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tables/table1.xml" ContentType="application/vnd.openxmlformats-officedocument.spreadsheetml.table+xml"/>
  <Override PartName="/xl/pivotTables/pivotTable9.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hidePivotFieldList="1" defaultThemeVersion="124226"/>
  <mc:AlternateContent xmlns:mc="http://schemas.openxmlformats.org/markup-compatibility/2006">
    <mc:Choice Requires="x15">
      <x15ac:absPath xmlns:x15ac="http://schemas.microsoft.com/office/spreadsheetml/2010/11/ac" url="D:\folow new\"/>
    </mc:Choice>
  </mc:AlternateContent>
  <xr:revisionPtr revIDLastSave="0" documentId="8_{1B13CCC5-43D4-4BD9-9047-404F6F695827}" xr6:coauthVersionLast="36" xr6:coauthVersionMax="36" xr10:uidLastSave="{00000000-0000-0000-0000-000000000000}"/>
  <bookViews>
    <workbookView xWindow="28690" yWindow="-110" windowWidth="29020" windowHeight="15700" tabRatio="913" activeTab="1" xr2:uid="{00000000-000D-0000-FFFF-FFFF00000000}"/>
  </bookViews>
  <sheets>
    <sheet name="BREACKDOWN" sheetId="28" r:id="rId1"/>
    <sheet name="ALL SITES DOWN" sheetId="31" r:id="rId2"/>
    <sheet name="Extract" sheetId="48" r:id="rId3"/>
    <sheet name="SMS" sheetId="37" r:id="rId4"/>
    <sheet name="CONCAT" sheetId="40" r:id="rId5"/>
    <sheet name="Rural_Sites" sheetId="53" r:id="rId6"/>
    <sheet name="NSB" sheetId="55" r:id="rId7"/>
    <sheet name="NEW_CAMUSAT" sheetId="49" r:id="rId8"/>
    <sheet name="SBC And PowerCO Info" sheetId="33" r:id="rId9"/>
    <sheet name="UP" sheetId="46" r:id="rId10"/>
    <sheet name="PMO" sheetId="44" r:id="rId11"/>
    <sheet name="Sheet2" sheetId="50" r:id="rId12"/>
  </sheets>
  <externalReferences>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s>
  <definedNames>
    <definedName name="_xlnm._FilterDatabase" localSheetId="1" hidden="1">'ALL SITES DOWN'!#REF!</definedName>
    <definedName name="_xlnm._FilterDatabase" localSheetId="2" hidden="1">Extract!$A$1:$S$8882</definedName>
    <definedName name="_xlnm._FilterDatabase" localSheetId="7" hidden="1">NEW_CAMUSAT!$A$1:$B$51</definedName>
    <definedName name="_xlnm._FilterDatabase" localSheetId="6" hidden="1">NSB!$A$1:$S$240</definedName>
    <definedName name="_xlnm._FilterDatabase" localSheetId="5" hidden="1">Rural_Sites!$A$1:$F$378</definedName>
    <definedName name="_xlnm._FilterDatabase" localSheetId="8" hidden="1">'SBC And PowerCO Info'!$A$1:$N$2513</definedName>
    <definedName name="camusat_ocm">'[1]CAMUSAT OCM DB'!$A$1:$G$431</definedName>
    <definedName name="ihs_ocm">'[1]IHS OCM DB'!$A$1:$U$1703</definedName>
  </definedNames>
  <calcPr calcId="191029"/>
  <pivotCaches>
    <pivotCache cacheId="49" r:id="rId26"/>
  </pivotCaches>
  <extLs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164" i="31" l="1"/>
  <c r="M164" i="31" s="1"/>
  <c r="H163" i="31"/>
  <c r="M163" i="31" s="1"/>
  <c r="H160" i="31"/>
  <c r="M160" i="31" s="1"/>
  <c r="H159" i="31"/>
  <c r="H158" i="31"/>
  <c r="H157" i="31"/>
  <c r="M157" i="31" s="1"/>
  <c r="H136" i="31"/>
  <c r="M136" i="31" s="1"/>
  <c r="H135" i="31"/>
  <c r="M135" i="31" s="1"/>
  <c r="H132" i="31"/>
  <c r="M132" i="31" s="1"/>
  <c r="H131" i="31"/>
  <c r="H130" i="31"/>
  <c r="M130" i="31" s="1"/>
  <c r="H128" i="31"/>
  <c r="M128" i="31" s="1"/>
  <c r="H119" i="31"/>
  <c r="M119" i="31" s="1"/>
  <c r="H118" i="31"/>
  <c r="M118" i="31" s="1"/>
  <c r="H117" i="31"/>
  <c r="M117" i="31" s="1"/>
  <c r="H116" i="31"/>
  <c r="H115" i="31"/>
  <c r="M115" i="31" s="1"/>
  <c r="H114" i="31"/>
  <c r="M114" i="31" s="1"/>
  <c r="G164" i="31"/>
  <c r="G163" i="31"/>
  <c r="G160" i="31"/>
  <c r="G159" i="31"/>
  <c r="G158" i="31"/>
  <c r="G157" i="31"/>
  <c r="G156" i="31"/>
  <c r="H156" i="31" s="1"/>
  <c r="M156" i="31" s="1"/>
  <c r="G153" i="31"/>
  <c r="H153" i="31" s="1"/>
  <c r="M153" i="31" s="1"/>
  <c r="G151" i="31"/>
  <c r="H151" i="31" s="1"/>
  <c r="M151" i="31" s="1"/>
  <c r="G150" i="31"/>
  <c r="H150" i="31" s="1"/>
  <c r="M150" i="31" s="1"/>
  <c r="G147" i="31"/>
  <c r="H147" i="31" s="1"/>
  <c r="M147" i="31" s="1"/>
  <c r="G146" i="31"/>
  <c r="H146" i="31" s="1"/>
  <c r="M146" i="31" s="1"/>
  <c r="G136" i="31"/>
  <c r="G135" i="31"/>
  <c r="G132" i="31"/>
  <c r="G131" i="31"/>
  <c r="G130" i="31"/>
  <c r="G128" i="31"/>
  <c r="G127" i="31"/>
  <c r="H127" i="31" s="1"/>
  <c r="M127" i="31" s="1"/>
  <c r="G126" i="31"/>
  <c r="H126" i="31" s="1"/>
  <c r="M126" i="31" s="1"/>
  <c r="G125" i="31"/>
  <c r="H125" i="31" s="1"/>
  <c r="M125" i="31" s="1"/>
  <c r="G122" i="31"/>
  <c r="H122" i="31" s="1"/>
  <c r="M122" i="31" s="1"/>
  <c r="G123" i="31"/>
  <c r="H123" i="31" s="1"/>
  <c r="M123" i="31" s="1"/>
  <c r="G121" i="31"/>
  <c r="H121" i="31" s="1"/>
  <c r="M121" i="31" s="1"/>
  <c r="G119" i="31"/>
  <c r="G118" i="31"/>
  <c r="G117" i="31"/>
  <c r="G116" i="31"/>
  <c r="G115" i="31"/>
  <c r="G114" i="31"/>
  <c r="E119" i="31"/>
  <c r="K119" i="31" s="1"/>
  <c r="E118" i="31"/>
  <c r="K118" i="31" s="1"/>
  <c r="E117" i="31"/>
  <c r="K117" i="31" s="1"/>
  <c r="E116" i="31"/>
  <c r="K116" i="31" s="1"/>
  <c r="E115" i="31"/>
  <c r="K115" i="31" s="1"/>
  <c r="E114" i="31"/>
  <c r="K114" i="31" s="1"/>
  <c r="F119" i="31"/>
  <c r="F118" i="31"/>
  <c r="F117" i="31"/>
  <c r="F116" i="31"/>
  <c r="F115" i="31"/>
  <c r="F114" i="31"/>
  <c r="L119" i="31"/>
  <c r="L118" i="31"/>
  <c r="L117" i="31"/>
  <c r="L116" i="31"/>
  <c r="L115" i="31"/>
  <c r="L114" i="31"/>
  <c r="M116" i="31"/>
  <c r="O119" i="31"/>
  <c r="O118" i="31"/>
  <c r="O117" i="31"/>
  <c r="O116" i="31"/>
  <c r="O115" i="31"/>
  <c r="O114" i="31"/>
  <c r="P119" i="31"/>
  <c r="P118" i="31"/>
  <c r="P117" i="31"/>
  <c r="P116" i="31"/>
  <c r="P115" i="31"/>
  <c r="P114" i="31"/>
  <c r="Q119" i="31"/>
  <c r="Q118" i="31"/>
  <c r="Q117" i="31"/>
  <c r="Q116" i="31"/>
  <c r="Q115" i="31"/>
  <c r="Q114" i="31"/>
  <c r="R119" i="31"/>
  <c r="R118" i="31"/>
  <c r="R117" i="31"/>
  <c r="R116" i="31"/>
  <c r="R115" i="31"/>
  <c r="R114" i="31"/>
  <c r="S119" i="31"/>
  <c r="S118" i="31"/>
  <c r="S117" i="31"/>
  <c r="S116" i="31"/>
  <c r="S115" i="31"/>
  <c r="S114" i="31"/>
  <c r="T119" i="31"/>
  <c r="T118" i="31"/>
  <c r="T117" i="31"/>
  <c r="T116" i="31"/>
  <c r="T115" i="31"/>
  <c r="T114" i="31"/>
  <c r="U119" i="31"/>
  <c r="U118" i="31"/>
  <c r="U117" i="31"/>
  <c r="U116" i="31"/>
  <c r="U115" i="31"/>
  <c r="U114" i="31"/>
  <c r="V119" i="31"/>
  <c r="V118" i="31"/>
  <c r="V117" i="31"/>
  <c r="V116" i="31"/>
  <c r="V115" i="31"/>
  <c r="V114" i="31"/>
  <c r="W119" i="31"/>
  <c r="W118" i="31"/>
  <c r="W117" i="31"/>
  <c r="W116" i="31"/>
  <c r="W115" i="31"/>
  <c r="W114" i="31"/>
  <c r="E122" i="31"/>
  <c r="K122" i="31" s="1"/>
  <c r="E123" i="31"/>
  <c r="K123" i="31" s="1"/>
  <c r="E121" i="31"/>
  <c r="K121" i="31" s="1"/>
  <c r="F122" i="31"/>
  <c r="F123" i="31"/>
  <c r="F121" i="31"/>
  <c r="L122" i="31"/>
  <c r="L123" i="31"/>
  <c r="L121" i="31"/>
  <c r="O122" i="31"/>
  <c r="O123" i="31"/>
  <c r="O121" i="31"/>
  <c r="P122" i="31"/>
  <c r="P123" i="31"/>
  <c r="P121" i="31"/>
  <c r="Q122" i="31"/>
  <c r="Q123" i="31"/>
  <c r="Q121" i="31"/>
  <c r="R122" i="31"/>
  <c r="R123" i="31"/>
  <c r="R121" i="31"/>
  <c r="S122" i="31"/>
  <c r="S123" i="31"/>
  <c r="S121" i="31"/>
  <c r="T122" i="31"/>
  <c r="T123" i="31"/>
  <c r="T121" i="31"/>
  <c r="U122" i="31"/>
  <c r="U123" i="31"/>
  <c r="U121" i="31"/>
  <c r="V122" i="31"/>
  <c r="V123" i="31"/>
  <c r="V121" i="31"/>
  <c r="W122" i="31"/>
  <c r="W123" i="31"/>
  <c r="W121" i="31"/>
  <c r="E128" i="31"/>
  <c r="K128" i="31" s="1"/>
  <c r="E127" i="31"/>
  <c r="K127" i="31" s="1"/>
  <c r="E126" i="31"/>
  <c r="K126" i="31" s="1"/>
  <c r="E125" i="31"/>
  <c r="K125" i="31" s="1"/>
  <c r="F128" i="31"/>
  <c r="F127" i="31"/>
  <c r="F126" i="31"/>
  <c r="F125" i="31"/>
  <c r="L128" i="31"/>
  <c r="L127" i="31"/>
  <c r="L126" i="31"/>
  <c r="L125" i="31"/>
  <c r="O128" i="31"/>
  <c r="O127" i="31"/>
  <c r="O126" i="31"/>
  <c r="O125" i="31"/>
  <c r="P128" i="31"/>
  <c r="P127" i="31"/>
  <c r="P126" i="31"/>
  <c r="P125" i="31"/>
  <c r="Q128" i="31"/>
  <c r="Q127" i="31"/>
  <c r="Q126" i="31"/>
  <c r="Q125" i="31"/>
  <c r="R128" i="31"/>
  <c r="R127" i="31"/>
  <c r="R126" i="31"/>
  <c r="R125" i="31"/>
  <c r="S128" i="31"/>
  <c r="S127" i="31"/>
  <c r="S126" i="31"/>
  <c r="S125" i="31"/>
  <c r="T128" i="31"/>
  <c r="T127" i="31"/>
  <c r="T126" i="31"/>
  <c r="T125" i="31"/>
  <c r="U128" i="31"/>
  <c r="U127" i="31"/>
  <c r="U126" i="31"/>
  <c r="U125" i="31"/>
  <c r="V128" i="31"/>
  <c r="V127" i="31"/>
  <c r="V126" i="31"/>
  <c r="V125" i="31"/>
  <c r="W128" i="31"/>
  <c r="W127" i="31"/>
  <c r="W126" i="31"/>
  <c r="W125" i="31"/>
  <c r="E132" i="31"/>
  <c r="K132" i="31" s="1"/>
  <c r="E131" i="31"/>
  <c r="K131" i="31" s="1"/>
  <c r="E130" i="31"/>
  <c r="K130" i="31" s="1"/>
  <c r="F132" i="31"/>
  <c r="F131" i="31"/>
  <c r="F130" i="31"/>
  <c r="L132" i="31"/>
  <c r="L131" i="31"/>
  <c r="L130" i="31"/>
  <c r="M131" i="31"/>
  <c r="O132" i="31"/>
  <c r="O131" i="31"/>
  <c r="O130" i="31"/>
  <c r="P132" i="31"/>
  <c r="P131" i="31"/>
  <c r="P130" i="31"/>
  <c r="Q132" i="31"/>
  <c r="Q131" i="31"/>
  <c r="Q130" i="31"/>
  <c r="R132" i="31"/>
  <c r="R131" i="31"/>
  <c r="R130" i="31"/>
  <c r="S132" i="31"/>
  <c r="S131" i="31"/>
  <c r="S130" i="31"/>
  <c r="T132" i="31"/>
  <c r="T131" i="31"/>
  <c r="T130" i="31"/>
  <c r="U132" i="31"/>
  <c r="U131" i="31"/>
  <c r="U130" i="31"/>
  <c r="V132" i="31"/>
  <c r="V131" i="31"/>
  <c r="V130" i="31"/>
  <c r="W132" i="31"/>
  <c r="W131" i="31"/>
  <c r="W130" i="31"/>
  <c r="E136" i="31"/>
  <c r="K136" i="31" s="1"/>
  <c r="E135" i="31"/>
  <c r="K135" i="31" s="1"/>
  <c r="F136" i="31"/>
  <c r="F135" i="31"/>
  <c r="L136" i="31"/>
  <c r="L135" i="31"/>
  <c r="O136" i="31"/>
  <c r="O135" i="31"/>
  <c r="P136" i="31"/>
  <c r="P135" i="31"/>
  <c r="Q136" i="31"/>
  <c r="Q135" i="31"/>
  <c r="R136" i="31"/>
  <c r="R135" i="31"/>
  <c r="S136" i="31"/>
  <c r="S135" i="31"/>
  <c r="T136" i="31"/>
  <c r="T135" i="31"/>
  <c r="U136" i="31"/>
  <c r="U135" i="31"/>
  <c r="V136" i="31"/>
  <c r="V135" i="31"/>
  <c r="W136" i="31"/>
  <c r="W135" i="31"/>
  <c r="E147" i="31"/>
  <c r="K147" i="31" s="1"/>
  <c r="E146" i="31"/>
  <c r="K146" i="31" s="1"/>
  <c r="F147" i="31"/>
  <c r="F146" i="31"/>
  <c r="L147" i="31"/>
  <c r="L146" i="31"/>
  <c r="O147" i="31"/>
  <c r="O146" i="31"/>
  <c r="P147" i="31"/>
  <c r="P146" i="31"/>
  <c r="Q147" i="31"/>
  <c r="Q146" i="31"/>
  <c r="R147" i="31"/>
  <c r="R146" i="31"/>
  <c r="S147" i="31"/>
  <c r="S146" i="31"/>
  <c r="T147" i="31"/>
  <c r="T146" i="31"/>
  <c r="U147" i="31"/>
  <c r="U146" i="31"/>
  <c r="V147" i="31"/>
  <c r="V146" i="31"/>
  <c r="W147" i="31"/>
  <c r="W146" i="31"/>
  <c r="E151" i="31"/>
  <c r="K151" i="31" s="1"/>
  <c r="E150" i="31"/>
  <c r="K150" i="31" s="1"/>
  <c r="F151" i="31"/>
  <c r="F150" i="31"/>
  <c r="L151" i="31"/>
  <c r="L150" i="31"/>
  <c r="O151" i="31"/>
  <c r="O150" i="31"/>
  <c r="P151" i="31"/>
  <c r="P150" i="31"/>
  <c r="Q151" i="31"/>
  <c r="Q150" i="31"/>
  <c r="R151" i="31"/>
  <c r="R150" i="31"/>
  <c r="S151" i="31"/>
  <c r="S150" i="31"/>
  <c r="T151" i="31"/>
  <c r="T150" i="31"/>
  <c r="U151" i="31"/>
  <c r="U150" i="31"/>
  <c r="V151" i="31"/>
  <c r="V150" i="31"/>
  <c r="W151" i="31"/>
  <c r="W150" i="31"/>
  <c r="E153" i="31"/>
  <c r="K153" i="31" s="1"/>
  <c r="F153" i="31"/>
  <c r="L153" i="31"/>
  <c r="O153" i="31"/>
  <c r="P153" i="31"/>
  <c r="Q153" i="31"/>
  <c r="R153" i="31"/>
  <c r="S153" i="31"/>
  <c r="T153" i="31"/>
  <c r="U153" i="31"/>
  <c r="V153" i="31"/>
  <c r="W153" i="31"/>
  <c r="E160" i="31"/>
  <c r="K160" i="31" s="1"/>
  <c r="E159" i="31"/>
  <c r="K159" i="31" s="1"/>
  <c r="E158" i="31"/>
  <c r="K158" i="31" s="1"/>
  <c r="E157" i="31"/>
  <c r="K157" i="31" s="1"/>
  <c r="E156" i="31"/>
  <c r="K156" i="31" s="1"/>
  <c r="F160" i="31"/>
  <c r="F159" i="31"/>
  <c r="F158" i="31"/>
  <c r="F157" i="31"/>
  <c r="F156" i="31"/>
  <c r="L160" i="31"/>
  <c r="L159" i="31"/>
  <c r="L158" i="31"/>
  <c r="L157" i="31"/>
  <c r="L156" i="31"/>
  <c r="M159" i="31"/>
  <c r="M158" i="31"/>
  <c r="O160" i="31"/>
  <c r="O159" i="31"/>
  <c r="O158" i="31"/>
  <c r="O157" i="31"/>
  <c r="O156" i="31"/>
  <c r="P160" i="31"/>
  <c r="P159" i="31"/>
  <c r="P158" i="31"/>
  <c r="P157" i="31"/>
  <c r="P156" i="31"/>
  <c r="Q160" i="31"/>
  <c r="Q159" i="31"/>
  <c r="Q158" i="31"/>
  <c r="Q157" i="31"/>
  <c r="Q156" i="31"/>
  <c r="R160" i="31"/>
  <c r="R159" i="31"/>
  <c r="R158" i="31"/>
  <c r="R157" i="31"/>
  <c r="R156" i="31"/>
  <c r="S160" i="31"/>
  <c r="S159" i="31"/>
  <c r="S158" i="31"/>
  <c r="S157" i="31"/>
  <c r="S156" i="31"/>
  <c r="T160" i="31"/>
  <c r="T159" i="31"/>
  <c r="T158" i="31"/>
  <c r="T157" i="31"/>
  <c r="T156" i="31"/>
  <c r="U160" i="31"/>
  <c r="U159" i="31"/>
  <c r="U158" i="31"/>
  <c r="U157" i="31"/>
  <c r="U156" i="31"/>
  <c r="V160" i="31"/>
  <c r="V159" i="31"/>
  <c r="V158" i="31"/>
  <c r="V157" i="31"/>
  <c r="V156" i="31"/>
  <c r="W160" i="31"/>
  <c r="W159" i="31"/>
  <c r="W158" i="31"/>
  <c r="W157" i="31"/>
  <c r="W156" i="31"/>
  <c r="E164" i="31"/>
  <c r="K164" i="31" s="1"/>
  <c r="E163" i="31"/>
  <c r="K163" i="31" s="1"/>
  <c r="F164" i="31"/>
  <c r="F163" i="31"/>
  <c r="L164" i="31"/>
  <c r="L163" i="31"/>
  <c r="O164" i="31"/>
  <c r="O163" i="31"/>
  <c r="P164" i="31"/>
  <c r="P163" i="31"/>
  <c r="Q164" i="31"/>
  <c r="Q163" i="31"/>
  <c r="R164" i="31"/>
  <c r="R163" i="31"/>
  <c r="S164" i="31"/>
  <c r="S163" i="31"/>
  <c r="T164" i="31"/>
  <c r="T163" i="31"/>
  <c r="U164" i="31"/>
  <c r="U163" i="31"/>
  <c r="V164" i="31"/>
  <c r="V163" i="31"/>
  <c r="W164" i="31"/>
  <c r="W163" i="31"/>
  <c r="H338" i="48"/>
  <c r="D338" i="48"/>
  <c r="H337" i="48"/>
  <c r="D337" i="48"/>
  <c r="H336" i="48"/>
  <c r="D336" i="48"/>
  <c r="H335" i="48"/>
  <c r="D335" i="48"/>
  <c r="H334" i="48"/>
  <c r="D334" i="48"/>
  <c r="H333" i="48"/>
  <c r="D333" i="48"/>
  <c r="H332" i="48"/>
  <c r="D332" i="48"/>
  <c r="H331" i="48"/>
  <c r="D331" i="48"/>
  <c r="H330" i="48"/>
  <c r="D330" i="48"/>
  <c r="H329" i="48"/>
  <c r="D329" i="48"/>
  <c r="H328" i="48"/>
  <c r="D328" i="48"/>
  <c r="H327" i="48"/>
  <c r="D327" i="48"/>
  <c r="H326" i="48"/>
  <c r="D326" i="48"/>
  <c r="H325" i="48"/>
  <c r="D325" i="48"/>
  <c r="H324" i="48"/>
  <c r="D324" i="48"/>
  <c r="H323" i="48"/>
  <c r="D323" i="48"/>
  <c r="H322" i="48"/>
  <c r="D322" i="48"/>
  <c r="H321" i="48"/>
  <c r="D321" i="48"/>
  <c r="H320" i="48"/>
  <c r="D320" i="48"/>
  <c r="H319" i="48"/>
  <c r="D319" i="48"/>
  <c r="H318" i="48"/>
  <c r="D318" i="48"/>
  <c r="H317" i="48"/>
  <c r="D317" i="48"/>
  <c r="H316" i="48"/>
  <c r="D316" i="48"/>
  <c r="H315" i="48"/>
  <c r="D315" i="48"/>
  <c r="H314" i="48"/>
  <c r="D314" i="48"/>
  <c r="H313" i="48"/>
  <c r="D313" i="48"/>
  <c r="H312" i="48"/>
  <c r="D312" i="48"/>
  <c r="H311" i="48"/>
  <c r="D311" i="48"/>
  <c r="H310" i="48"/>
  <c r="D310" i="48"/>
  <c r="H309" i="48"/>
  <c r="D309" i="48"/>
  <c r="H308" i="48"/>
  <c r="D308" i="48"/>
  <c r="H307" i="48"/>
  <c r="D307" i="48"/>
  <c r="H306" i="48"/>
  <c r="D306" i="48"/>
  <c r="H305" i="48"/>
  <c r="D305" i="48"/>
  <c r="H304" i="48"/>
  <c r="D304" i="48"/>
  <c r="H303" i="48"/>
  <c r="D303" i="48"/>
  <c r="H302" i="48"/>
  <c r="D302" i="48"/>
  <c r="H301" i="48"/>
  <c r="D301" i="48"/>
  <c r="H300" i="48"/>
  <c r="D300" i="48"/>
  <c r="H299" i="48"/>
  <c r="D299" i="48"/>
  <c r="H298" i="48"/>
  <c r="D298" i="48"/>
  <c r="H297" i="48"/>
  <c r="D297" i="48"/>
  <c r="H296" i="48"/>
  <c r="D296" i="48"/>
  <c r="H295" i="48"/>
  <c r="D295" i="48"/>
  <c r="H294" i="48"/>
  <c r="D294" i="48"/>
  <c r="H293" i="48"/>
  <c r="D293" i="48"/>
  <c r="H292" i="48"/>
  <c r="D292" i="48"/>
  <c r="H291" i="48"/>
  <c r="D291" i="48"/>
  <c r="H290" i="48"/>
  <c r="D290" i="48"/>
  <c r="H289" i="48"/>
  <c r="D289" i="48"/>
  <c r="H288" i="48"/>
  <c r="D288" i="48"/>
  <c r="H287" i="48"/>
  <c r="D287" i="48"/>
  <c r="H286" i="48"/>
  <c r="D286" i="48"/>
  <c r="H285" i="48"/>
  <c r="D285" i="48"/>
  <c r="H284" i="48"/>
  <c r="D284" i="48"/>
  <c r="H283" i="48"/>
  <c r="D283" i="48"/>
  <c r="H282" i="48"/>
  <c r="D282" i="48"/>
  <c r="H281" i="48"/>
  <c r="D281" i="48"/>
  <c r="H280" i="48"/>
  <c r="D280" i="48"/>
  <c r="H279" i="48"/>
  <c r="D279" i="48"/>
  <c r="H278" i="48"/>
  <c r="D278" i="48"/>
  <c r="H277" i="48"/>
  <c r="D277" i="48"/>
  <c r="H276" i="48"/>
  <c r="D276" i="48"/>
  <c r="H275" i="48"/>
  <c r="D275" i="48"/>
  <c r="H274" i="48"/>
  <c r="D274" i="48"/>
  <c r="H273" i="48"/>
  <c r="D273" i="48"/>
  <c r="H272" i="48"/>
  <c r="D272" i="48"/>
  <c r="H271" i="48"/>
  <c r="D271" i="48"/>
  <c r="H270" i="48"/>
  <c r="D270" i="48"/>
  <c r="H269" i="48"/>
  <c r="D269" i="48"/>
  <c r="H268" i="48"/>
  <c r="D268" i="48"/>
  <c r="H267" i="48"/>
  <c r="D267" i="48"/>
  <c r="H266" i="48"/>
  <c r="D266" i="48"/>
  <c r="H265" i="48"/>
  <c r="D265" i="48"/>
  <c r="H264" i="48"/>
  <c r="D264" i="48"/>
  <c r="H263" i="48"/>
  <c r="D263" i="48"/>
  <c r="H262" i="48"/>
  <c r="D262" i="48"/>
  <c r="H261" i="48"/>
  <c r="D261" i="48"/>
  <c r="H260" i="48"/>
  <c r="D260" i="48"/>
  <c r="H259" i="48"/>
  <c r="D259" i="48"/>
  <c r="H258" i="48"/>
  <c r="D258" i="48"/>
  <c r="H257" i="48"/>
  <c r="D257" i="48"/>
  <c r="H256" i="48"/>
  <c r="D256" i="48"/>
  <c r="H255" i="48"/>
  <c r="D255" i="48"/>
  <c r="H254" i="48"/>
  <c r="D254" i="48"/>
  <c r="H253" i="48"/>
  <c r="D253" i="48"/>
  <c r="H252" i="48"/>
  <c r="D252" i="48"/>
  <c r="H251" i="48"/>
  <c r="D251" i="48"/>
  <c r="H250" i="48"/>
  <c r="D250" i="48"/>
  <c r="H249" i="48"/>
  <c r="D249" i="48"/>
  <c r="H248" i="48"/>
  <c r="D248" i="48"/>
  <c r="H247" i="48"/>
  <c r="D247" i="48"/>
  <c r="H246" i="48"/>
  <c r="D246" i="48"/>
  <c r="H245" i="48"/>
  <c r="D245" i="48"/>
  <c r="H244" i="48"/>
  <c r="D244" i="48"/>
  <c r="H243" i="48"/>
  <c r="D243" i="48"/>
  <c r="H242" i="48"/>
  <c r="D242" i="48"/>
  <c r="H241" i="48"/>
  <c r="D241" i="48"/>
  <c r="H240" i="48"/>
  <c r="D240" i="48"/>
  <c r="H239" i="48"/>
  <c r="D239" i="48"/>
  <c r="H238" i="48"/>
  <c r="D238" i="48"/>
  <c r="H237" i="48"/>
  <c r="D237" i="48"/>
  <c r="H236" i="48"/>
  <c r="D236" i="48"/>
  <c r="H235" i="48"/>
  <c r="D235" i="48"/>
  <c r="H234" i="48"/>
  <c r="D234" i="48"/>
  <c r="H233" i="48"/>
  <c r="H232" i="48"/>
  <c r="D232" i="48"/>
  <c r="H231" i="48"/>
  <c r="D231" i="48"/>
  <c r="H230" i="48"/>
  <c r="D230" i="48"/>
  <c r="H229" i="48"/>
  <c r="D229" i="48"/>
  <c r="H228" i="48"/>
  <c r="D228" i="48"/>
  <c r="H227" i="48"/>
  <c r="D227" i="48"/>
  <c r="H226" i="48"/>
  <c r="D226" i="48"/>
  <c r="H225" i="48"/>
  <c r="D225" i="48"/>
  <c r="H224" i="48"/>
  <c r="D224" i="48"/>
  <c r="H223" i="48"/>
  <c r="D223" i="48"/>
  <c r="H222" i="48"/>
  <c r="D222" i="48"/>
  <c r="H221" i="48"/>
  <c r="D221" i="48"/>
  <c r="H220" i="48"/>
  <c r="D220" i="48"/>
  <c r="H219" i="48"/>
  <c r="D219" i="48"/>
  <c r="H218" i="48"/>
  <c r="D218" i="48"/>
  <c r="H217" i="48"/>
  <c r="D217" i="48"/>
  <c r="H216" i="48"/>
  <c r="D216" i="48"/>
  <c r="H215" i="48"/>
  <c r="D215" i="48"/>
  <c r="H214" i="48"/>
  <c r="D214" i="48"/>
  <c r="H213" i="48"/>
  <c r="D213" i="48"/>
  <c r="H212" i="48"/>
  <c r="D212" i="48"/>
  <c r="H211" i="48"/>
  <c r="D211" i="48"/>
  <c r="H210" i="48"/>
  <c r="D210" i="48"/>
  <c r="H209" i="48"/>
  <c r="D209" i="48"/>
  <c r="H208" i="48"/>
  <c r="D208" i="48"/>
  <c r="H207" i="48"/>
  <c r="D207" i="48"/>
  <c r="H206" i="48"/>
  <c r="D206" i="48"/>
  <c r="H205" i="48"/>
  <c r="D205" i="48"/>
  <c r="H204" i="48"/>
  <c r="D204" i="48"/>
  <c r="H203" i="48"/>
  <c r="D203" i="48"/>
  <c r="H202" i="48"/>
  <c r="D202" i="48"/>
  <c r="H201" i="48"/>
  <c r="D201" i="48"/>
  <c r="H200" i="48"/>
  <c r="D200" i="48"/>
  <c r="H199" i="48"/>
  <c r="D199" i="48"/>
  <c r="H198" i="48"/>
  <c r="D198" i="48"/>
  <c r="H197" i="48"/>
  <c r="D197" i="48"/>
  <c r="H196" i="48"/>
  <c r="D196" i="48"/>
  <c r="H195" i="48"/>
  <c r="D195" i="48"/>
  <c r="H194" i="48"/>
  <c r="D194" i="48"/>
  <c r="H193" i="48"/>
  <c r="D193" i="48"/>
  <c r="H192" i="48"/>
  <c r="D192" i="48"/>
  <c r="H191" i="48"/>
  <c r="D191" i="48"/>
  <c r="H190" i="48"/>
  <c r="D190" i="48"/>
  <c r="H189" i="48"/>
  <c r="D189" i="48"/>
  <c r="H188" i="48"/>
  <c r="D188" i="48"/>
  <c r="H187" i="48"/>
  <c r="D187" i="48"/>
  <c r="H186" i="48"/>
  <c r="D186" i="48"/>
  <c r="H185" i="48"/>
  <c r="D185" i="48"/>
  <c r="H184" i="48"/>
  <c r="D184" i="48"/>
  <c r="H183" i="48"/>
  <c r="D183" i="48"/>
  <c r="H182" i="48"/>
  <c r="D182" i="48"/>
  <c r="H181" i="48"/>
  <c r="D181" i="48"/>
  <c r="H180" i="48"/>
  <c r="D180" i="48"/>
  <c r="H179" i="48"/>
  <c r="D179" i="48"/>
  <c r="H178" i="48"/>
  <c r="D178" i="48"/>
  <c r="H177" i="48"/>
  <c r="D177" i="48"/>
  <c r="H176" i="48"/>
  <c r="D176" i="48"/>
  <c r="H175" i="48"/>
  <c r="D175" i="48"/>
  <c r="H174" i="48"/>
  <c r="D174" i="48"/>
  <c r="H173" i="48"/>
  <c r="D173" i="48"/>
  <c r="H172" i="48"/>
  <c r="D172" i="48"/>
  <c r="H171" i="48"/>
  <c r="D171" i="48"/>
  <c r="H170" i="48"/>
  <c r="D170" i="48"/>
  <c r="H169" i="48"/>
  <c r="D169" i="48"/>
  <c r="H168" i="48"/>
  <c r="D168" i="48"/>
  <c r="H167" i="48"/>
  <c r="D167" i="48"/>
  <c r="H166" i="48"/>
  <c r="D166" i="48"/>
  <c r="H165" i="48"/>
  <c r="D165" i="48"/>
  <c r="H164" i="48"/>
  <c r="H163" i="48"/>
  <c r="D163" i="48"/>
  <c r="H162" i="48"/>
  <c r="D162" i="48"/>
  <c r="H161" i="48"/>
  <c r="D161" i="48"/>
  <c r="H160" i="48"/>
  <c r="D160" i="48"/>
  <c r="H159" i="48"/>
  <c r="D159" i="48"/>
  <c r="H158" i="48"/>
  <c r="D158" i="48"/>
  <c r="H157" i="48"/>
  <c r="D157" i="48"/>
  <c r="H156" i="48"/>
  <c r="D156" i="48"/>
  <c r="H155" i="48"/>
  <c r="D155" i="48"/>
  <c r="H154" i="48"/>
  <c r="D154" i="48"/>
  <c r="H153" i="48"/>
  <c r="D153" i="48"/>
  <c r="H152" i="48"/>
  <c r="D152" i="48"/>
  <c r="H151" i="48"/>
  <c r="D151" i="48"/>
  <c r="H150" i="48"/>
  <c r="D150" i="48"/>
  <c r="H149" i="48"/>
  <c r="D149" i="48"/>
  <c r="H148" i="48"/>
  <c r="D148" i="48"/>
  <c r="H147" i="48"/>
  <c r="D147" i="48"/>
  <c r="H146" i="48"/>
  <c r="D146" i="48"/>
  <c r="H145" i="48"/>
  <c r="D145" i="48"/>
  <c r="H144" i="48"/>
  <c r="D144" i="48"/>
  <c r="H143" i="48"/>
  <c r="D143" i="48"/>
  <c r="H142" i="48"/>
  <c r="D142" i="48"/>
  <c r="H141" i="48"/>
  <c r="D141" i="48"/>
  <c r="H140" i="48"/>
  <c r="D140" i="48"/>
  <c r="H139" i="48"/>
  <c r="H138" i="48"/>
  <c r="D138" i="48"/>
  <c r="H137" i="48"/>
  <c r="D137" i="48"/>
  <c r="H136" i="48"/>
  <c r="D136" i="48"/>
  <c r="H135" i="48"/>
  <c r="D135" i="48"/>
  <c r="H134" i="48"/>
  <c r="D134" i="48"/>
  <c r="H133" i="48"/>
  <c r="D133" i="48"/>
  <c r="H132" i="48"/>
  <c r="D132" i="48"/>
  <c r="H131" i="48"/>
  <c r="D131" i="48"/>
  <c r="H130" i="48"/>
  <c r="D130" i="48"/>
  <c r="H129" i="48"/>
  <c r="D129" i="48"/>
  <c r="H128" i="48"/>
  <c r="D128" i="48"/>
  <c r="H127" i="48"/>
  <c r="D127" i="48"/>
  <c r="H126" i="48"/>
  <c r="D126" i="48"/>
  <c r="H125" i="48"/>
  <c r="D125" i="48"/>
  <c r="H124" i="48"/>
  <c r="D124" i="48"/>
  <c r="H123" i="48"/>
  <c r="D123" i="48"/>
  <c r="H122" i="48"/>
  <c r="D122" i="48"/>
  <c r="H121" i="48"/>
  <c r="D121" i="48"/>
  <c r="H120" i="48"/>
  <c r="D120" i="48"/>
  <c r="H119" i="48"/>
  <c r="D119" i="48"/>
  <c r="H118" i="48"/>
  <c r="D118" i="48"/>
  <c r="H117" i="48"/>
  <c r="D117" i="48"/>
  <c r="H116" i="48"/>
  <c r="H115" i="48"/>
  <c r="D115" i="48"/>
  <c r="H114" i="48"/>
  <c r="D114" i="48"/>
  <c r="H113" i="48"/>
  <c r="D113" i="48"/>
  <c r="H112" i="48"/>
  <c r="D112" i="48"/>
  <c r="H111" i="48"/>
  <c r="D111" i="48"/>
  <c r="H110" i="48"/>
  <c r="D110" i="48"/>
  <c r="H109" i="48"/>
  <c r="D109" i="48"/>
  <c r="H108" i="48"/>
  <c r="D108" i="48"/>
  <c r="H107" i="48"/>
  <c r="D107" i="48"/>
  <c r="H106" i="48"/>
  <c r="D106" i="48"/>
  <c r="H105" i="48"/>
  <c r="D105" i="48"/>
  <c r="H104" i="48"/>
  <c r="D104" i="48"/>
  <c r="H103" i="48"/>
  <c r="D103" i="48"/>
  <c r="H102" i="48"/>
  <c r="D102" i="48"/>
  <c r="H101" i="48"/>
  <c r="H100" i="48"/>
  <c r="D100" i="48"/>
  <c r="H99" i="48"/>
  <c r="D99" i="48"/>
  <c r="H98" i="48"/>
  <c r="D98" i="48"/>
  <c r="H97" i="48"/>
  <c r="H96" i="48"/>
  <c r="D96" i="48"/>
  <c r="H95" i="48"/>
  <c r="H94" i="48"/>
  <c r="D94" i="48"/>
  <c r="H93" i="48"/>
  <c r="D93" i="48"/>
  <c r="H92" i="48"/>
  <c r="D92" i="48"/>
  <c r="H91" i="48"/>
  <c r="D91" i="48"/>
  <c r="H90" i="48"/>
  <c r="H89" i="48"/>
  <c r="D89" i="48"/>
  <c r="H88" i="48"/>
  <c r="D88" i="48"/>
  <c r="H87" i="48"/>
  <c r="D87" i="48"/>
  <c r="H86" i="48"/>
  <c r="D86" i="48"/>
  <c r="H85" i="48"/>
  <c r="D85" i="48"/>
  <c r="H84" i="48"/>
  <c r="D84" i="48"/>
  <c r="H83" i="48"/>
  <c r="D83" i="48"/>
  <c r="H82" i="48"/>
  <c r="D82" i="48"/>
  <c r="H81" i="48"/>
  <c r="D81" i="48"/>
  <c r="H80" i="48"/>
  <c r="H79" i="48"/>
  <c r="D79" i="48"/>
  <c r="H78" i="48"/>
  <c r="D78" i="48"/>
  <c r="H77" i="48"/>
  <c r="H76" i="48"/>
  <c r="D76" i="48"/>
  <c r="H75" i="48"/>
  <c r="H74" i="48"/>
  <c r="D74" i="48"/>
  <c r="H73" i="48"/>
  <c r="D73" i="48"/>
  <c r="H72" i="48"/>
  <c r="D72" i="48"/>
  <c r="H71" i="48"/>
  <c r="D71" i="48"/>
  <c r="H70" i="48"/>
  <c r="D70" i="48"/>
  <c r="H69" i="48"/>
  <c r="D69" i="48"/>
  <c r="H68" i="48"/>
  <c r="D68" i="48"/>
  <c r="H67" i="48"/>
  <c r="D67" i="48"/>
  <c r="H66" i="48"/>
  <c r="D66" i="48"/>
  <c r="H65" i="48"/>
  <c r="D65" i="48"/>
  <c r="H64" i="48"/>
  <c r="D64" i="48"/>
  <c r="H63" i="48"/>
  <c r="D63" i="48"/>
  <c r="H62" i="48"/>
  <c r="H61" i="48"/>
  <c r="D61" i="48"/>
  <c r="H60" i="48"/>
  <c r="D60" i="48"/>
  <c r="H59" i="48"/>
  <c r="D59" i="48"/>
  <c r="H58" i="48"/>
  <c r="D58" i="48"/>
  <c r="H57" i="48"/>
  <c r="D57" i="48"/>
  <c r="H56" i="48"/>
  <c r="D56" i="48"/>
  <c r="H55" i="48"/>
  <c r="D55" i="48"/>
  <c r="H54" i="48"/>
  <c r="D54" i="48"/>
  <c r="H53" i="48"/>
  <c r="D53" i="48"/>
  <c r="H52" i="48"/>
  <c r="D52" i="48"/>
  <c r="H51" i="48"/>
  <c r="D51" i="48"/>
  <c r="H50" i="48"/>
  <c r="D50" i="48"/>
  <c r="H49" i="48"/>
  <c r="D49" i="48"/>
  <c r="H48" i="48"/>
  <c r="D48" i="48"/>
  <c r="H47" i="48"/>
  <c r="D47" i="48"/>
  <c r="H46" i="48"/>
  <c r="D46" i="48"/>
  <c r="H45" i="48"/>
  <c r="H44" i="48"/>
  <c r="D44" i="48"/>
  <c r="H43" i="48"/>
  <c r="D43" i="48"/>
  <c r="H42" i="48"/>
  <c r="D42" i="48"/>
  <c r="H41" i="48"/>
  <c r="D41" i="48"/>
  <c r="H40" i="48"/>
  <c r="D40" i="48"/>
  <c r="H39" i="48"/>
  <c r="D39" i="48"/>
  <c r="H38" i="48"/>
  <c r="D38" i="48"/>
  <c r="H37" i="48"/>
  <c r="D37" i="48"/>
  <c r="H36" i="48"/>
  <c r="D36" i="48"/>
  <c r="H35" i="48"/>
  <c r="D35" i="48"/>
  <c r="H34" i="48"/>
  <c r="D34" i="48"/>
  <c r="H33" i="48"/>
  <c r="D33" i="48"/>
  <c r="H32" i="48"/>
  <c r="D32" i="48"/>
  <c r="H31" i="48"/>
  <c r="D31" i="48"/>
  <c r="H30" i="48"/>
  <c r="D30" i="48"/>
  <c r="H29" i="48"/>
  <c r="D29" i="48"/>
  <c r="H28" i="48"/>
  <c r="D28" i="48"/>
  <c r="H27" i="48"/>
  <c r="D27" i="48"/>
  <c r="H26" i="48"/>
  <c r="D26" i="48"/>
  <c r="H25" i="48"/>
  <c r="D25" i="48"/>
  <c r="H24" i="48"/>
  <c r="D24" i="48"/>
  <c r="H23" i="48"/>
  <c r="D23" i="48"/>
  <c r="H22" i="48"/>
  <c r="D22" i="48"/>
  <c r="H21" i="48"/>
  <c r="D21" i="48"/>
  <c r="H20" i="48"/>
  <c r="D20" i="48"/>
  <c r="H19" i="48"/>
  <c r="D19" i="48"/>
  <c r="H18" i="48"/>
  <c r="D18" i="48"/>
  <c r="H17" i="48"/>
  <c r="D17" i="48"/>
  <c r="H16" i="48"/>
  <c r="D16" i="48"/>
  <c r="H15" i="48"/>
  <c r="D15" i="48"/>
  <c r="H14" i="48"/>
  <c r="D14" i="48"/>
  <c r="H13" i="48"/>
  <c r="D13" i="48"/>
  <c r="H12" i="48"/>
  <c r="D12" i="48"/>
  <c r="H11" i="48"/>
  <c r="D11" i="48"/>
  <c r="H10" i="48"/>
  <c r="D10" i="48"/>
  <c r="H9" i="48"/>
  <c r="D9" i="48"/>
  <c r="H8" i="48"/>
  <c r="D8" i="48"/>
  <c r="H7" i="48"/>
  <c r="D7" i="48"/>
  <c r="H6" i="48"/>
  <c r="D6" i="48"/>
  <c r="H5" i="48"/>
  <c r="D5" i="48"/>
  <c r="H4" i="48"/>
  <c r="D4" i="48"/>
  <c r="H3" i="48"/>
  <c r="D3" i="48"/>
  <c r="H2" i="48"/>
  <c r="D2" i="48"/>
  <c r="E104" i="31" l="1"/>
  <c r="E103" i="31"/>
  <c r="K103" i="31" s="1"/>
  <c r="E102" i="31"/>
  <c r="E101" i="31"/>
  <c r="E100" i="31"/>
  <c r="K100" i="31" s="1"/>
  <c r="F104" i="31"/>
  <c r="F103" i="31"/>
  <c r="F102" i="31"/>
  <c r="F101" i="31"/>
  <c r="F100" i="31"/>
  <c r="L104" i="31"/>
  <c r="L103" i="31"/>
  <c r="L102" i="31"/>
  <c r="L101" i="31"/>
  <c r="L100" i="31"/>
  <c r="O104" i="31"/>
  <c r="O103" i="31"/>
  <c r="O102" i="31"/>
  <c r="O101" i="31"/>
  <c r="O100" i="31"/>
  <c r="P104" i="31"/>
  <c r="P103" i="31"/>
  <c r="P102" i="31"/>
  <c r="P101" i="31"/>
  <c r="P100" i="31"/>
  <c r="Q104" i="31"/>
  <c r="Q103" i="31"/>
  <c r="Q102" i="31"/>
  <c r="Q101" i="31"/>
  <c r="Q100" i="31"/>
  <c r="R104" i="31"/>
  <c r="R103" i="31"/>
  <c r="R102" i="31"/>
  <c r="R101" i="31"/>
  <c r="R100" i="31"/>
  <c r="S104" i="31"/>
  <c r="S103" i="31"/>
  <c r="S102" i="31"/>
  <c r="S101" i="31"/>
  <c r="S100" i="31"/>
  <c r="T104" i="31"/>
  <c r="T103" i="31"/>
  <c r="T102" i="31"/>
  <c r="T101" i="31"/>
  <c r="T100" i="31"/>
  <c r="U104" i="31"/>
  <c r="U103" i="31"/>
  <c r="U102" i="31"/>
  <c r="U101" i="31"/>
  <c r="U100" i="31"/>
  <c r="V104" i="31"/>
  <c r="V103" i="31"/>
  <c r="V102" i="31"/>
  <c r="V101" i="31"/>
  <c r="V100" i="31"/>
  <c r="W104" i="31"/>
  <c r="W103" i="31"/>
  <c r="W102" i="31"/>
  <c r="W101" i="31"/>
  <c r="W100" i="31"/>
  <c r="E106" i="31"/>
  <c r="K106" i="31" s="1"/>
  <c r="E105" i="31"/>
  <c r="K105" i="31" s="1"/>
  <c r="F106" i="31"/>
  <c r="F105" i="31"/>
  <c r="L106" i="31"/>
  <c r="L105" i="31"/>
  <c r="O106" i="31"/>
  <c r="O105" i="31"/>
  <c r="P106" i="31"/>
  <c r="P105" i="31"/>
  <c r="Q106" i="31"/>
  <c r="Q105" i="31"/>
  <c r="R106" i="31"/>
  <c r="R105" i="31"/>
  <c r="S106" i="31"/>
  <c r="S105" i="31"/>
  <c r="T106" i="31"/>
  <c r="T105" i="31"/>
  <c r="U106" i="31"/>
  <c r="U105" i="31"/>
  <c r="V106" i="31"/>
  <c r="V105" i="31"/>
  <c r="W106" i="31"/>
  <c r="W105" i="31"/>
  <c r="E108" i="31"/>
  <c r="K108" i="31" s="1"/>
  <c r="E107" i="31"/>
  <c r="K107" i="31" s="1"/>
  <c r="F108" i="31"/>
  <c r="F107" i="31"/>
  <c r="L108" i="31"/>
  <c r="L107" i="31"/>
  <c r="O108" i="31"/>
  <c r="O107" i="31"/>
  <c r="P108" i="31"/>
  <c r="P107" i="31"/>
  <c r="Q108" i="31"/>
  <c r="Q107" i="31"/>
  <c r="R108" i="31"/>
  <c r="R107" i="31"/>
  <c r="S108" i="31"/>
  <c r="S107" i="31"/>
  <c r="T108" i="31"/>
  <c r="T107" i="31"/>
  <c r="U108" i="31"/>
  <c r="U107" i="31"/>
  <c r="V108" i="31"/>
  <c r="V107" i="31"/>
  <c r="W108" i="31"/>
  <c r="W107" i="31"/>
  <c r="E110" i="31"/>
  <c r="K110" i="31" s="1"/>
  <c r="E109" i="31"/>
  <c r="K109" i="31" s="1"/>
  <c r="F110" i="31"/>
  <c r="F109" i="31"/>
  <c r="L110" i="31"/>
  <c r="L109" i="31"/>
  <c r="O110" i="31"/>
  <c r="O109" i="31"/>
  <c r="P110" i="31"/>
  <c r="P109" i="31"/>
  <c r="Q110" i="31"/>
  <c r="Q109" i="31"/>
  <c r="R110" i="31"/>
  <c r="R109" i="31"/>
  <c r="S110" i="31"/>
  <c r="S109" i="31"/>
  <c r="T110" i="31"/>
  <c r="T109" i="31"/>
  <c r="U110" i="31"/>
  <c r="U109" i="31"/>
  <c r="V110" i="31"/>
  <c r="V109" i="31"/>
  <c r="W110" i="31"/>
  <c r="W109" i="31"/>
  <c r="E111" i="31"/>
  <c r="K111" i="31" s="1"/>
  <c r="F111" i="31"/>
  <c r="L111" i="31"/>
  <c r="O111" i="31"/>
  <c r="P111" i="31"/>
  <c r="Q111" i="31"/>
  <c r="R111" i="31"/>
  <c r="S111" i="31"/>
  <c r="T111" i="31"/>
  <c r="U111" i="31"/>
  <c r="V111" i="31"/>
  <c r="W111" i="31"/>
  <c r="E154" i="31"/>
  <c r="K154" i="31" s="1"/>
  <c r="E155" i="31"/>
  <c r="K155" i="31" s="1"/>
  <c r="E148" i="31"/>
  <c r="K148" i="31" s="1"/>
  <c r="E113" i="31"/>
  <c r="K113" i="31" s="1"/>
  <c r="E134" i="31"/>
  <c r="K134" i="31" s="1"/>
  <c r="E112" i="31"/>
  <c r="K112" i="31" s="1"/>
  <c r="E161" i="31"/>
  <c r="K161" i="31" s="1"/>
  <c r="E162" i="31"/>
  <c r="K162" i="31" s="1"/>
  <c r="F154" i="31"/>
  <c r="F155" i="31"/>
  <c r="F148" i="31"/>
  <c r="F113" i="31"/>
  <c r="F134" i="31"/>
  <c r="F112" i="31"/>
  <c r="F161" i="31"/>
  <c r="F162" i="31"/>
  <c r="L154" i="31"/>
  <c r="L155" i="31"/>
  <c r="L148" i="31"/>
  <c r="L113" i="31"/>
  <c r="L134" i="31"/>
  <c r="L112" i="31"/>
  <c r="L161" i="31"/>
  <c r="L162" i="31"/>
  <c r="O154" i="31"/>
  <c r="O155" i="31"/>
  <c r="O148" i="31"/>
  <c r="O113" i="31"/>
  <c r="O134" i="31"/>
  <c r="O112" i="31"/>
  <c r="O161" i="31"/>
  <c r="O162" i="31"/>
  <c r="P154" i="31"/>
  <c r="P155" i="31"/>
  <c r="P148" i="31"/>
  <c r="P113" i="31"/>
  <c r="P134" i="31"/>
  <c r="P112" i="31"/>
  <c r="P161" i="31"/>
  <c r="P162" i="31"/>
  <c r="Q154" i="31"/>
  <c r="Q155" i="31"/>
  <c r="Q148" i="31"/>
  <c r="Q113" i="31"/>
  <c r="Q134" i="31"/>
  <c r="Q112" i="31"/>
  <c r="Q161" i="31"/>
  <c r="Q162" i="31"/>
  <c r="R154" i="31"/>
  <c r="R155" i="31"/>
  <c r="R148" i="31"/>
  <c r="R113" i="31"/>
  <c r="R134" i="31"/>
  <c r="R112" i="31"/>
  <c r="R161" i="31"/>
  <c r="R162" i="31"/>
  <c r="S154" i="31"/>
  <c r="S155" i="31"/>
  <c r="S148" i="31"/>
  <c r="S113" i="31"/>
  <c r="S134" i="31"/>
  <c r="S112" i="31"/>
  <c r="S161" i="31"/>
  <c r="S162" i="31"/>
  <c r="T154" i="31"/>
  <c r="T155" i="31"/>
  <c r="T148" i="31"/>
  <c r="T113" i="31"/>
  <c r="T134" i="31"/>
  <c r="T112" i="31"/>
  <c r="T161" i="31"/>
  <c r="T162" i="31"/>
  <c r="U154" i="31"/>
  <c r="U155" i="31"/>
  <c r="U148" i="31"/>
  <c r="U113" i="31"/>
  <c r="U134" i="31"/>
  <c r="U112" i="31"/>
  <c r="U161" i="31"/>
  <c r="U162" i="31"/>
  <c r="V154" i="31"/>
  <c r="V155" i="31"/>
  <c r="V148" i="31"/>
  <c r="V113" i="31"/>
  <c r="V134" i="31"/>
  <c r="V112" i="31"/>
  <c r="V161" i="31"/>
  <c r="V162" i="31"/>
  <c r="W154" i="31"/>
  <c r="W155" i="31"/>
  <c r="W148" i="31"/>
  <c r="W113" i="31"/>
  <c r="W134" i="31"/>
  <c r="W112" i="31"/>
  <c r="W161" i="31"/>
  <c r="W162" i="31"/>
  <c r="G162" i="31"/>
  <c r="H162" i="31" s="1"/>
  <c r="M162" i="31" s="1"/>
  <c r="G106" i="31" l="1"/>
  <c r="H106" i="31" s="1"/>
  <c r="M106" i="31" s="1"/>
  <c r="G161" i="31"/>
  <c r="H161" i="31" s="1"/>
  <c r="M161" i="31" s="1"/>
  <c r="G100" i="31"/>
  <c r="H100" i="31" s="1"/>
  <c r="M100" i="31" s="1"/>
  <c r="G101" i="31"/>
  <c r="H101" i="31" s="1"/>
  <c r="M101" i="31" s="1"/>
  <c r="G107" i="31"/>
  <c r="H107" i="31" s="1"/>
  <c r="M107" i="31" s="1"/>
  <c r="G112" i="31"/>
  <c r="H112" i="31" s="1"/>
  <c r="M112" i="31" s="1"/>
  <c r="G108" i="31"/>
  <c r="H108" i="31" s="1"/>
  <c r="M108" i="31" s="1"/>
  <c r="G111" i="31"/>
  <c r="H111" i="31" s="1"/>
  <c r="M111" i="31" s="1"/>
  <c r="G134" i="31"/>
  <c r="H134" i="31" s="1"/>
  <c r="M134" i="31" s="1"/>
  <c r="G102" i="31"/>
  <c r="H102" i="31" s="1"/>
  <c r="M102" i="31" s="1"/>
  <c r="G113" i="31"/>
  <c r="H113" i="31" s="1"/>
  <c r="M113" i="31" s="1"/>
  <c r="G103" i="31"/>
  <c r="H103" i="31" s="1"/>
  <c r="M103" i="31" s="1"/>
  <c r="G104" i="31"/>
  <c r="H104" i="31" s="1"/>
  <c r="M104" i="31" s="1"/>
  <c r="G109" i="31"/>
  <c r="H109" i="31" s="1"/>
  <c r="M109" i="31" s="1"/>
  <c r="G148" i="31"/>
  <c r="H148" i="31" s="1"/>
  <c r="M148" i="31" s="1"/>
  <c r="G110" i="31"/>
  <c r="H110" i="31" s="1"/>
  <c r="M110" i="31" s="1"/>
  <c r="G155" i="31"/>
  <c r="H155" i="31" s="1"/>
  <c r="M155" i="31" s="1"/>
  <c r="G154" i="31"/>
  <c r="H154" i="31" s="1"/>
  <c r="M154" i="31" s="1"/>
  <c r="G105" i="31"/>
  <c r="H105" i="31" s="1"/>
  <c r="M105" i="31" s="1"/>
  <c r="E83" i="31"/>
  <c r="E82" i="31"/>
  <c r="K82" i="31" s="1"/>
  <c r="O82" i="31" s="1"/>
  <c r="E81" i="31"/>
  <c r="K81" i="31" s="1"/>
  <c r="O81" i="31" s="1"/>
  <c r="E80" i="31"/>
  <c r="F83" i="31"/>
  <c r="F82" i="31"/>
  <c r="F81" i="31"/>
  <c r="F80" i="31"/>
  <c r="L83" i="31"/>
  <c r="L82" i="31"/>
  <c r="L81" i="31"/>
  <c r="L80" i="31"/>
  <c r="O83" i="31"/>
  <c r="O80" i="31"/>
  <c r="P83" i="31"/>
  <c r="P82" i="31"/>
  <c r="P81" i="31"/>
  <c r="P80" i="31"/>
  <c r="Q83" i="31"/>
  <c r="Q82" i="31"/>
  <c r="Q81" i="31"/>
  <c r="Q80" i="31"/>
  <c r="R83" i="31"/>
  <c r="R82" i="31"/>
  <c r="R81" i="31"/>
  <c r="R80" i="31"/>
  <c r="S83" i="31"/>
  <c r="S82" i="31"/>
  <c r="S81" i="31"/>
  <c r="S80" i="31"/>
  <c r="T83" i="31"/>
  <c r="T82" i="31"/>
  <c r="T81" i="31"/>
  <c r="T80" i="31"/>
  <c r="U83" i="31"/>
  <c r="U82" i="31"/>
  <c r="U81" i="31"/>
  <c r="U80" i="31"/>
  <c r="V83" i="31"/>
  <c r="V82" i="31"/>
  <c r="V81" i="31"/>
  <c r="V80" i="31"/>
  <c r="W83" i="31"/>
  <c r="W82" i="31"/>
  <c r="W81" i="31"/>
  <c r="W80" i="31"/>
  <c r="E88" i="31"/>
  <c r="E87" i="31"/>
  <c r="E86" i="31"/>
  <c r="F88" i="31"/>
  <c r="F87" i="31"/>
  <c r="F86" i="31"/>
  <c r="L88" i="31"/>
  <c r="L87" i="31"/>
  <c r="L86" i="31"/>
  <c r="O88" i="31"/>
  <c r="O87" i="31"/>
  <c r="O86" i="31"/>
  <c r="P88" i="31"/>
  <c r="P87" i="31"/>
  <c r="P86" i="31"/>
  <c r="Q88" i="31"/>
  <c r="Q87" i="31"/>
  <c r="Q86" i="31"/>
  <c r="R88" i="31"/>
  <c r="R87" i="31"/>
  <c r="R86" i="31"/>
  <c r="S88" i="31"/>
  <c r="S87" i="31"/>
  <c r="S86" i="31"/>
  <c r="T88" i="31"/>
  <c r="T87" i="31"/>
  <c r="T86" i="31"/>
  <c r="U88" i="31"/>
  <c r="U87" i="31"/>
  <c r="U86" i="31"/>
  <c r="V88" i="31"/>
  <c r="V87" i="31"/>
  <c r="V86" i="31"/>
  <c r="W88" i="31"/>
  <c r="W87" i="31"/>
  <c r="W86" i="31"/>
  <c r="E90" i="31"/>
  <c r="E89" i="31"/>
  <c r="F90" i="31"/>
  <c r="F89" i="31"/>
  <c r="L90" i="31"/>
  <c r="L89" i="31"/>
  <c r="O90" i="31"/>
  <c r="O89" i="31"/>
  <c r="P90" i="31"/>
  <c r="P89" i="31"/>
  <c r="Q90" i="31"/>
  <c r="Q89" i="31"/>
  <c r="R90" i="31"/>
  <c r="R89" i="31"/>
  <c r="S90" i="31"/>
  <c r="S89" i="31"/>
  <c r="T90" i="31"/>
  <c r="T89" i="31"/>
  <c r="U90" i="31"/>
  <c r="U89" i="31"/>
  <c r="V90" i="31"/>
  <c r="V89" i="31"/>
  <c r="W90" i="31"/>
  <c r="W89" i="31"/>
  <c r="E92" i="31"/>
  <c r="K92" i="31" s="1"/>
  <c r="E91" i="31"/>
  <c r="F92" i="31"/>
  <c r="F91" i="31"/>
  <c r="L92" i="31"/>
  <c r="L91" i="31"/>
  <c r="O92" i="31"/>
  <c r="O91" i="31"/>
  <c r="P92" i="31"/>
  <c r="P91" i="31"/>
  <c r="Q92" i="31"/>
  <c r="Q91" i="31"/>
  <c r="R92" i="31"/>
  <c r="R91" i="31"/>
  <c r="S92" i="31"/>
  <c r="S91" i="31"/>
  <c r="T92" i="31"/>
  <c r="T91" i="31"/>
  <c r="U92" i="31"/>
  <c r="U91" i="31"/>
  <c r="V92" i="31"/>
  <c r="V91" i="31"/>
  <c r="W92" i="31"/>
  <c r="W91" i="31"/>
  <c r="E95" i="31"/>
  <c r="E94" i="31"/>
  <c r="F95" i="31"/>
  <c r="F94" i="31"/>
  <c r="L95" i="31"/>
  <c r="L94" i="31"/>
  <c r="O95" i="31"/>
  <c r="O94" i="31"/>
  <c r="P95" i="31"/>
  <c r="P94" i="31"/>
  <c r="Q95" i="31"/>
  <c r="Q94" i="31"/>
  <c r="R95" i="31"/>
  <c r="R94" i="31"/>
  <c r="S95" i="31"/>
  <c r="S94" i="31"/>
  <c r="T95" i="31"/>
  <c r="T94" i="31"/>
  <c r="U95" i="31"/>
  <c r="U94" i="31"/>
  <c r="V95" i="31"/>
  <c r="V94" i="31"/>
  <c r="W95" i="31"/>
  <c r="W94" i="31"/>
  <c r="E129" i="31"/>
  <c r="K129" i="31" s="1"/>
  <c r="E99" i="31"/>
  <c r="E98" i="31"/>
  <c r="E97" i="31"/>
  <c r="E96" i="31"/>
  <c r="F129" i="31"/>
  <c r="F99" i="31"/>
  <c r="F98" i="31"/>
  <c r="F97" i="31"/>
  <c r="F96" i="31"/>
  <c r="L129" i="31"/>
  <c r="L99" i="31"/>
  <c r="L98" i="31"/>
  <c r="L97" i="31"/>
  <c r="L96" i="31"/>
  <c r="O129" i="31"/>
  <c r="O99" i="31"/>
  <c r="O98" i="31"/>
  <c r="O97" i="31"/>
  <c r="O96" i="31"/>
  <c r="P129" i="31"/>
  <c r="P99" i="31"/>
  <c r="P98" i="31"/>
  <c r="P97" i="31"/>
  <c r="P96" i="31"/>
  <c r="Q129" i="31"/>
  <c r="Q99" i="31"/>
  <c r="Q98" i="31"/>
  <c r="Q97" i="31"/>
  <c r="Q96" i="31"/>
  <c r="R129" i="31"/>
  <c r="R99" i="31"/>
  <c r="R98" i="31"/>
  <c r="R97" i="31"/>
  <c r="R96" i="31"/>
  <c r="S129" i="31"/>
  <c r="S99" i="31"/>
  <c r="S98" i="31"/>
  <c r="S97" i="31"/>
  <c r="S96" i="31"/>
  <c r="T129" i="31"/>
  <c r="T99" i="31"/>
  <c r="T98" i="31"/>
  <c r="T97" i="31"/>
  <c r="T96" i="31"/>
  <c r="U129" i="31"/>
  <c r="U99" i="31"/>
  <c r="U98" i="31"/>
  <c r="U97" i="31"/>
  <c r="U96" i="31"/>
  <c r="V129" i="31"/>
  <c r="V99" i="31"/>
  <c r="V98" i="31"/>
  <c r="V97" i="31"/>
  <c r="V96" i="31"/>
  <c r="W129" i="31"/>
  <c r="W99" i="31"/>
  <c r="W98" i="31"/>
  <c r="W97" i="31"/>
  <c r="W96" i="31"/>
  <c r="E137" i="31"/>
  <c r="K137" i="31" s="1"/>
  <c r="F137" i="31"/>
  <c r="L137" i="31"/>
  <c r="O137" i="31"/>
  <c r="P137" i="31"/>
  <c r="Q137" i="31"/>
  <c r="R137" i="31"/>
  <c r="S137" i="31"/>
  <c r="T137" i="31"/>
  <c r="U137" i="31"/>
  <c r="V137" i="31"/>
  <c r="W137" i="31"/>
  <c r="G80" i="31" l="1"/>
  <c r="H80" i="31" s="1"/>
  <c r="M80" i="31" s="1"/>
  <c r="G86" i="31"/>
  <c r="H86" i="31" s="1"/>
  <c r="M86" i="31" s="1"/>
  <c r="G91" i="31"/>
  <c r="H91" i="31" s="1"/>
  <c r="M91" i="31" s="1"/>
  <c r="G129" i="31"/>
  <c r="H129" i="31" s="1"/>
  <c r="M129" i="31" s="1"/>
  <c r="G92" i="31"/>
  <c r="H92" i="31" s="1"/>
  <c r="M92" i="31" s="1"/>
  <c r="G88" i="31"/>
  <c r="H88" i="31" s="1"/>
  <c r="M88" i="31" s="1"/>
  <c r="G94" i="31"/>
  <c r="H94" i="31" s="1"/>
  <c r="M94" i="31" s="1"/>
  <c r="G89" i="31"/>
  <c r="H89" i="31" s="1"/>
  <c r="M89" i="31" s="1"/>
  <c r="G95" i="31"/>
  <c r="H95" i="31" s="1"/>
  <c r="M95" i="31" s="1"/>
  <c r="G137" i="31"/>
  <c r="H137" i="31" s="1"/>
  <c r="M137" i="31" s="1"/>
  <c r="G99" i="31"/>
  <c r="H99" i="31" s="1"/>
  <c r="M99" i="31" s="1"/>
  <c r="G81" i="31"/>
  <c r="H81" i="31" s="1"/>
  <c r="M81" i="31" s="1"/>
  <c r="G87" i="31"/>
  <c r="H87" i="31" s="1"/>
  <c r="M87" i="31" s="1"/>
  <c r="G90" i="31"/>
  <c r="H90" i="31" s="1"/>
  <c r="M90" i="31" s="1"/>
  <c r="G83" i="31"/>
  <c r="H83" i="31" s="1"/>
  <c r="M83" i="31" s="1"/>
  <c r="G96" i="31"/>
  <c r="H96" i="31" s="1"/>
  <c r="M96" i="31" s="1"/>
  <c r="G82" i="31"/>
  <c r="H82" i="31" s="1"/>
  <c r="M82" i="31" s="1"/>
  <c r="G97" i="31"/>
  <c r="H97" i="31" s="1"/>
  <c r="M97" i="31" s="1"/>
  <c r="G98" i="31"/>
  <c r="H98" i="31" s="1"/>
  <c r="M98" i="31" s="1"/>
  <c r="J182" i="28"/>
  <c r="J176" i="28" a="1"/>
  <c r="J176" i="28" s="1"/>
  <c r="J175" i="28" a="1"/>
  <c r="J175" i="28" s="1"/>
  <c r="J168" i="28"/>
  <c r="L25" i="31" l="1"/>
  <c r="O25" i="31"/>
  <c r="P25" i="31"/>
  <c r="Q25" i="31"/>
  <c r="R25" i="31"/>
  <c r="S25" i="31"/>
  <c r="T25" i="31"/>
  <c r="U25" i="31"/>
  <c r="V25" i="31"/>
  <c r="W25" i="31"/>
  <c r="E73" i="31"/>
  <c r="E72" i="31"/>
  <c r="K72" i="31" s="1"/>
  <c r="O72" i="31" s="1"/>
  <c r="F73" i="31"/>
  <c r="F72" i="31"/>
  <c r="L73" i="31"/>
  <c r="L72" i="31"/>
  <c r="O73" i="31"/>
  <c r="P73" i="31"/>
  <c r="P72" i="31"/>
  <c r="Q73" i="31"/>
  <c r="Q72" i="31"/>
  <c r="R73" i="31"/>
  <c r="R72" i="31"/>
  <c r="S73" i="31"/>
  <c r="S72" i="31"/>
  <c r="T73" i="31"/>
  <c r="T72" i="31"/>
  <c r="U73" i="31"/>
  <c r="U72" i="31"/>
  <c r="V73" i="31"/>
  <c r="V72" i="31"/>
  <c r="W73" i="31"/>
  <c r="W72" i="31"/>
  <c r="E75" i="31"/>
  <c r="F75" i="31"/>
  <c r="L75" i="31"/>
  <c r="O75" i="31"/>
  <c r="P75" i="31"/>
  <c r="Q75" i="31"/>
  <c r="R75" i="31"/>
  <c r="S75" i="31"/>
  <c r="T75" i="31"/>
  <c r="U75" i="31"/>
  <c r="V75" i="31"/>
  <c r="W75" i="31"/>
  <c r="E78" i="31"/>
  <c r="K78" i="31" s="1"/>
  <c r="E133" i="31"/>
  <c r="E77" i="31"/>
  <c r="E76" i="31"/>
  <c r="F78" i="31"/>
  <c r="F133" i="31"/>
  <c r="F77" i="31"/>
  <c r="F76" i="31"/>
  <c r="L78" i="31"/>
  <c r="L133" i="31"/>
  <c r="L77" i="31"/>
  <c r="L76" i="31"/>
  <c r="O78" i="31"/>
  <c r="O133" i="31"/>
  <c r="O77" i="31"/>
  <c r="O76" i="31"/>
  <c r="P78" i="31"/>
  <c r="P133" i="31"/>
  <c r="P77" i="31"/>
  <c r="P76" i="31"/>
  <c r="Q78" i="31"/>
  <c r="Q133" i="31"/>
  <c r="Q77" i="31"/>
  <c r="Q76" i="31"/>
  <c r="R78" i="31"/>
  <c r="R133" i="31"/>
  <c r="R77" i="31"/>
  <c r="R76" i="31"/>
  <c r="S78" i="31"/>
  <c r="S133" i="31"/>
  <c r="S77" i="31"/>
  <c r="S76" i="31"/>
  <c r="T78" i="31"/>
  <c r="T133" i="31"/>
  <c r="T77" i="31"/>
  <c r="T76" i="31"/>
  <c r="U78" i="31"/>
  <c r="U133" i="31"/>
  <c r="U77" i="31"/>
  <c r="U76" i="31"/>
  <c r="V78" i="31"/>
  <c r="V133" i="31"/>
  <c r="V77" i="31"/>
  <c r="V76" i="31"/>
  <c r="W78" i="31"/>
  <c r="W133" i="31"/>
  <c r="W77" i="31"/>
  <c r="W76" i="31"/>
  <c r="E138" i="31"/>
  <c r="K138" i="31" s="1"/>
  <c r="F138" i="31"/>
  <c r="L138" i="31"/>
  <c r="O138" i="31"/>
  <c r="P138" i="31"/>
  <c r="Q138" i="31"/>
  <c r="R138" i="31"/>
  <c r="S138" i="31"/>
  <c r="T138" i="31"/>
  <c r="U138" i="31"/>
  <c r="V138" i="31"/>
  <c r="W138" i="31"/>
  <c r="E84" i="31"/>
  <c r="F84" i="31"/>
  <c r="L84" i="31"/>
  <c r="O84" i="31"/>
  <c r="P84" i="31"/>
  <c r="Q84" i="31"/>
  <c r="R84" i="31"/>
  <c r="S84" i="31"/>
  <c r="T84" i="31"/>
  <c r="U84" i="31"/>
  <c r="V84" i="31"/>
  <c r="W84" i="31"/>
  <c r="G25" i="31"/>
  <c r="H25" i="31" s="1"/>
  <c r="M25" i="31" s="1"/>
  <c r="G84" i="31" l="1"/>
  <c r="H84" i="31" s="1"/>
  <c r="M84" i="31" s="1"/>
  <c r="G72" i="31"/>
  <c r="H72" i="31" s="1"/>
  <c r="M72" i="31" s="1"/>
  <c r="G78" i="31"/>
  <c r="H78" i="31" s="1"/>
  <c r="M78" i="31" s="1"/>
  <c r="G73" i="31"/>
  <c r="H73" i="31" s="1"/>
  <c r="M73" i="31" s="1"/>
  <c r="G75" i="31"/>
  <c r="H75" i="31" s="1"/>
  <c r="M75" i="31" s="1"/>
  <c r="G138" i="31"/>
  <c r="H138" i="31" s="1"/>
  <c r="M138" i="31" s="1"/>
  <c r="G76" i="31"/>
  <c r="H76" i="31" s="1"/>
  <c r="M76" i="31" s="1"/>
  <c r="G77" i="31"/>
  <c r="H77" i="31" s="1"/>
  <c r="M77" i="31" s="1"/>
  <c r="G133" i="31"/>
  <c r="H133" i="31" s="1"/>
  <c r="M133" i="31" s="1"/>
  <c r="F79" i="31"/>
  <c r="F71" i="31"/>
  <c r="F70" i="31"/>
  <c r="L79" i="31"/>
  <c r="L71" i="31"/>
  <c r="L70" i="31"/>
  <c r="O79" i="31"/>
  <c r="O71" i="31"/>
  <c r="O70" i="31"/>
  <c r="P79" i="31"/>
  <c r="P71" i="31"/>
  <c r="P70" i="31"/>
  <c r="Q79" i="31"/>
  <c r="Q71" i="31"/>
  <c r="Q70" i="31"/>
  <c r="R79" i="31"/>
  <c r="R71" i="31"/>
  <c r="R70" i="31"/>
  <c r="S79" i="31"/>
  <c r="S71" i="31"/>
  <c r="S70" i="31"/>
  <c r="T79" i="31"/>
  <c r="T71" i="31"/>
  <c r="T70" i="31"/>
  <c r="U79" i="31"/>
  <c r="U71" i="31"/>
  <c r="U70" i="31"/>
  <c r="V79" i="31"/>
  <c r="V71" i="31"/>
  <c r="V70" i="31"/>
  <c r="W79" i="31"/>
  <c r="W71" i="31"/>
  <c r="W70" i="31"/>
  <c r="E49" i="31"/>
  <c r="F49" i="31"/>
  <c r="L49" i="31"/>
  <c r="O49" i="31"/>
  <c r="P49" i="31"/>
  <c r="Q49" i="31"/>
  <c r="R49" i="31"/>
  <c r="S49" i="31"/>
  <c r="T49" i="31"/>
  <c r="U49" i="31"/>
  <c r="V49" i="31"/>
  <c r="W49" i="31"/>
  <c r="F124" i="31"/>
  <c r="L124" i="31"/>
  <c r="O124" i="31"/>
  <c r="P124" i="31"/>
  <c r="Q124" i="31"/>
  <c r="R124" i="31"/>
  <c r="S124" i="31"/>
  <c r="T124" i="31"/>
  <c r="U124" i="31"/>
  <c r="V124" i="31"/>
  <c r="W124" i="31"/>
  <c r="F69" i="31"/>
  <c r="L69" i="31"/>
  <c r="O69" i="31"/>
  <c r="P69" i="31"/>
  <c r="Q69" i="31"/>
  <c r="R69" i="31"/>
  <c r="S69" i="31"/>
  <c r="T69" i="31"/>
  <c r="U69" i="31"/>
  <c r="V69" i="31"/>
  <c r="W69" i="31"/>
  <c r="S1" i="48"/>
  <c r="S2" i="48"/>
  <c r="S3" i="48"/>
  <c r="S4" i="48"/>
  <c r="S5" i="48"/>
  <c r="S6" i="48"/>
  <c r="S7" i="48"/>
  <c r="S8" i="48"/>
  <c r="S9" i="48"/>
  <c r="S10" i="48"/>
  <c r="S11" i="48"/>
  <c r="S12" i="48"/>
  <c r="S13" i="48"/>
  <c r="S14" i="48"/>
  <c r="S15" i="48"/>
  <c r="S16" i="48"/>
  <c r="S17" i="48"/>
  <c r="S18" i="48"/>
  <c r="S19" i="48"/>
  <c r="S20" i="48"/>
  <c r="S21" i="48"/>
  <c r="S22" i="48"/>
  <c r="S23" i="48"/>
  <c r="S24" i="48"/>
  <c r="S25" i="48"/>
  <c r="S26" i="48"/>
  <c r="S27" i="48"/>
  <c r="S28" i="48"/>
  <c r="S29" i="48"/>
  <c r="S30" i="48"/>
  <c r="S31" i="48"/>
  <c r="S32" i="48"/>
  <c r="S33" i="48"/>
  <c r="S34" i="48"/>
  <c r="S35" i="48"/>
  <c r="S36" i="48"/>
  <c r="S37" i="48"/>
  <c r="S38" i="48"/>
  <c r="S39" i="48"/>
  <c r="S40" i="48"/>
  <c r="S41" i="48"/>
  <c r="S42" i="48"/>
  <c r="S43" i="48"/>
  <c r="S44" i="48"/>
  <c r="S45" i="48"/>
  <c r="S46" i="48"/>
  <c r="S47" i="48"/>
  <c r="S48" i="48"/>
  <c r="S49" i="48"/>
  <c r="S50" i="48"/>
  <c r="S51" i="48"/>
  <c r="S52" i="48"/>
  <c r="S53" i="48"/>
  <c r="S54" i="48"/>
  <c r="S55" i="48"/>
  <c r="S56" i="48"/>
  <c r="S57" i="48"/>
  <c r="S58" i="48"/>
  <c r="S59" i="48"/>
  <c r="S60" i="48"/>
  <c r="S61" i="48"/>
  <c r="S62" i="48"/>
  <c r="S63" i="48"/>
  <c r="S64" i="48"/>
  <c r="S65" i="48"/>
  <c r="S66" i="48"/>
  <c r="S67" i="48"/>
  <c r="S68" i="48"/>
  <c r="S69" i="48"/>
  <c r="S70" i="48"/>
  <c r="S71" i="48"/>
  <c r="S72" i="48"/>
  <c r="S73" i="48"/>
  <c r="S74" i="48"/>
  <c r="S75" i="48"/>
  <c r="S76" i="48"/>
  <c r="S77" i="48"/>
  <c r="S78" i="48"/>
  <c r="S79" i="48"/>
  <c r="S80" i="48"/>
  <c r="S81" i="48"/>
  <c r="S82" i="48"/>
  <c r="S83" i="48"/>
  <c r="S84" i="48"/>
  <c r="S85" i="48"/>
  <c r="S86" i="48"/>
  <c r="S87" i="48"/>
  <c r="S88" i="48"/>
  <c r="S89" i="48"/>
  <c r="S90" i="48"/>
  <c r="S91" i="48"/>
  <c r="S92" i="48"/>
  <c r="S93" i="48"/>
  <c r="S94" i="48"/>
  <c r="S95" i="48"/>
  <c r="S96" i="48"/>
  <c r="S97" i="48"/>
  <c r="S98" i="48"/>
  <c r="S99" i="48"/>
  <c r="S100" i="48"/>
  <c r="S101" i="48"/>
  <c r="S102" i="48"/>
  <c r="S103" i="48"/>
  <c r="S104" i="48"/>
  <c r="S105" i="48"/>
  <c r="S106" i="48"/>
  <c r="S107" i="48"/>
  <c r="S108" i="48"/>
  <c r="S109" i="48"/>
  <c r="S110" i="48"/>
  <c r="S111" i="48"/>
  <c r="S112" i="48"/>
  <c r="S113" i="48"/>
  <c r="S114" i="48"/>
  <c r="S115" i="48"/>
  <c r="S116" i="48"/>
  <c r="S117" i="48"/>
  <c r="S118" i="48"/>
  <c r="S119" i="48"/>
  <c r="S120" i="48"/>
  <c r="S121" i="48"/>
  <c r="S122" i="48"/>
  <c r="S123" i="48"/>
  <c r="S124" i="48"/>
  <c r="S125" i="48"/>
  <c r="S126" i="48"/>
  <c r="S127" i="48"/>
  <c r="S128" i="48"/>
  <c r="S129" i="48"/>
  <c r="S130" i="48"/>
  <c r="S131" i="48"/>
  <c r="S132" i="48"/>
  <c r="S133" i="48"/>
  <c r="S134" i="48"/>
  <c r="S135" i="48"/>
  <c r="S136" i="48"/>
  <c r="S137" i="48"/>
  <c r="S138" i="48"/>
  <c r="S139" i="48"/>
  <c r="S140" i="48"/>
  <c r="S141" i="48"/>
  <c r="S142" i="48"/>
  <c r="S143" i="48"/>
  <c r="S144" i="48"/>
  <c r="S145" i="48"/>
  <c r="S146" i="48"/>
  <c r="S147" i="48"/>
  <c r="S148" i="48"/>
  <c r="S149" i="48"/>
  <c r="S150" i="48"/>
  <c r="S151" i="48"/>
  <c r="S152" i="48"/>
  <c r="S153" i="48"/>
  <c r="S154" i="48"/>
  <c r="S155" i="48"/>
  <c r="S156" i="48"/>
  <c r="S157" i="48"/>
  <c r="S158" i="48"/>
  <c r="S159" i="48"/>
  <c r="S160" i="48"/>
  <c r="S161" i="48"/>
  <c r="S162" i="48"/>
  <c r="S163" i="48"/>
  <c r="S164" i="48"/>
  <c r="S165" i="48"/>
  <c r="S166" i="48"/>
  <c r="S167" i="48"/>
  <c r="S168" i="48"/>
  <c r="S169" i="48"/>
  <c r="S170" i="48"/>
  <c r="S171" i="48"/>
  <c r="S172" i="48"/>
  <c r="S173" i="48"/>
  <c r="S174" i="48"/>
  <c r="S175" i="48"/>
  <c r="S176" i="48"/>
  <c r="S177" i="48"/>
  <c r="S178" i="48"/>
  <c r="S179" i="48"/>
  <c r="S180" i="48"/>
  <c r="S181" i="48"/>
  <c r="S182" i="48"/>
  <c r="S183" i="48"/>
  <c r="S184" i="48"/>
  <c r="S185" i="48"/>
  <c r="S186" i="48"/>
  <c r="S187" i="48"/>
  <c r="S188" i="48"/>
  <c r="S189" i="48"/>
  <c r="S190" i="48"/>
  <c r="S191" i="48"/>
  <c r="S192" i="48"/>
  <c r="S193" i="48"/>
  <c r="S194" i="48"/>
  <c r="S195" i="48"/>
  <c r="S196" i="48"/>
  <c r="S197" i="48"/>
  <c r="S198" i="48"/>
  <c r="S199" i="48"/>
  <c r="S200" i="48"/>
  <c r="S201" i="48"/>
  <c r="S202" i="48"/>
  <c r="S203" i="48"/>
  <c r="S204" i="48"/>
  <c r="S205" i="48"/>
  <c r="S206" i="48"/>
  <c r="S207" i="48"/>
  <c r="S208" i="48"/>
  <c r="S209" i="48"/>
  <c r="S210" i="48"/>
  <c r="S211" i="48"/>
  <c r="S212" i="48"/>
  <c r="S213" i="48"/>
  <c r="S214" i="48"/>
  <c r="S215" i="48"/>
  <c r="S216" i="48"/>
  <c r="S217" i="48"/>
  <c r="S218" i="48"/>
  <c r="S219" i="48"/>
  <c r="S220" i="48"/>
  <c r="S221" i="48"/>
  <c r="S222" i="48"/>
  <c r="S223" i="48"/>
  <c r="S224" i="48"/>
  <c r="S225" i="48"/>
  <c r="S226" i="48"/>
  <c r="S227" i="48"/>
  <c r="S228" i="48"/>
  <c r="S229" i="48"/>
  <c r="S230" i="48"/>
  <c r="S231" i="48"/>
  <c r="S232" i="48"/>
  <c r="S233" i="48"/>
  <c r="S234" i="48"/>
  <c r="S235" i="48"/>
  <c r="S236" i="48"/>
  <c r="S237" i="48"/>
  <c r="S238" i="48"/>
  <c r="S239" i="48"/>
  <c r="S240" i="48"/>
  <c r="S241" i="48"/>
  <c r="S242" i="48"/>
  <c r="S243" i="48"/>
  <c r="S244" i="48"/>
  <c r="S245" i="48"/>
  <c r="S246" i="48"/>
  <c r="S247" i="48"/>
  <c r="S248" i="48"/>
  <c r="S249" i="48"/>
  <c r="S250" i="48"/>
  <c r="S251" i="48"/>
  <c r="S252" i="48"/>
  <c r="S253" i="48"/>
  <c r="S254" i="48"/>
  <c r="S255" i="48"/>
  <c r="S256" i="48"/>
  <c r="S257" i="48"/>
  <c r="S258" i="48"/>
  <c r="S259" i="48"/>
  <c r="S260" i="48"/>
  <c r="S261" i="48"/>
  <c r="S262" i="48"/>
  <c r="S263" i="48"/>
  <c r="S264" i="48"/>
  <c r="S265" i="48"/>
  <c r="S266" i="48"/>
  <c r="S267" i="48"/>
  <c r="S268" i="48"/>
  <c r="S269" i="48"/>
  <c r="S270" i="48"/>
  <c r="S271" i="48"/>
  <c r="S272" i="48"/>
  <c r="S273" i="48"/>
  <c r="S274" i="48"/>
  <c r="S275" i="48"/>
  <c r="S276" i="48"/>
  <c r="S277" i="48"/>
  <c r="S278" i="48"/>
  <c r="S279" i="48"/>
  <c r="S280" i="48"/>
  <c r="S281" i="48"/>
  <c r="S282" i="48"/>
  <c r="S283" i="48"/>
  <c r="S284" i="48"/>
  <c r="S285" i="48"/>
  <c r="S286" i="48"/>
  <c r="S287" i="48"/>
  <c r="S288" i="48"/>
  <c r="S289" i="48"/>
  <c r="S290" i="48"/>
  <c r="S291" i="48"/>
  <c r="S292" i="48"/>
  <c r="S293" i="48"/>
  <c r="S294" i="48"/>
  <c r="S295" i="48"/>
  <c r="S296" i="48"/>
  <c r="S297" i="48"/>
  <c r="S298" i="48"/>
  <c r="S299" i="48"/>
  <c r="S300" i="48"/>
  <c r="S301" i="48"/>
  <c r="S302" i="48"/>
  <c r="S303" i="48"/>
  <c r="S304" i="48"/>
  <c r="S305" i="48"/>
  <c r="S306" i="48"/>
  <c r="S307" i="48"/>
  <c r="S308" i="48"/>
  <c r="S309" i="48"/>
  <c r="S310" i="48"/>
  <c r="S311" i="48"/>
  <c r="S312" i="48"/>
  <c r="S313" i="48"/>
  <c r="S314" i="48"/>
  <c r="S315" i="48"/>
  <c r="S316" i="48"/>
  <c r="S317" i="48"/>
  <c r="S318" i="48"/>
  <c r="S319" i="48"/>
  <c r="S320" i="48"/>
  <c r="S321" i="48"/>
  <c r="S322" i="48"/>
  <c r="S323" i="48"/>
  <c r="S324" i="48"/>
  <c r="S325" i="48"/>
  <c r="S326" i="48"/>
  <c r="S327" i="48"/>
  <c r="S328" i="48"/>
  <c r="S329" i="48"/>
  <c r="S330" i="48"/>
  <c r="S331" i="48"/>
  <c r="S332" i="48"/>
  <c r="S333" i="48"/>
  <c r="S334" i="48"/>
  <c r="S335" i="48"/>
  <c r="S336" i="48"/>
  <c r="S337" i="48"/>
  <c r="S338" i="48"/>
  <c r="S339" i="48"/>
  <c r="S340" i="48"/>
  <c r="S341" i="48"/>
  <c r="S342" i="48"/>
  <c r="S343" i="48"/>
  <c r="S344" i="48"/>
  <c r="S345" i="48"/>
  <c r="S346" i="48"/>
  <c r="S347" i="48"/>
  <c r="S348" i="48"/>
  <c r="S349" i="48"/>
  <c r="S350" i="48"/>
  <c r="S351" i="48"/>
  <c r="S352" i="48"/>
  <c r="S353" i="48"/>
  <c r="S354" i="48"/>
  <c r="S355" i="48"/>
  <c r="S356" i="48"/>
  <c r="S357" i="48"/>
  <c r="S358" i="48"/>
  <c r="S359" i="48"/>
  <c r="S360" i="48"/>
  <c r="S361" i="48"/>
  <c r="S362" i="48"/>
  <c r="S363" i="48"/>
  <c r="S364" i="48"/>
  <c r="S365" i="48"/>
  <c r="S366" i="48"/>
  <c r="S367" i="48"/>
  <c r="S368" i="48"/>
  <c r="S369" i="48"/>
  <c r="S370" i="48"/>
  <c r="S371" i="48"/>
  <c r="S372" i="48"/>
  <c r="S373" i="48"/>
  <c r="S374" i="48"/>
  <c r="S375" i="48"/>
  <c r="S376" i="48"/>
  <c r="S377" i="48"/>
  <c r="S378" i="48"/>
  <c r="S379" i="48"/>
  <c r="S380" i="48"/>
  <c r="S381" i="48"/>
  <c r="S382" i="48"/>
  <c r="S383" i="48"/>
  <c r="S384" i="48"/>
  <c r="S385" i="48"/>
  <c r="S386" i="48"/>
  <c r="S387" i="48"/>
  <c r="S388" i="48"/>
  <c r="S389" i="48"/>
  <c r="S390" i="48"/>
  <c r="S391" i="48"/>
  <c r="S392" i="48"/>
  <c r="S393" i="48"/>
  <c r="S394" i="48"/>
  <c r="S395" i="48"/>
  <c r="S396" i="48"/>
  <c r="S397" i="48"/>
  <c r="S398" i="48"/>
  <c r="S399" i="48"/>
  <c r="S400" i="48"/>
  <c r="S401" i="48"/>
  <c r="S402" i="48"/>
  <c r="S403" i="48"/>
  <c r="S404" i="48"/>
  <c r="S405" i="48"/>
  <c r="S406" i="48"/>
  <c r="S407" i="48"/>
  <c r="S408" i="48"/>
  <c r="S409" i="48"/>
  <c r="S410" i="48"/>
  <c r="S411" i="48"/>
  <c r="S412" i="48"/>
  <c r="S413" i="48"/>
  <c r="S414" i="48"/>
  <c r="S415" i="48"/>
  <c r="S416" i="48"/>
  <c r="S417" i="48"/>
  <c r="S418" i="48"/>
  <c r="S419" i="48"/>
  <c r="S420" i="48"/>
  <c r="S421" i="48"/>
  <c r="S422" i="48"/>
  <c r="S423" i="48"/>
  <c r="S424" i="48"/>
  <c r="S425" i="48"/>
  <c r="S426" i="48"/>
  <c r="S427" i="48"/>
  <c r="S428" i="48"/>
  <c r="S429" i="48"/>
  <c r="S430" i="48"/>
  <c r="S431" i="48"/>
  <c r="S432" i="48"/>
  <c r="S433" i="48"/>
  <c r="S434" i="48"/>
  <c r="S435" i="48"/>
  <c r="S436" i="48"/>
  <c r="S437" i="48"/>
  <c r="S438" i="48"/>
  <c r="S439" i="48"/>
  <c r="S440" i="48"/>
  <c r="S441" i="48"/>
  <c r="S442" i="48"/>
  <c r="S443" i="48"/>
  <c r="S444" i="48"/>
  <c r="S445" i="48"/>
  <c r="S446" i="48"/>
  <c r="S447" i="48"/>
  <c r="S448" i="48"/>
  <c r="S449" i="48"/>
  <c r="S450" i="48"/>
  <c r="S451" i="48"/>
  <c r="S452" i="48"/>
  <c r="S453" i="48"/>
  <c r="S454" i="48"/>
  <c r="S455" i="48"/>
  <c r="S456" i="48"/>
  <c r="S457" i="48"/>
  <c r="S458" i="48"/>
  <c r="S459" i="48"/>
  <c r="S460" i="48"/>
  <c r="S461" i="48"/>
  <c r="S462" i="48"/>
  <c r="S463" i="48"/>
  <c r="S464" i="48"/>
  <c r="S465" i="48"/>
  <c r="S466" i="48"/>
  <c r="S467" i="48"/>
  <c r="S468" i="48"/>
  <c r="S469" i="48"/>
  <c r="S470" i="48"/>
  <c r="S471" i="48"/>
  <c r="S472" i="48"/>
  <c r="S473" i="48"/>
  <c r="S474" i="48"/>
  <c r="S475" i="48"/>
  <c r="S476" i="48"/>
  <c r="S477" i="48"/>
  <c r="S478" i="48"/>
  <c r="S479" i="48"/>
  <c r="S480" i="48"/>
  <c r="S481" i="48"/>
  <c r="S482" i="48"/>
  <c r="S483" i="48"/>
  <c r="S484" i="48"/>
  <c r="S485" i="48"/>
  <c r="S486" i="48"/>
  <c r="S487" i="48"/>
  <c r="S488" i="48"/>
  <c r="S489" i="48"/>
  <c r="S490" i="48"/>
  <c r="S491" i="48"/>
  <c r="S492" i="48"/>
  <c r="S493" i="48"/>
  <c r="S494" i="48"/>
  <c r="S495" i="48"/>
  <c r="S496" i="48"/>
  <c r="S497" i="48"/>
  <c r="S498" i="48"/>
  <c r="S499" i="48"/>
  <c r="S500" i="48"/>
  <c r="S501" i="48"/>
  <c r="S502" i="48"/>
  <c r="S503" i="48"/>
  <c r="S504" i="48"/>
  <c r="S505" i="48"/>
  <c r="S506" i="48"/>
  <c r="S507" i="48"/>
  <c r="S508" i="48"/>
  <c r="S509" i="48"/>
  <c r="S510" i="48"/>
  <c r="S511" i="48"/>
  <c r="S512" i="48"/>
  <c r="S513" i="48"/>
  <c r="S514" i="48"/>
  <c r="S515" i="48"/>
  <c r="S516" i="48"/>
  <c r="S517" i="48"/>
  <c r="S518" i="48"/>
  <c r="S519" i="48"/>
  <c r="S520" i="48"/>
  <c r="S521" i="48"/>
  <c r="S522" i="48"/>
  <c r="S523" i="48"/>
  <c r="S524" i="48"/>
  <c r="S525" i="48"/>
  <c r="S526" i="48"/>
  <c r="S527" i="48"/>
  <c r="S528" i="48"/>
  <c r="S529" i="48"/>
  <c r="S530" i="48"/>
  <c r="S531" i="48"/>
  <c r="S532" i="48"/>
  <c r="S533" i="48"/>
  <c r="S534" i="48"/>
  <c r="S535" i="48"/>
  <c r="S536" i="48"/>
  <c r="S537" i="48"/>
  <c r="S538" i="48"/>
  <c r="S539" i="48"/>
  <c r="S540" i="48"/>
  <c r="S541" i="48"/>
  <c r="S542" i="48"/>
  <c r="S543" i="48"/>
  <c r="S544" i="48"/>
  <c r="S545" i="48"/>
  <c r="S546" i="48"/>
  <c r="S547" i="48"/>
  <c r="S548" i="48"/>
  <c r="S549" i="48"/>
  <c r="S550" i="48"/>
  <c r="S551" i="48"/>
  <c r="S552" i="48"/>
  <c r="S553" i="48"/>
  <c r="S554" i="48"/>
  <c r="S555" i="48"/>
  <c r="S556" i="48"/>
  <c r="S557" i="48"/>
  <c r="S558" i="48"/>
  <c r="S559" i="48"/>
  <c r="S560" i="48"/>
  <c r="S561" i="48"/>
  <c r="S562" i="48"/>
  <c r="S563" i="48"/>
  <c r="S564" i="48"/>
  <c r="S565" i="48"/>
  <c r="S566" i="48"/>
  <c r="S567" i="48"/>
  <c r="S568" i="48"/>
  <c r="S569" i="48"/>
  <c r="S570" i="48"/>
  <c r="S571" i="48"/>
  <c r="S572" i="48"/>
  <c r="S573" i="48"/>
  <c r="S574" i="48"/>
  <c r="S575" i="48"/>
  <c r="S576" i="48"/>
  <c r="S577" i="48"/>
  <c r="S578" i="48"/>
  <c r="S579" i="48"/>
  <c r="S580" i="48"/>
  <c r="S581" i="48"/>
  <c r="S582" i="48"/>
  <c r="S583" i="48"/>
  <c r="S584" i="48"/>
  <c r="S585" i="48"/>
  <c r="S586" i="48"/>
  <c r="S587" i="48"/>
  <c r="S588" i="48"/>
  <c r="S589" i="48"/>
  <c r="S590" i="48"/>
  <c r="S591" i="48"/>
  <c r="S592" i="48"/>
  <c r="S593" i="48"/>
  <c r="S594" i="48"/>
  <c r="S595" i="48"/>
  <c r="S596" i="48"/>
  <c r="S597" i="48"/>
  <c r="S598" i="48"/>
  <c r="S599" i="48"/>
  <c r="S600" i="48"/>
  <c r="S601" i="48"/>
  <c r="S602" i="48"/>
  <c r="S603" i="48"/>
  <c r="S604" i="48"/>
  <c r="S605" i="48"/>
  <c r="S606" i="48"/>
  <c r="S607" i="48"/>
  <c r="S608" i="48"/>
  <c r="S609" i="48"/>
  <c r="S610" i="48"/>
  <c r="S611" i="48"/>
  <c r="S612" i="48"/>
  <c r="S613" i="48"/>
  <c r="S614" i="48"/>
  <c r="S615" i="48"/>
  <c r="S616" i="48"/>
  <c r="S617" i="48"/>
  <c r="S618" i="48"/>
  <c r="S619" i="48"/>
  <c r="S620" i="48"/>
  <c r="S621" i="48"/>
  <c r="S622" i="48"/>
  <c r="S623" i="48"/>
  <c r="S624" i="48"/>
  <c r="S625" i="48"/>
  <c r="S626" i="48"/>
  <c r="S627" i="48"/>
  <c r="S628" i="48"/>
  <c r="S629" i="48"/>
  <c r="S630" i="48"/>
  <c r="S631" i="48"/>
  <c r="S632" i="48"/>
  <c r="S633" i="48"/>
  <c r="S634" i="48"/>
  <c r="S635" i="48"/>
  <c r="S636" i="48"/>
  <c r="S637" i="48"/>
  <c r="S638" i="48"/>
  <c r="S639" i="48"/>
  <c r="S640" i="48"/>
  <c r="S641" i="48"/>
  <c r="S642" i="48"/>
  <c r="S643" i="48"/>
  <c r="S644" i="48"/>
  <c r="S645" i="48"/>
  <c r="S646" i="48"/>
  <c r="S647" i="48"/>
  <c r="S648" i="48"/>
  <c r="S649" i="48"/>
  <c r="S650" i="48"/>
  <c r="S651" i="48"/>
  <c r="S652" i="48"/>
  <c r="S653" i="48"/>
  <c r="S654" i="48"/>
  <c r="S655" i="48"/>
  <c r="S656" i="48"/>
  <c r="S657" i="48"/>
  <c r="S658" i="48"/>
  <c r="S659" i="48"/>
  <c r="S660" i="48"/>
  <c r="S661" i="48"/>
  <c r="S662" i="48"/>
  <c r="S663" i="48"/>
  <c r="S664" i="48"/>
  <c r="S665" i="48"/>
  <c r="S666" i="48"/>
  <c r="S667" i="48"/>
  <c r="S668" i="48"/>
  <c r="S669" i="48"/>
  <c r="S670" i="48"/>
  <c r="S671" i="48"/>
  <c r="S672" i="48"/>
  <c r="S673" i="48"/>
  <c r="S674" i="48"/>
  <c r="S675" i="48"/>
  <c r="S676" i="48"/>
  <c r="S677" i="48"/>
  <c r="S678" i="48"/>
  <c r="S679" i="48"/>
  <c r="S680" i="48"/>
  <c r="S681" i="48"/>
  <c r="S682" i="48"/>
  <c r="S683" i="48"/>
  <c r="S684" i="48"/>
  <c r="S685" i="48"/>
  <c r="S686" i="48"/>
  <c r="S687" i="48"/>
  <c r="S688" i="48"/>
  <c r="S689" i="48"/>
  <c r="S690" i="48"/>
  <c r="S691" i="48"/>
  <c r="S692" i="48"/>
  <c r="S693" i="48"/>
  <c r="S694" i="48"/>
  <c r="S695" i="48"/>
  <c r="S696" i="48"/>
  <c r="S697" i="48"/>
  <c r="S698" i="48"/>
  <c r="S699" i="48"/>
  <c r="S700" i="48"/>
  <c r="S701" i="48"/>
  <c r="S702" i="48"/>
  <c r="S703" i="48"/>
  <c r="S704" i="48"/>
  <c r="S705" i="48"/>
  <c r="S706" i="48"/>
  <c r="S707" i="48"/>
  <c r="S708" i="48"/>
  <c r="S709" i="48"/>
  <c r="S710" i="48"/>
  <c r="S711" i="48"/>
  <c r="S712" i="48"/>
  <c r="S713" i="48"/>
  <c r="S714" i="48"/>
  <c r="S715" i="48"/>
  <c r="S716" i="48"/>
  <c r="S717" i="48"/>
  <c r="S718" i="48"/>
  <c r="S719" i="48"/>
  <c r="S720" i="48"/>
  <c r="S721" i="48"/>
  <c r="S722" i="48"/>
  <c r="S723" i="48"/>
  <c r="S724" i="48"/>
  <c r="S725" i="48"/>
  <c r="S726" i="48"/>
  <c r="S727" i="48"/>
  <c r="S728" i="48"/>
  <c r="S729" i="48"/>
  <c r="S730" i="48"/>
  <c r="S731" i="48"/>
  <c r="S732" i="48"/>
  <c r="S733" i="48"/>
  <c r="S734" i="48"/>
  <c r="S735" i="48"/>
  <c r="S736" i="48"/>
  <c r="S737" i="48"/>
  <c r="S738" i="48"/>
  <c r="S739" i="48"/>
  <c r="S740" i="48"/>
  <c r="S741" i="48"/>
  <c r="S742" i="48"/>
  <c r="S743" i="48"/>
  <c r="S744" i="48"/>
  <c r="S745" i="48"/>
  <c r="S746" i="48"/>
  <c r="S747" i="48"/>
  <c r="S748" i="48"/>
  <c r="S749" i="48"/>
  <c r="S750" i="48"/>
  <c r="S751" i="48"/>
  <c r="S752" i="48"/>
  <c r="S753" i="48"/>
  <c r="S754" i="48"/>
  <c r="S755" i="48"/>
  <c r="S756" i="48"/>
  <c r="S757" i="48"/>
  <c r="S758" i="48"/>
  <c r="S759" i="48"/>
  <c r="S760" i="48"/>
  <c r="S761" i="48"/>
  <c r="S762" i="48"/>
  <c r="S763" i="48"/>
  <c r="S764" i="48"/>
  <c r="S765" i="48"/>
  <c r="S766" i="48"/>
  <c r="S767" i="48"/>
  <c r="S768" i="48"/>
  <c r="S769" i="48"/>
  <c r="S770" i="48"/>
  <c r="S771" i="48"/>
  <c r="S772" i="48"/>
  <c r="S773" i="48"/>
  <c r="S774" i="48"/>
  <c r="S775" i="48"/>
  <c r="S776" i="48"/>
  <c r="S777" i="48"/>
  <c r="S778" i="48"/>
  <c r="S779" i="48"/>
  <c r="S780" i="48"/>
  <c r="S781" i="48"/>
  <c r="S782" i="48"/>
  <c r="S783" i="48"/>
  <c r="S784" i="48"/>
  <c r="S785" i="48"/>
  <c r="S786" i="48"/>
  <c r="S787" i="48"/>
  <c r="S788" i="48"/>
  <c r="S789" i="48"/>
  <c r="S790" i="48"/>
  <c r="S791" i="48"/>
  <c r="S792" i="48"/>
  <c r="S793" i="48"/>
  <c r="S794" i="48"/>
  <c r="S795" i="48"/>
  <c r="S796" i="48"/>
  <c r="S797" i="48"/>
  <c r="S798" i="48"/>
  <c r="S799" i="48"/>
  <c r="S800" i="48"/>
  <c r="S801" i="48"/>
  <c r="S802" i="48"/>
  <c r="S803" i="48"/>
  <c r="S804" i="48"/>
  <c r="S805" i="48"/>
  <c r="S806" i="48"/>
  <c r="S807" i="48"/>
  <c r="S808" i="48"/>
  <c r="S809" i="48"/>
  <c r="S810" i="48"/>
  <c r="S811" i="48"/>
  <c r="S812" i="48"/>
  <c r="S813" i="48"/>
  <c r="S814" i="48"/>
  <c r="S815" i="48"/>
  <c r="S816" i="48"/>
  <c r="S817" i="48"/>
  <c r="S818" i="48"/>
  <c r="S819" i="48"/>
  <c r="S820" i="48"/>
  <c r="S821" i="48"/>
  <c r="S822" i="48"/>
  <c r="S823" i="48"/>
  <c r="S824" i="48"/>
  <c r="S825" i="48"/>
  <c r="S826" i="48"/>
  <c r="S827" i="48"/>
  <c r="S828" i="48"/>
  <c r="S829" i="48"/>
  <c r="S830" i="48"/>
  <c r="S831" i="48"/>
  <c r="S832" i="48"/>
  <c r="S833" i="48"/>
  <c r="S834" i="48"/>
  <c r="S835" i="48"/>
  <c r="S836" i="48"/>
  <c r="S837" i="48"/>
  <c r="S838" i="48"/>
  <c r="S839" i="48"/>
  <c r="S840" i="48"/>
  <c r="S841" i="48"/>
  <c r="S842" i="48"/>
  <c r="S843" i="48"/>
  <c r="S844" i="48"/>
  <c r="S845" i="48"/>
  <c r="S846" i="48"/>
  <c r="S847" i="48"/>
  <c r="S848" i="48"/>
  <c r="S849" i="48"/>
  <c r="S850" i="48"/>
  <c r="S851" i="48"/>
  <c r="S852" i="48"/>
  <c r="S853" i="48"/>
  <c r="S854" i="48"/>
  <c r="S855" i="48"/>
  <c r="S856" i="48"/>
  <c r="S857" i="48"/>
  <c r="S858" i="48"/>
  <c r="S859" i="48"/>
  <c r="S860" i="48"/>
  <c r="S861" i="48"/>
  <c r="S862" i="48"/>
  <c r="S863" i="48"/>
  <c r="S864" i="48"/>
  <c r="S865" i="48"/>
  <c r="S866" i="48"/>
  <c r="S867" i="48"/>
  <c r="S868" i="48"/>
  <c r="S869" i="48"/>
  <c r="S870" i="48"/>
  <c r="S871" i="48"/>
  <c r="S872" i="48"/>
  <c r="S873" i="48"/>
  <c r="S874" i="48"/>
  <c r="S875" i="48"/>
  <c r="S876" i="48"/>
  <c r="S877" i="48"/>
  <c r="S878" i="48"/>
  <c r="S879" i="48"/>
  <c r="S880" i="48"/>
  <c r="S881" i="48"/>
  <c r="S882" i="48"/>
  <c r="S883" i="48"/>
  <c r="S884" i="48"/>
  <c r="S885" i="48"/>
  <c r="S886" i="48"/>
  <c r="S887" i="48"/>
  <c r="S888" i="48"/>
  <c r="S889" i="48"/>
  <c r="S890" i="48"/>
  <c r="S891" i="48"/>
  <c r="S892" i="48"/>
  <c r="S893" i="48"/>
  <c r="S894" i="48"/>
  <c r="S895" i="48"/>
  <c r="S896" i="48"/>
  <c r="S897" i="48"/>
  <c r="S898" i="48"/>
  <c r="S899" i="48"/>
  <c r="S900" i="48"/>
  <c r="S901" i="48"/>
  <c r="S902" i="48"/>
  <c r="S903" i="48"/>
  <c r="S904" i="48"/>
  <c r="S905" i="48"/>
  <c r="S906" i="48"/>
  <c r="S907" i="48"/>
  <c r="S908" i="48"/>
  <c r="S909" i="48"/>
  <c r="S910" i="48"/>
  <c r="S911" i="48"/>
  <c r="S912" i="48"/>
  <c r="S913" i="48"/>
  <c r="S914" i="48"/>
  <c r="S915" i="48"/>
  <c r="S916" i="48"/>
  <c r="S917" i="48"/>
  <c r="S918" i="48"/>
  <c r="S919" i="48"/>
  <c r="S920" i="48"/>
  <c r="S921" i="48"/>
  <c r="S922" i="48"/>
  <c r="S923" i="48"/>
  <c r="S924" i="48"/>
  <c r="S925" i="48"/>
  <c r="S926" i="48"/>
  <c r="S927" i="48"/>
  <c r="S928" i="48"/>
  <c r="S929" i="48"/>
  <c r="S930" i="48"/>
  <c r="S931" i="48"/>
  <c r="S932" i="48"/>
  <c r="S933" i="48"/>
  <c r="S934" i="48"/>
  <c r="S935" i="48"/>
  <c r="S936" i="48"/>
  <c r="S937" i="48"/>
  <c r="S938" i="48"/>
  <c r="S939" i="48"/>
  <c r="S940" i="48"/>
  <c r="S941" i="48"/>
  <c r="S942" i="48"/>
  <c r="S943" i="48"/>
  <c r="S944" i="48"/>
  <c r="S945" i="48"/>
  <c r="S946" i="48"/>
  <c r="S947" i="48"/>
  <c r="S948" i="48"/>
  <c r="S949" i="48"/>
  <c r="S950" i="48"/>
  <c r="S951" i="48"/>
  <c r="S952" i="48"/>
  <c r="S953" i="48"/>
  <c r="S954" i="48"/>
  <c r="S955" i="48"/>
  <c r="S956" i="48"/>
  <c r="S957" i="48"/>
  <c r="S958" i="48"/>
  <c r="S959" i="48"/>
  <c r="S960" i="48"/>
  <c r="S961" i="48"/>
  <c r="S962" i="48"/>
  <c r="S963" i="48"/>
  <c r="S964" i="48"/>
  <c r="S965" i="48"/>
  <c r="S966" i="48"/>
  <c r="S967" i="48"/>
  <c r="S968" i="48"/>
  <c r="S969" i="48"/>
  <c r="S970" i="48"/>
  <c r="S971" i="48"/>
  <c r="S972" i="48"/>
  <c r="S973" i="48"/>
  <c r="S974" i="48"/>
  <c r="S975" i="48"/>
  <c r="S976" i="48"/>
  <c r="S977" i="48"/>
  <c r="S978" i="48"/>
  <c r="S979" i="48"/>
  <c r="S980" i="48"/>
  <c r="S981" i="48"/>
  <c r="S982" i="48"/>
  <c r="S983" i="48"/>
  <c r="S984" i="48"/>
  <c r="S985" i="48"/>
  <c r="S986" i="48"/>
  <c r="S987" i="48"/>
  <c r="S988" i="48"/>
  <c r="S989" i="48"/>
  <c r="S990" i="48"/>
  <c r="S991" i="48"/>
  <c r="S992" i="48"/>
  <c r="S993" i="48"/>
  <c r="S994" i="48"/>
  <c r="S995" i="48"/>
  <c r="S996" i="48"/>
  <c r="S997" i="48"/>
  <c r="S998" i="48"/>
  <c r="S999" i="48"/>
  <c r="S1000" i="48"/>
  <c r="S1001" i="48"/>
  <c r="S1002" i="48"/>
  <c r="S1003" i="48"/>
  <c r="S1004" i="48"/>
  <c r="S1005" i="48"/>
  <c r="S1006" i="48"/>
  <c r="S1007" i="48"/>
  <c r="S1008" i="48"/>
  <c r="S1009" i="48"/>
  <c r="S1010" i="48"/>
  <c r="S1011" i="48"/>
  <c r="S1012" i="48"/>
  <c r="S1013" i="48"/>
  <c r="S1014" i="48"/>
  <c r="S1015" i="48"/>
  <c r="S1016" i="48"/>
  <c r="S1017" i="48"/>
  <c r="S1018" i="48"/>
  <c r="S1019" i="48"/>
  <c r="S1020" i="48"/>
  <c r="S1021" i="48"/>
  <c r="S1022" i="48"/>
  <c r="S1023" i="48"/>
  <c r="S1024" i="48"/>
  <c r="S1025" i="48"/>
  <c r="S1026" i="48"/>
  <c r="S1027" i="48"/>
  <c r="S1028" i="48"/>
  <c r="S1029" i="48"/>
  <c r="S1030" i="48"/>
  <c r="S1031" i="48"/>
  <c r="S1032" i="48"/>
  <c r="S1033" i="48"/>
  <c r="S1034" i="48"/>
  <c r="S1035" i="48"/>
  <c r="S1036" i="48"/>
  <c r="S1037" i="48"/>
  <c r="S1038" i="48"/>
  <c r="S1039" i="48"/>
  <c r="S1040" i="48"/>
  <c r="S1041" i="48"/>
  <c r="S1042" i="48"/>
  <c r="S1043" i="48"/>
  <c r="S1044" i="48"/>
  <c r="S1045" i="48"/>
  <c r="S1046" i="48"/>
  <c r="S1047" i="48"/>
  <c r="S1048" i="48"/>
  <c r="S1049" i="48"/>
  <c r="S1050" i="48"/>
  <c r="S1051" i="48"/>
  <c r="S1052" i="48"/>
  <c r="S1053" i="48"/>
  <c r="S1054" i="48"/>
  <c r="S1055" i="48"/>
  <c r="S1056" i="48"/>
  <c r="S1057" i="48"/>
  <c r="S1058" i="48"/>
  <c r="S1059" i="48"/>
  <c r="S1060" i="48"/>
  <c r="S1061" i="48"/>
  <c r="S1062" i="48"/>
  <c r="S1063" i="48"/>
  <c r="S1064" i="48"/>
  <c r="S1065" i="48"/>
  <c r="S1066" i="48"/>
  <c r="S1067" i="48"/>
  <c r="S1068" i="48"/>
  <c r="S1069" i="48"/>
  <c r="S1070" i="48"/>
  <c r="S1071" i="48"/>
  <c r="S1072" i="48"/>
  <c r="S1073" i="48"/>
  <c r="S1074" i="48"/>
  <c r="S1075" i="48"/>
  <c r="S1076" i="48"/>
  <c r="S1077" i="48"/>
  <c r="S1078" i="48"/>
  <c r="S1079" i="48"/>
  <c r="S1080" i="48"/>
  <c r="S1081" i="48"/>
  <c r="S1082" i="48"/>
  <c r="S1083" i="48"/>
  <c r="S1084" i="48"/>
  <c r="S1085" i="48"/>
  <c r="S1086" i="48"/>
  <c r="S1087" i="48"/>
  <c r="S1088" i="48"/>
  <c r="S1089" i="48"/>
  <c r="S1090" i="48"/>
  <c r="S1091" i="48"/>
  <c r="S1092" i="48"/>
  <c r="S1093" i="48"/>
  <c r="S1094" i="48"/>
  <c r="S1095" i="48"/>
  <c r="S1096" i="48"/>
  <c r="S1097" i="48"/>
  <c r="S1098" i="48"/>
  <c r="S1099" i="48"/>
  <c r="S1100" i="48"/>
  <c r="S1101" i="48"/>
  <c r="S1102" i="48"/>
  <c r="S1103" i="48"/>
  <c r="S1104" i="48"/>
  <c r="S1105" i="48"/>
  <c r="S1106" i="48"/>
  <c r="S1107" i="48"/>
  <c r="S1108" i="48"/>
  <c r="S1109" i="48"/>
  <c r="S1110" i="48"/>
  <c r="S1111" i="48"/>
  <c r="S1112" i="48"/>
  <c r="S1113" i="48"/>
  <c r="S1114" i="48"/>
  <c r="S1115" i="48"/>
  <c r="S1116" i="48"/>
  <c r="S1117" i="48"/>
  <c r="S1118" i="48"/>
  <c r="S1119" i="48"/>
  <c r="S1120" i="48"/>
  <c r="S1121" i="48"/>
  <c r="S1122" i="48"/>
  <c r="S1123" i="48"/>
  <c r="S1124" i="48"/>
  <c r="S1125" i="48"/>
  <c r="S1126" i="48"/>
  <c r="S1127" i="48"/>
  <c r="S1128" i="48"/>
  <c r="S1129" i="48"/>
  <c r="S1130" i="48"/>
  <c r="S1131" i="48"/>
  <c r="S1132" i="48"/>
  <c r="S1133" i="48"/>
  <c r="S1134" i="48"/>
  <c r="S1135" i="48"/>
  <c r="S1136" i="48"/>
  <c r="S1137" i="48"/>
  <c r="S1138" i="48"/>
  <c r="S1139" i="48"/>
  <c r="S1140" i="48"/>
  <c r="S1141" i="48"/>
  <c r="S1142" i="48"/>
  <c r="S1143" i="48"/>
  <c r="S1144" i="48"/>
  <c r="S1145" i="48"/>
  <c r="S1146" i="48"/>
  <c r="S1147" i="48"/>
  <c r="S1148" i="48"/>
  <c r="S1149" i="48"/>
  <c r="S1150" i="48"/>
  <c r="S1151" i="48"/>
  <c r="S1152" i="48"/>
  <c r="S1153" i="48"/>
  <c r="S1154" i="48"/>
  <c r="S1155" i="48"/>
  <c r="S1156" i="48"/>
  <c r="S1157" i="48"/>
  <c r="S1158" i="48"/>
  <c r="S1159" i="48"/>
  <c r="S1160" i="48"/>
  <c r="S1161" i="48"/>
  <c r="S1162" i="48"/>
  <c r="S1163" i="48"/>
  <c r="S1164" i="48"/>
  <c r="S1165" i="48"/>
  <c r="S1166" i="48"/>
  <c r="S1167" i="48"/>
  <c r="S1168" i="48"/>
  <c r="S1169" i="48"/>
  <c r="S1170" i="48"/>
  <c r="S1171" i="48"/>
  <c r="S1172" i="48"/>
  <c r="S1173" i="48"/>
  <c r="S1174" i="48"/>
  <c r="S1175" i="48"/>
  <c r="S1176" i="48"/>
  <c r="S1177" i="48"/>
  <c r="S1178" i="48"/>
  <c r="S1179" i="48"/>
  <c r="S1180" i="48"/>
  <c r="S1181" i="48"/>
  <c r="S1182" i="48"/>
  <c r="S1183" i="48"/>
  <c r="S1184" i="48"/>
  <c r="S1185" i="48"/>
  <c r="S1186" i="48"/>
  <c r="S1187" i="48"/>
  <c r="S1188" i="48"/>
  <c r="S1189" i="48"/>
  <c r="S1190" i="48"/>
  <c r="S1191" i="48"/>
  <c r="S1192" i="48"/>
  <c r="S1193" i="48"/>
  <c r="S1194" i="48"/>
  <c r="S1195" i="48"/>
  <c r="S1196" i="48"/>
  <c r="S1197" i="48"/>
  <c r="S1198" i="48"/>
  <c r="S1199" i="48"/>
  <c r="S1200" i="48"/>
  <c r="S1201" i="48"/>
  <c r="S1202" i="48"/>
  <c r="S1203" i="48"/>
  <c r="S1204" i="48"/>
  <c r="S1205" i="48"/>
  <c r="S1206" i="48"/>
  <c r="S1207" i="48"/>
  <c r="S1208" i="48"/>
  <c r="S1209" i="48"/>
  <c r="S1210" i="48"/>
  <c r="S1211" i="48"/>
  <c r="S1212" i="48"/>
  <c r="S1213" i="48"/>
  <c r="S1214" i="48"/>
  <c r="S1215" i="48"/>
  <c r="S1216" i="48"/>
  <c r="S1217" i="48"/>
  <c r="S1218" i="48"/>
  <c r="S1219" i="48"/>
  <c r="S1220" i="48"/>
  <c r="S1221" i="48"/>
  <c r="S1222" i="48"/>
  <c r="S1223" i="48"/>
  <c r="S1224" i="48"/>
  <c r="S1225" i="48"/>
  <c r="S1226" i="48"/>
  <c r="S1227" i="48"/>
  <c r="S1228" i="48"/>
  <c r="S1229" i="48"/>
  <c r="S1230" i="48"/>
  <c r="S1231" i="48"/>
  <c r="S1232" i="48"/>
  <c r="S1233" i="48"/>
  <c r="S1234" i="48"/>
  <c r="S1235" i="48"/>
  <c r="S1236" i="48"/>
  <c r="S1237" i="48"/>
  <c r="S1238" i="48"/>
  <c r="S1239" i="48"/>
  <c r="S1240" i="48"/>
  <c r="S1241" i="48"/>
  <c r="S1242" i="48"/>
  <c r="S1243" i="48"/>
  <c r="S1244" i="48"/>
  <c r="S1245" i="48"/>
  <c r="S1246" i="48"/>
  <c r="S1247" i="48"/>
  <c r="S1248" i="48"/>
  <c r="S1249" i="48"/>
  <c r="S1250" i="48"/>
  <c r="S1251" i="48"/>
  <c r="S1252" i="48"/>
  <c r="S1253" i="48"/>
  <c r="S1254" i="48"/>
  <c r="S1255" i="48"/>
  <c r="S1256" i="48"/>
  <c r="S1257" i="48"/>
  <c r="S1258" i="48"/>
  <c r="S1259" i="48"/>
  <c r="S1260" i="48"/>
  <c r="S1261" i="48"/>
  <c r="S1262" i="48"/>
  <c r="S1263" i="48"/>
  <c r="S1264" i="48"/>
  <c r="S1265" i="48"/>
  <c r="S1266" i="48"/>
  <c r="S1267" i="48"/>
  <c r="S1268" i="48"/>
  <c r="S1269" i="48"/>
  <c r="S1270" i="48"/>
  <c r="S1271" i="48"/>
  <c r="S1272" i="48"/>
  <c r="S1273" i="48"/>
  <c r="S1274" i="48"/>
  <c r="S1275" i="48"/>
  <c r="S1276" i="48"/>
  <c r="S1277" i="48"/>
  <c r="S1278" i="48"/>
  <c r="S1279" i="48"/>
  <c r="S1280" i="48"/>
  <c r="S1281" i="48"/>
  <c r="S1282" i="48"/>
  <c r="S1283" i="48"/>
  <c r="S1284" i="48"/>
  <c r="S1285" i="48"/>
  <c r="S1286" i="48"/>
  <c r="S1287" i="48"/>
  <c r="S1288" i="48"/>
  <c r="S1289" i="48"/>
  <c r="S1290" i="48"/>
  <c r="S1291" i="48"/>
  <c r="S1292" i="48"/>
  <c r="S1293" i="48"/>
  <c r="S1294" i="48"/>
  <c r="S1295" i="48"/>
  <c r="S1296" i="48"/>
  <c r="S1297" i="48"/>
  <c r="S1298" i="48"/>
  <c r="S1299" i="48"/>
  <c r="S1300" i="48"/>
  <c r="S1301" i="48"/>
  <c r="S1302" i="48"/>
  <c r="S1303" i="48"/>
  <c r="S1304" i="48"/>
  <c r="S1305" i="48"/>
  <c r="S1306" i="48"/>
  <c r="S1307" i="48"/>
  <c r="S1308" i="48"/>
  <c r="S1309" i="48"/>
  <c r="S1310" i="48"/>
  <c r="S1311" i="48"/>
  <c r="S1312" i="48"/>
  <c r="S1313" i="48"/>
  <c r="S1314" i="48"/>
  <c r="S1315" i="48"/>
  <c r="S1316" i="48"/>
  <c r="S1317" i="48"/>
  <c r="S1318" i="48"/>
  <c r="S1319" i="48"/>
  <c r="S1320" i="48"/>
  <c r="S1321" i="48"/>
  <c r="S1322" i="48"/>
  <c r="S1323" i="48"/>
  <c r="S1324" i="48"/>
  <c r="S1325" i="48"/>
  <c r="S1326" i="48"/>
  <c r="S1327" i="48"/>
  <c r="S1328" i="48"/>
  <c r="S1329" i="48"/>
  <c r="S1330" i="48"/>
  <c r="S1331" i="48"/>
  <c r="S1332" i="48"/>
  <c r="S1333" i="48"/>
  <c r="S1334" i="48"/>
  <c r="S1335" i="48"/>
  <c r="S1336" i="48"/>
  <c r="S1337" i="48"/>
  <c r="S1338" i="48"/>
  <c r="S1339" i="48"/>
  <c r="S1340" i="48"/>
  <c r="S1341" i="48"/>
  <c r="S1342" i="48"/>
  <c r="S1343" i="48"/>
  <c r="S1344" i="48"/>
  <c r="S1345" i="48"/>
  <c r="S1346" i="48"/>
  <c r="S1347" i="48"/>
  <c r="S1348" i="48"/>
  <c r="S1349" i="48"/>
  <c r="S1350" i="48"/>
  <c r="S1351" i="48"/>
  <c r="S1352" i="48"/>
  <c r="S1353" i="48"/>
  <c r="S1354" i="48"/>
  <c r="S1355" i="48"/>
  <c r="S1356" i="48"/>
  <c r="S1357" i="48"/>
  <c r="S1358" i="48"/>
  <c r="S1359" i="48"/>
  <c r="S1360" i="48"/>
  <c r="S1361" i="48"/>
  <c r="S1362" i="48"/>
  <c r="S1363" i="48"/>
  <c r="S1364" i="48"/>
  <c r="S1365" i="48"/>
  <c r="S1366" i="48"/>
  <c r="S1367" i="48"/>
  <c r="S1368" i="48"/>
  <c r="S1369" i="48"/>
  <c r="S1370" i="48"/>
  <c r="S1371" i="48"/>
  <c r="S1372" i="48"/>
  <c r="S1373" i="48"/>
  <c r="S1374" i="48"/>
  <c r="S1375" i="48"/>
  <c r="S1376" i="48"/>
  <c r="S1377" i="48"/>
  <c r="S1378" i="48"/>
  <c r="S1379" i="48"/>
  <c r="S1380" i="48"/>
  <c r="S1381" i="48"/>
  <c r="S1382" i="48"/>
  <c r="S1383" i="48"/>
  <c r="S1384" i="48"/>
  <c r="S1385" i="48"/>
  <c r="S1386" i="48"/>
  <c r="S1387" i="48"/>
  <c r="S1388" i="48"/>
  <c r="S1389" i="48"/>
  <c r="S1390" i="48"/>
  <c r="S1391" i="48"/>
  <c r="S1392" i="48"/>
  <c r="S1393" i="48"/>
  <c r="S1394" i="48"/>
  <c r="S1395" i="48"/>
  <c r="S1396" i="48"/>
  <c r="S1397" i="48"/>
  <c r="S1398" i="48"/>
  <c r="S1399" i="48"/>
  <c r="S1400" i="48"/>
  <c r="S1401" i="48"/>
  <c r="S1402" i="48"/>
  <c r="S1403" i="48"/>
  <c r="S1404" i="48"/>
  <c r="S1405" i="48"/>
  <c r="S1406" i="48"/>
  <c r="S1407" i="48"/>
  <c r="S1408" i="48"/>
  <c r="S1409" i="48"/>
  <c r="S1410" i="48"/>
  <c r="S1411" i="48"/>
  <c r="S1412" i="48"/>
  <c r="S1413" i="48"/>
  <c r="S1414" i="48"/>
  <c r="S1415" i="48"/>
  <c r="S1416" i="48"/>
  <c r="S1417" i="48"/>
  <c r="S1418" i="48"/>
  <c r="S1419" i="48"/>
  <c r="S1420" i="48"/>
  <c r="S1421" i="48"/>
  <c r="S1422" i="48"/>
  <c r="S1423" i="48"/>
  <c r="S1424" i="48"/>
  <c r="S1425" i="48"/>
  <c r="S1426" i="48"/>
  <c r="S1427" i="48"/>
  <c r="S1428" i="48"/>
  <c r="S1429" i="48"/>
  <c r="S1430" i="48"/>
  <c r="S1431" i="48"/>
  <c r="S1432" i="48"/>
  <c r="S1433" i="48"/>
  <c r="S1434" i="48"/>
  <c r="S1435" i="48"/>
  <c r="S1436" i="48"/>
  <c r="S1437" i="48"/>
  <c r="S1438" i="48"/>
  <c r="S1439" i="48"/>
  <c r="S1440" i="48"/>
  <c r="S1441" i="48"/>
  <c r="S1442" i="48"/>
  <c r="S1443" i="48"/>
  <c r="S1444" i="48"/>
  <c r="S1445" i="48"/>
  <c r="S1446" i="48"/>
  <c r="S1447" i="48"/>
  <c r="S1448" i="48"/>
  <c r="S1449" i="48"/>
  <c r="S1450" i="48"/>
  <c r="S1451" i="48"/>
  <c r="S1452" i="48"/>
  <c r="S1453" i="48"/>
  <c r="S1454" i="48"/>
  <c r="S1455" i="48"/>
  <c r="S1456" i="48"/>
  <c r="S1457" i="48"/>
  <c r="S1458" i="48"/>
  <c r="S1459" i="48"/>
  <c r="S1460" i="48"/>
  <c r="S1461" i="48"/>
  <c r="S1462" i="48"/>
  <c r="S1463" i="48"/>
  <c r="S1464" i="48"/>
  <c r="S1465" i="48"/>
  <c r="S1466" i="48"/>
  <c r="S1467" i="48"/>
  <c r="S1468" i="48"/>
  <c r="S1469" i="48"/>
  <c r="S1470" i="48"/>
  <c r="S1471" i="48"/>
  <c r="S1472" i="48"/>
  <c r="S1473" i="48"/>
  <c r="S1474" i="48"/>
  <c r="S1475" i="48"/>
  <c r="S1476" i="48"/>
  <c r="S1477" i="48"/>
  <c r="S1478" i="48"/>
  <c r="S1479" i="48"/>
  <c r="S1480" i="48"/>
  <c r="S1481" i="48"/>
  <c r="S1482" i="48"/>
  <c r="S1483" i="48"/>
  <c r="S1484" i="48"/>
  <c r="S1485" i="48"/>
  <c r="S1486" i="48"/>
  <c r="S1487" i="48"/>
  <c r="S1488" i="48"/>
  <c r="S1489" i="48"/>
  <c r="S1490" i="48"/>
  <c r="S1491" i="48"/>
  <c r="S1492" i="48"/>
  <c r="S1493" i="48"/>
  <c r="S1494" i="48"/>
  <c r="S1495" i="48"/>
  <c r="S1496" i="48"/>
  <c r="S1497" i="48"/>
  <c r="S1498" i="48"/>
  <c r="S1499" i="48"/>
  <c r="S1500" i="48"/>
  <c r="S1501" i="48"/>
  <c r="S1502" i="48"/>
  <c r="S1503" i="48"/>
  <c r="S1504" i="48"/>
  <c r="S1505" i="48"/>
  <c r="S1506" i="48"/>
  <c r="S1507" i="48"/>
  <c r="S1508" i="48"/>
  <c r="S1509" i="48"/>
  <c r="S1510" i="48"/>
  <c r="S1511" i="48"/>
  <c r="S1512" i="48"/>
  <c r="S1513" i="48"/>
  <c r="S1514" i="48"/>
  <c r="S1515" i="48"/>
  <c r="S1516" i="48"/>
  <c r="S1517" i="48"/>
  <c r="S1518" i="48"/>
  <c r="S1519" i="48"/>
  <c r="S1520" i="48"/>
  <c r="S1521" i="48"/>
  <c r="S1522" i="48"/>
  <c r="S1523" i="48"/>
  <c r="S1524" i="48"/>
  <c r="S1525" i="48"/>
  <c r="S1526" i="48"/>
  <c r="S1527" i="48"/>
  <c r="S1528" i="48"/>
  <c r="S1529" i="48"/>
  <c r="S1530" i="48"/>
  <c r="S1531" i="48"/>
  <c r="S1532" i="48"/>
  <c r="S1533" i="48"/>
  <c r="S1534" i="48"/>
  <c r="S1535" i="48"/>
  <c r="S1536" i="48"/>
  <c r="S1537" i="48"/>
  <c r="S1538" i="48"/>
  <c r="S1539" i="48"/>
  <c r="S1540" i="48"/>
  <c r="S1541" i="48"/>
  <c r="S1542" i="48"/>
  <c r="S1543" i="48"/>
  <c r="S1544" i="48"/>
  <c r="S1545" i="48"/>
  <c r="S1546" i="48"/>
  <c r="S1547" i="48"/>
  <c r="S1548" i="48"/>
  <c r="S1549" i="48"/>
  <c r="S1550" i="48"/>
  <c r="S1551" i="48"/>
  <c r="S1552" i="48"/>
  <c r="S1553" i="48"/>
  <c r="S1554" i="48"/>
  <c r="S1555" i="48"/>
  <c r="S1556" i="48"/>
  <c r="S1557" i="48"/>
  <c r="S1558" i="48"/>
  <c r="S1559" i="48"/>
  <c r="S1560" i="48"/>
  <c r="S1561" i="48"/>
  <c r="S1562" i="48"/>
  <c r="S1563" i="48"/>
  <c r="S1564" i="48"/>
  <c r="S1565" i="48"/>
  <c r="S1566" i="48"/>
  <c r="S1567" i="48"/>
  <c r="S1568" i="48"/>
  <c r="S1569" i="48"/>
  <c r="S1570" i="48"/>
  <c r="S1571" i="48"/>
  <c r="S1572" i="48"/>
  <c r="S1573" i="48"/>
  <c r="S1574" i="48"/>
  <c r="S1575" i="48"/>
  <c r="S1576" i="48"/>
  <c r="S1577" i="48"/>
  <c r="S1578" i="48"/>
  <c r="S1579" i="48"/>
  <c r="S1580" i="48"/>
  <c r="S1581" i="48"/>
  <c r="S1582" i="48"/>
  <c r="S1583" i="48"/>
  <c r="S1584" i="48"/>
  <c r="S1585" i="48"/>
  <c r="S1586" i="48"/>
  <c r="S1587" i="48"/>
  <c r="S1588" i="48"/>
  <c r="S1589" i="48"/>
  <c r="S1590" i="48"/>
  <c r="S1591" i="48"/>
  <c r="S1592" i="48"/>
  <c r="S1593" i="48"/>
  <c r="S1594" i="48"/>
  <c r="S1595" i="48"/>
  <c r="S1596" i="48"/>
  <c r="S1597" i="48"/>
  <c r="S1598" i="48"/>
  <c r="S1599" i="48"/>
  <c r="S1600" i="48"/>
  <c r="S1601" i="48"/>
  <c r="S1602" i="48"/>
  <c r="S1603" i="48"/>
  <c r="S1604" i="48"/>
  <c r="S1605" i="48"/>
  <c r="S1606" i="48"/>
  <c r="S1607" i="48"/>
  <c r="S1608" i="48"/>
  <c r="S1609" i="48"/>
  <c r="S1610" i="48"/>
  <c r="S1611" i="48"/>
  <c r="S1612" i="48"/>
  <c r="S1613" i="48"/>
  <c r="S1614" i="48"/>
  <c r="S1615" i="48"/>
  <c r="S1616" i="48"/>
  <c r="S1617" i="48"/>
  <c r="S1618" i="48"/>
  <c r="S1619" i="48"/>
  <c r="S1620" i="48"/>
  <c r="S1621" i="48"/>
  <c r="S1622" i="48"/>
  <c r="S1623" i="48"/>
  <c r="S1624" i="48"/>
  <c r="S1625" i="48"/>
  <c r="S1626" i="48"/>
  <c r="S1627" i="48"/>
  <c r="S1628" i="48"/>
  <c r="S1629" i="48"/>
  <c r="S1630" i="48"/>
  <c r="S1631" i="48"/>
  <c r="S1632" i="48"/>
  <c r="S1633" i="48"/>
  <c r="S1634" i="48"/>
  <c r="S1635" i="48"/>
  <c r="S1636" i="48"/>
  <c r="S1637" i="48"/>
  <c r="S1638" i="48"/>
  <c r="S1639" i="48"/>
  <c r="S1640" i="48"/>
  <c r="S1641" i="48"/>
  <c r="S1642" i="48"/>
  <c r="S1643" i="48"/>
  <c r="S1644" i="48"/>
  <c r="S1645" i="48"/>
  <c r="S1646" i="48"/>
  <c r="S1647" i="48"/>
  <c r="S1648" i="48"/>
  <c r="S1649" i="48"/>
  <c r="S1650" i="48"/>
  <c r="S1651" i="48"/>
  <c r="S1652" i="48"/>
  <c r="S1653" i="48"/>
  <c r="S1654" i="48"/>
  <c r="S1655" i="48"/>
  <c r="S1656" i="48"/>
  <c r="S1657" i="48"/>
  <c r="S1658" i="48"/>
  <c r="S1659" i="48"/>
  <c r="S1660" i="48"/>
  <c r="S1661" i="48"/>
  <c r="S1662" i="48"/>
  <c r="S1663" i="48"/>
  <c r="S1664" i="48"/>
  <c r="S1665" i="48"/>
  <c r="S1666" i="48"/>
  <c r="S1667" i="48"/>
  <c r="S1668" i="48"/>
  <c r="S1669" i="48"/>
  <c r="S1670" i="48"/>
  <c r="S1671" i="48"/>
  <c r="S1672" i="48"/>
  <c r="S1673" i="48"/>
  <c r="S1674" i="48"/>
  <c r="S1675" i="48"/>
  <c r="S1676" i="48"/>
  <c r="S1677" i="48"/>
  <c r="S1678" i="48"/>
  <c r="S1679" i="48"/>
  <c r="S1680" i="48"/>
  <c r="S1681" i="48"/>
  <c r="S1682" i="48"/>
  <c r="S1683" i="48"/>
  <c r="S1684" i="48"/>
  <c r="S1685" i="48"/>
  <c r="S1686" i="48"/>
  <c r="S1687" i="48"/>
  <c r="S1688" i="48"/>
  <c r="S1689" i="48"/>
  <c r="S1690" i="48"/>
  <c r="S1691" i="48"/>
  <c r="S1692" i="48"/>
  <c r="S1693" i="48"/>
  <c r="S1694" i="48"/>
  <c r="S1695" i="48"/>
  <c r="S1696" i="48"/>
  <c r="S1697" i="48"/>
  <c r="S1698" i="48"/>
  <c r="S1699" i="48"/>
  <c r="S1700" i="48"/>
  <c r="S1701" i="48"/>
  <c r="S1702" i="48"/>
  <c r="S1703" i="48"/>
  <c r="S1704" i="48"/>
  <c r="S1705" i="48"/>
  <c r="S1706" i="48"/>
  <c r="S1707" i="48"/>
  <c r="S1708" i="48"/>
  <c r="S1709" i="48"/>
  <c r="S1710" i="48"/>
  <c r="S1711" i="48"/>
  <c r="S1712" i="48"/>
  <c r="S1713" i="48"/>
  <c r="S1714" i="48"/>
  <c r="S1715" i="48"/>
  <c r="S1716" i="48"/>
  <c r="S1717" i="48"/>
  <c r="S1718" i="48"/>
  <c r="S1719" i="48"/>
  <c r="S1720" i="48"/>
  <c r="S1721" i="48"/>
  <c r="S1722" i="48"/>
  <c r="S1723" i="48"/>
  <c r="S1724" i="48"/>
  <c r="S1725" i="48"/>
  <c r="S1726" i="48"/>
  <c r="S1727" i="48"/>
  <c r="S1728" i="48"/>
  <c r="S1729" i="48"/>
  <c r="S1730" i="48"/>
  <c r="S1731" i="48"/>
  <c r="S1732" i="48"/>
  <c r="S1733" i="48"/>
  <c r="S1734" i="48"/>
  <c r="S1735" i="48"/>
  <c r="S1736" i="48"/>
  <c r="S1737" i="48"/>
  <c r="S1738" i="48"/>
  <c r="S1739" i="48"/>
  <c r="S1740" i="48"/>
  <c r="S1741" i="48"/>
  <c r="S1742" i="48"/>
  <c r="S1743" i="48"/>
  <c r="S1744" i="48"/>
  <c r="S1745" i="48"/>
  <c r="S1746" i="48"/>
  <c r="S1747" i="48"/>
  <c r="S1748" i="48"/>
  <c r="S1749" i="48"/>
  <c r="S1750" i="48"/>
  <c r="S1751" i="48"/>
  <c r="S1752" i="48"/>
  <c r="S1753" i="48"/>
  <c r="S1754" i="48"/>
  <c r="S1755" i="48"/>
  <c r="S1756" i="48"/>
  <c r="S1757" i="48"/>
  <c r="S1758" i="48"/>
  <c r="S1759" i="48"/>
  <c r="S1760" i="48"/>
  <c r="S1761" i="48"/>
  <c r="S1762" i="48"/>
  <c r="S1763" i="48"/>
  <c r="S1764" i="48"/>
  <c r="S1765" i="48"/>
  <c r="S1766" i="48"/>
  <c r="S1767" i="48"/>
  <c r="S1768" i="48"/>
  <c r="S1769" i="48"/>
  <c r="S1770" i="48"/>
  <c r="S1771" i="48"/>
  <c r="S1772" i="48"/>
  <c r="S1773" i="48"/>
  <c r="S1774" i="48"/>
  <c r="S1775" i="48"/>
  <c r="S1776" i="48"/>
  <c r="S1777" i="48"/>
  <c r="S1778" i="48"/>
  <c r="S1779" i="48"/>
  <c r="S1780" i="48"/>
  <c r="S1781" i="48"/>
  <c r="S1782" i="48"/>
  <c r="S1783" i="48"/>
  <c r="S1784" i="48"/>
  <c r="S1785" i="48"/>
  <c r="S1786" i="48"/>
  <c r="S1787" i="48"/>
  <c r="S1788" i="48"/>
  <c r="S1789" i="48"/>
  <c r="S1790" i="48"/>
  <c r="S1791" i="48"/>
  <c r="S1792" i="48"/>
  <c r="S1793" i="48"/>
  <c r="S1794" i="48"/>
  <c r="S1795" i="48"/>
  <c r="S1796" i="48"/>
  <c r="S1797" i="48"/>
  <c r="S1798" i="48"/>
  <c r="S1799" i="48"/>
  <c r="S1800" i="48"/>
  <c r="S1801" i="48"/>
  <c r="S1802" i="48"/>
  <c r="S1803" i="48"/>
  <c r="S1804" i="48"/>
  <c r="S1805" i="48"/>
  <c r="S1806" i="48"/>
  <c r="S1807" i="48"/>
  <c r="S1808" i="48"/>
  <c r="S1809" i="48"/>
  <c r="S1810" i="48"/>
  <c r="S1811" i="48"/>
  <c r="S1812" i="48"/>
  <c r="S1813" i="48"/>
  <c r="S1814" i="48"/>
  <c r="S1815" i="48"/>
  <c r="S1816" i="48"/>
  <c r="S1817" i="48"/>
  <c r="S1818" i="48"/>
  <c r="S1819" i="48"/>
  <c r="S1820" i="48"/>
  <c r="S1821" i="48"/>
  <c r="S1822" i="48"/>
  <c r="S1823" i="48"/>
  <c r="S1824" i="48"/>
  <c r="S1825" i="48"/>
  <c r="S1826" i="48"/>
  <c r="S1827" i="48"/>
  <c r="S1828" i="48"/>
  <c r="S1829" i="48"/>
  <c r="S1830" i="48"/>
  <c r="S1831" i="48"/>
  <c r="S1832" i="48"/>
  <c r="S1833" i="48"/>
  <c r="S1834" i="48"/>
  <c r="S1835" i="48"/>
  <c r="S1836" i="48"/>
  <c r="S1837" i="48"/>
  <c r="S1838" i="48"/>
  <c r="S1839" i="48"/>
  <c r="S1840" i="48"/>
  <c r="S1841" i="48"/>
  <c r="S1842" i="48"/>
  <c r="S1843" i="48"/>
  <c r="S1844" i="48"/>
  <c r="S1845" i="48"/>
  <c r="S1846" i="48"/>
  <c r="S1847" i="48"/>
  <c r="S1848" i="48"/>
  <c r="S1849" i="48"/>
  <c r="S1850" i="48"/>
  <c r="S1851" i="48"/>
  <c r="S1852" i="48"/>
  <c r="S1853" i="48"/>
  <c r="S1854" i="48"/>
  <c r="S1855" i="48"/>
  <c r="S1856" i="48"/>
  <c r="S1857" i="48"/>
  <c r="S1858" i="48"/>
  <c r="S1859" i="48"/>
  <c r="S1860" i="48"/>
  <c r="S1861" i="48"/>
  <c r="S1862" i="48"/>
  <c r="S1863" i="48"/>
  <c r="S1864" i="48"/>
  <c r="S1865" i="48"/>
  <c r="S1866" i="48"/>
  <c r="S1867" i="48"/>
  <c r="S1868" i="48"/>
  <c r="S1869" i="48"/>
  <c r="S1870" i="48"/>
  <c r="S1871" i="48"/>
  <c r="S1872" i="48"/>
  <c r="S1873" i="48"/>
  <c r="S1874" i="48"/>
  <c r="S1875" i="48"/>
  <c r="S1876" i="48"/>
  <c r="S1877" i="48"/>
  <c r="S1878" i="48"/>
  <c r="S1879" i="48"/>
  <c r="S1880" i="48"/>
  <c r="S1881" i="48"/>
  <c r="S1882" i="48"/>
  <c r="S1883" i="48"/>
  <c r="S1884" i="48"/>
  <c r="S1885" i="48"/>
  <c r="S1886" i="48"/>
  <c r="S1887" i="48"/>
  <c r="S1888" i="48"/>
  <c r="S1889" i="48"/>
  <c r="S1890" i="48"/>
  <c r="S1891" i="48"/>
  <c r="S1892" i="48"/>
  <c r="S1893" i="48"/>
  <c r="S1894" i="48"/>
  <c r="S1895" i="48"/>
  <c r="S1896" i="48"/>
  <c r="S1897" i="48"/>
  <c r="S1898" i="48"/>
  <c r="S1899" i="48"/>
  <c r="S1900" i="48"/>
  <c r="S1901" i="48"/>
  <c r="S1902" i="48"/>
  <c r="S1903" i="48"/>
  <c r="S1904" i="48"/>
  <c r="S1905" i="48"/>
  <c r="S1906" i="48"/>
  <c r="S1907" i="48"/>
  <c r="S1908" i="48"/>
  <c r="S1909" i="48"/>
  <c r="S1910" i="48"/>
  <c r="S1911" i="48"/>
  <c r="S1912" i="48"/>
  <c r="S1913" i="48"/>
  <c r="S1914" i="48"/>
  <c r="S1915" i="48"/>
  <c r="S1916" i="48"/>
  <c r="S1917" i="48"/>
  <c r="S1918" i="48"/>
  <c r="S1919" i="48"/>
  <c r="S1920" i="48"/>
  <c r="S1921" i="48"/>
  <c r="S1922" i="48"/>
  <c r="S1923" i="48"/>
  <c r="S1924" i="48"/>
  <c r="S1925" i="48"/>
  <c r="S1926" i="48"/>
  <c r="S1927" i="48"/>
  <c r="S1928" i="48"/>
  <c r="S1929" i="48"/>
  <c r="S1930" i="48"/>
  <c r="S1931" i="48"/>
  <c r="S1932" i="48"/>
  <c r="S1933" i="48"/>
  <c r="S1934" i="48"/>
  <c r="S1935" i="48"/>
  <c r="S1936" i="48"/>
  <c r="S1937" i="48"/>
  <c r="S1938" i="48"/>
  <c r="S1939" i="48"/>
  <c r="S1940" i="48"/>
  <c r="S1941" i="48"/>
  <c r="S1942" i="48"/>
  <c r="S1943" i="48"/>
  <c r="S1944" i="48"/>
  <c r="S1945" i="48"/>
  <c r="S1946" i="48"/>
  <c r="S1947" i="48"/>
  <c r="S1948" i="48"/>
  <c r="S1949" i="48"/>
  <c r="S1950" i="48"/>
  <c r="S1951" i="48"/>
  <c r="S1952" i="48"/>
  <c r="S1953" i="48"/>
  <c r="S1954" i="48"/>
  <c r="S1955" i="48"/>
  <c r="S1956" i="48"/>
  <c r="S1957" i="48"/>
  <c r="S1958" i="48"/>
  <c r="S1959" i="48"/>
  <c r="S1960" i="48"/>
  <c r="S1961" i="48"/>
  <c r="S1962" i="48"/>
  <c r="S1963" i="48"/>
  <c r="S1964" i="48"/>
  <c r="S1965" i="48"/>
  <c r="S1966" i="48"/>
  <c r="S1967" i="48"/>
  <c r="S1968" i="48"/>
  <c r="S1969" i="48"/>
  <c r="S1970" i="48"/>
  <c r="S1971" i="48"/>
  <c r="S1972" i="48"/>
  <c r="S1973" i="48"/>
  <c r="S1974" i="48"/>
  <c r="S1975" i="48"/>
  <c r="S1976" i="48"/>
  <c r="S1977" i="48"/>
  <c r="S1978" i="48"/>
  <c r="S1979" i="48"/>
  <c r="S1980" i="48"/>
  <c r="S1981" i="48"/>
  <c r="S1982" i="48"/>
  <c r="S1983" i="48"/>
  <c r="S1984" i="48"/>
  <c r="S1985" i="48"/>
  <c r="S1986" i="48"/>
  <c r="S1987" i="48"/>
  <c r="S1988" i="48"/>
  <c r="S1989" i="48"/>
  <c r="S1990" i="48"/>
  <c r="S1991" i="48"/>
  <c r="S1992" i="48"/>
  <c r="S1993" i="48"/>
  <c r="S1994" i="48"/>
  <c r="S1995" i="48"/>
  <c r="S1996" i="48"/>
  <c r="S1997" i="48"/>
  <c r="S1998" i="48"/>
  <c r="S1999" i="48"/>
  <c r="S2000" i="48"/>
  <c r="S2001" i="48"/>
  <c r="S2002" i="48"/>
  <c r="S2003" i="48"/>
  <c r="S2004" i="48"/>
  <c r="S2005" i="48"/>
  <c r="S2006" i="48"/>
  <c r="S2007" i="48"/>
  <c r="S2008" i="48"/>
  <c r="S2009" i="48"/>
  <c r="S2010" i="48"/>
  <c r="S2011" i="48"/>
  <c r="S2012" i="48"/>
  <c r="S2013" i="48"/>
  <c r="S2014" i="48"/>
  <c r="S2015" i="48"/>
  <c r="S2016" i="48"/>
  <c r="S2017" i="48"/>
  <c r="S2018" i="48"/>
  <c r="S2019" i="48"/>
  <c r="S2020" i="48"/>
  <c r="S2021" i="48"/>
  <c r="S2022" i="48"/>
  <c r="S2023" i="48"/>
  <c r="S2024" i="48"/>
  <c r="S2025" i="48"/>
  <c r="S2026" i="48"/>
  <c r="S2027" i="48"/>
  <c r="S2028" i="48"/>
  <c r="S2029" i="48"/>
  <c r="S2030" i="48"/>
  <c r="S2031" i="48"/>
  <c r="S2032" i="48"/>
  <c r="S2033" i="48"/>
  <c r="S2034" i="48"/>
  <c r="S2035" i="48"/>
  <c r="S2036" i="48"/>
  <c r="S2037" i="48"/>
  <c r="S2038" i="48"/>
  <c r="S2039" i="48"/>
  <c r="S2040" i="48"/>
  <c r="S2041" i="48"/>
  <c r="S2042" i="48"/>
  <c r="S2043" i="48"/>
  <c r="S2044" i="48"/>
  <c r="S2045" i="48"/>
  <c r="S2046" i="48"/>
  <c r="S2047" i="48"/>
  <c r="S2048" i="48"/>
  <c r="S2049" i="48"/>
  <c r="S2050" i="48"/>
  <c r="S2051" i="48"/>
  <c r="S2052" i="48"/>
  <c r="S2053" i="48"/>
  <c r="S2054" i="48"/>
  <c r="S2055" i="48"/>
  <c r="S2056" i="48"/>
  <c r="S2057" i="48"/>
  <c r="S2058" i="48"/>
  <c r="S2059" i="48"/>
  <c r="S2060" i="48"/>
  <c r="S2061" i="48"/>
  <c r="S2062" i="48"/>
  <c r="S2063" i="48"/>
  <c r="S2064" i="48"/>
  <c r="S2065" i="48"/>
  <c r="S2066" i="48"/>
  <c r="S2067" i="48"/>
  <c r="S2068" i="48"/>
  <c r="S2069" i="48"/>
  <c r="S2070" i="48"/>
  <c r="S2071" i="48"/>
  <c r="S2072" i="48"/>
  <c r="S2073" i="48"/>
  <c r="S2074" i="48"/>
  <c r="S2075" i="48"/>
  <c r="S2076" i="48"/>
  <c r="S2077" i="48"/>
  <c r="S2078" i="48"/>
  <c r="S2079" i="48"/>
  <c r="S2080" i="48"/>
  <c r="S2081" i="48"/>
  <c r="S2082" i="48"/>
  <c r="S2083" i="48"/>
  <c r="S2084" i="48"/>
  <c r="S2085" i="48"/>
  <c r="S2086" i="48"/>
  <c r="S2087" i="48"/>
  <c r="S2088" i="48"/>
  <c r="S2089" i="48"/>
  <c r="S2090" i="48"/>
  <c r="S2091" i="48"/>
  <c r="S2092" i="48"/>
  <c r="S2093" i="48"/>
  <c r="S2094" i="48"/>
  <c r="S2095" i="48"/>
  <c r="S2096" i="48"/>
  <c r="S2097" i="48"/>
  <c r="S2098" i="48"/>
  <c r="S2099" i="48"/>
  <c r="S2100" i="48"/>
  <c r="S2101" i="48"/>
  <c r="S2102" i="48"/>
  <c r="S2103" i="48"/>
  <c r="S2104" i="48"/>
  <c r="S2105" i="48"/>
  <c r="S2106" i="48"/>
  <c r="S2107" i="48"/>
  <c r="S2108" i="48"/>
  <c r="S2109" i="48"/>
  <c r="S2110" i="48"/>
  <c r="S2111" i="48"/>
  <c r="S2112" i="48"/>
  <c r="S2113" i="48"/>
  <c r="S2114" i="48"/>
  <c r="S2115" i="48"/>
  <c r="S2116" i="48"/>
  <c r="S2117" i="48"/>
  <c r="S2118" i="48"/>
  <c r="S2119" i="48"/>
  <c r="S2120" i="48"/>
  <c r="S2121" i="48"/>
  <c r="S2122" i="48"/>
  <c r="S2123" i="48"/>
  <c r="S2124" i="48"/>
  <c r="S2125" i="48"/>
  <c r="S2126" i="48"/>
  <c r="S2127" i="48"/>
  <c r="S2128" i="48"/>
  <c r="S2129" i="48"/>
  <c r="S2130" i="48"/>
  <c r="S2131" i="48"/>
  <c r="S2132" i="48"/>
  <c r="S2133" i="48"/>
  <c r="S2134" i="48"/>
  <c r="S2135" i="48"/>
  <c r="S2136" i="48"/>
  <c r="S2137" i="48"/>
  <c r="S2138" i="48"/>
  <c r="S2139" i="48"/>
  <c r="S2140" i="48"/>
  <c r="S2141" i="48"/>
  <c r="S2142" i="48"/>
  <c r="S2143" i="48"/>
  <c r="S2144" i="48"/>
  <c r="S2145" i="48"/>
  <c r="S2146" i="48"/>
  <c r="S2147" i="48"/>
  <c r="S2148" i="48"/>
  <c r="S2149" i="48"/>
  <c r="S2150" i="48"/>
  <c r="S2151" i="48"/>
  <c r="S2152" i="48"/>
  <c r="S2153" i="48"/>
  <c r="S2154" i="48"/>
  <c r="S2155" i="48"/>
  <c r="S2156" i="48"/>
  <c r="S2157" i="48"/>
  <c r="S2158" i="48"/>
  <c r="S2159" i="48"/>
  <c r="S2160" i="48"/>
  <c r="S2161" i="48"/>
  <c r="S2162" i="48"/>
  <c r="S2163" i="48"/>
  <c r="S2164" i="48"/>
  <c r="S2165" i="48"/>
  <c r="S2166" i="48"/>
  <c r="S2167" i="48"/>
  <c r="S2168" i="48"/>
  <c r="S2169" i="48"/>
  <c r="S2170" i="48"/>
  <c r="S2171" i="48"/>
  <c r="S2172" i="48"/>
  <c r="S2173" i="48"/>
  <c r="S2174" i="48"/>
  <c r="S2175" i="48"/>
  <c r="S2176" i="48"/>
  <c r="S2177" i="48"/>
  <c r="S2178" i="48"/>
  <c r="S2179" i="48"/>
  <c r="S2180" i="48"/>
  <c r="S2181" i="48"/>
  <c r="S2182" i="48"/>
  <c r="S2183" i="48"/>
  <c r="S2184" i="48"/>
  <c r="S2185" i="48"/>
  <c r="S2186" i="48"/>
  <c r="S2187" i="48"/>
  <c r="S2188" i="48"/>
  <c r="S2189" i="48"/>
  <c r="S2190" i="48"/>
  <c r="S2191" i="48"/>
  <c r="S2192" i="48"/>
  <c r="S2193" i="48"/>
  <c r="S2194" i="48"/>
  <c r="S2195" i="48"/>
  <c r="S2196" i="48"/>
  <c r="S2197" i="48"/>
  <c r="S2198" i="48"/>
  <c r="S2199" i="48"/>
  <c r="S2200" i="48"/>
  <c r="S2201" i="48"/>
  <c r="S2202" i="48"/>
  <c r="S2203" i="48"/>
  <c r="S2204" i="48"/>
  <c r="S2205" i="48"/>
  <c r="S2206" i="48"/>
  <c r="S2207" i="48"/>
  <c r="S2208" i="48"/>
  <c r="S2209" i="48"/>
  <c r="S2210" i="48"/>
  <c r="S2211" i="48"/>
  <c r="S2212" i="48"/>
  <c r="S2213" i="48"/>
  <c r="S2214" i="48"/>
  <c r="S2215" i="48"/>
  <c r="S2216" i="48"/>
  <c r="S2217" i="48"/>
  <c r="S2218" i="48"/>
  <c r="S2219" i="48"/>
  <c r="S2220" i="48"/>
  <c r="S2221" i="48"/>
  <c r="S2222" i="48"/>
  <c r="S2223" i="48"/>
  <c r="S2224" i="48"/>
  <c r="S2225" i="48"/>
  <c r="S2226" i="48"/>
  <c r="S2227" i="48"/>
  <c r="S2228" i="48"/>
  <c r="S2229" i="48"/>
  <c r="S2230" i="48"/>
  <c r="S2231" i="48"/>
  <c r="S2232" i="48"/>
  <c r="S2233" i="48"/>
  <c r="S2234" i="48"/>
  <c r="S2235" i="48"/>
  <c r="S2236" i="48"/>
  <c r="S2237" i="48"/>
  <c r="S2238" i="48"/>
  <c r="S2239" i="48"/>
  <c r="S2240" i="48"/>
  <c r="S2241" i="48"/>
  <c r="S2242" i="48"/>
  <c r="S2243" i="48"/>
  <c r="S2244" i="48"/>
  <c r="S2245" i="48"/>
  <c r="S2246" i="48"/>
  <c r="S2247" i="48"/>
  <c r="S2248" i="48"/>
  <c r="S2249" i="48"/>
  <c r="S2250" i="48"/>
  <c r="S2251" i="48"/>
  <c r="S2252" i="48"/>
  <c r="S2253" i="48"/>
  <c r="S2254" i="48"/>
  <c r="S2255" i="48"/>
  <c r="S2256" i="48"/>
  <c r="S2257" i="48"/>
  <c r="S2258" i="48"/>
  <c r="S2259" i="48"/>
  <c r="S2260" i="48"/>
  <c r="S2261" i="48"/>
  <c r="S2262" i="48"/>
  <c r="S2263" i="48"/>
  <c r="S2264" i="48"/>
  <c r="S2265" i="48"/>
  <c r="S2266" i="48"/>
  <c r="S2267" i="48"/>
  <c r="S2268" i="48"/>
  <c r="S2269" i="48"/>
  <c r="S2270" i="48"/>
  <c r="S2271" i="48"/>
  <c r="S2272" i="48"/>
  <c r="S2273" i="48"/>
  <c r="S2274" i="48"/>
  <c r="S2275" i="48"/>
  <c r="S2276" i="48"/>
  <c r="S2277" i="48"/>
  <c r="S2278" i="48"/>
  <c r="S2279" i="48"/>
  <c r="S2280" i="48"/>
  <c r="S2281" i="48"/>
  <c r="S2282" i="48"/>
  <c r="S2283" i="48"/>
  <c r="S2284" i="48"/>
  <c r="S2285" i="48"/>
  <c r="S2286" i="48"/>
  <c r="S2287" i="48"/>
  <c r="S2288" i="48"/>
  <c r="S2289" i="48"/>
  <c r="S2290" i="48"/>
  <c r="S2291" i="48"/>
  <c r="S2292" i="48"/>
  <c r="S2293" i="48"/>
  <c r="S2294" i="48"/>
  <c r="S2295" i="48"/>
  <c r="S2296" i="48"/>
  <c r="S2297" i="48"/>
  <c r="S2298" i="48"/>
  <c r="S2299" i="48"/>
  <c r="S2300" i="48"/>
  <c r="S2301" i="48"/>
  <c r="S2302" i="48"/>
  <c r="S2303" i="48"/>
  <c r="S2304" i="48"/>
  <c r="S2305" i="48"/>
  <c r="S2306" i="48"/>
  <c r="S2307" i="48"/>
  <c r="S2308" i="48"/>
  <c r="S2309" i="48"/>
  <c r="S2310" i="48"/>
  <c r="S2311" i="48"/>
  <c r="S2312" i="48"/>
  <c r="S2313" i="48"/>
  <c r="S2314" i="48"/>
  <c r="S2315" i="48"/>
  <c r="S2316" i="48"/>
  <c r="S2317" i="48"/>
  <c r="S2318" i="48"/>
  <c r="S2319" i="48"/>
  <c r="S2320" i="48"/>
  <c r="S2321" i="48"/>
  <c r="S2322" i="48"/>
  <c r="S2323" i="48"/>
  <c r="S2324" i="48"/>
  <c r="S2325" i="48"/>
  <c r="S2326" i="48"/>
  <c r="S2327" i="48"/>
  <c r="S2328" i="48"/>
  <c r="S2329" i="48"/>
  <c r="S2330" i="48"/>
  <c r="S2331" i="48"/>
  <c r="S2332" i="48"/>
  <c r="S2333" i="48"/>
  <c r="S2334" i="48"/>
  <c r="S2335" i="48"/>
  <c r="S2336" i="48"/>
  <c r="S2337" i="48"/>
  <c r="S2338" i="48"/>
  <c r="S2339" i="48"/>
  <c r="S2340" i="48"/>
  <c r="S2341" i="48"/>
  <c r="S2342" i="48"/>
  <c r="S2343" i="48"/>
  <c r="S2344" i="48"/>
  <c r="S2345" i="48"/>
  <c r="S2346" i="48"/>
  <c r="S2347" i="48"/>
  <c r="S2348" i="48"/>
  <c r="S2349" i="48"/>
  <c r="S2350" i="48"/>
  <c r="S2351" i="48"/>
  <c r="S2352" i="48"/>
  <c r="S2353" i="48"/>
  <c r="S2354" i="48"/>
  <c r="S2355" i="48"/>
  <c r="S2356" i="48"/>
  <c r="S2357" i="48"/>
  <c r="S2358" i="48"/>
  <c r="S2359" i="48"/>
  <c r="S2360" i="48"/>
  <c r="S2361" i="48"/>
  <c r="S2362" i="48"/>
  <c r="S2363" i="48"/>
  <c r="S2364" i="48"/>
  <c r="S2365" i="48"/>
  <c r="S2366" i="48"/>
  <c r="S2367" i="48"/>
  <c r="S2368" i="48"/>
  <c r="S2369" i="48"/>
  <c r="S2370" i="48"/>
  <c r="S2371" i="48"/>
  <c r="S2372" i="48"/>
  <c r="S2373" i="48"/>
  <c r="S2374" i="48"/>
  <c r="S2375" i="48"/>
  <c r="S2376" i="48"/>
  <c r="S2377" i="48"/>
  <c r="S2378" i="48"/>
  <c r="S2379" i="48"/>
  <c r="S2380" i="48"/>
  <c r="S2381" i="48"/>
  <c r="S2382" i="48"/>
  <c r="S2383" i="48"/>
  <c r="S2384" i="48"/>
  <c r="S2385" i="48"/>
  <c r="S2386" i="48"/>
  <c r="S2387" i="48"/>
  <c r="S2388" i="48"/>
  <c r="S2389" i="48"/>
  <c r="S2390" i="48"/>
  <c r="S2391" i="48"/>
  <c r="S2392" i="48"/>
  <c r="S2393" i="48"/>
  <c r="S2394" i="48"/>
  <c r="S2395" i="48"/>
  <c r="S2396" i="48"/>
  <c r="S2397" i="48"/>
  <c r="S2398" i="48"/>
  <c r="S2399" i="48"/>
  <c r="S2400" i="48"/>
  <c r="S2401" i="48"/>
  <c r="S2402" i="48"/>
  <c r="S2403" i="48"/>
  <c r="S2404" i="48"/>
  <c r="S2405" i="48"/>
  <c r="S2406" i="48"/>
  <c r="S2407" i="48"/>
  <c r="S2408" i="48"/>
  <c r="S2409" i="48"/>
  <c r="S2410" i="48"/>
  <c r="S2411" i="48"/>
  <c r="S2412" i="48"/>
  <c r="S2413" i="48"/>
  <c r="S2414" i="48"/>
  <c r="S2415" i="48"/>
  <c r="S2416" i="48"/>
  <c r="S2417" i="48"/>
  <c r="S2418" i="48"/>
  <c r="S2419" i="48"/>
  <c r="S2420" i="48"/>
  <c r="S2421" i="48"/>
  <c r="S2422" i="48"/>
  <c r="S2423" i="48"/>
  <c r="S2424" i="48"/>
  <c r="S2425" i="48"/>
  <c r="S2426" i="48"/>
  <c r="S2427" i="48"/>
  <c r="S2428" i="48"/>
  <c r="S2429" i="48"/>
  <c r="S2430" i="48"/>
  <c r="S2431" i="48"/>
  <c r="S2432" i="48"/>
  <c r="S2433" i="48"/>
  <c r="S2434" i="48"/>
  <c r="S2435" i="48"/>
  <c r="S2436" i="48"/>
  <c r="S2437" i="48"/>
  <c r="S2438" i="48"/>
  <c r="S2439" i="48"/>
  <c r="S2440" i="48"/>
  <c r="S2441" i="48"/>
  <c r="S2442" i="48"/>
  <c r="S2443" i="48"/>
  <c r="S2444" i="48"/>
  <c r="S2445" i="48"/>
  <c r="S2446" i="48"/>
  <c r="S2447" i="48"/>
  <c r="S2448" i="48"/>
  <c r="S2449" i="48"/>
  <c r="S2450" i="48"/>
  <c r="S2451" i="48"/>
  <c r="S2452" i="48"/>
  <c r="S2453" i="48"/>
  <c r="S2454" i="48"/>
  <c r="S2455" i="48"/>
  <c r="S2456" i="48"/>
  <c r="S2457" i="48"/>
  <c r="S2458" i="48"/>
  <c r="S2459" i="48"/>
  <c r="S2460" i="48"/>
  <c r="S2461" i="48"/>
  <c r="S2462" i="48"/>
  <c r="S2463" i="48"/>
  <c r="S2464" i="48"/>
  <c r="S2465" i="48"/>
  <c r="S2466" i="48"/>
  <c r="S2467" i="48"/>
  <c r="S2468" i="48"/>
  <c r="S2469" i="48"/>
  <c r="S2470" i="48"/>
  <c r="S2471" i="48"/>
  <c r="S2472" i="48"/>
  <c r="S2473" i="48"/>
  <c r="S2474" i="48"/>
  <c r="S2475" i="48"/>
  <c r="S2476" i="48"/>
  <c r="S2477" i="48"/>
  <c r="S2478" i="48"/>
  <c r="S2479" i="48"/>
  <c r="S2480" i="48"/>
  <c r="S2481" i="48"/>
  <c r="S2482" i="48"/>
  <c r="S2483" i="48"/>
  <c r="S2484" i="48"/>
  <c r="S2485" i="48"/>
  <c r="S2486" i="48"/>
  <c r="S2487" i="48"/>
  <c r="S2488" i="48"/>
  <c r="S2489" i="48"/>
  <c r="S2490" i="48"/>
  <c r="S2491" i="48"/>
  <c r="S2492" i="48"/>
  <c r="S2493" i="48"/>
  <c r="S2494" i="48"/>
  <c r="S2495" i="48"/>
  <c r="S2496" i="48"/>
  <c r="S2497" i="48"/>
  <c r="S2498" i="48"/>
  <c r="S2499" i="48"/>
  <c r="S2500" i="48"/>
  <c r="S2501" i="48"/>
  <c r="S2502" i="48"/>
  <c r="S2503" i="48"/>
  <c r="S2504" i="48"/>
  <c r="S2505" i="48"/>
  <c r="S2506" i="48"/>
  <c r="S2507" i="48"/>
  <c r="S2508" i="48"/>
  <c r="S2509" i="48"/>
  <c r="S2510" i="48"/>
  <c r="S2511" i="48"/>
  <c r="S2512" i="48"/>
  <c r="S2513" i="48"/>
  <c r="S2514" i="48"/>
  <c r="S2515" i="48"/>
  <c r="S2516" i="48"/>
  <c r="S2517" i="48"/>
  <c r="S2518" i="48"/>
  <c r="S2519" i="48"/>
  <c r="S2520" i="48"/>
  <c r="S2521" i="48"/>
  <c r="S2522" i="48"/>
  <c r="S2523" i="48"/>
  <c r="S2524" i="48"/>
  <c r="S2525" i="48"/>
  <c r="S2526" i="48"/>
  <c r="S2527" i="48"/>
  <c r="S2528" i="48"/>
  <c r="S2529" i="48"/>
  <c r="S2530" i="48"/>
  <c r="S2531" i="48"/>
  <c r="S2532" i="48"/>
  <c r="S2533" i="48"/>
  <c r="S2534" i="48"/>
  <c r="S2535" i="48"/>
  <c r="S2536" i="48"/>
  <c r="S2537" i="48"/>
  <c r="S2538" i="48"/>
  <c r="S2539" i="48"/>
  <c r="S2540" i="48"/>
  <c r="S2541" i="48"/>
  <c r="S2542" i="48"/>
  <c r="S2543" i="48"/>
  <c r="S2544" i="48"/>
  <c r="S2545" i="48"/>
  <c r="S2546" i="48"/>
  <c r="S2547" i="48"/>
  <c r="S2548" i="48"/>
  <c r="S2549" i="48"/>
  <c r="S2550" i="48"/>
  <c r="S2551" i="48"/>
  <c r="S2552" i="48"/>
  <c r="S2553" i="48"/>
  <c r="S2554" i="48"/>
  <c r="S2555" i="48"/>
  <c r="S2556" i="48"/>
  <c r="S2557" i="48"/>
  <c r="S2558" i="48"/>
  <c r="S2559" i="48"/>
  <c r="S2560" i="48"/>
  <c r="S2561" i="48"/>
  <c r="S2562" i="48"/>
  <c r="S2563" i="48"/>
  <c r="S2564" i="48"/>
  <c r="S2565" i="48"/>
  <c r="S2566" i="48"/>
  <c r="S2567" i="48"/>
  <c r="S2568" i="48"/>
  <c r="S2569" i="48"/>
  <c r="S2570" i="48"/>
  <c r="S2571" i="48"/>
  <c r="S2572" i="48"/>
  <c r="S2573" i="48"/>
  <c r="S2574" i="48"/>
  <c r="S2575" i="48"/>
  <c r="S2576" i="48"/>
  <c r="S2577" i="48"/>
  <c r="S2578" i="48"/>
  <c r="S2579" i="48"/>
  <c r="S2580" i="48"/>
  <c r="S2581" i="48"/>
  <c r="S2582" i="48"/>
  <c r="S2583" i="48"/>
  <c r="S2584" i="48"/>
  <c r="S2585" i="48"/>
  <c r="S2586" i="48"/>
  <c r="S2587" i="48"/>
  <c r="S2588" i="48"/>
  <c r="S2589" i="48"/>
  <c r="S2590" i="48"/>
  <c r="S2591" i="48"/>
  <c r="S2592" i="48"/>
  <c r="S2593" i="48"/>
  <c r="S2594" i="48"/>
  <c r="S2595" i="48"/>
  <c r="S2596" i="48"/>
  <c r="S2597" i="48"/>
  <c r="S2598" i="48"/>
  <c r="S2599" i="48"/>
  <c r="S2600" i="48"/>
  <c r="S2601" i="48"/>
  <c r="S2602" i="48"/>
  <c r="S2603" i="48"/>
  <c r="S2604" i="48"/>
  <c r="S2605" i="48"/>
  <c r="S2606" i="48"/>
  <c r="S2607" i="48"/>
  <c r="S2608" i="48"/>
  <c r="S2609" i="48"/>
  <c r="S2610" i="48"/>
  <c r="S2611" i="48"/>
  <c r="S2612" i="48"/>
  <c r="S2613" i="48"/>
  <c r="S2614" i="48"/>
  <c r="S2615" i="48"/>
  <c r="S2616" i="48"/>
  <c r="S2617" i="48"/>
  <c r="S2618" i="48"/>
  <c r="S2619" i="48"/>
  <c r="S2620" i="48"/>
  <c r="S2621" i="48"/>
  <c r="S2622" i="48"/>
  <c r="S2623" i="48"/>
  <c r="S2624" i="48"/>
  <c r="S2625" i="48"/>
  <c r="S2626" i="48"/>
  <c r="S2627" i="48"/>
  <c r="S2628" i="48"/>
  <c r="S2629" i="48"/>
  <c r="S2630" i="48"/>
  <c r="S2631" i="48"/>
  <c r="S2632" i="48"/>
  <c r="S2633" i="48"/>
  <c r="S2634" i="48"/>
  <c r="S2635" i="48"/>
  <c r="S2636" i="48"/>
  <c r="S2637" i="48"/>
  <c r="S2638" i="48"/>
  <c r="S2639" i="48"/>
  <c r="S2640" i="48"/>
  <c r="S2641" i="48"/>
  <c r="S2642" i="48"/>
  <c r="S2643" i="48"/>
  <c r="S2644" i="48"/>
  <c r="S2645" i="48"/>
  <c r="S2646" i="48"/>
  <c r="S2647" i="48"/>
  <c r="S2648" i="48"/>
  <c r="S2649" i="48"/>
  <c r="S2650" i="48"/>
  <c r="S2651" i="48"/>
  <c r="S2652" i="48"/>
  <c r="S2653" i="48"/>
  <c r="S2654" i="48"/>
  <c r="S2655" i="48"/>
  <c r="S2656" i="48"/>
  <c r="S2657" i="48"/>
  <c r="S2658" i="48"/>
  <c r="S2659" i="48"/>
  <c r="S2660" i="48"/>
  <c r="S2661" i="48"/>
  <c r="S2662" i="48"/>
  <c r="S2663" i="48"/>
  <c r="S2664" i="48"/>
  <c r="S2665" i="48"/>
  <c r="S2666" i="48"/>
  <c r="S2667" i="48"/>
  <c r="S2668" i="48"/>
  <c r="S2669" i="48"/>
  <c r="S2670" i="48"/>
  <c r="S2671" i="48"/>
  <c r="S2672" i="48"/>
  <c r="S2673" i="48"/>
  <c r="S2674" i="48"/>
  <c r="S2675" i="48"/>
  <c r="S2676" i="48"/>
  <c r="S2677" i="48"/>
  <c r="S2678" i="48"/>
  <c r="S2679" i="48"/>
  <c r="S2680" i="48"/>
  <c r="S2681" i="48"/>
  <c r="S2682" i="48"/>
  <c r="S2683" i="48"/>
  <c r="S2684" i="48"/>
  <c r="S2685" i="48"/>
  <c r="S2686" i="48"/>
  <c r="S2687" i="48"/>
  <c r="S2688" i="48"/>
  <c r="S2689" i="48"/>
  <c r="S2690" i="48"/>
  <c r="S2691" i="48"/>
  <c r="S2692" i="48"/>
  <c r="S2693" i="48"/>
  <c r="S2694" i="48"/>
  <c r="S2695" i="48"/>
  <c r="S2696" i="48"/>
  <c r="S2697" i="48"/>
  <c r="S2698" i="48"/>
  <c r="S2699" i="48"/>
  <c r="S2700" i="48"/>
  <c r="S2701" i="48"/>
  <c r="S2702" i="48"/>
  <c r="S2703" i="48"/>
  <c r="S2704" i="48"/>
  <c r="S2705" i="48"/>
  <c r="S2706" i="48"/>
  <c r="S2707" i="48"/>
  <c r="S2708" i="48"/>
  <c r="S2709" i="48"/>
  <c r="S2710" i="48"/>
  <c r="S2711" i="48"/>
  <c r="S2712" i="48"/>
  <c r="S2713" i="48"/>
  <c r="S2714" i="48"/>
  <c r="S2715" i="48"/>
  <c r="S2716" i="48"/>
  <c r="S2717" i="48"/>
  <c r="S2718" i="48"/>
  <c r="S2719" i="48"/>
  <c r="S2720" i="48"/>
  <c r="S2721" i="48"/>
  <c r="S2722" i="48"/>
  <c r="S2723" i="48"/>
  <c r="S2724" i="48"/>
  <c r="S2725" i="48"/>
  <c r="S2726" i="48"/>
  <c r="S2727" i="48"/>
  <c r="S2728" i="48"/>
  <c r="S2729" i="48"/>
  <c r="S2730" i="48"/>
  <c r="S2731" i="48"/>
  <c r="S2732" i="48"/>
  <c r="S2733" i="48"/>
  <c r="S2734" i="48"/>
  <c r="S2735" i="48"/>
  <c r="S2736" i="48"/>
  <c r="S2737" i="48"/>
  <c r="S2738" i="48"/>
  <c r="S2739" i="48"/>
  <c r="S2740" i="48"/>
  <c r="S2741" i="48"/>
  <c r="S2742" i="48"/>
  <c r="S2743" i="48"/>
  <c r="S2744" i="48"/>
  <c r="S2745" i="48"/>
  <c r="S2746" i="48"/>
  <c r="S2747" i="48"/>
  <c r="S2748" i="48"/>
  <c r="S2749" i="48"/>
  <c r="S2750" i="48"/>
  <c r="S2751" i="48"/>
  <c r="S2752" i="48"/>
  <c r="S2753" i="48"/>
  <c r="S2754" i="48"/>
  <c r="S2755" i="48"/>
  <c r="S2756" i="48"/>
  <c r="S2757" i="48"/>
  <c r="S2758" i="48"/>
  <c r="S2759" i="48"/>
  <c r="S2760" i="48"/>
  <c r="S2761" i="48"/>
  <c r="S2762" i="48"/>
  <c r="S2763" i="48"/>
  <c r="S2764" i="48"/>
  <c r="S2765" i="48"/>
  <c r="S2766" i="48"/>
  <c r="S2767" i="48"/>
  <c r="S2768" i="48"/>
  <c r="S2769" i="48"/>
  <c r="S2770" i="48"/>
  <c r="S2771" i="48"/>
  <c r="S2772" i="48"/>
  <c r="S2773" i="48"/>
  <c r="S2774" i="48"/>
  <c r="S2775" i="48"/>
  <c r="S2776" i="48"/>
  <c r="S2777" i="48"/>
  <c r="S2778" i="48"/>
  <c r="S2779" i="48"/>
  <c r="S2780" i="48"/>
  <c r="S2781" i="48"/>
  <c r="S2782" i="48"/>
  <c r="S2783" i="48"/>
  <c r="S2784" i="48"/>
  <c r="S2785" i="48"/>
  <c r="S2786" i="48"/>
  <c r="S2787" i="48"/>
  <c r="S2788" i="48"/>
  <c r="S2789" i="48"/>
  <c r="S2790" i="48"/>
  <c r="S2791" i="48"/>
  <c r="S2792" i="48"/>
  <c r="S2793" i="48"/>
  <c r="S2794" i="48"/>
  <c r="S2795" i="48"/>
  <c r="S2796" i="48"/>
  <c r="S2797" i="48"/>
  <c r="S2798" i="48"/>
  <c r="S2799" i="48"/>
  <c r="S2800" i="48"/>
  <c r="S2801" i="48"/>
  <c r="S2802" i="48"/>
  <c r="S2803" i="48"/>
  <c r="S2804" i="48"/>
  <c r="S2805" i="48"/>
  <c r="S2806" i="48"/>
  <c r="S2807" i="48"/>
  <c r="S2808" i="48"/>
  <c r="S2809" i="48"/>
  <c r="S2810" i="48"/>
  <c r="S2811" i="48"/>
  <c r="S2812" i="48"/>
  <c r="S2813" i="48"/>
  <c r="S2814" i="48"/>
  <c r="S2815" i="48"/>
  <c r="S2816" i="48"/>
  <c r="S2817" i="48"/>
  <c r="S2818" i="48"/>
  <c r="S2819" i="48"/>
  <c r="S2820" i="48"/>
  <c r="S2821" i="48"/>
  <c r="S2822" i="48"/>
  <c r="S2823" i="48"/>
  <c r="S2824" i="48"/>
  <c r="S2825" i="48"/>
  <c r="S2826" i="48"/>
  <c r="S2827" i="48"/>
  <c r="S2828" i="48"/>
  <c r="S2829" i="48"/>
  <c r="S2830" i="48"/>
  <c r="S2831" i="48"/>
  <c r="S2832" i="48"/>
  <c r="S2833" i="48"/>
  <c r="S2834" i="48"/>
  <c r="S2835" i="48"/>
  <c r="S2836" i="48"/>
  <c r="S2837" i="48"/>
  <c r="S2838" i="48"/>
  <c r="S2839" i="48"/>
  <c r="S2840" i="48"/>
  <c r="S2841" i="48"/>
  <c r="S2842" i="48"/>
  <c r="S2843" i="48"/>
  <c r="S2844" i="48"/>
  <c r="S2845" i="48"/>
  <c r="S2846" i="48"/>
  <c r="S2847" i="48"/>
  <c r="S2848" i="48"/>
  <c r="S2849" i="48"/>
  <c r="S2850" i="48"/>
  <c r="S2851" i="48"/>
  <c r="S2852" i="48"/>
  <c r="S2853" i="48"/>
  <c r="S2854" i="48"/>
  <c r="S2855" i="48"/>
  <c r="S2856" i="48"/>
  <c r="S2857" i="48"/>
  <c r="S2858" i="48"/>
  <c r="S2859" i="48"/>
  <c r="S2860" i="48"/>
  <c r="S2861" i="48"/>
  <c r="S2862" i="48"/>
  <c r="S2863" i="48"/>
  <c r="S2864" i="48"/>
  <c r="S2865" i="48"/>
  <c r="S2866" i="48"/>
  <c r="S2867" i="48"/>
  <c r="S2868" i="48"/>
  <c r="S2869" i="48"/>
  <c r="S2870" i="48"/>
  <c r="S2871" i="48"/>
  <c r="S2872" i="48"/>
  <c r="S2873" i="48"/>
  <c r="S2874" i="48"/>
  <c r="S2875" i="48"/>
  <c r="S2876" i="48"/>
  <c r="S2877" i="48"/>
  <c r="S2878" i="48"/>
  <c r="S2879" i="48"/>
  <c r="S2880" i="48"/>
  <c r="S2881" i="48"/>
  <c r="S2882" i="48"/>
  <c r="S2883" i="48"/>
  <c r="S2884" i="48"/>
  <c r="S2885" i="48"/>
  <c r="S2886" i="48"/>
  <c r="S2887" i="48"/>
  <c r="S2888" i="48"/>
  <c r="S2889" i="48"/>
  <c r="S2890" i="48"/>
  <c r="S2891" i="48"/>
  <c r="S2892" i="48"/>
  <c r="S2893" i="48"/>
  <c r="S2894" i="48"/>
  <c r="S2895" i="48"/>
  <c r="S2896" i="48"/>
  <c r="S2897" i="48"/>
  <c r="S2898" i="48"/>
  <c r="S2899" i="48"/>
  <c r="S2900" i="48"/>
  <c r="S2901" i="48"/>
  <c r="S2902" i="48"/>
  <c r="S2903" i="48"/>
  <c r="S2904" i="48"/>
  <c r="S2905" i="48"/>
  <c r="S2906" i="48"/>
  <c r="S2907" i="48"/>
  <c r="S2908" i="48"/>
  <c r="S2909" i="48"/>
  <c r="S2910" i="48"/>
  <c r="S2911" i="48"/>
  <c r="S2912" i="48"/>
  <c r="S2913" i="48"/>
  <c r="S2914" i="48"/>
  <c r="S2915" i="48"/>
  <c r="S2916" i="48"/>
  <c r="S2917" i="48"/>
  <c r="S2918" i="48"/>
  <c r="S2919" i="48"/>
  <c r="S2920" i="48"/>
  <c r="S2921" i="48"/>
  <c r="S2922" i="48"/>
  <c r="S2923" i="48"/>
  <c r="S2924" i="48"/>
  <c r="S2925" i="48"/>
  <c r="S2926" i="48"/>
  <c r="S2927" i="48"/>
  <c r="S2928" i="48"/>
  <c r="S2929" i="48"/>
  <c r="S2930" i="48"/>
  <c r="S2931" i="48"/>
  <c r="S2932" i="48"/>
  <c r="S2933" i="48"/>
  <c r="S2934" i="48"/>
  <c r="S2935" i="48"/>
  <c r="S2936" i="48"/>
  <c r="S2937" i="48"/>
  <c r="S2938" i="48"/>
  <c r="S2939" i="48"/>
  <c r="S2940" i="48"/>
  <c r="S2941" i="48"/>
  <c r="S2942" i="48"/>
  <c r="S2943" i="48"/>
  <c r="S2944" i="48"/>
  <c r="S2945" i="48"/>
  <c r="S2946" i="48"/>
  <c r="S2947" i="48"/>
  <c r="S2948" i="48"/>
  <c r="S2949" i="48"/>
  <c r="S2950" i="48"/>
  <c r="S2951" i="48"/>
  <c r="S2952" i="48"/>
  <c r="S2953" i="48"/>
  <c r="S2954" i="48"/>
  <c r="S2955" i="48"/>
  <c r="S2956" i="48"/>
  <c r="S2957" i="48"/>
  <c r="S2958" i="48"/>
  <c r="S2959" i="48"/>
  <c r="S2960" i="48"/>
  <c r="S2961" i="48"/>
  <c r="S2962" i="48"/>
  <c r="S2963" i="48"/>
  <c r="S2964" i="48"/>
  <c r="S2965" i="48"/>
  <c r="S2966" i="48"/>
  <c r="S2967" i="48"/>
  <c r="S2968" i="48"/>
  <c r="S2969" i="48"/>
  <c r="S2970" i="48"/>
  <c r="S2971" i="48"/>
  <c r="S2972" i="48"/>
  <c r="S2973" i="48"/>
  <c r="S2974" i="48"/>
  <c r="S2975" i="48"/>
  <c r="S2976" i="48"/>
  <c r="S2977" i="48"/>
  <c r="S2978" i="48"/>
  <c r="S2979" i="48"/>
  <c r="S2980" i="48"/>
  <c r="S2981" i="48"/>
  <c r="S2982" i="48"/>
  <c r="S2983" i="48"/>
  <c r="S2984" i="48"/>
  <c r="S2985" i="48"/>
  <c r="S2986" i="48"/>
  <c r="S2987" i="48"/>
  <c r="S2988" i="48"/>
  <c r="S2989" i="48"/>
  <c r="S2990" i="48"/>
  <c r="S2991" i="48"/>
  <c r="S2992" i="48"/>
  <c r="S2993" i="48"/>
  <c r="S2994" i="48"/>
  <c r="S2995" i="48"/>
  <c r="S2996" i="48"/>
  <c r="S2997" i="48"/>
  <c r="S2998" i="48"/>
  <c r="S2999" i="48"/>
  <c r="S3000" i="48"/>
  <c r="S3001" i="48"/>
  <c r="S3002" i="48"/>
  <c r="S3003" i="48"/>
  <c r="S3004" i="48"/>
  <c r="S3005" i="48"/>
  <c r="S3006" i="48"/>
  <c r="S3007" i="48"/>
  <c r="S3008" i="48"/>
  <c r="S3009" i="48"/>
  <c r="S3010" i="48"/>
  <c r="S3011" i="48"/>
  <c r="S3012" i="48"/>
  <c r="S3013" i="48"/>
  <c r="S3014" i="48"/>
  <c r="S3015" i="48"/>
  <c r="S3016" i="48"/>
  <c r="S3017" i="48"/>
  <c r="S3018" i="48"/>
  <c r="S3019" i="48"/>
  <c r="S3020" i="48"/>
  <c r="S3021" i="48"/>
  <c r="S3022" i="48"/>
  <c r="S3023" i="48"/>
  <c r="S3024" i="48"/>
  <c r="S3025" i="48"/>
  <c r="S3026" i="48"/>
  <c r="S3027" i="48"/>
  <c r="S3028" i="48"/>
  <c r="S3029" i="48"/>
  <c r="S3030" i="48"/>
  <c r="S3031" i="48"/>
  <c r="S3032" i="48"/>
  <c r="S3033" i="48"/>
  <c r="S3034" i="48"/>
  <c r="S3035" i="48"/>
  <c r="S3036" i="48"/>
  <c r="S3037" i="48"/>
  <c r="S3038" i="48"/>
  <c r="S3039" i="48"/>
  <c r="S3040" i="48"/>
  <c r="S3041" i="48"/>
  <c r="S3042" i="48"/>
  <c r="S3043" i="48"/>
  <c r="S3044" i="48"/>
  <c r="S3045" i="48"/>
  <c r="S3046" i="48"/>
  <c r="S3047" i="48"/>
  <c r="S3048" i="48"/>
  <c r="S3049" i="48"/>
  <c r="S3050" i="48"/>
  <c r="S3051" i="48"/>
  <c r="S3052" i="48"/>
  <c r="S3053" i="48"/>
  <c r="S3054" i="48"/>
  <c r="S3055" i="48"/>
  <c r="S3056" i="48"/>
  <c r="S3057" i="48"/>
  <c r="S3058" i="48"/>
  <c r="S3059" i="48"/>
  <c r="S3060" i="48"/>
  <c r="S3061" i="48"/>
  <c r="S3062" i="48"/>
  <c r="S3063" i="48"/>
  <c r="S3064" i="48"/>
  <c r="S3065" i="48"/>
  <c r="S3066" i="48"/>
  <c r="S3067" i="48"/>
  <c r="S3068" i="48"/>
  <c r="S3069" i="48"/>
  <c r="S3070" i="48"/>
  <c r="S3071" i="48"/>
  <c r="S3072" i="48"/>
  <c r="S3073" i="48"/>
  <c r="S3074" i="48"/>
  <c r="S3075" i="48"/>
  <c r="S3076" i="48"/>
  <c r="S3077" i="48"/>
  <c r="S3078" i="48"/>
  <c r="S3079" i="48"/>
  <c r="S3080" i="48"/>
  <c r="S3081" i="48"/>
  <c r="S3082" i="48"/>
  <c r="S3083" i="48"/>
  <c r="S3084" i="48"/>
  <c r="S3085" i="48"/>
  <c r="S3086" i="48"/>
  <c r="S3087" i="48"/>
  <c r="S3088" i="48"/>
  <c r="S3089" i="48"/>
  <c r="S3090" i="48"/>
  <c r="S3091" i="48"/>
  <c r="S3092" i="48"/>
  <c r="S3093" i="48"/>
  <c r="S3094" i="48"/>
  <c r="S3095" i="48"/>
  <c r="S3096" i="48"/>
  <c r="S3097" i="48"/>
  <c r="S3098" i="48"/>
  <c r="S3099" i="48"/>
  <c r="S3100" i="48"/>
  <c r="S3101" i="48"/>
  <c r="S3102" i="48"/>
  <c r="S3103" i="48"/>
  <c r="S3104" i="48"/>
  <c r="S3105" i="48"/>
  <c r="S3106" i="48"/>
  <c r="S3107" i="48"/>
  <c r="S3108" i="48"/>
  <c r="S3109" i="48"/>
  <c r="S3110" i="48"/>
  <c r="S3111" i="48"/>
  <c r="S3112" i="48"/>
  <c r="S3113" i="48"/>
  <c r="S3114" i="48"/>
  <c r="S3115" i="48"/>
  <c r="S3116" i="48"/>
  <c r="S3117" i="48"/>
  <c r="S3118" i="48"/>
  <c r="S3119" i="48"/>
  <c r="S3120" i="48"/>
  <c r="S3121" i="48"/>
  <c r="S3122" i="48"/>
  <c r="S3123" i="48"/>
  <c r="S3124" i="48"/>
  <c r="S3125" i="48"/>
  <c r="S3126" i="48"/>
  <c r="S3127" i="48"/>
  <c r="S3128" i="48"/>
  <c r="S3129" i="48"/>
  <c r="S3130" i="48"/>
  <c r="S3131" i="48"/>
  <c r="S3132" i="48"/>
  <c r="S3133" i="48"/>
  <c r="S3134" i="48"/>
  <c r="S3135" i="48"/>
  <c r="S3136" i="48"/>
  <c r="S3137" i="48"/>
  <c r="S3138" i="48"/>
  <c r="S3139" i="48"/>
  <c r="S3140" i="48"/>
  <c r="S3141" i="48"/>
  <c r="S3142" i="48"/>
  <c r="S3143" i="48"/>
  <c r="S3144" i="48"/>
  <c r="S3145" i="48"/>
  <c r="S3146" i="48"/>
  <c r="S3147" i="48"/>
  <c r="S3148" i="48"/>
  <c r="S3149" i="48"/>
  <c r="S3150" i="48"/>
  <c r="S3151" i="48"/>
  <c r="S3152" i="48"/>
  <c r="S3153" i="48"/>
  <c r="S3154" i="48"/>
  <c r="S3155" i="48"/>
  <c r="S3156" i="48"/>
  <c r="S3157" i="48"/>
  <c r="S3158" i="48"/>
  <c r="S3159" i="48"/>
  <c r="S3160" i="48"/>
  <c r="S3161" i="48"/>
  <c r="S3162" i="48"/>
  <c r="S3163" i="48"/>
  <c r="S3164" i="48"/>
  <c r="S3165" i="48"/>
  <c r="S3166" i="48"/>
  <c r="S3167" i="48"/>
  <c r="S3168" i="48"/>
  <c r="S3169" i="48"/>
  <c r="S3170" i="48"/>
  <c r="S3171" i="48"/>
  <c r="S3172" i="48"/>
  <c r="S3173" i="48"/>
  <c r="S3174" i="48"/>
  <c r="S3175" i="48"/>
  <c r="S3176" i="48"/>
  <c r="S3177" i="48"/>
  <c r="S3178" i="48"/>
  <c r="S3179" i="48"/>
  <c r="S3180" i="48"/>
  <c r="S3181" i="48"/>
  <c r="S3182" i="48"/>
  <c r="S3183" i="48"/>
  <c r="S3184" i="48"/>
  <c r="S3185" i="48"/>
  <c r="S3186" i="48"/>
  <c r="S3187" i="48"/>
  <c r="S3188" i="48"/>
  <c r="S3189" i="48"/>
  <c r="S3190" i="48"/>
  <c r="S3191" i="48"/>
  <c r="S3192" i="48"/>
  <c r="S3193" i="48"/>
  <c r="S3194" i="48"/>
  <c r="S3195" i="48"/>
  <c r="S3196" i="48"/>
  <c r="S3197" i="48"/>
  <c r="S3198" i="48"/>
  <c r="S3199" i="48"/>
  <c r="S3200" i="48"/>
  <c r="S3201" i="48"/>
  <c r="S3202" i="48"/>
  <c r="S3203" i="48"/>
  <c r="S3204" i="48"/>
  <c r="S3205" i="48"/>
  <c r="S3206" i="48"/>
  <c r="S3207" i="48"/>
  <c r="S3208" i="48"/>
  <c r="S3209" i="48"/>
  <c r="S3210" i="48"/>
  <c r="S3211" i="48"/>
  <c r="S3212" i="48"/>
  <c r="S3213" i="48"/>
  <c r="S3214" i="48"/>
  <c r="S3215" i="48"/>
  <c r="S3216" i="48"/>
  <c r="S3217" i="48"/>
  <c r="S3218" i="48"/>
  <c r="S3219" i="48"/>
  <c r="S3220" i="48"/>
  <c r="S3221" i="48"/>
  <c r="S3222" i="48"/>
  <c r="S3223" i="48"/>
  <c r="S3224" i="48"/>
  <c r="S3225" i="48"/>
  <c r="S3226" i="48"/>
  <c r="S3227" i="48"/>
  <c r="S3228" i="48"/>
  <c r="S3229" i="48"/>
  <c r="S3230" i="48"/>
  <c r="S3231" i="48"/>
  <c r="S3232" i="48"/>
  <c r="S3233" i="48"/>
  <c r="S3234" i="48"/>
  <c r="S3235" i="48"/>
  <c r="S3236" i="48"/>
  <c r="S3237" i="48"/>
  <c r="S3238" i="48"/>
  <c r="S3239" i="48"/>
  <c r="S3240" i="48"/>
  <c r="S3241" i="48"/>
  <c r="S3242" i="48"/>
  <c r="S3243" i="48"/>
  <c r="S3244" i="48"/>
  <c r="S3245" i="48"/>
  <c r="S3246" i="48"/>
  <c r="S3247" i="48"/>
  <c r="S3248" i="48"/>
  <c r="S3249" i="48"/>
  <c r="S3250" i="48"/>
  <c r="S3251" i="48"/>
  <c r="S3252" i="48"/>
  <c r="S3253" i="48"/>
  <c r="S3254" i="48"/>
  <c r="S3255" i="48"/>
  <c r="S3256" i="48"/>
  <c r="S3257" i="48"/>
  <c r="S3258" i="48"/>
  <c r="S3259" i="48"/>
  <c r="S3260" i="48"/>
  <c r="S3261" i="48"/>
  <c r="S3262" i="48"/>
  <c r="S3263" i="48"/>
  <c r="S3264" i="48"/>
  <c r="S3265" i="48"/>
  <c r="S3266" i="48"/>
  <c r="S3267" i="48"/>
  <c r="S3268" i="48"/>
  <c r="S3269" i="48"/>
  <c r="S3270" i="48"/>
  <c r="S3271" i="48"/>
  <c r="S3272" i="48"/>
  <c r="S3273" i="48"/>
  <c r="S3274" i="48"/>
  <c r="S3275" i="48"/>
  <c r="S3276" i="48"/>
  <c r="S3277" i="48"/>
  <c r="S3278" i="48"/>
  <c r="S3279" i="48"/>
  <c r="S3280" i="48"/>
  <c r="S3281" i="48"/>
  <c r="S3282" i="48"/>
  <c r="S3283" i="48"/>
  <c r="S3284" i="48"/>
  <c r="S3285" i="48"/>
  <c r="S3286" i="48"/>
  <c r="S3287" i="48"/>
  <c r="S3288" i="48"/>
  <c r="S3289" i="48"/>
  <c r="S3290" i="48"/>
  <c r="S3291" i="48"/>
  <c r="S3292" i="48"/>
  <c r="S3293" i="48"/>
  <c r="S3294" i="48"/>
  <c r="S3295" i="48"/>
  <c r="S3296" i="48"/>
  <c r="S3297" i="48"/>
  <c r="S3298" i="48"/>
  <c r="S3299" i="48"/>
  <c r="S3300" i="48"/>
  <c r="S3301" i="48"/>
  <c r="S3302" i="48"/>
  <c r="S3303" i="48"/>
  <c r="S3304" i="48"/>
  <c r="S3305" i="48"/>
  <c r="S3306" i="48"/>
  <c r="S3307" i="48"/>
  <c r="S3308" i="48"/>
  <c r="S3309" i="48"/>
  <c r="S3310" i="48"/>
  <c r="S3311" i="48"/>
  <c r="S3312" i="48"/>
  <c r="S3313" i="48"/>
  <c r="S3314" i="48"/>
  <c r="S3315" i="48"/>
  <c r="S3316" i="48"/>
  <c r="S3317" i="48"/>
  <c r="S3318" i="48"/>
  <c r="S3319" i="48"/>
  <c r="S3320" i="48"/>
  <c r="S3321" i="48"/>
  <c r="S3322" i="48"/>
  <c r="S3323" i="48"/>
  <c r="S3324" i="48"/>
  <c r="S3325" i="48"/>
  <c r="S3326" i="48"/>
  <c r="S3327" i="48"/>
  <c r="S3328" i="48"/>
  <c r="S3329" i="48"/>
  <c r="S3330" i="48"/>
  <c r="S3331" i="48"/>
  <c r="S3332" i="48"/>
  <c r="S3333" i="48"/>
  <c r="S3334" i="48"/>
  <c r="S3335" i="48"/>
  <c r="S3336" i="48"/>
  <c r="S3337" i="48"/>
  <c r="S3338" i="48"/>
  <c r="S3339" i="48"/>
  <c r="S3340" i="48"/>
  <c r="S3341" i="48"/>
  <c r="S3342" i="48"/>
  <c r="S3343" i="48"/>
  <c r="S3344" i="48"/>
  <c r="S3345" i="48"/>
  <c r="S3346" i="48"/>
  <c r="S3347" i="48"/>
  <c r="S3348" i="48"/>
  <c r="S3349" i="48"/>
  <c r="S3350" i="48"/>
  <c r="S3351" i="48"/>
  <c r="S3352" i="48"/>
  <c r="S3353" i="48"/>
  <c r="S3354" i="48"/>
  <c r="S3355" i="48"/>
  <c r="S3356" i="48"/>
  <c r="S3357" i="48"/>
  <c r="S3358" i="48"/>
  <c r="S3359" i="48"/>
  <c r="S3360" i="48"/>
  <c r="S3361" i="48"/>
  <c r="S3362" i="48"/>
  <c r="S3363" i="48"/>
  <c r="S3364" i="48"/>
  <c r="S3365" i="48"/>
  <c r="S3366" i="48"/>
  <c r="S3367" i="48"/>
  <c r="S3368" i="48"/>
  <c r="S3369" i="48"/>
  <c r="S3370" i="48"/>
  <c r="S3371" i="48"/>
  <c r="S3372" i="48"/>
  <c r="S3373" i="48"/>
  <c r="S3374" i="48"/>
  <c r="S3375" i="48"/>
  <c r="S3376" i="48"/>
  <c r="S3377" i="48"/>
  <c r="S3378" i="48"/>
  <c r="S3379" i="48"/>
  <c r="S3380" i="48"/>
  <c r="S3381" i="48"/>
  <c r="S3382" i="48"/>
  <c r="S3383" i="48"/>
  <c r="S3384" i="48"/>
  <c r="S3385" i="48"/>
  <c r="S3386" i="48"/>
  <c r="S3387" i="48"/>
  <c r="S3388" i="48"/>
  <c r="S3389" i="48"/>
  <c r="S3390" i="48"/>
  <c r="S3391" i="48"/>
  <c r="S3392" i="48"/>
  <c r="S3393" i="48"/>
  <c r="S3394" i="48"/>
  <c r="S3395" i="48"/>
  <c r="S3396" i="48"/>
  <c r="S3397" i="48"/>
  <c r="S3398" i="48"/>
  <c r="S3399" i="48"/>
  <c r="S3400" i="48"/>
  <c r="S3401" i="48"/>
  <c r="S3402" i="48"/>
  <c r="S3403" i="48"/>
  <c r="S3404" i="48"/>
  <c r="S3405" i="48"/>
  <c r="S3406" i="48"/>
  <c r="S3407" i="48"/>
  <c r="S3408" i="48"/>
  <c r="S3409" i="48"/>
  <c r="S3410" i="48"/>
  <c r="S3411" i="48"/>
  <c r="S3412" i="48"/>
  <c r="S3413" i="48"/>
  <c r="S3414" i="48"/>
  <c r="S3415" i="48"/>
  <c r="S3416" i="48"/>
  <c r="S3417" i="48"/>
  <c r="S3418" i="48"/>
  <c r="S3419" i="48"/>
  <c r="S3420" i="48"/>
  <c r="S3421" i="48"/>
  <c r="S3422" i="48"/>
  <c r="S3423" i="48"/>
  <c r="S3424" i="48"/>
  <c r="S3425" i="48"/>
  <c r="S3426" i="48"/>
  <c r="S3427" i="48"/>
  <c r="S3428" i="48"/>
  <c r="S3429" i="48"/>
  <c r="S3430" i="48"/>
  <c r="S3431" i="48"/>
  <c r="S3432" i="48"/>
  <c r="S3433" i="48"/>
  <c r="S3434" i="48"/>
  <c r="S3435" i="48"/>
  <c r="S3436" i="48"/>
  <c r="S3437" i="48"/>
  <c r="S3438" i="48"/>
  <c r="S3439" i="48"/>
  <c r="S3440" i="48"/>
  <c r="S3441" i="48"/>
  <c r="S3442" i="48"/>
  <c r="S3443" i="48"/>
  <c r="S3444" i="48"/>
  <c r="S3445" i="48"/>
  <c r="S3446" i="48"/>
  <c r="S3447" i="48"/>
  <c r="S3448" i="48"/>
  <c r="S3449" i="48"/>
  <c r="S3450" i="48"/>
  <c r="S3451" i="48"/>
  <c r="S3452" i="48"/>
  <c r="S3453" i="48"/>
  <c r="S3454" i="48"/>
  <c r="S3455" i="48"/>
  <c r="S3456" i="48"/>
  <c r="S3457" i="48"/>
  <c r="S3458" i="48"/>
  <c r="S3459" i="48"/>
  <c r="S3460" i="48"/>
  <c r="S3461" i="48"/>
  <c r="S3462" i="48"/>
  <c r="S3463" i="48"/>
  <c r="S3464" i="48"/>
  <c r="S3465" i="48"/>
  <c r="S3466" i="48"/>
  <c r="S3467" i="48"/>
  <c r="S3468" i="48"/>
  <c r="S3469" i="48"/>
  <c r="S3470" i="48"/>
  <c r="S3471" i="48"/>
  <c r="S3472" i="48"/>
  <c r="S3473" i="48"/>
  <c r="S3474" i="48"/>
  <c r="S3475" i="48"/>
  <c r="S3476" i="48"/>
  <c r="S3477" i="48"/>
  <c r="S3478" i="48"/>
  <c r="S3479" i="48"/>
  <c r="S3480" i="48"/>
  <c r="S3481" i="48"/>
  <c r="S3482" i="48"/>
  <c r="S3483" i="48"/>
  <c r="S3484" i="48"/>
  <c r="S3485" i="48"/>
  <c r="S3486" i="48"/>
  <c r="S3487" i="48"/>
  <c r="S3488" i="48"/>
  <c r="S3489" i="48"/>
  <c r="S3490" i="48"/>
  <c r="S3491" i="48"/>
  <c r="S3492" i="48"/>
  <c r="S3493" i="48"/>
  <c r="S3494" i="48"/>
  <c r="S3495" i="48"/>
  <c r="S3496" i="48"/>
  <c r="S3497" i="48"/>
  <c r="S3498" i="48"/>
  <c r="S3499" i="48"/>
  <c r="S3500" i="48"/>
  <c r="S3501" i="48"/>
  <c r="S3502" i="48"/>
  <c r="S3503" i="48"/>
  <c r="S3504" i="48"/>
  <c r="S3505" i="48"/>
  <c r="S3506" i="48"/>
  <c r="S3507" i="48"/>
  <c r="S3508" i="48"/>
  <c r="S3509" i="48"/>
  <c r="S3510" i="48"/>
  <c r="S3511" i="48"/>
  <c r="S3512" i="48"/>
  <c r="S3513" i="48"/>
  <c r="S3514" i="48"/>
  <c r="S3515" i="48"/>
  <c r="S3516" i="48"/>
  <c r="S3517" i="48"/>
  <c r="S3518" i="48"/>
  <c r="S3519" i="48"/>
  <c r="S3520" i="48"/>
  <c r="S3521" i="48"/>
  <c r="S3522" i="48"/>
  <c r="S3523" i="48"/>
  <c r="S3524" i="48"/>
  <c r="S3525" i="48"/>
  <c r="S3526" i="48"/>
  <c r="S3527" i="48"/>
  <c r="S3528" i="48"/>
  <c r="S3529" i="48"/>
  <c r="S3530" i="48"/>
  <c r="S3531" i="48"/>
  <c r="S3532" i="48"/>
  <c r="S3533" i="48"/>
  <c r="S3534" i="48"/>
  <c r="S3535" i="48"/>
  <c r="S3536" i="48"/>
  <c r="S3537" i="48"/>
  <c r="S3538" i="48"/>
  <c r="S3539" i="48"/>
  <c r="S3540" i="48"/>
  <c r="S3541" i="48"/>
  <c r="S3542" i="48"/>
  <c r="S3543" i="48"/>
  <c r="S3544" i="48"/>
  <c r="S3545" i="48"/>
  <c r="S3546" i="48"/>
  <c r="S3547" i="48"/>
  <c r="S3548" i="48"/>
  <c r="S3549" i="48"/>
  <c r="S3550" i="48"/>
  <c r="S3551" i="48"/>
  <c r="S3552" i="48"/>
  <c r="S3553" i="48"/>
  <c r="S3554" i="48"/>
  <c r="S3555" i="48"/>
  <c r="S3556" i="48"/>
  <c r="S3557" i="48"/>
  <c r="S3558" i="48"/>
  <c r="S3559" i="48"/>
  <c r="S3560" i="48"/>
  <c r="S3561" i="48"/>
  <c r="S3562" i="48"/>
  <c r="S3563" i="48"/>
  <c r="S3564" i="48"/>
  <c r="S3565" i="48"/>
  <c r="S3566" i="48"/>
  <c r="S3567" i="48"/>
  <c r="S3568" i="48"/>
  <c r="S3569" i="48"/>
  <c r="S3570" i="48"/>
  <c r="S3571" i="48"/>
  <c r="S3572" i="48"/>
  <c r="S3573" i="48"/>
  <c r="S3574" i="48"/>
  <c r="S3575" i="48"/>
  <c r="S3576" i="48"/>
  <c r="S3577" i="48"/>
  <c r="S3578" i="48"/>
  <c r="S3579" i="48"/>
  <c r="S3580" i="48"/>
  <c r="S3581" i="48"/>
  <c r="S3582" i="48"/>
  <c r="S3583" i="48"/>
  <c r="S3584" i="48"/>
  <c r="S3585" i="48"/>
  <c r="S3586" i="48"/>
  <c r="S3587" i="48"/>
  <c r="S3588" i="48"/>
  <c r="S3589" i="48"/>
  <c r="S3590" i="48"/>
  <c r="S3591" i="48"/>
  <c r="S3592" i="48"/>
  <c r="S3593" i="48"/>
  <c r="S3594" i="48"/>
  <c r="S3595" i="48"/>
  <c r="S3596" i="48"/>
  <c r="S3597" i="48"/>
  <c r="S3598" i="48"/>
  <c r="S3599" i="48"/>
  <c r="S3600" i="48"/>
  <c r="S3601" i="48"/>
  <c r="S3602" i="48"/>
  <c r="S3603" i="48"/>
  <c r="S3604" i="48"/>
  <c r="S3605" i="48"/>
  <c r="S3606" i="48"/>
  <c r="S3607" i="48"/>
  <c r="S3608" i="48"/>
  <c r="S3609" i="48"/>
  <c r="S3610" i="48"/>
  <c r="S3611" i="48"/>
  <c r="S3612" i="48"/>
  <c r="S3613" i="48"/>
  <c r="S3614" i="48"/>
  <c r="S3615" i="48"/>
  <c r="S3616" i="48"/>
  <c r="S3617" i="48"/>
  <c r="S3618" i="48"/>
  <c r="S3619" i="48"/>
  <c r="S3620" i="48"/>
  <c r="S3621" i="48"/>
  <c r="S3622" i="48"/>
  <c r="S3623" i="48"/>
  <c r="S3624" i="48"/>
  <c r="S3625" i="48"/>
  <c r="S3626" i="48"/>
  <c r="S3627" i="48"/>
  <c r="S3628" i="48"/>
  <c r="S3629" i="48"/>
  <c r="S3630" i="48"/>
  <c r="S3631" i="48"/>
  <c r="S3632" i="48"/>
  <c r="S3633" i="48"/>
  <c r="S3634" i="48"/>
  <c r="S3635" i="48"/>
  <c r="S3636" i="48"/>
  <c r="S3637" i="48"/>
  <c r="S3638" i="48"/>
  <c r="S3639" i="48"/>
  <c r="S3640" i="48"/>
  <c r="S3641" i="48"/>
  <c r="S3642" i="48"/>
  <c r="S3643" i="48"/>
  <c r="S3644" i="48"/>
  <c r="S3645" i="48"/>
  <c r="S3646" i="48"/>
  <c r="S3647" i="48"/>
  <c r="S3648" i="48"/>
  <c r="S3649" i="48"/>
  <c r="S3650" i="48"/>
  <c r="S3651" i="48"/>
  <c r="S3652" i="48"/>
  <c r="S3653" i="48"/>
  <c r="S3654" i="48"/>
  <c r="S3655" i="48"/>
  <c r="S3656" i="48"/>
  <c r="S3657" i="48"/>
  <c r="S3658" i="48"/>
  <c r="S3659" i="48"/>
  <c r="S3660" i="48"/>
  <c r="S3661" i="48"/>
  <c r="S3662" i="48"/>
  <c r="S3663" i="48"/>
  <c r="S3664" i="48"/>
  <c r="S3665" i="48"/>
  <c r="S3666" i="48"/>
  <c r="S3667" i="48"/>
  <c r="S3668" i="48"/>
  <c r="S3669" i="48"/>
  <c r="S3670" i="48"/>
  <c r="S3671" i="48"/>
  <c r="S3672" i="48"/>
  <c r="S3673" i="48"/>
  <c r="S3674" i="48"/>
  <c r="S3675" i="48"/>
  <c r="S3676" i="48"/>
  <c r="S3677" i="48"/>
  <c r="S3678" i="48"/>
  <c r="S3679" i="48"/>
  <c r="S3680" i="48"/>
  <c r="S3681" i="48"/>
  <c r="S3682" i="48"/>
  <c r="S3683" i="48"/>
  <c r="S3684" i="48"/>
  <c r="S3685" i="48"/>
  <c r="S3686" i="48"/>
  <c r="S3687" i="48"/>
  <c r="S3688" i="48"/>
  <c r="S3689" i="48"/>
  <c r="S3690" i="48"/>
  <c r="S3691" i="48"/>
  <c r="S3692" i="48"/>
  <c r="S3693" i="48"/>
  <c r="S3694" i="48"/>
  <c r="S3695" i="48"/>
  <c r="S3696" i="48"/>
  <c r="S3697" i="48"/>
  <c r="S3698" i="48"/>
  <c r="S3699" i="48"/>
  <c r="S3700" i="48"/>
  <c r="S3701" i="48"/>
  <c r="S3702" i="48"/>
  <c r="S3703" i="48"/>
  <c r="S3704" i="48"/>
  <c r="S3705" i="48"/>
  <c r="S3706" i="48"/>
  <c r="S3707" i="48"/>
  <c r="S3708" i="48"/>
  <c r="S3709" i="48"/>
  <c r="S3710" i="48"/>
  <c r="S3711" i="48"/>
  <c r="S3712" i="48"/>
  <c r="S3713" i="48"/>
  <c r="S3714" i="48"/>
  <c r="S3715" i="48"/>
  <c r="S3716" i="48"/>
  <c r="S3717" i="48"/>
  <c r="S3718" i="48"/>
  <c r="S3719" i="48"/>
  <c r="S3720" i="48"/>
  <c r="S3721" i="48"/>
  <c r="S3722" i="48"/>
  <c r="S3723" i="48"/>
  <c r="S3724" i="48"/>
  <c r="S3725" i="48"/>
  <c r="S3726" i="48"/>
  <c r="S3727" i="48"/>
  <c r="S3728" i="48"/>
  <c r="S3729" i="48"/>
  <c r="S3730" i="48"/>
  <c r="S3731" i="48"/>
  <c r="S3732" i="48"/>
  <c r="S3733" i="48"/>
  <c r="S3734" i="48"/>
  <c r="S3735" i="48"/>
  <c r="S3736" i="48"/>
  <c r="S3737" i="48"/>
  <c r="S3738" i="48"/>
  <c r="S3739" i="48"/>
  <c r="S3740" i="48"/>
  <c r="S3741" i="48"/>
  <c r="S3742" i="48"/>
  <c r="S3743" i="48"/>
  <c r="S3744" i="48"/>
  <c r="S3745" i="48"/>
  <c r="S3746" i="48"/>
  <c r="S3747" i="48"/>
  <c r="S3748" i="48"/>
  <c r="S3749" i="48"/>
  <c r="S3750" i="48"/>
  <c r="S3751" i="48"/>
  <c r="S3752" i="48"/>
  <c r="S3753" i="48"/>
  <c r="S3754" i="48"/>
  <c r="S3755" i="48"/>
  <c r="S3756" i="48"/>
  <c r="S3757" i="48"/>
  <c r="S3758" i="48"/>
  <c r="S3759" i="48"/>
  <c r="S3760" i="48"/>
  <c r="S3761" i="48"/>
  <c r="S3762" i="48"/>
  <c r="S3763" i="48"/>
  <c r="S3764" i="48"/>
  <c r="S3765" i="48"/>
  <c r="S3766" i="48"/>
  <c r="S3767" i="48"/>
  <c r="S3768" i="48"/>
  <c r="S3769" i="48"/>
  <c r="S3770" i="48"/>
  <c r="S3771" i="48"/>
  <c r="S3772" i="48"/>
  <c r="S3773" i="48"/>
  <c r="S3774" i="48"/>
  <c r="S3775" i="48"/>
  <c r="S3776" i="48"/>
  <c r="S3777" i="48"/>
  <c r="S3778" i="48"/>
  <c r="S3779" i="48"/>
  <c r="S3780" i="48"/>
  <c r="S3781" i="48"/>
  <c r="S3782" i="48"/>
  <c r="S3783" i="48"/>
  <c r="S3784" i="48"/>
  <c r="S3785" i="48"/>
  <c r="S3786" i="48"/>
  <c r="S3787" i="48"/>
  <c r="S3788" i="48"/>
  <c r="S3789" i="48"/>
  <c r="S3790" i="48"/>
  <c r="S3791" i="48"/>
  <c r="S3792" i="48"/>
  <c r="S3793" i="48"/>
  <c r="S3794" i="48"/>
  <c r="S3795" i="48"/>
  <c r="S3796" i="48"/>
  <c r="S3797" i="48"/>
  <c r="S3798" i="48"/>
  <c r="S3799" i="48"/>
  <c r="S3800" i="48"/>
  <c r="S3801" i="48"/>
  <c r="S3802" i="48"/>
  <c r="S3803" i="48"/>
  <c r="S3804" i="48"/>
  <c r="S3805" i="48"/>
  <c r="S3806" i="48"/>
  <c r="S3807" i="48"/>
  <c r="S3808" i="48"/>
  <c r="S3809" i="48"/>
  <c r="S3810" i="48"/>
  <c r="S3811" i="48"/>
  <c r="S3812" i="48"/>
  <c r="S3813" i="48"/>
  <c r="S3814" i="48"/>
  <c r="S3815" i="48"/>
  <c r="S3816" i="48"/>
  <c r="S3817" i="48"/>
  <c r="S3818" i="48"/>
  <c r="S3819" i="48"/>
  <c r="S3820" i="48"/>
  <c r="S3821" i="48"/>
  <c r="S3822" i="48"/>
  <c r="S3823" i="48"/>
  <c r="S3824" i="48"/>
  <c r="S3825" i="48"/>
  <c r="S3826" i="48"/>
  <c r="S3827" i="48"/>
  <c r="S3828" i="48"/>
  <c r="S3829" i="48"/>
  <c r="S3830" i="48"/>
  <c r="S3831" i="48"/>
  <c r="S3832" i="48"/>
  <c r="S3833" i="48"/>
  <c r="S3834" i="48"/>
  <c r="S3835" i="48"/>
  <c r="S3836" i="48"/>
  <c r="S3837" i="48"/>
  <c r="S3838" i="48"/>
  <c r="S3839" i="48"/>
  <c r="S3840" i="48"/>
  <c r="S3841" i="48"/>
  <c r="S3842" i="48"/>
  <c r="S3843" i="48"/>
  <c r="S3844" i="48"/>
  <c r="S3845" i="48"/>
  <c r="S3846" i="48"/>
  <c r="S3847" i="48"/>
  <c r="S3848" i="48"/>
  <c r="S3849" i="48"/>
  <c r="S3850" i="48"/>
  <c r="S3851" i="48"/>
  <c r="S3852" i="48"/>
  <c r="S3853" i="48"/>
  <c r="S3854" i="48"/>
  <c r="S3855" i="48"/>
  <c r="S3856" i="48"/>
  <c r="S3857" i="48"/>
  <c r="S3858" i="48"/>
  <c r="S3859" i="48"/>
  <c r="S3860" i="48"/>
  <c r="S3861" i="48"/>
  <c r="S3862" i="48"/>
  <c r="S3863" i="48"/>
  <c r="S3864" i="48"/>
  <c r="S3865" i="48"/>
  <c r="S3866" i="48"/>
  <c r="S3867" i="48"/>
  <c r="S3868" i="48"/>
  <c r="S3869" i="48"/>
  <c r="S3870" i="48"/>
  <c r="S3871" i="48"/>
  <c r="S3872" i="48"/>
  <c r="S3873" i="48"/>
  <c r="S3874" i="48"/>
  <c r="S3875" i="48"/>
  <c r="S3876" i="48"/>
  <c r="S3877" i="48"/>
  <c r="S3878" i="48"/>
  <c r="S3879" i="48"/>
  <c r="S3880" i="48"/>
  <c r="S3881" i="48"/>
  <c r="S3882" i="48"/>
  <c r="S3883" i="48"/>
  <c r="S3884" i="48"/>
  <c r="S3885" i="48"/>
  <c r="S3886" i="48"/>
  <c r="S3887" i="48"/>
  <c r="S3888" i="48"/>
  <c r="S3889" i="48"/>
  <c r="S3890" i="48"/>
  <c r="S3891" i="48"/>
  <c r="S3892" i="48"/>
  <c r="S3893" i="48"/>
  <c r="S3894" i="48"/>
  <c r="S3895" i="48"/>
  <c r="S3896" i="48"/>
  <c r="S3897" i="48"/>
  <c r="S3898" i="48"/>
  <c r="S3899" i="48"/>
  <c r="S3900" i="48"/>
  <c r="S3901" i="48"/>
  <c r="S3902" i="48"/>
  <c r="S3903" i="48"/>
  <c r="S3904" i="48"/>
  <c r="S3905" i="48"/>
  <c r="S3906" i="48"/>
  <c r="S3907" i="48"/>
  <c r="S3908" i="48"/>
  <c r="S3909" i="48"/>
  <c r="S3910" i="48"/>
  <c r="S3911" i="48"/>
  <c r="S3912" i="48"/>
  <c r="S3913" i="48"/>
  <c r="S3914" i="48"/>
  <c r="S3915" i="48"/>
  <c r="S3916" i="48"/>
  <c r="S3917" i="48"/>
  <c r="S3918" i="48"/>
  <c r="S3919" i="48"/>
  <c r="S3920" i="48"/>
  <c r="S3921" i="48"/>
  <c r="S3922" i="48"/>
  <c r="S3923" i="48"/>
  <c r="S3924" i="48"/>
  <c r="S3925" i="48"/>
  <c r="S3926" i="48"/>
  <c r="S3927" i="48"/>
  <c r="S3928" i="48"/>
  <c r="S3929" i="48"/>
  <c r="S3930" i="48"/>
  <c r="S3931" i="48"/>
  <c r="S3932" i="48"/>
  <c r="S3933" i="48"/>
  <c r="S3934" i="48"/>
  <c r="S3935" i="48"/>
  <c r="S3936" i="48"/>
  <c r="S3937" i="48"/>
  <c r="S3938" i="48"/>
  <c r="S3939" i="48"/>
  <c r="S3940" i="48"/>
  <c r="S3941" i="48"/>
  <c r="S3942" i="48"/>
  <c r="S3943" i="48"/>
  <c r="S3944" i="48"/>
  <c r="S3945" i="48"/>
  <c r="S3946" i="48"/>
  <c r="S3947" i="48"/>
  <c r="S3948" i="48"/>
  <c r="S3949" i="48"/>
  <c r="S3950" i="48"/>
  <c r="S3951" i="48"/>
  <c r="S3952" i="48"/>
  <c r="S3953" i="48"/>
  <c r="S3954" i="48"/>
  <c r="S3955" i="48"/>
  <c r="S3956" i="48"/>
  <c r="S3957" i="48"/>
  <c r="S3958" i="48"/>
  <c r="S3959" i="48"/>
  <c r="S3960" i="48"/>
  <c r="S3961" i="48"/>
  <c r="S3962" i="48"/>
  <c r="S3963" i="48"/>
  <c r="S3964" i="48"/>
  <c r="S3965" i="48"/>
  <c r="S3966" i="48"/>
  <c r="S3967" i="48"/>
  <c r="S3968" i="48"/>
  <c r="S3969" i="48"/>
  <c r="S3970" i="48"/>
  <c r="S3971" i="48"/>
  <c r="S3972" i="48"/>
  <c r="S3973" i="48"/>
  <c r="S3974" i="48"/>
  <c r="S3975" i="48"/>
  <c r="S3976" i="48"/>
  <c r="S3977" i="48"/>
  <c r="S3978" i="48"/>
  <c r="S3979" i="48"/>
  <c r="S3980" i="48"/>
  <c r="S3981" i="48"/>
  <c r="S3982" i="48"/>
  <c r="S3983" i="48"/>
  <c r="S3984" i="48"/>
  <c r="S3985" i="48"/>
  <c r="S3986" i="48"/>
  <c r="S3987" i="48"/>
  <c r="S3988" i="48"/>
  <c r="S3989" i="48"/>
  <c r="S3990" i="48"/>
  <c r="S3991" i="48"/>
  <c r="S3992" i="48"/>
  <c r="S3993" i="48"/>
  <c r="S3994" i="48"/>
  <c r="S3995" i="48"/>
  <c r="S3996" i="48"/>
  <c r="S3997" i="48"/>
  <c r="S3998" i="48"/>
  <c r="S3999" i="48"/>
  <c r="S4000" i="48"/>
  <c r="S4001" i="48"/>
  <c r="S4002" i="48"/>
  <c r="S4003" i="48"/>
  <c r="S4004" i="48"/>
  <c r="S4005" i="48"/>
  <c r="S4006" i="48"/>
  <c r="S4007" i="48"/>
  <c r="S4008" i="48"/>
  <c r="S4009" i="48"/>
  <c r="S4010" i="48"/>
  <c r="S4011" i="48"/>
  <c r="S4012" i="48"/>
  <c r="S4013" i="48"/>
  <c r="S4014" i="48"/>
  <c r="S4015" i="48"/>
  <c r="S4016" i="48"/>
  <c r="S4017" i="48"/>
  <c r="S4018" i="48"/>
  <c r="S4019" i="48"/>
  <c r="S4020" i="48"/>
  <c r="S4021" i="48"/>
  <c r="S4022" i="48"/>
  <c r="S4023" i="48"/>
  <c r="S4024" i="48"/>
  <c r="S4025" i="48"/>
  <c r="S4026" i="48"/>
  <c r="S4027" i="48"/>
  <c r="S4028" i="48"/>
  <c r="S4029" i="48"/>
  <c r="S4030" i="48"/>
  <c r="S4031" i="48"/>
  <c r="S4032" i="48"/>
  <c r="S4033" i="48"/>
  <c r="S4034" i="48"/>
  <c r="S4035" i="48"/>
  <c r="S4036" i="48"/>
  <c r="S4037" i="48"/>
  <c r="S4038" i="48"/>
  <c r="S4039" i="48"/>
  <c r="S4040" i="48"/>
  <c r="S4041" i="48"/>
  <c r="S4042" i="48"/>
  <c r="S4043" i="48"/>
  <c r="S4044" i="48"/>
  <c r="S4045" i="48"/>
  <c r="S4046" i="48"/>
  <c r="S4047" i="48"/>
  <c r="S4048" i="48"/>
  <c r="S4049" i="48"/>
  <c r="S4050" i="48"/>
  <c r="S4051" i="48"/>
  <c r="S4052" i="48"/>
  <c r="S4053" i="48"/>
  <c r="S4054" i="48"/>
  <c r="S4055" i="48"/>
  <c r="S4056" i="48"/>
  <c r="S4057" i="48"/>
  <c r="S4058" i="48"/>
  <c r="S4059" i="48"/>
  <c r="S4060" i="48"/>
  <c r="S4061" i="48"/>
  <c r="S4062" i="48"/>
  <c r="S4063" i="48"/>
  <c r="S4064" i="48"/>
  <c r="S4065" i="48"/>
  <c r="S4066" i="48"/>
  <c r="S4067" i="48"/>
  <c r="S4068" i="48"/>
  <c r="S4069" i="48"/>
  <c r="S4070" i="48"/>
  <c r="S4071" i="48"/>
  <c r="S4072" i="48"/>
  <c r="S4073" i="48"/>
  <c r="S4074" i="48"/>
  <c r="S4075" i="48"/>
  <c r="S4076" i="48"/>
  <c r="S4077" i="48"/>
  <c r="S4078" i="48"/>
  <c r="S4079" i="48"/>
  <c r="S4080" i="48"/>
  <c r="S4081" i="48"/>
  <c r="S4082" i="48"/>
  <c r="S4083" i="48"/>
  <c r="S4084" i="48"/>
  <c r="S4085" i="48"/>
  <c r="S4086" i="48"/>
  <c r="S4087" i="48"/>
  <c r="S4088" i="48"/>
  <c r="S4089" i="48"/>
  <c r="S4090" i="48"/>
  <c r="S4091" i="48"/>
  <c r="S4092" i="48"/>
  <c r="S4093" i="48"/>
  <c r="S4094" i="48"/>
  <c r="S4095" i="48"/>
  <c r="S4096" i="48"/>
  <c r="S4097" i="48"/>
  <c r="S4098" i="48"/>
  <c r="S4099" i="48"/>
  <c r="S4100" i="48"/>
  <c r="S4101" i="48"/>
  <c r="S4102" i="48"/>
  <c r="S4103" i="48"/>
  <c r="S4104" i="48"/>
  <c r="S4105" i="48"/>
  <c r="S4106" i="48"/>
  <c r="S4107" i="48"/>
  <c r="S4108" i="48"/>
  <c r="S4109" i="48"/>
  <c r="S4110" i="48"/>
  <c r="S4111" i="48"/>
  <c r="S4112" i="48"/>
  <c r="S4113" i="48"/>
  <c r="S4114" i="48"/>
  <c r="S4115" i="48"/>
  <c r="S4116" i="48"/>
  <c r="S4117" i="48"/>
  <c r="S4118" i="48"/>
  <c r="S4119" i="48"/>
  <c r="S4120" i="48"/>
  <c r="S4121" i="48"/>
  <c r="S4122" i="48"/>
  <c r="S4123" i="48"/>
  <c r="S4124" i="48"/>
  <c r="S4125" i="48"/>
  <c r="S4126" i="48"/>
  <c r="S4127" i="48"/>
  <c r="S4128" i="48"/>
  <c r="S4129" i="48"/>
  <c r="S4130" i="48"/>
  <c r="S4131" i="48"/>
  <c r="S4132" i="48"/>
  <c r="S4133" i="48"/>
  <c r="S4134" i="48"/>
  <c r="S4135" i="48"/>
  <c r="S4136" i="48"/>
  <c r="S4137" i="48"/>
  <c r="S4138" i="48"/>
  <c r="S4139" i="48"/>
  <c r="S4140" i="48"/>
  <c r="S4141" i="48"/>
  <c r="S4142" i="48"/>
  <c r="S4143" i="48"/>
  <c r="S4144" i="48"/>
  <c r="S4145" i="48"/>
  <c r="S4146" i="48"/>
  <c r="S4147" i="48"/>
  <c r="S4148" i="48"/>
  <c r="S4149" i="48"/>
  <c r="S4150" i="48"/>
  <c r="S4151" i="48"/>
  <c r="S4152" i="48"/>
  <c r="S4153" i="48"/>
  <c r="S4154" i="48"/>
  <c r="S4155" i="48"/>
  <c r="S4156" i="48"/>
  <c r="S4157" i="48"/>
  <c r="S4158" i="48"/>
  <c r="S4159" i="48"/>
  <c r="S4160" i="48"/>
  <c r="S4161" i="48"/>
  <c r="S4162" i="48"/>
  <c r="S4163" i="48"/>
  <c r="S4164" i="48"/>
  <c r="S4165" i="48"/>
  <c r="S4166" i="48"/>
  <c r="S4167" i="48"/>
  <c r="S4168" i="48"/>
  <c r="S4169" i="48"/>
  <c r="S4170" i="48"/>
  <c r="S4171" i="48"/>
  <c r="S4172" i="48"/>
  <c r="S4173" i="48"/>
  <c r="S4174" i="48"/>
  <c r="S4175" i="48"/>
  <c r="S4176" i="48"/>
  <c r="S4177" i="48"/>
  <c r="S4178" i="48"/>
  <c r="S4179" i="48"/>
  <c r="S4180" i="48"/>
  <c r="S4181" i="48"/>
  <c r="S4182" i="48"/>
  <c r="S4183" i="48"/>
  <c r="S4184" i="48"/>
  <c r="S4185" i="48"/>
  <c r="S4186" i="48"/>
  <c r="S4187" i="48"/>
  <c r="S4188" i="48"/>
  <c r="S4189" i="48"/>
  <c r="S4190" i="48"/>
  <c r="S4191" i="48"/>
  <c r="S4192" i="48"/>
  <c r="S4193" i="48"/>
  <c r="S4194" i="48"/>
  <c r="S4195" i="48"/>
  <c r="S4196" i="48"/>
  <c r="S4197" i="48"/>
  <c r="S4198" i="48"/>
  <c r="S4199" i="48"/>
  <c r="S4200" i="48"/>
  <c r="S4201" i="48"/>
  <c r="S4202" i="48"/>
  <c r="S4203" i="48"/>
  <c r="S4204" i="48"/>
  <c r="S4205" i="48"/>
  <c r="S4206" i="48"/>
  <c r="S4207" i="48"/>
  <c r="S4208" i="48"/>
  <c r="S4209" i="48"/>
  <c r="S4210" i="48"/>
  <c r="S4211" i="48"/>
  <c r="S4212" i="48"/>
  <c r="S4213" i="48"/>
  <c r="S4214" i="48"/>
  <c r="S4215" i="48"/>
  <c r="S4216" i="48"/>
  <c r="S4217" i="48"/>
  <c r="S4218" i="48"/>
  <c r="S4219" i="48"/>
  <c r="S4220" i="48"/>
  <c r="S4221" i="48"/>
  <c r="S4222" i="48"/>
  <c r="S4223" i="48"/>
  <c r="S4224" i="48"/>
  <c r="S4225" i="48"/>
  <c r="S4226" i="48"/>
  <c r="S4227" i="48"/>
  <c r="S4228" i="48"/>
  <c r="S4229" i="48"/>
  <c r="S4230" i="48"/>
  <c r="S4231" i="48"/>
  <c r="S4232" i="48"/>
  <c r="S4233" i="48"/>
  <c r="S4234" i="48"/>
  <c r="S4235" i="48"/>
  <c r="S4236" i="48"/>
  <c r="S4237" i="48"/>
  <c r="S4238" i="48"/>
  <c r="S4239" i="48"/>
  <c r="S4240" i="48"/>
  <c r="S4241" i="48"/>
  <c r="S4242" i="48"/>
  <c r="S4243" i="48"/>
  <c r="S4244" i="48"/>
  <c r="S4245" i="48"/>
  <c r="S4246" i="48"/>
  <c r="S4247" i="48"/>
  <c r="S4248" i="48"/>
  <c r="S4249" i="48"/>
  <c r="S4250" i="48"/>
  <c r="S4251" i="48"/>
  <c r="S4252" i="48"/>
  <c r="S4253" i="48"/>
  <c r="S4254" i="48"/>
  <c r="S4255" i="48"/>
  <c r="S4256" i="48"/>
  <c r="S4257" i="48"/>
  <c r="S4258" i="48"/>
  <c r="S4259" i="48"/>
  <c r="S4260" i="48"/>
  <c r="S4261" i="48"/>
  <c r="S4262" i="48"/>
  <c r="S4263" i="48"/>
  <c r="S4264" i="48"/>
  <c r="S4265" i="48"/>
  <c r="S4266" i="48"/>
  <c r="S4267" i="48"/>
  <c r="S4268" i="48"/>
  <c r="S4269" i="48"/>
  <c r="S4270" i="48"/>
  <c r="S4271" i="48"/>
  <c r="S4272" i="48"/>
  <c r="S4273" i="48"/>
  <c r="S4274" i="48"/>
  <c r="S4275" i="48"/>
  <c r="S4276" i="48"/>
  <c r="S4277" i="48"/>
  <c r="S4278" i="48"/>
  <c r="S4279" i="48"/>
  <c r="S4280" i="48"/>
  <c r="S4281" i="48"/>
  <c r="S4282" i="48"/>
  <c r="S4283" i="48"/>
  <c r="S4284" i="48"/>
  <c r="S4285" i="48"/>
  <c r="S4286" i="48"/>
  <c r="S4287" i="48"/>
  <c r="S4288" i="48"/>
  <c r="S4289" i="48"/>
  <c r="S4290" i="48"/>
  <c r="S4291" i="48"/>
  <c r="S4292" i="48"/>
  <c r="S4293" i="48"/>
  <c r="S4294" i="48"/>
  <c r="S4295" i="48"/>
  <c r="S4296" i="48"/>
  <c r="S4297" i="48"/>
  <c r="S4298" i="48"/>
  <c r="S4299" i="48"/>
  <c r="S4300" i="48"/>
  <c r="S4301" i="48"/>
  <c r="S4302" i="48"/>
  <c r="S4303" i="48"/>
  <c r="S4304" i="48"/>
  <c r="S4305" i="48"/>
  <c r="S4306" i="48"/>
  <c r="S4307" i="48"/>
  <c r="S4308" i="48"/>
  <c r="S4309" i="48"/>
  <c r="S4310" i="48"/>
  <c r="S4311" i="48"/>
  <c r="S4312" i="48"/>
  <c r="S4313" i="48"/>
  <c r="S4314" i="48"/>
  <c r="S4315" i="48"/>
  <c r="S4316" i="48"/>
  <c r="S4317" i="48"/>
  <c r="S4318" i="48"/>
  <c r="S4319" i="48"/>
  <c r="S4320" i="48"/>
  <c r="S4321" i="48"/>
  <c r="S4322" i="48"/>
  <c r="S4323" i="48"/>
  <c r="S4324" i="48"/>
  <c r="S4325" i="48"/>
  <c r="S4326" i="48"/>
  <c r="S4327" i="48"/>
  <c r="S4328" i="48"/>
  <c r="S4329" i="48"/>
  <c r="S4330" i="48"/>
  <c r="S4331" i="48"/>
  <c r="S4332" i="48"/>
  <c r="S4333" i="48"/>
  <c r="S4334" i="48"/>
  <c r="S4335" i="48"/>
  <c r="S4336" i="48"/>
  <c r="S4337" i="48"/>
  <c r="S4338" i="48"/>
  <c r="S4339" i="48"/>
  <c r="S4340" i="48"/>
  <c r="S4341" i="48"/>
  <c r="S4342" i="48"/>
  <c r="S4343" i="48"/>
  <c r="S4344" i="48"/>
  <c r="S4345" i="48"/>
  <c r="S4346" i="48"/>
  <c r="S4347" i="48"/>
  <c r="S4348" i="48"/>
  <c r="S4349" i="48"/>
  <c r="S4350" i="48"/>
  <c r="S4351" i="48"/>
  <c r="S4352" i="48"/>
  <c r="S4353" i="48"/>
  <c r="S4354" i="48"/>
  <c r="S4355" i="48"/>
  <c r="S4356" i="48"/>
  <c r="S4357" i="48"/>
  <c r="S4358" i="48"/>
  <c r="S4359" i="48"/>
  <c r="S4360" i="48"/>
  <c r="S4361" i="48"/>
  <c r="S4362" i="48"/>
  <c r="S4363" i="48"/>
  <c r="S4364" i="48"/>
  <c r="S4365" i="48"/>
  <c r="S4366" i="48"/>
  <c r="S4367" i="48"/>
  <c r="S4368" i="48"/>
  <c r="S4369" i="48"/>
  <c r="S4370" i="48"/>
  <c r="S4371" i="48"/>
  <c r="S4372" i="48"/>
  <c r="S4373" i="48"/>
  <c r="S4374" i="48"/>
  <c r="S4375" i="48"/>
  <c r="S4376" i="48"/>
  <c r="S4377" i="48"/>
  <c r="S4378" i="48"/>
  <c r="S4379" i="48"/>
  <c r="S4380" i="48"/>
  <c r="S4381" i="48"/>
  <c r="S4382" i="48"/>
  <c r="S4383" i="48"/>
  <c r="S4384" i="48"/>
  <c r="S4385" i="48"/>
  <c r="S4386" i="48"/>
  <c r="S4387" i="48"/>
  <c r="S4388" i="48"/>
  <c r="S4389" i="48"/>
  <c r="S4390" i="48"/>
  <c r="S4391" i="48"/>
  <c r="S4392" i="48"/>
  <c r="S4393" i="48"/>
  <c r="S4394" i="48"/>
  <c r="S4395" i="48"/>
  <c r="S4396" i="48"/>
  <c r="S4397" i="48"/>
  <c r="S4398" i="48"/>
  <c r="S4399" i="48"/>
  <c r="S4400" i="48"/>
  <c r="S4401" i="48"/>
  <c r="S4402" i="48"/>
  <c r="S4403" i="48"/>
  <c r="S4404" i="48"/>
  <c r="S4405" i="48"/>
  <c r="S4406" i="48"/>
  <c r="S4407" i="48"/>
  <c r="S4408" i="48"/>
  <c r="S4409" i="48"/>
  <c r="S4410" i="48"/>
  <c r="S4411" i="48"/>
  <c r="S4412" i="48"/>
  <c r="S4413" i="48"/>
  <c r="S4414" i="48"/>
  <c r="S4415" i="48"/>
  <c r="S4416" i="48"/>
  <c r="S4417" i="48"/>
  <c r="S4418" i="48"/>
  <c r="S4419" i="48"/>
  <c r="S4420" i="48"/>
  <c r="S4421" i="48"/>
  <c r="S4422" i="48"/>
  <c r="S4423" i="48"/>
  <c r="S4424" i="48"/>
  <c r="S4425" i="48"/>
  <c r="S4426" i="48"/>
  <c r="S4427" i="48"/>
  <c r="S4428" i="48"/>
  <c r="S4429" i="48"/>
  <c r="S4430" i="48"/>
  <c r="S4431" i="48"/>
  <c r="S4432" i="48"/>
  <c r="S4433" i="48"/>
  <c r="S4434" i="48"/>
  <c r="S4435" i="48"/>
  <c r="S4436" i="48"/>
  <c r="S4437" i="48"/>
  <c r="S4438" i="48"/>
  <c r="S4439" i="48"/>
  <c r="S4440" i="48"/>
  <c r="S4441" i="48"/>
  <c r="S4442" i="48"/>
  <c r="S4443" i="48"/>
  <c r="S4444" i="48"/>
  <c r="S4445" i="48"/>
  <c r="S4446" i="48"/>
  <c r="S4447" i="48"/>
  <c r="S4448" i="48"/>
  <c r="S4449" i="48"/>
  <c r="S4450" i="48"/>
  <c r="S4451" i="48"/>
  <c r="S4452" i="48"/>
  <c r="S4453" i="48"/>
  <c r="S4454" i="48"/>
  <c r="S4455" i="48"/>
  <c r="S4456" i="48"/>
  <c r="S4457" i="48"/>
  <c r="S4458" i="48"/>
  <c r="S4459" i="48"/>
  <c r="S4460" i="48"/>
  <c r="S4461" i="48"/>
  <c r="S4462" i="48"/>
  <c r="S4463" i="48"/>
  <c r="S4464" i="48"/>
  <c r="S4465" i="48"/>
  <c r="S4466" i="48"/>
  <c r="S4467" i="48"/>
  <c r="S4468" i="48"/>
  <c r="S4469" i="48"/>
  <c r="S4470" i="48"/>
  <c r="S4471" i="48"/>
  <c r="S4472" i="48"/>
  <c r="S4473" i="48"/>
  <c r="S4474" i="48"/>
  <c r="S4475" i="48"/>
  <c r="S4476" i="48"/>
  <c r="S4477" i="48"/>
  <c r="S4478" i="48"/>
  <c r="S4479" i="48"/>
  <c r="S4480" i="48"/>
  <c r="S4481" i="48"/>
  <c r="S4482" i="48"/>
  <c r="S4483" i="48"/>
  <c r="S4484" i="48"/>
  <c r="S4485" i="48"/>
  <c r="S4486" i="48"/>
  <c r="S4487" i="48"/>
  <c r="S4488" i="48"/>
  <c r="S4489" i="48"/>
  <c r="S4490" i="48"/>
  <c r="S4491" i="48"/>
  <c r="S4492" i="48"/>
  <c r="S4493" i="48"/>
  <c r="S4494" i="48"/>
  <c r="S4495" i="48"/>
  <c r="S4496" i="48"/>
  <c r="S4497" i="48"/>
  <c r="S4498" i="48"/>
  <c r="S4499" i="48"/>
  <c r="S4500" i="48"/>
  <c r="S4501" i="48"/>
  <c r="S4502" i="48"/>
  <c r="S4503" i="48"/>
  <c r="S4504" i="48"/>
  <c r="S4505" i="48"/>
  <c r="S4506" i="48"/>
  <c r="S4507" i="48"/>
  <c r="S4508" i="48"/>
  <c r="S4509" i="48"/>
  <c r="S4510" i="48"/>
  <c r="S4511" i="48"/>
  <c r="S4512" i="48"/>
  <c r="S4513" i="48"/>
  <c r="S4514" i="48"/>
  <c r="S4515" i="48"/>
  <c r="S4516" i="48"/>
  <c r="S4517" i="48"/>
  <c r="S4518" i="48"/>
  <c r="S4519" i="48"/>
  <c r="S4520" i="48"/>
  <c r="S4521" i="48"/>
  <c r="S4522" i="48"/>
  <c r="S4523" i="48"/>
  <c r="S4524" i="48"/>
  <c r="S4525" i="48"/>
  <c r="S4526" i="48"/>
  <c r="S4527" i="48"/>
  <c r="S4528" i="48"/>
  <c r="S4529" i="48"/>
  <c r="S4530" i="48"/>
  <c r="S4531" i="48"/>
  <c r="S4532" i="48"/>
  <c r="S4533" i="48"/>
  <c r="S4534" i="48"/>
  <c r="S4535" i="48"/>
  <c r="S4536" i="48"/>
  <c r="S4537" i="48"/>
  <c r="S4538" i="48"/>
  <c r="S4539" i="48"/>
  <c r="S4540" i="48"/>
  <c r="S4541" i="48"/>
  <c r="S4542" i="48"/>
  <c r="S4543" i="48"/>
  <c r="S4544" i="48"/>
  <c r="S4545" i="48"/>
  <c r="S4546" i="48"/>
  <c r="S4547" i="48"/>
  <c r="S4548" i="48"/>
  <c r="S4549" i="48"/>
  <c r="S4550" i="48"/>
  <c r="S4551" i="48"/>
  <c r="S4552" i="48"/>
  <c r="S4553" i="48"/>
  <c r="S4554" i="48"/>
  <c r="S4555" i="48"/>
  <c r="S4556" i="48"/>
  <c r="S4557" i="48"/>
  <c r="S4558" i="48"/>
  <c r="S4559" i="48"/>
  <c r="S4560" i="48"/>
  <c r="S4561" i="48"/>
  <c r="S4562" i="48"/>
  <c r="S4563" i="48"/>
  <c r="S4564" i="48"/>
  <c r="S4565" i="48"/>
  <c r="S4566" i="48"/>
  <c r="S4567" i="48"/>
  <c r="S4568" i="48"/>
  <c r="S4569" i="48"/>
  <c r="S4570" i="48"/>
  <c r="S4571" i="48"/>
  <c r="S4572" i="48"/>
  <c r="S4573" i="48"/>
  <c r="S4574" i="48"/>
  <c r="S4575" i="48"/>
  <c r="S4576" i="48"/>
  <c r="S4577" i="48"/>
  <c r="S4578" i="48"/>
  <c r="S4579" i="48"/>
  <c r="S4580" i="48"/>
  <c r="S4581" i="48"/>
  <c r="S4582" i="48"/>
  <c r="S4583" i="48"/>
  <c r="S4584" i="48"/>
  <c r="S4585" i="48"/>
  <c r="S4586" i="48"/>
  <c r="S4587" i="48"/>
  <c r="S4588" i="48"/>
  <c r="S4589" i="48"/>
  <c r="S4590" i="48"/>
  <c r="S4591" i="48"/>
  <c r="S4592" i="48"/>
  <c r="S4593" i="48"/>
  <c r="S4594" i="48"/>
  <c r="S4595" i="48"/>
  <c r="S4596" i="48"/>
  <c r="S4597" i="48"/>
  <c r="S4598" i="48"/>
  <c r="S4599" i="48"/>
  <c r="S4600" i="48"/>
  <c r="S4601" i="48"/>
  <c r="S4602" i="48"/>
  <c r="S4603" i="48"/>
  <c r="S4604" i="48"/>
  <c r="S4605" i="48"/>
  <c r="S4606" i="48"/>
  <c r="S4607" i="48"/>
  <c r="S4608" i="48"/>
  <c r="S4609" i="48"/>
  <c r="S4610" i="48"/>
  <c r="S4611" i="48"/>
  <c r="S4612" i="48"/>
  <c r="S4613" i="48"/>
  <c r="S4614" i="48"/>
  <c r="S4615" i="48"/>
  <c r="S4616" i="48"/>
  <c r="S4617" i="48"/>
  <c r="S4618" i="48"/>
  <c r="S4619" i="48"/>
  <c r="S4620" i="48"/>
  <c r="S4621" i="48"/>
  <c r="S4622" i="48"/>
  <c r="S4623" i="48"/>
  <c r="S4624" i="48"/>
  <c r="S4625" i="48"/>
  <c r="S4626" i="48"/>
  <c r="S4627" i="48"/>
  <c r="S4628" i="48"/>
  <c r="S4629" i="48"/>
  <c r="S4630" i="48"/>
  <c r="S4631" i="48"/>
  <c r="S4632" i="48"/>
  <c r="S4633" i="48"/>
  <c r="S4634" i="48"/>
  <c r="S4635" i="48"/>
  <c r="S4636" i="48"/>
  <c r="S4637" i="48"/>
  <c r="S4638" i="48"/>
  <c r="S4639" i="48"/>
  <c r="S4640" i="48"/>
  <c r="S4641" i="48"/>
  <c r="S4642" i="48"/>
  <c r="S4643" i="48"/>
  <c r="S4644" i="48"/>
  <c r="S4645" i="48"/>
  <c r="S4646" i="48"/>
  <c r="S4647" i="48"/>
  <c r="S4648" i="48"/>
  <c r="S4649" i="48"/>
  <c r="S4650" i="48"/>
  <c r="S4651" i="48"/>
  <c r="S4652" i="48"/>
  <c r="S4653" i="48"/>
  <c r="S4654" i="48"/>
  <c r="S4655" i="48"/>
  <c r="S4656" i="48"/>
  <c r="S4657" i="48"/>
  <c r="S4658" i="48"/>
  <c r="S4659" i="48"/>
  <c r="S4660" i="48"/>
  <c r="S4661" i="48"/>
  <c r="S4662" i="48"/>
  <c r="S4663" i="48"/>
  <c r="S4664" i="48"/>
  <c r="S4665" i="48"/>
  <c r="S4666" i="48"/>
  <c r="S4667" i="48"/>
  <c r="S4668" i="48"/>
  <c r="S4669" i="48"/>
  <c r="S4670" i="48"/>
  <c r="S4671" i="48"/>
  <c r="S4672" i="48"/>
  <c r="S4673" i="48"/>
  <c r="S4674" i="48"/>
  <c r="S4675" i="48"/>
  <c r="S4676" i="48"/>
  <c r="S4677" i="48"/>
  <c r="S4678" i="48"/>
  <c r="S4679" i="48"/>
  <c r="S4680" i="48"/>
  <c r="S4681" i="48"/>
  <c r="S4682" i="48"/>
  <c r="S4683" i="48"/>
  <c r="S4684" i="48"/>
  <c r="S4685" i="48"/>
  <c r="S4686" i="48"/>
  <c r="S4687" i="48"/>
  <c r="S4688" i="48"/>
  <c r="S4689" i="48"/>
  <c r="S4690" i="48"/>
  <c r="S4691" i="48"/>
  <c r="S4692" i="48"/>
  <c r="S4693" i="48"/>
  <c r="S4694" i="48"/>
  <c r="S4695" i="48"/>
  <c r="S4696" i="48"/>
  <c r="S4697" i="48"/>
  <c r="S4698" i="48"/>
  <c r="S4699" i="48"/>
  <c r="S4700" i="48"/>
  <c r="S4701" i="48"/>
  <c r="S4702" i="48"/>
  <c r="S4703" i="48"/>
  <c r="S4704" i="48"/>
  <c r="S4705" i="48"/>
  <c r="S4706" i="48"/>
  <c r="S4707" i="48"/>
  <c r="S4708" i="48"/>
  <c r="S4709" i="48"/>
  <c r="S4710" i="48"/>
  <c r="S4711" i="48"/>
  <c r="S4712" i="48"/>
  <c r="S4713" i="48"/>
  <c r="S4714" i="48"/>
  <c r="S4715" i="48"/>
  <c r="S4716" i="48"/>
  <c r="S4717" i="48"/>
  <c r="S4718" i="48"/>
  <c r="S4719" i="48"/>
  <c r="S4720" i="48"/>
  <c r="S4721" i="48"/>
  <c r="S4722" i="48"/>
  <c r="S4723" i="48"/>
  <c r="S4724" i="48"/>
  <c r="S4725" i="48"/>
  <c r="S4726" i="48"/>
  <c r="S4727" i="48"/>
  <c r="S4728" i="48"/>
  <c r="S4729" i="48"/>
  <c r="S4730" i="48"/>
  <c r="S4731" i="48"/>
  <c r="S4732" i="48"/>
  <c r="S4733" i="48"/>
  <c r="S4734" i="48"/>
  <c r="S4735" i="48"/>
  <c r="S4736" i="48"/>
  <c r="S4737" i="48"/>
  <c r="S4738" i="48"/>
  <c r="S4739" i="48"/>
  <c r="S4740" i="48"/>
  <c r="S4741" i="48"/>
  <c r="S4742" i="48"/>
  <c r="S4743" i="48"/>
  <c r="S4744" i="48"/>
  <c r="S4745" i="48"/>
  <c r="S4746" i="48"/>
  <c r="S4747" i="48"/>
  <c r="S4748" i="48"/>
  <c r="S4749" i="48"/>
  <c r="S4750" i="48"/>
  <c r="S4751" i="48"/>
  <c r="S4752" i="48"/>
  <c r="S4753" i="48"/>
  <c r="S4754" i="48"/>
  <c r="S4755" i="48"/>
  <c r="S4756" i="48"/>
  <c r="S4757" i="48"/>
  <c r="S4758" i="48"/>
  <c r="S4759" i="48"/>
  <c r="S4760" i="48"/>
  <c r="S4761" i="48"/>
  <c r="S4762" i="48"/>
  <c r="S4763" i="48"/>
  <c r="S4764" i="48"/>
  <c r="S4765" i="48"/>
  <c r="S4766" i="48"/>
  <c r="S4767" i="48"/>
  <c r="S4768" i="48"/>
  <c r="S4769" i="48"/>
  <c r="S4770" i="48"/>
  <c r="S4771" i="48"/>
  <c r="S4772" i="48"/>
  <c r="S4773" i="48"/>
  <c r="S4774" i="48"/>
  <c r="S4775" i="48"/>
  <c r="S4776" i="48"/>
  <c r="S4777" i="48"/>
  <c r="S4778" i="48"/>
  <c r="S4779" i="48"/>
  <c r="S4780" i="48"/>
  <c r="S4781" i="48"/>
  <c r="S4782" i="48"/>
  <c r="S4783" i="48"/>
  <c r="S4784" i="48"/>
  <c r="S4785" i="48"/>
  <c r="S4786" i="48"/>
  <c r="S4787" i="48"/>
  <c r="S4788" i="48"/>
  <c r="S4789" i="48"/>
  <c r="S4790" i="48"/>
  <c r="S4791" i="48"/>
  <c r="S4792" i="48"/>
  <c r="S4793" i="48"/>
  <c r="S4794" i="48"/>
  <c r="S4795" i="48"/>
  <c r="S4796" i="48"/>
  <c r="S4797" i="48"/>
  <c r="S4798" i="48"/>
  <c r="S4799" i="48"/>
  <c r="S4800" i="48"/>
  <c r="S4801" i="48"/>
  <c r="S4802" i="48"/>
  <c r="S4803" i="48"/>
  <c r="S4804" i="48"/>
  <c r="S4805" i="48"/>
  <c r="S4806" i="48"/>
  <c r="S4807" i="48"/>
  <c r="S4808" i="48"/>
  <c r="S4809" i="48"/>
  <c r="S4810" i="48"/>
  <c r="S4811" i="48"/>
  <c r="S4812" i="48"/>
  <c r="S4813" i="48"/>
  <c r="S4814" i="48"/>
  <c r="S4815" i="48"/>
  <c r="S4816" i="48"/>
  <c r="S4817" i="48"/>
  <c r="S4818" i="48"/>
  <c r="S4819" i="48"/>
  <c r="S4820" i="48"/>
  <c r="S4821" i="48"/>
  <c r="S4822" i="48"/>
  <c r="S4823" i="48"/>
  <c r="S4824" i="48"/>
  <c r="S4825" i="48"/>
  <c r="S4826" i="48"/>
  <c r="S4827" i="48"/>
  <c r="S4828" i="48"/>
  <c r="S4829" i="48"/>
  <c r="S4830" i="48"/>
  <c r="S4831" i="48"/>
  <c r="S4832" i="48"/>
  <c r="S4833" i="48"/>
  <c r="S4834" i="48"/>
  <c r="S4835" i="48"/>
  <c r="S4836" i="48"/>
  <c r="S4837" i="48"/>
  <c r="S4838" i="48"/>
  <c r="S4839" i="48"/>
  <c r="S4840" i="48"/>
  <c r="S4841" i="48"/>
  <c r="S4842" i="48"/>
  <c r="S4843" i="48"/>
  <c r="S4844" i="48"/>
  <c r="S4845" i="48"/>
  <c r="S4846" i="48"/>
  <c r="S4847" i="48"/>
  <c r="S4848" i="48"/>
  <c r="S4849" i="48"/>
  <c r="S4850" i="48"/>
  <c r="S4851" i="48"/>
  <c r="S4852" i="48"/>
  <c r="S4853" i="48"/>
  <c r="S4854" i="48"/>
  <c r="S4855" i="48"/>
  <c r="S4856" i="48"/>
  <c r="S4857" i="48"/>
  <c r="S4858" i="48"/>
  <c r="S4859" i="48"/>
  <c r="S4860" i="48"/>
  <c r="S4861" i="48"/>
  <c r="S4862" i="48"/>
  <c r="S4863" i="48"/>
  <c r="S4864" i="48"/>
  <c r="S4865" i="48"/>
  <c r="S4866" i="48"/>
  <c r="S4867" i="48"/>
  <c r="S4868" i="48"/>
  <c r="S4869" i="48"/>
  <c r="S4870" i="48"/>
  <c r="S4871" i="48"/>
  <c r="S4872" i="48"/>
  <c r="S4873" i="48"/>
  <c r="S4874" i="48"/>
  <c r="S4875" i="48"/>
  <c r="S4876" i="48"/>
  <c r="S4877" i="48"/>
  <c r="S4878" i="48"/>
  <c r="S4879" i="48"/>
  <c r="S4880" i="48"/>
  <c r="S4881" i="48"/>
  <c r="S4882" i="48"/>
  <c r="S4883" i="48"/>
  <c r="S4884" i="48"/>
  <c r="S4885" i="48"/>
  <c r="S4886" i="48"/>
  <c r="S4887" i="48"/>
  <c r="S4888" i="48"/>
  <c r="S4889" i="48"/>
  <c r="S4890" i="48"/>
  <c r="S4891" i="48"/>
  <c r="S4892" i="48"/>
  <c r="S4893" i="48"/>
  <c r="S4894" i="48"/>
  <c r="S4895" i="48"/>
  <c r="S4896" i="48"/>
  <c r="S4897" i="48"/>
  <c r="S4898" i="48"/>
  <c r="S4899" i="48"/>
  <c r="S4900" i="48"/>
  <c r="S4901" i="48"/>
  <c r="S4902" i="48"/>
  <c r="S4903" i="48"/>
  <c r="S4904" i="48"/>
  <c r="S4905" i="48"/>
  <c r="S4906" i="48"/>
  <c r="S4907" i="48"/>
  <c r="S4908" i="48"/>
  <c r="S4909" i="48"/>
  <c r="S4910" i="48"/>
  <c r="S4911" i="48"/>
  <c r="S4912" i="48"/>
  <c r="S4913" i="48"/>
  <c r="S4914" i="48"/>
  <c r="S4915" i="48"/>
  <c r="S4916" i="48"/>
  <c r="S4917" i="48"/>
  <c r="S4918" i="48"/>
  <c r="S4919" i="48"/>
  <c r="S4920" i="48"/>
  <c r="S4921" i="48"/>
  <c r="S4922" i="48"/>
  <c r="S4923" i="48"/>
  <c r="S4924" i="48"/>
  <c r="S4925" i="48"/>
  <c r="S4926" i="48"/>
  <c r="S4927" i="48"/>
  <c r="S4928" i="48"/>
  <c r="S4929" i="48"/>
  <c r="S4930" i="48"/>
  <c r="S4931" i="48"/>
  <c r="S4932" i="48"/>
  <c r="S4933" i="48"/>
  <c r="S4934" i="48"/>
  <c r="S4935" i="48"/>
  <c r="S4936" i="48"/>
  <c r="S4937" i="48"/>
  <c r="S4938" i="48"/>
  <c r="S4939" i="48"/>
  <c r="S4940" i="48"/>
  <c r="S4941" i="48"/>
  <c r="S4942" i="48"/>
  <c r="S4943" i="48"/>
  <c r="S4944" i="48"/>
  <c r="S4945" i="48"/>
  <c r="S4946" i="48"/>
  <c r="S4947" i="48"/>
  <c r="S4948" i="48"/>
  <c r="S4949" i="48"/>
  <c r="S4950" i="48"/>
  <c r="S4951" i="48"/>
  <c r="S4952" i="48"/>
  <c r="S4953" i="48"/>
  <c r="S4954" i="48"/>
  <c r="S4955" i="48"/>
  <c r="S4956" i="48"/>
  <c r="S4957" i="48"/>
  <c r="S4958" i="48"/>
  <c r="S4959" i="48"/>
  <c r="S4960" i="48"/>
  <c r="S4961" i="48"/>
  <c r="S4962" i="48"/>
  <c r="S4963" i="48"/>
  <c r="S4964" i="48"/>
  <c r="S4965" i="48"/>
  <c r="S4966" i="48"/>
  <c r="S4967" i="48"/>
  <c r="S4968" i="48"/>
  <c r="S4969" i="48"/>
  <c r="S4970" i="48"/>
  <c r="S4971" i="48"/>
  <c r="S4972" i="48"/>
  <c r="S4973" i="48"/>
  <c r="S4974" i="48"/>
  <c r="S4975" i="48"/>
  <c r="S4976" i="48"/>
  <c r="S4977" i="48"/>
  <c r="S4978" i="48"/>
  <c r="S4979" i="48"/>
  <c r="S4980" i="48"/>
  <c r="S4981" i="48"/>
  <c r="S4982" i="48"/>
  <c r="S4983" i="48"/>
  <c r="S4984" i="48"/>
  <c r="S4985" i="48"/>
  <c r="S4986" i="48"/>
  <c r="S4987" i="48"/>
  <c r="S4988" i="48"/>
  <c r="S4989" i="48"/>
  <c r="S4990" i="48"/>
  <c r="S4991" i="48"/>
  <c r="S4992" i="48"/>
  <c r="S4993" i="48"/>
  <c r="S4994" i="48"/>
  <c r="S4995" i="48"/>
  <c r="S4996" i="48"/>
  <c r="S4997" i="48"/>
  <c r="S4998" i="48"/>
  <c r="S4999" i="48"/>
  <c r="S5000" i="48"/>
  <c r="S5001" i="48"/>
  <c r="S5002" i="48"/>
  <c r="S5003" i="48"/>
  <c r="S5004" i="48"/>
  <c r="S5005" i="48"/>
  <c r="S5006" i="48"/>
  <c r="S5007" i="48"/>
  <c r="S5008" i="48"/>
  <c r="S5009" i="48"/>
  <c r="S5010" i="48"/>
  <c r="S5011" i="48"/>
  <c r="S5012" i="48"/>
  <c r="S5013" i="48"/>
  <c r="S5014" i="48"/>
  <c r="S5015" i="48"/>
  <c r="S5016" i="48"/>
  <c r="S5017" i="48"/>
  <c r="S5018" i="48"/>
  <c r="S5019" i="48"/>
  <c r="S5020" i="48"/>
  <c r="S5021" i="48"/>
  <c r="S5022" i="48"/>
  <c r="S5023" i="48"/>
  <c r="S5024" i="48"/>
  <c r="S5025" i="48"/>
  <c r="S5026" i="48"/>
  <c r="S5027" i="48"/>
  <c r="S5028" i="48"/>
  <c r="S5029" i="48"/>
  <c r="S5030" i="48"/>
  <c r="S5031" i="48"/>
  <c r="S5032" i="48"/>
  <c r="S5033" i="48"/>
  <c r="S5034" i="48"/>
  <c r="S5035" i="48"/>
  <c r="S5036" i="48"/>
  <c r="S5037" i="48"/>
  <c r="S5038" i="48"/>
  <c r="S5039" i="48"/>
  <c r="S5040" i="48"/>
  <c r="S5041" i="48"/>
  <c r="S5042" i="48"/>
  <c r="S5043" i="48"/>
  <c r="S5044" i="48"/>
  <c r="S5045" i="48"/>
  <c r="S5046" i="48"/>
  <c r="S5047" i="48"/>
  <c r="S5048" i="48"/>
  <c r="S5049" i="48"/>
  <c r="S5050" i="48"/>
  <c r="S5051" i="48"/>
  <c r="S5052" i="48"/>
  <c r="S5053" i="48"/>
  <c r="S5054" i="48"/>
  <c r="S5055" i="48"/>
  <c r="S5056" i="48"/>
  <c r="S5057" i="48"/>
  <c r="S5058" i="48"/>
  <c r="S5059" i="48"/>
  <c r="S5060" i="48"/>
  <c r="S5061" i="48"/>
  <c r="S5062" i="48"/>
  <c r="S5063" i="48"/>
  <c r="S5064" i="48"/>
  <c r="S5065" i="48"/>
  <c r="S5066" i="48"/>
  <c r="S5067" i="48"/>
  <c r="S5068" i="48"/>
  <c r="S5069" i="48"/>
  <c r="S5070" i="48"/>
  <c r="S5071" i="48"/>
  <c r="S5072" i="48"/>
  <c r="S5073" i="48"/>
  <c r="S5074" i="48"/>
  <c r="S5075" i="48"/>
  <c r="S5076" i="48"/>
  <c r="S5077" i="48"/>
  <c r="S5078" i="48"/>
  <c r="S5079" i="48"/>
  <c r="S5080" i="48"/>
  <c r="S5081" i="48"/>
  <c r="S5082" i="48"/>
  <c r="S5083" i="48"/>
  <c r="S5084" i="48"/>
  <c r="S5085" i="48"/>
  <c r="S5086" i="48"/>
  <c r="S5087" i="48"/>
  <c r="S5088" i="48"/>
  <c r="S5089" i="48"/>
  <c r="S5090" i="48"/>
  <c r="S5091" i="48"/>
  <c r="S5092" i="48"/>
  <c r="S5093" i="48"/>
  <c r="S5094" i="48"/>
  <c r="S5095" i="48"/>
  <c r="S5096" i="48"/>
  <c r="S5097" i="48"/>
  <c r="S5098" i="48"/>
  <c r="S5099" i="48"/>
  <c r="S5100" i="48"/>
  <c r="S5101" i="48"/>
  <c r="S5102" i="48"/>
  <c r="S5103" i="48"/>
  <c r="S5104" i="48"/>
  <c r="S5105" i="48"/>
  <c r="S5106" i="48"/>
  <c r="S5107" i="48"/>
  <c r="S5108" i="48"/>
  <c r="S5109" i="48"/>
  <c r="S5110" i="48"/>
  <c r="S5111" i="48"/>
  <c r="S5112" i="48"/>
  <c r="S5113" i="48"/>
  <c r="S5114" i="48"/>
  <c r="S5115" i="48"/>
  <c r="S5116" i="48"/>
  <c r="S5117" i="48"/>
  <c r="S5118" i="48"/>
  <c r="S5119" i="48"/>
  <c r="S5120" i="48"/>
  <c r="S5121" i="48"/>
  <c r="S5122" i="48"/>
  <c r="S5123" i="48"/>
  <c r="S5124" i="48"/>
  <c r="S5125" i="48"/>
  <c r="S5126" i="48"/>
  <c r="S5127" i="48"/>
  <c r="S5128" i="48"/>
  <c r="S5129" i="48"/>
  <c r="S5130" i="48"/>
  <c r="S5131" i="48"/>
  <c r="S5132" i="48"/>
  <c r="S5133" i="48"/>
  <c r="S5134" i="48"/>
  <c r="S5135" i="48"/>
  <c r="S5136" i="48"/>
  <c r="S5137" i="48"/>
  <c r="S5138" i="48"/>
  <c r="S5139" i="48"/>
  <c r="S5140" i="48"/>
  <c r="S5141" i="48"/>
  <c r="S5142" i="48"/>
  <c r="S5143" i="48"/>
  <c r="S5144" i="48"/>
  <c r="S5145" i="48"/>
  <c r="S5146" i="48"/>
  <c r="S5147" i="48"/>
  <c r="S5148" i="48"/>
  <c r="S5149" i="48"/>
  <c r="S5150" i="48"/>
  <c r="S5151" i="48"/>
  <c r="S5152" i="48"/>
  <c r="S5153" i="48"/>
  <c r="S5154" i="48"/>
  <c r="S5155" i="48"/>
  <c r="S5156" i="48"/>
  <c r="S5157" i="48"/>
  <c r="S5158" i="48"/>
  <c r="S5159" i="48"/>
  <c r="S5160" i="48"/>
  <c r="S5161" i="48"/>
  <c r="S5162" i="48"/>
  <c r="S5163" i="48"/>
  <c r="S5164" i="48"/>
  <c r="S5165" i="48"/>
  <c r="S5166" i="48"/>
  <c r="S5167" i="48"/>
  <c r="S5168" i="48"/>
  <c r="S5169" i="48"/>
  <c r="S5170" i="48"/>
  <c r="S5171" i="48"/>
  <c r="S5172" i="48"/>
  <c r="S5173" i="48"/>
  <c r="S5174" i="48"/>
  <c r="S5175" i="48"/>
  <c r="S5176" i="48"/>
  <c r="S5177" i="48"/>
  <c r="S5178" i="48"/>
  <c r="S5179" i="48"/>
  <c r="S5180" i="48"/>
  <c r="S5181" i="48"/>
  <c r="S5182" i="48"/>
  <c r="S5183" i="48"/>
  <c r="S5184" i="48"/>
  <c r="S5185" i="48"/>
  <c r="S5186" i="48"/>
  <c r="S5187" i="48"/>
  <c r="S5188" i="48"/>
  <c r="S5189" i="48"/>
  <c r="S5190" i="48"/>
  <c r="S5191" i="48"/>
  <c r="S5192" i="48"/>
  <c r="S5193" i="48"/>
  <c r="S5194" i="48"/>
  <c r="S5195" i="48"/>
  <c r="S5196" i="48"/>
  <c r="S5197" i="48"/>
  <c r="S5198" i="48"/>
  <c r="S5199" i="48"/>
  <c r="S5200" i="48"/>
  <c r="S5201" i="48"/>
  <c r="S5202" i="48"/>
  <c r="S5203" i="48"/>
  <c r="S5204" i="48"/>
  <c r="S5205" i="48"/>
  <c r="S5206" i="48"/>
  <c r="S5207" i="48"/>
  <c r="S5208" i="48"/>
  <c r="S5209" i="48"/>
  <c r="S5210" i="48"/>
  <c r="S5211" i="48"/>
  <c r="S5212" i="48"/>
  <c r="S5213" i="48"/>
  <c r="S5214" i="48"/>
  <c r="S5215" i="48"/>
  <c r="S5216" i="48"/>
  <c r="S5217" i="48"/>
  <c r="S5218" i="48"/>
  <c r="S5219" i="48"/>
  <c r="S5220" i="48"/>
  <c r="S5221" i="48"/>
  <c r="S5222" i="48"/>
  <c r="S5223" i="48"/>
  <c r="S5224" i="48"/>
  <c r="S5225" i="48"/>
  <c r="S5226" i="48"/>
  <c r="S5227" i="48"/>
  <c r="S5228" i="48"/>
  <c r="S5229" i="48"/>
  <c r="S5230" i="48"/>
  <c r="S5231" i="48"/>
  <c r="S5232" i="48"/>
  <c r="S5233" i="48"/>
  <c r="S5234" i="48"/>
  <c r="S5235" i="48"/>
  <c r="S5236" i="48"/>
  <c r="S5237" i="48"/>
  <c r="S5238" i="48"/>
  <c r="S5239" i="48"/>
  <c r="S5240" i="48"/>
  <c r="S5241" i="48"/>
  <c r="S5242" i="48"/>
  <c r="S5243" i="48"/>
  <c r="S5244" i="48"/>
  <c r="S5245" i="48"/>
  <c r="S5246" i="48"/>
  <c r="S5247" i="48"/>
  <c r="S5248" i="48"/>
  <c r="S5249" i="48"/>
  <c r="S5250" i="48"/>
  <c r="S5251" i="48"/>
  <c r="S5252" i="48"/>
  <c r="S5253" i="48"/>
  <c r="S5254" i="48"/>
  <c r="S5255" i="48"/>
  <c r="S5256" i="48"/>
  <c r="S5257" i="48"/>
  <c r="S5258" i="48"/>
  <c r="S5259" i="48"/>
  <c r="S5260" i="48"/>
  <c r="S5261" i="48"/>
  <c r="S5262" i="48"/>
  <c r="S5263" i="48"/>
  <c r="S5264" i="48"/>
  <c r="S5265" i="48"/>
  <c r="S5266" i="48"/>
  <c r="S5267" i="48"/>
  <c r="S5268" i="48"/>
  <c r="S5269" i="48"/>
  <c r="S5270" i="48"/>
  <c r="S5271" i="48"/>
  <c r="S5272" i="48"/>
  <c r="S5273" i="48"/>
  <c r="S5274" i="48"/>
  <c r="S5275" i="48"/>
  <c r="S5276" i="48"/>
  <c r="S5277" i="48"/>
  <c r="S5278" i="48"/>
  <c r="S5279" i="48"/>
  <c r="S5280" i="48"/>
  <c r="S5281" i="48"/>
  <c r="S5282" i="48"/>
  <c r="S5283" i="48"/>
  <c r="S5284" i="48"/>
  <c r="S5285" i="48"/>
  <c r="S5286" i="48"/>
  <c r="S5287" i="48"/>
  <c r="S5288" i="48"/>
  <c r="S5289" i="48"/>
  <c r="S5290" i="48"/>
  <c r="S5291" i="48"/>
  <c r="S5292" i="48"/>
  <c r="S5293" i="48"/>
  <c r="S5294" i="48"/>
  <c r="S5295" i="48"/>
  <c r="S5296" i="48"/>
  <c r="S5297" i="48"/>
  <c r="S5298" i="48"/>
  <c r="S5299" i="48"/>
  <c r="S5300" i="48"/>
  <c r="S5301" i="48"/>
  <c r="S5302" i="48"/>
  <c r="S5303" i="48"/>
  <c r="S5304" i="48"/>
  <c r="S5305" i="48"/>
  <c r="S5306" i="48"/>
  <c r="S5307" i="48"/>
  <c r="S5308" i="48"/>
  <c r="S5309" i="48"/>
  <c r="S5310" i="48"/>
  <c r="S5311" i="48"/>
  <c r="S5312" i="48"/>
  <c r="S5313" i="48"/>
  <c r="S5314" i="48"/>
  <c r="S5315" i="48"/>
  <c r="S5316" i="48"/>
  <c r="S5317" i="48"/>
  <c r="S5318" i="48"/>
  <c r="S5319" i="48"/>
  <c r="S5320" i="48"/>
  <c r="S5321" i="48"/>
  <c r="S5322" i="48"/>
  <c r="S5323" i="48"/>
  <c r="S5324" i="48"/>
  <c r="S5325" i="48"/>
  <c r="S5326" i="48"/>
  <c r="S5327" i="48"/>
  <c r="S5328" i="48"/>
  <c r="S5329" i="48"/>
  <c r="S5330" i="48"/>
  <c r="S5331" i="48"/>
  <c r="S5332" i="48"/>
  <c r="S5333" i="48"/>
  <c r="S5334" i="48"/>
  <c r="S5335" i="48"/>
  <c r="S5336" i="48"/>
  <c r="S5337" i="48"/>
  <c r="S5338" i="48"/>
  <c r="S5339" i="48"/>
  <c r="S5340" i="48"/>
  <c r="S5341" i="48"/>
  <c r="S5342" i="48"/>
  <c r="S5343" i="48"/>
  <c r="S5344" i="48"/>
  <c r="S5345" i="48"/>
  <c r="S5346" i="48"/>
  <c r="S5347" i="48"/>
  <c r="S5348" i="48"/>
  <c r="S5349" i="48"/>
  <c r="S5350" i="48"/>
  <c r="S5351" i="48"/>
  <c r="S5352" i="48"/>
  <c r="S5353" i="48"/>
  <c r="S5354" i="48"/>
  <c r="S5355" i="48"/>
  <c r="S5356" i="48"/>
  <c r="S5357" i="48"/>
  <c r="S5358" i="48"/>
  <c r="S5359" i="48"/>
  <c r="S5360" i="48"/>
  <c r="S5361" i="48"/>
  <c r="S5362" i="48"/>
  <c r="S5363" i="48"/>
  <c r="S5364" i="48"/>
  <c r="S5365" i="48"/>
  <c r="S5366" i="48"/>
  <c r="S5367" i="48"/>
  <c r="S5368" i="48"/>
  <c r="S5369" i="48"/>
  <c r="S5370" i="48"/>
  <c r="S5371" i="48"/>
  <c r="S5372" i="48"/>
  <c r="S5373" i="48"/>
  <c r="S5374" i="48"/>
  <c r="S5375" i="48"/>
  <c r="S5376" i="48"/>
  <c r="S5377" i="48"/>
  <c r="S5378" i="48"/>
  <c r="S5379" i="48"/>
  <c r="S5380" i="48"/>
  <c r="S5381" i="48"/>
  <c r="S5382" i="48"/>
  <c r="S5383" i="48"/>
  <c r="S5384" i="48"/>
  <c r="S5385" i="48"/>
  <c r="S5386" i="48"/>
  <c r="S5387" i="48"/>
  <c r="S5388" i="48"/>
  <c r="S5389" i="48"/>
  <c r="S5390" i="48"/>
  <c r="S5391" i="48"/>
  <c r="S5392" i="48"/>
  <c r="S5393" i="48"/>
  <c r="S5394" i="48"/>
  <c r="S5395" i="48"/>
  <c r="S5396" i="48"/>
  <c r="S5397" i="48"/>
  <c r="S5398" i="48"/>
  <c r="S5399" i="48"/>
  <c r="S5400" i="48"/>
  <c r="S5401" i="48"/>
  <c r="S5402" i="48"/>
  <c r="S5403" i="48"/>
  <c r="S5404" i="48"/>
  <c r="S5405" i="48"/>
  <c r="S5406" i="48"/>
  <c r="S5407" i="48"/>
  <c r="S5408" i="48"/>
  <c r="S5409" i="48"/>
  <c r="S5410" i="48"/>
  <c r="S5411" i="48"/>
  <c r="S5412" i="48"/>
  <c r="S5413" i="48"/>
  <c r="S5414" i="48"/>
  <c r="S5415" i="48"/>
  <c r="S5416" i="48"/>
  <c r="S5417" i="48"/>
  <c r="S5418" i="48"/>
  <c r="S5419" i="48"/>
  <c r="S5420" i="48"/>
  <c r="S5421" i="48"/>
  <c r="S5422" i="48"/>
  <c r="S5423" i="48"/>
  <c r="S5424" i="48"/>
  <c r="S5425" i="48"/>
  <c r="S5426" i="48"/>
  <c r="S5427" i="48"/>
  <c r="S5428" i="48"/>
  <c r="S5429" i="48"/>
  <c r="S5430" i="48"/>
  <c r="S5431" i="48"/>
  <c r="S5432" i="48"/>
  <c r="S5433" i="48"/>
  <c r="S5434" i="48"/>
  <c r="S5435" i="48"/>
  <c r="S5436" i="48"/>
  <c r="S5437" i="48"/>
  <c r="S5438" i="48"/>
  <c r="S5439" i="48"/>
  <c r="S5440" i="48"/>
  <c r="S5441" i="48"/>
  <c r="S5442" i="48"/>
  <c r="S5443" i="48"/>
  <c r="S5444" i="48"/>
  <c r="S5445" i="48"/>
  <c r="S5446" i="48"/>
  <c r="S5447" i="48"/>
  <c r="S5448" i="48"/>
  <c r="S5449" i="48"/>
  <c r="S5450" i="48"/>
  <c r="S5451" i="48"/>
  <c r="S5452" i="48"/>
  <c r="S5453" i="48"/>
  <c r="S5454" i="48"/>
  <c r="S5455" i="48"/>
  <c r="S5456" i="48"/>
  <c r="S5457" i="48"/>
  <c r="S5458" i="48"/>
  <c r="S5459" i="48"/>
  <c r="S5460" i="48"/>
  <c r="S5461" i="48"/>
  <c r="S5462" i="48"/>
  <c r="S5463" i="48"/>
  <c r="S5464" i="48"/>
  <c r="S5465" i="48"/>
  <c r="S5466" i="48"/>
  <c r="S5467" i="48"/>
  <c r="S5468" i="48"/>
  <c r="S5469" i="48"/>
  <c r="S5470" i="48"/>
  <c r="S5471" i="48"/>
  <c r="S5472" i="48"/>
  <c r="S5473" i="48"/>
  <c r="S5474" i="48"/>
  <c r="S5475" i="48"/>
  <c r="S5476" i="48"/>
  <c r="S5477" i="48"/>
  <c r="S5478" i="48"/>
  <c r="S5479" i="48"/>
  <c r="S5480" i="48"/>
  <c r="S5481" i="48"/>
  <c r="S5482" i="48"/>
  <c r="S5483" i="48"/>
  <c r="S5484" i="48"/>
  <c r="S5485" i="48"/>
  <c r="S5486" i="48"/>
  <c r="S5487" i="48"/>
  <c r="S5488" i="48"/>
  <c r="S5489" i="48"/>
  <c r="S5490" i="48"/>
  <c r="S5491" i="48"/>
  <c r="S5492" i="48"/>
  <c r="S5493" i="48"/>
  <c r="S5494" i="48"/>
  <c r="S5495" i="48"/>
  <c r="S5496" i="48"/>
  <c r="S5497" i="48"/>
  <c r="S5498" i="48"/>
  <c r="S5499" i="48"/>
  <c r="S5500" i="48"/>
  <c r="S5501" i="48"/>
  <c r="S5502" i="48"/>
  <c r="S5503" i="48"/>
  <c r="S5504" i="48"/>
  <c r="S5505" i="48"/>
  <c r="S5506" i="48"/>
  <c r="S5507" i="48"/>
  <c r="S5508" i="48"/>
  <c r="S5509" i="48"/>
  <c r="S5510" i="48"/>
  <c r="S5511" i="48"/>
  <c r="S5512" i="48"/>
  <c r="S5513" i="48"/>
  <c r="S5514" i="48"/>
  <c r="S5515" i="48"/>
  <c r="S5516" i="48"/>
  <c r="S5517" i="48"/>
  <c r="S5518" i="48"/>
  <c r="S5519" i="48"/>
  <c r="S5520" i="48"/>
  <c r="S5521" i="48"/>
  <c r="S5522" i="48"/>
  <c r="S5523" i="48"/>
  <c r="S5524" i="48"/>
  <c r="S5525" i="48"/>
  <c r="S5526" i="48"/>
  <c r="S5527" i="48"/>
  <c r="S5528" i="48"/>
  <c r="S5529" i="48"/>
  <c r="S5530" i="48"/>
  <c r="S5531" i="48"/>
  <c r="S5532" i="48"/>
  <c r="S5533" i="48"/>
  <c r="S5534" i="48"/>
  <c r="S5535" i="48"/>
  <c r="S5536" i="48"/>
  <c r="S5537" i="48"/>
  <c r="S5538" i="48"/>
  <c r="S5539" i="48"/>
  <c r="S5540" i="48"/>
  <c r="S5541" i="48"/>
  <c r="S5542" i="48"/>
  <c r="S5543" i="48"/>
  <c r="S5544" i="48"/>
  <c r="S5545" i="48"/>
  <c r="S5546" i="48"/>
  <c r="S5547" i="48"/>
  <c r="S5548" i="48"/>
  <c r="S5549" i="48"/>
  <c r="S5550" i="48"/>
  <c r="S5551" i="48"/>
  <c r="S5552" i="48"/>
  <c r="S5553" i="48"/>
  <c r="S5554" i="48"/>
  <c r="S5555" i="48"/>
  <c r="S5556" i="48"/>
  <c r="S5557" i="48"/>
  <c r="S5558" i="48"/>
  <c r="S5559" i="48"/>
  <c r="S5560" i="48"/>
  <c r="S5561" i="48"/>
  <c r="S5562" i="48"/>
  <c r="S5563" i="48"/>
  <c r="S5564" i="48"/>
  <c r="S5565" i="48"/>
  <c r="S5566" i="48"/>
  <c r="S5567" i="48"/>
  <c r="S5568" i="48"/>
  <c r="S5569" i="48"/>
  <c r="S5570" i="48"/>
  <c r="S5571" i="48"/>
  <c r="S5572" i="48"/>
  <c r="S5573" i="48"/>
  <c r="S5574" i="48"/>
  <c r="S5575" i="48"/>
  <c r="S5576" i="48"/>
  <c r="S5577" i="48"/>
  <c r="S5578" i="48"/>
  <c r="S5579" i="48"/>
  <c r="S5580" i="48"/>
  <c r="S5581" i="48"/>
  <c r="S5582" i="48"/>
  <c r="S5583" i="48"/>
  <c r="S5584" i="48"/>
  <c r="S5585" i="48"/>
  <c r="S5586" i="48"/>
  <c r="S5587" i="48"/>
  <c r="S5588" i="48"/>
  <c r="S5589" i="48"/>
  <c r="S5590" i="48"/>
  <c r="S5591" i="48"/>
  <c r="S5592" i="48"/>
  <c r="S5593" i="48"/>
  <c r="S5594" i="48"/>
  <c r="S5595" i="48"/>
  <c r="S5596" i="48"/>
  <c r="S5597" i="48"/>
  <c r="S5598" i="48"/>
  <c r="S5599" i="48"/>
  <c r="S5600" i="48"/>
  <c r="S5601" i="48"/>
  <c r="S5602" i="48"/>
  <c r="S5603" i="48"/>
  <c r="S5604" i="48"/>
  <c r="S5605" i="48"/>
  <c r="S5606" i="48"/>
  <c r="S5607" i="48"/>
  <c r="S5608" i="48"/>
  <c r="S5609" i="48"/>
  <c r="S5610" i="48"/>
  <c r="S5611" i="48"/>
  <c r="S5612" i="48"/>
  <c r="S5613" i="48"/>
  <c r="S5614" i="48"/>
  <c r="S5615" i="48"/>
  <c r="S5616" i="48"/>
  <c r="S5617" i="48"/>
  <c r="S5618" i="48"/>
  <c r="S5619" i="48"/>
  <c r="S5620" i="48"/>
  <c r="S5621" i="48"/>
  <c r="S5622" i="48"/>
  <c r="S5623" i="48"/>
  <c r="S5624" i="48"/>
  <c r="S5625" i="48"/>
  <c r="S5626" i="48"/>
  <c r="S5627" i="48"/>
  <c r="S5628" i="48"/>
  <c r="S5629" i="48"/>
  <c r="S5630" i="48"/>
  <c r="S5631" i="48"/>
  <c r="S5632" i="48"/>
  <c r="S5633" i="48"/>
  <c r="S5634" i="48"/>
  <c r="S5635" i="48"/>
  <c r="S5636" i="48"/>
  <c r="S5637" i="48"/>
  <c r="S5638" i="48"/>
  <c r="S5639" i="48"/>
  <c r="S5640" i="48"/>
  <c r="S5641" i="48"/>
  <c r="S5642" i="48"/>
  <c r="S5643" i="48"/>
  <c r="S5644" i="48"/>
  <c r="S5645" i="48"/>
  <c r="S5646" i="48"/>
  <c r="S5647" i="48"/>
  <c r="S5648" i="48"/>
  <c r="S5649" i="48"/>
  <c r="S5650" i="48"/>
  <c r="S5651" i="48"/>
  <c r="S5652" i="48"/>
  <c r="S5653" i="48"/>
  <c r="S5654" i="48"/>
  <c r="S5655" i="48"/>
  <c r="S5656" i="48"/>
  <c r="S5657" i="48"/>
  <c r="S5658" i="48"/>
  <c r="S5659" i="48"/>
  <c r="S5660" i="48"/>
  <c r="S5661" i="48"/>
  <c r="S5662" i="48"/>
  <c r="S5663" i="48"/>
  <c r="S5664" i="48"/>
  <c r="S5665" i="48"/>
  <c r="S5666" i="48"/>
  <c r="S5667" i="48"/>
  <c r="S5668" i="48"/>
  <c r="S5669" i="48"/>
  <c r="S5670" i="48"/>
  <c r="S5671" i="48"/>
  <c r="S5672" i="48"/>
  <c r="S5673" i="48"/>
  <c r="S5674" i="48"/>
  <c r="S5675" i="48"/>
  <c r="S5676" i="48"/>
  <c r="S5677" i="48"/>
  <c r="S5678" i="48"/>
  <c r="S5679" i="48"/>
  <c r="S5680" i="48"/>
  <c r="S5681" i="48"/>
  <c r="S5682" i="48"/>
  <c r="S5683" i="48"/>
  <c r="S5684" i="48"/>
  <c r="S5685" i="48"/>
  <c r="S5686" i="48"/>
  <c r="S5687" i="48"/>
  <c r="S5688" i="48"/>
  <c r="S5689" i="48"/>
  <c r="S5690" i="48"/>
  <c r="S5691" i="48"/>
  <c r="S5692" i="48"/>
  <c r="S5693" i="48"/>
  <c r="S5694" i="48"/>
  <c r="S5695" i="48"/>
  <c r="S5696" i="48"/>
  <c r="S5697" i="48"/>
  <c r="S5698" i="48"/>
  <c r="S5699" i="48"/>
  <c r="S5700" i="48"/>
  <c r="S5701" i="48"/>
  <c r="S5702" i="48"/>
  <c r="S5703" i="48"/>
  <c r="S5704" i="48"/>
  <c r="S5705" i="48"/>
  <c r="S5706" i="48"/>
  <c r="S5707" i="48"/>
  <c r="S5708" i="48"/>
  <c r="S5709" i="48"/>
  <c r="S5710" i="48"/>
  <c r="S5711" i="48"/>
  <c r="S5712" i="48"/>
  <c r="S5713" i="48"/>
  <c r="S5714" i="48"/>
  <c r="S5715" i="48"/>
  <c r="S5716" i="48"/>
  <c r="S5717" i="48"/>
  <c r="S5718" i="48"/>
  <c r="S5719" i="48"/>
  <c r="S5720" i="48"/>
  <c r="S5721" i="48"/>
  <c r="S5722" i="48"/>
  <c r="S5723" i="48"/>
  <c r="S5724" i="48"/>
  <c r="S5725" i="48"/>
  <c r="S5726" i="48"/>
  <c r="S5727" i="48"/>
  <c r="S5728" i="48"/>
  <c r="S5729" i="48"/>
  <c r="S5730" i="48"/>
  <c r="S5731" i="48"/>
  <c r="S5732" i="48"/>
  <c r="S5733" i="48"/>
  <c r="S5734" i="48"/>
  <c r="S5735" i="48"/>
  <c r="S5736" i="48"/>
  <c r="S5737" i="48"/>
  <c r="S5738" i="48"/>
  <c r="S5739" i="48"/>
  <c r="S5740" i="48"/>
  <c r="S5741" i="48"/>
  <c r="S5742" i="48"/>
  <c r="S5743" i="48"/>
  <c r="S5744" i="48"/>
  <c r="S5745" i="48"/>
  <c r="S5746" i="48"/>
  <c r="S5747" i="48"/>
  <c r="S5748" i="48"/>
  <c r="S5749" i="48"/>
  <c r="S5750" i="48"/>
  <c r="S5751" i="48"/>
  <c r="S5752" i="48"/>
  <c r="S5753" i="48"/>
  <c r="S5754" i="48"/>
  <c r="S5755" i="48"/>
  <c r="S5756" i="48"/>
  <c r="S5757" i="48"/>
  <c r="S5758" i="48"/>
  <c r="S5759" i="48"/>
  <c r="S5760" i="48"/>
  <c r="S5761" i="48"/>
  <c r="S5762" i="48"/>
  <c r="S5763" i="48"/>
  <c r="S5764" i="48"/>
  <c r="S5765" i="48"/>
  <c r="S5766" i="48"/>
  <c r="S5767" i="48"/>
  <c r="S5768" i="48"/>
  <c r="S5769" i="48"/>
  <c r="S5770" i="48"/>
  <c r="S5771" i="48"/>
  <c r="S5772" i="48"/>
  <c r="S5773" i="48"/>
  <c r="S5774" i="48"/>
  <c r="S5775" i="48"/>
  <c r="S5776" i="48"/>
  <c r="S5777" i="48"/>
  <c r="S5778" i="48"/>
  <c r="S5779" i="48"/>
  <c r="S5780" i="48"/>
  <c r="S5781" i="48"/>
  <c r="S5782" i="48"/>
  <c r="S5783" i="48"/>
  <c r="S5784" i="48"/>
  <c r="S5785" i="48"/>
  <c r="S5786" i="48"/>
  <c r="S5787" i="48"/>
  <c r="S5788" i="48"/>
  <c r="S5789" i="48"/>
  <c r="S5790" i="48"/>
  <c r="S5791" i="48"/>
  <c r="S5792" i="48"/>
  <c r="S5793" i="48"/>
  <c r="S5794" i="48"/>
  <c r="S5795" i="48"/>
  <c r="S5796" i="48"/>
  <c r="S5797" i="48"/>
  <c r="S5798" i="48"/>
  <c r="S5799" i="48"/>
  <c r="S5800" i="48"/>
  <c r="S5801" i="48"/>
  <c r="S5802" i="48"/>
  <c r="S5803" i="48"/>
  <c r="S5804" i="48"/>
  <c r="S5805" i="48"/>
  <c r="S5806" i="48"/>
  <c r="S5807" i="48"/>
  <c r="S5808" i="48"/>
  <c r="S5809" i="48"/>
  <c r="S5810" i="48"/>
  <c r="S5811" i="48"/>
  <c r="S5812" i="48"/>
  <c r="S5813" i="48"/>
  <c r="S5814" i="48"/>
  <c r="S5815" i="48"/>
  <c r="S5816" i="48"/>
  <c r="S5817" i="48"/>
  <c r="S5818" i="48"/>
  <c r="S5819" i="48"/>
  <c r="S5820" i="48"/>
  <c r="S5821" i="48"/>
  <c r="S5822" i="48"/>
  <c r="S5823" i="48"/>
  <c r="S5824" i="48"/>
  <c r="S5825" i="48"/>
  <c r="S5826" i="48"/>
  <c r="S5827" i="48"/>
  <c r="S5828" i="48"/>
  <c r="S5829" i="48"/>
  <c r="S5830" i="48"/>
  <c r="S5831" i="48"/>
  <c r="S5832" i="48"/>
  <c r="S5833" i="48"/>
  <c r="S5834" i="48"/>
  <c r="S5835" i="48"/>
  <c r="S5836" i="48"/>
  <c r="S5837" i="48"/>
  <c r="S5838" i="48"/>
  <c r="S5839" i="48"/>
  <c r="S5840" i="48"/>
  <c r="S5841" i="48"/>
  <c r="S5842" i="48"/>
  <c r="S5843" i="48"/>
  <c r="S5844" i="48"/>
  <c r="S5845" i="48"/>
  <c r="S5846" i="48"/>
  <c r="S5847" i="48"/>
  <c r="S5848" i="48"/>
  <c r="S5849" i="48"/>
  <c r="S5850" i="48"/>
  <c r="S5851" i="48"/>
  <c r="S5852" i="48"/>
  <c r="S5853" i="48"/>
  <c r="S5854" i="48"/>
  <c r="S5855" i="48"/>
  <c r="S5856" i="48"/>
  <c r="S5857" i="48"/>
  <c r="S5858" i="48"/>
  <c r="S5859" i="48"/>
  <c r="S5860" i="48"/>
  <c r="S5861" i="48"/>
  <c r="S5862" i="48"/>
  <c r="S5863" i="48"/>
  <c r="S5864" i="48"/>
  <c r="S5865" i="48"/>
  <c r="S5866" i="48"/>
  <c r="S5867" i="48"/>
  <c r="S5868" i="48"/>
  <c r="S5869" i="48"/>
  <c r="S5870" i="48"/>
  <c r="S5871" i="48"/>
  <c r="S5872" i="48"/>
  <c r="S5873" i="48"/>
  <c r="S5874" i="48"/>
  <c r="S5875" i="48"/>
  <c r="S5876" i="48"/>
  <c r="S5877" i="48"/>
  <c r="S5878" i="48"/>
  <c r="S5879" i="48"/>
  <c r="S5880" i="48"/>
  <c r="S5881" i="48"/>
  <c r="S5882" i="48"/>
  <c r="S5883" i="48"/>
  <c r="S5884" i="48"/>
  <c r="S5885" i="48"/>
  <c r="S5886" i="48"/>
  <c r="S5887" i="48"/>
  <c r="S5888" i="48"/>
  <c r="S5889" i="48"/>
  <c r="S5890" i="48"/>
  <c r="S5891" i="48"/>
  <c r="S5892" i="48"/>
  <c r="S5893" i="48"/>
  <c r="S5894" i="48"/>
  <c r="S5895" i="48"/>
  <c r="S5896" i="48"/>
  <c r="S5897" i="48"/>
  <c r="S5898" i="48"/>
  <c r="S5899" i="48"/>
  <c r="S5900" i="48"/>
  <c r="S5901" i="48"/>
  <c r="S5902" i="48"/>
  <c r="S5903" i="48"/>
  <c r="S5904" i="48"/>
  <c r="S5905" i="48"/>
  <c r="S5906" i="48"/>
  <c r="S5907" i="48"/>
  <c r="S5908" i="48"/>
  <c r="S5909" i="48"/>
  <c r="S5910" i="48"/>
  <c r="S5911" i="48"/>
  <c r="S5912" i="48"/>
  <c r="S5913" i="48"/>
  <c r="S5914" i="48"/>
  <c r="S5915" i="48"/>
  <c r="S5916" i="48"/>
  <c r="S5917" i="48"/>
  <c r="S5918" i="48"/>
  <c r="S5919" i="48"/>
  <c r="S5920" i="48"/>
  <c r="S5921" i="48"/>
  <c r="S5922" i="48"/>
  <c r="S5923" i="48"/>
  <c r="S5924" i="48"/>
  <c r="S5925" i="48"/>
  <c r="S5926" i="48"/>
  <c r="S5927" i="48"/>
  <c r="S5928" i="48"/>
  <c r="S5929" i="48"/>
  <c r="S5930" i="48"/>
  <c r="S5931" i="48"/>
  <c r="S5932" i="48"/>
  <c r="S5933" i="48"/>
  <c r="S5934" i="48"/>
  <c r="S5935" i="48"/>
  <c r="S5936" i="48"/>
  <c r="S5937" i="48"/>
  <c r="S5938" i="48"/>
  <c r="S5939" i="48"/>
  <c r="S5940" i="48"/>
  <c r="S5941" i="48"/>
  <c r="S5942" i="48"/>
  <c r="S5943" i="48"/>
  <c r="S5944" i="48"/>
  <c r="S5945" i="48"/>
  <c r="S5946" i="48"/>
  <c r="S5947" i="48"/>
  <c r="S5948" i="48"/>
  <c r="S5949" i="48"/>
  <c r="S5950" i="48"/>
  <c r="S5951" i="48"/>
  <c r="S5952" i="48"/>
  <c r="S5953" i="48"/>
  <c r="S5954" i="48"/>
  <c r="S5955" i="48"/>
  <c r="S5956" i="48"/>
  <c r="S5957" i="48"/>
  <c r="S5958" i="48"/>
  <c r="S5959" i="48"/>
  <c r="S5960" i="48"/>
  <c r="S5961" i="48"/>
  <c r="S5962" i="48"/>
  <c r="S5963" i="48"/>
  <c r="S5964" i="48"/>
  <c r="S5965" i="48"/>
  <c r="S5966" i="48"/>
  <c r="S5967" i="48"/>
  <c r="S5968" i="48"/>
  <c r="S5969" i="48"/>
  <c r="S5970" i="48"/>
  <c r="S5971" i="48"/>
  <c r="S5972" i="48"/>
  <c r="S5973" i="48"/>
  <c r="S5974" i="48"/>
  <c r="S5975" i="48"/>
  <c r="S5976" i="48"/>
  <c r="S5977" i="48"/>
  <c r="S5978" i="48"/>
  <c r="S5979" i="48"/>
  <c r="S5980" i="48"/>
  <c r="S5981" i="48"/>
  <c r="S5982" i="48"/>
  <c r="S5983" i="48"/>
  <c r="S5984" i="48"/>
  <c r="S5985" i="48"/>
  <c r="S5986" i="48"/>
  <c r="S5987" i="48"/>
  <c r="S5988" i="48"/>
  <c r="S5989" i="48"/>
  <c r="S5990" i="48"/>
  <c r="S5991" i="48"/>
  <c r="S5992" i="48"/>
  <c r="S5993" i="48"/>
  <c r="S5994" i="48"/>
  <c r="S5995" i="48"/>
  <c r="S5996" i="48"/>
  <c r="S5997" i="48"/>
  <c r="S5998" i="48"/>
  <c r="S5999" i="48"/>
  <c r="S6000" i="48"/>
  <c r="S6001" i="48"/>
  <c r="S6002" i="48"/>
  <c r="S6003" i="48"/>
  <c r="S6004" i="48"/>
  <c r="S6005" i="48"/>
  <c r="S6006" i="48"/>
  <c r="S6007" i="48"/>
  <c r="S6008" i="48"/>
  <c r="S6009" i="48"/>
  <c r="S6010" i="48"/>
  <c r="S6011" i="48"/>
  <c r="S6012" i="48"/>
  <c r="S6013" i="48"/>
  <c r="S6014" i="48"/>
  <c r="S6015" i="48"/>
  <c r="S6016" i="48"/>
  <c r="S6017" i="48"/>
  <c r="S6018" i="48"/>
  <c r="S6019" i="48"/>
  <c r="S6020" i="48"/>
  <c r="S6021" i="48"/>
  <c r="S6022" i="48"/>
  <c r="S6023" i="48"/>
  <c r="S6024" i="48"/>
  <c r="S6025" i="48"/>
  <c r="S6026" i="48"/>
  <c r="S6027" i="48"/>
  <c r="S6028" i="48"/>
  <c r="S6029" i="48"/>
  <c r="S6030" i="48"/>
  <c r="S6031" i="48"/>
  <c r="S6032" i="48"/>
  <c r="S6033" i="48"/>
  <c r="S6034" i="48"/>
  <c r="S6035" i="48"/>
  <c r="S6036" i="48"/>
  <c r="S6037" i="48"/>
  <c r="S6038" i="48"/>
  <c r="S6039" i="48"/>
  <c r="S6040" i="48"/>
  <c r="S6041" i="48"/>
  <c r="S6042" i="48"/>
  <c r="S6043" i="48"/>
  <c r="S6044" i="48"/>
  <c r="S6045" i="48"/>
  <c r="S6046" i="48"/>
  <c r="S6047" i="48"/>
  <c r="S6048" i="48"/>
  <c r="S6049" i="48"/>
  <c r="S6050" i="48"/>
  <c r="S6051" i="48"/>
  <c r="S6052" i="48"/>
  <c r="S6053" i="48"/>
  <c r="S6054" i="48"/>
  <c r="S6055" i="48"/>
  <c r="S6056" i="48"/>
  <c r="S6057" i="48"/>
  <c r="S6058" i="48"/>
  <c r="S6059" i="48"/>
  <c r="S6060" i="48"/>
  <c r="S6061" i="48"/>
  <c r="S6062" i="48"/>
  <c r="S6063" i="48"/>
  <c r="S6064" i="48"/>
  <c r="S6065" i="48"/>
  <c r="S6066" i="48"/>
  <c r="S6067" i="48"/>
  <c r="S6068" i="48"/>
  <c r="S6069" i="48"/>
  <c r="S6070" i="48"/>
  <c r="S6071" i="48"/>
  <c r="S6072" i="48"/>
  <c r="S6073" i="48"/>
  <c r="S6074" i="48"/>
  <c r="S6075" i="48"/>
  <c r="S6076" i="48"/>
  <c r="S6077" i="48"/>
  <c r="S6078" i="48"/>
  <c r="S6079" i="48"/>
  <c r="S6080" i="48"/>
  <c r="S6081" i="48"/>
  <c r="S6082" i="48"/>
  <c r="S6083" i="48"/>
  <c r="S6084" i="48"/>
  <c r="S6085" i="48"/>
  <c r="S6086" i="48"/>
  <c r="S6087" i="48"/>
  <c r="S6088" i="48"/>
  <c r="S6089" i="48"/>
  <c r="S6090" i="48"/>
  <c r="S6091" i="48"/>
  <c r="S6092" i="48"/>
  <c r="S6093" i="48"/>
  <c r="S6094" i="48"/>
  <c r="S6095" i="48"/>
  <c r="S6096" i="48"/>
  <c r="S6097" i="48"/>
  <c r="S6098" i="48"/>
  <c r="S6099" i="48"/>
  <c r="S6100" i="48"/>
  <c r="S6101" i="48"/>
  <c r="S6102" i="48"/>
  <c r="S6103" i="48"/>
  <c r="S6104" i="48"/>
  <c r="S6105" i="48"/>
  <c r="S6106" i="48"/>
  <c r="S6107" i="48"/>
  <c r="S6108" i="48"/>
  <c r="S6109" i="48"/>
  <c r="S6110" i="48"/>
  <c r="S6111" i="48"/>
  <c r="S6112" i="48"/>
  <c r="S6113" i="48"/>
  <c r="S6114" i="48"/>
  <c r="S6115" i="48"/>
  <c r="S6116" i="48"/>
  <c r="S6117" i="48"/>
  <c r="S6118" i="48"/>
  <c r="S6119" i="48"/>
  <c r="S6120" i="48"/>
  <c r="S6121" i="48"/>
  <c r="S6122" i="48"/>
  <c r="S6123" i="48"/>
  <c r="S6124" i="48"/>
  <c r="S6125" i="48"/>
  <c r="S6126" i="48"/>
  <c r="S6127" i="48"/>
  <c r="S6128" i="48"/>
  <c r="S6129" i="48"/>
  <c r="S6130" i="48"/>
  <c r="S6131" i="48"/>
  <c r="S6132" i="48"/>
  <c r="S6133" i="48"/>
  <c r="S6134" i="48"/>
  <c r="S6135" i="48"/>
  <c r="S6136" i="48"/>
  <c r="S6137" i="48"/>
  <c r="S6138" i="48"/>
  <c r="S6139" i="48"/>
  <c r="S6140" i="48"/>
  <c r="S6141" i="48"/>
  <c r="S6142" i="48"/>
  <c r="S6143" i="48"/>
  <c r="S6144" i="48"/>
  <c r="S6145" i="48"/>
  <c r="S6146" i="48"/>
  <c r="S6147" i="48"/>
  <c r="S6148" i="48"/>
  <c r="S6149" i="48"/>
  <c r="S6150" i="48"/>
  <c r="S6151" i="48"/>
  <c r="S6152" i="48"/>
  <c r="S6153" i="48"/>
  <c r="S6154" i="48"/>
  <c r="S6155" i="48"/>
  <c r="S6156" i="48"/>
  <c r="S6157" i="48"/>
  <c r="S6158" i="48"/>
  <c r="S6159" i="48"/>
  <c r="S6160" i="48"/>
  <c r="S6161" i="48"/>
  <c r="S6162" i="48"/>
  <c r="S6163" i="48"/>
  <c r="S6164" i="48"/>
  <c r="S6165" i="48"/>
  <c r="S6166" i="48"/>
  <c r="S6167" i="48"/>
  <c r="S6168" i="48"/>
  <c r="S6169" i="48"/>
  <c r="S6170" i="48"/>
  <c r="S6171" i="48"/>
  <c r="S6172" i="48"/>
  <c r="S6173" i="48"/>
  <c r="S6174" i="48"/>
  <c r="S6175" i="48"/>
  <c r="S6176" i="48"/>
  <c r="S6177" i="48"/>
  <c r="S6178" i="48"/>
  <c r="S6179" i="48"/>
  <c r="S6180" i="48"/>
  <c r="S6181" i="48"/>
  <c r="S6182" i="48"/>
  <c r="S6183" i="48"/>
  <c r="S6184" i="48"/>
  <c r="S6185" i="48"/>
  <c r="S6186" i="48"/>
  <c r="S6187" i="48"/>
  <c r="S6188" i="48"/>
  <c r="S6189" i="48"/>
  <c r="S6190" i="48"/>
  <c r="S6191" i="48"/>
  <c r="S6192" i="48"/>
  <c r="S6193" i="48"/>
  <c r="S6194" i="48"/>
  <c r="S6195" i="48"/>
  <c r="S6196" i="48"/>
  <c r="S6197" i="48"/>
  <c r="S6198" i="48"/>
  <c r="S6199" i="48"/>
  <c r="S6200" i="48"/>
  <c r="S6201" i="48"/>
  <c r="S6202" i="48"/>
  <c r="S6203" i="48"/>
  <c r="S6204" i="48"/>
  <c r="S6205" i="48"/>
  <c r="S6206" i="48"/>
  <c r="S6207" i="48"/>
  <c r="S6208" i="48"/>
  <c r="S6209" i="48"/>
  <c r="S6210" i="48"/>
  <c r="S6211" i="48"/>
  <c r="S6212" i="48"/>
  <c r="S6213" i="48"/>
  <c r="S6214" i="48"/>
  <c r="S6215" i="48"/>
  <c r="S6216" i="48"/>
  <c r="S6217" i="48"/>
  <c r="S6218" i="48"/>
  <c r="S6219" i="48"/>
  <c r="S6220" i="48"/>
  <c r="S6221" i="48"/>
  <c r="S6222" i="48"/>
  <c r="S6223" i="48"/>
  <c r="S6224" i="48"/>
  <c r="S6225" i="48"/>
  <c r="S6226" i="48"/>
  <c r="S6227" i="48"/>
  <c r="S6228" i="48"/>
  <c r="S6229" i="48"/>
  <c r="S6230" i="48"/>
  <c r="S6231" i="48"/>
  <c r="S6232" i="48"/>
  <c r="S6233" i="48"/>
  <c r="S6234" i="48"/>
  <c r="S6235" i="48"/>
  <c r="S6236" i="48"/>
  <c r="S6237" i="48"/>
  <c r="S6238" i="48"/>
  <c r="S6239" i="48"/>
  <c r="S6240" i="48"/>
  <c r="S6241" i="48"/>
  <c r="S6242" i="48"/>
  <c r="S6243" i="48"/>
  <c r="S6244" i="48"/>
  <c r="S6245" i="48"/>
  <c r="S6246" i="48"/>
  <c r="S6247" i="48"/>
  <c r="S6248" i="48"/>
  <c r="S6249" i="48"/>
  <c r="S6250" i="48"/>
  <c r="S6251" i="48"/>
  <c r="S6252" i="48"/>
  <c r="S6253" i="48"/>
  <c r="S6254" i="48"/>
  <c r="S6255" i="48"/>
  <c r="S6256" i="48"/>
  <c r="S6257" i="48"/>
  <c r="S6258" i="48"/>
  <c r="S6259" i="48"/>
  <c r="S6260" i="48"/>
  <c r="S6261" i="48"/>
  <c r="S6262" i="48"/>
  <c r="S6263" i="48"/>
  <c r="S6264" i="48"/>
  <c r="S6265" i="48"/>
  <c r="S6266" i="48"/>
  <c r="S6267" i="48"/>
  <c r="S6268" i="48"/>
  <c r="S6269" i="48"/>
  <c r="S6270" i="48"/>
  <c r="S6271" i="48"/>
  <c r="S6272" i="48"/>
  <c r="S6273" i="48"/>
  <c r="S6274" i="48"/>
  <c r="S6275" i="48"/>
  <c r="S6276" i="48"/>
  <c r="S6277" i="48"/>
  <c r="S6278" i="48"/>
  <c r="S6279" i="48"/>
  <c r="S6280" i="48"/>
  <c r="S6281" i="48"/>
  <c r="S6282" i="48"/>
  <c r="S6283" i="48"/>
  <c r="S6284" i="48"/>
  <c r="S6285" i="48"/>
  <c r="S6286" i="48"/>
  <c r="S6287" i="48"/>
  <c r="S6288" i="48"/>
  <c r="S6289" i="48"/>
  <c r="S6290" i="48"/>
  <c r="S6291" i="48"/>
  <c r="S6292" i="48"/>
  <c r="S6293" i="48"/>
  <c r="S6294" i="48"/>
  <c r="S6295" i="48"/>
  <c r="S6296" i="48"/>
  <c r="S6297" i="48"/>
  <c r="S6298" i="48"/>
  <c r="S6299" i="48"/>
  <c r="S6300" i="48"/>
  <c r="S6301" i="48"/>
  <c r="S6302" i="48"/>
  <c r="S6303" i="48"/>
  <c r="S6304" i="48"/>
  <c r="S6305" i="48"/>
  <c r="S6306" i="48"/>
  <c r="S6307" i="48"/>
  <c r="S6308" i="48"/>
  <c r="S6309" i="48"/>
  <c r="S6310" i="48"/>
  <c r="S6311" i="48"/>
  <c r="S6312" i="48"/>
  <c r="S6313" i="48"/>
  <c r="S6314" i="48"/>
  <c r="S6315" i="48"/>
  <c r="S6316" i="48"/>
  <c r="S6317" i="48"/>
  <c r="S6318" i="48"/>
  <c r="S6319" i="48"/>
  <c r="S6320" i="48"/>
  <c r="S6321" i="48"/>
  <c r="S6322" i="48"/>
  <c r="S6323" i="48"/>
  <c r="S6324" i="48"/>
  <c r="S6325" i="48"/>
  <c r="S6326" i="48"/>
  <c r="S6327" i="48"/>
  <c r="S6328" i="48"/>
  <c r="S6329" i="48"/>
  <c r="S6330" i="48"/>
  <c r="S6331" i="48"/>
  <c r="S6332" i="48"/>
  <c r="S6333" i="48"/>
  <c r="S6334" i="48"/>
  <c r="S6335" i="48"/>
  <c r="S6336" i="48"/>
  <c r="S6337" i="48"/>
  <c r="S6338" i="48"/>
  <c r="S6339" i="48"/>
  <c r="S6340" i="48"/>
  <c r="S6341" i="48"/>
  <c r="S6342" i="48"/>
  <c r="S6343" i="48"/>
  <c r="S6344" i="48"/>
  <c r="S6345" i="48"/>
  <c r="S6346" i="48"/>
  <c r="S6347" i="48"/>
  <c r="S6348" i="48"/>
  <c r="S6349" i="48"/>
  <c r="S6350" i="48"/>
  <c r="S6351" i="48"/>
  <c r="S6352" i="48"/>
  <c r="S6353" i="48"/>
  <c r="S6354" i="48"/>
  <c r="S6355" i="48"/>
  <c r="S6356" i="48"/>
  <c r="S6357" i="48"/>
  <c r="S6358" i="48"/>
  <c r="S6359" i="48"/>
  <c r="S6360" i="48"/>
  <c r="S6361" i="48"/>
  <c r="S6362" i="48"/>
  <c r="S6363" i="48"/>
  <c r="S6364" i="48"/>
  <c r="S6365" i="48"/>
  <c r="S6366" i="48"/>
  <c r="S6367" i="48"/>
  <c r="S6368" i="48"/>
  <c r="S6369" i="48"/>
  <c r="S6370" i="48"/>
  <c r="S6371" i="48"/>
  <c r="S6372" i="48"/>
  <c r="S6373" i="48"/>
  <c r="S6374" i="48"/>
  <c r="S6375" i="48"/>
  <c r="S6376" i="48"/>
  <c r="S6377" i="48"/>
  <c r="S6378" i="48"/>
  <c r="S6379" i="48"/>
  <c r="S6380" i="48"/>
  <c r="S6381" i="48"/>
  <c r="S6382" i="48"/>
  <c r="S6383" i="48"/>
  <c r="S6384" i="48"/>
  <c r="S6385" i="48"/>
  <c r="S6386" i="48"/>
  <c r="S6387" i="48"/>
  <c r="S6388" i="48"/>
  <c r="S6389" i="48"/>
  <c r="S6390" i="48"/>
  <c r="S6391" i="48"/>
  <c r="S6392" i="48"/>
  <c r="S6393" i="48"/>
  <c r="S6394" i="48"/>
  <c r="S6395" i="48"/>
  <c r="S6396" i="48"/>
  <c r="S6397" i="48"/>
  <c r="S6398" i="48"/>
  <c r="S6399" i="48"/>
  <c r="S6400" i="48"/>
  <c r="S6401" i="48"/>
  <c r="S6402" i="48"/>
  <c r="S6403" i="48"/>
  <c r="S6404" i="48"/>
  <c r="S6405" i="48"/>
  <c r="S6406" i="48"/>
  <c r="S6407" i="48"/>
  <c r="S6408" i="48"/>
  <c r="S6409" i="48"/>
  <c r="S6410" i="48"/>
  <c r="S6411" i="48"/>
  <c r="S6412" i="48"/>
  <c r="S6413" i="48"/>
  <c r="S6414" i="48"/>
  <c r="S6415" i="48"/>
  <c r="S6416" i="48"/>
  <c r="S6417" i="48"/>
  <c r="S6418" i="48"/>
  <c r="S6419" i="48"/>
  <c r="S6420" i="48"/>
  <c r="S6421" i="48"/>
  <c r="S6422" i="48"/>
  <c r="S6423" i="48"/>
  <c r="S6424" i="48"/>
  <c r="S6425" i="48"/>
  <c r="S6426" i="48"/>
  <c r="S6427" i="48"/>
  <c r="S6428" i="48"/>
  <c r="S6429" i="48"/>
  <c r="S6430" i="48"/>
  <c r="S6431" i="48"/>
  <c r="S6432" i="48"/>
  <c r="S6433" i="48"/>
  <c r="S6434" i="48"/>
  <c r="S6435" i="48"/>
  <c r="S6436" i="48"/>
  <c r="S6437" i="48"/>
  <c r="S6438" i="48"/>
  <c r="S6439" i="48"/>
  <c r="S6440" i="48"/>
  <c r="S6441" i="48"/>
  <c r="S6442" i="48"/>
  <c r="S6443" i="48"/>
  <c r="S6444" i="48"/>
  <c r="S6445" i="48"/>
  <c r="S6446" i="48"/>
  <c r="S6447" i="48"/>
  <c r="S6448" i="48"/>
  <c r="S6449" i="48"/>
  <c r="S6450" i="48"/>
  <c r="S6451" i="48"/>
  <c r="S6452" i="48"/>
  <c r="S6453" i="48"/>
  <c r="S6454" i="48"/>
  <c r="S6455" i="48"/>
  <c r="S6456" i="48"/>
  <c r="S6457" i="48"/>
  <c r="S6458" i="48"/>
  <c r="S6459" i="48"/>
  <c r="S6460" i="48"/>
  <c r="S6461" i="48"/>
  <c r="S6462" i="48"/>
  <c r="S6463" i="48"/>
  <c r="S6464" i="48"/>
  <c r="S6465" i="48"/>
  <c r="S6466" i="48"/>
  <c r="S6467" i="48"/>
  <c r="S6468" i="48"/>
  <c r="S6469" i="48"/>
  <c r="S6470" i="48"/>
  <c r="S6471" i="48"/>
  <c r="S6472" i="48"/>
  <c r="S6473" i="48"/>
  <c r="S6474" i="48"/>
  <c r="S6475" i="48"/>
  <c r="S6476" i="48"/>
  <c r="S6477" i="48"/>
  <c r="S6478" i="48"/>
  <c r="S6479" i="48"/>
  <c r="S6480" i="48"/>
  <c r="S6481" i="48"/>
  <c r="S6482" i="48"/>
  <c r="S6483" i="48"/>
  <c r="S6484" i="48"/>
  <c r="S6485" i="48"/>
  <c r="S6486" i="48"/>
  <c r="S6487" i="48"/>
  <c r="S6488" i="48"/>
  <c r="S6489" i="48"/>
  <c r="S6490" i="48"/>
  <c r="S6491" i="48"/>
  <c r="S6492" i="48"/>
  <c r="S6493" i="48"/>
  <c r="S6494" i="48"/>
  <c r="S6495" i="48"/>
  <c r="S6496" i="48"/>
  <c r="S6497" i="48"/>
  <c r="S6498" i="48"/>
  <c r="S6499" i="48"/>
  <c r="S6500" i="48"/>
  <c r="S6501" i="48"/>
  <c r="S6502" i="48"/>
  <c r="S6503" i="48"/>
  <c r="S6504" i="48"/>
  <c r="S6505" i="48"/>
  <c r="S6506" i="48"/>
  <c r="S6507" i="48"/>
  <c r="S6508" i="48"/>
  <c r="S6509" i="48"/>
  <c r="S6510" i="48"/>
  <c r="S6511" i="48"/>
  <c r="S6512" i="48"/>
  <c r="S6513" i="48"/>
  <c r="S6514" i="48"/>
  <c r="S6515" i="48"/>
  <c r="S6516" i="48"/>
  <c r="S6517" i="48"/>
  <c r="S6518" i="48"/>
  <c r="S6519" i="48"/>
  <c r="S6520" i="48"/>
  <c r="S6521" i="48"/>
  <c r="S6522" i="48"/>
  <c r="S6523" i="48"/>
  <c r="S6524" i="48"/>
  <c r="S6525" i="48"/>
  <c r="S6526" i="48"/>
  <c r="S6527" i="48"/>
  <c r="S6528" i="48"/>
  <c r="S6529" i="48"/>
  <c r="S6530" i="48"/>
  <c r="S6531" i="48"/>
  <c r="S6532" i="48"/>
  <c r="S6533" i="48"/>
  <c r="S6534" i="48"/>
  <c r="S6535" i="48"/>
  <c r="S6536" i="48"/>
  <c r="S6537" i="48"/>
  <c r="S6538" i="48"/>
  <c r="S6539" i="48"/>
  <c r="S6540" i="48"/>
  <c r="S6541" i="48"/>
  <c r="S6542" i="48"/>
  <c r="S6543" i="48"/>
  <c r="S6544" i="48"/>
  <c r="S6545" i="48"/>
  <c r="S6546" i="48"/>
  <c r="S6547" i="48"/>
  <c r="S6548" i="48"/>
  <c r="S6549" i="48"/>
  <c r="S6550" i="48"/>
  <c r="S6551" i="48"/>
  <c r="S6552" i="48"/>
  <c r="S6553" i="48"/>
  <c r="S6554" i="48"/>
  <c r="S6555" i="48"/>
  <c r="S6556" i="48"/>
  <c r="S6557" i="48"/>
  <c r="S6558" i="48"/>
  <c r="S6559" i="48"/>
  <c r="S6560" i="48"/>
  <c r="S6561" i="48"/>
  <c r="S6562" i="48"/>
  <c r="S6563" i="48"/>
  <c r="S6564" i="48"/>
  <c r="S6565" i="48"/>
  <c r="S6566" i="48"/>
  <c r="S6567" i="48"/>
  <c r="S6568" i="48"/>
  <c r="S6569" i="48"/>
  <c r="S6570" i="48"/>
  <c r="S6571" i="48"/>
  <c r="S6572" i="48"/>
  <c r="S6573" i="48"/>
  <c r="S6574" i="48"/>
  <c r="S6575" i="48"/>
  <c r="S6576" i="48"/>
  <c r="S6577" i="48"/>
  <c r="S6578" i="48"/>
  <c r="S6579" i="48"/>
  <c r="S6580" i="48"/>
  <c r="S6581" i="48"/>
  <c r="S6582" i="48"/>
  <c r="S6583" i="48"/>
  <c r="S6584" i="48"/>
  <c r="S6585" i="48"/>
  <c r="S6586" i="48"/>
  <c r="S6587" i="48"/>
  <c r="S6588" i="48"/>
  <c r="S6589" i="48"/>
  <c r="S6590" i="48"/>
  <c r="S6591" i="48"/>
  <c r="S6592" i="48"/>
  <c r="S6593" i="48"/>
  <c r="S6594" i="48"/>
  <c r="S6595" i="48"/>
  <c r="S6596" i="48"/>
  <c r="S6597" i="48"/>
  <c r="S6598" i="48"/>
  <c r="S6599" i="48"/>
  <c r="S6600" i="48"/>
  <c r="S6601" i="48"/>
  <c r="S6602" i="48"/>
  <c r="S6603" i="48"/>
  <c r="S6604" i="48"/>
  <c r="S6605" i="48"/>
  <c r="S6606" i="48"/>
  <c r="S6607" i="48"/>
  <c r="S6608" i="48"/>
  <c r="S6609" i="48"/>
  <c r="S6610" i="48"/>
  <c r="S6611" i="48"/>
  <c r="S6612" i="48"/>
  <c r="S6613" i="48"/>
  <c r="S6614" i="48"/>
  <c r="S6615" i="48"/>
  <c r="S6616" i="48"/>
  <c r="S6617" i="48"/>
  <c r="S6618" i="48"/>
  <c r="S6619" i="48"/>
  <c r="S6620" i="48"/>
  <c r="S6621" i="48"/>
  <c r="S6622" i="48"/>
  <c r="S6623" i="48"/>
  <c r="S6624" i="48"/>
  <c r="S6625" i="48"/>
  <c r="S6626" i="48"/>
  <c r="S6627" i="48"/>
  <c r="S6628" i="48"/>
  <c r="S6629" i="48"/>
  <c r="S6630" i="48"/>
  <c r="S6631" i="48"/>
  <c r="S6632" i="48"/>
  <c r="S6633" i="48"/>
  <c r="S6634" i="48"/>
  <c r="S6635" i="48"/>
  <c r="S6636" i="48"/>
  <c r="S6637" i="48"/>
  <c r="S6638" i="48"/>
  <c r="S6639" i="48"/>
  <c r="S6640" i="48"/>
  <c r="S6641" i="48"/>
  <c r="S6642" i="48"/>
  <c r="S6643" i="48"/>
  <c r="S6644" i="48"/>
  <c r="S6645" i="48"/>
  <c r="S6646" i="48"/>
  <c r="S6647" i="48"/>
  <c r="S6648" i="48"/>
  <c r="S6649" i="48"/>
  <c r="S6650" i="48"/>
  <c r="S6651" i="48"/>
  <c r="S6652" i="48"/>
  <c r="S6653" i="48"/>
  <c r="S6654" i="48"/>
  <c r="S6655" i="48"/>
  <c r="S6656" i="48"/>
  <c r="S6657" i="48"/>
  <c r="S6658" i="48"/>
  <c r="S6659" i="48"/>
  <c r="S6660" i="48"/>
  <c r="S6661" i="48"/>
  <c r="S6662" i="48"/>
  <c r="S6663" i="48"/>
  <c r="S6664" i="48"/>
  <c r="S6665" i="48"/>
  <c r="S6666" i="48"/>
  <c r="S6667" i="48"/>
  <c r="S6668" i="48"/>
  <c r="S6669" i="48"/>
  <c r="S6670" i="48"/>
  <c r="S6671" i="48"/>
  <c r="S6672" i="48"/>
  <c r="S6673" i="48"/>
  <c r="S6674" i="48"/>
  <c r="S6675" i="48"/>
  <c r="S6676" i="48"/>
  <c r="S6677" i="48"/>
  <c r="S6678" i="48"/>
  <c r="S6679" i="48"/>
  <c r="S6680" i="48"/>
  <c r="S6681" i="48"/>
  <c r="S6682" i="48"/>
  <c r="S6683" i="48"/>
  <c r="S6684" i="48"/>
  <c r="S6685" i="48"/>
  <c r="S6686" i="48"/>
  <c r="S6687" i="48"/>
  <c r="S6688" i="48"/>
  <c r="S6689" i="48"/>
  <c r="S6690" i="48"/>
  <c r="S6691" i="48"/>
  <c r="S6692" i="48"/>
  <c r="S6693" i="48"/>
  <c r="S6694" i="48"/>
  <c r="S6695" i="48"/>
  <c r="S6696" i="48"/>
  <c r="S6697" i="48"/>
  <c r="S6698" i="48"/>
  <c r="S6699" i="48"/>
  <c r="S6700" i="48"/>
  <c r="S6701" i="48"/>
  <c r="S6702" i="48"/>
  <c r="S6703" i="48"/>
  <c r="S6704" i="48"/>
  <c r="S6705" i="48"/>
  <c r="S6706" i="48"/>
  <c r="S6707" i="48"/>
  <c r="S6708" i="48"/>
  <c r="S6709" i="48"/>
  <c r="S6710" i="48"/>
  <c r="S6711" i="48"/>
  <c r="S6712" i="48"/>
  <c r="S6713" i="48"/>
  <c r="S6714" i="48"/>
  <c r="S6715" i="48"/>
  <c r="S6716" i="48"/>
  <c r="S6717" i="48"/>
  <c r="S6718" i="48"/>
  <c r="S6719" i="48"/>
  <c r="S6720" i="48"/>
  <c r="S6721" i="48"/>
  <c r="S6722" i="48"/>
  <c r="S6723" i="48"/>
  <c r="S6724" i="48"/>
  <c r="S6725" i="48"/>
  <c r="S6726" i="48"/>
  <c r="S6727" i="48"/>
  <c r="S6728" i="48"/>
  <c r="S6729" i="48"/>
  <c r="S6730" i="48"/>
  <c r="S6731" i="48"/>
  <c r="S6732" i="48"/>
  <c r="S6733" i="48"/>
  <c r="S6734" i="48"/>
  <c r="S6735" i="48"/>
  <c r="S6736" i="48"/>
  <c r="S6737" i="48"/>
  <c r="S6738" i="48"/>
  <c r="S6739" i="48"/>
  <c r="S6740" i="48"/>
  <c r="S6741" i="48"/>
  <c r="S6742" i="48"/>
  <c r="S6743" i="48"/>
  <c r="S6744" i="48"/>
  <c r="S6745" i="48"/>
  <c r="S6746" i="48"/>
  <c r="S6747" i="48"/>
  <c r="S6748" i="48"/>
  <c r="S6749" i="48"/>
  <c r="S6750" i="48"/>
  <c r="S6751" i="48"/>
  <c r="S6752" i="48"/>
  <c r="S6753" i="48"/>
  <c r="S6754" i="48"/>
  <c r="S6755" i="48"/>
  <c r="S6756" i="48"/>
  <c r="S6757" i="48"/>
  <c r="S6758" i="48"/>
  <c r="S6759" i="48"/>
  <c r="S6760" i="48"/>
  <c r="S6761" i="48"/>
  <c r="S6762" i="48"/>
  <c r="S6763" i="48"/>
  <c r="S6764" i="48"/>
  <c r="S6765" i="48"/>
  <c r="S6766" i="48"/>
  <c r="S6767" i="48"/>
  <c r="S6768" i="48"/>
  <c r="S6769" i="48"/>
  <c r="S6770" i="48"/>
  <c r="S6771" i="48"/>
  <c r="S6772" i="48"/>
  <c r="S6773" i="48"/>
  <c r="S6774" i="48"/>
  <c r="S6775" i="48"/>
  <c r="S6776" i="48"/>
  <c r="S6777" i="48"/>
  <c r="S6778" i="48"/>
  <c r="S6779" i="48"/>
  <c r="S6780" i="48"/>
  <c r="S6781" i="48"/>
  <c r="S6782" i="48"/>
  <c r="S6783" i="48"/>
  <c r="S6784" i="48"/>
  <c r="S6785" i="48"/>
  <c r="S6786" i="48"/>
  <c r="S6787" i="48"/>
  <c r="S6788" i="48"/>
  <c r="S6789" i="48"/>
  <c r="S6790" i="48"/>
  <c r="S6791" i="48"/>
  <c r="S6792" i="48"/>
  <c r="S6793" i="48"/>
  <c r="S6794" i="48"/>
  <c r="S6795" i="48"/>
  <c r="S6796" i="48"/>
  <c r="S6797" i="48"/>
  <c r="S6798" i="48"/>
  <c r="S6799" i="48"/>
  <c r="S6800" i="48"/>
  <c r="S6801" i="48"/>
  <c r="S6802" i="48"/>
  <c r="S6803" i="48"/>
  <c r="S6804" i="48"/>
  <c r="S6805" i="48"/>
  <c r="S6806" i="48"/>
  <c r="S6807" i="48"/>
  <c r="S6808" i="48"/>
  <c r="S6809" i="48"/>
  <c r="S6810" i="48"/>
  <c r="S6811" i="48"/>
  <c r="S6812" i="48"/>
  <c r="S6813" i="48"/>
  <c r="S6814" i="48"/>
  <c r="S6815" i="48"/>
  <c r="S6816" i="48"/>
  <c r="S6817" i="48"/>
  <c r="S6818" i="48"/>
  <c r="S6819" i="48"/>
  <c r="S6820" i="48"/>
  <c r="S6821" i="48"/>
  <c r="S6822" i="48"/>
  <c r="S6823" i="48"/>
  <c r="S6824" i="48"/>
  <c r="S6825" i="48"/>
  <c r="S6826" i="48"/>
  <c r="S6827" i="48"/>
  <c r="S6828" i="48"/>
  <c r="S6829" i="48"/>
  <c r="S6830" i="48"/>
  <c r="S6831" i="48"/>
  <c r="S6832" i="48"/>
  <c r="S6833" i="48"/>
  <c r="S6834" i="48"/>
  <c r="S6835" i="48"/>
  <c r="S6836" i="48"/>
  <c r="S6837" i="48"/>
  <c r="S6838" i="48"/>
  <c r="S6839" i="48"/>
  <c r="S6840" i="48"/>
  <c r="S6841" i="48"/>
  <c r="S6842" i="48"/>
  <c r="S6843" i="48"/>
  <c r="S6844" i="48"/>
  <c r="S6845" i="48"/>
  <c r="S6846" i="48"/>
  <c r="S6847" i="48"/>
  <c r="S6848" i="48"/>
  <c r="S6849" i="48"/>
  <c r="S6850" i="48"/>
  <c r="S6851" i="48"/>
  <c r="S6852" i="48"/>
  <c r="S6853" i="48"/>
  <c r="S6854" i="48"/>
  <c r="S6855" i="48"/>
  <c r="S6856" i="48"/>
  <c r="S6857" i="48"/>
  <c r="S6858" i="48"/>
  <c r="S6859" i="48"/>
  <c r="S6860" i="48"/>
  <c r="S6861" i="48"/>
  <c r="S6862" i="48"/>
  <c r="S6863" i="48"/>
  <c r="S6864" i="48"/>
  <c r="S6865" i="48"/>
  <c r="S6866" i="48"/>
  <c r="S6867" i="48"/>
  <c r="S6868" i="48"/>
  <c r="S6869" i="48"/>
  <c r="S6870" i="48"/>
  <c r="S6871" i="48"/>
  <c r="S6872" i="48"/>
  <c r="S6873" i="48"/>
  <c r="S6874" i="48"/>
  <c r="S6875" i="48"/>
  <c r="S6876" i="48"/>
  <c r="S6877" i="48"/>
  <c r="S6878" i="48"/>
  <c r="S6879" i="48"/>
  <c r="S6880" i="48"/>
  <c r="S6881" i="48"/>
  <c r="S6882" i="48"/>
  <c r="S6883" i="48"/>
  <c r="S6884" i="48"/>
  <c r="S6885" i="48"/>
  <c r="S6886" i="48"/>
  <c r="S6887" i="48"/>
  <c r="S6888" i="48"/>
  <c r="S6889" i="48"/>
  <c r="S6890" i="48"/>
  <c r="S6891" i="48"/>
  <c r="S6892" i="48"/>
  <c r="S6893" i="48"/>
  <c r="S6894" i="48"/>
  <c r="S6895" i="48"/>
  <c r="S6896" i="48"/>
  <c r="S6897" i="48"/>
  <c r="S6898" i="48"/>
  <c r="S6899" i="48"/>
  <c r="S6900" i="48"/>
  <c r="S6901" i="48"/>
  <c r="S6902" i="48"/>
  <c r="S6903" i="48"/>
  <c r="S6904" i="48"/>
  <c r="S6905" i="48"/>
  <c r="S6906" i="48"/>
  <c r="S6907" i="48"/>
  <c r="S6908" i="48"/>
  <c r="S6909" i="48"/>
  <c r="S6910" i="48"/>
  <c r="S6911" i="48"/>
  <c r="S6912" i="48"/>
  <c r="S6913" i="48"/>
  <c r="S6914" i="48"/>
  <c r="S6915" i="48"/>
  <c r="S6916" i="48"/>
  <c r="S6917" i="48"/>
  <c r="S6918" i="48"/>
  <c r="S6919" i="48"/>
  <c r="S6920" i="48"/>
  <c r="S6921" i="48"/>
  <c r="S6922" i="48"/>
  <c r="S6923" i="48"/>
  <c r="S6924" i="48"/>
  <c r="S6925" i="48"/>
  <c r="S6926" i="48"/>
  <c r="S6927" i="48"/>
  <c r="S6928" i="48"/>
  <c r="S6929" i="48"/>
  <c r="S6930" i="48"/>
  <c r="S6931" i="48"/>
  <c r="S6932" i="48"/>
  <c r="S6933" i="48"/>
  <c r="S6934" i="48"/>
  <c r="S6935" i="48"/>
  <c r="S6936" i="48"/>
  <c r="S6937" i="48"/>
  <c r="S6938" i="48"/>
  <c r="S6939" i="48"/>
  <c r="S6940" i="48"/>
  <c r="S6941" i="48"/>
  <c r="S6942" i="48"/>
  <c r="S6943" i="48"/>
  <c r="S6944" i="48"/>
  <c r="S6945" i="48"/>
  <c r="S6946" i="48"/>
  <c r="S6947" i="48"/>
  <c r="S6948" i="48"/>
  <c r="S6949" i="48"/>
  <c r="S6950" i="48"/>
  <c r="S6951" i="48"/>
  <c r="S6952" i="48"/>
  <c r="S6953" i="48"/>
  <c r="S6954" i="48"/>
  <c r="S6955" i="48"/>
  <c r="S6956" i="48"/>
  <c r="S6957" i="48"/>
  <c r="S6958" i="48"/>
  <c r="S6959" i="48"/>
  <c r="S6960" i="48"/>
  <c r="S6961" i="48"/>
  <c r="S6962" i="48"/>
  <c r="S6963" i="48"/>
  <c r="S6964" i="48"/>
  <c r="S6965" i="48"/>
  <c r="S6966" i="48"/>
  <c r="S6967" i="48"/>
  <c r="S6968" i="48"/>
  <c r="S6969" i="48"/>
  <c r="S6970" i="48"/>
  <c r="S6971" i="48"/>
  <c r="S6972" i="48"/>
  <c r="S6973" i="48"/>
  <c r="S6974" i="48"/>
  <c r="S6975" i="48"/>
  <c r="S6976" i="48"/>
  <c r="S6977" i="48"/>
  <c r="S6978" i="48"/>
  <c r="S6979" i="48"/>
  <c r="S6980" i="48"/>
  <c r="S6981" i="48"/>
  <c r="S6982" i="48"/>
  <c r="S6983" i="48"/>
  <c r="S6984" i="48"/>
  <c r="S6985" i="48"/>
  <c r="S6986" i="48"/>
  <c r="S6987" i="48"/>
  <c r="S6988" i="48"/>
  <c r="S6989" i="48"/>
  <c r="S6990" i="48"/>
  <c r="S6991" i="48"/>
  <c r="S6992" i="48"/>
  <c r="S6993" i="48"/>
  <c r="S6994" i="48"/>
  <c r="S6995" i="48"/>
  <c r="S6996" i="48"/>
  <c r="S6997" i="48"/>
  <c r="S6998" i="48"/>
  <c r="S6999" i="48"/>
  <c r="S7000" i="48"/>
  <c r="S7001" i="48"/>
  <c r="S7002" i="48"/>
  <c r="S7003" i="48"/>
  <c r="S7004" i="48"/>
  <c r="S7005" i="48"/>
  <c r="S7006" i="48"/>
  <c r="S7007" i="48"/>
  <c r="S7008" i="48"/>
  <c r="S7009" i="48"/>
  <c r="S7010" i="48"/>
  <c r="S7011" i="48"/>
  <c r="S7012" i="48"/>
  <c r="S7013" i="48"/>
  <c r="S7014" i="48"/>
  <c r="S7015" i="48"/>
  <c r="S7016" i="48"/>
  <c r="S7017" i="48"/>
  <c r="S7018" i="48"/>
  <c r="S7019" i="48"/>
  <c r="S7020" i="48"/>
  <c r="S7021" i="48"/>
  <c r="S7022" i="48"/>
  <c r="S7023" i="48"/>
  <c r="S7024" i="48"/>
  <c r="S7025" i="48"/>
  <c r="S7026" i="48"/>
  <c r="S7027" i="48"/>
  <c r="S7028" i="48"/>
  <c r="S7029" i="48"/>
  <c r="S7030" i="48"/>
  <c r="S7031" i="48"/>
  <c r="S7032" i="48"/>
  <c r="S7033" i="48"/>
  <c r="S7034" i="48"/>
  <c r="S7035" i="48"/>
  <c r="S7036" i="48"/>
  <c r="S7037" i="48"/>
  <c r="S7038" i="48"/>
  <c r="S7039" i="48"/>
  <c r="S7040" i="48"/>
  <c r="S7041" i="48"/>
  <c r="S7042" i="48"/>
  <c r="S7043" i="48"/>
  <c r="S7044" i="48"/>
  <c r="S7045" i="48"/>
  <c r="S7046" i="48"/>
  <c r="S7047" i="48"/>
  <c r="S7048" i="48"/>
  <c r="S7049" i="48"/>
  <c r="S7050" i="48"/>
  <c r="S7051" i="48"/>
  <c r="S7052" i="48"/>
  <c r="S7053" i="48"/>
  <c r="S7054" i="48"/>
  <c r="S7055" i="48"/>
  <c r="S7056" i="48"/>
  <c r="S7057" i="48"/>
  <c r="S7058" i="48"/>
  <c r="S7059" i="48"/>
  <c r="S7060" i="48"/>
  <c r="S7061" i="48"/>
  <c r="S7062" i="48"/>
  <c r="S7063" i="48"/>
  <c r="S7064" i="48"/>
  <c r="S7065" i="48"/>
  <c r="S7066" i="48"/>
  <c r="S7067" i="48"/>
  <c r="S7068" i="48"/>
  <c r="S7069" i="48"/>
  <c r="S7070" i="48"/>
  <c r="S7071" i="48"/>
  <c r="S7072" i="48"/>
  <c r="S7073" i="48"/>
  <c r="S7074" i="48"/>
  <c r="S7075" i="48"/>
  <c r="S7076" i="48"/>
  <c r="S7077" i="48"/>
  <c r="S7078" i="48"/>
  <c r="S7079" i="48"/>
  <c r="S7080" i="48"/>
  <c r="S7081" i="48"/>
  <c r="S7082" i="48"/>
  <c r="S7083" i="48"/>
  <c r="S7084" i="48"/>
  <c r="S7085" i="48"/>
  <c r="S7086" i="48"/>
  <c r="S7087" i="48"/>
  <c r="S7088" i="48"/>
  <c r="S7089" i="48"/>
  <c r="S7090" i="48"/>
  <c r="S7091" i="48"/>
  <c r="S7092" i="48"/>
  <c r="S7093" i="48"/>
  <c r="S7094" i="48"/>
  <c r="S7095" i="48"/>
  <c r="S7096" i="48"/>
  <c r="S7097" i="48"/>
  <c r="S7098" i="48"/>
  <c r="S7099" i="48"/>
  <c r="S7100" i="48"/>
  <c r="S7101" i="48"/>
  <c r="S7102" i="48"/>
  <c r="S7103" i="48"/>
  <c r="S7104" i="48"/>
  <c r="S7105" i="48"/>
  <c r="S7106" i="48"/>
  <c r="S7107" i="48"/>
  <c r="S7108" i="48"/>
  <c r="S7109" i="48"/>
  <c r="S7110" i="48"/>
  <c r="S7111" i="48"/>
  <c r="S7112" i="48"/>
  <c r="S7113" i="48"/>
  <c r="S7114" i="48"/>
  <c r="S7115" i="48"/>
  <c r="S7116" i="48"/>
  <c r="S7117" i="48"/>
  <c r="S7118" i="48"/>
  <c r="S7119" i="48"/>
  <c r="S7120" i="48"/>
  <c r="S7121" i="48"/>
  <c r="S7122" i="48"/>
  <c r="S7123" i="48"/>
  <c r="S7124" i="48"/>
  <c r="S7125" i="48"/>
  <c r="S7126" i="48"/>
  <c r="S7127" i="48"/>
  <c r="S7128" i="48"/>
  <c r="S7129" i="48"/>
  <c r="S7130" i="48"/>
  <c r="S7131" i="48"/>
  <c r="S7132" i="48"/>
  <c r="S7133" i="48"/>
  <c r="S7134" i="48"/>
  <c r="S7135" i="48"/>
  <c r="S7136" i="48"/>
  <c r="S7137" i="48"/>
  <c r="S7138" i="48"/>
  <c r="S7139" i="48"/>
  <c r="S7140" i="48"/>
  <c r="S7141" i="48"/>
  <c r="S7142" i="48"/>
  <c r="S7143" i="48"/>
  <c r="S7144" i="48"/>
  <c r="S7145" i="48"/>
  <c r="S7146" i="48"/>
  <c r="S7147" i="48"/>
  <c r="S7148" i="48"/>
  <c r="S7149" i="48"/>
  <c r="S7150" i="48"/>
  <c r="S7151" i="48"/>
  <c r="S7152" i="48"/>
  <c r="S7153" i="48"/>
  <c r="S7154" i="48"/>
  <c r="S7155" i="48"/>
  <c r="S7156" i="48"/>
  <c r="S7157" i="48"/>
  <c r="S7158" i="48"/>
  <c r="S7159" i="48"/>
  <c r="S7160" i="48"/>
  <c r="S7161" i="48"/>
  <c r="S7162" i="48"/>
  <c r="S7163" i="48"/>
  <c r="S7164" i="48"/>
  <c r="S7165" i="48"/>
  <c r="S7166" i="48"/>
  <c r="S7167" i="48"/>
  <c r="S7168" i="48"/>
  <c r="S7169" i="48"/>
  <c r="S7170" i="48"/>
  <c r="S7171" i="48"/>
  <c r="S7172" i="48"/>
  <c r="S7173" i="48"/>
  <c r="S7174" i="48"/>
  <c r="S7175" i="48"/>
  <c r="S7176" i="48"/>
  <c r="S7177" i="48"/>
  <c r="S7178" i="48"/>
  <c r="S7179" i="48"/>
  <c r="S7180" i="48"/>
  <c r="S7181" i="48"/>
  <c r="S7182" i="48"/>
  <c r="S7183" i="48"/>
  <c r="S7184" i="48"/>
  <c r="S7185" i="48"/>
  <c r="S7186" i="48"/>
  <c r="S7187" i="48"/>
  <c r="S7188" i="48"/>
  <c r="S7189" i="48"/>
  <c r="S7190" i="48"/>
  <c r="S7191" i="48"/>
  <c r="S7192" i="48"/>
  <c r="S7193" i="48"/>
  <c r="S7194" i="48"/>
  <c r="S7195" i="48"/>
  <c r="S7196" i="48"/>
  <c r="S7197" i="48"/>
  <c r="S7198" i="48"/>
  <c r="S7199" i="48"/>
  <c r="S7200" i="48"/>
  <c r="S7201" i="48"/>
  <c r="S7202" i="48"/>
  <c r="S7203" i="48"/>
  <c r="S7204" i="48"/>
  <c r="S7205" i="48"/>
  <c r="S7206" i="48"/>
  <c r="S7207" i="48"/>
  <c r="S7208" i="48"/>
  <c r="S7209" i="48"/>
  <c r="S7210" i="48"/>
  <c r="S7211" i="48"/>
  <c r="S7212" i="48"/>
  <c r="S7213" i="48"/>
  <c r="S7214" i="48"/>
  <c r="S7215" i="48"/>
  <c r="S7216" i="48"/>
  <c r="S7217" i="48"/>
  <c r="S7218" i="48"/>
  <c r="S7219" i="48"/>
  <c r="S7220" i="48"/>
  <c r="S7221" i="48"/>
  <c r="S7222" i="48"/>
  <c r="S7223" i="48"/>
  <c r="S7224" i="48"/>
  <c r="S7225" i="48"/>
  <c r="S7226" i="48"/>
  <c r="S7227" i="48"/>
  <c r="S7228" i="48"/>
  <c r="S7229" i="48"/>
  <c r="S7230" i="48"/>
  <c r="S7231" i="48"/>
  <c r="S7232" i="48"/>
  <c r="S7233" i="48"/>
  <c r="S7234" i="48"/>
  <c r="S7235" i="48"/>
  <c r="S7236" i="48"/>
  <c r="S7237" i="48"/>
  <c r="S7238" i="48"/>
  <c r="S7239" i="48"/>
  <c r="S7240" i="48"/>
  <c r="S7241" i="48"/>
  <c r="S7242" i="48"/>
  <c r="S7243" i="48"/>
  <c r="S7244" i="48"/>
  <c r="S7245" i="48"/>
  <c r="S7246" i="48"/>
  <c r="S7247" i="48"/>
  <c r="S7248" i="48"/>
  <c r="S7249" i="48"/>
  <c r="S7250" i="48"/>
  <c r="S7251" i="48"/>
  <c r="S7252" i="48"/>
  <c r="S7253" i="48"/>
  <c r="S7254" i="48"/>
  <c r="S7255" i="48"/>
  <c r="S7256" i="48"/>
  <c r="S7257" i="48"/>
  <c r="S7258" i="48"/>
  <c r="S7259" i="48"/>
  <c r="S7260" i="48"/>
  <c r="S7261" i="48"/>
  <c r="S7262" i="48"/>
  <c r="S7263" i="48"/>
  <c r="S7264" i="48"/>
  <c r="S7265" i="48"/>
  <c r="S7266" i="48"/>
  <c r="S7267" i="48"/>
  <c r="S7268" i="48"/>
  <c r="S7269" i="48"/>
  <c r="S7270" i="48"/>
  <c r="S7271" i="48"/>
  <c r="S7272" i="48"/>
  <c r="S7273" i="48"/>
  <c r="S7274" i="48"/>
  <c r="S7275" i="48"/>
  <c r="S7276" i="48"/>
  <c r="S7277" i="48"/>
  <c r="S7278" i="48"/>
  <c r="S7279" i="48"/>
  <c r="S7280" i="48"/>
  <c r="S7281" i="48"/>
  <c r="S7282" i="48"/>
  <c r="S7283" i="48"/>
  <c r="S7284" i="48"/>
  <c r="S7285" i="48"/>
  <c r="S7286" i="48"/>
  <c r="S7287" i="48"/>
  <c r="S7288" i="48"/>
  <c r="S7289" i="48"/>
  <c r="S7290" i="48"/>
  <c r="S7291" i="48"/>
  <c r="S7292" i="48"/>
  <c r="S7293" i="48"/>
  <c r="S7294" i="48"/>
  <c r="S7295" i="48"/>
  <c r="S7296" i="48"/>
  <c r="S7297" i="48"/>
  <c r="S7298" i="48"/>
  <c r="S7299" i="48"/>
  <c r="S7300" i="48"/>
  <c r="S7301" i="48"/>
  <c r="S7302" i="48"/>
  <c r="S7303" i="48"/>
  <c r="S7304" i="48"/>
  <c r="S7305" i="48"/>
  <c r="S7306" i="48"/>
  <c r="S7307" i="48"/>
  <c r="S7308" i="48"/>
  <c r="S7309" i="48"/>
  <c r="S7310" i="48"/>
  <c r="S7311" i="48"/>
  <c r="S7312" i="48"/>
  <c r="S7313" i="48"/>
  <c r="S7314" i="48"/>
  <c r="S7315" i="48"/>
  <c r="S7316" i="48"/>
  <c r="S7317" i="48"/>
  <c r="S7318" i="48"/>
  <c r="S7319" i="48"/>
  <c r="S7320" i="48"/>
  <c r="S7321" i="48"/>
  <c r="S7322" i="48"/>
  <c r="S7323" i="48"/>
  <c r="S7324" i="48"/>
  <c r="S7325" i="48"/>
  <c r="S7326" i="48"/>
  <c r="S7327" i="48"/>
  <c r="S7328" i="48"/>
  <c r="S7329" i="48"/>
  <c r="S7330" i="48"/>
  <c r="S7331" i="48"/>
  <c r="S7332" i="48"/>
  <c r="S7333" i="48"/>
  <c r="S7334" i="48"/>
  <c r="S7335" i="48"/>
  <c r="S7336" i="48"/>
  <c r="S7337" i="48"/>
  <c r="S7338" i="48"/>
  <c r="S7339" i="48"/>
  <c r="S7340" i="48"/>
  <c r="S7341" i="48"/>
  <c r="S7342" i="48"/>
  <c r="S7343" i="48"/>
  <c r="S7344" i="48"/>
  <c r="S7345" i="48"/>
  <c r="S7346" i="48"/>
  <c r="S7347" i="48"/>
  <c r="S7348" i="48"/>
  <c r="S7349" i="48"/>
  <c r="S7350" i="48"/>
  <c r="S7351" i="48"/>
  <c r="S7352" i="48"/>
  <c r="S7353" i="48"/>
  <c r="S7354" i="48"/>
  <c r="S7355" i="48"/>
  <c r="S7356" i="48"/>
  <c r="S7357" i="48"/>
  <c r="S7358" i="48"/>
  <c r="S7359" i="48"/>
  <c r="S7360" i="48"/>
  <c r="S7361" i="48"/>
  <c r="S7362" i="48"/>
  <c r="S7363" i="48"/>
  <c r="S7364" i="48"/>
  <c r="S7365" i="48"/>
  <c r="S7366" i="48"/>
  <c r="S7367" i="48"/>
  <c r="S7368" i="48"/>
  <c r="S7369" i="48"/>
  <c r="S7370" i="48"/>
  <c r="S7371" i="48"/>
  <c r="S7372" i="48"/>
  <c r="S7373" i="48"/>
  <c r="S7374" i="48"/>
  <c r="S7375" i="48"/>
  <c r="S7376" i="48"/>
  <c r="S7377" i="48"/>
  <c r="S7378" i="48"/>
  <c r="S7379" i="48"/>
  <c r="S7380" i="48"/>
  <c r="S7381" i="48"/>
  <c r="S7382" i="48"/>
  <c r="S7383" i="48"/>
  <c r="S7384" i="48"/>
  <c r="S7385" i="48"/>
  <c r="S7386" i="48"/>
  <c r="S7387" i="48"/>
  <c r="S7388" i="48"/>
  <c r="S7389" i="48"/>
  <c r="S7390" i="48"/>
  <c r="S7391" i="48"/>
  <c r="S7392" i="48"/>
  <c r="S7393" i="48"/>
  <c r="S7394" i="48"/>
  <c r="S7395" i="48"/>
  <c r="S7396" i="48"/>
  <c r="S7397" i="48"/>
  <c r="S7398" i="48"/>
  <c r="S7399" i="48"/>
  <c r="S7400" i="48"/>
  <c r="S7401" i="48"/>
  <c r="S7402" i="48"/>
  <c r="S7403" i="48"/>
  <c r="S7404" i="48"/>
  <c r="S7405" i="48"/>
  <c r="S7406" i="48"/>
  <c r="S7407" i="48"/>
  <c r="S7408" i="48"/>
  <c r="S7409" i="48"/>
  <c r="S7410" i="48"/>
  <c r="S7411" i="48"/>
  <c r="S7412" i="48"/>
  <c r="S7413" i="48"/>
  <c r="S7414" i="48"/>
  <c r="S7415" i="48"/>
  <c r="S7416" i="48"/>
  <c r="S7417" i="48"/>
  <c r="S7418" i="48"/>
  <c r="S7419" i="48"/>
  <c r="S7420" i="48"/>
  <c r="S7421" i="48"/>
  <c r="S7422" i="48"/>
  <c r="S7423" i="48"/>
  <c r="S7424" i="48"/>
  <c r="S7425" i="48"/>
  <c r="S7426" i="48"/>
  <c r="S7427" i="48"/>
  <c r="S7428" i="48"/>
  <c r="S7429" i="48"/>
  <c r="S7430" i="48"/>
  <c r="S7431" i="48"/>
  <c r="S7432" i="48"/>
  <c r="S7433" i="48"/>
  <c r="S7434" i="48"/>
  <c r="S7435" i="48"/>
  <c r="S7436" i="48"/>
  <c r="S7437" i="48"/>
  <c r="S7438" i="48"/>
  <c r="S7439" i="48"/>
  <c r="S7440" i="48"/>
  <c r="S7441" i="48"/>
  <c r="S7442" i="48"/>
  <c r="S7443" i="48"/>
  <c r="S7444" i="48"/>
  <c r="S7445" i="48"/>
  <c r="S7446" i="48"/>
  <c r="S7447" i="48"/>
  <c r="S7448" i="48"/>
  <c r="S7449" i="48"/>
  <c r="S7450" i="48"/>
  <c r="S7451" i="48"/>
  <c r="S7452" i="48"/>
  <c r="S7453" i="48"/>
  <c r="S7454" i="48"/>
  <c r="S7455" i="48"/>
  <c r="S7456" i="48"/>
  <c r="S7457" i="48"/>
  <c r="S7458" i="48"/>
  <c r="S7459" i="48"/>
  <c r="S7460" i="48"/>
  <c r="S7461" i="48"/>
  <c r="S7462" i="48"/>
  <c r="S7463" i="48"/>
  <c r="S7464" i="48"/>
  <c r="S7465" i="48"/>
  <c r="S7466" i="48"/>
  <c r="S7467" i="48"/>
  <c r="S7468" i="48"/>
  <c r="S7469" i="48"/>
  <c r="S7470" i="48"/>
  <c r="S7471" i="48"/>
  <c r="S7472" i="48"/>
  <c r="S7473" i="48"/>
  <c r="S7474" i="48"/>
  <c r="S7475" i="48"/>
  <c r="S7476" i="48"/>
  <c r="S7477" i="48"/>
  <c r="S7478" i="48"/>
  <c r="S7479" i="48"/>
  <c r="S7480" i="48"/>
  <c r="S7481" i="48"/>
  <c r="S7482" i="48"/>
  <c r="S7483" i="48"/>
  <c r="S7484" i="48"/>
  <c r="S7485" i="48"/>
  <c r="S7486" i="48"/>
  <c r="S7487" i="48"/>
  <c r="S7488" i="48"/>
  <c r="S7489" i="48"/>
  <c r="S7490" i="48"/>
  <c r="S7491" i="48"/>
  <c r="S7492" i="48"/>
  <c r="S7493" i="48"/>
  <c r="S7494" i="48"/>
  <c r="S7495" i="48"/>
  <c r="S7496" i="48"/>
  <c r="S7497" i="48"/>
  <c r="S7498" i="48"/>
  <c r="S7499" i="48"/>
  <c r="S7500" i="48"/>
  <c r="S7501" i="48"/>
  <c r="S7502" i="48"/>
  <c r="S7503" i="48"/>
  <c r="S7504" i="48"/>
  <c r="S7505" i="48"/>
  <c r="S7506" i="48"/>
  <c r="S7507" i="48"/>
  <c r="S7508" i="48"/>
  <c r="S7509" i="48"/>
  <c r="S7510" i="48"/>
  <c r="S7511" i="48"/>
  <c r="S7512" i="48"/>
  <c r="S7513" i="48"/>
  <c r="S7514" i="48"/>
  <c r="S7515" i="48"/>
  <c r="S7516" i="48"/>
  <c r="S7517" i="48"/>
  <c r="S7518" i="48"/>
  <c r="S7519" i="48"/>
  <c r="S7520" i="48"/>
  <c r="S7521" i="48"/>
  <c r="S7522" i="48"/>
  <c r="S7523" i="48"/>
  <c r="S7524" i="48"/>
  <c r="S7525" i="48"/>
  <c r="S7526" i="48"/>
  <c r="S7527" i="48"/>
  <c r="S7528" i="48"/>
  <c r="S7529" i="48"/>
  <c r="S7530" i="48"/>
  <c r="S7531" i="48"/>
  <c r="S7532" i="48"/>
  <c r="S7533" i="48"/>
  <c r="S7534" i="48"/>
  <c r="S7535" i="48"/>
  <c r="S7536" i="48"/>
  <c r="S7537" i="48"/>
  <c r="S7538" i="48"/>
  <c r="S7539" i="48"/>
  <c r="S7540" i="48"/>
  <c r="S7541" i="48"/>
  <c r="S7542" i="48"/>
  <c r="S7543" i="48"/>
  <c r="S7544" i="48"/>
  <c r="S7545" i="48"/>
  <c r="S7546" i="48"/>
  <c r="S7547" i="48"/>
  <c r="S7548" i="48"/>
  <c r="S7549" i="48"/>
  <c r="S7550" i="48"/>
  <c r="S7551" i="48"/>
  <c r="S7552" i="48"/>
  <c r="S7553" i="48"/>
  <c r="S7554" i="48"/>
  <c r="S7555" i="48"/>
  <c r="S7556" i="48"/>
  <c r="S7557" i="48"/>
  <c r="S7558" i="48"/>
  <c r="S7559" i="48"/>
  <c r="S7560" i="48"/>
  <c r="S7561" i="48"/>
  <c r="S7562" i="48"/>
  <c r="S7563" i="48"/>
  <c r="S7564" i="48"/>
  <c r="S7565" i="48"/>
  <c r="S7566" i="48"/>
  <c r="S7567" i="48"/>
  <c r="S7568" i="48"/>
  <c r="S7569" i="48"/>
  <c r="S7570" i="48"/>
  <c r="S7571" i="48"/>
  <c r="S7572" i="48"/>
  <c r="S7573" i="48"/>
  <c r="S7574" i="48"/>
  <c r="S7575" i="48"/>
  <c r="S7576" i="48"/>
  <c r="S7577" i="48"/>
  <c r="S7578" i="48"/>
  <c r="S7579" i="48"/>
  <c r="S7580" i="48"/>
  <c r="S7581" i="48"/>
  <c r="S7582" i="48"/>
  <c r="S7583" i="48"/>
  <c r="S7584" i="48"/>
  <c r="S7585" i="48"/>
  <c r="S7586" i="48"/>
  <c r="S7587" i="48"/>
  <c r="S7588" i="48"/>
  <c r="S7589" i="48"/>
  <c r="S7590" i="48"/>
  <c r="S7591" i="48"/>
  <c r="S7592" i="48"/>
  <c r="S7593" i="48"/>
  <c r="S7594" i="48"/>
  <c r="S7595" i="48"/>
  <c r="S7596" i="48"/>
  <c r="S7597" i="48"/>
  <c r="S7598" i="48"/>
  <c r="S7599" i="48"/>
  <c r="S7600" i="48"/>
  <c r="S7601" i="48"/>
  <c r="S7602" i="48"/>
  <c r="S7603" i="48"/>
  <c r="S7604" i="48"/>
  <c r="S7605" i="48"/>
  <c r="S7606" i="48"/>
  <c r="S7607" i="48"/>
  <c r="S7608" i="48"/>
  <c r="S7609" i="48"/>
  <c r="S7610" i="48"/>
  <c r="S7611" i="48"/>
  <c r="S7612" i="48"/>
  <c r="S7613" i="48"/>
  <c r="S7614" i="48"/>
  <c r="S7615" i="48"/>
  <c r="S7616" i="48"/>
  <c r="S7617" i="48"/>
  <c r="S7618" i="48"/>
  <c r="S7619" i="48"/>
  <c r="S7620" i="48"/>
  <c r="S7621" i="48"/>
  <c r="S7622" i="48"/>
  <c r="S7623" i="48"/>
  <c r="S7624" i="48"/>
  <c r="S7625" i="48"/>
  <c r="S7626" i="48"/>
  <c r="S7627" i="48"/>
  <c r="S7628" i="48"/>
  <c r="S7629" i="48"/>
  <c r="S7630" i="48"/>
  <c r="S7631" i="48"/>
  <c r="S7632" i="48"/>
  <c r="S7633" i="48"/>
  <c r="S7634" i="48"/>
  <c r="S7635" i="48"/>
  <c r="S7636" i="48"/>
  <c r="S7637" i="48"/>
  <c r="S7638" i="48"/>
  <c r="S7639" i="48"/>
  <c r="S7640" i="48"/>
  <c r="S7641" i="48"/>
  <c r="S7642" i="48"/>
  <c r="S7643" i="48"/>
  <c r="S7644" i="48"/>
  <c r="S7645" i="48"/>
  <c r="S7646" i="48"/>
  <c r="S7647" i="48"/>
  <c r="S7648" i="48"/>
  <c r="S7649" i="48"/>
  <c r="S7650" i="48"/>
  <c r="S7651" i="48"/>
  <c r="S7652" i="48"/>
  <c r="S7653" i="48"/>
  <c r="S7654" i="48"/>
  <c r="S7655" i="48"/>
  <c r="S7656" i="48"/>
  <c r="S7657" i="48"/>
  <c r="S7658" i="48"/>
  <c r="S7659" i="48"/>
  <c r="S7660" i="48"/>
  <c r="S7661" i="48"/>
  <c r="S7662" i="48"/>
  <c r="S7663" i="48"/>
  <c r="S7664" i="48"/>
  <c r="S7665" i="48"/>
  <c r="S7666" i="48"/>
  <c r="S7667" i="48"/>
  <c r="S7668" i="48"/>
  <c r="S7669" i="48"/>
  <c r="S7670" i="48"/>
  <c r="S7671" i="48"/>
  <c r="S7672" i="48"/>
  <c r="S7673" i="48"/>
  <c r="S7674" i="48"/>
  <c r="S7675" i="48"/>
  <c r="S7676" i="48"/>
  <c r="S7677" i="48"/>
  <c r="S7678" i="48"/>
  <c r="S7679" i="48"/>
  <c r="S7680" i="48"/>
  <c r="S7681" i="48"/>
  <c r="S7682" i="48"/>
  <c r="S7683" i="48"/>
  <c r="S7684" i="48"/>
  <c r="S7685" i="48"/>
  <c r="S7686" i="48"/>
  <c r="S7687" i="48"/>
  <c r="S7688" i="48"/>
  <c r="S7689" i="48"/>
  <c r="S7690" i="48"/>
  <c r="S7691" i="48"/>
  <c r="S7692" i="48"/>
  <c r="S7693" i="48"/>
  <c r="S7694" i="48"/>
  <c r="S7695" i="48"/>
  <c r="S7696" i="48"/>
  <c r="S7697" i="48"/>
  <c r="S7698" i="48"/>
  <c r="S7699" i="48"/>
  <c r="S7700" i="48"/>
  <c r="S7701" i="48"/>
  <c r="S7702" i="48"/>
  <c r="S7703" i="48"/>
  <c r="S7704" i="48"/>
  <c r="S7705" i="48"/>
  <c r="S7706" i="48"/>
  <c r="S7707" i="48"/>
  <c r="S7708" i="48"/>
  <c r="S7709" i="48"/>
  <c r="S7710" i="48"/>
  <c r="S7711" i="48"/>
  <c r="S7712" i="48"/>
  <c r="S7713" i="48"/>
  <c r="S7714" i="48"/>
  <c r="S7715" i="48"/>
  <c r="S7716" i="48"/>
  <c r="S7717" i="48"/>
  <c r="S7718" i="48"/>
  <c r="S7719" i="48"/>
  <c r="S7720" i="48"/>
  <c r="S7721" i="48"/>
  <c r="S7722" i="48"/>
  <c r="S7723" i="48"/>
  <c r="S7724" i="48"/>
  <c r="S7725" i="48"/>
  <c r="S7726" i="48"/>
  <c r="S7727" i="48"/>
  <c r="S7728" i="48"/>
  <c r="S7729" i="48"/>
  <c r="S7730" i="48"/>
  <c r="S7731" i="48"/>
  <c r="S7732" i="48"/>
  <c r="S7733" i="48"/>
  <c r="S7734" i="48"/>
  <c r="S7735" i="48"/>
  <c r="S7736" i="48"/>
  <c r="S7737" i="48"/>
  <c r="S7738" i="48"/>
  <c r="S7739" i="48"/>
  <c r="S7740" i="48"/>
  <c r="S7741" i="48"/>
  <c r="S7742" i="48"/>
  <c r="S7743" i="48"/>
  <c r="S7744" i="48"/>
  <c r="S7745" i="48"/>
  <c r="S7746" i="48"/>
  <c r="S7747" i="48"/>
  <c r="S7748" i="48"/>
  <c r="S7749" i="48"/>
  <c r="S7750" i="48"/>
  <c r="S7751" i="48"/>
  <c r="S7752" i="48"/>
  <c r="S7753" i="48"/>
  <c r="S7754" i="48"/>
  <c r="S7755" i="48"/>
  <c r="S7756" i="48"/>
  <c r="S7757" i="48"/>
  <c r="S7758" i="48"/>
  <c r="S7759" i="48"/>
  <c r="S7760" i="48"/>
  <c r="S7761" i="48"/>
  <c r="S7762" i="48"/>
  <c r="S7763" i="48"/>
  <c r="S7764" i="48"/>
  <c r="S7765" i="48"/>
  <c r="S7766" i="48"/>
  <c r="S7767" i="48"/>
  <c r="S7768" i="48"/>
  <c r="S7769" i="48"/>
  <c r="S7770" i="48"/>
  <c r="S7771" i="48"/>
  <c r="S7772" i="48"/>
  <c r="S7773" i="48"/>
  <c r="S7774" i="48"/>
  <c r="S7775" i="48"/>
  <c r="S7776" i="48"/>
  <c r="S7777" i="48"/>
  <c r="S7778" i="48"/>
  <c r="S7779" i="48"/>
  <c r="S7780" i="48"/>
  <c r="S7781" i="48"/>
  <c r="S7782" i="48"/>
  <c r="S7783" i="48"/>
  <c r="S7784" i="48"/>
  <c r="S7785" i="48"/>
  <c r="S7786" i="48"/>
  <c r="S7787" i="48"/>
  <c r="S7788" i="48"/>
  <c r="S7789" i="48"/>
  <c r="S7790" i="48"/>
  <c r="S7791" i="48"/>
  <c r="S7792" i="48"/>
  <c r="S7793" i="48"/>
  <c r="S7794" i="48"/>
  <c r="S7795" i="48"/>
  <c r="S7796" i="48"/>
  <c r="S7797" i="48"/>
  <c r="S7798" i="48"/>
  <c r="S7799" i="48"/>
  <c r="S7800" i="48"/>
  <c r="S7801" i="48"/>
  <c r="S7802" i="48"/>
  <c r="S7803" i="48"/>
  <c r="S7804" i="48"/>
  <c r="S7805" i="48"/>
  <c r="S7806" i="48"/>
  <c r="S7807" i="48"/>
  <c r="S7808" i="48"/>
  <c r="S7809" i="48"/>
  <c r="S7810" i="48"/>
  <c r="S7811" i="48"/>
  <c r="S7812" i="48"/>
  <c r="S7813" i="48"/>
  <c r="S7814" i="48"/>
  <c r="S7815" i="48"/>
  <c r="S7816" i="48"/>
  <c r="S7817" i="48"/>
  <c r="S7818" i="48"/>
  <c r="S7819" i="48"/>
  <c r="S7820" i="48"/>
  <c r="S7821" i="48"/>
  <c r="S7822" i="48"/>
  <c r="S7823" i="48"/>
  <c r="S7824" i="48"/>
  <c r="S7825" i="48"/>
  <c r="S7826" i="48"/>
  <c r="S7827" i="48"/>
  <c r="S7828" i="48"/>
  <c r="S7829" i="48"/>
  <c r="S7830" i="48"/>
  <c r="S7831" i="48"/>
  <c r="S7832" i="48"/>
  <c r="S7833" i="48"/>
  <c r="S7834" i="48"/>
  <c r="S7835" i="48"/>
  <c r="S7836" i="48"/>
  <c r="S7837" i="48"/>
  <c r="S7838" i="48"/>
  <c r="S7839" i="48"/>
  <c r="S7840" i="48"/>
  <c r="S7841" i="48"/>
  <c r="S7842" i="48"/>
  <c r="S7843" i="48"/>
  <c r="S7844" i="48"/>
  <c r="S7845" i="48"/>
  <c r="S7846" i="48"/>
  <c r="S7847" i="48"/>
  <c r="S7848" i="48"/>
  <c r="S7849" i="48"/>
  <c r="S7850" i="48"/>
  <c r="S7851" i="48"/>
  <c r="S7852" i="48"/>
  <c r="S7853" i="48"/>
  <c r="S7854" i="48"/>
  <c r="S7855" i="48"/>
  <c r="S7856" i="48"/>
  <c r="S7857" i="48"/>
  <c r="S7858" i="48"/>
  <c r="S7859" i="48"/>
  <c r="S7860" i="48"/>
  <c r="S7861" i="48"/>
  <c r="S7862" i="48"/>
  <c r="S7863" i="48"/>
  <c r="S7864" i="48"/>
  <c r="S7865" i="48"/>
  <c r="S7866" i="48"/>
  <c r="S7867" i="48"/>
  <c r="S7868" i="48"/>
  <c r="S7869" i="48"/>
  <c r="S7870" i="48"/>
  <c r="S7871" i="48"/>
  <c r="S7872" i="48"/>
  <c r="S7873" i="48"/>
  <c r="S7874" i="48"/>
  <c r="S7875" i="48"/>
  <c r="S7876" i="48"/>
  <c r="S7877" i="48"/>
  <c r="S7878" i="48"/>
  <c r="S7879" i="48"/>
  <c r="S7880" i="48"/>
  <c r="S7881" i="48"/>
  <c r="S7882" i="48"/>
  <c r="S7883" i="48"/>
  <c r="S7884" i="48"/>
  <c r="S7885" i="48"/>
  <c r="S7886" i="48"/>
  <c r="S7887" i="48"/>
  <c r="S7888" i="48"/>
  <c r="S7889" i="48"/>
  <c r="S7890" i="48"/>
  <c r="S7891" i="48"/>
  <c r="S7892" i="48"/>
  <c r="S7893" i="48"/>
  <c r="S7894" i="48"/>
  <c r="S7895" i="48"/>
  <c r="S7896" i="48"/>
  <c r="S7897" i="48"/>
  <c r="S7898" i="48"/>
  <c r="S7899" i="48"/>
  <c r="S7900" i="48"/>
  <c r="S7901" i="48"/>
  <c r="S7902" i="48"/>
  <c r="S7903" i="48"/>
  <c r="S7904" i="48"/>
  <c r="S7905" i="48"/>
  <c r="S7906" i="48"/>
  <c r="S7907" i="48"/>
  <c r="S7908" i="48"/>
  <c r="S7909" i="48"/>
  <c r="S7910" i="48"/>
  <c r="S7911" i="48"/>
  <c r="S7912" i="48"/>
  <c r="S7913" i="48"/>
  <c r="S7914" i="48"/>
  <c r="S7915" i="48"/>
  <c r="S7916" i="48"/>
  <c r="S7917" i="48"/>
  <c r="S7918" i="48"/>
  <c r="S7919" i="48"/>
  <c r="S7920" i="48"/>
  <c r="S7921" i="48"/>
  <c r="S7922" i="48"/>
  <c r="S7923" i="48"/>
  <c r="S7924" i="48"/>
  <c r="S7925" i="48"/>
  <c r="S7926" i="48"/>
  <c r="S7927" i="48"/>
  <c r="S7928" i="48"/>
  <c r="S7929" i="48"/>
  <c r="S7930" i="48"/>
  <c r="S7931" i="48"/>
  <c r="S7932" i="48"/>
  <c r="S7933" i="48"/>
  <c r="S7934" i="48"/>
  <c r="S7935" i="48"/>
  <c r="S7936" i="48"/>
  <c r="S7937" i="48"/>
  <c r="S7938" i="48"/>
  <c r="S7939" i="48"/>
  <c r="S7940" i="48"/>
  <c r="S7941" i="48"/>
  <c r="S7942" i="48"/>
  <c r="S7943" i="48"/>
  <c r="S7944" i="48"/>
  <c r="S7945" i="48"/>
  <c r="S7946" i="48"/>
  <c r="S7947" i="48"/>
  <c r="S7948" i="48"/>
  <c r="S7949" i="48"/>
  <c r="S7950" i="48"/>
  <c r="S7951" i="48"/>
  <c r="S7952" i="48"/>
  <c r="S7953" i="48"/>
  <c r="S7954" i="48"/>
  <c r="S7955" i="48"/>
  <c r="S7956" i="48"/>
  <c r="S7957" i="48"/>
  <c r="S7958" i="48"/>
  <c r="S7959" i="48"/>
  <c r="S7960" i="48"/>
  <c r="S7961" i="48"/>
  <c r="S7962" i="48"/>
  <c r="S7963" i="48"/>
  <c r="S7964" i="48"/>
  <c r="S7965" i="48"/>
  <c r="S7966" i="48"/>
  <c r="S7967" i="48"/>
  <c r="S7968" i="48"/>
  <c r="S7969" i="48"/>
  <c r="S7970" i="48"/>
  <c r="S7971" i="48"/>
  <c r="S7972" i="48"/>
  <c r="S7973" i="48"/>
  <c r="S7974" i="48"/>
  <c r="S7975" i="48"/>
  <c r="S7976" i="48"/>
  <c r="S7977" i="48"/>
  <c r="S7978" i="48"/>
  <c r="S7979" i="48"/>
  <c r="S7980" i="48"/>
  <c r="S7981" i="48"/>
  <c r="S7982" i="48"/>
  <c r="S7983" i="48"/>
  <c r="S7984" i="48"/>
  <c r="S7985" i="48"/>
  <c r="S7986" i="48"/>
  <c r="S7987" i="48"/>
  <c r="S7988" i="48"/>
  <c r="S7989" i="48"/>
  <c r="S7990" i="48"/>
  <c r="S7991" i="48"/>
  <c r="S7992" i="48"/>
  <c r="S7993" i="48"/>
  <c r="S7994" i="48"/>
  <c r="S7995" i="48"/>
  <c r="S7996" i="48"/>
  <c r="S7997" i="48"/>
  <c r="S7998" i="48"/>
  <c r="S7999" i="48"/>
  <c r="S8000" i="48"/>
  <c r="S8001" i="48"/>
  <c r="S8002" i="48"/>
  <c r="S8003" i="48"/>
  <c r="S8004" i="48"/>
  <c r="S8005" i="48"/>
  <c r="S8006" i="48"/>
  <c r="S8007" i="48"/>
  <c r="S8008" i="48"/>
  <c r="S8009" i="48"/>
  <c r="S8010" i="48"/>
  <c r="S8011" i="48"/>
  <c r="S8012" i="48"/>
  <c r="S8013" i="48"/>
  <c r="S8014" i="48"/>
  <c r="S8015" i="48"/>
  <c r="S8016" i="48"/>
  <c r="S8017" i="48"/>
  <c r="S8018" i="48"/>
  <c r="S8019" i="48"/>
  <c r="S8020" i="48"/>
  <c r="S8021" i="48"/>
  <c r="S8022" i="48"/>
  <c r="S8023" i="48"/>
  <c r="S8024" i="48"/>
  <c r="S8025" i="48"/>
  <c r="S8026" i="48"/>
  <c r="S8027" i="48"/>
  <c r="S8028" i="48"/>
  <c r="S8029" i="48"/>
  <c r="S8030" i="48"/>
  <c r="S8031" i="48"/>
  <c r="S8032" i="48"/>
  <c r="S8033" i="48"/>
  <c r="S8034" i="48"/>
  <c r="S8035" i="48"/>
  <c r="S8036" i="48"/>
  <c r="S8037" i="48"/>
  <c r="S8038" i="48"/>
  <c r="S8039" i="48"/>
  <c r="S8040" i="48"/>
  <c r="S8041" i="48"/>
  <c r="S8042" i="48"/>
  <c r="S8043" i="48"/>
  <c r="S8044" i="48"/>
  <c r="S8045" i="48"/>
  <c r="S8046" i="48"/>
  <c r="S8047" i="48"/>
  <c r="S8048" i="48"/>
  <c r="S8049" i="48"/>
  <c r="S8050" i="48"/>
  <c r="S8051" i="48"/>
  <c r="S8052" i="48"/>
  <c r="S8053" i="48"/>
  <c r="S8054" i="48"/>
  <c r="S8055" i="48"/>
  <c r="S8056" i="48"/>
  <c r="S8057" i="48"/>
  <c r="S8058" i="48"/>
  <c r="S8059" i="48"/>
  <c r="S8060" i="48"/>
  <c r="S8061" i="48"/>
  <c r="S8062" i="48"/>
  <c r="S8063" i="48"/>
  <c r="S8064" i="48"/>
  <c r="S8065" i="48"/>
  <c r="S8066" i="48"/>
  <c r="S8067" i="48"/>
  <c r="S8068" i="48"/>
  <c r="S8069" i="48"/>
  <c r="S8070" i="48"/>
  <c r="S8071" i="48"/>
  <c r="S8072" i="48"/>
  <c r="S8073" i="48"/>
  <c r="S8074" i="48"/>
  <c r="S8075" i="48"/>
  <c r="S8076" i="48"/>
  <c r="S8077" i="48"/>
  <c r="S8078" i="48"/>
  <c r="S8079" i="48"/>
  <c r="S8080" i="48"/>
  <c r="S8081" i="48"/>
  <c r="S8082" i="48"/>
  <c r="S8083" i="48"/>
  <c r="S8084" i="48"/>
  <c r="S8085" i="48"/>
  <c r="S8086" i="48"/>
  <c r="S8087" i="48"/>
  <c r="S8088" i="48"/>
  <c r="S8089" i="48"/>
  <c r="S8090" i="48"/>
  <c r="S8091" i="48"/>
  <c r="S8092" i="48"/>
  <c r="S8093" i="48"/>
  <c r="S8094" i="48"/>
  <c r="S8095" i="48"/>
  <c r="S8096" i="48"/>
  <c r="S8097" i="48"/>
  <c r="S8098" i="48"/>
  <c r="S8099" i="48"/>
  <c r="S8100" i="48"/>
  <c r="S8101" i="48"/>
  <c r="S8102" i="48"/>
  <c r="S8103" i="48"/>
  <c r="S8104" i="48"/>
  <c r="S8105" i="48"/>
  <c r="S8106" i="48"/>
  <c r="S8107" i="48"/>
  <c r="S8108" i="48"/>
  <c r="S8109" i="48"/>
  <c r="S8110" i="48"/>
  <c r="S8111" i="48"/>
  <c r="S8112" i="48"/>
  <c r="S8113" i="48"/>
  <c r="S8114" i="48"/>
  <c r="S8115" i="48"/>
  <c r="S8116" i="48"/>
  <c r="S8117" i="48"/>
  <c r="S8118" i="48"/>
  <c r="S8119" i="48"/>
  <c r="S8120" i="48"/>
  <c r="S8121" i="48"/>
  <c r="S8122" i="48"/>
  <c r="S8123" i="48"/>
  <c r="S8124" i="48"/>
  <c r="S8125" i="48"/>
  <c r="S8126" i="48"/>
  <c r="S8127" i="48"/>
  <c r="S8128" i="48"/>
  <c r="S8129" i="48"/>
  <c r="S8130" i="48"/>
  <c r="S8131" i="48"/>
  <c r="S8132" i="48"/>
  <c r="S8133" i="48"/>
  <c r="S8134" i="48"/>
  <c r="S8135" i="48"/>
  <c r="S8136" i="48"/>
  <c r="S8137" i="48"/>
  <c r="S8138" i="48"/>
  <c r="S8139" i="48"/>
  <c r="S8140" i="48"/>
  <c r="S8141" i="48"/>
  <c r="S8142" i="48"/>
  <c r="S8143" i="48"/>
  <c r="S8144" i="48"/>
  <c r="S8145" i="48"/>
  <c r="S8146" i="48"/>
  <c r="S8147" i="48"/>
  <c r="S8148" i="48"/>
  <c r="S8149" i="48"/>
  <c r="S8150" i="48"/>
  <c r="S8151" i="48"/>
  <c r="S8152" i="48"/>
  <c r="S8153" i="48"/>
  <c r="S8154" i="48"/>
  <c r="S8155" i="48"/>
  <c r="S8156" i="48"/>
  <c r="S8157" i="48"/>
  <c r="S8158" i="48"/>
  <c r="S8159" i="48"/>
  <c r="S8160" i="48"/>
  <c r="S8161" i="48"/>
  <c r="S8162" i="48"/>
  <c r="S8163" i="48"/>
  <c r="S8164" i="48"/>
  <c r="S8165" i="48"/>
  <c r="S8166" i="48"/>
  <c r="S8167" i="48"/>
  <c r="S8168" i="48"/>
  <c r="S8169" i="48"/>
  <c r="S8170" i="48"/>
  <c r="S8171" i="48"/>
  <c r="S8172" i="48"/>
  <c r="S8173" i="48"/>
  <c r="S8174" i="48"/>
  <c r="S8175" i="48"/>
  <c r="S8176" i="48"/>
  <c r="S8177" i="48"/>
  <c r="S8178" i="48"/>
  <c r="S8179" i="48"/>
  <c r="S8180" i="48"/>
  <c r="S8181" i="48"/>
  <c r="S8182" i="48"/>
  <c r="S8183" i="48"/>
  <c r="S8184" i="48"/>
  <c r="S8185" i="48"/>
  <c r="S8186" i="48"/>
  <c r="S8187" i="48"/>
  <c r="S8188" i="48"/>
  <c r="S8189" i="48"/>
  <c r="S8190" i="48"/>
  <c r="S8191" i="48"/>
  <c r="S8192" i="48"/>
  <c r="S8193" i="48"/>
  <c r="S8194" i="48"/>
  <c r="S8195" i="48"/>
  <c r="S8196" i="48"/>
  <c r="S8197" i="48"/>
  <c r="S8198" i="48"/>
  <c r="S8199" i="48"/>
  <c r="S8200" i="48"/>
  <c r="S8201" i="48"/>
  <c r="S8202" i="48"/>
  <c r="S8203" i="48"/>
  <c r="S8204" i="48"/>
  <c r="S8205" i="48"/>
  <c r="S8206" i="48"/>
  <c r="S8207" i="48"/>
  <c r="S8208" i="48"/>
  <c r="S8209" i="48"/>
  <c r="S8210" i="48"/>
  <c r="S8211" i="48"/>
  <c r="S8212" i="48"/>
  <c r="S8213" i="48"/>
  <c r="S8214" i="48"/>
  <c r="S8215" i="48"/>
  <c r="S8216" i="48"/>
  <c r="S8217" i="48"/>
  <c r="S8218" i="48"/>
  <c r="S8219" i="48"/>
  <c r="S8220" i="48"/>
  <c r="S8221" i="48"/>
  <c r="S8222" i="48"/>
  <c r="S8223" i="48"/>
  <c r="S8224" i="48"/>
  <c r="S8225" i="48"/>
  <c r="S8226" i="48"/>
  <c r="S8227" i="48"/>
  <c r="S8228" i="48"/>
  <c r="S8229" i="48"/>
  <c r="S8230" i="48"/>
  <c r="S8231" i="48"/>
  <c r="S8232" i="48"/>
  <c r="S8233" i="48"/>
  <c r="S8234" i="48"/>
  <c r="S8235" i="48"/>
  <c r="S8236" i="48"/>
  <c r="S8237" i="48"/>
  <c r="S8238" i="48"/>
  <c r="S8239" i="48"/>
  <c r="S8240" i="48"/>
  <c r="S8241" i="48"/>
  <c r="S8242" i="48"/>
  <c r="S8243" i="48"/>
  <c r="S8244" i="48"/>
  <c r="S8245" i="48"/>
  <c r="S8246" i="48"/>
  <c r="S8247" i="48"/>
  <c r="S8248" i="48"/>
  <c r="S8249" i="48"/>
  <c r="S8250" i="48"/>
  <c r="S8251" i="48"/>
  <c r="S8252" i="48"/>
  <c r="S8253" i="48"/>
  <c r="S8254" i="48"/>
  <c r="S8255" i="48"/>
  <c r="S8256" i="48"/>
  <c r="S8257" i="48"/>
  <c r="S8258" i="48"/>
  <c r="S8259" i="48"/>
  <c r="S8260" i="48"/>
  <c r="S8261" i="48"/>
  <c r="S8262" i="48"/>
  <c r="S8263" i="48"/>
  <c r="S8264" i="48"/>
  <c r="S8265" i="48"/>
  <c r="S8266" i="48"/>
  <c r="S8267" i="48"/>
  <c r="S8268" i="48"/>
  <c r="S8269" i="48"/>
  <c r="S8270" i="48"/>
  <c r="S8271" i="48"/>
  <c r="S8272" i="48"/>
  <c r="S8273" i="48"/>
  <c r="S8274" i="48"/>
  <c r="S8275" i="48"/>
  <c r="S8276" i="48"/>
  <c r="S8277" i="48"/>
  <c r="S8278" i="48"/>
  <c r="S8279" i="48"/>
  <c r="S8280" i="48"/>
  <c r="S8281" i="48"/>
  <c r="S8282" i="48"/>
  <c r="S8283" i="48"/>
  <c r="S8284" i="48"/>
  <c r="S8285" i="48"/>
  <c r="S8286" i="48"/>
  <c r="S8287" i="48"/>
  <c r="S8288" i="48"/>
  <c r="S8289" i="48"/>
  <c r="S8290" i="48"/>
  <c r="S8291" i="48"/>
  <c r="S8292" i="48"/>
  <c r="S8293" i="48"/>
  <c r="S8294" i="48"/>
  <c r="S8295" i="48"/>
  <c r="S8296" i="48"/>
  <c r="S8297" i="48"/>
  <c r="S8298" i="48"/>
  <c r="S8299" i="48"/>
  <c r="S8300" i="48"/>
  <c r="S8301" i="48"/>
  <c r="S8302" i="48"/>
  <c r="S8303" i="48"/>
  <c r="S8304" i="48"/>
  <c r="S8305" i="48"/>
  <c r="S8306" i="48"/>
  <c r="S8307" i="48"/>
  <c r="S8308" i="48"/>
  <c r="S8309" i="48"/>
  <c r="S8310" i="48"/>
  <c r="S8311" i="48"/>
  <c r="S8312" i="48"/>
  <c r="S8313" i="48"/>
  <c r="S8314" i="48"/>
  <c r="S8315" i="48"/>
  <c r="S8316" i="48"/>
  <c r="S8317" i="48"/>
  <c r="S8318" i="48"/>
  <c r="S8319" i="48"/>
  <c r="S8320" i="48"/>
  <c r="S8321" i="48"/>
  <c r="S8322" i="48"/>
  <c r="S8323" i="48"/>
  <c r="S8324" i="48"/>
  <c r="S8325" i="48"/>
  <c r="S8326" i="48"/>
  <c r="S8327" i="48"/>
  <c r="S8328" i="48"/>
  <c r="S8329" i="48"/>
  <c r="S8330" i="48"/>
  <c r="S8331" i="48"/>
  <c r="S8332" i="48"/>
  <c r="S8333" i="48"/>
  <c r="S8334" i="48"/>
  <c r="S8335" i="48"/>
  <c r="S8336" i="48"/>
  <c r="S8337" i="48"/>
  <c r="S8338" i="48"/>
  <c r="S8339" i="48"/>
  <c r="S8340" i="48"/>
  <c r="S8341" i="48"/>
  <c r="S8342" i="48"/>
  <c r="S8343" i="48"/>
  <c r="S8344" i="48"/>
  <c r="S8345" i="48"/>
  <c r="S8346" i="48"/>
  <c r="S8347" i="48"/>
  <c r="S8348" i="48"/>
  <c r="S8349" i="48"/>
  <c r="S8350" i="48"/>
  <c r="S8351" i="48"/>
  <c r="S8352" i="48"/>
  <c r="S8353" i="48"/>
  <c r="S8354" i="48"/>
  <c r="S8355" i="48"/>
  <c r="S8356" i="48"/>
  <c r="S8357" i="48"/>
  <c r="S8358" i="48"/>
  <c r="S8359" i="48"/>
  <c r="S8360" i="48"/>
  <c r="S8361" i="48"/>
  <c r="S8362" i="48"/>
  <c r="S8363" i="48"/>
  <c r="S8364" i="48"/>
  <c r="S8365" i="48"/>
  <c r="S8366" i="48"/>
  <c r="S8367" i="48"/>
  <c r="S8368" i="48"/>
  <c r="S8369" i="48"/>
  <c r="S8370" i="48"/>
  <c r="S8371" i="48"/>
  <c r="S8372" i="48"/>
  <c r="S8373" i="48"/>
  <c r="S8374" i="48"/>
  <c r="S8375" i="48"/>
  <c r="S8376" i="48"/>
  <c r="S8377" i="48"/>
  <c r="S8378" i="48"/>
  <c r="S8379" i="48"/>
  <c r="S8380" i="48"/>
  <c r="S8381" i="48"/>
  <c r="S8382" i="48"/>
  <c r="S8383" i="48"/>
  <c r="S8384" i="48"/>
  <c r="S8385" i="48"/>
  <c r="S8386" i="48"/>
  <c r="S8387" i="48"/>
  <c r="S8388" i="48"/>
  <c r="S8389" i="48"/>
  <c r="S8390" i="48"/>
  <c r="S8391" i="48"/>
  <c r="S8392" i="48"/>
  <c r="S8393" i="48"/>
  <c r="S8394" i="48"/>
  <c r="S8395" i="48"/>
  <c r="S8396" i="48"/>
  <c r="S8397" i="48"/>
  <c r="S8398" i="48"/>
  <c r="S8399" i="48"/>
  <c r="S8400" i="48"/>
  <c r="S8401" i="48"/>
  <c r="S8402" i="48"/>
  <c r="S8403" i="48"/>
  <c r="S8404" i="48"/>
  <c r="S8405" i="48"/>
  <c r="S8406" i="48"/>
  <c r="S8407" i="48"/>
  <c r="S8408" i="48"/>
  <c r="S8409" i="48"/>
  <c r="S8410" i="48"/>
  <c r="S8411" i="48"/>
  <c r="S8412" i="48"/>
  <c r="S8413" i="48"/>
  <c r="S8414" i="48"/>
  <c r="S8415" i="48"/>
  <c r="S8416" i="48"/>
  <c r="S8417" i="48"/>
  <c r="S8418" i="48"/>
  <c r="S8419" i="48"/>
  <c r="S8420" i="48"/>
  <c r="S8421" i="48"/>
  <c r="S8422" i="48"/>
  <c r="S8423" i="48"/>
  <c r="S8424" i="48"/>
  <c r="S8425" i="48"/>
  <c r="S8426" i="48"/>
  <c r="S8427" i="48"/>
  <c r="S8428" i="48"/>
  <c r="S8429" i="48"/>
  <c r="S8430" i="48"/>
  <c r="S8431" i="48"/>
  <c r="S8432" i="48"/>
  <c r="S8433" i="48"/>
  <c r="S8434" i="48"/>
  <c r="S8435" i="48"/>
  <c r="S8436" i="48"/>
  <c r="S8437" i="48"/>
  <c r="S8438" i="48"/>
  <c r="S8439" i="48"/>
  <c r="S8440" i="48"/>
  <c r="S8441" i="48"/>
  <c r="S8442" i="48"/>
  <c r="S8443" i="48"/>
  <c r="S8444" i="48"/>
  <c r="S8445" i="48"/>
  <c r="S8446" i="48"/>
  <c r="S8447" i="48"/>
  <c r="S8448" i="48"/>
  <c r="S8449" i="48"/>
  <c r="S8450" i="48"/>
  <c r="S8451" i="48"/>
  <c r="S8452" i="48"/>
  <c r="S8453" i="48"/>
  <c r="S8454" i="48"/>
  <c r="S8455" i="48"/>
  <c r="S8456" i="48"/>
  <c r="S8457" i="48"/>
  <c r="S8458" i="48"/>
  <c r="S8459" i="48"/>
  <c r="S8460" i="48"/>
  <c r="S8461" i="48"/>
  <c r="S8462" i="48"/>
  <c r="S8463" i="48"/>
  <c r="S8464" i="48"/>
  <c r="S8465" i="48"/>
  <c r="S8466" i="48"/>
  <c r="S8467" i="48"/>
  <c r="S8468" i="48"/>
  <c r="S8469" i="48"/>
  <c r="S8470" i="48"/>
  <c r="S8471" i="48"/>
  <c r="S8472" i="48"/>
  <c r="S8473" i="48"/>
  <c r="S8474" i="48"/>
  <c r="S8475" i="48"/>
  <c r="S8476" i="48"/>
  <c r="S8477" i="48"/>
  <c r="S8478" i="48"/>
  <c r="S8479" i="48"/>
  <c r="S8480" i="48"/>
  <c r="S8481" i="48"/>
  <c r="S8482" i="48"/>
  <c r="S8483" i="48"/>
  <c r="S8484" i="48"/>
  <c r="S8485" i="48"/>
  <c r="S8486" i="48"/>
  <c r="S8487" i="48"/>
  <c r="S8488" i="48"/>
  <c r="S8489" i="48"/>
  <c r="S8490" i="48"/>
  <c r="S8491" i="48"/>
  <c r="S8492" i="48"/>
  <c r="S8493" i="48"/>
  <c r="S8494" i="48"/>
  <c r="S8495" i="48"/>
  <c r="S8496" i="48"/>
  <c r="S8497" i="48"/>
  <c r="S8498" i="48"/>
  <c r="S8499" i="48"/>
  <c r="S8500" i="48"/>
  <c r="S8501" i="48"/>
  <c r="S8502" i="48"/>
  <c r="S8503" i="48"/>
  <c r="S8504" i="48"/>
  <c r="S8505" i="48"/>
  <c r="S8506" i="48"/>
  <c r="S8507" i="48"/>
  <c r="S8508" i="48"/>
  <c r="S8509" i="48"/>
  <c r="S8510" i="48"/>
  <c r="S8511" i="48"/>
  <c r="S8512" i="48"/>
  <c r="S8513" i="48"/>
  <c r="S8514" i="48"/>
  <c r="S8515" i="48"/>
  <c r="S8516" i="48"/>
  <c r="S8517" i="48"/>
  <c r="S8518" i="48"/>
  <c r="S8519" i="48"/>
  <c r="S8520" i="48"/>
  <c r="S8521" i="48"/>
  <c r="S8522" i="48"/>
  <c r="S8523" i="48"/>
  <c r="S8524" i="48"/>
  <c r="S8525" i="48"/>
  <c r="S8526" i="48"/>
  <c r="S8527" i="48"/>
  <c r="S8528" i="48"/>
  <c r="S8529" i="48"/>
  <c r="S8530" i="48"/>
  <c r="S8531" i="48"/>
  <c r="S8532" i="48"/>
  <c r="S8533" i="48"/>
  <c r="S8534" i="48"/>
  <c r="S8535" i="48"/>
  <c r="S8536" i="48"/>
  <c r="S8537" i="48"/>
  <c r="S8538" i="48"/>
  <c r="S8539" i="48"/>
  <c r="S8540" i="48"/>
  <c r="S8541" i="48"/>
  <c r="S8542" i="48"/>
  <c r="S8543" i="48"/>
  <c r="S8544" i="48"/>
  <c r="S8545" i="48"/>
  <c r="S8546" i="48"/>
  <c r="S8547" i="48"/>
  <c r="S8548" i="48"/>
  <c r="S8549" i="48"/>
  <c r="S8550" i="48"/>
  <c r="S8551" i="48"/>
  <c r="S8552" i="48"/>
  <c r="S8553" i="48"/>
  <c r="S8554" i="48"/>
  <c r="S8555" i="48"/>
  <c r="S8556" i="48"/>
  <c r="S8557" i="48"/>
  <c r="S8558" i="48"/>
  <c r="S8559" i="48"/>
  <c r="S8560" i="48"/>
  <c r="S8561" i="48"/>
  <c r="S8562" i="48"/>
  <c r="S8563" i="48"/>
  <c r="S8564" i="48"/>
  <c r="S8565" i="48"/>
  <c r="S8566" i="48"/>
  <c r="S8567" i="48"/>
  <c r="S8568" i="48"/>
  <c r="S8569" i="48"/>
  <c r="S8570" i="48"/>
  <c r="S8571" i="48"/>
  <c r="S8572" i="48"/>
  <c r="S8573" i="48"/>
  <c r="S8574" i="48"/>
  <c r="S8575" i="48"/>
  <c r="S8576" i="48"/>
  <c r="S8577" i="48"/>
  <c r="S8578" i="48"/>
  <c r="S8579" i="48"/>
  <c r="S8580" i="48"/>
  <c r="S8581" i="48"/>
  <c r="S8582" i="48"/>
  <c r="S8583" i="48"/>
  <c r="S8584" i="48"/>
  <c r="S8585" i="48"/>
  <c r="S8586" i="48"/>
  <c r="S8587" i="48"/>
  <c r="S8588" i="48"/>
  <c r="S8589" i="48"/>
  <c r="S8590" i="48"/>
  <c r="S8591" i="48"/>
  <c r="S8592" i="48"/>
  <c r="S8593" i="48"/>
  <c r="S8594" i="48"/>
  <c r="S8595" i="48"/>
  <c r="S8596" i="48"/>
  <c r="S8597" i="48"/>
  <c r="S8598" i="48"/>
  <c r="S8599" i="48"/>
  <c r="S8600" i="48"/>
  <c r="S8601" i="48"/>
  <c r="S8602" i="48"/>
  <c r="S8603" i="48"/>
  <c r="S8604" i="48"/>
  <c r="S8605" i="48"/>
  <c r="S8606" i="48"/>
  <c r="S8607" i="48"/>
  <c r="S8608" i="48"/>
  <c r="S8609" i="48"/>
  <c r="S8610" i="48"/>
  <c r="S8611" i="48"/>
  <c r="S8612" i="48"/>
  <c r="S8613" i="48"/>
  <c r="S8614" i="48"/>
  <c r="S8615" i="48"/>
  <c r="S8616" i="48"/>
  <c r="S8617" i="48"/>
  <c r="S8618" i="48"/>
  <c r="S8619" i="48"/>
  <c r="S8620" i="48"/>
  <c r="S8621" i="48"/>
  <c r="S8622" i="48"/>
  <c r="S8623" i="48"/>
  <c r="S8624" i="48"/>
  <c r="S8625" i="48"/>
  <c r="S8626" i="48"/>
  <c r="S8627" i="48"/>
  <c r="S8628" i="48"/>
  <c r="S8629" i="48"/>
  <c r="S8630" i="48"/>
  <c r="S8631" i="48"/>
  <c r="S8632" i="48"/>
  <c r="S8633" i="48"/>
  <c r="S8634" i="48"/>
  <c r="S8635" i="48"/>
  <c r="S8636" i="48"/>
  <c r="S8637" i="48"/>
  <c r="S8638" i="48"/>
  <c r="S8639" i="48"/>
  <c r="S8640" i="48"/>
  <c r="S8641" i="48"/>
  <c r="S8642" i="48"/>
  <c r="S8643" i="48"/>
  <c r="S8644" i="48"/>
  <c r="S8645" i="48"/>
  <c r="S8646" i="48"/>
  <c r="S8647" i="48"/>
  <c r="S8648" i="48"/>
  <c r="S8649" i="48"/>
  <c r="S8650" i="48"/>
  <c r="S8651" i="48"/>
  <c r="S8652" i="48"/>
  <c r="S8653" i="48"/>
  <c r="S8654" i="48"/>
  <c r="S8655" i="48"/>
  <c r="S8656" i="48"/>
  <c r="S8657" i="48"/>
  <c r="S8658" i="48"/>
  <c r="S8659" i="48"/>
  <c r="S8660" i="48"/>
  <c r="S8661" i="48"/>
  <c r="S8662" i="48"/>
  <c r="S8663" i="48"/>
  <c r="S8664" i="48"/>
  <c r="S8665" i="48"/>
  <c r="S8666" i="48"/>
  <c r="S8667" i="48"/>
  <c r="S8668" i="48"/>
  <c r="S8669" i="48"/>
  <c r="S8670" i="48"/>
  <c r="S8671" i="48"/>
  <c r="S8672" i="48"/>
  <c r="S8673" i="48"/>
  <c r="S8674" i="48"/>
  <c r="S8675" i="48"/>
  <c r="S8676" i="48"/>
  <c r="S8677" i="48"/>
  <c r="S8678" i="48"/>
  <c r="S8679" i="48"/>
  <c r="S8680" i="48"/>
  <c r="S8681" i="48"/>
  <c r="S8682" i="48"/>
  <c r="S8683" i="48"/>
  <c r="S8684" i="48"/>
  <c r="S8685" i="48"/>
  <c r="S8686" i="48"/>
  <c r="S8687" i="48"/>
  <c r="S8688" i="48"/>
  <c r="S8689" i="48"/>
  <c r="S8690" i="48"/>
  <c r="S8691" i="48"/>
  <c r="S8692" i="48"/>
  <c r="S8693" i="48"/>
  <c r="S8694" i="48"/>
  <c r="S8695" i="48"/>
  <c r="S8696" i="48"/>
  <c r="S8697" i="48"/>
  <c r="S8698" i="48"/>
  <c r="S8699" i="48"/>
  <c r="S8700" i="48"/>
  <c r="S8701" i="48"/>
  <c r="S8702" i="48"/>
  <c r="S8703" i="48"/>
  <c r="S8704" i="48"/>
  <c r="S8705" i="48"/>
  <c r="S8706" i="48"/>
  <c r="S8707" i="48"/>
  <c r="S8708" i="48"/>
  <c r="S8709" i="48"/>
  <c r="S8710" i="48"/>
  <c r="S8711" i="48"/>
  <c r="S8712" i="48"/>
  <c r="S8713" i="48"/>
  <c r="S8714" i="48"/>
  <c r="S8715" i="48"/>
  <c r="S8716" i="48"/>
  <c r="S8717" i="48"/>
  <c r="S8718" i="48"/>
  <c r="S8719" i="48"/>
  <c r="S8720" i="48"/>
  <c r="S8721" i="48"/>
  <c r="S8722" i="48"/>
  <c r="S8723" i="48"/>
  <c r="S8724" i="48"/>
  <c r="S8725" i="48"/>
  <c r="S8726" i="48"/>
  <c r="S8727" i="48"/>
  <c r="S8728" i="48"/>
  <c r="S8729" i="48"/>
  <c r="S8730" i="48"/>
  <c r="S8731" i="48"/>
  <c r="S8732" i="48"/>
  <c r="S8733" i="48"/>
  <c r="S8734" i="48"/>
  <c r="S8735" i="48"/>
  <c r="S8736" i="48"/>
  <c r="S8737" i="48"/>
  <c r="S8738" i="48"/>
  <c r="S8739" i="48"/>
  <c r="S8740" i="48"/>
  <c r="S8741" i="48"/>
  <c r="S8742" i="48"/>
  <c r="S8743" i="48"/>
  <c r="S8744" i="48"/>
  <c r="S8745" i="48"/>
  <c r="S8746" i="48"/>
  <c r="S8747" i="48"/>
  <c r="S8748" i="48"/>
  <c r="S8749" i="48"/>
  <c r="S8750" i="48"/>
  <c r="S8751" i="48"/>
  <c r="S8752" i="48"/>
  <c r="S8753" i="48"/>
  <c r="S8754" i="48"/>
  <c r="S8755" i="48"/>
  <c r="S8756" i="48"/>
  <c r="S8757" i="48"/>
  <c r="S8758" i="48"/>
  <c r="S8759" i="48"/>
  <c r="S8760" i="48"/>
  <c r="S8761" i="48"/>
  <c r="S8762" i="48"/>
  <c r="S8763" i="48"/>
  <c r="S8764" i="48"/>
  <c r="S8765" i="48"/>
  <c r="S8766" i="48"/>
  <c r="S8767" i="48"/>
  <c r="S8768" i="48"/>
  <c r="S8769" i="48"/>
  <c r="S8770" i="48"/>
  <c r="S8771" i="48"/>
  <c r="S8772" i="48"/>
  <c r="S8773" i="48"/>
  <c r="S8774" i="48"/>
  <c r="S8775" i="48"/>
  <c r="S8776" i="48"/>
  <c r="S8777" i="48"/>
  <c r="S8778" i="48"/>
  <c r="S8779" i="48"/>
  <c r="S8780" i="48"/>
  <c r="S8781" i="48"/>
  <c r="S8782" i="48"/>
  <c r="S8783" i="48"/>
  <c r="S8784" i="48"/>
  <c r="S8785" i="48"/>
  <c r="S8786" i="48"/>
  <c r="S8787" i="48"/>
  <c r="S8788" i="48"/>
  <c r="S8789" i="48"/>
  <c r="S8790" i="48"/>
  <c r="S8791" i="48"/>
  <c r="S8792" i="48"/>
  <c r="S8793" i="48"/>
  <c r="S8794" i="48"/>
  <c r="S8795" i="48"/>
  <c r="S8796" i="48"/>
  <c r="S8797" i="48"/>
  <c r="S8798" i="48"/>
  <c r="S8799" i="48"/>
  <c r="S8800" i="48"/>
  <c r="S8801" i="48"/>
  <c r="S8802" i="48"/>
  <c r="S8803" i="48"/>
  <c r="S8804" i="48"/>
  <c r="S8805" i="48"/>
  <c r="S8806" i="48"/>
  <c r="S8807" i="48"/>
  <c r="S8808" i="48"/>
  <c r="S8809" i="48"/>
  <c r="S8810" i="48"/>
  <c r="S8811" i="48"/>
  <c r="S8812" i="48"/>
  <c r="S8813" i="48"/>
  <c r="S8814" i="48"/>
  <c r="S8815" i="48"/>
  <c r="S8816" i="48"/>
  <c r="S8817" i="48"/>
  <c r="S8818" i="48"/>
  <c r="S8819" i="48"/>
  <c r="S8820" i="48"/>
  <c r="S8821" i="48"/>
  <c r="S8822" i="48"/>
  <c r="S8823" i="48"/>
  <c r="S8824" i="48"/>
  <c r="S8825" i="48"/>
  <c r="S8826" i="48"/>
  <c r="S8827" i="48"/>
  <c r="S8828" i="48"/>
  <c r="S8829" i="48"/>
  <c r="S8830" i="48"/>
  <c r="S8831" i="48"/>
  <c r="S8832" i="48"/>
  <c r="S8833" i="48"/>
  <c r="S8834" i="48"/>
  <c r="S8835" i="48"/>
  <c r="S8836" i="48"/>
  <c r="S8837" i="48"/>
  <c r="S8838" i="48"/>
  <c r="S8839" i="48"/>
  <c r="S8840" i="48"/>
  <c r="S8841" i="48"/>
  <c r="S8842" i="48"/>
  <c r="S8843" i="48"/>
  <c r="S8844" i="48"/>
  <c r="S8845" i="48"/>
  <c r="S8846" i="48"/>
  <c r="S8847" i="48"/>
  <c r="S8848" i="48"/>
  <c r="S8849" i="48"/>
  <c r="S8850" i="48"/>
  <c r="S8851" i="48"/>
  <c r="S8852" i="48"/>
  <c r="S8853" i="48"/>
  <c r="S8854" i="48"/>
  <c r="S8855" i="48"/>
  <c r="S8856" i="48"/>
  <c r="S8857" i="48"/>
  <c r="S8858" i="48"/>
  <c r="S8859" i="48"/>
  <c r="S8860" i="48"/>
  <c r="S8861" i="48"/>
  <c r="S8862" i="48"/>
  <c r="S8863" i="48"/>
  <c r="S8864" i="48"/>
  <c r="S8865" i="48"/>
  <c r="S8866" i="48"/>
  <c r="S8867" i="48"/>
  <c r="S8868" i="48"/>
  <c r="S8869" i="48"/>
  <c r="S8870" i="48"/>
  <c r="S8871" i="48"/>
  <c r="S8872" i="48"/>
  <c r="S8873" i="48"/>
  <c r="S8874" i="48"/>
  <c r="S8875" i="48"/>
  <c r="S8876" i="48"/>
  <c r="S8877" i="48"/>
  <c r="S8878" i="48"/>
  <c r="S8879" i="48"/>
  <c r="S8880" i="48"/>
  <c r="S8881" i="48"/>
  <c r="S8882" i="48"/>
  <c r="L2" i="31"/>
  <c r="L3" i="31"/>
  <c r="L4" i="31"/>
  <c r="L5" i="31"/>
  <c r="L7" i="31"/>
  <c r="L6" i="31"/>
  <c r="L8" i="31"/>
  <c r="L9" i="31"/>
  <c r="L10" i="31"/>
  <c r="L11" i="31"/>
  <c r="L12" i="31"/>
  <c r="L13" i="31"/>
  <c r="L14" i="31"/>
  <c r="L15" i="31"/>
  <c r="L16" i="31"/>
  <c r="L17" i="31"/>
  <c r="L18" i="31"/>
  <c r="L19" i="31"/>
  <c r="L20" i="31"/>
  <c r="L21" i="31"/>
  <c r="L22" i="31"/>
  <c r="L23" i="31"/>
  <c r="L24" i="31"/>
  <c r="L26" i="31"/>
  <c r="L27" i="31"/>
  <c r="L28" i="31"/>
  <c r="L29" i="31"/>
  <c r="L30" i="31"/>
  <c r="L31" i="31"/>
  <c r="L32" i="31"/>
  <c r="L33" i="31"/>
  <c r="L34" i="31"/>
  <c r="L35" i="31"/>
  <c r="L36" i="31"/>
  <c r="L37" i="31"/>
  <c r="L38" i="31"/>
  <c r="L39" i="31"/>
  <c r="L40" i="31"/>
  <c r="L41" i="31"/>
  <c r="L42" i="31"/>
  <c r="L43" i="31"/>
  <c r="L44" i="31"/>
  <c r="L45" i="31"/>
  <c r="L46" i="31"/>
  <c r="L47" i="31"/>
  <c r="L48" i="31"/>
  <c r="L50" i="31"/>
  <c r="L51" i="31"/>
  <c r="L52" i="31"/>
  <c r="L53" i="31"/>
  <c r="L54" i="31"/>
  <c r="L55" i="31"/>
  <c r="L56" i="31"/>
  <c r="L57" i="31"/>
  <c r="L74" i="31"/>
  <c r="L58" i="31"/>
  <c r="L59" i="31"/>
  <c r="L60" i="31"/>
  <c r="L61" i="31"/>
  <c r="L120" i="31"/>
  <c r="L62" i="31"/>
  <c r="L93" i="31"/>
  <c r="L63" i="31"/>
  <c r="L85" i="31"/>
  <c r="L64" i="31"/>
  <c r="L65" i="31"/>
  <c r="L66" i="31"/>
  <c r="L67" i="31"/>
  <c r="L68" i="31"/>
  <c r="L141" i="31"/>
  <c r="L152" i="31"/>
  <c r="L143" i="31"/>
  <c r="L140" i="31"/>
  <c r="L149" i="31"/>
  <c r="L144" i="31"/>
  <c r="L142" i="31"/>
  <c r="L145" i="31"/>
  <c r="L139" i="31"/>
  <c r="O2" i="31"/>
  <c r="O3" i="31"/>
  <c r="O4" i="31"/>
  <c r="O5" i="31"/>
  <c r="O7" i="31"/>
  <c r="O6" i="31"/>
  <c r="O8" i="31"/>
  <c r="O9" i="31"/>
  <c r="O10" i="31"/>
  <c r="O11" i="31"/>
  <c r="O12" i="31"/>
  <c r="O13" i="31"/>
  <c r="O14" i="31"/>
  <c r="O15" i="31"/>
  <c r="O16" i="31"/>
  <c r="O17" i="31"/>
  <c r="O18" i="31"/>
  <c r="O19" i="31"/>
  <c r="O20" i="31"/>
  <c r="O21" i="31"/>
  <c r="O22" i="31"/>
  <c r="O23" i="31"/>
  <c r="O24" i="31"/>
  <c r="O26" i="31"/>
  <c r="O27" i="31"/>
  <c r="O28" i="31"/>
  <c r="O29" i="31"/>
  <c r="O30" i="31"/>
  <c r="O31" i="31"/>
  <c r="O32" i="31"/>
  <c r="O33" i="31"/>
  <c r="O34" i="31"/>
  <c r="O35" i="31"/>
  <c r="O36" i="31"/>
  <c r="O37" i="31"/>
  <c r="O38" i="31"/>
  <c r="O39" i="31"/>
  <c r="O40" i="31"/>
  <c r="O41" i="31"/>
  <c r="O42" i="31"/>
  <c r="O43" i="31"/>
  <c r="O44" i="31"/>
  <c r="O45" i="31"/>
  <c r="O46" i="31"/>
  <c r="O47" i="31"/>
  <c r="O48" i="31"/>
  <c r="O50" i="31"/>
  <c r="O51" i="31"/>
  <c r="O52" i="31"/>
  <c r="O53" i="31"/>
  <c r="O54" i="31"/>
  <c r="O55" i="31"/>
  <c r="O56" i="31"/>
  <c r="O57" i="31"/>
  <c r="O74" i="31"/>
  <c r="O58" i="31"/>
  <c r="O59" i="31"/>
  <c r="O60" i="31"/>
  <c r="O61" i="31"/>
  <c r="O120" i="31"/>
  <c r="O62" i="31"/>
  <c r="O93" i="31"/>
  <c r="O63" i="31"/>
  <c r="O85" i="31"/>
  <c r="O64" i="31"/>
  <c r="O65" i="31"/>
  <c r="O66" i="31"/>
  <c r="O67" i="31"/>
  <c r="O68" i="31"/>
  <c r="O141" i="31"/>
  <c r="O152" i="31"/>
  <c r="O143" i="31"/>
  <c r="O140" i="31"/>
  <c r="O149" i="31"/>
  <c r="O144" i="31"/>
  <c r="O142" i="31"/>
  <c r="O145" i="31"/>
  <c r="O139" i="31"/>
  <c r="P2" i="31"/>
  <c r="P3" i="31"/>
  <c r="P4" i="31"/>
  <c r="P5" i="31"/>
  <c r="P7" i="31"/>
  <c r="P6" i="31"/>
  <c r="P8" i="31"/>
  <c r="P9" i="31"/>
  <c r="P10" i="31"/>
  <c r="P11" i="31"/>
  <c r="P12" i="31"/>
  <c r="P13" i="31"/>
  <c r="P14" i="31"/>
  <c r="P15" i="31"/>
  <c r="P16" i="31"/>
  <c r="P17" i="31"/>
  <c r="P18" i="31"/>
  <c r="P19" i="31"/>
  <c r="P20" i="31"/>
  <c r="P21" i="31"/>
  <c r="P22" i="31"/>
  <c r="P23" i="31"/>
  <c r="P24" i="31"/>
  <c r="P26" i="31"/>
  <c r="P27" i="31"/>
  <c r="P28" i="31"/>
  <c r="P29" i="31"/>
  <c r="P30" i="31"/>
  <c r="P31" i="31"/>
  <c r="P32" i="31"/>
  <c r="P33" i="31"/>
  <c r="P34" i="31"/>
  <c r="P35" i="31"/>
  <c r="P36" i="31"/>
  <c r="P37" i="31"/>
  <c r="P38" i="31"/>
  <c r="P39" i="31"/>
  <c r="P40" i="31"/>
  <c r="P41" i="31"/>
  <c r="P42" i="31"/>
  <c r="P43" i="31"/>
  <c r="P44" i="31"/>
  <c r="P45" i="31"/>
  <c r="P46" i="31"/>
  <c r="P47" i="31"/>
  <c r="P48" i="31"/>
  <c r="P50" i="31"/>
  <c r="P51" i="31"/>
  <c r="P52" i="31"/>
  <c r="P53" i="31"/>
  <c r="P54" i="31"/>
  <c r="P55" i="31"/>
  <c r="P56" i="31"/>
  <c r="P57" i="31"/>
  <c r="P74" i="31"/>
  <c r="P58" i="31"/>
  <c r="P59" i="31"/>
  <c r="P60" i="31"/>
  <c r="P61" i="31"/>
  <c r="P120" i="31"/>
  <c r="P62" i="31"/>
  <c r="P93" i="31"/>
  <c r="P63" i="31"/>
  <c r="P85" i="31"/>
  <c r="P64" i="31"/>
  <c r="P65" i="31"/>
  <c r="P66" i="31"/>
  <c r="P67" i="31"/>
  <c r="P68" i="31"/>
  <c r="P141" i="31"/>
  <c r="P152" i="31"/>
  <c r="P143" i="31"/>
  <c r="P140" i="31"/>
  <c r="P149" i="31"/>
  <c r="P144" i="31"/>
  <c r="P142" i="31"/>
  <c r="P145" i="31"/>
  <c r="P139" i="31"/>
  <c r="Q2" i="31"/>
  <c r="Q3" i="31"/>
  <c r="Q4" i="31"/>
  <c r="Q5" i="31"/>
  <c r="Q7" i="31"/>
  <c r="Q6" i="31"/>
  <c r="Q8" i="31"/>
  <c r="Q9" i="31"/>
  <c r="Q10" i="31"/>
  <c r="Q11" i="31"/>
  <c r="Q12" i="31"/>
  <c r="Q13" i="31"/>
  <c r="Q14" i="31"/>
  <c r="Q15" i="31"/>
  <c r="Q16" i="31"/>
  <c r="Q17" i="31"/>
  <c r="Q18" i="31"/>
  <c r="Q19" i="31"/>
  <c r="Q20" i="31"/>
  <c r="Q21" i="31"/>
  <c r="Q22" i="31"/>
  <c r="Q23" i="31"/>
  <c r="Q24" i="31"/>
  <c r="Q26" i="31"/>
  <c r="Q27" i="31"/>
  <c r="Q28" i="31"/>
  <c r="Q29" i="31"/>
  <c r="Q30" i="31"/>
  <c r="Q31" i="31"/>
  <c r="Q32" i="31"/>
  <c r="Q33" i="31"/>
  <c r="Q34" i="31"/>
  <c r="Q35" i="31"/>
  <c r="Q36" i="31"/>
  <c r="Q37" i="31"/>
  <c r="Q38" i="31"/>
  <c r="Q39" i="31"/>
  <c r="Q40" i="31"/>
  <c r="Q41" i="31"/>
  <c r="Q42" i="31"/>
  <c r="Q43" i="31"/>
  <c r="Q44" i="31"/>
  <c r="Q45" i="31"/>
  <c r="Q46" i="31"/>
  <c r="Q47" i="31"/>
  <c r="Q48" i="31"/>
  <c r="Q50" i="31"/>
  <c r="Q51" i="31"/>
  <c r="Q52" i="31"/>
  <c r="Q53" i="31"/>
  <c r="Q54" i="31"/>
  <c r="Q55" i="31"/>
  <c r="Q56" i="31"/>
  <c r="Q57" i="31"/>
  <c r="Q74" i="31"/>
  <c r="Q58" i="31"/>
  <c r="Q59" i="31"/>
  <c r="Q60" i="31"/>
  <c r="Q61" i="31"/>
  <c r="Q120" i="31"/>
  <c r="Q62" i="31"/>
  <c r="Q93" i="31"/>
  <c r="Q63" i="31"/>
  <c r="Q85" i="31"/>
  <c r="Q64" i="31"/>
  <c r="Q65" i="31"/>
  <c r="Q66" i="31"/>
  <c r="Q67" i="31"/>
  <c r="Q68" i="31"/>
  <c r="Q141" i="31"/>
  <c r="Q152" i="31"/>
  <c r="Q143" i="31"/>
  <c r="Q140" i="31"/>
  <c r="Q149" i="31"/>
  <c r="Q144" i="31"/>
  <c r="Q142" i="31"/>
  <c r="Q145" i="31"/>
  <c r="Q139" i="31"/>
  <c r="R2" i="31"/>
  <c r="R3" i="31"/>
  <c r="R4" i="31"/>
  <c r="R5" i="31"/>
  <c r="R7" i="31"/>
  <c r="R6" i="31"/>
  <c r="R8" i="31"/>
  <c r="R9" i="31"/>
  <c r="R10" i="31"/>
  <c r="R11" i="31"/>
  <c r="R12" i="31"/>
  <c r="R13" i="31"/>
  <c r="R14" i="31"/>
  <c r="R15" i="31"/>
  <c r="R16" i="31"/>
  <c r="R17" i="31"/>
  <c r="R18" i="31"/>
  <c r="R19" i="31"/>
  <c r="R20" i="31"/>
  <c r="R21" i="31"/>
  <c r="R22" i="31"/>
  <c r="R23" i="31"/>
  <c r="R24" i="31"/>
  <c r="R26" i="31"/>
  <c r="R27" i="31"/>
  <c r="R28" i="31"/>
  <c r="R29" i="31"/>
  <c r="R30" i="31"/>
  <c r="R31" i="31"/>
  <c r="R32" i="31"/>
  <c r="R33" i="31"/>
  <c r="R34" i="31"/>
  <c r="R35" i="31"/>
  <c r="R36" i="31"/>
  <c r="R37" i="31"/>
  <c r="R38" i="31"/>
  <c r="R39" i="31"/>
  <c r="R40" i="31"/>
  <c r="R41" i="31"/>
  <c r="R42" i="31"/>
  <c r="R43" i="31"/>
  <c r="R44" i="31"/>
  <c r="R45" i="31"/>
  <c r="R46" i="31"/>
  <c r="R47" i="31"/>
  <c r="R48" i="31"/>
  <c r="R50" i="31"/>
  <c r="R51" i="31"/>
  <c r="R52" i="31"/>
  <c r="R53" i="31"/>
  <c r="R54" i="31"/>
  <c r="R55" i="31"/>
  <c r="R56" i="31"/>
  <c r="R57" i="31"/>
  <c r="R74" i="31"/>
  <c r="R58" i="31"/>
  <c r="R59" i="31"/>
  <c r="R60" i="31"/>
  <c r="R61" i="31"/>
  <c r="R120" i="31"/>
  <c r="R62" i="31"/>
  <c r="R93" i="31"/>
  <c r="R63" i="31"/>
  <c r="R85" i="31"/>
  <c r="R64" i="31"/>
  <c r="R65" i="31"/>
  <c r="R66" i="31"/>
  <c r="R67" i="31"/>
  <c r="R68" i="31"/>
  <c r="R141" i="31"/>
  <c r="R152" i="31"/>
  <c r="R143" i="31"/>
  <c r="R140" i="31"/>
  <c r="R149" i="31"/>
  <c r="R144" i="31"/>
  <c r="R142" i="31"/>
  <c r="R145" i="31"/>
  <c r="R139" i="31"/>
  <c r="S2" i="31"/>
  <c r="S3" i="31"/>
  <c r="S4" i="31"/>
  <c r="S5" i="31"/>
  <c r="S7" i="31"/>
  <c r="S6" i="31"/>
  <c r="S8" i="31"/>
  <c r="S9" i="31"/>
  <c r="S10" i="31"/>
  <c r="S11" i="31"/>
  <c r="S12" i="31"/>
  <c r="S13" i="31"/>
  <c r="S14" i="31"/>
  <c r="S15" i="31"/>
  <c r="S16" i="31"/>
  <c r="S17" i="31"/>
  <c r="S18" i="31"/>
  <c r="S19" i="31"/>
  <c r="S20" i="31"/>
  <c r="S21" i="31"/>
  <c r="S22" i="31"/>
  <c r="S23" i="31"/>
  <c r="S24" i="31"/>
  <c r="S26" i="31"/>
  <c r="S27" i="31"/>
  <c r="S28" i="31"/>
  <c r="S29" i="31"/>
  <c r="S30" i="31"/>
  <c r="S31" i="31"/>
  <c r="S32" i="31"/>
  <c r="S33" i="31"/>
  <c r="S34" i="31"/>
  <c r="S35" i="31"/>
  <c r="S36" i="31"/>
  <c r="S37" i="31"/>
  <c r="S38" i="31"/>
  <c r="S39" i="31"/>
  <c r="S40" i="31"/>
  <c r="S41" i="31"/>
  <c r="S42" i="31"/>
  <c r="S43" i="31"/>
  <c r="S44" i="31"/>
  <c r="S45" i="31"/>
  <c r="S46" i="31"/>
  <c r="S47" i="31"/>
  <c r="S48" i="31"/>
  <c r="S50" i="31"/>
  <c r="S51" i="31"/>
  <c r="S52" i="31"/>
  <c r="S53" i="31"/>
  <c r="S54" i="31"/>
  <c r="S55" i="31"/>
  <c r="S56" i="31"/>
  <c r="S57" i="31"/>
  <c r="S74" i="31"/>
  <c r="S58" i="31"/>
  <c r="S59" i="31"/>
  <c r="S60" i="31"/>
  <c r="S61" i="31"/>
  <c r="S120" i="31"/>
  <c r="S62" i="31"/>
  <c r="S93" i="31"/>
  <c r="S63" i="31"/>
  <c r="S85" i="31"/>
  <c r="S64" i="31"/>
  <c r="S65" i="31"/>
  <c r="S66" i="31"/>
  <c r="S67" i="31"/>
  <c r="S68" i="31"/>
  <c r="S141" i="31"/>
  <c r="S152" i="31"/>
  <c r="S143" i="31"/>
  <c r="S140" i="31"/>
  <c r="S149" i="31"/>
  <c r="S144" i="31"/>
  <c r="S142" i="31"/>
  <c r="S145" i="31"/>
  <c r="S139" i="31"/>
  <c r="T2" i="31"/>
  <c r="T3" i="31"/>
  <c r="T4" i="31"/>
  <c r="T5" i="31"/>
  <c r="T7" i="31"/>
  <c r="T6" i="31"/>
  <c r="T8" i="31"/>
  <c r="T9" i="31"/>
  <c r="T10" i="31"/>
  <c r="T11" i="31"/>
  <c r="T12" i="31"/>
  <c r="T13" i="31"/>
  <c r="T14" i="31"/>
  <c r="T15" i="31"/>
  <c r="T16" i="31"/>
  <c r="T17" i="31"/>
  <c r="T18" i="31"/>
  <c r="T19" i="31"/>
  <c r="T20" i="31"/>
  <c r="T21" i="31"/>
  <c r="T22" i="31"/>
  <c r="T23" i="31"/>
  <c r="T24" i="31"/>
  <c r="T26" i="31"/>
  <c r="T27" i="31"/>
  <c r="T28" i="31"/>
  <c r="T29" i="31"/>
  <c r="T30" i="31"/>
  <c r="T31" i="31"/>
  <c r="T32" i="31"/>
  <c r="T33" i="31"/>
  <c r="T34" i="31"/>
  <c r="T35" i="31"/>
  <c r="T36" i="31"/>
  <c r="T37" i="31"/>
  <c r="T38" i="31"/>
  <c r="T39" i="31"/>
  <c r="T40" i="31"/>
  <c r="T41" i="31"/>
  <c r="T42" i="31"/>
  <c r="T43" i="31"/>
  <c r="T44" i="31"/>
  <c r="T45" i="31"/>
  <c r="T46" i="31"/>
  <c r="T47" i="31"/>
  <c r="T48" i="31"/>
  <c r="T50" i="31"/>
  <c r="T51" i="31"/>
  <c r="T52" i="31"/>
  <c r="T53" i="31"/>
  <c r="T54" i="31"/>
  <c r="T55" i="31"/>
  <c r="T56" i="31"/>
  <c r="T57" i="31"/>
  <c r="T74" i="31"/>
  <c r="T58" i="31"/>
  <c r="T59" i="31"/>
  <c r="T60" i="31"/>
  <c r="T61" i="31"/>
  <c r="T120" i="31"/>
  <c r="T62" i="31"/>
  <c r="T93" i="31"/>
  <c r="T63" i="31"/>
  <c r="T85" i="31"/>
  <c r="T64" i="31"/>
  <c r="T65" i="31"/>
  <c r="T66" i="31"/>
  <c r="T67" i="31"/>
  <c r="T68" i="31"/>
  <c r="T141" i="31"/>
  <c r="T152" i="31"/>
  <c r="T143" i="31"/>
  <c r="T140" i="31"/>
  <c r="T149" i="31"/>
  <c r="T144" i="31"/>
  <c r="T142" i="31"/>
  <c r="T145" i="31"/>
  <c r="T139" i="31"/>
  <c r="U2" i="31"/>
  <c r="U3" i="31"/>
  <c r="U4" i="31"/>
  <c r="U5" i="31"/>
  <c r="U7" i="31"/>
  <c r="U6" i="31"/>
  <c r="U8" i="31"/>
  <c r="U9" i="31"/>
  <c r="U10" i="31"/>
  <c r="U11" i="31"/>
  <c r="U12" i="31"/>
  <c r="U13" i="31"/>
  <c r="U14" i="31"/>
  <c r="U15" i="31"/>
  <c r="U16" i="31"/>
  <c r="U17" i="31"/>
  <c r="U18" i="31"/>
  <c r="U19" i="31"/>
  <c r="U20" i="31"/>
  <c r="U21" i="31"/>
  <c r="U22" i="31"/>
  <c r="U23" i="31"/>
  <c r="U24" i="31"/>
  <c r="U26" i="31"/>
  <c r="U27" i="31"/>
  <c r="U28" i="31"/>
  <c r="U29" i="31"/>
  <c r="U30" i="31"/>
  <c r="U31" i="31"/>
  <c r="U32" i="31"/>
  <c r="U33" i="31"/>
  <c r="U34" i="31"/>
  <c r="U35" i="31"/>
  <c r="U36" i="31"/>
  <c r="U37" i="31"/>
  <c r="U38" i="31"/>
  <c r="U39" i="31"/>
  <c r="U40" i="31"/>
  <c r="U41" i="31"/>
  <c r="U42" i="31"/>
  <c r="U43" i="31"/>
  <c r="U44" i="31"/>
  <c r="U45" i="31"/>
  <c r="U46" i="31"/>
  <c r="U47" i="31"/>
  <c r="U48" i="31"/>
  <c r="U50" i="31"/>
  <c r="U51" i="31"/>
  <c r="U52" i="31"/>
  <c r="U53" i="31"/>
  <c r="U54" i="31"/>
  <c r="U55" i="31"/>
  <c r="U56" i="31"/>
  <c r="U57" i="31"/>
  <c r="U74" i="31"/>
  <c r="U58" i="31"/>
  <c r="U59" i="31"/>
  <c r="U60" i="31"/>
  <c r="U61" i="31"/>
  <c r="U120" i="31"/>
  <c r="U62" i="31"/>
  <c r="U93" i="31"/>
  <c r="U63" i="31"/>
  <c r="U85" i="31"/>
  <c r="U64" i="31"/>
  <c r="U65" i="31"/>
  <c r="U66" i="31"/>
  <c r="U67" i="31"/>
  <c r="U68" i="31"/>
  <c r="U141" i="31"/>
  <c r="U152" i="31"/>
  <c r="U143" i="31"/>
  <c r="U140" i="31"/>
  <c r="U149" i="31"/>
  <c r="U144" i="31"/>
  <c r="U142" i="31"/>
  <c r="U145" i="31"/>
  <c r="U139" i="31"/>
  <c r="V2" i="31"/>
  <c r="V3" i="31"/>
  <c r="V4" i="31"/>
  <c r="V5" i="31"/>
  <c r="V7" i="31"/>
  <c r="V6" i="31"/>
  <c r="V8" i="31"/>
  <c r="V9" i="31"/>
  <c r="V10" i="31"/>
  <c r="V11" i="31"/>
  <c r="V12" i="31"/>
  <c r="V13" i="31"/>
  <c r="V14" i="31"/>
  <c r="V15" i="31"/>
  <c r="V16" i="31"/>
  <c r="V17" i="31"/>
  <c r="V18" i="31"/>
  <c r="V19" i="31"/>
  <c r="V20" i="31"/>
  <c r="V21" i="31"/>
  <c r="V22" i="31"/>
  <c r="V23" i="31"/>
  <c r="V24" i="31"/>
  <c r="V26" i="31"/>
  <c r="V27" i="31"/>
  <c r="V28" i="31"/>
  <c r="V29" i="31"/>
  <c r="V30" i="31"/>
  <c r="V31" i="31"/>
  <c r="V32" i="31"/>
  <c r="V33" i="31"/>
  <c r="V34" i="31"/>
  <c r="V35" i="31"/>
  <c r="V36" i="31"/>
  <c r="V37" i="31"/>
  <c r="V38" i="31"/>
  <c r="V39" i="31"/>
  <c r="V40" i="31"/>
  <c r="V41" i="31"/>
  <c r="V42" i="31"/>
  <c r="V43" i="31"/>
  <c r="V44" i="31"/>
  <c r="V45" i="31"/>
  <c r="V46" i="31"/>
  <c r="V47" i="31"/>
  <c r="V48" i="31"/>
  <c r="V50" i="31"/>
  <c r="V51" i="31"/>
  <c r="V52" i="31"/>
  <c r="V53" i="31"/>
  <c r="V54" i="31"/>
  <c r="V55" i="31"/>
  <c r="V56" i="31"/>
  <c r="V57" i="31"/>
  <c r="V74" i="31"/>
  <c r="V58" i="31"/>
  <c r="V59" i="31"/>
  <c r="V60" i="31"/>
  <c r="V61" i="31"/>
  <c r="V120" i="31"/>
  <c r="V62" i="31"/>
  <c r="V93" i="31"/>
  <c r="V63" i="31"/>
  <c r="V85" i="31"/>
  <c r="V64" i="31"/>
  <c r="V65" i="31"/>
  <c r="V66" i="31"/>
  <c r="V67" i="31"/>
  <c r="V68" i="31"/>
  <c r="V141" i="31"/>
  <c r="V152" i="31"/>
  <c r="V143" i="31"/>
  <c r="V140" i="31"/>
  <c r="V149" i="31"/>
  <c r="V144" i="31"/>
  <c r="V142" i="31"/>
  <c r="V145" i="31"/>
  <c r="V139" i="31"/>
  <c r="W2" i="31"/>
  <c r="W3" i="31"/>
  <c r="W4" i="31"/>
  <c r="W5" i="31"/>
  <c r="W7" i="31"/>
  <c r="W6" i="31"/>
  <c r="W8" i="31"/>
  <c r="W9" i="31"/>
  <c r="W10" i="31"/>
  <c r="W11" i="31"/>
  <c r="W12" i="31"/>
  <c r="W13" i="31"/>
  <c r="W14" i="31"/>
  <c r="W15" i="31"/>
  <c r="W16" i="31"/>
  <c r="W17" i="31"/>
  <c r="W18" i="31"/>
  <c r="W19" i="31"/>
  <c r="W20" i="31"/>
  <c r="W21" i="31"/>
  <c r="W22" i="31"/>
  <c r="W23" i="31"/>
  <c r="W24" i="31"/>
  <c r="W26" i="31"/>
  <c r="W27" i="31"/>
  <c r="W28" i="31"/>
  <c r="W29" i="31"/>
  <c r="W30" i="31"/>
  <c r="W31" i="31"/>
  <c r="W32" i="31"/>
  <c r="W33" i="31"/>
  <c r="W34" i="31"/>
  <c r="W35" i="31"/>
  <c r="W36" i="31"/>
  <c r="W37" i="31"/>
  <c r="W38" i="31"/>
  <c r="W39" i="31"/>
  <c r="W40" i="31"/>
  <c r="W41" i="31"/>
  <c r="W42" i="31"/>
  <c r="W43" i="31"/>
  <c r="W44" i="31"/>
  <c r="W45" i="31"/>
  <c r="W46" i="31"/>
  <c r="W47" i="31"/>
  <c r="W48" i="31"/>
  <c r="W50" i="31"/>
  <c r="W51" i="31"/>
  <c r="W52" i="31"/>
  <c r="W53" i="31"/>
  <c r="W54" i="31"/>
  <c r="W55" i="31"/>
  <c r="W56" i="31"/>
  <c r="W57" i="31"/>
  <c r="W74" i="31"/>
  <c r="W58" i="31"/>
  <c r="W59" i="31"/>
  <c r="W60" i="31"/>
  <c r="W61" i="31"/>
  <c r="W120" i="31"/>
  <c r="W62" i="31"/>
  <c r="W93" i="31"/>
  <c r="W63" i="31"/>
  <c r="W85" i="31"/>
  <c r="W64" i="31"/>
  <c r="W65" i="31"/>
  <c r="W66" i="31"/>
  <c r="W67" i="31"/>
  <c r="W68" i="31"/>
  <c r="W141" i="31"/>
  <c r="W152" i="31"/>
  <c r="W143" i="31"/>
  <c r="W140" i="31"/>
  <c r="W149" i="31"/>
  <c r="W144" i="31"/>
  <c r="W142" i="31"/>
  <c r="W145" i="31"/>
  <c r="W139" i="31"/>
  <c r="F143" i="31"/>
  <c r="E143" i="31"/>
  <c r="F68" i="31"/>
  <c r="E68" i="31"/>
  <c r="F67" i="31"/>
  <c r="E67" i="31"/>
  <c r="F66" i="31"/>
  <c r="E66" i="31"/>
  <c r="F65" i="31"/>
  <c r="E65" i="31"/>
  <c r="F64" i="31"/>
  <c r="E64" i="31"/>
  <c r="F85" i="31"/>
  <c r="E85" i="31"/>
  <c r="F63" i="31"/>
  <c r="E63" i="31"/>
  <c r="F93" i="31"/>
  <c r="E93" i="31"/>
  <c r="F62" i="31"/>
  <c r="E62" i="31"/>
  <c r="F120" i="31"/>
  <c r="E120" i="31"/>
  <c r="F61" i="31"/>
  <c r="E61" i="31"/>
  <c r="F60" i="31"/>
  <c r="E60" i="31"/>
  <c r="F59" i="31"/>
  <c r="E59" i="31"/>
  <c r="F74" i="31"/>
  <c r="E74" i="31"/>
  <c r="F57" i="31"/>
  <c r="E57" i="31"/>
  <c r="F52" i="31"/>
  <c r="E52" i="31"/>
  <c r="F51" i="31"/>
  <c r="E51" i="31"/>
  <c r="F50" i="31"/>
  <c r="E50" i="31"/>
  <c r="F48" i="31"/>
  <c r="E48" i="31"/>
  <c r="F47" i="31"/>
  <c r="E47" i="31"/>
  <c r="F46" i="31"/>
  <c r="E46" i="31"/>
  <c r="F45" i="31"/>
  <c r="E45" i="31"/>
  <c r="F44" i="31"/>
  <c r="E44" i="31"/>
  <c r="F43" i="31"/>
  <c r="E43" i="31"/>
  <c r="F42" i="31"/>
  <c r="E42" i="31"/>
  <c r="F41" i="31"/>
  <c r="E41" i="31"/>
  <c r="F40" i="31"/>
  <c r="E40" i="31"/>
  <c r="F39" i="31"/>
  <c r="E39" i="31"/>
  <c r="F38" i="31"/>
  <c r="E38" i="31"/>
  <c r="F37" i="31"/>
  <c r="E37" i="31"/>
  <c r="F36" i="31"/>
  <c r="E36" i="31"/>
  <c r="F35" i="31"/>
  <c r="E35" i="31"/>
  <c r="F34" i="31"/>
  <c r="E34" i="31"/>
  <c r="F33" i="31"/>
  <c r="E33" i="31"/>
  <c r="F32" i="31"/>
  <c r="E32" i="31"/>
  <c r="F31" i="31"/>
  <c r="E31" i="31"/>
  <c r="F30" i="31"/>
  <c r="E30" i="31"/>
  <c r="F29" i="31"/>
  <c r="E29" i="31"/>
  <c r="F28" i="31"/>
  <c r="E28" i="31"/>
  <c r="F27" i="31"/>
  <c r="E27" i="31"/>
  <c r="F26" i="31"/>
  <c r="E26" i="31"/>
  <c r="F24" i="31"/>
  <c r="E24" i="31"/>
  <c r="F23" i="31"/>
  <c r="E23" i="31"/>
  <c r="F21" i="31"/>
  <c r="E21" i="31"/>
  <c r="F20" i="31"/>
  <c r="E20" i="31"/>
  <c r="F18" i="31"/>
  <c r="E18" i="31"/>
  <c r="F17" i="31"/>
  <c r="E17" i="31"/>
  <c r="F16" i="31"/>
  <c r="E16" i="31"/>
  <c r="F15" i="31"/>
  <c r="E15" i="31"/>
  <c r="F14" i="31"/>
  <c r="E14" i="31"/>
  <c r="F13" i="31"/>
  <c r="E13" i="31"/>
  <c r="F12" i="31"/>
  <c r="E12" i="31"/>
  <c r="F8" i="31"/>
  <c r="E8" i="31"/>
  <c r="F6" i="31"/>
  <c r="E6" i="31"/>
  <c r="F7" i="31"/>
  <c r="E7" i="31"/>
  <c r="F5" i="31"/>
  <c r="E5" i="31"/>
  <c r="F4" i="31"/>
  <c r="E4" i="31"/>
  <c r="F3" i="31"/>
  <c r="E3" i="31"/>
  <c r="F2" i="31"/>
  <c r="E2" i="31"/>
  <c r="J177" i="28" l="1" a="1"/>
  <c r="J177" i="28" s="1"/>
  <c r="J171" i="28" a="1"/>
  <c r="J171" i="28" s="1"/>
  <c r="J169" i="28"/>
  <c r="J181" i="28"/>
  <c r="J180" i="28"/>
  <c r="J179" i="28"/>
  <c r="J178" i="28"/>
  <c r="J174" i="28"/>
  <c r="J170" i="28"/>
  <c r="J173" i="28"/>
  <c r="J172" i="28"/>
  <c r="J185" i="28"/>
  <c r="J184" i="28"/>
  <c r="J183" i="28"/>
  <c r="G124" i="31"/>
  <c r="H124" i="31" s="1"/>
  <c r="M124" i="31" s="1"/>
  <c r="G49" i="31"/>
  <c r="H49" i="31" s="1"/>
  <c r="M49" i="31" s="1"/>
  <c r="G70" i="31"/>
  <c r="H70" i="31" s="1"/>
  <c r="M70" i="31" s="1"/>
  <c r="G79" i="31"/>
  <c r="H79" i="31" s="1"/>
  <c r="M79" i="31" s="1"/>
  <c r="G71" i="31"/>
  <c r="H71" i="31" s="1"/>
  <c r="M71" i="31" s="1"/>
  <c r="G85" i="31"/>
  <c r="H85" i="31" s="1"/>
  <c r="M85" i="31" s="1"/>
  <c r="G62" i="31"/>
  <c r="H62" i="31" s="1"/>
  <c r="M62" i="31" s="1"/>
  <c r="G22" i="31"/>
  <c r="H22" i="31" s="1"/>
  <c r="M22" i="31" s="1"/>
  <c r="G6" i="31"/>
  <c r="H6" i="31" s="1"/>
  <c r="M6" i="31" s="1"/>
  <c r="G61" i="31"/>
  <c r="H61" i="31" s="1"/>
  <c r="M61" i="31" s="1"/>
  <c r="G13" i="31"/>
  <c r="H13" i="31" s="1"/>
  <c r="M13" i="31" s="1"/>
  <c r="G140" i="31"/>
  <c r="H140" i="31" s="1"/>
  <c r="M140" i="31" s="1"/>
  <c r="G48" i="31"/>
  <c r="H48" i="31" s="1"/>
  <c r="M48" i="31" s="1"/>
  <c r="G67" i="31"/>
  <c r="H67" i="31" s="1"/>
  <c r="M67" i="31" s="1"/>
  <c r="G36" i="31"/>
  <c r="H36" i="31" s="1"/>
  <c r="M36" i="31" s="1"/>
  <c r="G69" i="31"/>
  <c r="H69" i="31" s="1"/>
  <c r="M69" i="31" s="1"/>
  <c r="G7" i="31"/>
  <c r="H7" i="31" s="1"/>
  <c r="M7" i="31" s="1"/>
  <c r="G47" i="31"/>
  <c r="H47" i="31" s="1"/>
  <c r="M47" i="31" s="1"/>
  <c r="G5" i="31"/>
  <c r="H5" i="31" s="1"/>
  <c r="M5" i="31" s="1"/>
  <c r="G152" i="31"/>
  <c r="H152" i="31" s="1"/>
  <c r="M152" i="31" s="1"/>
  <c r="G66" i="31"/>
  <c r="H66" i="31" s="1"/>
  <c r="M66" i="31" s="1"/>
  <c r="G60" i="31"/>
  <c r="H60" i="31" s="1"/>
  <c r="M60" i="31" s="1"/>
  <c r="G55" i="31"/>
  <c r="H55" i="31" s="1"/>
  <c r="M55" i="31" s="1"/>
  <c r="G46" i="31"/>
  <c r="H46" i="31" s="1"/>
  <c r="M46" i="31" s="1"/>
  <c r="G34" i="31"/>
  <c r="H34" i="31" s="1"/>
  <c r="M34" i="31" s="1"/>
  <c r="G28" i="31"/>
  <c r="H28" i="31" s="1"/>
  <c r="M28" i="31" s="1"/>
  <c r="G20" i="31"/>
  <c r="H20" i="31" s="1"/>
  <c r="M20" i="31" s="1"/>
  <c r="G12" i="31"/>
  <c r="H12" i="31" s="1"/>
  <c r="M12" i="31" s="1"/>
  <c r="G4" i="31"/>
  <c r="H4" i="31" s="1"/>
  <c r="M4" i="31" s="1"/>
  <c r="G14" i="31"/>
  <c r="H14" i="31" s="1"/>
  <c r="M14" i="31" s="1"/>
  <c r="G143" i="31"/>
  <c r="H143" i="31" s="1"/>
  <c r="M143" i="31" s="1"/>
  <c r="G35" i="31"/>
  <c r="H35" i="31" s="1"/>
  <c r="M35" i="31" s="1"/>
  <c r="G21" i="31"/>
  <c r="H21" i="31" s="1"/>
  <c r="M21" i="31" s="1"/>
  <c r="G139" i="31"/>
  <c r="H139" i="31" s="1"/>
  <c r="M139" i="31" s="1"/>
  <c r="G59" i="31"/>
  <c r="H59" i="31" s="1"/>
  <c r="M59" i="31" s="1"/>
  <c r="G54" i="31"/>
  <c r="H54" i="31" s="1"/>
  <c r="M54" i="31" s="1"/>
  <c r="G45" i="31"/>
  <c r="H45" i="31" s="1"/>
  <c r="M45" i="31" s="1"/>
  <c r="G41" i="31"/>
  <c r="H41" i="31" s="1"/>
  <c r="M41" i="31" s="1"/>
  <c r="G27" i="31"/>
  <c r="H27" i="31" s="1"/>
  <c r="M27" i="31" s="1"/>
  <c r="G19" i="31"/>
  <c r="H19" i="31" s="1"/>
  <c r="M19" i="31" s="1"/>
  <c r="G11" i="31"/>
  <c r="H11" i="31" s="1"/>
  <c r="M11" i="31" s="1"/>
  <c r="G3" i="31"/>
  <c r="H3" i="31" s="1"/>
  <c r="M3" i="31" s="1"/>
  <c r="G145" i="31"/>
  <c r="H145" i="31" s="1"/>
  <c r="M145" i="31" s="1"/>
  <c r="G141" i="31"/>
  <c r="H141" i="31" s="1"/>
  <c r="M141" i="31" s="1"/>
  <c r="G64" i="31"/>
  <c r="H64" i="31" s="1"/>
  <c r="M64" i="31" s="1"/>
  <c r="G58" i="31"/>
  <c r="H58" i="31" s="1"/>
  <c r="M58" i="31" s="1"/>
  <c r="G53" i="31"/>
  <c r="H53" i="31" s="1"/>
  <c r="M53" i="31" s="1"/>
  <c r="G44" i="31"/>
  <c r="H44" i="31" s="1"/>
  <c r="M44" i="31" s="1"/>
  <c r="G40" i="31"/>
  <c r="H40" i="31" s="1"/>
  <c r="M40" i="31" s="1"/>
  <c r="G33" i="31"/>
  <c r="H33" i="31" s="1"/>
  <c r="M33" i="31" s="1"/>
  <c r="G26" i="31"/>
  <c r="H26" i="31" s="1"/>
  <c r="M26" i="31" s="1"/>
  <c r="G18" i="31"/>
  <c r="H18" i="31" s="1"/>
  <c r="M18" i="31" s="1"/>
  <c r="G10" i="31"/>
  <c r="H10" i="31" s="1"/>
  <c r="M10" i="31" s="1"/>
  <c r="G2" i="31"/>
  <c r="H2" i="31" s="1"/>
  <c r="M2" i="31" s="1"/>
  <c r="G142" i="31"/>
  <c r="H142" i="31" s="1"/>
  <c r="M142" i="31" s="1"/>
  <c r="G120" i="31"/>
  <c r="H120" i="31" s="1"/>
  <c r="M120" i="31" s="1"/>
  <c r="G74" i="31"/>
  <c r="H74" i="31" s="1"/>
  <c r="M74" i="31" s="1"/>
  <c r="G52" i="31"/>
  <c r="H52" i="31" s="1"/>
  <c r="M52" i="31" s="1"/>
  <c r="G43" i="31"/>
  <c r="H43" i="31" s="1"/>
  <c r="M43" i="31" s="1"/>
  <c r="G39" i="31"/>
  <c r="H39" i="31" s="1"/>
  <c r="M39" i="31" s="1"/>
  <c r="G32" i="31"/>
  <c r="H32" i="31" s="1"/>
  <c r="M32" i="31" s="1"/>
  <c r="G17" i="31"/>
  <c r="H17" i="31" s="1"/>
  <c r="M17" i="31" s="1"/>
  <c r="G9" i="31"/>
  <c r="H9" i="31" s="1"/>
  <c r="M9" i="31" s="1"/>
  <c r="G56" i="31"/>
  <c r="H56" i="31" s="1"/>
  <c r="M56" i="31" s="1"/>
  <c r="G29" i="31"/>
  <c r="H29" i="31" s="1"/>
  <c r="M29" i="31" s="1"/>
  <c r="G144" i="31"/>
  <c r="H144" i="31" s="1"/>
  <c r="M144" i="31" s="1"/>
  <c r="G93" i="31"/>
  <c r="H93" i="31" s="1"/>
  <c r="M93" i="31" s="1"/>
  <c r="G57" i="31"/>
  <c r="H57" i="31" s="1"/>
  <c r="M57" i="31" s="1"/>
  <c r="G51" i="31"/>
  <c r="H51" i="31" s="1"/>
  <c r="M51" i="31" s="1"/>
  <c r="G42" i="31"/>
  <c r="H42" i="31" s="1"/>
  <c r="M42" i="31" s="1"/>
  <c r="G38" i="31"/>
  <c r="H38" i="31" s="1"/>
  <c r="M38" i="31" s="1"/>
  <c r="G31" i="31"/>
  <c r="H31" i="31" s="1"/>
  <c r="M31" i="31" s="1"/>
  <c r="G24" i="31"/>
  <c r="H24" i="31" s="1"/>
  <c r="M24" i="31" s="1"/>
  <c r="G16" i="31"/>
  <c r="H16" i="31" s="1"/>
  <c r="M16" i="31" s="1"/>
  <c r="G8" i="31"/>
  <c r="H8" i="31" s="1"/>
  <c r="M8" i="31" s="1"/>
  <c r="G63" i="31"/>
  <c r="H63" i="31" s="1"/>
  <c r="M63" i="31" s="1"/>
  <c r="G149" i="31"/>
  <c r="H149" i="31" s="1"/>
  <c r="M149" i="31" s="1"/>
  <c r="G68" i="31"/>
  <c r="H68" i="31" s="1"/>
  <c r="M68" i="31" s="1"/>
  <c r="G65" i="31"/>
  <c r="H65" i="31" s="1"/>
  <c r="M65" i="31" s="1"/>
  <c r="G50" i="31"/>
  <c r="H50" i="31" s="1"/>
  <c r="M50" i="31" s="1"/>
  <c r="G37" i="31"/>
  <c r="H37" i="31" s="1"/>
  <c r="M37" i="31" s="1"/>
  <c r="G30" i="31"/>
  <c r="H30" i="31" s="1"/>
  <c r="M30" i="31" s="1"/>
  <c r="G23" i="31"/>
  <c r="H23" i="31" s="1"/>
  <c r="M23" i="31" s="1"/>
  <c r="G15" i="31"/>
  <c r="H15" i="31" s="1"/>
  <c r="M15" i="31" s="1"/>
  <c r="J186" i="28" l="1"/>
  <c r="C185" i="28"/>
  <c r="C170" i="28"/>
  <c r="C184" i="28"/>
  <c r="C169" i="28"/>
  <c r="C181" i="28"/>
  <c r="C182" i="28"/>
  <c r="C180" i="28"/>
  <c r="C183" i="28"/>
  <c r="C179" i="28" a="1"/>
  <c r="C179" i="28" s="1"/>
  <c r="C168" i="28"/>
  <c r="C178" i="28"/>
  <c r="C177" i="28"/>
  <c r="C176" i="28"/>
  <c r="C175" i="28"/>
  <c r="C174" i="28"/>
  <c r="C173" i="28"/>
  <c r="C172" i="28"/>
  <c r="H56" i="37"/>
  <c r="H53" i="37"/>
  <c r="H12" i="37"/>
  <c r="H47" i="37"/>
  <c r="H48" i="37"/>
  <c r="H9" i="37"/>
  <c r="H49" i="37"/>
  <c r="H10" i="37"/>
  <c r="H50" i="37"/>
  <c r="H11" i="37"/>
  <c r="H51" i="37"/>
  <c r="H52" i="37"/>
  <c r="H54" i="37"/>
  <c r="H55" i="37"/>
  <c r="D226" i="55" l="1"/>
  <c r="E224" i="55"/>
  <c r="D224" i="55"/>
  <c r="C224" i="55"/>
  <c r="D223" i="55"/>
  <c r="C223" i="55"/>
  <c r="D221" i="55"/>
  <c r="C221" i="55"/>
  <c r="E214" i="55"/>
  <c r="D214" i="55"/>
  <c r="C214" i="55"/>
  <c r="E213" i="55"/>
  <c r="D213" i="55"/>
  <c r="C213" i="55"/>
  <c r="D208" i="55"/>
  <c r="C208" i="55"/>
  <c r="D201" i="55"/>
  <c r="C201" i="55"/>
  <c r="D191" i="55"/>
  <c r="C191" i="55"/>
  <c r="D190" i="55"/>
  <c r="C190" i="55"/>
  <c r="E188" i="55"/>
  <c r="D188" i="55"/>
  <c r="D187" i="55"/>
  <c r="C187" i="55"/>
  <c r="D173" i="55"/>
  <c r="C173" i="55"/>
  <c r="D172" i="55"/>
  <c r="C172" i="55"/>
  <c r="D171" i="55"/>
  <c r="C171" i="55"/>
  <c r="D170" i="55"/>
  <c r="C170" i="55"/>
  <c r="D169" i="55"/>
  <c r="C169" i="55"/>
  <c r="D168" i="55"/>
  <c r="C168" i="55"/>
  <c r="D167" i="55"/>
  <c r="C167" i="55"/>
  <c r="D166" i="55"/>
  <c r="C166" i="55"/>
  <c r="D165" i="55"/>
  <c r="C165" i="55"/>
  <c r="D164" i="55"/>
  <c r="C164" i="55"/>
  <c r="D163" i="55"/>
  <c r="C163" i="55"/>
  <c r="D162" i="55"/>
  <c r="C162" i="55"/>
  <c r="D161" i="55"/>
  <c r="C161" i="55"/>
  <c r="D160" i="55"/>
  <c r="C160" i="55"/>
  <c r="D157" i="55"/>
  <c r="C157" i="55"/>
  <c r="D156" i="55"/>
  <c r="C156" i="55"/>
  <c r="D154" i="55"/>
  <c r="C154" i="55"/>
  <c r="D153" i="55"/>
  <c r="C153" i="55"/>
  <c r="D152" i="55"/>
  <c r="C152" i="55"/>
  <c r="D151" i="55"/>
  <c r="C151" i="55"/>
  <c r="D150" i="55"/>
  <c r="C150" i="55"/>
  <c r="D149" i="55"/>
  <c r="C149" i="55"/>
  <c r="D148" i="55"/>
  <c r="C148" i="55"/>
  <c r="D147" i="55"/>
  <c r="C147" i="55"/>
  <c r="D146" i="55"/>
  <c r="C146" i="55"/>
  <c r="D145" i="55"/>
  <c r="C145" i="55"/>
  <c r="D144" i="55"/>
  <c r="C144" i="55"/>
  <c r="D143" i="55"/>
  <c r="C143" i="55"/>
  <c r="D141" i="55"/>
  <c r="C141" i="55"/>
  <c r="D140" i="55"/>
  <c r="C140" i="55"/>
  <c r="D139" i="55"/>
  <c r="C139" i="55"/>
  <c r="D138" i="55"/>
  <c r="C138" i="55"/>
  <c r="D137" i="55"/>
  <c r="C137" i="55"/>
  <c r="D135" i="55"/>
  <c r="C135" i="55"/>
  <c r="D133" i="55"/>
  <c r="C133" i="55"/>
  <c r="D132" i="55"/>
  <c r="C132" i="55"/>
  <c r="E127" i="55"/>
  <c r="D127" i="55"/>
  <c r="C127" i="55"/>
  <c r="E125" i="55"/>
  <c r="D125" i="55"/>
  <c r="C125" i="55"/>
  <c r="E118" i="55"/>
  <c r="D118" i="55"/>
  <c r="C118" i="55"/>
  <c r="E117" i="55"/>
  <c r="D117" i="55"/>
  <c r="C117" i="55"/>
  <c r="D116" i="55"/>
  <c r="C116" i="55"/>
  <c r="D109" i="55"/>
  <c r="C109" i="55"/>
  <c r="D105" i="55"/>
  <c r="C105" i="55"/>
  <c r="E99" i="55"/>
  <c r="D99" i="55"/>
  <c r="C99" i="55"/>
  <c r="D90" i="55"/>
  <c r="C90" i="55"/>
  <c r="D88" i="55"/>
  <c r="C88" i="55"/>
  <c r="D87" i="55"/>
  <c r="C87" i="55"/>
  <c r="D85" i="55"/>
  <c r="C85" i="55"/>
  <c r="D84" i="55"/>
  <c r="C84" i="55"/>
  <c r="D83" i="55"/>
  <c r="C83" i="55"/>
  <c r="D82" i="55"/>
  <c r="C82" i="55"/>
  <c r="D81" i="55"/>
  <c r="C81" i="55"/>
  <c r="D80" i="55"/>
  <c r="C80" i="55"/>
  <c r="D79" i="55"/>
  <c r="C79" i="55"/>
  <c r="D78" i="55"/>
  <c r="C78" i="55"/>
  <c r="D76" i="55"/>
  <c r="C76" i="55"/>
  <c r="D75" i="55"/>
  <c r="C75" i="55"/>
  <c r="D74" i="55"/>
  <c r="C74" i="55"/>
  <c r="D73" i="55"/>
  <c r="C73" i="55"/>
  <c r="D71" i="55"/>
  <c r="C71" i="55"/>
  <c r="D70" i="55"/>
  <c r="C70" i="55"/>
  <c r="D68" i="55"/>
  <c r="C68" i="55"/>
  <c r="D67" i="55"/>
  <c r="C67" i="55"/>
  <c r="D66" i="55"/>
  <c r="C66" i="55"/>
  <c r="D65" i="55"/>
  <c r="C65" i="55"/>
  <c r="D63" i="55"/>
  <c r="C63" i="55"/>
  <c r="D62" i="55"/>
  <c r="C62" i="55"/>
  <c r="E61" i="55"/>
  <c r="D61" i="55"/>
  <c r="C61" i="55"/>
  <c r="D60" i="55"/>
  <c r="C60" i="55"/>
  <c r="D59" i="55"/>
  <c r="C59" i="55"/>
  <c r="D58" i="55"/>
  <c r="C58" i="55"/>
  <c r="D57" i="55"/>
  <c r="C57" i="55"/>
  <c r="D54" i="55"/>
  <c r="C54" i="55"/>
  <c r="D49" i="55"/>
  <c r="C49" i="55"/>
  <c r="D48" i="55"/>
  <c r="C48" i="55"/>
  <c r="D47" i="55"/>
  <c r="C47" i="55"/>
  <c r="D46" i="55"/>
  <c r="C46" i="55"/>
  <c r="D45" i="55"/>
  <c r="C45" i="55"/>
  <c r="D40" i="55"/>
  <c r="C40" i="55"/>
  <c r="D39" i="55"/>
  <c r="C39" i="55"/>
  <c r="D37" i="55"/>
  <c r="C37" i="55"/>
  <c r="D36" i="55"/>
  <c r="C36" i="55"/>
  <c r="D35" i="55"/>
  <c r="C35" i="55"/>
  <c r="D34" i="55"/>
  <c r="C34" i="55"/>
  <c r="D33" i="55"/>
  <c r="C33" i="55"/>
  <c r="D32" i="55"/>
  <c r="C32" i="55"/>
  <c r="D31" i="55"/>
  <c r="C31" i="55"/>
  <c r="D28" i="55"/>
  <c r="C28" i="55"/>
  <c r="D27" i="55"/>
  <c r="C27" i="55"/>
  <c r="D26" i="55"/>
  <c r="C26" i="55"/>
  <c r="D24" i="55"/>
  <c r="C24" i="55"/>
  <c r="D23" i="55"/>
  <c r="C23" i="55"/>
  <c r="D22" i="55"/>
  <c r="C22" i="55"/>
  <c r="E21" i="55"/>
  <c r="D21" i="55"/>
  <c r="C21" i="55"/>
  <c r="E15" i="55"/>
  <c r="D15" i="55"/>
  <c r="C15" i="55"/>
  <c r="E7" i="55"/>
  <c r="D7" i="55"/>
  <c r="C7" i="55"/>
  <c r="U11" i="50" l="1"/>
  <c r="T11" i="50"/>
  <c r="S11" i="50"/>
  <c r="Q11" i="50"/>
  <c r="P11" i="50"/>
  <c r="O11" i="50"/>
  <c r="L11" i="50"/>
  <c r="U10" i="50"/>
  <c r="T10" i="50"/>
  <c r="S10" i="50"/>
  <c r="Q10" i="50"/>
  <c r="P10" i="50"/>
  <c r="O10" i="50"/>
  <c r="L10" i="50"/>
  <c r="U9" i="50"/>
  <c r="T9" i="50"/>
  <c r="S9" i="50"/>
  <c r="Q9" i="50"/>
  <c r="P9" i="50"/>
  <c r="O9" i="50"/>
  <c r="L9" i="50"/>
  <c r="U8" i="50"/>
  <c r="T8" i="50"/>
  <c r="S8" i="50"/>
  <c r="Q8" i="50"/>
  <c r="P8" i="50"/>
  <c r="O8" i="50"/>
  <c r="L8" i="50"/>
  <c r="G8" i="50" l="1"/>
  <c r="H8" i="50" s="1"/>
  <c r="M8" i="50" s="1"/>
  <c r="G9" i="50"/>
  <c r="H9" i="50" s="1"/>
  <c r="M9" i="50" s="1"/>
  <c r="G10" i="50"/>
  <c r="H10" i="50" s="1"/>
  <c r="M10" i="50" s="1"/>
  <c r="G11" i="50"/>
  <c r="H11" i="50" s="1"/>
  <c r="M11" i="50" s="1"/>
  <c r="U1" i="50" l="1"/>
  <c r="T1" i="50"/>
  <c r="S1" i="50"/>
  <c r="O1" i="50"/>
  <c r="L1" i="50"/>
  <c r="H1" i="50"/>
  <c r="M1" i="50" s="1"/>
  <c r="D1" i="50"/>
  <c r="R1" i="50" s="1"/>
  <c r="H417" i="37"/>
  <c r="H416" i="37"/>
  <c r="H415" i="37"/>
  <c r="H414" i="37"/>
  <c r="H413" i="37"/>
  <c r="H412" i="37"/>
  <c r="H411" i="37"/>
  <c r="H410" i="37"/>
  <c r="H409" i="37"/>
  <c r="H408" i="37"/>
  <c r="H407" i="37"/>
  <c r="H406" i="37"/>
  <c r="H405" i="37"/>
  <c r="H404" i="37"/>
  <c r="H403" i="37"/>
  <c r="H402" i="37"/>
  <c r="H401" i="37"/>
  <c r="H400" i="37"/>
  <c r="H399" i="37"/>
  <c r="H398" i="37"/>
  <c r="H397" i="37"/>
  <c r="H396" i="37"/>
  <c r="H395" i="37"/>
  <c r="H394" i="37"/>
  <c r="H393" i="37"/>
  <c r="H392" i="37"/>
  <c r="H391" i="37"/>
  <c r="H390" i="37"/>
  <c r="H389" i="37"/>
  <c r="H388" i="37"/>
  <c r="H387" i="37"/>
  <c r="H386" i="37"/>
  <c r="H385" i="37"/>
  <c r="H384" i="37"/>
  <c r="H383" i="37"/>
  <c r="H382" i="37"/>
  <c r="H381" i="37"/>
  <c r="H380" i="37"/>
  <c r="H379" i="37"/>
  <c r="H378" i="37"/>
  <c r="H377" i="37"/>
  <c r="H376" i="37"/>
  <c r="H375" i="37"/>
  <c r="H374" i="37"/>
  <c r="H373" i="37"/>
  <c r="H372" i="37"/>
  <c r="H371" i="37"/>
  <c r="H370" i="37"/>
  <c r="H369" i="37"/>
  <c r="H368" i="37"/>
  <c r="H367" i="37"/>
  <c r="H366" i="37"/>
  <c r="H365" i="37"/>
  <c r="H364" i="37"/>
  <c r="H363" i="37"/>
  <c r="H362" i="37"/>
  <c r="H361" i="37"/>
  <c r="H360" i="37"/>
  <c r="H359" i="37"/>
  <c r="H358" i="37"/>
  <c r="H357" i="37"/>
  <c r="H356" i="37"/>
  <c r="H355" i="37"/>
  <c r="H354" i="37"/>
  <c r="H353" i="37"/>
  <c r="H352" i="37"/>
  <c r="H351" i="37"/>
  <c r="H350" i="37"/>
  <c r="H349" i="37"/>
  <c r="H348" i="37"/>
  <c r="H347" i="37"/>
  <c r="H346" i="37"/>
  <c r="H345" i="37"/>
  <c r="H344" i="37"/>
  <c r="H343" i="37"/>
  <c r="H342" i="37"/>
  <c r="H341" i="37"/>
  <c r="H340" i="37"/>
  <c r="H339" i="37"/>
  <c r="H338" i="37"/>
  <c r="H337" i="37"/>
  <c r="H336" i="37"/>
  <c r="H335" i="37"/>
  <c r="H334" i="37"/>
  <c r="H333" i="37"/>
  <c r="H332" i="37"/>
  <c r="H331" i="37"/>
  <c r="H330" i="37"/>
  <c r="H329" i="37"/>
  <c r="H328" i="37"/>
  <c r="H327" i="37"/>
  <c r="H326" i="37"/>
  <c r="H325" i="37"/>
  <c r="H324" i="37"/>
  <c r="H323" i="37"/>
  <c r="H322" i="37"/>
  <c r="H321" i="37"/>
  <c r="H320" i="37"/>
  <c r="H319" i="37"/>
  <c r="H318" i="37"/>
  <c r="H317" i="37"/>
  <c r="H316" i="37"/>
  <c r="H315" i="37"/>
  <c r="H314" i="37"/>
  <c r="H313" i="37"/>
  <c r="H312" i="37"/>
  <c r="H311" i="37"/>
  <c r="H310" i="37"/>
  <c r="H309" i="37"/>
  <c r="H308" i="37"/>
  <c r="H307" i="37"/>
  <c r="H306" i="37"/>
  <c r="H305" i="37"/>
  <c r="H304" i="37"/>
  <c r="H303" i="37"/>
  <c r="H302" i="37"/>
  <c r="H301" i="37"/>
  <c r="H300" i="37"/>
  <c r="H299" i="37"/>
  <c r="H298" i="37"/>
  <c r="H297" i="37"/>
  <c r="H296" i="37"/>
  <c r="H295" i="37"/>
  <c r="H294" i="37"/>
  <c r="H293" i="37"/>
  <c r="H292" i="37"/>
  <c r="H291" i="37"/>
  <c r="H290" i="37"/>
  <c r="H289" i="37"/>
  <c r="H288" i="37"/>
  <c r="H287" i="37"/>
  <c r="H286" i="37"/>
  <c r="H285" i="37"/>
  <c r="H284" i="37"/>
  <c r="H283" i="37"/>
  <c r="H282" i="37"/>
  <c r="H281" i="37"/>
  <c r="H280" i="37"/>
  <c r="H279" i="37"/>
  <c r="H278" i="37"/>
  <c r="H277" i="37"/>
  <c r="H276" i="37"/>
  <c r="H275" i="37"/>
  <c r="H274" i="37"/>
  <c r="H273" i="37"/>
  <c r="H272" i="37"/>
  <c r="H271" i="37"/>
  <c r="H270" i="37"/>
  <c r="H269" i="37"/>
  <c r="H268" i="37"/>
  <c r="H267" i="37"/>
  <c r="H266" i="37"/>
  <c r="H265" i="37"/>
  <c r="H264" i="37"/>
  <c r="H263" i="37"/>
  <c r="H262" i="37"/>
  <c r="H261" i="37"/>
  <c r="H260" i="37"/>
  <c r="H259" i="37"/>
  <c r="H258" i="37"/>
  <c r="H257" i="37"/>
  <c r="H256" i="37"/>
  <c r="H255" i="37"/>
  <c r="H254" i="37"/>
  <c r="H253" i="37"/>
  <c r="H252" i="37"/>
  <c r="H251" i="37"/>
  <c r="H250" i="37"/>
  <c r="H249" i="37"/>
  <c r="H248" i="37"/>
  <c r="H247" i="37"/>
  <c r="H246" i="37"/>
  <c r="H245" i="37"/>
  <c r="H244" i="37"/>
  <c r="H243" i="37"/>
  <c r="H242" i="37"/>
  <c r="H241" i="37"/>
  <c r="H240" i="37"/>
  <c r="H239" i="37"/>
  <c r="H238" i="37"/>
  <c r="H237" i="37"/>
  <c r="H236" i="37"/>
  <c r="H235" i="37"/>
  <c r="H234" i="37"/>
  <c r="H233" i="37"/>
  <c r="H232" i="37"/>
  <c r="H231" i="37"/>
  <c r="H230" i="37"/>
  <c r="H229" i="37"/>
  <c r="H228" i="37"/>
  <c r="H227" i="37"/>
  <c r="H226" i="37"/>
  <c r="H225" i="37"/>
  <c r="H224" i="37"/>
  <c r="H223" i="37"/>
  <c r="H222" i="37"/>
  <c r="H221" i="37"/>
  <c r="H220" i="37"/>
  <c r="H219" i="37"/>
  <c r="H218" i="37"/>
  <c r="H217" i="37"/>
  <c r="H216" i="37"/>
  <c r="H215" i="37"/>
  <c r="H214" i="37"/>
  <c r="H213" i="37"/>
  <c r="H212" i="37"/>
  <c r="H211" i="37"/>
  <c r="H210" i="37"/>
  <c r="H209" i="37"/>
  <c r="H208" i="37"/>
  <c r="H207" i="37"/>
  <c r="H206" i="37"/>
  <c r="H205" i="37"/>
  <c r="H204" i="37"/>
  <c r="H203" i="37"/>
  <c r="H202" i="37"/>
  <c r="H201" i="37"/>
  <c r="H200" i="37"/>
  <c r="H199" i="37"/>
  <c r="H198" i="37"/>
  <c r="H197" i="37"/>
  <c r="H196" i="37"/>
  <c r="H195" i="37"/>
  <c r="H194" i="37"/>
  <c r="H193" i="37"/>
  <c r="H192" i="37"/>
  <c r="H191" i="37"/>
  <c r="H190" i="37"/>
  <c r="H189" i="37"/>
  <c r="H188" i="37"/>
  <c r="H187" i="37"/>
  <c r="H186" i="37"/>
  <c r="H185" i="37"/>
  <c r="H184" i="37"/>
  <c r="H183" i="37"/>
  <c r="H182" i="37"/>
  <c r="H181" i="37"/>
  <c r="H180" i="37"/>
  <c r="H179" i="37"/>
  <c r="H178" i="37"/>
  <c r="H177" i="37"/>
  <c r="H176" i="37"/>
  <c r="H175" i="37"/>
  <c r="H174" i="37"/>
  <c r="H173" i="37"/>
  <c r="H172" i="37"/>
  <c r="H171" i="37"/>
  <c r="H170" i="37"/>
  <c r="H169" i="37"/>
  <c r="H168" i="37"/>
  <c r="H167" i="37"/>
  <c r="H166" i="37"/>
  <c r="H165" i="37"/>
  <c r="H164" i="37"/>
  <c r="H163" i="37"/>
  <c r="H162" i="37"/>
  <c r="H161" i="37"/>
  <c r="H160" i="37"/>
  <c r="H159" i="37"/>
  <c r="H158" i="37"/>
  <c r="H157" i="37"/>
  <c r="H156" i="37"/>
  <c r="H155" i="37"/>
  <c r="H154" i="37"/>
  <c r="H153" i="37"/>
  <c r="H152" i="37"/>
  <c r="H151" i="37"/>
  <c r="H150" i="37"/>
  <c r="H149" i="37"/>
  <c r="H148" i="37"/>
  <c r="H147" i="37"/>
  <c r="H146" i="37"/>
  <c r="H145" i="37"/>
  <c r="H144" i="37"/>
  <c r="H143" i="37"/>
  <c r="H142" i="37"/>
  <c r="H141" i="37"/>
  <c r="H140" i="37"/>
  <c r="H139" i="37"/>
  <c r="H138" i="37"/>
  <c r="H137" i="37"/>
  <c r="H136" i="37"/>
  <c r="H135" i="37"/>
  <c r="H134" i="37"/>
  <c r="H133" i="37"/>
  <c r="H132" i="37"/>
  <c r="H131" i="37"/>
  <c r="H130" i="37"/>
  <c r="H129" i="37"/>
  <c r="H128" i="37"/>
  <c r="H127" i="37"/>
  <c r="H126" i="37"/>
  <c r="H125" i="37"/>
  <c r="H124" i="37"/>
  <c r="H123" i="37"/>
  <c r="H122" i="37"/>
  <c r="H121" i="37"/>
  <c r="H120" i="37"/>
  <c r="H119" i="37"/>
  <c r="H118" i="37"/>
  <c r="H117" i="37"/>
  <c r="H116" i="37"/>
  <c r="H115" i="37"/>
  <c r="H114" i="37"/>
  <c r="H113" i="37"/>
  <c r="H112" i="37"/>
  <c r="H111" i="37"/>
  <c r="H110" i="37"/>
  <c r="H109" i="37"/>
  <c r="H108" i="37"/>
  <c r="H107" i="37"/>
  <c r="H106" i="37"/>
  <c r="H105" i="37"/>
  <c r="H104" i="37"/>
  <c r="H103" i="37"/>
  <c r="H102" i="37"/>
  <c r="H101" i="37"/>
  <c r="H100" i="37"/>
  <c r="H99" i="37"/>
  <c r="H98" i="37"/>
  <c r="H97" i="37"/>
  <c r="H96" i="37"/>
  <c r="H95" i="37"/>
  <c r="H94" i="37"/>
  <c r="H93" i="37"/>
  <c r="H92" i="37"/>
  <c r="H91" i="37"/>
  <c r="H90" i="37"/>
  <c r="H89" i="37"/>
  <c r="H88" i="37"/>
  <c r="H87" i="37"/>
  <c r="H86" i="37"/>
  <c r="H85" i="37"/>
  <c r="H84" i="37"/>
  <c r="H83" i="37"/>
  <c r="H82" i="37"/>
  <c r="H81" i="37"/>
  <c r="H80" i="37"/>
  <c r="H79" i="37"/>
  <c r="H78" i="37"/>
  <c r="H77" i="37"/>
  <c r="H76" i="37"/>
  <c r="H75" i="37"/>
  <c r="H74" i="37"/>
  <c r="H73" i="37"/>
  <c r="H72" i="37"/>
  <c r="H71" i="37"/>
  <c r="H70" i="37"/>
  <c r="H69" i="37"/>
  <c r="H68" i="37"/>
  <c r="H67" i="37"/>
  <c r="H66" i="37"/>
  <c r="H65" i="37"/>
  <c r="H64" i="37"/>
  <c r="H63" i="37"/>
  <c r="H62" i="37"/>
  <c r="H61" i="37"/>
  <c r="H60" i="37"/>
  <c r="H26" i="37"/>
  <c r="H18" i="37"/>
  <c r="H4" i="37"/>
  <c r="J84" i="28"/>
  <c r="I84" i="28"/>
  <c r="H84" i="28"/>
  <c r="G84" i="28"/>
  <c r="F84" i="28"/>
  <c r="E84" i="28"/>
  <c r="D84" i="28"/>
  <c r="C84" i="28"/>
  <c r="J83" i="28"/>
  <c r="I83" i="28"/>
  <c r="H83" i="28"/>
  <c r="G83" i="28"/>
  <c r="F83" i="28"/>
  <c r="E83" i="28"/>
  <c r="D83" i="28"/>
  <c r="C83" i="28"/>
  <c r="J82" i="28"/>
  <c r="I82" i="28"/>
  <c r="H82" i="28"/>
  <c r="G82" i="28"/>
  <c r="F82" i="28"/>
  <c r="E82" i="28"/>
  <c r="D82" i="28"/>
  <c r="C82" i="28"/>
  <c r="J81" i="28"/>
  <c r="I81" i="28"/>
  <c r="H81" i="28"/>
  <c r="G81" i="28"/>
  <c r="F81" i="28"/>
  <c r="E81" i="28"/>
  <c r="D81" i="28"/>
  <c r="C81" i="28"/>
  <c r="J80" i="28"/>
  <c r="I80" i="28"/>
  <c r="H80" i="28"/>
  <c r="G80" i="28"/>
  <c r="F80" i="28"/>
  <c r="E80" i="28"/>
  <c r="D80" i="28"/>
  <c r="C80" i="28"/>
  <c r="J79" i="28"/>
  <c r="I79" i="28"/>
  <c r="H79" i="28"/>
  <c r="G79" i="28"/>
  <c r="F79" i="28"/>
  <c r="E79" i="28"/>
  <c r="D79" i="28"/>
  <c r="C79" i="28"/>
  <c r="J78" i="28"/>
  <c r="I78" i="28"/>
  <c r="H78" i="28"/>
  <c r="G78" i="28"/>
  <c r="F78" i="28"/>
  <c r="E78" i="28"/>
  <c r="D78" i="28"/>
  <c r="C78" i="28"/>
  <c r="J77" i="28"/>
  <c r="I77" i="28"/>
  <c r="H77" i="28"/>
  <c r="G77" i="28"/>
  <c r="F77" i="28"/>
  <c r="E77" i="28"/>
  <c r="D77" i="28"/>
  <c r="C77" i="28"/>
  <c r="J76" i="28"/>
  <c r="I76" i="28"/>
  <c r="H76" i="28"/>
  <c r="G76" i="28"/>
  <c r="F76" i="28"/>
  <c r="E76" i="28"/>
  <c r="D76" i="28"/>
  <c r="C76" i="28"/>
  <c r="J75" i="28"/>
  <c r="I75" i="28"/>
  <c r="H75" i="28"/>
  <c r="G75" i="28"/>
  <c r="F75" i="28"/>
  <c r="E75" i="28"/>
  <c r="D75" i="28"/>
  <c r="C75" i="28"/>
  <c r="J74" i="28"/>
  <c r="I74" i="28"/>
  <c r="H74" i="28"/>
  <c r="G74" i="28"/>
  <c r="F74" i="28"/>
  <c r="E74" i="28"/>
  <c r="D74" i="28"/>
  <c r="C74" i="28"/>
  <c r="J73" i="28"/>
  <c r="I73" i="28"/>
  <c r="H73" i="28"/>
  <c r="G73" i="28"/>
  <c r="F73" i="28"/>
  <c r="E73" i="28"/>
  <c r="D73" i="28"/>
  <c r="C73" i="28"/>
  <c r="J72" i="28"/>
  <c r="I72" i="28"/>
  <c r="H72" i="28"/>
  <c r="G72" i="28"/>
  <c r="F72" i="28"/>
  <c r="E72" i="28"/>
  <c r="D72" i="28"/>
  <c r="C72" i="28"/>
  <c r="J71" i="28"/>
  <c r="I71" i="28"/>
  <c r="H71" i="28"/>
  <c r="G71" i="28"/>
  <c r="F71" i="28"/>
  <c r="E71" i="28"/>
  <c r="D71" i="28"/>
  <c r="C71" i="28"/>
  <c r="J70" i="28"/>
  <c r="I70" i="28"/>
  <c r="H70" i="28"/>
  <c r="G70" i="28"/>
  <c r="F70" i="28"/>
  <c r="E70" i="28"/>
  <c r="D70" i="28"/>
  <c r="C70" i="28"/>
  <c r="J69" i="28"/>
  <c r="I69" i="28"/>
  <c r="H69" i="28"/>
  <c r="G69" i="28"/>
  <c r="F69" i="28"/>
  <c r="E69" i="28"/>
  <c r="D69" i="28"/>
  <c r="C69" i="28"/>
  <c r="J68" i="28"/>
  <c r="I68" i="28"/>
  <c r="H68" i="28"/>
  <c r="G68" i="28"/>
  <c r="F68" i="28"/>
  <c r="E68" i="28"/>
  <c r="D68" i="28"/>
  <c r="C68" i="28"/>
  <c r="J67" i="28"/>
  <c r="I67" i="28"/>
  <c r="H67" i="28"/>
  <c r="G67" i="28"/>
  <c r="F67" i="28"/>
  <c r="E67" i="28"/>
  <c r="D67" i="28"/>
  <c r="C67" i="28"/>
  <c r="J66" i="28"/>
  <c r="I66" i="28"/>
  <c r="H66" i="28"/>
  <c r="G66" i="28"/>
  <c r="F66" i="28"/>
  <c r="E66" i="28"/>
  <c r="D66" i="28"/>
  <c r="C66" i="28"/>
  <c r="J65" i="28"/>
  <c r="I65" i="28"/>
  <c r="H65" i="28"/>
  <c r="G65" i="28"/>
  <c r="F65" i="28"/>
  <c r="E65" i="28"/>
  <c r="D65" i="28"/>
  <c r="C65" i="28"/>
  <c r="J64" i="28"/>
  <c r="I64" i="28"/>
  <c r="H64" i="28"/>
  <c r="G64" i="28"/>
  <c r="F64" i="28"/>
  <c r="E64" i="28"/>
  <c r="D64" i="28"/>
  <c r="C64" i="28"/>
  <c r="J54" i="28"/>
  <c r="I54" i="28"/>
  <c r="H54" i="28"/>
  <c r="G54" i="28"/>
  <c r="F54" i="28"/>
  <c r="E54" i="28"/>
  <c r="D54" i="28"/>
  <c r="C54" i="28"/>
  <c r="J53" i="28"/>
  <c r="I53" i="28"/>
  <c r="H53" i="28"/>
  <c r="G53" i="28"/>
  <c r="F53" i="28"/>
  <c r="E53" i="28"/>
  <c r="D53" i="28"/>
  <c r="C53" i="28"/>
  <c r="J52" i="28"/>
  <c r="I52" i="28"/>
  <c r="H52" i="28"/>
  <c r="G52" i="28"/>
  <c r="F52" i="28"/>
  <c r="E52" i="28"/>
  <c r="D52" i="28"/>
  <c r="C52" i="28"/>
  <c r="J51" i="28"/>
  <c r="I51" i="28"/>
  <c r="H51" i="28"/>
  <c r="G51" i="28"/>
  <c r="F51" i="28"/>
  <c r="E51" i="28"/>
  <c r="D51" i="28"/>
  <c r="C51" i="28"/>
  <c r="J50" i="28"/>
  <c r="I50" i="28"/>
  <c r="H50" i="28"/>
  <c r="G50" i="28"/>
  <c r="F50" i="28"/>
  <c r="E50" i="28"/>
  <c r="D50" i="28"/>
  <c r="C50" i="28"/>
  <c r="J49" i="28"/>
  <c r="I49" i="28"/>
  <c r="H49" i="28"/>
  <c r="G49" i="28"/>
  <c r="F49" i="28"/>
  <c r="E49" i="28"/>
  <c r="D49" i="28"/>
  <c r="C49" i="28"/>
  <c r="J48" i="28"/>
  <c r="I48" i="28"/>
  <c r="H48" i="28"/>
  <c r="G48" i="28"/>
  <c r="F48" i="28"/>
  <c r="E48" i="28"/>
  <c r="D48" i="28"/>
  <c r="C48" i="28"/>
  <c r="J47" i="28"/>
  <c r="I47" i="28"/>
  <c r="H47" i="28"/>
  <c r="G47" i="28"/>
  <c r="F47" i="28"/>
  <c r="E47" i="28"/>
  <c r="D47" i="28"/>
  <c r="C47" i="28"/>
  <c r="J46" i="28"/>
  <c r="I46" i="28"/>
  <c r="H46" i="28"/>
  <c r="G46" i="28"/>
  <c r="F46" i="28"/>
  <c r="E46" i="28"/>
  <c r="D46" i="28"/>
  <c r="C46" i="28"/>
  <c r="J45" i="28"/>
  <c r="I45" i="28"/>
  <c r="H45" i="28"/>
  <c r="G45" i="28"/>
  <c r="F45" i="28"/>
  <c r="E45" i="28"/>
  <c r="D45" i="28"/>
  <c r="C45" i="28"/>
  <c r="J44" i="28"/>
  <c r="I44" i="28"/>
  <c r="H44" i="28"/>
  <c r="G44" i="28"/>
  <c r="F44" i="28"/>
  <c r="E44" i="28"/>
  <c r="D44" i="28"/>
  <c r="C44" i="28"/>
  <c r="J43" i="28"/>
  <c r="I43" i="28"/>
  <c r="H43" i="28"/>
  <c r="G43" i="28"/>
  <c r="F43" i="28"/>
  <c r="E43" i="28"/>
  <c r="D43" i="28"/>
  <c r="C43" i="28"/>
  <c r="J42" i="28"/>
  <c r="I42" i="28"/>
  <c r="H42" i="28"/>
  <c r="G42" i="28"/>
  <c r="F42" i="28"/>
  <c r="E42" i="28"/>
  <c r="D42" i="28"/>
  <c r="C42" i="28"/>
  <c r="J41" i="28"/>
  <c r="I41" i="28"/>
  <c r="H41" i="28"/>
  <c r="G41" i="28"/>
  <c r="F41" i="28"/>
  <c r="E41" i="28"/>
  <c r="D41" i="28"/>
  <c r="C41" i="28"/>
  <c r="J40" i="28"/>
  <c r="I40" i="28"/>
  <c r="H40" i="28"/>
  <c r="G40" i="28"/>
  <c r="F40" i="28"/>
  <c r="E40" i="28"/>
  <c r="D40" i="28"/>
  <c r="C40" i="28"/>
  <c r="J39" i="28"/>
  <c r="I39" i="28"/>
  <c r="H39" i="28"/>
  <c r="G39" i="28"/>
  <c r="F39" i="28"/>
  <c r="E39" i="28"/>
  <c r="D39" i="28"/>
  <c r="C39" i="28"/>
  <c r="J38" i="28"/>
  <c r="I38" i="28"/>
  <c r="H38" i="28"/>
  <c r="G38" i="28"/>
  <c r="F38" i="28"/>
  <c r="E38" i="28"/>
  <c r="D38" i="28"/>
  <c r="C38" i="28"/>
  <c r="J37" i="28"/>
  <c r="I37" i="28"/>
  <c r="H37" i="28"/>
  <c r="G37" i="28"/>
  <c r="F37" i="28"/>
  <c r="E37" i="28"/>
  <c r="D37" i="28"/>
  <c r="C37" i="28"/>
  <c r="J36" i="28"/>
  <c r="I36" i="28"/>
  <c r="H36" i="28"/>
  <c r="G36" i="28"/>
  <c r="F36" i="28"/>
  <c r="E36" i="28"/>
  <c r="D36" i="28"/>
  <c r="C36" i="28"/>
  <c r="J35" i="28"/>
  <c r="I35" i="28"/>
  <c r="H35" i="28"/>
  <c r="G35" i="28"/>
  <c r="F35" i="28"/>
  <c r="E35" i="28"/>
  <c r="D35" i="28"/>
  <c r="C35" i="28"/>
  <c r="J34" i="28"/>
  <c r="I34" i="28"/>
  <c r="H34" i="28"/>
  <c r="G34" i="28"/>
  <c r="F34" i="28"/>
  <c r="E34" i="28"/>
  <c r="D34" i="28"/>
  <c r="C34" i="28"/>
  <c r="J26" i="28"/>
  <c r="I26" i="28"/>
  <c r="H26" i="28"/>
  <c r="G26" i="28"/>
  <c r="F26" i="28"/>
  <c r="E26" i="28"/>
  <c r="D26" i="28"/>
  <c r="C26" i="28"/>
  <c r="J25" i="28"/>
  <c r="I25" i="28"/>
  <c r="H25" i="28"/>
  <c r="G25" i="28"/>
  <c r="F25" i="28"/>
  <c r="E25" i="28"/>
  <c r="D25" i="28"/>
  <c r="C25" i="28"/>
  <c r="J24" i="28"/>
  <c r="I24" i="28"/>
  <c r="H24" i="28"/>
  <c r="G24" i="28"/>
  <c r="F24" i="28"/>
  <c r="E24" i="28"/>
  <c r="D24" i="28"/>
  <c r="C24" i="28"/>
  <c r="J23" i="28"/>
  <c r="I23" i="28"/>
  <c r="H23" i="28"/>
  <c r="G23" i="28"/>
  <c r="F23" i="28"/>
  <c r="E23" i="28"/>
  <c r="D23" i="28"/>
  <c r="C23" i="28"/>
  <c r="J22" i="28"/>
  <c r="I22" i="28"/>
  <c r="H22" i="28"/>
  <c r="G22" i="28"/>
  <c r="F22" i="28"/>
  <c r="E22" i="28"/>
  <c r="D22" i="28"/>
  <c r="C22" i="28"/>
  <c r="J21" i="28"/>
  <c r="I21" i="28"/>
  <c r="H21" i="28"/>
  <c r="G21" i="28"/>
  <c r="F21" i="28"/>
  <c r="E21" i="28"/>
  <c r="D21" i="28"/>
  <c r="C21" i="28"/>
  <c r="J20" i="28"/>
  <c r="I20" i="28"/>
  <c r="H20" i="28"/>
  <c r="G20" i="28"/>
  <c r="F20" i="28"/>
  <c r="E20" i="28"/>
  <c r="D20" i="28"/>
  <c r="C20" i="28"/>
  <c r="J19" i="28"/>
  <c r="I19" i="28"/>
  <c r="H19" i="28"/>
  <c r="G19" i="28"/>
  <c r="F19" i="28"/>
  <c r="E19" i="28"/>
  <c r="D19" i="28"/>
  <c r="C19" i="28"/>
  <c r="J18" i="28"/>
  <c r="I18" i="28"/>
  <c r="H18" i="28"/>
  <c r="G18" i="28"/>
  <c r="F18" i="28"/>
  <c r="E18" i="28"/>
  <c r="D18" i="28"/>
  <c r="C18" i="28"/>
  <c r="J17" i="28"/>
  <c r="I17" i="28"/>
  <c r="H17" i="28"/>
  <c r="G17" i="28"/>
  <c r="F17" i="28"/>
  <c r="E17" i="28"/>
  <c r="D17" i="28"/>
  <c r="C17" i="28"/>
  <c r="J16" i="28"/>
  <c r="I16" i="28"/>
  <c r="H16" i="28"/>
  <c r="G16" i="28"/>
  <c r="F16" i="28"/>
  <c r="E16" i="28"/>
  <c r="D16" i="28"/>
  <c r="C16" i="28"/>
  <c r="J15" i="28"/>
  <c r="I15" i="28"/>
  <c r="H15" i="28"/>
  <c r="G15" i="28"/>
  <c r="F15" i="28"/>
  <c r="E15" i="28"/>
  <c r="D15" i="28"/>
  <c r="C15" i="28"/>
  <c r="J14" i="28"/>
  <c r="I14" i="28"/>
  <c r="H14" i="28"/>
  <c r="G14" i="28"/>
  <c r="F14" i="28"/>
  <c r="E14" i="28"/>
  <c r="D14" i="28"/>
  <c r="C14" i="28"/>
  <c r="J13" i="28"/>
  <c r="I13" i="28"/>
  <c r="H13" i="28"/>
  <c r="G13" i="28"/>
  <c r="F13" i="28"/>
  <c r="E13" i="28"/>
  <c r="D13" i="28"/>
  <c r="C13" i="28"/>
  <c r="J12" i="28"/>
  <c r="I12" i="28"/>
  <c r="H12" i="28"/>
  <c r="G12" i="28"/>
  <c r="F12" i="28"/>
  <c r="E12" i="28"/>
  <c r="D12" i="28"/>
  <c r="C12" i="28"/>
  <c r="J11" i="28"/>
  <c r="I11" i="28"/>
  <c r="H11" i="28"/>
  <c r="G11" i="28"/>
  <c r="F11" i="28"/>
  <c r="E11" i="28"/>
  <c r="D11" i="28"/>
  <c r="C11" i="28"/>
  <c r="J10" i="28"/>
  <c r="I10" i="28"/>
  <c r="H10" i="28"/>
  <c r="G10" i="28"/>
  <c r="F10" i="28"/>
  <c r="E10" i="28"/>
  <c r="D10" i="28"/>
  <c r="C10" i="28"/>
  <c r="J9" i="28"/>
  <c r="I9" i="28"/>
  <c r="H9" i="28"/>
  <c r="G9" i="28"/>
  <c r="F9" i="28"/>
  <c r="E9" i="28"/>
  <c r="D9" i="28"/>
  <c r="C9" i="28"/>
  <c r="J8" i="28"/>
  <c r="I8" i="28"/>
  <c r="H8" i="28"/>
  <c r="G8" i="28"/>
  <c r="F8" i="28"/>
  <c r="E8" i="28"/>
  <c r="D8" i="28"/>
  <c r="C8" i="28"/>
  <c r="J7" i="28"/>
  <c r="I7" i="28"/>
  <c r="H7" i="28"/>
  <c r="G7" i="28"/>
  <c r="F7" i="28"/>
  <c r="E7" i="28"/>
  <c r="D7" i="28"/>
  <c r="C7" i="28"/>
  <c r="J6" i="28"/>
  <c r="I6" i="28"/>
  <c r="H6" i="28"/>
  <c r="G6" i="28"/>
  <c r="F6" i="28"/>
  <c r="E6" i="28"/>
  <c r="D6" i="28"/>
  <c r="C6" i="28"/>
  <c r="P1" i="50" l="1"/>
  <c r="J55" i="28"/>
  <c r="J85" i="28"/>
  <c r="K22" i="28"/>
  <c r="K44" i="28"/>
  <c r="K50" i="28"/>
  <c r="K74" i="28"/>
  <c r="K77" i="28"/>
  <c r="K80" i="28"/>
  <c r="K38" i="28"/>
  <c r="K10" i="28"/>
  <c r="D55" i="28"/>
  <c r="E27" i="28"/>
  <c r="K7" i="28"/>
  <c r="K16" i="28"/>
  <c r="E55" i="28"/>
  <c r="K37" i="28"/>
  <c r="K49" i="28"/>
  <c r="K69" i="28"/>
  <c r="K45" i="28"/>
  <c r="K46" i="28"/>
  <c r="K52" i="28"/>
  <c r="K64" i="28"/>
  <c r="H36" i="37"/>
  <c r="H37" i="37"/>
  <c r="K24" i="28"/>
  <c r="K40" i="28"/>
  <c r="K21" i="28"/>
  <c r="K43" i="28"/>
  <c r="D85" i="28"/>
  <c r="K70" i="28"/>
  <c r="K73" i="28"/>
  <c r="F55" i="28"/>
  <c r="K53" i="28"/>
  <c r="F85" i="28"/>
  <c r="K65" i="28"/>
  <c r="H25" i="37"/>
  <c r="K42" i="28"/>
  <c r="K48" i="28"/>
  <c r="K54" i="28"/>
  <c r="G85" i="28"/>
  <c r="K66" i="28"/>
  <c r="K82" i="28"/>
  <c r="K51" i="28"/>
  <c r="H85" i="28"/>
  <c r="I27" i="28"/>
  <c r="I55" i="28"/>
  <c r="I85" i="28"/>
  <c r="K72" i="28"/>
  <c r="K78" i="28"/>
  <c r="K81" i="28"/>
  <c r="K84" i="28"/>
  <c r="C85" i="28"/>
  <c r="K76" i="28"/>
  <c r="K47" i="28"/>
  <c r="F27" i="28"/>
  <c r="K25" i="28"/>
  <c r="D27" i="28"/>
  <c r="K15" i="28"/>
  <c r="K13" i="28"/>
  <c r="C27" i="28"/>
  <c r="K12" i="28"/>
  <c r="K18" i="28"/>
  <c r="C55" i="28"/>
  <c r="K9" i="28"/>
  <c r="J27" i="28"/>
  <c r="K41" i="28"/>
  <c r="G27" i="28"/>
  <c r="K8" i="28"/>
  <c r="K14" i="28"/>
  <c r="K20" i="28"/>
  <c r="K26" i="28"/>
  <c r="G55" i="28"/>
  <c r="K36" i="28"/>
  <c r="K11" i="28"/>
  <c r="H27" i="28"/>
  <c r="K17" i="28"/>
  <c r="H55" i="28"/>
  <c r="K39" i="28"/>
  <c r="K23" i="28"/>
  <c r="K19" i="28"/>
  <c r="H32" i="37"/>
  <c r="K68" i="28"/>
  <c r="H27" i="37"/>
  <c r="H38" i="37"/>
  <c r="K6" i="28"/>
  <c r="H28" i="37"/>
  <c r="H33" i="37"/>
  <c r="H39" i="37"/>
  <c r="K35" i="28"/>
  <c r="K83" i="28"/>
  <c r="H29" i="37"/>
  <c r="H34" i="37"/>
  <c r="H40" i="37"/>
  <c r="K79" i="28"/>
  <c r="K75" i="28"/>
  <c r="H30" i="37"/>
  <c r="K34" i="28"/>
  <c r="E85" i="28"/>
  <c r="K71" i="28"/>
  <c r="H24" i="37"/>
  <c r="H35" i="37"/>
  <c r="K67" i="28"/>
  <c r="H17" i="37"/>
  <c r="H16" i="37"/>
  <c r="H31" i="37"/>
  <c r="F1" i="50"/>
  <c r="Q1" i="50"/>
  <c r="K85" i="28" l="1"/>
  <c r="K27" i="28"/>
  <c r="K55" i="28"/>
  <c r="H23" i="37"/>
  <c r="C186" i="28"/>
  <c r="H41" i="37" s="1"/>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<sst xmlns="http://schemas.openxmlformats.org/spreadsheetml/2006/main" count="37075" uniqueCount="8314">
  <si>
    <t>CTR_057</t>
  </si>
  <si>
    <t>NRO_239</t>
  </si>
  <si>
    <t>NRO_233</t>
  </si>
  <si>
    <t>NRO_011</t>
  </si>
  <si>
    <t>IHS</t>
  </si>
  <si>
    <t>Grid-Gen</t>
  </si>
  <si>
    <t>Hybrid Solar - S3</t>
  </si>
  <si>
    <t>CAMUSAT</t>
  </si>
  <si>
    <t>Gen Only</t>
  </si>
  <si>
    <t>LIT_612</t>
  </si>
  <si>
    <t>SUO_099</t>
  </si>
  <si>
    <t>SUD_135</t>
  </si>
  <si>
    <t>SUO_049</t>
  </si>
  <si>
    <t>SUD_128</t>
  </si>
  <si>
    <t>SUO_098</t>
  </si>
  <si>
    <t>SUO_150</t>
  </si>
  <si>
    <t>SUD_121</t>
  </si>
  <si>
    <t>SUD_127</t>
  </si>
  <si>
    <t>ADM_178</t>
  </si>
  <si>
    <t>LIT_751</t>
  </si>
  <si>
    <t>LIT_365</t>
  </si>
  <si>
    <t>LIT_733</t>
  </si>
  <si>
    <t>LIT_164</t>
  </si>
  <si>
    <t>LIT_583</t>
  </si>
  <si>
    <t>SUO_034</t>
  </si>
  <si>
    <t>PowerCo</t>
  </si>
  <si>
    <t>OST_293</t>
  </si>
  <si>
    <t>LIT_563</t>
  </si>
  <si>
    <t>SUO_063</t>
  </si>
  <si>
    <t>SUO_163</t>
  </si>
  <si>
    <t>Site ID</t>
  </si>
  <si>
    <t>Owner</t>
  </si>
  <si>
    <t>SUO_046</t>
  </si>
  <si>
    <t>OCM</t>
  </si>
  <si>
    <t>Vandalized</t>
  </si>
  <si>
    <t>SUO_032</t>
  </si>
  <si>
    <t>Good Grid no GE - 8h</t>
  </si>
  <si>
    <t>OST_004</t>
  </si>
  <si>
    <t>NOKIA</t>
  </si>
  <si>
    <t>SUO_240</t>
  </si>
  <si>
    <t>LIT_281</t>
  </si>
  <si>
    <t>Grid Only</t>
  </si>
  <si>
    <t>NRO_036</t>
  </si>
  <si>
    <t>NRO_017</t>
  </si>
  <si>
    <t>SUO_027</t>
  </si>
  <si>
    <t>SUO_018</t>
  </si>
  <si>
    <t>Solar-Gen</t>
  </si>
  <si>
    <t>SUO_089</t>
  </si>
  <si>
    <t>SUO_153</t>
  </si>
  <si>
    <t>SUO_020</t>
  </si>
  <si>
    <t>SUO_012</t>
  </si>
  <si>
    <t>SUO_040</t>
  </si>
  <si>
    <t>SUO_022</t>
  </si>
  <si>
    <t>SUO_136</t>
  </si>
  <si>
    <t>OST_270</t>
  </si>
  <si>
    <t>OST_195</t>
  </si>
  <si>
    <t>OST_296</t>
  </si>
  <si>
    <t>Medium Grid + GE</t>
  </si>
  <si>
    <t>CTR_805</t>
  </si>
  <si>
    <t>NRO_111</t>
  </si>
  <si>
    <t>NRO_022</t>
  </si>
  <si>
    <t>SUO_168</t>
  </si>
  <si>
    <t>NRO_086</t>
  </si>
  <si>
    <t>NRO_096</t>
  </si>
  <si>
    <t>NRO_076</t>
  </si>
  <si>
    <t>SUO_092</t>
  </si>
  <si>
    <t>SUO_095</t>
  </si>
  <si>
    <t>SUO_086</t>
  </si>
  <si>
    <t>SUO_025</t>
  </si>
  <si>
    <t>SUO_128</t>
  </si>
  <si>
    <t>SUO_191</t>
  </si>
  <si>
    <t>SUO_087</t>
  </si>
  <si>
    <t>SUO_047</t>
  </si>
  <si>
    <t>SUO_019</t>
  </si>
  <si>
    <t>SUO_043</t>
  </si>
  <si>
    <t>SUO_070</t>
  </si>
  <si>
    <t>LIT_620</t>
  </si>
  <si>
    <t>SUO_254</t>
  </si>
  <si>
    <t>H-TELI</t>
  </si>
  <si>
    <t>MTN</t>
  </si>
  <si>
    <t>I-ENG</t>
  </si>
  <si>
    <t>HW SPMS</t>
  </si>
  <si>
    <t>Nokia</t>
  </si>
  <si>
    <t>LIT_202</t>
  </si>
  <si>
    <t>LIT_271</t>
  </si>
  <si>
    <t>LIT_666</t>
  </si>
  <si>
    <t>LIT_657</t>
  </si>
  <si>
    <t>LIT_728</t>
  </si>
  <si>
    <t>LIT_358</t>
  </si>
  <si>
    <t>LIT_697</t>
  </si>
  <si>
    <t>LIT_440</t>
  </si>
  <si>
    <t>Site Name</t>
  </si>
  <si>
    <t>Ticket ID</t>
  </si>
  <si>
    <t>LIT_730</t>
  </si>
  <si>
    <t>ZTE</t>
  </si>
  <si>
    <t>LIT_223</t>
  </si>
  <si>
    <t>LIT_554</t>
  </si>
  <si>
    <t>Alarm Name</t>
  </si>
  <si>
    <t>NE3SWS AGENT NOT RESPONDING TO REQUESTS</t>
  </si>
  <si>
    <t>LIT_205</t>
  </si>
  <si>
    <t>OCM SPMS</t>
  </si>
  <si>
    <t>Grand Total</t>
  </si>
  <si>
    <t>TEMPS</t>
  </si>
  <si>
    <t>T&lt;1H</t>
  </si>
  <si>
    <t>1H&lt;T&lt;2H</t>
  </si>
  <si>
    <t>2H&lt;T&lt;4H</t>
  </si>
  <si>
    <t>4H&lt;T&lt;8H</t>
  </si>
  <si>
    <t>8H&lt;T&lt;16H</t>
  </si>
  <si>
    <t>16H&lt;T&lt;24H</t>
  </si>
  <si>
    <t>24H&lt;T&lt;48H</t>
  </si>
  <si>
    <t>T&gt;48H</t>
  </si>
  <si>
    <t>TELEINFRA</t>
  </si>
  <si>
    <t>FO</t>
  </si>
  <si>
    <t>Camtel</t>
  </si>
  <si>
    <t>CDS</t>
  </si>
  <si>
    <t>BO RAN</t>
  </si>
  <si>
    <t>BO IP</t>
  </si>
  <si>
    <t>Huawei</t>
  </si>
  <si>
    <t>LIT_725</t>
  </si>
  <si>
    <t>LIT_280</t>
  </si>
  <si>
    <t>LIT_598</t>
  </si>
  <si>
    <t>LIT_689</t>
  </si>
  <si>
    <t>LIT_756</t>
  </si>
  <si>
    <t>LIT_766</t>
  </si>
  <si>
    <t>EST_010</t>
  </si>
  <si>
    <t>NOKIA SITES FOLOW-UP</t>
  </si>
  <si>
    <t>ZTE SITES FOLOW-UP</t>
  </si>
  <si>
    <t>LIT_740</t>
  </si>
  <si>
    <t>CTR_711</t>
  </si>
  <si>
    <t>CTR_558</t>
  </si>
  <si>
    <t>LIT_695</t>
  </si>
  <si>
    <t>LIT_548</t>
  </si>
  <si>
    <t>LIT_528</t>
  </si>
  <si>
    <t>LIT_616</t>
  </si>
  <si>
    <t>LIT_653</t>
  </si>
  <si>
    <t>LIT_765</t>
  </si>
  <si>
    <t>LIT_648</t>
  </si>
  <si>
    <t>LIT_694</t>
  </si>
  <si>
    <t>LIT_488</t>
  </si>
  <si>
    <t>LIT_645</t>
  </si>
  <si>
    <t>LIT_741</t>
  </si>
  <si>
    <t>CTR_598</t>
  </si>
  <si>
    <t>CTR_210</t>
  </si>
  <si>
    <t>CTR_274</t>
  </si>
  <si>
    <t>CTR_719</t>
  </si>
  <si>
    <t>CTR_448</t>
  </si>
  <si>
    <t>CTR_217</t>
  </si>
  <si>
    <t>CTR_657</t>
  </si>
  <si>
    <t>CTR_875</t>
  </si>
  <si>
    <t>CTR_750</t>
  </si>
  <si>
    <t>CTR_008</t>
  </si>
  <si>
    <t>NRO_031</t>
  </si>
  <si>
    <t>NRO_058</t>
  </si>
  <si>
    <t>P2</t>
  </si>
  <si>
    <t>SUO_015</t>
  </si>
  <si>
    <t>SUO_016</t>
  </si>
  <si>
    <t>BO TRANS</t>
  </si>
  <si>
    <t>NRO_012</t>
  </si>
  <si>
    <t>Owner Group</t>
  </si>
  <si>
    <t>GNOCa</t>
  </si>
  <si>
    <t>Huawei SBC</t>
  </si>
  <si>
    <t>3PP</t>
  </si>
  <si>
    <t>Vendor</t>
  </si>
  <si>
    <t>OCM ING</t>
  </si>
  <si>
    <t>OCM OPS</t>
  </si>
  <si>
    <t>INCIDENTS ONGOING</t>
  </si>
  <si>
    <t>NRD_107</t>
  </si>
  <si>
    <t>CTR_188</t>
  </si>
  <si>
    <t>SUD_016</t>
  </si>
  <si>
    <t>ADM_060</t>
  </si>
  <si>
    <t>Ndisamba</t>
  </si>
  <si>
    <t>LIT_212</t>
  </si>
  <si>
    <t>LIT_519</t>
  </si>
  <si>
    <t>Sole</t>
  </si>
  <si>
    <t>ADM_058</t>
  </si>
  <si>
    <t>NRD_038</t>
  </si>
  <si>
    <t>EXN_049</t>
  </si>
  <si>
    <t>LIT_096</t>
  </si>
  <si>
    <t>CTR_436</t>
  </si>
  <si>
    <t>Poumpoumrey</t>
  </si>
  <si>
    <t>Ngd-Trouamala</t>
  </si>
  <si>
    <t>Gueme</t>
  </si>
  <si>
    <t>NR-PK5</t>
  </si>
  <si>
    <t>NRO_037</t>
  </si>
  <si>
    <t>CTR_533</t>
  </si>
  <si>
    <t>CTR_636</t>
  </si>
  <si>
    <t>NRO_023</t>
  </si>
  <si>
    <t>NRO_261</t>
  </si>
  <si>
    <t>CTR_829</t>
  </si>
  <si>
    <t>SUO_061</t>
  </si>
  <si>
    <t>P1</t>
  </si>
  <si>
    <t>SUD_054</t>
  </si>
  <si>
    <t>NRO_231</t>
  </si>
  <si>
    <t>LIT_187</t>
  </si>
  <si>
    <t>NRO_237</t>
  </si>
  <si>
    <t>NRO_110</t>
  </si>
  <si>
    <t>NRD_106</t>
  </si>
  <si>
    <t>NRO_238</t>
  </si>
  <si>
    <t>SUD_085</t>
  </si>
  <si>
    <t>CTR_663</t>
  </si>
  <si>
    <t>SUD_052</t>
  </si>
  <si>
    <t>SUO_100</t>
  </si>
  <si>
    <t>CTR_737</t>
  </si>
  <si>
    <t>Causes</t>
  </si>
  <si>
    <t>LIT_670</t>
  </si>
  <si>
    <t>CTR_880</t>
  </si>
  <si>
    <t>SUO_218</t>
  </si>
  <si>
    <t>SUD_060</t>
  </si>
  <si>
    <t>SUD_053</t>
  </si>
  <si>
    <t>SUD_079</t>
  </si>
  <si>
    <t>SUD_040</t>
  </si>
  <si>
    <t>SUO_217</t>
  </si>
  <si>
    <t>CTR_743</t>
  </si>
  <si>
    <t>SUD_071</t>
  </si>
  <si>
    <t>NRD_091</t>
  </si>
  <si>
    <t>SUO_107</t>
  </si>
  <si>
    <t>SUO_009</t>
  </si>
  <si>
    <t>SUO_073</t>
  </si>
  <si>
    <t>EXN_249</t>
  </si>
  <si>
    <t>ADM_180</t>
  </si>
  <si>
    <t>ADM_167</t>
  </si>
  <si>
    <t>ADM_166</t>
  </si>
  <si>
    <t>ADM_165</t>
  </si>
  <si>
    <t>ADM_157</t>
  </si>
  <si>
    <t>ADM_155</t>
  </si>
  <si>
    <t>ADM_151</t>
  </si>
  <si>
    <t>ADM_147</t>
  </si>
  <si>
    <t>ADM_132</t>
  </si>
  <si>
    <t>ADM_101</t>
  </si>
  <si>
    <t>ADM_077</t>
  </si>
  <si>
    <t>ADM_036</t>
  </si>
  <si>
    <t>ADM_007</t>
  </si>
  <si>
    <t>ADM_001</t>
  </si>
  <si>
    <t>ADM_160</t>
  </si>
  <si>
    <t>NRD_036</t>
  </si>
  <si>
    <t>PowerCO</t>
  </si>
  <si>
    <t>Cause</t>
  </si>
  <si>
    <t>NRD_015</t>
  </si>
  <si>
    <t>NRD_084</t>
  </si>
  <si>
    <t>EXN_050</t>
  </si>
  <si>
    <t>LIT_520</t>
  </si>
  <si>
    <t>SUO_102</t>
  </si>
  <si>
    <t>CTR_842</t>
  </si>
  <si>
    <t>NRO_026</t>
  </si>
  <si>
    <t>SUO_030</t>
  </si>
  <si>
    <t>SUO_112</t>
  </si>
  <si>
    <t>NRO_218</t>
  </si>
  <si>
    <t>NRO_219</t>
  </si>
  <si>
    <t>SUO_071</t>
  </si>
  <si>
    <t>SUO_238</t>
  </si>
  <si>
    <t>OST_209</t>
  </si>
  <si>
    <t>SUO_101</t>
  </si>
  <si>
    <t>NRO_052</t>
  </si>
  <si>
    <t>LIT_174</t>
  </si>
  <si>
    <t>Row Labels</t>
  </si>
  <si>
    <t>Count of Site ID</t>
  </si>
  <si>
    <t>EST_005</t>
  </si>
  <si>
    <t>LIT_000</t>
  </si>
  <si>
    <t>LIT_521</t>
  </si>
  <si>
    <t>LIT_768</t>
  </si>
  <si>
    <t>OST_235</t>
  </si>
  <si>
    <t>Actions en cours</t>
  </si>
  <si>
    <t>CTR_152</t>
  </si>
  <si>
    <t>Yop-IHS</t>
  </si>
  <si>
    <t>NRD_018</t>
  </si>
  <si>
    <t>OVERALL STATISTIC</t>
  </si>
  <si>
    <t xml:space="preserve"> +04H</t>
  </si>
  <si>
    <t xml:space="preserve"> +08H</t>
  </si>
  <si>
    <t xml:space="preserve"> +16H</t>
  </si>
  <si>
    <t xml:space="preserve"> +48H</t>
  </si>
  <si>
    <t>EXN_226</t>
  </si>
  <si>
    <t>EXN_208</t>
  </si>
  <si>
    <t>CTR_394</t>
  </si>
  <si>
    <t>EXN_069</t>
  </si>
  <si>
    <t>EXN_202</t>
  </si>
  <si>
    <t>EXN_118</t>
  </si>
  <si>
    <t>SUO_096</t>
  </si>
  <si>
    <t>SUO_085</t>
  </si>
  <si>
    <t>SUO_091</t>
  </si>
  <si>
    <t>EXN_236</t>
  </si>
  <si>
    <t>SUO_048</t>
  </si>
  <si>
    <t>NRO_240</t>
  </si>
  <si>
    <t>OST_228</t>
  </si>
  <si>
    <t>CTR_699</t>
  </si>
  <si>
    <t>CTR_757</t>
  </si>
  <si>
    <t>CTR_181</t>
  </si>
  <si>
    <t>Huawei_Project</t>
  </si>
  <si>
    <t>NRO_259</t>
  </si>
  <si>
    <t>NRO_085</t>
  </si>
  <si>
    <t>SUO_151</t>
  </si>
  <si>
    <t>SUO_207</t>
  </si>
  <si>
    <t>EXN_234</t>
  </si>
  <si>
    <t>EXN_001</t>
  </si>
  <si>
    <t>EXN_009</t>
  </si>
  <si>
    <t>NRO_015</t>
  </si>
  <si>
    <t>CTR_690</t>
  </si>
  <si>
    <t>SUO_171</t>
  </si>
  <si>
    <t>LIT_582</t>
  </si>
  <si>
    <t>SUO_222</t>
  </si>
  <si>
    <t>OST_227</t>
  </si>
  <si>
    <t>EXN_188</t>
  </si>
  <si>
    <t>OST_122</t>
  </si>
  <si>
    <t>NRO_087</t>
  </si>
  <si>
    <t>SUO_017</t>
  </si>
  <si>
    <t>SUO_133</t>
  </si>
  <si>
    <t>LIT_451</t>
  </si>
  <si>
    <t>LIT_246</t>
  </si>
  <si>
    <t>LIT_593</t>
  </si>
  <si>
    <t>CTR_702</t>
  </si>
  <si>
    <t>SBC</t>
  </si>
  <si>
    <t>LIT_076</t>
  </si>
  <si>
    <t>Dschang-Foreke</t>
  </si>
  <si>
    <t>Ekombe-Bondji-IHS</t>
  </si>
  <si>
    <t>Ikiliwindi-MTN</t>
  </si>
  <si>
    <t>Fontem</t>
  </si>
  <si>
    <t>SUD_103</t>
  </si>
  <si>
    <t>CTR_259</t>
  </si>
  <si>
    <t>ADM_037</t>
  </si>
  <si>
    <t>SUD_099</t>
  </si>
  <si>
    <t>CTR_762</t>
  </si>
  <si>
    <t>SUD_224</t>
  </si>
  <si>
    <t>CTR_269</t>
  </si>
  <si>
    <t>CTR_726</t>
  </si>
  <si>
    <t>LIT_512</t>
  </si>
  <si>
    <t>LIT_767</t>
  </si>
  <si>
    <t>ADM_127</t>
  </si>
  <si>
    <t>ADM_162</t>
  </si>
  <si>
    <t>LIT_462</t>
  </si>
  <si>
    <t>LIT_023</t>
  </si>
  <si>
    <t>NRD_132</t>
  </si>
  <si>
    <t>OST_255</t>
  </si>
  <si>
    <t>ADM_156</t>
  </si>
  <si>
    <t>OST_069</t>
  </si>
  <si>
    <t>LIT_698</t>
  </si>
  <si>
    <t>EXN_169</t>
  </si>
  <si>
    <t>EXN_204</t>
  </si>
  <si>
    <t>CTR_147</t>
  </si>
  <si>
    <t>CTR_843</t>
  </si>
  <si>
    <t>EST_105</t>
  </si>
  <si>
    <t>EST_120</t>
  </si>
  <si>
    <t>ADM_035</t>
  </si>
  <si>
    <t>ADM_084</t>
  </si>
  <si>
    <t>NRO_047</t>
  </si>
  <si>
    <t>NRO_122</t>
  </si>
  <si>
    <t>NRO_127</t>
  </si>
  <si>
    <t>SUO_090</t>
  </si>
  <si>
    <t>NRD_090</t>
  </si>
  <si>
    <t>SUO_260</t>
  </si>
  <si>
    <t>SUO_169</t>
  </si>
  <si>
    <t>CTR_835</t>
  </si>
  <si>
    <t>LIT_500</t>
  </si>
  <si>
    <t>CTR_130</t>
  </si>
  <si>
    <t>LIT_441</t>
  </si>
  <si>
    <t>EXN_174</t>
  </si>
  <si>
    <t>Fundong</t>
  </si>
  <si>
    <t>Baba-MTN</t>
  </si>
  <si>
    <t>SUO_182</t>
  </si>
  <si>
    <t>Small-Ekombe-IHS</t>
  </si>
  <si>
    <t>CTR_164</t>
  </si>
  <si>
    <t>ADM_136</t>
  </si>
  <si>
    <t>SUO_116</t>
  </si>
  <si>
    <t>CTR_452</t>
  </si>
  <si>
    <t>SUD_228</t>
  </si>
  <si>
    <t>LIT_643</t>
  </si>
  <si>
    <t>LIT_774</t>
  </si>
  <si>
    <t>OST_145</t>
  </si>
  <si>
    <t>ADM_109</t>
  </si>
  <si>
    <t>CTR_493</t>
  </si>
  <si>
    <t>SUO_111</t>
  </si>
  <si>
    <t>SUD_037</t>
  </si>
  <si>
    <t>EST_011</t>
  </si>
  <si>
    <t>NRO_129</t>
  </si>
  <si>
    <t>CTR_486</t>
  </si>
  <si>
    <t>CTR_713</t>
  </si>
  <si>
    <t>CTR_746</t>
  </si>
  <si>
    <t>CTR_256</t>
  </si>
  <si>
    <t>SUO_212</t>
  </si>
  <si>
    <t>ADM_143</t>
  </si>
  <si>
    <t>CTR_356</t>
  </si>
  <si>
    <t>LIT_517</t>
  </si>
  <si>
    <t>Priority</t>
  </si>
  <si>
    <t>NRO_061</t>
  </si>
  <si>
    <t>NRO_121</t>
  </si>
  <si>
    <t>NRD_070</t>
  </si>
  <si>
    <t>NRO_038</t>
  </si>
  <si>
    <t>EXN_102</t>
  </si>
  <si>
    <t>EXN_194</t>
  </si>
  <si>
    <t>EXN_180</t>
  </si>
  <si>
    <t>SUO_173</t>
  </si>
  <si>
    <t>CTR_465</t>
  </si>
  <si>
    <t>CTR_850</t>
  </si>
  <si>
    <t>CTR_866</t>
  </si>
  <si>
    <t>CTR_467</t>
  </si>
  <si>
    <t>CTR_330</t>
  </si>
  <si>
    <t>CTR_763</t>
  </si>
  <si>
    <t>CTR_158</t>
  </si>
  <si>
    <t>CTR_635</t>
  </si>
  <si>
    <t>CTR_665</t>
  </si>
  <si>
    <t>CTR_739</t>
  </si>
  <si>
    <t>CTR_651</t>
  </si>
  <si>
    <t>EST_152</t>
  </si>
  <si>
    <t>LIT_143</t>
  </si>
  <si>
    <t>LIT_496</t>
  </si>
  <si>
    <t>LIT_497</t>
  </si>
  <si>
    <t>LIT_480</t>
  </si>
  <si>
    <t>LIT_230</t>
  </si>
  <si>
    <t>CTR_142</t>
  </si>
  <si>
    <t>ADM_164</t>
  </si>
  <si>
    <t>EXN_051</t>
  </si>
  <si>
    <t>OST_115</t>
  </si>
  <si>
    <t>EST_014</t>
  </si>
  <si>
    <t>EXN_108</t>
  </si>
  <si>
    <t>LIT_584</t>
  </si>
  <si>
    <t>EXN_147</t>
  </si>
  <si>
    <t>EXN_170</t>
  </si>
  <si>
    <t>EXN_092</t>
  </si>
  <si>
    <t>CTR_544</t>
  </si>
  <si>
    <t>SUD_223</t>
  </si>
  <si>
    <t>EXN_192</t>
  </si>
  <si>
    <t>EXN_022</t>
  </si>
  <si>
    <t>EXN_138</t>
  </si>
  <si>
    <t>EXN_246</t>
  </si>
  <si>
    <t>NRO_044</t>
  </si>
  <si>
    <t>LIT_368</t>
  </si>
  <si>
    <t>CTR_030</t>
  </si>
  <si>
    <t>OST_110</t>
  </si>
  <si>
    <t>CTR_253</t>
  </si>
  <si>
    <t>CTR_074</t>
  </si>
  <si>
    <t>Bfsam-Stade</t>
  </si>
  <si>
    <t>SUD_226</t>
  </si>
  <si>
    <t>CTR_189</t>
  </si>
  <si>
    <t>LIT_121</t>
  </si>
  <si>
    <t>LIT_729</t>
  </si>
  <si>
    <t>SUD_257</t>
  </si>
  <si>
    <t>SUO_232</t>
  </si>
  <si>
    <t>EST_043</t>
  </si>
  <si>
    <t>NRD_055</t>
  </si>
  <si>
    <t>SUD_066</t>
  </si>
  <si>
    <t>EST_012</t>
  </si>
  <si>
    <t>EST_042</t>
  </si>
  <si>
    <t>ADM_128</t>
  </si>
  <si>
    <t>ADM_075</t>
  </si>
  <si>
    <t>EST_103</t>
  </si>
  <si>
    <t>ADM_112</t>
  </si>
  <si>
    <t>NRD_153</t>
  </si>
  <si>
    <t>ADM_148</t>
  </si>
  <si>
    <t>CTR_710</t>
  </si>
  <si>
    <t>LIT_685</t>
  </si>
  <si>
    <t>CTR_463</t>
  </si>
  <si>
    <t>NRO_059</t>
  </si>
  <si>
    <t>CTR_652</t>
  </si>
  <si>
    <t>CTR_577</t>
  </si>
  <si>
    <t>CTR_300</t>
  </si>
  <si>
    <t>CTR_335</t>
  </si>
  <si>
    <t>CTR_301</t>
  </si>
  <si>
    <t>CTR_406</t>
  </si>
  <si>
    <t>OST_205</t>
  </si>
  <si>
    <t>LIT_617</t>
  </si>
  <si>
    <t>LIT_536</t>
  </si>
  <si>
    <t>LIT_790</t>
  </si>
  <si>
    <t>NRO_254</t>
  </si>
  <si>
    <t>LIT_482</t>
  </si>
  <si>
    <t>LIT_757</t>
  </si>
  <si>
    <t>LIT_758</t>
  </si>
  <si>
    <t>EXN_043</t>
  </si>
  <si>
    <t>CTR_557</t>
  </si>
  <si>
    <t>CTR_720</t>
  </si>
  <si>
    <t>CTR_427</t>
  </si>
  <si>
    <t>CTR_655</t>
  </si>
  <si>
    <t>TOPOLOGIE</t>
  </si>
  <si>
    <t>Date de début</t>
  </si>
  <si>
    <t>Durée</t>
  </si>
  <si>
    <t>Action attendue</t>
  </si>
  <si>
    <t>NRD_117</t>
  </si>
  <si>
    <t>NRD_040</t>
  </si>
  <si>
    <t>EXN_029</t>
  </si>
  <si>
    <t>EXN_033</t>
  </si>
  <si>
    <t>EXN_104</t>
  </si>
  <si>
    <t>EXN_134</t>
  </si>
  <si>
    <t>EXN_109</t>
  </si>
  <si>
    <t>EXN_032</t>
  </si>
  <si>
    <t>EXN_005</t>
  </si>
  <si>
    <t>EXN_154</t>
  </si>
  <si>
    <t>EXN_039</t>
  </si>
  <si>
    <t>EXN_023</t>
  </si>
  <si>
    <t>EXN_238</t>
  </si>
  <si>
    <t>EXN_042</t>
  </si>
  <si>
    <t>EXN_258</t>
  </si>
  <si>
    <t>EXN_130</t>
  </si>
  <si>
    <t>EXN_028</t>
  </si>
  <si>
    <t>EXN_026</t>
  </si>
  <si>
    <t>EXN_171</t>
  </si>
  <si>
    <t>EXN_272</t>
  </si>
  <si>
    <t>EXN_007</t>
  </si>
  <si>
    <t>EXN_182</t>
  </si>
  <si>
    <t>EXN_251</t>
  </si>
  <si>
    <t>EXN_161</t>
  </si>
  <si>
    <t>EXN_015</t>
  </si>
  <si>
    <t>CTR_695</t>
  </si>
  <si>
    <t>LIT_114</t>
  </si>
  <si>
    <t>SUD_086</t>
  </si>
  <si>
    <t>LIT_504</t>
  </si>
  <si>
    <t>SUD_108</t>
  </si>
  <si>
    <t>SUD_080</t>
  </si>
  <si>
    <t>SUD_006</t>
  </si>
  <si>
    <t>CTR_689</t>
  </si>
  <si>
    <t>LIT_577</t>
  </si>
  <si>
    <t>SUD_010</t>
  </si>
  <si>
    <t>SUD_077</t>
  </si>
  <si>
    <t>SUD_081</t>
  </si>
  <si>
    <t>SUD_090</t>
  </si>
  <si>
    <t>SUD_026</t>
  </si>
  <si>
    <t>LIT_195</t>
  </si>
  <si>
    <t>LIT_613</t>
  </si>
  <si>
    <t>NRD_160</t>
  </si>
  <si>
    <t>LIT_506</t>
  </si>
  <si>
    <t>CTR_311</t>
  </si>
  <si>
    <t>CTR_234</t>
  </si>
  <si>
    <t>CTR_204</t>
  </si>
  <si>
    <t>CTR_067</t>
  </si>
  <si>
    <t>NRO_230</t>
  </si>
  <si>
    <t>LIT_664</t>
  </si>
  <si>
    <t>CTR_185</t>
  </si>
  <si>
    <t>LIT_108</t>
  </si>
  <si>
    <t>LIT_308</t>
  </si>
  <si>
    <t>CTR_286</t>
  </si>
  <si>
    <t>CTR_013</t>
  </si>
  <si>
    <t>LIT_231</t>
  </si>
  <si>
    <t>CTR_058</t>
  </si>
  <si>
    <t>LIT_069</t>
  </si>
  <si>
    <t>CTR_566</t>
  </si>
  <si>
    <t>CTR_855</t>
  </si>
  <si>
    <t>LIT_507</t>
  </si>
  <si>
    <t>LIT_402</t>
  </si>
  <si>
    <t>LIT_499</t>
  </si>
  <si>
    <t>CTR_546</t>
  </si>
  <si>
    <t>SUO_220</t>
  </si>
  <si>
    <t>LIT_381</t>
  </si>
  <si>
    <t>EXN_106</t>
  </si>
  <si>
    <t>NRD_053</t>
  </si>
  <si>
    <t>Garoua-Plage</t>
  </si>
  <si>
    <t>Sombo</t>
  </si>
  <si>
    <t>CTR_174</t>
  </si>
  <si>
    <t>CTR_221</t>
  </si>
  <si>
    <t>NRD_157</t>
  </si>
  <si>
    <t>CTR_841</t>
  </si>
  <si>
    <t>ADM_114</t>
  </si>
  <si>
    <t>NRO_104</t>
  </si>
  <si>
    <t>NRO_010</t>
  </si>
  <si>
    <t>SUO_201</t>
  </si>
  <si>
    <t>OST_265</t>
  </si>
  <si>
    <t>CTR_759</t>
  </si>
  <si>
    <t>LIT_420</t>
  </si>
  <si>
    <t>LIT_037</t>
  </si>
  <si>
    <t>OST_099</t>
  </si>
  <si>
    <t>CTR_778</t>
  </si>
  <si>
    <t>CTR_363</t>
  </si>
  <si>
    <t>CTR_510</t>
  </si>
  <si>
    <t>LIT_687</t>
  </si>
  <si>
    <t>Kienke</t>
  </si>
  <si>
    <t>LIT_363</t>
  </si>
  <si>
    <t>OST_214</t>
  </si>
  <si>
    <t>OST_223</t>
  </si>
  <si>
    <t>NRD_123</t>
  </si>
  <si>
    <t>OST_066</t>
  </si>
  <si>
    <t>EXN_141</t>
  </si>
  <si>
    <t>EXN_156</t>
  </si>
  <si>
    <t>EXN_139</t>
  </si>
  <si>
    <t>EXN_136</t>
  </si>
  <si>
    <t>EXN_012</t>
  </si>
  <si>
    <t>NRD_189</t>
  </si>
  <si>
    <t>LIT_662</t>
  </si>
  <si>
    <t>CTR_071</t>
  </si>
  <si>
    <t>CTR_477</t>
  </si>
  <si>
    <t>SUO_165</t>
  </si>
  <si>
    <t>Ndjore-Luxe-MTN</t>
  </si>
  <si>
    <t>Kay-Kay</t>
  </si>
  <si>
    <t>Batibo</t>
  </si>
  <si>
    <t>LIT_178</t>
  </si>
  <si>
    <t>EXN_229</t>
  </si>
  <si>
    <t>NRO_073</t>
  </si>
  <si>
    <t>EXN_231</t>
  </si>
  <si>
    <t>NRO_101</t>
  </si>
  <si>
    <t>EST_013</t>
  </si>
  <si>
    <t>SUO_231</t>
  </si>
  <si>
    <t>CTR_630</t>
  </si>
  <si>
    <t>SUD_091</t>
  </si>
  <si>
    <t>FME Name</t>
  </si>
  <si>
    <t>FME</t>
  </si>
  <si>
    <t>SUD_044</t>
  </si>
  <si>
    <t>Abang-Minko-IHS</t>
  </si>
  <si>
    <t>Kenmegne Fabrice</t>
  </si>
  <si>
    <t>CTR_462</t>
  </si>
  <si>
    <t>CTR_104</t>
  </si>
  <si>
    <t>Nguetsa Armand</t>
  </si>
  <si>
    <t>CTR_263</t>
  </si>
  <si>
    <t>Abom</t>
  </si>
  <si>
    <t>CTR_662</t>
  </si>
  <si>
    <t>Hadjet Lionel</t>
  </si>
  <si>
    <t>CTR_549</t>
  </si>
  <si>
    <t>CTR_650</t>
  </si>
  <si>
    <t>Totat Symphorien</t>
  </si>
  <si>
    <t>CTR_872</t>
  </si>
  <si>
    <t>EST_009</t>
  </si>
  <si>
    <t>Abong-Mbang</t>
  </si>
  <si>
    <t>Essiane Arthur</t>
  </si>
  <si>
    <t>EST_036</t>
  </si>
  <si>
    <t>Abong-Mbang-II</t>
  </si>
  <si>
    <t>SUD_238</t>
  </si>
  <si>
    <t>Abouta-MTN</t>
  </si>
  <si>
    <t>CTR_482</t>
  </si>
  <si>
    <t>Accacia-New</t>
  </si>
  <si>
    <t>Mbah Hosiah</t>
  </si>
  <si>
    <t>CTR_129</t>
  </si>
  <si>
    <t>Eloundou Bertrand</t>
  </si>
  <si>
    <t>SUD_070</t>
  </si>
  <si>
    <t>Adjap-IHS</t>
  </si>
  <si>
    <t>EST_134</t>
  </si>
  <si>
    <t>Adouma</t>
  </si>
  <si>
    <t>NRD_078</t>
  </si>
  <si>
    <t>Adoumre-IHS</t>
  </si>
  <si>
    <t>Guemnin Arnaud</t>
  </si>
  <si>
    <t>NRD_126</t>
  </si>
  <si>
    <t>Adoumri-Houla-IHS</t>
  </si>
  <si>
    <t>CTR_365</t>
  </si>
  <si>
    <t>Afambassi-MTN</t>
  </si>
  <si>
    <t>Raoul TSAGUE</t>
  </si>
  <si>
    <t>CTR_838</t>
  </si>
  <si>
    <t>Afanoya-II</t>
  </si>
  <si>
    <t>Tegum Fulbert Samba</t>
  </si>
  <si>
    <t>Afanoya-MTN-IHS</t>
  </si>
  <si>
    <t>CTR_591</t>
  </si>
  <si>
    <t>Mouamadou</t>
  </si>
  <si>
    <t>CTR_195</t>
  </si>
  <si>
    <t>CTR_513</t>
  </si>
  <si>
    <t>CTR_529</t>
  </si>
  <si>
    <t>CTR_517</t>
  </si>
  <si>
    <t>Akoeman</t>
  </si>
  <si>
    <t>Mougang Rodrigue</t>
  </si>
  <si>
    <t>Akok</t>
  </si>
  <si>
    <t>SUD_112</t>
  </si>
  <si>
    <t>Kenfack Peguy</t>
  </si>
  <si>
    <t>Akom-II-IHS</t>
  </si>
  <si>
    <t>Akongo-IHS</t>
  </si>
  <si>
    <t>CTR_063</t>
  </si>
  <si>
    <t>Akono</t>
  </si>
  <si>
    <t>Akonolinga</t>
  </si>
  <si>
    <t>CTR_784</t>
  </si>
  <si>
    <t>Akonolinga-Town-IHS</t>
  </si>
  <si>
    <t>Ambam</t>
  </si>
  <si>
    <t>SUD_020</t>
  </si>
  <si>
    <t>Ambam-FH</t>
  </si>
  <si>
    <t>CTR_745</t>
  </si>
  <si>
    <t>Ambassade-Gabon</t>
  </si>
  <si>
    <t>Amchide</t>
  </si>
  <si>
    <t>Yaouba Yaya</t>
  </si>
  <si>
    <t>CTR_305</t>
  </si>
  <si>
    <t>Andom-MTN</t>
  </si>
  <si>
    <t>CTR_358</t>
  </si>
  <si>
    <t>Angongo</t>
  </si>
  <si>
    <t>CTR_478</t>
  </si>
  <si>
    <t>CTR_372</t>
  </si>
  <si>
    <t>CTR_124</t>
  </si>
  <si>
    <t>EST_017</t>
  </si>
  <si>
    <t>Atok</t>
  </si>
  <si>
    <t>SUD_236</t>
  </si>
  <si>
    <t>Avebe-MTN</t>
  </si>
  <si>
    <t>CTR_664</t>
  </si>
  <si>
    <t>CTR_090</t>
  </si>
  <si>
    <t>SUD_244</t>
  </si>
  <si>
    <t>Avobengon</t>
  </si>
  <si>
    <t>CTR_112</t>
  </si>
  <si>
    <t>Awae</t>
  </si>
  <si>
    <t>CTR_168</t>
  </si>
  <si>
    <t>CTR_187</t>
  </si>
  <si>
    <t>Awae-MTN-IHS</t>
  </si>
  <si>
    <t>CTR_374</t>
  </si>
  <si>
    <t>CTR_236</t>
  </si>
  <si>
    <t>CTR_791</t>
  </si>
  <si>
    <t>EST_018</t>
  </si>
  <si>
    <t>Ayos</t>
  </si>
  <si>
    <t>CTR_349</t>
  </si>
  <si>
    <t>Ayoumgong-MTN</t>
  </si>
  <si>
    <t>CTR_755</t>
  </si>
  <si>
    <t>CTR_879</t>
  </si>
  <si>
    <t>Badankali-IHS</t>
  </si>
  <si>
    <t>EXN_152</t>
  </si>
  <si>
    <t>Badjonre-IHS</t>
  </si>
  <si>
    <t>Herman Tchawe</t>
  </si>
  <si>
    <t>NRD_026</t>
  </si>
  <si>
    <t>Badjouma</t>
  </si>
  <si>
    <t>EXN_239</t>
  </si>
  <si>
    <t>Badjouma-Zagam</t>
  </si>
  <si>
    <t>EST_089</t>
  </si>
  <si>
    <t>Badongoue-MTN-IHS</t>
  </si>
  <si>
    <t>Hugues Hachua</t>
  </si>
  <si>
    <t>Bagarao</t>
  </si>
  <si>
    <t>Romeo Mathieu YEMIH</t>
  </si>
  <si>
    <t>ADM_052</t>
  </si>
  <si>
    <t>Bagodo</t>
  </si>
  <si>
    <t>Chekep Kouamo Willy</t>
  </si>
  <si>
    <t>EST_082</t>
  </si>
  <si>
    <t>Bagofit</t>
  </si>
  <si>
    <t>ADM_008</t>
  </si>
  <si>
    <t>Baiboum</t>
  </si>
  <si>
    <t>SOUGNA ZACHARIE</t>
  </si>
  <si>
    <t>NRD_056</t>
  </si>
  <si>
    <t>Baikwa-Bere</t>
  </si>
  <si>
    <t>EXN_036</t>
  </si>
  <si>
    <t>Balaza</t>
  </si>
  <si>
    <t>SEYDOU BACHIROU</t>
  </si>
  <si>
    <t>Balda</t>
  </si>
  <si>
    <t>CTR_170</t>
  </si>
  <si>
    <t>Balissa-MTN-IHS</t>
  </si>
  <si>
    <t>NRD_029</t>
  </si>
  <si>
    <t>Banda</t>
  </si>
  <si>
    <t>NRD_110</t>
  </si>
  <si>
    <t>Bardake-IHS</t>
  </si>
  <si>
    <t>EXN_167</t>
  </si>
  <si>
    <t>Bariki-IHS</t>
  </si>
  <si>
    <t>Alioum Abiss</t>
  </si>
  <si>
    <t>CTR_237</t>
  </si>
  <si>
    <t>CTR_526</t>
  </si>
  <si>
    <t>Bascheo-IHS</t>
  </si>
  <si>
    <t>CTR_722</t>
  </si>
  <si>
    <t>Bastos-ART</t>
  </si>
  <si>
    <t>CTR_200</t>
  </si>
  <si>
    <t>CTR_474</t>
  </si>
  <si>
    <t>CTR_640</t>
  </si>
  <si>
    <t>CTR_769</t>
  </si>
  <si>
    <t>CTR_198</t>
  </si>
  <si>
    <t>Bastos-Nylon</t>
  </si>
  <si>
    <t>ADM_027</t>
  </si>
  <si>
    <t>Bata</t>
  </si>
  <si>
    <t>Destallo Serge EVEHE</t>
  </si>
  <si>
    <t>CTR_409</t>
  </si>
  <si>
    <t>TSAGUE BRISSE</t>
  </si>
  <si>
    <t>CTR_032</t>
  </si>
  <si>
    <t>Batchenga</t>
  </si>
  <si>
    <t>CTR_180</t>
  </si>
  <si>
    <t>Batchenga-MTN-IHS</t>
  </si>
  <si>
    <t>Batchenga-Nachtigal-IHS</t>
  </si>
  <si>
    <t>ADM_141</t>
  </si>
  <si>
    <t>Batoua-Godole-IHS</t>
  </si>
  <si>
    <t>Batouri</t>
  </si>
  <si>
    <t>EST_070</t>
  </si>
  <si>
    <t>EST_139</t>
  </si>
  <si>
    <t>ADM_014</t>
  </si>
  <si>
    <t>Bawa</t>
  </si>
  <si>
    <t>Herve Pouomo</t>
  </si>
  <si>
    <t>Bawa-IHS</t>
  </si>
  <si>
    <t>NRD_020</t>
  </si>
  <si>
    <t>Beka</t>
  </si>
  <si>
    <t>ADM_172</t>
  </si>
  <si>
    <t>Beka-Hossere-II</t>
  </si>
  <si>
    <t>Beka-Hossere-MTN-IHS</t>
  </si>
  <si>
    <t>NDEWA JONAS</t>
  </si>
  <si>
    <t>EST_002</t>
  </si>
  <si>
    <t>Belabo</t>
  </si>
  <si>
    <t>Tchimeni Franck</t>
  </si>
  <si>
    <t>ADM_096</t>
  </si>
  <si>
    <t>Belel-MTN-IHS</t>
  </si>
  <si>
    <t>EXN_046</t>
  </si>
  <si>
    <t>Bellare</t>
  </si>
  <si>
    <t xml:space="preserve">ASSAATSA Eric Blaise </t>
  </si>
  <si>
    <t>ADM_185</t>
  </si>
  <si>
    <t>Bembaran-Camtel</t>
  </si>
  <si>
    <t>Bengbis-MTN-IHS</t>
  </si>
  <si>
    <t>EST_001</t>
  </si>
  <si>
    <t>Bertoua</t>
  </si>
  <si>
    <t>Franck Mezazem</t>
  </si>
  <si>
    <t>EST_088</t>
  </si>
  <si>
    <t>Emmanuel Boma</t>
  </si>
  <si>
    <t>EST_127</t>
  </si>
  <si>
    <t>EST_128</t>
  </si>
  <si>
    <t>EST_052</t>
  </si>
  <si>
    <t>EST_025</t>
  </si>
  <si>
    <t>EST_143</t>
  </si>
  <si>
    <t>EST_004</t>
  </si>
  <si>
    <t>Bertoua-Crtv</t>
  </si>
  <si>
    <t>EST_087</t>
  </si>
  <si>
    <t>EST_069</t>
  </si>
  <si>
    <t>EST_032</t>
  </si>
  <si>
    <t>EST_131</t>
  </si>
  <si>
    <t>EST_107</t>
  </si>
  <si>
    <t>EST_124</t>
  </si>
  <si>
    <t>EST_060</t>
  </si>
  <si>
    <t>EST_051</t>
  </si>
  <si>
    <t>EST_108</t>
  </si>
  <si>
    <t>EST_079</t>
  </si>
  <si>
    <t>Betare-Oya</t>
  </si>
  <si>
    <t>CTR_304</t>
  </si>
  <si>
    <t>Biba-MTN</t>
  </si>
  <si>
    <t>NRD_021</t>
  </si>
  <si>
    <t>Bibemi</t>
  </si>
  <si>
    <t>NRD_039</t>
  </si>
  <si>
    <t>Bibemire</t>
  </si>
  <si>
    <t>NRD_027</t>
  </si>
  <si>
    <t>Bidzar-MTN</t>
  </si>
  <si>
    <t>Tsafack Ervice</t>
  </si>
  <si>
    <t>EST_029</t>
  </si>
  <si>
    <t>Bigoens-IHS</t>
  </si>
  <si>
    <t>CTR_260</t>
  </si>
  <si>
    <t>Bikok</t>
  </si>
  <si>
    <t>SUD_232</t>
  </si>
  <si>
    <t>Bikoula-MTN</t>
  </si>
  <si>
    <t>CTR_453</t>
  </si>
  <si>
    <t>Binguela-Camrail</t>
  </si>
  <si>
    <t>Bipindi-IHS</t>
  </si>
  <si>
    <t>Etienne Saha</t>
  </si>
  <si>
    <t>CTR_157</t>
  </si>
  <si>
    <t>CTR_211</t>
  </si>
  <si>
    <t>CTR_556</t>
  </si>
  <si>
    <t>CTR_315</t>
  </si>
  <si>
    <t>CTR_794</t>
  </si>
  <si>
    <t>CTR_538</t>
  </si>
  <si>
    <t>CTR_489</t>
  </si>
  <si>
    <t>EXN_041</t>
  </si>
  <si>
    <t>HIRGOYO MOULA CYPRIEN</t>
  </si>
  <si>
    <t>EXN_006</t>
  </si>
  <si>
    <t>Bogo</t>
  </si>
  <si>
    <t>EXN_191</t>
  </si>
  <si>
    <t>Bogo-Marche</t>
  </si>
  <si>
    <t>EXN_097</t>
  </si>
  <si>
    <t>Bogo-MTN</t>
  </si>
  <si>
    <t>CTR_524</t>
  </si>
  <si>
    <t>CTR_205</t>
  </si>
  <si>
    <t>Bondjock</t>
  </si>
  <si>
    <t>EST_073</t>
  </si>
  <si>
    <t>Bonga</t>
  </si>
  <si>
    <t>Borongo</t>
  </si>
  <si>
    <t>Souleymanou</t>
  </si>
  <si>
    <t>EST_130</t>
  </si>
  <si>
    <t>Borongoue-IHS</t>
  </si>
  <si>
    <t>Botmakak</t>
  </si>
  <si>
    <t>EST_003</t>
  </si>
  <si>
    <t>Bouam</t>
  </si>
  <si>
    <t>NRD_167</t>
  </si>
  <si>
    <t>Bouba-Ndjida-Park</t>
  </si>
  <si>
    <t>EST_096</t>
  </si>
  <si>
    <t>Boubara-IHS</t>
  </si>
  <si>
    <t>NRD_092</t>
  </si>
  <si>
    <t>Boudva-IHS</t>
  </si>
  <si>
    <t>EXN_135</t>
  </si>
  <si>
    <t>Bougoudoum-IHS</t>
  </si>
  <si>
    <t>NRD_014</t>
  </si>
  <si>
    <t>Boukoula-IHS</t>
  </si>
  <si>
    <t>NRD_105</t>
  </si>
  <si>
    <t>Boula-Ibi-IHS</t>
  </si>
  <si>
    <t>SUD_233</t>
  </si>
  <si>
    <t>Boulou-MTN</t>
  </si>
  <si>
    <t>Boumnyebel</t>
  </si>
  <si>
    <t>Boumnyebel-MTN</t>
  </si>
  <si>
    <t>EXN_019</t>
  </si>
  <si>
    <t>Bourha</t>
  </si>
  <si>
    <t>NRD_129</t>
  </si>
  <si>
    <t>Boussa-IHS</t>
  </si>
  <si>
    <t>EST_056</t>
  </si>
  <si>
    <t>Brigaya</t>
  </si>
  <si>
    <t>CTR_321</t>
  </si>
  <si>
    <t>Briqueterie</t>
  </si>
  <si>
    <t>BTS-Mobile-Mbandjock</t>
  </si>
  <si>
    <t>CTR_767</t>
  </si>
  <si>
    <t>CTR_375</t>
  </si>
  <si>
    <t>CTR_595</t>
  </si>
  <si>
    <t>CTR_070</t>
  </si>
  <si>
    <t>Carrefour-Elat</t>
  </si>
  <si>
    <t>CBC</t>
  </si>
  <si>
    <t>CTR_821</t>
  </si>
  <si>
    <t>Chamber-Wangai</t>
  </si>
  <si>
    <t>CTR_207</t>
  </si>
  <si>
    <t>CTR_446</t>
  </si>
  <si>
    <t>CTR_238</t>
  </si>
  <si>
    <t>CTR_339</t>
  </si>
  <si>
    <t>CTR_197</t>
  </si>
  <si>
    <t>CTR_874</t>
  </si>
  <si>
    <t>KEPLO MADI Jean-Paul</t>
  </si>
  <si>
    <t>CTR_414</t>
  </si>
  <si>
    <t>CTR_331</t>
  </si>
  <si>
    <t>CTR_046</t>
  </si>
  <si>
    <t>CTR_002</t>
  </si>
  <si>
    <t>CTR_196</t>
  </si>
  <si>
    <t>CTR_579</t>
  </si>
  <si>
    <t>NRD_074</t>
  </si>
  <si>
    <t>Crf-Figuil</t>
  </si>
  <si>
    <t>CTR_637</t>
  </si>
  <si>
    <t>CTR_554</t>
  </si>
  <si>
    <t>CTR_159</t>
  </si>
  <si>
    <t>CTR_265</t>
  </si>
  <si>
    <t>CRTV_Yaounde_Mballa_II</t>
  </si>
  <si>
    <t>CTR_240</t>
  </si>
  <si>
    <t>C-Supreme</t>
  </si>
  <si>
    <t>CTR_009</t>
  </si>
  <si>
    <t>EXN_807</t>
  </si>
  <si>
    <t>Dabanga</t>
  </si>
  <si>
    <t>Yanoussa Ahmadou</t>
  </si>
  <si>
    <t>CTR_255</t>
  </si>
  <si>
    <t>EXN_211</t>
  </si>
  <si>
    <t>Dakana</t>
  </si>
  <si>
    <t>CTR_472</t>
  </si>
  <si>
    <t>ADM_122</t>
  </si>
  <si>
    <t>Danfili-MTN-IHS</t>
  </si>
  <si>
    <t>ADM_153</t>
  </si>
  <si>
    <t>Darassalam-IHS</t>
  </si>
  <si>
    <t>EXN_190</t>
  </si>
  <si>
    <t>Dargala-New</t>
  </si>
  <si>
    <t>EXN_133</t>
  </si>
  <si>
    <t>Darrack-MTN-IHS</t>
  </si>
  <si>
    <t>EXN_075</t>
  </si>
  <si>
    <t>Datcheka</t>
  </si>
  <si>
    <t>EXN_265</t>
  </si>
  <si>
    <t>Datcheka-IHS</t>
  </si>
  <si>
    <t>ADM_082</t>
  </si>
  <si>
    <t>DEENA-IHS</t>
  </si>
  <si>
    <t>NRD_024</t>
  </si>
  <si>
    <t>Dembo</t>
  </si>
  <si>
    <t>EST_093</t>
  </si>
  <si>
    <t>Deng-Deng-IHS</t>
  </si>
  <si>
    <t>ADM_111</t>
  </si>
  <si>
    <t>Deone-IHS</t>
  </si>
  <si>
    <t>EST_076</t>
  </si>
  <si>
    <t>Diang-MTN</t>
  </si>
  <si>
    <t>ADM_032</t>
  </si>
  <si>
    <t>Dibi-MTN</t>
  </si>
  <si>
    <t>SUD_098</t>
  </si>
  <si>
    <t>Dikoum-Camtel</t>
  </si>
  <si>
    <t>EST_019</t>
  </si>
  <si>
    <t>Dimako</t>
  </si>
  <si>
    <t>ADM_021</t>
  </si>
  <si>
    <t>Dir</t>
  </si>
  <si>
    <t>NRD_128</t>
  </si>
  <si>
    <t>Djaba-IHS</t>
  </si>
  <si>
    <t>NRD_069</t>
  </si>
  <si>
    <t>NRD_003</t>
  </si>
  <si>
    <t>Djamboutou</t>
  </si>
  <si>
    <t>NRD_118</t>
  </si>
  <si>
    <t>Djamboutou-MTN-IHS</t>
  </si>
  <si>
    <t>EST_008</t>
  </si>
  <si>
    <t>Djangane</t>
  </si>
  <si>
    <t>NRD_030</t>
  </si>
  <si>
    <t>Djarako</t>
  </si>
  <si>
    <t>EXN_101</t>
  </si>
  <si>
    <t>Djarengol-Delegue-IHS</t>
  </si>
  <si>
    <t>ADM_095</t>
  </si>
  <si>
    <t>Djerkoka-MTN-IHS</t>
  </si>
  <si>
    <t>ADM_022</t>
  </si>
  <si>
    <t>Djohong</t>
  </si>
  <si>
    <t>SUD_014</t>
  </si>
  <si>
    <t>Djoum</t>
  </si>
  <si>
    <t>SUD_252</t>
  </si>
  <si>
    <t>Djoum-CAMINEX</t>
  </si>
  <si>
    <t>SUD_231</t>
  </si>
  <si>
    <t>Djoum-CIFAN</t>
  </si>
  <si>
    <t>SUD_064</t>
  </si>
  <si>
    <t>Djoum-Ville-IHS</t>
  </si>
  <si>
    <t>CTR_029</t>
  </si>
  <si>
    <t>ADM_045</t>
  </si>
  <si>
    <t>Dobiri-MTN</t>
  </si>
  <si>
    <t>Dogba-IHS</t>
  </si>
  <si>
    <t>Dogba-Ngd-IHS</t>
  </si>
  <si>
    <t>EXN_054</t>
  </si>
  <si>
    <t>Domayo</t>
  </si>
  <si>
    <t>EXN_247</t>
  </si>
  <si>
    <t>Domayo-II</t>
  </si>
  <si>
    <t>Doreissou-IHS</t>
  </si>
  <si>
    <t>EXN_030</t>
  </si>
  <si>
    <t>Doualare</t>
  </si>
  <si>
    <t>EXN_197</t>
  </si>
  <si>
    <t>Doualare-II</t>
  </si>
  <si>
    <t>ADM_067</t>
  </si>
  <si>
    <t>Doualayel-MTN</t>
  </si>
  <si>
    <t>DOUBLE-IHS</t>
  </si>
  <si>
    <t>EXN_002</t>
  </si>
  <si>
    <t>Douggoy</t>
  </si>
  <si>
    <t>EXN_217</t>
  </si>
  <si>
    <t>Douggoy-Lopere-II</t>
  </si>
  <si>
    <t>Doulek</t>
  </si>
  <si>
    <t>EST_020</t>
  </si>
  <si>
    <t>Doume</t>
  </si>
  <si>
    <t>CTR_302</t>
  </si>
  <si>
    <t>Doume-Centre</t>
  </si>
  <si>
    <t>EST_092</t>
  </si>
  <si>
    <t>Doume-MTN-IHS</t>
  </si>
  <si>
    <t>EXN_165</t>
  </si>
  <si>
    <t>Doumo-IHS</t>
  </si>
  <si>
    <t>NRD_152</t>
  </si>
  <si>
    <t>Doumo-IHS-VSAT</t>
  </si>
  <si>
    <t>NRD_057</t>
  </si>
  <si>
    <t>Dourbeye</t>
  </si>
  <si>
    <t>NRD_122</t>
  </si>
  <si>
    <t>Douroum-IHS</t>
  </si>
  <si>
    <t>CTR_344</t>
  </si>
  <si>
    <t>EXN_074</t>
  </si>
  <si>
    <t>Dziguilao</t>
  </si>
  <si>
    <t>SUD_019</t>
  </si>
  <si>
    <t>Ebanga-Ngoulou-New</t>
  </si>
  <si>
    <t>CTR_116</t>
  </si>
  <si>
    <t>Ebeba</t>
  </si>
  <si>
    <t>CTR_313</t>
  </si>
  <si>
    <t>Ebogo</t>
  </si>
  <si>
    <t>SUD_007</t>
  </si>
  <si>
    <t>Ebolowa</t>
  </si>
  <si>
    <t>SUD_041</t>
  </si>
  <si>
    <t>Ebolowa-Agence-New</t>
  </si>
  <si>
    <t>SUD_264</t>
  </si>
  <si>
    <t>SUD_217</t>
  </si>
  <si>
    <t>SUD_100</t>
  </si>
  <si>
    <t>SUD_082</t>
  </si>
  <si>
    <t>SUD_262</t>
  </si>
  <si>
    <t>SUD_227</t>
  </si>
  <si>
    <t>SUD_097</t>
  </si>
  <si>
    <t>SUD_263</t>
  </si>
  <si>
    <t>CTR_392</t>
  </si>
  <si>
    <t>CTR_596</t>
  </si>
  <si>
    <t>CTR_730</t>
  </si>
  <si>
    <t>CTR_795</t>
  </si>
  <si>
    <t>EDZENDOUAN</t>
  </si>
  <si>
    <t>Efok</t>
  </si>
  <si>
    <t>CTR_209</t>
  </si>
  <si>
    <t>CTR_773</t>
  </si>
  <si>
    <t>CTR_437</t>
  </si>
  <si>
    <t>Ekabita-Essele</t>
  </si>
  <si>
    <t>CTR_309</t>
  </si>
  <si>
    <t>Ekali-MTN</t>
  </si>
  <si>
    <t>CTR_717</t>
  </si>
  <si>
    <t>Ekang-I</t>
  </si>
  <si>
    <t>CTR_694</t>
  </si>
  <si>
    <t>Ekekam-MTN-IHS</t>
  </si>
  <si>
    <t>CTR_285</t>
  </si>
  <si>
    <t>CTR_575</t>
  </si>
  <si>
    <t>CTR_647</t>
  </si>
  <si>
    <t>CTR_387</t>
  </si>
  <si>
    <t>CTR_723</t>
  </si>
  <si>
    <t>CTR_539</t>
  </si>
  <si>
    <t>Ekoudou-New</t>
  </si>
  <si>
    <t>CTR_254</t>
  </si>
  <si>
    <t>CTR_075</t>
  </si>
  <si>
    <t>CTR_131</t>
  </si>
  <si>
    <t>CTR_047</t>
  </si>
  <si>
    <t>Elig-Essono</t>
  </si>
  <si>
    <t>CTR_547</t>
  </si>
  <si>
    <t>Elig-Mfomo-New</t>
  </si>
  <si>
    <t>CTR_470</t>
  </si>
  <si>
    <t>CTR_623</t>
  </si>
  <si>
    <t>CTR_023</t>
  </si>
  <si>
    <t>Emana</t>
  </si>
  <si>
    <t>CTR_160</t>
  </si>
  <si>
    <t>CTR_518</t>
  </si>
  <si>
    <t>CTR_370</t>
  </si>
  <si>
    <t>CTR_599</t>
  </si>
  <si>
    <t>CTR_323</t>
  </si>
  <si>
    <t>SUD_107</t>
  </si>
  <si>
    <t>EMINEMVOM-IHS</t>
  </si>
  <si>
    <t>CTR_212</t>
  </si>
  <si>
    <t>CTR_376</t>
  </si>
  <si>
    <t>CTR_417</t>
  </si>
  <si>
    <t>CTR_127</t>
  </si>
  <si>
    <t>CTR_225</t>
  </si>
  <si>
    <t>Endom</t>
  </si>
  <si>
    <t>CTR_143</t>
  </si>
  <si>
    <t>Enganme-IHS</t>
  </si>
  <si>
    <t>CTR_519</t>
  </si>
  <si>
    <t>CTR_076</t>
  </si>
  <si>
    <t>CTR_242</t>
  </si>
  <si>
    <t>Eseka</t>
  </si>
  <si>
    <t>Eseka-Town-MTN-IHS</t>
  </si>
  <si>
    <t>Essa-Mintsang-IHS</t>
  </si>
  <si>
    <t>CTR_749</t>
  </si>
  <si>
    <t>Essazok</t>
  </si>
  <si>
    <t>CTR_134</t>
  </si>
  <si>
    <t>Esse-IHS</t>
  </si>
  <si>
    <t>CTR_348</t>
  </si>
  <si>
    <t>Essiezik</t>
  </si>
  <si>
    <t>CTR_266</t>
  </si>
  <si>
    <t>CTR_721</t>
  </si>
  <si>
    <t>CTR_715</t>
  </si>
  <si>
    <t>CTR_064</t>
  </si>
  <si>
    <t>CTR_682</t>
  </si>
  <si>
    <t>CTR_086</t>
  </si>
  <si>
    <t>CTR_520</t>
  </si>
  <si>
    <t>CTR_633</t>
  </si>
  <si>
    <t>CTR_740</t>
  </si>
  <si>
    <t>CTR_419</t>
  </si>
  <si>
    <t>CTR_228</t>
  </si>
  <si>
    <t>Evodoula</t>
  </si>
  <si>
    <t>ADM_063</t>
  </si>
  <si>
    <t>Febadi-MTN</t>
  </si>
  <si>
    <t>CTR_692</t>
  </si>
  <si>
    <t>NRD_005</t>
  </si>
  <si>
    <t>Figuil</t>
  </si>
  <si>
    <t>EST_084</t>
  </si>
  <si>
    <t>Fio-MTN</t>
  </si>
  <si>
    <t>EXN_013</t>
  </si>
  <si>
    <t>EXN_259</t>
  </si>
  <si>
    <t>Foubarka</t>
  </si>
  <si>
    <t>CTR_327</t>
  </si>
  <si>
    <t>CTR_473</t>
  </si>
  <si>
    <t>CTR_849</t>
  </si>
  <si>
    <t>NRD_155</t>
  </si>
  <si>
    <t>Gaba</t>
  </si>
  <si>
    <t>EXN_210</t>
  </si>
  <si>
    <t>Gabarairou</t>
  </si>
  <si>
    <t>GADJI</t>
  </si>
  <si>
    <t>EST_055</t>
  </si>
  <si>
    <t>Gado-Badzere</t>
  </si>
  <si>
    <t>EXN_209</t>
  </si>
  <si>
    <t>Gagadje</t>
  </si>
  <si>
    <t>ADM_031</t>
  </si>
  <si>
    <t>Galdi</t>
  </si>
  <si>
    <t>ADM_024</t>
  </si>
  <si>
    <t>Galim-Tignere</t>
  </si>
  <si>
    <t>ADM_028</t>
  </si>
  <si>
    <t>Galle</t>
  </si>
  <si>
    <t>NRD_059</t>
  </si>
  <si>
    <t>Gamba-MTN</t>
  </si>
  <si>
    <t>EXN_163</t>
  </si>
  <si>
    <t>Gamdougoum-IHS</t>
  </si>
  <si>
    <t>CTR_583</t>
  </si>
  <si>
    <t>NRD_115</t>
  </si>
  <si>
    <t>Gara-Guider-IHS</t>
  </si>
  <si>
    <t>EST_064</t>
  </si>
  <si>
    <t>Garga-Salari-MTN</t>
  </si>
  <si>
    <t>EST_048</t>
  </si>
  <si>
    <t>Gari-Gombo</t>
  </si>
  <si>
    <t>NRD_190</t>
  </si>
  <si>
    <t>NRD_094</t>
  </si>
  <si>
    <t>Garoua-Bockle-IHS</t>
  </si>
  <si>
    <t>NRD_186</t>
  </si>
  <si>
    <t>Garoua-Bockle-II</t>
  </si>
  <si>
    <t>EST_144</t>
  </si>
  <si>
    <t>EST_080</t>
  </si>
  <si>
    <t>EST_118</t>
  </si>
  <si>
    <t>EST_156</t>
  </si>
  <si>
    <t>NRD_073</t>
  </si>
  <si>
    <t>Garoua-Camp-Chinois-IHS</t>
  </si>
  <si>
    <t>NRD_163</t>
  </si>
  <si>
    <t>Garoua-Camp-Chinois-II</t>
  </si>
  <si>
    <t>Garoua-Chateau</t>
  </si>
  <si>
    <t>NRD_095</t>
  </si>
  <si>
    <t>Garoua-Djalingo-IHS</t>
  </si>
  <si>
    <t>NRD_047</t>
  </si>
  <si>
    <t>Garoua-Djamboutou-CICAM</t>
  </si>
  <si>
    <t>NRD_149</t>
  </si>
  <si>
    <t>Garoua-Djamboutou-II</t>
  </si>
  <si>
    <t>NRD_060</t>
  </si>
  <si>
    <t>Garoua-Djamboutou-Village</t>
  </si>
  <si>
    <t>NRD_086</t>
  </si>
  <si>
    <t>Garoua-Djamboutou-Village-IHS</t>
  </si>
  <si>
    <t>NRD_045</t>
  </si>
  <si>
    <t>Garoua-Foulbere</t>
  </si>
  <si>
    <t>NRD_139</t>
  </si>
  <si>
    <t>Garoua-Foulbere-II</t>
  </si>
  <si>
    <t>NRD_067</t>
  </si>
  <si>
    <t>Garoua-Foulbere-IV</t>
  </si>
  <si>
    <t>Garoua-Hodango</t>
  </si>
  <si>
    <t>NRD_175</t>
  </si>
  <si>
    <t>Garoua-H-Plateau</t>
  </si>
  <si>
    <t>NRD_116</t>
  </si>
  <si>
    <t>Garoua-Katasko-MTN-IHS</t>
  </si>
  <si>
    <t>NRD_049</t>
  </si>
  <si>
    <t>Garoua-Kolbives</t>
  </si>
  <si>
    <t>NRD_141</t>
  </si>
  <si>
    <t>Garoua-Kolbives-II</t>
  </si>
  <si>
    <t>NRD_009</t>
  </si>
  <si>
    <t>Garoua-Lainde</t>
  </si>
  <si>
    <t>NRD_145</t>
  </si>
  <si>
    <t>Garoua-Lainde-II</t>
  </si>
  <si>
    <t>NRD_075</t>
  </si>
  <si>
    <t>Garoua-Lidire</t>
  </si>
  <si>
    <t>NRD_063</t>
  </si>
  <si>
    <t>Garoua-Lycee-Technique-MTN</t>
  </si>
  <si>
    <t>NRD_142</t>
  </si>
  <si>
    <t>Garoua-Mairie</t>
  </si>
  <si>
    <t>NRD_085</t>
  </si>
  <si>
    <t>Garoua-Ngalbidje-IHS</t>
  </si>
  <si>
    <t>NRD_158</t>
  </si>
  <si>
    <t>Garoua-Ngalbidje-II</t>
  </si>
  <si>
    <t>NRD_140</t>
  </si>
  <si>
    <t>Garoua-Nigeriare-II</t>
  </si>
  <si>
    <t>NRD_001</t>
  </si>
  <si>
    <t>Garoua-Orange</t>
  </si>
  <si>
    <t>NRD_054</t>
  </si>
  <si>
    <t>Garoua-Ouro-Lawan</t>
  </si>
  <si>
    <t>NRD_146</t>
  </si>
  <si>
    <t>Garoua-Ouro-Lawan-II</t>
  </si>
  <si>
    <t>NRD_062</t>
  </si>
  <si>
    <t>Garoua-Ray-Re</t>
  </si>
  <si>
    <t>Garoua-Roum-Adja-Camp-Sic</t>
  </si>
  <si>
    <t>NRD_065</t>
  </si>
  <si>
    <t>Garoua-Roumde-Adja</t>
  </si>
  <si>
    <t>NRD_138</t>
  </si>
  <si>
    <t>Garoua-Roumde-Adja-II</t>
  </si>
  <si>
    <t>NRD_159</t>
  </si>
  <si>
    <t>Garoua-Rte-Gashiga</t>
  </si>
  <si>
    <t>NRD_083</t>
  </si>
  <si>
    <t>Garoua-Sabongari-Lainde-IHS</t>
  </si>
  <si>
    <t>NRD_162</t>
  </si>
  <si>
    <t>Garoua-Sonayo</t>
  </si>
  <si>
    <t>NRD_143</t>
  </si>
  <si>
    <t>Garoua-Stade</t>
  </si>
  <si>
    <t>NRD_082</t>
  </si>
  <si>
    <t>Garoua-Yelwa-Orange-IHS</t>
  </si>
  <si>
    <t>NRD_022</t>
  </si>
  <si>
    <t>Gashiga</t>
  </si>
  <si>
    <t>Gazawa-MTN-IHS</t>
  </si>
  <si>
    <t>EST_101</t>
  </si>
  <si>
    <t>Gbiti-IHS</t>
  </si>
  <si>
    <t>EXN_048</t>
  </si>
  <si>
    <t>Gobo</t>
  </si>
  <si>
    <t>Godola-MTN</t>
  </si>
  <si>
    <t>EST_126</t>
  </si>
  <si>
    <t>Gomala-IHS</t>
  </si>
  <si>
    <t>Gor-IHS</t>
  </si>
  <si>
    <t>ADM_138</t>
  </si>
  <si>
    <t>Goro-IHS</t>
  </si>
  <si>
    <t>EXN_232</t>
  </si>
  <si>
    <t>Gossi-IHS</t>
  </si>
  <si>
    <t>EXN_021</t>
  </si>
  <si>
    <t>Goulfey</t>
  </si>
  <si>
    <t>EXN_200</t>
  </si>
  <si>
    <t>Goulourgou</t>
  </si>
  <si>
    <t>NRD_031</t>
  </si>
  <si>
    <t>Gouna</t>
  </si>
  <si>
    <t>EXN_100</t>
  </si>
  <si>
    <t>GOUZOUGOUI-IHS</t>
  </si>
  <si>
    <t>EST_023</t>
  </si>
  <si>
    <t>Goyoum</t>
  </si>
  <si>
    <t>CTR_735</t>
  </si>
  <si>
    <t>NRD_101</t>
  </si>
  <si>
    <t>Gra-Foulbere-Moussa-yaya</t>
  </si>
  <si>
    <t>NRD_035</t>
  </si>
  <si>
    <t>Gra-Plateau-MTN</t>
  </si>
  <si>
    <t>NRD_072</t>
  </si>
  <si>
    <t>Gra-Yelwa-II</t>
  </si>
  <si>
    <t>CTR_389</t>
  </si>
  <si>
    <t>EXN_205</t>
  </si>
  <si>
    <t>Guendjen</t>
  </si>
  <si>
    <t>EXN_126</t>
  </si>
  <si>
    <t>Guere-IHS</t>
  </si>
  <si>
    <t>CTR_858</t>
  </si>
  <si>
    <t>NRD_006</t>
  </si>
  <si>
    <t>Guider</t>
  </si>
  <si>
    <t>NRD_100</t>
  </si>
  <si>
    <t>Guider-CRTV</t>
  </si>
  <si>
    <t>NRD_178</t>
  </si>
  <si>
    <t>Guider-Djamboutou</t>
  </si>
  <si>
    <t>NRD_134</t>
  </si>
  <si>
    <t>Guider-Sanguere</t>
  </si>
  <si>
    <t>NRD_076</t>
  </si>
  <si>
    <t>Guider-Ville</t>
  </si>
  <si>
    <t>EXN_018</t>
  </si>
  <si>
    <t>Guidiguis</t>
  </si>
  <si>
    <t>NRD_144</t>
  </si>
  <si>
    <t>Guidiguis-Ville</t>
  </si>
  <si>
    <t>NRD_058</t>
  </si>
  <si>
    <t>Guidjiba-MTN</t>
  </si>
  <si>
    <t>EXN_173</t>
  </si>
  <si>
    <t>Guili-Centre-IHS</t>
  </si>
  <si>
    <t>EXN_098</t>
  </si>
  <si>
    <t>Guirvidig</t>
  </si>
  <si>
    <t>EST_123</t>
  </si>
  <si>
    <t>Guiwa-Yangamo</t>
  </si>
  <si>
    <t>NRD_111</t>
  </si>
  <si>
    <t>Hamalade-IHS</t>
  </si>
  <si>
    <t>CTR_110</t>
  </si>
  <si>
    <t>CTR_578</t>
  </si>
  <si>
    <t>CTR_102</t>
  </si>
  <si>
    <t>CTR_336</t>
  </si>
  <si>
    <t>H-General-Yde</t>
  </si>
  <si>
    <t>Hikoa-Malep-Camrail</t>
  </si>
  <si>
    <t>EXN_224</t>
  </si>
  <si>
    <t>Hile-Alifa-IHS</t>
  </si>
  <si>
    <t>EXN_047</t>
  </si>
  <si>
    <t>Hina</t>
  </si>
  <si>
    <t>Home-IHS</t>
  </si>
  <si>
    <t>EXN_245</t>
  </si>
  <si>
    <t>Hougno</t>
  </si>
  <si>
    <t>CTR_093</t>
  </si>
  <si>
    <t>CTR_484</t>
  </si>
  <si>
    <t>CTR_044</t>
  </si>
  <si>
    <t>CTR_017</t>
  </si>
  <si>
    <t>CTR_077</t>
  </si>
  <si>
    <t>H-ville</t>
  </si>
  <si>
    <t>CTR_369</t>
  </si>
  <si>
    <t>H-ville-MTN</t>
  </si>
  <si>
    <t>CTR_377</t>
  </si>
  <si>
    <t>CTR_882</t>
  </si>
  <si>
    <t>Indoor-Orange-shop-PlaYce</t>
  </si>
  <si>
    <t>CTR_868</t>
  </si>
  <si>
    <t>CTR_525</t>
  </si>
  <si>
    <t>CTR_088</t>
  </si>
  <si>
    <t>J-Vespa</t>
  </si>
  <si>
    <t>EXN_011</t>
  </si>
  <si>
    <t>Kaele</t>
  </si>
  <si>
    <t>EXN_095</t>
  </si>
  <si>
    <t>Kaele-Guiedame</t>
  </si>
  <si>
    <t>EXN_160</t>
  </si>
  <si>
    <t>Kaele-MTN-IHS</t>
  </si>
  <si>
    <t>ADM_100</t>
  </si>
  <si>
    <t>Kaladi-MTN-IHS</t>
  </si>
  <si>
    <t>EXN_058</t>
  </si>
  <si>
    <t>Kalfou</t>
  </si>
  <si>
    <t>EST_028</t>
  </si>
  <si>
    <t>Kambolepi-IHS</t>
  </si>
  <si>
    <t>ADM_041</t>
  </si>
  <si>
    <t>Kanje-I</t>
  </si>
  <si>
    <t>NRD_109</t>
  </si>
  <si>
    <t>Kapanyaye-IHS</t>
  </si>
  <si>
    <t>Kar-Hay</t>
  </si>
  <si>
    <t>Kar-Hay-Ville</t>
  </si>
  <si>
    <t>Katoual-MTN</t>
  </si>
  <si>
    <t>SUD_255</t>
  </si>
  <si>
    <t>Ke-Eke-MTN</t>
  </si>
  <si>
    <t>EST_016</t>
  </si>
  <si>
    <t>Kenzou</t>
  </si>
  <si>
    <t>EST_045</t>
  </si>
  <si>
    <t>Kette</t>
  </si>
  <si>
    <t>EST_115</t>
  </si>
  <si>
    <t>Kika-IHS</t>
  </si>
  <si>
    <t>EXN_168</t>
  </si>
  <si>
    <t>Kinguin-IHS</t>
  </si>
  <si>
    <t>ADM_064</t>
  </si>
  <si>
    <t>Koba-MTN</t>
  </si>
  <si>
    <t>EST_057</t>
  </si>
  <si>
    <t>Kobdombo</t>
  </si>
  <si>
    <t>EXN_053</t>
  </si>
  <si>
    <t>Kodek-Djarengol</t>
  </si>
  <si>
    <t>Kolofata</t>
  </si>
  <si>
    <t>EST_125</t>
  </si>
  <si>
    <t>Kolomine-IHS</t>
  </si>
  <si>
    <t>CTR_040</t>
  </si>
  <si>
    <t>Kong-Kong-IHS</t>
  </si>
  <si>
    <t>EXN_113</t>
  </si>
  <si>
    <t>Kongola-IHS</t>
  </si>
  <si>
    <t>ADM_130</t>
  </si>
  <si>
    <t>Kontcha</t>
  </si>
  <si>
    <t>EXN_235</t>
  </si>
  <si>
    <t>Korek-Djarengol-II</t>
  </si>
  <si>
    <t>EXN_243</t>
  </si>
  <si>
    <t>Kossehone</t>
  </si>
  <si>
    <t>EXN_244</t>
  </si>
  <si>
    <t>Kosseoua</t>
  </si>
  <si>
    <t>EST_094</t>
  </si>
  <si>
    <t>Kouba-MTN-IHS</t>
  </si>
  <si>
    <t>EST_071</t>
  </si>
  <si>
    <t>Kouen</t>
  </si>
  <si>
    <t>CTR_823</t>
  </si>
  <si>
    <t>Koundou-MTN</t>
  </si>
  <si>
    <t>SUD_248</t>
  </si>
  <si>
    <t>Koungoulou-MTN</t>
  </si>
  <si>
    <t>EXN_003</t>
  </si>
  <si>
    <t>Kousseri</t>
  </si>
  <si>
    <t>EXN_181</t>
  </si>
  <si>
    <t>Kousseri-Arazai-MTN-IHS</t>
  </si>
  <si>
    <t>EXN_031</t>
  </si>
  <si>
    <t>Kousseri-CRTV</t>
  </si>
  <si>
    <t>Kousseri-Douane-MTN</t>
  </si>
  <si>
    <t>Kousseri-II</t>
  </si>
  <si>
    <t>EXN_094</t>
  </si>
  <si>
    <t>Kousseri-Lacka</t>
  </si>
  <si>
    <t>Kousseri-Market-MTN-IHS</t>
  </si>
  <si>
    <t>Kousseri-Michedire-MTN-IHS</t>
  </si>
  <si>
    <t>Kousseri-MTN-IHS</t>
  </si>
  <si>
    <t>Kousseri-Ngueli-MTN-IHS</t>
  </si>
  <si>
    <t>Kousseri-Papar-IHS</t>
  </si>
  <si>
    <t>EXN_010</t>
  </si>
  <si>
    <t>Kousseri-Sarra</t>
  </si>
  <si>
    <t>EXN_064</t>
  </si>
  <si>
    <t>Kousseri-Ville</t>
  </si>
  <si>
    <t>CTR_258</t>
  </si>
  <si>
    <t>CTR_604</t>
  </si>
  <si>
    <t>Koza-MTN</t>
  </si>
  <si>
    <t>SUD_239</t>
  </si>
  <si>
    <t>Kpwang-MTN</t>
  </si>
  <si>
    <t>Kuruda</t>
  </si>
  <si>
    <t>SUD_015</t>
  </si>
  <si>
    <t>Kye-Ossi</t>
  </si>
  <si>
    <t>SUD_073</t>
  </si>
  <si>
    <t>CTR_015</t>
  </si>
  <si>
    <t>Labogenie</t>
  </si>
  <si>
    <t>CTR_548</t>
  </si>
  <si>
    <t>CTR_667</t>
  </si>
  <si>
    <t>Lada</t>
  </si>
  <si>
    <t>EXN_107</t>
  </si>
  <si>
    <t>LAF-CAMTEL</t>
  </si>
  <si>
    <t>CTR_019</t>
  </si>
  <si>
    <t>NRD_012</t>
  </si>
  <si>
    <t>Lagdo</t>
  </si>
  <si>
    <t>NRD_077</t>
  </si>
  <si>
    <t>Lagdo-Marche</t>
  </si>
  <si>
    <t>Lagdo-MTN-IHS</t>
  </si>
  <si>
    <t>NRD_131</t>
  </si>
  <si>
    <t>Lagdo-Ville</t>
  </si>
  <si>
    <t>ADM_093</t>
  </si>
  <si>
    <t>Laore-MTN-IHS</t>
  </si>
  <si>
    <t>Lara</t>
  </si>
  <si>
    <t>CTR_593</t>
  </si>
  <si>
    <t>Leboudi</t>
  </si>
  <si>
    <t>Lengom-IHS</t>
  </si>
  <si>
    <t>EST_063</t>
  </si>
  <si>
    <t>Letta-MTN</t>
  </si>
  <si>
    <t>ADM_066</t>
  </si>
  <si>
    <t>Lewa-MTN</t>
  </si>
  <si>
    <t>ADM_149</t>
  </si>
  <si>
    <t>Libong</t>
  </si>
  <si>
    <t>ADM_065</t>
  </si>
  <si>
    <t>Likok-MTN</t>
  </si>
  <si>
    <t>ADM_080</t>
  </si>
  <si>
    <t>Limbon-IHS</t>
  </si>
  <si>
    <t>CTR_227</t>
  </si>
  <si>
    <t>Lobo</t>
  </si>
  <si>
    <t>Logone-Birni</t>
  </si>
  <si>
    <t>Lokomo-MTN</t>
  </si>
  <si>
    <t>ADM_051</t>
  </si>
  <si>
    <t>Lokoti</t>
  </si>
  <si>
    <t>SUD_024</t>
  </si>
  <si>
    <t>Lolodorf</t>
  </si>
  <si>
    <t>Lomie</t>
  </si>
  <si>
    <t>EST_083</t>
  </si>
  <si>
    <t>Lom-Pangar-MTN</t>
  </si>
  <si>
    <t>EST_072</t>
  </si>
  <si>
    <t>Longtimbi</t>
  </si>
  <si>
    <t>CTR_401</t>
  </si>
  <si>
    <t>ADM_098</t>
  </si>
  <si>
    <t>Maakola-MTN-IHS</t>
  </si>
  <si>
    <t>Maan-IHS</t>
  </si>
  <si>
    <t>EXN_223</t>
  </si>
  <si>
    <t>Mada-IHS</t>
  </si>
  <si>
    <t>Madingring</t>
  </si>
  <si>
    <t>EXN_014</t>
  </si>
  <si>
    <t>Maga</t>
  </si>
  <si>
    <t>EXN_128</t>
  </si>
  <si>
    <t>Magada-IHS</t>
  </si>
  <si>
    <t>NRD_135</t>
  </si>
  <si>
    <t>Maga-Lycee</t>
  </si>
  <si>
    <t>EXN_110</t>
  </si>
  <si>
    <t>Maga-Ville</t>
  </si>
  <si>
    <t>CTR_123</t>
  </si>
  <si>
    <t>CTR_144</t>
  </si>
  <si>
    <t>Makak-Camrail</t>
  </si>
  <si>
    <t>Makalingai-MTN</t>
  </si>
  <si>
    <t>EXN_020</t>
  </si>
  <si>
    <t>CTR_360</t>
  </si>
  <si>
    <t>Makoda-MTN</t>
  </si>
  <si>
    <t>ADM_015</t>
  </si>
  <si>
    <t>Makor</t>
  </si>
  <si>
    <t>EXN_035</t>
  </si>
  <si>
    <t>Maltam</t>
  </si>
  <si>
    <t>Mamb</t>
  </si>
  <si>
    <t>CTR_097</t>
  </si>
  <si>
    <t>Mambine</t>
  </si>
  <si>
    <t>Mandama-IHS</t>
  </si>
  <si>
    <t>EST_112</t>
  </si>
  <si>
    <t>CTR_066</t>
  </si>
  <si>
    <t>Mandoumba</t>
  </si>
  <si>
    <t>CTR_049</t>
  </si>
  <si>
    <t>CTR_117</t>
  </si>
  <si>
    <t>Manmenye</t>
  </si>
  <si>
    <t>CTR_479</t>
  </si>
  <si>
    <t>EXN_089</t>
  </si>
  <si>
    <t>Maroua-Barmare</t>
  </si>
  <si>
    <t>EXN_237</t>
  </si>
  <si>
    <t>Maroua-Boulore</t>
  </si>
  <si>
    <t>EXN_071</t>
  </si>
  <si>
    <t>Maroua-Camp-SIC</t>
  </si>
  <si>
    <t>EXN_045</t>
  </si>
  <si>
    <t>Maroua-CRTV</t>
  </si>
  <si>
    <t>EXN_088</t>
  </si>
  <si>
    <t>Maroua-Diarenga</t>
  </si>
  <si>
    <t>EXN_114</t>
  </si>
  <si>
    <t>Maroua-Diguirwo-IHS</t>
  </si>
  <si>
    <t>EXN_196</t>
  </si>
  <si>
    <t>Maroua-Diguirwo-II</t>
  </si>
  <si>
    <t>EXN_143</t>
  </si>
  <si>
    <t>Maroua-Djarengol-II</t>
  </si>
  <si>
    <t>EXN_090</t>
  </si>
  <si>
    <t>Maroua-Djoudandou</t>
  </si>
  <si>
    <t>EXN_241</t>
  </si>
  <si>
    <t>Maroua-Domayo-IHS</t>
  </si>
  <si>
    <t>EXN_111</t>
  </si>
  <si>
    <t>Maroua-Doualare-II</t>
  </si>
  <si>
    <t>EXN_016</t>
  </si>
  <si>
    <t>Maroua-Douggoy</t>
  </si>
  <si>
    <t>EXN_212</t>
  </si>
  <si>
    <t>Maroua-Douggoy-II</t>
  </si>
  <si>
    <t>EXN_115</t>
  </si>
  <si>
    <t>Maroua-Douggoy-Lopere-IHS</t>
  </si>
  <si>
    <t>EXN_067</t>
  </si>
  <si>
    <t>Maroua-Doursogo</t>
  </si>
  <si>
    <t>EXN_250</t>
  </si>
  <si>
    <t>Maroua-Entree</t>
  </si>
  <si>
    <t>EXN_091</t>
  </si>
  <si>
    <t>Maroua-Harde</t>
  </si>
  <si>
    <t>EXN_082</t>
  </si>
  <si>
    <t>Maroua-Loperey</t>
  </si>
  <si>
    <t>EXN_146</t>
  </si>
  <si>
    <t>Maroua-Loperey-II-IHS</t>
  </si>
  <si>
    <t>EXN_084</t>
  </si>
  <si>
    <t>Maroua-Lougol</t>
  </si>
  <si>
    <t>Maroua-Makabaye</t>
  </si>
  <si>
    <t>EXN_085</t>
  </si>
  <si>
    <t>Maroua-Marche-Abattoir</t>
  </si>
  <si>
    <t>EXN_087</t>
  </si>
  <si>
    <t>Maroua-Massalare</t>
  </si>
  <si>
    <t>EXN_233</t>
  </si>
  <si>
    <t>Maroua-Meskin</t>
  </si>
  <si>
    <t>EXN_044</t>
  </si>
  <si>
    <t>Maroua-Orange</t>
  </si>
  <si>
    <t>EXN_083</t>
  </si>
  <si>
    <t>Maroua-Ouro-Bah</t>
  </si>
  <si>
    <t>EXN_184</t>
  </si>
  <si>
    <t>Maroua-Ouro-Bah-II-IHS</t>
  </si>
  <si>
    <t>Maroua-Ouro-Tchede</t>
  </si>
  <si>
    <t>EXN_145</t>
  </si>
  <si>
    <t>Maroua-Pitouare-IHS</t>
  </si>
  <si>
    <t>NRD_130</t>
  </si>
  <si>
    <t>Marouare-New</t>
  </si>
  <si>
    <t>EXN_066</t>
  </si>
  <si>
    <t>Maroua-Stade</t>
  </si>
  <si>
    <t>Maroua-Tchadeo-III</t>
  </si>
  <si>
    <t>EXN_086</t>
  </si>
  <si>
    <t>Maroua-Titouare-II</t>
  </si>
  <si>
    <t>EXN_158</t>
  </si>
  <si>
    <t>Maroua-Total-Domayo-MTN-IHS</t>
  </si>
  <si>
    <t>EXN_117</t>
  </si>
  <si>
    <t>Maroua-University-IHS</t>
  </si>
  <si>
    <t>Maroua-Zikirou-IHS</t>
  </si>
  <si>
    <t>Maroua-Zokok-Laddeo-IHS</t>
  </si>
  <si>
    <t>EXN_116</t>
  </si>
  <si>
    <t>Maroua-Zokok-Palar-IHS</t>
  </si>
  <si>
    <t>Maroua-Zokok-Palar-II</t>
  </si>
  <si>
    <t>Martap</t>
  </si>
  <si>
    <t>CTR_020</t>
  </si>
  <si>
    <t>EXN_207</t>
  </si>
  <si>
    <t>Matafal</t>
  </si>
  <si>
    <t>CTR_005</t>
  </si>
  <si>
    <t>Matomb</t>
  </si>
  <si>
    <t>Mayo-Baleo-IHS</t>
  </si>
  <si>
    <t>EXN_162</t>
  </si>
  <si>
    <t>Mayo-kaba-IHS</t>
  </si>
  <si>
    <t>Mayo-Nonde-IHS</t>
  </si>
  <si>
    <t>NRD_010</t>
  </si>
  <si>
    <t>Mayo-Oulo</t>
  </si>
  <si>
    <t>ADM_043</t>
  </si>
  <si>
    <t>Mayo-Tolere-I</t>
  </si>
  <si>
    <t>EST_074</t>
  </si>
  <si>
    <t>Mazabe</t>
  </si>
  <si>
    <t>EXN_215</t>
  </si>
  <si>
    <t>Mazavou</t>
  </si>
  <si>
    <t>Mazera-IHS</t>
  </si>
  <si>
    <t>ADM_161</t>
  </si>
  <si>
    <t>Mbaka</t>
  </si>
  <si>
    <t>Mbakaou-MTN-IHS</t>
  </si>
  <si>
    <t>SUD_222</t>
  </si>
  <si>
    <t>Mbalam</t>
  </si>
  <si>
    <t>CTR_831</t>
  </si>
  <si>
    <t>CTR_021</t>
  </si>
  <si>
    <t>Mbalmayo</t>
  </si>
  <si>
    <t>CTR_393</t>
  </si>
  <si>
    <t>CTR_136</t>
  </si>
  <si>
    <t>CTR_252</t>
  </si>
  <si>
    <t>CTR_303</t>
  </si>
  <si>
    <t>Mbam</t>
  </si>
  <si>
    <t>Mbandjock</t>
  </si>
  <si>
    <t>Mbandjock-II</t>
  </si>
  <si>
    <t>Mbang</t>
  </si>
  <si>
    <t>CTR_006</t>
  </si>
  <si>
    <t>CTR_680</t>
  </si>
  <si>
    <t>Mbankomo-Dajoll</t>
  </si>
  <si>
    <t>CTR_528</t>
  </si>
  <si>
    <t>Mbankomo-IHS</t>
  </si>
  <si>
    <t>CTR_222</t>
  </si>
  <si>
    <t>Mbankomo-MTN</t>
  </si>
  <si>
    <t>CTR_541</t>
  </si>
  <si>
    <t>Mbankomo-Okoa-Maria</t>
  </si>
  <si>
    <t>ADM_055</t>
  </si>
  <si>
    <t>Mbantinbang-FH</t>
  </si>
  <si>
    <t>CTR_457</t>
  </si>
  <si>
    <t>ADM_092</t>
  </si>
  <si>
    <t>Mbe-IHS</t>
  </si>
  <si>
    <t>EST_053</t>
  </si>
  <si>
    <t>Mbele-Mbeke</t>
  </si>
  <si>
    <t>CTR_385</t>
  </si>
  <si>
    <t>Mbeng</t>
  </si>
  <si>
    <t>ADM_133</t>
  </si>
  <si>
    <t>Mberem-Ngop</t>
  </si>
  <si>
    <t>ADM_079</t>
  </si>
  <si>
    <t>SUD_069</t>
  </si>
  <si>
    <t>Mbile-IHS</t>
  </si>
  <si>
    <t>Mbitom-camrail</t>
  </si>
  <si>
    <t>SUD_105</t>
  </si>
  <si>
    <t>Mbomela-IHS</t>
  </si>
  <si>
    <t>ADM_042</t>
  </si>
  <si>
    <t>Mbong</t>
  </si>
  <si>
    <t>ADM_029</t>
  </si>
  <si>
    <t>Mboulai-MTN</t>
  </si>
  <si>
    <t>SUD_110</t>
  </si>
  <si>
    <t>CTR_407</t>
  </si>
  <si>
    <t>Meba-CAMTEL</t>
  </si>
  <si>
    <t>CTR_642</t>
  </si>
  <si>
    <t>ADM_054</t>
  </si>
  <si>
    <t>Meidjamba-MTN</t>
  </si>
  <si>
    <t>ADM_062</t>
  </si>
  <si>
    <t>Meidougou-MTN</t>
  </si>
  <si>
    <t>ADM_004</t>
  </si>
  <si>
    <t>ADM_106</t>
  </si>
  <si>
    <t>Meiganga-EELC-MTN-IHS</t>
  </si>
  <si>
    <t>ADM_107</t>
  </si>
  <si>
    <t>Meiganga-Markt-MTN-IHS</t>
  </si>
  <si>
    <t>ADM_171</t>
  </si>
  <si>
    <t>Meiganga-Universite</t>
  </si>
  <si>
    <t>CTR_434</t>
  </si>
  <si>
    <t>Mekin-CAMTEL</t>
  </si>
  <si>
    <t>SUD_126</t>
  </si>
  <si>
    <t>CTR_146</t>
  </si>
  <si>
    <t>Mekouda</t>
  </si>
  <si>
    <t>SUD_256</t>
  </si>
  <si>
    <t>Melane</t>
  </si>
  <si>
    <t>CTR_594</t>
  </si>
  <si>
    <t>Meme-II-IHS</t>
  </si>
  <si>
    <t>SUD_235</t>
  </si>
  <si>
    <t>Memiam-MTN</t>
  </si>
  <si>
    <t>Memve-ele-CAMTEL</t>
  </si>
  <si>
    <t>SUD_056</t>
  </si>
  <si>
    <t>Memve-Ele-IHS</t>
  </si>
  <si>
    <t>CTR_025</t>
  </si>
  <si>
    <t>CTR_476</t>
  </si>
  <si>
    <t>CTR_521</t>
  </si>
  <si>
    <t>CTR_306</t>
  </si>
  <si>
    <t>Mengang-MTN</t>
  </si>
  <si>
    <t>Menganme-Camtel</t>
  </si>
  <si>
    <t>SUD_078</t>
  </si>
  <si>
    <t>Mengbwa-Camtel</t>
  </si>
  <si>
    <t>SUD_017</t>
  </si>
  <si>
    <t>Mengong</t>
  </si>
  <si>
    <t>CTR_455</t>
  </si>
  <si>
    <t>Mengue-Bibey-Camrail</t>
  </si>
  <si>
    <t>CTR_870</t>
  </si>
  <si>
    <t>MENGUE-BIBEY-IHS</t>
  </si>
  <si>
    <t>CTR_354</t>
  </si>
  <si>
    <t>Mengueme</t>
  </si>
  <si>
    <t>CTR_451</t>
  </si>
  <si>
    <t>Menloh-Maloume-Camrail</t>
  </si>
  <si>
    <t>CTR_014</t>
  </si>
  <si>
    <t>Meri</t>
  </si>
  <si>
    <t>EXN_157</t>
  </si>
  <si>
    <t>Meskin-MTN-IHS</t>
  </si>
  <si>
    <t>CTR_382</t>
  </si>
  <si>
    <t>Messa-Carriere</t>
  </si>
  <si>
    <t>EST_046</t>
  </si>
  <si>
    <t>Messamena</t>
  </si>
  <si>
    <t>CTR_007</t>
  </si>
  <si>
    <t>SUD_247</t>
  </si>
  <si>
    <t>Messam-MTN</t>
  </si>
  <si>
    <t>CTR_337</t>
  </si>
  <si>
    <t>Messassi</t>
  </si>
  <si>
    <t>CTR_468</t>
  </si>
  <si>
    <t>SUD_106</t>
  </si>
  <si>
    <t>Messok</t>
  </si>
  <si>
    <t>CTR_053</t>
  </si>
  <si>
    <t>Metet</t>
  </si>
  <si>
    <t>CTR_846</t>
  </si>
  <si>
    <t>CTR_320</t>
  </si>
  <si>
    <t>Meyo</t>
  </si>
  <si>
    <t>CTR_145</t>
  </si>
  <si>
    <t>Meyo-Centre</t>
  </si>
  <si>
    <t>SUD_003</t>
  </si>
  <si>
    <t>Meyomessala</t>
  </si>
  <si>
    <t>CTR_122</t>
  </si>
  <si>
    <t>CTR_643</t>
  </si>
  <si>
    <t>CTR_570</t>
  </si>
  <si>
    <t>CTR_036</t>
  </si>
  <si>
    <t>Mfou</t>
  </si>
  <si>
    <t>CTR_653</t>
  </si>
  <si>
    <t>Mfou-Entree</t>
  </si>
  <si>
    <t>CTR_464</t>
  </si>
  <si>
    <t>Mfou-EPC-MTN-IHS</t>
  </si>
  <si>
    <t>Micro_SNH</t>
  </si>
  <si>
    <t>CTR_307</t>
  </si>
  <si>
    <t>Miende-MTN</t>
  </si>
  <si>
    <t>Mimbo</t>
  </si>
  <si>
    <t>CTR_625</t>
  </si>
  <si>
    <t>CTR_772</t>
  </si>
  <si>
    <t>CTR_654</t>
  </si>
  <si>
    <t>CTR_422</t>
  </si>
  <si>
    <t>Mimboman-Ecole</t>
  </si>
  <si>
    <t>CTR_552</t>
  </si>
  <si>
    <t>CTR_351</t>
  </si>
  <si>
    <t>CTR_245</t>
  </si>
  <si>
    <t>EXN_155</t>
  </si>
  <si>
    <t>Minawao-IHS</t>
  </si>
  <si>
    <t>EXN_037</t>
  </si>
  <si>
    <t>Mindif</t>
  </si>
  <si>
    <t>Mindourou</t>
  </si>
  <si>
    <t>EST_122</t>
  </si>
  <si>
    <t>Mindourou-Grumcam-IHS</t>
  </si>
  <si>
    <t>CTR_050</t>
  </si>
  <si>
    <t>CTR_684</t>
  </si>
  <si>
    <t>Minisite-Elig-Edzoa</t>
  </si>
  <si>
    <t>Minisite-SOA</t>
  </si>
  <si>
    <t>Minisite-Tsinga</t>
  </si>
  <si>
    <t>CTR_186</t>
  </si>
  <si>
    <t>Minka-MTN-IHS</t>
  </si>
  <si>
    <t>CTR_646</t>
  </si>
  <si>
    <t>CTR_233</t>
  </si>
  <si>
    <t>Minta</t>
  </si>
  <si>
    <t>SUD_246</t>
  </si>
  <si>
    <t>Mintom-MTN</t>
  </si>
  <si>
    <t>CTR_068</t>
  </si>
  <si>
    <t>CTR_125</t>
  </si>
  <si>
    <t>EXN_024</t>
  </si>
  <si>
    <t>Mogode</t>
  </si>
  <si>
    <t>EXN_142</t>
  </si>
  <si>
    <t>Mokola-MTN</t>
  </si>
  <si>
    <t>Mokolo3-IHS</t>
  </si>
  <si>
    <t>EXN_140</t>
  </si>
  <si>
    <t>Mokolo-Djimeta-IHS</t>
  </si>
  <si>
    <t>Mokong-MTN-IHS</t>
  </si>
  <si>
    <t>EST_015</t>
  </si>
  <si>
    <t>Moloundou</t>
  </si>
  <si>
    <t>CTR_202</t>
  </si>
  <si>
    <t>Mom</t>
  </si>
  <si>
    <t>EST_061</t>
  </si>
  <si>
    <t>Mombal-MTN</t>
  </si>
  <si>
    <t>CTR_729</t>
  </si>
  <si>
    <t>CTR_373</t>
  </si>
  <si>
    <t>Montee-Anne-Rouge</t>
  </si>
  <si>
    <t>CTR_149</t>
  </si>
  <si>
    <t>Montee-Des-Soeurs-IHS</t>
  </si>
  <si>
    <t>CTR_326</t>
  </si>
  <si>
    <t>Montee-Jouvence</t>
  </si>
  <si>
    <t>CTR_154</t>
  </si>
  <si>
    <t>CTR_535</t>
  </si>
  <si>
    <t>CTR_270</t>
  </si>
  <si>
    <t>Mora</t>
  </si>
  <si>
    <t>Mora4-IHS</t>
  </si>
  <si>
    <t>Mora-IHS</t>
  </si>
  <si>
    <t>Mora-II</t>
  </si>
  <si>
    <t>Mora-Kourgui</t>
  </si>
  <si>
    <t>Mora-Technical-School-MTN-IHS</t>
  </si>
  <si>
    <t>EST_062</t>
  </si>
  <si>
    <t>Motcheboum</t>
  </si>
  <si>
    <t>EXN_186</t>
  </si>
  <si>
    <t>Mouda-IHS</t>
  </si>
  <si>
    <t>EXN_185</t>
  </si>
  <si>
    <t>Moude-IHS</t>
  </si>
  <si>
    <t>EXN_038</t>
  </si>
  <si>
    <t>Moulvouday</t>
  </si>
  <si>
    <t>Mousgoy-IHS</t>
  </si>
  <si>
    <t>EXN_027</t>
  </si>
  <si>
    <t>Moutourwa-MTN</t>
  </si>
  <si>
    <t>Mozogo</t>
  </si>
  <si>
    <t>Mvangan-IHS</t>
  </si>
  <si>
    <t>CTR_639</t>
  </si>
  <si>
    <t>CTR_487</t>
  </si>
  <si>
    <t>Mvengue</t>
  </si>
  <si>
    <t>CTR_347</t>
  </si>
  <si>
    <t>CTR_096</t>
  </si>
  <si>
    <t>CTR_728</t>
  </si>
  <si>
    <t>CTR_738</t>
  </si>
  <si>
    <t>Mvog-Awae</t>
  </si>
  <si>
    <t>CTR_016</t>
  </si>
  <si>
    <t>CTR_341</t>
  </si>
  <si>
    <t>CTR_668</t>
  </si>
  <si>
    <t>CTR_378</t>
  </si>
  <si>
    <t>CTR_669</t>
  </si>
  <si>
    <t>CTR_483</t>
  </si>
  <si>
    <t>CTR_310</t>
  </si>
  <si>
    <t>SUD_245</t>
  </si>
  <si>
    <t>Mvoula</t>
  </si>
  <si>
    <t>SUD_237</t>
  </si>
  <si>
    <t>Mvoutessi-MTN</t>
  </si>
  <si>
    <t>Nakong</t>
  </si>
  <si>
    <t>CTR_033</t>
  </si>
  <si>
    <t>Nanga-Eboko</t>
  </si>
  <si>
    <t>Nanga-Eboko-CRTV</t>
  </si>
  <si>
    <t>CTR_138</t>
  </si>
  <si>
    <t>Nanga-Eboko-IHS</t>
  </si>
  <si>
    <t>NRD_037</t>
  </si>
  <si>
    <t>Nassarao</t>
  </si>
  <si>
    <t>NRD_147</t>
  </si>
  <si>
    <t>Nassarao-II</t>
  </si>
  <si>
    <t>CTR_141</t>
  </si>
  <si>
    <t>Ndandouck-IHS</t>
  </si>
  <si>
    <t>EST_041</t>
  </si>
  <si>
    <t>Ndelele-MTN</t>
  </si>
  <si>
    <t>EST_075</t>
  </si>
  <si>
    <t>Ndemba</t>
  </si>
  <si>
    <t>NRD_154</t>
  </si>
  <si>
    <t>Ndiam-badji</t>
  </si>
  <si>
    <t>Ndogbessol-IHS</t>
  </si>
  <si>
    <t>EST_054</t>
  </si>
  <si>
    <t>Ndokayo</t>
  </si>
  <si>
    <t>Ndokoa-IHS</t>
  </si>
  <si>
    <t>SUD_062</t>
  </si>
  <si>
    <t>Ndonkol-MTN-IHS</t>
  </si>
  <si>
    <t>EXN_073</t>
  </si>
  <si>
    <t>Ndoukoula</t>
  </si>
  <si>
    <t>CTR_856</t>
  </si>
  <si>
    <t>CTR_425</t>
  </si>
  <si>
    <t>Ngalbidje-MTN-IHS</t>
  </si>
  <si>
    <t>ADM_023</t>
  </si>
  <si>
    <t>Ngam</t>
  </si>
  <si>
    <t>ADM_137</t>
  </si>
  <si>
    <t>Nganha-IHS</t>
  </si>
  <si>
    <t>Ngaoui</t>
  </si>
  <si>
    <t>ADM_010</t>
  </si>
  <si>
    <t>ADM_119</t>
  </si>
  <si>
    <t>Ngaoundal3-IHS</t>
  </si>
  <si>
    <t>ADM_120</t>
  </si>
  <si>
    <t>Ngaoundere-Cifan-MTN-IHS</t>
  </si>
  <si>
    <t>ADM_076</t>
  </si>
  <si>
    <t>Ngaoundere-University-IHS</t>
  </si>
  <si>
    <t>ADM_081</t>
  </si>
  <si>
    <t>Ngaouyanga-IHS</t>
  </si>
  <si>
    <t>ADM_026</t>
  </si>
  <si>
    <t>Ngd-Agence</t>
  </si>
  <si>
    <t>ADM_115</t>
  </si>
  <si>
    <t>Ngd-Aoudi-IHS</t>
  </si>
  <si>
    <t>Ngd-Baladji</t>
  </si>
  <si>
    <t>ADM_158</t>
  </si>
  <si>
    <t>Ngd-Baladji-II-IHS</t>
  </si>
  <si>
    <t>Ngd-Balam</t>
  </si>
  <si>
    <t>Ngd-Bamyanga2-IHS</t>
  </si>
  <si>
    <t>Ngd-Bamyanga-Hossere-MTN</t>
  </si>
  <si>
    <t>ADM_085</t>
  </si>
  <si>
    <t>Ngd-Bamyangal-II-IHS</t>
  </si>
  <si>
    <t>Ngd-Bamyangal-New</t>
  </si>
  <si>
    <t>Ngd-Bamyangal-rural</t>
  </si>
  <si>
    <t>Ngd-Beka</t>
  </si>
  <si>
    <t>ADM_069</t>
  </si>
  <si>
    <t>Ngd-Bini</t>
  </si>
  <si>
    <t>Ngd-Burkina</t>
  </si>
  <si>
    <t>Ngd-Burkina-II-IHS</t>
  </si>
  <si>
    <t>Ngd-burkina-rural</t>
  </si>
  <si>
    <t>Ngd-Chateau</t>
  </si>
  <si>
    <t>ADM_071</t>
  </si>
  <si>
    <t>Ngd-Crf-Texaco</t>
  </si>
  <si>
    <t>Ngd-CRTV</t>
  </si>
  <si>
    <t>ADM_017</t>
  </si>
  <si>
    <t>Ngd-Dang</t>
  </si>
  <si>
    <t>ADM_083</t>
  </si>
  <si>
    <t>Ngd-Dang-MTN-IHS</t>
  </si>
  <si>
    <t>Ngd-EPC-IHS</t>
  </si>
  <si>
    <t>ADM_087</t>
  </si>
  <si>
    <t>Ngd-Gadamadanga</t>
  </si>
  <si>
    <t>ADM_002</t>
  </si>
  <si>
    <t>Ngd-La-Gare</t>
  </si>
  <si>
    <t>ADM_072</t>
  </si>
  <si>
    <t>Ngd-Lamidat-IHS</t>
  </si>
  <si>
    <t>ADM_135</t>
  </si>
  <si>
    <t>Ngd-Madagascar</t>
  </si>
  <si>
    <t>Ngd-Madagascar-MTN-IHS</t>
  </si>
  <si>
    <t>Ngd-Maraba-MTN</t>
  </si>
  <si>
    <t>Ngd-Mbiassoro</t>
  </si>
  <si>
    <t>Ngd-Mbideng-IHS</t>
  </si>
  <si>
    <t>ADM_034</t>
  </si>
  <si>
    <t>Ngd-Projet-Laitier</t>
  </si>
  <si>
    <t>ADM_048</t>
  </si>
  <si>
    <t>Ngd-Q-Haoussa</t>
  </si>
  <si>
    <t>Ngd-Sabonbari-America-IHS</t>
  </si>
  <si>
    <t>ADM_057</t>
  </si>
  <si>
    <t>Ngd-Stade</t>
  </si>
  <si>
    <t>ADM_074</t>
  </si>
  <si>
    <t>Ngd-Troua-Mala-II</t>
  </si>
  <si>
    <t>ADM_003</t>
  </si>
  <si>
    <t>Ngd-Universite</t>
  </si>
  <si>
    <t>Ngd-University-II-IHS</t>
  </si>
  <si>
    <t>ADM_018</t>
  </si>
  <si>
    <t>Ngd-Ville</t>
  </si>
  <si>
    <t>ADM_073</t>
  </si>
  <si>
    <t>Ngd-Yarban</t>
  </si>
  <si>
    <t>ADM_033</t>
  </si>
  <si>
    <t>Ngd-ZI</t>
  </si>
  <si>
    <t>CTR_194</t>
  </si>
  <si>
    <t>Ngog-Mapubi-New</t>
  </si>
  <si>
    <t>Ngola-MTN</t>
  </si>
  <si>
    <t>Ngomedzap</t>
  </si>
  <si>
    <t>CTR_532</t>
  </si>
  <si>
    <t>Ngomedzap-MTN</t>
  </si>
  <si>
    <t>CTR_590</t>
  </si>
  <si>
    <t>CTR_709</t>
  </si>
  <si>
    <t>NRD_032</t>
  </si>
  <si>
    <t>Ngong-II</t>
  </si>
  <si>
    <t>Ngong-Marche</t>
  </si>
  <si>
    <t>NRD_088</t>
  </si>
  <si>
    <t>Ngong-Town-IHS</t>
  </si>
  <si>
    <t>EST_067</t>
  </si>
  <si>
    <t>Ngoulemakong-MTN</t>
  </si>
  <si>
    <t>CTR_379</t>
  </si>
  <si>
    <t>CTR_098</t>
  </si>
  <si>
    <t>Ngoumou-Camrail</t>
  </si>
  <si>
    <t>Ngoumou-I</t>
  </si>
  <si>
    <t>CTR_115</t>
  </si>
  <si>
    <t>Ngoung</t>
  </si>
  <si>
    <t>EST_021</t>
  </si>
  <si>
    <t>Ngoura-IHS</t>
  </si>
  <si>
    <t>CTR_342</t>
  </si>
  <si>
    <t>CTR_567</t>
  </si>
  <si>
    <t>CTR_272</t>
  </si>
  <si>
    <t>EST_024</t>
  </si>
  <si>
    <t>Nguelemendouka-FH</t>
  </si>
  <si>
    <t>EST_077</t>
  </si>
  <si>
    <t>Nguem-MTN</t>
  </si>
  <si>
    <t>CTR_353</t>
  </si>
  <si>
    <t>Nguinda</t>
  </si>
  <si>
    <t>CTR_848</t>
  </si>
  <si>
    <t>CTR_139</t>
  </si>
  <si>
    <t>Nji-Camtel</t>
  </si>
  <si>
    <t>CTR_060</t>
  </si>
  <si>
    <t>Nkenglikok</t>
  </si>
  <si>
    <t>LIT_658</t>
  </si>
  <si>
    <t>Nkeng-Likok-II</t>
  </si>
  <si>
    <t>CTR_661</t>
  </si>
  <si>
    <t>CTR_084</t>
  </si>
  <si>
    <t>CTR_458</t>
  </si>
  <si>
    <t>CTR_708</t>
  </si>
  <si>
    <t>CTR_698</t>
  </si>
  <si>
    <t>CTR_780</t>
  </si>
  <si>
    <t>Nkolafamba</t>
  </si>
  <si>
    <t>CTR_246</t>
  </si>
  <si>
    <t>CTR_670</t>
  </si>
  <si>
    <t>CTR_247</t>
  </si>
  <si>
    <t>CTR_440</t>
  </si>
  <si>
    <t>Nkolbewae-IHS</t>
  </si>
  <si>
    <t>CTR_333</t>
  </si>
  <si>
    <t>CTR_761</t>
  </si>
  <si>
    <t>CTR_576</t>
  </si>
  <si>
    <t>CTR_522</t>
  </si>
  <si>
    <t>CTR_271</t>
  </si>
  <si>
    <t>CTR_658</t>
  </si>
  <si>
    <t>CTR_215</t>
  </si>
  <si>
    <t>CTR_776</t>
  </si>
  <si>
    <t>CTR_214</t>
  </si>
  <si>
    <t>CTR_712</t>
  </si>
  <si>
    <t>CTR_837</t>
  </si>
  <si>
    <t>CTR_671</t>
  </si>
  <si>
    <t>CTR_621</t>
  </si>
  <si>
    <t>CTR_262</t>
  </si>
  <si>
    <t>Nkol-Mbanda</t>
  </si>
  <si>
    <t>CTR_523</t>
  </si>
  <si>
    <t>CTR_078</t>
  </si>
  <si>
    <t>CTR_559</t>
  </si>
  <si>
    <t>CTR_564</t>
  </si>
  <si>
    <t>CTR_771</t>
  </si>
  <si>
    <t>CTR_273</t>
  </si>
  <si>
    <t>Nkolmessing-Abom-II</t>
  </si>
  <si>
    <t>CTR_832</t>
  </si>
  <si>
    <t>CTR_442</t>
  </si>
  <si>
    <t>Nkolmeyang-IHS</t>
  </si>
  <si>
    <t>SUD_111</t>
  </si>
  <si>
    <t>Nkolmeyos</t>
  </si>
  <si>
    <t>CTR_109</t>
  </si>
  <si>
    <t>CTR_676</t>
  </si>
  <si>
    <t>Nkolnkoumou</t>
  </si>
  <si>
    <t>CTR_469</t>
  </si>
  <si>
    <t>CTR_248</t>
  </si>
  <si>
    <t>CTR_471</t>
  </si>
  <si>
    <t>CTR_531</t>
  </si>
  <si>
    <t>Nkolve-IHS</t>
  </si>
  <si>
    <t>CTR_105</t>
  </si>
  <si>
    <t>Nkolzie</t>
  </si>
  <si>
    <t>CTR_672</t>
  </si>
  <si>
    <t>CTR_597</t>
  </si>
  <si>
    <t>SUD_088</t>
  </si>
  <si>
    <t>Nkomedzap-Camtel</t>
  </si>
  <si>
    <t>Nkomekui</t>
  </si>
  <si>
    <t>CTR_061</t>
  </si>
  <si>
    <t>Nkometou</t>
  </si>
  <si>
    <t>Nkometou-Edouma-IHS</t>
  </si>
  <si>
    <t>CTR_825</t>
  </si>
  <si>
    <t>Nkometou-Razel</t>
  </si>
  <si>
    <t>CTR_042</t>
  </si>
  <si>
    <t>CTR_696</t>
  </si>
  <si>
    <t>Nkongkarak-MTN-IHS</t>
  </si>
  <si>
    <t>CTR_629</t>
  </si>
  <si>
    <t>CTR_733</t>
  </si>
  <si>
    <t>Nkongtock-IHS</t>
  </si>
  <si>
    <t>Nkoteng-IHS</t>
  </si>
  <si>
    <t>CTR_220</t>
  </si>
  <si>
    <t>Nkoteng-II</t>
  </si>
  <si>
    <t>CTR_506</t>
  </si>
  <si>
    <t>Nkoteng-Ville-IHS</t>
  </si>
  <si>
    <t>CTR_659</t>
  </si>
  <si>
    <t>Nkoulou</t>
  </si>
  <si>
    <t>CTR_777</t>
  </si>
  <si>
    <t>EST_022</t>
  </si>
  <si>
    <t>Nkoum</t>
  </si>
  <si>
    <t>SUD_050</t>
  </si>
  <si>
    <t>Nkoumadjap-IHS</t>
  </si>
  <si>
    <t>SUD_012</t>
  </si>
  <si>
    <t>Nkout</t>
  </si>
  <si>
    <t>CTR_079</t>
  </si>
  <si>
    <t>Nkozoa</t>
  </si>
  <si>
    <t>CTR_631</t>
  </si>
  <si>
    <t>CTR_062</t>
  </si>
  <si>
    <t>Nomayos</t>
  </si>
  <si>
    <t>CTR_527</t>
  </si>
  <si>
    <t>Nomayos-IHS</t>
  </si>
  <si>
    <t>CTR_038</t>
  </si>
  <si>
    <t>CTR_565</t>
  </si>
  <si>
    <t>CTR_132</t>
  </si>
  <si>
    <t>CTR_488</t>
  </si>
  <si>
    <t>CTR_010</t>
  </si>
  <si>
    <t>CTR_724</t>
  </si>
  <si>
    <t>CTR_725</t>
  </si>
  <si>
    <t>CTR_660</t>
  </si>
  <si>
    <t>CTR_380</t>
  </si>
  <si>
    <t>CTR_355</t>
  </si>
  <si>
    <t>Ntoumba</t>
  </si>
  <si>
    <t>EST_133</t>
  </si>
  <si>
    <t>Nyabi</t>
  </si>
  <si>
    <t>SUD_249</t>
  </si>
  <si>
    <t>Nyazanga</t>
  </si>
  <si>
    <t>CTR_169</t>
  </si>
  <si>
    <t>Nyazoro-MTN-IHS</t>
  </si>
  <si>
    <t>CTR_381</t>
  </si>
  <si>
    <t>CTR_551</t>
  </si>
  <si>
    <t>CTR_648</t>
  </si>
  <si>
    <t>CTR_707</t>
  </si>
  <si>
    <t>Obala-Carrefour-MTN-IHS</t>
  </si>
  <si>
    <t>CTR_113</t>
  </si>
  <si>
    <t>Obala-Mairie</t>
  </si>
  <si>
    <t>CTR_627</t>
  </si>
  <si>
    <t>Obala-Ville-IHS</t>
  </si>
  <si>
    <t>CTR_747</t>
  </si>
  <si>
    <t>CTR_540</t>
  </si>
  <si>
    <t>Obili-New</t>
  </si>
  <si>
    <t>CTR_543</t>
  </si>
  <si>
    <t>Obobogo-New</t>
  </si>
  <si>
    <t>CTR_099</t>
  </si>
  <si>
    <t>CTR_628</t>
  </si>
  <si>
    <t>Odza-PK10</t>
  </si>
  <si>
    <t>CTR_191</t>
  </si>
  <si>
    <t>Okola</t>
  </si>
  <si>
    <t>CTR_213</t>
  </si>
  <si>
    <t>CTR_441</t>
  </si>
  <si>
    <t>Olama-IHS</t>
  </si>
  <si>
    <t>SUD_038</t>
  </si>
  <si>
    <t>Olamze-IHS</t>
  </si>
  <si>
    <t>CTR_080</t>
  </si>
  <si>
    <t>Olembe</t>
  </si>
  <si>
    <t>CTR_383</t>
  </si>
  <si>
    <t>CTR_035</t>
  </si>
  <si>
    <t>CTR_298</t>
  </si>
  <si>
    <t>Olounou-MTN</t>
  </si>
  <si>
    <t>CTR_161</t>
  </si>
  <si>
    <t>CTR_622</t>
  </si>
  <si>
    <t>Orange-Bastos</t>
  </si>
  <si>
    <t>CTR_201</t>
  </si>
  <si>
    <t>Otele</t>
  </si>
  <si>
    <t>Otele-Camrail</t>
  </si>
  <si>
    <t>CTR_454</t>
  </si>
  <si>
    <t>Ouassa-Bamvele-Camrail</t>
  </si>
  <si>
    <t>EST_114</t>
  </si>
  <si>
    <t>Ouli-IHS</t>
  </si>
  <si>
    <t>NRD_124</t>
  </si>
  <si>
    <t>Ouro-Be-IHS</t>
  </si>
  <si>
    <t>Ouro-Dara</t>
  </si>
  <si>
    <t>Ouro-Kessoun</t>
  </si>
  <si>
    <t>EXN_199</t>
  </si>
  <si>
    <t>Ouro-Zangui</t>
  </si>
  <si>
    <t>CTR_340</t>
  </si>
  <si>
    <t>CTR_553</t>
  </si>
  <si>
    <t>CTR_560</t>
  </si>
  <si>
    <t>CTR_865</t>
  </si>
  <si>
    <t>CTR_718</t>
  </si>
  <si>
    <t>OZOM-I</t>
  </si>
  <si>
    <t>NRD_164</t>
  </si>
  <si>
    <t>Padarme-IHS</t>
  </si>
  <si>
    <t>EXN_055</t>
  </si>
  <si>
    <t>Palar</t>
  </si>
  <si>
    <t>Pangar-camrail</t>
  </si>
  <si>
    <t>ADM_038</t>
  </si>
  <si>
    <t>Pang-Camtel</t>
  </si>
  <si>
    <t>CTR_011</t>
  </si>
  <si>
    <t>PDC</t>
  </si>
  <si>
    <t>Pette</t>
  </si>
  <si>
    <t>Phacochere</t>
  </si>
  <si>
    <t>NRD_171</t>
  </si>
  <si>
    <t>Pitchoumba</t>
  </si>
  <si>
    <t>NRD_013</t>
  </si>
  <si>
    <t>Pitoa</t>
  </si>
  <si>
    <t>NRD_133</t>
  </si>
  <si>
    <t>Pitoa-Entree</t>
  </si>
  <si>
    <t>NRD_183</t>
  </si>
  <si>
    <t>PITOA-II</t>
  </si>
  <si>
    <t>NRD_096</t>
  </si>
  <si>
    <t>Pitoa-Ville-IHS</t>
  </si>
  <si>
    <t>NRD_002</t>
  </si>
  <si>
    <t>Plateau</t>
  </si>
  <si>
    <t>ADM_152</t>
  </si>
  <si>
    <t>Poli-New</t>
  </si>
  <si>
    <t>NRD_119</t>
  </si>
  <si>
    <t>Poli-Ville-IHS</t>
  </si>
  <si>
    <t>CTR_128</t>
  </si>
  <si>
    <t>NRD_148</t>
  </si>
  <si>
    <t>Poumpoumrey-II</t>
  </si>
  <si>
    <t>NRD_136</t>
  </si>
  <si>
    <t>Pouss-II</t>
  </si>
  <si>
    <t>EXN_189</t>
  </si>
  <si>
    <t>Pouss-New</t>
  </si>
  <si>
    <t>CTR_766</t>
  </si>
  <si>
    <t>CTR_012</t>
  </si>
  <si>
    <t>CTR_449</t>
  </si>
  <si>
    <t>Rd-Pt-Longkak</t>
  </si>
  <si>
    <t>NRD_168</t>
  </si>
  <si>
    <t>Reserve-Benoue</t>
  </si>
  <si>
    <t>NRD_023</t>
  </si>
  <si>
    <t>Rey-Bouba</t>
  </si>
  <si>
    <t>Rhumsiki</t>
  </si>
  <si>
    <t>NRD_028</t>
  </si>
  <si>
    <t>Ribao</t>
  </si>
  <si>
    <t>Roua</t>
  </si>
  <si>
    <t>NRD_089</t>
  </si>
  <si>
    <t>Sagamla-MTN-IHS</t>
  </si>
  <si>
    <t>NRD_172</t>
  </si>
  <si>
    <t>Sakdje</t>
  </si>
  <si>
    <t>EXN_008</t>
  </si>
  <si>
    <t>Salack</t>
  </si>
  <si>
    <t>EXN_153</t>
  </si>
  <si>
    <t>Salak-MTN-IHS</t>
  </si>
  <si>
    <t>Salapoumbe-Ville-MTN-IHS</t>
  </si>
  <si>
    <t>SUD_258</t>
  </si>
  <si>
    <t>SUD_260</t>
  </si>
  <si>
    <t>SUD_018</t>
  </si>
  <si>
    <t>Sangmelima-CRTV</t>
  </si>
  <si>
    <t>NRD_087</t>
  </si>
  <si>
    <t>Sanguere-MTN-IHS</t>
  </si>
  <si>
    <t>NRD_166</t>
  </si>
  <si>
    <t>Sanguere-Paul-MTN</t>
  </si>
  <si>
    <t>CTR_163</t>
  </si>
  <si>
    <t>CTR_322</t>
  </si>
  <si>
    <t>CTR_133</t>
  </si>
  <si>
    <t>CTR_199</t>
  </si>
  <si>
    <t>CTR_155</t>
  </si>
  <si>
    <t>CTR_249</t>
  </si>
  <si>
    <t>Science</t>
  </si>
  <si>
    <t>EXN_218</t>
  </si>
  <si>
    <t>Sedek</t>
  </si>
  <si>
    <t>EST_102</t>
  </si>
  <si>
    <t>SFID-Ndeng-MTN-IHS</t>
  </si>
  <si>
    <t>CTR_056</t>
  </si>
  <si>
    <t>CTR_748</t>
  </si>
  <si>
    <t>CTR_069</t>
  </si>
  <si>
    <t>CTR_836</t>
  </si>
  <si>
    <t>CTR_716</t>
  </si>
  <si>
    <t>CTR_031</t>
  </si>
  <si>
    <t>CTR_317</t>
  </si>
  <si>
    <t>CTR_430</t>
  </si>
  <si>
    <t>CTR_649</t>
  </si>
  <si>
    <t>CTR_674</t>
  </si>
  <si>
    <t>CTR_431</t>
  </si>
  <si>
    <t>CTR_714</t>
  </si>
  <si>
    <t>Sodecoton</t>
  </si>
  <si>
    <t>NRD_125</t>
  </si>
  <si>
    <t>So-Djay-IHS</t>
  </si>
  <si>
    <t>CTR_261</t>
  </si>
  <si>
    <t>Song-Bong</t>
  </si>
  <si>
    <t>NRD_099</t>
  </si>
  <si>
    <t>Sorawel-IHS</t>
  </si>
  <si>
    <t>ADM_030</t>
  </si>
  <si>
    <t>Soukounga-MTN</t>
  </si>
  <si>
    <t>EXN_052</t>
  </si>
  <si>
    <t>Soulede</t>
  </si>
  <si>
    <t>CTR_475</t>
  </si>
  <si>
    <t>SS_Vreket</t>
  </si>
  <si>
    <t>NRD_174</t>
  </si>
  <si>
    <t>Stade-omnisport-Roumde-Adja</t>
  </si>
  <si>
    <t>SUD_055</t>
  </si>
  <si>
    <t>Sud-Cameroun-Hevea-Camtel</t>
  </si>
  <si>
    <t>CTR_561</t>
  </si>
  <si>
    <t>EST_007</t>
  </si>
  <si>
    <t>Tabene</t>
  </si>
  <si>
    <t>CTR_121</t>
  </si>
  <si>
    <t>ADM_016</t>
  </si>
  <si>
    <t>Tchabal</t>
  </si>
  <si>
    <t>EXN_017</t>
  </si>
  <si>
    <t>Tchatibali</t>
  </si>
  <si>
    <t>NRD_025</t>
  </si>
  <si>
    <t>Tcheboa-MTN-IHS</t>
  </si>
  <si>
    <t>EXN_227</t>
  </si>
  <si>
    <t>TCHEVI-IHS</t>
  </si>
  <si>
    <t>EXN_225</t>
  </si>
  <si>
    <t>Tchika</t>
  </si>
  <si>
    <t>NRD_008</t>
  </si>
  <si>
    <t>Tchollire</t>
  </si>
  <si>
    <t>NRD_180</t>
  </si>
  <si>
    <t>Tchollire-Centre</t>
  </si>
  <si>
    <t>EXN_230</t>
  </si>
  <si>
    <t>Tekele</t>
  </si>
  <si>
    <t>ADM_140</t>
  </si>
  <si>
    <t>ADM_108</t>
  </si>
  <si>
    <t>Telo-MTN-IHS</t>
  </si>
  <si>
    <t>EST_104</t>
  </si>
  <si>
    <t>ADM_044</t>
  </si>
  <si>
    <t>Tibati-II</t>
  </si>
  <si>
    <t>ADM_105</t>
  </si>
  <si>
    <t>Tibati-Market-MTN-IHS</t>
  </si>
  <si>
    <t>EXN_273</t>
  </si>
  <si>
    <t>ADM_011</t>
  </si>
  <si>
    <t>Tignere</t>
  </si>
  <si>
    <t>EST_040</t>
  </si>
  <si>
    <t>Tikondi-MTN</t>
  </si>
  <si>
    <t>CTR_542</t>
  </si>
  <si>
    <t>Tokombere</t>
  </si>
  <si>
    <t>NRD_112</t>
  </si>
  <si>
    <t>Tongo-IHS</t>
  </si>
  <si>
    <t>CTR_390</t>
  </si>
  <si>
    <t>EST_116</t>
  </si>
  <si>
    <t>Tongo-Ngandima-IHS</t>
  </si>
  <si>
    <t>EXN_178</t>
  </si>
  <si>
    <t>Torock-IHS</t>
  </si>
  <si>
    <t>ADM_005</t>
  </si>
  <si>
    <t>Touboro</t>
  </si>
  <si>
    <t>NRD_137</t>
  </si>
  <si>
    <t>Touboro-Ville</t>
  </si>
  <si>
    <t>EXN_125</t>
  </si>
  <si>
    <t>Touloum-IHS</t>
  </si>
  <si>
    <t>ADM_182</t>
  </si>
  <si>
    <t>Toumbouroum</t>
  </si>
  <si>
    <t>ADM_094</t>
  </si>
  <si>
    <t>Tourningal-MTN-IHS</t>
  </si>
  <si>
    <t>Tourou</t>
  </si>
  <si>
    <t>CTR_276</t>
  </si>
  <si>
    <t>CTR_851</t>
  </si>
  <si>
    <t>CTR_833</t>
  </si>
  <si>
    <t>CTR_675</t>
  </si>
  <si>
    <t>CTR_563</t>
  </si>
  <si>
    <t>CTR_251</t>
  </si>
  <si>
    <t>CTR_758</t>
  </si>
  <si>
    <t>CTR_632</t>
  </si>
  <si>
    <t>ADM_099</t>
  </si>
  <si>
    <t>Wada-MTN-IHS</t>
  </si>
  <si>
    <t>ADM_103</t>
  </si>
  <si>
    <t>Wadjiri-IHS</t>
  </si>
  <si>
    <t>ADM_078</t>
  </si>
  <si>
    <t>Wakwa-IHS</t>
  </si>
  <si>
    <t>Waza</t>
  </si>
  <si>
    <t>EXN_127</t>
  </si>
  <si>
    <t>Wina-IHS</t>
  </si>
  <si>
    <t>EXN_004</t>
  </si>
  <si>
    <t>Yagoua</t>
  </si>
  <si>
    <t>EXN_144</t>
  </si>
  <si>
    <t>Yagoua-MTN-IHS</t>
  </si>
  <si>
    <t>Yagoua-Quinf</t>
  </si>
  <si>
    <t>Yagoua-Quinf-II</t>
  </si>
  <si>
    <t>EXN_096</t>
  </si>
  <si>
    <t>Yagoua-Ville</t>
  </si>
  <si>
    <t>ADM_142</t>
  </si>
  <si>
    <t>Yarbang-Gaziya-IHS</t>
  </si>
  <si>
    <t>CTR_244</t>
  </si>
  <si>
    <t>CTR_447</t>
  </si>
  <si>
    <t>CTR_770</t>
  </si>
  <si>
    <t>Yegeassi</t>
  </si>
  <si>
    <t>NRD_007</t>
  </si>
  <si>
    <t>Yelwa</t>
  </si>
  <si>
    <t>NRD_097</t>
  </si>
  <si>
    <t>Yelwa-MTN-IHS</t>
  </si>
  <si>
    <t>SUD_243</t>
  </si>
  <si>
    <t>Yembon</t>
  </si>
  <si>
    <t>Yokadouma</t>
  </si>
  <si>
    <t>EST_106</t>
  </si>
  <si>
    <t>Yola-MTN-IHS</t>
  </si>
  <si>
    <t>CTR_466</t>
  </si>
  <si>
    <t>CTR_673</t>
  </si>
  <si>
    <t>CTR_366</t>
  </si>
  <si>
    <t>Zamakoe-MTN</t>
  </si>
  <si>
    <t>CTR_100</t>
  </si>
  <si>
    <t>Zamengoue</t>
  </si>
  <si>
    <t>EXN_131</t>
  </si>
  <si>
    <t>Zanay-IHS</t>
  </si>
  <si>
    <t>Zidim-IHS</t>
  </si>
  <si>
    <t>EXN_034</t>
  </si>
  <si>
    <t>Zigague</t>
  </si>
  <si>
    <t>Zileng-IHS</t>
  </si>
  <si>
    <t>CTR_111</t>
  </si>
  <si>
    <t>Zoetele</t>
  </si>
  <si>
    <t>Zokok</t>
  </si>
  <si>
    <t>EXN_242</t>
  </si>
  <si>
    <t>Zouhaye</t>
  </si>
  <si>
    <t>EXN_172</t>
  </si>
  <si>
    <t>Zouvoul-IHS</t>
  </si>
  <si>
    <t>CTR_352</t>
  </si>
  <si>
    <t xml:space="preserve">APIANG Grégoire Flores </t>
  </si>
  <si>
    <t>Baliama</t>
  </si>
  <si>
    <t>CTR_022</t>
  </si>
  <si>
    <t>Bafia</t>
  </si>
  <si>
    <t>CTR_041</t>
  </si>
  <si>
    <t>Nkog-Edzen</t>
  </si>
  <si>
    <t>CTR_054</t>
  </si>
  <si>
    <t>Ndoussan</t>
  </si>
  <si>
    <t>CTR_073</t>
  </si>
  <si>
    <t>Monatele</t>
  </si>
  <si>
    <t>CTR_083</t>
  </si>
  <si>
    <t>Ngomo</t>
  </si>
  <si>
    <t>CTR_091</t>
  </si>
  <si>
    <t>Bamoko</t>
  </si>
  <si>
    <t>CTR_092</t>
  </si>
  <si>
    <t>Boutourou</t>
  </si>
  <si>
    <t>CTR_095</t>
  </si>
  <si>
    <t>Ombessa</t>
  </si>
  <si>
    <t>CTR_101</t>
  </si>
  <si>
    <t>Bafia-CRTV</t>
  </si>
  <si>
    <t>CTR_114</t>
  </si>
  <si>
    <t>Ntui</t>
  </si>
  <si>
    <t>CTR_135</t>
  </si>
  <si>
    <t>Talla-Monatele-IHS</t>
  </si>
  <si>
    <t>CTR_166</t>
  </si>
  <si>
    <t>Donga-MTN-IHS</t>
  </si>
  <si>
    <t>CTR_167</t>
  </si>
  <si>
    <t>Dong-MTN-IHS</t>
  </si>
  <si>
    <t>CTR_183</t>
  </si>
  <si>
    <t>Mvoundou-Ngoke-MTN-IHS</t>
  </si>
  <si>
    <t>CTR_184</t>
  </si>
  <si>
    <t>Taete-MTN-IHS</t>
  </si>
  <si>
    <t>CTR_190</t>
  </si>
  <si>
    <t>Kiiki</t>
  </si>
  <si>
    <t>CTR_192</t>
  </si>
  <si>
    <t>Saa</t>
  </si>
  <si>
    <t>CTR_193</t>
  </si>
  <si>
    <t>Bokito-MTN</t>
  </si>
  <si>
    <t>CTR_206</t>
  </si>
  <si>
    <t>Talba</t>
  </si>
  <si>
    <t>CTR_223</t>
  </si>
  <si>
    <t>Botatango-MTN</t>
  </si>
  <si>
    <t>CTR_226</t>
  </si>
  <si>
    <t>Mbangassina</t>
  </si>
  <si>
    <t>CTR_230</t>
  </si>
  <si>
    <t>Ezezang-MTN</t>
  </si>
  <si>
    <t>CTR_231</t>
  </si>
  <si>
    <t>Goufan</t>
  </si>
  <si>
    <t>CTR_232</t>
  </si>
  <si>
    <t>Yambassa</t>
  </si>
  <si>
    <t>CTR_277</t>
  </si>
  <si>
    <t>Deuk</t>
  </si>
  <si>
    <t>CTR_278</t>
  </si>
  <si>
    <t>Ngoro</t>
  </si>
  <si>
    <t>CTR_299</t>
  </si>
  <si>
    <t>Nguila</t>
  </si>
  <si>
    <t>Ngouetou</t>
  </si>
  <si>
    <t>Matsari</t>
  </si>
  <si>
    <t>Yoko</t>
  </si>
  <si>
    <t>CTR_362</t>
  </si>
  <si>
    <t>CTR_364</t>
  </si>
  <si>
    <t>Bayomen-Kalong-MTN</t>
  </si>
  <si>
    <t>CTR_367</t>
  </si>
  <si>
    <t>Ngoum-II-MTN</t>
  </si>
  <si>
    <t>CTR_397</t>
  </si>
  <si>
    <t>CTR_405</t>
  </si>
  <si>
    <t>Ossombe-MTN</t>
  </si>
  <si>
    <t>Mbimbim-MTN</t>
  </si>
  <si>
    <t>CTR_443</t>
  </si>
  <si>
    <t>Biakoa-MTN-IHS</t>
  </si>
  <si>
    <t>CTR_826</t>
  </si>
  <si>
    <t>Ntui-Ecole-Publique</t>
  </si>
  <si>
    <t>CTR_828</t>
  </si>
  <si>
    <t>Saa-IHS</t>
  </si>
  <si>
    <t>CTR_830</t>
  </si>
  <si>
    <t>CTR_081</t>
  </si>
  <si>
    <t>Makenene</t>
  </si>
  <si>
    <t>CTR_177</t>
  </si>
  <si>
    <t>Nitoukou-IHS</t>
  </si>
  <si>
    <t>CTR_297</t>
  </si>
  <si>
    <t>Nomale</t>
  </si>
  <si>
    <t>Ndikinimeki-New</t>
  </si>
  <si>
    <t>CTR_822</t>
  </si>
  <si>
    <t>Ebebda-MTN</t>
  </si>
  <si>
    <t>CTR_869</t>
  </si>
  <si>
    <t>MONATELE-IHS</t>
  </si>
  <si>
    <t>LIT_349</t>
  </si>
  <si>
    <t>Nyanon</t>
  </si>
  <si>
    <t>OST_025</t>
  </si>
  <si>
    <t>Ndokohok-IHS</t>
  </si>
  <si>
    <t>LIT_501</t>
  </si>
  <si>
    <t>Sohock-IHS</t>
  </si>
  <si>
    <t>OST_001</t>
  </si>
  <si>
    <t>Bfsam-Djemoun</t>
  </si>
  <si>
    <t>OST_003</t>
  </si>
  <si>
    <t>Bfsam-Banengo</t>
  </si>
  <si>
    <t>Foumban</t>
  </si>
  <si>
    <t>OST_005</t>
  </si>
  <si>
    <t>Foumbot</t>
  </si>
  <si>
    <t>OST_006</t>
  </si>
  <si>
    <t>Nkoundja</t>
  </si>
  <si>
    <t>OST_010</t>
  </si>
  <si>
    <t>Bantoum</t>
  </si>
  <si>
    <t>OST_011</t>
  </si>
  <si>
    <t>Dschang</t>
  </si>
  <si>
    <t>OST_018</t>
  </si>
  <si>
    <t>Bangangte-Ville</t>
  </si>
  <si>
    <t>OST_020</t>
  </si>
  <si>
    <t>Dschang-II</t>
  </si>
  <si>
    <t>OST_056</t>
  </si>
  <si>
    <t>Bamendou</t>
  </si>
  <si>
    <t>Bafou-Zinkop</t>
  </si>
  <si>
    <t>OST_071</t>
  </si>
  <si>
    <t>Mbouda-Lepi</t>
  </si>
  <si>
    <t>OST_073</t>
  </si>
  <si>
    <t>Nkong-Zem</t>
  </si>
  <si>
    <t>OST_083</t>
  </si>
  <si>
    <t>Foumban-Ndjisse</t>
  </si>
  <si>
    <t>OST_093</t>
  </si>
  <si>
    <t>Mayo-Djinga-FH</t>
  </si>
  <si>
    <t>OST_100</t>
  </si>
  <si>
    <t>Bfsam-Q-Haoussa</t>
  </si>
  <si>
    <t>OST_112</t>
  </si>
  <si>
    <t>Dschang-Q-Admin</t>
  </si>
  <si>
    <t>OST_119</t>
  </si>
  <si>
    <t>Bfsam-Ndiandam</t>
  </si>
  <si>
    <t>OST_136</t>
  </si>
  <si>
    <t>Foumbot-Mangoum</t>
  </si>
  <si>
    <t>OST_137</t>
  </si>
  <si>
    <t>Foumban-Njiyouom</t>
  </si>
  <si>
    <t>OST_155</t>
  </si>
  <si>
    <t>Bamenkombo</t>
  </si>
  <si>
    <t>OST_175</t>
  </si>
  <si>
    <t>Foumban-Ndjidare-II</t>
  </si>
  <si>
    <t>OST_177</t>
  </si>
  <si>
    <t>Foumban-Njibam</t>
  </si>
  <si>
    <t>Fochieya-IHS</t>
  </si>
  <si>
    <t>OST_200</t>
  </si>
  <si>
    <t>Mantoum-Village</t>
  </si>
  <si>
    <t>OST_201</t>
  </si>
  <si>
    <t>Mantoum-Ville</t>
  </si>
  <si>
    <t>OST_215</t>
  </si>
  <si>
    <t>Bati</t>
  </si>
  <si>
    <t>OST_219</t>
  </si>
  <si>
    <t>Ngbetnsouen</t>
  </si>
  <si>
    <t>OST_220</t>
  </si>
  <si>
    <t>Ngambouo</t>
  </si>
  <si>
    <t>Bfsam-Marche-New</t>
  </si>
  <si>
    <t>Foumbot-Ndoumbem</t>
  </si>
  <si>
    <t>OST_229</t>
  </si>
  <si>
    <t>Foumban-Ndjisse-III</t>
  </si>
  <si>
    <t>OST_233</t>
  </si>
  <si>
    <t>Foumban-Kounga-II</t>
  </si>
  <si>
    <t>Foumban-Camtel-II</t>
  </si>
  <si>
    <t>OST_243</t>
  </si>
  <si>
    <t>Batcham-II</t>
  </si>
  <si>
    <t>OST_251</t>
  </si>
  <si>
    <t>Foreke</t>
  </si>
  <si>
    <t>OST_262</t>
  </si>
  <si>
    <t>Zemda</t>
  </si>
  <si>
    <t>OST_272</t>
  </si>
  <si>
    <t>Mamegnam</t>
  </si>
  <si>
    <t>OST_273</t>
  </si>
  <si>
    <t>Bato</t>
  </si>
  <si>
    <t>OST_275</t>
  </si>
  <si>
    <t>Malanden</t>
  </si>
  <si>
    <t>OST_283</t>
  </si>
  <si>
    <t>Baligam</t>
  </si>
  <si>
    <t>OST_291</t>
  </si>
  <si>
    <t>Bfsam-Tayim-II</t>
  </si>
  <si>
    <t>Mansouen</t>
  </si>
  <si>
    <t>OST_297</t>
  </si>
  <si>
    <t>Mbouda-Marche-Ignames</t>
  </si>
  <si>
    <t>OST_299</t>
  </si>
  <si>
    <t>Bansoa-II</t>
  </si>
  <si>
    <t>OST_307</t>
  </si>
  <si>
    <t>CHR-Bafoussam</t>
  </si>
  <si>
    <t>Alou-IHS</t>
  </si>
  <si>
    <t>Mendji-IHS</t>
  </si>
  <si>
    <t>OST_007</t>
  </si>
  <si>
    <t>Bana</t>
  </si>
  <si>
    <t>OST_008</t>
  </si>
  <si>
    <t>Balessing</t>
  </si>
  <si>
    <t>OST_009</t>
  </si>
  <si>
    <t>Bandjoun</t>
  </si>
  <si>
    <t>OST_012</t>
  </si>
  <si>
    <t>Bangangte</t>
  </si>
  <si>
    <t>OST_016</t>
  </si>
  <si>
    <t>Bfsam-Djeleng</t>
  </si>
  <si>
    <t>OST_019</t>
  </si>
  <si>
    <t>Bfsam-Tamdja</t>
  </si>
  <si>
    <t>OST_029</t>
  </si>
  <si>
    <t>Meguia</t>
  </si>
  <si>
    <t>OST_033</t>
  </si>
  <si>
    <t>Batchingou</t>
  </si>
  <si>
    <t>OST_034</t>
  </si>
  <si>
    <t>Batie</t>
  </si>
  <si>
    <t>OST_049</t>
  </si>
  <si>
    <t>Balengou</t>
  </si>
  <si>
    <t>OST_059</t>
  </si>
  <si>
    <t>Fokoue</t>
  </si>
  <si>
    <t>OST_078</t>
  </si>
  <si>
    <t>Bfsam-Centre</t>
  </si>
  <si>
    <t>OST_084</t>
  </si>
  <si>
    <t>Dschang-St-Augustin</t>
  </si>
  <si>
    <t>OST_092</t>
  </si>
  <si>
    <t>Taram-FH</t>
  </si>
  <si>
    <t>Bafang-Chefferie</t>
  </si>
  <si>
    <t>OST_109</t>
  </si>
  <si>
    <t>Bfsam-Akwa</t>
  </si>
  <si>
    <t>OST_123</t>
  </si>
  <si>
    <t>Dschang-Foto-II</t>
  </si>
  <si>
    <t>Bangou-IHS</t>
  </si>
  <si>
    <t>OST_158</t>
  </si>
  <si>
    <t>Fondjanti</t>
  </si>
  <si>
    <t>OST_170</t>
  </si>
  <si>
    <t>Bfsam-Centre-II</t>
  </si>
  <si>
    <t>OST_182</t>
  </si>
  <si>
    <t>Bakou</t>
  </si>
  <si>
    <t>OST_189</t>
  </si>
  <si>
    <t>Mfessang</t>
  </si>
  <si>
    <t>OST_207</t>
  </si>
  <si>
    <t>Ndoumkain</t>
  </si>
  <si>
    <t>Foumbot-Centre-Ville-II</t>
  </si>
  <si>
    <t>OST_231</t>
  </si>
  <si>
    <t>Bfsam-Tougang-II</t>
  </si>
  <si>
    <t>OST_232</t>
  </si>
  <si>
    <t>Bfsam-Tyo-II</t>
  </si>
  <si>
    <t>OST_238</t>
  </si>
  <si>
    <t>Bfsam-Megom</t>
  </si>
  <si>
    <t>OST_239</t>
  </si>
  <si>
    <t>Bandjoun-IUT</t>
  </si>
  <si>
    <t>OST_240</t>
  </si>
  <si>
    <t>Bfsam-Ndiandam-II</t>
  </si>
  <si>
    <t>OST_245</t>
  </si>
  <si>
    <t>Mankouotmbou</t>
  </si>
  <si>
    <t>Bafou-Dzinmezo</t>
  </si>
  <si>
    <t>Bafou-Balepe-IHS</t>
  </si>
  <si>
    <t>OST_257</t>
  </si>
  <si>
    <t>Babette</t>
  </si>
  <si>
    <t>OST_258</t>
  </si>
  <si>
    <t>Badenkop</t>
  </si>
  <si>
    <t>OST_259</t>
  </si>
  <si>
    <t>Bapa</t>
  </si>
  <si>
    <t>OST_260</t>
  </si>
  <si>
    <t>Bamena</t>
  </si>
  <si>
    <t>OST_261</t>
  </si>
  <si>
    <t>Lemla</t>
  </si>
  <si>
    <t>OST_268</t>
  </si>
  <si>
    <t>Bfsam-Toungan-Lycee</t>
  </si>
  <si>
    <t>Bfsam-Ndiandam-School</t>
  </si>
  <si>
    <t>OST_274</t>
  </si>
  <si>
    <t>Bamoungoum</t>
  </si>
  <si>
    <t>OST_276</t>
  </si>
  <si>
    <t>Bandjoun-Marche-Hiala</t>
  </si>
  <si>
    <t>OST_277</t>
  </si>
  <si>
    <t>Batoufam-Chefferie</t>
  </si>
  <si>
    <t>OST_282</t>
  </si>
  <si>
    <t>BAHAM-NGOUGOUM</t>
  </si>
  <si>
    <t>OST_286</t>
  </si>
  <si>
    <t>BANKA</t>
  </si>
  <si>
    <t>OST_290</t>
  </si>
  <si>
    <t>Batsaa</t>
  </si>
  <si>
    <t>OST_294</t>
  </si>
  <si>
    <t>Bangoua-nouveau-Camtel</t>
  </si>
  <si>
    <t>Hopital-Mbouo</t>
  </si>
  <si>
    <t>OST_298</t>
  </si>
  <si>
    <t>Bamendjou-II</t>
  </si>
  <si>
    <t>OST_303</t>
  </si>
  <si>
    <t>Badoumguia</t>
  </si>
  <si>
    <t>OST_306</t>
  </si>
  <si>
    <t>ADM_006</t>
  </si>
  <si>
    <t>Banyo</t>
  </si>
  <si>
    <t>ADM_012</t>
  </si>
  <si>
    <t>Bankim</t>
  </si>
  <si>
    <t>ADM_068</t>
  </si>
  <si>
    <t>Mayo-Darle-MTN</t>
  </si>
  <si>
    <t>ADM_144</t>
  </si>
  <si>
    <t>Sambo-Labo-IHS</t>
  </si>
  <si>
    <t>ADM_154</t>
  </si>
  <si>
    <t>Mbamti-New</t>
  </si>
  <si>
    <t>ADM_163</t>
  </si>
  <si>
    <t>Mbamti-Katarko</t>
  </si>
  <si>
    <t>ADM_174</t>
  </si>
  <si>
    <t>Banyo-Sabongari-MTN</t>
  </si>
  <si>
    <t>Pangari-MTN</t>
  </si>
  <si>
    <t>NRO_094</t>
  </si>
  <si>
    <t>SONGKOLONG-IHS</t>
  </si>
  <si>
    <t>OST_013</t>
  </si>
  <si>
    <t>Yenon</t>
  </si>
  <si>
    <t>OST_023</t>
  </si>
  <si>
    <t>Magba</t>
  </si>
  <si>
    <t>OST_024</t>
  </si>
  <si>
    <t>Bfsam-Bamendzi</t>
  </si>
  <si>
    <t>OST_027</t>
  </si>
  <si>
    <t>Lamape</t>
  </si>
  <si>
    <t>OST_028</t>
  </si>
  <si>
    <t>Foumban-Kounga</t>
  </si>
  <si>
    <t>OST_031</t>
  </si>
  <si>
    <t>Ngambe-Tikar-IHS</t>
  </si>
  <si>
    <t>OST_039</t>
  </si>
  <si>
    <t>Malantouen</t>
  </si>
  <si>
    <t>OST_042</t>
  </si>
  <si>
    <t>Foumban-Manka-IHS</t>
  </si>
  <si>
    <t>OST_043</t>
  </si>
  <si>
    <t>Foumbot-MTN</t>
  </si>
  <si>
    <t>OST_047</t>
  </si>
  <si>
    <t>Foumban-CAMTEL</t>
  </si>
  <si>
    <t>OST_057</t>
  </si>
  <si>
    <t>Massangam</t>
  </si>
  <si>
    <t>OST_058</t>
  </si>
  <si>
    <t>Kouoptamo</t>
  </si>
  <si>
    <t>OST_064</t>
  </si>
  <si>
    <t>Bfsam-Tougang</t>
  </si>
  <si>
    <t>OST_065</t>
  </si>
  <si>
    <t>Bfsam-Kouogouo</t>
  </si>
  <si>
    <t>Bfsam-Eveche-Carrefour</t>
  </si>
  <si>
    <t>OST_070</t>
  </si>
  <si>
    <t>Baigon</t>
  </si>
  <si>
    <t>OST_075</t>
  </si>
  <si>
    <t>Bfsam-Ndjinga</t>
  </si>
  <si>
    <t>OST_076</t>
  </si>
  <si>
    <t>Bfsam-Njinkwo</t>
  </si>
  <si>
    <t>OST_082</t>
  </si>
  <si>
    <t>Foumban-Nkoungougnet</t>
  </si>
  <si>
    <t>OST_087</t>
  </si>
  <si>
    <t>Foumban-Ndjidare</t>
  </si>
  <si>
    <t>OST_090</t>
  </si>
  <si>
    <t>Bangourain</t>
  </si>
  <si>
    <t>OST_101</t>
  </si>
  <si>
    <t>Foumban-Njinka</t>
  </si>
  <si>
    <t>OST_114</t>
  </si>
  <si>
    <t>Koupa-Kagnam</t>
  </si>
  <si>
    <t>OST_116</t>
  </si>
  <si>
    <t>Doumofe-MTN</t>
  </si>
  <si>
    <t>OST_125</t>
  </si>
  <si>
    <t>Foumbot-Centre-Ville</t>
  </si>
  <si>
    <t>OST_128</t>
  </si>
  <si>
    <t>Foumban-Lycee-MTN</t>
  </si>
  <si>
    <t>OST_134</t>
  </si>
  <si>
    <t>Bfsam-Brasserie</t>
  </si>
  <si>
    <t>OST_135</t>
  </si>
  <si>
    <t>Bfsam-Bamendzi-II</t>
  </si>
  <si>
    <t>OST_138</t>
  </si>
  <si>
    <t>Koutaba-IHS</t>
  </si>
  <si>
    <t>OST_149</t>
  </si>
  <si>
    <t>Njimom-IHS</t>
  </si>
  <si>
    <t>OST_176</t>
  </si>
  <si>
    <t>Foumban-Njintout</t>
  </si>
  <si>
    <t>OST_178</t>
  </si>
  <si>
    <t>Foumban-Njintout-II</t>
  </si>
  <si>
    <t>Bangambi-IHS</t>
  </si>
  <si>
    <t>Koupa-Matapit-IHS</t>
  </si>
  <si>
    <t>OST_213</t>
  </si>
  <si>
    <t>Bfsam-Tayim-IHS</t>
  </si>
  <si>
    <t>OST_252</t>
  </si>
  <si>
    <t>Koundoum</t>
  </si>
  <si>
    <t>OST_264</t>
  </si>
  <si>
    <t>FOSSET</t>
  </si>
  <si>
    <t>OST_053</t>
  </si>
  <si>
    <t>Tonga</t>
  </si>
  <si>
    <t>OST_301</t>
  </si>
  <si>
    <t>Bantoum-II-IHS</t>
  </si>
  <si>
    <t>NRO_027</t>
  </si>
  <si>
    <t>Balatchi-IHS</t>
  </si>
  <si>
    <t>OST_002</t>
  </si>
  <si>
    <t>Bfsam-Kamkouop</t>
  </si>
  <si>
    <t>OST_017</t>
  </si>
  <si>
    <t>Bafou</t>
  </si>
  <si>
    <t>OST_026</t>
  </si>
  <si>
    <t>Galim</t>
  </si>
  <si>
    <t>OST_030</t>
  </si>
  <si>
    <t>Bamendjing-IHS</t>
  </si>
  <si>
    <t>OST_037</t>
  </si>
  <si>
    <t>Bazou</t>
  </si>
  <si>
    <t>OST_040</t>
  </si>
  <si>
    <t>Batcham</t>
  </si>
  <si>
    <t>OST_046</t>
  </si>
  <si>
    <t>Bfsam-Bamengoum</t>
  </si>
  <si>
    <t>OST_048</t>
  </si>
  <si>
    <t>Bambit-MTN</t>
  </si>
  <si>
    <t>OST_052</t>
  </si>
  <si>
    <t>Banekane</t>
  </si>
  <si>
    <t>OST_060</t>
  </si>
  <si>
    <t>Babadjou</t>
  </si>
  <si>
    <t>OST_074</t>
  </si>
  <si>
    <t>Dschang-Meka</t>
  </si>
  <si>
    <t>OST_096</t>
  </si>
  <si>
    <t>Dschang-Vallee</t>
  </si>
  <si>
    <t>OST_097</t>
  </si>
  <si>
    <t>Dschang-Rectorat-MTN</t>
  </si>
  <si>
    <t>OST_105</t>
  </si>
  <si>
    <t>Dschang-Foto</t>
  </si>
  <si>
    <t>OST_106</t>
  </si>
  <si>
    <t>Dschang-Universite</t>
  </si>
  <si>
    <t>OST_108</t>
  </si>
  <si>
    <t>Bafou-Badzifeng</t>
  </si>
  <si>
    <t>OST_139</t>
  </si>
  <si>
    <t>Fokoue-IHS</t>
  </si>
  <si>
    <t>OST_142</t>
  </si>
  <si>
    <t>Mbouda-Batang-IHS</t>
  </si>
  <si>
    <t>OST_143</t>
  </si>
  <si>
    <t>Bassamba-IHS</t>
  </si>
  <si>
    <t>OST_144</t>
  </si>
  <si>
    <t>Mbouda-SIK-IHS</t>
  </si>
  <si>
    <t>OST_150</t>
  </si>
  <si>
    <t>Bafounda-IHS</t>
  </si>
  <si>
    <t>OST_151</t>
  </si>
  <si>
    <t>Bansoa-IHS</t>
  </si>
  <si>
    <t>OST_152</t>
  </si>
  <si>
    <t>Bazou-IHS</t>
  </si>
  <si>
    <t>OST_160</t>
  </si>
  <si>
    <t>Bagam-IHS</t>
  </si>
  <si>
    <t>OST_161</t>
  </si>
  <si>
    <t>Bankwop-IHS</t>
  </si>
  <si>
    <t>OST_167</t>
  </si>
  <si>
    <t>Baloum-IHS</t>
  </si>
  <si>
    <t>OST_169</t>
  </si>
  <si>
    <t>Bfsam-Baleng-IHS</t>
  </si>
  <si>
    <t>OST_180</t>
  </si>
  <si>
    <t>Bangangte-Centre</t>
  </si>
  <si>
    <t>OST_183</t>
  </si>
  <si>
    <t>Bangoua</t>
  </si>
  <si>
    <t>OST_186</t>
  </si>
  <si>
    <t>Bamenyam</t>
  </si>
  <si>
    <t>OST_193</t>
  </si>
  <si>
    <t>Banefo-Baleng</t>
  </si>
  <si>
    <t>OST_210</t>
  </si>
  <si>
    <t>Penka-Michel-IHS</t>
  </si>
  <si>
    <t>OST_212</t>
  </si>
  <si>
    <t>Bangang-Fokam-IHS</t>
  </si>
  <si>
    <t>Bfsam-Mairie-Rurale-MTN-IHS</t>
  </si>
  <si>
    <t>OST_221</t>
  </si>
  <si>
    <t>Bamendjing-MTN-IHS</t>
  </si>
  <si>
    <t>OST_256</t>
  </si>
  <si>
    <t>Makong-II-IHS</t>
  </si>
  <si>
    <t>OST_263</t>
  </si>
  <si>
    <t>Fondonera-IHS</t>
  </si>
  <si>
    <t>Kombou-IHS</t>
  </si>
  <si>
    <t>OST_266</t>
  </si>
  <si>
    <t>Bangangte-Lycee-Classique-IHS</t>
  </si>
  <si>
    <t>OST_267</t>
  </si>
  <si>
    <t>Dschang-Lycee-Technique-IHS</t>
  </si>
  <si>
    <t>Fongo-Tongo</t>
  </si>
  <si>
    <t>LIT_502</t>
  </si>
  <si>
    <t>Kouedjou-IHS</t>
  </si>
  <si>
    <t>OST_015</t>
  </si>
  <si>
    <t>Bafang</t>
  </si>
  <si>
    <t>OST_022</t>
  </si>
  <si>
    <t>Bandja</t>
  </si>
  <si>
    <t>OST_035</t>
  </si>
  <si>
    <t>Baham</t>
  </si>
  <si>
    <t>OST_036</t>
  </si>
  <si>
    <t>Bana-Centre</t>
  </si>
  <si>
    <t>OST_044</t>
  </si>
  <si>
    <t>Bamendjou-MTN</t>
  </si>
  <si>
    <t>OST_045</t>
  </si>
  <si>
    <t>Bfsam-Toket</t>
  </si>
  <si>
    <t>OST_051</t>
  </si>
  <si>
    <t>Bayangam</t>
  </si>
  <si>
    <t>OST_063</t>
  </si>
  <si>
    <t>Bfsam-Baleng</t>
  </si>
  <si>
    <t>OST_067</t>
  </si>
  <si>
    <t>Bandjoun-Soung</t>
  </si>
  <si>
    <t>OST_077</t>
  </si>
  <si>
    <t>Bfsam-Tougang-EEC</t>
  </si>
  <si>
    <t>OST_088</t>
  </si>
  <si>
    <t>Demdeng</t>
  </si>
  <si>
    <t>OST_107</t>
  </si>
  <si>
    <t>Bfsam-Nylon</t>
  </si>
  <si>
    <t>OST_111</t>
  </si>
  <si>
    <t>Bfsam-Q-Admin</t>
  </si>
  <si>
    <t>OST_118</t>
  </si>
  <si>
    <t>Bfsam-Tyo</t>
  </si>
  <si>
    <t>OST_120</t>
  </si>
  <si>
    <t>Bfsam-Dienso</t>
  </si>
  <si>
    <t>OST_121</t>
  </si>
  <si>
    <t>Bfsam-Gouache-IHS</t>
  </si>
  <si>
    <t>OST_126</t>
  </si>
  <si>
    <t>Bafang-Centre</t>
  </si>
  <si>
    <t>OST_146</t>
  </si>
  <si>
    <t>Kamkop-IHS</t>
  </si>
  <si>
    <t>OST_153</t>
  </si>
  <si>
    <t>Fotouni-IHS</t>
  </si>
  <si>
    <t>OST_162</t>
  </si>
  <si>
    <t>Bameka-IHS</t>
  </si>
  <si>
    <t>OST_163</t>
  </si>
  <si>
    <t>Bamoungoum-IHS</t>
  </si>
  <si>
    <t>OST_164</t>
  </si>
  <si>
    <t>Col-Batie-IHS</t>
  </si>
  <si>
    <t>OST_165</t>
  </si>
  <si>
    <t>Ndjeleng-II</t>
  </si>
  <si>
    <t>OST_166</t>
  </si>
  <si>
    <t>Bfsam-Leproserie-IHS</t>
  </si>
  <si>
    <t>OST_172</t>
  </si>
  <si>
    <t>Bfsam-Water-Tower-IHS</t>
  </si>
  <si>
    <t>OST_208</t>
  </si>
  <si>
    <t>Fondjomekwet-IHS</t>
  </si>
  <si>
    <t>OST_211</t>
  </si>
  <si>
    <t>Bangam-IHS</t>
  </si>
  <si>
    <t>OST_222</t>
  </si>
  <si>
    <t>Bafang-Hotel-IHS</t>
  </si>
  <si>
    <t>OST_224</t>
  </si>
  <si>
    <t>Moumee-New</t>
  </si>
  <si>
    <t>OST_300</t>
  </si>
  <si>
    <t>Bahouan-IHS</t>
  </si>
  <si>
    <t>ABONGTEOH SOFOR Derick</t>
  </si>
  <si>
    <t>Akwaya-IHS</t>
  </si>
  <si>
    <t>NRO_005</t>
  </si>
  <si>
    <t>Nkambe</t>
  </si>
  <si>
    <t>NRO_007</t>
  </si>
  <si>
    <t>Wum</t>
  </si>
  <si>
    <t>NRO_008</t>
  </si>
  <si>
    <t>Bamenda-CRTV</t>
  </si>
  <si>
    <t>Mbengwi</t>
  </si>
  <si>
    <t>Nwa</t>
  </si>
  <si>
    <t>NRO_016</t>
  </si>
  <si>
    <t>Bda-Agence</t>
  </si>
  <si>
    <t>NRO_018</t>
  </si>
  <si>
    <t>Tadu-IHS</t>
  </si>
  <si>
    <t>Njikwa-Town-IHS</t>
  </si>
  <si>
    <t>Binka-IHS</t>
  </si>
  <si>
    <t>NRO_024</t>
  </si>
  <si>
    <t>Babessi</t>
  </si>
  <si>
    <t>NRO_028</t>
  </si>
  <si>
    <t>Hot-Spot</t>
  </si>
  <si>
    <t>NRO_030</t>
  </si>
  <si>
    <t>Zhoa</t>
  </si>
  <si>
    <t>NRO_033</t>
  </si>
  <si>
    <t>Balikumbat-Ville</t>
  </si>
  <si>
    <t>NRO_034</t>
  </si>
  <si>
    <t>Balikumbat-Palais</t>
  </si>
  <si>
    <t>Bafut-MTN</t>
  </si>
  <si>
    <t>Kumbo</t>
  </si>
  <si>
    <t>Bamessing-IHS</t>
  </si>
  <si>
    <t>NRO_039</t>
  </si>
  <si>
    <t>Vivoki-IHS</t>
  </si>
  <si>
    <t>NRO_043</t>
  </si>
  <si>
    <t>Fonfuka</t>
  </si>
  <si>
    <t>Laising</t>
  </si>
  <si>
    <t>NRO_046</t>
  </si>
  <si>
    <t>Dumbu</t>
  </si>
  <si>
    <t>Kumbo-Bangam-IHS</t>
  </si>
  <si>
    <t>NRO_053</t>
  </si>
  <si>
    <t>Kikai-IHS</t>
  </si>
  <si>
    <t>NRO_056</t>
  </si>
  <si>
    <t>Ntem</t>
  </si>
  <si>
    <t>NRO_057</t>
  </si>
  <si>
    <t>Mbonso</t>
  </si>
  <si>
    <t>Tatum</t>
  </si>
  <si>
    <t>Tugi</t>
  </si>
  <si>
    <t>Baba-Babungo-IHS</t>
  </si>
  <si>
    <t>NRO_089</t>
  </si>
  <si>
    <t>Ndu-Mbakfu-IHS</t>
  </si>
  <si>
    <t>NRO_090</t>
  </si>
  <si>
    <t>Nkambe-Entrance-IHS</t>
  </si>
  <si>
    <t>NRO_091</t>
  </si>
  <si>
    <t>Pinyi-Ngali</t>
  </si>
  <si>
    <t>NRO_098</t>
  </si>
  <si>
    <t>Djottin</t>
  </si>
  <si>
    <t>NRO_100</t>
  </si>
  <si>
    <t>Bambalang</t>
  </si>
  <si>
    <t>Ebal-IHS</t>
  </si>
  <si>
    <t>NRO_102</t>
  </si>
  <si>
    <t>Bafut-Swie-Hill-IHS</t>
  </si>
  <si>
    <t>Oku-Marche</t>
  </si>
  <si>
    <t>Jikejem-II</t>
  </si>
  <si>
    <t>NRO_112</t>
  </si>
  <si>
    <t>Bamenda-Bayelle-MTN</t>
  </si>
  <si>
    <t>NRO_136</t>
  </si>
  <si>
    <t>NRO_137</t>
  </si>
  <si>
    <t>NRO_138</t>
  </si>
  <si>
    <t>NRO_142</t>
  </si>
  <si>
    <t>Sabongari-NRO</t>
  </si>
  <si>
    <t>Ako</t>
  </si>
  <si>
    <t>Benakuma</t>
  </si>
  <si>
    <t>NRO_234</t>
  </si>
  <si>
    <t>Essu</t>
  </si>
  <si>
    <t>NRO_236</t>
  </si>
  <si>
    <t>Mbiame</t>
  </si>
  <si>
    <t>Misaje</t>
  </si>
  <si>
    <t>Nkor</t>
  </si>
  <si>
    <t>Befang-MTN</t>
  </si>
  <si>
    <t>NRO_245</t>
  </si>
  <si>
    <t>Ntumbaw</t>
  </si>
  <si>
    <t>NRO_246</t>
  </si>
  <si>
    <t>Mbot</t>
  </si>
  <si>
    <t>NRO_258</t>
  </si>
  <si>
    <t>Sop-MTN</t>
  </si>
  <si>
    <t>SUO_010</t>
  </si>
  <si>
    <t>Bambili</t>
  </si>
  <si>
    <t>NRO_002</t>
  </si>
  <si>
    <t>Ntumansah</t>
  </si>
  <si>
    <t>NRO_006</t>
  </si>
  <si>
    <t>Ndop</t>
  </si>
  <si>
    <t>NRO_009</t>
  </si>
  <si>
    <t>Ndu</t>
  </si>
  <si>
    <t>NRO_013</t>
  </si>
  <si>
    <t>Oku</t>
  </si>
  <si>
    <t>Bali</t>
  </si>
  <si>
    <t>NRO_019</t>
  </si>
  <si>
    <t>Jakiri</t>
  </si>
  <si>
    <t>NRO_020</t>
  </si>
  <si>
    <t>Kumbo-II</t>
  </si>
  <si>
    <t>NRO_021</t>
  </si>
  <si>
    <t>Ma</t>
  </si>
  <si>
    <t>NRO_029</t>
  </si>
  <si>
    <t>Mankon</t>
  </si>
  <si>
    <t>NRO_045</t>
  </si>
  <si>
    <t>Abuenshie</t>
  </si>
  <si>
    <t>NRO_048</t>
  </si>
  <si>
    <t>Sabga</t>
  </si>
  <si>
    <t>NRO_050</t>
  </si>
  <si>
    <t>Bangolan</t>
  </si>
  <si>
    <t>NRO_051</t>
  </si>
  <si>
    <t>Bafanji</t>
  </si>
  <si>
    <t>Bda-Mankon-Palace-IHS</t>
  </si>
  <si>
    <t>Bambili-University-IHS</t>
  </si>
  <si>
    <t>NRO_062</t>
  </si>
  <si>
    <t>Bda-Kwe-Pastoral-Center-IHS</t>
  </si>
  <si>
    <t>NRO_063</t>
  </si>
  <si>
    <t>Bamenda-GTTC-IHS</t>
  </si>
  <si>
    <t>NRO_064</t>
  </si>
  <si>
    <t>Bamenda-Abangoh-IHS</t>
  </si>
  <si>
    <t>NRO_065</t>
  </si>
  <si>
    <t>Mbatu-IHS</t>
  </si>
  <si>
    <t>NRO_066</t>
  </si>
  <si>
    <t>Bda-Bus-Station-IHS</t>
  </si>
  <si>
    <t>NRO_067</t>
  </si>
  <si>
    <t>Bambui-Round-About-IHS</t>
  </si>
  <si>
    <t>NRO_068</t>
  </si>
  <si>
    <t>Bambili-Round-About-IHS</t>
  </si>
  <si>
    <t>NRO_070</t>
  </si>
  <si>
    <t>Bamenda-Meta-Quater-IHS</t>
  </si>
  <si>
    <t>NRO_071</t>
  </si>
  <si>
    <t>Jikejem</t>
  </si>
  <si>
    <t>NRO_081</t>
  </si>
  <si>
    <t>Njinikom</t>
  </si>
  <si>
    <t>Kwaja</t>
  </si>
  <si>
    <t>Santa-New</t>
  </si>
  <si>
    <t>NRO_117</t>
  </si>
  <si>
    <t>Bamenda-Mile4-IHS</t>
  </si>
  <si>
    <t>NRO_118</t>
  </si>
  <si>
    <t>Bamenda-Sisia-Quater-IHS</t>
  </si>
  <si>
    <t>NRO_119</t>
  </si>
  <si>
    <t>Bamenda-Old-Town-IHS</t>
  </si>
  <si>
    <t>NRO_120</t>
  </si>
  <si>
    <t>Mulang-IHS</t>
  </si>
  <si>
    <t>Bamenda-Foncha-Street-IHS</t>
  </si>
  <si>
    <t>Nitob-IHS</t>
  </si>
  <si>
    <t>NRO_123</t>
  </si>
  <si>
    <t>NRO_124</t>
  </si>
  <si>
    <t>T-junction-IHS</t>
  </si>
  <si>
    <t>NRO_125</t>
  </si>
  <si>
    <t>BAMENDA-NCHUOBUH-IHS</t>
  </si>
  <si>
    <t>NRO_126</t>
  </si>
  <si>
    <t>Bamenda-ATTIAH-IHS</t>
  </si>
  <si>
    <t>NRO_128</t>
  </si>
  <si>
    <t>Bamenda-Blue-moon-IHS</t>
  </si>
  <si>
    <t>Bambili-Campus-II-IHS</t>
  </si>
  <si>
    <t>NRO_130</t>
  </si>
  <si>
    <t>Bamenda-GRA-IHS</t>
  </si>
  <si>
    <t>NRO_131</t>
  </si>
  <si>
    <t>Bamenda-Hospital-Roundabout-IHS</t>
  </si>
  <si>
    <t>NRO_133</t>
  </si>
  <si>
    <t>NRO_134</t>
  </si>
  <si>
    <t>NRO_135</t>
  </si>
  <si>
    <t>NRO_139</t>
  </si>
  <si>
    <t>Akum</t>
  </si>
  <si>
    <t>NRO_221</t>
  </si>
  <si>
    <t>Nkwein-MTN</t>
  </si>
  <si>
    <t>NRO_222</t>
  </si>
  <si>
    <t>Nkwein-Ntambang</t>
  </si>
  <si>
    <t>NRO_226</t>
  </si>
  <si>
    <t>Bda-Nitop-II</t>
  </si>
  <si>
    <t>NRO_227</t>
  </si>
  <si>
    <t>Bda-Chinde</t>
  </si>
  <si>
    <t>NRO_229</t>
  </si>
  <si>
    <t>Mendankwe</t>
  </si>
  <si>
    <t>Akum-Ville-MTN</t>
  </si>
  <si>
    <t>NRO_243</t>
  </si>
  <si>
    <t>Bda-Mulang</t>
  </si>
  <si>
    <t>NRO_244</t>
  </si>
  <si>
    <t>Nkwein-Clinic-St-Louis-MTN</t>
  </si>
  <si>
    <t>NRO_247</t>
  </si>
  <si>
    <t>Pinyin-New</t>
  </si>
  <si>
    <t>NRO_253</t>
  </si>
  <si>
    <t>Bda-Ntamulung-MTN</t>
  </si>
  <si>
    <t>Bda-Tubah-MTN</t>
  </si>
  <si>
    <t>Mamfe</t>
  </si>
  <si>
    <t>Ekok</t>
  </si>
  <si>
    <t>Eyumojock</t>
  </si>
  <si>
    <t>Nguti</t>
  </si>
  <si>
    <t>Bachuo-Ntai</t>
  </si>
  <si>
    <t>Tinto</t>
  </si>
  <si>
    <t>Mamfe-Brasserie</t>
  </si>
  <si>
    <t>Ashum-MTN</t>
  </si>
  <si>
    <t>Ossing-IHS</t>
  </si>
  <si>
    <t>Mile29-Mamfe-IHS</t>
  </si>
  <si>
    <t>BTS-Mobile-Bachuo-Akagbe</t>
  </si>
  <si>
    <t>NRO_001</t>
  </si>
  <si>
    <t>Kembong</t>
  </si>
  <si>
    <t>Mbingo-IHS</t>
  </si>
  <si>
    <t>NRO_032</t>
  </si>
  <si>
    <t>Belo</t>
  </si>
  <si>
    <t>NRO_041</t>
  </si>
  <si>
    <t>Muchemni-Fundong-IHS</t>
  </si>
  <si>
    <t>Bafmeng</t>
  </si>
  <si>
    <t>Babanki-IHS</t>
  </si>
  <si>
    <t>NRO_079</t>
  </si>
  <si>
    <t>Abuh</t>
  </si>
  <si>
    <t>Berore-IHS</t>
  </si>
  <si>
    <t>NRO_088</t>
  </si>
  <si>
    <t>Nchum-IHS</t>
  </si>
  <si>
    <t>NRO_092</t>
  </si>
  <si>
    <t>Fundong-FM</t>
  </si>
  <si>
    <t>NRO_113</t>
  </si>
  <si>
    <t>Bamenda-Park-Pharmacy-MTN</t>
  </si>
  <si>
    <t>Andek</t>
  </si>
  <si>
    <t>Widikum</t>
  </si>
  <si>
    <t>NRO_248</t>
  </si>
  <si>
    <t>Awing</t>
  </si>
  <si>
    <t>NRO_255</t>
  </si>
  <si>
    <t>Mbakong-MTN</t>
  </si>
  <si>
    <t>NRO_256</t>
  </si>
  <si>
    <t>Aguli-MTN</t>
  </si>
  <si>
    <t>Number49-MTN</t>
  </si>
  <si>
    <t>OST_113</t>
  </si>
  <si>
    <t>Bda-Titam-Naka</t>
  </si>
  <si>
    <t>LIT_382</t>
  </si>
  <si>
    <t>LIT_700</t>
  </si>
  <si>
    <t>BICEC-Indoor</t>
  </si>
  <si>
    <t>LIT_564</t>
  </si>
  <si>
    <t>LIT_060</t>
  </si>
  <si>
    <t>LIT_675</t>
  </si>
  <si>
    <t>LIT_676</t>
  </si>
  <si>
    <t>LIT_104</t>
  </si>
  <si>
    <t>LIT_763</t>
  </si>
  <si>
    <t>LIT_311</t>
  </si>
  <si>
    <t>LIT_139</t>
  </si>
  <si>
    <t>LIT_708</t>
  </si>
  <si>
    <t>CNPS-Indoor</t>
  </si>
  <si>
    <t>LIT_003</t>
  </si>
  <si>
    <t>LIT_746</t>
  </si>
  <si>
    <t>LIT_325</t>
  </si>
  <si>
    <t>LIT_099</t>
  </si>
  <si>
    <t>LIT_047</t>
  </si>
  <si>
    <t>LIT_079</t>
  </si>
  <si>
    <t>LIT_041</t>
  </si>
  <si>
    <t>LIT_427</t>
  </si>
  <si>
    <t>LIT_547</t>
  </si>
  <si>
    <t>LIT_242</t>
  </si>
  <si>
    <t>LIT_742</t>
  </si>
  <si>
    <t>SGC_Bonanjo</t>
  </si>
  <si>
    <t>LIT_268</t>
  </si>
  <si>
    <t>LIT_015</t>
  </si>
  <si>
    <t>LIT_748</t>
  </si>
  <si>
    <t>LIT_153</t>
  </si>
  <si>
    <t>LIT_410</t>
  </si>
  <si>
    <t>LIT_009</t>
  </si>
  <si>
    <t>LIT_581</t>
  </si>
  <si>
    <t>LIT_395</t>
  </si>
  <si>
    <t>LIT_095</t>
  </si>
  <si>
    <t>LIT_091</t>
  </si>
  <si>
    <t>LIT_122</t>
  </si>
  <si>
    <t>LIT_141</t>
  </si>
  <si>
    <t>LIT_043</t>
  </si>
  <si>
    <t>LIT_429</t>
  </si>
  <si>
    <t>LIT_413</t>
  </si>
  <si>
    <t>LIT_367</t>
  </si>
  <si>
    <t>LIT_705</t>
  </si>
  <si>
    <t>Akwa-Palace-Micro</t>
  </si>
  <si>
    <t>LIT_347</t>
  </si>
  <si>
    <t>LIT_126</t>
  </si>
  <si>
    <t>LIT_412</t>
  </si>
  <si>
    <t>LIT_120</t>
  </si>
  <si>
    <t>LIT_074</t>
  </si>
  <si>
    <t>LIT_379</t>
  </si>
  <si>
    <t>LIT_615</t>
  </si>
  <si>
    <t>LIT_045</t>
  </si>
  <si>
    <t>LIT_596</t>
  </si>
  <si>
    <t>LIT_065</t>
  </si>
  <si>
    <t>LIT_644</t>
  </si>
  <si>
    <t>LIT_673</t>
  </si>
  <si>
    <t>Liberte-Indoor</t>
  </si>
  <si>
    <t>LIT_014</t>
  </si>
  <si>
    <t>LIT_025</t>
  </si>
  <si>
    <t>LIT_703</t>
  </si>
  <si>
    <t>Soudanaise-micro</t>
  </si>
  <si>
    <t>LIT_665</t>
  </si>
  <si>
    <t>LIT_245</t>
  </si>
  <si>
    <t>LIT_008</t>
  </si>
  <si>
    <t>LONTSI Marius</t>
  </si>
  <si>
    <t>LIT_736</t>
  </si>
  <si>
    <t>LIT_460</t>
  </si>
  <si>
    <t>LIT_411</t>
  </si>
  <si>
    <t>LIT_626</t>
  </si>
  <si>
    <t>LIT_087</t>
  </si>
  <si>
    <t>LIT_453</t>
  </si>
  <si>
    <t>LIT_151</t>
  </si>
  <si>
    <t>LIT_580</t>
  </si>
  <si>
    <t>LIT_244</t>
  </si>
  <si>
    <t>LIT_082</t>
  </si>
  <si>
    <t>Manoka-IHS</t>
  </si>
  <si>
    <t>LIT_336</t>
  </si>
  <si>
    <t>LIT_400</t>
  </si>
  <si>
    <t>LIT_162</t>
  </si>
  <si>
    <t>LIT_587</t>
  </si>
  <si>
    <t>LIT_236</t>
  </si>
  <si>
    <t>Marche-Mboppi</t>
  </si>
  <si>
    <t>LIT_294</t>
  </si>
  <si>
    <t>LIT_240</t>
  </si>
  <si>
    <t>LIT_575</t>
  </si>
  <si>
    <t>LIT_632</t>
  </si>
  <si>
    <t>LIT_633</t>
  </si>
  <si>
    <t>LIT_614</t>
  </si>
  <si>
    <t>LIT_033</t>
  </si>
  <si>
    <t>LIT_425</t>
  </si>
  <si>
    <t>LIT_084</t>
  </si>
  <si>
    <t>Douala-Grand-Mall-FZ</t>
  </si>
  <si>
    <t>LIT_814</t>
  </si>
  <si>
    <t>LIT_300</t>
  </si>
  <si>
    <t>LIT_018</t>
  </si>
  <si>
    <t>KENGNE Bruno</t>
  </si>
  <si>
    <t>LIT_539</t>
  </si>
  <si>
    <t>LIT_183</t>
  </si>
  <si>
    <t>LIT_439</t>
  </si>
  <si>
    <t>LIT_073</t>
  </si>
  <si>
    <t>LIT_647</t>
  </si>
  <si>
    <t>LIT_053</t>
  </si>
  <si>
    <t>LIT_407</t>
  </si>
  <si>
    <t>LIT_752</t>
  </si>
  <si>
    <t>LIT_055</t>
  </si>
  <si>
    <t>LIT_250</t>
  </si>
  <si>
    <t>LIT_568</t>
  </si>
  <si>
    <t>LIT_426</t>
  </si>
  <si>
    <t>LIT_129</t>
  </si>
  <si>
    <t>Bonadiwoto-IHS</t>
  </si>
  <si>
    <t>LIT_433</t>
  </si>
  <si>
    <t>LIT_156</t>
  </si>
  <si>
    <t>LIT_081</t>
  </si>
  <si>
    <t>LIT_089</t>
  </si>
  <si>
    <t>LIT_656</t>
  </si>
  <si>
    <t>LIT_157</t>
  </si>
  <si>
    <t>LIT_125</t>
  </si>
  <si>
    <t>International-Airport-IHS</t>
  </si>
  <si>
    <t>LIT_049</t>
  </si>
  <si>
    <t>LIT_428</t>
  </si>
  <si>
    <t>LIT_299</t>
  </si>
  <si>
    <t>LIT_222</t>
  </si>
  <si>
    <t>LIT_579</t>
  </si>
  <si>
    <t>LIT_340</t>
  </si>
  <si>
    <t>LIT_061</t>
  </si>
  <si>
    <t>LIT_090</t>
  </si>
  <si>
    <t>LIT_450</t>
  </si>
  <si>
    <t>LIT_254</t>
  </si>
  <si>
    <t>LIT_639</t>
  </si>
  <si>
    <t>LIT_642</t>
  </si>
  <si>
    <t>Dibamba</t>
  </si>
  <si>
    <t>LIT_385</t>
  </si>
  <si>
    <t>Dibamba-Camrail</t>
  </si>
  <si>
    <t>LIT_339</t>
  </si>
  <si>
    <t>LIT_663</t>
  </si>
  <si>
    <t>Minisite-Tradex-Village</t>
  </si>
  <si>
    <t>LIT_093</t>
  </si>
  <si>
    <t>LIT_646</t>
  </si>
  <si>
    <t>LIT_683</t>
  </si>
  <si>
    <t>LIT_283</t>
  </si>
  <si>
    <t>LIT_409</t>
  </si>
  <si>
    <t>LIT_634</t>
  </si>
  <si>
    <t>LIT_292</t>
  </si>
  <si>
    <t>LIT_693</t>
  </si>
  <si>
    <t>LIT_038</t>
  </si>
  <si>
    <t>LIT_251</t>
  </si>
  <si>
    <t>LIT_198</t>
  </si>
  <si>
    <t>LIT_419</t>
  </si>
  <si>
    <t>LIT_610</t>
  </si>
  <si>
    <t>ETABA Fidèle</t>
  </si>
  <si>
    <t>LIT_718</t>
  </si>
  <si>
    <t>LIT_630</t>
  </si>
  <si>
    <t>Minisite-PK8-ESG-ISTA</t>
  </si>
  <si>
    <t>LIT_404</t>
  </si>
  <si>
    <t>NR-Cite</t>
  </si>
  <si>
    <t>LIT_452</t>
  </si>
  <si>
    <t>LIT_447</t>
  </si>
  <si>
    <t>LIT_278</t>
  </si>
  <si>
    <t>LIT_403</t>
  </si>
  <si>
    <t>LIT_128</t>
  </si>
  <si>
    <t>LIT_249</t>
  </si>
  <si>
    <t>LIT_448</t>
  </si>
  <si>
    <t>LIT_731</t>
  </si>
  <si>
    <t>LIT_255</t>
  </si>
  <si>
    <t>LIT_370</t>
  </si>
  <si>
    <t>LIT_586</t>
  </si>
  <si>
    <t>Yabassi-Greenfil</t>
  </si>
  <si>
    <t>LIT_669</t>
  </si>
  <si>
    <t>LIT_680</t>
  </si>
  <si>
    <t>LIT_638</t>
  </si>
  <si>
    <t>LIT_618</t>
  </si>
  <si>
    <t>LIT_650</t>
  </si>
  <si>
    <t>LIT_274</t>
  </si>
  <si>
    <t>LIT_276</t>
  </si>
  <si>
    <t>LIT_737</t>
  </si>
  <si>
    <t>LIT_275</t>
  </si>
  <si>
    <t>LIT_443</t>
  </si>
  <si>
    <t>LIT_159</t>
  </si>
  <si>
    <t>LIT_117</t>
  </si>
  <si>
    <t>Ndogkeng</t>
  </si>
  <si>
    <t>LIT_667</t>
  </si>
  <si>
    <t>LIT_578</t>
  </si>
  <si>
    <t>LIT_234</t>
  </si>
  <si>
    <t>LIT_256</t>
  </si>
  <si>
    <t>LIT_392</t>
  </si>
  <si>
    <t>LIT_140</t>
  </si>
  <si>
    <t>LIT_210</t>
  </si>
  <si>
    <t>LIT_376</t>
  </si>
  <si>
    <t>LIT_384</t>
  </si>
  <si>
    <t>LIT_369</t>
  </si>
  <si>
    <t>LIT_057</t>
  </si>
  <si>
    <t>LIT_277</t>
  </si>
  <si>
    <t>LIT_106</t>
  </si>
  <si>
    <t>LIT_713</t>
  </si>
  <si>
    <t>LIT_611</t>
  </si>
  <si>
    <t>LIT_454</t>
  </si>
  <si>
    <t>Kotto-Logpom</t>
  </si>
  <si>
    <t>LIT_712</t>
  </si>
  <si>
    <t>LIT_599</t>
  </si>
  <si>
    <t>Makepe-Indoor</t>
  </si>
  <si>
    <t>LIT_285</t>
  </si>
  <si>
    <t>LIT_401</t>
  </si>
  <si>
    <t>LIT_103</t>
  </si>
  <si>
    <t>LIT_224</t>
  </si>
  <si>
    <t>LIT_576</t>
  </si>
  <si>
    <t>LIT_732</t>
  </si>
  <si>
    <t>LIT_267</t>
  </si>
  <si>
    <t>LIT_686</t>
  </si>
  <si>
    <t>LIT_486</t>
  </si>
  <si>
    <t>LIT_588</t>
  </si>
  <si>
    <t>LIT_303</t>
  </si>
  <si>
    <t>LIT_297</t>
  </si>
  <si>
    <t>LIT_357</t>
  </si>
  <si>
    <t>LIT_397</t>
  </si>
  <si>
    <t>LIT_490</t>
  </si>
  <si>
    <t>LIT_167</t>
  </si>
  <si>
    <t>LIT_677</t>
  </si>
  <si>
    <t>LIT_678</t>
  </si>
  <si>
    <t>LIT_171</t>
  </si>
  <si>
    <t>LIT_247</t>
  </si>
  <si>
    <t>LIT_398</t>
  </si>
  <si>
    <t>LIT_373</t>
  </si>
  <si>
    <t>LIT_020</t>
  </si>
  <si>
    <t>LIT_145</t>
  </si>
  <si>
    <t>Bonepoupa-IHS</t>
  </si>
  <si>
    <t>LIT_235</t>
  </si>
  <si>
    <t>LIT_585</t>
  </si>
  <si>
    <t>LIT_562</t>
  </si>
  <si>
    <t>LIT_261</t>
  </si>
  <si>
    <t>LIT_110</t>
  </si>
  <si>
    <t>Yabassi</t>
  </si>
  <si>
    <t>LIT_180</t>
  </si>
  <si>
    <t>Yingui-IHS</t>
  </si>
  <si>
    <t>LIT_270</t>
  </si>
  <si>
    <t>LIT_050</t>
  </si>
  <si>
    <t>LIT_366</t>
  </si>
  <si>
    <t>LIT_097</t>
  </si>
  <si>
    <t>LIT_649</t>
  </si>
  <si>
    <t>LIT_265</t>
  </si>
  <si>
    <t>LIT_054</t>
  </si>
  <si>
    <t>LIT_102</t>
  </si>
  <si>
    <t>LIT_674</t>
  </si>
  <si>
    <t>LIT_044</t>
  </si>
  <si>
    <t>LIT_396</t>
  </si>
  <si>
    <t>LIT_414</t>
  </si>
  <si>
    <t>LIT_004</t>
  </si>
  <si>
    <t>LIT_651</t>
  </si>
  <si>
    <t>LIT_287</t>
  </si>
  <si>
    <t>LIT_048</t>
  </si>
  <si>
    <t>LIT_022</t>
  </si>
  <si>
    <t>LIT_739</t>
  </si>
  <si>
    <t>LIT_085</t>
  </si>
  <si>
    <t>LIT_362</t>
  </si>
  <si>
    <t>LIT_364</t>
  </si>
  <si>
    <t>LIT_258</t>
  </si>
  <si>
    <t>LIT_154</t>
  </si>
  <si>
    <t>LIT_378</t>
  </si>
  <si>
    <t>LIT_436</t>
  </si>
  <si>
    <t>LIT_527</t>
  </si>
  <si>
    <t>LIT_345</t>
  </si>
  <si>
    <t>LIT_435</t>
  </si>
  <si>
    <t>LIT_360</t>
  </si>
  <si>
    <t>LIT_489</t>
  </si>
  <si>
    <t>LIT_259</t>
  </si>
  <si>
    <t>LIT_155</t>
  </si>
  <si>
    <t>LIT_291</t>
  </si>
  <si>
    <t>LIT_361</t>
  </si>
  <si>
    <t>SUO_008</t>
  </si>
  <si>
    <t>Mpenda-Mbocko-IHS</t>
  </si>
  <si>
    <t>LIT_624</t>
  </si>
  <si>
    <t>LIT_260</t>
  </si>
  <si>
    <t>LIT_377</t>
  </si>
  <si>
    <t>LIT_431</t>
  </si>
  <si>
    <t>Ndoulou-IHS</t>
  </si>
  <si>
    <t>LIT_417</t>
  </si>
  <si>
    <t>LIT_100</t>
  </si>
  <si>
    <t>LIT_253</t>
  </si>
  <si>
    <t>LIT_059</t>
  </si>
  <si>
    <t>LIT_341</t>
  </si>
  <si>
    <t>LIT_343</t>
  </si>
  <si>
    <t>LIT_655</t>
  </si>
  <si>
    <t>LIT_179</t>
  </si>
  <si>
    <t>LIT_036</t>
  </si>
  <si>
    <t>LIT_371</t>
  </si>
  <si>
    <t>LIT_248</t>
  </si>
  <si>
    <t>LIT_449</t>
  </si>
  <si>
    <t>LIT_127</t>
  </si>
  <si>
    <t>LIT_446</t>
  </si>
  <si>
    <t>LIT_024</t>
  </si>
  <si>
    <t>LIT_671</t>
  </si>
  <si>
    <t>LIT_619</t>
  </si>
  <si>
    <t>LIT_652</t>
  </si>
  <si>
    <t>LIT_217</t>
  </si>
  <si>
    <t>LIT_056</t>
  </si>
  <si>
    <t>LIT_696</t>
  </si>
  <si>
    <t>LIT_034</t>
  </si>
  <si>
    <t>LIT_161</t>
  </si>
  <si>
    <t>LIT_160</t>
  </si>
  <si>
    <t>LIT_654</t>
  </si>
  <si>
    <t>LIT_083</t>
  </si>
  <si>
    <t>LIT_263</t>
  </si>
  <si>
    <t>LIT_058</t>
  </si>
  <si>
    <t>LIT_342</t>
  </si>
  <si>
    <t>LIT_442</t>
  </si>
  <si>
    <t>LIT_531</t>
  </si>
  <si>
    <t>LIT_445</t>
  </si>
  <si>
    <t>LIT_374</t>
  </si>
  <si>
    <t>LIT_010</t>
  </si>
  <si>
    <t>LIT_168</t>
  </si>
  <si>
    <t>LIT_406</t>
  </si>
  <si>
    <t>LIT_525</t>
  </si>
  <si>
    <t>LIT_684</t>
  </si>
  <si>
    <t>LIT_459</t>
  </si>
  <si>
    <t>LIT_405</t>
  </si>
  <si>
    <t>LIT_524</t>
  </si>
  <si>
    <t>LIT_221</t>
  </si>
  <si>
    <t>LIT_264</t>
  </si>
  <si>
    <t>LIT_344</t>
  </si>
  <si>
    <t>LIT_432</t>
  </si>
  <si>
    <t>LIT_098</t>
  </si>
  <si>
    <t>LIT_609</t>
  </si>
  <si>
    <t>LIT_372</t>
  </si>
  <si>
    <t>Bihaing-IHS</t>
  </si>
  <si>
    <t>Boga-Mahole</t>
  </si>
  <si>
    <t>LIT_209</t>
  </si>
  <si>
    <t>LIT_113</t>
  </si>
  <si>
    <t>Dizangue</t>
  </si>
  <si>
    <t>CTR_003</t>
  </si>
  <si>
    <t>Ebombe</t>
  </si>
  <si>
    <t>LIT_185</t>
  </si>
  <si>
    <t>LIT_510</t>
  </si>
  <si>
    <t>Kanga</t>
  </si>
  <si>
    <t>LIT_509</t>
  </si>
  <si>
    <t>Kopongo</t>
  </si>
  <si>
    <t>LIT_508</t>
  </si>
  <si>
    <t>Logbong</t>
  </si>
  <si>
    <t>Madjap</t>
  </si>
  <si>
    <t>LIT_191</t>
  </si>
  <si>
    <t>Mouanko</t>
  </si>
  <si>
    <t>LIT_135</t>
  </si>
  <si>
    <t>Ngonga</t>
  </si>
  <si>
    <t>Ngwei</t>
  </si>
  <si>
    <t>Nkak</t>
  </si>
  <si>
    <t>LIT_514</t>
  </si>
  <si>
    <t>Nkan</t>
  </si>
  <si>
    <t>Pouma</t>
  </si>
  <si>
    <t>LIT_513</t>
  </si>
  <si>
    <t>Poutkak</t>
  </si>
  <si>
    <t>LIT_138</t>
  </si>
  <si>
    <t>Sackbayeme</t>
  </si>
  <si>
    <t>LIT_040</t>
  </si>
  <si>
    <t>Safacam</t>
  </si>
  <si>
    <t>Sibongo</t>
  </si>
  <si>
    <t>Sokelle-IHS</t>
  </si>
  <si>
    <t>LIT_319</t>
  </si>
  <si>
    <t>Botko</t>
  </si>
  <si>
    <t>Dibang</t>
  </si>
  <si>
    <t>Dizangue-KM14-IHS</t>
  </si>
  <si>
    <t>LIT_322</t>
  </si>
  <si>
    <t>LIT_229</t>
  </si>
  <si>
    <t>Edea-Ndokok</t>
  </si>
  <si>
    <t>LIT_749</t>
  </si>
  <si>
    <t>LIT_078</t>
  </si>
  <si>
    <t>LIT_503</t>
  </si>
  <si>
    <t>Logbadjeck-IHS</t>
  </si>
  <si>
    <t>LIT_389</t>
  </si>
  <si>
    <t>Lounghe-Camrail</t>
  </si>
  <si>
    <t>Makondo</t>
  </si>
  <si>
    <t>Mbambou-IHS</t>
  </si>
  <si>
    <t>Mbongo-IHS</t>
  </si>
  <si>
    <t>LIT_134</t>
  </si>
  <si>
    <t>Messondo</t>
  </si>
  <si>
    <t>LIT_227</t>
  </si>
  <si>
    <t>Missole</t>
  </si>
  <si>
    <t>LIT_306</t>
  </si>
  <si>
    <t>Missole-Entree</t>
  </si>
  <si>
    <t>LIT_750</t>
  </si>
  <si>
    <t>Ndjokloumbe-IHS</t>
  </si>
  <si>
    <t>CTR_059</t>
  </si>
  <si>
    <t>Ndokok</t>
  </si>
  <si>
    <t>Ndokoma</t>
  </si>
  <si>
    <t>SUO_029</t>
  </si>
  <si>
    <t>Ngambe</t>
  </si>
  <si>
    <t>Ngog-Mbog</t>
  </si>
  <si>
    <t>Ngoulmepa-New</t>
  </si>
  <si>
    <t>Ngwei-II-IHS</t>
  </si>
  <si>
    <t>LIT_201</t>
  </si>
  <si>
    <t>Pouma-Makob</t>
  </si>
  <si>
    <t>LIT_012</t>
  </si>
  <si>
    <t>Sikoum</t>
  </si>
  <si>
    <t>LIT_388</t>
  </si>
  <si>
    <t>Sikoum-II</t>
  </si>
  <si>
    <t>LIT_515</t>
  </si>
  <si>
    <t>Sodibanga</t>
  </si>
  <si>
    <t>LIT_200</t>
  </si>
  <si>
    <t>SongLoulou-IHS</t>
  </si>
  <si>
    <t>Yoyo-New</t>
  </si>
  <si>
    <t>SUD_001</t>
  </si>
  <si>
    <t>Bipaga</t>
  </si>
  <si>
    <t>LIT_132</t>
  </si>
  <si>
    <t>Campo</t>
  </si>
  <si>
    <t>LIT_494</t>
  </si>
  <si>
    <t>Campo-Beach-IHS</t>
  </si>
  <si>
    <t>SUD_215</t>
  </si>
  <si>
    <t>Fifinda-MTN</t>
  </si>
  <si>
    <t>SUD_240</t>
  </si>
  <si>
    <t>SUD_094</t>
  </si>
  <si>
    <t>SUD_042</t>
  </si>
  <si>
    <t>SUD_043</t>
  </si>
  <si>
    <t>SUD_021</t>
  </si>
  <si>
    <t>Mpoloungoue</t>
  </si>
  <si>
    <t>SUD_011</t>
  </si>
  <si>
    <t>Niete-DG</t>
  </si>
  <si>
    <t>SUD_005</t>
  </si>
  <si>
    <t>Niete-FH</t>
  </si>
  <si>
    <t>LIT_193</t>
  </si>
  <si>
    <t>Niete-V14</t>
  </si>
  <si>
    <t>LIT_495</t>
  </si>
  <si>
    <t>Niete-V15-IHS</t>
  </si>
  <si>
    <t>SUD_004</t>
  </si>
  <si>
    <t>Pama</t>
  </si>
  <si>
    <t>SUD_092</t>
  </si>
  <si>
    <t>Port_Autonome_Kribi</t>
  </si>
  <si>
    <t>Apouh</t>
  </si>
  <si>
    <t>LIT_313</t>
  </si>
  <si>
    <t>LIT_321</t>
  </si>
  <si>
    <t>LIT_006</t>
  </si>
  <si>
    <t>Ferme-Suisse</t>
  </si>
  <si>
    <t>SUD_214</t>
  </si>
  <si>
    <t>Mbongouen-MTN</t>
  </si>
  <si>
    <t>LIT_314</t>
  </si>
  <si>
    <t>LIT_505</t>
  </si>
  <si>
    <t>Bissiang</t>
  </si>
  <si>
    <t>Campo-Maan</t>
  </si>
  <si>
    <t>LIT_133</t>
  </si>
  <si>
    <t>Colline-du-loup</t>
  </si>
  <si>
    <t>SUD_241</t>
  </si>
  <si>
    <t>SUD_093</t>
  </si>
  <si>
    <t>LIT_107</t>
  </si>
  <si>
    <t>SUD_057</t>
  </si>
  <si>
    <t>SUD_095</t>
  </si>
  <si>
    <t>SUD_096</t>
  </si>
  <si>
    <t>SUD_002</t>
  </si>
  <si>
    <t>SUD_076</t>
  </si>
  <si>
    <t>LIT_194</t>
  </si>
  <si>
    <t>Niete-V13</t>
  </si>
  <si>
    <t>SS-Hotel-Lagon-Outdoor</t>
  </si>
  <si>
    <t>LIT_591</t>
  </si>
  <si>
    <t>Dehane-PHP</t>
  </si>
  <si>
    <t>LIT_005</t>
  </si>
  <si>
    <t>Edea</t>
  </si>
  <si>
    <t>LIT_186</t>
  </si>
  <si>
    <t>LIT_456</t>
  </si>
  <si>
    <t>LIT_323</t>
  </si>
  <si>
    <t>LIT_637</t>
  </si>
  <si>
    <t>LIT_682</t>
  </si>
  <si>
    <t>LIT_690</t>
  </si>
  <si>
    <t>Dibombari</t>
  </si>
  <si>
    <t>LIT_444</t>
  </si>
  <si>
    <t>LIT_181</t>
  </si>
  <si>
    <t>LIT_641</t>
  </si>
  <si>
    <t>LIT_206</t>
  </si>
  <si>
    <t>LIT_296</t>
  </si>
  <si>
    <t>Bonalea</t>
  </si>
  <si>
    <t>LIT_046</t>
  </si>
  <si>
    <t>LIT_031</t>
  </si>
  <si>
    <t>Mbanga</t>
  </si>
  <si>
    <t>LIT_051</t>
  </si>
  <si>
    <t>Nkapa</t>
  </si>
  <si>
    <t>LIT_016</t>
  </si>
  <si>
    <t>Souza</t>
  </si>
  <si>
    <t>LIT_346</t>
  </si>
  <si>
    <t>LIT_243</t>
  </si>
  <si>
    <t>LIT_017</t>
  </si>
  <si>
    <t>LIT_681</t>
  </si>
  <si>
    <t>LIT_535</t>
  </si>
  <si>
    <t>LIT_418</t>
  </si>
  <si>
    <t>LIT_597</t>
  </si>
  <si>
    <t>LIT_477</t>
  </si>
  <si>
    <t>LIT_123</t>
  </si>
  <si>
    <t>LIT_290</t>
  </si>
  <si>
    <t>LIT_203</t>
  </si>
  <si>
    <t>LIT_130</t>
  </si>
  <si>
    <t>LIT_589</t>
  </si>
  <si>
    <t>LIT_485</t>
  </si>
  <si>
    <t>LIT_111</t>
  </si>
  <si>
    <t>Kompigna</t>
  </si>
  <si>
    <t>LIT_479</t>
  </si>
  <si>
    <t>LIT_621</t>
  </si>
  <si>
    <t>LIT_137</t>
  </si>
  <si>
    <t>LIT_437</t>
  </si>
  <si>
    <t>LIT_498</t>
  </si>
  <si>
    <t>LIT_430</t>
  </si>
  <si>
    <t>Mbanga2-IHS</t>
  </si>
  <si>
    <t>LIT_233</t>
  </si>
  <si>
    <t>Tangui</t>
  </si>
  <si>
    <t>Banguem-Street-II</t>
  </si>
  <si>
    <t>LIT_112</t>
  </si>
  <si>
    <t>Bare</t>
  </si>
  <si>
    <t>Ebonji-IHS</t>
  </si>
  <si>
    <t>OST_103</t>
  </si>
  <si>
    <t>Kekem</t>
  </si>
  <si>
    <t>Loum-Joli-IHS</t>
  </si>
  <si>
    <t>Loum-Nkombi-II-IHS</t>
  </si>
  <si>
    <t>LIT_356</t>
  </si>
  <si>
    <t>Manengole</t>
  </si>
  <si>
    <t>LIT_679</t>
  </si>
  <si>
    <t>Melong-Carrefour-MTN</t>
  </si>
  <si>
    <t>LIT_492</t>
  </si>
  <si>
    <t>Njombe-Market-IHS</t>
  </si>
  <si>
    <t>LIT_590</t>
  </si>
  <si>
    <t>Njombe-PHP</t>
  </si>
  <si>
    <t>LIT_288</t>
  </si>
  <si>
    <t>LIT_116</t>
  </si>
  <si>
    <t>LIT_169</t>
  </si>
  <si>
    <t>SUO_039</t>
  </si>
  <si>
    <t>Nyassosso-MTN</t>
  </si>
  <si>
    <t>PENJA-MARKET-MTN</t>
  </si>
  <si>
    <t>LIT_493</t>
  </si>
  <si>
    <t>OST_140</t>
  </si>
  <si>
    <t>Santchou-IHS</t>
  </si>
  <si>
    <t>LIT_225</t>
  </si>
  <si>
    <t>Tombel-MTN</t>
  </si>
  <si>
    <t>OST_038</t>
  </si>
  <si>
    <t>Santchou</t>
  </si>
  <si>
    <t>SUO_013</t>
  </si>
  <si>
    <t>Banguem</t>
  </si>
  <si>
    <t>LIT_029</t>
  </si>
  <si>
    <t>Loum</t>
  </si>
  <si>
    <t>LIT_086</t>
  </si>
  <si>
    <t>Loum-Camtel</t>
  </si>
  <si>
    <t>Loum-PHP</t>
  </si>
  <si>
    <t>LIT_062</t>
  </si>
  <si>
    <t>Manjo-New</t>
  </si>
  <si>
    <t>LIT_592</t>
  </si>
  <si>
    <t>Manjo-PHP</t>
  </si>
  <si>
    <t>LIT_063</t>
  </si>
  <si>
    <t>Melong</t>
  </si>
  <si>
    <t>LIT_109</t>
  </si>
  <si>
    <t>Ndoungue</t>
  </si>
  <si>
    <t>LIT_039</t>
  </si>
  <si>
    <t>Njombe</t>
  </si>
  <si>
    <t>LIT_021</t>
  </si>
  <si>
    <t>LIT_558</t>
  </si>
  <si>
    <t>LIT_071</t>
  </si>
  <si>
    <t>LIT_208</t>
  </si>
  <si>
    <t>Penja</t>
  </si>
  <si>
    <t>LIT_594</t>
  </si>
  <si>
    <t>Penja-PHP</t>
  </si>
  <si>
    <t>SUO_066</t>
  </si>
  <si>
    <t>Berunda-MTN</t>
  </si>
  <si>
    <t>SUO_197</t>
  </si>
  <si>
    <t>Bokwai-IHS</t>
  </si>
  <si>
    <t>SUO_132</t>
  </si>
  <si>
    <t>Bonakanda</t>
  </si>
  <si>
    <t>SUO_221</t>
  </si>
  <si>
    <t>Buea-Bakwere-Town-MTN</t>
  </si>
  <si>
    <t>SUO_186</t>
  </si>
  <si>
    <t>Buea-Boduma-IHS</t>
  </si>
  <si>
    <t>Buea-Bomaka-II-IHS</t>
  </si>
  <si>
    <t>Buea-Bomaka-III-MTN</t>
  </si>
  <si>
    <t>Buea-Centre-Ville</t>
  </si>
  <si>
    <t>SUO_077</t>
  </si>
  <si>
    <t>Buea-David-Square</t>
  </si>
  <si>
    <t>SUO_242</t>
  </si>
  <si>
    <t>Buea-Hospital</t>
  </si>
  <si>
    <t>SUO_215</t>
  </si>
  <si>
    <t>Buea-Kouma-IHS</t>
  </si>
  <si>
    <t>SUO_170</t>
  </si>
  <si>
    <t>Buea-Low-Boduma-MTN</t>
  </si>
  <si>
    <t>SUO_180</t>
  </si>
  <si>
    <t>Buea-Sandpit-IHS</t>
  </si>
  <si>
    <t>Buea-Service-Center-IHS</t>
  </si>
  <si>
    <t>SUO_199</t>
  </si>
  <si>
    <t>Buea-Soppo-University-IHS</t>
  </si>
  <si>
    <t>SUO_200</t>
  </si>
  <si>
    <t>Buea-UB-Lamp-IHS</t>
  </si>
  <si>
    <t>SUO_062</t>
  </si>
  <si>
    <t>Buea-Universite</t>
  </si>
  <si>
    <t>SUO_185</t>
  </si>
  <si>
    <t>Buea-Wokoko-IHS</t>
  </si>
  <si>
    <t>Ekona-II-IHS</t>
  </si>
  <si>
    <t>Ekona-MTN</t>
  </si>
  <si>
    <t>SUO_181</t>
  </si>
  <si>
    <t>Great-Soppo-IHS</t>
  </si>
  <si>
    <t>SUO_184</t>
  </si>
  <si>
    <t>GSS-BUEA-TOWN-IHS</t>
  </si>
  <si>
    <t>SUO_078</t>
  </si>
  <si>
    <t>Limbe-Fini-Hotel</t>
  </si>
  <si>
    <t>SUO_243</t>
  </si>
  <si>
    <t>SUO_079</t>
  </si>
  <si>
    <t>Mile14-IHS</t>
  </si>
  <si>
    <t>Mile16-Bolifamba-IHS</t>
  </si>
  <si>
    <t>SUO_213</t>
  </si>
  <si>
    <t>Molyko-Buea-SC2</t>
  </si>
  <si>
    <t>MOLYKO-CHIEF-STREET-MTN</t>
  </si>
  <si>
    <t>SUO_183</t>
  </si>
  <si>
    <t>Molyko-IHS</t>
  </si>
  <si>
    <t>SUO_179</t>
  </si>
  <si>
    <t>SUO_202</t>
  </si>
  <si>
    <t>Mountain-Hotel-IHS</t>
  </si>
  <si>
    <t>SUO_038</t>
  </si>
  <si>
    <t>Muea</t>
  </si>
  <si>
    <t>SUO_210</t>
  </si>
  <si>
    <t>Mutengene-Maternity-IHS</t>
  </si>
  <si>
    <t>SUO_211</t>
  </si>
  <si>
    <t>Tole-IHS</t>
  </si>
  <si>
    <t>Tole-II-IHS</t>
  </si>
  <si>
    <t>SUO_152</t>
  </si>
  <si>
    <t>Tole-Tea-IHS</t>
  </si>
  <si>
    <t>SUO_195</t>
  </si>
  <si>
    <t>Wonya-Mavio-IHS</t>
  </si>
  <si>
    <t>Malende-IHS</t>
  </si>
  <si>
    <t>Munyengue-Trouble-IHS</t>
  </si>
  <si>
    <t>LIT_176</t>
  </si>
  <si>
    <t>Muyengue-Bafia-IHS</t>
  </si>
  <si>
    <t>LIT_175</t>
  </si>
  <si>
    <t>Muyengue-IHS</t>
  </si>
  <si>
    <t>SUO_026</t>
  </si>
  <si>
    <t>Muyengue-II-IHS</t>
  </si>
  <si>
    <t>Muyuka</t>
  </si>
  <si>
    <t>SUO_226</t>
  </si>
  <si>
    <t>Buea-Camtel</t>
  </si>
  <si>
    <t>SUO_033</t>
  </si>
  <si>
    <t>Buea-Entree</t>
  </si>
  <si>
    <t>SUO_007</t>
  </si>
  <si>
    <t>Buea-Orange</t>
  </si>
  <si>
    <t>SUO_023</t>
  </si>
  <si>
    <t>Buea-Signal-Hill</t>
  </si>
  <si>
    <t>Yoke</t>
  </si>
  <si>
    <t>SUO_167</t>
  </si>
  <si>
    <t>Bondjo-Hill-IHS</t>
  </si>
  <si>
    <t>SUO_035</t>
  </si>
  <si>
    <t>Debunsha-MTN</t>
  </si>
  <si>
    <t>SUO_014</t>
  </si>
  <si>
    <t>Down-Beach</t>
  </si>
  <si>
    <t>SUO_036</t>
  </si>
  <si>
    <t>Idenau-MTN</t>
  </si>
  <si>
    <t>SUO_227</t>
  </si>
  <si>
    <t>Limbe-Batoke-Camtel</t>
  </si>
  <si>
    <t>SUO_081</t>
  </si>
  <si>
    <t>Limbe-Bimbia-CRTV</t>
  </si>
  <si>
    <t>Limbe-Bota-IHS</t>
  </si>
  <si>
    <t>SUO_188</t>
  </si>
  <si>
    <t>Limbe-Church-Street-IHS</t>
  </si>
  <si>
    <t>SUO_219</t>
  </si>
  <si>
    <t>Limbe-College-Excellence-IHS</t>
  </si>
  <si>
    <t>SUO_192</t>
  </si>
  <si>
    <t>Limbe-GRA-IHS</t>
  </si>
  <si>
    <t>Limbe-Mile4-IHS</t>
  </si>
  <si>
    <t>SUO_154</t>
  </si>
  <si>
    <t>Limbe-Mokindi-MTN-IHS</t>
  </si>
  <si>
    <t>SUO_224</t>
  </si>
  <si>
    <t>LIMBE-MOTOWOH-MTN</t>
  </si>
  <si>
    <t>SUO_187</t>
  </si>
  <si>
    <t>Limbe-New-Town-IHS</t>
  </si>
  <si>
    <t>SUO_082</t>
  </si>
  <si>
    <t>Limbe-Semme-Beach-MTN</t>
  </si>
  <si>
    <t>SUO_080</t>
  </si>
  <si>
    <t>Limbe-Sonara-MTN</t>
  </si>
  <si>
    <t>SUO_214</t>
  </si>
  <si>
    <t>Mile4-Q10-IHS</t>
  </si>
  <si>
    <t>SUO_149</t>
  </si>
  <si>
    <t>Mutengene-Ombe-IHS</t>
  </si>
  <si>
    <t>SUO_064</t>
  </si>
  <si>
    <t>Mutengene-Qter8</t>
  </si>
  <si>
    <t>SUO_225</t>
  </si>
  <si>
    <t>MUTENGUENE BAGDAD-MTN</t>
  </si>
  <si>
    <t>SUO_004</t>
  </si>
  <si>
    <t>Tiko</t>
  </si>
  <si>
    <t>SUO_205</t>
  </si>
  <si>
    <t>Tiko-Junction-IHS</t>
  </si>
  <si>
    <t>SUO_209</t>
  </si>
  <si>
    <t>Tiko-Long-Street-IHS</t>
  </si>
  <si>
    <t>SUO_104</t>
  </si>
  <si>
    <t>Tiko-Market-IHS</t>
  </si>
  <si>
    <t>SUO_105</t>
  </si>
  <si>
    <t>Tiko-Stadium-IHS</t>
  </si>
  <si>
    <t>SUO_193</t>
  </si>
  <si>
    <t>Towe-South-IHS</t>
  </si>
  <si>
    <t>SUO_166</t>
  </si>
  <si>
    <t>Upper-Mawo-IHS</t>
  </si>
  <si>
    <t>SUO_127</t>
  </si>
  <si>
    <t>Wotutu-IHS</t>
  </si>
  <si>
    <t>LIT_173</t>
  </si>
  <si>
    <t>CDC-Delmonte-IHS</t>
  </si>
  <si>
    <t>Missellele</t>
  </si>
  <si>
    <t>SUO_050</t>
  </si>
  <si>
    <t>Limbe-Down-Beach-II</t>
  </si>
  <si>
    <t>SUO_065</t>
  </si>
  <si>
    <t>Limbe-Federal-Qter</t>
  </si>
  <si>
    <t>SUO_002</t>
  </si>
  <si>
    <t>Limbe-Kie</t>
  </si>
  <si>
    <t>SUO_003</t>
  </si>
  <si>
    <t>Limbe-UQ</t>
  </si>
  <si>
    <t>SUO_021</t>
  </si>
  <si>
    <t>Mile4</t>
  </si>
  <si>
    <t>SUO_011</t>
  </si>
  <si>
    <t>Monkey-Hill</t>
  </si>
  <si>
    <t>SUO_005</t>
  </si>
  <si>
    <t>Mutengene</t>
  </si>
  <si>
    <t>SUO_164</t>
  </si>
  <si>
    <t>Mutengene-E-Police</t>
  </si>
  <si>
    <t>SUO_157</t>
  </si>
  <si>
    <t>NEW-Bonako</t>
  </si>
  <si>
    <t>SONARA</t>
  </si>
  <si>
    <t>SUO_131</t>
  </si>
  <si>
    <t>Bonjongo</t>
  </si>
  <si>
    <t>FOJO André</t>
  </si>
  <si>
    <t>Bai-Kuke-IHS</t>
  </si>
  <si>
    <t>SUO_093</t>
  </si>
  <si>
    <t>Bai-Panya-IHS</t>
  </si>
  <si>
    <t>Bakassi</t>
  </si>
  <si>
    <t>Bekondo-IHS</t>
  </si>
  <si>
    <t>Bombanda-Ebulu-IHS</t>
  </si>
  <si>
    <t>Bombe-Bakundu-MTN</t>
  </si>
  <si>
    <t>Bova-Bokombo-IHS</t>
  </si>
  <si>
    <t>SUO_045</t>
  </si>
  <si>
    <t>Ekindi-MTN</t>
  </si>
  <si>
    <t>Ekondo-Nege-MTN</t>
  </si>
  <si>
    <t>Ekondo-titi</t>
  </si>
  <si>
    <t>Ilor-MTN</t>
  </si>
  <si>
    <t>SUO_230</t>
  </si>
  <si>
    <t>Kumba-Alaska-Street-IHS</t>
  </si>
  <si>
    <t>SUO_108</t>
  </si>
  <si>
    <t>Kumba-Barombi-Kang-II-IHS</t>
  </si>
  <si>
    <t>Kumba-Bonakama2-IHS</t>
  </si>
  <si>
    <t>Kumba-Bonakama-IHS</t>
  </si>
  <si>
    <t>SUO_109</t>
  </si>
  <si>
    <t>Kumba-CCAS-IHS</t>
  </si>
  <si>
    <t>SUO_110</t>
  </si>
  <si>
    <t>Kumba-Fiango-IHS</t>
  </si>
  <si>
    <t>SUO_052</t>
  </si>
  <si>
    <t>Kumba-Kake</t>
  </si>
  <si>
    <t>SUO_114</t>
  </si>
  <si>
    <t>Kumba-Kossala2-IHS</t>
  </si>
  <si>
    <t>SUO_113</t>
  </si>
  <si>
    <t>Kumba-Kossala-IHS</t>
  </si>
  <si>
    <t>SUO_125</t>
  </si>
  <si>
    <t>Kumba-Krama-IHS</t>
  </si>
  <si>
    <t>SUO_054</t>
  </si>
  <si>
    <t>Kumba-Lutherian-Church-MTN</t>
  </si>
  <si>
    <t>Kumba-Mabanda</t>
  </si>
  <si>
    <t>Kumba-Makata-IHS</t>
  </si>
  <si>
    <t>Kumba-Market</t>
  </si>
  <si>
    <t>SUO_237</t>
  </si>
  <si>
    <t>Kumba-Mbo-Street-IHS</t>
  </si>
  <si>
    <t>Kumba-Nkamlikum</t>
  </si>
  <si>
    <t>SUO_216</t>
  </si>
  <si>
    <t>Kumba-Preventive-IHS</t>
  </si>
  <si>
    <t>SUO_115</t>
  </si>
  <si>
    <t>Kumba-Pulletin-IHS</t>
  </si>
  <si>
    <t>SUO_126</t>
  </si>
  <si>
    <t>Kumba-Station-IHS</t>
  </si>
  <si>
    <t>SUO_088</t>
  </si>
  <si>
    <t>Kumbe-MTN</t>
  </si>
  <si>
    <t>Kurume</t>
  </si>
  <si>
    <t>Loe-MTN</t>
  </si>
  <si>
    <t>Mbakwa-Supe-MTN</t>
  </si>
  <si>
    <t>SUO_134</t>
  </si>
  <si>
    <t>Mbonge</t>
  </si>
  <si>
    <t>Mundemba</t>
  </si>
  <si>
    <t>Ngongo-MTN</t>
  </si>
  <si>
    <t>SUO_097</t>
  </si>
  <si>
    <t>Gamoko-Hill-IHS</t>
  </si>
  <si>
    <t>Jabane</t>
  </si>
  <si>
    <t>Konye</t>
  </si>
  <si>
    <t>SUO_006</t>
  </si>
  <si>
    <t>Kumba</t>
  </si>
  <si>
    <t>Kumba-Centre</t>
  </si>
  <si>
    <t>Elan Mencheng  Jeremiah</t>
  </si>
  <si>
    <t>COLLINs KOGGE</t>
  </si>
  <si>
    <t>Ngah Denis Fokanyuy</t>
  </si>
  <si>
    <t>Yara Nchare</t>
  </si>
  <si>
    <t>UCHENNA Cedric</t>
  </si>
  <si>
    <t>OST_316</t>
  </si>
  <si>
    <t>OST_141</t>
  </si>
  <si>
    <t>LIT_239</t>
  </si>
  <si>
    <t>Nkondjock-MTN</t>
  </si>
  <si>
    <t>OST_310</t>
  </si>
  <si>
    <t>Bamendou-II</t>
  </si>
  <si>
    <t>OST_314</t>
  </si>
  <si>
    <t>Bangoulap</t>
  </si>
  <si>
    <t>OST_322</t>
  </si>
  <si>
    <t>Basseu-MTN</t>
  </si>
  <si>
    <t>SUO_028</t>
  </si>
  <si>
    <t>Ndom</t>
  </si>
  <si>
    <t>LIT_136</t>
  </si>
  <si>
    <t>Omeng</t>
  </si>
  <si>
    <t>Babensi-IHS</t>
  </si>
  <si>
    <t>LIT_727</t>
  </si>
  <si>
    <t>SUO_233</t>
  </si>
  <si>
    <t>SUO_235</t>
  </si>
  <si>
    <t>Limbe-Ngueme</t>
  </si>
  <si>
    <t>SUO_236</t>
  </si>
  <si>
    <t>White-Star-Hotel</t>
  </si>
  <si>
    <t>SUO_234</t>
  </si>
  <si>
    <t>Limbe-Mile1</t>
  </si>
  <si>
    <t>Buea-Street2</t>
  </si>
  <si>
    <t>SUO_259</t>
  </si>
  <si>
    <t>SUO_241</t>
  </si>
  <si>
    <t>SUO_266</t>
  </si>
  <si>
    <t>SUO_255</t>
  </si>
  <si>
    <t xml:space="preserve">SUO_292 </t>
  </si>
  <si>
    <t>URH_BIR-Campo</t>
  </si>
  <si>
    <t>SUO_274</t>
  </si>
  <si>
    <t>URH_BIR-Man-O-War-Bay</t>
  </si>
  <si>
    <t>LIT_775</t>
  </si>
  <si>
    <t>Petit-Zambi</t>
  </si>
  <si>
    <t>SUD_125</t>
  </si>
  <si>
    <t>Bidou-IHS</t>
  </si>
  <si>
    <t>LIT_821</t>
  </si>
  <si>
    <t>URH_MBONGO</t>
  </si>
  <si>
    <t>SUD_154</t>
  </si>
  <si>
    <t>URH_NIETE-HOPITAL</t>
  </si>
  <si>
    <t>SUD_155</t>
  </si>
  <si>
    <t>LIT_640</t>
  </si>
  <si>
    <t>LIT_778</t>
  </si>
  <si>
    <t>Indoor-K-Hotel</t>
  </si>
  <si>
    <t>LIT_789</t>
  </si>
  <si>
    <t>LIT_764</t>
  </si>
  <si>
    <t>LIT_787</t>
  </si>
  <si>
    <t>LIT_772</t>
  </si>
  <si>
    <t>LIT_769</t>
  </si>
  <si>
    <t>Kake</t>
  </si>
  <si>
    <t>LIT_773</t>
  </si>
  <si>
    <t>LIT_798</t>
  </si>
  <si>
    <t>URH_BONJO</t>
  </si>
  <si>
    <t>P1 Child</t>
  </si>
  <si>
    <t>P2 Child</t>
  </si>
  <si>
    <t>Major Incidents</t>
  </si>
  <si>
    <t>SUO_190</t>
  </si>
  <si>
    <t>URH_MAFARE</t>
  </si>
  <si>
    <t>HUAWEI SITES FOLOW-UP</t>
  </si>
  <si>
    <t>HGB</t>
  </si>
  <si>
    <t>CAMTEL</t>
  </si>
  <si>
    <t>IHS Ongoing</t>
  </si>
  <si>
    <t>Good Grid no GE - 12h</t>
  </si>
  <si>
    <t>Hybrid Gen</t>
  </si>
  <si>
    <t>CTR_935</t>
  </si>
  <si>
    <t>LIT_839</t>
  </si>
  <si>
    <t>EST_150</t>
  </si>
  <si>
    <t>Andom</t>
  </si>
  <si>
    <t>NRO_141</t>
  </si>
  <si>
    <t>Bad Grid + GE</t>
  </si>
  <si>
    <t>NRD_217</t>
  </si>
  <si>
    <t>Good Grid + Solar + GE</t>
  </si>
  <si>
    <t>EST_158</t>
  </si>
  <si>
    <t>NRD_203</t>
  </si>
  <si>
    <t>NRD_222</t>
  </si>
  <si>
    <t>NRD_208</t>
  </si>
  <si>
    <t>EXN_314</t>
  </si>
  <si>
    <t>EXN_262</t>
  </si>
  <si>
    <t>LIT_794</t>
  </si>
  <si>
    <t>EXN_288</t>
  </si>
  <si>
    <t>EXN_326</t>
  </si>
  <si>
    <t>SUO_249</t>
  </si>
  <si>
    <t>NRD_214</t>
  </si>
  <si>
    <t>ADM_195</t>
  </si>
  <si>
    <t>NRD_204</t>
  </si>
  <si>
    <t>NRD_227</t>
  </si>
  <si>
    <t>ADM_192</t>
  </si>
  <si>
    <t>NRD_213</t>
  </si>
  <si>
    <t>NRD_233</t>
  </si>
  <si>
    <t>Good Grid + GE</t>
  </si>
  <si>
    <t>Solar-Gen-Lithium</t>
  </si>
  <si>
    <t>CTR_395</t>
  </si>
  <si>
    <t>Gen-Lithium</t>
  </si>
  <si>
    <t>ADM_193</t>
  </si>
  <si>
    <t>Nchum</t>
  </si>
  <si>
    <t>Bad Grid + Solar + GE</t>
  </si>
  <si>
    <t>Medium Grid + Solar + GE</t>
  </si>
  <si>
    <t>Hybrid Solar - S1</t>
  </si>
  <si>
    <t>Bassamba</t>
  </si>
  <si>
    <t>LIT_771</t>
  </si>
  <si>
    <t>DG+Grid</t>
  </si>
  <si>
    <t>EXN_303</t>
  </si>
  <si>
    <t>Solar-Grid-Gen-Lithium</t>
  </si>
  <si>
    <t>Grid-Lithium</t>
  </si>
  <si>
    <t>SUD_119</t>
  </si>
  <si>
    <t>SUO_245</t>
  </si>
  <si>
    <t>SUO_106</t>
  </si>
  <si>
    <t>CTR_924</t>
  </si>
  <si>
    <t>ADM_187</t>
  </si>
  <si>
    <t>NRO_147</t>
  </si>
  <si>
    <t>OST_328</t>
  </si>
  <si>
    <t>OST_341</t>
  </si>
  <si>
    <t>Grid-Hybrid-Gen</t>
  </si>
  <si>
    <t>EXN_317</t>
  </si>
  <si>
    <t>LIT_793</t>
  </si>
  <si>
    <t>OST_102</t>
  </si>
  <si>
    <t>OST_319</t>
  </si>
  <si>
    <t>ADM_183</t>
  </si>
  <si>
    <t>CTR_852</t>
  </si>
  <si>
    <t>NRD_235</t>
  </si>
  <si>
    <t>SUD_149</t>
  </si>
  <si>
    <t>Solar Only</t>
  </si>
  <si>
    <t>EXN_298</t>
  </si>
  <si>
    <t>EXN_274</t>
  </si>
  <si>
    <t>EXN_283</t>
  </si>
  <si>
    <t>EXN_327</t>
  </si>
  <si>
    <t>Code site</t>
  </si>
  <si>
    <t>Nom du Site</t>
  </si>
  <si>
    <t>Région</t>
  </si>
  <si>
    <t>Ville/localité</t>
  </si>
  <si>
    <t>Longitude</t>
  </si>
  <si>
    <t>Latitude</t>
  </si>
  <si>
    <t>Altitude</t>
  </si>
  <si>
    <t>Site Type</t>
  </si>
  <si>
    <t>Equipementiers</t>
  </si>
  <si>
    <t>FM Office</t>
  </si>
  <si>
    <t>Topologie</t>
  </si>
  <si>
    <t>SUD_001_Z_Bipaga</t>
  </si>
  <si>
    <t>SUD</t>
  </si>
  <si>
    <t>Macro</t>
  </si>
  <si>
    <t>Clautaire Pouguoé</t>
  </si>
  <si>
    <t>OCM_Kribi</t>
  </si>
  <si>
    <t>CTR</t>
  </si>
  <si>
    <t>Freddy Fongang</t>
  </si>
  <si>
    <t>OCM_Edea</t>
  </si>
  <si>
    <t>OCM_Boumnyebel</t>
  </si>
  <si>
    <t>LIT</t>
  </si>
  <si>
    <t>SUO</t>
  </si>
  <si>
    <t>Emile TAMFU</t>
  </si>
  <si>
    <t>OCM_Limbe</t>
  </si>
  <si>
    <t>Ewane Eric Pitié</t>
  </si>
  <si>
    <t>OCM_Moungo</t>
  </si>
  <si>
    <t>NRD</t>
  </si>
  <si>
    <t>Djouohou Armel</t>
  </si>
  <si>
    <t>OCM_Garoua_1</t>
  </si>
  <si>
    <t>TIF NORD</t>
  </si>
  <si>
    <t>OST</t>
  </si>
  <si>
    <t>Bafoussam</t>
  </si>
  <si>
    <t>OCM_Bafoussam_1</t>
  </si>
  <si>
    <t>LIT_037_Z_Makepe</t>
  </si>
  <si>
    <t>Douala</t>
  </si>
  <si>
    <t>OCM_Douala_1</t>
  </si>
  <si>
    <t>LIT_080</t>
  </si>
  <si>
    <t>LIT_080_Z_Mak-Missoke</t>
  </si>
  <si>
    <t>EXN</t>
  </si>
  <si>
    <t>OCM_Kousseri</t>
  </si>
  <si>
    <t>SUD_007_Z_Ebolowa</t>
  </si>
  <si>
    <t>OCM_Ebolowa</t>
  </si>
  <si>
    <t>CTR_021_Z_Mbalmayo</t>
  </si>
  <si>
    <t>OCM_Mbalmayo</t>
  </si>
  <si>
    <t>Niete</t>
  </si>
  <si>
    <t>ADM</t>
  </si>
  <si>
    <t>Ngaoundere</t>
  </si>
  <si>
    <t>OCM_Ngaoundere_1</t>
  </si>
  <si>
    <t>SUD_006_Z_Kribi-Ocean</t>
  </si>
  <si>
    <t>Kribi</t>
  </si>
  <si>
    <t>NRO</t>
  </si>
  <si>
    <t>OCM_Bamenda_1</t>
  </si>
  <si>
    <t>Yaounde</t>
  </si>
  <si>
    <t>OCM_Yaounde_1</t>
  </si>
  <si>
    <t>CTR_022_Z_Bafia</t>
  </si>
  <si>
    <t>OCM_Bafia</t>
  </si>
  <si>
    <t>OCM_Kumba</t>
  </si>
  <si>
    <t>Grid-Gen-Lithium</t>
  </si>
  <si>
    <t>CTR_109_Z_Nkolndongo</t>
  </si>
  <si>
    <t>LIT_103_Z_Makepe-Nodal</t>
  </si>
  <si>
    <t>LIT_127_Z_Beedi</t>
  </si>
  <si>
    <t>Bamendjou</t>
  </si>
  <si>
    <t>EST_032_Z_Bertoua-Kano</t>
  </si>
  <si>
    <t>EST</t>
  </si>
  <si>
    <t>OCM_Bertoua_1</t>
  </si>
  <si>
    <t>Buea</t>
  </si>
  <si>
    <t>CTR_020_Z_Masque</t>
  </si>
  <si>
    <t>CTR_200_Z_Bastos-BAT</t>
  </si>
  <si>
    <t>CTR_197_Z_Charles-Atangana</t>
  </si>
  <si>
    <t>LIT_128_Z_PK11</t>
  </si>
  <si>
    <t>LIT_224_Z_Makepe-St-Tropez</t>
  </si>
  <si>
    <t>LIT_246_Z_Kotto-Bloc</t>
  </si>
  <si>
    <t>OCM_Nanga-Eboko</t>
  </si>
  <si>
    <t>LIT_247_Z_Bsadi-BlocJ</t>
  </si>
  <si>
    <t>LIT_248_Z_Hopital-General</t>
  </si>
  <si>
    <t>Maroua</t>
  </si>
  <si>
    <t>OCM_Maroua_1</t>
  </si>
  <si>
    <t>CTR_124_Z_ARMP</t>
  </si>
  <si>
    <t>CTR_251_Z_Vallee-Bastos</t>
  </si>
  <si>
    <t>CTR_269_Z_Ekounou-PJ</t>
  </si>
  <si>
    <t>LIT_297_Z_Lendi-Entree</t>
  </si>
  <si>
    <t>LIT_303_Z_Kotto-Antenne</t>
  </si>
  <si>
    <t>CTR_351_Z_Mimboman-Nodal</t>
  </si>
  <si>
    <t>LIT_278_Z_PK10-Marche</t>
  </si>
  <si>
    <t>LIT_256_Z_Beedi-Hte-Tension</t>
  </si>
  <si>
    <t>LIT_275_Z_Logpom-Sodikombo</t>
  </si>
  <si>
    <t>LIT_020_Z_Bonamoutongo</t>
  </si>
  <si>
    <t>LIT_261_Z_PK11-Mbengue-City</t>
  </si>
  <si>
    <t>LIT_285_Z_Makepe-Lycee</t>
  </si>
  <si>
    <t>LIT_373_Z_Missoke-Universite</t>
  </si>
  <si>
    <t>CTR_344_Z_Dragage</t>
  </si>
  <si>
    <t>CTR_129_Z_Acropole-IHS</t>
  </si>
  <si>
    <t>LIT_358_Z_Bonangang</t>
  </si>
  <si>
    <t>CTR_133_Z_Sapeur-Mimboman-IHS</t>
  </si>
  <si>
    <t>Manjo</t>
  </si>
  <si>
    <t>OCM_Maroua_3</t>
  </si>
  <si>
    <t>LIT_392_Z_Bomkoul</t>
  </si>
  <si>
    <t>Mwa</t>
  </si>
  <si>
    <t>Bafut</t>
  </si>
  <si>
    <t>OCM_Sangmelima</t>
  </si>
  <si>
    <t>EST_118_Z_Garoua-Boulai-New</t>
  </si>
  <si>
    <t>Garoua-Boulai</t>
  </si>
  <si>
    <t>OCM_Meiganga</t>
  </si>
  <si>
    <t>Meiganga</t>
  </si>
  <si>
    <t>Sabongari</t>
  </si>
  <si>
    <t>Nkeng-likok</t>
  </si>
  <si>
    <t>Solar-Grid-Gen</t>
  </si>
  <si>
    <t>CTR_475_Z_Sous-Prefecture-Tsinga</t>
  </si>
  <si>
    <t>CTR_474_Z_Bastos-Bethesda</t>
  </si>
  <si>
    <t>CTR_552_Z_Mimboman-Liberte-IHS</t>
  </si>
  <si>
    <t>Befang</t>
  </si>
  <si>
    <t>LIT_398_Z_Makepe-Missoke-Clinique</t>
  </si>
  <si>
    <t>LIT_357_Z_Makepe-AES</t>
  </si>
  <si>
    <t>Limbe</t>
  </si>
  <si>
    <t>OCM_Kaele</t>
  </si>
  <si>
    <t>Mokolo</t>
  </si>
  <si>
    <t>OCM_Mokolo</t>
  </si>
  <si>
    <t>CTR_735_Z_GP-Etoudi</t>
  </si>
  <si>
    <t>CTR_040_Z_Kondengui</t>
  </si>
  <si>
    <t>CTR_125_Z_Mobil-Kondengui</t>
  </si>
  <si>
    <t>EST_051_Z_Bertoua-Ngaikada</t>
  </si>
  <si>
    <t>OCM_Abong-Mbang</t>
  </si>
  <si>
    <t>Fotokol</t>
  </si>
  <si>
    <t>OCM_Makary</t>
  </si>
  <si>
    <t>EST_052_Z_Bertoua-Bonis-MTN</t>
  </si>
  <si>
    <t>LIT_403_Z_PK10-Soeurs-Dominicaines</t>
  </si>
  <si>
    <t>Ndikinimeki</t>
  </si>
  <si>
    <t>Banguem-VSAT</t>
  </si>
  <si>
    <t>LIT_140_Z_Logpom-Andem-IHS</t>
  </si>
  <si>
    <t>Bonepoupa</t>
  </si>
  <si>
    <t>LIT_167_Z_Makepe-Ecole-Sira</t>
  </si>
  <si>
    <t>LIT_234_Z_PK17-University-IHS</t>
  </si>
  <si>
    <t>EST_060_Z_Bertoua-Mokolo</t>
  </si>
  <si>
    <t>CTR_245_Z_Mimboman-Village</t>
  </si>
  <si>
    <t>LIT_235_Z_Logbessou-PK21-IHS</t>
  </si>
  <si>
    <t>OCM_Touboro</t>
  </si>
  <si>
    <t>CTR_478_Z_Anguissa-IHS</t>
  </si>
  <si>
    <t>LIT_376_Z_Logpom-IHS</t>
  </si>
  <si>
    <t>LIT_202_Z_Kotto-Mbangue</t>
  </si>
  <si>
    <t>Yingui</t>
  </si>
  <si>
    <t>LIT_440_Z_Logpom-Denver-City</t>
  </si>
  <si>
    <t>CTR_535_Z_Montee-Kondengui-MTN-IHS</t>
  </si>
  <si>
    <t>CTR_565_Z_NR-Carrossel</t>
  </si>
  <si>
    <t>CTR_640_Z_Bastos-Bir-IHS</t>
  </si>
  <si>
    <t>CTR_654_Z_Mimboman-Don-Bosco</t>
  </si>
  <si>
    <t>LIT_441_Z_Ngo-Njo</t>
  </si>
  <si>
    <t>LIT_452_Z_PK10-Bassang</t>
  </si>
  <si>
    <t>LIT_449_Z_Malangue</t>
  </si>
  <si>
    <t>LIT_448_Z_PK13-II</t>
  </si>
  <si>
    <t>CTR_655_Z_Mimboman-Liberte-II</t>
  </si>
  <si>
    <t>CTR_719_Z_Ekounou-II</t>
  </si>
  <si>
    <t>LIT_107_Z_Kribi-Gd-Batanga</t>
  </si>
  <si>
    <t>CTR_726_Z_Ekounou-Lycee-MTN</t>
  </si>
  <si>
    <t>SUD_015_Z_Kye-Ossi</t>
  </si>
  <si>
    <t>Sangmelima</t>
  </si>
  <si>
    <t>CTR_769_Z_Bastos-Golf</t>
  </si>
  <si>
    <t>CTR_772_Z_Mimboman-Chapelle</t>
  </si>
  <si>
    <t>CTR_852_Z_Golf-Quater-IHS</t>
  </si>
  <si>
    <t>LIT_490_Z_Makepe-Decharge2-IHS</t>
  </si>
  <si>
    <t>LIT_454_Z_Kotto-Eglise-EPC</t>
  </si>
  <si>
    <t>LIT_447_Z_PK10-Genie-Militaire</t>
  </si>
  <si>
    <t>LIT_585_Z_Ngo-Njo-II</t>
  </si>
  <si>
    <t>LIT_562_Z_Pingo-PK10-IHS-New</t>
  </si>
  <si>
    <t>CTR_937</t>
  </si>
  <si>
    <t>CTR_937_Z_laboratorie-T.Bella</t>
  </si>
  <si>
    <t>Garoua</t>
  </si>
  <si>
    <t>CTR_625_Z_Mimboman3-IHS</t>
  </si>
  <si>
    <t>EST_069_Z_Bertoua-ENIA-MTN</t>
  </si>
  <si>
    <t>Abiete</t>
  </si>
  <si>
    <t>Obala</t>
  </si>
  <si>
    <t>CTR_824</t>
  </si>
  <si>
    <t>CTR_824_Z_Mballa-II</t>
  </si>
  <si>
    <t>EST_079_Z_Bertoua-Tigaza</t>
  </si>
  <si>
    <t>Ngaoundal</t>
  </si>
  <si>
    <t>OCM_Tibati</t>
  </si>
  <si>
    <t>Tibati</t>
  </si>
  <si>
    <t>Ebodje</t>
  </si>
  <si>
    <t>Makak</t>
  </si>
  <si>
    <t>LIT_667_Z_PK13-Sitabac-New</t>
  </si>
  <si>
    <t>LIT_737_Z_Logpom-New</t>
  </si>
  <si>
    <t>LIT_578_Z_PK14-Market-IHS</t>
  </si>
  <si>
    <t>EST_087_Z_Bertoua-Dabadi</t>
  </si>
  <si>
    <t>LIT_582_Z_Lendi-II</t>
  </si>
  <si>
    <t>Balikumbat</t>
  </si>
  <si>
    <t>Sacbayeme</t>
  </si>
  <si>
    <t>Baba</t>
  </si>
  <si>
    <t>CTR_874_Z_IHS-China-Embassy-Yde</t>
  </si>
  <si>
    <t>LIT_005_Z_Edea</t>
  </si>
  <si>
    <t>LIT_078_Z_Edea-Ville</t>
  </si>
  <si>
    <t>EST_025_Z_Bertoua-Camp-SIC-IHS</t>
  </si>
  <si>
    <t>Sop</t>
  </si>
  <si>
    <t>LIT_610_Z_Bonamoutongo-II</t>
  </si>
  <si>
    <t>LIT_611_Z_Kotto-Bloc-II</t>
  </si>
  <si>
    <t>LIT_613_Z_Makepe-Bloc-E</t>
  </si>
  <si>
    <t>EST_088_Z_Bertoua-Agence-New</t>
  </si>
  <si>
    <t>Nguelemendouka</t>
  </si>
  <si>
    <t>Hybrid-Gen-Lithium</t>
  </si>
  <si>
    <t>LIT_618_Z_Logpom-Akanji-Immeuble</t>
  </si>
  <si>
    <t>Bamessing</t>
  </si>
  <si>
    <t>Binka</t>
  </si>
  <si>
    <t>EST_107_Z_Bertoua-Meteo</t>
  </si>
  <si>
    <t>LIT_638_Z_Logbessou-Sunshine-City</t>
  </si>
  <si>
    <t>LIT_650_Z_Logpom-Bilingual-School</t>
  </si>
  <si>
    <t>LIT_185_Z_Edea-Centre</t>
  </si>
  <si>
    <t>LIT_657_Z_Kotto-Denver</t>
  </si>
  <si>
    <t>Ebanga-Ngoulou</t>
  </si>
  <si>
    <t>Akwaya</t>
  </si>
  <si>
    <t>LIT_666_Z_Parcours-Vita</t>
  </si>
  <si>
    <t>EST_108_Z_Bertoua-Q-Admin</t>
  </si>
  <si>
    <t>LIT_669_Z_Logbessou-II</t>
  </si>
  <si>
    <t>LIT_677_Z_Makepe-III-MTN</t>
  </si>
  <si>
    <t>LIT_678_Z_Mbangue-III-MTN</t>
  </si>
  <si>
    <t>LIT_680_Z_Logbessou-OCM</t>
  </si>
  <si>
    <t>Ekondo-Titi</t>
  </si>
  <si>
    <t>LIT_697_Z_Crf-Patrick-Mboma</t>
  </si>
  <si>
    <t>CTR_820</t>
  </si>
  <si>
    <t>Kiienke</t>
  </si>
  <si>
    <t>SUD_021_Z_Mpoloungoue</t>
  </si>
  <si>
    <t>CTR_042_Z_Nkomo</t>
  </si>
  <si>
    <t>OCM_Yaounde_2</t>
  </si>
  <si>
    <t xml:space="preserve">Bad Grid </t>
  </si>
  <si>
    <t>CTR_215_Z_Nkolda</t>
  </si>
  <si>
    <t>LIT_712_Z_KOTTO-MBANGUE-II</t>
  </si>
  <si>
    <t>LIT_713_Z_Kotto-Baden-Baden</t>
  </si>
  <si>
    <t>Godola</t>
  </si>
  <si>
    <t>LIT_718_Z_Bonamoutongo-III</t>
  </si>
  <si>
    <t>Njikwa</t>
  </si>
  <si>
    <t>misselele</t>
  </si>
  <si>
    <t>CTR_196_Z_Complexe-BEAC</t>
  </si>
  <si>
    <t>LIT_726</t>
  </si>
  <si>
    <t>LIT_726_Z_Kotto-Village</t>
  </si>
  <si>
    <t>LIT_730_Z_Makepe-Conteneur</t>
  </si>
  <si>
    <t>LIT_071_Z_Nkong-Marche</t>
  </si>
  <si>
    <t>Nkongsamba</t>
  </si>
  <si>
    <t>Soukounga</t>
  </si>
  <si>
    <t>Moutourwa</t>
  </si>
  <si>
    <t>Bourrah</t>
  </si>
  <si>
    <t>OCM_Guider</t>
  </si>
  <si>
    <t>LIT_209_Z_Cellucam-New</t>
  </si>
  <si>
    <t>LIT_731_Z_PK18-Crf-Lapaix</t>
  </si>
  <si>
    <t>Bidzar</t>
  </si>
  <si>
    <t>Tombel</t>
  </si>
  <si>
    <t>Makalingai</t>
  </si>
  <si>
    <t>LIT_732_Z_Missoke-Chefferie</t>
  </si>
  <si>
    <t>LIT_771_Z_Ancienne-Mairie-Dla-V</t>
  </si>
  <si>
    <t>Kikai</t>
  </si>
  <si>
    <t>Makary</t>
  </si>
  <si>
    <t>CTR_258_Z_Koweit-City</t>
  </si>
  <si>
    <t>CTR_259_Z_Ekoumdoum</t>
  </si>
  <si>
    <t>SUD_002_Z_Kribi-Orange</t>
  </si>
  <si>
    <t>Kribi-Crtv</t>
  </si>
  <si>
    <t>Botatango</t>
  </si>
  <si>
    <t>ADM_046</t>
  </si>
  <si>
    <t>SUD_217_Z_Ebolowa-Elat</t>
  </si>
  <si>
    <t>SUD_223_Z_Ebolowa-Mekalat</t>
  </si>
  <si>
    <t>LIT_774_Z_Lendi-Chefferie</t>
  </si>
  <si>
    <t>LIT_021_Z_Nkong</t>
  </si>
  <si>
    <t>Mbongouen</t>
  </si>
  <si>
    <t>Ayoumgong</t>
  </si>
  <si>
    <t>LIT_775_Z_Makepe-Crf-Conquete</t>
  </si>
  <si>
    <t>EST_120_Z_Bertoua-Force-Tyre</t>
  </si>
  <si>
    <t>CTR_285_Z_Ekie-Elegance</t>
  </si>
  <si>
    <t>Fifinda</t>
  </si>
  <si>
    <t>Nkoteng</t>
  </si>
  <si>
    <t>SUD_224_Z_Sangmelima-II</t>
  </si>
  <si>
    <t>CTR_276_Z_Tradex-Nkomo</t>
  </si>
  <si>
    <t>CTR_833_Z_Tropicana-New</t>
  </si>
  <si>
    <t>LIT_210_Z_Logpom-H-Soeurs</t>
  </si>
  <si>
    <t>LIT_223_Z_PK10-Plateau</t>
  </si>
  <si>
    <t>Kumbo-Bangam</t>
  </si>
  <si>
    <t>Debunsha</t>
  </si>
  <si>
    <t>Idenau</t>
  </si>
  <si>
    <t>Essa-Mintsang</t>
  </si>
  <si>
    <t>EST_124_Z_Bertoua-Meteo-II</t>
  </si>
  <si>
    <t>Dibi</t>
  </si>
  <si>
    <t>Bawa-CAMRAIL</t>
  </si>
  <si>
    <t>EST_128_Z_Bertoua-Birpondo-IHS</t>
  </si>
  <si>
    <t>EST_143_Z_Bertoua-Camtel</t>
  </si>
  <si>
    <t>CTR_458_Z_Nkoabang-II-IHS</t>
  </si>
  <si>
    <t>CTR_469_Z_Nkolo2-MTN-IHS</t>
  </si>
  <si>
    <t>LIT_249_Z_PK12-Marche</t>
  </si>
  <si>
    <t>Bansoa</t>
  </si>
  <si>
    <t>EST_131_Z_Bertoua-Lycee-Technique</t>
  </si>
  <si>
    <t>Ngog-Mapubi</t>
  </si>
  <si>
    <t>Mapubbi</t>
  </si>
  <si>
    <t>CTR_465_Z_Ekoumdoum-MTN-IHS</t>
  </si>
  <si>
    <t>CTR_487_Z_Mvan-MRS-IHS</t>
  </si>
  <si>
    <t>CTR_252_Z_Mbalmayo-Ngalan</t>
  </si>
  <si>
    <t>LIT_229_Z_Edea-Entree</t>
  </si>
  <si>
    <t>Ezezang</t>
  </si>
  <si>
    <t>CTR_158_Z_Odza-II-IHS</t>
  </si>
  <si>
    <t>CTR_575_Z_Ekie-Nodal</t>
  </si>
  <si>
    <t>CTR_590_Z_Ngona</t>
  </si>
  <si>
    <t>Koza</t>
  </si>
  <si>
    <t>Nkong-CRTV</t>
  </si>
  <si>
    <t>Alou</t>
  </si>
  <si>
    <t>EST_001_Z_Bertoua</t>
  </si>
  <si>
    <t>OCM_Bertoua_2</t>
  </si>
  <si>
    <t>Kamkop</t>
  </si>
  <si>
    <t>CTR_631_Z_Nlobisson</t>
  </si>
  <si>
    <t>Bokito</t>
  </si>
  <si>
    <t>Ndjeleng</t>
  </si>
  <si>
    <t>Baloum</t>
  </si>
  <si>
    <t>Bameka</t>
  </si>
  <si>
    <t>Tadu</t>
  </si>
  <si>
    <t>Vikovi</t>
  </si>
  <si>
    <t>CTR_635_Z_Mehanda</t>
  </si>
  <si>
    <t>LIT_270_Z_Zone-Papass</t>
  </si>
  <si>
    <t>LIT_274_Z_Logpom-II</t>
  </si>
  <si>
    <t>LIT_276_Z_Logpom-Kosovo</t>
  </si>
  <si>
    <t>LIT_384_Z_Emene-City</t>
  </si>
  <si>
    <t>LIT_397_Z_Makepe-Chefferie</t>
  </si>
  <si>
    <t>LIT_401_Z_Makepe-Maturite</t>
  </si>
  <si>
    <t>LIT_584_Z_PK19</t>
  </si>
  <si>
    <t>LIT_728_Z_PK15-Auberge</t>
  </si>
  <si>
    <t>CTR_646_Z_Minkan-Nord-IHS</t>
  </si>
  <si>
    <t>Betare-oya</t>
  </si>
  <si>
    <t>Nyassosso</t>
  </si>
  <si>
    <t>CTR_665_Z_Ekoumdoum-II</t>
  </si>
  <si>
    <t>CTR_709_Z_Ngona-II</t>
  </si>
  <si>
    <t>CTR_730_Z_Edenville-Stade</t>
  </si>
  <si>
    <t>LIT_271_Z_PK15</t>
  </si>
  <si>
    <t>LIT_034_Z_BP-Cite</t>
  </si>
  <si>
    <t>OCM_Douala_2</t>
  </si>
  <si>
    <t>Penka-Michel</t>
  </si>
  <si>
    <t>SUD_227_Z_Ebolowa-Si</t>
  </si>
  <si>
    <t>Blangoua</t>
  </si>
  <si>
    <t>CTR_762_Z_Ekoumdoum-Chatel</t>
  </si>
  <si>
    <t>CTR_763_Z_Mehanda-II</t>
  </si>
  <si>
    <t>LIT_036_Z_C-D-Palmiers</t>
  </si>
  <si>
    <t>CTR_007_Z_Messamendongo</t>
  </si>
  <si>
    <t>Mendji</t>
  </si>
  <si>
    <t>CTR_010_Z_Nsimalen</t>
  </si>
  <si>
    <t>LIT_044_Z_Bmouang-Terminus</t>
  </si>
  <si>
    <t>LIT_048_Z_Rond-point</t>
  </si>
  <si>
    <t>LIT_050_Z_Bepanda</t>
  </si>
  <si>
    <t>LIT_054_Z_Gd-Moulin</t>
  </si>
  <si>
    <t>OST_089</t>
  </si>
  <si>
    <t>Banwa</t>
  </si>
  <si>
    <t>Letta</t>
  </si>
  <si>
    <t>CTR_084_Z_Nkoabang</t>
  </si>
  <si>
    <t>CTR_099_Z_Odza</t>
  </si>
  <si>
    <t>CTR_274_Z_Stade-Abega</t>
  </si>
  <si>
    <t>LIT_056_Z_Ange-Raphael</t>
  </si>
  <si>
    <t>LIT_085_Z_Bonantone</t>
  </si>
  <si>
    <t>LIT_092</t>
  </si>
  <si>
    <t>LIT_092_Z_Bep-Yonyong</t>
  </si>
  <si>
    <t>Lewa</t>
  </si>
  <si>
    <t>CTR_331_Z_Clge-Advantiste</t>
  </si>
  <si>
    <t>Likok</t>
  </si>
  <si>
    <t>Pang</t>
  </si>
  <si>
    <t>Bangang</t>
  </si>
  <si>
    <t>SUO_037</t>
  </si>
  <si>
    <t>Elogbatindi</t>
  </si>
  <si>
    <t>Garga-Salari</t>
  </si>
  <si>
    <t>Mboulai</t>
  </si>
  <si>
    <t>CTR_467_Z_Odza-II-MTN-IHS</t>
  </si>
  <si>
    <t>CTR_479_Z_Marche-Odza-IHS</t>
  </si>
  <si>
    <t>LIT_097_Z_Bep-Axe-Lrd</t>
  </si>
  <si>
    <t>LIT_098_Z_Cite-Sic</t>
  </si>
  <si>
    <t>LIT_003_Z_CTN</t>
  </si>
  <si>
    <t>LIT_004_Z_Deido-Lycee</t>
  </si>
  <si>
    <t>Elig-Mfomo</t>
  </si>
  <si>
    <t>LIT_010_Z_Ndogbong</t>
  </si>
  <si>
    <t>LIT_018_Z_Chevreuil</t>
  </si>
  <si>
    <t>LIT_083_Z_ZI-Bassa</t>
  </si>
  <si>
    <t>OST_254</t>
  </si>
  <si>
    <t>Hybrid Solar - S2</t>
  </si>
  <si>
    <t>LIT_313_Z_Edea-Bisseke</t>
  </si>
  <si>
    <t>LIT_322_Z_Edea-Ekite</t>
  </si>
  <si>
    <t>LIT_314_Z_Edea-Nkakanzock</t>
  </si>
  <si>
    <t>CTR_549_Z_Abome-New</t>
  </si>
  <si>
    <t>CTR_554_Z_Crf-Nkomo-IHS</t>
  </si>
  <si>
    <t>LIT_527_Z_Bonateki-New</t>
  </si>
  <si>
    <t>Avebe</t>
  </si>
  <si>
    <t>Biba</t>
  </si>
  <si>
    <t>LIT_000_Z_Edea-Q-Haoussa</t>
  </si>
  <si>
    <t>Ekali</t>
  </si>
  <si>
    <t>Mombal</t>
  </si>
  <si>
    <t>Memiam</t>
  </si>
  <si>
    <t>Mvoutessi</t>
  </si>
  <si>
    <t>Belel</t>
  </si>
  <si>
    <t>Djerkoka</t>
  </si>
  <si>
    <t>LIT_323_Z_Okoth</t>
  </si>
  <si>
    <t>ESSU</t>
  </si>
  <si>
    <t>SUD_228_Z_Sangmelima-Ville</t>
  </si>
  <si>
    <t>CTR_556_Z_Biteng-GP</t>
  </si>
  <si>
    <t>LIT_100_Z_IPD</t>
  </si>
  <si>
    <t>LIT_102_Z_Omnisport</t>
  </si>
  <si>
    <t>LIT_073_Z_PK5</t>
  </si>
  <si>
    <t>LIT_058_Z_Logbaba</t>
  </si>
  <si>
    <t>LIT_059_Z_Nyalla</t>
  </si>
  <si>
    <t>LIT_186_Z_Edea-Beon</t>
  </si>
  <si>
    <t>LIT_321_Z_Edea-Lom</t>
  </si>
  <si>
    <t>Kpwang</t>
  </si>
  <si>
    <t>CTR_604_Z_Koweit-City-II-IHS</t>
  </si>
  <si>
    <t>LIT_222_Z_Oyak</t>
  </si>
  <si>
    <t>Miende</t>
  </si>
  <si>
    <t>CTR_639_Z_Mvan-IHS</t>
  </si>
  <si>
    <t>Fio</t>
  </si>
  <si>
    <t>Mengang</t>
  </si>
  <si>
    <t>Fungom</t>
  </si>
  <si>
    <t>Kouba</t>
  </si>
  <si>
    <t>Loe</t>
  </si>
  <si>
    <t>LIT_179_Z_Nyalla-Pariso</t>
  </si>
  <si>
    <t>Abouta</t>
  </si>
  <si>
    <t>Bikoula</t>
  </si>
  <si>
    <t>Boulou</t>
  </si>
  <si>
    <t>Olounou</t>
  </si>
  <si>
    <t>LIT_217_Z_Ndokoti-New</t>
  </si>
  <si>
    <t>Ngoura</t>
  </si>
  <si>
    <t>Ndu-Mbakfu</t>
  </si>
  <si>
    <t>EST_112_Z_Mandjou-MTN-IHS</t>
  </si>
  <si>
    <t>Batoufam</t>
  </si>
  <si>
    <t>Ekindi</t>
  </si>
  <si>
    <t>Ekondo-Nege</t>
  </si>
  <si>
    <t>Ikiliwindi</t>
  </si>
  <si>
    <t>Ilor</t>
  </si>
  <si>
    <t>SUD_240_Z_Kribi-Bwambe</t>
  </si>
  <si>
    <t>Mbakwa</t>
  </si>
  <si>
    <t>CTR_647_Z_Ekie-Sud-IHS</t>
  </si>
  <si>
    <t>CTR_662_Z_Abome-II</t>
  </si>
  <si>
    <t>Tournigal</t>
  </si>
  <si>
    <t>Laore</t>
  </si>
  <si>
    <t>Ngoulemakong</t>
  </si>
  <si>
    <t>LIT_288_Z_Nkong-8Bis-MTN</t>
  </si>
  <si>
    <t>LIT_353</t>
  </si>
  <si>
    <t>LIT_353_Z_Nkong-C-Fultang</t>
  </si>
  <si>
    <t>CTR_708_Z_Nkoabang-Nord</t>
  </si>
  <si>
    <t>CTR_724_Z_Nsimalen-highway-I</t>
  </si>
  <si>
    <t>CTR_766_Z_Rain-forest-School</t>
  </si>
  <si>
    <t>LIT_221_Z_Ndogbong-IUT</t>
  </si>
  <si>
    <t>LIT_255_Z_PK8</t>
  </si>
  <si>
    <t>LIT_253_Z_Logbaba-CAMTEL</t>
  </si>
  <si>
    <t>LIT_264_Z_Ndogbong-Vallee</t>
  </si>
  <si>
    <t>LIT_265_Z_Bep-Universite</t>
  </si>
  <si>
    <t>LIT_287_Z_New-Deido</t>
  </si>
  <si>
    <t>LIT_263_Z_CCC</t>
  </si>
  <si>
    <t>LIT_299_Z_Oyack-Lycee</t>
  </si>
  <si>
    <t>LIT_341_Z_Nyalla-II</t>
  </si>
  <si>
    <t>LIT_343_Z_Nyalla-Kilimandjaro</t>
  </si>
  <si>
    <t>CTR_776_Z_Nkolda-II</t>
  </si>
  <si>
    <t>CTR_866_Z_Mehanda-III</t>
  </si>
  <si>
    <t>Binguela</t>
  </si>
  <si>
    <t>CTR_628_Z_Odza-III</t>
  </si>
  <si>
    <t>CTR_725_Z_Nsimalen-highway-II</t>
  </si>
  <si>
    <t>CTR_705</t>
  </si>
  <si>
    <t>CTR_705_Z_Biteng-OKUI</t>
  </si>
  <si>
    <t>CTR_881</t>
  </si>
  <si>
    <t>CTR_881_Z_Minisite_Crf-Nkoabang</t>
  </si>
  <si>
    <t>Tongo-Ngandima</t>
  </si>
  <si>
    <t>CTR_214_Z_Nkolfoulou</t>
  </si>
  <si>
    <t>Julien Ekobo</t>
  </si>
  <si>
    <t>OCM_Yaounde_3</t>
  </si>
  <si>
    <t>CTR_317_Z_Soa-II</t>
  </si>
  <si>
    <t>LIT_344_Z_Ndogbong-Citadelle</t>
  </si>
  <si>
    <t>CTR_271_Z_Nkolbong</t>
  </si>
  <si>
    <t>Mayo-Tolere</t>
  </si>
  <si>
    <t>LIT_525_Z_Ndokoti-GUINNESS</t>
  </si>
  <si>
    <t>LIT_342_Z_Logbaba-SONEL</t>
  </si>
  <si>
    <t>LIT_366_Z_Bepanda-TSF</t>
  </si>
  <si>
    <t>OST_308</t>
  </si>
  <si>
    <t>Famkeu-IHS</t>
  </si>
  <si>
    <t>Baba-Babungo</t>
  </si>
  <si>
    <t>LIT_369_Z_St-Thomas</t>
  </si>
  <si>
    <t>Solar AER-Gen-Lithium</t>
  </si>
  <si>
    <t>SUD_241_Z_Kribi-Afanmabe</t>
  </si>
  <si>
    <t>LIT_370_Z_PK9</t>
  </si>
  <si>
    <t>Mbantinbang</t>
  </si>
  <si>
    <t>Afambassi</t>
  </si>
  <si>
    <t>CTR_431_Z_Soa-UNIV-MTN</t>
  </si>
  <si>
    <t>CTR_430_Z_Soa-Sofamac</t>
  </si>
  <si>
    <t>CTR_362_Z_Bafia-Lable</t>
  </si>
  <si>
    <t>Bayomen-Kalong</t>
  </si>
  <si>
    <t>Telo</t>
  </si>
  <si>
    <t>Dobiri</t>
  </si>
  <si>
    <t>OST_311</t>
  </si>
  <si>
    <t>MBOUDA</t>
  </si>
  <si>
    <t>Makoda</t>
  </si>
  <si>
    <t>Meidjamba</t>
  </si>
  <si>
    <t>Ndjore-Luxe</t>
  </si>
  <si>
    <t>CTR_898</t>
  </si>
  <si>
    <t>Oveng-Mission-Catholique</t>
  </si>
  <si>
    <t>Mbankomo</t>
  </si>
  <si>
    <t>Zamakoe</t>
  </si>
  <si>
    <t>Kolomine</t>
  </si>
  <si>
    <t>EST_147</t>
  </si>
  <si>
    <t>Gadji</t>
  </si>
  <si>
    <t>Koungoulou</t>
  </si>
  <si>
    <t>EST_127_Z_Bertoua-Bindia-IHS</t>
  </si>
  <si>
    <t>Messam</t>
  </si>
  <si>
    <t>Mintom</t>
  </si>
  <si>
    <t>EST_152_Z_Bertoua-Hopital-IHS</t>
  </si>
  <si>
    <t>Ebal</t>
  </si>
  <si>
    <t>Ngoum-II</t>
  </si>
  <si>
    <t>Nguem</t>
  </si>
  <si>
    <t>CTR_906</t>
  </si>
  <si>
    <t>Obokoue-I</t>
  </si>
  <si>
    <t>Nkar-IHS</t>
  </si>
  <si>
    <t>BTS-Mobile-Tagidor-Hotel</t>
  </si>
  <si>
    <t>CTR_674_Z_Soa-University-Stadium</t>
  </si>
  <si>
    <t>CTR_712_Z_Nkolfoulou-CSD</t>
  </si>
  <si>
    <t>CTR_031_Z_Soa</t>
  </si>
  <si>
    <t>CTR_313_Z_Ebogo</t>
  </si>
  <si>
    <t>Ndop-Catholic-Church</t>
  </si>
  <si>
    <t>CTR_392_Z_Ebolowa-Ville</t>
  </si>
  <si>
    <t>CTR_594_Z_Melen-Baaba</t>
  </si>
  <si>
    <t>Ba'aba</t>
  </si>
  <si>
    <t>CTR_621_Z_Nkolfoulou-II-IHS</t>
  </si>
  <si>
    <t>CTR_649_Z_Soa-Town-IHS</t>
  </si>
  <si>
    <t>LIT_371_Z_C-D-Palmiers-II</t>
  </si>
  <si>
    <t>LIT_378_Z_Bonewonda-II</t>
  </si>
  <si>
    <t>LIT_372_Z_Ndogbat</t>
  </si>
  <si>
    <t>LIT_405_Z_Bepanda-Omnisport</t>
  </si>
  <si>
    <t>CTR_397_Z_Bafia-Dang</t>
  </si>
  <si>
    <t>EST_154</t>
  </si>
  <si>
    <t>Borongo-IHS</t>
  </si>
  <si>
    <t xml:space="preserve">Nganha </t>
  </si>
  <si>
    <t>EST_080_Z_Garoua-Boulai-Frontiere</t>
  </si>
  <si>
    <t>Memve-ele</t>
  </si>
  <si>
    <t>13.235401</t>
  </si>
  <si>
    <t>7.137464</t>
  </si>
  <si>
    <t>CTR_675_Z_Tsinga-Village2</t>
  </si>
  <si>
    <t>CTR_714_Z_SOA-Vallee</t>
  </si>
  <si>
    <t>CTR_755_Z_Ba-aba</t>
  </si>
  <si>
    <t>LIT_406_Z_Ndokoti-Brasseries</t>
  </si>
  <si>
    <t>LIT_396_Z_Bonateki-MRS</t>
  </si>
  <si>
    <t>LIT_159_Z_Ndoghem-PK12-IHS</t>
  </si>
  <si>
    <t>13.39462</t>
  </si>
  <si>
    <t>7.31947</t>
  </si>
  <si>
    <t>Ndop-Kake-Hill</t>
  </si>
  <si>
    <t>Jakiri-Church-IHS</t>
  </si>
  <si>
    <t>Patrick Tonye</t>
  </si>
  <si>
    <t>OCM_Bafoussam_2</t>
  </si>
  <si>
    <t>CTR_393_Z_Mbalmayo-Haoussa</t>
  </si>
  <si>
    <t>CTR_879_Z_Baaba-II</t>
  </si>
  <si>
    <t>Baaba</t>
  </si>
  <si>
    <t>LIT_154_Z_Bonamoussongo-IHS</t>
  </si>
  <si>
    <t>LIT_161_Z_Cite-Sic-II</t>
  </si>
  <si>
    <t>LIT_168_Z_C-D-Palmiers-III</t>
  </si>
  <si>
    <t>LIT_368_Z_Oyack-IHS</t>
  </si>
  <si>
    <t>LIT_374_Z_Song-Kot-IHS</t>
  </si>
  <si>
    <t>Ke-Eke</t>
  </si>
  <si>
    <t>LIT_432_Z_Ndogbong-Guinness</t>
  </si>
  <si>
    <t>LIT_442_Z_Cite-de-la-Paix</t>
  </si>
  <si>
    <t>Febadi</t>
  </si>
  <si>
    <t>Meidougou</t>
  </si>
  <si>
    <t>Ngongo</t>
  </si>
  <si>
    <t>CTR_379_Z_Ngoulmekong-Nord</t>
  </si>
  <si>
    <t>Doualayel</t>
  </si>
  <si>
    <t>Meba</t>
  </si>
  <si>
    <t>Mekin</t>
  </si>
  <si>
    <t>CTR_473_Z_Fougerole-MTN-IHS</t>
  </si>
  <si>
    <t>LIT_443_Z_PK8-Essiac</t>
  </si>
  <si>
    <t>Ekona</t>
  </si>
  <si>
    <t>Koba</t>
  </si>
  <si>
    <t>CTR_671_Z_Nkolfoulou-I</t>
  </si>
  <si>
    <t>EST_153</t>
  </si>
  <si>
    <t>Wasse</t>
  </si>
  <si>
    <t>Mbimbim</t>
  </si>
  <si>
    <t>LIT_459_Z_Bep-An-2000</t>
  </si>
  <si>
    <t>Bashuo-Ntai</t>
  </si>
  <si>
    <t>Ossombe</t>
  </si>
  <si>
    <t>LIT_450_Z_Quartier-Gentil</t>
  </si>
  <si>
    <t>LIT_445_Z_Nyalla-Crf-Mpome</t>
  </si>
  <si>
    <t>LIT_524_Z_Bep-Safari</t>
  </si>
  <si>
    <t>LIT_739_Z_SCDP-New</t>
  </si>
  <si>
    <t>Hopital-General-Garoua</t>
  </si>
  <si>
    <t>Djabi-IHS</t>
  </si>
  <si>
    <t>Djabi</t>
  </si>
  <si>
    <t>LIT_576_Z_Mak-Universite-II-IHS</t>
  </si>
  <si>
    <t>LIT_609_Z_Agape</t>
  </si>
  <si>
    <t>LIT_619_Z_Ndogbong-Hotel-Pacifique</t>
  </si>
  <si>
    <t>Bombe-Bakundu</t>
  </si>
  <si>
    <t>SUD_262_Z_Ebolowa-NewBell</t>
  </si>
  <si>
    <t>SUD_263_Z_Ebolowa-Si-MTN</t>
  </si>
  <si>
    <t>Sanguere</t>
  </si>
  <si>
    <t>Bambit</t>
  </si>
  <si>
    <t>LIT_647_Z_PK5-Auberge</t>
  </si>
  <si>
    <t>Garoua-Military</t>
  </si>
  <si>
    <t>NRD_212</t>
  </si>
  <si>
    <t>URH_LOUMBOU</t>
  </si>
  <si>
    <t>North (Garoua)</t>
  </si>
  <si>
    <t>Rural</t>
  </si>
  <si>
    <t>Solar-Only</t>
  </si>
  <si>
    <t>SUD_258_Z_Sangmelima-Akon-MTN</t>
  </si>
  <si>
    <t>SUD_260_Z_Sangmelima-Chateau</t>
  </si>
  <si>
    <t>LIT_649_Z_Bep-Cafrad</t>
  </si>
  <si>
    <t>Kumbe</t>
  </si>
  <si>
    <t>CTR_837_Z_Nkolfoulou-ENIA-MTN</t>
  </si>
  <si>
    <t>SUD_264_Z_Ebolowa-Angale</t>
  </si>
  <si>
    <t>CTR_025_Z_Mendong</t>
  </si>
  <si>
    <t>OCM_Yaounde_4</t>
  </si>
  <si>
    <t>CTR_069_Z_Simbock</t>
  </si>
  <si>
    <t>LIT_651_Z_DEIDO-MARCHE</t>
  </si>
  <si>
    <t>LIT_652_Z_Ndogbong-Seven</t>
  </si>
  <si>
    <t>EST_159</t>
  </si>
  <si>
    <t>URH_MARARABA</t>
  </si>
  <si>
    <t>East (Bertoua)</t>
  </si>
  <si>
    <t>13.850961</t>
  </si>
  <si>
    <t>5.593634</t>
  </si>
  <si>
    <t>LIT_654_Z_SIC-Cacao</t>
  </si>
  <si>
    <t>LIT_655_Z_Nyalla-Marche</t>
  </si>
  <si>
    <t>LIT_671_Z_Ndogbong-Bifaka</t>
  </si>
  <si>
    <t>LIT_684_Z_Ndokoti-Carrefour-MTN</t>
  </si>
  <si>
    <t>LIT_687_Z_Bepanda-Ambiance</t>
  </si>
  <si>
    <t>LIT_696_Z_Ange-raphael-II</t>
  </si>
  <si>
    <t>LIT_729_Z_ZI-Bassa-II</t>
  </si>
  <si>
    <t>ADM_176</t>
  </si>
  <si>
    <t>Indoor-Agence-Ngaoundere</t>
  </si>
  <si>
    <t>Double(Djakaramani)</t>
  </si>
  <si>
    <t>Enganme</t>
  </si>
  <si>
    <t>KongKong</t>
  </si>
  <si>
    <t>CTR_136_Z_Mbalmayo-mbokoulo-IHS</t>
  </si>
  <si>
    <t>CTR_012_Z_Rd-Pt-Express</t>
  </si>
  <si>
    <t>ADM_188</t>
  </si>
  <si>
    <t>URH_WASSANDE</t>
  </si>
  <si>
    <t>OCM_Ngaoundere_2</t>
  </si>
  <si>
    <t>CTR_105_Z_Nkolzie</t>
  </si>
  <si>
    <t>LIT_024_Z_Socaver</t>
  </si>
  <si>
    <t>Mbongue</t>
  </si>
  <si>
    <t>Bigoens</t>
  </si>
  <si>
    <t>Esse</t>
  </si>
  <si>
    <t>OCM_Batouri</t>
  </si>
  <si>
    <t>Limbon</t>
  </si>
  <si>
    <t>Mbambou</t>
  </si>
  <si>
    <t>Muyengue</t>
  </si>
  <si>
    <t>Ndandouck</t>
  </si>
  <si>
    <t>OCM_Garoua_2</t>
  </si>
  <si>
    <t>Menganme</t>
  </si>
  <si>
    <t>Nji</t>
  </si>
  <si>
    <t>Mpenda-Mbocko</t>
  </si>
  <si>
    <t>LIT_160_Z_Fin-Goudron-Mt-Essec</t>
  </si>
  <si>
    <t>Laf</t>
  </si>
  <si>
    <t>Mbidou-IHS</t>
  </si>
  <si>
    <t>Mbidou</t>
  </si>
  <si>
    <t>Mile14</t>
  </si>
  <si>
    <t>Boukoula</t>
  </si>
  <si>
    <t>Babensi</t>
  </si>
  <si>
    <t>Bekondo</t>
  </si>
  <si>
    <t>EXN_331</t>
  </si>
  <si>
    <t>URH_MOGAZANG</t>
  </si>
  <si>
    <t>Far-North (Maroua)</t>
  </si>
  <si>
    <t>OCM_Yagoua</t>
  </si>
  <si>
    <t>CTR_401_Z_Lycee-Leclerc-MTN</t>
  </si>
  <si>
    <t>CTR_121_Z_Tamtam-Weekend-IHS</t>
  </si>
  <si>
    <t>CTR_123_Z_Maison-Blanche-IHS</t>
  </si>
  <si>
    <t>Bascheo</t>
  </si>
  <si>
    <t>Nkondjock</t>
  </si>
  <si>
    <t>Donga</t>
  </si>
  <si>
    <t>Dong</t>
  </si>
  <si>
    <t>Ebonji</t>
  </si>
  <si>
    <t>Adoumre</t>
  </si>
  <si>
    <t>Kaladi</t>
  </si>
  <si>
    <t>SUD_042_Z_Kribi-Kienke-Bridge-IHS</t>
  </si>
  <si>
    <t>SUD_043_Z_Kribi-Ndombe-IHS</t>
  </si>
  <si>
    <t>Maan</t>
  </si>
  <si>
    <t>Mvoundou-Ngoke</t>
  </si>
  <si>
    <t>Nitoukou</t>
  </si>
  <si>
    <t>Wotutu</t>
  </si>
  <si>
    <t>CTR_157_Z_Biscuiterie-IHS</t>
  </si>
  <si>
    <t>CTR_154_Z_Montee-Jouvence-II-IHS</t>
  </si>
  <si>
    <t>CTR_447_Z_Yde-University</t>
  </si>
  <si>
    <t>LIT_417_Z_Feu-Rouge-Bessengue</t>
  </si>
  <si>
    <t>LIT_531_Z_Mak-Village</t>
  </si>
  <si>
    <t>LIT_765_Z_Oyack-II</t>
  </si>
  <si>
    <t>LIT_022_Z_Bessengue</t>
  </si>
  <si>
    <t>Canal-Olympia-1</t>
  </si>
  <si>
    <t>Abang-Minko</t>
  </si>
  <si>
    <t>Ndelele</t>
  </si>
  <si>
    <t>Balissa</t>
  </si>
  <si>
    <t>Ngola</t>
  </si>
  <si>
    <t>SUD_026_Z_Kye-Ossi-MTN-IHS</t>
  </si>
  <si>
    <t>Maakola</t>
  </si>
  <si>
    <t>Mbakaou</t>
  </si>
  <si>
    <t>Minka</t>
  </si>
  <si>
    <t>Nyazoro</t>
  </si>
  <si>
    <t>Songloulou</t>
  </si>
  <si>
    <t>Taete</t>
  </si>
  <si>
    <t>Wada</t>
  </si>
  <si>
    <t>Wadjiri</t>
  </si>
  <si>
    <t>CTR_489_Z_Biyem-assi-Stade</t>
  </si>
  <si>
    <t>LIT_033_Z_Aeroport</t>
  </si>
  <si>
    <t>OCM_Douala_3</t>
  </si>
  <si>
    <t>LIT_038_Z_Ndogp-Lycee</t>
  </si>
  <si>
    <t>Aguli</t>
  </si>
  <si>
    <t>Bipindi</t>
  </si>
  <si>
    <t>Solar-Gen-Hybrid</t>
  </si>
  <si>
    <t>Home</t>
  </si>
  <si>
    <t>CTR_579_Z_Cradat</t>
  </si>
  <si>
    <t>Mbakong</t>
  </si>
  <si>
    <t>Touloum</t>
  </si>
  <si>
    <t>Ashum</t>
  </si>
  <si>
    <t>LIT_049_Z_Madagascar</t>
  </si>
  <si>
    <t>LIT_061_Z_Cinema-ABC</t>
  </si>
  <si>
    <t>LIT_076_Z_Nylon</t>
  </si>
  <si>
    <t>Tikondi</t>
  </si>
  <si>
    <t>Number49</t>
  </si>
  <si>
    <t>Mbingo</t>
  </si>
  <si>
    <t>CTR_597_Z_Nkomeda</t>
  </si>
  <si>
    <t>Gor</t>
  </si>
  <si>
    <t>Lokomo</t>
  </si>
  <si>
    <t>Olamze</t>
  </si>
  <si>
    <t>Mile29</t>
  </si>
  <si>
    <t>Solar Gen</t>
  </si>
  <si>
    <t>CTR_664_Z_Avenue-Biyemassi</t>
  </si>
  <si>
    <t>LIT_084_Z_C-D-Billes</t>
  </si>
  <si>
    <t>LIT_089_Z_Brazz-St-Bruno</t>
  </si>
  <si>
    <t>LIT_093_Z_Ndogp-Nodal</t>
  </si>
  <si>
    <t>LIT_081_Z_Brazzaville</t>
  </si>
  <si>
    <t>LIT_198_Z_Cogefar</t>
  </si>
  <si>
    <t>Ossing</t>
  </si>
  <si>
    <t>Babanki</t>
  </si>
  <si>
    <t>Mamfe-Town-IHS</t>
  </si>
  <si>
    <t>Fotouni</t>
  </si>
  <si>
    <t>Berore</t>
  </si>
  <si>
    <t>Biakoa</t>
  </si>
  <si>
    <t>Bankwop</t>
  </si>
  <si>
    <t>Gamoko</t>
  </si>
  <si>
    <t>SUD_053_Z_Kribi-Mpala</t>
  </si>
  <si>
    <t>Bachuo</t>
  </si>
  <si>
    <t>OCM_Bamenda_2</t>
  </si>
  <si>
    <t>Bamenda</t>
  </si>
  <si>
    <t>CTR_672_Z_Nkolzie-II</t>
  </si>
  <si>
    <t>Boula-Ibi</t>
  </si>
  <si>
    <t>CTR_747_Z_Obili-GP-MTN</t>
  </si>
  <si>
    <t>LIT_205_Z_Ndogp-St-Nicolas</t>
  </si>
  <si>
    <t>NDU</t>
  </si>
  <si>
    <t>Bangou</t>
  </si>
  <si>
    <t>Boudva</t>
  </si>
  <si>
    <t>LIT_251_Z_Ndogp-ZR</t>
  </si>
  <si>
    <t>Magada</t>
  </si>
  <si>
    <t>Ndoulou</t>
  </si>
  <si>
    <t>Nkolmeyang</t>
  </si>
  <si>
    <t>CTR_056_Z_Shell-Nsimeyong</t>
  </si>
  <si>
    <t>Nkoumadjap</t>
  </si>
  <si>
    <t>Zanay</t>
  </si>
  <si>
    <t>CTR_074_Z_Damas</t>
  </si>
  <si>
    <t>CTR_127_Z_Enam-IHS</t>
  </si>
  <si>
    <t>CTR_155_Z_Scalom-EHS-IHS</t>
  </si>
  <si>
    <t>LIT_250_Z_Bobongo</t>
  </si>
  <si>
    <t>LIT_283_Z_Ndogpassi-III</t>
  </si>
  <si>
    <t>LIT_292_Z_Ndogp-Bloc-13</t>
  </si>
  <si>
    <t>CTR_194_Z_Ngoa-Ekelle-New</t>
  </si>
  <si>
    <t>Akom II</t>
  </si>
  <si>
    <t>Bangam</t>
  </si>
  <si>
    <t>Bengbis</t>
  </si>
  <si>
    <t>Bova-Bokombo</t>
  </si>
  <si>
    <t>Moulvoudaye</t>
  </si>
  <si>
    <t>Fondjomekwet</t>
  </si>
  <si>
    <t>OST_156</t>
  </si>
  <si>
    <t>Foyemtcha</t>
  </si>
  <si>
    <t>Ngalbidje</t>
  </si>
  <si>
    <t>LIT_300_Z_Song-Mahop</t>
  </si>
  <si>
    <t>Akongo</t>
  </si>
  <si>
    <t>EST_005_Z_Batouri</t>
  </si>
  <si>
    <t>EST_070_Z_Batouri-Kako-MTN</t>
  </si>
  <si>
    <t>LIT_280_Z_Songa-Boko</t>
  </si>
  <si>
    <t>Nkol-bewaa</t>
  </si>
  <si>
    <t>Solar-Hybrid-Gen</t>
  </si>
  <si>
    <t>LIT_169_Z_Nkong-Q3</t>
  </si>
  <si>
    <t>CTR_210_Z_Scalom</t>
  </si>
  <si>
    <t>Kambolepi</t>
  </si>
  <si>
    <t>Meme-II</t>
  </si>
  <si>
    <t>Zouvoul</t>
  </si>
  <si>
    <t>Sohock</t>
  </si>
  <si>
    <t>Wina</t>
  </si>
  <si>
    <t>CTR_238_Z_Chapelle-Nsimeyong</t>
  </si>
  <si>
    <t>CTR_242_Z_E-Poste</t>
  </si>
  <si>
    <t>LIT_183_Z_Nkololoun</t>
  </si>
  <si>
    <t>LIT_339_Z_Cogefar-II</t>
  </si>
  <si>
    <t>LIT_254_Z_Japoma-Village</t>
  </si>
  <si>
    <t>CTR_310_Z_Mvolye-New</t>
  </si>
  <si>
    <t>Hamalade</t>
  </si>
  <si>
    <t>Loung</t>
  </si>
  <si>
    <t>Doreissou</t>
  </si>
  <si>
    <t>CTR_339_Z_Chapelle-Obili</t>
  </si>
  <si>
    <t>LIT_365_Z_Yambong</t>
  </si>
  <si>
    <t>LIT_340_Z_Brazz-Tergal</t>
  </si>
  <si>
    <t>LIT_409_Z_Ndogpassi-Lycee-II</t>
  </si>
  <si>
    <t>LIT_425_Z_Bilongue</t>
  </si>
  <si>
    <t>LIT_419_Z_Makombe</t>
  </si>
  <si>
    <t>LIT_156_Z_Bonaloka-IHS</t>
  </si>
  <si>
    <t>Kapanyaye</t>
  </si>
  <si>
    <t>Boussa</t>
  </si>
  <si>
    <t>Adoumri</t>
  </si>
  <si>
    <t>Rey-bouba</t>
  </si>
  <si>
    <t>CTR_476_Z_Mendong-II</t>
  </si>
  <si>
    <t>SUD_060_Z_Azem-IHS</t>
  </si>
  <si>
    <t>Azem</t>
  </si>
  <si>
    <t>Mousgoy</t>
  </si>
  <si>
    <t>Solar AER-Hybrid-Gen</t>
  </si>
  <si>
    <t>CTR_486_Z_Mendong-Maetur-IHS</t>
  </si>
  <si>
    <t>CTR_524_Z_Bonas-Yde-MTN-IHS</t>
  </si>
  <si>
    <t>CTR_538_Z_Biyemassi-Crf-IHS</t>
  </si>
  <si>
    <t>LIT_164_Z_Mbanga-Bakoko-IHS</t>
  </si>
  <si>
    <t>LIT_162_Z_Camp-Yabassi</t>
  </si>
  <si>
    <t>LIT_157_Z_Cite-Berges-IHS</t>
  </si>
  <si>
    <t>LIT_428_Z_New-Town-Aeroport-IHS</t>
  </si>
  <si>
    <t>Badongoue</t>
  </si>
  <si>
    <t>Deng</t>
  </si>
  <si>
    <t>Ouro-Be</t>
  </si>
  <si>
    <t>SUD_057_Z_Kribi-Lycee-Technique</t>
  </si>
  <si>
    <t>Bahouan</t>
  </si>
  <si>
    <t>CTR_563_Z_Tsomo-Assi</t>
  </si>
  <si>
    <t>LIT_433_Z_Bonaloka-Entree</t>
  </si>
  <si>
    <t>LIT_482_Z_YATCHIKA-IHS</t>
  </si>
  <si>
    <t>LIT_240_Z_Boko-Douala</t>
  </si>
  <si>
    <t>LIT_439_Z_Nkololoun-II</t>
  </si>
  <si>
    <t>Bangangté</t>
  </si>
  <si>
    <t>10.527413</t>
  </si>
  <si>
    <t>5.09448</t>
  </si>
  <si>
    <t>CTR_660_Z_Nsimeyong-Chefferie</t>
  </si>
  <si>
    <t>CTR_702_Z_Hilton</t>
  </si>
  <si>
    <t>Mbatu</t>
  </si>
  <si>
    <t>Bardake</t>
  </si>
  <si>
    <t>Bai-Kuke</t>
  </si>
  <si>
    <t>Malende</t>
  </si>
  <si>
    <t>Bougoudoum</t>
  </si>
  <si>
    <t>Banka</t>
  </si>
  <si>
    <t>LIT_451_Z_Bilongue-II</t>
  </si>
  <si>
    <t>OCM_Foumban</t>
  </si>
  <si>
    <t>Badjonre</t>
  </si>
  <si>
    <t>NRO_093</t>
  </si>
  <si>
    <t>Bamengwi-IHS</t>
  </si>
  <si>
    <t>Bamengwi</t>
  </si>
  <si>
    <t>SALAPOUMBE</t>
  </si>
  <si>
    <t>Mokola</t>
  </si>
  <si>
    <t>CTR_716_Z_Simbock-II</t>
  </si>
  <si>
    <t>Torock</t>
  </si>
  <si>
    <t>LIT_363_Z_Boko-Plage-IHS</t>
  </si>
  <si>
    <t>LIT_548_Z_Nkololoun-Marche</t>
  </si>
  <si>
    <t>Mbouda</t>
  </si>
  <si>
    <t>Padarme</t>
  </si>
  <si>
    <t>CTR_493_Z_Mbalmayo-Oyack</t>
  </si>
  <si>
    <t>Ndonkol</t>
  </si>
  <si>
    <t>LIT_563_Z_Yassa-Pesage-IHS</t>
  </si>
  <si>
    <t>LIT_554_Z_Ndpssi-Vallee-de-la-Paix</t>
  </si>
  <si>
    <t>LIT_733_Z_Japoma-Stade-Camtel</t>
  </si>
  <si>
    <t>Boubara</t>
  </si>
  <si>
    <t>Danfili</t>
  </si>
  <si>
    <t>Kouedjou</t>
  </si>
  <si>
    <t>Logbadjeck</t>
  </si>
  <si>
    <t>CTR_746_Z_Mendong-IV-MTN</t>
  </si>
  <si>
    <t>Mbongo</t>
  </si>
  <si>
    <t>Memve-Ele</t>
  </si>
  <si>
    <t>Mokong</t>
  </si>
  <si>
    <t>Penja-shell-IHS</t>
  </si>
  <si>
    <t>Sorawel</t>
  </si>
  <si>
    <t>LIT_504_Z_Talla-Kribi-IHS</t>
  </si>
  <si>
    <t>Zidim</t>
  </si>
  <si>
    <t>CTR_848_Z_Niki-Accacia-IHS</t>
  </si>
  <si>
    <t>CTR_851_Z_Tradex-Simbock-MTN</t>
  </si>
  <si>
    <t>LIT_761</t>
  </si>
  <si>
    <t>Mboppi-Market-IHS</t>
  </si>
  <si>
    <t>CTR_561_Z_Superette-Biyem-Assi</t>
  </si>
  <si>
    <t>Doumo</t>
  </si>
  <si>
    <t>LIT_575_Z_Boko-Douala-II-IHS</t>
  </si>
  <si>
    <t xml:space="preserve">Mayo-Kaba </t>
  </si>
  <si>
    <t>Minawao</t>
  </si>
  <si>
    <t>Mvangan</t>
  </si>
  <si>
    <t>Pinyin</t>
  </si>
  <si>
    <t>LIT_579_Z_Soboum-IHS</t>
  </si>
  <si>
    <t>Gamdougoum</t>
  </si>
  <si>
    <t>Guili</t>
  </si>
  <si>
    <t>Ndjokloumbe</t>
  </si>
  <si>
    <t>OCM_Ngaoundere_3</t>
  </si>
  <si>
    <t>Nkolve</t>
  </si>
  <si>
    <t>So-Djay</t>
  </si>
  <si>
    <t>LIT_583_Z_Dibamba</t>
  </si>
  <si>
    <t>Dogba</t>
  </si>
  <si>
    <t>Kinguin</t>
  </si>
  <si>
    <t>Mouda</t>
  </si>
  <si>
    <t>Gbiti</t>
  </si>
  <si>
    <t>Sokelle</t>
  </si>
  <si>
    <t>Zileng</t>
  </si>
  <si>
    <t>URH_BADJOUMARADIER</t>
  </si>
  <si>
    <t>LIT_598_Z_Mbanga-Pongo-IHS</t>
  </si>
  <si>
    <t>LIT_617_Z_Dibamba-Centrale-Electrique</t>
  </si>
  <si>
    <t>URH_BAKSA</t>
  </si>
  <si>
    <t>13.84972</t>
  </si>
  <si>
    <t>9.37806</t>
  </si>
  <si>
    <t>Bariki</t>
  </si>
  <si>
    <t>Mayo-Djinga</t>
  </si>
  <si>
    <t>Bihaing</t>
  </si>
  <si>
    <t>Douroum</t>
  </si>
  <si>
    <t>LIT_456_Z_Edea-Mbondanjick</t>
  </si>
  <si>
    <t>Mandama</t>
  </si>
  <si>
    <t>NRD_225</t>
  </si>
  <si>
    <t>URH_KOSSOUMO</t>
  </si>
  <si>
    <t>Mbile</t>
  </si>
  <si>
    <t>Ndogbessol</t>
  </si>
  <si>
    <t>URH_MANDJOLA</t>
  </si>
  <si>
    <t>13.89584</t>
  </si>
  <si>
    <t>9.41802</t>
  </si>
  <si>
    <t>LIT_620_Z_Notre-Dame-de-Yassa</t>
  </si>
  <si>
    <t>LIT_632_Z_Boko-Hospital-IHS</t>
  </si>
  <si>
    <t>LIT_633_Z_Boko-IHS</t>
  </si>
  <si>
    <t>Santa</t>
  </si>
  <si>
    <t>Mandjap</t>
  </si>
  <si>
    <t>Mengue-Bibey</t>
  </si>
  <si>
    <t>Ouassa-Bamvele</t>
  </si>
  <si>
    <t>Yola</t>
  </si>
  <si>
    <t>Ouli</t>
  </si>
  <si>
    <t>Kika</t>
  </si>
  <si>
    <t>LIT_634_Z_Ndogpassi-Pays-Bas-IHS</t>
  </si>
  <si>
    <t>LIT_639_Z_Yassa-Dispensaire</t>
  </si>
  <si>
    <t>Massock-Songloulou</t>
  </si>
  <si>
    <t>CTR_767_Z_Camp-Sic-Mendong</t>
  </si>
  <si>
    <t>CTR_737_Z_Mini_SS_AFD</t>
  </si>
  <si>
    <t>Pangar</t>
  </si>
  <si>
    <t>CTR_016_Z_Mvog-Betsi</t>
  </si>
  <si>
    <t>OCM_Yaounde_5</t>
  </si>
  <si>
    <t>LIT_642_Z_Yassa-II</t>
  </si>
  <si>
    <t>OCM_Garoua_3</t>
  </si>
  <si>
    <t>Moumee</t>
  </si>
  <si>
    <t>Yoyo</t>
  </si>
  <si>
    <t>CTR_050_Z_Mini-Ferme</t>
  </si>
  <si>
    <t>Guere</t>
  </si>
  <si>
    <t>Pure Solar</t>
  </si>
  <si>
    <t>LIT_067</t>
  </si>
  <si>
    <t>Ngoulmepa</t>
  </si>
  <si>
    <t>Evidence-building-IHS</t>
  </si>
  <si>
    <t>Ngoumou</t>
  </si>
  <si>
    <t>LIT_648_Z_Babylone-dispensaire</t>
  </si>
  <si>
    <t>Taram</t>
  </si>
  <si>
    <t>LIT_558_Z_Nkong-CRTV-II</t>
  </si>
  <si>
    <t>Poli</t>
  </si>
  <si>
    <t>EXN_310</t>
  </si>
  <si>
    <t>URH_BEGUE</t>
  </si>
  <si>
    <t>15.1298</t>
  </si>
  <si>
    <t>10.68927</t>
  </si>
  <si>
    <t>URH_BOUGAYE</t>
  </si>
  <si>
    <t>EXN_312</t>
  </si>
  <si>
    <t>URH_KARTOUA</t>
  </si>
  <si>
    <t>LIT_656_Z_Cite-Berge-EPC</t>
  </si>
  <si>
    <t>LIT_683_Z_Ndogpassi-Crf-Lotus-MTN</t>
  </si>
  <si>
    <t>Mayo-Darle</t>
  </si>
  <si>
    <t>URH_TAALA</t>
  </si>
  <si>
    <t>15.0774</t>
  </si>
  <si>
    <t>9.97352</t>
  </si>
  <si>
    <t>EXN_291</t>
  </si>
  <si>
    <t>URH_TSEBE</t>
  </si>
  <si>
    <t>Doumofe</t>
  </si>
  <si>
    <t>Pangari</t>
  </si>
  <si>
    <t>Salak</t>
  </si>
  <si>
    <t>OCM_Maroua_2</t>
  </si>
  <si>
    <t>Bamenda-Ntasen-IHS</t>
  </si>
  <si>
    <t>CTR_246_Z_Nkolafeme</t>
  </si>
  <si>
    <t>LIT_685_Z_NYANGOBE-MTN</t>
  </si>
  <si>
    <t>Ngambe-Tikar</t>
  </si>
  <si>
    <t>LIT_693_Z_Ndogp-Ecole-Publique</t>
  </si>
  <si>
    <t>Bafounda</t>
  </si>
  <si>
    <t>Balatchi</t>
  </si>
  <si>
    <t>CTR_265_Z_CRH-Etoug-Ebe</t>
  </si>
  <si>
    <t>CTR_256_Z_Crf-Nkolbisson</t>
  </si>
  <si>
    <t>CTR_255_Z_Dagobert</t>
  </si>
  <si>
    <t>Katoual</t>
  </si>
  <si>
    <t>Ngong</t>
  </si>
  <si>
    <t>CTR_333_Z_Nkolbi-Boss</t>
  </si>
  <si>
    <t>Gomala</t>
  </si>
  <si>
    <t>Njimom</t>
  </si>
  <si>
    <t>LIT_694_Z_Brazzaville-II</t>
  </si>
  <si>
    <t>CTR_340_Z_Oyomabang</t>
  </si>
  <si>
    <t>Guidjiba</t>
  </si>
  <si>
    <t>SUD_073_Z_Kye-Ossi-II</t>
  </si>
  <si>
    <t>Gamba</t>
  </si>
  <si>
    <t>Bagam</t>
  </si>
  <si>
    <t>CTR_372_Z_An-Marche-Melen</t>
  </si>
  <si>
    <t>Bamendjing</t>
  </si>
  <si>
    <t>Goro</t>
  </si>
  <si>
    <t>Borongoue</t>
  </si>
  <si>
    <t>Gazawa</t>
  </si>
  <si>
    <t>Meskin</t>
  </si>
  <si>
    <t>Deena</t>
  </si>
  <si>
    <t>Ngaouyanga</t>
  </si>
  <si>
    <t>CTR_419_Z_Etougebe-Lycee-MTN</t>
  </si>
  <si>
    <t>LIT_725_Z_Japoma-I</t>
  </si>
  <si>
    <t>LIT_751_Z_Nyalla-III</t>
  </si>
  <si>
    <t>Koutaba</t>
  </si>
  <si>
    <t>Koupa-Matapit</t>
  </si>
  <si>
    <t>Hile-Alifa</t>
  </si>
  <si>
    <t>Mada</t>
  </si>
  <si>
    <t>CTR_425_Z_New-Marche-Melen</t>
  </si>
  <si>
    <t>Badankali</t>
  </si>
  <si>
    <t>Tongo</t>
  </si>
  <si>
    <t>Grid-Hybrid-Gen-Lithium</t>
  </si>
  <si>
    <t>Yarban Gaziya</t>
  </si>
  <si>
    <t>Darra Salam</t>
  </si>
  <si>
    <t>Songkolong</t>
  </si>
  <si>
    <t>Batoua-Godole</t>
  </si>
  <si>
    <t>Tchevi</t>
  </si>
  <si>
    <t>Gossi</t>
  </si>
  <si>
    <t>SUD_076_Z_Kribi-Port-Eau-Profonde-IHS</t>
  </si>
  <si>
    <t>Dehane</t>
  </si>
  <si>
    <t>LIT_420_Z_Qtier-Tergal</t>
  </si>
  <si>
    <t>LIT_539_Z_Nkolmintag</t>
  </si>
  <si>
    <t>LIT_568_Z_Bobongo-II</t>
  </si>
  <si>
    <t>Darrack</t>
  </si>
  <si>
    <t>Moude</t>
  </si>
  <si>
    <t>Oura-Dara</t>
  </si>
  <si>
    <t>SUD_071_Z_Kribi-Bassiki</t>
  </si>
  <si>
    <t>MABETA</t>
  </si>
  <si>
    <t>EST_139_Z_Batouri-Sambo</t>
  </si>
  <si>
    <t>SUD_083</t>
  </si>
  <si>
    <t>SUD_083_Z_Ebolowa-Agence-New</t>
  </si>
  <si>
    <t>LIT_614_Z_Mbanga-Bakoko-SIC</t>
  </si>
  <si>
    <t>CTR_466_Z_Yona-Hotel-MTN-IHS</t>
  </si>
  <si>
    <t>Nkongtock</t>
  </si>
  <si>
    <t>Nkomedzap</t>
  </si>
  <si>
    <t>Adjap</t>
  </si>
  <si>
    <t>SUD_079_Z_Kribi-LONDJI</t>
  </si>
  <si>
    <t>Wakwa</t>
  </si>
  <si>
    <t>LIT_646_Z_Japoma-II</t>
  </si>
  <si>
    <t>KOSSEHONE</t>
  </si>
  <si>
    <t>Djaba</t>
  </si>
  <si>
    <t>SUD_086_Z_Lende-Kribi</t>
  </si>
  <si>
    <t>Dargala</t>
  </si>
  <si>
    <t>Pouss</t>
  </si>
  <si>
    <t>OCM_Bertoua_3</t>
  </si>
  <si>
    <t>Ndokoa</t>
  </si>
  <si>
    <t>SUD_090_Z_Mabenanga-Kribi</t>
  </si>
  <si>
    <t>Ouro Zangui</t>
  </si>
  <si>
    <t>Dikoum</t>
  </si>
  <si>
    <t>Mayo-Nonde</t>
  </si>
  <si>
    <t>Bangambi</t>
  </si>
  <si>
    <t>Bouba-Ndjida</t>
  </si>
  <si>
    <t>Mantoum</t>
  </si>
  <si>
    <t>Limbe-Issokolo-IHS</t>
  </si>
  <si>
    <t>SUO_189</t>
  </si>
  <si>
    <t>Tiko-Likomba-IHS</t>
  </si>
  <si>
    <t>MUTENGENE-Q12-IHS</t>
  </si>
  <si>
    <t>Bokwai</t>
  </si>
  <si>
    <t>CTR_553_Z_Oyomabang-Ecole-IHS</t>
  </si>
  <si>
    <t>CTR_828_Z_BAFIA-BEGNIAN-IHS</t>
  </si>
  <si>
    <t>CTR_576_Z_Nkolbisson-Nodal</t>
  </si>
  <si>
    <t>LIT_698_Z_Yansoki-MTN</t>
  </si>
  <si>
    <t>LIT_736_Z_Mboppi-New</t>
  </si>
  <si>
    <t>LIT_757_Z_Yatchika-II</t>
  </si>
  <si>
    <t>Mbomela</t>
  </si>
  <si>
    <t>EST_144_Z_Garoua-Boulai-Entrance</t>
  </si>
  <si>
    <t>LIT_758_Z_Ucac-Icam</t>
  </si>
  <si>
    <t>CTR_591_Z_Afeme-Nord</t>
  </si>
  <si>
    <t>MISSOLE-II-PK35-IHS</t>
  </si>
  <si>
    <t>LIT_749_Z_Edea-Peage-IHS</t>
  </si>
  <si>
    <t>CTR_657_Z_Nkolbisson-Ayene-Bar</t>
  </si>
  <si>
    <t>LIT_766_Z_Yassa-Village-Camtel</t>
  </si>
  <si>
    <t>Fotokol-Town-IHS</t>
  </si>
  <si>
    <t>Ebebda</t>
  </si>
  <si>
    <t>Eminevom</t>
  </si>
  <si>
    <t>Edzendouan</t>
  </si>
  <si>
    <t>Koundou</t>
  </si>
  <si>
    <t>Elat</t>
  </si>
  <si>
    <t>Mengue Bibey</t>
  </si>
  <si>
    <t>Akom-Centre-Hill-IHS</t>
  </si>
  <si>
    <t>Akom</t>
  </si>
  <si>
    <t>Mile16-Buea-HIS</t>
  </si>
  <si>
    <t>LIT_426_Z_Bobongo-Itba-IHS</t>
  </si>
  <si>
    <t>Bambili-Campus</t>
  </si>
  <si>
    <t>SUO_194</t>
  </si>
  <si>
    <t>Limbe-Alpha-Club-Towe-IHS</t>
  </si>
  <si>
    <t>LIMBE-COCONUT-ISLAND-MTN</t>
  </si>
  <si>
    <t>Moliwe</t>
  </si>
  <si>
    <t>Bamenda-Mile8-IHS</t>
  </si>
  <si>
    <t>Akum-IHS</t>
  </si>
  <si>
    <t>NRO_140</t>
  </si>
  <si>
    <t>Bambui-II</t>
  </si>
  <si>
    <t>Tubah</t>
  </si>
  <si>
    <t>Mankon-II</t>
  </si>
  <si>
    <t>NRO_150</t>
  </si>
  <si>
    <t>MBIYEH-IHS</t>
  </si>
  <si>
    <t>10.754328711</t>
  </si>
  <si>
    <t>6.455512063</t>
  </si>
  <si>
    <t>NRO_151</t>
  </si>
  <si>
    <t>Bali-Njenka-IHS</t>
  </si>
  <si>
    <t>10.021952</t>
  </si>
  <si>
    <t>5.892525</t>
  </si>
  <si>
    <t>NRO_148</t>
  </si>
  <si>
    <t>BAMENDA-MENTEH-IHS</t>
  </si>
  <si>
    <t>NRO_149</t>
  </si>
  <si>
    <t>Wum-II-IHS</t>
  </si>
  <si>
    <t>NRO_144</t>
  </si>
  <si>
    <t>Mbengwi-Mile17-IHS</t>
  </si>
  <si>
    <t>10.020528</t>
  </si>
  <si>
    <t>6.001250</t>
  </si>
  <si>
    <t>Mamfe-Camtel</t>
  </si>
  <si>
    <t>Molyko-Paramount-Street-IHS</t>
  </si>
  <si>
    <t>CTR_692_Z_Febe-Village-IHS</t>
  </si>
  <si>
    <t>Kumba-Mbongue-Road-IHS</t>
  </si>
  <si>
    <t>Buea-GRA-IHS</t>
  </si>
  <si>
    <t>Bakwele-IHS</t>
  </si>
  <si>
    <t>Pella</t>
  </si>
  <si>
    <t>Mamfe-Centre-IHS</t>
  </si>
  <si>
    <t>URH_BAFUT2</t>
  </si>
  <si>
    <t>10.08806</t>
  </si>
  <si>
    <t>6.072114</t>
  </si>
  <si>
    <t>URH_BOKUM</t>
  </si>
  <si>
    <t>Mekoto</t>
  </si>
  <si>
    <t>Ekombitié</t>
  </si>
  <si>
    <t>Endoum-Carrefour</t>
  </si>
  <si>
    <t>Minton</t>
  </si>
  <si>
    <t>CTR_720_Z_Carriere</t>
  </si>
  <si>
    <t>Kumba-Gare-Ntam-IHS</t>
  </si>
  <si>
    <t>Diang</t>
  </si>
  <si>
    <t>Mbanga-Mouyouka-IHS</t>
  </si>
  <si>
    <t>Mouyouka</t>
  </si>
  <si>
    <t>NRO_157</t>
  </si>
  <si>
    <t>URH_MBANJE-NJAP</t>
  </si>
  <si>
    <t>10.674461</t>
  </si>
  <si>
    <t>6.518011</t>
  </si>
  <si>
    <t>SUO_246</t>
  </si>
  <si>
    <t>GBHS-Muyuka</t>
  </si>
  <si>
    <t>Baaba-II</t>
  </si>
  <si>
    <t>Ebolmadzom</t>
  </si>
  <si>
    <t>Tekel-IHS</t>
  </si>
  <si>
    <t>NRO_154</t>
  </si>
  <si>
    <t>URH_NJAP</t>
  </si>
  <si>
    <t>10.699469</t>
  </si>
  <si>
    <t>6.5304</t>
  </si>
  <si>
    <t>OCM_Bamenda_3</t>
  </si>
  <si>
    <t>Njombe-SDH-IHS</t>
  </si>
  <si>
    <t>Njombe-Penja</t>
  </si>
  <si>
    <t>Mbamti</t>
  </si>
  <si>
    <t>SUD_113</t>
  </si>
  <si>
    <t>Mokom-IHS</t>
  </si>
  <si>
    <t>CTR_909</t>
  </si>
  <si>
    <t>Minkama-IHS</t>
  </si>
  <si>
    <t>EST_155</t>
  </si>
  <si>
    <t>Paki-IHS</t>
  </si>
  <si>
    <t>Doumé</t>
  </si>
  <si>
    <t>EST_156_Z_Garoua-Boulai-Sabal-IHS</t>
  </si>
  <si>
    <t>Nkolmeyos-IHS</t>
  </si>
  <si>
    <t>Buea-Bwitingui-Road</t>
  </si>
  <si>
    <t>Limbe-Legend-Inn</t>
  </si>
  <si>
    <t>CTR_761_Z_Nkolbisson-II</t>
  </si>
  <si>
    <t>Nguibassal</t>
  </si>
  <si>
    <t>Djoa-IHS</t>
  </si>
  <si>
    <t>ADM_179</t>
  </si>
  <si>
    <t>Nyamboya-MTN</t>
  </si>
  <si>
    <t>Nyamboya</t>
  </si>
  <si>
    <t>Tagawa-IHS</t>
  </si>
  <si>
    <t>Tagawa</t>
  </si>
  <si>
    <t>Tide-Goulfey-IHS</t>
  </si>
  <si>
    <t>Kabo-Kabir</t>
  </si>
  <si>
    <t>Manjo-Q2-MTN</t>
  </si>
  <si>
    <t>CTR_894</t>
  </si>
  <si>
    <t>Gen only</t>
  </si>
  <si>
    <t>CTR_892</t>
  </si>
  <si>
    <t>Sangla</t>
  </si>
  <si>
    <t>SUD_130</t>
  </si>
  <si>
    <t>Nintyaminyoumin</t>
  </si>
  <si>
    <t>CTR_122_Z_Meyong-Meyeme</t>
  </si>
  <si>
    <t>Nkototououtou</t>
  </si>
  <si>
    <t>SUD_124</t>
  </si>
  <si>
    <t>Meyo-Elie</t>
  </si>
  <si>
    <t>Mbe</t>
  </si>
  <si>
    <t>Mayo-Baleo</t>
  </si>
  <si>
    <t>Sambo Lambo</t>
  </si>
  <si>
    <t>CTR_910</t>
  </si>
  <si>
    <t>Zili-Nkoteng-IHS</t>
  </si>
  <si>
    <t>Deng-Deng</t>
  </si>
  <si>
    <t>SUD_117</t>
  </si>
  <si>
    <t>Meyo-Nkoulou</t>
  </si>
  <si>
    <t>Kyé-Ossi</t>
  </si>
  <si>
    <t>MBPIKILIKI</t>
  </si>
  <si>
    <t>Mbikiliki</t>
  </si>
  <si>
    <t>Kombou</t>
  </si>
  <si>
    <t>Muyuka-Beach-Bush-IHS</t>
  </si>
  <si>
    <t>CTR_893</t>
  </si>
  <si>
    <t>Ndjole</t>
  </si>
  <si>
    <t xml:space="preserve"> Fochieya</t>
  </si>
  <si>
    <t>Ekata-IHS</t>
  </si>
  <si>
    <t>Bavenga</t>
  </si>
  <si>
    <t>SUD_138</t>
  </si>
  <si>
    <t>Evelessi-IHS</t>
  </si>
  <si>
    <t>10.26913</t>
  </si>
  <si>
    <t>3.05377</t>
  </si>
  <si>
    <t>CTR_128_Z_Polytechnique</t>
  </si>
  <si>
    <t>Bembaran</t>
  </si>
  <si>
    <t>Biyouha</t>
  </si>
  <si>
    <t>IHS-Bamenda-Bujong</t>
  </si>
  <si>
    <t>CTR_323_Z_Emia</t>
  </si>
  <si>
    <t>CTR_471_Z_Nkolso-MTN-IHS</t>
  </si>
  <si>
    <t>CTR_522_Z_Nkolbisson-Usne-Ds-Eaux-IHS</t>
  </si>
  <si>
    <t>CTR_548_Z_LAC-New</t>
  </si>
  <si>
    <t>CTR_557_Z_Crfr-Ecole-Maternelle-Carriere</t>
  </si>
  <si>
    <t>CTR_560_Z_Oyomambang-Ekorezok</t>
  </si>
  <si>
    <t>CTR_718_Z_Oyomabang-marche</t>
  </si>
  <si>
    <t>CTR_740_Z_Etoug-Ebe-II</t>
  </si>
  <si>
    <t>CTR_846_Z_Mewoulo-II-MTN</t>
  </si>
  <si>
    <t>CTR_865_Z_Oyomabang-II</t>
  </si>
  <si>
    <t>CTR_623_Z_Elum-Ndem-IHS</t>
  </si>
  <si>
    <t>Nkongkarak</t>
  </si>
  <si>
    <t>Ekang</t>
  </si>
  <si>
    <t>Ozom</t>
  </si>
  <si>
    <t>CTR_038_Z_NR-Bastos</t>
  </si>
  <si>
    <t>OCM_Yaounde_6</t>
  </si>
  <si>
    <t>CTR_049_Z_Manguier</t>
  </si>
  <si>
    <t>CTR_064_Z_Etoa-Meki</t>
  </si>
  <si>
    <t>CTR_070_Z_Carington</t>
  </si>
  <si>
    <t>CTR_071_Z_Madison</t>
  </si>
  <si>
    <t>CTR_570_Z_Mfandena</t>
  </si>
  <si>
    <t>CTR_090_Z_Av-Germaine</t>
  </si>
  <si>
    <t>CTR_029_Z_Djoungolo</t>
  </si>
  <si>
    <t>CTR_075_Z_Elig-Edzoa</t>
  </si>
  <si>
    <t>CTR_102_Z_H-Franco</t>
  </si>
  <si>
    <t>CTR_132_Z_NR-Omnisport</t>
  </si>
  <si>
    <t>CTR_199_Z_Satcom</t>
  </si>
  <si>
    <t>CTR_207_Z_Chapelle-Essos</t>
  </si>
  <si>
    <t>LIT_587_Z_Camp-Yabassi-IHS</t>
  </si>
  <si>
    <t>LIT_814_Z_Madagascar-Nodal</t>
  </si>
  <si>
    <t>LIT_839_Z_KMC-NKOLBONG</t>
  </si>
  <si>
    <t>LIT_734</t>
  </si>
  <si>
    <t>Carrefour-Mezzanine</t>
  </si>
  <si>
    <t>LIT_014_Z_Stamatiades</t>
  </si>
  <si>
    <t>Njoya Mohamed</t>
  </si>
  <si>
    <t>OCM_Douala_4</t>
  </si>
  <si>
    <t>LIT_015_Z_Bali-SNEC</t>
  </si>
  <si>
    <t>LIT_025_Z_Tsekenis</t>
  </si>
  <si>
    <t>LIT_045_Z_Centenaire</t>
  </si>
  <si>
    <t>LIT_047_Z_Kayo-Elie</t>
  </si>
  <si>
    <t>LIT_019</t>
  </si>
  <si>
    <t>LIT_019_Z_Liberte</t>
  </si>
  <si>
    <t>LIT_581_Z_Ministere-New</t>
  </si>
  <si>
    <t>LIT_087_Z_Wouri</t>
  </si>
  <si>
    <t>LIT_041_Z_La-Falaise</t>
  </si>
  <si>
    <t>LIT_043_Z_SNAC</t>
  </si>
  <si>
    <t>LIT_099_Z_H-Sawa</t>
  </si>
  <si>
    <t>LIT_104_Z_Bpriso-Nodal</t>
  </si>
  <si>
    <t>LIT_139_Z_Camship</t>
  </si>
  <si>
    <t>LIT_008_Z_Hila</t>
  </si>
  <si>
    <t>LIT_079_Z_Koloko</t>
  </si>
  <si>
    <t>LIT_126_Z_Bonadibong</t>
  </si>
  <si>
    <t>LIT_053_Z_Shell-Newbell</t>
  </si>
  <si>
    <t>LIT_090_Z_Newb-Mairie</t>
  </si>
  <si>
    <t>LIT_091_Z_Nkongmondo</t>
  </si>
  <si>
    <t>LIT_244_Z_H-Astoria</t>
  </si>
  <si>
    <t>LIT_242_Z_SABC-Bali</t>
  </si>
  <si>
    <t>LIT_268_Z_Youpwe</t>
  </si>
  <si>
    <t>LIT_294_Z_Ngodi</t>
  </si>
  <si>
    <t>LIT_281_Z_Camp-Bertaud</t>
  </si>
  <si>
    <t>LIT_336_Z_Bonamikengue</t>
  </si>
  <si>
    <t>LIT_411_Z_Ngodi-Cimetiere</t>
  </si>
  <si>
    <t>LIT_122_Z_Old-Airport-IHS</t>
  </si>
  <si>
    <t>LIT_141_Z_Sky-Way-Hotel-IHS</t>
  </si>
  <si>
    <t>LIT_413_Z_Bali-Koumassi</t>
  </si>
  <si>
    <t>LIT_410_Z_Bpriso-Vanitex-New</t>
  </si>
  <si>
    <t>LIT_429_Z_Spectrum-Bonanjo-IHS</t>
  </si>
  <si>
    <t>LIT_453_Z_Avenue-General-De-Gaulle</t>
  </si>
  <si>
    <t>LIT_460_Z_Ngodi-Akwa</t>
  </si>
  <si>
    <t>Manoka</t>
  </si>
  <si>
    <t>LIT_547_Z_Marche-Congo</t>
  </si>
  <si>
    <t>LIT_564_Z_Bois-Des-Singes</t>
  </si>
  <si>
    <t>LIT_596_Z_Franqueville</t>
  </si>
  <si>
    <t>LIT_616_Z_Buca-Voyage</t>
  </si>
  <si>
    <t>LIT_644_Z_Laquintinie-Camtel</t>
  </si>
  <si>
    <t>LIT_675_Z_Bpriso-Croissanterie</t>
  </si>
  <si>
    <t>LIT_676_Z_Bpriso-Hydrocarbure</t>
  </si>
  <si>
    <t>LIT_746_Z_Douala-Bali-III-MTN</t>
  </si>
  <si>
    <t>LIT_748_Z_Armee-de-l-AIR-IHS</t>
  </si>
  <si>
    <t>LIT_752_Z_NEW-BELL-CAMTEL</t>
  </si>
  <si>
    <t>LIT_753</t>
  </si>
  <si>
    <t>LIT_753_Z_Bois-Des-Singes-II-MTN</t>
  </si>
  <si>
    <t>LIT_009_Z_La-Rose</t>
  </si>
  <si>
    <t>LIT_055_Z_Ancien-Aeroport</t>
  </si>
  <si>
    <t>LIT_060_Z_Bpriso-ASECNA</t>
  </si>
  <si>
    <t>LIT_065_Z_H-Lumiere</t>
  </si>
  <si>
    <t>LIT_095_Z_Newb-Srce-Quartier</t>
  </si>
  <si>
    <t>LIT_153_Z_Babylone-IHS</t>
  </si>
  <si>
    <t>LIT_325_Z_Hogmeni</t>
  </si>
  <si>
    <t>LIT_367_Z_Activa-Akwa</t>
  </si>
  <si>
    <t>LIT_381_Z_Pain-Magique</t>
  </si>
  <si>
    <t>LIT_395_Z_Newb-Q-Haoussa</t>
  </si>
  <si>
    <t>LIT_407_Z_Shell-NewBell-Carrefour</t>
  </si>
  <si>
    <t>LIT_427_Z_Lycee-Koumassi-IHS</t>
  </si>
  <si>
    <t>LIT_528_Z_Newb-Ancien-Etage-New</t>
  </si>
  <si>
    <t>LIT_580_Z_Douche</t>
  </si>
  <si>
    <t>LIT_082_Z_Laquintinie</t>
  </si>
  <si>
    <t>LIT_382_Z_Banyangui</t>
  </si>
  <si>
    <t>LIT_412_Z_Bonadibong-Crf-Tif</t>
  </si>
  <si>
    <t>LIT_626_Z_Ngodi-Cite</t>
  </si>
  <si>
    <t>LIT_653_Z_Ancien-Troisieme</t>
  </si>
  <si>
    <t>LIT_763_Z_BTS-Mobile-Marche-Central</t>
  </si>
  <si>
    <t>LIT_665_Z_Minisite-SOUDANAISE</t>
  </si>
  <si>
    <t>LIT_628</t>
  </si>
  <si>
    <t>Minisite-Bonapriso-Castel-Hall</t>
  </si>
  <si>
    <t>LIT_662_Z_Minisite-Dubai</t>
  </si>
  <si>
    <t>LIT_057_Z_Bsadi-Terminus</t>
  </si>
  <si>
    <t>Nwandji Pascal</t>
  </si>
  <si>
    <t>OCM_Douala_5</t>
  </si>
  <si>
    <t>LIT_074_Z_Bonewonda</t>
  </si>
  <si>
    <t>LIT_023_Z_Minoterie</t>
  </si>
  <si>
    <t>Akom-I</t>
  </si>
  <si>
    <t>SUD_122</t>
  </si>
  <si>
    <t>Nsimalene-Yemwak</t>
  </si>
  <si>
    <t>SUD_115</t>
  </si>
  <si>
    <t>Ngom</t>
  </si>
  <si>
    <t>Akom-II</t>
  </si>
  <si>
    <t>LIT_106_Z_Denver</t>
  </si>
  <si>
    <t>LIT_046_Z_Du-Levant</t>
  </si>
  <si>
    <t>LIT_181_Z_Bonendale</t>
  </si>
  <si>
    <t>LIT_206_Z_Ngwele</t>
  </si>
  <si>
    <t>LIT_203_Z_Bonamatoumbe</t>
  </si>
  <si>
    <t>LIT_243_Z_Bberi-Centre</t>
  </si>
  <si>
    <t>LIT_245_Z_De-La-Salle</t>
  </si>
  <si>
    <t>LIT_051_Z_Nkapa</t>
  </si>
  <si>
    <t>LIT_498_Z_Bomono-Gare-IHS</t>
  </si>
  <si>
    <t>Bomono</t>
  </si>
  <si>
    <t>LIT_790_Z_Bomono-ba-mbengue-IHS</t>
  </si>
  <si>
    <t>LIT_259_Z_Mabanda-MTN</t>
  </si>
  <si>
    <t>LIT_260_Z_Ndobo-Rail</t>
  </si>
  <si>
    <t>LIT_267_Z_Sable</t>
  </si>
  <si>
    <t>LIT_258_Z_ZI-Cimencam</t>
  </si>
  <si>
    <t>LIT_291_Z_Grand-Hangar</t>
  </si>
  <si>
    <t>LIT_290_Z_Bonabappe</t>
  </si>
  <si>
    <t>LIT_345_Z_Deido-plage</t>
  </si>
  <si>
    <t>LIT_311_Z_Camatrans-New</t>
  </si>
  <si>
    <t>LIT_277_Z_Bsadi-ZoneA-New</t>
  </si>
  <si>
    <t>LIT_346_Z_Bberi-Abattoir</t>
  </si>
  <si>
    <t>LIT_347_Z_Base-Navale</t>
  </si>
  <si>
    <t>SUO_061_Z_Bekoko-MTN</t>
  </si>
  <si>
    <t>Bekoko</t>
  </si>
  <si>
    <t>LIT_362_Z_Bonabappe-II</t>
  </si>
  <si>
    <t>LIT_361_Z_Grand-Hangar-II</t>
  </si>
  <si>
    <t>LIT_377_Z_Ngwelle-II</t>
  </si>
  <si>
    <t>LIT_379_Z_Bonewonda-Chefferie</t>
  </si>
  <si>
    <t>LIT_400_Z_Bonawon</t>
  </si>
  <si>
    <t>LIT_414_Z_Deido-Bonateki</t>
  </si>
  <si>
    <t>LIT_130_Z_Bonaminkano-IHS</t>
  </si>
  <si>
    <t>LIT_120_Z_Bonamouti</t>
  </si>
  <si>
    <t>LIT_155_Z_Nkomba-II-IHS</t>
  </si>
  <si>
    <t>LIT_360_Z_Foret-Bar-Mabanda-IHS</t>
  </si>
  <si>
    <t>LIT_171_Z_Santa-Barbara-Dla-IHS</t>
  </si>
  <si>
    <t>CDC-Delmonte</t>
  </si>
  <si>
    <t>LIT_437_Z_Total-Ndobo</t>
  </si>
  <si>
    <t>LIT_446_Z_Bsadi-Hopital</t>
  </si>
  <si>
    <t>LIT_479_Z_Minkwele-IHS</t>
  </si>
  <si>
    <t>LIT_489_Z_Mabanda4-IHS</t>
  </si>
  <si>
    <t>LIT_485_Z_Crf-Mutzig-IHS</t>
  </si>
  <si>
    <t>LIT_486_Z_Denver2</t>
  </si>
  <si>
    <t>LIT_488_Z_Mabanda3</t>
  </si>
  <si>
    <t>LIT_435_Z_Bonassama</t>
  </si>
  <si>
    <t>LIT_444_Z_Bberi-Q-Princes-II</t>
  </si>
  <si>
    <t>LIT_151_Z_Base-Elf-New</t>
  </si>
  <si>
    <t>LIT_436_Z_Deido-Pharmacie-La-Rive</t>
  </si>
  <si>
    <t>LIT_535_Z_Bberi-Q-Princes</t>
  </si>
  <si>
    <t>LIT_597_Z_Bberi-Warehouse-IHS</t>
  </si>
  <si>
    <t>LIT_738</t>
  </si>
  <si>
    <t>LIT_738_Z_Bonaberi-Magzi-IHS</t>
  </si>
  <si>
    <t>LIT_740_Z_Marche-Central-Bonawon-New</t>
  </si>
  <si>
    <t>LIT_577_Z_Mabanda2-IHS</t>
  </si>
  <si>
    <t>LIT_588_Z_Denver-Total-IHS</t>
  </si>
  <si>
    <t>LIT_589_Z_Bonassama-New-IHS</t>
  </si>
  <si>
    <t>LIT_615_Z_Bonewonda-III</t>
  </si>
  <si>
    <t>LIT_621_Z_Minkwele-II</t>
  </si>
  <si>
    <t>LIT_624_Z_Ndobo3-MTN</t>
  </si>
  <si>
    <t>LIT_637_Z_Bberi-Enem</t>
  </si>
  <si>
    <t>CTR_104_Z_Abattoir</t>
  </si>
  <si>
    <t>CTR_086_Z_Etoudi</t>
  </si>
  <si>
    <t>CTR_263_Z_Abom</t>
  </si>
  <si>
    <t>CTR_327_Z_Fouda-New</t>
  </si>
  <si>
    <t>CTR_380_Z_Ntaba</t>
  </si>
  <si>
    <t>CTR_131_Z_Elig-Edzoa-IHS</t>
  </si>
  <si>
    <t>CTR_161_Z_Omnisport-Rail-IHS</t>
  </si>
  <si>
    <t>CTR_583_Z_Garage-Japonais</t>
  </si>
  <si>
    <t>CTR_566_Z_NR-Omnisport-Qtier-Yambassa</t>
  </si>
  <si>
    <t>CTR_643_Z_Mfandena-IHS</t>
  </si>
  <si>
    <t>CTR_390_Z_Tongolo</t>
  </si>
  <si>
    <t>CTR_446_Z_Chapelle-Manguier-IHS</t>
  </si>
  <si>
    <t>CTR_520_Z_Etoudi-Chapelle-IHS</t>
  </si>
  <si>
    <t>CTR_917</t>
  </si>
  <si>
    <t>CTR_917_Z_ETOUDI-NEW</t>
  </si>
  <si>
    <t>CTR_068_Z_Mobil-Essos</t>
  </si>
  <si>
    <t>CTR_093_Z_H-Paradis</t>
  </si>
  <si>
    <t>CTR_096_Z_Mvog-Ada-TKC</t>
  </si>
  <si>
    <t>CTR_270_Z_Montesquieux</t>
  </si>
  <si>
    <t>CTR_341_Z_Mvog-Ebanda</t>
  </si>
  <si>
    <t>CTR_377_Z_Imm-Olympique</t>
  </si>
  <si>
    <t>CTR_477_Z_Crf-Cornier</t>
  </si>
  <si>
    <t>CTR_484_Z_H-Plateau-New</t>
  </si>
  <si>
    <t>CTR_542_Z_Titi-Garage</t>
  </si>
  <si>
    <t>CTR_595_Z_Camp-Sonel</t>
  </si>
  <si>
    <t>CTR_758_Z_Vallee-Omnisport</t>
  </si>
  <si>
    <t>CTR_633_Z_Etoudi-II-IHS</t>
  </si>
  <si>
    <t>CTR_668_Z_Mvog-Ebanda-II</t>
  </si>
  <si>
    <t>CTR_682_Z_Etoa-Meki-II</t>
  </si>
  <si>
    <t>Henri Kenfack</t>
  </si>
  <si>
    <t>OCM_Yaounde_7</t>
  </si>
  <si>
    <t>CTR_209_Z_Efoulan</t>
  </si>
  <si>
    <t>CTR_211_Z_Biteng</t>
  </si>
  <si>
    <t>CTR_236_Z_Awae-Yde</t>
  </si>
  <si>
    <t>CTR_247_Z_Nkolangaa</t>
  </si>
  <si>
    <t>CTR_266_Z_Essomba</t>
  </si>
  <si>
    <t>CTR_376_Z_Emombo-1er-Crf-MTN</t>
  </si>
  <si>
    <t>CTR_395_Z_Biteng-Maetur</t>
  </si>
  <si>
    <t>CTR_168_Z_Awae-Escalier-IHS</t>
  </si>
  <si>
    <t>Olama</t>
  </si>
  <si>
    <t>CTR_462_Z_Abang-MTN-IHS</t>
  </si>
  <si>
    <t>CTR_558_Z_Emombo-2eme-Crf</t>
  </si>
  <si>
    <t>CTR_622_Z_Ondoa-Otoa-IHS</t>
  </si>
  <si>
    <t>CTR_651_Z_Ayene</t>
  </si>
  <si>
    <t>CTR_659_Z_Nkoulou</t>
  </si>
  <si>
    <t>CTR_667_Z_Lada</t>
  </si>
  <si>
    <t>CTR_715_Z_Etoa-Dispensaire</t>
  </si>
  <si>
    <t>CTR_773_Z_Efoulan-Pont</t>
  </si>
  <si>
    <t>CTR_777_Z_Nkoulou-II</t>
  </si>
  <si>
    <t>CTR_791_Z_Ayene-II</t>
  </si>
  <si>
    <t>CTR_897</t>
  </si>
  <si>
    <t>CTR_897_Z_Nkoulou-carriere</t>
  </si>
  <si>
    <t>CTR_849_Z_Fraternite-Adama_Ekombitie-III</t>
  </si>
  <si>
    <t>CTR_159_Z_Crf-Nsam-IHS</t>
  </si>
  <si>
    <t>CTR_212_Z_Emombo</t>
  </si>
  <si>
    <t>CTR_261_Z_Sofavinc</t>
  </si>
  <si>
    <t>CTR_315_Z_Bitoto</t>
  </si>
  <si>
    <t>CTR_374_Z_Awae-Nkomo</t>
  </si>
  <si>
    <t>CTR_378_Z_Mvog-Manga</t>
  </si>
  <si>
    <t>CTR_417_Z_Emombo-Tchad</t>
  </si>
  <si>
    <t>CTR_488_Z_Nsam-Sofavinc-IHS</t>
  </si>
  <si>
    <t>CTR_629_Z_Nkongoa</t>
  </si>
  <si>
    <t>CTR_652_Z_Hopital-de-La-Cass</t>
  </si>
  <si>
    <t>CTR_669_Z_Mvog-Mangaa-II</t>
  </si>
  <si>
    <t>CTR_739_Z_Mvog-Manga-III</t>
  </si>
  <si>
    <t>CTR_748_Z_Sim-barriere</t>
  </si>
  <si>
    <t>CTR_794_Z_Bitotol-Ecole-Publique</t>
  </si>
  <si>
    <t>CTR_841_Z_Carrefour-Diderot</t>
  </si>
  <si>
    <t>CTR_850_Z_Meyo-II</t>
  </si>
  <si>
    <t>CTR_896</t>
  </si>
  <si>
    <t>CTR_896_Z_Nkongoa-Mfou</t>
  </si>
  <si>
    <t>CTR_598_Z_Obobogo-Paloma</t>
  </si>
  <si>
    <t>CTR_642_Z_Mefou-Assi-IHS</t>
  </si>
  <si>
    <t>CTR_670_Z_Nkolagaa-II</t>
  </si>
  <si>
    <t>CTR_698_Z_Nkoabang-South-MTN</t>
  </si>
  <si>
    <t>OCM_Yaounde_8</t>
  </si>
  <si>
    <t>CTR_253_Z_Mefou-Assi</t>
  </si>
  <si>
    <t>CTR_237_Z_Barriere</t>
  </si>
  <si>
    <t>CTR_164_Z_Ahala-IHS</t>
  </si>
  <si>
    <t>Afanoya</t>
  </si>
  <si>
    <t>CTR_526_Z_Barriere-IHS</t>
  </si>
  <si>
    <t>CTR_596_Z_Ebom-Maetur</t>
  </si>
  <si>
    <t>CTR_630_Z_Eloumdem</t>
  </si>
  <si>
    <t>CTR_195_Z_Ahala</t>
  </si>
  <si>
    <t>CTR_320_Z_Meyo</t>
  </si>
  <si>
    <t>CTR_472_Z_Damas-II</t>
  </si>
  <si>
    <t>CTR_521_Z_Mendong-Vallee2-MTN-IHS</t>
  </si>
  <si>
    <t>CTR_713_Z_Mendong-Village</t>
  </si>
  <si>
    <t>CTR_774</t>
  </si>
  <si>
    <t>CTR_774_Z_Bong-assi</t>
  </si>
  <si>
    <t>CTR_836_Z_Simbock-Chefferie-MTN</t>
  </si>
  <si>
    <t>CTR_911</t>
  </si>
  <si>
    <t>CTR_911_Z_Nkolfon-Cimencam-IHS</t>
  </si>
  <si>
    <t>CTR_831_Z_Mbalgong-Carrefour</t>
  </si>
  <si>
    <t>OCM_Yaounde_9</t>
  </si>
  <si>
    <t>CTR_061_Z_Nkometou</t>
  </si>
  <si>
    <t>CTR_078_Z_Nkolmesseng</t>
  </si>
  <si>
    <t>CTR_213_Z_Okolo</t>
  </si>
  <si>
    <t>CTR_248_Z_Nkolondom</t>
  </si>
  <si>
    <t>CTR_254_Z_Eleveur</t>
  </si>
  <si>
    <t>CTR_273_Z_Nkolmesseng-II</t>
  </si>
  <si>
    <t>CTR_342_Z_Ngousso-II</t>
  </si>
  <si>
    <t>CTR_370_Z_Emana-MTN</t>
  </si>
  <si>
    <t>CTR_130_Z_Ngousso-IHS</t>
  </si>
  <si>
    <t>CTR_160_Z_Emana-Bilick-IHS</t>
  </si>
  <si>
    <t>CTR_163_Z_Santa-Barbara-Yde-IHS</t>
  </si>
  <si>
    <t>CTR_468_Z_Messassi-MTN-IHS</t>
  </si>
  <si>
    <t>CTR_513_Z_Akak-IHS</t>
  </si>
  <si>
    <t>CTR_529_Z_Akak-Nkozoa-MTN-IHS</t>
  </si>
  <si>
    <t>CTR_551_Z_NYOM-Camtel</t>
  </si>
  <si>
    <t>CTR_564_Z_Nkolmesseng-Ebama-Ewoulou</t>
  </si>
  <si>
    <t>CTR_861</t>
  </si>
  <si>
    <t>CTR_861_Z_Olembe-CAMTEL</t>
  </si>
  <si>
    <t>CTR_648_Z_Nyom-II-IHS</t>
  </si>
  <si>
    <t>CTR_650_Z_Abom-Plateau</t>
  </si>
  <si>
    <t>CTR_272_Z_Ngousso-Savana</t>
  </si>
  <si>
    <t>CTR_381_Z_Nyom</t>
  </si>
  <si>
    <t>CTR_383_Z_Olembe-Terminus</t>
  </si>
  <si>
    <t>CTR_387_Z_Ekombitie</t>
  </si>
  <si>
    <t>CTR_518_Z_Emana-Lycee2-MTN-IHS</t>
  </si>
  <si>
    <t>CTR_523_Z_Nkolmekong-YDE-IHS</t>
  </si>
  <si>
    <t>CTR_567_Z_Ngousso-Maetur</t>
  </si>
  <si>
    <t>CTR_599_Z_Emana-Pont-IHS</t>
  </si>
  <si>
    <t>CTR_658_Z_Nkolbong-II</t>
  </si>
  <si>
    <t>CTR_707_Z_Nyom-Sud</t>
  </si>
  <si>
    <t>CTR_723_Z_Ekombitie-II</t>
  </si>
  <si>
    <t>CTR_750_Z_Nkometou-II</t>
  </si>
  <si>
    <t>CTR_778_Z_Olembe-MTN</t>
  </si>
  <si>
    <t>CTR_867</t>
  </si>
  <si>
    <t>CTR_867_Z_Ebogo-II</t>
  </si>
  <si>
    <t>CTR_559_Z_Nkolmesseng-Crf-Safari</t>
  </si>
  <si>
    <t>CTR_711_Z_Nkolmesseng-Abom</t>
  </si>
  <si>
    <t>CTR_872_Z_Abom-Plateau-II</t>
  </si>
  <si>
    <t>CTR_771_Z_Nkolmesseng-H-Pyramides</t>
  </si>
  <si>
    <t>CTR_799</t>
  </si>
  <si>
    <t>CTR_799_Z_Pont-Emana-MTN</t>
  </si>
  <si>
    <t>CTR_832_Z_Nkolmessing-Abom-MTN</t>
  </si>
  <si>
    <t>CTR_875_Z_Nkolmessing-Abom-II</t>
  </si>
  <si>
    <t>CTR_017_Z_H-Progres</t>
  </si>
  <si>
    <t>OCM_Yaounde_10</t>
  </si>
  <si>
    <t>CTR_019_Z_La-Gare</t>
  </si>
  <si>
    <t>CTR_578_Z_H-Deputes</t>
  </si>
  <si>
    <t>CTR_035_Z_Olezoa</t>
  </si>
  <si>
    <t>BISSIANG-Kribi</t>
  </si>
  <si>
    <t>BISSIANG</t>
  </si>
  <si>
    <t>10.02542</t>
  </si>
  <si>
    <t>3.00357</t>
  </si>
  <si>
    <t>CTR_006_Z_Mbankolo</t>
  </si>
  <si>
    <t>CTR_076_Z_E-Police</t>
  </si>
  <si>
    <t>CTR_217_Z_Madagascar-Yde-New</t>
  </si>
  <si>
    <t>CTR_322_Z_Sapeur</t>
  </si>
  <si>
    <t>CTR_347_Z_Mvog-Ada-New</t>
  </si>
  <si>
    <t>CTR_427_Z_Nkomkana</t>
  </si>
  <si>
    <t>CTR_448_Z_Nkomkana-IHS</t>
  </si>
  <si>
    <t>LIT_640_Z_Port-SUD</t>
  </si>
  <si>
    <t>LIT_641_Z_Bonendale-II</t>
  </si>
  <si>
    <t>ADM_156_Z_GAROUA-BOULAI-II-IHS</t>
  </si>
  <si>
    <t>Garoua Boulai</t>
  </si>
  <si>
    <t>CTR_519_Z_Entree-Cite-Verte-IHS</t>
  </si>
  <si>
    <t>CTR_525_Z_Jean-Vespa2-MTN-IHS</t>
  </si>
  <si>
    <t>CTR_483_Z_Mvogmbi-New</t>
  </si>
  <si>
    <t>Mont-Febe</t>
  </si>
  <si>
    <t>CTR_759_Z_Croix-Rouge-Yde</t>
  </si>
  <si>
    <t>CTR_830_Z_Bafia-Market-MTN</t>
  </si>
  <si>
    <t>CTR_002_Z_CNR</t>
  </si>
  <si>
    <t>CTR_009_Z_Nodal</t>
  </si>
  <si>
    <t>CTR_014_Z_Mercure</t>
  </si>
  <si>
    <t>CTR_044_Z_H-Princes</t>
  </si>
  <si>
    <t>CTR_046_Z_CNDH</t>
  </si>
  <si>
    <t>Lom-Pangar</t>
  </si>
  <si>
    <t>Tete-d-elephant-Camrail</t>
  </si>
  <si>
    <t>Tete-d-elephant</t>
  </si>
  <si>
    <t>LIT_645_Z_Bberi-Excellence</t>
  </si>
  <si>
    <t>LIT_681_Z_BBeri-Dikolo-Centre-Equestre</t>
  </si>
  <si>
    <t>LIT_682_Z_Boadibo</t>
  </si>
  <si>
    <t>LIT_735</t>
  </si>
  <si>
    <t>LIT_735_Z_NKONGSAMBA-Q8-CIMETIERE-IHS</t>
  </si>
  <si>
    <t>LIT_686_Z_Bsadi-IPPB-Santa-Lucia</t>
  </si>
  <si>
    <t>LIT_689_Z_FAYADOR-AKWA</t>
  </si>
  <si>
    <t>SUD_077_Z_Kribi-Ebouyie</t>
  </si>
  <si>
    <t>SUD_080_Z_Kribi-Hotel-Paradis-IHS</t>
  </si>
  <si>
    <t>SUD_081_Z_Kribi-Ndjibo</t>
  </si>
  <si>
    <t>SUD_082_Z_Ebolowa-Makalat-IHS</t>
  </si>
  <si>
    <t>SUD_093_Z_Kribi-Bwambe-II</t>
  </si>
  <si>
    <t>SUD_094_Z_Kribi-Gd-Batanga-II</t>
  </si>
  <si>
    <t>SUD_095_Z_KRIBI-MAKAO</t>
  </si>
  <si>
    <t>SUD_096_Z_KRIBI-NDOMBE-II</t>
  </si>
  <si>
    <t>SUD_097_Z_Ebolowa-SIM</t>
  </si>
  <si>
    <t>SUD_100_Z_Ebolowa-Elat-II</t>
  </si>
  <si>
    <t>SUD_103_Z_Sangmelima-Stade</t>
  </si>
  <si>
    <t>LIT_690_Z_Bodjongo</t>
  </si>
  <si>
    <t>CTR_110_Z_H-Central</t>
  </si>
  <si>
    <t>Yop</t>
  </si>
  <si>
    <t>Mengbwa</t>
  </si>
  <si>
    <t>CTR_244_Z_Yde-M-Central</t>
  </si>
  <si>
    <t>CTR_375_Z_Camp-SIC-Tsinga</t>
  </si>
  <si>
    <t>Deone</t>
  </si>
  <si>
    <t>SUD_028</t>
  </si>
  <si>
    <t>CTR_389_Z_GSO</t>
  </si>
  <si>
    <t>LIT_695_Z_Mabanda-CIMAF</t>
  </si>
  <si>
    <t>CTR_409_Z_BATA-Mokolo</t>
  </si>
  <si>
    <t>LIT_741_Z_Sodiko-III-MTN</t>
  </si>
  <si>
    <t>LIT_773_Z_Bodjongo-II</t>
  </si>
  <si>
    <t>LIT_017_Z_Bberi-Chateau</t>
  </si>
  <si>
    <t>CTR_414_Z_Cite-Verte</t>
  </si>
  <si>
    <t>CTR_470_Z_Elobi-Mokolo-MTN-IHS</t>
  </si>
  <si>
    <t>LIT_123_Z_Bodjongo-IHS</t>
  </si>
  <si>
    <t>LIT_137_Z_Sodiko-Gare-Rtiere-IHS</t>
  </si>
  <si>
    <t>LIT_364_Z_Bonamatoumbe-II</t>
  </si>
  <si>
    <t>LIT_418_Z_Bberi-Sodiko-MTN</t>
  </si>
  <si>
    <t>LIT_477_Z_Bekoko-IHS</t>
  </si>
  <si>
    <t>CTR_632_Z_Voirie-Municipale-IHS</t>
  </si>
  <si>
    <t>CTR_637_Z_Crf-Mbankolo</t>
  </si>
  <si>
    <t>CTR_661_Z_Nkoa-Ayos-IHS</t>
  </si>
  <si>
    <t>CTR_721_Z_Etam-Bafia</t>
  </si>
  <si>
    <t>Nganha</t>
  </si>
  <si>
    <t>CTR_728_Z_Mvog-Atangana-Mballa</t>
  </si>
  <si>
    <t>CTR_821_Z_CBC-Radio-II</t>
  </si>
  <si>
    <t>CTR_868_Z_Institute-Samba-New</t>
  </si>
  <si>
    <t>CTR_680_Z_Mbankolo-Camtel-II</t>
  </si>
  <si>
    <t>LIT_791</t>
  </si>
  <si>
    <t>LIT_791_Z_Mabanda-New</t>
  </si>
  <si>
    <t>LIT_756_Z_BTS-Mobile-Krystal-Palace</t>
  </si>
  <si>
    <t>DIDANGO-II</t>
  </si>
  <si>
    <t>CTR_935_Z_BATA-Mokolo-II-HIS</t>
  </si>
  <si>
    <t>OST_313</t>
  </si>
  <si>
    <t>Mbouda-CEBEC-MTN</t>
  </si>
  <si>
    <t>Loum-RoundAbout</t>
  </si>
  <si>
    <t>LIT_643_Z_Bsadi-Lycee-CAMTEL</t>
  </si>
  <si>
    <t>SUO_223</t>
  </si>
  <si>
    <t>Buéa</t>
  </si>
  <si>
    <t>Bova-II-IHS</t>
  </si>
  <si>
    <t>Bon-Marche-IHS</t>
  </si>
  <si>
    <t>11.63467</t>
  </si>
  <si>
    <t>6.60261</t>
  </si>
  <si>
    <t>Foumban-Mambain-MTN</t>
  </si>
  <si>
    <t>Limbé</t>
  </si>
  <si>
    <t>Ndiam-Badji</t>
  </si>
  <si>
    <t>LIT_670_Z_Moulanga</t>
  </si>
  <si>
    <t>CTR_878</t>
  </si>
  <si>
    <t>Indoor-BEAC</t>
  </si>
  <si>
    <t>Buea-Salvation-Pharmacy-HIS</t>
  </si>
  <si>
    <t>Buea Salvation Pharmacy</t>
  </si>
  <si>
    <t>Buea-Dirty-South-IHS</t>
  </si>
  <si>
    <t>LIT_780</t>
  </si>
  <si>
    <t>LIT_780_Z_BTS-Mobile-OKPLASTCAM</t>
  </si>
  <si>
    <t>Bokova-IHS</t>
  </si>
  <si>
    <t>9.277712116</t>
  </si>
  <si>
    <t>4.192252754</t>
  </si>
  <si>
    <t>9.228989</t>
  </si>
  <si>
    <t>3.971075</t>
  </si>
  <si>
    <t>URH_BAKWAT</t>
  </si>
  <si>
    <t>9.834239</t>
  </si>
  <si>
    <t>4.906717</t>
  </si>
  <si>
    <t>LIT_819</t>
  </si>
  <si>
    <t>URH_BAREMBENG</t>
  </si>
  <si>
    <t>LIT_822</t>
  </si>
  <si>
    <t>URH_MOUANDONG</t>
  </si>
  <si>
    <t>LIT_795</t>
  </si>
  <si>
    <t>URH_NJOUMBENG</t>
  </si>
  <si>
    <t>EXN_315</t>
  </si>
  <si>
    <t>URH_ADJIRI</t>
  </si>
  <si>
    <t>EXN_280</t>
  </si>
  <si>
    <t>URH_AFADE</t>
  </si>
  <si>
    <t>14.63259</t>
  </si>
  <si>
    <t>12.23299</t>
  </si>
  <si>
    <t>URH_ASHIGASHIYA</t>
  </si>
  <si>
    <t>PITCHOUMBA</t>
  </si>
  <si>
    <t>Reserve Benoue</t>
  </si>
  <si>
    <t>LIT_820</t>
  </si>
  <si>
    <t>URH_MBANDA</t>
  </si>
  <si>
    <t>EXN_320</t>
  </si>
  <si>
    <t>URH_BERENG</t>
  </si>
  <si>
    <t>Far-North (Mokolo)</t>
  </si>
  <si>
    <t>ADM_190</t>
  </si>
  <si>
    <t>URH_BETARECONGO</t>
  </si>
  <si>
    <t>Adamawa (Tibati)</t>
  </si>
  <si>
    <t>LIT_832</t>
  </si>
  <si>
    <t>URH_MBONGO_V2_BIS</t>
  </si>
  <si>
    <t>LIT_836</t>
  </si>
  <si>
    <t>URH_MBONGOIRAD</t>
  </si>
  <si>
    <t>EXN_339</t>
  </si>
  <si>
    <t>URH_BLABLINE</t>
  </si>
  <si>
    <t>EXN_290</t>
  </si>
  <si>
    <t>URH_BLANGAPE</t>
  </si>
  <si>
    <t>14. 30660</t>
  </si>
  <si>
    <t>URH_BOBOYO</t>
  </si>
  <si>
    <t>Far-North (Kaele)</t>
  </si>
  <si>
    <t>EXN_281</t>
  </si>
  <si>
    <t>URH_BODO</t>
  </si>
  <si>
    <t>14. 46097</t>
  </si>
  <si>
    <t>LIT_831</t>
  </si>
  <si>
    <t>URH_MBONGOV1</t>
  </si>
  <si>
    <t>URH_BOSSOUM</t>
  </si>
  <si>
    <t>URH_DARSALAM</t>
  </si>
  <si>
    <t>NRD_216</t>
  </si>
  <si>
    <t>URH_DAWAN</t>
  </si>
  <si>
    <t xml:space="preserve">ADM_205 </t>
  </si>
  <si>
    <t>URH_DIEL</t>
  </si>
  <si>
    <t>Adamawa (Meiganga)</t>
  </si>
  <si>
    <t>URH_DINO&amp;FILS-Abong-Mbang</t>
  </si>
  <si>
    <t>East (Abong Mbang)</t>
  </si>
  <si>
    <t>URH_DOLEBADA</t>
  </si>
  <si>
    <t>14.3883</t>
  </si>
  <si>
    <t>12.6355</t>
  </si>
  <si>
    <t>EXN_330</t>
  </si>
  <si>
    <t>URH_DOLLAGO</t>
  </si>
  <si>
    <t>NRD_188</t>
  </si>
  <si>
    <t>Indoor-Agence-Garoua</t>
  </si>
  <si>
    <t>EXN_335</t>
  </si>
  <si>
    <t>URH_DOUMROU</t>
  </si>
  <si>
    <t>Mazera</t>
  </si>
  <si>
    <t>URH_FERMESUISSE</t>
  </si>
  <si>
    <t>10.112043</t>
  </si>
  <si>
    <t>3.602934</t>
  </si>
  <si>
    <t>EXN_321</t>
  </si>
  <si>
    <t>URH_GADAFAI</t>
  </si>
  <si>
    <t>EXN_299</t>
  </si>
  <si>
    <t>URH_GANCE</t>
  </si>
  <si>
    <t>URH_GOINGOU</t>
  </si>
  <si>
    <t>  8.532866</t>
  </si>
  <si>
    <t>EXN_323</t>
  </si>
  <si>
    <t>URH_GOLOMGUINI</t>
  </si>
  <si>
    <t>EXN_324</t>
  </si>
  <si>
    <t>URH_GOUNDAYE</t>
  </si>
  <si>
    <t>URH_GOUZOUDOU</t>
  </si>
  <si>
    <t>EXN_307</t>
  </si>
  <si>
    <t>URH_GRELIE</t>
  </si>
  <si>
    <t>14.54834</t>
  </si>
  <si>
    <t>12.402068</t>
  </si>
  <si>
    <t>NRD_218</t>
  </si>
  <si>
    <t>URH_HABAGA</t>
  </si>
  <si>
    <t>EXN_309</t>
  </si>
  <si>
    <t>URH_HOPPO</t>
  </si>
  <si>
    <t>EXN_322</t>
  </si>
  <si>
    <t>URH_HORLONG</t>
  </si>
  <si>
    <t xml:space="preserve">EXN_337 </t>
  </si>
  <si>
    <t>URH_HOUPOU</t>
  </si>
  <si>
    <t>EXN_311</t>
  </si>
  <si>
    <t>URH_KABE</t>
  </si>
  <si>
    <t>EXN_305</t>
  </si>
  <si>
    <t>URH_KAFTAKA</t>
  </si>
  <si>
    <t>EXN_300</t>
  </si>
  <si>
    <t>URH_KARENA</t>
  </si>
  <si>
    <t>14.342214</t>
  </si>
  <si>
    <t>12.732255</t>
  </si>
  <si>
    <t>EXN_263</t>
  </si>
  <si>
    <t>URH_KERAWA</t>
  </si>
  <si>
    <t>NRD_192</t>
  </si>
  <si>
    <t>URH_KERENG</t>
  </si>
  <si>
    <t>URH_KILOMBOV6</t>
  </si>
  <si>
    <t>9.99378</t>
  </si>
  <si>
    <t>2.77237</t>
  </si>
  <si>
    <t>EXN_286</t>
  </si>
  <si>
    <t>URH_KOFIA</t>
  </si>
  <si>
    <t>14.503608</t>
  </si>
  <si>
    <t>12.948042</t>
  </si>
  <si>
    <t>NRD_202</t>
  </si>
  <si>
    <t>URH_BOUMEDJE</t>
  </si>
  <si>
    <t>  8.964750</t>
  </si>
  <si>
    <t>URH_DOUKA-GAINKAKO</t>
  </si>
  <si>
    <t>HUA_181</t>
  </si>
  <si>
    <t>URH_KOSSELNIALBI</t>
  </si>
  <si>
    <t>ADM_206</t>
  </si>
  <si>
    <t>URH_ALLAT</t>
  </si>
  <si>
    <t>OST_327</t>
  </si>
  <si>
    <t>URH_BAKONJI</t>
  </si>
  <si>
    <t>OST_333</t>
  </si>
  <si>
    <t>URH_BALOUM2</t>
  </si>
  <si>
    <t xml:space="preserve">EXN_340 </t>
  </si>
  <si>
    <t>URH_KOUTOULA</t>
  </si>
  <si>
    <t>NRD_236</t>
  </si>
  <si>
    <t>URH_KOUBADJE</t>
  </si>
  <si>
    <t>NRD_200</t>
  </si>
  <si>
    <t>URH_LAMOUDAM</t>
  </si>
  <si>
    <t>13.531157</t>
  </si>
  <si>
    <t>8.984044</t>
  </si>
  <si>
    <t>NRD_205</t>
  </si>
  <si>
    <t>URH_LIBE</t>
  </si>
  <si>
    <t>13.79038</t>
  </si>
  <si>
    <t>10.0129</t>
  </si>
  <si>
    <t>EXN_295</t>
  </si>
  <si>
    <t>URH_LIMANI</t>
  </si>
  <si>
    <t>NRD_243</t>
  </si>
  <si>
    <t>URH_LAMOUDAM2</t>
  </si>
  <si>
    <t>NRD_209</t>
  </si>
  <si>
    <t>URH_LOUGOUNDE-WELLARE</t>
  </si>
  <si>
    <t>13.69132</t>
  </si>
  <si>
    <t>9.93958</t>
  </si>
  <si>
    <t>URH_LOUGUERRE</t>
  </si>
  <si>
    <t>OST_324</t>
  </si>
  <si>
    <t>URH_BAPI</t>
  </si>
  <si>
    <t>URH_MaanBaiboum</t>
  </si>
  <si>
    <t>North (Touboro)</t>
  </si>
  <si>
    <t>OST_326</t>
  </si>
  <si>
    <t>URH_FOKAMEZO</t>
  </si>
  <si>
    <t>NRD_206</t>
  </si>
  <si>
    <t>  7.536620</t>
  </si>
  <si>
    <t>CTR_914</t>
  </si>
  <si>
    <t>URH_KELACHAPELLA</t>
  </si>
  <si>
    <t>11.5329</t>
  </si>
  <si>
    <t>4.46077</t>
  </si>
  <si>
    <t>EXN_338</t>
  </si>
  <si>
    <t>URH_MANAOUDJI</t>
  </si>
  <si>
    <t>NRD_221</t>
  </si>
  <si>
    <t>URH_LOUGOUNDE-WELLARE3</t>
  </si>
  <si>
    <t>13.02104</t>
  </si>
  <si>
    <t>9.04021</t>
  </si>
  <si>
    <t>CTR_915</t>
  </si>
  <si>
    <t>URH_KHOURY_NGORO</t>
  </si>
  <si>
    <t>ADM_191</t>
  </si>
  <si>
    <t>URH_KOL</t>
  </si>
  <si>
    <t>NRD_237</t>
  </si>
  <si>
    <t>URH_MARADI</t>
  </si>
  <si>
    <t>Mbargue-Camrail</t>
  </si>
  <si>
    <t>URH_MAYOLADE</t>
  </si>
  <si>
    <t>NRD_215</t>
  </si>
  <si>
    <t>URH_MAYOLEHOU</t>
  </si>
  <si>
    <t>URH_MAYONDA</t>
  </si>
  <si>
    <t>15.13862</t>
  </si>
  <si>
    <t>8.04869</t>
  </si>
  <si>
    <t>URH_MBAKANA</t>
  </si>
  <si>
    <t>URH_KOUFEN</t>
  </si>
  <si>
    <t>CTR_931</t>
  </si>
  <si>
    <t>URH_MBANDJOCK_SOSUCAM1</t>
  </si>
  <si>
    <t>Nanga Eboko</t>
  </si>
  <si>
    <t xml:space="preserve">OST_343 </t>
  </si>
  <si>
    <t>URH_KOUHOUAT</t>
  </si>
  <si>
    <t>NRD_224</t>
  </si>
  <si>
    <t>URH_MBITOM(AXENGAOUNDERE)</t>
  </si>
  <si>
    <t>15.46476</t>
  </si>
  <si>
    <t>7.78596</t>
  </si>
  <si>
    <t>URH_KOUROM</t>
  </si>
  <si>
    <t>OST_334</t>
  </si>
  <si>
    <t>URH_MACHATOUM</t>
  </si>
  <si>
    <t>OST_335</t>
  </si>
  <si>
    <t>URH_MALENTOUEN2</t>
  </si>
  <si>
    <t>10.965911</t>
  </si>
  <si>
    <t>5.777982</t>
  </si>
  <si>
    <t>OST_336</t>
  </si>
  <si>
    <t>URH_MANKOUOMBI</t>
  </si>
  <si>
    <t>OST_337</t>
  </si>
  <si>
    <t>URH_MAPOU</t>
  </si>
  <si>
    <t>URH_MBOR</t>
  </si>
  <si>
    <t>SUD_150</t>
  </si>
  <si>
    <t>URH_MEYOMESSI</t>
  </si>
  <si>
    <t>12.204</t>
  </si>
  <si>
    <t>2.81644</t>
  </si>
  <si>
    <t>URH_MIDIVING</t>
  </si>
  <si>
    <t>URH_BAGALAF</t>
  </si>
  <si>
    <t>14.532603</t>
  </si>
  <si>
    <t>10.698242</t>
  </si>
  <si>
    <t>OST_338</t>
  </si>
  <si>
    <t>URH_MENFOUNG</t>
  </si>
  <si>
    <t xml:space="preserve">EXN_334 </t>
  </si>
  <si>
    <t>URH_BIR_Salack</t>
  </si>
  <si>
    <t>EXN_302</t>
  </si>
  <si>
    <t>URH_NDODEHE</t>
  </si>
  <si>
    <t>OST_323</t>
  </si>
  <si>
    <t>URH_MEUDJIEU</t>
  </si>
  <si>
    <t>OST_339</t>
  </si>
  <si>
    <t>URH_NDOUPE</t>
  </si>
  <si>
    <t>10.506854</t>
  </si>
  <si>
    <t>5.518903</t>
  </si>
  <si>
    <t>EXN_301</t>
  </si>
  <si>
    <t>URH_NGARKAWA</t>
  </si>
  <si>
    <t>14.48795</t>
  </si>
  <si>
    <t>12.68396</t>
  </si>
  <si>
    <t xml:space="preserve">NRD_238 </t>
  </si>
  <si>
    <t>URH_NGONG3</t>
  </si>
  <si>
    <t>NRD_228</t>
  </si>
  <si>
    <t>URH_NGONG-LAINDE</t>
  </si>
  <si>
    <t>EXN_294</t>
  </si>
  <si>
    <t>URH_NGUETCHEWE</t>
  </si>
  <si>
    <t>CTR_916</t>
  </si>
  <si>
    <t>URH_NEBOLEN</t>
  </si>
  <si>
    <t>URH_NIETE-V7</t>
  </si>
  <si>
    <t>OST_331</t>
  </si>
  <si>
    <t>URH_NJIPOUOCHE-FOYET</t>
  </si>
  <si>
    <t>URH_NKOLBOGOI</t>
  </si>
  <si>
    <t>CTR_925</t>
  </si>
  <si>
    <t>URH_NKOTENG_SOSUCAM1</t>
  </si>
  <si>
    <t>CTR_928</t>
  </si>
  <si>
    <t>URH_NKOTENG_SOSUCAM4</t>
  </si>
  <si>
    <t>URH_NZALLA</t>
  </si>
  <si>
    <t>NRD_223</t>
  </si>
  <si>
    <t>URH_OURO_GALDIMA</t>
  </si>
  <si>
    <t>13.545953</t>
  </si>
  <si>
    <t>8.713605</t>
  </si>
  <si>
    <t xml:space="preserve">NRD_232 </t>
  </si>
  <si>
    <t>URH_OUROGARGA</t>
  </si>
  <si>
    <t>NRD_211</t>
  </si>
  <si>
    <t>URH_OUROKESSOUM</t>
  </si>
  <si>
    <t>URH_RENG</t>
  </si>
  <si>
    <t>15.09562</t>
  </si>
  <si>
    <t>8.65992</t>
  </si>
  <si>
    <t>EXN_292</t>
  </si>
  <si>
    <t>URH_ROUMSIKI2</t>
  </si>
  <si>
    <t>HUA_178</t>
  </si>
  <si>
    <t>URH_SANGANARE</t>
  </si>
  <si>
    <t>URH_DABER-MBANG</t>
  </si>
  <si>
    <t>SUD_142</t>
  </si>
  <si>
    <t>URH_SUDCAM_HEVEA_V4</t>
  </si>
  <si>
    <t>SUD_143</t>
  </si>
  <si>
    <t>URH_SUDCAM_HEVEA_V8</t>
  </si>
  <si>
    <t>SUD_144</t>
  </si>
  <si>
    <t>URH_SUDCAM_HEVEA_V9</t>
  </si>
  <si>
    <t>EXN_293</t>
  </si>
  <si>
    <t>URH_EF53_MAROUA</t>
  </si>
  <si>
    <t>14.3013</t>
  </si>
  <si>
    <t>10.6345</t>
  </si>
  <si>
    <t>ADM_194</t>
  </si>
  <si>
    <t>URH_SASSAMBERSI</t>
  </si>
  <si>
    <t>HUA_176</t>
  </si>
  <si>
    <t>URH_TAPARE</t>
  </si>
  <si>
    <t>EXN_285</t>
  </si>
  <si>
    <t>URH_TCHAMAHE</t>
  </si>
  <si>
    <t>HUA_177</t>
  </si>
  <si>
    <t>URH_TONGO</t>
  </si>
  <si>
    <t>EXN_175</t>
  </si>
  <si>
    <t>URH_TOUKOUMAYA</t>
  </si>
  <si>
    <t>14.634521</t>
  </si>
  <si>
    <t>11.541249</t>
  </si>
  <si>
    <t>EXN_284</t>
  </si>
  <si>
    <t>URH_MOUSGOUM</t>
  </si>
  <si>
    <t>ADM_204</t>
  </si>
  <si>
    <t>URH_TAGBOUM</t>
  </si>
  <si>
    <t>EXN_289</t>
  </si>
  <si>
    <t>URH_WARBA</t>
  </si>
  <si>
    <t>NRD_234</t>
  </si>
  <si>
    <t>URH_WACK</t>
  </si>
  <si>
    <t>URH_YANLI</t>
  </si>
  <si>
    <t>EXN_308</t>
  </si>
  <si>
    <t>URH_YEGOUA</t>
  </si>
  <si>
    <t>NRD_207</t>
  </si>
  <si>
    <t>URH_YOUKOUT</t>
  </si>
  <si>
    <t>14.0935111</t>
  </si>
  <si>
    <t>8.2946028</t>
  </si>
  <si>
    <t>EXN_336</t>
  </si>
  <si>
    <t>URH_ZAMAI</t>
  </si>
  <si>
    <t>URH_ZEBE</t>
  </si>
  <si>
    <t>14.220315</t>
  </si>
  <si>
    <t>10.536647</t>
  </si>
  <si>
    <t>URH_ZIMADO</t>
  </si>
  <si>
    <t>CTR_912</t>
  </si>
  <si>
    <t>URH_ZOATOUBSI</t>
  </si>
  <si>
    <t>AREA</t>
  </si>
  <si>
    <t>BREAKDOWN BY VENDOR</t>
  </si>
  <si>
    <t>BREAKDOWN BY CAUSE</t>
  </si>
  <si>
    <t>New Case</t>
  </si>
  <si>
    <t>Power IHS</t>
  </si>
  <si>
    <t>Power CAMUSAT</t>
  </si>
  <si>
    <t>OCM Power</t>
  </si>
  <si>
    <t>Spare Huawei</t>
  </si>
  <si>
    <t>Spare OCM</t>
  </si>
  <si>
    <t>SBC Huawei</t>
  </si>
  <si>
    <t>Value</t>
  </si>
  <si>
    <t>Total</t>
  </si>
  <si>
    <t>CONCAT</t>
  </si>
  <si>
    <t>BREAKDOWN BY REGION</t>
  </si>
  <si>
    <t>P1 Impact</t>
  </si>
  <si>
    <t>P2 Impact</t>
  </si>
  <si>
    <t>Break down by Inc TT</t>
  </si>
  <si>
    <t>P3/P4</t>
  </si>
  <si>
    <t>Huawei Projet</t>
  </si>
  <si>
    <t>PMO</t>
  </si>
  <si>
    <t>SITE Name</t>
  </si>
  <si>
    <t>CTR_079_Z_NKOZOA</t>
  </si>
  <si>
    <t>CTR_088_Z_J-Vespa</t>
  </si>
  <si>
    <t>CTR_249_Z_Science</t>
  </si>
  <si>
    <t>CTR_382_Z_Messa-Carriere</t>
  </si>
  <si>
    <t>CTR_149_Z_Montee-Des-Soeurs-IHS</t>
  </si>
  <si>
    <t>CTR_262_Z_Nkol-Mbanda</t>
  </si>
  <si>
    <t>CTR_326_Z_Montee-Jouvence</t>
  </si>
  <si>
    <t>CTR_482_Z_Accacia-New</t>
  </si>
  <si>
    <t>CTR_540_Z_Obili</t>
  </si>
  <si>
    <t>CTR_422_Z_Mimboman-Ecole</t>
  </si>
  <si>
    <t>CTR_011_Z_PDC</t>
  </si>
  <si>
    <t>CTR_198_Z_Bastos-Nylon</t>
  </si>
  <si>
    <t>CTR_321_Z_Briqueterie</t>
  </si>
  <si>
    <t>CTR_449_Z_Rd-Pt-Longkak</t>
  </si>
  <si>
    <t>CTR_539_Z_Ekoudou-New</t>
  </si>
  <si>
    <t>CTR_729_Z_Mont-Febe</t>
  </si>
  <si>
    <t>CTR_336_Z_H-General-Yde</t>
  </si>
  <si>
    <t>CTR_080_Z_Olembe</t>
  </si>
  <si>
    <t>CTR_337_Z_Messassi</t>
  </si>
  <si>
    <t>CTR_838_Z_Afanoya-II</t>
  </si>
  <si>
    <t>LIT_129_Z_Bonadiwoto-IHS</t>
  </si>
  <si>
    <t>LIT_125_Z_International-Airport-IHS</t>
  </si>
  <si>
    <t>CTR_369_Z_H-ville-MTN</t>
  </si>
  <si>
    <t>CTR_047_Z_Elig-Essono</t>
  </si>
  <si>
    <t>CTR_240_Z_C-Supreme</t>
  </si>
  <si>
    <t>CTR_373_Z_Montee-Anne-Rouge</t>
  </si>
  <si>
    <t>CTR_543_Z_Obobogo-New</t>
  </si>
  <si>
    <t>CTR_330_Z_Odza-PK10</t>
  </si>
  <si>
    <t>LIT_236_Z_Marche-Mboppi</t>
  </si>
  <si>
    <t>LIT_761_Z_Mboppi-Market-IHS</t>
  </si>
  <si>
    <t>Camusat</t>
  </si>
  <si>
    <t>TX MW</t>
  </si>
  <si>
    <t>AFRO</t>
  </si>
  <si>
    <t>BTS O&amp;M LINK FAILURE</t>
  </si>
  <si>
    <t>NodeB Unavailable</t>
  </si>
  <si>
    <t>NE Is Disconnected</t>
  </si>
  <si>
    <t>The link between the server and the ME is broken</t>
  </si>
  <si>
    <t>CSL Fault</t>
  </si>
  <si>
    <t>Yes</t>
  </si>
  <si>
    <t>En Attente status Power</t>
  </si>
  <si>
    <t>AFRO Ongoing</t>
  </si>
  <si>
    <t>New case</t>
  </si>
  <si>
    <t>Power Camusat</t>
  </si>
  <si>
    <t>Power MTN</t>
  </si>
  <si>
    <t>Power HW</t>
  </si>
  <si>
    <t>IHS Security</t>
  </si>
  <si>
    <t>Camusat Security</t>
  </si>
  <si>
    <t>HW-SBC Security</t>
  </si>
  <si>
    <t>HW-SBC</t>
  </si>
  <si>
    <t>HW-BO</t>
  </si>
  <si>
    <t>OCM Ing / U-Relay / Swap</t>
  </si>
  <si>
    <t>Spare HW</t>
  </si>
  <si>
    <t>Vendalised</t>
  </si>
  <si>
    <t>10H</t>
  </si>
  <si>
    <t>13H</t>
  </si>
  <si>
    <t>Hammer</t>
  </si>
  <si>
    <t>Hammer Ongoing</t>
  </si>
  <si>
    <t>TX MW / security</t>
  </si>
  <si>
    <t>Power</t>
  </si>
  <si>
    <t>CTR_951</t>
  </si>
  <si>
    <t>NRD_293</t>
  </si>
  <si>
    <t>Action En Cours</t>
  </si>
  <si>
    <t>Action Attendue</t>
  </si>
  <si>
    <t>HAMMER_LIT_SUO</t>
  </si>
  <si>
    <t>NRD_294</t>
  </si>
  <si>
    <t>NRD_319</t>
  </si>
  <si>
    <t>Code Site</t>
  </si>
  <si>
    <t>Nom / Adresse Site</t>
  </si>
  <si>
    <t>Camship</t>
  </si>
  <si>
    <t>Bonewonda-Chefferie</t>
  </si>
  <si>
    <t>CD-Palmiers-II</t>
  </si>
  <si>
    <t>Bep-Universite</t>
  </si>
  <si>
    <t>Hopital-General</t>
  </si>
  <si>
    <t>Edea-Beon</t>
  </si>
  <si>
    <t>Edea-Q-Haoussa</t>
  </si>
  <si>
    <t>Cellucam-new</t>
  </si>
  <si>
    <t>Kribi-Afanmabe</t>
  </si>
  <si>
    <t>Vallee-Bastos</t>
  </si>
  <si>
    <t>Japoma-Village</t>
  </si>
  <si>
    <t>Nyalla-II</t>
  </si>
  <si>
    <t>Brazz-Aviation(Qtier Tergal)</t>
  </si>
  <si>
    <t>PK11-Mbengue-City</t>
  </si>
  <si>
    <t>Nkong</t>
  </si>
  <si>
    <t>Bfsam-New(Ndiandam)</t>
  </si>
  <si>
    <t>Ekoumdoum</t>
  </si>
  <si>
    <t>EXN_442_URH_WOULA</t>
  </si>
  <si>
    <t>OST_353</t>
  </si>
  <si>
    <t>NRD_298</t>
  </si>
  <si>
    <t>INC-20251216-00004941</t>
  </si>
  <si>
    <t>EXN_545</t>
  </si>
  <si>
    <t>EXN_360</t>
  </si>
  <si>
    <t>EXN_458</t>
  </si>
  <si>
    <t>EST_201</t>
  </si>
  <si>
    <t>NRD_268</t>
  </si>
  <si>
    <t>CTR_973</t>
  </si>
  <si>
    <t>OST_904</t>
  </si>
  <si>
    <t>ADM_231</t>
  </si>
  <si>
    <t>SUD_176</t>
  </si>
  <si>
    <t>CTR_922</t>
  </si>
  <si>
    <t>OST_391_URH_MATABA_PONDIMOUN</t>
  </si>
  <si>
    <t>OST_391</t>
  </si>
  <si>
    <t>CTR_920</t>
  </si>
  <si>
    <t>CTR_944</t>
  </si>
  <si>
    <t>CTR_1107</t>
  </si>
  <si>
    <t>LIT_844</t>
  </si>
  <si>
    <t>LIT_827</t>
  </si>
  <si>
    <t>Site name</t>
  </si>
  <si>
    <t>Reserves</t>
  </si>
  <si>
    <t>MSP Decision</t>
  </si>
  <si>
    <t>OCM Decision</t>
  </si>
  <si>
    <t>Rejected</t>
  </si>
  <si>
    <t>OST_905</t>
  </si>
  <si>
    <t>MARAPNDOUM</t>
  </si>
  <si>
    <t>HUAWEI</t>
  </si>
  <si>
    <t>Accepted</t>
  </si>
  <si>
    <t>ACCEPTED</t>
  </si>
  <si>
    <t>NKOUMBAM</t>
  </si>
  <si>
    <t>REJECTED</t>
  </si>
  <si>
    <t>OST_405</t>
  </si>
  <si>
    <t>MACHOU</t>
  </si>
  <si>
    <t>OST_399</t>
  </si>
  <si>
    <t>KOULMOBOUM</t>
  </si>
  <si>
    <t>OST_398</t>
  </si>
  <si>
    <t>NANSAP</t>
  </si>
  <si>
    <t>OST_394</t>
  </si>
  <si>
    <t>BALOUM</t>
  </si>
  <si>
    <t>MATOUPOU</t>
  </si>
  <si>
    <t>MAKOUTAM-PLATEAU</t>
  </si>
  <si>
    <t>MAWA</t>
  </si>
  <si>
    <t>KOUFOMLOUM</t>
  </si>
  <si>
    <t>NRD_350</t>
  </si>
  <si>
    <t>DJAMBOUTOU</t>
  </si>
  <si>
    <t>NRD_340</t>
  </si>
  <si>
    <t>MOFARE</t>
  </si>
  <si>
    <t>NRD_339</t>
  </si>
  <si>
    <t>NRD_336</t>
  </si>
  <si>
    <t>BOUK</t>
  </si>
  <si>
    <t>NRD_333</t>
  </si>
  <si>
    <t>FADIL</t>
  </si>
  <si>
    <t>NRD_331</t>
  </si>
  <si>
    <t>BILIEL</t>
  </si>
  <si>
    <t>NRD_327</t>
  </si>
  <si>
    <t>DJOUTALLEDE</t>
  </si>
  <si>
    <t>NRD_325</t>
  </si>
  <si>
    <t>NGONG-KALGE</t>
  </si>
  <si>
    <t>NRD_324</t>
  </si>
  <si>
    <t>TOUROUA</t>
  </si>
  <si>
    <t>NRD_323</t>
  </si>
  <si>
    <t>NRD_321</t>
  </si>
  <si>
    <t>NRD_320</t>
  </si>
  <si>
    <t>LABAKRE</t>
  </si>
  <si>
    <t>NRD_318</t>
  </si>
  <si>
    <t>KOULAWA</t>
  </si>
  <si>
    <t>MBAGA</t>
  </si>
  <si>
    <t>NRD_314</t>
  </si>
  <si>
    <t>BAROUME</t>
  </si>
  <si>
    <t>NDOULOUMI</t>
  </si>
  <si>
    <t>NADOURA</t>
  </si>
  <si>
    <t>BANGLI</t>
  </si>
  <si>
    <t>BADEOU</t>
  </si>
  <si>
    <t>NRD_308</t>
  </si>
  <si>
    <t>LOMBO</t>
  </si>
  <si>
    <t>NDONGA</t>
  </si>
  <si>
    <t>NRD_301</t>
  </si>
  <si>
    <t>DERENSING</t>
  </si>
  <si>
    <t>FALATIGOU</t>
  </si>
  <si>
    <t>WAGUA</t>
  </si>
  <si>
    <t>NRD_290</t>
  </si>
  <si>
    <t>NRD_285</t>
  </si>
  <si>
    <t>MAFALE</t>
  </si>
  <si>
    <t>NRD_276</t>
  </si>
  <si>
    <t>SONA</t>
  </si>
  <si>
    <t>LIRI</t>
  </si>
  <si>
    <t>MOUDALA</t>
  </si>
  <si>
    <t>EXN_567</t>
  </si>
  <si>
    <t>EXN_566</t>
  </si>
  <si>
    <t>DANHOU</t>
  </si>
  <si>
    <t>EXN_565</t>
  </si>
  <si>
    <t>MBITOU</t>
  </si>
  <si>
    <t>EXN_564</t>
  </si>
  <si>
    <t>KAMARGUI</t>
  </si>
  <si>
    <t>EXN_563</t>
  </si>
  <si>
    <t>EXN_562</t>
  </si>
  <si>
    <t>DJAOLANE</t>
  </si>
  <si>
    <t>EXN_559</t>
  </si>
  <si>
    <t>SOUEYE</t>
  </si>
  <si>
    <t>EXN_558</t>
  </si>
  <si>
    <t>MAPORE</t>
  </si>
  <si>
    <t>EXN_557</t>
  </si>
  <si>
    <t>BOGO</t>
  </si>
  <si>
    <t>EXN_555</t>
  </si>
  <si>
    <t>MINDJIL</t>
  </si>
  <si>
    <t>EXN_554</t>
  </si>
  <si>
    <t>PIWA</t>
  </si>
  <si>
    <t>LAMTARE</t>
  </si>
  <si>
    <t>EXN_552</t>
  </si>
  <si>
    <t>GARMAS</t>
  </si>
  <si>
    <t>MBORHO</t>
  </si>
  <si>
    <t>EXN_549</t>
  </si>
  <si>
    <t>Djidoma</t>
  </si>
  <si>
    <t>NGAINA</t>
  </si>
  <si>
    <t>SIRLAWE</t>
  </si>
  <si>
    <t>KOBRO</t>
  </si>
  <si>
    <t>MOUMOUR</t>
  </si>
  <si>
    <t>EXN_542</t>
  </si>
  <si>
    <t>MAGRONGONG</t>
  </si>
  <si>
    <t>EXN_538</t>
  </si>
  <si>
    <t>DOUBANE</t>
  </si>
  <si>
    <t>EXN_537</t>
  </si>
  <si>
    <t>MAZAM</t>
  </si>
  <si>
    <t>EXN_533</t>
  </si>
  <si>
    <t>DANMIGUIRI</t>
  </si>
  <si>
    <t>EXN_530</t>
  </si>
  <si>
    <t>DJOUREL</t>
  </si>
  <si>
    <t>EXN_528</t>
  </si>
  <si>
    <t>POUGUERE</t>
  </si>
  <si>
    <t>EXN_524</t>
  </si>
  <si>
    <t>DJOUREDANNE</t>
  </si>
  <si>
    <t>BANAHA</t>
  </si>
  <si>
    <t>EXN_516</t>
  </si>
  <si>
    <t>EXN_514</t>
  </si>
  <si>
    <t>KOLARA</t>
  </si>
  <si>
    <t>EXN_513</t>
  </si>
  <si>
    <t>BOUDFIRE</t>
  </si>
  <si>
    <t>EXN_504</t>
  </si>
  <si>
    <t>KOBO</t>
  </si>
  <si>
    <t>EXN_503</t>
  </si>
  <si>
    <t>EXN_500</t>
  </si>
  <si>
    <t>EXN_494</t>
  </si>
  <si>
    <t>DJAPAI</t>
  </si>
  <si>
    <t>NDJELENG</t>
  </si>
  <si>
    <t>MANAWATCHI</t>
  </si>
  <si>
    <t>TOUDOUROU</t>
  </si>
  <si>
    <t>EXN_481</t>
  </si>
  <si>
    <t>GOURIA</t>
  </si>
  <si>
    <t>EXN_480</t>
  </si>
  <si>
    <t>SABONGARI</t>
  </si>
  <si>
    <t>KODJOLEO</t>
  </si>
  <si>
    <t>EXN_474</t>
  </si>
  <si>
    <t>MEREM</t>
  </si>
  <si>
    <t>GADAKA</t>
  </si>
  <si>
    <t>GUILI</t>
  </si>
  <si>
    <t>EXN_468</t>
  </si>
  <si>
    <t>EXN_467</t>
  </si>
  <si>
    <t>MOUHOUR</t>
  </si>
  <si>
    <t>EXN_465</t>
  </si>
  <si>
    <t>BOREY</t>
  </si>
  <si>
    <t>MAKABAI</t>
  </si>
  <si>
    <t>EXN_461</t>
  </si>
  <si>
    <t>EXN_460</t>
  </si>
  <si>
    <t>ZIVER</t>
  </si>
  <si>
    <t>RHUMZOU2</t>
  </si>
  <si>
    <t>DANEDJI</t>
  </si>
  <si>
    <t>BISKAVAY</t>
  </si>
  <si>
    <t>GORAY</t>
  </si>
  <si>
    <t>EXN_451</t>
  </si>
  <si>
    <t>DOUVANGAR</t>
  </si>
  <si>
    <t>EXN_447</t>
  </si>
  <si>
    <t>HOULOUM</t>
  </si>
  <si>
    <t>EXN_445</t>
  </si>
  <si>
    <t>MAVOUMAI</t>
  </si>
  <si>
    <t>MAPOLDOKOU</t>
  </si>
  <si>
    <t>BAO</t>
  </si>
  <si>
    <t>WOULA</t>
  </si>
  <si>
    <t>EXN_440</t>
  </si>
  <si>
    <t>EXN_439</t>
  </si>
  <si>
    <t>ROUA2</t>
  </si>
  <si>
    <t>EXN_438</t>
  </si>
  <si>
    <t>GUINGLEY</t>
  </si>
  <si>
    <t>ZEMILE</t>
  </si>
  <si>
    <t>EXN_436</t>
  </si>
  <si>
    <t>MABAS</t>
  </si>
  <si>
    <t>KOURBI</t>
  </si>
  <si>
    <t>DOUBBEL</t>
  </si>
  <si>
    <t>KAODJIGA</t>
  </si>
  <si>
    <t>NGABA</t>
  </si>
  <si>
    <t>KANBANG</t>
  </si>
  <si>
    <t>TCHABA</t>
  </si>
  <si>
    <t>PALIA</t>
  </si>
  <si>
    <t>EXN_421</t>
  </si>
  <si>
    <t>ZILER</t>
  </si>
  <si>
    <t>EXN_419</t>
  </si>
  <si>
    <t>EXN_418</t>
  </si>
  <si>
    <t>DJAKANA</t>
  </si>
  <si>
    <t>GASKAFAOUROU</t>
  </si>
  <si>
    <t>Alagarno</t>
  </si>
  <si>
    <t>MAOULA</t>
  </si>
  <si>
    <t>DAGOFORA</t>
  </si>
  <si>
    <t>KOSSA</t>
  </si>
  <si>
    <t>GANCEY</t>
  </si>
  <si>
    <t>IVIE</t>
  </si>
  <si>
    <t>OULOUF</t>
  </si>
  <si>
    <t>SEHEBA</t>
  </si>
  <si>
    <t>EXN_391</t>
  </si>
  <si>
    <t>KAOUSSE</t>
  </si>
  <si>
    <t>HILELE</t>
  </si>
  <si>
    <t>NDONGUE</t>
  </si>
  <si>
    <t>ADM_247</t>
  </si>
  <si>
    <t>MAYO-FOUROU</t>
  </si>
  <si>
    <t>YOUCKOTONDOU</t>
  </si>
  <si>
    <t>ADM_244</t>
  </si>
  <si>
    <t>ADM_243</t>
  </si>
  <si>
    <t>BOROGOP</t>
  </si>
  <si>
    <t>ADM_242</t>
  </si>
  <si>
    <t>ADM_241</t>
  </si>
  <si>
    <t>IDOOL</t>
  </si>
  <si>
    <t>NJIGBACHOUH</t>
  </si>
  <si>
    <t>KOUPARE</t>
  </si>
  <si>
    <t>KOUPA-MENKE</t>
  </si>
  <si>
    <t>KOUCHANKAP</t>
  </si>
  <si>
    <t>Pending</t>
  </si>
  <si>
    <t>Site Code</t>
  </si>
  <si>
    <t>FE Site Code</t>
  </si>
  <si>
    <t>Far-End</t>
  </si>
  <si>
    <t>Region</t>
  </si>
  <si>
    <t>Ville</t>
  </si>
  <si>
    <t>Integration date</t>
  </si>
  <si>
    <t>Physical acceptance plan date</t>
  </si>
  <si>
    <t>RAN ACCEPTANCE STATUS</t>
  </si>
  <si>
    <t>MW ACCEPTANCE STATUS</t>
  </si>
  <si>
    <t>CW ACCEPTANCE STATUS</t>
  </si>
  <si>
    <t>Decision MSP</t>
  </si>
  <si>
    <t>MS Resource</t>
  </si>
  <si>
    <t>ADM_227</t>
  </si>
  <si>
    <t>NGD-CHEFFERIE-MALO</t>
  </si>
  <si>
    <t>ADAMAOUA</t>
  </si>
  <si>
    <t>arrange with WL installator for next week</t>
  </si>
  <si>
    <t>Herve // 697242973</t>
  </si>
  <si>
    <t>ADM_229</t>
  </si>
  <si>
    <t>NGD-MBIDENG-II_Ngd-Chateau</t>
  </si>
  <si>
    <t>W49</t>
  </si>
  <si>
    <t>NOT VISITED</t>
  </si>
  <si>
    <t>NGD-ONAREF-XII-BALL</t>
  </si>
  <si>
    <t>7.314560</t>
  </si>
  <si>
    <t>13.560220</t>
  </si>
  <si>
    <t>Ngaoundere-MARABA</t>
  </si>
  <si>
    <t>NORTH</t>
  </si>
  <si>
    <t>Herve Pouomo // 697242973</t>
  </si>
  <si>
    <t>ADM_232</t>
  </si>
  <si>
    <t>NGD-MAL-BAOURO</t>
  </si>
  <si>
    <t>7.287670</t>
  </si>
  <si>
    <t>13.540970</t>
  </si>
  <si>
    <t>ADM_235</t>
  </si>
  <si>
    <t>NGD-CRF-LAC-TISON</t>
  </si>
  <si>
    <t>15/08/2025</t>
  </si>
  <si>
    <t>ADM_238</t>
  </si>
  <si>
    <t>NGD-MARZA_Ngd-Mbamyangal-II-IHS</t>
  </si>
  <si>
    <t>Ngd-Mbamyangal-II-IHS</t>
  </si>
  <si>
    <t>CNDH(MobileBTS)</t>
  </si>
  <si>
    <t>CENTRE</t>
  </si>
  <si>
    <t>DAMAS</t>
  </si>
  <si>
    <t>CTR_1052</t>
  </si>
  <si>
    <t>Santa-Barbara-Gottam-IHS</t>
  </si>
  <si>
    <t>alarm nok cote baie I HS</t>
  </si>
  <si>
    <t>CTR_1053</t>
  </si>
  <si>
    <t>Okolo-Kilombo-MTN-IHS</t>
  </si>
  <si>
    <t>CTR_1054</t>
  </si>
  <si>
    <t>AKOK-Ndoe-MTN-IHS</t>
  </si>
  <si>
    <t>CTR_1055</t>
  </si>
  <si>
    <t>NDISAMBA</t>
  </si>
  <si>
    <t>Mvogmbi-New</t>
  </si>
  <si>
    <t>18/07/2025</t>
  </si>
  <si>
    <t>External Alarms not connected</t>
  </si>
  <si>
    <t>TSAGUE BRISSE // 690286359</t>
  </si>
  <si>
    <t>CTR_1057</t>
  </si>
  <si>
    <t>Ekie-Nodal</t>
  </si>
  <si>
    <t>13/07/2025</t>
  </si>
  <si>
    <t>Eloundou Bertrand // 693212405</t>
  </si>
  <si>
    <t>CTR_859</t>
  </si>
  <si>
    <t>NSEM_Pella</t>
  </si>
  <si>
    <t>NSEM</t>
  </si>
  <si>
    <t>CTR_900</t>
  </si>
  <si>
    <t>Messasi-crf-fouda</t>
  </si>
  <si>
    <t>il faut reamenager L'access au toit ( La trap est mal fixer)
La ligne de vie n'est pas exploitable par les pylonistes</t>
  </si>
  <si>
    <t>CTR_904</t>
  </si>
  <si>
    <t>AFANLOUM</t>
  </si>
  <si>
    <t>Esse-MTN-HIS</t>
  </si>
  <si>
    <t>Essiane Arthur // 694466050</t>
  </si>
  <si>
    <t>Mendong_Eloumdem</t>
  </si>
  <si>
    <t>CTR_921</t>
  </si>
  <si>
    <t xml:space="preserve">Eloumdem II </t>
  </si>
  <si>
    <t>Remaining 04 EXT.Alarms(Door open,Generator failure, Generator running and High temperature) to be connected by IHS.</t>
  </si>
  <si>
    <t>Ekong</t>
  </si>
  <si>
    <t>CTR_934</t>
  </si>
  <si>
    <t>NKOLBISSON2-MTN</t>
  </si>
  <si>
    <t>NKOLBISSON NODAL</t>
  </si>
  <si>
    <t>26/07/2025</t>
  </si>
  <si>
    <t>Mouamadou // 699949072</t>
  </si>
  <si>
    <t>Bata-Mokolo-IHS</t>
  </si>
  <si>
    <t>CTR_936</t>
  </si>
  <si>
    <t>NSIMALEN_NTOUTOULI_MTN</t>
  </si>
  <si>
    <t>CTR_939</t>
  </si>
  <si>
    <t>MEHANDA_IV</t>
  </si>
  <si>
    <t>CTR_940</t>
  </si>
  <si>
    <t>GBS-la-releve-Simbock</t>
  </si>
  <si>
    <t>CTR_941</t>
  </si>
  <si>
    <t>Biyemassi-Accacia</t>
  </si>
  <si>
    <t>CTR_943</t>
  </si>
  <si>
    <t>Mimboman</t>
  </si>
  <si>
    <t>Mimboman-Chapelle-I</t>
  </si>
  <si>
    <t>Biteng</t>
  </si>
  <si>
    <t>CTR_945</t>
  </si>
  <si>
    <t>Omnisport-Betesda</t>
  </si>
  <si>
    <t>ligne de vie sur le pylon non installe</t>
  </si>
  <si>
    <t>CTR_946</t>
  </si>
  <si>
    <t>Nkolfoulou-foret-Bar</t>
  </si>
  <si>
    <t>CTR_947</t>
  </si>
  <si>
    <t>Nkoabang_Tradex</t>
  </si>
  <si>
    <t>CTR_948</t>
  </si>
  <si>
    <t>Nkoabang-III</t>
  </si>
  <si>
    <t>CTR_949</t>
  </si>
  <si>
    <t>Emana_Bonne_Fontaine</t>
  </si>
  <si>
    <t>La ligne de vie sur le pylone n'est pas tendue. (il faut utiliser les serres-cables pour bien la tendre)</t>
  </si>
  <si>
    <t>CTR_950</t>
  </si>
  <si>
    <t>NKOLBISSON-CLARETAINS</t>
  </si>
  <si>
    <t>ODZA-ENTREE-PLAQUE-L&amp;B</t>
  </si>
  <si>
    <t>CTR_952</t>
  </si>
  <si>
    <t>EKoumdoum III</t>
  </si>
  <si>
    <t>ESCO needs to install 2*125A circuit breakers in their power carbinet and DC box</t>
  </si>
  <si>
    <t>CTR_953</t>
  </si>
  <si>
    <t>AKAK-II</t>
  </si>
  <si>
    <t>Akak_IHS</t>
  </si>
  <si>
    <t>Symphorien // 691316854</t>
  </si>
  <si>
    <t>CTR_954</t>
  </si>
  <si>
    <t>NKOLFOULOU-III</t>
  </si>
  <si>
    <t>Nkoubang_Ebomejonk</t>
  </si>
  <si>
    <t>CTR_984</t>
  </si>
  <si>
    <t>Mbalmayo-Ngalan</t>
  </si>
  <si>
    <t>Eth Cable disconnected from Far End Mbalmayo, site down</t>
  </si>
  <si>
    <t>Rodrigue Mougang // 655102999</t>
  </si>
  <si>
    <t>EST_193</t>
  </si>
  <si>
    <t>BERTOUA-Crf-ENIET</t>
  </si>
  <si>
    <t>Bertoua-Mokolo</t>
  </si>
  <si>
    <t>EAST</t>
  </si>
  <si>
    <t>29/06/2025</t>
  </si>
  <si>
    <t>Emmanuel Boma // 656400887</t>
  </si>
  <si>
    <t>EST_194</t>
  </si>
  <si>
    <t>Bertoua-Birpondo-II</t>
  </si>
  <si>
    <t>Bertoua-Birpondo-IHS</t>
  </si>
  <si>
    <t>30/06/2025</t>
  </si>
  <si>
    <t>EST_195</t>
  </si>
  <si>
    <t>Bertoua-Nyanganza</t>
  </si>
  <si>
    <t>Bertoua-Tigaza</t>
  </si>
  <si>
    <t>EST_196</t>
  </si>
  <si>
    <t>Bertoua-Nkolbikon-LB_Bertoua-Crtv</t>
  </si>
  <si>
    <t>EST_197</t>
  </si>
  <si>
    <t>Bertoua-Mokolo-IV</t>
  </si>
  <si>
    <t>EST_198</t>
  </si>
  <si>
    <t>Bertoua-Koume</t>
  </si>
  <si>
    <t>4.55670</t>
  </si>
  <si>
    <t>13.63460</t>
  </si>
  <si>
    <t>Alarm ok cote ZTE et uniquement 1 alarm envoyees par HIS</t>
  </si>
  <si>
    <t>EST_199</t>
  </si>
  <si>
    <t>Garoua-Boulai-Sabongari</t>
  </si>
  <si>
    <t>I_HS a uniquement  1 alarm(  Generator Running)</t>
  </si>
  <si>
    <t>EST_200</t>
  </si>
  <si>
    <t>Batouri-Qtier-Admin</t>
  </si>
  <si>
    <t>Batouri-Kako-MTN</t>
  </si>
  <si>
    <t>Bertoua-Qtier-Toungou</t>
  </si>
  <si>
    <t>BertouaNgaikada</t>
  </si>
  <si>
    <t>EST_203</t>
  </si>
  <si>
    <t>Bertoua-Koume-Bonis</t>
  </si>
  <si>
    <t>BertouaQAdmin</t>
  </si>
  <si>
    <t>EST_204</t>
  </si>
  <si>
    <t>Garoua-Boulaï-Sabal</t>
  </si>
  <si>
    <t>Garoua-Boulai-Frontiere</t>
  </si>
  <si>
    <t>PV installation not yet finished</t>
  </si>
  <si>
    <t>EST_205</t>
  </si>
  <si>
    <t>Madjou-Sallekere</t>
  </si>
  <si>
    <t>Bertoua-Kano</t>
  </si>
  <si>
    <t>Madjou</t>
  </si>
  <si>
    <t>EST_211</t>
  </si>
  <si>
    <t>BATOURI-TRYPANO-MTN-IHS</t>
  </si>
  <si>
    <t>14/05/2025</t>
  </si>
  <si>
    <t>Hugues // 697152092</t>
  </si>
  <si>
    <t>EXN_354</t>
  </si>
  <si>
    <t>Maroua-Doyang-Djabi_Palar</t>
  </si>
  <si>
    <t>FAR-NORTH</t>
  </si>
  <si>
    <t>EXN_355</t>
  </si>
  <si>
    <t>Maroua-Hedjere-Miskine_Katoual-MTN</t>
  </si>
  <si>
    <t>EXN_356</t>
  </si>
  <si>
    <t>Maroua-Kongola-Djiddeo_Maroua-Entree</t>
  </si>
  <si>
    <t>EXN_358</t>
  </si>
  <si>
    <t>Maroua-Hopital-Reference</t>
  </si>
  <si>
    <t>Zokok-II</t>
  </si>
  <si>
    <t>EXTREME-NORTH</t>
  </si>
  <si>
    <t>25/05/2025</t>
  </si>
  <si>
    <t>W39</t>
  </si>
  <si>
    <t>VANDALIZED</t>
  </si>
  <si>
    <t>Site Down, power cable vandalised</t>
  </si>
  <si>
    <t>Eric Assatsa // 699879189</t>
  </si>
  <si>
    <t>Maroua-Cge-Protestant</t>
  </si>
  <si>
    <t>21/07/2025</t>
  </si>
  <si>
    <t>EXN_361</t>
  </si>
  <si>
    <t>Korek-Djarengol-III</t>
  </si>
  <si>
    <t>W40</t>
  </si>
  <si>
    <t>EXN_362</t>
  </si>
  <si>
    <t>MAROUA-KONGOLA-DJOLAO</t>
  </si>
  <si>
    <t>10.61096</t>
  </si>
  <si>
    <t>14.39991</t>
  </si>
  <si>
    <t>EXN_364</t>
  </si>
  <si>
    <t>YAGOUA-TCHEKE_Yagoua-Quinf</t>
  </si>
  <si>
    <t>EXN_367</t>
  </si>
  <si>
    <t>Yagoua-Fourmarkamna_Yagoua-Ville</t>
  </si>
  <si>
    <t>BWANG BAKOKO</t>
  </si>
  <si>
    <t>LITTORAL</t>
  </si>
  <si>
    <t>DOUALA</t>
  </si>
  <si>
    <t>LIT_828</t>
  </si>
  <si>
    <t>PK17-II</t>
  </si>
  <si>
    <t>Dc Box camusat non mise a la terre</t>
  </si>
  <si>
    <t>LIT_833</t>
  </si>
  <si>
    <t>Boko4-MTN-IHS</t>
  </si>
  <si>
    <t>IHS External alarm cable to be installed in ZTE cabinet and Tested</t>
  </si>
  <si>
    <t>LIT_834</t>
  </si>
  <si>
    <t>Ngodi-Bakoko 2-IHS</t>
  </si>
  <si>
    <t>LIT_837</t>
  </si>
  <si>
    <t>YASSA-HOTEL-MIDI</t>
  </si>
  <si>
    <t>15/03/2025</t>
  </si>
  <si>
    <t>MPR non mis a la terre
Kit de terre a normaliser
Tole du canopy endommager
Absence de barette de terre
Echelle pas mis a la terre
Mauvais dimensionnement cable power DC BOX
Test des alarmes a effectuer - impossible car site Down</t>
  </si>
  <si>
    <t>Marius Lontsi Mekontchou // 691311142</t>
  </si>
  <si>
    <t>LIT_838</t>
  </si>
  <si>
    <t>Logpom-Bagam</t>
  </si>
  <si>
    <t>KMC NKOLBONG</t>
  </si>
  <si>
    <t>LIT_841</t>
  </si>
  <si>
    <t>Vita_Plus_PK13</t>
  </si>
  <si>
    <t>Mbangue-Fin-Goudron</t>
  </si>
  <si>
    <t>LIT_850</t>
  </si>
  <si>
    <t>Ndogbassi-Taniere-Plus</t>
  </si>
  <si>
    <t>LIT_851</t>
  </si>
  <si>
    <t>Yassa-La-Perle</t>
  </si>
  <si>
    <t>LIT_852</t>
  </si>
  <si>
    <t>NDOBO_BILINGUE_EXCELLENCE</t>
  </si>
  <si>
    <t xml:space="preserve">Alarme non cable </t>
  </si>
  <si>
    <t>LIT_853</t>
  </si>
  <si>
    <t>Japoma-Petit-Château</t>
  </si>
  <si>
    <t>LIT_855</t>
  </si>
  <si>
    <t>PK15-(PK16 université)</t>
  </si>
  <si>
    <t>Prise 220 absent et pas d'eclairage sur site</t>
  </si>
  <si>
    <t>LIT_856</t>
  </si>
  <si>
    <t>Makepe-Orchidee</t>
  </si>
  <si>
    <t>LIT_857</t>
  </si>
  <si>
    <t>Bois-des-Singes-III-IHS</t>
  </si>
  <si>
    <t>Externel alarm not tested in ZTE BTS</t>
  </si>
  <si>
    <t>LIT_858</t>
  </si>
  <si>
    <t>JAPOMA-COCOTIERS</t>
  </si>
  <si>
    <t>LIT_862</t>
  </si>
  <si>
    <t>Bonamatoumbe-Village</t>
  </si>
  <si>
    <t>  4.109896</t>
  </si>
  <si>
    <t>  9.680691</t>
  </si>
  <si>
    <t>Bonendale</t>
  </si>
  <si>
    <t>NWADJI Pascal // 691648179</t>
  </si>
  <si>
    <t>LIT_863</t>
  </si>
  <si>
    <t>Kotto_Logpom_New</t>
  </si>
  <si>
    <t>Terre generale non relie (Plat de cuivre vandaliser)</t>
  </si>
  <si>
    <t>LIT_869</t>
  </si>
  <si>
    <t>Bonaminkano</t>
  </si>
  <si>
    <t>LIT_871</t>
  </si>
  <si>
    <t>Bonamatoumbe-III_IHS</t>
  </si>
  <si>
    <t>24/11/2024</t>
  </si>
  <si>
    <t>LIT_878</t>
  </si>
  <si>
    <t>Souza-New-IHS</t>
  </si>
  <si>
    <t>LIT_978</t>
  </si>
  <si>
    <t>Edea-Beon-IHS</t>
  </si>
  <si>
    <t>Physical acceptance not yet done</t>
  </si>
  <si>
    <t>NRD_252</t>
  </si>
  <si>
    <t>Garoua-Ngalbidjie-III</t>
  </si>
  <si>
    <t>13.39036</t>
  </si>
  <si>
    <t>Armel Djouohou // 656555433</t>
  </si>
  <si>
    <t>NRD_253</t>
  </si>
  <si>
    <t>GAROUA-CENTRE-PASTEUR</t>
  </si>
  <si>
    <t>Garoua-Orange-New</t>
  </si>
  <si>
    <t xml:space="preserve">BTS not well fixed, Backfilling and compacting not well done </t>
  </si>
  <si>
    <t>Armel Djohouo // 656555433</t>
  </si>
  <si>
    <t>NRD_255</t>
  </si>
  <si>
    <t>Garoua-Universite</t>
  </si>
  <si>
    <t>Gra_Katasko</t>
  </si>
  <si>
    <t>17/08/2025</t>
  </si>
  <si>
    <t>Postponed due to incident sites down at Bascheo</t>
  </si>
  <si>
    <t>NRD_256</t>
  </si>
  <si>
    <t>GUIDER-OURO-ALHADJI</t>
  </si>
  <si>
    <t>9.88884</t>
  </si>
  <si>
    <t>13.93833</t>
  </si>
  <si>
    <t>NRD_258</t>
  </si>
  <si>
    <t>GUIDER-CAMP-FONCTIONNAIRE</t>
  </si>
  <si>
    <t>9.945540</t>
  </si>
  <si>
    <t>13.958610</t>
  </si>
  <si>
    <t>NRD_257</t>
  </si>
  <si>
    <t>GUIDER-BEBERE</t>
  </si>
  <si>
    <t>NRD_259</t>
  </si>
  <si>
    <t>GUIDER-KOLLAS</t>
  </si>
  <si>
    <t>9.9325</t>
  </si>
  <si>
    <t>13.9251</t>
  </si>
  <si>
    <t>NRD_260</t>
  </si>
  <si>
    <t>Garoua-Djagara</t>
  </si>
  <si>
    <t>9.304737</t>
  </si>
  <si>
    <t>13.369649</t>
  </si>
  <si>
    <t>NRD_261</t>
  </si>
  <si>
    <t>Garoua-Tchakamidari</t>
  </si>
  <si>
    <t>NRD_262</t>
  </si>
  <si>
    <t>Gra-Doualare-Ancien-LAWANAT</t>
  </si>
  <si>
    <t>NRD_264</t>
  </si>
  <si>
    <t>NGONG-BARMEY-LOGOL_Ngong-II</t>
  </si>
  <si>
    <t>NGONG</t>
  </si>
  <si>
    <t>NRD_265</t>
  </si>
  <si>
    <t>NGONG-LAKARE</t>
  </si>
  <si>
    <t>9.046930</t>
  </si>
  <si>
    <t>13.508200</t>
  </si>
  <si>
    <t>NRD_270</t>
  </si>
  <si>
    <t>TOUBORO-VILLE-II</t>
  </si>
  <si>
    <t>29/07/2025</t>
  </si>
  <si>
    <t>Postponed due to incident sites down at URH_DAWAN</t>
  </si>
  <si>
    <t>Sougna Zachary // 693337999</t>
  </si>
  <si>
    <t>NRD_271</t>
  </si>
  <si>
    <t>TOUBORO-PARKE</t>
  </si>
  <si>
    <t>OST_346</t>
  </si>
  <si>
    <t>Bfsam-Kamkouop-II</t>
  </si>
  <si>
    <t>Bfsam-Gouache</t>
  </si>
  <si>
    <t>WEST</t>
  </si>
  <si>
    <t>27/07/2025</t>
  </si>
  <si>
    <t>Patrick Tonye // 699657783</t>
  </si>
  <si>
    <t>OST_347</t>
  </si>
  <si>
    <t>Bfsam-Baleng-Lycee</t>
  </si>
  <si>
    <t>OST_348</t>
  </si>
  <si>
    <t>Bfsam-Ndionkou-II</t>
  </si>
  <si>
    <t>Bfsam-St-François</t>
  </si>
  <si>
    <t>OST_360</t>
  </si>
  <si>
    <t>Bandjoun-Yom-V</t>
  </si>
  <si>
    <t>LEMLA</t>
  </si>
  <si>
    <t>OST_363</t>
  </si>
  <si>
    <t>Dschang-Signal-Foreke</t>
  </si>
  <si>
    <t>21/08/2025</t>
  </si>
  <si>
    <t>OST_365</t>
  </si>
  <si>
    <t>Foumban-Kilombo</t>
  </si>
  <si>
    <t>YaYa Nchare // 699944676</t>
  </si>
  <si>
    <t>OST_367</t>
  </si>
  <si>
    <t>Foumban-Mambain_Foumban-Kounga</t>
  </si>
  <si>
    <t>27/11/2025</t>
  </si>
  <si>
    <t>OST_368</t>
  </si>
  <si>
    <t>Foumbot-mbanjou_Foumbot</t>
  </si>
  <si>
    <t>OST_370</t>
  </si>
  <si>
    <t>Foumbot-Lycee-Technique</t>
  </si>
  <si>
    <t>OST_406</t>
  </si>
  <si>
    <t>Chefferie-Bangangté</t>
  </si>
  <si>
    <t>SUD_163</t>
  </si>
  <si>
    <t>MELEN-MINTOM</t>
  </si>
  <si>
    <t>Akom Centre Hill</t>
  </si>
  <si>
    <t>SOUTH</t>
  </si>
  <si>
    <t>25/01/2025</t>
  </si>
  <si>
    <t>Access Issue due to landlord</t>
  </si>
  <si>
    <t>Kenfack Peguy // 656678355</t>
  </si>
  <si>
    <t>SUD_172</t>
  </si>
  <si>
    <t>Ebolowa-EPC-ELAT</t>
  </si>
  <si>
    <t>EbolowaAgence</t>
  </si>
  <si>
    <t>Fabrice Kenmegne // 656400887</t>
  </si>
  <si>
    <t>SUD_177</t>
  </si>
  <si>
    <t>Kribi-Bondagwe_Kribi-CRTV</t>
  </si>
  <si>
    <t>Kribi-CRTV</t>
  </si>
  <si>
    <t>SUD_191</t>
  </si>
  <si>
    <t>Kribi-Terre-Promise</t>
  </si>
  <si>
    <t>Kribi-Orange</t>
  </si>
  <si>
    <t>Prise et Eclairage non fonctionel
Carte Core defectueuse</t>
  </si>
  <si>
    <t>Clautaire Pogoue // 694105232</t>
  </si>
  <si>
    <t>NRD_263</t>
  </si>
  <si>
    <t>NGONG-CRF-III</t>
  </si>
  <si>
    <t>GAROUA-SABON-GARI</t>
  </si>
  <si>
    <t>NRD_266</t>
  </si>
  <si>
    <t>GAROUA-BOCKEL-II</t>
  </si>
  <si>
    <t>OST_359</t>
  </si>
  <si>
    <t>Bandjoun-Famleng</t>
  </si>
  <si>
    <t>WWST</t>
  </si>
  <si>
    <t>OST_342</t>
  </si>
  <si>
    <t>Foumban_New</t>
  </si>
  <si>
    <t>Kribi-Polongwe</t>
  </si>
  <si>
    <t>Kayo-Elie-New</t>
  </si>
  <si>
    <t>Bonaberi-Magzi-IHS</t>
  </si>
  <si>
    <t>CTR_1093</t>
  </si>
  <si>
    <t>Oyomabang-Village-Nkolafeme</t>
  </si>
  <si>
    <t>Sangmélima-NGAN</t>
  </si>
  <si>
    <t>LIT_974</t>
  </si>
  <si>
    <t>Denver-MDC</t>
  </si>
  <si>
    <t>CTR_1100</t>
  </si>
  <si>
    <t>Mendong-Marche</t>
  </si>
  <si>
    <t>CTR_1049</t>
  </si>
  <si>
    <t>CARREFOUR DE L'AMITIE</t>
  </si>
  <si>
    <t>OKOUI-Chefferie</t>
  </si>
  <si>
    <t>SOA-EGLISE-CATHOLIQUE</t>
  </si>
  <si>
    <t>CTR_1108</t>
  </si>
  <si>
    <t>Mewoulo-III</t>
  </si>
  <si>
    <t>NRD_902</t>
  </si>
  <si>
    <t>NRD_291</t>
  </si>
  <si>
    <t>NRD_286</t>
  </si>
  <si>
    <t>EXN_547</t>
  </si>
  <si>
    <t>EXN_429</t>
  </si>
  <si>
    <t>EXN_485_URH_VELE</t>
  </si>
  <si>
    <t>EXN_485</t>
  </si>
  <si>
    <t>EXN_397</t>
  </si>
  <si>
    <t>EXN_902</t>
  </si>
  <si>
    <t>EXN_375</t>
  </si>
  <si>
    <t>EXN_544_URH_KOBRO</t>
  </si>
  <si>
    <t>EXN_544</t>
  </si>
  <si>
    <t>EXN_441_URH_OURO_BELLO</t>
  </si>
  <si>
    <t>EXN_441</t>
  </si>
  <si>
    <t>EXN_408</t>
  </si>
  <si>
    <t>RUA</t>
  </si>
  <si>
    <t>EXN_300_URH_KARENA</t>
  </si>
  <si>
    <t>EXN_338_URH_MANAOUDJI</t>
  </si>
  <si>
    <t>EXN_415</t>
  </si>
  <si>
    <t>EXN_422</t>
  </si>
  <si>
    <t>EXN_422_URH_MANGAVE_DOBOUWOL</t>
  </si>
  <si>
    <t>EXN_434</t>
  </si>
  <si>
    <t>EXN_434_URH_KOURBI</t>
  </si>
  <si>
    <t>EXN_442</t>
  </si>
  <si>
    <t>EXN_446</t>
  </si>
  <si>
    <t>EXN_446_URH_HOULOUM</t>
  </si>
  <si>
    <t>EXN_450</t>
  </si>
  <si>
    <t>EXN_450_URH_MARWAK_II</t>
  </si>
  <si>
    <t>EXN_452</t>
  </si>
  <si>
    <t>EXN_452_URH_DANGA_NYEBE</t>
  </si>
  <si>
    <t>EXN_454</t>
  </si>
  <si>
    <t>EXN_454_URH_BISKAVAY</t>
  </si>
  <si>
    <t>EXN_457</t>
  </si>
  <si>
    <t>EXN_457_URH_DANEDJI</t>
  </si>
  <si>
    <t>EXN_462</t>
  </si>
  <si>
    <t>EXN_462_URH_DJEBE_MOUFOU</t>
  </si>
  <si>
    <t>EXN_464</t>
  </si>
  <si>
    <t>EXN_466</t>
  </si>
  <si>
    <t>EXN_466_URH_GAYAK_GARRE</t>
  </si>
  <si>
    <t>EXN_478</t>
  </si>
  <si>
    <t>EXN_478_URH_KODJOLEO</t>
  </si>
  <si>
    <t>EXN_482</t>
  </si>
  <si>
    <t>EXN_482_URH_HODANGO_MOUFOU</t>
  </si>
  <si>
    <t>EXN_484</t>
  </si>
  <si>
    <t>EXN_484_URH_FERNDE</t>
  </si>
  <si>
    <t>EXN_487</t>
  </si>
  <si>
    <t>EXN_487_URH_MANAWATCHI</t>
  </si>
  <si>
    <t>EXN_488</t>
  </si>
  <si>
    <t>EXN_488_URH_OURO_MANA</t>
  </si>
  <si>
    <t>EXN_496</t>
  </si>
  <si>
    <t>EXN_496_URH_OURO_GUERTODE</t>
  </si>
  <si>
    <t>EXN_517</t>
  </si>
  <si>
    <t>EXN_517_URH_BANAHA</t>
  </si>
  <si>
    <t>EXN_520</t>
  </si>
  <si>
    <t>EXN_520_URH_GABAN</t>
  </si>
  <si>
    <t>EXN_531</t>
  </si>
  <si>
    <t>EXN_531_URH_DANMIGUIRI</t>
  </si>
  <si>
    <t>EXN_546</t>
  </si>
  <si>
    <t>EXN_546_URH_GOHING</t>
  </si>
  <si>
    <t>EXN_551</t>
  </si>
  <si>
    <t>EXN_551_URH_MBORHO</t>
  </si>
  <si>
    <t>NRD_297</t>
  </si>
  <si>
    <t>NRD_297_URH_FALATIGOU</t>
  </si>
  <si>
    <t>NRD_310</t>
  </si>
  <si>
    <t>NRD_310_URH_BANGLI</t>
  </si>
  <si>
    <t>NRD_315</t>
  </si>
  <si>
    <t>NRD_315_URH_MAYO_DADI</t>
  </si>
  <si>
    <t>OST_377</t>
  </si>
  <si>
    <t>OST_377_URH_KOUFOMLOUM</t>
  </si>
  <si>
    <t>OST_378</t>
  </si>
  <si>
    <t>OST_378_URH_MAWA</t>
  </si>
  <si>
    <t>OST_385</t>
  </si>
  <si>
    <t>OST_387</t>
  </si>
  <si>
    <t>OST_387_URH_MOKOUONO</t>
  </si>
  <si>
    <t>EXN_477</t>
  </si>
  <si>
    <t>EXN_477_URH_DOBOU</t>
  </si>
  <si>
    <t>OST_395</t>
  </si>
  <si>
    <t>OST_389</t>
  </si>
  <si>
    <t>NRD_330</t>
  </si>
  <si>
    <t>NRD_317</t>
  </si>
  <si>
    <t>NRD_313</t>
  </si>
  <si>
    <t>NRD_312</t>
  </si>
  <si>
    <t>NRD_311</t>
  </si>
  <si>
    <t>NRD_309</t>
  </si>
  <si>
    <t>NRD_303</t>
  </si>
  <si>
    <t>NRD_302</t>
  </si>
  <si>
    <t>EXN_908</t>
  </si>
  <si>
    <t>EXN_553</t>
  </si>
  <si>
    <t>EXN_543</t>
  </si>
  <si>
    <t>EXN_505</t>
  </si>
  <si>
    <t>EXN_493</t>
  </si>
  <si>
    <t>EXN_491</t>
  </si>
  <si>
    <t>EXN_483</t>
  </si>
  <si>
    <t>EXN_472</t>
  </si>
  <si>
    <t>EXN_463</t>
  </si>
  <si>
    <t>EXN_459</t>
  </si>
  <si>
    <t>EXN_456</t>
  </si>
  <si>
    <t>EXN_453</t>
  </si>
  <si>
    <t>EXN_449</t>
  </si>
  <si>
    <t>EXN_448</t>
  </si>
  <si>
    <t>EXN_444</t>
  </si>
  <si>
    <t>EXN_443</t>
  </si>
  <si>
    <t>EXN_437</t>
  </si>
  <si>
    <t>EXN_433</t>
  </si>
  <si>
    <t>EXN_432</t>
  </si>
  <si>
    <t>EXN_431</t>
  </si>
  <si>
    <t>EXN_426</t>
  </si>
  <si>
    <t>EXN_425</t>
  </si>
  <si>
    <t>EXN_420</t>
  </si>
  <si>
    <t>EXN_417</t>
  </si>
  <si>
    <t>EXN_416</t>
  </si>
  <si>
    <t>EXN_414</t>
  </si>
  <si>
    <t>EXN_413</t>
  </si>
  <si>
    <t>EXN_410</t>
  </si>
  <si>
    <t>EXN_407</t>
  </si>
  <si>
    <t>EXN_399</t>
  </si>
  <si>
    <t>EXN_398</t>
  </si>
  <si>
    <t>EXN_393</t>
  </si>
  <si>
    <t>ADM_246</t>
  </si>
  <si>
    <t>ADM_245</t>
  </si>
  <si>
    <t>OST_401</t>
  </si>
  <si>
    <t>OST_400</t>
  </si>
  <si>
    <t>OST_384</t>
  </si>
  <si>
    <t>OST_396</t>
  </si>
  <si>
    <t>Power status check ongoing</t>
  </si>
  <si>
    <t>Huawei-Rural-Sites</t>
  </si>
  <si>
    <r>
      <rPr>
        <sz val="12"/>
        <color rgb="FFFF0000"/>
        <rFont val="Calibri Light"/>
        <family val="2"/>
      </rPr>
      <t xml:space="preserve">17.01.2026: Site rural URH_Manaoudji_EXN_224 vandalisé par BOKO HARAM (Explosion d'une bombe)
</t>
    </r>
    <r>
      <rPr>
        <sz val="12"/>
        <color theme="1"/>
        <rFont val="Calibri Light"/>
        <family val="2"/>
      </rPr>
      <t xml:space="preserve">
16.01.2026: Le site avait ete explose lors des attaques de BH. Le FME negocie l'escorte pour s'y rendre question de prendre les evidences vu que le level 0 qui a donner l'infor n'avait pas de smartphone</t>
    </r>
  </si>
  <si>
    <t>EXN_383_URH_AKMASSIRAK</t>
  </si>
  <si>
    <t>EXN_406_URH_ZILIM_I_II</t>
  </si>
  <si>
    <t>Messassi-MTN-IHS</t>
  </si>
  <si>
    <t>Nkolmesseng-Crf-Safari</t>
  </si>
  <si>
    <t>Abom-Plateau-II</t>
  </si>
  <si>
    <t>Etoudi-New</t>
  </si>
  <si>
    <t>EST_206</t>
  </si>
  <si>
    <t>Garoua-Boulaï-Goza</t>
  </si>
  <si>
    <t>ACCESS Issue landlord</t>
  </si>
  <si>
    <t>Stamatiades</t>
  </si>
  <si>
    <t>EST_202</t>
  </si>
  <si>
    <t>Bertoua-Tigaza-II</t>
  </si>
  <si>
    <t>BERTOUA</t>
  </si>
  <si>
    <t>CTR_1174</t>
  </si>
  <si>
    <t>Assemblee</t>
  </si>
  <si>
    <t>CTR_1175</t>
  </si>
  <si>
    <t>Assemblee-Nationale</t>
  </si>
  <si>
    <t>LIT_947</t>
  </si>
  <si>
    <t>Beedi-II</t>
  </si>
  <si>
    <t>LIT_948</t>
  </si>
  <si>
    <t>Beedi-Plateau</t>
  </si>
  <si>
    <t>CTR_1134</t>
  </si>
  <si>
    <t>Damas dépôt de bois</t>
  </si>
  <si>
    <t>CTR_1125</t>
  </si>
  <si>
    <t>DERRIERE -ENSPT-CRF-SCALOM</t>
  </si>
  <si>
    <t>LIT_877</t>
  </si>
  <si>
    <t>Edea-Elog-Belle</t>
  </si>
  <si>
    <t>LIT_973</t>
  </si>
  <si>
    <t>Japoma-Nkolbong-IHS</t>
  </si>
  <si>
    <t>LIT_963</t>
  </si>
  <si>
    <t>Logbessou-Stade-Njoh</t>
  </si>
  <si>
    <t>LIT_975</t>
  </si>
  <si>
    <t>Logpom-Crf-Hotel-Repos-Rois</t>
  </si>
  <si>
    <t>LIT_950</t>
  </si>
  <si>
    <t>Logpom-E-Catholique</t>
  </si>
  <si>
    <t>CTR_983</t>
  </si>
  <si>
    <t>Mbalmayo-Mbockulu-Ecole_ publique</t>
  </si>
  <si>
    <t>CTR_1098</t>
  </si>
  <si>
    <t>Mont-Belinga-Bell-Air</t>
  </si>
  <si>
    <t>CTR_1135</t>
  </si>
  <si>
    <t>Montee Carossel</t>
  </si>
  <si>
    <t>CTR_1102</t>
  </si>
  <si>
    <t>Ngosso-derriere-Santa-Lucia</t>
  </si>
  <si>
    <t>CTR_1101</t>
  </si>
  <si>
    <t>Nkolmedseng-Abom</t>
  </si>
  <si>
    <t>CTR_1042</t>
  </si>
  <si>
    <t>Nsimeyong Terre Rouge</t>
  </si>
  <si>
    <t>LIT_969</t>
  </si>
  <si>
    <t>Nyalla-Qtier-Haoussa</t>
  </si>
  <si>
    <t>LIT_953</t>
  </si>
  <si>
    <t>Total-Anatole</t>
  </si>
  <si>
    <t>LIT_971</t>
  </si>
  <si>
    <t>Carrefour-CCC</t>
  </si>
  <si>
    <t>LIT_976</t>
  </si>
  <si>
    <t>Edea-Batombe-City</t>
  </si>
  <si>
    <t>CTR_1096</t>
  </si>
  <si>
    <t>Deux-Cheveaux</t>
  </si>
  <si>
    <t>CTR_1099</t>
  </si>
  <si>
    <t>Mendon-Derrière-Le-camp</t>
  </si>
  <si>
    <t>CTR_1124</t>
  </si>
  <si>
    <t>Ngousso Rail Hopital Geneco</t>
  </si>
  <si>
    <t>CTR_1163</t>
  </si>
  <si>
    <t>Santa-Barbara-Abattoir-IHS</t>
  </si>
  <si>
    <t>Dibamba-camrail</t>
  </si>
  <si>
    <t>Cabinet not well fixed on the ground</t>
  </si>
  <si>
    <t>GOUODAM KOUOPTAMO</t>
  </si>
  <si>
    <t xml:space="preserve">OST_395 </t>
  </si>
  <si>
    <t xml:space="preserve">OST_391 </t>
  </si>
  <si>
    <t>MATABA PONDIMOUN</t>
  </si>
  <si>
    <t xml:space="preserve">OST_389 </t>
  </si>
  <si>
    <t xml:space="preserve">OST_385 </t>
  </si>
  <si>
    <t xml:space="preserve">OST_378 </t>
  </si>
  <si>
    <t xml:space="preserve">OST_377 </t>
  </si>
  <si>
    <t xml:space="preserve">NRD_902 </t>
  </si>
  <si>
    <t>MAYO ZARIA</t>
  </si>
  <si>
    <t>FU BELA</t>
  </si>
  <si>
    <t xml:space="preserve">NRD_330 </t>
  </si>
  <si>
    <t>KAØWANG I</t>
  </si>
  <si>
    <t>OURO DOUKOUDJE</t>
  </si>
  <si>
    <t>OURO DONKA</t>
  </si>
  <si>
    <t>HARANDE BAME</t>
  </si>
  <si>
    <t xml:space="preserve">NRD_317 </t>
  </si>
  <si>
    <t xml:space="preserve">NRD_315 </t>
  </si>
  <si>
    <t>MAYO DADI</t>
  </si>
  <si>
    <t xml:space="preserve">NRD_313 </t>
  </si>
  <si>
    <t xml:space="preserve">NRD_312 </t>
  </si>
  <si>
    <t>OURO KIO</t>
  </si>
  <si>
    <t xml:space="preserve">NRD_311 </t>
  </si>
  <si>
    <t xml:space="preserve">NRD_310 </t>
  </si>
  <si>
    <t xml:space="preserve">NRD_309 </t>
  </si>
  <si>
    <t xml:space="preserve">NRD_303 </t>
  </si>
  <si>
    <t xml:space="preserve">NRD_302 </t>
  </si>
  <si>
    <t>OURO HARISSOU</t>
  </si>
  <si>
    <t>MAYO LOPE</t>
  </si>
  <si>
    <t xml:space="preserve">NRD_298 </t>
  </si>
  <si>
    <t xml:space="preserve">NRD_297 </t>
  </si>
  <si>
    <t>LABARE BOBODJO</t>
  </si>
  <si>
    <t xml:space="preserve">NRD_291 </t>
  </si>
  <si>
    <t>BIDE MOUDANG</t>
  </si>
  <si>
    <t>MAYO LEBBRI</t>
  </si>
  <si>
    <t xml:space="preserve">NRD_286 </t>
  </si>
  <si>
    <t>TSOUNA SANE</t>
  </si>
  <si>
    <t xml:space="preserve">EXN_908 </t>
  </si>
  <si>
    <t xml:space="preserve">EXN_902 </t>
  </si>
  <si>
    <t>HOUANG (HOUWANG)</t>
  </si>
  <si>
    <t>DATCHEKA TAKREO</t>
  </si>
  <si>
    <t xml:space="preserve">EXN_553 </t>
  </si>
  <si>
    <t xml:space="preserve">EXN_551 </t>
  </si>
  <si>
    <t xml:space="preserve">EXN_547 </t>
  </si>
  <si>
    <t xml:space="preserve">EXN_545 </t>
  </si>
  <si>
    <t xml:space="preserve">EXN_544 </t>
  </si>
  <si>
    <t xml:space="preserve">EXN_543 </t>
  </si>
  <si>
    <t>SAO TCHAI</t>
  </si>
  <si>
    <t xml:space="preserve">EXN_531 </t>
  </si>
  <si>
    <t xml:space="preserve">EXN_517 </t>
  </si>
  <si>
    <t>MOKOLO DARAM</t>
  </si>
  <si>
    <t xml:space="preserve">EXN_505 </t>
  </si>
  <si>
    <t>MODJOM BODI</t>
  </si>
  <si>
    <t>MODITANE GARGA ADJI</t>
  </si>
  <si>
    <t>BOURAF MAYO (BADALIL)</t>
  </si>
  <si>
    <t xml:space="preserve">EXN_493 </t>
  </si>
  <si>
    <t xml:space="preserve">EXN_491 </t>
  </si>
  <si>
    <t>KALWA FOULBE</t>
  </si>
  <si>
    <t xml:space="preserve">EXN_488 </t>
  </si>
  <si>
    <t>OURO MANA</t>
  </si>
  <si>
    <t xml:space="preserve">EXN_487 </t>
  </si>
  <si>
    <t xml:space="preserve">EXN_483 </t>
  </si>
  <si>
    <t xml:space="preserve">EXN_482 </t>
  </si>
  <si>
    <t>HODANGO MOUFOU</t>
  </si>
  <si>
    <t xml:space="preserve">EXN_478 </t>
  </si>
  <si>
    <t xml:space="preserve">EXN_473 </t>
  </si>
  <si>
    <t xml:space="preserve">EXN_472 </t>
  </si>
  <si>
    <t>OURO HAMA</t>
  </si>
  <si>
    <t xml:space="preserve">EXN_466 </t>
  </si>
  <si>
    <t>GAYAK GARRE</t>
  </si>
  <si>
    <t xml:space="preserve">EXN_464 </t>
  </si>
  <si>
    <t>MOFTOU MOGODE</t>
  </si>
  <si>
    <t xml:space="preserve">EXN_463 </t>
  </si>
  <si>
    <t xml:space="preserve">EXN_462 </t>
  </si>
  <si>
    <t>DJEBE MOUFOU</t>
  </si>
  <si>
    <t>FOFFI RHOUMZOU</t>
  </si>
  <si>
    <t>GADA BOUWOL</t>
  </si>
  <si>
    <t xml:space="preserve">EXN_459 </t>
  </si>
  <si>
    <t xml:space="preserve">EXN_458 </t>
  </si>
  <si>
    <t xml:space="preserve">EXN_457 </t>
  </si>
  <si>
    <t xml:space="preserve">EXN_456 </t>
  </si>
  <si>
    <t>GODOLA HOSSERE</t>
  </si>
  <si>
    <t xml:space="preserve">EXN_454 </t>
  </si>
  <si>
    <t xml:space="preserve">EXN_453 </t>
  </si>
  <si>
    <t xml:space="preserve">EXN_452 </t>
  </si>
  <si>
    <t>DANGA NYEBE</t>
  </si>
  <si>
    <t xml:space="preserve">EXN_450 </t>
  </si>
  <si>
    <t>MARWAK II</t>
  </si>
  <si>
    <t xml:space="preserve">EXN_449 </t>
  </si>
  <si>
    <t>MAYO SANGANAREY</t>
  </si>
  <si>
    <t xml:space="preserve">EXN_448 </t>
  </si>
  <si>
    <t>S.Q. DIGUIR</t>
  </si>
  <si>
    <t>MAYO LEGA</t>
  </si>
  <si>
    <t xml:space="preserve">EXN_446 </t>
  </si>
  <si>
    <t xml:space="preserve">EXN_444 </t>
  </si>
  <si>
    <t xml:space="preserve">EXN_443 </t>
  </si>
  <si>
    <t xml:space="preserve">EXN_441 </t>
  </si>
  <si>
    <t>OURO BELLO</t>
  </si>
  <si>
    <t>YAGA TOUKOUR SOUDANI</t>
  </si>
  <si>
    <t xml:space="preserve">EXN_437 </t>
  </si>
  <si>
    <t xml:space="preserve">EXN_434 </t>
  </si>
  <si>
    <t xml:space="preserve">EXN_433 </t>
  </si>
  <si>
    <t xml:space="preserve">EXN_432 </t>
  </si>
  <si>
    <t xml:space="preserve">EXN_431 </t>
  </si>
  <si>
    <t xml:space="preserve">EXN_430 </t>
  </si>
  <si>
    <t xml:space="preserve">EXN_429 </t>
  </si>
  <si>
    <t xml:space="preserve">EXN_426 </t>
  </si>
  <si>
    <t xml:space="preserve">EXN_425 </t>
  </si>
  <si>
    <t>OURO ALHADJI HALOUNDOU</t>
  </si>
  <si>
    <t xml:space="preserve">EXN_420 </t>
  </si>
  <si>
    <t>ZIAM I</t>
  </si>
  <si>
    <t>OURO GALLE</t>
  </si>
  <si>
    <t xml:space="preserve">EXN_417 </t>
  </si>
  <si>
    <t xml:space="preserve">EXN_416 </t>
  </si>
  <si>
    <t>SERA DOUMDA</t>
  </si>
  <si>
    <t xml:space="preserve">EXN_415 </t>
  </si>
  <si>
    <t xml:space="preserve">EXN_414 </t>
  </si>
  <si>
    <t xml:space="preserve">EXN_408 </t>
  </si>
  <si>
    <t xml:space="preserve">EXN_407 </t>
  </si>
  <si>
    <t xml:space="preserve">EXN_399 </t>
  </si>
  <si>
    <t xml:space="preserve">EXN_398 </t>
  </si>
  <si>
    <t xml:space="preserve">EXN_397 </t>
  </si>
  <si>
    <t>TOUE I</t>
  </si>
  <si>
    <t xml:space="preserve">EXN_393 </t>
  </si>
  <si>
    <t>LAFIA I</t>
  </si>
  <si>
    <t xml:space="preserve">EXN_375 </t>
  </si>
  <si>
    <t xml:space="preserve">ADM_250 </t>
  </si>
  <si>
    <t>GOUN BELA</t>
  </si>
  <si>
    <t xml:space="preserve">ADM_246 </t>
  </si>
  <si>
    <t xml:space="preserve">ADM_245 </t>
  </si>
  <si>
    <t>MBAMTI LAINGA</t>
  </si>
  <si>
    <t>ADDI TELLO</t>
  </si>
  <si>
    <t xml:space="preserve">OST_401 </t>
  </si>
  <si>
    <t xml:space="preserve">OST_400 </t>
  </si>
  <si>
    <t xml:space="preserve">OST_384 </t>
  </si>
  <si>
    <t xml:space="preserve">OST_396 </t>
  </si>
  <si>
    <t xml:space="preserve">NRD_341 </t>
  </si>
  <si>
    <t>HAOUDJAM</t>
  </si>
  <si>
    <t xml:space="preserve">OST_408 </t>
  </si>
  <si>
    <t>YONG</t>
  </si>
  <si>
    <t xml:space="preserve">OST_387 </t>
  </si>
  <si>
    <t>MOKOUONO</t>
  </si>
  <si>
    <t xml:space="preserve">OST_392 </t>
  </si>
  <si>
    <t>MBEKONG-MAGAP</t>
  </si>
  <si>
    <t xml:space="preserve">EXN_442 </t>
  </si>
  <si>
    <t xml:space="preserve">EXN_422 </t>
  </si>
  <si>
    <t>MANGAVE DOBOUWOL</t>
  </si>
  <si>
    <t xml:space="preserve">EXN_413 </t>
  </si>
  <si>
    <t xml:space="preserve">EXN_410 </t>
  </si>
  <si>
    <t>SUO_211_H_MUTENGENE-Q12-IHS</t>
  </si>
  <si>
    <t>Huawei_Rural</t>
  </si>
  <si>
    <t>SUO_225_H_MUTENGUENE-BAGDAD-MTN</t>
  </si>
  <si>
    <t>NRD_351_URH_DJAMBOUTOU_3</t>
  </si>
  <si>
    <t>NRD_351</t>
  </si>
  <si>
    <t>SUO_210_H_Mutengene-Maternity-IHS</t>
  </si>
  <si>
    <t>SUO_064_H_Mutengene-Qter8</t>
  </si>
  <si>
    <t>INC-20260207-00009272</t>
  </si>
  <si>
    <t>07.02.2026: Site et Cells UP. Juste perte de Supervision des BTS mais elles traffiquent normaleemnt. Action de resete du MPR de mutenguene pour restaurer la SUP des BTS en cours</t>
  </si>
  <si>
    <t>EXN_906_URH_MOKONG</t>
  </si>
  <si>
    <t>OCM ING Ongoing</t>
  </si>
  <si>
    <t>EXN_370_URH_MADAYIC</t>
  </si>
  <si>
    <t>NRD_342</t>
  </si>
  <si>
    <t>NRD_269</t>
  </si>
  <si>
    <t>EXN_401</t>
  </si>
  <si>
    <t>MASSIKA MOUSGOUM</t>
  </si>
  <si>
    <t>EXN_495</t>
  </si>
  <si>
    <t>LOUBOUR</t>
  </si>
  <si>
    <t>EXN_518</t>
  </si>
  <si>
    <t>GAZARO</t>
  </si>
  <si>
    <t>EXN_526</t>
  </si>
  <si>
    <t>GADAS 17</t>
  </si>
  <si>
    <t>EXN_539</t>
  </si>
  <si>
    <t>DATCHEKA</t>
  </si>
  <si>
    <t>EXN_560</t>
  </si>
  <si>
    <t>GAREY DJIDOMA</t>
  </si>
  <si>
    <t>EXN_571</t>
  </si>
  <si>
    <t>HOPITAL MOWO</t>
  </si>
  <si>
    <t>EXN_572</t>
  </si>
  <si>
    <t>POURTAMAI</t>
  </si>
  <si>
    <t>LAKAWAR</t>
  </si>
  <si>
    <t>NRD_283</t>
  </si>
  <si>
    <t>BIKALE</t>
  </si>
  <si>
    <t xml:space="preserve">NRD_328 </t>
  </si>
  <si>
    <t>WOURO HAIROU</t>
  </si>
  <si>
    <t>NRD_338</t>
  </si>
  <si>
    <t>MAYO DAA</t>
  </si>
  <si>
    <t>Masabay</t>
  </si>
  <si>
    <t>NRD_903</t>
  </si>
  <si>
    <t>MAYO MBI</t>
  </si>
  <si>
    <t>EXN_379_URH_DELEDE_BANASSET</t>
  </si>
  <si>
    <t>OST_909_URH_BANEFO_MIFI_BAYE</t>
  </si>
  <si>
    <t>EXN_390_URH_CHOLOBA</t>
  </si>
  <si>
    <t>EXN_369_URH_BLARAM</t>
  </si>
  <si>
    <t>EXN_515_URH_WAFKA</t>
  </si>
  <si>
    <t>EXN_389_URH_MAINARI</t>
  </si>
  <si>
    <t>Nkolmeyang-IHS_G9_CTR_442</t>
  </si>
  <si>
    <t>NRO_164_H_Bda-Nkwen-Mile-6</t>
  </si>
  <si>
    <t>EXN_906</t>
  </si>
  <si>
    <t>ADM_223</t>
  </si>
  <si>
    <t>NRO_164</t>
  </si>
  <si>
    <t>SUD_166</t>
  </si>
  <si>
    <t>WCDMA BASE STATION OUT OF USE</t>
  </si>
  <si>
    <t>ADM_236</t>
  </si>
  <si>
    <t>CTR_987</t>
  </si>
  <si>
    <t>SUO_301</t>
  </si>
  <si>
    <t>SUO_299</t>
  </si>
  <si>
    <t>CTR_985</t>
  </si>
  <si>
    <t>SUD_183</t>
  </si>
  <si>
    <t>ADM_201</t>
  </si>
  <si>
    <t>Sim-II_Dir</t>
  </si>
  <si>
    <t>ADM_215</t>
  </si>
  <si>
    <t>NGD-UNIVERSITY-CAMTEL_NgduniversiteII</t>
  </si>
  <si>
    <t>ADM_216</t>
  </si>
  <si>
    <t>Mawi_Ngd-Baladji</t>
  </si>
  <si>
    <t>Bekasiki-Guizore</t>
  </si>
  <si>
    <t>ADM_230</t>
  </si>
  <si>
    <t>NGD-NORD-CIFAN</t>
  </si>
  <si>
    <t>ADM_233</t>
  </si>
  <si>
    <t>ADM_233_H_NGD-BURKINA-CENTENAIRE</t>
  </si>
  <si>
    <t>ADM_234</t>
  </si>
  <si>
    <t>NGD-LYCEE-TECHNIQUE-MARDOCK</t>
  </si>
  <si>
    <t>NGD-BAMYANGA-QTIER-TOUPOURI</t>
  </si>
  <si>
    <t>ADM_251</t>
  </si>
  <si>
    <t>Djauro-Doca_Meidjamba-MTN</t>
  </si>
  <si>
    <t>ADM_252</t>
  </si>
  <si>
    <t>Makop_Tibati-II</t>
  </si>
  <si>
    <t>ADM_255</t>
  </si>
  <si>
    <t>Mbeng-II_Mbeng-III</t>
  </si>
  <si>
    <t>ADM_256</t>
  </si>
  <si>
    <t>Mbeng-III_Mbeng-IV</t>
  </si>
  <si>
    <t>ADM_257</t>
  </si>
  <si>
    <t>Mbeng-IV_Touboro</t>
  </si>
  <si>
    <t>CTR_1050</t>
  </si>
  <si>
    <t>CTR_1050_Z_Nouvelle-Route-Nkomo</t>
  </si>
  <si>
    <t>Eclairage NOK, Absence mise a la terre</t>
  </si>
  <si>
    <t>CTR_1103</t>
  </si>
  <si>
    <t>Mendon-Descente-Docta_Nkolzie-II-T0</t>
  </si>
  <si>
    <t>CTR_1111</t>
  </si>
  <si>
    <t>Lada-II_Bitotol-Ecole-Publique</t>
  </si>
  <si>
    <t>CTR_1112</t>
  </si>
  <si>
    <t>Mbalmayo-Akoumetam</t>
  </si>
  <si>
    <t>CTR_1118</t>
  </si>
  <si>
    <t>Sengbe</t>
  </si>
  <si>
    <t>CTR_1119</t>
  </si>
  <si>
    <t>Ngoatsabe_Doume-Centre</t>
  </si>
  <si>
    <t>CTR_1126</t>
  </si>
  <si>
    <t>CTR_1149</t>
  </si>
  <si>
    <t>Ekoumdoum-Crf-De-Lamitie</t>
  </si>
  <si>
    <t>CTR_1157</t>
  </si>
  <si>
    <t>Nkoabang-Alembe-MTN-IHS_AKOK</t>
  </si>
  <si>
    <t>CTR_1158</t>
  </si>
  <si>
    <t>Nkoabang-Nkolo3-MTN-IHS_AKOK</t>
  </si>
  <si>
    <t>CTR_1162</t>
  </si>
  <si>
    <t>Messasi-Ngonlok-HIS</t>
  </si>
  <si>
    <t>CTR_1167</t>
  </si>
  <si>
    <t>Campus-Universitaire-Eyang-Nkolbisson_NKOLNKOUMOU</t>
  </si>
  <si>
    <t>CTR_1171</t>
  </si>
  <si>
    <t>Nkolmessing-Abom-III_Nkolmessing-Abom-II</t>
  </si>
  <si>
    <t>Ladder not well fixed</t>
  </si>
  <si>
    <t>Alarms Not Cabled     No Shelteer</t>
  </si>
  <si>
    <t>CTR_938</t>
  </si>
  <si>
    <t>Akonolinga_New IHS</t>
  </si>
  <si>
    <t>CTR_980</t>
  </si>
  <si>
    <t>Nkong-Massa_Ekekam-MTN-IHS</t>
  </si>
  <si>
    <t>Djampan_Yoko</t>
  </si>
  <si>
    <t>CTR_986</t>
  </si>
  <si>
    <t>Djereing</t>
  </si>
  <si>
    <t>Mankim</t>
  </si>
  <si>
    <t>EST_267</t>
  </si>
  <si>
    <t>Ndanga-Ndengue</t>
  </si>
  <si>
    <t>EST_269</t>
  </si>
  <si>
    <t>Ayos Efoulan_Ngoulemakong-MTN</t>
  </si>
  <si>
    <t>EXN 511</t>
  </si>
  <si>
    <t>KOUSSERI-KAWADI</t>
  </si>
  <si>
    <t>EXN_350</t>
  </si>
  <si>
    <t>Maroua-Ziling</t>
  </si>
  <si>
    <t>EXN_351</t>
  </si>
  <si>
    <t>EXN_351_H_Maroua-Doyang-Zokok</t>
  </si>
  <si>
    <t>EXN_359</t>
  </si>
  <si>
    <t>EXN_359_H_Maroua-Makabaye-II</t>
  </si>
  <si>
    <t>EXN_363</t>
  </si>
  <si>
    <t>Mora-Total</t>
  </si>
  <si>
    <t>EXN_366</t>
  </si>
  <si>
    <t>Yagoua-Tikoro-Il</t>
  </si>
  <si>
    <t>EXN_508</t>
  </si>
  <si>
    <t>KOUSSERI-ALAYA_Kousseri</t>
  </si>
  <si>
    <t>EXN_509</t>
  </si>
  <si>
    <t>KOUSSERI-QTIER-HIBOU</t>
  </si>
  <si>
    <t>EXN_510</t>
  </si>
  <si>
    <t>KOUSSERI-MASSAKI_Kousseri-Arazai-IHS</t>
  </si>
  <si>
    <t>EXN_512</t>
  </si>
  <si>
    <t>KOUSSERI-BABOU_Kousseri-MTN-IHS_T0</t>
  </si>
  <si>
    <t>LIT_1000</t>
  </si>
  <si>
    <t>Yatchika-Groupe-Scolaire_YATCHIKA-IHS</t>
  </si>
  <si>
    <t>Nkeng-Likok-II_Matomb</t>
  </si>
  <si>
    <t>LIT_873</t>
  </si>
  <si>
    <t>DENSIF_145_Nkong-C-Fultang-New</t>
  </si>
  <si>
    <t>LIT_991</t>
  </si>
  <si>
    <t>Sodiko-Venise-IHS_BONAMATOUMBE-II</t>
  </si>
  <si>
    <t>LIT_996</t>
  </si>
  <si>
    <t>Bodjongo-III_BODJONGO-IHS</t>
  </si>
  <si>
    <t>LIT_998</t>
  </si>
  <si>
    <t>Kendeck_Missole-Entree</t>
  </si>
  <si>
    <t>NRD_257_H_GUIDER-BEBERE</t>
  </si>
  <si>
    <t xml:space="preserve"> </t>
  </si>
  <si>
    <t>NRD_353</t>
  </si>
  <si>
    <t>NRD_353_H_Carrefour-Bidzar</t>
  </si>
  <si>
    <t>NRO_163</t>
  </si>
  <si>
    <t>Bda-Catholic-Church-Mile-90</t>
  </si>
  <si>
    <t>HAMMER-ONO</t>
  </si>
  <si>
    <t>NRO_165</t>
  </si>
  <si>
    <t>Bda-StJohn-Parish</t>
  </si>
  <si>
    <t>NRO_168</t>
  </si>
  <si>
    <t>Mankon-Mile-7</t>
  </si>
  <si>
    <t>NRO_169</t>
  </si>
  <si>
    <t>Bda-Cowboy-Junct-Ngomngham</t>
  </si>
  <si>
    <t>NRO_170</t>
  </si>
  <si>
    <t>Bda-II-Council-area</t>
  </si>
  <si>
    <t>OST_351</t>
  </si>
  <si>
    <t>Bfsam-Toket-Il</t>
  </si>
  <si>
    <t>OST_354</t>
  </si>
  <si>
    <t>Bfsam-crf-Congelcam_Bfsam-Leproserie-IHS</t>
  </si>
  <si>
    <t>OST_361</t>
  </si>
  <si>
    <t>Dschang-LEFETSA-FOTO_Dschang-II</t>
  </si>
  <si>
    <t>OST_369</t>
  </si>
  <si>
    <t>OST_369_H_Foumbot-Mbantou</t>
  </si>
  <si>
    <t>OST_411</t>
  </si>
  <si>
    <t>Koutaba-Teyandi_Koutaba</t>
  </si>
  <si>
    <t>koumyetotan-Olong</t>
  </si>
  <si>
    <t>SUD_169</t>
  </si>
  <si>
    <t>Bandevouri_Madoungou ( Bipindi New FE)</t>
  </si>
  <si>
    <t>SUD_285</t>
  </si>
  <si>
    <t>Nkolngbwa_Sangmelima-II</t>
  </si>
  <si>
    <t>SUO_297</t>
  </si>
  <si>
    <t>SUO_297_H_Buea-Molyko-New</t>
  </si>
  <si>
    <t>Limbe-Samko</t>
  </si>
  <si>
    <t>HAMMER-LISO</t>
  </si>
  <si>
    <t>Buea-Koke-Quater</t>
  </si>
  <si>
    <t>SUO_303</t>
  </si>
  <si>
    <t>Buea-Up-Molyko</t>
  </si>
  <si>
    <t>SUO_306</t>
  </si>
  <si>
    <t>Buea-Bondouma</t>
  </si>
  <si>
    <t>NRO_169_H_Bda-Cowboy-Junct-Ngomngham</t>
  </si>
  <si>
    <t>NRO_165_H_Bda-StJohn-Parish</t>
  </si>
  <si>
    <t>Number49-MTN_L18L8_NRO_261</t>
  </si>
  <si>
    <t>Teleinfra</t>
  </si>
  <si>
    <t>Teleinfra Ongoing</t>
  </si>
  <si>
    <t>NRD_352_URH_DJAMBOUTOU_2</t>
  </si>
  <si>
    <t>NRD_334_URH_LOBI</t>
  </si>
  <si>
    <t>NRD_352</t>
  </si>
  <si>
    <t>NRD_334</t>
  </si>
  <si>
    <t>OST_406_H_Chefferie-Bangangte</t>
  </si>
  <si>
    <t>NRD_322_URH_MADAGALI</t>
  </si>
  <si>
    <t>NRD_322</t>
  </si>
  <si>
    <t>NRD_347_URH_GOHORTON</t>
  </si>
  <si>
    <t>NRD_347</t>
  </si>
  <si>
    <t>OST_906_URH_KOUROM_CHEFFERIE</t>
  </si>
  <si>
    <t>OST_906</t>
  </si>
  <si>
    <t>NRD_312_URH_OURO_KIO</t>
  </si>
  <si>
    <t>EXN_527_URH_MOVOY</t>
  </si>
  <si>
    <t>EXN_505_URH_MODJOM_BODI</t>
  </si>
  <si>
    <t>EXN_522_URH_SIGUEORE_(SIKEORE)</t>
  </si>
  <si>
    <t>EXN_547_URH_NGAINA</t>
  </si>
  <si>
    <t>EXN_545_URH_SIRLAWE</t>
  </si>
  <si>
    <t>EXN_499_URH_TYPAIN</t>
  </si>
  <si>
    <t>EXN_553_URH_LAMTARE</t>
  </si>
  <si>
    <t>EXN_561_URH_TAALA_2</t>
  </si>
  <si>
    <t>EXN_534_URH_DANBA</t>
  </si>
  <si>
    <t>EXN_501_URH_RIBAOU</t>
  </si>
  <si>
    <t>EXN_527</t>
  </si>
  <si>
    <t>EXN_522</t>
  </si>
  <si>
    <t>EXN_499</t>
  </si>
  <si>
    <t>EXN_561</t>
  </si>
  <si>
    <t>EXN_534</t>
  </si>
  <si>
    <t>EXN_501</t>
  </si>
  <si>
    <t>(Multiple Items)</t>
  </si>
  <si>
    <t>ADM_239_URH_BIR_SONGKOLONG</t>
  </si>
  <si>
    <t>EXN_382_URH_NDELBENG</t>
  </si>
  <si>
    <t>OST_390</t>
  </si>
  <si>
    <t>Balissa_MTN-IHS_G9U9U21_CTR_170</t>
  </si>
  <si>
    <t>EXN_382</t>
  </si>
  <si>
    <t>EXN_437_URH_ZEMILE</t>
  </si>
  <si>
    <t>New site</t>
  </si>
  <si>
    <t>New site not yet transferred to MSP</t>
  </si>
  <si>
    <t>EXN_370</t>
  </si>
  <si>
    <t>ADM_239</t>
  </si>
  <si>
    <t>OST_392</t>
  </si>
  <si>
    <t>EXN_361_H_Korek-Djarengol-III</t>
  </si>
  <si>
    <t>EXN_379</t>
  </si>
  <si>
    <t>EXN_383_URH_AKMASSIRAK: New site not yet transferred to MSP</t>
  </si>
  <si>
    <t>EXN_458_URH_RHUMZOU2</t>
  </si>
  <si>
    <t>CTR_1133</t>
  </si>
  <si>
    <t>Mbitom-Camrail_G9U9_EST_105</t>
  </si>
  <si>
    <t>Ndok_G9U9_NRD_197</t>
  </si>
  <si>
    <t>OST_352_H_Bfsam-Kamkouop-III</t>
  </si>
  <si>
    <t>NRO_167_H_Bda-Akum-CheckPoint</t>
  </si>
  <si>
    <t>NRD_274_URH_YAPERE</t>
  </si>
  <si>
    <t>NRD_275_URH_BOBOLDOU</t>
  </si>
  <si>
    <t>EXN_394_URH_MAGAM_KOTOKO</t>
  </si>
  <si>
    <t>NRD_274</t>
  </si>
  <si>
    <t>NRD_275</t>
  </si>
  <si>
    <t>OST_401_URH_NJIGBACHOUH</t>
  </si>
  <si>
    <t>EXN_394_URH_MAGAM_KOTOKO: New site not yet transferred to MSP</t>
  </si>
  <si>
    <t>EXN_405_URH_SAGOULOU_I</t>
  </si>
  <si>
    <t>EXN_407_URH_IVIE</t>
  </si>
  <si>
    <t>EXN_475_URH_GOUBEO</t>
  </si>
  <si>
    <t>EXN_471_URH_TAPADAM</t>
  </si>
  <si>
    <t>EXN_463_URH_MAKABAI</t>
  </si>
  <si>
    <t>EXN_511_H_KOUSSERI-KAWADJI</t>
  </si>
  <si>
    <t>Phacochere_G9U9L8_ADM_160</t>
  </si>
  <si>
    <t>EXN_405</t>
  </si>
  <si>
    <t>EXN_475</t>
  </si>
  <si>
    <t>EXN_471</t>
  </si>
  <si>
    <t>EXN_511</t>
  </si>
  <si>
    <t>PLANNING D'ACCEPTENCE</t>
  </si>
  <si>
    <t>Site Down due to transmission</t>
  </si>
  <si>
    <t>Absence de barette de terre, alarms pas cable, Pas d'echelle, absence de plat de cuivre sur le pylone</t>
  </si>
  <si>
    <t>ADM_228</t>
  </si>
  <si>
    <t>ADM_228_H_Ngaoundere-Djalingo</t>
  </si>
  <si>
    <t>ADM_237</t>
  </si>
  <si>
    <t>ADM_237_H_NGD-MAIRIE-II</t>
  </si>
  <si>
    <t>Essos-K-Dreams</t>
  </si>
  <si>
    <t>CTR_1164</t>
  </si>
  <si>
    <t>Olembe-ICT-Campus</t>
  </si>
  <si>
    <t>CTR_1176</t>
  </si>
  <si>
    <t>Ahala-SABC</t>
  </si>
  <si>
    <t>LIT_842</t>
  </si>
  <si>
    <t>Zone-Papass-II</t>
  </si>
  <si>
    <t>LIT_990</t>
  </si>
  <si>
    <t>Bepelle</t>
  </si>
  <si>
    <t>PAT Status</t>
  </si>
  <si>
    <t>OK</t>
  </si>
  <si>
    <t>NRD_902_URH_MAYO_ZARIA</t>
  </si>
  <si>
    <t>NRD_313_URH_NDOULOUMI</t>
  </si>
  <si>
    <t>NRD_298_URH_DERENSING</t>
  </si>
  <si>
    <t>NRD_291_URH_BIDE_MOUDANG</t>
  </si>
  <si>
    <t>NRD_348</t>
  </si>
  <si>
    <t>NRD_348_URH_GOHORTON2</t>
  </si>
  <si>
    <t>EXN_498</t>
  </si>
  <si>
    <t>EXN_498_URH_AGOLLA_CENTRE</t>
  </si>
  <si>
    <t>EXN_908_URH_LIRI</t>
  </si>
  <si>
    <t>EXN_459_URH_ZIVER</t>
  </si>
  <si>
    <t>EXN_431_URH_NGABA</t>
  </si>
  <si>
    <t>EXN_429_URH_TCHABA</t>
  </si>
  <si>
    <t>EXN_417_URH_GASKAFAOUROU</t>
  </si>
  <si>
    <t>EXN_529</t>
  </si>
  <si>
    <t>EXN_529_URH_OULORE</t>
  </si>
  <si>
    <t>EXN_489</t>
  </si>
  <si>
    <t>EXN_489_URH_DJODJONG</t>
  </si>
  <si>
    <t>EXN_470</t>
  </si>
  <si>
    <t>EXN_470_URH_MOGORDOM</t>
  </si>
  <si>
    <t>EXN_416_URH_SERA_DOUMDA</t>
  </si>
  <si>
    <t>EXN_414_URH_MAOULA</t>
  </si>
  <si>
    <t>EXN_408_URH_GANCEY</t>
  </si>
  <si>
    <t>EXN_392</t>
  </si>
  <si>
    <t>EXN_392_URH_NGANAWE</t>
  </si>
  <si>
    <t>NRD_272</t>
  </si>
  <si>
    <t>NRD_272_URH_LOUBAKI</t>
  </si>
  <si>
    <t>ADM_246_URH_MAYO-FOUROU</t>
  </si>
  <si>
    <t>NRD_341</t>
  </si>
  <si>
    <t>NRD_341_URH_HAOUDJAM</t>
  </si>
  <si>
    <t>ADM_245_URH_YOUCKOTONDOU</t>
  </si>
  <si>
    <t>NRD_346</t>
  </si>
  <si>
    <t>NRD_346_URH_GOROM</t>
  </si>
  <si>
    <t>NRD_345</t>
  </si>
  <si>
    <t>NRD_345_URH_GOROM_2</t>
  </si>
  <si>
    <t>EXN_543_URH_MOUMOUR</t>
  </si>
  <si>
    <t>EXN_540</t>
  </si>
  <si>
    <t>EXN_540_URH_BALANE_GABANE</t>
  </si>
  <si>
    <t>EXN_535</t>
  </si>
  <si>
    <t>EXN_535_URH_DJEKI</t>
  </si>
  <si>
    <t>EXN_525</t>
  </si>
  <si>
    <t>EXN_525_URH_DJAGARA</t>
  </si>
  <si>
    <t>EXN_519</t>
  </si>
  <si>
    <t>EXN_519_URH_Dana</t>
  </si>
  <si>
    <t>EXN_507</t>
  </si>
  <si>
    <t>EXN_507_URH_TOULOUM</t>
  </si>
  <si>
    <t>EXN_506</t>
  </si>
  <si>
    <t>EXN_506_URH_FOULOU</t>
  </si>
  <si>
    <t>EXN_493_URH_NDJELENG</t>
  </si>
  <si>
    <t>EXN_491_URH_KALWA_FOULBE</t>
  </si>
  <si>
    <t>EXN_483_URH_TOUDOUROU</t>
  </si>
  <si>
    <t>EXN_472_URH_GUILI</t>
  </si>
  <si>
    <t>EXN_469</t>
  </si>
  <si>
    <t>EXN_469_URH_VITTE</t>
  </si>
  <si>
    <t>EXN_464_URH_MOFTOU MOGODE</t>
  </si>
  <si>
    <t>EXN_456_URH_GODOLA_HOSSERE</t>
  </si>
  <si>
    <t>EXN_453_URH_GORAY</t>
  </si>
  <si>
    <t>EXN_449_URH_MAYO_SANGANAREY</t>
  </si>
  <si>
    <t>EXN_448_URH_S.Q._DIGUIR</t>
  </si>
  <si>
    <t>EXN_444_URH_MAPOLDOKOU</t>
  </si>
  <si>
    <t>EXN_443_URH_BAO</t>
  </si>
  <si>
    <t>EXN_902_URH_MOUDALA</t>
  </si>
  <si>
    <t>EXN_433_URH_DOUBBEL</t>
  </si>
  <si>
    <t>EXN_432_URH_KAODJIGA</t>
  </si>
  <si>
    <t>EXN_426_URH_PALIA</t>
  </si>
  <si>
    <t>EXN_424</t>
  </si>
  <si>
    <t>EXN_424_URH_LIBAM</t>
  </si>
  <si>
    <t>EXN_420_URH_ZIAM_I</t>
  </si>
  <si>
    <t>EXN_413_URH_DAGOFORA</t>
  </si>
  <si>
    <t>EXN_410_URH_KOSSA</t>
  </si>
  <si>
    <t>EXN_403</t>
  </si>
  <si>
    <t>EXN_403_URH_KALKOUSSAM</t>
  </si>
  <si>
    <t>EXN_402</t>
  </si>
  <si>
    <t>EXN_402_URH_ZAOUIYA</t>
  </si>
  <si>
    <t>EXN_399_URH_OULOUF</t>
  </si>
  <si>
    <t>EXN_398_URH_SEHEBA</t>
  </si>
  <si>
    <t>EXN_397_URH_TOUE_I</t>
  </si>
  <si>
    <t>EXN_396</t>
  </si>
  <si>
    <t>EXN_396_URH_MOUGALAM</t>
  </si>
  <si>
    <t>EXN_395</t>
  </si>
  <si>
    <t>EXN_395_URH_BLABLINE_1</t>
  </si>
  <si>
    <t>EXN_393_URH_LAFIA_I</t>
  </si>
  <si>
    <t>EXN_385</t>
  </si>
  <si>
    <t>EXN_385_URH_GREMARI</t>
  </si>
  <si>
    <t>EXN_380</t>
  </si>
  <si>
    <t>EXN_380_URH_DOUGMO_SALAMAT</t>
  </si>
  <si>
    <t>EXN_377</t>
  </si>
  <si>
    <t>EXN_377_URH_EL_GOUMRI_EL_ADJ_TOM_OUMAR</t>
  </si>
  <si>
    <t>EXN_375_URH_HILELE</t>
  </si>
  <si>
    <t>NRD_901</t>
  </si>
  <si>
    <t>NRD_901_URH_POPOLOGOZOM</t>
  </si>
  <si>
    <t>EXN_548</t>
  </si>
  <si>
    <t>EXN_548_URH_DAWARIGA</t>
  </si>
  <si>
    <t>NRD_343</t>
  </si>
  <si>
    <t>NRD_343_URH_MABOUDJI_2</t>
  </si>
  <si>
    <t>EXN_541</t>
  </si>
  <si>
    <t>EXN_541_URH_MABOUDJI</t>
  </si>
  <si>
    <t>EXN_521</t>
  </si>
  <si>
    <t>EXN_521_URH_PADALA</t>
  </si>
  <si>
    <t>EXN_372</t>
  </si>
  <si>
    <t>EXN_372_URH_MASSAKI_ARABE</t>
  </si>
  <si>
    <t>EXN_476</t>
  </si>
  <si>
    <t>EXN_476_URH_GADALA</t>
  </si>
  <si>
    <t>EXN_904</t>
  </si>
  <si>
    <t>EXN_904_URH_MATCHARAY</t>
  </si>
  <si>
    <t>EXN_905</t>
  </si>
  <si>
    <t>EXN_905_URH_MAMIGO</t>
  </si>
  <si>
    <t>EXN_455</t>
  </si>
  <si>
    <t>EXN_455_URH_MANGAY</t>
  </si>
  <si>
    <t>EXN_415_URH_Alagarno</t>
  </si>
  <si>
    <t>EXN_425_URH_OURO_ALHADJI_HALOUNDOU</t>
  </si>
  <si>
    <t>OST_408</t>
  </si>
  <si>
    <t>OST_408_URH_YONG</t>
  </si>
  <si>
    <t>NRD_330_URH_KAOWANG_I</t>
  </si>
  <si>
    <t>NRD_329</t>
  </si>
  <si>
    <t>NRD_329_URH_CARREFOUR_BOULEL</t>
  </si>
  <si>
    <t>NRD_328</t>
  </si>
  <si>
    <t>NRD_328_URH_WOURO_HAIROU</t>
  </si>
  <si>
    <t>NRD_326</t>
  </si>
  <si>
    <t>NRD_326_URH_MADJADOU</t>
  </si>
  <si>
    <t>OST_402</t>
  </si>
  <si>
    <t>OST_402_URH_NDOUPE2</t>
  </si>
  <si>
    <t>OST_400_URH_KOUPARE</t>
  </si>
  <si>
    <t>OST_397</t>
  </si>
  <si>
    <t>OST_397_URH_NJINDOUN</t>
  </si>
  <si>
    <t>OST_396_URH_KOUCHANKAP</t>
  </si>
  <si>
    <t>OST_395_URH_NANSAP</t>
  </si>
  <si>
    <t>OST_392_URH_MBEKONG-MAGAP</t>
  </si>
  <si>
    <t>OST_390_URH_NJINGA-NDOUTAIN</t>
  </si>
  <si>
    <t>OST_389_URH_MATOUPOU</t>
  </si>
  <si>
    <t>OST_388</t>
  </si>
  <si>
    <t>OST_388_URH_NGWEN_NJINGOUMBE</t>
  </si>
  <si>
    <t>OST_386</t>
  </si>
  <si>
    <t>OST_386_URH_MATYAPOU</t>
  </si>
  <si>
    <t>OST_385_URH_MAKOUTAM-PLATEAU</t>
  </si>
  <si>
    <t>OST_384_URH_KOUPA-MENKE</t>
  </si>
  <si>
    <t>OST_382</t>
  </si>
  <si>
    <t>OST_382_URH_MAGHAM</t>
  </si>
  <si>
    <t>OST_383</t>
  </si>
  <si>
    <t>OST_383_URH_MATACHOUOM</t>
  </si>
  <si>
    <t>OST_908</t>
  </si>
  <si>
    <t>OST_908_URH_MAJEKOUTOU_MALANTOUEN</t>
  </si>
  <si>
    <t>OST_380</t>
  </si>
  <si>
    <t>OST_380_URH_NJITAPON</t>
  </si>
  <si>
    <t>OST_409</t>
  </si>
  <si>
    <t>OST_409_URH_NKOUMANGBA</t>
  </si>
  <si>
    <t>OST_375</t>
  </si>
  <si>
    <t>OST_375_URH_KAATENBANGOURAIN</t>
  </si>
  <si>
    <t>OST_374</t>
  </si>
  <si>
    <t>OST_374_URH_BANGOUREN</t>
  </si>
  <si>
    <t>OST_373</t>
  </si>
  <si>
    <t>OST_373_URH_MANOURE</t>
  </si>
  <si>
    <t>OST_372</t>
  </si>
  <si>
    <t>OST_372_URH_FORONGAIN</t>
  </si>
  <si>
    <t>NRD_317_URH_MBAGA</t>
  </si>
  <si>
    <t>NRD_316</t>
  </si>
  <si>
    <t>NRD_316_URH_MAFA_KILDA</t>
  </si>
  <si>
    <t>NRD_311_URH_NADOURA</t>
  </si>
  <si>
    <t>NRD_309_URH_BADEOU</t>
  </si>
  <si>
    <t>NRD_307</t>
  </si>
  <si>
    <t>NRD_307_URH_BABLA_CENTRE</t>
  </si>
  <si>
    <t>NRD_305</t>
  </si>
  <si>
    <t>NRD_305_URH_DENGUI</t>
  </si>
  <si>
    <t>NRD_304</t>
  </si>
  <si>
    <t>NRD_304_URH_DJALINGO_TCHOMPA</t>
  </si>
  <si>
    <t>NRD_303_URH_NDONGA</t>
  </si>
  <si>
    <t>NRD_302_URH_OURO_HARISSOU</t>
  </si>
  <si>
    <t>NRD_300</t>
  </si>
  <si>
    <t>NRD_300_URH_MBELLA_DO_HOURO</t>
  </si>
  <si>
    <t>NRD_299</t>
  </si>
  <si>
    <t>NRD_299_URH_BALARE_GUEBAKE</t>
  </si>
  <si>
    <t>NRD_295</t>
  </si>
  <si>
    <t>NRD_295_URH_POMLA_MANGA</t>
  </si>
  <si>
    <t>NRD_292</t>
  </si>
  <si>
    <t>NRD_292_URH_NGASKA_DOMROU</t>
  </si>
  <si>
    <t>NRD_289</t>
  </si>
  <si>
    <t>NRD_289_URH_BANAYE</t>
  </si>
  <si>
    <t>NRD_287</t>
  </si>
  <si>
    <t>NRD_287_URH_KIRAMBO</t>
  </si>
  <si>
    <t>NRD_286_URH_TSOUNA_SANE</t>
  </si>
  <si>
    <t>NRD_284</t>
  </si>
  <si>
    <t>NRD_284_URH_SOUSSARE</t>
  </si>
  <si>
    <t>NRD_282</t>
  </si>
  <si>
    <t>NRD_282_URH_BOUSSA2</t>
  </si>
  <si>
    <t>NRD_281</t>
  </si>
  <si>
    <t>NRD_281_URH_MAKASSELE</t>
  </si>
  <si>
    <t>NRD_278</t>
  </si>
  <si>
    <t>NRD_278_URH_MESO</t>
  </si>
  <si>
    <t>NRD_277</t>
  </si>
  <si>
    <t>NRD_277_URH_SOLOMO</t>
  </si>
  <si>
    <t>SUO_293</t>
  </si>
  <si>
    <t>SUO_293_URH_IKILIWINDI</t>
  </si>
  <si>
    <t>SUO_294</t>
  </si>
  <si>
    <t>SUO_294_URH_BALANGI</t>
  </si>
  <si>
    <t>OST_381</t>
  </si>
  <si>
    <t>OST_381_URH_KOUROM2(Kouchong-Samtaing-EEC)</t>
  </si>
  <si>
    <t>For NSB</t>
  </si>
  <si>
    <t>Belabo_G9U9U21_EST_002</t>
  </si>
  <si>
    <t>Nkenglikok_G9U9U21_CTR_060</t>
  </si>
  <si>
    <t>Ouli-IHS_G9U9_EST_114</t>
  </si>
  <si>
    <t>Kenzou_G9U9U21_EST_016</t>
  </si>
  <si>
    <t>Ndom_G9U9U21_SUD_028</t>
  </si>
  <si>
    <t>Manjo_G9U9U21_LIT_062</t>
  </si>
  <si>
    <t>Mengbwa-Camtel_U9U21_SUD_078</t>
  </si>
  <si>
    <t>LIT_936_URZ_DIZANGUE-4x4(LIT-936)</t>
  </si>
  <si>
    <t>LIT_936</t>
  </si>
  <si>
    <t>Nkeng-Likok-II_G9U9-VSAT_LIT_658</t>
  </si>
  <si>
    <t>EXN_593_URH_MAOUDA</t>
  </si>
  <si>
    <t>EXN_592_URH_BOURMI</t>
  </si>
  <si>
    <t>EXN_591_URH_TCHAKAMADJE</t>
  </si>
  <si>
    <t>EXN_590_URH_MENDEZE</t>
  </si>
  <si>
    <t>EXN_423_URH_DOUVAL</t>
  </si>
  <si>
    <t>EXN_411_URH_CHIRMOUSSARI</t>
  </si>
  <si>
    <t>CTR_860</t>
  </si>
  <si>
    <t>LIT_931_URZ_NKONGSOUNG(LIT-931)</t>
  </si>
  <si>
    <t>ADM_216_H_Mawi</t>
  </si>
  <si>
    <t>UE Relay</t>
  </si>
  <si>
    <t>EXN_383</t>
  </si>
  <si>
    <t>EXN_394</t>
  </si>
  <si>
    <t>ADM_216_H_Mawi: New site not yet transferred to MSP</t>
  </si>
  <si>
    <t>CTR_077_N_H-ville_S1</t>
  </si>
  <si>
    <t>EXN_569_H_KOUSSERI-CAMTEL</t>
  </si>
  <si>
    <t>Ngoumou-Camrail_G9U21_CTR_098</t>
  </si>
  <si>
    <t>LIT_336_Z_Bonamikengue(LIT-336)</t>
  </si>
  <si>
    <t>SUO_173_H_Jabane</t>
  </si>
  <si>
    <t>SUD_269_URZ_AKOMESSING(SUD-269)</t>
  </si>
  <si>
    <t>CAMUSAT Ongoing</t>
  </si>
  <si>
    <t>SUD_269</t>
  </si>
  <si>
    <t>Meidougou-MTN_G18L18L8_ADM_062</t>
  </si>
  <si>
    <t>MANSOUEN_G9U9_OST_293</t>
  </si>
  <si>
    <t>Minisite-Elig-Edzoa_CTR_684</t>
  </si>
  <si>
    <t>Ouru-Dara_G9U9U21_ADM_148</t>
  </si>
  <si>
    <t>NRD_186_H_Garoua-Bockle-II</t>
  </si>
  <si>
    <t>EXN_386_URH_AMSAMKA</t>
  </si>
  <si>
    <t>EXN_082_H_Maroua-Loperey</t>
  </si>
  <si>
    <t>CTR_1162_Z_Messassi-Ngonlonk-IHS(CTR-1162)</t>
  </si>
  <si>
    <t>Banguem_G9U9U21_SUO_013</t>
  </si>
  <si>
    <t>EXN_386</t>
  </si>
  <si>
    <t>P1 Impact Ongoing</t>
  </si>
  <si>
    <t>Mankim_N_G9U9L8L7_CTR_987</t>
  </si>
  <si>
    <t>Not Transferred</t>
  </si>
  <si>
    <t>transfered</t>
  </si>
  <si>
    <t>Transferred</t>
  </si>
  <si>
    <t>OK For Transfer</t>
  </si>
  <si>
    <t>Banguem_G9U9U21_SUO_013: Power status check ongoing</t>
  </si>
  <si>
    <t>EXN_413_URH_DAGOFORA: Power status check ongoing</t>
  </si>
  <si>
    <t>Mankim_N_G9U9L8L7_CTR_987: New site not yet transferred to MSP</t>
  </si>
  <si>
    <t>Bachuo-Ntai_G9_SUO_030</t>
  </si>
  <si>
    <t>Dumbu_G9G18U9U21L18L8_NRO_046</t>
  </si>
  <si>
    <t>NRD_186_H_Garoua-Bockle-II: Power status check ongoing</t>
  </si>
  <si>
    <t>CTR_303_N_Mbam</t>
  </si>
  <si>
    <t>SUO_218_H_KUMBA-BONAKAMA</t>
  </si>
  <si>
    <t>LIT_828_Z_PK17-CAMPUS(LIT-828)</t>
  </si>
  <si>
    <t>Abuh_L18L8_NRO_079</t>
  </si>
  <si>
    <t>MANSOUEN_G9U9_OST_293: Power status check ongoing</t>
  </si>
  <si>
    <t>NRO_086_H_Berore-IHS</t>
  </si>
  <si>
    <t>Kossehone_G9G18U9L8_EXN_243</t>
  </si>
  <si>
    <t>New Site</t>
  </si>
  <si>
    <t>Baba-Babungo-IHS_G9U9U21_NRO_085</t>
  </si>
  <si>
    <t>EXN_569</t>
  </si>
  <si>
    <t>OCM SPMS Ongoing</t>
  </si>
  <si>
    <t>HW SPMS Ongoing</t>
  </si>
  <si>
    <t>EXN_511_H_KOUSSERI-KAWADJI: New site not yet transferred to MSP</t>
  </si>
  <si>
    <t>EXN_569_H_KOUSSERI-CAMTEL: New site not yet transferred to MSP</t>
  </si>
  <si>
    <t>EXN_574</t>
  </si>
  <si>
    <t>LIT_943</t>
  </si>
  <si>
    <t>BTS-Mobile-Tagidor Hotel _L18L8_OST_306</t>
  </si>
  <si>
    <t>Site en cours de démentelement</t>
  </si>
  <si>
    <t>BTS-Mobile-Tagidor Hotel _L18L8_OST_306: Site en cours de démentelement</t>
  </si>
  <si>
    <t>13/04/2026 ETR mi-juin
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t>
  </si>
  <si>
    <t>EXN_373_URH_BAGASSA</t>
  </si>
  <si>
    <t>EXN_373</t>
  </si>
  <si>
    <t>NRO_110_N_Oku-Marche_GD</t>
  </si>
  <si>
    <t>Nkolmeyang-IHS_G9_CTR_442: 13/04/2026 ETR mi-juin</t>
  </si>
  <si>
    <t>EXN_373_URH_BAGASSA: New site not yet transferred to MSP</t>
  </si>
  <si>
    <t>CTR_977_N_SIMAYAI-1_G</t>
  </si>
  <si>
    <t>CTR_977</t>
  </si>
  <si>
    <t>CTR_977_N_SIMAYAI-1_G: New site not yet transferred to MSP</t>
  </si>
  <si>
    <t>SUO_296</t>
  </si>
  <si>
    <t>SUO_214_H_Mile4-Q10-IHS</t>
  </si>
  <si>
    <t>Nwa_G9U9_NRO_012</t>
  </si>
  <si>
    <t>EXN_039_H_Pette</t>
  </si>
  <si>
    <t xml:space="preserve">17/04/2026 Carte EAC (3DB19417AA )  faulty commandée passé pas disponible point transmis a OCM 
16/04/2026 Besoin d'un fme sur site pour verifier le status du MPR et la chaine antennaire de l ODU FME desmond activé ETA asap </t>
  </si>
  <si>
    <t>NTENYING1_G9U9L8L7_N_SUD_161</t>
  </si>
  <si>
    <t>SUD_161</t>
  </si>
  <si>
    <t xml:space="preserve">SUO_214_H_Mile4-Q10-IHS: 17/04/2026 Carte EAC (3DB19417AA )  faulty commandée passé pas disponible point transmis a OCM </t>
  </si>
  <si>
    <t>Hello Dears,
Find Below OCM network Status from 18/04/2026 at 00:00 AM UTC</t>
  </si>
  <si>
    <t>NRD_168_H_Reserve-Benoue</t>
  </si>
  <si>
    <t>SUO_195_H_Wonya-Mavio-IHS</t>
  </si>
  <si>
    <t>20.04.26; Carte EAC 3DB19417AA faulty, commande passée vers OCM
19.04.26; Besoin d'un FME sur SUO_077_H_Buea-David-Square pour vérifier la chaine antennaire de l'ODU 3.2; FME Fabien activé pour investigations, update ASAP
19.04.26; Reste down après l'incident P2 sur Buea-David</t>
  </si>
  <si>
    <t>CTR_699_N_Batchenga-Nachtigal-IHS</t>
  </si>
  <si>
    <t>Impacted by CTR_699_N_Batchenga-Nachtigal-IHS (TX issue)</t>
  </si>
  <si>
    <t>Madingring_L18L8L26_NRD_036</t>
  </si>
  <si>
    <t>SUO_195_H_Wonya-Mavio-IHS: 20.04.26; Carte EAC 3DB19417AA faulty, commande passée vers OCM</t>
  </si>
  <si>
    <t>Ekekam-MTN-IHS_U9U21_CTR_694</t>
  </si>
  <si>
    <t>21.04.26; Dementellement des ODUs en cours pour MAD à Huawei, update ASAP
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t>
  </si>
  <si>
    <t>20.04.26; ODU MPT MC 8GHZ 3DB20773CB faulty and not available, order done to OCM
19.04.26; ODU 3DB20773CB faulty, commande en cours
19.04.26; Besoin d'un FME sur NRD_172_SAKDJE pour vérifier la chaine antennaire de l'ODU 4.3; FME Belo activé pour investigations, ETA=17H UTC</t>
  </si>
  <si>
    <t>New BTS installed and not yet accepted</t>
  </si>
  <si>
    <t>Songloulou-IHS_G9U9U21_LIT_200</t>
  </si>
  <si>
    <t>Kanga_G9U9U21_LIT_510</t>
  </si>
  <si>
    <t>Impacted by Songloulou-IHS_LIT_200 (TX issue)</t>
  </si>
  <si>
    <t>Akonolinga-New-HIS_G9U9U21_CTR_938</t>
  </si>
  <si>
    <t>Akonolinga-New-HIS_G9U9U21_CTR_938: New site not yet transferred to MSP</t>
  </si>
  <si>
    <t>Kanga_G9U9U21_LIT_510: Impacted by Songloulou-IHS_LIT_200 (TX issue)</t>
  </si>
  <si>
    <t>NRD_168_H_Reserve-Benoue: 20.04.26; ODU MPT MC 8GHZ 3DB20773CB faulty and not available, order done to OCM</t>
  </si>
  <si>
    <t>Madingring_L18L8L26_NRD_036: New BTS installed and not yet accepted</t>
  </si>
  <si>
    <t>22.04.26; Carte EAC disponible et transfert en cours de Bafousssam, ETD=22.04.26 mais chassis MSS8 pas disponible, commande faite à OCM
21/04/2026 Chassi MSS8, FAN et carte EAC de MPR_NTUI_2 commande en cours 
20/04/2026 Besoin d'un fme sur site de MPR_NTUI_1 pour verifier le stacking entre les MPR S1P1; FME Apiang activé pour, pour investigations, ETA=18H UTC</t>
  </si>
  <si>
    <t xml:space="preserve">22.04.26: Carte core EVO 1G et pas disponible en stock, commande en cours vers OCM
22.04.26; FME Samba en route pour le site, ETA=11H UTC | FME sur site et investigations en cours, carte core EVO 1G probablement faulty
21/04/2026 Besoin d'un fme sur site pour verifier le status du MPR fme activé </t>
  </si>
  <si>
    <t>SUO_232_H_Buea-Bwitingui-Road</t>
  </si>
  <si>
    <t>ADM_233_H_NGD-BURKINA-CENTENAIRE_U, LogicRNCID=387</t>
  </si>
  <si>
    <t>ADM_215_H_NGD-UNIVERSITY-CAMTEL_U, LogicRNCID=387</t>
  </si>
  <si>
    <t>2026-03-19 17:24:32</t>
  </si>
  <si>
    <t>2026-04-07 19:13:18</t>
  </si>
  <si>
    <t>CTR_366_Z_Zamakoe-MTN</t>
  </si>
  <si>
    <t>2026-04-08 09:15:36</t>
  </si>
  <si>
    <t>EXN_574_H_Mokolo-CAMTEL_U, LogicRNCID=388</t>
  </si>
  <si>
    <t>LIT_943_URZ_DIZANGUE-KM6</t>
  </si>
  <si>
    <t>2026-04-10 02:45:31</t>
  </si>
  <si>
    <t>2026-04-11 23:18:58</t>
  </si>
  <si>
    <t>SUO_296_URH_MANYEMEN, LogicRNCID=350</t>
  </si>
  <si>
    <t>2026-04-16 09:21:40</t>
  </si>
  <si>
    <t>2026-04-17 20:27:02</t>
  </si>
  <si>
    <t>2026-04-18 21:30:38</t>
  </si>
  <si>
    <t>SUD_215_Z_Fifinda-MTN</t>
  </si>
  <si>
    <t>2026-04-19 08:51:46</t>
  </si>
  <si>
    <t>2026-04-19 11:16:44</t>
  </si>
  <si>
    <t>CTR_757_Z_Ndokoa-IHS</t>
  </si>
  <si>
    <t>2026-04-20 18:36:49</t>
  </si>
  <si>
    <t>CTR_826_Z_Ntui-Ecole-Publique</t>
  </si>
  <si>
    <t>2026-04-20 19:15:45</t>
  </si>
  <si>
    <t>2026-04-21 21:12:42</t>
  </si>
  <si>
    <t>2026-04-23 09:08:04</t>
  </si>
  <si>
    <t>23.04.26; BTS en plan sur Netact. Travaux ing en cours</t>
  </si>
  <si>
    <t>P1 incident at Bambalang</t>
  </si>
  <si>
    <t>CTR_1096_Z_Deux-Cheveaux</t>
  </si>
  <si>
    <t>OST_419</t>
  </si>
  <si>
    <t>OST_343</t>
  </si>
  <si>
    <t>LIT_512_Z_Apouh</t>
  </si>
  <si>
    <t>ADM_233_H_NGD-BURKINA-CENTENAIRE_U, LogicRNCID=387: New site not yet transferred to MSP</t>
  </si>
  <si>
    <t>ADM_215_H_NGD-UNIVERSITY-CAMTEL_U, LogicRNCID=387: New site not yet transferred to MSP</t>
  </si>
  <si>
    <t>CTR_757_Z_Ndokoa-IHS: Impacted by CTR_699_N_Batchenga-Nachtigal-IHS (TX issue)</t>
  </si>
  <si>
    <t>CTR_826_Z_Ntui-Ecole-Publique: 22.04.26; Carte EAC disponible et transfert en cours de Bafousssam, ETD=22.04.26 mais chassis MSS8 pas disponible, commande faite à OCM</t>
  </si>
  <si>
    <t>CTR_911_Z_Nkolfon-Cimencam-IHS: 22.04.26: Carte core EVO 1G et pas disponible en stock, commande en cours vers OCM</t>
  </si>
  <si>
    <t>CTR_077_N_H-ville_S1: 23.04.26; BTS en plan sur Netact. Travaux ing en cours</t>
  </si>
  <si>
    <t>EXN_574_H_Mokolo-CAMTEL_U, LogicRNCID=388: New site not yet transferred to MSP</t>
  </si>
  <si>
    <t>LIT_943_URZ_DIZANGUE-KM6: New site not yet transferred to MSP</t>
  </si>
  <si>
    <t>SUO_296_URH_MANYEMEN, LogicRNCID=350: New site not yet transferred to MSP</t>
  </si>
  <si>
    <t>OST_420_URH_KOUROMMARCHE, LogicRNCID=350</t>
  </si>
  <si>
    <t>OST_420</t>
  </si>
  <si>
    <t>NRO_073_N_Tatum_G</t>
  </si>
  <si>
    <t>OST_084_H_Dschang-St-Augustin</t>
  </si>
  <si>
    <t>2026-04-23 21:07:08</t>
  </si>
  <si>
    <t>LIT_953_Z_Total-Anatole</t>
  </si>
  <si>
    <t>2026-04-24 03:59:35</t>
  </si>
  <si>
    <t>OST_419_URH_KOUHOUAT, LogicRNCID=350</t>
  </si>
  <si>
    <t>NRO_073_N_Tatum_G: 21.04.26; Dementellement des ODUs en cours pour MAD à Huawei, update ASAP</t>
  </si>
  <si>
    <t>OST_420_URH_KOUROMMARCHE, LogicRNCID=350: P1 incident at Bambalang</t>
  </si>
  <si>
    <t>OST_419_URH_KOUHOUAT, LogicRNCID=350: P1 incident at Bambalang</t>
  </si>
  <si>
    <t>Bafmeng_L18L8_NRO_047</t>
  </si>
  <si>
    <t>2026-04-24 10:59:31</t>
  </si>
  <si>
    <t>NRD_264_H_NGONG-BARMEY-LOGOL</t>
  </si>
  <si>
    <t>ADM_234_H_NGD-LYCEE-TECHNIQUE-MARDOCK</t>
  </si>
  <si>
    <t>LIT_663_N_Minisite-Tradex-Village</t>
  </si>
  <si>
    <t>NRO_102_H_Bafut-Swie-Hill-IHS</t>
  </si>
  <si>
    <t>ADM_234_H_NGD-LYCEE-TECHNIQUE-MARDOCK: New site not yet transferred to MSP</t>
  </si>
  <si>
    <t>NRD_264_H_NGONG-BARMEY-LOGOL: New site not yet transferred to MSP</t>
  </si>
  <si>
    <t>CTR_1053_Z_Okolo-Kilombo-MTN-IHS</t>
  </si>
  <si>
    <t>2026-02-10 10:29:08</t>
  </si>
  <si>
    <t>27/04/2026 Carte core disponible à Ngaoundéré utilisée pour restaurer le site de Mbideng-II, nouvelle commande passée à OCM
22.04.26; Carte core disponible à Ngaoundéré utilisée pour restaurer le site de Mbideng-II, nouvelle commande passée à OCM
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t>
  </si>
  <si>
    <t>camusat</t>
  </si>
  <si>
    <t xml:space="preserve">27.04.26: En attente de validation de l'accès 
24.04.26: En attente de validation de l'accès ce jour
23.04.26; Demande d'accès au pylone de Camtel effectué vers Orange. En attente de la validation de l'accès
22.04.26; Demande d'accès au pylone de Camtel effectué vers Orange. En attente de la validation de l'accès
21.04.26; Pylone de Camtel. Demande d'accès en cours pour des travaux en hauteur
21.04.26; Lien Ntui&lt;&gt;Batchenga-Nachtigal à réaligner pour gagner 20 dbm; FME Apiang en route pour le site, ETA=16H UTC
20/04/2026 Besoin d'un fme sur site pour verifier le status du MPR et la chaine antennaire de L ODU fme apiang activé </t>
  </si>
  <si>
    <t>27.04.26: IHS : Gen and PWC Overload. - Escalated to L4
24.04.26: IHS : Gen and PWC Overload. - Escalated to L3
23/04/2026 IHS : grid outage gen overload</t>
  </si>
  <si>
    <t>27.04.26: IHS: Grid only, no space//awaiting grid return - Escalated to L4
24.04.26: IHS: Grid only, no space//awaiting grid return - Escalated to L2</t>
  </si>
  <si>
    <t xml:space="preserve">27.04.26: IHS: Grid only, no space//awaiting grid return - Escalated to L4
24.04.26: IHS: Grid only, no space//awaiting grid return escalade L2 IHS </t>
  </si>
  <si>
    <t>NRO_059_H_Bda-Mankon-Palace-IHS</t>
  </si>
  <si>
    <t>2026-04-24 18:46:20</t>
  </si>
  <si>
    <t>CTR_1100_Z_Mendong-Marche</t>
  </si>
  <si>
    <t>2026-04-25 08:15:33</t>
  </si>
  <si>
    <t>2026-04-25 10:55:35</t>
  </si>
  <si>
    <t>2026-04-25 17:33:18</t>
  </si>
  <si>
    <t>²</t>
  </si>
  <si>
    <t>2026-04-26 17:17:56</t>
  </si>
  <si>
    <t>EXN_406</t>
  </si>
  <si>
    <t>2026-04-26 17:18:14</t>
  </si>
  <si>
    <t>SUO_133_N_Alou-IHS</t>
  </si>
  <si>
    <t>27/04/2026 Grid outage grid only site /Grid return awaited</t>
  </si>
  <si>
    <t>ADM_250_URH_NDONGUE</t>
  </si>
  <si>
    <t>ADM_250</t>
  </si>
  <si>
    <t>2026-04-27 01:39:00</t>
  </si>
  <si>
    <t>Baikwa-Bere_G18L18L8_NRD_056</t>
  </si>
  <si>
    <t>2026-04-27 05:17:34</t>
  </si>
  <si>
    <t>Impacted by CTR_197_Z_Charles-Atangana(CTR-197)</t>
  </si>
  <si>
    <t xml:space="preserve">25/04/2026 FME activé GHOST TOWN to day
Besoin d'un fme sur site pour verifier le status du MPR </t>
  </si>
  <si>
    <t>Impacted by Mazera_G9U9U21_EXN_226</t>
  </si>
  <si>
    <t>Kaladi-MTN-IHS_G9U21_ADM_100</t>
  </si>
  <si>
    <t>Mvam-Yetom_N_G9U9L8L7_CTR_860</t>
  </si>
  <si>
    <t>ADM_247_URH_GOUN_BELA</t>
  </si>
  <si>
    <t>Impacted by Limbon-IHS_L8_ADM_080</t>
  </si>
  <si>
    <t>Limbon-IHS_L8_ADM_080</t>
  </si>
  <si>
    <t>27.04.26: Camusat: Grid outage and Grid only site / Grid return awaited</t>
  </si>
  <si>
    <t>ADM_236_H_NGD-BAMYANGA-QTIER-TOUPOURI</t>
  </si>
  <si>
    <t>27.04.26: Camusat: GEN can't be start due to noise and Low solar production/Awaited solar return</t>
  </si>
  <si>
    <t>2026-04-27 16:27:31</t>
  </si>
  <si>
    <t>27.04.26: IHS: Grid outage, No space to deploy MDG // awaiting grid return Francklin</t>
  </si>
  <si>
    <t>EXN_246_H_KOUSSERI-Douane-MTN</t>
  </si>
  <si>
    <t>27.04.26: Power alarms; MTN is activated to check, escalated to L2</t>
  </si>
  <si>
    <t>27/04/2026 Bad grid voltage, low solar/ Solar return awaited ESCALADE L3 CAMUSAT
26/04/2026 CAMUSAT feedback : team en route pour verification 
25/04/2026 Bad grid voltage, low solar/ Solar return awaited</t>
  </si>
  <si>
    <t>27.04.26: ODU 7-8 G faulty et commande passée à OCM</t>
  </si>
  <si>
    <t>2026-04-27 18:21:36</t>
  </si>
  <si>
    <t>27.04.26: Site probablement en arrêt par le BIR, investigations en cours</t>
  </si>
  <si>
    <t>NRD_180_H_Tchollire-Centre</t>
  </si>
  <si>
    <t>27.04.26: Camusat:  Our FME is trying to reach the level 0</t>
  </si>
  <si>
    <t>NRD_207_URH_YOUKOUT</t>
  </si>
  <si>
    <t>Impacted by NRD_180_H_Tchollire-Centre (Power issue)</t>
  </si>
  <si>
    <t>CTR_1197_URZ_MEMEL</t>
  </si>
  <si>
    <t>CTR_1197</t>
  </si>
  <si>
    <t>NRO_168_H_Mankon-Mile-7</t>
  </si>
  <si>
    <t>CTR_1162_Z_Messassi-Ngonlonk-IHS</t>
  </si>
  <si>
    <t>2026-04-27 20:43:11</t>
  </si>
  <si>
    <t>Impacted by CTR_799_Z_Pont-Emana-MTN (TX issue)</t>
  </si>
  <si>
    <t>CTR_910_Z_Zili-Nkoteng-IHS</t>
  </si>
  <si>
    <t>27.04.26: IHS: 42.8 V: MPR Faulty, Escalation done until Bate</t>
  </si>
  <si>
    <t>Impacted by LIT_209_Z_Cellucam-New (Power issue)</t>
  </si>
  <si>
    <t>Lomie_L8_EST_010</t>
  </si>
  <si>
    <t>27.04.26: Camusat: grid only site probable grid outage / FME will check</t>
  </si>
  <si>
    <t>LIT_844_Z_Mbangue-Fin-Goudron</t>
  </si>
  <si>
    <t>Impacted by LIT_657_Z_Kotto-Denver (Power issue)</t>
  </si>
  <si>
    <t>2026-04-27 22:32:05</t>
  </si>
  <si>
    <t>Impacted by CTR_160_Z_Emana-Bilick-IHS (Power issue)</t>
  </si>
  <si>
    <t>2026-04-27 22:32:31</t>
  </si>
  <si>
    <t>27.04.26: IHS: Access issue ,Grid outage, site down because site behaves as Grid only site (Gen Noise)</t>
  </si>
  <si>
    <t>27.04.26: Camusat: Grid outage, GEN stop due to noise pollution, GEN will be started on morning</t>
  </si>
  <si>
    <t>27.04.26: IHS: FME Moses is managing with level 0</t>
  </si>
  <si>
    <t>power status check ongoing</t>
  </si>
  <si>
    <t>SUO_241_H_Buea-Prime22</t>
  </si>
  <si>
    <t>EXN_244_H_Kosseoua</t>
  </si>
  <si>
    <t>EXN_286_URH_KOFIA</t>
  </si>
  <si>
    <t>CTR_733_Z_Nkongtock-IHS</t>
  </si>
  <si>
    <t>OST_374_URH_BANGOUREN, LogicRNCID=350</t>
  </si>
  <si>
    <t>OST_090_H_Bangourain_U, LogicRNCID=385</t>
  </si>
  <si>
    <t>OST_409_URH_NKOUMANGBA, LogicRNCID=350</t>
  </si>
  <si>
    <t>OST_328_URH_KOUROM, LogicRNCID=350</t>
  </si>
  <si>
    <t>OST_388_URH_NGWEN_NJINGOUMBE, LogicRNCID=350</t>
  </si>
  <si>
    <t>OST_906_URH_KOUROM_CHEFFERIE, LogicRNCID=350</t>
  </si>
  <si>
    <t>LIT_852_Z_Ndobo-Bilingue-Excellence</t>
  </si>
  <si>
    <t>OST_343_URH_KOUHOUAT, LogicRNCID=350</t>
  </si>
  <si>
    <t>GALIM-TIGNERE_L18L8_ADM_024</t>
  </si>
  <si>
    <t>27/04/2026 Road blocked No traffic if we can Go as planned on 29.04.2026
26/04/2026 Need FME on site to check ODU 4.2 and entenna chain / FME Donald manage with L0</t>
  </si>
  <si>
    <t>NRD_200_URH_LAMOUDAM, LogicRNCID=350</t>
  </si>
  <si>
    <t>Mvangan-IHS_G9_SUD_066</t>
  </si>
  <si>
    <t>NRO_163_H_Bda-Catholic-Church-Mile-90</t>
  </si>
  <si>
    <t>MTN Ongoing</t>
  </si>
  <si>
    <t>GALIM-TIGNERE_L18L8_ADM_024: power status check ongoing</t>
  </si>
  <si>
    <t>ADM_247_URH_GOUN_BELA: Impacted by Limbon-IHS_L8_ADM_080</t>
  </si>
  <si>
    <t>ADM_236_H_NGD-BAMYANGA-QTIER-TOUPOURI: 27.04.26: Camusat: GEN can't be start due to noise and Low solar production/Awaited solar return</t>
  </si>
  <si>
    <t>CTR_1053_Z_Okolo-Kilombo-MTN-IHS: New site not yet transferred to MSP</t>
  </si>
  <si>
    <t xml:space="preserve">CTR_699_N_Batchenga-Nachtigal-IHS: 27.04.26: En attente de validation de l'accès </t>
  </si>
  <si>
    <t>CTR_197_Z_Charles-Atangana: 27.04.26: IHS: Grid only, no space//awaiting grid return - Escalated to L4</t>
  </si>
  <si>
    <t>CTR_321_Z_Briqueterie: 27.04.26: IHS: Grid only, no space//awaiting grid return - Escalated to L4</t>
  </si>
  <si>
    <t>CTR_1100_Z_Mendong-Marche: New site not yet transferred to MSP</t>
  </si>
  <si>
    <t>CTR_449_Z_Rd-Pt-Longkak: Impacted by CTR_197_Z_Charles-Atangana(CTR-197)</t>
  </si>
  <si>
    <t>CTR_868_Z_Institute-Samba-New: 27.04.26: Camusat: Grid outage and Grid only site / Grid return awaited</t>
  </si>
  <si>
    <t>CTR_409_Z_BATA-Mokolo: 27.04.26: Grid outage // awaiting grid return</t>
  </si>
  <si>
    <t>CTR_1197_URZ_MEMEL: New site not yet transferred to MSP</t>
  </si>
  <si>
    <t>CTR_1162_Z_Messassi-Ngonlonk-IHS: Impacted by CTR_799_Z_Pont-Emana-MTN (TX issue)</t>
  </si>
  <si>
    <t>CTR_910_Z_Zili-Nkoteng-IHS: 27.04.26: IHS: 42.8 V: MPR Faulty, Escalation done until Bate</t>
  </si>
  <si>
    <t>CTR_599_Z_Emana-Pont-IHS: Impacted by CTR_160_Z_Emana-Bilick-IHS (Power issue)</t>
  </si>
  <si>
    <t>CTR_160_Z_Emana-Bilick-IHS: 27.04.26: IHS: Access issue ,Grid outage, site down because site behaves as Grid only site (Gen Noise)</t>
  </si>
  <si>
    <t>CTR_1096_Z_Deux-Cheveaux: 27.04.26: Camusat: Grid outage, GEN stop due to noise pollution, GEN will be started on morning</t>
  </si>
  <si>
    <t>CTR_733_Z_Nkongtock-IHS: power status check ongoing</t>
  </si>
  <si>
    <t>EXN_244_H_Kosseoua: power status check ongoing</t>
  </si>
  <si>
    <t>EXN_082_H_Maroua-Loperey: 27.04.26: IHS: Grid outage, No space to deploy MDG // awaiting grid return Francklin</t>
  </si>
  <si>
    <t>EXN_246_H_KOUSSERI-Douane-MTN: 27.04.26: Power alarms; MTN is activated to check, escalated to L2</t>
  </si>
  <si>
    <t>EXN_286_URH_KOFIA: power status check ongoing</t>
  </si>
  <si>
    <t>LIT_852_Z_Ndobo-Bilingue-Excellence: power status check ongoing</t>
  </si>
  <si>
    <t>LIT_737_Z_Logpom-New: 27/04/2026 Grid outage grid only site /Grid return awaited</t>
  </si>
  <si>
    <t>LIT_663_N_Minisite-Tradex-Village: 27/04/2026 Bad grid voltage, low solar/ Solar return awaited ESCALADE L3 CAMUSAT</t>
  </si>
  <si>
    <t>LIT_512_Z_Apouh: 27.04.26: ODU 7-8 G faulty et commande passée à OCM</t>
  </si>
  <si>
    <t>LIT_322_Z_Edea-Ekite: Impacted by LIT_209_Z_Cellucam-New (Power issue)</t>
  </si>
  <si>
    <t>LIT_229_Z_Edea-Entree: Impacted by LIT_209_Z_Cellucam-New (Power issue)</t>
  </si>
  <si>
    <t>LIT_657_Z_Kotto-Denver: 27.04.26: Camusat: grid only site probable grid outage / FME will check</t>
  </si>
  <si>
    <t>LIT_844_Z_Mbangue-Fin-Goudron: Impacted by LIT_657_Z_Kotto-Denver (Power issue)</t>
  </si>
  <si>
    <t>BARDAKE-HIS_L18L8_NRD_110: 27/04/2026  Nouvel ETR=28.04.26</t>
  </si>
  <si>
    <t>NRD_180_H_Tchollire-Centre: 27.04.26: Camusat:  Our FME is trying to reach the level 0</t>
  </si>
  <si>
    <t>NRD_207_URH_YOUKOUT: Impacted by NRD_180_H_Tchollire-Centre (Power issue)</t>
  </si>
  <si>
    <t>NRD_200_URH_LAMOUDAM, LogicRNCID=350: power status check ongoing</t>
  </si>
  <si>
    <t>NRO_163_H_Bda-Catholic-Church-Mile-90: New site not yet transferred to MSP</t>
  </si>
  <si>
    <t>NRO_168_H_Mankon-Mile-7: New site not yet transferred to MSP</t>
  </si>
  <si>
    <t>NRO_102_H_Bafut-Swie-Hill-IHS: 27.04.26: IHS: FME Moses is managing with level 0</t>
  </si>
  <si>
    <t>Dumbu_G9G18U9U21L18L8_NRO_046: 27/04/2026 Road blocked No traffic if we can Go as planned on 29.04.2026</t>
  </si>
  <si>
    <t>Mvangan-IHS_G9_SUD_066: power status check ongoing</t>
  </si>
  <si>
    <t>NTENYING1_G9U9L8L7_N_SUD_161: 27/04/2026 Carte core disponible à Ngaoundéré utilisée pour restaurer le site de Mbideng-II, nouvelle commande passée à OCM</t>
  </si>
  <si>
    <t>SUO_241_H_Buea-Prime22: power status check ongoing</t>
  </si>
  <si>
    <t>SUO_218_H_KUMBA-BONAKAMA: 25/04/2026 FME activé GHOST TOWN to day</t>
  </si>
  <si>
    <t>SUO_173_H_Jabane: 27.04.26: Site probablement en arrêt par le BIR, investigations en cours</t>
  </si>
  <si>
    <t>OST_375_URH_KAATENBANGOURAIN: P1 incident at Bambalang</t>
  </si>
  <si>
    <t>OST_328_URH_KOUROM, LogicRNCID=350: P1 incident at Bambalang</t>
  </si>
  <si>
    <t>OST_906_URH_KOUROM_CHEFFERIE, LogicRNCID=350: P1 incident at Bambalang</t>
  </si>
  <si>
    <t>OST_374_URH_BANGOUREN, LogicRNCID=350: P1 incident at Bambalang</t>
  </si>
  <si>
    <t>OST_388_URH_NGWEN_NJINGOUMBE, LogicRNCID=350: P1 incident at Bambalang</t>
  </si>
  <si>
    <t>OST_409_URH_NKOUMANGBA, LogicRNCID=350: P1 incident at Bambalang</t>
  </si>
  <si>
    <t>OST_084_H_Dschang-St-Augustin: 27.04.26: IHS : Gen and PWC Overload. - Escalated to L4</t>
  </si>
  <si>
    <t>OST_090_H_Bangourain_U, LogicRNCID=385: P1 incident at Bambalang</t>
  </si>
  <si>
    <t>OST_343_URH_KOUHOUAT, LogicRNCID=350: P1 incident at Bambalang</t>
  </si>
  <si>
    <t>Etoudi-TDD_L26_CTR_086</t>
  </si>
  <si>
    <t>NE3S-WS Registration failed</t>
  </si>
  <si>
    <t>Moude-IHS_G9U21_EXN_185</t>
  </si>
  <si>
    <t>Cradat_U21_CTR_579</t>
  </si>
  <si>
    <t>SS_Vreket_L_EXN_251</t>
  </si>
  <si>
    <t>BTS-MOBILE-NGD-UNIVERSITE_U21L18L8_ADM_184</t>
  </si>
  <si>
    <t>BTS-Mobil-Essong_G9U9L8_SUD_137</t>
  </si>
  <si>
    <t>Kika-IHS_G9_EST_115</t>
  </si>
  <si>
    <t>Gossi_G9_EXN_232</t>
  </si>
  <si>
    <t>Kotto-Logpom_TDD_U21L18L8L26_LIT_612</t>
  </si>
  <si>
    <t>Crf-Nkoabang-small-Cell_L_CTR_881</t>
  </si>
  <si>
    <t>Adjap-IHS_G9_SUD_070</t>
  </si>
  <si>
    <t>Titi-Garage_S3_U_CTR_542</t>
  </si>
  <si>
    <t>Minisite-Dubai_LIT_662</t>
  </si>
  <si>
    <t>Mini_SS_AFD_L18_CTR_AFD_CTR_737</t>
  </si>
  <si>
    <t>Bafia-CRTV_G9U21_CTR_101</t>
  </si>
  <si>
    <t>Indoor-Orange-shop-PlaYce_L_CTR_882</t>
  </si>
  <si>
    <t>SS_Orange-Bastos_L_CTR_820</t>
  </si>
  <si>
    <t>Hilton-Indoor_G9U21_CTR_702</t>
  </si>
  <si>
    <t>Ekang-I_U21_CTR_717</t>
  </si>
  <si>
    <t>Minisite_Tsinga_CTR_690</t>
  </si>
  <si>
    <t>Limbe-Batoke-CAMTEL_G9U21L8L21_SUO_227</t>
  </si>
  <si>
    <t>2025-05-26 13:51:53</t>
  </si>
  <si>
    <t>2025-06-13 12:01:27</t>
  </si>
  <si>
    <t>2025-06-13 12:31:59</t>
  </si>
  <si>
    <t>2025-06-13 12:32:59</t>
  </si>
  <si>
    <t>2025-06-13 14:27:59</t>
  </si>
  <si>
    <t>2025-08-04 11:19:29</t>
  </si>
  <si>
    <t>2025-08-04 11:49:01</t>
  </si>
  <si>
    <t>2025-08-06 18:40:55</t>
  </si>
  <si>
    <t>OST_349_H_Bfsam-Tyo-II</t>
  </si>
  <si>
    <t>2025-10-02 11:44:09</t>
  </si>
  <si>
    <t>NRD_267_H_Garoua-Plateau-Ribadou</t>
  </si>
  <si>
    <t>2025-10-02 11:53:41</t>
  </si>
  <si>
    <t>NRD_254_H_Garoua-OURO-MALAMADOU</t>
  </si>
  <si>
    <t>IPD-TestBed_G9U9G18L18U21_LIT_000</t>
  </si>
  <si>
    <t>Meiganga_G9U9U21_ADM_004</t>
  </si>
  <si>
    <t>2025-12-22 11:39:06</t>
  </si>
  <si>
    <t>SUO_018_H_Bakassi</t>
  </si>
  <si>
    <t>NRO_111_H_Jikejem-II</t>
  </si>
  <si>
    <t>2025-12-22 11:40:06</t>
  </si>
  <si>
    <t>SUO_087_H_EKONA-MTN</t>
  </si>
  <si>
    <t>2025-12-22 11:40:34</t>
  </si>
  <si>
    <t>SUO_099_H_Babensi-IHS</t>
  </si>
  <si>
    <t>2025-12-22 11:41:34</t>
  </si>
  <si>
    <t>SUO_020_H_Mundemba</t>
  </si>
  <si>
    <t>2025-12-22 11:42:06</t>
  </si>
  <si>
    <t>2025-12-22 11:43:06</t>
  </si>
  <si>
    <t>SUO_168_H_BTS-Mobile-Bachuo-Akagbe</t>
  </si>
  <si>
    <t>2025-12-22 11:43:34</t>
  </si>
  <si>
    <t>SUO_025_H_Bova-Bokombo-IHS</t>
  </si>
  <si>
    <t>2025-12-22 11:44:34</t>
  </si>
  <si>
    <t>2025-12-22 11:45:06</t>
  </si>
  <si>
    <t>SUO_128_H_Ekona-II-IHS</t>
  </si>
  <si>
    <t>2025-12-22 11:46:06</t>
  </si>
  <si>
    <t>2025-12-22 11:50:06</t>
  </si>
  <si>
    <t>EXN_225_H_Tika</t>
  </si>
  <si>
    <t>2026-01-19 19:52:30</t>
  </si>
  <si>
    <t>2026-01-21 17:53:59</t>
  </si>
  <si>
    <t>2026-01-27 11:10:02</t>
  </si>
  <si>
    <t>NRD_029_H_Banda</t>
  </si>
  <si>
    <t>CTR_1053_Z_Okolo-Kilombo-MTN-IHS(CTR-1053)</t>
  </si>
  <si>
    <t>2026-02-14 12:12:42</t>
  </si>
  <si>
    <t>Ndokayo_G9U9_EST_054</t>
  </si>
  <si>
    <t>Kolomine_U9U21_EST_125</t>
  </si>
  <si>
    <t>Lom-Pangar-MTN_G9U9U21_EST_083</t>
  </si>
  <si>
    <t>NGAMBE-TIKAR-IHS_G9U9U21_OST_031</t>
  </si>
  <si>
    <t>Abong-Mbang_G9U9U21_EST_009</t>
  </si>
  <si>
    <t>Campo-Maan_G9U9_SUD_085</t>
  </si>
  <si>
    <t>2026-03-18 14:50:10</t>
  </si>
  <si>
    <t>2026-03-18 14:50:38</t>
  </si>
  <si>
    <t>2026-03-18 14:51:10</t>
  </si>
  <si>
    <t>2026-03-18 14:51:38</t>
  </si>
  <si>
    <t>2026-03-18 14:52:10</t>
  </si>
  <si>
    <t>2026-03-18 14:52:38</t>
  </si>
  <si>
    <t>Otele-Camrail_G9_CTR_452</t>
  </si>
  <si>
    <t>2026-03-28 09:34:52</t>
  </si>
  <si>
    <t>NRD_350_URH_DJAMBOUTOU</t>
  </si>
  <si>
    <t>2026-03-28 09:35:06</t>
  </si>
  <si>
    <t>CTR_366_Z_Zamakoe-MTN(CTR-366)</t>
  </si>
  <si>
    <t>2026-04-08 20:06:49</t>
  </si>
  <si>
    <t>EXN_584_H_Kaele-Gouzougoui</t>
  </si>
  <si>
    <t>2026-04-08 20:20:49</t>
  </si>
  <si>
    <t>EXN_583_H_Mokolo-Ouro-Tchede</t>
  </si>
  <si>
    <t>LIT_943_URZ_DIZANGUE-KM6(LIT-943)</t>
  </si>
  <si>
    <t>Minisite-SOA_CTR_689</t>
  </si>
  <si>
    <t>Nchum-IHS_L18L8_NRO_088</t>
  </si>
  <si>
    <t>2026-04-18 12:33:40</t>
  </si>
  <si>
    <t>NRO_245_H_Temp-Mobile-BTS</t>
  </si>
  <si>
    <t>Ngomedzap-MTN_G9U21L18L8_CTR_532</t>
  </si>
  <si>
    <t>SUD_215_Z_Fifinda-MTN(SUD-215)</t>
  </si>
  <si>
    <t>CTR_757_Z_Ndokoa-IHS(CTR-757)</t>
  </si>
  <si>
    <t>CTR_826_Z_Ntui-Ecole-Publique(CTR-826)</t>
  </si>
  <si>
    <t>CTR_911_Z_Nkolfon-Cimencam-IHS(CTR-911)</t>
  </si>
  <si>
    <t>CTR_841_Z_Carrefour-Diderot(CTR-841)</t>
  </si>
  <si>
    <t>CTR_197_Z_Charles-Atangana(CTR-197)</t>
  </si>
  <si>
    <t>CTR_321_Z_Briqueterie(CTR-321)</t>
  </si>
  <si>
    <t>CTR_1100_Z_Mendong-Marche(CTR-1100)</t>
  </si>
  <si>
    <t>CTR_718_Z_Oyomabang-marche(CTR-718)</t>
  </si>
  <si>
    <t>CTR_449_Z_Rd-Pt-Longkak(CTR-449)</t>
  </si>
  <si>
    <t>CTR_799_Z_Pont-Emana-MTN(CTR-799)</t>
  </si>
  <si>
    <t>CTR_599_Z_Emana-Pont-IHS(CTR-599)</t>
  </si>
  <si>
    <t>CTR_160_Z_Emana-Bilick-IHS(CTR-160)</t>
  </si>
  <si>
    <t>SUD_155_URH_NIETE-V7(USINE)</t>
  </si>
  <si>
    <t>2026-04-28 02:55:33</t>
  </si>
  <si>
    <t>Meguia_G9U9_OST_029</t>
  </si>
  <si>
    <t>EST_158_URH_DINO_FILS-ABONG-MBANG</t>
  </si>
  <si>
    <t>Mendji-IHS_L8_NRO_087</t>
  </si>
  <si>
    <t>Kembong_L18L8_NRO_026</t>
  </si>
  <si>
    <t>SUO_249_H_Bakwele-IHS</t>
  </si>
  <si>
    <t>SUO_102_H_Mile29-Mamfe-IHS</t>
  </si>
  <si>
    <t>SUO_245_H_Mamfe-Camtel</t>
  </si>
  <si>
    <t>SUO_107_H_Mamfe-Town-IHS</t>
  </si>
  <si>
    <t>SUO_106_H_Mamfe-Centre-IHS</t>
  </si>
  <si>
    <t>SUO_073_H_Mamfe-Brasserie</t>
  </si>
  <si>
    <t>SUO_009_H_Mamfe</t>
  </si>
  <si>
    <t>Fontem_G9U9_SUO_017</t>
  </si>
  <si>
    <t>Ossing-IHS_G9U9_SUO_100</t>
  </si>
  <si>
    <t>SUO_303_H_Buea-Up-Molyko</t>
  </si>
  <si>
    <t>CTR_659_Z_Nkoulou(CTR-659)</t>
  </si>
  <si>
    <t>Muyengue-IHS_G9U9_LIT_175</t>
  </si>
  <si>
    <t>LIT_640_Z_Port-SUD(LIT-640)</t>
  </si>
  <si>
    <t>LIT_679_Z_Melong-Carrefour-MTN(LIT-679)</t>
  </si>
  <si>
    <t>Moloundou_G9G18U21_EST_015</t>
  </si>
  <si>
    <t>Chamber-Wangai_G9_NRD_055</t>
  </si>
  <si>
    <t>CTR_451_Z_Menloh-Maloume-Camrail(CTR-451)</t>
  </si>
  <si>
    <t>LIT_681_Z_BBeri-Dikolo-Centre-Equestre(LIT-681)</t>
  </si>
  <si>
    <t>Dobiri-MTN_G9U21_ADM_045</t>
  </si>
  <si>
    <t>Duree</t>
  </si>
  <si>
    <t>Date de Debut</t>
  </si>
  <si>
    <t>Camusat Ongoing</t>
  </si>
  <si>
    <t>LIT_931</t>
  </si>
  <si>
    <t>Huawei-Ruraux sites</t>
  </si>
  <si>
    <t>ZTE-Ruraux sites</t>
  </si>
  <si>
    <t>28.04.2026: Power Issue. Site Solar-Only Awaiting Solar Sunshine</t>
  </si>
  <si>
    <t>Indisponibilité des services voix &amp; data dans la zone de Meguia_G9U9_OST_029 et envrions</t>
  </si>
  <si>
    <t>28.04.2026: Power Issue. Site Solar-Only Awaiting Solar Sunshinewer status check ongoing</t>
  </si>
  <si>
    <t xml:space="preserve">28.04.2026: Spare FSMF Faulty Commande passee au WH de Garoua et Expediee a Ngaoundere Nouvelle ETD communiques par le SPM 28.04.2026
27/04/2026 Relance SPMS en attente de retour 
26/04/2026 Apres conf call effectuer avec THEO et Kingsley. Les spare seront expediee par ESICO ce Jours  De Garoua pour Ngaoundere ETD=26.04.2025
25/04/2026 Apres conf call effectuer avec THEO et Kingsley. Les spare seront expediee par ESICO ce Jours  De Garoua pour Ngaoundere ETD=25.04.2025
24.04.2026: Apres conf call effectuer avec THEO et Kingsley. Les spare seront expediee par ESICO ce Jours  De Garoua pour Ngaoundere ETD=24.04.2025
22.04.2026: Apres conf call effectuer avec THEO et Kingsley. Les spare seront expediee par ESICO ce Jours  De Garoua pour Ngaoundere ETD=23.04.2025
19.04.26; FSMF expédié de Garoua pour Ngaoundéré mais pas encore reçu, escalade faite à M. Théo et à M. Essode
18.04.26; En attente du FSMF ce jour à Tibati
17/04/2026  FSMF FAULTY expedition de Garoua vers NGAOUNDERE ETD=16/04/2026 et expedition a TIBATI ETD=17/04/2026 
16/04/2026 FSMF FAULTY expedition de Garoua vers NGAOUNDERE ETD=16/04/2026 et expedition a TIBATI ETD=17/04/2026 
15/04/2026 fme wili active eta asap 
besoin d'un fme sur site pour verifier l'interco entr ele MPR et la BTS S1P1 </t>
  </si>
  <si>
    <t>28.04.2026: Spare FSMF Faulty Commande passee au WH de Garoua et Expediee a Ngaoundere Nouvelle ETD communiques par le SPM 28.04.2026
26/04/2026 FSMF expedié de GAROUA ETD=27.04.2025
24.04.2026: Apres conf call effectuer avec THEO et Kingsley. Les spare seront expediee par ESICO ce Jours  De Garoua pour Ngaoundere ETD=24.04.2025
22.04.2026: Apres conf call effectuer avec THEO et Kingsley. Les spare seront expediee par ESICO ce Jours  De Garoua pour Ngaoundere ETD=23.04.2025
21.04.26; Site foudroyé les deux FSMF en défaut ils redémarre en continu nécessaire en remplacement.Pièces de rechange disponible à GAROUA, en attente update SPM pour l'ETD
20.04.2026: Site foudroyé les deux FSMF en défaut ils redémarre en continu nécessaire en remplacement.Commande en cours. Update ASAP
20.04.2026: FME activé, ETA 12H
19.04.26; Besoin d'un FME sur site pour vérifier le statut des 2 BTS, leur alimentation et leur interco avec le MPR S1P1&amp;2; FME Hippolite activé pour investigations, update ASAP</t>
  </si>
  <si>
    <t>28.04.2026: Karena à nouveau entièrement vandalisé la nuit 25/04/2026. Rapport D'intervention envoye a OCM pour MAD du materiel
26/04/2026 Karena à nouveau entièrement vandalisé cette nuit.
26/04/2026 suite remplacement des PV et batteries ce jour, ETR 18H
25/04/2026 FME sur site suite des travaux en cours 
24.04.26: Travaux de restoration en cours ce jour, ETR=14H UTC
23.04.26: PV et Batteries reçus à Kousseri, remplacement ce 24/04/2026
22.04.26; PV et Batteries confiés à un nouveau transporteur pour KOUSSERI, ETD=22/04/2026
21.04.26; PV et Batteries confiés à un nouveau transporteur pour KOUSSERI, ETD=22/04/2026
20.04.26; we are facing transport issues from Maroua to Kousseri due to the very bad road.
We finally found a workaround to go through Chad. The ETA 23rd April, approximation as we do not have mastery of this route.
19.04.26; Soucis de transport du matériel (car matériel délicat à transporter). Expédition de Maroua pour Kousseri ce jour, ETD à préciser
18.04.26; Négociations de l'escorte en cours pour Makary, update ASAP
17/04/2026 le Materiel est arrive a Kousseri, l'equipe negocie l'acces pour Makary, zone insecurisee. Update asap
15/04/2026 Apres l'arrivee des Panneaux solaires et battéries à Maroua. l'expedition  de Maroua vers Kousseri sur une route tres mauvaise et ensuite de Kousseri vers Makary avec des panneaux solaire de 2m chacun et donc assez delicat a transporter. Nouvel ETD pour Kousseri 16/04/2026
08/04/2026 KARENA : Apres l'arrivee des Panneaux solaires et battéries à Maroua. l'expedition continue demain de Maroua vers Kousseri sur une route tres mauvaise et ensuite de Kousseri vers Makary avec des panneaux solaire de 2m chacun et donc assez delicat a transporter. ETD pour Makary ETD 14.04.2026 et ETR 15.04.2026
06.04.26; Panneaux solaires et battéries à Maroua et recherche d'une solution pour expédition vers Kousseri puis vers Makary, ETD=08.04.26
04/04/2026  Karena etant un site situé dans le cluster de Makari, nous essayons de procéder au transfert de ces spare vers kousseri afin qu'elle soient acheminée sur Makari...Nous vous  reviendrons pour l'ETD sur Kousseri car vu l'heure le départ pour Kousseri n'est pas pour ce jour. 
02/04/2026 Expedition toujours en cours Retards du transporteur a cause d'une panne de vehicule Nouvelle ETD=03/04/2026
25.03.26; Tous les restes de matériels attendus, panneaux, batteries, Fibre optique a été livré ce jour. ETD 01/04
09.03.2026: Le reste du materiel(Panneau solaire. Qté:3. PN: 52240364 Batterie 48 Volts Huawei ESM-48100B1. Qté: 3. PN: 01074746-010, Cosses de 35  Qté: 6 PN:56464200056, Câble bleu de section 35 mm2 pour le câblage des batteries. Longueur:10m. PN:25030741, Câble noir de section 35 mm2 pour le câblage des batteries. Longueur:10m. PN:25030742 , Câble rouge de section 16 mm2 pour le câblage des PV. Longueur:10m. PN:25035221 ) Sera mis a dispostion de Huawei ce 13.03.2026
05.03.2026: 05.03.2026: 700m de cable 2*16 et 500m de cable 2*25 ont ete deja fournit a Huawei. Il ne reste que les cable 2*35, les panneaux solaire, les Batteries et Fibre Optiques  qui sont attendus de OCM
25.02.26; Site vendalisé, inventaire du matériel pour restauration transmis à OCM, en attente de la mise à disposition
24/02/2026 Site vandalise, requete de spare en cours vers OCM pour restauration
24.02.26; Rapport sur le vendalisme transmis et vérifications du SPM en cours</t>
  </si>
  <si>
    <t>28.04.2026: FME Sur site suite des travaux en cours. Update ASAP
27/04/2026 FME sur site travaux en cours ETR=14H30 // FME SUR SITE TRAVAUX TOUJOURS EN COURS 
27/04/2026 Le FME est en route pour le site ETA 10h15
26/04/2026 ODU expedié de douala ETD= 25/04/2026
20.04.26; ODU available in Douala and will be shipped today, ETD= 25/04/2026
19.04.26; FME sur site et le BO recommande également le remplacement de l'ODU, commande en cours
18.04.26; MPR FAN is faulty, replacement planned for this 19.04.26</t>
  </si>
  <si>
    <t>28.04.2026: D'apres le FME  Il y'aurait des cables crames dans la DC-BOX(Dans laquelle la RTN est alimentee). Le Vis-avis IHS activee est en route ETA=14H
27/04/2026 Besoin d'un fme sur site de Batoua-Godole pour verifier l'interco entre le MPR et RTN manage avec level 0
27/04/2026 Power issue site solar only awaited sunshine return</t>
  </si>
  <si>
    <t xml:space="preserve">28.04.2026: FME Seydou is currently at Basheo will be on the site at 16H
27/04/2026 Besoin d'un fme sur site pour verifier l'interco entre le MPR et la BTS S1P1 FME seydou bachirou activé manage avec le levle 0 </t>
  </si>
  <si>
    <t xml:space="preserve">28/04/2026: FME Hipolite a pris la route et sera sur site a 14H 
28.04.2026: Besoin d'un fme sur site de  MPR_GALE  pour verifier le status de L ODU 5/2 </t>
  </si>
  <si>
    <t xml:space="preserve">28/04/2026: FME Hipolite Sur site travaux en Cours
28.04.2026; Besoin d'un fme sur site pour verifier le le status du MPR et la chaine antennaire de l ODU 3/1 </t>
  </si>
  <si>
    <t>28.04.2026: FME Sur site intervention retardee par la pluie. Update ASAP
27/04/2026 ODU en cours de dementelement 
22.04.26; ODU MPT 7-8G 3DB20859AC faulty and not available, order done to customer
21/04/2026 Après avoir resertir le connecteur RJ45 côté IDU , L'ODU ne s'allume pas. Les check vont continuer demain en aérien il fait déjà nuit.
21.04.26; Besoin d'un FME sur CTR_006_Mbankolo pour vérifier la chaine antennaire de l'ODU 6.2 sur le 10G_MPR_2; CM-20260421-00002876; FME Brice activé pour investigations, ETA=18H UTC</t>
  </si>
  <si>
    <t xml:space="preserve">28.04.2026: Spare pas disponible dans les WH Afro Commande effectuee au SPM. Update dans 20 minutes
27/04/2026 ODU UBT-T 3DB29211ACAA02 faulty commande en cours 
24/04/2026 Besoin d'un fme sur biba pour verifier le status de L ODU 5/1 </t>
  </si>
  <si>
    <t>28.04.2026: FME Activated is managing ETA=ASAP. Not that site is under NOSO Area
28.04.2026: BBU Is Down. Need FME on the site to check his staatus and interco with RTN</t>
  </si>
  <si>
    <t>28.04.2026: Site to be visited 30/04/2026 if access possible 
27/06/2026 Access banned by Separatists
24.04.26; Access banned by Separatist
23.04.26: FME en route pour le site, ETA=13H UTC // Red zone 
22.04.26; Besoin d'un FME sur site pour vérifier l'état du FAN du MPR et le remplacer au besoin, PN: 3DB18134BBAD01 FME activé eta asap "</t>
  </si>
  <si>
    <t>28.04.2026: No way to access this site for now . Site Under Insecurity AREA
27.04.26; Access banned by Separatists
24.04.26; Access banned by Separatist
23.04.26; Access banned by Separatist
22.04.26; Access banned by Separatist
21.04.26; Need FME on site to check BUC, and modem status; Access negociations ongoing, red zone
21.04.26; IHS: Team is on site to swap DG - Escalated to L4
20.04.26; IHS: Team is on site to swap DG - Escalated to L4
19.04.26; IHS; Team is on site to swap DG - Escalated to L4
18.04.26; IHS; Team is on site to swap DG - Escalated to L3
17.04.26; IHS; Team is on site to swap DG</t>
  </si>
  <si>
    <t>28.04.2026: Planned on 29/04/2026 if access granted 
27.04.26; Power team and Level Zero kidnapped since one Week No way to GO there as planned to check tomorrow if we can Go as planned on 29.04.2026
24.04.26; Access banned by Separatist
23.04.26; Access banned by Separatist
22.04.26; Access banned by Separatist
21.04.26; Access banned by Separatist
19.04.26; Power team and Level Zero kidnapped since one Week No way to GO there as planned. Intervention planned this 22.04.26
18.04.26; Access negotiations ongoing, red zone
17/04/2026 FME Donald on the way after to check ETA=11\AM || no acces to day 
16/04/2026 Check ongoing with level zero ETA11AM
15/04/2026 |access not granted for this site for now we keep trying ESCALADE FM THEOPHILE
14/04/2026 remote check with Donald  and FME ETA12AM utc // pas d'acces red zone 
13.04.26; Need FME at NRO_110_Oku to check antenna chain of ODU 5.1; FME Donald is activated to check, update ASAP
13/04/2026 Need FME on site to check MPR status, ODU 5.1 and antenna chain / FME Donald activated ETA = ASAP ghost town</t>
  </si>
  <si>
    <t>28.04.2026: Site to be visited this weekend depending on access
27.04.26; Road blocked No traffic if we can Go as planned on 28.04.2026
25/04/2026 Retour fme :  Je suis bloqué à Fundong depuis ce matin. Les routes qui mènent hors de Fundong sont bloquées, je ne peux donc pas continuer.
24.04.26; MRBTS2 down. FME Jeremiah will be on site this 25.04.26
22.04.26; Access banned by Separatist
21.04.26; Access banned by Separatist
20.04.26; No traffic blocked by transporters We iwll check On 21.04.2026 if team can Move
19.04.26; Road blocked by separatists. No traffic 
18.04.26; Road blocked, access negociation ongoing
16/04/2026 access not granted for this site for now we keep trying ESCLADE FM THEOPHILE PLAN TO 18/04/2026
15/04/2026 access not granted for this site for now we keep trying
14/04/2026 RED ZONE negociation d'accès en cours
13/04/2026 MRBTS2 DWON fme activé red zone manage avec le level 0 
12/04/2026  IHS Feedback : Joseph is managing with level 0, on site / escalated to L3 IHS 
12/04/2026  IHS Feedback : Joseph is managing with level 0, on site</t>
  </si>
  <si>
    <t>28.04.2026: Site to be visited this weekend depending on access
27.04.26; Road blocked No traffic if we can Go as planned on 28.04.2026
25/04/2026 Retour fme :  Je suis bloqué à Fundong depuis ce matin. Les routes qui mènent hors de Fundong sont bloquées, je ne peux donc pas continuer.
24.04.26; MRBTS2 down. FME Jeremiah will be on site this 25.04.26
Impacted by NRO_047_N_Bafmeng (TX issue)
16/04/2026 access not granted for this site for now we keep trying ESCLADE FM THEOPHILE PLAN TO 18/04/2026
16/04/2026 access not granted for this site for now we keep trying ESCLADE FM THEOPHILE
15/04/2026 access not granted for this site for now we keep trying
14/04/2026 RED ZONE negociation d'accès en cours 
13/04/2026 Besoin d"un FME sur site pour verifier l'interco MPR et BTS S1P3 FME activé zone rouge manage avec level 0</t>
  </si>
  <si>
    <t>28.04.2026: Site to be visited this weekend depending on access
27.04.26; Access banned by separatists
25.04.26; Access banned by Separatist
24.04.26; Access banned by Separatist
23.04.26; Access banned by Separatist
22.04.26; Access banned by Separatist
21.04.26; Access banned by Separatist
25.04.26; Access banned by Separatist
20.04.26; Site difficult to access this week we keep trying to grant access New Update this afternoon
19.04.26; Site difficult to access this week we keep trying to grant access New Update this afternoon
18.04.26; Access negotiations ongoing, red zone
17/04/2026 |Access not granted for now we keep trying
16/04/2026  access not granted for this site for now we keep trying || escalade FM THEOPHILE PLAN TO 17/04/2026
15/04/2026 FME maange avec le level 0 // escalade PM HAMMER PHILIPE
14.04.26; FME activated to check locally on site, managing with level 0, red zone
13.04.26: Feedback MTN, Restoration team faces access issue due to insecurity, escalated to L5
10.04.26: Feedback MTN, Restoration team faces access issue due to insecurity, escalated to L5</t>
  </si>
  <si>
    <t>NRD_332_URH_BAKONA</t>
  </si>
  <si>
    <t>CTR_776_Z_Nkolda-II(CTR-776)</t>
  </si>
  <si>
    <t>2026-04-28 10:54:08</t>
  </si>
  <si>
    <t>NRD_226_URH_GUIBDJOL</t>
  </si>
  <si>
    <t>CTR_1199_URZ_MASSASSA(CTR-1199)</t>
  </si>
  <si>
    <t>2026-04-28 09:07:35</t>
  </si>
  <si>
    <t>NRD_205_URH_LIBE</t>
  </si>
  <si>
    <t>2026-04-28 09:06:38</t>
  </si>
  <si>
    <t>Hybrid Solar S3</t>
  </si>
  <si>
    <t>EXN_039_H_Pette: 28.04.2026: FME Sur site suite des travaux en cours. Update ASAP</t>
  </si>
  <si>
    <t>Limbon-IHS_L8_ADM_080: 28/04/2026: FME Hipolite Sur site travaux en Cours</t>
  </si>
  <si>
    <t>SUO_293_URH_IKILIWINDI: 28.04.2026: FME Activated is managing ETA=ASAP. Not that site is under NOSO Area</t>
  </si>
  <si>
    <t>LIT_953_Z_Total-Anatole: New site not yet transferred to MSP</t>
  </si>
  <si>
    <t>SUD_155_URH_NIETE-V7(USINE): Power status check ongoing</t>
  </si>
  <si>
    <t>Meguia_G9U9_OST_029: Indisponibilité des services voix &amp; data dans la zone de Meguia_G9U9_OST_029 et envrions</t>
  </si>
  <si>
    <t>EST_158_URH_DINO_FILS-ABONG-MBANG: 28.04.2026: Power Issue. Site Solar-Only Awaiting Solar Sunshinewer status check ongoing</t>
  </si>
  <si>
    <t>Mendji-IHS_L8_NRO_087: Indisponibilité des services voix &amp; data dans la zone de Meguia_G9U9_OST_029 et envrions</t>
  </si>
  <si>
    <t>Kembong_L18L8_NRO_026: Indisponibilité des services voix &amp; data dans la zone de Meguia_G9U9_OST_029 et envrions</t>
  </si>
  <si>
    <t>NRO_086_H_Berore-IHS: Indisponibilité des services voix &amp; data dans la zone de Meguia_G9U9_OST_029 et envrions</t>
  </si>
  <si>
    <t>SUO_102_H_Mile29-Mamfe-IHS: Indisponibilité des services voix &amp; data dans la zone de Meguia_G9U9_OST_029 et envrions</t>
  </si>
  <si>
    <t>SUO_249_H_Bakwele-IHS: Indisponibilité des services voix &amp; data dans la zone de Meguia_G9U9_OST_029 et envrions</t>
  </si>
  <si>
    <t>LIT_828_Z_PK17-CAMPUS(LIT-828): Indisponibilité des services voix &amp; data dans la zone de Meguia_G9U9_OST_029 et envrions</t>
  </si>
  <si>
    <t>SUO_106_H_Mamfe-Centre-IHS: Indisponibilité des services voix &amp; data dans la zone de Meguia_G9U9_OST_029 et envrions</t>
  </si>
  <si>
    <t>SUO_107_H_Mamfe-Town-IHS: Indisponibilité des services voix &amp; data dans la zone de Meguia_G9U9_OST_029 et envrions</t>
  </si>
  <si>
    <t>SUO_009_H_Mamfe: Indisponibilité des services voix &amp; data dans la zone de Meguia_G9U9_OST_029 et envrions</t>
  </si>
  <si>
    <t>SUO_073_H_Mamfe-Brasserie: Indisponibilité des services voix &amp; data dans la zone de Meguia_G9U9_OST_029 et envrions</t>
  </si>
  <si>
    <t>SUO_245_H_Mamfe-Camtel: Indisponibilité des services voix &amp; data dans la zone de Meguia_G9U9_OST_029 et envrions</t>
  </si>
  <si>
    <t>Fontem_G9U9_SUO_017: Indisponibilité des services voix &amp; data dans la zone de Meguia_G9U9_OST_029 et envrions</t>
  </si>
  <si>
    <t>Bachuo-Ntai_G9_SUO_030: Indisponibilité des services voix &amp; data dans la zone de Meguia_G9U9_OST_029 et envrions</t>
  </si>
  <si>
    <t>Ossing-IHS_G9U9_SUO_100: Indisponibilité des services voix &amp; data dans la zone de Meguia_G9U9_OST_029 et envrions</t>
  </si>
  <si>
    <t>LIT_936_URZ_DIZANGUE-4x4(LIT-936): 28.04.2026: Power Issue. Site Solar-Only Awaiting Solar Sunshine</t>
  </si>
  <si>
    <t>SUO_303_H_Buea-Up-Molyko: New site not yet transferred to MSP</t>
  </si>
  <si>
    <t xml:space="preserve">Kaladi-MTN-IHS_G9U21_ADM_100: 28/04/2026: FME Hipolite a pris la route et sera sur site a 14H </t>
  </si>
  <si>
    <t>CTR_659_Z_Nkoulou(CTR-659): Power status check ongoing</t>
  </si>
  <si>
    <t>Muyengue-IHS_G9U9_LIT_175: Power status check ongoing</t>
  </si>
  <si>
    <t>LIT_640_Z_Port-SUD(LIT-640): Power status check ongoing</t>
  </si>
  <si>
    <t>MTN sharing</t>
  </si>
  <si>
    <t>LIT_679_Z_Melong-Carrefour-MTN(LIT-679): Power status check ongoing</t>
  </si>
  <si>
    <t>LIT_931_URZ_NKONGSOUNG(LIT-931): Power status check ongoing</t>
  </si>
  <si>
    <t>Moloundou_G9G18U21_EST_015: Power status check ongoing</t>
  </si>
  <si>
    <t>Chamber-Wangai_G9_NRD_055: Power status check ongoing</t>
  </si>
  <si>
    <t>LIT_681_Z_BBeri-Dikolo-Centre-Equestre(LIT-681): Power status check ongoing</t>
  </si>
  <si>
    <t>Dobiri-MTN_G9U21_ADM_045: Power status check ongoing</t>
  </si>
  <si>
    <t>NRD_226</t>
  </si>
  <si>
    <t>CTR_1199</t>
  </si>
  <si>
    <t>28/04/2026 ODU MPT 7-8 GHz 3DB20859AB faulty en attente de MAD
27/04/2026 ODU en cours de dementelement
21.04.26; Dementellement des ODUs en cours pour MAD à Huawei, update ASAP
08.04.26; ODU MPT 7-8 GHz 3DB20859AB faulty et commande passée à OCM
08.04.26; Besoin d'un FME sur site pour vérifier la chaine antennaire de l'ODU 3.1; CM-20260408-00002730; FME Rodrigue activé pour investigations, update ASAP</t>
  </si>
  <si>
    <t xml:space="preserve">28/04/2026 FME sur site pour remplacer L'ODU
27/04/2026 l'AOF est Down Oyomabang-Marche_Oyomabang et ODU UBT-T faulty commande passé ETD asap 
26/04/2026 l'AOF est Down  lODU est HS sur le FH commande mail en cours pas disponible à Yaoundé
25/04/2026 Besoin d'un fme sur site pour verifier le status du MPR fme mouhamadou activé </t>
  </si>
  <si>
    <t>VENDALIZED</t>
  </si>
  <si>
    <t>28.04.2026: Spare dementelee et Expedition en cours vers EDEA ETD=28.04.2026 ETR=29/04/2026
27/04/2026 ODU en cours de dementelement
27/04/2026 ODU MPT 7-8G 3DB20858AC faulty en attente de retour OCM 
26/04/2026 Feedback RM Honore : Faulty spare part to be replaced/SPM is managing
25/04/2026 FME en route ETA=12H UTC // FME sur site travaux en cours 
24.04.26: ODU MPT 7-8 G pas disponible et commande en cours vers OCM. Cable Eth, carte MPT et chassis en cours d'expédition de Douala pour Edea, ETD=24.04.26, ETR=25.04.26
23.04.26: ODU MPT 7-8G 3DB20858AC faulty, cable Eth faulty, carte MPT faulty, commande passée et vérifications du SPM en cours
23.04.26: FME sur site et investigations en cours, update ASAP
22.04.26: Check en cours avec le level 0 qui est sur site actuellement et si NOK, suite des investigations en hauteur ce 23.04.26
22.04.26; Besoin d'un FME sur site pour vérifier la chaine antennaire de l'ODU 3.1; FME Charly activé pour investigations, ETA=14H UTC</t>
  </si>
  <si>
    <t>28/04/2026 En attente de l'envoi du rapport à OCM
26/04/2026 Carte core Evo faulty /not available in the system, SPM informed through an email
26/04/2026 The FME should replace the Core-ENH board at Bonaminkengue / FME activated ETA 12H UTC</t>
  </si>
  <si>
    <t>27/04/2026 Generateur vendalisé restauration en cours 
27/04/2026 Remplacemet du cable prevue pour Mardi / NB: Lundi ghost Townn
26/04/2026 Remplacemet du cable prevue pour Mardi / NB: Lundi ghost Townn
25/04/2026 C'est le Générateur qui a été vandalisé. Pas de câble sectionné de notre côté.Camusat doit être interpellé point transmis a camusat 
24.04.26: Site vendalisé et FME sera sur le site après l'intervention sur Ekata, ETA=18H UTC
23/04/2026 Site vandalisé inventaire demain 24/04/2026 
23.04.26; Camusat; investigations ongoing/Technician is trying to manage with level0</t>
  </si>
  <si>
    <t>EXN_235_H_Korek-Djarengol-II</t>
  </si>
  <si>
    <t>2026-04-28 12:25:04</t>
  </si>
  <si>
    <t>OST_375_URH_KAATENBANGOURAIN, LogicRNCID=350</t>
  </si>
  <si>
    <t>NRO_050_N_Bangolan_G</t>
  </si>
  <si>
    <t>NRD_158_H_Garoua-Ngalbidje-II_U, LogicRNCID=387</t>
  </si>
  <si>
    <t>2026-04-28 11:57:03</t>
  </si>
  <si>
    <t>CTR_356_Z_Mamb(CTR-356)</t>
  </si>
  <si>
    <t>2026-04-28 11:37:48</t>
  </si>
  <si>
    <t>CTR_1065_URZ_YEBEKOLO(CTR-1065)</t>
  </si>
  <si>
    <t>CTR_1065</t>
  </si>
  <si>
    <t>2026-04-28 11:32:12</t>
  </si>
  <si>
    <t>Febadi-MTN_G9U9L8L7_ADM_063</t>
  </si>
  <si>
    <t>Danfili-MTN-IHS_G9U9U21_ADM_122</t>
  </si>
  <si>
    <t>ADM_190_URH_BETARE_CONGO</t>
  </si>
  <si>
    <t>2026-04-28 11:18:28</t>
  </si>
  <si>
    <t>2026-04-26 13:03:39</t>
  </si>
  <si>
    <t>ADM_112_N_Home-IHS_G-VSAT</t>
  </si>
  <si>
    <t>NRD_153_N_Foubarka-VSAT_G</t>
  </si>
  <si>
    <t>SUO_013_N_Banguem</t>
  </si>
  <si>
    <t>NRO_046_N_Dumbu_GD</t>
  </si>
  <si>
    <t>LIT_1023_N_TESTBED-NOKIA</t>
  </si>
  <si>
    <t>2026-04-15 18:38:43</t>
  </si>
  <si>
    <t>Ababita_N_G9U9L8L7_SUD_286</t>
  </si>
  <si>
    <t>ADM_024_N_Galim-Tignere</t>
  </si>
  <si>
    <t>CTR_169_N_Nyazoro-MTN-IHS</t>
  </si>
  <si>
    <t>ADM_103_N_Wadjiri-IHS</t>
  </si>
  <si>
    <t>ADM_064_N_Koba-MTN</t>
  </si>
  <si>
    <t>ADM_067_N_Doualayel-MTN</t>
  </si>
  <si>
    <t>ADM_038_N_Pang-Camtel</t>
  </si>
  <si>
    <t>OST_413_H_Bfsam-Ndienbou_U, LogicRNCID=385</t>
  </si>
  <si>
    <t>2026-04-08 21:24:04</t>
  </si>
  <si>
    <t>OST_416_H_Bandjoun-Semto_U, LogicRNCID=385</t>
  </si>
  <si>
    <t>2026-04-08 21:08:58</t>
  </si>
  <si>
    <t>2026-04-08 20:52:16</t>
  </si>
  <si>
    <t>EXN_579_H_Maroua-Madagascar_U, LogicRNCID=388</t>
  </si>
  <si>
    <t>2026-04-08 20:41:54</t>
  </si>
  <si>
    <t>EXN_582_H_Mokolo-Ndolome_U, LogicRNCID=388</t>
  </si>
  <si>
    <t>2026-04-08 20:29:38</t>
  </si>
  <si>
    <t>EXN_585_H_Kaele-Djidoma_U, LogicRNCID=388</t>
  </si>
  <si>
    <t>2026-04-08 19:50:01</t>
  </si>
  <si>
    <t>2026-04-07 09:50:00</t>
  </si>
  <si>
    <t>LIT_462_N_Malende-IHS_G</t>
  </si>
  <si>
    <t>SS-Hotel-Lagon-Outdoor_L_SUD_SS_HL_O</t>
  </si>
  <si>
    <t>Mini_SS_Canal-Olympia_2_L_LIT_674</t>
  </si>
  <si>
    <t>2026-03-28 09:38:53</t>
  </si>
  <si>
    <t>NRD_222_URH_BADJOUMA_RADIER</t>
  </si>
  <si>
    <t>2026-03-28 09:36:27</t>
  </si>
  <si>
    <t>NRD_202_URH_BOUMEDJE</t>
  </si>
  <si>
    <t>2026-03-28 09:36:24</t>
  </si>
  <si>
    <t>2026-03-28 09:36:11</t>
  </si>
  <si>
    <t>2026-03-28 09:34:55</t>
  </si>
  <si>
    <t>2026-03-28 09:34:54</t>
  </si>
  <si>
    <t>2026-03-28 09:34:51</t>
  </si>
  <si>
    <t>NRO_090_N_Nkambe-Entrance-IHS_G</t>
  </si>
  <si>
    <t>EXN_133_N_DARRACK-MTN-IHS</t>
  </si>
  <si>
    <t>Test-4-U, LogicRNCID=387</t>
  </si>
  <si>
    <t>2026-03-12 03:51:44</t>
  </si>
  <si>
    <t>2026-03-12 03:51:43</t>
  </si>
  <si>
    <t>Gomala_U9U21_EST_126</t>
  </si>
  <si>
    <t>NOK_002_N_BAMENDJO-II</t>
  </si>
  <si>
    <t>OST_277_N_Batoufam-Chefferie</t>
  </si>
  <si>
    <t>EXN_293_URH_EF53_MAROUA, LogicRNCID=350</t>
  </si>
  <si>
    <t>2026-02-25 00:32:54</t>
  </si>
  <si>
    <t>SUO_026_H_Muyengue 2</t>
  </si>
  <si>
    <t>NRO_051_N_Bafanji_G</t>
  </si>
  <si>
    <t>SUO_153_H_Bai Kuke</t>
  </si>
  <si>
    <t>SUO_098_H_Muyengue Trouble</t>
  </si>
  <si>
    <t>SUO_049_H_Mbakwa Supe MTN</t>
  </si>
  <si>
    <t>SUO_088_H_Kumbe MTN</t>
  </si>
  <si>
    <t>NRO_076_H_TUGI ACHA BABOLONG ACTUR</t>
  </si>
  <si>
    <t>2025-12-06 00:40:52</t>
  </si>
  <si>
    <t>Test-6-U, LogicRNCID=388</t>
  </si>
  <si>
    <t>2025-12-03 00:33:21</t>
  </si>
  <si>
    <t>Test-1-U, LogicRNCID=385</t>
  </si>
  <si>
    <t>2025-12-01 00:45:36</t>
  </si>
  <si>
    <t>OST_195_Fochieya-IHS</t>
  </si>
  <si>
    <t>2025-11-24 16:05:26</t>
  </si>
  <si>
    <t>NRO_234_N_Essu_GD</t>
  </si>
  <si>
    <t>SUO_015_N_Ekok_G</t>
  </si>
  <si>
    <t>SUO_016_N_Eyumojock_G</t>
  </si>
  <si>
    <t>CTR_008_N_Ndisamba_G</t>
  </si>
  <si>
    <t>CTR_015_N_Labogenie_D</t>
  </si>
  <si>
    <t>LIT_599_N_Makepe-Indoor_Micro_Floor_2</t>
  </si>
  <si>
    <t>LIT_742_N_SGC_Bonanjo</t>
  </si>
  <si>
    <t>LIT_778_N_Indoor-K-Hotel</t>
  </si>
  <si>
    <t>SUD_092_N_Port_Autonome_Kribi_3G_AP_2</t>
  </si>
  <si>
    <t>LIT_727_N_SS_Douala-Grand-Mall-FZ</t>
  </si>
  <si>
    <t>LIT_734_N_Carrefour-Mezzanine-Floor</t>
  </si>
  <si>
    <t>Yagoua_G9U21_EXN_004</t>
  </si>
  <si>
    <t>Buea-CAMTEL_U21_SUO_226</t>
  </si>
  <si>
    <t>Indoor BEAC_U21(S3)L18(S3)L8(S3)_CTR_878</t>
  </si>
  <si>
    <t>CRTV_Yaounde_Mballa_II_LTE_AP_4_CYMII</t>
  </si>
  <si>
    <t>BASE STATION CONNECTIVITY LOST</t>
  </si>
  <si>
    <t>Makepe-Indoor_Micro_Floor_2_L_LIT_599_S24</t>
  </si>
  <si>
    <t>Makepe-Indoor_Pico_Floor_3_3_L_LIT_599_S3</t>
  </si>
  <si>
    <t>Makepe-Indoor_Pico_Floor_3_2_L_LIT_599_S2</t>
  </si>
  <si>
    <t>Makepe-Indoor_Pico_Floor_3_4_L_LIT_599_S4</t>
  </si>
  <si>
    <t>Makepe-Indoor_Pico_Floor_3_1_L_LIT_599_S1</t>
  </si>
  <si>
    <t>Makepe-Indoor_Pico_Floor_4_5_L_LIT_599_S9</t>
  </si>
  <si>
    <t>Makepe-Indoor_Pico_Floor_4_2_L_LIT_599_S6</t>
  </si>
  <si>
    <t>Makepe-Indoor_Pico_Floor_4_1_L_LIT_599_S5</t>
  </si>
  <si>
    <t>Makepe-Indoor_Pico_Floor_4_3_L_LIT_599_S7</t>
  </si>
  <si>
    <t>Makepe-Indoor_Pico_Floor_4_4_L_LIT_599_S8</t>
  </si>
  <si>
    <t>SNH_LTE_AP_6_SNH_MIC</t>
  </si>
  <si>
    <t>CRTV_Yaounde_Mballa_II_LTE_AP_8_CYMII</t>
  </si>
  <si>
    <t>CRTV_Yaounde_Mballa_II_LTE_AP_16_CYMII</t>
  </si>
  <si>
    <t>CRTV_Yaounde_Mballa_II_LTE_AP_12_CYMII</t>
  </si>
  <si>
    <t>CRTV-Yaounde-Mballa-II-LTE-AP-14</t>
  </si>
  <si>
    <t>Nkong-CRTV_G18L18_LIT_116</t>
  </si>
  <si>
    <t>BTS-Mobile-NGUON_TDD_G9G18U21L7L8L18L26_32T32R_OST_XXX</t>
  </si>
  <si>
    <t>HmC_Trial_BTS</t>
  </si>
  <si>
    <t>No connection to BTS</t>
  </si>
  <si>
    <t>Dubai-Small-Cell-L-LIT_762</t>
  </si>
  <si>
    <t>Minisite-SOUDANAISE_L_LIT_SOUDANAISE</t>
  </si>
  <si>
    <t>Liberte-Indoor_Micro_Floor_1_LIT_019</t>
  </si>
  <si>
    <t>Liberte-Indoor_Micro_Floor_5_LIT_019_DLOP</t>
  </si>
  <si>
    <t>BTS-MOBILE-GAROUA-UNIVERSITE_U21L18L8_NRD_XXX</t>
  </si>
  <si>
    <t>CRTV_Yaounde_Mballa_II_LTE_AP_10_CYMII</t>
  </si>
  <si>
    <t>FOLENCTCHA_G9U9_RSS_NOK_001</t>
  </si>
  <si>
    <t>BTS-Mobile-Mayos_G9U9_EST_157</t>
  </si>
  <si>
    <t>NEW-BONAMOUSSADI-IHS_U21_LIT_574</t>
  </si>
  <si>
    <t>Voirie-Municipale-IHS CTR_632_ U21</t>
  </si>
  <si>
    <t>IPD_TEST</t>
  </si>
  <si>
    <t>NRD_332</t>
  </si>
  <si>
    <t>NRD_219</t>
  </si>
  <si>
    <t xml:space="preserve">
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t>
  </si>
  <si>
    <t>28/04/2026 Verification en cours de la disponibilité du modem en cours update asap 
27.04.26 GO pour utilisation du MODEM X7 update asap
21.04.26; Commande du modem passée à OCM, en attente de la MAD
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
14.04.2026: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t>
  </si>
  <si>
    <t>22.04.26: Expédition de la carte flash en cours de Douala, ETD=22.04.26. Par ailleurs, FO MPR&lt;&gt;ODU pas disponible, commande passée à OCM
21.04.26; Expédition du matériel en cours de Douala, ETD=22.04.26
20.04.26; Carte flash et FO MPR&lt;&gt;ODU faulty, commande en cours
20.04.26; Carte flash faulty, commande en cours, en parrallèle, FME en route pour le site de Pama pour vérifier la chaine antennaire de l'ODU, ETA=11H UTC
19.04.26; Besoin d'un FME sur SUD_004_Pama pour vérifier la chaine antennaire de l'ODU 5.3; FME Lucien activé pour investigations, update ASAP</t>
  </si>
  <si>
    <t>28/04/2026 |access negotiation ongoing
27/04/2026 |access negotiation ongoing
26/04/2026 Need FME on site to check ODU 4.2 and entenna chain / FME Donald manage with L0</t>
  </si>
  <si>
    <t>28/04/2026 Impacted by CTR_197_Z_Charles-Atangana
28/04/2026Power issue resolved FME activated to check MPR STATUS ETA ASAP
27/04/2026 grid only site, grid outage / grid return awaited</t>
  </si>
  <si>
    <t>28/042026 FME sur site traavaux en cours avec le BO TX 
28.04.2026: FME Sur site intervention retardee par la pluie. Update sera partage ASAP
27.04.26: Besoin d'un FME sur CTR_213_Z_Okolo pour investigations conjointes avec le BO TX; CM-20260427-00004269; FME Totat activé pour investigations, update ASAP</t>
  </si>
  <si>
    <t>16H</t>
  </si>
  <si>
    <t>LIT_586_Z_Yabassi-Greenfil(LIT-586)</t>
  </si>
  <si>
    <t>SUO_234_H_Limbe-Mile_1</t>
  </si>
  <si>
    <t>Darassalam-IHS_L8_ADM_153</t>
  </si>
  <si>
    <t>Ngola-MTN_G18L18L8_EST_043</t>
  </si>
  <si>
    <t>SUD_053_Z_Kribi-Mpala(SUD-053)</t>
  </si>
  <si>
    <t>2026-04-28 14:15:36</t>
  </si>
  <si>
    <t>SUD_176_Z_Kribi-Mpolongwe-II(SUD-176)</t>
  </si>
  <si>
    <t>2026-04-28 14:15:35</t>
  </si>
  <si>
    <t>SUD_021_Z_Mpoloungoue(SUD-021)</t>
  </si>
  <si>
    <t>2026-04-28 14:15:34</t>
  </si>
  <si>
    <t>SUD_079_Z_Kribi-Londji(SUD-079)</t>
  </si>
  <si>
    <t>2026-04-28 14:14:46</t>
  </si>
  <si>
    <t>OST_328_URH_KOUROM</t>
  </si>
  <si>
    <t>SUO_061_Z_Bekoko-MTN(SUO-061)</t>
  </si>
  <si>
    <t>2026-04-28 14:05:01</t>
  </si>
  <si>
    <t>LIT_670_Z_Moulanga(LIT-670)</t>
  </si>
  <si>
    <t>2026-04-28 14:05:00</t>
  </si>
  <si>
    <t>NRD_264_H_NGONG-BARMEY-LOGOL_U, LogicRNCID=387</t>
  </si>
  <si>
    <t>2026-04-28 14:00:23</t>
  </si>
  <si>
    <t>LIT_364_Z_Bonamatoumbe-II(LIT-364)</t>
  </si>
  <si>
    <t>2026-04-28 13:59:34</t>
  </si>
  <si>
    <t>CTR_1197_URZ_MEMEL(CTR-1197)</t>
  </si>
  <si>
    <t>2026-04-28 13:59:33</t>
  </si>
  <si>
    <t>LIT_161_Z_Cite-Sic-II(LIT-161)</t>
  </si>
  <si>
    <t>2026-04-28 13:45:57</t>
  </si>
  <si>
    <t>CTR_1096_Z_Deux-Cheveaux(CTR-1096)</t>
  </si>
  <si>
    <t>2026-04-28 13:44:42</t>
  </si>
  <si>
    <t>LIT_520_Z_Loum-Nkombi-II-IHS(LIT-520)</t>
  </si>
  <si>
    <t>2026-04-28 13:44:08</t>
  </si>
  <si>
    <t>LIT_497_Z_Manoka-IHS(LIT-497)</t>
  </si>
  <si>
    <t>2026-04-28 13:43:34</t>
  </si>
  <si>
    <t>LIT_1000_Z_Yatchika-Groupe-Scolaire(LIT-1000)</t>
  </si>
  <si>
    <t>2026-04-28 13:42:24</t>
  </si>
  <si>
    <t>2026-04-28 13:38:52</t>
  </si>
  <si>
    <t>ADM_234_H_NGD-LYCEE-TECHNIQUE-MARDOCK_U, LogicRNCID=387</t>
  </si>
  <si>
    <t>2026-04-28 13:27:50</t>
  </si>
  <si>
    <t>2026-04-28 13:24:04</t>
  </si>
  <si>
    <t>FAILURE IN WCDMA WBTS O&amp;M CONNECTION</t>
  </si>
  <si>
    <t>Ngomedzap_G9U21_CTR_188</t>
  </si>
  <si>
    <t>LIT_512_Z_Apouh(LIT-512)</t>
  </si>
  <si>
    <t>2026-04-28 12:59:03</t>
  </si>
  <si>
    <t>TEST_013</t>
  </si>
  <si>
    <t>2026-04-15 01:31:03</t>
  </si>
  <si>
    <t>Test-1-U</t>
  </si>
  <si>
    <t>2026-04-04 13:15:16</t>
  </si>
  <si>
    <t>Mutengene_L8L18_SUO_005</t>
  </si>
  <si>
    <t>Loum-Camtel_G9U9U21_LIT_086</t>
  </si>
  <si>
    <t>Konye_G9U9_SUO_032</t>
  </si>
  <si>
    <t>Kurume_G9U9_SUO_034</t>
  </si>
  <si>
    <t>Ngola-M</t>
  </si>
  <si>
    <t>#N/A</t>
  </si>
  <si>
    <t xml:space="preserve">Ouru-Dara_G9U9U21_ADM_148: 28/04/2026 Verification en cours de la disponibilité du modem en cours update asap </t>
  </si>
  <si>
    <t>Meidougou-MTN_G18L18L8_ADM_062: 28.04.2026: Spare FSMF Faulty Commande passee au WH de Garoua et Expediee a Ngaoundere Nouvelle ETD communiques par le SPM 28.04.2026</t>
  </si>
  <si>
    <t>ADM_250_URH_NDONGUE: 28.04.2026: D'apres le FME  Il y'aurait des cables crames dans la DC-BOX(Dans laquelle la RTN est alimentee). Le Vis-avis IHS activee est en route ETA=14H</t>
  </si>
  <si>
    <t>Darassalam-IHS_L8_ADM_153: Power status check ongoing</t>
  </si>
  <si>
    <t xml:space="preserve">Balissa_MTN-IHS_G9U9U21_CTR_170: </t>
  </si>
  <si>
    <t>CTR_366_Z_Zamakoe-MTN: 28/04/2026 ODU MPT 7-8 GHz 3DB20859AB faulty en attente de MAD</t>
  </si>
  <si>
    <t>Ekekam-MTN-IHS_U9U21_CTR_694: 28.04.2026: FME Sur site intervention retardee par la pluie. Update ASAP</t>
  </si>
  <si>
    <t>CTR_303_N_Mbam: 28.04.2026: Spare FSMF Faulty Commande passee au WH de Garoua et Expediee a Ngaoundere Nouvelle ETD communiques par le SPM 28.04.2026</t>
  </si>
  <si>
    <t>CTR_718_Z_Oyomabang-marche: 28/04/2026 FME sur site pour remplacer L'ODU</t>
  </si>
  <si>
    <t>Minisite-Elig-Edzoa_CTR_684: 28/04/2026 Impacted by CTR_197_Z_Charles-Atangana</t>
  </si>
  <si>
    <t>Mvam-Yetom_N_G9U9L8L7_CTR_860: 28.04.2026: Spare pas disponible dans les WH Afro Commande effectuee au SPM. Update dans 20 minutes</t>
  </si>
  <si>
    <t xml:space="preserve">CTR_799_Z_Pont-Emana-MTN: 28/042026 FME sur site traavaux en cours avec le BO TX </t>
  </si>
  <si>
    <t>Ayos_L8L18L26_EST_018: Power status check ongoing</t>
  </si>
  <si>
    <t>EXN_406_URH_ZILIM_I_II: New site not yet transferred to MSP</t>
  </si>
  <si>
    <t>EXN_300_URH_KARENA: 28.04.2026: Karena à nouveau entièrement vandalisé la nuit 25/04/2026. Rapport D'intervention envoye a OCM pour MAD du materiel</t>
  </si>
  <si>
    <t>EXN_407_URH_IVIE: Impacted by Mazera_G9U9U21_EXN_226</t>
  </si>
  <si>
    <t>EXN_405_URH_SAGOULOU_I: New site not yet transferred to MSP</t>
  </si>
  <si>
    <t>LIT_586_Z_Yabassi-Greenfil(LIT-586): Power status check ongoing</t>
  </si>
  <si>
    <t>Songloulou-IHS_G9U9U21_LIT_200: 28.04.2026: Spare dementelee et Expedition en cours vers EDEA ETD=28.04.2026 ETR=29/04/2026</t>
  </si>
  <si>
    <t>LIT_336_Z_Bonamikengue: 28/04/2026 En attente de l'envoi du rapport à OCM</t>
  </si>
  <si>
    <t>LIT_381_Z_Pain-Magique(LIT-381): Power status check ongoing</t>
  </si>
  <si>
    <t>LIT_798_URH_BONJO: Power status check ongoing</t>
  </si>
  <si>
    <t>Baikwa-Bere_G18L18L8_NRD_056: 28.04.2026: FME Seydou is currently at Basheo will be on the site at 16H</t>
  </si>
  <si>
    <t>NRO_163_H_Bda-Catholic-Church-Mile-90: Power status check ongoing</t>
  </si>
  <si>
    <t>Baba-Babungo-IHS_G9U9U21_NRO_085: 28.04.2026: Site to be visited this weekend depending on access</t>
  </si>
  <si>
    <t>Abuh_L18L8_NRO_079: 28.04.2026: Site to be visited this weekend depending on access</t>
  </si>
  <si>
    <t>Bafmeng_L18L8_NRO_047: 28.04.2026: Site to be visited this weekend depending on access</t>
  </si>
  <si>
    <t xml:space="preserve">NRO_110_N_Oku-Marche_GD: 28.04.2026: Planned on 29/04/2026 if access granted </t>
  </si>
  <si>
    <t>Nwa_G9U9_NRO_012: 28.04.2026: No way to access this site for now . Site Under Insecurity AREA</t>
  </si>
  <si>
    <t>Dumbu_G9G18U9U21L18L8_NRO_046: 28/04/2026 |access negotiation ongoing</t>
  </si>
  <si>
    <t>NRO_050_N_Bangolan_G: Power status check ongoing</t>
  </si>
  <si>
    <t>SUD_215_Z_Fifinda-MTN: 22.04.26: Expédition de la carte flash en cours de Douala, ETD=22.04.26. Par ailleurs, FO MPR&lt;&gt;ODU pas disponible, commande passée à OCM</t>
  </si>
  <si>
    <t>SUD_269_URZ_AKOMESSING(SUD-269): 28.04.2026: Power Issue. Site Solar-Only Awaiting Solar Sunshine</t>
  </si>
  <si>
    <t xml:space="preserve">SUO_232_H_Buea-Bwitingui-Road: 27/04/2026 Generateur vendalisé restauration en cours </t>
  </si>
  <si>
    <t xml:space="preserve">SUO_133_N_Alou-IHS: 28.04.2026: Site to be visited 30/04/2026 if access possible </t>
  </si>
  <si>
    <t>OST_342_H_FOUMBAN-NEW: Power status check ongoing</t>
  </si>
  <si>
    <t xml:space="preserve"> 28.04.2026: Le IBUC semple faulty le FAN ne tourne pas intervention toujours en cours ETR 15H30 
27.04.26: Besoin d'un FME sur site pour vérifier le statut du BUC; CM-20260427-00005663; FME Essiane activé pour investigations, update ASAP</t>
  </si>
  <si>
    <t xml:space="preserve">
28.04.2026: FME Ervice activer pour intervention manage. Update ASAP</t>
  </si>
  <si>
    <t>INC-20260428-00005253</t>
  </si>
  <si>
    <t>INC-20260428-00006751</t>
  </si>
  <si>
    <t>28/04/2026 Grid outage grid only site / grid return awaited</t>
  </si>
  <si>
    <t>Impacted by Febadi-MTN_G9U9L8L7_ADM_063</t>
  </si>
  <si>
    <t>INC-20260428-00007106</t>
  </si>
  <si>
    <t>ADM_122_N_Danfili-MTN-IHS</t>
  </si>
  <si>
    <t>28/08/2026 fme wily activé ETA=17H28 UTC 
Bo tx: activer le FME sur le site de Danfili-MTN-IHS-ADM_122 pour vérifier le statut du MPR et de la radio et des connectiques.</t>
  </si>
  <si>
    <t>INC-20260428-00007274</t>
  </si>
  <si>
    <t>28/04/2026 Power issue site solar only awited sunshine return</t>
  </si>
  <si>
    <t>SUO_164_H_Mutengene-E-Police</t>
  </si>
  <si>
    <t>2026-04-28 17:24:10</t>
  </si>
  <si>
    <t>NRD_010_H_Mayo-Oulo</t>
  </si>
  <si>
    <t>OST_407_URH_KASSANG, LogicRNCID=350</t>
  </si>
  <si>
    <t>LIT_771_Z_Ancienne-Mairie-Dla-V(LIT-771)</t>
  </si>
  <si>
    <t>2026-04-28 17:23:09</t>
  </si>
  <si>
    <t>SUD_155_URH_NIETE-V7 (USINE)</t>
  </si>
  <si>
    <t>2026-04-28 17:14:00</t>
  </si>
  <si>
    <t>CTR_657_Z_Nkolbisson-Ayene-Bar(CTR-657)</t>
  </si>
  <si>
    <t>2026-04-28 17:10:07</t>
  </si>
  <si>
    <t>CTR_457_Z_Mbargue-Camrail(CTR-457)</t>
  </si>
  <si>
    <t>2026-04-28 17:04:14</t>
  </si>
  <si>
    <t>2026-04-28 16:50:00</t>
  </si>
  <si>
    <t>LIT_684_Z_Ndokoti-Carrefour-MTN(LIT-684)</t>
  </si>
  <si>
    <t>2026-04-28 16:40:40</t>
  </si>
  <si>
    <t>2026-04-28 16:27:39</t>
  </si>
  <si>
    <t>NRD_167_H_Bouba-Ndjida-Park</t>
  </si>
  <si>
    <t>2026-04-28 16:27:10</t>
  </si>
  <si>
    <t>LIT_934_URZ_KOKOUE(LIT-934)</t>
  </si>
  <si>
    <t>LIT_934</t>
  </si>
  <si>
    <t>2026-04-28 16:11:34</t>
  </si>
  <si>
    <t>LIT_078_Z_Edea-Ville(LIT-078)</t>
  </si>
  <si>
    <t>2026-04-28 16:11:33</t>
  </si>
  <si>
    <t>LIT_978_Z_Edea-Beon-IHS(LIT-978)</t>
  </si>
  <si>
    <t>2026-04-28 16:11:32</t>
  </si>
  <si>
    <t>2026-04-28 15:48:52</t>
  </si>
  <si>
    <t>#REF!</t>
  </si>
  <si>
    <t>ADM_190_URH_BETARE_CONGO: Impacted by Febadi-MTN_G9U9L8L7_ADM_063</t>
  </si>
  <si>
    <t xml:space="preserve">ADM_122_N_Danfili-MTN-IHS: 28/08/2026 fme wily activé ETA=17H28 UTC </t>
  </si>
  <si>
    <t>CTR_1199_URZ_MASSASSA(CTR-1199): New site not yet transferred to MSP</t>
  </si>
  <si>
    <t>CTR_723_Z_Ekombitie-II(CTR-723): 28/04/2026 Power issue and power alarm en attente de retour camusat</t>
  </si>
  <si>
    <t>CTR_776_Z_Nkolda-II(CTR-776): 28/04/2026 Grid outage grid only site / grid return awaited</t>
  </si>
  <si>
    <t>CTR_1065_URZ_YEBEKOLO(CTR-1065): 28/04/2026 Power issue site solar only awited sunshine return</t>
  </si>
  <si>
    <t xml:space="preserve">Lomie_L8_EST_010:  28.04.2026: Le IBUC semple faulty le FAN ne tourne pas intervention toujours en cours ETR 15H30 </t>
  </si>
  <si>
    <t xml:space="preserve">EXN_274_N_Tagawa-IHS: </t>
  </si>
  <si>
    <t>LIT_825_Z_Camp-Bertaud(LIT-825): 28/04/2026 FeedBack CAMUSAT : grid outage grid only site/ awaiting grid return</t>
  </si>
  <si>
    <t xml:space="preserve">NRD_205_URH_LIBE: </t>
  </si>
  <si>
    <t>NRD_226_URH_GUIBDJOL: New site not yet transferred to MSP</t>
  </si>
  <si>
    <t>OST_407</t>
  </si>
  <si>
    <t xml:space="preserve">28/04/2026 FME jeremiah en route pour le site 
28.04.2026: Power Issue solved but site remain down. FME Linus is on the way ETA=13H
27/04/2026 power issue sur site escalade L4 IHS 
25/04/2026 FME sur site power issue evidence transmis a IHS 
25/04/2026 Besoin d'un fme sur site pour verifier le status du MPR et la chaine antennaire de l ODU 3/1 FME uche activé ETA=13H UTC 
24/04/2026 Rectifiers hanging. // Rectifiers reset. Escalade L2 IHS </t>
  </si>
  <si>
    <t>INC-20260428-00007344</t>
  </si>
  <si>
    <t xml:space="preserve">28/04/2026 Besoin d'un fme sur site pour verifier le status du MPR fme etiente activé ETA=ASAP </t>
  </si>
  <si>
    <t>INC-20260428-00006877</t>
  </si>
  <si>
    <t xml:space="preserve">28/04/2026  Site down with no power alarms; Need FME on site to check antenna chain of ODU 3.1 FME activé ETA asap </t>
  </si>
  <si>
    <t>28/04/2026 CAMUSAT: grid outage and gen failed to start due to gen card alarming gen failed to start</t>
  </si>
  <si>
    <t>INC-20260428-00007570</t>
  </si>
  <si>
    <t>28/04/2026 Besoin d'un FME sur EXN_021_Goulfey pour vérifier l'interco des RTNs RED ZONE negociation d'accès en cours</t>
  </si>
  <si>
    <t>Huawzi projet</t>
  </si>
  <si>
    <t>INC-20260428-00007859</t>
  </si>
  <si>
    <t xml:space="preserve">28/04/2026 Odu fautlty pas disponible au WH  commande passé a OCM </t>
  </si>
  <si>
    <t>INC-20260428-00008344</t>
  </si>
  <si>
    <t xml:space="preserve">28/04/2026 Site urelay point transmis a OCM </t>
  </si>
  <si>
    <t>INC-20260428-00008405</t>
  </si>
  <si>
    <t>28/04/2026 Camusat: Grid outage grid only site / grid return awaited</t>
  </si>
  <si>
    <t>INC-20260428-00008704</t>
  </si>
  <si>
    <t>28/04/2026 Camusat:gen cannot be started due to noise disturbance / gen will be started in the morning</t>
  </si>
  <si>
    <t>INC-20260428-00008263</t>
  </si>
  <si>
    <t>Impacted b y LIT_480_Z_Mbongo-IHS(LIT-480)</t>
  </si>
  <si>
    <t>INC-20260428-00008989</t>
  </si>
  <si>
    <t>28/04/2026 Activate FME at Loum-Camtel to check ODU 5/2</t>
  </si>
  <si>
    <t>INC-20260428-00009015</t>
  </si>
  <si>
    <t>28/04/2026 AOF_AngeRaphael_CiteSIC is down
Please to involve CDS for investigation</t>
  </si>
  <si>
    <t>INC-20260428-00009047</t>
  </si>
  <si>
    <t>28/04/2026 FME is on site// Maxime is informed</t>
  </si>
  <si>
    <t>INC-20260428-00009268</t>
  </si>
  <si>
    <t>INC-20260428-00009305</t>
  </si>
  <si>
    <t>Impacted by SUO_061_Z_Bekoko-MTN(SUO-061)</t>
  </si>
  <si>
    <t xml:space="preserve">28/04/2026 Besoin d'un fme sur site pour effectuer le reset du MPR </t>
  </si>
  <si>
    <t xml:space="preserve">28/04/2026 besoin d'un fme sur site pour verifier le status du MPR  fme lucie activé ETA asap </t>
  </si>
  <si>
    <t>Impacted by SUD_021_Z_Mpoloungoue(SUD-021)</t>
  </si>
  <si>
    <t>INC-20260428-00009530</t>
  </si>
  <si>
    <t>Impacted by SUO_081_H_Limbe-Bimbia-CRTV</t>
  </si>
  <si>
    <t>INC-20260428-00010762</t>
  </si>
  <si>
    <t>SUO_165_N_Mabeta</t>
  </si>
  <si>
    <t xml:space="preserve">28/04/2026 Besoin d'un fm sur site pour verifier le status du MPR et la chaine antennaire de l ODU </t>
  </si>
  <si>
    <t>Impacted by LIT_078_Z_Edea-Ville(LIT-078)</t>
  </si>
  <si>
    <t>28/04/2026 IHS: FME is on the way ETA 07:20 PM Benoit informed</t>
  </si>
  <si>
    <t>INC-20260428-00011477</t>
  </si>
  <si>
    <t>CTR_726_Z_Ekounou-Lycee-MTN(CTR-726)</t>
  </si>
  <si>
    <t>2026-04-28 19:41:52</t>
  </si>
  <si>
    <t>2026-04-28 19:41:23</t>
  </si>
  <si>
    <t>OST_353_H_Bfsam-St-Francois</t>
  </si>
  <si>
    <t>2026-04-28 19:40:57</t>
  </si>
  <si>
    <t>SUO_170_H_Buea-Low-Boduma-MTN</t>
  </si>
  <si>
    <t>2026-04-28 19:40:14</t>
  </si>
  <si>
    <t>SUO_186_H_Buea-Boduma-IHS</t>
  </si>
  <si>
    <t>2026-04-28 19:40:07</t>
  </si>
  <si>
    <t>2026-04-28 19:39:55</t>
  </si>
  <si>
    <t>NRD_060_H_Garoua-Djamboutou-Village_U, LogicRNCID=387</t>
  </si>
  <si>
    <t>2026-04-28 19:39:27</t>
  </si>
  <si>
    <t>2026-04-28 19:39:23</t>
  </si>
  <si>
    <t>NRO_127_H_Bamenda-ATTIAH-IHS</t>
  </si>
  <si>
    <t>2026-04-28 19:38:08</t>
  </si>
  <si>
    <t>2026-04-28 19:37:55</t>
  </si>
  <si>
    <t>OST_400_URH_KOUPARE, LogicRNCID=350</t>
  </si>
  <si>
    <t>2026-04-28 19:37:51</t>
  </si>
  <si>
    <t>2026-04-28 19:37:35</t>
  </si>
  <si>
    <t>2026-04-28 19:37:32</t>
  </si>
  <si>
    <t>2026-04-28 19:36:47</t>
  </si>
  <si>
    <t>Bandevouri_N_G9U9L8L7_SUD_183</t>
  </si>
  <si>
    <t>ADM_238_H_NGD-MARZA</t>
  </si>
  <si>
    <t>2026-04-28 19:34:46</t>
  </si>
  <si>
    <t>2026-04-28 19:33:04</t>
  </si>
  <si>
    <t>2026-04-28 19:33:03</t>
  </si>
  <si>
    <t>2026-04-28 19:32:29</t>
  </si>
  <si>
    <t>LIT_568_Z_Bobongo-II(LIT-568)</t>
  </si>
  <si>
    <t>2026-04-28 19:31:06</t>
  </si>
  <si>
    <t>2026-04-28 19:30:33</t>
  </si>
  <si>
    <t>2026-04-28 19:28:18</t>
  </si>
  <si>
    <t>Elig-Mfomo-New _L18L8_CTR_547</t>
  </si>
  <si>
    <t>LIT_857_Z_Bois-des-Singes-III-IHS(LIT-857)</t>
  </si>
  <si>
    <t>2026-04-28 19:19:20</t>
  </si>
  <si>
    <t>NRD_219_URH_KOLERE, LogicRNCID=355</t>
  </si>
  <si>
    <t>2026-04-28 19:09:15</t>
  </si>
  <si>
    <t>NRO_141_H_Mankon-II_U, LogicRNCID=385</t>
  </si>
  <si>
    <t>2026-04-28 18:52:47</t>
  </si>
  <si>
    <t>EXN_238_H_Mora-Kourgui</t>
  </si>
  <si>
    <t>2026-04-28 18:51:55</t>
  </si>
  <si>
    <t>2026-04-28 18:51:52</t>
  </si>
  <si>
    <t>SUO_185_H_BUEA-WOKOKO-IHS</t>
  </si>
  <si>
    <t>2026-04-28 18:47:52</t>
  </si>
  <si>
    <t>NRD_226_URH_GUIBDJOL, LogicRNCID=355</t>
  </si>
  <si>
    <t>2026-04-28 18:47:03</t>
  </si>
  <si>
    <t>2026-04-28 18:35:42</t>
  </si>
  <si>
    <t>EXN_231_H_Tourou</t>
  </si>
  <si>
    <t>LIT_942_URZ_IPONO(LIT-942)</t>
  </si>
  <si>
    <t>LIT_942</t>
  </si>
  <si>
    <t>2026-04-28 18:34:10</t>
  </si>
  <si>
    <t>2026-04-28 18:29:08</t>
  </si>
  <si>
    <t>CTR_910_Z_Zili-Nkoteng-IHS(CTR-910)</t>
  </si>
  <si>
    <t>2026-04-28 18:01:39</t>
  </si>
  <si>
    <t>LIT_584_Z_PK19(LIT-584)</t>
  </si>
  <si>
    <t>2026-04-28 17:57:39</t>
  </si>
  <si>
    <t>CTR_455_Z_Mengue-Bibey-Camrail(CTR-455)</t>
  </si>
  <si>
    <t>2026-04-28 17:54:07</t>
  </si>
  <si>
    <t>SUO_171_H_Sonara</t>
  </si>
  <si>
    <t>2026-04-28 17:41:00</t>
  </si>
  <si>
    <t>LIT_593_Z_Loum-PHP(LIT-593)</t>
  </si>
  <si>
    <t>2026-04-28 17:34:14</t>
  </si>
  <si>
    <t>OST_228_H_Foumbot-Ndoumbem</t>
  </si>
  <si>
    <t>2026-04-28 17:32:52</t>
  </si>
  <si>
    <t>Mabeta_U9U21_SUO_165</t>
  </si>
  <si>
    <t>Huawzi projet Ongoing</t>
  </si>
  <si>
    <t>CDS Ongoing</t>
  </si>
  <si>
    <t>P2 Impact Ongoing</t>
  </si>
  <si>
    <t>camusat Ongoing</t>
  </si>
  <si>
    <t>ADM_236_H_NGD-BAMYANGA-QTIER-TOUPOURI: 28/04/2026 Camusat:gen cannot be started due to noise disturbance / gen will be started in the morning</t>
  </si>
  <si>
    <t>GALIM-TIGNERE_G9U9U21_ADM_024: Power status check ongoing</t>
  </si>
  <si>
    <t>ADM_166_H_Ngd-Mbiassoro: Power status check ongoing</t>
  </si>
  <si>
    <t>CTR_457_Z_Mbargue-Camrail(CTR-457): Power status check ongoing</t>
  </si>
  <si>
    <t>CTR_949_Z_Emana-Bonne-Fontaine(CTR-949): Power status check ongoing</t>
  </si>
  <si>
    <t>CTR_698_Z_Nkoabang-South-MTN(CTR-698): Power status check ongoing</t>
  </si>
  <si>
    <t xml:space="preserve">CTR_356_Z_Mamb(CTR-356): 28/04/2026 Besoin d'un fme sur site pour verifier le status du MPR fme etiente activé ETA=ASAP </t>
  </si>
  <si>
    <t xml:space="preserve">CTR_451_Z_Menloh-Maloume-Camrail(CTR-451): 28/04/2026  Site down with no power alarms; Need FME on site to check antenna chain of ODU 3.1 FME activé ETA asap </t>
  </si>
  <si>
    <t>CTR_831_Z_Mbalgong-Carrefour(CTR-831): UP retour secteur</t>
  </si>
  <si>
    <t xml:space="preserve">Ngomedzap_G9U21_CTR_188: 28/04/2026 Site urelay point transmis a OCM </t>
  </si>
  <si>
    <t>CTR_1096_Z_Deux-Cheveaux(CTR-1096): New site not yet transferred to MSP</t>
  </si>
  <si>
    <t>CTR_1197_URZ_MEMEL(CTR-1197): New site not yet transferred to MSP</t>
  </si>
  <si>
    <t>Nkoambang_N_G9U9L8L7_CTR_891: Power status check ongoing</t>
  </si>
  <si>
    <t>CTR_115_Z_Ngoung(CTR-115): Power status check ongoing</t>
  </si>
  <si>
    <t>CTR_662_Z_Abome-II(CTR-662): Power status check ongoing</t>
  </si>
  <si>
    <t>CTR_657_Z_Nkolbisson-Ayene-Bar(CTR-657): Power status check ongoing</t>
  </si>
  <si>
    <t>Akongo-IHS_G9U9_CTR_436: Power status check ongoing</t>
  </si>
  <si>
    <t>EST_115_N_Kika-IHS_G-VSAT: Power status check ongoing</t>
  </si>
  <si>
    <t>EXN_466_URH_GAYAK_GARRE: Power status check ongoing</t>
  </si>
  <si>
    <t>EXN_235_H_Korek-Djarengol-II: Power status check ongoing</t>
  </si>
  <si>
    <t>EXN_386_URH_AMSAMKA: 28/04/2026 Besoin d'un FME sur EXN_021_Goulfey pour vérifier l'interco des RTNs RED ZONE negociation d'accès en cours</t>
  </si>
  <si>
    <t>EXN_362_H_MAROUA-KONGOLA-DJOLAO: Power status check ongoing</t>
  </si>
  <si>
    <t>LIT_638_Z_Logbessou-Sunshine-City(LIT-638): Power status check ongoing</t>
  </si>
  <si>
    <t>LIT_771_Z_Ancienne-Mairie-Dla-V(LIT-771): Power status check ongoing</t>
  </si>
  <si>
    <t>LIT_1000_Z_Yatchika-Groupe-Scolaire(LIT-1000): New site not yet transferred to MSP</t>
  </si>
  <si>
    <t>LIT_653_Z_Ancien-Troisieme(LIT-653): Power status check ongoing</t>
  </si>
  <si>
    <t xml:space="preserve">LIT_512_Z_Apouh(LIT-512): 28/04/2026 Odu fautlty pas disponible au WH  commande passé a OCM </t>
  </si>
  <si>
    <t>LIT_663_N_Minisite-Tradex-Village: 28/04/2026 Camusat: Grid outage grid only site / grid return awaited</t>
  </si>
  <si>
    <t>LIT_480_Z_Mbongo-IHS(LIT-480): P2 TX ISSUE :Le FME est en route</t>
  </si>
  <si>
    <t>LIT_497_Z_Manoka-IHS(LIT-497): Impacted b y LIT_480_Z_Mbongo-IHS(LIT-480)</t>
  </si>
  <si>
    <t>LIT_520_Z_Loum-Nkombi-II-IHS(LIT-520): 28/04/2026 Activate FME at Loum-Camtel to check ODU 5/2</t>
  </si>
  <si>
    <t>LIT_161_Z_Cite-Sic-II(LIT-161): 28/04/2026 AOF_AngeRaphael_CiteSIC is down</t>
  </si>
  <si>
    <t>LIT_820_URH_MBANDA: Impacted b y LIT_480_Z_Mbongo-IHS(LIT-480)</t>
  </si>
  <si>
    <t>LIT_821_URH_MBONGO: Impacted b y LIT_480_Z_Mbongo-IHS(LIT-480)</t>
  </si>
  <si>
    <t>LIT_832_URH_MBONGO_V2_BIS: Impacted b y LIT_480_Z_Mbongo-IHS(LIT-480)</t>
  </si>
  <si>
    <t>LIT_831_URH_MBONGO_V1: Impacted b y LIT_480_Z_Mbongo-IHS(LIT-480)</t>
  </si>
  <si>
    <t>LIT_364_Z_Bonamatoumbe-II(LIT-364): 28/04/2026 FME is on site// Maxime is informed</t>
  </si>
  <si>
    <t>LIT_670_Z_Moulanga(LIT-670): Impacted by SUO_061_Z_Bekoko-MTN(SUO-061)</t>
  </si>
  <si>
    <t>LIT_740_Z_Marche-Central-Bonawon-New(LIT-740): Impacted by LIT_547_Z_Marche-Congo(LIT-547)</t>
  </si>
  <si>
    <t>LIT_547_Z_Marche-Congo(LIT-547): Power status check ongoing</t>
  </si>
  <si>
    <t>LIT_978_Z_Edea-Beon-IHS(LIT-978): Impacted by LIT_078_Z_Edea-Ville(LIT-078)</t>
  </si>
  <si>
    <t>LIT_078_Z_Edea-Ville(LIT-078): 28/04/2026 IHS: FME is on the way ETA 07:20 PM Benoit informed</t>
  </si>
  <si>
    <t>LIT_934_URZ_KOKOUE(LIT-934): Impacted by LIT_078_Z_Edea-Ville(LIT-078)</t>
  </si>
  <si>
    <t>LIT_684_Z_Ndokoti-Carrefour-MTN(LIT-684): Power status check ongoing</t>
  </si>
  <si>
    <t>Yingui-IHS_G9U9U21L18L8_LIT_180: Power status check ongoing</t>
  </si>
  <si>
    <t>LIT_680_Z_Logbessou-OCM(LIT-680): Power status check ongoing</t>
  </si>
  <si>
    <t>NRD_175_H_Garoua-H-Plateau: Power status check ongoing</t>
  </si>
  <si>
    <t>NRD_336_URH_BOUK: Power status check ongoing</t>
  </si>
  <si>
    <t>NRD_158_H_Garoua-Ngalbidje-II_U, LogicRNCID=387: 28/04/2026 CAMUSAT: grid outage and gen failed to start due to gen card alarming gen failed to start</t>
  </si>
  <si>
    <t>NRD_063_H_Garoua-Lycee-Technique-MTN: 28/04/2026 FME Armel activer se rend sur site une fois acces IHS Validee ETA=2H</t>
  </si>
  <si>
    <t>NRD_140_H_Garoua-Nigeriare-II: Impactec by NRD_063_H_Garoua-Lycee-Technique-MTN</t>
  </si>
  <si>
    <t>NRD_167_H_Bouba-Ndjida-Park: Power status check ongoing</t>
  </si>
  <si>
    <t>NRD_039_H_Bibemire: Power status check ongoing</t>
  </si>
  <si>
    <t>NRD_094_H_Garoua-Bockle-IHS: Power status check ongoing</t>
  </si>
  <si>
    <t>NRD_166_H_Sanguere-Paul-MTN-IHS: Power status check ongoing</t>
  </si>
  <si>
    <t>NRD_172_H_Sakdje: Power status check ongoing</t>
  </si>
  <si>
    <t>NRD_010_H_Mayo-Oulo: Power status check ongoing</t>
  </si>
  <si>
    <t xml:space="preserve">NRO_059_H_Bda-Mankon-Palace-IHS: 28/04/2026 FME jeremiah en route pour le site </t>
  </si>
  <si>
    <t>SUD_155_URH_NIETE-V7 (USINE): Power status check ongoing</t>
  </si>
  <si>
    <t>Mvangan-IHS_G9_SUD_066: Power status check ongoing</t>
  </si>
  <si>
    <t>SUD_110_Z_MBPIKILIKI-IHS(SUD-110): Impacted by SUD_024_Z_Lolodorf(SUD-024)</t>
  </si>
  <si>
    <t xml:space="preserve">SUD_024_Z_Lolodorf(SUD-024): 28/04/2026 Besoin d'un fme sur site de MPR_LOLODORF-CRTV pour verifier le status de L ODU 4/2 </t>
  </si>
  <si>
    <t>SUD_079_Z_Kribi-Londji(SUD-079): Impacted by SUD_021_Z_Mpoloungoue(SUD-021)</t>
  </si>
  <si>
    <t>SUD_021_Z_Mpoloungoue(SUD-021): Impacted by SUD_021_Z_Mpoloungoue(SUD-021)</t>
  </si>
  <si>
    <t xml:space="preserve">SUD_176_Z_Kribi-Mpolongwe-II(SUD-176): 28/04/2026 besoin d'un fme sur site pour verifier le status du MPR  fme lucie activé ETA asap </t>
  </si>
  <si>
    <t>SUD_053_Z_Kribi-Mpala(SUD-053): Impacted by SUD_021_Z_Mpoloungoue(SUD-021)</t>
  </si>
  <si>
    <t>Banguem-Street-II_G9_SUO_150: Power status check ongoing</t>
  </si>
  <si>
    <t>SUO_173_H_Jabane: Power status check ongoing</t>
  </si>
  <si>
    <t>SUO_210_H_Mutengene-Maternity-IHS: Power status check ongoing</t>
  </si>
  <si>
    <t xml:space="preserve">SUO_061_Z_Bekoko-MTN(SUO-061): 28/04/2026 Besoin d'un fme sur site pour effectuer le reset du MPR </t>
  </si>
  <si>
    <t>SUO_274_URH_BIR-MAN-O-WAR-BAY: Impacted by SUO_081_H_Limbe-Bimbia-CRTV</t>
  </si>
  <si>
    <t xml:space="preserve">SUO_081_H_Limbe-Bimbia-CRTV: 28/04/2026 Powr issue and power alarm camusat awaited </t>
  </si>
  <si>
    <t>SUO_165_N_Mabeta: Impacted by SUO_081_H_Limbe-Bimbia-CRTV</t>
  </si>
  <si>
    <t xml:space="preserve">SUO_241_H_Buea-Prime22: 28/04/2026 Besoin d'un fm sur site pour verifier le status du MPR et la chaine antennaire de l ODU </t>
  </si>
  <si>
    <t>SUO_225_H_MUTENGUENE-BAGDAD-MTN: Power status check ongoing</t>
  </si>
  <si>
    <t>SUO_064_H_Mutengene-Qter8: Power status check ongoing</t>
  </si>
  <si>
    <t>SUO_164_H_Mutengene-E-Police: Power status check ongoing</t>
  </si>
  <si>
    <t>OST_907_URH_MANJE_KOUTOU: New site not yet transferred to MSP</t>
  </si>
  <si>
    <t>OST_396_URH_KOUCHANKAP: Power status check ongoing</t>
  </si>
  <si>
    <t>OST_233_H_Foumban-Kounga-II: Power status check ongoing</t>
  </si>
  <si>
    <t>OST_407_URH_KASSANG, LogicRNCID=350: Power status check ongoing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</si>
</sst>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 _€_-;\-* #,##0.00\ _€_-;_-* &quot;-&quot;??\ _€_-;_-@_-"/>
    <numFmt numFmtId="164" formatCode="_(* #,##0.00_);_(* \(#,##0.00\);_(* &quot;-&quot;??_);_(@_)"/>
    <numFmt numFmtId="165" formatCode="[h]:mm:ss;@"/>
  </numFmts>
  <fonts count="59" x14ac:knownFonts="1">
    <font>
      <sz val="1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indexed="8"/>
      <name val="Calibri"/>
      <family val="2"/>
      <scheme val="minor"/>
    </font>
    <font>
      <sz val="11"/>
      <name val="Arial"/>
      <family val="2"/>
    </font>
    <font>
      <b/>
      <sz val="10"/>
      <color indexed="8"/>
      <name val="Calibri"/>
      <family val="2"/>
      <scheme val="minor"/>
    </font>
    <font>
      <b/>
      <sz val="10"/>
      <color theme="1"/>
      <name val="Calibri"/>
      <family val="2"/>
      <scheme val="minor"/>
    </font>
    <font>
      <sz val="10"/>
      <color indexed="8"/>
      <name val="Calibri"/>
      <family val="2"/>
      <scheme val="minor"/>
    </font>
    <font>
      <sz val="10"/>
      <name val="Arial"/>
      <family val="2"/>
    </font>
    <font>
      <b/>
      <sz val="11"/>
      <name val="Arial"/>
      <family val="2"/>
    </font>
    <font>
      <b/>
      <sz val="10"/>
      <color theme="0"/>
      <name val="Calibri"/>
      <family val="2"/>
      <scheme val="minor"/>
    </font>
    <font>
      <sz val="8"/>
      <name val="Arial"/>
      <family val="2"/>
    </font>
    <font>
      <sz val="11"/>
      <color theme="1"/>
      <name val="Arial"/>
      <family val="2"/>
    </font>
    <font>
      <b/>
      <sz val="8"/>
      <color theme="1"/>
      <name val="Calibri"/>
      <family val="2"/>
      <scheme val="minor"/>
    </font>
    <font>
      <sz val="8"/>
      <color theme="1"/>
      <name val="Calibri"/>
      <family val="2"/>
      <scheme val="minor"/>
    </font>
    <font>
      <sz val="11"/>
      <color theme="1"/>
      <name val="Times New Roman"/>
      <family val="2"/>
    </font>
    <font>
      <b/>
      <sz val="10"/>
      <color rgb="FFFFFFFF"/>
      <name val="Century Gothic"/>
      <family val="2"/>
    </font>
    <font>
      <sz val="9"/>
      <name val="Arial"/>
      <family val="2"/>
    </font>
    <font>
      <sz val="8"/>
      <color theme="1"/>
      <name val="Arial Nova"/>
      <family val="2"/>
    </font>
    <font>
      <sz val="9"/>
      <color rgb="FF000000"/>
      <name val="Arial Nova"/>
      <family val="2"/>
    </font>
    <font>
      <sz val="9"/>
      <name val="Arial Nova"/>
      <family val="2"/>
    </font>
    <font>
      <sz val="9"/>
      <color theme="1"/>
      <name val="Arial Nova"/>
      <family val="2"/>
    </font>
    <font>
      <sz val="12"/>
      <name val="Calibri Light"/>
      <family val="2"/>
    </font>
    <font>
      <sz val="12"/>
      <color indexed="8"/>
      <name val="Calibri Light"/>
      <family val="2"/>
    </font>
    <font>
      <sz val="12"/>
      <color theme="1"/>
      <name val="Calibri Light"/>
      <family val="2"/>
    </font>
    <font>
      <sz val="12"/>
      <color rgb="FFFF0000"/>
      <name val="Calibri Light"/>
      <family val="2"/>
    </font>
    <font>
      <sz val="11"/>
      <color theme="1"/>
      <name val="Calibri"/>
      <family val="2"/>
      <scheme val="minor"/>
    </font>
    <font>
      <b/>
      <sz val="12"/>
      <color rgb="FFFFFFFF"/>
      <name val="Arial Nova"/>
      <family val="2"/>
    </font>
    <font>
      <sz val="12"/>
      <color rgb="FF000000"/>
      <name val="Arial Nova"/>
      <family val="2"/>
    </font>
    <font>
      <sz val="12"/>
      <color theme="1"/>
      <name val="Arial Nova"/>
      <family val="2"/>
    </font>
    <font>
      <sz val="12"/>
      <name val="Arial Nova"/>
      <family val="2"/>
    </font>
    <font>
      <sz val="12"/>
      <color theme="0"/>
      <name val="Arial Nova"/>
      <family val="2"/>
    </font>
    <font>
      <sz val="12"/>
      <color rgb="FF333333"/>
      <name val="Arial Nova"/>
      <family val="2"/>
    </font>
    <font>
      <sz val="12"/>
      <color rgb="FF000000"/>
      <name val="Calibri"/>
      <family val="2"/>
    </font>
    <font>
      <b/>
      <sz val="9"/>
      <name val="Arial Nova"/>
      <family val="2"/>
    </font>
  </fonts>
  <fills count="50">
    <fill>
      <patternFill patternType="none"/>
    </fill>
    <fill>
      <patternFill patternType="gray125"/>
    </fill>
    <fill>
      <patternFill patternType="solid">
        <fgColor theme="7" tint="0.79998168889431442"/>
        <bgColor indexed="64"/>
      </patternFill>
    </fill>
    <fill>
      <patternFill patternType="solid">
        <fgColor theme="8" tint="0.79998168889431442"/>
        <bgColor indexed="64"/>
      </patternFill>
    </fill>
    <fill>
      <patternFill patternType="solid">
        <fgColor theme="5"/>
        <bgColor indexed="64"/>
      </patternFill>
    </fill>
    <fill>
      <patternFill patternType="solid">
        <fgColor theme="4"/>
        <bgColor indexed="64"/>
      </patternFill>
    </fill>
    <fill>
      <patternFill patternType="solid">
        <fgColor rgb="FF00B050"/>
        <bgColor theme="4" tint="0.79998168889431442"/>
      </patternFill>
    </fill>
    <fill>
      <patternFill patternType="solid">
        <fgColor theme="9" tint="0.39997558519241921"/>
        <bgColor theme="4" tint="0.79998168889431442"/>
      </patternFill>
    </fill>
    <fill>
      <patternFill patternType="solid">
        <fgColor theme="9" tint="0.59999389629810485"/>
        <bgColor theme="4" tint="0.79998168889431442"/>
      </patternFill>
    </fill>
    <fill>
      <patternFill patternType="solid">
        <fgColor rgb="FFFAD2DB"/>
        <bgColor theme="4" tint="0.79998168889431442"/>
      </patternFill>
    </fill>
    <fill>
      <patternFill patternType="solid">
        <fgColor rgb="FFED878C"/>
        <bgColor theme="4" tint="0.79998168889431442"/>
      </patternFill>
    </fill>
    <fill>
      <patternFill patternType="solid">
        <fgColor rgb="FFE45E71"/>
        <bgColor theme="4" tint="0.79998168889431442"/>
      </patternFill>
    </fill>
    <fill>
      <patternFill patternType="solid">
        <fgColor rgb="FFCC5266"/>
        <bgColor theme="4" tint="0.79998168889431442"/>
      </patternFill>
    </fill>
    <fill>
      <patternFill patternType="solid">
        <fgColor rgb="FFC00000"/>
        <bgColor theme="4" tint="0.79998168889431442"/>
      </patternFill>
    </fill>
    <fill>
      <patternFill patternType="solid">
        <fgColor theme="4"/>
        <bgColor theme="4" tint="0.79998168889431442"/>
      </patternFill>
    </fill>
    <fill>
      <patternFill patternType="solid">
        <fgColor theme="5" tint="0.59999389629810485"/>
        <bgColor indexed="64"/>
      </patternFill>
    </fill>
    <fill>
      <patternFill patternType="solid">
        <fgColor theme="9"/>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theme="8"/>
        <bgColor indexed="64"/>
      </patternFill>
    </fill>
    <fill>
      <patternFill patternType="solid">
        <fgColor theme="7"/>
        <bgColor indexed="64"/>
      </patternFill>
    </fill>
    <fill>
      <patternFill patternType="solid">
        <fgColor theme="3"/>
        <bgColor indexed="64"/>
      </patternFill>
    </fill>
    <fill>
      <patternFill patternType="solid">
        <fgColor theme="1"/>
        <bgColor indexed="64"/>
      </patternFill>
    </fill>
    <fill>
      <patternFill patternType="solid">
        <fgColor theme="6"/>
        <bgColor indexed="64"/>
      </patternFill>
    </fill>
    <fill>
      <patternFill patternType="solid">
        <fgColor theme="6" tint="0.59999389629810485"/>
        <bgColor indexed="64"/>
      </patternFill>
    </fill>
    <fill>
      <patternFill patternType="solid">
        <fgColor rgb="FF92D050"/>
        <bgColor indexed="64"/>
      </patternFill>
    </fill>
    <fill>
      <patternFill patternType="solid">
        <fgColor rgb="FF00B0F0"/>
        <bgColor indexed="64"/>
      </patternFill>
    </fill>
    <fill>
      <patternFill patternType="solid">
        <fgColor rgb="FFFFC000"/>
        <bgColor indexed="64"/>
      </patternFill>
    </fill>
    <fill>
      <patternFill patternType="solid">
        <fgColor rgb="FFFF0000"/>
        <bgColor indexed="64"/>
      </patternFill>
    </fill>
    <fill>
      <patternFill patternType="solid">
        <fgColor rgb="FFC00000"/>
        <bgColor indexed="64"/>
      </patternFill>
    </fill>
    <fill>
      <patternFill patternType="solid">
        <fgColor theme="5" tint="0.39997558519241921"/>
        <bgColor indexed="64"/>
      </patternFill>
    </fill>
    <fill>
      <patternFill patternType="solid">
        <fgColor theme="5" tint="-0.249977111117893"/>
        <bgColor indexed="64"/>
      </patternFill>
    </fill>
    <fill>
      <patternFill patternType="solid">
        <fgColor theme="4" tint="0.79998168889431442"/>
        <bgColor indexed="64"/>
      </patternFill>
    </fill>
    <fill>
      <patternFill patternType="solid">
        <fgColor theme="0"/>
        <bgColor indexed="64"/>
      </patternFill>
    </fill>
    <fill>
      <patternFill patternType="solid">
        <fgColor rgb="FF008FD5"/>
      </patternFill>
    </fill>
    <fill>
      <patternFill patternType="solid">
        <fgColor rgb="FFFFFF00"/>
        <bgColor indexed="64"/>
      </patternFill>
    </fill>
    <fill>
      <patternFill patternType="solid">
        <fgColor theme="3" tint="0.59999389629810485"/>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rgb="FF000000"/>
        <bgColor indexed="64"/>
      </patternFill>
    </fill>
    <fill>
      <patternFill patternType="solid">
        <fgColor theme="0" tint="-4.9989318521683403E-2"/>
        <bgColor indexed="64"/>
      </patternFill>
    </fill>
    <fill>
      <patternFill patternType="solid">
        <fgColor rgb="FFF2F2F2"/>
        <bgColor indexed="64"/>
      </patternFill>
    </fill>
    <fill>
      <patternFill patternType="solid">
        <fgColor rgb="FF061320"/>
        <bgColor indexed="64"/>
      </patternFill>
    </fill>
    <fill>
      <patternFill patternType="solid">
        <fgColor rgb="FFB3E5A1"/>
        <bgColor indexed="64"/>
      </patternFill>
    </fill>
    <fill>
      <patternFill patternType="solid">
        <fgColor theme="5" tint="0.39994506668294322"/>
        <bgColor indexed="64"/>
      </patternFill>
    </fill>
    <fill>
      <patternFill patternType="solid">
        <fgColor theme="9" tint="0.39994506668294322"/>
        <bgColor indexed="64"/>
      </patternFill>
    </fill>
    <fill>
      <patternFill patternType="solid">
        <fgColor theme="9" tint="0.79995117038483843"/>
        <bgColor indexed="64"/>
      </patternFill>
    </fill>
    <fill>
      <patternFill patternType="solid">
        <fgColor rgb="FF00B050"/>
        <bgColor indexed="64"/>
      </patternFill>
    </fill>
    <fill>
      <patternFill patternType="solid">
        <fgColor theme="7" tint="0.59999389629810485"/>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65">
    <xf numFmtId="0" fontId="0" fillId="0" borderId="0">
      <alignment vertical="center"/>
    </xf>
    <xf numFmtId="0" fontId="27" fillId="0" borderId="0"/>
    <xf numFmtId="0" fontId="28" fillId="0" borderId="0">
      <alignment vertical="center"/>
    </xf>
    <xf numFmtId="0" fontId="32" fillId="0" borderId="0"/>
    <xf numFmtId="0" fontId="26" fillId="0" borderId="0"/>
    <xf numFmtId="0" fontId="32" fillId="0" borderId="0"/>
    <xf numFmtId="0" fontId="25" fillId="0" borderId="0"/>
    <xf numFmtId="0" fontId="24" fillId="0" borderId="0"/>
    <xf numFmtId="0" fontId="24" fillId="0" borderId="0"/>
    <xf numFmtId="0" fontId="28" fillId="0" borderId="0">
      <alignment vertical="center"/>
    </xf>
    <xf numFmtId="0" fontId="39" fillId="0" borderId="0"/>
    <xf numFmtId="0" fontId="23" fillId="0" borderId="0"/>
    <xf numFmtId="164" fontId="23" fillId="0" borderId="0" applyFont="0" applyFill="0" applyBorder="0" applyAlignment="0" applyProtection="0"/>
    <xf numFmtId="0" fontId="22" fillId="0" borderId="0"/>
    <xf numFmtId="0" fontId="28" fillId="0" borderId="0">
      <alignment vertical="center"/>
    </xf>
    <xf numFmtId="0" fontId="21" fillId="0" borderId="0"/>
    <xf numFmtId="0" fontId="20" fillId="0" borderId="0"/>
    <xf numFmtId="0" fontId="19" fillId="0" borderId="0"/>
    <xf numFmtId="0" fontId="18" fillId="0" borderId="0"/>
    <xf numFmtId="0" fontId="18" fillId="0" borderId="0"/>
    <xf numFmtId="0" fontId="17" fillId="0" borderId="0"/>
    <xf numFmtId="0" fontId="16" fillId="0" borderId="0"/>
    <xf numFmtId="0" fontId="15" fillId="0" borderId="0"/>
    <xf numFmtId="0" fontId="14" fillId="0" borderId="0"/>
    <xf numFmtId="0" fontId="13" fillId="0" borderId="0"/>
    <xf numFmtId="0" fontId="27" fillId="0" borderId="0"/>
    <xf numFmtId="0" fontId="39" fillId="0" borderId="0"/>
    <xf numFmtId="0" fontId="12" fillId="0" borderId="0"/>
    <xf numFmtId="0" fontId="11" fillId="0" borderId="0"/>
    <xf numFmtId="0" fontId="27" fillId="0" borderId="0"/>
    <xf numFmtId="0" fontId="10" fillId="0" borderId="0"/>
    <xf numFmtId="0" fontId="9" fillId="0" borderId="0"/>
    <xf numFmtId="0" fontId="8" fillId="0" borderId="0"/>
    <xf numFmtId="0" fontId="39" fillId="0" borderId="0"/>
    <xf numFmtId="0" fontId="7" fillId="0" borderId="0"/>
    <xf numFmtId="0" fontId="6" fillId="0" borderId="0"/>
    <xf numFmtId="0" fontId="5" fillId="0" borderId="0"/>
    <xf numFmtId="0" fontId="4" fillId="0" borderId="0"/>
    <xf numFmtId="0" fontId="4" fillId="0" borderId="0"/>
    <xf numFmtId="0" fontId="4" fillId="0" borderId="0"/>
    <xf numFmtId="0" fontId="4" fillId="0" borderId="0"/>
    <xf numFmtId="0" fontId="4" fillId="0" borderId="0"/>
    <xf numFmtId="43"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xf numFmtId="0" fontId="50" fillId="0" borderId="0"/>
    <xf numFmtId="0" fontId="2" fillId="0" borderId="0"/>
  </cellStyleXfs>
  <cellXfs count="206">
    <xf numFmtId="0" fontId="0" fillId="0" borderId="0" xfId="0">
      <alignment vertical="center"/>
    </xf>
    <xf numFmtId="0" fontId="0" fillId="0" borderId="0" xfId="0" applyAlignment="1">
      <alignment horizontal="center" vertical="center"/>
    </xf>
    <xf numFmtId="0" fontId="0" fillId="0" borderId="0" xfId="0" applyAlignment="1">
      <alignment vertical="center" wrapText="1"/>
    </xf>
    <xf numFmtId="0" fontId="29" fillId="5" borderId="1" xfId="0" applyFont="1" applyFill="1" applyBorder="1" applyAlignment="1">
      <alignment horizontal="center"/>
    </xf>
    <xf numFmtId="0" fontId="30" fillId="6" borderId="1" xfId="0" applyFont="1" applyFill="1" applyBorder="1" applyAlignment="1">
      <alignment horizontal="center"/>
    </xf>
    <xf numFmtId="0" fontId="30" fillId="7" borderId="1" xfId="0" applyFont="1" applyFill="1" applyBorder="1" applyAlignment="1">
      <alignment horizontal="center"/>
    </xf>
    <xf numFmtId="0" fontId="30" fillId="8" borderId="1" xfId="0" applyFont="1" applyFill="1" applyBorder="1" applyAlignment="1">
      <alignment horizontal="center"/>
    </xf>
    <xf numFmtId="0" fontId="30" fillId="9" borderId="1" xfId="0" applyFont="1" applyFill="1" applyBorder="1" applyAlignment="1">
      <alignment horizontal="center"/>
    </xf>
    <xf numFmtId="0" fontId="30" fillId="10" borderId="1" xfId="0" applyFont="1" applyFill="1" applyBorder="1" applyAlignment="1">
      <alignment horizontal="center"/>
    </xf>
    <xf numFmtId="0" fontId="30" fillId="11" borderId="1" xfId="0" applyFont="1" applyFill="1" applyBorder="1" applyAlignment="1">
      <alignment horizontal="center"/>
    </xf>
    <xf numFmtId="0" fontId="30" fillId="12" borderId="1" xfId="0" applyFont="1" applyFill="1" applyBorder="1" applyAlignment="1">
      <alignment horizontal="center"/>
    </xf>
    <xf numFmtId="0" fontId="30" fillId="13" borderId="1" xfId="0" applyFont="1" applyFill="1" applyBorder="1" applyAlignment="1">
      <alignment horizontal="center"/>
    </xf>
    <xf numFmtId="0" fontId="0" fillId="2" borderId="1" xfId="0" applyFill="1" applyBorder="1" applyAlignment="1"/>
    <xf numFmtId="0" fontId="0" fillId="17" borderId="1" xfId="0" applyFill="1" applyBorder="1" applyAlignment="1"/>
    <xf numFmtId="0" fontId="0" fillId="0" borderId="0" xfId="0" applyBorder="1" applyAlignment="1">
      <alignment vertical="center"/>
    </xf>
    <xf numFmtId="0" fontId="0" fillId="0" borderId="0" xfId="0" applyBorder="1" applyAlignment="1">
      <alignment vertical="center" wrapText="1"/>
    </xf>
    <xf numFmtId="0" fontId="34" fillId="14" borderId="1" xfId="0" applyFont="1" applyFill="1" applyBorder="1" applyAlignment="1">
      <alignment horizontal="center"/>
    </xf>
    <xf numFmtId="0" fontId="0" fillId="3" borderId="1" xfId="0" applyFill="1" applyBorder="1" applyAlignment="1"/>
    <xf numFmtId="0" fontId="31" fillId="3" borderId="1" xfId="0" applyFont="1" applyFill="1" applyBorder="1" applyAlignment="1"/>
    <xf numFmtId="0" fontId="34" fillId="19" borderId="1" xfId="0" applyFont="1" applyFill="1" applyBorder="1" applyAlignment="1">
      <alignment horizontal="center"/>
    </xf>
    <xf numFmtId="0" fontId="34" fillId="20" borderId="1" xfId="0" applyFont="1" applyFill="1" applyBorder="1" applyAlignment="1">
      <alignment horizontal="center"/>
    </xf>
    <xf numFmtId="0" fontId="34" fillId="4" borderId="1" xfId="0" applyFont="1" applyFill="1" applyBorder="1" applyAlignment="1">
      <alignment horizontal="center"/>
    </xf>
    <xf numFmtId="0" fontId="0" fillId="18" borderId="1" xfId="0" applyFill="1" applyBorder="1" applyAlignment="1"/>
    <xf numFmtId="0" fontId="34" fillId="21" borderId="1" xfId="0" applyFont="1" applyFill="1" applyBorder="1" applyAlignment="1">
      <alignment horizontal="center"/>
    </xf>
    <xf numFmtId="0" fontId="34" fillId="22" borderId="1" xfId="0" applyFont="1" applyFill="1" applyBorder="1" applyAlignment="1">
      <alignment horizontal="center"/>
    </xf>
    <xf numFmtId="0" fontId="34" fillId="23" borderId="1" xfId="0" applyFont="1" applyFill="1" applyBorder="1" applyAlignment="1">
      <alignment horizontal="center"/>
    </xf>
    <xf numFmtId="0" fontId="0" fillId="24" borderId="1" xfId="0" applyFill="1" applyBorder="1" applyAlignment="1"/>
    <xf numFmtId="0" fontId="0" fillId="26" borderId="2" xfId="0" applyFill="1" applyBorder="1" applyAlignment="1">
      <alignment horizontal="center"/>
    </xf>
    <xf numFmtId="0" fontId="33" fillId="16" borderId="1" xfId="0" applyFont="1" applyFill="1" applyBorder="1" applyAlignment="1">
      <alignment horizontal="center" vertical="center"/>
    </xf>
    <xf numFmtId="0" fontId="0" fillId="0" borderId="0" xfId="0" applyFill="1" applyAlignment="1">
      <alignment vertical="center"/>
    </xf>
    <xf numFmtId="0" fontId="0" fillId="30" borderId="1" xfId="0" applyFill="1" applyBorder="1" applyAlignment="1"/>
    <xf numFmtId="0" fontId="0" fillId="31" borderId="1" xfId="0" applyFill="1" applyBorder="1" applyAlignment="1">
      <alignment horizontal="center"/>
    </xf>
    <xf numFmtId="0" fontId="34" fillId="22" borderId="1" xfId="0" applyFont="1" applyFill="1" applyBorder="1" applyAlignment="1">
      <alignment horizontal="center"/>
    </xf>
    <xf numFmtId="0" fontId="0" fillId="0" borderId="0" xfId="0">
      <alignment vertical="center"/>
    </xf>
    <xf numFmtId="0" fontId="0" fillId="0" borderId="1" xfId="0" applyBorder="1">
      <alignment vertical="center"/>
    </xf>
    <xf numFmtId="0" fontId="0" fillId="0" borderId="1" xfId="0" applyBorder="1" applyAlignment="1"/>
    <xf numFmtId="0" fontId="37" fillId="27" borderId="1" xfId="0" applyFont="1" applyFill="1" applyBorder="1" applyAlignment="1">
      <alignment horizontal="center"/>
    </xf>
    <xf numFmtId="0" fontId="37" fillId="27" borderId="1" xfId="0" applyFont="1" applyFill="1" applyBorder="1" applyAlignment="1">
      <alignment horizontal="center" vertical="center"/>
    </xf>
    <xf numFmtId="0" fontId="38" fillId="0" borderId="1" xfId="0" applyFont="1" applyBorder="1" applyAlignment="1">
      <alignment horizontal="center"/>
    </xf>
    <xf numFmtId="0" fontId="38" fillId="0" borderId="1" xfId="0" applyFont="1" applyBorder="1" applyAlignment="1">
      <alignment horizontal="center" vertical="center"/>
    </xf>
    <xf numFmtId="0" fontId="38" fillId="33" borderId="1" xfId="0" applyFont="1" applyFill="1" applyBorder="1" applyAlignment="1">
      <alignment horizontal="center" vertical="center"/>
    </xf>
    <xf numFmtId="0" fontId="0" fillId="32" borderId="0" xfId="0" applyFill="1" applyBorder="1">
      <alignment vertical="center"/>
    </xf>
    <xf numFmtId="0" fontId="0" fillId="32" borderId="0" xfId="0" applyFill="1" applyBorder="1" applyAlignment="1">
      <alignment vertical="center" wrapText="1"/>
    </xf>
    <xf numFmtId="0" fontId="0" fillId="32" borderId="1" xfId="0" applyFill="1" applyBorder="1">
      <alignment vertical="center"/>
    </xf>
    <xf numFmtId="0" fontId="0" fillId="0" borderId="1" xfId="0" applyFill="1" applyBorder="1">
      <alignment vertical="center"/>
    </xf>
    <xf numFmtId="0" fontId="0" fillId="34" borderId="1" xfId="0" applyFill="1" applyBorder="1" applyAlignment="1"/>
    <xf numFmtId="0" fontId="0" fillId="32" borderId="1" xfId="0" applyFill="1" applyBorder="1" applyAlignment="1">
      <alignment vertical="center" wrapText="1"/>
    </xf>
    <xf numFmtId="0" fontId="0" fillId="26" borderId="1" xfId="0" applyFill="1" applyBorder="1" applyAlignment="1">
      <alignment horizontal="center"/>
    </xf>
    <xf numFmtId="165" fontId="0" fillId="26" borderId="1" xfId="0" applyNumberFormat="1" applyFill="1" applyBorder="1" applyAlignment="1">
      <alignment horizontal="center"/>
    </xf>
    <xf numFmtId="0" fontId="0" fillId="27" borderId="1" xfId="0" applyFill="1" applyBorder="1" applyAlignment="1">
      <alignment horizontal="center"/>
    </xf>
    <xf numFmtId="0" fontId="0" fillId="35" borderId="1" xfId="0" applyFill="1" applyBorder="1">
      <alignment vertical="center"/>
    </xf>
    <xf numFmtId="0" fontId="0" fillId="36" borderId="1" xfId="0" applyFill="1" applyBorder="1">
      <alignment vertical="center"/>
    </xf>
    <xf numFmtId="0" fontId="0" fillId="37" borderId="1" xfId="0" applyFill="1" applyBorder="1">
      <alignment vertical="center"/>
    </xf>
    <xf numFmtId="0" fontId="0" fillId="37" borderId="1" xfId="0" applyFill="1" applyBorder="1" applyAlignment="1">
      <alignment vertical="center" wrapText="1"/>
    </xf>
    <xf numFmtId="0" fontId="36" fillId="26" borderId="1" xfId="0" applyFont="1" applyFill="1" applyBorder="1" applyAlignment="1">
      <alignment horizontal="center" wrapText="1"/>
    </xf>
    <xf numFmtId="0" fontId="0" fillId="0" borderId="0" xfId="0" applyAlignment="1"/>
    <xf numFmtId="0" fontId="40" fillId="40" borderId="7" xfId="0" applyFont="1" applyFill="1" applyBorder="1" applyAlignment="1">
      <alignment horizontal="center" vertical="center"/>
    </xf>
    <xf numFmtId="0" fontId="40" fillId="40" borderId="8" xfId="0" applyFont="1" applyFill="1" applyBorder="1">
      <alignment vertical="center"/>
    </xf>
    <xf numFmtId="0" fontId="41" fillId="0" borderId="9" xfId="0" applyFont="1" applyBorder="1" applyAlignment="1">
      <alignment horizontal="center" vertical="center"/>
    </xf>
    <xf numFmtId="0" fontId="41" fillId="0" borderId="10" xfId="0" applyFont="1" applyBorder="1">
      <alignment vertical="center"/>
    </xf>
    <xf numFmtId="0" fontId="0" fillId="0" borderId="0" xfId="0">
      <alignment vertical="center"/>
    </xf>
    <xf numFmtId="0" fontId="0" fillId="0" borderId="1" xfId="0" applyBorder="1">
      <alignment vertical="center"/>
    </xf>
    <xf numFmtId="0" fontId="0" fillId="0" borderId="1" xfId="0" applyBorder="1" applyAlignment="1"/>
    <xf numFmtId="0" fontId="0" fillId="0" borderId="1" xfId="0" applyNumberFormat="1" applyBorder="1">
      <alignment vertical="center"/>
    </xf>
    <xf numFmtId="0" fontId="0" fillId="0" borderId="1" xfId="0" applyBorder="1" applyAlignment="1">
      <alignment horizontal="left" vertical="center"/>
    </xf>
    <xf numFmtId="0" fontId="0" fillId="0" borderId="1" xfId="0" pivotButton="1" applyBorder="1">
      <alignment vertical="center"/>
    </xf>
    <xf numFmtId="0" fontId="0" fillId="0" borderId="0" xfId="0" pivotButton="1">
      <alignment vertical="center"/>
    </xf>
    <xf numFmtId="0" fontId="0" fillId="0" borderId="0" xfId="0" applyAlignment="1">
      <alignment horizontal="left" vertical="center"/>
    </xf>
    <xf numFmtId="0" fontId="0" fillId="0" borderId="0" xfId="0" applyNumberFormat="1">
      <alignment vertical="center"/>
    </xf>
    <xf numFmtId="0" fontId="0" fillId="0" borderId="0" xfId="0" applyAlignment="1">
      <alignment horizontal="left" vertical="center" indent="1"/>
    </xf>
    <xf numFmtId="0" fontId="0" fillId="0" borderId="1" xfId="0" applyBorder="1" applyAlignment="1">
      <alignment vertical="center" wrapText="1"/>
    </xf>
    <xf numFmtId="46" fontId="0" fillId="0" borderId="1" xfId="0" applyNumberFormat="1" applyBorder="1" applyAlignment="1"/>
    <xf numFmtId="0" fontId="0" fillId="39" borderId="1" xfId="0" applyFill="1" applyBorder="1" applyAlignment="1">
      <alignment vertical="center" wrapText="1"/>
    </xf>
    <xf numFmtId="0" fontId="46" fillId="0" borderId="1" xfId="0" applyFont="1" applyFill="1" applyBorder="1" applyAlignment="1"/>
    <xf numFmtId="0" fontId="46" fillId="0" borderId="1" xfId="0" applyNumberFormat="1" applyFont="1" applyFill="1" applyBorder="1" applyAlignment="1"/>
    <xf numFmtId="165" fontId="46" fillId="0" borderId="1" xfId="0" applyNumberFormat="1" applyFont="1" applyFill="1" applyBorder="1" applyAlignment="1"/>
    <xf numFmtId="46" fontId="46" fillId="0" borderId="1" xfId="0" applyNumberFormat="1" applyFont="1" applyFill="1" applyBorder="1" applyAlignment="1"/>
    <xf numFmtId="46" fontId="48" fillId="0" borderId="1" xfId="0" applyNumberFormat="1" applyFont="1" applyFill="1" applyBorder="1" applyAlignment="1">
      <alignment wrapText="1"/>
    </xf>
    <xf numFmtId="0" fontId="46" fillId="0" borderId="3" xfId="0" applyFont="1" applyFill="1" applyBorder="1" applyAlignment="1"/>
    <xf numFmtId="0" fontId="46" fillId="0" borderId="3" xfId="0" applyNumberFormat="1" applyFont="1" applyFill="1" applyBorder="1" applyAlignment="1"/>
    <xf numFmtId="46" fontId="46" fillId="0" borderId="3" xfId="0" applyNumberFormat="1" applyFont="1" applyFill="1" applyBorder="1" applyAlignment="1"/>
    <xf numFmtId="22" fontId="46" fillId="0" borderId="1" xfId="0" applyNumberFormat="1" applyFont="1" applyFill="1" applyBorder="1" applyAlignment="1"/>
    <xf numFmtId="0" fontId="46" fillId="25" borderId="1" xfId="0" applyFont="1" applyFill="1" applyBorder="1" applyAlignment="1"/>
    <xf numFmtId="0" fontId="46" fillId="25" borderId="1" xfId="0" applyNumberFormat="1" applyFont="1" applyFill="1" applyBorder="1" applyAlignment="1"/>
    <xf numFmtId="46" fontId="46" fillId="25" borderId="1" xfId="0" applyNumberFormat="1" applyFont="1" applyFill="1" applyBorder="1" applyAlignment="1"/>
    <xf numFmtId="46" fontId="47" fillId="38" borderId="1" xfId="29" applyNumberFormat="1" applyFont="1" applyFill="1" applyBorder="1" applyAlignment="1"/>
    <xf numFmtId="22" fontId="47" fillId="0" borderId="1" xfId="1" applyNumberFormat="1" applyFont="1" applyFill="1" applyBorder="1" applyAlignment="1"/>
    <xf numFmtId="0" fontId="45" fillId="0" borderId="1" xfId="63" applyFont="1" applyBorder="1" applyAlignment="1">
      <alignment horizontal="center"/>
    </xf>
    <xf numFmtId="49" fontId="44" fillId="0" borderId="1" xfId="0" applyNumberFormat="1" applyFont="1" applyBorder="1" applyAlignment="1">
      <alignment horizontal="left" vertical="center"/>
    </xf>
    <xf numFmtId="0" fontId="45" fillId="0" borderId="1" xfId="0" applyFont="1" applyBorder="1" applyAlignment="1">
      <alignment horizontal="left"/>
    </xf>
    <xf numFmtId="49" fontId="44" fillId="46" borderId="1" xfId="0" applyNumberFormat="1" applyFont="1" applyFill="1" applyBorder="1" applyAlignment="1">
      <alignment horizontal="left" vertical="center"/>
    </xf>
    <xf numFmtId="0" fontId="43" fillId="0" borderId="1" xfId="0" applyFont="1" applyBorder="1" applyAlignment="1">
      <alignment horizontal="left" vertical="center"/>
    </xf>
    <xf numFmtId="49" fontId="44" fillId="47" borderId="1" xfId="0" applyNumberFormat="1" applyFont="1" applyFill="1" applyBorder="1" applyAlignment="1">
      <alignment horizontal="left" vertical="center"/>
    </xf>
    <xf numFmtId="49" fontId="44" fillId="47" borderId="1" xfId="0" applyNumberFormat="1" applyFont="1" applyFill="1" applyBorder="1" applyAlignment="1">
      <alignment horizontal="left" vertical="center" wrapText="1"/>
    </xf>
    <xf numFmtId="0" fontId="45" fillId="0" borderId="1" xfId="0" applyFont="1" applyBorder="1" applyAlignment="1">
      <alignment horizontal="left" vertical="center"/>
    </xf>
    <xf numFmtId="49" fontId="44" fillId="33" borderId="1" xfId="0" applyNumberFormat="1" applyFont="1" applyFill="1" applyBorder="1" applyAlignment="1">
      <alignment horizontal="left" vertical="center"/>
    </xf>
    <xf numFmtId="49" fontId="44" fillId="45" borderId="1" xfId="0" applyNumberFormat="1" applyFont="1" applyFill="1" applyBorder="1" applyAlignment="1">
      <alignment horizontal="left" vertical="center"/>
    </xf>
    <xf numFmtId="165" fontId="47" fillId="0" borderId="3" xfId="1" applyNumberFormat="1" applyFont="1" applyFill="1" applyBorder="1" applyAlignment="1"/>
    <xf numFmtId="46" fontId="47" fillId="38" borderId="3" xfId="29" applyNumberFormat="1" applyFont="1" applyFill="1" applyBorder="1" applyAlignment="1">
      <alignment wrapText="1"/>
    </xf>
    <xf numFmtId="46" fontId="48" fillId="0" borderId="3" xfId="1" applyNumberFormat="1" applyFont="1" applyFill="1" applyBorder="1" applyAlignment="1">
      <alignment wrapText="1"/>
    </xf>
    <xf numFmtId="46" fontId="47" fillId="0" borderId="3" xfId="1" applyNumberFormat="1" applyFont="1" applyFill="1" applyBorder="1" applyAlignment="1">
      <alignment wrapText="1"/>
    </xf>
    <xf numFmtId="49" fontId="44" fillId="41" borderId="1" xfId="0" applyNumberFormat="1" applyFont="1" applyFill="1" applyBorder="1" applyAlignment="1">
      <alignment horizontal="left" vertical="center"/>
    </xf>
    <xf numFmtId="0" fontId="43" fillId="42" borderId="1" xfId="0" applyFont="1" applyFill="1" applyBorder="1" applyAlignment="1">
      <alignment horizontal="left" vertical="center"/>
    </xf>
    <xf numFmtId="49" fontId="46" fillId="0" borderId="1" xfId="0" applyNumberFormat="1" applyFont="1" applyFill="1" applyBorder="1" applyAlignment="1"/>
    <xf numFmtId="49" fontId="46" fillId="0" borderId="3" xfId="0" applyNumberFormat="1" applyFont="1" applyFill="1" applyBorder="1" applyAlignment="1"/>
    <xf numFmtId="22" fontId="46" fillId="25" borderId="1" xfId="0" applyNumberFormat="1" applyFont="1" applyFill="1" applyBorder="1" applyAlignment="1"/>
    <xf numFmtId="0" fontId="51" fillId="43" borderId="1" xfId="2" applyFont="1" applyFill="1" applyBorder="1" applyAlignment="1">
      <alignment horizontal="center"/>
    </xf>
    <xf numFmtId="0" fontId="51" fillId="43" borderId="1" xfId="2" applyFont="1" applyFill="1" applyBorder="1" applyAlignment="1">
      <alignment horizontal="center" vertical="center"/>
    </xf>
    <xf numFmtId="0" fontId="51" fillId="26" borderId="1" xfId="2" applyFont="1" applyFill="1" applyBorder="1" applyAlignment="1">
      <alignment horizontal="center" vertical="center"/>
    </xf>
    <xf numFmtId="0" fontId="52" fillId="0" borderId="1" xfId="2" applyFont="1" applyBorder="1" applyAlignment="1">
      <alignment horizontal="center" vertical="center"/>
    </xf>
    <xf numFmtId="0" fontId="53" fillId="0" borderId="1" xfId="2" applyFont="1" applyBorder="1" applyAlignment="1">
      <alignment horizontal="center"/>
    </xf>
    <xf numFmtId="0" fontId="53" fillId="0" borderId="1" xfId="2" applyFont="1" applyBorder="1" applyAlignment="1"/>
    <xf numFmtId="14" fontId="52" fillId="44" borderId="1" xfId="2" applyNumberFormat="1" applyFont="1" applyFill="1" applyBorder="1" applyAlignment="1">
      <alignment horizontal="center" vertical="center"/>
    </xf>
    <xf numFmtId="14" fontId="52" fillId="0" borderId="1" xfId="2" applyNumberFormat="1" applyFont="1" applyBorder="1" applyAlignment="1">
      <alignment horizontal="center" vertical="center"/>
    </xf>
    <xf numFmtId="0" fontId="54" fillId="25" borderId="1" xfId="2" applyFont="1" applyFill="1" applyBorder="1" applyAlignment="1">
      <alignment horizontal="center" vertical="center"/>
    </xf>
    <xf numFmtId="14" fontId="53" fillId="0" borderId="1" xfId="2" applyNumberFormat="1" applyFont="1" applyBorder="1" applyAlignment="1">
      <alignment horizontal="center"/>
    </xf>
    <xf numFmtId="0" fontId="53" fillId="0" borderId="1" xfId="2" applyFont="1" applyBorder="1" applyAlignment="1">
      <alignment horizontal="center" vertical="center"/>
    </xf>
    <xf numFmtId="0" fontId="52" fillId="44" borderId="1" xfId="2" applyFont="1" applyFill="1" applyBorder="1" applyAlignment="1">
      <alignment horizontal="center" vertical="center"/>
    </xf>
    <xf numFmtId="0" fontId="52" fillId="0" borderId="1" xfId="2" applyFont="1" applyBorder="1" applyAlignment="1">
      <alignment horizontal="center" vertical="center" wrapText="1"/>
    </xf>
    <xf numFmtId="0" fontId="55" fillId="28" borderId="1" xfId="2" applyFont="1" applyFill="1" applyBorder="1" applyAlignment="1">
      <alignment horizontal="center" vertical="center"/>
    </xf>
    <xf numFmtId="0" fontId="55" fillId="25" borderId="1" xfId="2" applyFont="1" applyFill="1" applyBorder="1" applyAlignment="1">
      <alignment horizontal="center" vertical="center"/>
    </xf>
    <xf numFmtId="0" fontId="52" fillId="0" borderId="1" xfId="2" applyFont="1" applyBorder="1" applyAlignment="1">
      <alignment horizontal="center"/>
    </xf>
    <xf numFmtId="0" fontId="53" fillId="25" borderId="1" xfId="2" applyFont="1" applyFill="1" applyBorder="1" applyAlignment="1">
      <alignment horizontal="center"/>
    </xf>
    <xf numFmtId="14" fontId="54" fillId="25" borderId="1" xfId="2" applyNumberFormat="1" applyFont="1" applyFill="1" applyBorder="1" applyAlignment="1">
      <alignment horizontal="center" vertical="center"/>
    </xf>
    <xf numFmtId="0" fontId="56" fillId="0" borderId="1" xfId="2" applyFont="1" applyBorder="1" applyAlignment="1">
      <alignment horizontal="center" vertical="center"/>
    </xf>
    <xf numFmtId="0" fontId="54" fillId="0" borderId="1" xfId="2" applyFont="1" applyBorder="1" applyAlignment="1">
      <alignment horizontal="center" vertical="center"/>
    </xf>
    <xf numFmtId="0" fontId="55" fillId="28" borderId="1" xfId="2" applyFont="1" applyFill="1" applyBorder="1" applyAlignment="1">
      <alignment horizontal="center"/>
    </xf>
    <xf numFmtId="0" fontId="53" fillId="48" borderId="1" xfId="2" applyFont="1" applyFill="1" applyBorder="1" applyAlignment="1">
      <alignment horizontal="center"/>
    </xf>
    <xf numFmtId="0" fontId="57" fillId="0" borderId="1" xfId="2" applyFont="1" applyBorder="1" applyAlignment="1">
      <alignment horizontal="center" vertical="center" wrapText="1"/>
    </xf>
    <xf numFmtId="0" fontId="57" fillId="0" borderId="1" xfId="2" applyFont="1" applyBorder="1" applyAlignment="1">
      <alignment vertical="center" wrapText="1"/>
    </xf>
    <xf numFmtId="0" fontId="45" fillId="0" borderId="1" xfId="2" applyFont="1" applyBorder="1" applyAlignment="1">
      <alignment horizontal="center"/>
    </xf>
    <xf numFmtId="0" fontId="45" fillId="0" borderId="1" xfId="2" applyFont="1" applyBorder="1" applyAlignment="1"/>
    <xf numFmtId="0" fontId="42" fillId="0" borderId="0" xfId="62" applyFont="1" applyBorder="1" applyAlignment="1">
      <alignment horizontal="left"/>
    </xf>
    <xf numFmtId="0" fontId="58" fillId="27" borderId="1" xfId="0" applyFont="1" applyFill="1" applyBorder="1" applyAlignment="1">
      <alignment horizontal="left" vertical="center"/>
    </xf>
    <xf numFmtId="0" fontId="58" fillId="27" borderId="1" xfId="0" applyFont="1" applyFill="1" applyBorder="1" applyAlignment="1">
      <alignment horizontal="center" vertical="center"/>
    </xf>
    <xf numFmtId="0" fontId="43" fillId="0" borderId="1" xfId="0" applyFont="1" applyBorder="1" applyAlignment="1">
      <alignment horizontal="center" vertical="center"/>
    </xf>
    <xf numFmtId="0" fontId="43" fillId="0" borderId="1" xfId="0" applyFont="1" applyBorder="1">
      <alignment vertical="center"/>
    </xf>
    <xf numFmtId="0" fontId="1" fillId="0" borderId="1" xfId="0" applyFont="1" applyBorder="1" applyAlignment="1"/>
    <xf numFmtId="0" fontId="43" fillId="35" borderId="1" xfId="0" applyFont="1" applyFill="1" applyBorder="1">
      <alignment vertical="center"/>
    </xf>
    <xf numFmtId="49" fontId="46" fillId="25" borderId="1" xfId="0" applyNumberFormat="1" applyFont="1" applyFill="1" applyBorder="1" applyAlignment="1"/>
    <xf numFmtId="0" fontId="0" fillId="26" borderId="0" xfId="0" applyFill="1" applyBorder="1" applyAlignment="1">
      <alignment horizontal="center"/>
    </xf>
    <xf numFmtId="165" fontId="0" fillId="26" borderId="0" xfId="0" applyNumberFormat="1" applyFill="1" applyBorder="1" applyAlignment="1">
      <alignment horizontal="center"/>
    </xf>
    <xf numFmtId="0" fontId="36" fillId="26" borderId="0" xfId="0" applyFont="1" applyFill="1" applyBorder="1" applyAlignment="1">
      <alignment horizontal="center" wrapText="1"/>
    </xf>
    <xf numFmtId="0" fontId="0" fillId="27" borderId="0" xfId="0" applyFill="1" applyBorder="1" applyAlignment="1">
      <alignment horizontal="center"/>
    </xf>
    <xf numFmtId="0" fontId="0" fillId="0" borderId="0" xfId="0" applyBorder="1">
      <alignment vertical="center"/>
    </xf>
    <xf numFmtId="0" fontId="0" fillId="0" borderId="0" xfId="0" applyBorder="1" applyAlignment="1"/>
    <xf numFmtId="165" fontId="0" fillId="0" borderId="0" xfId="0" applyNumberFormat="1" applyBorder="1">
      <alignment vertical="center"/>
    </xf>
    <xf numFmtId="0" fontId="36" fillId="0" borderId="0" xfId="0" applyFont="1" applyBorder="1" applyAlignment="1">
      <alignment vertical="center" wrapText="1"/>
    </xf>
    <xf numFmtId="0" fontId="46" fillId="0" borderId="1" xfId="0" applyNumberFormat="1" applyFont="1" applyFill="1" applyBorder="1" applyAlignment="1">
      <alignment wrapText="1"/>
    </xf>
    <xf numFmtId="0" fontId="0" fillId="26" borderId="0" xfId="0" applyFill="1" applyBorder="1" applyAlignment="1">
      <alignment horizontal="center" wrapText="1"/>
    </xf>
    <xf numFmtId="0" fontId="46" fillId="0" borderId="3" xfId="0" applyNumberFormat="1" applyFont="1" applyFill="1" applyBorder="1" applyAlignment="1">
      <alignment wrapText="1"/>
    </xf>
    <xf numFmtId="46" fontId="47" fillId="25" borderId="1" xfId="29" applyNumberFormat="1" applyFont="1" applyFill="1" applyBorder="1" applyAlignment="1"/>
    <xf numFmtId="0" fontId="46" fillId="25" borderId="1" xfId="0" applyNumberFormat="1" applyFont="1" applyFill="1" applyBorder="1" applyAlignment="1">
      <alignment wrapText="1"/>
    </xf>
    <xf numFmtId="49" fontId="0" fillId="0" borderId="1" xfId="0" applyNumberFormat="1" applyBorder="1" applyAlignment="1"/>
    <xf numFmtId="22" fontId="46" fillId="0" borderId="1" xfId="0" applyNumberFormat="1" applyFont="1" applyFill="1" applyBorder="1" applyAlignment="1"/>
    <xf numFmtId="46" fontId="47" fillId="0" borderId="1" xfId="25" applyNumberFormat="1" applyFont="1" applyFill="1" applyBorder="1" applyAlignment="1"/>
    <xf numFmtId="49" fontId="47" fillId="0" borderId="1" xfId="29" applyNumberFormat="1" applyFont="1" applyFill="1" applyBorder="1" applyAlignment="1"/>
    <xf numFmtId="0" fontId="47" fillId="0" borderId="1" xfId="25" applyFont="1" applyFill="1" applyBorder="1" applyAlignment="1"/>
    <xf numFmtId="46" fontId="47" fillId="0" borderId="1" xfId="29" applyNumberFormat="1" applyFont="1" applyFill="1" applyBorder="1" applyAlignment="1"/>
    <xf numFmtId="46" fontId="48" fillId="0" borderId="1" xfId="29" applyNumberFormat="1" applyFont="1" applyFill="1" applyBorder="1" applyAlignment="1">
      <alignment wrapText="1"/>
    </xf>
    <xf numFmtId="0" fontId="47" fillId="0" borderId="1" xfId="29" applyNumberFormat="1" applyFont="1" applyFill="1" applyBorder="1" applyAlignment="1"/>
    <xf numFmtId="0" fontId="47" fillId="0" borderId="3" xfId="29" applyNumberFormat="1" applyFont="1" applyFill="1" applyBorder="1" applyAlignment="1"/>
    <xf numFmtId="46" fontId="47" fillId="0" borderId="3" xfId="29" applyNumberFormat="1" applyFont="1" applyFill="1" applyBorder="1" applyAlignment="1"/>
    <xf numFmtId="0" fontId="50" fillId="0" borderId="0" xfId="63"/>
    <xf numFmtId="49" fontId="46" fillId="0" borderId="1" xfId="63" applyNumberFormat="1" applyFont="1" applyFill="1" applyBorder="1" applyAlignment="1"/>
    <xf numFmtId="0" fontId="48" fillId="0" borderId="1" xfId="63" applyFont="1" applyFill="1" applyBorder="1" applyAlignment="1"/>
    <xf numFmtId="165" fontId="48" fillId="0" borderId="1" xfId="63" applyNumberFormat="1" applyFont="1" applyFill="1" applyBorder="1" applyAlignment="1"/>
    <xf numFmtId="46" fontId="48" fillId="0" borderId="1" xfId="63" applyNumberFormat="1" applyFont="1" applyFill="1" applyBorder="1" applyAlignment="1"/>
    <xf numFmtId="0" fontId="48" fillId="0" borderId="1" xfId="63" applyNumberFormat="1" applyFont="1" applyFill="1" applyBorder="1" applyAlignment="1">
      <alignment wrapText="1"/>
    </xf>
    <xf numFmtId="49" fontId="46" fillId="0" borderId="3" xfId="63" applyNumberFormat="1" applyFont="1" applyFill="1" applyBorder="1" applyAlignment="1"/>
    <xf numFmtId="0" fontId="48" fillId="0" borderId="3" xfId="63" applyFont="1" applyFill="1" applyBorder="1" applyAlignment="1"/>
    <xf numFmtId="49" fontId="47" fillId="0" borderId="3" xfId="29" applyNumberFormat="1" applyFont="1" applyFill="1" applyBorder="1" applyAlignment="1"/>
    <xf numFmtId="165" fontId="48" fillId="0" borderId="3" xfId="63" applyNumberFormat="1" applyFont="1" applyFill="1" applyBorder="1" applyAlignment="1"/>
    <xf numFmtId="46" fontId="48" fillId="0" borderId="3" xfId="63" applyNumberFormat="1" applyFont="1" applyFill="1" applyBorder="1" applyAlignment="1"/>
    <xf numFmtId="0" fontId="48" fillId="0" borderId="3" xfId="63" applyNumberFormat="1" applyFont="1" applyFill="1" applyBorder="1" applyAlignment="1">
      <alignment wrapText="1"/>
    </xf>
    <xf numFmtId="22" fontId="0" fillId="0" borderId="1" xfId="0" applyNumberFormat="1" applyBorder="1" applyAlignment="1"/>
    <xf numFmtId="49" fontId="0" fillId="49" borderId="1" xfId="0" applyNumberFormat="1" applyFill="1" applyBorder="1" applyAlignment="1"/>
    <xf numFmtId="0" fontId="0" fillId="49" borderId="1" xfId="0" applyFill="1" applyBorder="1" applyAlignment="1"/>
    <xf numFmtId="165" fontId="48" fillId="25" borderId="1" xfId="63" applyNumberFormat="1" applyFont="1" applyFill="1" applyBorder="1" applyAlignment="1"/>
    <xf numFmtId="46" fontId="48" fillId="25" borderId="1" xfId="29" applyNumberFormat="1" applyFont="1" applyFill="1" applyBorder="1" applyAlignment="1">
      <alignment wrapText="1"/>
    </xf>
    <xf numFmtId="0" fontId="50" fillId="25" borderId="0" xfId="63" applyFill="1"/>
    <xf numFmtId="46" fontId="48" fillId="33" borderId="1" xfId="29" applyNumberFormat="1" applyFont="1" applyFill="1" applyBorder="1" applyAlignment="1">
      <alignment wrapText="1"/>
    </xf>
    <xf numFmtId="46" fontId="48" fillId="0" borderId="1" xfId="29" applyNumberFormat="1" applyFont="1" applyFill="1" applyBorder="1" applyAlignment="1"/>
    <xf numFmtId="0" fontId="48" fillId="0" borderId="1" xfId="63" applyNumberFormat="1" applyFont="1" applyFill="1" applyBorder="1" applyAlignment="1"/>
    <xf numFmtId="0" fontId="50" fillId="0" borderId="0" xfId="63" applyAlignment="1"/>
    <xf numFmtId="0" fontId="0" fillId="37" borderId="1" xfId="0" applyFill="1" applyBorder="1" applyAlignment="1">
      <alignment horizontal="center" vertical="center"/>
    </xf>
    <xf numFmtId="0" fontId="33" fillId="15" borderId="1" xfId="0" applyFont="1" applyFill="1" applyBorder="1" applyAlignment="1">
      <alignment horizontal="center" vertical="center"/>
    </xf>
    <xf numFmtId="0" fontId="33" fillId="0" borderId="0" xfId="0" applyFont="1" applyBorder="1" applyAlignment="1">
      <alignment horizontal="center" vertical="center"/>
    </xf>
    <xf numFmtId="0" fontId="33" fillId="3" borderId="1" xfId="0" applyFont="1" applyFill="1" applyBorder="1" applyAlignment="1">
      <alignment horizontal="center" vertical="center"/>
    </xf>
    <xf numFmtId="0" fontId="33" fillId="15" borderId="5" xfId="0" applyFont="1" applyFill="1" applyBorder="1" applyAlignment="1">
      <alignment horizontal="center" vertical="center"/>
    </xf>
    <xf numFmtId="0" fontId="33" fillId="15" borderId="6" xfId="0" applyFont="1" applyFill="1" applyBorder="1" applyAlignment="1">
      <alignment horizontal="center" vertical="center"/>
    </xf>
    <xf numFmtId="0" fontId="33" fillId="15" borderId="4" xfId="0" applyFont="1" applyFill="1" applyBorder="1" applyAlignment="1">
      <alignment horizontal="center" vertical="center"/>
    </xf>
    <xf numFmtId="0" fontId="33" fillId="24" borderId="1" xfId="0" applyFont="1" applyFill="1" applyBorder="1" applyAlignment="1">
      <alignment horizontal="center" vertical="center"/>
    </xf>
    <xf numFmtId="0" fontId="33" fillId="2" borderId="1" xfId="0" applyFont="1" applyFill="1" applyBorder="1" applyAlignment="1">
      <alignment horizontal="center" vertical="center"/>
    </xf>
    <xf numFmtId="0" fontId="33" fillId="17" borderId="1" xfId="0" applyFont="1" applyFill="1" applyBorder="1" applyAlignment="1">
      <alignment horizontal="center" vertical="center"/>
    </xf>
    <xf numFmtId="0" fontId="33" fillId="18" borderId="1" xfId="0" applyFont="1" applyFill="1" applyBorder="1" applyAlignment="1">
      <alignment horizontal="center" vertical="center"/>
    </xf>
    <xf numFmtId="0" fontId="34" fillId="22" borderId="1" xfId="0" applyFont="1" applyFill="1" applyBorder="1" applyAlignment="1">
      <alignment horizontal="center"/>
    </xf>
    <xf numFmtId="0" fontId="0" fillId="30" borderId="3" xfId="0" applyFill="1" applyBorder="1" applyAlignment="1">
      <alignment horizontal="center" vertical="center"/>
    </xf>
    <xf numFmtId="0" fontId="0" fillId="30" borderId="2" xfId="0" applyFill="1" applyBorder="1" applyAlignment="1">
      <alignment horizontal="center" vertical="center"/>
    </xf>
    <xf numFmtId="0" fontId="34" fillId="22" borderId="5" xfId="0" applyFont="1" applyFill="1" applyBorder="1" applyAlignment="1">
      <alignment horizontal="center"/>
    </xf>
    <xf numFmtId="0" fontId="34" fillId="22" borderId="4" xfId="0" applyFont="1" applyFill="1" applyBorder="1" applyAlignment="1">
      <alignment horizontal="center"/>
    </xf>
    <xf numFmtId="0" fontId="33" fillId="29" borderId="0" xfId="0" quotePrefix="1" applyFont="1" applyFill="1" applyAlignment="1">
      <alignment horizontal="center" vertical="center"/>
    </xf>
    <xf numFmtId="0" fontId="33" fillId="28" borderId="0" xfId="0" quotePrefix="1" applyFont="1" applyFill="1" applyAlignment="1">
      <alignment horizontal="center" vertical="center"/>
    </xf>
    <xf numFmtId="0" fontId="33" fillId="27" borderId="0" xfId="0" quotePrefix="1" applyFont="1" applyFill="1" applyAlignment="1">
      <alignment horizontal="center" vertical="center"/>
    </xf>
    <xf numFmtId="0" fontId="33" fillId="25" borderId="0" xfId="0" quotePrefix="1" applyFont="1" applyFill="1" applyAlignment="1">
      <alignment horizontal="center" vertical="center"/>
    </xf>
    <xf numFmtId="14" fontId="48" fillId="0" borderId="1" xfId="29" applyNumberFormat="1" applyFont="1" applyFill="1" applyBorder="1" applyAlignment="1">
      <alignment wrapText="1"/>
    </xf>
  </cellXfs>
  <cellStyles count="65">
    <cellStyle name="%_CODIFICATION_OCA_actuelle100909_wk" xfId="3" xr:uid="{3F6039FF-D887-4C51-A9CB-C437B6FED19F}"/>
    <cellStyle name="Comma 2" xfId="12" xr:uid="{176D7C5F-4DD1-43D3-8EE7-15F00AE83B16}"/>
    <cellStyle name="Comma 2 2" xfId="42" xr:uid="{176D7C5F-4DD1-43D3-8EE7-15F00AE83B16}"/>
    <cellStyle name="Normal" xfId="0" builtinId="0" customBuiltin="1"/>
    <cellStyle name="Normal 2" xfId="1" xr:uid="{CAF542EF-2658-4545-9B7D-A0D7DF7E8F38}"/>
    <cellStyle name="Normal 2 2" xfId="2" xr:uid="{D012064B-ADF4-4DAF-BC0F-B4CD4B4C48A6}"/>
    <cellStyle name="Normal 2 2 2" xfId="14" xr:uid="{2E94DF10-7736-4DDF-B051-C5A7F229A4D0}"/>
    <cellStyle name="Normal 2 3" xfId="29" xr:uid="{9CC4ED77-5EF4-4E15-AB04-7243879A5535}"/>
    <cellStyle name="Normal 2 4" xfId="26" xr:uid="{FDBCC482-4DC3-4104-8135-5F94320AB6C3}"/>
    <cellStyle name="Normal 2 5" xfId="32" xr:uid="{F0B521C3-7482-4DF4-B449-06319853704B}"/>
    <cellStyle name="Normal 2 5 2" xfId="58" xr:uid="{F0B521C3-7482-4DF4-B449-06319853704B}"/>
    <cellStyle name="Normal 28" xfId="10" xr:uid="{0B447FD9-3559-4CBF-958A-F2B0EEA80820}"/>
    <cellStyle name="Normal 29" xfId="11" xr:uid="{CA5FD694-60DF-492C-B6AC-6D8289D0243C}"/>
    <cellStyle name="Normal 29 2" xfId="41" xr:uid="{CA5FD694-60DF-492C-B6AC-6D8289D0243C}"/>
    <cellStyle name="Normal 3" xfId="62" xr:uid="{06C287A3-35B1-4650-907F-9E959E18143B}"/>
    <cellStyle name="Normal 3 2" xfId="25" xr:uid="{8E0B9819-635B-415F-A774-851A77C7FB4D}"/>
    <cellStyle name="Normal 3 2 2 2" xfId="4" xr:uid="{BD5BD55F-E6E9-4EF0-8E93-DACAC757FAD9}"/>
    <cellStyle name="Normal 3 2 2 2 2" xfId="7" xr:uid="{BD5BD55F-E6E9-4EF0-8E93-DACAC757FAD9}"/>
    <cellStyle name="Normal 3 2 2 2 2 2" xfId="39" xr:uid="{BD5BD55F-E6E9-4EF0-8E93-DACAC757FAD9}"/>
    <cellStyle name="Normal 3 2 2 2 3" xfId="37" xr:uid="{BD5BD55F-E6E9-4EF0-8E93-DACAC757FAD9}"/>
    <cellStyle name="Normal 3 3" xfId="28" xr:uid="{2BCEFDB6-FBAC-42AB-847D-33C888151761}"/>
    <cellStyle name="Normal 3 3 2" xfId="55" xr:uid="{2BCEFDB6-FBAC-42AB-847D-33C888151761}"/>
    <cellStyle name="Normal 3 4" xfId="31" xr:uid="{3F73DD5A-105A-4A3A-BAF4-34AB98DBBCF9}"/>
    <cellStyle name="Normal 3 4 2" xfId="57" xr:uid="{3F73DD5A-105A-4A3A-BAF4-34AB98DBBCF9}"/>
    <cellStyle name="Normal 3 5" xfId="33" xr:uid="{65A05948-27F4-4AD1-B285-586547213D04}"/>
    <cellStyle name="Normal 30" xfId="13" xr:uid="{AD39F1EA-E92A-40BD-BC9E-3A954594514D}"/>
    <cellStyle name="Normal 30 2" xfId="43" xr:uid="{AD39F1EA-E92A-40BD-BC9E-3A954594514D}"/>
    <cellStyle name="Normal 31" xfId="15" xr:uid="{09630D7A-79EE-413E-A398-8738E59CCA82}"/>
    <cellStyle name="Normal 31 2" xfId="44" xr:uid="{09630D7A-79EE-413E-A398-8738E59CCA82}"/>
    <cellStyle name="Normal 32" xfId="16" xr:uid="{29710380-8AA4-4996-9A9F-699C7F5BCD06}"/>
    <cellStyle name="Normal 32 2" xfId="45" xr:uid="{29710380-8AA4-4996-9A9F-699C7F5BCD06}"/>
    <cellStyle name="Normal 37 3 3" xfId="17" xr:uid="{1EBA771E-9817-41FA-847E-1B0591D4FD06}"/>
    <cellStyle name="Normal 37 3 3 2" xfId="20" xr:uid="{515E2444-9A3A-43C4-8120-DFD052327AC1}"/>
    <cellStyle name="Normal 37 3 3 2 2" xfId="21" xr:uid="{AEA85998-36DD-4604-B9E1-37F029BEBD62}"/>
    <cellStyle name="Normal 37 3 3 2 2 2" xfId="22" xr:uid="{203B17D0-1AFD-40F1-8F6B-53A830B477BF}"/>
    <cellStyle name="Normal 37 3 3 2 2 2 2" xfId="23" xr:uid="{0854B596-C952-44AF-912F-CA1A007EA798}"/>
    <cellStyle name="Normal 37 3 3 2 2 2 2 2" xfId="52" xr:uid="{0854B596-C952-44AF-912F-CA1A007EA798}"/>
    <cellStyle name="Normal 37 3 3 2 2 2 3" xfId="51" xr:uid="{203B17D0-1AFD-40F1-8F6B-53A830B477BF}"/>
    <cellStyle name="Normal 37 3 3 2 2 3" xfId="50" xr:uid="{AEA85998-36DD-4604-B9E1-37F029BEBD62}"/>
    <cellStyle name="Normal 37 3 3 2 3" xfId="49" xr:uid="{515E2444-9A3A-43C4-8120-DFD052327AC1}"/>
    <cellStyle name="Normal 37 3 3 3" xfId="19" xr:uid="{C755E00D-21DD-4C0D-A58A-1880A7BC3FDF}"/>
    <cellStyle name="Normal 37 3 3 3 2" xfId="48" xr:uid="{C755E00D-21DD-4C0D-A58A-1880A7BC3FDF}"/>
    <cellStyle name="Normal 37 3 3 4" xfId="18" xr:uid="{4942EC0D-3685-4E12-B855-D746ECB67C8B}"/>
    <cellStyle name="Normal 37 3 3 4 2" xfId="47" xr:uid="{4942EC0D-3685-4E12-B855-D746ECB67C8B}"/>
    <cellStyle name="Normal 37 3 3 5" xfId="46" xr:uid="{1EBA771E-9817-41FA-847E-1B0591D4FD06}"/>
    <cellStyle name="Normal 39" xfId="24" xr:uid="{97B7CBBA-AF95-436F-B01A-DE69FDFAB443}"/>
    <cellStyle name="Normal 39 2" xfId="53" xr:uid="{97B7CBBA-AF95-436F-B01A-DE69FDFAB443}"/>
    <cellStyle name="Normal 4" xfId="63" xr:uid="{DFB1B8ED-0A47-4C4D-B7EB-341472322117}"/>
    <cellStyle name="Normal 40" xfId="27" xr:uid="{59DEFFDF-DAD1-4911-8CEE-C130E6148C4C}"/>
    <cellStyle name="Normal 40 2" xfId="54" xr:uid="{59DEFFDF-DAD1-4911-8CEE-C130E6148C4C}"/>
    <cellStyle name="Normal 41" xfId="30" xr:uid="{7C3CD140-7BFC-4C26-A4CB-619893BCA5CD}"/>
    <cellStyle name="Normal 41 2" xfId="56" xr:uid="{7C3CD140-7BFC-4C26-A4CB-619893BCA5CD}"/>
    <cellStyle name="Normal 43" xfId="34" xr:uid="{801DBCBC-206C-4125-B015-6AB85939D36F}"/>
    <cellStyle name="Normal 43 2" xfId="59" xr:uid="{801DBCBC-206C-4125-B015-6AB85939D36F}"/>
    <cellStyle name="Normal 44" xfId="35" xr:uid="{2A5A39F7-B237-4112-8BF0-009450940146}"/>
    <cellStyle name="Normal 44 2" xfId="60" xr:uid="{2A5A39F7-B237-4112-8BF0-009450940146}"/>
    <cellStyle name="Normal 45" xfId="36" xr:uid="{5397F81A-2322-4570-8455-00D2C36B2F9F}"/>
    <cellStyle name="Normal 45 2" xfId="61" xr:uid="{5397F81A-2322-4570-8455-00D2C36B2F9F}"/>
    <cellStyle name="Normal 5" xfId="9" xr:uid="{E7F8A3F8-7945-47C5-8C34-045F2083C1EF}"/>
    <cellStyle name="Normal 5 2 3" xfId="5" xr:uid="{8F3741BC-1DE9-4973-A8CD-FE9DF11DED8E}"/>
    <cellStyle name="Normal 6" xfId="64" xr:uid="{91DC40D6-9671-4F76-8CF6-21A3F494A4FE}"/>
    <cellStyle name="Normal 9" xfId="6" xr:uid="{26FCDD9C-76DA-45D5-B9ED-5F1088F87977}"/>
    <cellStyle name="Normal 9 2" xfId="8" xr:uid="{26FCDD9C-76DA-45D5-B9ED-5F1088F87977}"/>
    <cellStyle name="Normal 9 2 2" xfId="40" xr:uid="{26FCDD9C-76DA-45D5-B9ED-5F1088F87977}"/>
    <cellStyle name="Normal 9 3" xfId="38" xr:uid="{26FCDD9C-76DA-45D5-B9ED-5F1088F87977}"/>
  </cellStyles>
  <dxfs count="150">
    <dxf>
      <fill>
        <patternFill>
          <bgColor theme="9"/>
        </patternFill>
      </fill>
    </dxf>
    <dxf>
      <font>
        <color rgb="FF9C0006"/>
      </font>
      <fill>
        <patternFill>
          <bgColor rgb="FFFFC7CE"/>
        </patternFill>
      </fill>
    </dxf>
    <dxf>
      <fill>
        <patternFill>
          <bgColor rgb="FFFFFF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auto="1"/>
        <name val="Calibri Light"/>
        <family val="2"/>
        <scheme val="none"/>
      </font>
      <fill>
        <patternFill patternType="none">
          <fgColor indexed="64"/>
          <bgColor indexed="65"/>
        </patternFill>
      </fill>
      <alignment horizontal="general" vertical="bottom" textRotation="0" wrapText="0" indent="0" justifyLastLine="0" shrinkToFit="0" readingOrder="0"/>
      <border diagonalUp="0" diagonalDown="0">
        <left style="thin">
          <color indexed="64"/>
        </left>
        <right style="thin">
          <color indexed="64"/>
        </right>
        <top style="thin">
          <color indexed="64"/>
        </top>
        <bottom/>
      </border>
    </dxf>
    <dxf>
      <font>
        <strike val="0"/>
        <outline val="0"/>
        <shadow val="0"/>
        <u val="none"/>
        <vertAlign val="baseline"/>
        <sz val="12"/>
        <name val="Calibri Light"/>
        <family val="2"/>
        <scheme val="none"/>
      </font>
      <numFmt numFmtId="31" formatCode="[h]:mm:ss"/>
      <fill>
        <patternFill patternType="none">
          <fgColor indexed="64"/>
          <bgColor auto="1"/>
        </patternFill>
      </fil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Light"/>
        <family val="2"/>
        <scheme val="none"/>
      </font>
      <fill>
        <patternFill patternType="none">
          <fgColor indexed="64"/>
          <bgColor indexed="65"/>
        </patternFill>
      </fill>
      <alignment horizontal="general" vertical="bottom" textRotation="0" wrapText="0" indent="0" justifyLastLine="0" shrinkToFit="0" readingOrder="0"/>
      <border diagonalUp="0" diagonalDown="0">
        <left style="thin">
          <color indexed="64"/>
        </left>
        <right style="thin">
          <color indexed="64"/>
        </right>
        <top style="thin">
          <color indexed="64"/>
        </top>
        <bottom/>
      </border>
    </dxf>
    <dxf>
      <font>
        <strike val="0"/>
        <outline val="0"/>
        <shadow val="0"/>
        <u val="none"/>
        <vertAlign val="baseline"/>
        <sz val="12"/>
        <name val="Calibri Light"/>
        <family val="2"/>
        <scheme val="none"/>
      </font>
      <numFmt numFmtId="31" formatCode="[h]:mm:ss"/>
      <fill>
        <patternFill patternType="none">
          <fgColor indexed="64"/>
          <bgColor auto="1"/>
        </patternFill>
      </fil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Light"/>
        <family val="2"/>
        <scheme val="none"/>
      </font>
      <numFmt numFmtId="31" formatCode="[h]:mm:ss"/>
      <fill>
        <patternFill patternType="none">
          <fgColor indexed="64"/>
          <bgColor indexed="65"/>
        </patternFill>
      </fill>
      <alignment horizontal="general" vertical="bottom"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2"/>
        <name val="Calibri Light"/>
        <family val="2"/>
        <scheme val="none"/>
      </font>
      <numFmt numFmtId="31" formatCode="[h]:mm:ss"/>
      <fill>
        <patternFill patternType="none">
          <fgColor indexed="64"/>
          <bgColor auto="1"/>
        </patternFill>
      </fil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Light"/>
        <family val="2"/>
        <scheme val="none"/>
      </font>
      <numFmt numFmtId="31" formatCode="[h]:mm:ss"/>
      <fill>
        <patternFill patternType="none">
          <fgColor indexed="64"/>
          <bgColor indexed="65"/>
        </patternFill>
      </fill>
      <alignment horizontal="general" vertical="bottom"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2"/>
        <name val="Calibri Light"/>
        <family val="2"/>
        <scheme val="none"/>
      </font>
      <numFmt numFmtId="31" formatCode="[h]:mm:ss"/>
      <fill>
        <patternFill patternType="none">
          <fgColor indexed="64"/>
          <bgColor auto="1"/>
        </patternFill>
      </fill>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Light"/>
        <family val="2"/>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2"/>
        <name val="Calibri Light"/>
        <family val="2"/>
        <scheme val="none"/>
      </font>
      <numFmt numFmtId="0" formatCode="General"/>
      <fill>
        <patternFill patternType="none">
          <fgColor indexed="64"/>
          <bgColor auto="1"/>
        </patternFill>
      </fill>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Light"/>
        <family val="2"/>
        <scheme val="none"/>
      </font>
      <numFmt numFmtId="31" formatCode="[h]:mm:ss"/>
      <fill>
        <patternFill patternType="none">
          <fgColor indexed="64"/>
          <bgColor indexed="65"/>
        </patternFill>
      </fill>
      <alignment horizontal="general" vertical="bottom"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2"/>
        <name val="Calibri Light"/>
        <family val="2"/>
        <scheme val="none"/>
      </font>
      <numFmt numFmtId="31" formatCode="[h]:mm:ss"/>
      <fill>
        <patternFill patternType="none">
          <fgColor indexed="64"/>
          <bgColor auto="1"/>
        </patternFill>
      </fill>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Light"/>
        <family val="2"/>
        <scheme val="none"/>
      </font>
      <numFmt numFmtId="31" formatCode="[h]:mm:ss"/>
      <fill>
        <patternFill patternType="none">
          <fgColor indexed="64"/>
          <bgColor indexed="65"/>
        </patternFill>
      </fill>
      <alignment horizontal="general" vertical="bottom"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2"/>
        <name val="Calibri Light"/>
        <family val="2"/>
        <scheme val="none"/>
      </font>
      <numFmt numFmtId="31" formatCode="[h]:mm:ss"/>
      <fill>
        <patternFill patternType="none">
          <fgColor indexed="64"/>
          <bgColor auto="1"/>
        </patternFill>
      </fill>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Light"/>
        <family val="2"/>
        <scheme val="none"/>
      </font>
      <numFmt numFmtId="31" formatCode="[h]:mm:ss"/>
      <fill>
        <patternFill patternType="none">
          <fgColor indexed="64"/>
          <bgColor indexed="65"/>
        </patternFill>
      </fill>
      <alignment horizontal="general" vertical="bottom"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2"/>
        <name val="Calibri Light"/>
        <family val="2"/>
        <scheme val="none"/>
      </font>
      <numFmt numFmtId="31" formatCode="[h]:mm:ss"/>
      <fill>
        <patternFill patternType="none">
          <fgColor indexed="64"/>
          <bgColor auto="1"/>
        </patternFill>
      </fill>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Light"/>
        <family val="2"/>
        <scheme val="none"/>
      </font>
      <numFmt numFmtId="31" formatCode="[h]:mm:ss"/>
      <fill>
        <patternFill patternType="none">
          <fgColor indexed="64"/>
          <bgColor indexed="65"/>
        </patternFill>
      </fill>
      <alignment horizontal="general" vertical="bottom"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2"/>
        <name val="Calibri Light"/>
        <family val="2"/>
        <scheme val="none"/>
      </font>
      <numFmt numFmtId="31" formatCode="[h]:mm:ss"/>
      <fill>
        <patternFill patternType="none">
          <fgColor indexed="64"/>
          <bgColor auto="1"/>
        </patternFill>
      </fill>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Light"/>
        <family val="2"/>
        <scheme val="none"/>
      </font>
      <fill>
        <patternFill patternType="none">
          <fgColor indexed="64"/>
          <bgColor indexed="65"/>
        </patternFill>
      </fill>
      <alignment horizontal="general" vertical="bottom"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2"/>
        <name val="Calibri Light"/>
        <family val="2"/>
        <scheme val="none"/>
      </font>
      <fill>
        <patternFill patternType="none">
          <fgColor indexed="64"/>
          <bgColor auto="1"/>
        </patternFill>
      </fill>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Light"/>
        <family val="2"/>
        <scheme val="none"/>
      </font>
      <numFmt numFmtId="31" formatCode="[h]:mm:ss"/>
      <fill>
        <patternFill patternType="none">
          <fgColor indexed="64"/>
          <bgColor indexed="65"/>
        </patternFill>
      </fill>
      <alignment horizontal="general" vertical="bottom"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2"/>
        <name val="Calibri Light"/>
        <family val="2"/>
        <scheme val="none"/>
      </font>
      <numFmt numFmtId="31" formatCode="[h]:mm:ss"/>
      <fill>
        <patternFill patternType="none">
          <fgColor indexed="64"/>
          <bgColor auto="1"/>
        </patternFill>
      </fill>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Light"/>
        <family val="2"/>
        <scheme val="none"/>
      </font>
      <numFmt numFmtId="31" formatCode="[h]:mm:ss"/>
      <fill>
        <patternFill patternType="none">
          <fgColor indexed="64"/>
          <bgColor indexed="65"/>
        </patternFill>
      </fill>
      <alignment horizontal="general" vertical="bottom"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2"/>
        <name val="Calibri Light"/>
        <family val="2"/>
        <scheme val="none"/>
      </font>
      <numFmt numFmtId="31" formatCode="[h]:mm:ss"/>
      <fill>
        <patternFill patternType="none">
          <fgColor indexed="64"/>
          <bgColor auto="1"/>
        </patternFill>
      </fill>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Calibri Light"/>
        <family val="2"/>
        <scheme val="none"/>
      </font>
      <numFmt numFmtId="31" formatCode="[h]:mm:ss"/>
      <fill>
        <patternFill patternType="none">
          <fgColor indexed="64"/>
          <bgColor indexed="65"/>
        </patternFill>
      </fill>
      <alignment horizontal="general" vertical="bottom" textRotation="0" wrapText="1"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2"/>
        <name val="Calibri Light"/>
        <family val="2"/>
        <scheme val="none"/>
      </font>
      <numFmt numFmtId="31" formatCode="[h]:mm:ss"/>
      <fill>
        <patternFill patternType="none">
          <fgColor indexed="64"/>
          <bgColor auto="1"/>
        </patternFill>
      </fill>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Calibri Light"/>
        <family val="2"/>
        <scheme val="none"/>
      </font>
      <numFmt numFmtId="31" formatCode="[h]:mm:ss"/>
      <fill>
        <patternFill patternType="none">
          <fgColor indexed="64"/>
          <bgColor indexed="65"/>
        </patternFill>
      </fill>
      <alignment horizontal="general" vertical="bottom" textRotation="0" wrapText="1"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2"/>
        <color theme="1"/>
        <name val="Calibri Light"/>
        <family val="2"/>
        <scheme val="none"/>
      </font>
      <numFmt numFmtId="31" formatCode="[h]:mm:ss"/>
      <fill>
        <patternFill patternType="none">
          <fgColor indexed="64"/>
          <bgColor auto="1"/>
        </patternFill>
      </fill>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indexed="8"/>
        <name val="Calibri Light"/>
        <family val="2"/>
        <scheme val="none"/>
      </font>
      <numFmt numFmtId="31" formatCode="[h]:mm:ss"/>
      <fill>
        <patternFill patternType="solid">
          <fgColor indexed="64"/>
          <bgColor theme="4" tint="0.59999389629810485"/>
        </patternFill>
      </fill>
      <alignment horizontal="general" vertical="bottom" textRotation="0" wrapText="1"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2"/>
        <name val="Calibri Light"/>
        <family val="2"/>
        <scheme val="none"/>
      </font>
      <numFmt numFmtId="31" formatCode="[h]:mm:ss"/>
      <fill>
        <patternFill patternType="solid">
          <fgColor indexed="64"/>
          <bgColor theme="4" tint="0.59999389629810485"/>
        </patternFill>
      </fill>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Light"/>
        <family val="2"/>
        <scheme val="none"/>
      </font>
      <numFmt numFmtId="165" formatCode="[h]:mm:ss;@"/>
      <fill>
        <patternFill patternType="none">
          <fgColor indexed="64"/>
          <bgColor indexed="65"/>
        </patternFill>
      </fill>
      <alignment horizontal="general" vertical="bottom"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2"/>
        <name val="Calibri Light"/>
        <family val="2"/>
        <scheme val="none"/>
      </font>
      <numFmt numFmtId="165" formatCode="[h]:mm:ss;@"/>
      <fill>
        <patternFill patternType="none">
          <fgColor indexed="64"/>
          <bgColor auto="1"/>
        </patternFill>
      </fill>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Light"/>
        <family val="2"/>
        <scheme val="none"/>
      </font>
      <numFmt numFmtId="166" formatCode="m/d/yyyy\ h:mm"/>
      <fill>
        <patternFill patternType="none">
          <fgColor indexed="64"/>
          <bgColor indexed="65"/>
        </patternFill>
      </fill>
      <alignment horizontal="general" vertical="bottom"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2"/>
        <name val="Calibri Light"/>
        <family val="2"/>
        <scheme val="none"/>
      </font>
      <numFmt numFmtId="166" formatCode="m/d/yyyy\ h:mm"/>
      <fill>
        <patternFill patternType="none">
          <fgColor indexed="64"/>
          <bgColor auto="1"/>
        </patternFill>
      </fill>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Light"/>
        <family val="2"/>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2"/>
        <name val="Calibri Light"/>
        <family val="2"/>
        <scheme val="none"/>
      </font>
      <numFmt numFmtId="0" formatCode="General"/>
      <fill>
        <patternFill patternType="none">
          <fgColor indexed="64"/>
          <bgColor auto="1"/>
        </patternFill>
      </fill>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Light"/>
        <family val="2"/>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2"/>
        <name val="Calibri Light"/>
        <family val="2"/>
        <scheme val="none"/>
      </font>
      <numFmt numFmtId="0" formatCode="General"/>
      <fill>
        <patternFill patternType="none">
          <fgColor indexed="64"/>
          <bgColor auto="1"/>
        </patternFill>
      </fill>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Light"/>
        <family val="2"/>
        <scheme val="none"/>
      </font>
      <fill>
        <patternFill patternType="none">
          <fgColor indexed="64"/>
          <bgColor indexed="65"/>
        </patternFill>
      </fill>
      <alignment horizontal="general" vertical="bottom"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2"/>
        <name val="Calibri Light"/>
        <family val="2"/>
        <scheme val="none"/>
      </font>
      <fill>
        <patternFill patternType="none">
          <fgColor indexed="64"/>
          <bgColor auto="1"/>
        </patternFill>
      </fill>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Light"/>
        <family val="2"/>
        <scheme val="none"/>
      </font>
      <fill>
        <patternFill patternType="none">
          <fgColor indexed="64"/>
          <bgColor indexed="65"/>
        </patternFill>
      </fill>
      <alignment horizontal="general" vertical="bottom"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2"/>
        <name val="Calibri Light"/>
        <family val="2"/>
        <scheme val="none"/>
      </font>
      <fill>
        <patternFill patternType="none">
          <fgColor indexed="64"/>
          <bgColor auto="1"/>
        </patternFill>
      </fill>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Light"/>
        <family val="2"/>
        <scheme val="none"/>
      </font>
      <fill>
        <patternFill patternType="none">
          <fgColor indexed="64"/>
          <bgColor indexed="65"/>
        </patternFill>
      </fill>
      <alignment horizontal="general" vertical="bottom"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2"/>
        <name val="Calibri Light"/>
        <family val="2"/>
        <scheme val="none"/>
      </font>
      <fill>
        <patternFill patternType="none">
          <fgColor indexed="64"/>
          <bgColor auto="1"/>
        </patternFill>
      </fill>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Light"/>
        <family val="2"/>
        <scheme val="none"/>
      </font>
      <fill>
        <patternFill patternType="none">
          <fgColor indexed="64"/>
          <bgColor indexed="65"/>
        </patternFill>
      </fill>
      <alignment horizontal="general"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auto="1"/>
        <name val="Calibri Light"/>
        <family val="2"/>
        <scheme val="none"/>
      </font>
      <numFmt numFmtId="30" formatCode="@"/>
      <fill>
        <patternFill patternType="none">
          <fgColor indexed="64"/>
          <bgColor indexed="65"/>
        </patternFill>
      </fill>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2"/>
        <name val="Calibri Light"/>
        <family val="2"/>
        <scheme val="none"/>
      </font>
      <fill>
        <patternFill patternType="none">
          <fgColor indexed="64"/>
          <bgColor auto="1"/>
        </patternFill>
      </fill>
      <alignment horizontal="general" vertical="bottom" textRotation="0" wrapText="0" indent="0" justifyLastLine="0" shrinkToFit="0" readingOrder="0"/>
    </dxf>
    <dxf>
      <border outline="0">
        <bottom style="thin">
          <color indexed="64"/>
        </bottom>
      </border>
    </dxf>
    <dxf>
      <fill>
        <patternFill patternType="solid">
          <fgColor indexed="64"/>
          <bgColor rgb="FF00B0F0"/>
        </patternFill>
      </fill>
      <alignment horizontal="center" vertical="bottom"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externalLink" Target="externalLinks/externalLink6.xml"/><Relationship Id="rId26" Type="http://schemas.openxmlformats.org/officeDocument/2006/relationships/pivotCacheDefinition" Target="pivotCache/pivotCacheDefinition1.xml"/><Relationship Id="rId3" Type="http://schemas.openxmlformats.org/officeDocument/2006/relationships/worksheet" Target="worksheets/sheet3.xml"/><Relationship Id="rId21" Type="http://schemas.openxmlformats.org/officeDocument/2006/relationships/externalLink" Target="externalLinks/externalLink9.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5.xml"/><Relationship Id="rId25" Type="http://schemas.openxmlformats.org/officeDocument/2006/relationships/externalLink" Target="externalLinks/externalLink13.xml"/><Relationship Id="rId2" Type="http://schemas.openxmlformats.org/officeDocument/2006/relationships/worksheet" Target="worksheets/sheet2.xml"/><Relationship Id="rId16" Type="http://schemas.openxmlformats.org/officeDocument/2006/relationships/externalLink" Target="externalLinks/externalLink4.xml"/><Relationship Id="rId20" Type="http://schemas.openxmlformats.org/officeDocument/2006/relationships/externalLink" Target="externalLinks/externalLink8.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2.xml"/><Relationship Id="rId32"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externalLink" Target="externalLinks/externalLink3.xml"/><Relationship Id="rId23" Type="http://schemas.openxmlformats.org/officeDocument/2006/relationships/externalLink" Target="externalLinks/externalLink11.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externalLink" Target="externalLinks/externalLink7.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 Id="rId22" Type="http://schemas.openxmlformats.org/officeDocument/2006/relationships/externalLink" Target="externalLinks/externalLink10.xml"/><Relationship Id="rId27" Type="http://schemas.openxmlformats.org/officeDocument/2006/relationships/theme" Target="theme/theme1.xml"/><Relationship Id="rId30"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[OCM RAN INCIDENT FOLOW-UP 28-04-2026 19H UTC.xlsx]BREACKDOWN!PivotTable11</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BREACKDOWN!$N$5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BREACKDOWN!$M$6:$M$15</c:f>
              <c:strCache>
                <c:ptCount val="9"/>
                <c:pt idx="0">
                  <c:v>camusat</c:v>
                </c:pt>
                <c:pt idx="1">
                  <c:v>#N/A</c:v>
                </c:pt>
                <c:pt idx="2">
                  <c:v>HW SPMS</c:v>
                </c:pt>
                <c:pt idx="3">
                  <c:v>Teleinfra</c:v>
                </c:pt>
                <c:pt idx="4">
                  <c:v>AFRO</c:v>
                </c:pt>
                <c:pt idx="5">
                  <c:v>OCM SPMS</c:v>
                </c:pt>
                <c:pt idx="6">
                  <c:v>Hammer</c:v>
                </c:pt>
                <c:pt idx="7">
                  <c:v>OCM ING</c:v>
                </c:pt>
                <c:pt idx="8">
                  <c:v>IHS</c:v>
                </c:pt>
              </c:strCache>
            </c:strRef>
          </c:cat>
          <c:val>
            <c:numRef>
              <c:f>BREACKDOWN!$N$6:$N$15</c:f>
              <c:numCache>
                <c:formatCode>General</c:formatCode>
                <c:ptCount val="9"/>
                <c:pt idx="0">
                  <c:v>1</c:v>
                </c:pt>
                <c:pt idx="1">
                  <c:v>1</c:v>
                </c:pt>
                <c:pt idx="2">
                  <c:v>3</c:v>
                </c:pt>
                <c:pt idx="3">
                  <c:v>4</c:v>
                </c:pt>
                <c:pt idx="4">
                  <c:v>5</c:v>
                </c:pt>
                <c:pt idx="5">
                  <c:v>5</c:v>
                </c:pt>
                <c:pt idx="6">
                  <c:v>10</c:v>
                </c:pt>
                <c:pt idx="7">
                  <c:v>10</c:v>
                </c:pt>
                <c:pt idx="8">
                  <c:v>11</c:v>
                </c:pt>
              </c:numCache>
            </c:numRef>
          </c:val>
          <c:extLst>
            <c:ext xmlns:c16="http://schemas.microsoft.com/office/drawing/2014/chart" uri="{C3380CC4-5D6E-409C-BE32-E72D297353CC}">
              <c16:uniqueId val="{00000002-6495-412E-9B76-8C0923A7D4F8}"/>
            </c:ext>
          </c:extLst>
        </c:ser>
        <c:dLbls>
          <c:dLblPos val="outEnd"/>
          <c:showLegendKey val="0"/>
          <c:showVal val="1"/>
          <c:showCatName val="0"/>
          <c:showSerName val="0"/>
          <c:showPercent val="0"/>
          <c:showBubbleSize val="0"/>
        </c:dLbls>
        <c:gapWidth val="182"/>
        <c:axId val="291514479"/>
        <c:axId val="291500335"/>
      </c:barChart>
      <c:catAx>
        <c:axId val="2915144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1500335"/>
        <c:crosses val="autoZero"/>
        <c:auto val="1"/>
        <c:lblAlgn val="ctr"/>
        <c:lblOffset val="100"/>
        <c:noMultiLvlLbl val="0"/>
      </c:catAx>
      <c:valAx>
        <c:axId val="2915003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1514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[OCM RAN INCIDENT FOLOW-UP 28-04-2026 19H UTC.xlsx]BREACKDOWN!PivotTable12</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BREACKDOWN!$N$34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BREACKDOWN!$M$35:$M$44</c:f>
              <c:strCache>
                <c:ptCount val="9"/>
                <c:pt idx="0">
                  <c:v>camusat</c:v>
                </c:pt>
                <c:pt idx="1">
                  <c:v>#N/A</c:v>
                </c:pt>
                <c:pt idx="2">
                  <c:v>HW SPMS</c:v>
                </c:pt>
                <c:pt idx="3">
                  <c:v>Teleinfra</c:v>
                </c:pt>
                <c:pt idx="4">
                  <c:v>AFRO</c:v>
                </c:pt>
                <c:pt idx="5">
                  <c:v>OCM SPMS</c:v>
                </c:pt>
                <c:pt idx="6">
                  <c:v>Hammer</c:v>
                </c:pt>
                <c:pt idx="7">
                  <c:v>OCM ING</c:v>
                </c:pt>
                <c:pt idx="8">
                  <c:v>IHS</c:v>
                </c:pt>
              </c:strCache>
            </c:strRef>
          </c:cat>
          <c:val>
            <c:numRef>
              <c:f>BREACKDOWN!$N$35:$N$44</c:f>
              <c:numCache>
                <c:formatCode>General</c:formatCode>
                <c:ptCount val="9"/>
                <c:pt idx="0">
                  <c:v>1</c:v>
                </c:pt>
                <c:pt idx="1">
                  <c:v>1</c:v>
                </c:pt>
                <c:pt idx="2">
                  <c:v>3</c:v>
                </c:pt>
                <c:pt idx="3">
                  <c:v>4</c:v>
                </c:pt>
                <c:pt idx="4">
                  <c:v>5</c:v>
                </c:pt>
                <c:pt idx="5">
                  <c:v>5</c:v>
                </c:pt>
                <c:pt idx="6">
                  <c:v>10</c:v>
                </c:pt>
                <c:pt idx="7">
                  <c:v>10</c:v>
                </c:pt>
                <c:pt idx="8">
                  <c:v>11</c:v>
                </c:pt>
              </c:numCache>
            </c:numRef>
          </c:val>
          <c:extLst>
            <c:ext xmlns:c16="http://schemas.microsoft.com/office/drawing/2014/chart" uri="{C3380CC4-5D6E-409C-BE32-E72D297353CC}">
              <c16:uniqueId val="{00000000-C039-4979-B298-E8BF4D658C7B}"/>
            </c:ext>
          </c:extLst>
        </c:ser>
        <c:dLbls>
          <c:dLblPos val="outEnd"/>
          <c:showLegendKey val="0"/>
          <c:showVal val="1"/>
          <c:showCatName val="0"/>
          <c:showSerName val="0"/>
          <c:showPercent val="0"/>
          <c:showBubbleSize val="0"/>
        </c:dLbls>
        <c:gapWidth val="182"/>
        <c:axId val="448275439"/>
        <c:axId val="448275855"/>
      </c:barChart>
      <c:catAx>
        <c:axId val="4482754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275855"/>
        <c:crosses val="autoZero"/>
        <c:auto val="1"/>
        <c:lblAlgn val="ctr"/>
        <c:lblOffset val="100"/>
        <c:noMultiLvlLbl val="0"/>
      </c:catAx>
      <c:valAx>
        <c:axId val="4482758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275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[OCM RAN INCIDENT FOLOW-UP 28-04-2026 19H UTC.xlsx]BREACKDOWN!PivotTable13</c:name>
    <c:fmtId val="1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BREACKDOWN!$N$63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BREACKDOWN!$M$64:$M$73</c:f>
              <c:strCache>
                <c:ptCount val="9"/>
                <c:pt idx="0">
                  <c:v>camusat</c:v>
                </c:pt>
                <c:pt idx="1">
                  <c:v>#N/A</c:v>
                </c:pt>
                <c:pt idx="2">
                  <c:v>HW SPMS</c:v>
                </c:pt>
                <c:pt idx="3">
                  <c:v>Teleinfra</c:v>
                </c:pt>
                <c:pt idx="4">
                  <c:v>AFRO</c:v>
                </c:pt>
                <c:pt idx="5">
                  <c:v>OCM SPMS</c:v>
                </c:pt>
                <c:pt idx="6">
                  <c:v>Hammer</c:v>
                </c:pt>
                <c:pt idx="7">
                  <c:v>OCM ING</c:v>
                </c:pt>
                <c:pt idx="8">
                  <c:v>IHS</c:v>
                </c:pt>
              </c:strCache>
            </c:strRef>
          </c:cat>
          <c:val>
            <c:numRef>
              <c:f>BREACKDOWN!$N$64:$N$73</c:f>
              <c:numCache>
                <c:formatCode>General</c:formatCode>
                <c:ptCount val="9"/>
                <c:pt idx="0">
                  <c:v>1</c:v>
                </c:pt>
                <c:pt idx="1">
                  <c:v>1</c:v>
                </c:pt>
                <c:pt idx="2">
                  <c:v>3</c:v>
                </c:pt>
                <c:pt idx="3">
                  <c:v>4</c:v>
                </c:pt>
                <c:pt idx="4">
                  <c:v>5</c:v>
                </c:pt>
                <c:pt idx="5">
                  <c:v>5</c:v>
                </c:pt>
                <c:pt idx="6">
                  <c:v>10</c:v>
                </c:pt>
                <c:pt idx="7">
                  <c:v>10</c:v>
                </c:pt>
                <c:pt idx="8">
                  <c:v>11</c:v>
                </c:pt>
              </c:numCache>
            </c:numRef>
          </c:val>
          <c:extLst>
            <c:ext xmlns:c16="http://schemas.microsoft.com/office/drawing/2014/chart" uri="{C3380CC4-5D6E-409C-BE32-E72D297353CC}">
              <c16:uniqueId val="{00000000-A84B-4ECC-AB09-20EB301B582F}"/>
            </c:ext>
          </c:extLst>
        </c:ser>
        <c:dLbls>
          <c:dLblPos val="outEnd"/>
          <c:showLegendKey val="0"/>
          <c:showVal val="1"/>
          <c:showCatName val="0"/>
          <c:showSerName val="0"/>
          <c:showPercent val="0"/>
          <c:showBubbleSize val="0"/>
        </c:dLbls>
        <c:gapWidth val="182"/>
        <c:axId val="819311711"/>
        <c:axId val="819331263"/>
      </c:barChart>
      <c:catAx>
        <c:axId val="8193117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9331263"/>
        <c:crosses val="autoZero"/>
        <c:auto val="1"/>
        <c:lblAlgn val="ctr"/>
        <c:lblOffset val="100"/>
        <c:noMultiLvlLbl val="0"/>
      </c:catAx>
      <c:valAx>
        <c:axId val="8193312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9311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[OCM RAN INCIDENT FOLOW-UP 28-04-2026 19H UTC.xlsx]BREACKDOWN!PivotTable15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+04H</a:t>
            </a:r>
          </a:p>
        </c:rich>
      </c:tx>
      <c:overlay val="0"/>
      <c:spPr>
        <a:solidFill>
          <a:srgbClr val="92D05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BREACKDOWN!$C$96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BREACKDOWN!$B$97:$B$111</c:f>
              <c:strCache>
                <c:ptCount val="14"/>
                <c:pt idx="0">
                  <c:v>MTN</c:v>
                </c:pt>
                <c:pt idx="1">
                  <c:v>CDS</c:v>
                </c:pt>
                <c:pt idx="2">
                  <c:v>OCM SPMS</c:v>
                </c:pt>
                <c:pt idx="3">
                  <c:v>MTN sharing</c:v>
                </c:pt>
                <c:pt idx="4">
                  <c:v>Huawzi projet</c:v>
                </c:pt>
                <c:pt idx="5">
                  <c:v>Huawei-Ruraux sites</c:v>
                </c:pt>
                <c:pt idx="6">
                  <c:v>Teleinfra</c:v>
                </c:pt>
                <c:pt idx="7">
                  <c:v>AFRO</c:v>
                </c:pt>
                <c:pt idx="8">
                  <c:v>#N/A</c:v>
                </c:pt>
                <c:pt idx="9">
                  <c:v>OCM ING</c:v>
                </c:pt>
                <c:pt idx="10">
                  <c:v>P2 Impact</c:v>
                </c:pt>
                <c:pt idx="11">
                  <c:v>Hammer</c:v>
                </c:pt>
                <c:pt idx="12">
                  <c:v>IHS</c:v>
                </c:pt>
                <c:pt idx="13">
                  <c:v>camusat</c:v>
                </c:pt>
              </c:strCache>
            </c:strRef>
          </c:cat>
          <c:val>
            <c:numRef>
              <c:f>BREACKDOWN!$C$97:$C$111</c:f>
              <c:numCache>
                <c:formatCode>General</c:formatCode>
                <c:ptCount val="14"/>
                <c:pt idx="0">
                  <c:v>1</c:v>
                </c:pt>
                <c:pt idx="1">
                  <c:v>1</c:v>
                </c:pt>
                <c:pt idx="2">
                  <c:v>1</c:v>
                </c:pt>
                <c:pt idx="3">
                  <c:v>1</c:v>
                </c:pt>
                <c:pt idx="4">
                  <c:v>1</c:v>
                </c:pt>
                <c:pt idx="5">
                  <c:v>1</c:v>
                </c:pt>
                <c:pt idx="6">
                  <c:v>2</c:v>
                </c:pt>
                <c:pt idx="7">
                  <c:v>2</c:v>
                </c:pt>
                <c:pt idx="8">
                  <c:v>6</c:v>
                </c:pt>
                <c:pt idx="9">
                  <c:v>6</c:v>
                </c:pt>
                <c:pt idx="10">
                  <c:v>6</c:v>
                </c:pt>
                <c:pt idx="11">
                  <c:v>9</c:v>
                </c:pt>
                <c:pt idx="12">
                  <c:v>13</c:v>
                </c:pt>
                <c:pt idx="13">
                  <c:v>15</c:v>
                </c:pt>
              </c:numCache>
            </c:numRef>
          </c:val>
          <c:extLst>
            <c:ext xmlns:c16="http://schemas.microsoft.com/office/drawing/2014/chart" uri="{C3380CC4-5D6E-409C-BE32-E72D297353CC}">
              <c16:uniqueId val="{00000000-804F-4908-B5DC-C6C1E30BBBA7}"/>
            </c:ext>
          </c:extLst>
        </c:ser>
        <c:dLbls>
          <c:dLblPos val="outEnd"/>
          <c:showLegendKey val="0"/>
          <c:showVal val="1"/>
          <c:showCatName val="0"/>
          <c:showSerName val="0"/>
          <c:showPercent val="0"/>
          <c:showBubbleSize val="0"/>
        </c:dLbls>
        <c:gapWidth val="182"/>
        <c:axId val="819324607"/>
        <c:axId val="819326687"/>
      </c:barChart>
      <c:catAx>
        <c:axId val="8193246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9326687"/>
        <c:crosses val="autoZero"/>
        <c:auto val="1"/>
        <c:lblAlgn val="ctr"/>
        <c:lblOffset val="100"/>
        <c:noMultiLvlLbl val="0"/>
      </c:catAx>
      <c:valAx>
        <c:axId val="8193266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9324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[OCM RAN INCIDENT FOLOW-UP 28-04-2026 19H UTC.xlsx]BREACKDOWN!PivotTable16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+08H</a:t>
            </a:r>
          </a:p>
        </c:rich>
      </c:tx>
      <c:overlay val="0"/>
      <c:spPr>
        <a:solidFill>
          <a:srgbClr val="92D050"/>
        </a:solidFill>
        <a:ln>
          <a:noFill/>
        </a:ln>
        <a:effectLst/>
      </c:sp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BREACKDOWN!$I$96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BREACKDOWN!$H$97:$H$107</c:f>
              <c:strCache>
                <c:ptCount val="10"/>
                <c:pt idx="0">
                  <c:v>MTN sharing</c:v>
                </c:pt>
                <c:pt idx="1">
                  <c:v>Hammer</c:v>
                </c:pt>
                <c:pt idx="2">
                  <c:v>Huawei-Ruraux sites</c:v>
                </c:pt>
                <c:pt idx="3">
                  <c:v>OCM ING</c:v>
                </c:pt>
                <c:pt idx="4">
                  <c:v>AFRO</c:v>
                </c:pt>
                <c:pt idx="5">
                  <c:v>P2 Impact</c:v>
                </c:pt>
                <c:pt idx="6">
                  <c:v>#N/A</c:v>
                </c:pt>
                <c:pt idx="7">
                  <c:v>Teleinfra</c:v>
                </c:pt>
                <c:pt idx="8">
                  <c:v>IHS</c:v>
                </c:pt>
                <c:pt idx="9">
                  <c:v>camusat</c:v>
                </c:pt>
              </c:strCache>
            </c:strRef>
          </c:cat>
          <c:val>
            <c:numRef>
              <c:f>BREACKDOWN!$I$97:$I$107</c:f>
              <c:numCache>
                <c:formatCode>General</c:formatCode>
                <c:ptCount val="10"/>
                <c:pt idx="0">
                  <c:v>1</c:v>
                </c:pt>
                <c:pt idx="1">
                  <c:v>1</c:v>
                </c:pt>
                <c:pt idx="2">
                  <c:v>1</c:v>
                </c:pt>
                <c:pt idx="3">
                  <c:v>3</c:v>
                </c:pt>
                <c:pt idx="4">
                  <c:v>4</c:v>
                </c:pt>
                <c:pt idx="5">
                  <c:v>5</c:v>
                </c:pt>
                <c:pt idx="6">
                  <c:v>6</c:v>
                </c:pt>
                <c:pt idx="7">
                  <c:v>7</c:v>
                </c:pt>
                <c:pt idx="8">
                  <c:v>10</c:v>
                </c:pt>
                <c:pt idx="9">
                  <c:v>15</c:v>
                </c:pt>
              </c:numCache>
            </c:numRef>
          </c:val>
          <c:extLst>
            <c:ext xmlns:c16="http://schemas.microsoft.com/office/drawing/2014/chart" uri="{C3380CC4-5D6E-409C-BE32-E72D297353CC}">
              <c16:uniqueId val="{00000001-939B-408B-9DC3-5DD435503306}"/>
            </c:ext>
          </c:extLst>
        </c:ser>
        <c:dLbls>
          <c:dLblPos val="outEnd"/>
          <c:showLegendKey val="0"/>
          <c:showVal val="1"/>
          <c:showCatName val="0"/>
          <c:showSerName val="0"/>
          <c:showPercent val="0"/>
          <c:showBubbleSize val="0"/>
        </c:dLbls>
        <c:gapWidth val="182"/>
        <c:axId val="819324607"/>
        <c:axId val="819326687"/>
      </c:barChart>
      <c:catAx>
        <c:axId val="8193246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9326687"/>
        <c:crosses val="autoZero"/>
        <c:auto val="1"/>
        <c:lblAlgn val="ctr"/>
        <c:lblOffset val="100"/>
        <c:noMultiLvlLbl val="0"/>
      </c:catAx>
      <c:valAx>
        <c:axId val="8193266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9324607"/>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[OCM RAN INCIDENT FOLOW-UP 28-04-2026 19H UTC.xlsx]BREACKDOWN!PivotTable17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+16H</a:t>
            </a:r>
          </a:p>
        </c:rich>
      </c:tx>
      <c:overlay val="0"/>
      <c:spPr>
        <a:solidFill>
          <a:srgbClr val="92D050"/>
        </a:solidFill>
        <a:ln>
          <a:noFill/>
        </a:ln>
        <a:effectLst/>
      </c:sp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BREACKDOWN!$N$96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BREACKDOWN!$M$97:$M$102</c:f>
              <c:strCache>
                <c:ptCount val="5"/>
                <c:pt idx="0">
                  <c:v>HW SPMS</c:v>
                </c:pt>
                <c:pt idx="1">
                  <c:v>Hammer</c:v>
                </c:pt>
                <c:pt idx="2">
                  <c:v>Teleinfra</c:v>
                </c:pt>
                <c:pt idx="3">
                  <c:v>AFRO</c:v>
                </c:pt>
                <c:pt idx="4">
                  <c:v>IHS</c:v>
                </c:pt>
              </c:strCache>
            </c:strRef>
          </c:cat>
          <c:val>
            <c:numRef>
              <c:f>BREACKDOWN!$N$97:$N$102</c:f>
              <c:numCache>
                <c:formatCode>General</c:formatCode>
                <c:ptCount val="5"/>
                <c:pt idx="0">
                  <c:v>1</c:v>
                </c:pt>
                <c:pt idx="1">
                  <c:v>1</c:v>
                </c:pt>
                <c:pt idx="2">
                  <c:v>2</c:v>
                </c:pt>
                <c:pt idx="3">
                  <c:v>4</c:v>
                </c:pt>
                <c:pt idx="4">
                  <c:v>6</c:v>
                </c:pt>
              </c:numCache>
            </c:numRef>
          </c:val>
          <c:extLst>
            <c:ext xmlns:c16="http://schemas.microsoft.com/office/drawing/2014/chart" uri="{C3380CC4-5D6E-409C-BE32-E72D297353CC}">
              <c16:uniqueId val="{00000001-DBE6-4536-BC34-42CEC56A264E}"/>
            </c:ext>
          </c:extLst>
        </c:ser>
        <c:dLbls>
          <c:dLblPos val="outEnd"/>
          <c:showLegendKey val="0"/>
          <c:showVal val="1"/>
          <c:showCatName val="0"/>
          <c:showSerName val="0"/>
          <c:showPercent val="0"/>
          <c:showBubbleSize val="0"/>
        </c:dLbls>
        <c:gapWidth val="182"/>
        <c:axId val="819324607"/>
        <c:axId val="819326687"/>
      </c:barChart>
      <c:catAx>
        <c:axId val="8193246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9326687"/>
        <c:crosses val="autoZero"/>
        <c:auto val="1"/>
        <c:lblAlgn val="ctr"/>
        <c:lblOffset val="100"/>
        <c:noMultiLvlLbl val="0"/>
      </c:catAx>
      <c:valAx>
        <c:axId val="8193266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9324607"/>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[OCM RAN INCIDENT FOLOW-UP 28-04-2026 19H UTC.xlsx]BREACKDOWN!PivotTable18</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+48H</a:t>
            </a:r>
          </a:p>
        </c:rich>
      </c:tx>
      <c:overlay val="0"/>
      <c:spPr>
        <a:solidFill>
          <a:srgbClr val="92D050"/>
        </a:solidFill>
        <a:ln>
          <a:noFill/>
        </a:ln>
        <a:effectLst/>
      </c:sp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BREACKDOWN!$S$96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BREACKDOWN!$R$97:$R$110</c:f>
              <c:strCache>
                <c:ptCount val="13"/>
                <c:pt idx="0">
                  <c:v>P1 Impact</c:v>
                </c:pt>
                <c:pt idx="1">
                  <c:v>Huawei-Ruraux sites</c:v>
                </c:pt>
                <c:pt idx="2">
                  <c:v>MTN sharing</c:v>
                </c:pt>
                <c:pt idx="3">
                  <c:v>HW SPMS</c:v>
                </c:pt>
                <c:pt idx="4">
                  <c:v>AFRO</c:v>
                </c:pt>
                <c:pt idx="5">
                  <c:v>Teleinfra</c:v>
                </c:pt>
                <c:pt idx="6">
                  <c:v>P2 Impact</c:v>
                </c:pt>
                <c:pt idx="7">
                  <c:v>#N/A</c:v>
                </c:pt>
                <c:pt idx="8">
                  <c:v>Hammer</c:v>
                </c:pt>
                <c:pt idx="9">
                  <c:v>OCM SPMS</c:v>
                </c:pt>
                <c:pt idx="10">
                  <c:v>camusat</c:v>
                </c:pt>
                <c:pt idx="11">
                  <c:v>IHS</c:v>
                </c:pt>
                <c:pt idx="12">
                  <c:v>OCM ING</c:v>
                </c:pt>
              </c:strCache>
            </c:strRef>
          </c:cat>
          <c:val>
            <c:numRef>
              <c:f>BREACKDOWN!$S$97:$S$110</c:f>
              <c:numCache>
                <c:formatCode>General</c:formatCode>
                <c:ptCount val="13"/>
                <c:pt idx="0">
                  <c:v>1</c:v>
                </c:pt>
                <c:pt idx="1">
                  <c:v>1</c:v>
                </c:pt>
                <c:pt idx="2">
                  <c:v>1</c:v>
                </c:pt>
                <c:pt idx="3">
                  <c:v>2</c:v>
                </c:pt>
                <c:pt idx="4">
                  <c:v>3</c:v>
                </c:pt>
                <c:pt idx="5">
                  <c:v>4</c:v>
                </c:pt>
                <c:pt idx="6">
                  <c:v>5</c:v>
                </c:pt>
                <c:pt idx="7">
                  <c:v>6</c:v>
                </c:pt>
                <c:pt idx="8">
                  <c:v>11</c:v>
                </c:pt>
                <c:pt idx="9">
                  <c:v>13</c:v>
                </c:pt>
                <c:pt idx="10">
                  <c:v>13</c:v>
                </c:pt>
                <c:pt idx="11">
                  <c:v>15</c:v>
                </c:pt>
                <c:pt idx="12">
                  <c:v>24</c:v>
                </c:pt>
              </c:numCache>
            </c:numRef>
          </c:val>
          <c:extLst>
            <c:ext xmlns:c16="http://schemas.microsoft.com/office/drawing/2014/chart" uri="{C3380CC4-5D6E-409C-BE32-E72D297353CC}">
              <c16:uniqueId val="{00000001-D8AE-401B-9FAC-785D3800E892}"/>
            </c:ext>
          </c:extLst>
        </c:ser>
        <c:dLbls>
          <c:dLblPos val="outEnd"/>
          <c:showLegendKey val="0"/>
          <c:showVal val="1"/>
          <c:showCatName val="0"/>
          <c:showSerName val="0"/>
          <c:showPercent val="0"/>
          <c:showBubbleSize val="0"/>
        </c:dLbls>
        <c:gapWidth val="182"/>
        <c:axId val="819324607"/>
        <c:axId val="819326687"/>
      </c:barChart>
      <c:catAx>
        <c:axId val="8193246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9326687"/>
        <c:crosses val="autoZero"/>
        <c:auto val="1"/>
        <c:lblAlgn val="ctr"/>
        <c:lblOffset val="100"/>
        <c:noMultiLvlLbl val="0"/>
      </c:catAx>
      <c:valAx>
        <c:axId val="8193266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9324607"/>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[OCM RAN INCIDENT FOLOW-UP 28-04-2026 19H UTC.xlsx]BREACKDOWN!PivotTable26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Trend by Status</a:t>
            </a:r>
          </a:p>
        </c:rich>
      </c:tx>
      <c:overlay val="0"/>
      <c:spPr>
        <a:solidFill>
          <a:srgbClr val="92D050"/>
        </a:solidFill>
        <a:ln>
          <a:noFill/>
        </a:ln>
        <a:effectLst/>
      </c:sp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BREACKDOWN!$C$131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BREACKDOWN!$B$132:$B$147</c:f>
              <c:strCache>
                <c:ptCount val="15"/>
                <c:pt idx="0">
                  <c:v>Huawzi projet Ongoing</c:v>
                </c:pt>
                <c:pt idx="1">
                  <c:v>CDS Ongoing</c:v>
                </c:pt>
                <c:pt idx="2">
                  <c:v>MTN Ongoing</c:v>
                </c:pt>
                <c:pt idx="3">
                  <c:v>#REF!</c:v>
                </c:pt>
                <c:pt idx="4">
                  <c:v>HW SPMS Ongoing</c:v>
                </c:pt>
                <c:pt idx="5">
                  <c:v>P2 Impact Ongoing</c:v>
                </c:pt>
                <c:pt idx="6">
                  <c:v>AFRO Ongoing</c:v>
                </c:pt>
                <c:pt idx="7">
                  <c:v>Teleinfra Ongoing</c:v>
                </c:pt>
                <c:pt idx="8">
                  <c:v>P1 Impact Ongoing</c:v>
                </c:pt>
                <c:pt idx="9">
                  <c:v>camusat Ongoing</c:v>
                </c:pt>
                <c:pt idx="10">
                  <c:v>IHS Ongoing</c:v>
                </c:pt>
                <c:pt idx="11">
                  <c:v>OCM SPMS Ongoing</c:v>
                </c:pt>
                <c:pt idx="12">
                  <c:v>Hammer Ongoing</c:v>
                </c:pt>
                <c:pt idx="13">
                  <c:v>OCM ING Ongoing</c:v>
                </c:pt>
                <c:pt idx="14">
                  <c:v>En Attente status Power</c:v>
                </c:pt>
              </c:strCache>
            </c:strRef>
          </c:cat>
          <c:val>
            <c:numRef>
              <c:f>BREACKDOWN!$C$132:$C$147</c:f>
              <c:numCache>
                <c:formatCode>General</c:formatCode>
                <c:ptCount val="15"/>
                <c:pt idx="0">
                  <c:v>1</c:v>
                </c:pt>
                <c:pt idx="1">
                  <c:v>1</c:v>
                </c:pt>
                <c:pt idx="2">
                  <c:v>1</c:v>
                </c:pt>
                <c:pt idx="3">
                  <c:v>1</c:v>
                </c:pt>
                <c:pt idx="4">
                  <c:v>3</c:v>
                </c:pt>
                <c:pt idx="5">
                  <c:v>6</c:v>
                </c:pt>
                <c:pt idx="6">
                  <c:v>10</c:v>
                </c:pt>
                <c:pt idx="7">
                  <c:v>10</c:v>
                </c:pt>
                <c:pt idx="8">
                  <c:v>10</c:v>
                </c:pt>
                <c:pt idx="9">
                  <c:v>11</c:v>
                </c:pt>
                <c:pt idx="10">
                  <c:v>13</c:v>
                </c:pt>
                <c:pt idx="11">
                  <c:v>14</c:v>
                </c:pt>
                <c:pt idx="12">
                  <c:v>22</c:v>
                </c:pt>
                <c:pt idx="13">
                  <c:v>31</c:v>
                </c:pt>
                <c:pt idx="14">
                  <c:v>48</c:v>
                </c:pt>
              </c:numCache>
            </c:numRef>
          </c:val>
          <c:extLst>
            <c:ext xmlns:c16="http://schemas.microsoft.com/office/drawing/2014/chart" uri="{C3380CC4-5D6E-409C-BE32-E72D297353CC}">
              <c16:uniqueId val="{00000001-07A3-4A79-A64E-CA3344E231B2}"/>
            </c:ext>
          </c:extLst>
        </c:ser>
        <c:dLbls>
          <c:dLblPos val="outEnd"/>
          <c:showLegendKey val="0"/>
          <c:showVal val="1"/>
          <c:showCatName val="0"/>
          <c:showSerName val="0"/>
          <c:showPercent val="0"/>
          <c:showBubbleSize val="0"/>
        </c:dLbls>
        <c:gapWidth val="182"/>
        <c:axId val="819324607"/>
        <c:axId val="819326687"/>
      </c:barChart>
      <c:catAx>
        <c:axId val="8193246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9326687"/>
        <c:crosses val="autoZero"/>
        <c:auto val="1"/>
        <c:lblAlgn val="ctr"/>
        <c:lblOffset val="100"/>
        <c:noMultiLvlLbl val="0"/>
      </c:catAx>
      <c:valAx>
        <c:axId val="8193266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9324607"/>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14</xdr:col>
      <xdr:colOff>603250</xdr:colOff>
      <xdr:row>3</xdr:row>
      <xdr:rowOff>30691</xdr:rowOff>
    </xdr:from>
    <xdr:to>
      <xdr:col>23</xdr:col>
      <xdr:colOff>603250</xdr:colOff>
      <xdr:row>25</xdr:row>
      <xdr:rowOff>21166</xdr:rowOff>
    </xdr:to>
    <xdr:graphicFrame macro="">
      <xdr:nvGraphicFramePr>
        <xdr:cNvPr id="2" name="Chart 1">
          <a:extLst>
            <a:ext uri="{FF2B5EF4-FFF2-40B4-BE49-F238E27FC236}">
              <a16:creationId xmlns:a16="http://schemas.microsoft.com/office/drawing/2014/main" id="{A9E4D9F5-56B9-475C-8719-A6D175FA8F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714375</xdr:colOff>
      <xdr:row>31</xdr:row>
      <xdr:rowOff>147108</xdr:rowOff>
    </xdr:from>
    <xdr:to>
      <xdr:col>22</xdr:col>
      <xdr:colOff>391583</xdr:colOff>
      <xdr:row>51</xdr:row>
      <xdr:rowOff>74082</xdr:rowOff>
    </xdr:to>
    <xdr:graphicFrame macro="">
      <xdr:nvGraphicFramePr>
        <xdr:cNvPr id="4" name="Chart 3">
          <a:extLst>
            <a:ext uri="{FF2B5EF4-FFF2-40B4-BE49-F238E27FC236}">
              <a16:creationId xmlns:a16="http://schemas.microsoft.com/office/drawing/2014/main" id="{3F86307D-A635-404B-89AB-993EB8CEA2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635000</xdr:colOff>
      <xdr:row>61</xdr:row>
      <xdr:rowOff>62441</xdr:rowOff>
    </xdr:from>
    <xdr:to>
      <xdr:col>24</xdr:col>
      <xdr:colOff>52915</xdr:colOff>
      <xdr:row>82</xdr:row>
      <xdr:rowOff>169334</xdr:rowOff>
    </xdr:to>
    <xdr:graphicFrame macro="">
      <xdr:nvGraphicFramePr>
        <xdr:cNvPr id="6" name="Chart 5">
          <a:extLst>
            <a:ext uri="{FF2B5EF4-FFF2-40B4-BE49-F238E27FC236}">
              <a16:creationId xmlns:a16="http://schemas.microsoft.com/office/drawing/2014/main" id="{286BE3C9-3E14-4720-818C-48AB510FB3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578908</xdr:colOff>
      <xdr:row>111</xdr:row>
      <xdr:rowOff>95250</xdr:rowOff>
    </xdr:from>
    <xdr:to>
      <xdr:col>4</xdr:col>
      <xdr:colOff>563033</xdr:colOff>
      <xdr:row>125</xdr:row>
      <xdr:rowOff>47625</xdr:rowOff>
    </xdr:to>
    <xdr:graphicFrame macro="">
      <xdr:nvGraphicFramePr>
        <xdr:cNvPr id="7" name="Chart 6">
          <a:extLst>
            <a:ext uri="{FF2B5EF4-FFF2-40B4-BE49-F238E27FC236}">
              <a16:creationId xmlns:a16="http://schemas.microsoft.com/office/drawing/2014/main" id="{0F3E2A22-4F7A-4FF1-9E00-93019EDA27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137585</xdr:colOff>
      <xdr:row>111</xdr:row>
      <xdr:rowOff>95251</xdr:rowOff>
    </xdr:from>
    <xdr:to>
      <xdr:col>8</xdr:col>
      <xdr:colOff>1029759</xdr:colOff>
      <xdr:row>125</xdr:row>
      <xdr:rowOff>66676</xdr:rowOff>
    </xdr:to>
    <xdr:graphicFrame macro="">
      <xdr:nvGraphicFramePr>
        <xdr:cNvPr id="8" name="Chart 7">
          <a:extLst>
            <a:ext uri="{FF2B5EF4-FFF2-40B4-BE49-F238E27FC236}">
              <a16:creationId xmlns:a16="http://schemas.microsoft.com/office/drawing/2014/main" id="{3816C126-9810-47F6-9B5C-B1B2B3609B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160716</xdr:colOff>
      <xdr:row>111</xdr:row>
      <xdr:rowOff>127000</xdr:rowOff>
    </xdr:from>
    <xdr:to>
      <xdr:col>13</xdr:col>
      <xdr:colOff>994834</xdr:colOff>
      <xdr:row>125</xdr:row>
      <xdr:rowOff>21169</xdr:rowOff>
    </xdr:to>
    <xdr:graphicFrame macro="">
      <xdr:nvGraphicFramePr>
        <xdr:cNvPr id="9" name="Chart 8">
          <a:extLst>
            <a:ext uri="{FF2B5EF4-FFF2-40B4-BE49-F238E27FC236}">
              <a16:creationId xmlns:a16="http://schemas.microsoft.com/office/drawing/2014/main" id="{83609325-4DE0-4B96-B7C1-28243CA7E9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388257</xdr:colOff>
      <xdr:row>111</xdr:row>
      <xdr:rowOff>101599</xdr:rowOff>
    </xdr:from>
    <xdr:to>
      <xdr:col>18</xdr:col>
      <xdr:colOff>828674</xdr:colOff>
      <xdr:row>124</xdr:row>
      <xdr:rowOff>155574</xdr:rowOff>
    </xdr:to>
    <xdr:graphicFrame macro="">
      <xdr:nvGraphicFramePr>
        <xdr:cNvPr id="10" name="Chart 9">
          <a:extLst>
            <a:ext uri="{FF2B5EF4-FFF2-40B4-BE49-F238E27FC236}">
              <a16:creationId xmlns:a16="http://schemas.microsoft.com/office/drawing/2014/main" id="{CCE1634F-C5EE-46BC-84A5-F2BE2B2534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174624</xdr:colOff>
      <xdr:row>126</xdr:row>
      <xdr:rowOff>145746</xdr:rowOff>
    </xdr:from>
    <xdr:to>
      <xdr:col>13</xdr:col>
      <xdr:colOff>1031875</xdr:colOff>
      <xdr:row>144</xdr:row>
      <xdr:rowOff>107949</xdr:rowOff>
    </xdr:to>
    <xdr:graphicFrame macro="">
      <xdr:nvGraphicFramePr>
        <xdr:cNvPr id="11" name="Chart 10">
          <a:extLst>
            <a:ext uri="{FF2B5EF4-FFF2-40B4-BE49-F238E27FC236}">
              <a16:creationId xmlns:a16="http://schemas.microsoft.com/office/drawing/2014/main" id="{3CD34104-B1AE-4588-9D34-49D8CEDAE0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C://Users/f00833283/AppData/Roaming/eSpace_Desktop/UserData/f00833283/ReceiveFile/OCM%20RAN%20DAILY%20REPORT%20%2026-10-2023%2012H00_ok.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n84318195\AppData\Roaming\WeLink_Desktop\appdata\IM\n84318195\ReceiveFiles\PowerCos%20mid%202024.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N84395546\Documents\OCM%20RAN%20INCIDENT%20FOLOW-UP%2027-06-2025%2018H.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OCM%20RAN%20INCIDENT%20FOLOW-UP%2009-01-2026%2014H%20UTC.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OCM%20RAN%20INCIDENT%20FOLOW-UP%2008-11-2025%2016H54%20UTC.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Users\t84364597\Desktop\Sites%20Acceptance%20Updated%2023.03.2026%2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Users\t84364597\Downloads\Codification_2G_OCM_OCTOBRE_2025.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Users\f84367875\Desktop\140%20New%20sites%20coordinates.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Users\t84364597\AppData\Local\Microsoft\Windows\INetCache\Content.Outlook\P6GYWAR8\Physical%20Acceptance%20Planning%20final%20V1%20(002).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WeLink_data_files/k50047593/ReceiveFiles/Raw%20Data%20Mawenzi%20Phase%202.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C:\Users\t84364597\Documents\Important%20folder\OCM%20Site%20Distribution%20per%20SCB.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C:\Users\n84318195\AppData\Local\Microsoft\Windows\INetCache\Content.Outlook\FM9ZHGV1\OCM%20RAN%20INCIDENT%20FOLOW-UP%2013-01-2026%2018H%20UTC.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COMPLIE%20SITE%20DOW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ITE DOWN"/>
      <sheetName val="site not DOWN"/>
      <sheetName val="SITE A VERIFIE (note down)"/>
      <sheetName val="prod 2G netact"/>
      <sheetName val="site 2G 3G en prod"/>
      <sheetName val="prod 3G netact"/>
      <sheetName val="prod 4G netact"/>
      <sheetName val="site Autin"/>
      <sheetName val="SITE PROD"/>
      <sheetName val="IHS OCM DB"/>
      <sheetName val="CAMUSAT OCM DB"/>
      <sheetName val="RM &amp; FME"/>
      <sheetName val="WpsReserved_CellImg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1">
          <cell r="A1" t="str">
            <v>Operator Site ID</v>
          </cell>
          <cell r="B1" t="str">
            <v>IHS  ID</v>
          </cell>
          <cell r="C1" t="str">
            <v>Operator Site ID</v>
          </cell>
          <cell r="D1" t="str">
            <v>Region</v>
          </cell>
          <cell r="E1" t="str">
            <v>State</v>
          </cell>
          <cell r="F1" t="str">
            <v>Site Name</v>
          </cell>
          <cell r="G1" t="str">
            <v>Site Category</v>
          </cell>
          <cell r="H1" t="str">
            <v>Final Topology</v>
          </cell>
          <cell r="I1" t="str">
            <v>Mains Operator Site Status</v>
          </cell>
          <cell r="J1" t="str">
            <v>Site Configuration</v>
          </cell>
          <cell r="K1" t="str">
            <v>Power type DC/AC</v>
          </cell>
          <cell r="L1" t="str">
            <v>SBC</v>
          </cell>
          <cell r="M1" t="str">
            <v>Location</v>
          </cell>
          <cell r="N1" t="str">
            <v>Division</v>
          </cell>
          <cell r="O1" t="str">
            <v>Sub-Division</v>
          </cell>
          <cell r="P1" t="str">
            <v>Officer, Site Supervisor</v>
          </cell>
          <cell r="Q1" t="str">
            <v>Phone 1</v>
          </cell>
          <cell r="R1" t="str">
            <v>Phone 2</v>
          </cell>
          <cell r="S1" t="str">
            <v>Team Leader, Regional</v>
          </cell>
          <cell r="T1" t="str">
            <v>Manager, Regional</v>
          </cell>
          <cell r="U1" t="str">
            <v>POWERCO</v>
          </cell>
        </row>
        <row r="2">
          <cell r="A2" t="str">
            <v>NRO_019</v>
          </cell>
          <cell r="B2" t="str">
            <v>IHS_BMD_065</v>
          </cell>
          <cell r="C2" t="str">
            <v>NRO_019</v>
          </cell>
          <cell r="D2" t="str">
            <v>West</v>
          </cell>
          <cell r="E2" t="str">
            <v>North West</v>
          </cell>
          <cell r="F2" t="str">
            <v>Jakiri</v>
          </cell>
          <cell r="G2" t="str">
            <v>P2</v>
          </cell>
          <cell r="H2" t="str">
            <v>Grid-Gen</v>
          </cell>
          <cell r="I2" t="str">
            <v>On Air</v>
          </cell>
          <cell r="J2" t="str">
            <v>Indoor</v>
          </cell>
          <cell r="K2" t="str">
            <v>AC</v>
          </cell>
          <cell r="L2" t="str">
            <v>I-Eng</v>
          </cell>
          <cell r="M2" t="str">
            <v>Kumbo</v>
          </cell>
          <cell r="N2" t="str">
            <v>Bui</v>
          </cell>
          <cell r="O2" t="str">
            <v>Jakiri</v>
          </cell>
          <cell r="P2" t="str">
            <v>Abdul Jalil</v>
          </cell>
          <cell r="S2" t="str">
            <v>Vensa Mohammadu</v>
          </cell>
          <cell r="T2" t="str">
            <v>GEORGES NAKHOUL</v>
          </cell>
          <cell r="U2" t="str">
            <v>I H S</v>
          </cell>
        </row>
        <row r="3">
          <cell r="A3" t="str">
            <v>NRO_006</v>
          </cell>
          <cell r="B3" t="str">
            <v>IHS_BMD_043</v>
          </cell>
          <cell r="C3" t="str">
            <v>NRO_006</v>
          </cell>
          <cell r="D3" t="str">
            <v>West</v>
          </cell>
          <cell r="E3" t="str">
            <v>North West</v>
          </cell>
          <cell r="F3" t="str">
            <v>Ndop</v>
          </cell>
          <cell r="G3" t="str">
            <v>P2</v>
          </cell>
          <cell r="H3" t="str">
            <v>Grid-Hybrid-Gen</v>
          </cell>
          <cell r="I3" t="str">
            <v>On Air</v>
          </cell>
          <cell r="J3" t="str">
            <v>Indoor</v>
          </cell>
          <cell r="K3" t="str">
            <v>AC</v>
          </cell>
          <cell r="L3" t="str">
            <v>I-Eng</v>
          </cell>
          <cell r="M3" t="str">
            <v>Kumbo</v>
          </cell>
          <cell r="N3" t="str">
            <v>Ngo-Ketunjia</v>
          </cell>
          <cell r="O3" t="str">
            <v>Ndop</v>
          </cell>
          <cell r="P3" t="str">
            <v>Abdul Jalil</v>
          </cell>
          <cell r="S3" t="str">
            <v>Vensa Mohammadu</v>
          </cell>
          <cell r="T3" t="str">
            <v>GEORGES NAKHOUL</v>
          </cell>
          <cell r="U3" t="str">
            <v>I H S</v>
          </cell>
        </row>
        <row r="4">
          <cell r="A4" t="str">
            <v>NRO_020</v>
          </cell>
          <cell r="B4" t="str">
            <v>IHS_BMD_076</v>
          </cell>
          <cell r="C4" t="str">
            <v>NRO_020</v>
          </cell>
          <cell r="D4" t="str">
            <v>West</v>
          </cell>
          <cell r="E4" t="str">
            <v>North West</v>
          </cell>
          <cell r="F4" t="str">
            <v>Kumbo-II</v>
          </cell>
          <cell r="G4" t="str">
            <v>P2</v>
          </cell>
          <cell r="H4" t="str">
            <v>Grid-Gen</v>
          </cell>
          <cell r="I4" t="str">
            <v>On Air</v>
          </cell>
          <cell r="J4" t="str">
            <v>Indoor</v>
          </cell>
          <cell r="K4" t="str">
            <v>AC</v>
          </cell>
          <cell r="L4" t="str">
            <v>I-Eng</v>
          </cell>
          <cell r="M4" t="str">
            <v>Kumbo</v>
          </cell>
          <cell r="N4" t="str">
            <v>Bui</v>
          </cell>
          <cell r="O4" t="str">
            <v>kumbo</v>
          </cell>
          <cell r="P4" t="str">
            <v>Abdul Jalil</v>
          </cell>
          <cell r="S4" t="str">
            <v>Vensa Mohammadu</v>
          </cell>
          <cell r="T4" t="str">
            <v>GEORGES NAKHOUL</v>
          </cell>
          <cell r="U4" t="str">
            <v>I H S</v>
          </cell>
        </row>
        <row r="5">
          <cell r="A5" t="str">
            <v>SUO_030</v>
          </cell>
          <cell r="B5" t="str">
            <v>IHS_KMB_061</v>
          </cell>
          <cell r="C5" t="str">
            <v>SUO_030</v>
          </cell>
          <cell r="D5" t="str">
            <v>West</v>
          </cell>
          <cell r="E5" t="str">
            <v>North West</v>
          </cell>
          <cell r="F5" t="str">
            <v>Bachuo-Ntai</v>
          </cell>
          <cell r="G5" t="str">
            <v>P2</v>
          </cell>
          <cell r="H5" t="str">
            <v>Grid-Gen</v>
          </cell>
          <cell r="I5" t="str">
            <v>On Air</v>
          </cell>
          <cell r="J5" t="str">
            <v>Indoor</v>
          </cell>
          <cell r="K5" t="str">
            <v>AC</v>
          </cell>
          <cell r="L5" t="str">
            <v>I-Eng</v>
          </cell>
          <cell r="M5" t="str">
            <v>Bamenda</v>
          </cell>
          <cell r="N5" t="str">
            <v>Manyu</v>
          </cell>
          <cell r="O5" t="str">
            <v>Mamfe</v>
          </cell>
          <cell r="P5" t="str">
            <v>Abdul Jalil</v>
          </cell>
          <cell r="Q5">
            <v>652206934</v>
          </cell>
          <cell r="R5">
            <v>655022976</v>
          </cell>
          <cell r="S5" t="str">
            <v>Vensa Mohammadu</v>
          </cell>
          <cell r="T5" t="str">
            <v>GEORGES NAKHOUL</v>
          </cell>
          <cell r="U5" t="str">
            <v>I H S</v>
          </cell>
        </row>
        <row r="6">
          <cell r="A6" t="str">
            <v>SUO_010</v>
          </cell>
          <cell r="B6" t="str">
            <v>IHS_BMD_032</v>
          </cell>
          <cell r="C6" t="str">
            <v>SUO_010</v>
          </cell>
          <cell r="D6" t="str">
            <v>West</v>
          </cell>
          <cell r="E6" t="str">
            <v>North West</v>
          </cell>
          <cell r="F6" t="str">
            <v>Bambili</v>
          </cell>
          <cell r="G6" t="str">
            <v>P2</v>
          </cell>
          <cell r="H6" t="str">
            <v>Grid-Gen</v>
          </cell>
          <cell r="I6" t="str">
            <v>On Air</v>
          </cell>
          <cell r="J6" t="str">
            <v>Indoor</v>
          </cell>
          <cell r="K6" t="str">
            <v>AC</v>
          </cell>
          <cell r="L6" t="str">
            <v>I-Eng</v>
          </cell>
          <cell r="M6" t="str">
            <v>Bamenda</v>
          </cell>
          <cell r="N6" t="str">
            <v>Mezam</v>
          </cell>
          <cell r="O6" t="str">
            <v>Bali</v>
          </cell>
          <cell r="P6" t="str">
            <v>Abdul Jalil</v>
          </cell>
          <cell r="Q6">
            <v>652206934</v>
          </cell>
          <cell r="R6">
            <v>655022976</v>
          </cell>
          <cell r="S6" t="str">
            <v>Vensa Mohammadu</v>
          </cell>
          <cell r="T6" t="str">
            <v>GEORGES NAKHOUL</v>
          </cell>
          <cell r="U6" t="str">
            <v>I H S</v>
          </cell>
        </row>
        <row r="7">
          <cell r="A7" t="str">
            <v>NRO_036</v>
          </cell>
          <cell r="B7" t="str">
            <v>IHS_BMD_033</v>
          </cell>
          <cell r="C7" t="str">
            <v>NRO_036</v>
          </cell>
          <cell r="D7" t="str">
            <v>West</v>
          </cell>
          <cell r="E7" t="str">
            <v>North West</v>
          </cell>
          <cell r="F7" t="str">
            <v>Bafut-MTN</v>
          </cell>
          <cell r="G7" t="str">
            <v>P2</v>
          </cell>
          <cell r="H7" t="str">
            <v>Grid-Gen</v>
          </cell>
          <cell r="I7" t="str">
            <v>On Air</v>
          </cell>
          <cell r="J7" t="str">
            <v>Indoor</v>
          </cell>
          <cell r="K7" t="str">
            <v>AC</v>
          </cell>
          <cell r="L7" t="str">
            <v>I-Eng</v>
          </cell>
          <cell r="M7" t="str">
            <v>Bamenda</v>
          </cell>
          <cell r="N7" t="str">
            <v>Mezam</v>
          </cell>
          <cell r="O7" t="str">
            <v>Bafut</v>
          </cell>
          <cell r="P7" t="str">
            <v>Abdul Jalil</v>
          </cell>
          <cell r="Q7">
            <v>652206934</v>
          </cell>
          <cell r="R7">
            <v>655022976</v>
          </cell>
          <cell r="S7" t="str">
            <v>Vensa Mohammadu</v>
          </cell>
          <cell r="T7" t="str">
            <v>GEORGES NAKHOUL</v>
          </cell>
          <cell r="U7" t="str">
            <v>I H S</v>
          </cell>
        </row>
        <row r="8">
          <cell r="A8" t="str">
            <v>NRO_002</v>
          </cell>
          <cell r="B8" t="str">
            <v>IHS_BMD_010</v>
          </cell>
          <cell r="C8" t="str">
            <v>NRO_002</v>
          </cell>
          <cell r="D8" t="str">
            <v>West</v>
          </cell>
          <cell r="E8" t="str">
            <v>North West</v>
          </cell>
          <cell r="F8" t="str">
            <v>Ntumansah</v>
          </cell>
          <cell r="G8" t="str">
            <v>P3</v>
          </cell>
          <cell r="H8" t="str">
            <v>Grid-Gen</v>
          </cell>
          <cell r="I8" t="str">
            <v>On Air</v>
          </cell>
          <cell r="J8" t="str">
            <v>Indoor</v>
          </cell>
          <cell r="K8" t="str">
            <v>AC</v>
          </cell>
          <cell r="L8" t="str">
            <v>I-Eng</v>
          </cell>
          <cell r="M8" t="str">
            <v>Bamenda</v>
          </cell>
          <cell r="N8" t="str">
            <v>Mezam</v>
          </cell>
          <cell r="O8" t="str">
            <v>Bamenda 2</v>
          </cell>
          <cell r="P8" t="str">
            <v>Abdul Jalil</v>
          </cell>
          <cell r="Q8">
            <v>652206934</v>
          </cell>
          <cell r="R8">
            <v>655022976</v>
          </cell>
          <cell r="S8" t="str">
            <v>Vensa Mohammadu</v>
          </cell>
          <cell r="T8" t="str">
            <v>GEORGES NAKHOUL</v>
          </cell>
          <cell r="U8" t="str">
            <v>I H S</v>
          </cell>
        </row>
        <row r="9">
          <cell r="A9" t="str">
            <v>NRO_029</v>
          </cell>
          <cell r="B9" t="str">
            <v>IHS_BMD_017</v>
          </cell>
          <cell r="C9" t="str">
            <v>NRO_029</v>
          </cell>
          <cell r="D9" t="str">
            <v>West</v>
          </cell>
          <cell r="E9" t="str">
            <v>North West</v>
          </cell>
          <cell r="F9" t="str">
            <v>Mankon</v>
          </cell>
          <cell r="G9" t="str">
            <v>P3</v>
          </cell>
          <cell r="H9" t="str">
            <v>Grid-Gen</v>
          </cell>
          <cell r="I9" t="str">
            <v>On Air</v>
          </cell>
          <cell r="J9" t="str">
            <v>Indoor</v>
          </cell>
          <cell r="K9" t="str">
            <v>AC</v>
          </cell>
          <cell r="L9" t="str">
            <v>I-Eng</v>
          </cell>
          <cell r="M9" t="str">
            <v>Bamenda</v>
          </cell>
          <cell r="N9" t="str">
            <v>Mezam</v>
          </cell>
          <cell r="O9" t="str">
            <v>Bamenda 2</v>
          </cell>
          <cell r="P9" t="str">
            <v>Abdul Jalil</v>
          </cell>
          <cell r="Q9">
            <v>652206934</v>
          </cell>
          <cell r="R9">
            <v>655022976</v>
          </cell>
          <cell r="S9" t="str">
            <v>Vensa Mohammadu</v>
          </cell>
          <cell r="T9" t="str">
            <v>GEORGES NAKHOUL</v>
          </cell>
          <cell r="U9" t="str">
            <v>I H S</v>
          </cell>
        </row>
        <row r="10">
          <cell r="A10" t="str">
            <v>NRO_226</v>
          </cell>
          <cell r="B10" t="str">
            <v>IHS_BMD_008</v>
          </cell>
          <cell r="C10" t="str">
            <v>NRO_226</v>
          </cell>
          <cell r="D10" t="str">
            <v>West</v>
          </cell>
          <cell r="E10" t="str">
            <v>North West</v>
          </cell>
          <cell r="F10" t="str">
            <v>Bda-Nitop-II</v>
          </cell>
          <cell r="G10" t="str">
            <v>P3</v>
          </cell>
          <cell r="H10" t="str">
            <v>Grid-Gen</v>
          </cell>
          <cell r="I10" t="str">
            <v>On Air</v>
          </cell>
          <cell r="J10" t="str">
            <v>Outdoor</v>
          </cell>
          <cell r="K10" t="str">
            <v>AC</v>
          </cell>
          <cell r="L10" t="str">
            <v>I-Eng</v>
          </cell>
          <cell r="M10" t="str">
            <v>Bamenda</v>
          </cell>
          <cell r="N10" t="str">
            <v>Mezam</v>
          </cell>
          <cell r="O10" t="str">
            <v>Bamenda 2</v>
          </cell>
          <cell r="P10" t="str">
            <v>Abdul Jalil</v>
          </cell>
          <cell r="Q10">
            <v>652206934</v>
          </cell>
          <cell r="R10">
            <v>655022976</v>
          </cell>
          <cell r="S10" t="str">
            <v>Vensa Mohammadu</v>
          </cell>
          <cell r="T10" t="str">
            <v>GEORGES NAKHOUL</v>
          </cell>
          <cell r="U10" t="str">
            <v>I H S</v>
          </cell>
        </row>
        <row r="11">
          <cell r="A11" t="str">
            <v>NRO_253</v>
          </cell>
          <cell r="B11" t="str">
            <v>IHS_BMD_006</v>
          </cell>
          <cell r="C11" t="str">
            <v>NRO_253</v>
          </cell>
          <cell r="D11" t="str">
            <v>West</v>
          </cell>
          <cell r="E11" t="str">
            <v>North West</v>
          </cell>
          <cell r="F11" t="str">
            <v>Bda-Ntamulung-MTN</v>
          </cell>
          <cell r="G11" t="str">
            <v>P3</v>
          </cell>
          <cell r="H11" t="str">
            <v>Grid-Gen</v>
          </cell>
          <cell r="I11" t="str">
            <v>On Air</v>
          </cell>
          <cell r="J11" t="str">
            <v>Outdoor</v>
          </cell>
          <cell r="K11" t="str">
            <v>AC</v>
          </cell>
          <cell r="L11" t="str">
            <v>I-Eng</v>
          </cell>
          <cell r="M11" t="str">
            <v>Bamenda</v>
          </cell>
          <cell r="N11" t="str">
            <v>Mezam</v>
          </cell>
          <cell r="O11" t="str">
            <v>Bamenda 2</v>
          </cell>
          <cell r="P11" t="str">
            <v>Abdul Jalil</v>
          </cell>
          <cell r="Q11">
            <v>652206934</v>
          </cell>
          <cell r="R11">
            <v>655022976</v>
          </cell>
          <cell r="S11" t="str">
            <v>Vensa Mohammadu</v>
          </cell>
          <cell r="T11" t="str">
            <v>GEORGES NAKHOUL</v>
          </cell>
          <cell r="U11" t="str">
            <v>I H S</v>
          </cell>
        </row>
        <row r="12">
          <cell r="A12" t="str">
            <v>NRO_221</v>
          </cell>
          <cell r="B12" t="str">
            <v>IHS_BMD_013</v>
          </cell>
          <cell r="C12" t="str">
            <v>NRO_221</v>
          </cell>
          <cell r="D12" t="str">
            <v>West</v>
          </cell>
          <cell r="E12" t="str">
            <v>North West</v>
          </cell>
          <cell r="F12" t="str">
            <v>Nkwein-MTN</v>
          </cell>
          <cell r="G12" t="str">
            <v>P3</v>
          </cell>
          <cell r="H12" t="str">
            <v>Grid-Gen</v>
          </cell>
          <cell r="I12" t="str">
            <v>On Air</v>
          </cell>
          <cell r="J12" t="str">
            <v>Indoor</v>
          </cell>
          <cell r="K12" t="str">
            <v>AC</v>
          </cell>
          <cell r="L12" t="str">
            <v>I-Eng</v>
          </cell>
          <cell r="M12" t="str">
            <v>Bamenda</v>
          </cell>
          <cell r="N12" t="str">
            <v>Mezam</v>
          </cell>
          <cell r="O12" t="str">
            <v>Bamenda 2</v>
          </cell>
          <cell r="P12" t="str">
            <v>Abdul Jalil</v>
          </cell>
          <cell r="Q12">
            <v>652206934</v>
          </cell>
          <cell r="R12">
            <v>655022976</v>
          </cell>
          <cell r="S12" t="str">
            <v>Vensa Mohammadu</v>
          </cell>
          <cell r="T12" t="str">
            <v>GEORGES NAKHOUL</v>
          </cell>
          <cell r="U12" t="str">
            <v>I H S</v>
          </cell>
        </row>
        <row r="13">
          <cell r="A13" t="str">
            <v>NRO_048</v>
          </cell>
          <cell r="B13" t="str">
            <v>IHS_BMD_321</v>
          </cell>
          <cell r="C13" t="str">
            <v>NRO_048</v>
          </cell>
          <cell r="D13" t="str">
            <v>West</v>
          </cell>
          <cell r="E13" t="str">
            <v>North West</v>
          </cell>
          <cell r="F13" t="str">
            <v>Sabga</v>
          </cell>
          <cell r="G13" t="str">
            <v>P4</v>
          </cell>
          <cell r="H13" t="str">
            <v>Grid-Gen</v>
          </cell>
          <cell r="I13" t="str">
            <v>On Air</v>
          </cell>
          <cell r="J13" t="str">
            <v>Outdoor</v>
          </cell>
          <cell r="K13" t="str">
            <v>AC</v>
          </cell>
          <cell r="L13" t="str">
            <v>I-Eng</v>
          </cell>
          <cell r="M13" t="str">
            <v>Bamenda</v>
          </cell>
          <cell r="N13" t="str">
            <v>Mezam</v>
          </cell>
          <cell r="O13" t="str">
            <v>Tubah</v>
          </cell>
          <cell r="P13" t="str">
            <v>Abdul Jalil</v>
          </cell>
          <cell r="Q13">
            <v>652206934</v>
          </cell>
          <cell r="R13">
            <v>655022976</v>
          </cell>
          <cell r="S13" t="str">
            <v>Vensa Mohammadu</v>
          </cell>
          <cell r="T13" t="str">
            <v>GEORGES NAKHOUL</v>
          </cell>
          <cell r="U13" t="str">
            <v>I H S</v>
          </cell>
        </row>
        <row r="14">
          <cell r="A14" t="str">
            <v>NRO_236</v>
          </cell>
          <cell r="B14" t="str">
            <v>IHS_BMD_091</v>
          </cell>
          <cell r="C14" t="str">
            <v>NRO_236</v>
          </cell>
          <cell r="D14" t="str">
            <v>West</v>
          </cell>
          <cell r="E14" t="str">
            <v>North West</v>
          </cell>
          <cell r="F14" t="str">
            <v>Mbiame</v>
          </cell>
          <cell r="G14" t="str">
            <v>P4</v>
          </cell>
          <cell r="H14" t="str">
            <v>Grid-Gen</v>
          </cell>
          <cell r="I14" t="str">
            <v>On Air</v>
          </cell>
          <cell r="J14" t="str">
            <v>Outdoor</v>
          </cell>
          <cell r="K14" t="str">
            <v>AC</v>
          </cell>
          <cell r="L14" t="str">
            <v>I-Eng</v>
          </cell>
          <cell r="M14" t="str">
            <v>Kumbo</v>
          </cell>
          <cell r="N14" t="str">
            <v>Bui</v>
          </cell>
          <cell r="O14" t="str">
            <v>Mbiame</v>
          </cell>
          <cell r="P14" t="str">
            <v>Abdul Jalil</v>
          </cell>
          <cell r="S14" t="str">
            <v>Vensa Mohammadu</v>
          </cell>
          <cell r="T14" t="str">
            <v>GEORGES NAKHOUL</v>
          </cell>
          <cell r="U14" t="str">
            <v>I H S</v>
          </cell>
        </row>
        <row r="15">
          <cell r="A15" t="str">
            <v>NRO_231</v>
          </cell>
          <cell r="B15" t="str">
            <v>IHS_BMD_098</v>
          </cell>
          <cell r="C15" t="str">
            <v>NRO_231</v>
          </cell>
          <cell r="D15" t="str">
            <v>West</v>
          </cell>
          <cell r="E15" t="str">
            <v>North West</v>
          </cell>
          <cell r="F15" t="str">
            <v>Ako</v>
          </cell>
          <cell r="G15" t="str">
            <v>P4</v>
          </cell>
          <cell r="H15" t="str">
            <v>Grid-Gen</v>
          </cell>
          <cell r="I15" t="str">
            <v>On Air</v>
          </cell>
          <cell r="J15" t="str">
            <v>Outdoor</v>
          </cell>
          <cell r="K15" t="str">
            <v>AC</v>
          </cell>
          <cell r="L15" t="str">
            <v>I-Eng</v>
          </cell>
          <cell r="M15" t="str">
            <v>Kumbo</v>
          </cell>
          <cell r="N15" t="str">
            <v>Donga Mantoum</v>
          </cell>
          <cell r="O15" t="str">
            <v>Ako</v>
          </cell>
          <cell r="P15" t="str">
            <v>Abdul Jalil</v>
          </cell>
          <cell r="S15" t="str">
            <v>Vensa Mohammadu</v>
          </cell>
          <cell r="T15" t="str">
            <v>GEORGES NAKHOUL</v>
          </cell>
          <cell r="U15" t="str">
            <v>I H S</v>
          </cell>
        </row>
        <row r="16">
          <cell r="A16" t="str">
            <v>NRO_248</v>
          </cell>
          <cell r="B16" t="str">
            <v>IHS_BMD_047</v>
          </cell>
          <cell r="C16" t="str">
            <v>NRO_248</v>
          </cell>
          <cell r="D16" t="str">
            <v>West</v>
          </cell>
          <cell r="E16" t="str">
            <v>North West</v>
          </cell>
          <cell r="F16" t="str">
            <v>Awing</v>
          </cell>
          <cell r="G16" t="str">
            <v>P4</v>
          </cell>
          <cell r="H16" t="str">
            <v>Grid-Gen</v>
          </cell>
          <cell r="I16" t="str">
            <v>On Air</v>
          </cell>
          <cell r="J16" t="str">
            <v>Outdoor</v>
          </cell>
          <cell r="K16" t="str">
            <v>AC</v>
          </cell>
          <cell r="L16" t="str">
            <v>I-Eng</v>
          </cell>
          <cell r="M16" t="str">
            <v>Bamenda</v>
          </cell>
          <cell r="N16" t="str">
            <v>Mezam</v>
          </cell>
          <cell r="O16" t="str">
            <v>Santa</v>
          </cell>
          <cell r="P16" t="str">
            <v>Abdul Jalil</v>
          </cell>
          <cell r="Q16">
            <v>652206934</v>
          </cell>
          <cell r="R16">
            <v>655022976</v>
          </cell>
          <cell r="S16" t="str">
            <v>Vensa Mohammadu</v>
          </cell>
          <cell r="T16" t="str">
            <v>GEORGES NAKHOUL</v>
          </cell>
          <cell r="U16" t="str">
            <v>I H S</v>
          </cell>
        </row>
        <row r="17">
          <cell r="A17" t="str">
            <v>NRO_011</v>
          </cell>
          <cell r="B17" t="str">
            <v>IHS_BMD_035</v>
          </cell>
          <cell r="C17" t="str">
            <v>NRO_011</v>
          </cell>
          <cell r="D17" t="str">
            <v>West</v>
          </cell>
          <cell r="E17" t="str">
            <v>North West</v>
          </cell>
          <cell r="F17" t="str">
            <v>Mbengwi</v>
          </cell>
          <cell r="G17" t="str">
            <v>P4</v>
          </cell>
          <cell r="H17" t="str">
            <v>Grid-Gen</v>
          </cell>
          <cell r="I17" t="str">
            <v>On Air</v>
          </cell>
          <cell r="J17" t="str">
            <v>Indoor</v>
          </cell>
          <cell r="K17" t="str">
            <v>AC</v>
          </cell>
          <cell r="L17" t="str">
            <v>I-Eng</v>
          </cell>
          <cell r="M17" t="str">
            <v>Bamenda</v>
          </cell>
          <cell r="N17" t="str">
            <v>Momo</v>
          </cell>
          <cell r="O17" t="str">
            <v>Mbengwi</v>
          </cell>
          <cell r="P17" t="str">
            <v>Abdul Jalil</v>
          </cell>
          <cell r="Q17">
            <v>652206934</v>
          </cell>
          <cell r="R17">
            <v>655022976</v>
          </cell>
          <cell r="S17" t="str">
            <v>Vensa Mohammadu</v>
          </cell>
          <cell r="T17" t="str">
            <v>GEORGES NAKHOUL</v>
          </cell>
          <cell r="U17" t="str">
            <v>I H S</v>
          </cell>
        </row>
        <row r="18">
          <cell r="A18" t="str">
            <v>NRO_227</v>
          </cell>
          <cell r="B18" t="str">
            <v>IHS_BMD_015</v>
          </cell>
          <cell r="C18" t="str">
            <v>NRO_227</v>
          </cell>
          <cell r="D18" t="str">
            <v>West</v>
          </cell>
          <cell r="E18" t="str">
            <v>North West</v>
          </cell>
          <cell r="F18" t="str">
            <v>Bda-Chinde</v>
          </cell>
          <cell r="G18" t="str">
            <v>P4</v>
          </cell>
          <cell r="H18" t="str">
            <v>Grid-Gen</v>
          </cell>
          <cell r="I18" t="str">
            <v>On Air</v>
          </cell>
          <cell r="J18" t="str">
            <v>Outdoor</v>
          </cell>
          <cell r="K18" t="str">
            <v>AC</v>
          </cell>
          <cell r="L18" t="str">
            <v>I-Eng</v>
          </cell>
          <cell r="M18" t="str">
            <v>Bamenda</v>
          </cell>
          <cell r="N18" t="str">
            <v>Mezam</v>
          </cell>
          <cell r="O18" t="str">
            <v>Bamenda 2</v>
          </cell>
          <cell r="P18" t="str">
            <v>Abdul Jalil</v>
          </cell>
          <cell r="Q18">
            <v>652206934</v>
          </cell>
          <cell r="R18">
            <v>655022976</v>
          </cell>
          <cell r="S18" t="str">
            <v>Vensa Mohammadu</v>
          </cell>
          <cell r="T18" t="str">
            <v>GEORGES NAKHOUL</v>
          </cell>
          <cell r="U18" t="str">
            <v>I H S</v>
          </cell>
        </row>
        <row r="19">
          <cell r="A19" t="str">
            <v>NRO_229</v>
          </cell>
          <cell r="B19" t="str">
            <v>IHS_BMD_024</v>
          </cell>
          <cell r="C19" t="str">
            <v>NRO_229</v>
          </cell>
          <cell r="D19" t="str">
            <v>West</v>
          </cell>
          <cell r="E19" t="str">
            <v>North West</v>
          </cell>
          <cell r="F19" t="str">
            <v>Mendankwe</v>
          </cell>
          <cell r="G19" t="str">
            <v>P4</v>
          </cell>
          <cell r="H19" t="str">
            <v>Grid-Gen</v>
          </cell>
          <cell r="I19" t="str">
            <v>On Air</v>
          </cell>
          <cell r="J19" t="str">
            <v>Outdoor</v>
          </cell>
          <cell r="K19" t="str">
            <v>AC</v>
          </cell>
          <cell r="L19" t="str">
            <v>I-Eng</v>
          </cell>
          <cell r="M19" t="str">
            <v>Bamenda</v>
          </cell>
          <cell r="N19" t="str">
            <v>Mezam</v>
          </cell>
          <cell r="O19" t="str">
            <v>Bamenda 1</v>
          </cell>
          <cell r="P19" t="str">
            <v>Abdul Jalil</v>
          </cell>
          <cell r="Q19">
            <v>652206934</v>
          </cell>
          <cell r="R19">
            <v>655022976</v>
          </cell>
          <cell r="S19" t="str">
            <v>Vensa Mohammadu</v>
          </cell>
          <cell r="T19" t="str">
            <v>GEORGES NAKHOUL</v>
          </cell>
          <cell r="U19" t="str">
            <v>I H S</v>
          </cell>
        </row>
        <row r="20">
          <cell r="A20" t="str">
            <v>NRO_010</v>
          </cell>
          <cell r="B20" t="str">
            <v>IHS_BMD_050</v>
          </cell>
          <cell r="C20" t="str">
            <v>NRO_010</v>
          </cell>
          <cell r="D20" t="str">
            <v>West</v>
          </cell>
          <cell r="E20" t="str">
            <v>North West</v>
          </cell>
          <cell r="F20" t="str">
            <v>Batibo</v>
          </cell>
          <cell r="G20" t="str">
            <v>P4</v>
          </cell>
          <cell r="H20" t="str">
            <v>Grid-Gen</v>
          </cell>
          <cell r="I20" t="str">
            <v>On Air</v>
          </cell>
          <cell r="J20" t="str">
            <v>Outdoor</v>
          </cell>
          <cell r="K20" t="str">
            <v>AC</v>
          </cell>
          <cell r="L20" t="str">
            <v>I-Eng</v>
          </cell>
          <cell r="M20" t="str">
            <v>Bamenda</v>
          </cell>
          <cell r="N20" t="str">
            <v>Momo</v>
          </cell>
          <cell r="O20" t="str">
            <v>Batibo</v>
          </cell>
          <cell r="P20" t="str">
            <v>Abdul Jalil</v>
          </cell>
          <cell r="Q20">
            <v>652206934</v>
          </cell>
          <cell r="R20">
            <v>655022976</v>
          </cell>
          <cell r="S20" t="str">
            <v>Vensa Mohammadu</v>
          </cell>
          <cell r="T20" t="str">
            <v>GEORGES NAKHOUL</v>
          </cell>
          <cell r="U20" t="str">
            <v>I H S</v>
          </cell>
        </row>
        <row r="21">
          <cell r="A21" t="str">
            <v>SUO_073</v>
          </cell>
          <cell r="B21" t="str">
            <v>IHS_KMB_062</v>
          </cell>
          <cell r="C21" t="str">
            <v>SUO_073</v>
          </cell>
          <cell r="D21" t="str">
            <v>West</v>
          </cell>
          <cell r="E21" t="str">
            <v>North West</v>
          </cell>
          <cell r="F21" t="str">
            <v>Mamfe-Brasserie</v>
          </cell>
          <cell r="G21" t="str">
            <v>P4</v>
          </cell>
          <cell r="H21" t="str">
            <v>Grid-Gen</v>
          </cell>
          <cell r="I21" t="str">
            <v>On Air</v>
          </cell>
          <cell r="J21" t="str">
            <v>Outdoor</v>
          </cell>
          <cell r="K21" t="str">
            <v>AC</v>
          </cell>
          <cell r="L21" t="str">
            <v>I-Eng</v>
          </cell>
          <cell r="M21" t="str">
            <v>Bamenda</v>
          </cell>
          <cell r="N21" t="str">
            <v>Manyu</v>
          </cell>
          <cell r="O21" t="str">
            <v>Mamfe</v>
          </cell>
          <cell r="P21" t="str">
            <v>Abdul Jalil</v>
          </cell>
          <cell r="Q21">
            <v>652206934</v>
          </cell>
          <cell r="R21">
            <v>655022976</v>
          </cell>
          <cell r="S21" t="str">
            <v>Vensa Mohammadu</v>
          </cell>
          <cell r="T21" t="str">
            <v>GEORGES NAKHOUL</v>
          </cell>
          <cell r="U21" t="str">
            <v>I H S</v>
          </cell>
        </row>
        <row r="22">
          <cell r="A22" t="str">
            <v>SUO_015</v>
          </cell>
          <cell r="B22" t="str">
            <v>IHS_KMB_081</v>
          </cell>
          <cell r="C22" t="str">
            <v>SUO_015</v>
          </cell>
          <cell r="D22" t="str">
            <v>West</v>
          </cell>
          <cell r="E22" t="str">
            <v>North West</v>
          </cell>
          <cell r="F22" t="str">
            <v>Ekok</v>
          </cell>
          <cell r="G22" t="str">
            <v>P4</v>
          </cell>
          <cell r="H22" t="str">
            <v>Grid-Gen</v>
          </cell>
          <cell r="I22" t="str">
            <v>On Air</v>
          </cell>
          <cell r="J22" t="str">
            <v>Indoor</v>
          </cell>
          <cell r="K22" t="str">
            <v>AC</v>
          </cell>
          <cell r="L22" t="str">
            <v>I-Eng</v>
          </cell>
          <cell r="M22" t="str">
            <v>Bamenda</v>
          </cell>
          <cell r="N22" t="str">
            <v>Manyu</v>
          </cell>
          <cell r="O22" t="str">
            <v>Eyumodjock</v>
          </cell>
          <cell r="P22" t="str">
            <v>Abdul Jalil</v>
          </cell>
          <cell r="Q22">
            <v>652206934</v>
          </cell>
          <cell r="R22">
            <v>655022976</v>
          </cell>
          <cell r="S22" t="str">
            <v>Vensa Mohammadu</v>
          </cell>
          <cell r="T22" t="str">
            <v>GEORGES NAKHOUL</v>
          </cell>
          <cell r="U22" t="str">
            <v>I H S</v>
          </cell>
        </row>
        <row r="23">
          <cell r="A23" t="str">
            <v>OST_113</v>
          </cell>
          <cell r="B23" t="str">
            <v>IHS_BMD_025</v>
          </cell>
          <cell r="C23" t="str">
            <v>OST_113</v>
          </cell>
          <cell r="D23" t="str">
            <v>West</v>
          </cell>
          <cell r="E23" t="str">
            <v>North West</v>
          </cell>
          <cell r="F23" t="str">
            <v>Bda-Titam-Naka</v>
          </cell>
          <cell r="G23" t="str">
            <v>P4</v>
          </cell>
          <cell r="H23" t="str">
            <v>Grid-Gen</v>
          </cell>
          <cell r="I23" t="str">
            <v>On Air</v>
          </cell>
          <cell r="J23" t="str">
            <v>Outdoor</v>
          </cell>
          <cell r="K23" t="str">
            <v>AC</v>
          </cell>
          <cell r="L23" t="str">
            <v>I-Eng</v>
          </cell>
          <cell r="M23" t="str">
            <v>Bamenda</v>
          </cell>
          <cell r="N23" t="str">
            <v>Mezam</v>
          </cell>
          <cell r="O23" t="str">
            <v>Bamenda 2</v>
          </cell>
          <cell r="P23" t="str">
            <v>Abdul Jalil</v>
          </cell>
          <cell r="Q23">
            <v>652206934</v>
          </cell>
          <cell r="R23">
            <v>655022976</v>
          </cell>
          <cell r="S23" t="str">
            <v>Vensa Mohammadu</v>
          </cell>
          <cell r="T23" t="str">
            <v>GEORGES NAKHOUL</v>
          </cell>
          <cell r="U23" t="str">
            <v>I H S</v>
          </cell>
        </row>
        <row r="24">
          <cell r="A24" t="str">
            <v>NRO_219</v>
          </cell>
          <cell r="B24" t="str">
            <v>IHS_BMD_057</v>
          </cell>
          <cell r="C24" t="str">
            <v>NRO_219</v>
          </cell>
          <cell r="D24" t="str">
            <v>West</v>
          </cell>
          <cell r="E24" t="str">
            <v>North West</v>
          </cell>
          <cell r="F24" t="str">
            <v>Widikum</v>
          </cell>
          <cell r="G24" t="str">
            <v>P4</v>
          </cell>
          <cell r="H24" t="str">
            <v>Vandalized</v>
          </cell>
          <cell r="I24" t="str">
            <v>Vandalized</v>
          </cell>
          <cell r="J24" t="str">
            <v>Outdoor</v>
          </cell>
          <cell r="K24" t="str">
            <v>AC</v>
          </cell>
          <cell r="L24" t="str">
            <v>I-Eng</v>
          </cell>
          <cell r="M24" t="str">
            <v>Bamenda</v>
          </cell>
          <cell r="N24" t="str">
            <v>Momo</v>
          </cell>
          <cell r="O24" t="str">
            <v>Widikum</v>
          </cell>
          <cell r="P24" t="str">
            <v>Abdul Jalil</v>
          </cell>
          <cell r="Q24">
            <v>652206934</v>
          </cell>
          <cell r="R24">
            <v>655022976</v>
          </cell>
          <cell r="S24" t="str">
            <v>Vensa Mohammadu</v>
          </cell>
          <cell r="T24" t="str">
            <v>GEORGES NAKHOUL</v>
          </cell>
          <cell r="U24" t="str">
            <v>I H S</v>
          </cell>
        </row>
        <row r="25">
          <cell r="A25" t="str">
            <v>NRO_238</v>
          </cell>
          <cell r="B25" t="str">
            <v>IHS_BMD_090</v>
          </cell>
          <cell r="C25" t="str">
            <v>NRO_238</v>
          </cell>
          <cell r="D25" t="str">
            <v>West</v>
          </cell>
          <cell r="E25" t="str">
            <v>North West</v>
          </cell>
          <cell r="F25" t="str">
            <v>Nkor</v>
          </cell>
          <cell r="G25" t="str">
            <v>P4</v>
          </cell>
          <cell r="H25" t="str">
            <v>Solar-Gen</v>
          </cell>
          <cell r="I25" t="str">
            <v>On Air</v>
          </cell>
          <cell r="J25" t="str">
            <v>Outdoor</v>
          </cell>
          <cell r="K25" t="str">
            <v>AC</v>
          </cell>
          <cell r="L25" t="str">
            <v>I-Eng</v>
          </cell>
          <cell r="M25" t="str">
            <v>Kumbo</v>
          </cell>
          <cell r="N25" t="str">
            <v>Bui</v>
          </cell>
          <cell r="O25" t="str">
            <v>Nkor</v>
          </cell>
          <cell r="P25" t="str">
            <v>Abdul Jalil</v>
          </cell>
          <cell r="S25" t="str">
            <v>Vensa Mohammadu</v>
          </cell>
          <cell r="T25" t="str">
            <v>GEORGES NAKHOUL</v>
          </cell>
          <cell r="U25" t="str">
            <v>I H S</v>
          </cell>
        </row>
        <row r="26">
          <cell r="A26" t="str">
            <v>SUO_016</v>
          </cell>
          <cell r="B26" t="str">
            <v>IHS_KMB_076</v>
          </cell>
          <cell r="C26" t="str">
            <v>SUO_016</v>
          </cell>
          <cell r="D26" t="str">
            <v>West</v>
          </cell>
          <cell r="E26" t="str">
            <v>North West</v>
          </cell>
          <cell r="F26" t="str">
            <v>Eyumojock</v>
          </cell>
          <cell r="G26" t="str">
            <v>P4</v>
          </cell>
          <cell r="H26" t="str">
            <v>Solar-Gen</v>
          </cell>
          <cell r="I26" t="str">
            <v>On Air</v>
          </cell>
          <cell r="J26" t="str">
            <v>Indoor</v>
          </cell>
          <cell r="K26" t="str">
            <v>AC</v>
          </cell>
          <cell r="L26" t="str">
            <v>I-Eng</v>
          </cell>
          <cell r="M26" t="str">
            <v>Bamenda</v>
          </cell>
          <cell r="N26" t="str">
            <v>Manyu</v>
          </cell>
          <cell r="O26" t="str">
            <v>Eyumodjock</v>
          </cell>
          <cell r="P26" t="str">
            <v>Abdul Jalil</v>
          </cell>
          <cell r="Q26">
            <v>652206934</v>
          </cell>
          <cell r="R26">
            <v>655022976</v>
          </cell>
          <cell r="S26" t="str">
            <v>Vensa Mohammadu</v>
          </cell>
          <cell r="T26" t="str">
            <v>GEORGES NAKHOUL</v>
          </cell>
          <cell r="U26" t="str">
            <v>I H S</v>
          </cell>
        </row>
        <row r="27">
          <cell r="A27" t="str">
            <v>NRO_218</v>
          </cell>
          <cell r="B27" t="str">
            <v>IHS_BMD_060</v>
          </cell>
          <cell r="C27" t="str">
            <v>NRO_218</v>
          </cell>
          <cell r="D27" t="str">
            <v>West</v>
          </cell>
          <cell r="E27" t="str">
            <v>North West</v>
          </cell>
          <cell r="F27" t="str">
            <v>Andek</v>
          </cell>
          <cell r="G27" t="str">
            <v>P4</v>
          </cell>
          <cell r="H27" t="str">
            <v>Vandalized</v>
          </cell>
          <cell r="I27" t="str">
            <v>Vandalized</v>
          </cell>
          <cell r="J27" t="str">
            <v>Outdoor</v>
          </cell>
          <cell r="K27" t="str">
            <v>AC</v>
          </cell>
          <cell r="L27" t="str">
            <v>I-Eng</v>
          </cell>
          <cell r="M27" t="str">
            <v>Bamenda</v>
          </cell>
          <cell r="N27" t="str">
            <v>Momo</v>
          </cell>
          <cell r="O27" t="str">
            <v>Andek</v>
          </cell>
          <cell r="P27" t="str">
            <v>Abdul Jalil</v>
          </cell>
          <cell r="Q27">
            <v>652206934</v>
          </cell>
          <cell r="R27">
            <v>655022976</v>
          </cell>
          <cell r="S27" t="str">
            <v>Vensa Mohammadu</v>
          </cell>
          <cell r="T27" t="str">
            <v>GEORGES NAKHOUL</v>
          </cell>
          <cell r="U27" t="str">
            <v>I H S</v>
          </cell>
        </row>
        <row r="28">
          <cell r="A28" t="str">
            <v>NRO_018</v>
          </cell>
          <cell r="B28" t="str">
            <v>IHS_BMD_078</v>
          </cell>
          <cell r="C28" t="str">
            <v>NRO_018</v>
          </cell>
          <cell r="D28" t="str">
            <v>West</v>
          </cell>
          <cell r="E28" t="str">
            <v>North West</v>
          </cell>
          <cell r="F28" t="str">
            <v>TADU</v>
          </cell>
          <cell r="G28" t="str">
            <v>P4</v>
          </cell>
          <cell r="H28" t="str">
            <v>Hybrid-Gen</v>
          </cell>
          <cell r="I28" t="str">
            <v>On Air</v>
          </cell>
          <cell r="J28" t="str">
            <v>Outdoor</v>
          </cell>
          <cell r="K28" t="str">
            <v>AC</v>
          </cell>
          <cell r="L28" t="str">
            <v>I-Eng</v>
          </cell>
          <cell r="M28" t="str">
            <v>Kumbo</v>
          </cell>
          <cell r="N28" t="str">
            <v>BUI</v>
          </cell>
          <cell r="O28" t="str">
            <v>Tadu</v>
          </cell>
          <cell r="P28" t="str">
            <v>Abdul Jalil</v>
          </cell>
          <cell r="S28" t="str">
            <v>Vensa Mohammadu</v>
          </cell>
          <cell r="T28" t="str">
            <v>GEORGES NAKHOUL</v>
          </cell>
          <cell r="U28" t="str">
            <v>I H S</v>
          </cell>
        </row>
        <row r="29">
          <cell r="A29" t="str">
            <v>NRO_091</v>
          </cell>
          <cell r="B29" t="str">
            <v>IHS_BMD_2214</v>
          </cell>
          <cell r="C29" t="str">
            <v>NRO_091</v>
          </cell>
          <cell r="D29" t="str">
            <v>West</v>
          </cell>
          <cell r="E29" t="str">
            <v>North West</v>
          </cell>
          <cell r="F29" t="str">
            <v>PINYIN NGALI</v>
          </cell>
          <cell r="G29" t="str">
            <v>P4</v>
          </cell>
          <cell r="H29" t="str">
            <v>Solar-Gen</v>
          </cell>
          <cell r="I29" t="str">
            <v>On Air</v>
          </cell>
          <cell r="J29" t="str">
            <v>OutDoor</v>
          </cell>
          <cell r="K29" t="str">
            <v>AC</v>
          </cell>
          <cell r="L29" t="str">
            <v>I-Eng</v>
          </cell>
          <cell r="M29" t="str">
            <v>Bamenda</v>
          </cell>
          <cell r="N29" t="str">
            <v>Mezam</v>
          </cell>
          <cell r="O29" t="str">
            <v>Tubah</v>
          </cell>
          <cell r="P29" t="str">
            <v>Abdul Jalil</v>
          </cell>
          <cell r="Q29">
            <v>652206934</v>
          </cell>
          <cell r="R29">
            <v>655022976</v>
          </cell>
          <cell r="S29" t="str">
            <v>Vensa Mohammadu</v>
          </cell>
          <cell r="T29" t="str">
            <v>GEORGES NAKHOUL</v>
          </cell>
          <cell r="U29" t="str">
            <v>I H S</v>
          </cell>
        </row>
        <row r="30">
          <cell r="A30" t="str">
            <v>NRO_022</v>
          </cell>
          <cell r="B30" t="str">
            <v>IHS_BMD_061</v>
          </cell>
          <cell r="C30" t="str">
            <v>NRO_022</v>
          </cell>
          <cell r="D30" t="str">
            <v>West</v>
          </cell>
          <cell r="E30" t="str">
            <v>North West</v>
          </cell>
          <cell r="F30" t="str">
            <v>NJIKWA</v>
          </cell>
          <cell r="G30" t="str">
            <v>P4</v>
          </cell>
          <cell r="H30" t="str">
            <v>Gen Only</v>
          </cell>
          <cell r="I30" t="str">
            <v>On Air</v>
          </cell>
          <cell r="J30" t="str">
            <v>Outdoor</v>
          </cell>
          <cell r="K30" t="str">
            <v>AC</v>
          </cell>
          <cell r="L30" t="str">
            <v>I-Eng</v>
          </cell>
          <cell r="M30" t="str">
            <v>Bamenda</v>
          </cell>
          <cell r="N30" t="str">
            <v>Momo</v>
          </cell>
          <cell r="O30" t="str">
            <v>Njikwa</v>
          </cell>
          <cell r="P30" t="str">
            <v>Abdul Jalil</v>
          </cell>
          <cell r="Q30">
            <v>652206934</v>
          </cell>
          <cell r="R30">
            <v>655022976</v>
          </cell>
          <cell r="S30" t="str">
            <v>Vensa Mohammadu</v>
          </cell>
          <cell r="T30" t="str">
            <v>GEORGES NAKHOUL</v>
          </cell>
          <cell r="U30" t="str">
            <v>I H S</v>
          </cell>
        </row>
        <row r="31">
          <cell r="A31" t="str">
            <v>NRO_088</v>
          </cell>
          <cell r="B31" t="str">
            <v>IHS_BMD_2224</v>
          </cell>
          <cell r="C31" t="str">
            <v>NRO_088</v>
          </cell>
          <cell r="D31" t="str">
            <v>West</v>
          </cell>
          <cell r="E31" t="str">
            <v>North West</v>
          </cell>
          <cell r="F31" t="str">
            <v>Nchum</v>
          </cell>
          <cell r="G31" t="str">
            <v>P4</v>
          </cell>
          <cell r="H31" t="str">
            <v>Hybrid-Gen</v>
          </cell>
          <cell r="I31" t="str">
            <v>On Air</v>
          </cell>
          <cell r="J31" t="str">
            <v>Outdoor</v>
          </cell>
          <cell r="K31" t="str">
            <v>AC</v>
          </cell>
          <cell r="L31" t="str">
            <v>I-Eng</v>
          </cell>
          <cell r="M31" t="str">
            <v>Bamenda</v>
          </cell>
          <cell r="N31" t="str">
            <v>Mezam</v>
          </cell>
          <cell r="O31" t="str">
            <v>Bafut</v>
          </cell>
          <cell r="P31" t="str">
            <v>Abdul Jalil</v>
          </cell>
          <cell r="Q31">
            <v>652206934</v>
          </cell>
          <cell r="R31">
            <v>655022976</v>
          </cell>
          <cell r="S31" t="str">
            <v>Vensa Mohammadu</v>
          </cell>
          <cell r="T31" t="str">
            <v>GEORGES NAKHOUL</v>
          </cell>
          <cell r="U31" t="str">
            <v>I H S</v>
          </cell>
        </row>
        <row r="32">
          <cell r="A32" t="str">
            <v>NRO_065</v>
          </cell>
          <cell r="B32" t="str">
            <v>IHS_BMD_016</v>
          </cell>
          <cell r="C32" t="str">
            <v>NRO_065</v>
          </cell>
          <cell r="D32" t="str">
            <v>West</v>
          </cell>
          <cell r="E32" t="str">
            <v>North West</v>
          </cell>
          <cell r="F32" t="str">
            <v>Mbatu</v>
          </cell>
          <cell r="G32" t="str">
            <v>P4</v>
          </cell>
          <cell r="H32" t="str">
            <v>Grid-Gen</v>
          </cell>
          <cell r="I32" t="str">
            <v>On Air</v>
          </cell>
          <cell r="J32" t="str">
            <v>Outdoor</v>
          </cell>
          <cell r="K32" t="str">
            <v>AC</v>
          </cell>
          <cell r="L32" t="str">
            <v>I-Eng</v>
          </cell>
          <cell r="M32" t="str">
            <v>Bamenda</v>
          </cell>
          <cell r="N32" t="str">
            <v>Mezam</v>
          </cell>
          <cell r="O32" t="str">
            <v>Bamenda 2</v>
          </cell>
          <cell r="P32" t="str">
            <v>Abdul Jalil</v>
          </cell>
          <cell r="Q32">
            <v>652206934</v>
          </cell>
          <cell r="R32">
            <v>655022976</v>
          </cell>
          <cell r="S32" t="str">
            <v>Vensa Mohammadu</v>
          </cell>
          <cell r="T32" t="str">
            <v>GEORGES NAKHOUL</v>
          </cell>
          <cell r="U32" t="str">
            <v>I H S</v>
          </cell>
        </row>
        <row r="33">
          <cell r="A33" t="str">
            <v>NRO_086</v>
          </cell>
          <cell r="B33" t="str">
            <v>IHS_KMB_110</v>
          </cell>
          <cell r="C33" t="str">
            <v>NRO_086</v>
          </cell>
          <cell r="D33" t="str">
            <v>West</v>
          </cell>
          <cell r="E33" t="str">
            <v>North West</v>
          </cell>
          <cell r="F33" t="str">
            <v>Berore</v>
          </cell>
          <cell r="G33" t="str">
            <v>P4</v>
          </cell>
          <cell r="H33" t="str">
            <v>Gen Only</v>
          </cell>
          <cell r="I33" t="str">
            <v>On Air</v>
          </cell>
          <cell r="J33" t="str">
            <v>Outdoor</v>
          </cell>
          <cell r="K33" t="str">
            <v>AC</v>
          </cell>
          <cell r="L33" t="str">
            <v>I-Eng</v>
          </cell>
          <cell r="M33" t="str">
            <v>Bamenda</v>
          </cell>
          <cell r="N33" t="str">
            <v>Manyu</v>
          </cell>
          <cell r="O33" t="str">
            <v>Tinto</v>
          </cell>
          <cell r="P33" t="str">
            <v>Abdul Jalil</v>
          </cell>
          <cell r="Q33">
            <v>652206934</v>
          </cell>
          <cell r="R33">
            <v>655022976</v>
          </cell>
          <cell r="S33" t="str">
            <v>Vensa Mohammadu</v>
          </cell>
          <cell r="T33" t="str">
            <v>GEORGES NAKHOUL</v>
          </cell>
          <cell r="U33" t="str">
            <v>I H S</v>
          </cell>
        </row>
        <row r="34">
          <cell r="A34" t="str">
            <v>NRO_119</v>
          </cell>
          <cell r="B34" t="str">
            <v>IHS_BMD_314</v>
          </cell>
          <cell r="C34" t="str">
            <v>NRO_119</v>
          </cell>
          <cell r="D34" t="str">
            <v>West</v>
          </cell>
          <cell r="E34" t="str">
            <v>North West</v>
          </cell>
          <cell r="F34" t="str">
            <v>Bamenda Old Town</v>
          </cell>
          <cell r="G34" t="str">
            <v>P4</v>
          </cell>
          <cell r="H34" t="str">
            <v>Grid-Gen</v>
          </cell>
          <cell r="I34">
            <v>0</v>
          </cell>
          <cell r="J34" t="str">
            <v>Outdoor</v>
          </cell>
          <cell r="K34" t="str">
            <v>AC</v>
          </cell>
          <cell r="L34" t="str">
            <v>I-Eng</v>
          </cell>
          <cell r="M34" t="str">
            <v>Bamenda</v>
          </cell>
          <cell r="N34" t="str">
            <v>Mezam</v>
          </cell>
          <cell r="O34" t="str">
            <v>Bamenda 2</v>
          </cell>
          <cell r="P34" t="str">
            <v>Abdul Jalil</v>
          </cell>
          <cell r="Q34">
            <v>652206934</v>
          </cell>
          <cell r="R34">
            <v>655022976</v>
          </cell>
          <cell r="S34" t="str">
            <v>Vensa Mohammadu</v>
          </cell>
          <cell r="T34" t="str">
            <v>GEORGES NAKHOUL</v>
          </cell>
          <cell r="U34" t="str">
            <v>I H S</v>
          </cell>
        </row>
        <row r="35">
          <cell r="A35" t="str">
            <v>NRO_127</v>
          </cell>
          <cell r="B35" t="str">
            <v>IHS_BMD_142</v>
          </cell>
          <cell r="C35" t="str">
            <v>NRO_127</v>
          </cell>
          <cell r="D35" t="str">
            <v>West</v>
          </cell>
          <cell r="E35" t="str">
            <v>North West</v>
          </cell>
          <cell r="F35" t="str">
            <v>Bamenda ATTIAH</v>
          </cell>
          <cell r="G35" t="str">
            <v>P4</v>
          </cell>
          <cell r="H35" t="str">
            <v>Grid-Gen</v>
          </cell>
          <cell r="I35">
            <v>0</v>
          </cell>
          <cell r="J35" t="str">
            <v>Outdoor</v>
          </cell>
          <cell r="K35" t="str">
            <v>AC</v>
          </cell>
          <cell r="L35" t="str">
            <v>I-Eng</v>
          </cell>
          <cell r="M35" t="str">
            <v>Bamenda</v>
          </cell>
          <cell r="N35" t="str">
            <v>Mezam</v>
          </cell>
          <cell r="O35" t="str">
            <v>Bamenda 2</v>
          </cell>
          <cell r="P35" t="str">
            <v>Abdul Jalil</v>
          </cell>
          <cell r="Q35">
            <v>652206934</v>
          </cell>
          <cell r="R35">
            <v>655022976</v>
          </cell>
          <cell r="S35" t="str">
            <v>Vensa Mohammadu</v>
          </cell>
          <cell r="T35" t="str">
            <v>GEORGES NAKHOUL</v>
          </cell>
          <cell r="U35" t="str">
            <v>I H S</v>
          </cell>
        </row>
        <row r="36">
          <cell r="A36" t="str">
            <v>NRO_085</v>
          </cell>
          <cell r="B36" t="str">
            <v>IHS_BMD_2220</v>
          </cell>
          <cell r="C36" t="str">
            <v>NRO_085</v>
          </cell>
          <cell r="D36" t="str">
            <v>West</v>
          </cell>
          <cell r="E36" t="str">
            <v>North West</v>
          </cell>
          <cell r="F36" t="str">
            <v>Baba Babungo</v>
          </cell>
          <cell r="G36" t="str">
            <v>P4</v>
          </cell>
          <cell r="H36" t="str">
            <v>Grid-Hybrid-Gen</v>
          </cell>
          <cell r="I36" t="str">
            <v>On Air</v>
          </cell>
          <cell r="J36" t="str">
            <v>Outdoor</v>
          </cell>
          <cell r="K36" t="str">
            <v>AC</v>
          </cell>
          <cell r="L36" t="str">
            <v>I-Eng</v>
          </cell>
          <cell r="M36" t="str">
            <v>Kumbo</v>
          </cell>
          <cell r="N36" t="str">
            <v>Ngo-Ketunjia</v>
          </cell>
          <cell r="O36" t="str">
            <v>Babessi</v>
          </cell>
          <cell r="P36" t="str">
            <v>Abdul Jalil</v>
          </cell>
          <cell r="S36" t="str">
            <v>Vensa Mohammadu</v>
          </cell>
          <cell r="T36" t="str">
            <v>GEORGES NAKHOUL</v>
          </cell>
          <cell r="U36" t="str">
            <v>I H S</v>
          </cell>
        </row>
        <row r="37">
          <cell r="A37" t="str">
            <v>NRO_076</v>
          </cell>
          <cell r="B37" t="str">
            <v>IHS_BMD_2225</v>
          </cell>
          <cell r="C37" t="str">
            <v>NRO_076</v>
          </cell>
          <cell r="D37" t="str">
            <v>West</v>
          </cell>
          <cell r="E37" t="str">
            <v>North West</v>
          </cell>
          <cell r="F37" t="str">
            <v>Tugi Acha Babolong Actur</v>
          </cell>
          <cell r="G37" t="str">
            <v>P4</v>
          </cell>
          <cell r="H37" t="str">
            <v>Gen Only</v>
          </cell>
          <cell r="I37" t="str">
            <v>On Air</v>
          </cell>
          <cell r="J37" t="str">
            <v>Outdoor</v>
          </cell>
          <cell r="K37" t="str">
            <v>AC</v>
          </cell>
          <cell r="L37" t="str">
            <v>I-Eng</v>
          </cell>
          <cell r="M37" t="str">
            <v>Bamenda</v>
          </cell>
          <cell r="N37" t="str">
            <v>Momo</v>
          </cell>
          <cell r="O37" t="str">
            <v>Mbengwi</v>
          </cell>
          <cell r="P37" t="str">
            <v>Abdul Jalil</v>
          </cell>
          <cell r="Q37">
            <v>652206934</v>
          </cell>
          <cell r="R37">
            <v>655022976</v>
          </cell>
          <cell r="S37" t="str">
            <v>Vensa Mohammadu</v>
          </cell>
          <cell r="T37" t="str">
            <v>GEORGES NAKHOUL</v>
          </cell>
          <cell r="U37" t="str">
            <v>I H S</v>
          </cell>
        </row>
        <row r="38">
          <cell r="A38" t="str">
            <v>NRO_124</v>
          </cell>
          <cell r="B38" t="str">
            <v>IHS_BMD_005</v>
          </cell>
          <cell r="C38" t="str">
            <v>NRO_124</v>
          </cell>
          <cell r="D38" t="str">
            <v>West</v>
          </cell>
          <cell r="E38" t="str">
            <v>North West</v>
          </cell>
          <cell r="F38" t="str">
            <v>T Junction</v>
          </cell>
          <cell r="G38" t="str">
            <v>P4</v>
          </cell>
          <cell r="H38" t="str">
            <v>Grid-Gen</v>
          </cell>
          <cell r="I38">
            <v>0</v>
          </cell>
          <cell r="J38" t="str">
            <v>Outdoor</v>
          </cell>
          <cell r="K38" t="str">
            <v>AC</v>
          </cell>
          <cell r="L38" t="str">
            <v>I-Eng</v>
          </cell>
          <cell r="M38" t="str">
            <v>Bamenda</v>
          </cell>
          <cell r="N38" t="str">
            <v>Mezam</v>
          </cell>
          <cell r="O38" t="str">
            <v>Bamenda 2</v>
          </cell>
          <cell r="P38" t="str">
            <v>Abdul Jalil</v>
          </cell>
          <cell r="Q38">
            <v>652206934</v>
          </cell>
          <cell r="R38">
            <v>655022976</v>
          </cell>
          <cell r="S38" t="str">
            <v>Vensa Mohammadu</v>
          </cell>
          <cell r="T38" t="str">
            <v>GEORGES NAKHOUL</v>
          </cell>
          <cell r="U38" t="str">
            <v>I H S</v>
          </cell>
        </row>
        <row r="39">
          <cell r="A39" t="str">
            <v>NRO_120</v>
          </cell>
          <cell r="B39" t="str">
            <v>IHS_BMD_014</v>
          </cell>
          <cell r="C39" t="str">
            <v>NRO_120</v>
          </cell>
          <cell r="D39" t="str">
            <v>West</v>
          </cell>
          <cell r="E39" t="str">
            <v>North West</v>
          </cell>
          <cell r="F39" t="str">
            <v>Mulang</v>
          </cell>
          <cell r="G39" t="str">
            <v>P4</v>
          </cell>
          <cell r="H39" t="str">
            <v>Grid-Gen</v>
          </cell>
          <cell r="I39">
            <v>0</v>
          </cell>
          <cell r="J39" t="str">
            <v>Outdoor</v>
          </cell>
          <cell r="K39" t="str">
            <v>AC</v>
          </cell>
          <cell r="L39" t="str">
            <v>I-Eng</v>
          </cell>
          <cell r="M39" t="str">
            <v>Bamenda</v>
          </cell>
          <cell r="N39" t="str">
            <v>Mezam</v>
          </cell>
          <cell r="O39" t="str">
            <v>Bamenda 2</v>
          </cell>
          <cell r="P39" t="str">
            <v>Abdul Jalil</v>
          </cell>
          <cell r="Q39">
            <v>652206934</v>
          </cell>
          <cell r="R39">
            <v>655022976</v>
          </cell>
          <cell r="S39" t="str">
            <v>Vensa Mohammadu</v>
          </cell>
          <cell r="T39" t="str">
            <v>GEORGES NAKHOUL</v>
          </cell>
          <cell r="U39" t="str">
            <v>I H S</v>
          </cell>
        </row>
        <row r="40">
          <cell r="A40" t="str">
            <v>NRO_123</v>
          </cell>
          <cell r="B40" t="str">
            <v>IHS_BMD_002</v>
          </cell>
          <cell r="C40" t="str">
            <v>NRO_123</v>
          </cell>
          <cell r="D40" t="str">
            <v>West</v>
          </cell>
          <cell r="E40" t="str">
            <v>North West</v>
          </cell>
          <cell r="F40" t="str">
            <v>Evidence building</v>
          </cell>
          <cell r="G40" t="str">
            <v>P4</v>
          </cell>
          <cell r="H40" t="str">
            <v>Grid-Gen</v>
          </cell>
          <cell r="I40">
            <v>0</v>
          </cell>
          <cell r="J40" t="str">
            <v>Outdoor</v>
          </cell>
          <cell r="K40" t="str">
            <v>AC</v>
          </cell>
          <cell r="L40" t="str">
            <v>I-Eng</v>
          </cell>
          <cell r="M40" t="str">
            <v>Bamenda</v>
          </cell>
          <cell r="N40" t="str">
            <v>Mezam</v>
          </cell>
          <cell r="O40" t="str">
            <v>Bamenda 2</v>
          </cell>
          <cell r="P40" t="str">
            <v>Abdul Jalil</v>
          </cell>
          <cell r="Q40">
            <v>652206934</v>
          </cell>
          <cell r="R40">
            <v>655022976</v>
          </cell>
          <cell r="S40" t="str">
            <v>Vensa Mohammadu</v>
          </cell>
          <cell r="T40" t="str">
            <v>GEORGES NAKHOUL</v>
          </cell>
          <cell r="U40" t="str">
            <v>I H S</v>
          </cell>
        </row>
        <row r="41">
          <cell r="A41" t="str">
            <v>NRO_244</v>
          </cell>
          <cell r="B41" t="str">
            <v>IHS_BMD_023</v>
          </cell>
          <cell r="C41" t="str">
            <v>NRO_244</v>
          </cell>
          <cell r="D41" t="str">
            <v>West</v>
          </cell>
          <cell r="E41" t="str">
            <v>North West</v>
          </cell>
          <cell r="F41" t="str">
            <v>Nkwein-Clinic-St-Louis-MTN</v>
          </cell>
          <cell r="G41" t="str">
            <v>P4</v>
          </cell>
          <cell r="H41" t="str">
            <v>Grid-Gen</v>
          </cell>
          <cell r="I41" t="str">
            <v>On Air</v>
          </cell>
          <cell r="J41" t="str">
            <v>Indoor</v>
          </cell>
          <cell r="K41" t="str">
            <v>AC</v>
          </cell>
          <cell r="L41" t="str">
            <v>I-Eng</v>
          </cell>
          <cell r="M41" t="str">
            <v>Bamenda</v>
          </cell>
          <cell r="N41" t="str">
            <v>Mezam</v>
          </cell>
          <cell r="O41" t="str">
            <v>Bamenda 3</v>
          </cell>
          <cell r="P41" t="str">
            <v>Abdul Jalil</v>
          </cell>
          <cell r="Q41">
            <v>652206934</v>
          </cell>
          <cell r="R41">
            <v>655022976</v>
          </cell>
          <cell r="S41" t="str">
            <v>Vensa Mohammadu</v>
          </cell>
          <cell r="T41" t="str">
            <v>GEORGES NAKHOUL</v>
          </cell>
          <cell r="U41" t="str">
            <v>I H S</v>
          </cell>
        </row>
        <row r="42">
          <cell r="A42" t="str">
            <v>NRO_126</v>
          </cell>
          <cell r="B42" t="str">
            <v>IHS_BMD_003</v>
          </cell>
          <cell r="C42" t="str">
            <v>NRO_126</v>
          </cell>
          <cell r="D42" t="str">
            <v>West</v>
          </cell>
          <cell r="E42" t="str">
            <v>North West</v>
          </cell>
          <cell r="F42" t="str">
            <v>Gospel Radio</v>
          </cell>
          <cell r="G42" t="str">
            <v>P4</v>
          </cell>
          <cell r="H42" t="str">
            <v>Grid-Gen</v>
          </cell>
          <cell r="I42">
            <v>0</v>
          </cell>
          <cell r="J42" t="str">
            <v>Outdoor</v>
          </cell>
          <cell r="K42" t="str">
            <v>AC</v>
          </cell>
          <cell r="L42" t="str">
            <v>I-Eng</v>
          </cell>
          <cell r="M42" t="str">
            <v>Bamenda</v>
          </cell>
          <cell r="N42" t="str">
            <v>Mezam</v>
          </cell>
          <cell r="O42" t="str">
            <v>Bamenda 2</v>
          </cell>
          <cell r="P42" t="str">
            <v>Abdul Jalil</v>
          </cell>
          <cell r="Q42">
            <v>652206934</v>
          </cell>
          <cell r="R42">
            <v>655022976</v>
          </cell>
          <cell r="S42" t="str">
            <v>Vensa Mohammadu</v>
          </cell>
          <cell r="T42" t="str">
            <v>GEORGES NAKHOUL</v>
          </cell>
          <cell r="U42" t="str">
            <v>I H S</v>
          </cell>
        </row>
        <row r="43">
          <cell r="A43" t="str">
            <v>NRO_061</v>
          </cell>
          <cell r="B43" t="str">
            <v>IHS_BMD_030</v>
          </cell>
          <cell r="C43" t="str">
            <v>NRO_061</v>
          </cell>
          <cell r="D43" t="str">
            <v>West</v>
          </cell>
          <cell r="E43" t="str">
            <v>North West</v>
          </cell>
          <cell r="F43" t="str">
            <v>Bambili University</v>
          </cell>
          <cell r="G43" t="str">
            <v>P4</v>
          </cell>
          <cell r="H43" t="str">
            <v>Grid-Gen</v>
          </cell>
          <cell r="I43" t="str">
            <v>On Air</v>
          </cell>
          <cell r="J43" t="str">
            <v>Outdoor</v>
          </cell>
          <cell r="K43" t="str">
            <v>AC</v>
          </cell>
          <cell r="L43" t="str">
            <v>I-Eng</v>
          </cell>
          <cell r="M43" t="str">
            <v>Bamenda</v>
          </cell>
          <cell r="N43" t="str">
            <v>Mezam</v>
          </cell>
          <cell r="O43" t="str">
            <v>tubah</v>
          </cell>
          <cell r="P43" t="str">
            <v>Abdul Jalil</v>
          </cell>
          <cell r="Q43">
            <v>652206934</v>
          </cell>
          <cell r="R43">
            <v>655022976</v>
          </cell>
          <cell r="S43" t="str">
            <v>Vensa Mohammadu</v>
          </cell>
          <cell r="T43" t="str">
            <v>GEORGES NAKHOUL</v>
          </cell>
          <cell r="U43" t="str">
            <v>I H S</v>
          </cell>
        </row>
        <row r="44">
          <cell r="A44" t="str">
            <v>NRO_118</v>
          </cell>
          <cell r="B44" t="str">
            <v>IHS_BMD_012</v>
          </cell>
          <cell r="C44" t="str">
            <v>NRO_118</v>
          </cell>
          <cell r="D44" t="str">
            <v>West</v>
          </cell>
          <cell r="E44" t="str">
            <v>North West</v>
          </cell>
          <cell r="F44" t="str">
            <v>Bamenda sisia quarter</v>
          </cell>
          <cell r="G44" t="str">
            <v>P4</v>
          </cell>
          <cell r="H44" t="str">
            <v>Grid-Gen</v>
          </cell>
          <cell r="I44">
            <v>0</v>
          </cell>
          <cell r="J44" t="str">
            <v>Outdoor</v>
          </cell>
          <cell r="K44" t="str">
            <v>AC</v>
          </cell>
          <cell r="L44" t="str">
            <v>I-Eng</v>
          </cell>
          <cell r="M44" t="str">
            <v>Bamenda</v>
          </cell>
          <cell r="N44" t="str">
            <v>Mezam</v>
          </cell>
          <cell r="O44" t="str">
            <v>Bamenda 2</v>
          </cell>
          <cell r="P44" t="str">
            <v>Abdul Jalil</v>
          </cell>
          <cell r="Q44">
            <v>652206934</v>
          </cell>
          <cell r="R44">
            <v>655022976</v>
          </cell>
          <cell r="S44" t="str">
            <v>Vensa Mohammadu</v>
          </cell>
          <cell r="T44" t="str">
            <v>GEORGES NAKHOUL</v>
          </cell>
          <cell r="U44" t="str">
            <v>I H S</v>
          </cell>
        </row>
        <row r="45">
          <cell r="A45" t="str">
            <v>NRO_131</v>
          </cell>
          <cell r="B45" t="str">
            <v>IHS_BMD_004</v>
          </cell>
          <cell r="C45" t="str">
            <v>NRO_131</v>
          </cell>
          <cell r="D45" t="str">
            <v>West</v>
          </cell>
          <cell r="E45" t="str">
            <v>North West</v>
          </cell>
          <cell r="F45" t="str">
            <v>Bamenda hospital round about</v>
          </cell>
          <cell r="G45" t="str">
            <v>P4</v>
          </cell>
          <cell r="H45" t="str">
            <v>Grid-Gen</v>
          </cell>
          <cell r="I45">
            <v>0</v>
          </cell>
          <cell r="J45" t="str">
            <v>Outdoor</v>
          </cell>
          <cell r="K45" t="str">
            <v>AC</v>
          </cell>
          <cell r="L45" t="str">
            <v>I-Eng</v>
          </cell>
          <cell r="M45" t="str">
            <v>Bamenda</v>
          </cell>
          <cell r="N45" t="str">
            <v>Mezam</v>
          </cell>
          <cell r="O45" t="str">
            <v>Bamenda 2</v>
          </cell>
          <cell r="P45" t="str">
            <v>Abdul Jalil</v>
          </cell>
          <cell r="Q45">
            <v>652206934</v>
          </cell>
          <cell r="R45">
            <v>655022976</v>
          </cell>
          <cell r="S45" t="str">
            <v>Vensa Mohammadu</v>
          </cell>
          <cell r="T45" t="str">
            <v>GEORGES NAKHOUL</v>
          </cell>
          <cell r="U45" t="str">
            <v>I H S</v>
          </cell>
        </row>
        <row r="46">
          <cell r="A46" t="str">
            <v>NRO_066</v>
          </cell>
          <cell r="B46" t="str">
            <v>IHS_BMD_019</v>
          </cell>
          <cell r="C46" t="str">
            <v>NRO_066</v>
          </cell>
          <cell r="D46" t="str">
            <v>West</v>
          </cell>
          <cell r="E46" t="str">
            <v>North West</v>
          </cell>
          <cell r="F46" t="str">
            <v>Bamenda Bus Station</v>
          </cell>
          <cell r="G46" t="str">
            <v>P4</v>
          </cell>
          <cell r="H46" t="str">
            <v>Grid-Gen</v>
          </cell>
          <cell r="I46" t="str">
            <v>On Air</v>
          </cell>
          <cell r="J46" t="str">
            <v>Outdoor</v>
          </cell>
          <cell r="K46" t="str">
            <v>AC</v>
          </cell>
          <cell r="L46" t="str">
            <v>I-Eng</v>
          </cell>
          <cell r="M46" t="str">
            <v>Bamenda</v>
          </cell>
          <cell r="N46" t="str">
            <v>Mezam</v>
          </cell>
          <cell r="O46" t="str">
            <v>Bamenda 1</v>
          </cell>
          <cell r="P46" t="str">
            <v>Abdul Jalil</v>
          </cell>
          <cell r="Q46">
            <v>652206934</v>
          </cell>
          <cell r="R46">
            <v>655022976</v>
          </cell>
          <cell r="S46" t="str">
            <v>Vensa Mohammadu</v>
          </cell>
          <cell r="T46" t="str">
            <v>GEORGES NAKHOUL</v>
          </cell>
          <cell r="U46" t="str">
            <v>I H S</v>
          </cell>
        </row>
        <row r="47">
          <cell r="A47" t="str">
            <v>NRO_059</v>
          </cell>
          <cell r="B47" t="str">
            <v>IHS_BMD_027</v>
          </cell>
          <cell r="C47" t="str">
            <v>NRO_059</v>
          </cell>
          <cell r="D47" t="str">
            <v>West</v>
          </cell>
          <cell r="E47" t="str">
            <v>North West</v>
          </cell>
          <cell r="F47" t="str">
            <v>Mankon Palace</v>
          </cell>
          <cell r="G47" t="str">
            <v>P4</v>
          </cell>
          <cell r="H47" t="str">
            <v>Grid-Gen</v>
          </cell>
          <cell r="I47" t="str">
            <v>On Air</v>
          </cell>
          <cell r="J47" t="str">
            <v>Outdoor</v>
          </cell>
          <cell r="K47" t="str">
            <v>AC</v>
          </cell>
          <cell r="L47" t="str">
            <v>I-Eng</v>
          </cell>
          <cell r="M47" t="str">
            <v>Bamenda</v>
          </cell>
          <cell r="N47" t="str">
            <v>Mezam</v>
          </cell>
          <cell r="O47" t="str">
            <v>Bamenda 2</v>
          </cell>
          <cell r="P47" t="str">
            <v>Abdul Jalil</v>
          </cell>
          <cell r="Q47">
            <v>652206934</v>
          </cell>
          <cell r="R47">
            <v>655022976</v>
          </cell>
          <cell r="S47" t="str">
            <v>Vensa Mohammadu</v>
          </cell>
          <cell r="T47" t="str">
            <v>GEORGES NAKHOUL</v>
          </cell>
          <cell r="U47" t="str">
            <v>I H S</v>
          </cell>
        </row>
        <row r="48">
          <cell r="A48" t="str">
            <v>NRO_110</v>
          </cell>
          <cell r="B48" t="str">
            <v>IHS_BMD_080</v>
          </cell>
          <cell r="C48" t="str">
            <v>NRO_110</v>
          </cell>
          <cell r="D48" t="str">
            <v>West</v>
          </cell>
          <cell r="E48" t="str">
            <v>North West</v>
          </cell>
          <cell r="F48" t="str">
            <v>Oku-Marche</v>
          </cell>
          <cell r="G48" t="str">
            <v>P4</v>
          </cell>
          <cell r="H48" t="str">
            <v>Grid-Gen</v>
          </cell>
          <cell r="I48" t="str">
            <v>On Air</v>
          </cell>
          <cell r="J48" t="str">
            <v>Outdoor</v>
          </cell>
          <cell r="K48" t="str">
            <v>AC</v>
          </cell>
          <cell r="L48" t="str">
            <v>I-Eng</v>
          </cell>
          <cell r="M48" t="str">
            <v>Kumbo</v>
          </cell>
          <cell r="N48" t="str">
            <v>Bui</v>
          </cell>
          <cell r="O48" t="str">
            <v>Elak Oku</v>
          </cell>
          <cell r="P48" t="str">
            <v>Abdul Jalil</v>
          </cell>
          <cell r="S48" t="str">
            <v>Vensa Mohammadu</v>
          </cell>
          <cell r="T48" t="str">
            <v>GEORGES NAKHOUL</v>
          </cell>
          <cell r="U48" t="str">
            <v>I H S</v>
          </cell>
        </row>
        <row r="49">
          <cell r="A49" t="str">
            <v>NRO_103</v>
          </cell>
          <cell r="B49" t="str">
            <v>IHS_BMD_051</v>
          </cell>
          <cell r="C49" t="str">
            <v>NRO_103</v>
          </cell>
          <cell r="D49" t="str">
            <v>West</v>
          </cell>
          <cell r="E49" t="str">
            <v>North West</v>
          </cell>
          <cell r="F49" t="str">
            <v>Pinyin-New</v>
          </cell>
          <cell r="G49" t="str">
            <v>P4</v>
          </cell>
          <cell r="H49" t="str">
            <v>Grid-Gen</v>
          </cell>
          <cell r="I49" t="str">
            <v>On Air</v>
          </cell>
          <cell r="J49" t="str">
            <v>Outdoor</v>
          </cell>
          <cell r="K49" t="str">
            <v>AC</v>
          </cell>
          <cell r="L49" t="str">
            <v>I-Eng</v>
          </cell>
          <cell r="M49" t="str">
            <v>Bamenda</v>
          </cell>
          <cell r="N49" t="str">
            <v>Mezam</v>
          </cell>
          <cell r="O49" t="str">
            <v>Santa</v>
          </cell>
          <cell r="P49" t="str">
            <v>Abdul Jalil</v>
          </cell>
          <cell r="Q49">
            <v>652206934</v>
          </cell>
          <cell r="R49">
            <v>655022976</v>
          </cell>
          <cell r="S49" t="str">
            <v>Vensa Mohammadu</v>
          </cell>
          <cell r="T49" t="str">
            <v>GEORGES NAKHOUL</v>
          </cell>
          <cell r="U49" t="str">
            <v>I H S</v>
          </cell>
        </row>
        <row r="50">
          <cell r="A50" t="str">
            <v>NRO_039</v>
          </cell>
          <cell r="B50" t="str">
            <v>IHS_BMD_068</v>
          </cell>
          <cell r="C50" t="str">
            <v>NRO_039</v>
          </cell>
          <cell r="D50" t="str">
            <v>West</v>
          </cell>
          <cell r="E50" t="str">
            <v>North West</v>
          </cell>
          <cell r="F50" t="str">
            <v>Vikovi</v>
          </cell>
          <cell r="G50" t="str">
            <v>P4</v>
          </cell>
          <cell r="H50" t="str">
            <v>Grid-Gen</v>
          </cell>
          <cell r="I50" t="str">
            <v>On Air</v>
          </cell>
          <cell r="J50" t="str">
            <v>Outdoor</v>
          </cell>
          <cell r="K50" t="str">
            <v>AC</v>
          </cell>
          <cell r="L50" t="str">
            <v>I-Eng</v>
          </cell>
          <cell r="M50" t="str">
            <v>Kumbo</v>
          </cell>
          <cell r="N50" t="str">
            <v>Bui</v>
          </cell>
          <cell r="O50" t="str">
            <v>Jakiri</v>
          </cell>
          <cell r="P50" t="str">
            <v>Abdul Jalil</v>
          </cell>
          <cell r="S50" t="str">
            <v>Vensa Mohammadu</v>
          </cell>
          <cell r="T50" t="str">
            <v>GEORGES NAKHOUL</v>
          </cell>
          <cell r="U50" t="str">
            <v>I H S</v>
          </cell>
        </row>
        <row r="51">
          <cell r="A51" t="str">
            <v>NRO_254</v>
          </cell>
          <cell r="B51" t="str">
            <v>IHS_BMD_029</v>
          </cell>
          <cell r="C51" t="str">
            <v>NRO_254</v>
          </cell>
          <cell r="D51" t="str">
            <v>West</v>
          </cell>
          <cell r="E51" t="str">
            <v>North West</v>
          </cell>
          <cell r="F51" t="str">
            <v>Bda-Tubah-MTN</v>
          </cell>
          <cell r="G51" t="str">
            <v>P4</v>
          </cell>
          <cell r="H51" t="str">
            <v>Grid-Gen</v>
          </cell>
          <cell r="I51" t="str">
            <v>On Air</v>
          </cell>
          <cell r="J51" t="str">
            <v>Outdoor</v>
          </cell>
          <cell r="K51" t="str">
            <v>AC</v>
          </cell>
          <cell r="L51" t="str">
            <v>I-Eng</v>
          </cell>
          <cell r="M51" t="str">
            <v>Bamenda</v>
          </cell>
          <cell r="N51" t="str">
            <v>Mezam</v>
          </cell>
          <cell r="O51" t="str">
            <v>tubah</v>
          </cell>
          <cell r="P51" t="str">
            <v>Abdul Jalil</v>
          </cell>
          <cell r="Q51">
            <v>652206934</v>
          </cell>
          <cell r="R51">
            <v>655022976</v>
          </cell>
          <cell r="S51" t="str">
            <v>Vensa Mohammadu</v>
          </cell>
          <cell r="T51" t="str">
            <v>GEORGES NAKHOUL</v>
          </cell>
          <cell r="U51" t="str">
            <v>I H S</v>
          </cell>
        </row>
        <row r="52">
          <cell r="A52" t="str">
            <v>NRO_026</v>
          </cell>
          <cell r="B52" t="str">
            <v>IHS_KMB_073</v>
          </cell>
          <cell r="C52" t="str">
            <v>NRO_026</v>
          </cell>
          <cell r="D52" t="str">
            <v>West</v>
          </cell>
          <cell r="E52" t="str">
            <v>North West</v>
          </cell>
          <cell r="F52" t="str">
            <v>Kembong-IHS</v>
          </cell>
          <cell r="G52" t="str">
            <v>P4</v>
          </cell>
          <cell r="H52" t="str">
            <v>Grid-Gen</v>
          </cell>
          <cell r="I52" t="str">
            <v>On Air</v>
          </cell>
          <cell r="J52" t="str">
            <v>Outdoor</v>
          </cell>
          <cell r="K52" t="str">
            <v>AC</v>
          </cell>
          <cell r="L52" t="str">
            <v>I-Eng</v>
          </cell>
          <cell r="M52" t="str">
            <v>Bamenda</v>
          </cell>
          <cell r="N52" t="str">
            <v>Manyu</v>
          </cell>
          <cell r="O52" t="str">
            <v>Eyumodjock</v>
          </cell>
          <cell r="P52" t="str">
            <v>Abdul Jalil</v>
          </cell>
          <cell r="Q52">
            <v>652206934</v>
          </cell>
          <cell r="R52">
            <v>655022976</v>
          </cell>
          <cell r="S52" t="str">
            <v>Vensa Mohammadu</v>
          </cell>
          <cell r="T52" t="str">
            <v>GEORGES NAKHOUL</v>
          </cell>
          <cell r="U52" t="str">
            <v>I H S</v>
          </cell>
        </row>
        <row r="53">
          <cell r="A53" t="str">
            <v>NRO_063</v>
          </cell>
          <cell r="B53" t="str">
            <v>IHS_BMD_022</v>
          </cell>
          <cell r="C53" t="str">
            <v>NRO_063</v>
          </cell>
          <cell r="D53" t="str">
            <v>West</v>
          </cell>
          <cell r="E53" t="str">
            <v>North West</v>
          </cell>
          <cell r="F53" t="str">
            <v>Bamenda GTTC</v>
          </cell>
          <cell r="G53" t="str">
            <v>P4</v>
          </cell>
          <cell r="H53" t="str">
            <v>Grid-Gen</v>
          </cell>
          <cell r="I53" t="str">
            <v>On Air</v>
          </cell>
          <cell r="J53" t="str">
            <v>Outdoor</v>
          </cell>
          <cell r="K53" t="str">
            <v>AC</v>
          </cell>
          <cell r="L53" t="str">
            <v>I-Eng</v>
          </cell>
          <cell r="M53" t="str">
            <v>Bamenda</v>
          </cell>
          <cell r="N53" t="str">
            <v>Mezam</v>
          </cell>
          <cell r="O53" t="str">
            <v>Bamenda 2</v>
          </cell>
          <cell r="P53" t="str">
            <v>Abdul Jalil</v>
          </cell>
          <cell r="Q53">
            <v>652206934</v>
          </cell>
          <cell r="R53">
            <v>655022976</v>
          </cell>
          <cell r="S53" t="str">
            <v>Vensa Mohammadu</v>
          </cell>
          <cell r="T53" t="str">
            <v>GEORGES NAKHOUL</v>
          </cell>
          <cell r="U53" t="str">
            <v>I H S</v>
          </cell>
        </row>
        <row r="54">
          <cell r="A54" t="str">
            <v>NRO_104</v>
          </cell>
          <cell r="B54" t="str">
            <v>IHS_BMD_039</v>
          </cell>
          <cell r="C54" t="str">
            <v>NRO_104</v>
          </cell>
          <cell r="D54" t="str">
            <v>West</v>
          </cell>
          <cell r="E54" t="str">
            <v>North West</v>
          </cell>
          <cell r="F54" t="str">
            <v>Santa-New</v>
          </cell>
          <cell r="G54" t="str">
            <v>P4</v>
          </cell>
          <cell r="H54" t="str">
            <v>Grid-Gen</v>
          </cell>
          <cell r="I54" t="str">
            <v>On Air</v>
          </cell>
          <cell r="J54" t="str">
            <v>Indoor</v>
          </cell>
          <cell r="K54" t="str">
            <v>AC</v>
          </cell>
          <cell r="L54" t="str">
            <v>I-Eng</v>
          </cell>
          <cell r="M54" t="str">
            <v>Bamenda</v>
          </cell>
          <cell r="N54" t="str">
            <v>Mezam</v>
          </cell>
          <cell r="O54" t="str">
            <v>Santa</v>
          </cell>
          <cell r="P54" t="str">
            <v>Abdul Jalil</v>
          </cell>
          <cell r="Q54">
            <v>652206934</v>
          </cell>
          <cell r="R54">
            <v>655022976</v>
          </cell>
          <cell r="S54" t="str">
            <v>Vensa Mohammadu</v>
          </cell>
          <cell r="T54" t="str">
            <v>GEORGES NAKHOUL</v>
          </cell>
          <cell r="U54" t="str">
            <v>I H S</v>
          </cell>
        </row>
        <row r="55">
          <cell r="A55" t="str">
            <v>NRO_122</v>
          </cell>
          <cell r="B55" t="str">
            <v>IHS_BMD_007</v>
          </cell>
          <cell r="C55" t="str">
            <v>NRO_122</v>
          </cell>
          <cell r="D55" t="str">
            <v>West</v>
          </cell>
          <cell r="E55" t="str">
            <v>North West</v>
          </cell>
          <cell r="F55" t="str">
            <v>Nitob</v>
          </cell>
          <cell r="G55" t="str">
            <v>P4</v>
          </cell>
          <cell r="H55" t="str">
            <v>Grid-Gen</v>
          </cell>
          <cell r="I55">
            <v>0</v>
          </cell>
          <cell r="J55" t="str">
            <v>Indoor</v>
          </cell>
          <cell r="K55" t="str">
            <v>AC</v>
          </cell>
          <cell r="L55" t="str">
            <v>I-Eng</v>
          </cell>
          <cell r="M55" t="str">
            <v>Bamenda</v>
          </cell>
          <cell r="N55" t="str">
            <v>Mezam</v>
          </cell>
          <cell r="O55" t="str">
            <v>Bamenda 2</v>
          </cell>
          <cell r="P55" t="str">
            <v>Abdul Jalil</v>
          </cell>
          <cell r="Q55">
            <v>652206934</v>
          </cell>
          <cell r="R55">
            <v>655022976</v>
          </cell>
          <cell r="S55" t="str">
            <v>Vensa Mohammadu</v>
          </cell>
          <cell r="T55" t="str">
            <v>GEORGES NAKHOUL</v>
          </cell>
          <cell r="U55" t="str">
            <v>I H S</v>
          </cell>
        </row>
        <row r="56">
          <cell r="A56" t="str">
            <v>SUO_100</v>
          </cell>
          <cell r="B56" t="str">
            <v>IHS_KMB_069</v>
          </cell>
          <cell r="C56" t="str">
            <v>SUO_100</v>
          </cell>
          <cell r="D56" t="str">
            <v>West</v>
          </cell>
          <cell r="E56" t="str">
            <v>North West</v>
          </cell>
          <cell r="F56" t="str">
            <v>Ossing</v>
          </cell>
          <cell r="G56" t="str">
            <v>P4</v>
          </cell>
          <cell r="H56" t="str">
            <v>Hybrid-Gen</v>
          </cell>
          <cell r="I56" t="str">
            <v>On Air</v>
          </cell>
          <cell r="J56" t="str">
            <v>Outdoor</v>
          </cell>
          <cell r="K56" t="str">
            <v>AC</v>
          </cell>
          <cell r="L56" t="str">
            <v>I-Eng</v>
          </cell>
          <cell r="M56" t="str">
            <v>Bamenda</v>
          </cell>
          <cell r="N56" t="str">
            <v>Manyu</v>
          </cell>
          <cell r="O56" t="str">
            <v>Eyumodjock</v>
          </cell>
          <cell r="P56" t="str">
            <v>Abdul Jalil</v>
          </cell>
          <cell r="Q56">
            <v>652206934</v>
          </cell>
          <cell r="R56">
            <v>655022976</v>
          </cell>
          <cell r="S56" t="str">
            <v>Vensa Mohammadu</v>
          </cell>
          <cell r="T56" t="str">
            <v>GEORGES NAKHOUL</v>
          </cell>
          <cell r="U56" t="str">
            <v>I H S</v>
          </cell>
        </row>
        <row r="57">
          <cell r="A57" t="str">
            <v>NRO_261</v>
          </cell>
          <cell r="B57" t="str">
            <v>IHS_KMB_074</v>
          </cell>
          <cell r="C57" t="str">
            <v>NRO_261</v>
          </cell>
          <cell r="D57" t="str">
            <v>West</v>
          </cell>
          <cell r="E57" t="str">
            <v>North West</v>
          </cell>
          <cell r="F57" t="str">
            <v>Number49-MTN</v>
          </cell>
          <cell r="G57" t="str">
            <v>P4</v>
          </cell>
          <cell r="H57" t="str">
            <v>Grid-Gen</v>
          </cell>
          <cell r="I57" t="str">
            <v>On Air</v>
          </cell>
          <cell r="J57" t="str">
            <v>Outdoor</v>
          </cell>
          <cell r="K57" t="str">
            <v>AC</v>
          </cell>
          <cell r="L57" t="str">
            <v>I-Eng</v>
          </cell>
          <cell r="M57" t="str">
            <v>Bamenda</v>
          </cell>
          <cell r="N57" t="str">
            <v>Momo</v>
          </cell>
          <cell r="O57" t="str">
            <v>Widikum</v>
          </cell>
          <cell r="P57" t="str">
            <v>Abdul Jalil</v>
          </cell>
          <cell r="Q57">
            <v>652206934</v>
          </cell>
          <cell r="R57">
            <v>655022976</v>
          </cell>
          <cell r="S57" t="str">
            <v>Vensa Mohammadu</v>
          </cell>
          <cell r="T57" t="str">
            <v>GEORGES NAKHOUL</v>
          </cell>
          <cell r="U57" t="str">
            <v>I H S</v>
          </cell>
        </row>
        <row r="58">
          <cell r="A58" t="str">
            <v>SUO_053</v>
          </cell>
          <cell r="B58" t="str">
            <v>IHS_KMB_055</v>
          </cell>
          <cell r="C58" t="str">
            <v>SUO_053</v>
          </cell>
          <cell r="D58" t="str">
            <v>West</v>
          </cell>
          <cell r="E58" t="str">
            <v>North West</v>
          </cell>
          <cell r="F58" t="str">
            <v>Faichang</v>
          </cell>
          <cell r="G58" t="str">
            <v>P4</v>
          </cell>
          <cell r="H58" t="str">
            <v>Hybrid-Gen</v>
          </cell>
          <cell r="I58" t="str">
            <v>On Air</v>
          </cell>
          <cell r="J58" t="str">
            <v>Outdoor</v>
          </cell>
          <cell r="K58" t="str">
            <v>AC</v>
          </cell>
          <cell r="L58" t="str">
            <v>I-Eng</v>
          </cell>
          <cell r="M58" t="str">
            <v>Bamenda</v>
          </cell>
          <cell r="N58" t="str">
            <v>Manyu</v>
          </cell>
          <cell r="O58" t="str">
            <v>Tinto</v>
          </cell>
          <cell r="P58" t="str">
            <v>Abdul Jalil</v>
          </cell>
          <cell r="Q58">
            <v>652206934</v>
          </cell>
          <cell r="R58">
            <v>655022976</v>
          </cell>
          <cell r="S58" t="str">
            <v>Vensa Mohammadu</v>
          </cell>
          <cell r="T58" t="str">
            <v>GEORGES NAKHOUL</v>
          </cell>
          <cell r="U58" t="str">
            <v>I H S</v>
          </cell>
        </row>
        <row r="59">
          <cell r="A59" t="str">
            <v>NRO_255</v>
          </cell>
          <cell r="B59" t="str">
            <v>IHS_BMD_048</v>
          </cell>
          <cell r="C59" t="str">
            <v>NRO_255</v>
          </cell>
          <cell r="D59" t="str">
            <v>West</v>
          </cell>
          <cell r="E59" t="str">
            <v>North West</v>
          </cell>
          <cell r="F59" t="str">
            <v>Mbakong-MTN</v>
          </cell>
          <cell r="G59" t="str">
            <v>P4</v>
          </cell>
          <cell r="H59" t="str">
            <v>Hybrid-Gen</v>
          </cell>
          <cell r="I59" t="str">
            <v>On Air</v>
          </cell>
          <cell r="J59" t="str">
            <v>Outdoor</v>
          </cell>
          <cell r="K59" t="str">
            <v>AC</v>
          </cell>
          <cell r="L59" t="str">
            <v>I-Eng</v>
          </cell>
          <cell r="M59" t="str">
            <v>Bamenda</v>
          </cell>
          <cell r="N59" t="str">
            <v>Menchum</v>
          </cell>
          <cell r="O59" t="str">
            <v>Bafut</v>
          </cell>
          <cell r="P59" t="str">
            <v>Abdul Jalil</v>
          </cell>
          <cell r="Q59">
            <v>652206934</v>
          </cell>
          <cell r="R59">
            <v>655022976</v>
          </cell>
          <cell r="S59" t="str">
            <v>Vensa Mohammadu</v>
          </cell>
          <cell r="T59" t="str">
            <v>GEORGES NAKHOUL</v>
          </cell>
          <cell r="U59" t="str">
            <v>I H S</v>
          </cell>
        </row>
        <row r="60">
          <cell r="A60" t="str">
            <v>SUO_107</v>
          </cell>
          <cell r="B60" t="str">
            <v>IHS_KMB_064</v>
          </cell>
          <cell r="C60" t="str">
            <v>SUO_107</v>
          </cell>
          <cell r="D60" t="str">
            <v>West</v>
          </cell>
          <cell r="E60" t="str">
            <v>North West</v>
          </cell>
          <cell r="F60" t="str">
            <v>Manfe Town</v>
          </cell>
          <cell r="G60" t="str">
            <v>P4</v>
          </cell>
          <cell r="H60" t="str">
            <v>Gen Only</v>
          </cell>
          <cell r="I60" t="str">
            <v>On Air</v>
          </cell>
          <cell r="J60" t="str">
            <v>Outdoor</v>
          </cell>
          <cell r="K60" t="str">
            <v>AC</v>
          </cell>
          <cell r="L60" t="str">
            <v>I-Eng</v>
          </cell>
          <cell r="M60" t="str">
            <v>Bamenda</v>
          </cell>
          <cell r="N60" t="str">
            <v>Manyu</v>
          </cell>
          <cell r="O60" t="str">
            <v>Mamfe</v>
          </cell>
          <cell r="P60" t="str">
            <v>Abdul Jalil</v>
          </cell>
          <cell r="Q60">
            <v>652206934</v>
          </cell>
          <cell r="R60">
            <v>655022976</v>
          </cell>
          <cell r="S60" t="str">
            <v>Vensa Mohammadu</v>
          </cell>
          <cell r="T60" t="str">
            <v>GEORGES NAKHOUL</v>
          </cell>
          <cell r="U60" t="str">
            <v>I H S</v>
          </cell>
        </row>
        <row r="61">
          <cell r="A61" t="str">
            <v>NRO_239</v>
          </cell>
          <cell r="B61" t="str">
            <v>IHS_BMD_054</v>
          </cell>
          <cell r="C61" t="str">
            <v>NRO_239</v>
          </cell>
          <cell r="D61" t="str">
            <v>West</v>
          </cell>
          <cell r="E61" t="str">
            <v>North West</v>
          </cell>
          <cell r="F61" t="str">
            <v>Befang-MTN</v>
          </cell>
          <cell r="G61" t="str">
            <v>P4</v>
          </cell>
          <cell r="H61" t="str">
            <v>Gen Only</v>
          </cell>
          <cell r="I61" t="str">
            <v>Vandalized</v>
          </cell>
          <cell r="J61" t="str">
            <v>Outdoor</v>
          </cell>
          <cell r="K61" t="str">
            <v>AC</v>
          </cell>
          <cell r="L61" t="str">
            <v>I-Eng</v>
          </cell>
          <cell r="M61" t="str">
            <v>Kumbo</v>
          </cell>
          <cell r="N61" t="str">
            <v>Menchum</v>
          </cell>
          <cell r="O61" t="str">
            <v>Benakuma</v>
          </cell>
          <cell r="P61" t="str">
            <v>Abdul Jalil</v>
          </cell>
          <cell r="S61" t="str">
            <v>Vensa Mohammadu</v>
          </cell>
          <cell r="T61" t="str">
            <v>GEORGES NAKHOUL</v>
          </cell>
          <cell r="U61" t="str">
            <v>I H S</v>
          </cell>
        </row>
        <row r="62">
          <cell r="A62" t="str">
            <v>SUO_089</v>
          </cell>
          <cell r="B62" t="str">
            <v>IHS_KMB_051</v>
          </cell>
          <cell r="C62" t="str">
            <v>SUO_089</v>
          </cell>
          <cell r="D62" t="str">
            <v>West</v>
          </cell>
          <cell r="E62" t="str">
            <v>North West</v>
          </cell>
          <cell r="F62" t="str">
            <v>Ashum-MTN</v>
          </cell>
          <cell r="G62" t="str">
            <v>P4</v>
          </cell>
          <cell r="H62" t="str">
            <v>Gen Only</v>
          </cell>
          <cell r="I62" t="str">
            <v>On Air</v>
          </cell>
          <cell r="J62" t="str">
            <v>Outdoor</v>
          </cell>
          <cell r="K62" t="str">
            <v>AC</v>
          </cell>
          <cell r="L62" t="str">
            <v>I-Eng</v>
          </cell>
          <cell r="M62" t="str">
            <v>Bamenda</v>
          </cell>
          <cell r="N62" t="str">
            <v>Manyu</v>
          </cell>
          <cell r="O62" t="str">
            <v>Tinto</v>
          </cell>
          <cell r="P62" t="str">
            <v>Abdul Jalil</v>
          </cell>
          <cell r="Q62">
            <v>652206934</v>
          </cell>
          <cell r="R62">
            <v>655022976</v>
          </cell>
          <cell r="S62" t="str">
            <v>Vensa Mohammadu</v>
          </cell>
          <cell r="T62" t="str">
            <v>GEORGES NAKHOUL</v>
          </cell>
          <cell r="U62" t="str">
            <v>I H S</v>
          </cell>
        </row>
        <row r="63">
          <cell r="A63" t="str">
            <v>SUO_102</v>
          </cell>
          <cell r="B63" t="str">
            <v>IHS_KMB_065</v>
          </cell>
          <cell r="C63" t="str">
            <v>SUO_102</v>
          </cell>
          <cell r="D63" t="str">
            <v>West</v>
          </cell>
          <cell r="E63" t="str">
            <v>North West</v>
          </cell>
          <cell r="F63" t="str">
            <v>Mile29 Mamfe</v>
          </cell>
          <cell r="G63" t="str">
            <v>P4</v>
          </cell>
          <cell r="H63" t="str">
            <v>Solar-Gen</v>
          </cell>
          <cell r="I63" t="str">
            <v>On Air</v>
          </cell>
          <cell r="J63" t="str">
            <v>Outdoor</v>
          </cell>
          <cell r="K63" t="str">
            <v>AC</v>
          </cell>
          <cell r="L63" t="str">
            <v>I-Eng</v>
          </cell>
          <cell r="M63" t="str">
            <v>Bamenda</v>
          </cell>
          <cell r="N63" t="str">
            <v>Manyu</v>
          </cell>
          <cell r="O63" t="str">
            <v>Mamfe</v>
          </cell>
          <cell r="P63" t="str">
            <v>Abdul Jalil</v>
          </cell>
          <cell r="Q63">
            <v>652206934</v>
          </cell>
          <cell r="R63">
            <v>655022976</v>
          </cell>
          <cell r="S63" t="str">
            <v>Vensa Mohammadu</v>
          </cell>
          <cell r="T63" t="str">
            <v>GEORGES NAKHOUL</v>
          </cell>
          <cell r="U63" t="str">
            <v>I H S</v>
          </cell>
        </row>
        <row r="64">
          <cell r="A64" t="str">
            <v>NRO_129</v>
          </cell>
          <cell r="B64" t="str">
            <v>IHS_BMD_329</v>
          </cell>
          <cell r="C64" t="str">
            <v>NRO_129</v>
          </cell>
          <cell r="D64" t="str">
            <v>West</v>
          </cell>
          <cell r="E64" t="str">
            <v>North West</v>
          </cell>
          <cell r="F64" t="str">
            <v>Bambili Campus</v>
          </cell>
          <cell r="G64" t="str">
            <v>P4</v>
          </cell>
          <cell r="H64" t="str">
            <v>Grid-Gen</v>
          </cell>
          <cell r="I64">
            <v>0</v>
          </cell>
          <cell r="J64" t="str">
            <v>Outdoor</v>
          </cell>
          <cell r="K64" t="str">
            <v>AC</v>
          </cell>
          <cell r="L64" t="str">
            <v>I-Eng</v>
          </cell>
          <cell r="M64" t="str">
            <v>Bamenda</v>
          </cell>
          <cell r="N64" t="str">
            <v>Mezam</v>
          </cell>
          <cell r="O64" t="str">
            <v>Tubah</v>
          </cell>
          <cell r="P64" t="str">
            <v>Abdul Jalil</v>
          </cell>
          <cell r="Q64">
            <v>652206934</v>
          </cell>
          <cell r="R64">
            <v>655022976</v>
          </cell>
          <cell r="S64" t="str">
            <v>Vensa Mohammadu</v>
          </cell>
          <cell r="T64" t="str">
            <v>GEORGES NAKHOUL</v>
          </cell>
          <cell r="U64" t="str">
            <v>I H S</v>
          </cell>
        </row>
        <row r="65">
          <cell r="A65" t="str">
            <v>NRO_130</v>
          </cell>
          <cell r="B65" t="str">
            <v>IHS_BMD_331</v>
          </cell>
          <cell r="C65" t="str">
            <v>NRO_130</v>
          </cell>
          <cell r="D65" t="str">
            <v>West</v>
          </cell>
          <cell r="E65" t="str">
            <v>North West</v>
          </cell>
          <cell r="F65" t="str">
            <v>BAMENDA GRA</v>
          </cell>
          <cell r="G65" t="str">
            <v>P4</v>
          </cell>
          <cell r="H65" t="str">
            <v>Grid-Gen</v>
          </cell>
          <cell r="I65">
            <v>0</v>
          </cell>
          <cell r="J65" t="str">
            <v>Outdoor</v>
          </cell>
          <cell r="K65" t="str">
            <v>AC</v>
          </cell>
          <cell r="L65" t="str">
            <v>I-Eng</v>
          </cell>
          <cell r="M65" t="str">
            <v>Bamenda</v>
          </cell>
          <cell r="N65" t="str">
            <v>Mezam</v>
          </cell>
          <cell r="O65" t="str">
            <v>Bamenda 1</v>
          </cell>
          <cell r="P65" t="str">
            <v>Abdul Jalil</v>
          </cell>
          <cell r="Q65">
            <v>652206934</v>
          </cell>
          <cell r="R65">
            <v>655022976</v>
          </cell>
          <cell r="S65" t="str">
            <v>Vensa Mohammadu</v>
          </cell>
          <cell r="T65" t="str">
            <v>GEORGES NAKHOUL</v>
          </cell>
          <cell r="U65" t="str">
            <v>I H S</v>
          </cell>
        </row>
        <row r="66">
          <cell r="A66" t="str">
            <v>NRO_117</v>
          </cell>
          <cell r="B66" t="str">
            <v>IHS_BMD_333</v>
          </cell>
          <cell r="C66" t="str">
            <v>NRO_117</v>
          </cell>
          <cell r="D66" t="str">
            <v>West</v>
          </cell>
          <cell r="E66" t="str">
            <v>North West</v>
          </cell>
          <cell r="F66" t="str">
            <v>Bamenda Mile4</v>
          </cell>
          <cell r="G66" t="str">
            <v>P4</v>
          </cell>
          <cell r="H66" t="str">
            <v>Grid-Gen</v>
          </cell>
          <cell r="I66">
            <v>0</v>
          </cell>
          <cell r="J66" t="str">
            <v>Outdoor</v>
          </cell>
          <cell r="K66" t="str">
            <v>AC</v>
          </cell>
          <cell r="L66" t="str">
            <v>I-Eng</v>
          </cell>
          <cell r="M66" t="str">
            <v>Bamenda</v>
          </cell>
          <cell r="N66" t="str">
            <v>Mezam</v>
          </cell>
          <cell r="O66" t="str">
            <v>Bamenda 3</v>
          </cell>
          <cell r="P66" t="str">
            <v>Abdul Jalil</v>
          </cell>
          <cell r="Q66">
            <v>652206934</v>
          </cell>
          <cell r="R66">
            <v>655022976</v>
          </cell>
          <cell r="S66" t="str">
            <v>Vensa Mohammadu</v>
          </cell>
          <cell r="T66" t="str">
            <v>GEORGES NAKHOUL</v>
          </cell>
          <cell r="U66" t="str">
            <v>I H S</v>
          </cell>
        </row>
        <row r="67">
          <cell r="A67" t="str">
            <v>SUO_040</v>
          </cell>
          <cell r="B67" t="str">
            <v>IHS_KMB_054</v>
          </cell>
          <cell r="C67" t="str">
            <v>SUO_040</v>
          </cell>
          <cell r="D67" t="str">
            <v>West</v>
          </cell>
          <cell r="E67" t="str">
            <v>North West</v>
          </cell>
          <cell r="F67" t="str">
            <v>Tinto</v>
          </cell>
          <cell r="G67" t="str">
            <v>P5</v>
          </cell>
          <cell r="H67" t="str">
            <v>Gen Only</v>
          </cell>
          <cell r="I67" t="str">
            <v>On Air</v>
          </cell>
          <cell r="J67" t="str">
            <v>Outdoor</v>
          </cell>
          <cell r="K67" t="str">
            <v>AC</v>
          </cell>
          <cell r="L67" t="str">
            <v>I-Eng</v>
          </cell>
          <cell r="M67" t="str">
            <v>Bamenda</v>
          </cell>
          <cell r="N67" t="str">
            <v>MANYU</v>
          </cell>
          <cell r="O67" t="str">
            <v>Tinto</v>
          </cell>
          <cell r="P67" t="str">
            <v>Abdul Jalil</v>
          </cell>
          <cell r="Q67">
            <v>652206934</v>
          </cell>
          <cell r="R67">
            <v>655022976</v>
          </cell>
          <cell r="S67" t="str">
            <v>Vensa Mohammadu</v>
          </cell>
          <cell r="T67" t="str">
            <v>GEORGES NAKHOUL</v>
          </cell>
          <cell r="U67" t="str">
            <v>I H S</v>
          </cell>
        </row>
        <row r="68">
          <cell r="A68" t="str">
            <v>NRO_243</v>
          </cell>
          <cell r="B68" t="str">
            <v>IHS_BMD_021</v>
          </cell>
          <cell r="C68" t="str">
            <v>NRO_243</v>
          </cell>
          <cell r="D68" t="str">
            <v>West</v>
          </cell>
          <cell r="E68" t="str">
            <v>North West</v>
          </cell>
          <cell r="F68" t="str">
            <v>Bda-Mulang</v>
          </cell>
          <cell r="G68" t="str">
            <v>P5</v>
          </cell>
          <cell r="H68" t="str">
            <v>Grid-Gen</v>
          </cell>
          <cell r="I68" t="str">
            <v>On Air</v>
          </cell>
          <cell r="J68" t="str">
            <v>Outdoor</v>
          </cell>
          <cell r="K68" t="str">
            <v>AC</v>
          </cell>
          <cell r="L68" t="str">
            <v>I-Eng</v>
          </cell>
          <cell r="M68" t="str">
            <v>Bamenda</v>
          </cell>
          <cell r="N68" t="str">
            <v>Mezam</v>
          </cell>
          <cell r="O68" t="str">
            <v>Bamenda 2</v>
          </cell>
          <cell r="P68" t="str">
            <v>Abdul Jalil</v>
          </cell>
          <cell r="Q68">
            <v>652206934</v>
          </cell>
          <cell r="R68">
            <v>655022976</v>
          </cell>
          <cell r="S68" t="str">
            <v>Vensa Mohammadu</v>
          </cell>
          <cell r="T68" t="str">
            <v>GEORGES NAKHOUL</v>
          </cell>
          <cell r="U68" t="str">
            <v>I H S</v>
          </cell>
        </row>
        <row r="69">
          <cell r="A69" t="str">
            <v>NRO_017</v>
          </cell>
          <cell r="B69" t="str">
            <v>IHS_BMD_038</v>
          </cell>
          <cell r="C69" t="str">
            <v>NRO_017</v>
          </cell>
          <cell r="D69" t="str">
            <v>West</v>
          </cell>
          <cell r="E69" t="str">
            <v>North West</v>
          </cell>
          <cell r="F69" t="str">
            <v>Bali</v>
          </cell>
          <cell r="G69" t="str">
            <v>P5</v>
          </cell>
          <cell r="H69" t="str">
            <v>Grid-Gen</v>
          </cell>
          <cell r="I69" t="str">
            <v>On Air</v>
          </cell>
          <cell r="J69" t="str">
            <v>Indoor</v>
          </cell>
          <cell r="K69" t="str">
            <v>AC</v>
          </cell>
          <cell r="L69" t="str">
            <v>I-Eng</v>
          </cell>
          <cell r="M69" t="str">
            <v>Bamenda</v>
          </cell>
          <cell r="N69" t="str">
            <v>Mezam</v>
          </cell>
          <cell r="O69" t="str">
            <v>Bali</v>
          </cell>
          <cell r="P69" t="str">
            <v>Abdul Jalil</v>
          </cell>
          <cell r="Q69">
            <v>652206934</v>
          </cell>
          <cell r="R69">
            <v>655022976</v>
          </cell>
          <cell r="S69" t="str">
            <v>Vensa Mohammadu</v>
          </cell>
          <cell r="T69" t="str">
            <v>GEORGES NAKHOUL</v>
          </cell>
          <cell r="U69" t="str">
            <v>I H S</v>
          </cell>
        </row>
        <row r="70">
          <cell r="A70" t="str">
            <v>NRO_024</v>
          </cell>
          <cell r="B70" t="str">
            <v>IHS_BMD_205</v>
          </cell>
          <cell r="C70" t="str">
            <v>NRO_024</v>
          </cell>
          <cell r="D70" t="str">
            <v>West</v>
          </cell>
          <cell r="E70" t="str">
            <v>North West</v>
          </cell>
          <cell r="F70" t="str">
            <v>Babessi-T0</v>
          </cell>
          <cell r="G70" t="str">
            <v>P5</v>
          </cell>
          <cell r="H70" t="str">
            <v>Grid-Gen</v>
          </cell>
          <cell r="I70" t="str">
            <v>On Air</v>
          </cell>
          <cell r="J70" t="str">
            <v>Outdoor</v>
          </cell>
          <cell r="K70" t="str">
            <v>AC</v>
          </cell>
          <cell r="L70" t="str">
            <v>I-Eng</v>
          </cell>
          <cell r="M70" t="str">
            <v>Kumbo</v>
          </cell>
          <cell r="N70" t="str">
            <v>Ngo-Ketunjia</v>
          </cell>
          <cell r="O70" t="str">
            <v>Babessi</v>
          </cell>
          <cell r="P70" t="str">
            <v>Abdul Jalil</v>
          </cell>
          <cell r="S70" t="str">
            <v>Vensa Mohammadu</v>
          </cell>
          <cell r="T70" t="str">
            <v>GEORGES NAKHOUL</v>
          </cell>
          <cell r="U70" t="str">
            <v>I H S</v>
          </cell>
        </row>
        <row r="71">
          <cell r="A71" t="str">
            <v>NRO_222</v>
          </cell>
          <cell r="B71" t="str">
            <v>IHS_BMD_026</v>
          </cell>
          <cell r="C71" t="str">
            <v>NRO_222</v>
          </cell>
          <cell r="D71" t="str">
            <v>West</v>
          </cell>
          <cell r="E71" t="str">
            <v>North West</v>
          </cell>
          <cell r="F71" t="str">
            <v>Nkwein-Ntambang</v>
          </cell>
          <cell r="G71" t="str">
            <v>P5</v>
          </cell>
          <cell r="H71" t="str">
            <v>Grid-Gen</v>
          </cell>
          <cell r="I71" t="str">
            <v>On Air</v>
          </cell>
          <cell r="J71" t="str">
            <v>Outdoor</v>
          </cell>
          <cell r="K71" t="str">
            <v>AC</v>
          </cell>
          <cell r="L71" t="str">
            <v>I-Eng</v>
          </cell>
          <cell r="M71" t="str">
            <v>Bamenda</v>
          </cell>
          <cell r="N71" t="str">
            <v>Mezam</v>
          </cell>
          <cell r="O71" t="str">
            <v>bamenda 3</v>
          </cell>
          <cell r="P71" t="str">
            <v>Abdul Jalil</v>
          </cell>
          <cell r="Q71">
            <v>652206934</v>
          </cell>
          <cell r="R71">
            <v>655022976</v>
          </cell>
          <cell r="S71" t="str">
            <v>Vensa Mohammadu</v>
          </cell>
          <cell r="T71" t="str">
            <v>GEORGES NAKHOUL</v>
          </cell>
          <cell r="U71" t="str">
            <v>I H S</v>
          </cell>
        </row>
        <row r="72">
          <cell r="A72" t="str">
            <v>NRO_062</v>
          </cell>
          <cell r="B72" t="str">
            <v>IHS_BMD_018</v>
          </cell>
          <cell r="C72" t="str">
            <v>NRO_062</v>
          </cell>
          <cell r="D72" t="str">
            <v>West</v>
          </cell>
          <cell r="E72" t="str">
            <v>North West</v>
          </cell>
          <cell r="F72" t="str">
            <v>Bamenda Nkwe Pastoral Center</v>
          </cell>
          <cell r="G72" t="str">
            <v>P5</v>
          </cell>
          <cell r="H72" t="str">
            <v>Grid-Gen</v>
          </cell>
          <cell r="I72" t="str">
            <v>On Air</v>
          </cell>
          <cell r="J72" t="str">
            <v>Outdoor</v>
          </cell>
          <cell r="K72" t="str">
            <v>AC</v>
          </cell>
          <cell r="L72" t="str">
            <v>I-Eng</v>
          </cell>
          <cell r="M72" t="str">
            <v>Bamenda</v>
          </cell>
          <cell r="N72" t="str">
            <v>Mezam</v>
          </cell>
          <cell r="O72" t="str">
            <v>Bamenda 1</v>
          </cell>
          <cell r="P72" t="str">
            <v>Abdul Jalil</v>
          </cell>
          <cell r="Q72">
            <v>652206934</v>
          </cell>
          <cell r="R72">
            <v>655022976</v>
          </cell>
          <cell r="S72" t="str">
            <v>Vensa Mohammadu</v>
          </cell>
          <cell r="T72" t="str">
            <v>GEORGES NAKHOUL</v>
          </cell>
          <cell r="U72" t="str">
            <v>I H S</v>
          </cell>
        </row>
        <row r="73">
          <cell r="A73" t="str">
            <v>NRO_064</v>
          </cell>
          <cell r="B73" t="str">
            <v>IHS_YND_503</v>
          </cell>
          <cell r="C73" t="str">
            <v>NRO_064</v>
          </cell>
          <cell r="D73" t="str">
            <v>West</v>
          </cell>
          <cell r="E73" t="str">
            <v>North West</v>
          </cell>
          <cell r="F73" t="str">
            <v>Bamenda Abangoh</v>
          </cell>
          <cell r="G73" t="str">
            <v>P5</v>
          </cell>
          <cell r="H73" t="str">
            <v>Grid-Gen</v>
          </cell>
          <cell r="I73" t="str">
            <v>On Air</v>
          </cell>
          <cell r="J73" t="str">
            <v>Outdoor</v>
          </cell>
          <cell r="K73" t="str">
            <v>AC</v>
          </cell>
          <cell r="L73" t="str">
            <v>I-Eng</v>
          </cell>
          <cell r="M73" t="str">
            <v>Bamenda</v>
          </cell>
          <cell r="N73" t="str">
            <v>Mezam</v>
          </cell>
          <cell r="O73" t="str">
            <v>Bamenda 1</v>
          </cell>
          <cell r="P73" t="str">
            <v>Abdul Jalil</v>
          </cell>
          <cell r="Q73">
            <v>652206934</v>
          </cell>
          <cell r="R73">
            <v>655022976</v>
          </cell>
          <cell r="S73" t="str">
            <v>Vensa Mohammadu</v>
          </cell>
          <cell r="T73" t="str">
            <v>GEORGES NAKHOUL</v>
          </cell>
          <cell r="U73" t="str">
            <v>I H S</v>
          </cell>
        </row>
        <row r="74">
          <cell r="A74" t="str">
            <v>NRO_102</v>
          </cell>
          <cell r="B74" t="str">
            <v>IHS_BMD_143</v>
          </cell>
          <cell r="C74" t="str">
            <v>NRO_102</v>
          </cell>
          <cell r="D74" t="str">
            <v>West</v>
          </cell>
          <cell r="E74" t="str">
            <v>North West</v>
          </cell>
          <cell r="F74" t="str">
            <v>Bafut Swie Hill</v>
          </cell>
          <cell r="G74" t="str">
            <v>P5</v>
          </cell>
          <cell r="H74" t="str">
            <v>Gen Only</v>
          </cell>
          <cell r="I74" t="str">
            <v>On Air</v>
          </cell>
          <cell r="J74" t="str">
            <v>Outdoor</v>
          </cell>
          <cell r="K74" t="str">
            <v>AC</v>
          </cell>
          <cell r="L74" t="str">
            <v>I-Eng</v>
          </cell>
          <cell r="M74" t="str">
            <v>Bamenda</v>
          </cell>
          <cell r="N74" t="str">
            <v>Mezam</v>
          </cell>
          <cell r="O74" t="str">
            <v>Bafut</v>
          </cell>
          <cell r="P74" t="str">
            <v>Abdul Jalil</v>
          </cell>
          <cell r="Q74">
            <v>652206934</v>
          </cell>
          <cell r="R74">
            <v>655022976</v>
          </cell>
          <cell r="S74" t="str">
            <v>Vensa Mohammadu</v>
          </cell>
          <cell r="T74" t="str">
            <v>GEORGES NAKHOUL</v>
          </cell>
          <cell r="U74" t="str">
            <v>I H S</v>
          </cell>
        </row>
        <row r="75">
          <cell r="A75" t="str">
            <v>NRO_067</v>
          </cell>
          <cell r="B75" t="str">
            <v>IHS_BMD_141</v>
          </cell>
          <cell r="C75" t="str">
            <v>NRO_067</v>
          </cell>
          <cell r="D75" t="str">
            <v>West</v>
          </cell>
          <cell r="E75" t="str">
            <v>North West</v>
          </cell>
          <cell r="F75" t="str">
            <v>Bambui Round About II</v>
          </cell>
          <cell r="G75" t="str">
            <v>P5</v>
          </cell>
          <cell r="H75" t="str">
            <v>Hybrid-Gen</v>
          </cell>
          <cell r="I75" t="str">
            <v>On Air</v>
          </cell>
          <cell r="J75" t="str">
            <v>Outdoor</v>
          </cell>
          <cell r="K75" t="str">
            <v>AC</v>
          </cell>
          <cell r="L75" t="str">
            <v>I-Eng</v>
          </cell>
          <cell r="M75" t="str">
            <v>Bamenda</v>
          </cell>
          <cell r="N75" t="str">
            <v>Mezam</v>
          </cell>
          <cell r="O75" t="str">
            <v>Tubah</v>
          </cell>
          <cell r="P75" t="str">
            <v>Abdul Jalil</v>
          </cell>
          <cell r="Q75">
            <v>652206934</v>
          </cell>
          <cell r="R75">
            <v>655022976</v>
          </cell>
          <cell r="S75" t="str">
            <v>Vensa Mohammadu</v>
          </cell>
          <cell r="T75" t="str">
            <v>GEORGES NAKHOUL</v>
          </cell>
          <cell r="U75" t="str">
            <v>I H S</v>
          </cell>
        </row>
        <row r="76">
          <cell r="A76" t="str">
            <v>NRO_070</v>
          </cell>
          <cell r="B76" t="str">
            <v>IHS_BMD_009</v>
          </cell>
          <cell r="C76" t="str">
            <v>NRO_070</v>
          </cell>
          <cell r="D76" t="str">
            <v>West</v>
          </cell>
          <cell r="E76" t="str">
            <v>North West</v>
          </cell>
          <cell r="F76" t="str">
            <v>Bamenda Meta Quater</v>
          </cell>
          <cell r="G76" t="str">
            <v>P5</v>
          </cell>
          <cell r="H76" t="str">
            <v>Grid-Gen</v>
          </cell>
          <cell r="I76" t="str">
            <v>On Air</v>
          </cell>
          <cell r="J76" t="str">
            <v>Outdoor</v>
          </cell>
          <cell r="K76" t="str">
            <v>AC</v>
          </cell>
          <cell r="L76" t="str">
            <v>I-Eng</v>
          </cell>
          <cell r="M76" t="str">
            <v>Bamenda</v>
          </cell>
          <cell r="N76" t="str">
            <v>Mezam</v>
          </cell>
          <cell r="O76" t="str">
            <v>Bamenda 2</v>
          </cell>
          <cell r="P76" t="str">
            <v>Abdul Jalil</v>
          </cell>
          <cell r="Q76">
            <v>652206934</v>
          </cell>
          <cell r="R76">
            <v>655022976</v>
          </cell>
          <cell r="S76" t="str">
            <v>Vensa Mohammadu</v>
          </cell>
          <cell r="T76" t="str">
            <v>GEORGES NAKHOUL</v>
          </cell>
          <cell r="U76" t="str">
            <v>I H S</v>
          </cell>
        </row>
        <row r="77">
          <cell r="A77" t="str">
            <v>NRO_121</v>
          </cell>
          <cell r="B77" t="str">
            <v>IHS_DLA_403</v>
          </cell>
          <cell r="C77" t="str">
            <v>NRO_121</v>
          </cell>
          <cell r="D77" t="str">
            <v>West</v>
          </cell>
          <cell r="E77" t="str">
            <v>North West</v>
          </cell>
          <cell r="F77" t="str">
            <v>Bamenda Foncha Street</v>
          </cell>
          <cell r="G77" t="str">
            <v>P5</v>
          </cell>
          <cell r="H77" t="str">
            <v>Grid-Gen</v>
          </cell>
          <cell r="I77">
            <v>0</v>
          </cell>
          <cell r="J77" t="str">
            <v>Outdoor</v>
          </cell>
          <cell r="K77" t="str">
            <v>AC</v>
          </cell>
          <cell r="L77" t="str">
            <v>I-Eng</v>
          </cell>
          <cell r="M77" t="str">
            <v>Bamenda</v>
          </cell>
          <cell r="N77" t="str">
            <v>Mezam</v>
          </cell>
          <cell r="O77" t="str">
            <v>Bamenda 2</v>
          </cell>
          <cell r="P77" t="str">
            <v>Abdul Jalil</v>
          </cell>
          <cell r="Q77">
            <v>652206934</v>
          </cell>
          <cell r="R77">
            <v>655022976</v>
          </cell>
          <cell r="S77" t="str">
            <v>Vensa Mohammadu</v>
          </cell>
          <cell r="T77" t="str">
            <v>GEORGES NAKHOUL</v>
          </cell>
          <cell r="U77" t="str">
            <v>I H S</v>
          </cell>
        </row>
        <row r="78">
          <cell r="A78" t="str">
            <v>OST_265</v>
          </cell>
          <cell r="B78" t="str">
            <v>IHS_MBD_012</v>
          </cell>
          <cell r="C78" t="str">
            <v>OST_265</v>
          </cell>
          <cell r="D78" t="str">
            <v>West</v>
          </cell>
          <cell r="E78" t="str">
            <v>North West</v>
          </cell>
          <cell r="F78" t="str">
            <v>Kombou-IHS</v>
          </cell>
          <cell r="G78" t="str">
            <v>P5</v>
          </cell>
          <cell r="H78" t="str">
            <v>Grid-Gen</v>
          </cell>
          <cell r="I78" t="str">
            <v>On Air</v>
          </cell>
          <cell r="J78" t="str">
            <v>Outdoor</v>
          </cell>
          <cell r="K78" t="str">
            <v>AC</v>
          </cell>
          <cell r="L78" t="str">
            <v>I-Eng</v>
          </cell>
          <cell r="M78" t="str">
            <v>Bamenda</v>
          </cell>
          <cell r="N78" t="str">
            <v>BAMBOUTOUS</v>
          </cell>
          <cell r="O78" t="str">
            <v>Babadjou</v>
          </cell>
          <cell r="P78" t="str">
            <v>Abdul Jalil</v>
          </cell>
          <cell r="Q78">
            <v>652206934</v>
          </cell>
          <cell r="R78">
            <v>655022976</v>
          </cell>
          <cell r="S78" t="str">
            <v>Vensa Mohammadu</v>
          </cell>
          <cell r="T78" t="str">
            <v>GEORGES NAKHOUL</v>
          </cell>
          <cell r="U78" t="str">
            <v>I H S</v>
          </cell>
        </row>
        <row r="79">
          <cell r="A79" t="str">
            <v>NRO_240</v>
          </cell>
          <cell r="B79" t="str">
            <v>IHS_BMD_028</v>
          </cell>
          <cell r="C79" t="str">
            <v>NRO_240</v>
          </cell>
          <cell r="D79" t="str">
            <v>West</v>
          </cell>
          <cell r="E79" t="str">
            <v>North West</v>
          </cell>
          <cell r="F79" t="str">
            <v>Akum-Ville-MTN</v>
          </cell>
          <cell r="G79" t="str">
            <v>P5</v>
          </cell>
          <cell r="H79" t="str">
            <v>Grid-Gen</v>
          </cell>
          <cell r="I79" t="str">
            <v>On Air</v>
          </cell>
          <cell r="J79" t="str">
            <v>Outdoor</v>
          </cell>
          <cell r="K79" t="str">
            <v>AC</v>
          </cell>
          <cell r="L79" t="str">
            <v>I-Eng</v>
          </cell>
          <cell r="M79" t="str">
            <v>Bamenda</v>
          </cell>
          <cell r="N79" t="str">
            <v>Mezam</v>
          </cell>
          <cell r="O79" t="str">
            <v>Bali</v>
          </cell>
          <cell r="P79" t="str">
            <v>Abdul Jalil</v>
          </cell>
          <cell r="Q79">
            <v>652206934</v>
          </cell>
          <cell r="R79">
            <v>655022976</v>
          </cell>
          <cell r="S79" t="str">
            <v>Vensa Mohammadu</v>
          </cell>
          <cell r="T79" t="str">
            <v>GEORGES NAKHOUL</v>
          </cell>
          <cell r="U79" t="str">
            <v>I H S</v>
          </cell>
        </row>
        <row r="80">
          <cell r="A80" t="str">
            <v>NRO_068</v>
          </cell>
          <cell r="B80" t="str">
            <v>IHS_BMD_138</v>
          </cell>
          <cell r="C80" t="str">
            <v>NRO_068</v>
          </cell>
          <cell r="D80" t="str">
            <v>West</v>
          </cell>
          <cell r="E80" t="str">
            <v>North West</v>
          </cell>
          <cell r="F80" t="str">
            <v>Bambili Round About OCM</v>
          </cell>
          <cell r="G80" t="str">
            <v>P5</v>
          </cell>
          <cell r="H80" t="str">
            <v>Grid-Gen</v>
          </cell>
          <cell r="I80" t="str">
            <v>On Air</v>
          </cell>
          <cell r="J80" t="str">
            <v>Outdoor</v>
          </cell>
          <cell r="K80" t="str">
            <v>AC</v>
          </cell>
          <cell r="L80" t="str">
            <v>I-Eng</v>
          </cell>
          <cell r="M80" t="str">
            <v>Bamenda</v>
          </cell>
          <cell r="N80" t="str">
            <v>Mezam</v>
          </cell>
          <cell r="O80" t="str">
            <v>Tubah</v>
          </cell>
          <cell r="P80" t="str">
            <v>Abdul Jalil</v>
          </cell>
          <cell r="Q80">
            <v>652206934</v>
          </cell>
          <cell r="R80">
            <v>655022976</v>
          </cell>
          <cell r="S80" t="str">
            <v>Vensa Mohammadu</v>
          </cell>
          <cell r="T80" t="str">
            <v>GEORGES NAKHOUL</v>
          </cell>
          <cell r="U80" t="str">
            <v>I H S</v>
          </cell>
        </row>
        <row r="81">
          <cell r="A81" t="str">
            <v>NRO_256</v>
          </cell>
          <cell r="B81" t="str">
            <v>IHS_BMD_053</v>
          </cell>
          <cell r="C81" t="str">
            <v>NRO_256</v>
          </cell>
          <cell r="D81" t="str">
            <v>West</v>
          </cell>
          <cell r="E81" t="str">
            <v>North West</v>
          </cell>
          <cell r="F81" t="str">
            <v>Aguli-MTN</v>
          </cell>
          <cell r="G81" t="str">
            <v>P5</v>
          </cell>
          <cell r="H81" t="str">
            <v>Hybrid-Gen</v>
          </cell>
          <cell r="I81" t="str">
            <v>On Air</v>
          </cell>
          <cell r="J81" t="str">
            <v>Outdoor</v>
          </cell>
          <cell r="K81" t="str">
            <v>AC</v>
          </cell>
          <cell r="L81" t="str">
            <v>I-Eng</v>
          </cell>
          <cell r="M81" t="str">
            <v>Bamenda</v>
          </cell>
          <cell r="N81" t="str">
            <v>Menchum</v>
          </cell>
          <cell r="O81" t="str">
            <v>Wum</v>
          </cell>
          <cell r="P81" t="str">
            <v>Abdul Jalil</v>
          </cell>
          <cell r="Q81">
            <v>652206934</v>
          </cell>
          <cell r="R81">
            <v>655022976</v>
          </cell>
          <cell r="S81" t="str">
            <v>Vensa Mohammadu</v>
          </cell>
          <cell r="T81" t="str">
            <v>GEORGES NAKHOUL</v>
          </cell>
          <cell r="U81" t="str">
            <v>I H S</v>
          </cell>
        </row>
        <row r="82">
          <cell r="A82" t="str">
            <v>NRO_125</v>
          </cell>
          <cell r="B82" t="str">
            <v>IHS_BMD_332</v>
          </cell>
          <cell r="C82" t="str">
            <v>NRO_125</v>
          </cell>
          <cell r="D82" t="str">
            <v>West</v>
          </cell>
          <cell r="E82" t="str">
            <v>North West</v>
          </cell>
          <cell r="F82" t="str">
            <v>BAMENDA NCHUOBUH</v>
          </cell>
          <cell r="G82" t="str">
            <v>P5</v>
          </cell>
          <cell r="H82" t="str">
            <v>Grid-Gen</v>
          </cell>
          <cell r="I82">
            <v>0</v>
          </cell>
          <cell r="J82" t="str">
            <v>Outdoor</v>
          </cell>
          <cell r="K82" t="str">
            <v>AC</v>
          </cell>
          <cell r="L82" t="str">
            <v>I-Eng</v>
          </cell>
          <cell r="M82" t="str">
            <v>Bamenda</v>
          </cell>
          <cell r="N82" t="str">
            <v>Mezam</v>
          </cell>
          <cell r="O82" t="str">
            <v>Bamenda 2</v>
          </cell>
          <cell r="P82" t="str">
            <v>Abdul Jalil</v>
          </cell>
          <cell r="Q82">
            <v>652206934</v>
          </cell>
          <cell r="R82">
            <v>655022976</v>
          </cell>
          <cell r="S82" t="str">
            <v>Vensa Mohammadu</v>
          </cell>
          <cell r="T82" t="str">
            <v>GEORGES NAKHOUL</v>
          </cell>
          <cell r="U82" t="str">
            <v>I H S</v>
          </cell>
        </row>
        <row r="83">
          <cell r="A83" t="str">
            <v>NRO_128</v>
          </cell>
          <cell r="B83" t="str">
            <v>IHS_BMD_330</v>
          </cell>
          <cell r="C83" t="str">
            <v>NRO_128</v>
          </cell>
          <cell r="D83" t="str">
            <v>West</v>
          </cell>
          <cell r="E83" t="str">
            <v>North West</v>
          </cell>
          <cell r="F83" t="str">
            <v>Bamenda Blue Moon</v>
          </cell>
          <cell r="G83" t="str">
            <v>P5</v>
          </cell>
          <cell r="H83" t="str">
            <v>Grid-Gen</v>
          </cell>
          <cell r="I83">
            <v>0</v>
          </cell>
          <cell r="J83" t="str">
            <v>Outdoor</v>
          </cell>
          <cell r="K83" t="str">
            <v>AC</v>
          </cell>
          <cell r="L83" t="str">
            <v>I-Eng</v>
          </cell>
          <cell r="M83" t="str">
            <v>Bamenda</v>
          </cell>
          <cell r="N83" t="str">
            <v>Mezam</v>
          </cell>
          <cell r="O83" t="str">
            <v>Bamenda 1</v>
          </cell>
          <cell r="P83" t="str">
            <v>Abdul Jalil</v>
          </cell>
          <cell r="Q83">
            <v>652206934</v>
          </cell>
          <cell r="R83">
            <v>655022976</v>
          </cell>
          <cell r="S83" t="str">
            <v>Vensa Mohammadu</v>
          </cell>
          <cell r="T83" t="str">
            <v>GEORGES NAKHOUL</v>
          </cell>
          <cell r="U83" t="str">
            <v>I H S</v>
          </cell>
        </row>
        <row r="84">
          <cell r="A84" t="str">
            <v> NRO_134</v>
          </cell>
          <cell r="B84" t="str">
            <v>IHS_BMD_202</v>
          </cell>
          <cell r="C84" t="str">
            <v> NRO_134</v>
          </cell>
          <cell r="D84" t="str">
            <v>West</v>
          </cell>
          <cell r="E84" t="str">
            <v>North West</v>
          </cell>
          <cell r="F84" t="str">
            <v>Bamenda Ntasen</v>
          </cell>
          <cell r="G84" t="str">
            <v>P3</v>
          </cell>
          <cell r="H84" t="str">
            <v>Grid-Gen</v>
          </cell>
          <cell r="I84">
            <v>0</v>
          </cell>
          <cell r="J84" t="str">
            <v>Outdoor</v>
          </cell>
          <cell r="K84" t="str">
            <v>AC</v>
          </cell>
          <cell r="L84" t="str">
            <v>I-Eng</v>
          </cell>
          <cell r="M84" t="str">
            <v>Bamenda</v>
          </cell>
          <cell r="N84" t="str">
            <v>Mezam</v>
          </cell>
          <cell r="O84" t="str">
            <v>Bamenda 2</v>
          </cell>
          <cell r="P84" t="str">
            <v>Abdul Jalil</v>
          </cell>
          <cell r="Q84">
            <v>652206934</v>
          </cell>
          <cell r="R84">
            <v>655022976</v>
          </cell>
          <cell r="S84" t="str">
            <v>Vensa Mohammadu</v>
          </cell>
          <cell r="T84" t="str">
            <v>GEORGES NAKHOUL</v>
          </cell>
          <cell r="U84" t="str">
            <v>I H S</v>
          </cell>
        </row>
        <row r="85">
          <cell r="A85" t="str">
            <v>   NRO_135</v>
          </cell>
          <cell r="B85" t="str">
            <v>IHS_BMD_315</v>
          </cell>
          <cell r="C85" t="str">
            <v>   NRO_135</v>
          </cell>
          <cell r="D85" t="str">
            <v>West</v>
          </cell>
          <cell r="E85" t="str">
            <v>North West</v>
          </cell>
          <cell r="F85" t="str">
            <v>Bamenda Mile 8</v>
          </cell>
          <cell r="G85" t="str">
            <v>P4</v>
          </cell>
          <cell r="H85" t="str">
            <v>Grid-Gen</v>
          </cell>
          <cell r="I85">
            <v>0</v>
          </cell>
          <cell r="J85" t="str">
            <v>Outdoor</v>
          </cell>
          <cell r="K85" t="str">
            <v>AC</v>
          </cell>
          <cell r="L85" t="str">
            <v>I-Eng</v>
          </cell>
          <cell r="M85" t="str">
            <v>Bamenda</v>
          </cell>
          <cell r="N85" t="str">
            <v>Mezam</v>
          </cell>
          <cell r="O85" t="str">
            <v>Bamenda 2</v>
          </cell>
          <cell r="P85" t="str">
            <v>Abdul Jalil</v>
          </cell>
          <cell r="Q85">
            <v>652206934</v>
          </cell>
          <cell r="R85">
            <v>655022976</v>
          </cell>
          <cell r="S85" t="str">
            <v>Vensa Mohammadu</v>
          </cell>
          <cell r="T85" t="str">
            <v>GEORGES NAKHOUL</v>
          </cell>
          <cell r="U85" t="str">
            <v>I H S</v>
          </cell>
        </row>
        <row r="86">
          <cell r="A86" t="str">
            <v> NRO_133</v>
          </cell>
          <cell r="B86" t="str">
            <v>IHS_BMD_313</v>
          </cell>
          <cell r="C86" t="str">
            <v> NRO_133</v>
          </cell>
          <cell r="D86" t="str">
            <v>West</v>
          </cell>
          <cell r="E86" t="str">
            <v>North West</v>
          </cell>
          <cell r="F86" t="str">
            <v>Bamenda Bujong</v>
          </cell>
          <cell r="G86" t="str">
            <v>P4</v>
          </cell>
          <cell r="H86" t="str">
            <v>Grid-Gen</v>
          </cell>
          <cell r="I86">
            <v>0</v>
          </cell>
          <cell r="J86" t="str">
            <v>Outdoor</v>
          </cell>
          <cell r="K86" t="str">
            <v>AC</v>
          </cell>
          <cell r="L86" t="str">
            <v>I-Eng</v>
          </cell>
          <cell r="M86" t="str">
            <v>Bamenda</v>
          </cell>
          <cell r="N86" t="str">
            <v>Mezam</v>
          </cell>
          <cell r="O86" t="str">
            <v>Bamenda 1</v>
          </cell>
          <cell r="P86" t="str">
            <v>Abdul Jalil</v>
          </cell>
          <cell r="Q86">
            <v>652206934</v>
          </cell>
          <cell r="R86">
            <v>655022976</v>
          </cell>
          <cell r="S86" t="str">
            <v>Vensa Mohammadu</v>
          </cell>
          <cell r="T86" t="str">
            <v>GEORGES NAKHOUL</v>
          </cell>
          <cell r="U86" t="str">
            <v>I H S</v>
          </cell>
        </row>
        <row r="87">
          <cell r="A87" t="str">
            <v> NRO_139</v>
          </cell>
          <cell r="B87" t="str">
            <v>IHS_BMD_2213</v>
          </cell>
          <cell r="C87" t="str">
            <v> NRO_139</v>
          </cell>
          <cell r="D87" t="str">
            <v>West</v>
          </cell>
          <cell r="E87" t="str">
            <v>North West</v>
          </cell>
          <cell r="F87" t="str">
            <v>AKUM</v>
          </cell>
          <cell r="G87" t="str">
            <v>P4</v>
          </cell>
          <cell r="H87" t="str">
            <v>Grid-Gen</v>
          </cell>
          <cell r="I87">
            <v>0</v>
          </cell>
          <cell r="J87" t="str">
            <v>Outdoor</v>
          </cell>
          <cell r="K87" t="str">
            <v>AC</v>
          </cell>
          <cell r="L87" t="str">
            <v>I-Eng</v>
          </cell>
          <cell r="M87" t="str">
            <v>Bamenda</v>
          </cell>
          <cell r="N87" t="str">
            <v>Mezam</v>
          </cell>
          <cell r="O87" t="str">
            <v>Santa</v>
          </cell>
          <cell r="P87" t="str">
            <v>Abdul Jalil</v>
          </cell>
          <cell r="Q87">
            <v>652206934</v>
          </cell>
          <cell r="R87">
            <v>655022976</v>
          </cell>
          <cell r="S87" t="str">
            <v>Vensa Mohammadu</v>
          </cell>
          <cell r="T87" t="str">
            <v>GEORGES NAKHOUL</v>
          </cell>
          <cell r="U87" t="str">
            <v>I H S</v>
          </cell>
        </row>
        <row r="88">
          <cell r="A88" t="str">
            <v>NRO_138</v>
          </cell>
          <cell r="B88" t="str">
            <v>IHS_BMD_144</v>
          </cell>
          <cell r="C88" t="str">
            <v>NRO_138</v>
          </cell>
          <cell r="D88" t="str">
            <v>West</v>
          </cell>
          <cell r="E88" t="str">
            <v>North West</v>
          </cell>
          <cell r="F88" t="str">
            <v>Jakiri</v>
          </cell>
          <cell r="G88" t="str">
            <v>P4</v>
          </cell>
          <cell r="H88" t="str">
            <v>Grid-Gen</v>
          </cell>
          <cell r="I88" t="str">
            <v>On Air</v>
          </cell>
          <cell r="J88" t="str">
            <v>Outdoor</v>
          </cell>
          <cell r="K88" t="str">
            <v>AC</v>
          </cell>
          <cell r="L88" t="str">
            <v>I-Eng</v>
          </cell>
          <cell r="M88" t="str">
            <v>Kumbo</v>
          </cell>
          <cell r="N88" t="str">
            <v>Bui</v>
          </cell>
          <cell r="O88" t="str">
            <v>Jakiri</v>
          </cell>
          <cell r="P88" t="str">
            <v>Abdul Jalil</v>
          </cell>
          <cell r="S88" t="str">
            <v>Vensa Mohammadu</v>
          </cell>
          <cell r="T88" t="str">
            <v>GEORGES NAKHOUL</v>
          </cell>
          <cell r="U88" t="str">
            <v>I H S</v>
          </cell>
        </row>
        <row r="89">
          <cell r="A89" t="str">
            <v>LIT_029</v>
          </cell>
          <cell r="B89" t="str">
            <v>IHS_MBG_014</v>
          </cell>
          <cell r="C89" t="str">
            <v>LIT_029</v>
          </cell>
          <cell r="D89" t="str">
            <v>South West</v>
          </cell>
          <cell r="E89" t="str">
            <v>South West</v>
          </cell>
          <cell r="F89" t="str">
            <v>Loum</v>
          </cell>
          <cell r="G89" t="str">
            <v>P2</v>
          </cell>
          <cell r="H89" t="str">
            <v>Grid-Gen</v>
          </cell>
          <cell r="I89" t="str">
            <v>On Air</v>
          </cell>
          <cell r="J89" t="str">
            <v>Indoor</v>
          </cell>
          <cell r="K89" t="str">
            <v>AC</v>
          </cell>
          <cell r="L89" t="str">
            <v>I-Eng</v>
          </cell>
          <cell r="M89" t="str">
            <v>Loum</v>
          </cell>
          <cell r="N89" t="str">
            <v>MOUNGO</v>
          </cell>
          <cell r="O89" t="str">
            <v>loum</v>
          </cell>
          <cell r="P89" t="str">
            <v>Aime Tchagou</v>
          </cell>
          <cell r="Q89">
            <v>677549896</v>
          </cell>
          <cell r="R89">
            <v>655999896</v>
          </cell>
          <cell r="S89" t="str">
            <v>Stephane KETCHOUANG</v>
          </cell>
          <cell r="T89" t="str">
            <v>GEORGES NAKHOUL</v>
          </cell>
          <cell r="U89" t="str">
            <v>I H S</v>
          </cell>
        </row>
        <row r="90">
          <cell r="A90" t="str">
            <v>LIT_021</v>
          </cell>
          <cell r="B90" t="str">
            <v>IHS_NKS_004</v>
          </cell>
          <cell r="C90" t="str">
            <v>LIT_021</v>
          </cell>
          <cell r="D90" t="str">
            <v>South West</v>
          </cell>
          <cell r="E90" t="str">
            <v>South West</v>
          </cell>
          <cell r="F90" t="str">
            <v>Nkong</v>
          </cell>
          <cell r="G90" t="str">
            <v>P2</v>
          </cell>
          <cell r="H90" t="str">
            <v>Grid-Gen</v>
          </cell>
          <cell r="I90" t="str">
            <v>On Air</v>
          </cell>
          <cell r="J90" t="str">
            <v>Indoor</v>
          </cell>
          <cell r="K90" t="str">
            <v>AC</v>
          </cell>
          <cell r="L90" t="str">
            <v>I-Eng</v>
          </cell>
          <cell r="M90" t="str">
            <v>Loum</v>
          </cell>
          <cell r="N90" t="str">
            <v>MOUNGO</v>
          </cell>
          <cell r="O90" t="str">
            <v>nkongsamba3</v>
          </cell>
          <cell r="P90" t="str">
            <v>Aime Tchagou</v>
          </cell>
          <cell r="Q90">
            <v>677549896</v>
          </cell>
          <cell r="R90">
            <v>655999896</v>
          </cell>
          <cell r="S90" t="str">
            <v>Stephane KETCHOUANG</v>
          </cell>
          <cell r="T90" t="str">
            <v>GEORGES NAKHOUL</v>
          </cell>
          <cell r="U90" t="str">
            <v>I H S</v>
          </cell>
        </row>
        <row r="91">
          <cell r="A91" t="str">
            <v>LIT_031</v>
          </cell>
          <cell r="B91" t="str">
            <v>IHS_MBG_004</v>
          </cell>
          <cell r="C91" t="str">
            <v>LIT_031</v>
          </cell>
          <cell r="D91" t="str">
            <v>South West</v>
          </cell>
          <cell r="E91" t="str">
            <v>South West</v>
          </cell>
          <cell r="F91" t="str">
            <v>Mbanga</v>
          </cell>
          <cell r="G91" t="str">
            <v>P2</v>
          </cell>
          <cell r="H91" t="str">
            <v>Grid-Gen</v>
          </cell>
          <cell r="I91" t="str">
            <v>On Air</v>
          </cell>
          <cell r="J91" t="str">
            <v>Indoor</v>
          </cell>
          <cell r="K91" t="str">
            <v>AC</v>
          </cell>
          <cell r="L91" t="str">
            <v>I-Eng</v>
          </cell>
          <cell r="M91" t="str">
            <v>Mbanga</v>
          </cell>
          <cell r="N91" t="str">
            <v>MOUNGO</v>
          </cell>
          <cell r="O91" t="str">
            <v>MBANGA</v>
          </cell>
          <cell r="P91" t="str">
            <v>Aime Tchagou</v>
          </cell>
          <cell r="Q91">
            <v>677549896</v>
          </cell>
          <cell r="R91">
            <v>655999896</v>
          </cell>
          <cell r="S91" t="str">
            <v>Stephane KETCHOUANG</v>
          </cell>
          <cell r="T91" t="str">
            <v>GEORGES NAKHOUL</v>
          </cell>
          <cell r="U91" t="str">
            <v>I H S</v>
          </cell>
        </row>
        <row r="92">
          <cell r="A92" t="str">
            <v>LIT_039</v>
          </cell>
          <cell r="B92" t="str">
            <v>IHS_MBG_006</v>
          </cell>
          <cell r="C92" t="str">
            <v>LIT_039</v>
          </cell>
          <cell r="D92" t="str">
            <v>South West</v>
          </cell>
          <cell r="E92" t="str">
            <v>South West</v>
          </cell>
          <cell r="F92" t="str">
            <v>Njombe</v>
          </cell>
          <cell r="G92" t="str">
            <v>P3</v>
          </cell>
          <cell r="H92" t="str">
            <v>Grid-Gen</v>
          </cell>
          <cell r="I92" t="str">
            <v>On Air</v>
          </cell>
          <cell r="J92" t="str">
            <v>Indoor</v>
          </cell>
          <cell r="K92" t="str">
            <v>AC</v>
          </cell>
          <cell r="L92" t="str">
            <v>I-Eng</v>
          </cell>
          <cell r="M92" t="str">
            <v>Mbanga</v>
          </cell>
          <cell r="N92" t="str">
            <v>MOUNGO</v>
          </cell>
          <cell r="O92" t="str">
            <v>njombe  penja</v>
          </cell>
          <cell r="P92" t="str">
            <v>Aime Tchagou</v>
          </cell>
          <cell r="Q92">
            <v>677549896</v>
          </cell>
          <cell r="R92">
            <v>655999896</v>
          </cell>
          <cell r="S92" t="str">
            <v>Stephane KETCHOUANG</v>
          </cell>
          <cell r="T92" t="str">
            <v>GEORGES NAKHOUL</v>
          </cell>
          <cell r="U92" t="str">
            <v>I H S</v>
          </cell>
        </row>
        <row r="93">
          <cell r="A93" t="str">
            <v>LIT_233</v>
          </cell>
          <cell r="B93" t="str">
            <v>IHS_MBG_005</v>
          </cell>
          <cell r="C93" t="str">
            <v>LIT_233</v>
          </cell>
          <cell r="D93" t="str">
            <v>South West</v>
          </cell>
          <cell r="E93" t="str">
            <v>South West</v>
          </cell>
          <cell r="F93" t="str">
            <v>Tangui</v>
          </cell>
          <cell r="G93" t="str">
            <v>P3</v>
          </cell>
          <cell r="H93" t="str">
            <v>Grid-Gen</v>
          </cell>
          <cell r="I93" t="str">
            <v>On Air</v>
          </cell>
          <cell r="J93" t="str">
            <v>Outdoor</v>
          </cell>
          <cell r="K93" t="str">
            <v>AC</v>
          </cell>
          <cell r="L93" t="str">
            <v>I-Eng</v>
          </cell>
          <cell r="M93" t="str">
            <v>Mbanga</v>
          </cell>
          <cell r="N93" t="str">
            <v>MOUNGO</v>
          </cell>
          <cell r="O93" t="str">
            <v>mombo</v>
          </cell>
          <cell r="P93" t="str">
            <v>Aime Tchagou</v>
          </cell>
          <cell r="Q93">
            <v>677549896</v>
          </cell>
          <cell r="R93">
            <v>655999896</v>
          </cell>
          <cell r="S93" t="str">
            <v>Stephane KETCHOUANG</v>
          </cell>
          <cell r="T93" t="str">
            <v>GEORGES NAKHOUL</v>
          </cell>
          <cell r="U93" t="str">
            <v>I H S</v>
          </cell>
        </row>
        <row r="94">
          <cell r="A94" t="str">
            <v>LIT_112</v>
          </cell>
          <cell r="B94" t="str">
            <v>IHS_NKS_011</v>
          </cell>
          <cell r="C94" t="str">
            <v>LIT_112</v>
          </cell>
          <cell r="D94" t="str">
            <v>South West</v>
          </cell>
          <cell r="E94" t="str">
            <v>South West</v>
          </cell>
          <cell r="F94" t="str">
            <v>Bare</v>
          </cell>
          <cell r="G94" t="str">
            <v>P3</v>
          </cell>
          <cell r="H94" t="str">
            <v>Grid-Gen</v>
          </cell>
          <cell r="I94" t="str">
            <v>On Air</v>
          </cell>
          <cell r="J94" t="str">
            <v>Indoor</v>
          </cell>
          <cell r="K94" t="str">
            <v>AC</v>
          </cell>
          <cell r="L94" t="str">
            <v>I-Eng</v>
          </cell>
          <cell r="M94" t="str">
            <v>Loum</v>
          </cell>
          <cell r="N94" t="str">
            <v>MOUNGO</v>
          </cell>
          <cell r="O94" t="str">
            <v>BARE</v>
          </cell>
          <cell r="P94" t="str">
            <v>Aime Tchagou</v>
          </cell>
          <cell r="Q94">
            <v>677549896</v>
          </cell>
          <cell r="R94">
            <v>655999896</v>
          </cell>
          <cell r="S94" t="str">
            <v>Stephane KETCHOUANG</v>
          </cell>
          <cell r="T94" t="str">
            <v>GEORGES NAKHOUL</v>
          </cell>
          <cell r="U94" t="str">
            <v>I H S</v>
          </cell>
        </row>
        <row r="95">
          <cell r="A95" t="str">
            <v>LIT_208</v>
          </cell>
          <cell r="B95" t="str">
            <v>IHS_MBG_012</v>
          </cell>
          <cell r="C95" t="str">
            <v>LIT_208</v>
          </cell>
          <cell r="D95" t="str">
            <v>South West</v>
          </cell>
          <cell r="E95" t="str">
            <v>South West</v>
          </cell>
          <cell r="F95" t="str">
            <v>Penja</v>
          </cell>
          <cell r="G95" t="str">
            <v>P3</v>
          </cell>
          <cell r="H95" t="str">
            <v>Grid-Gen</v>
          </cell>
          <cell r="I95" t="str">
            <v>On Air</v>
          </cell>
          <cell r="J95" t="str">
            <v>Outdoor</v>
          </cell>
          <cell r="K95" t="str">
            <v>AC</v>
          </cell>
          <cell r="L95" t="str">
            <v>I-Eng</v>
          </cell>
          <cell r="M95" t="str">
            <v>Mbanga</v>
          </cell>
          <cell r="N95" t="str">
            <v>MOUNGO</v>
          </cell>
          <cell r="O95" t="str">
            <v>njombe penja</v>
          </cell>
          <cell r="P95" t="str">
            <v>Aime Tchagou</v>
          </cell>
          <cell r="Q95">
            <v>677549896</v>
          </cell>
          <cell r="R95">
            <v>655999896</v>
          </cell>
          <cell r="S95" t="str">
            <v>Stephane KETCHOUANG</v>
          </cell>
          <cell r="T95" t="str">
            <v>GEORGES NAKHOUL</v>
          </cell>
          <cell r="U95" t="str">
            <v>I H S</v>
          </cell>
        </row>
        <row r="96">
          <cell r="A96" t="str">
            <v>SUO_008</v>
          </cell>
          <cell r="B96" t="str">
            <v>IHS_BUA_048</v>
          </cell>
          <cell r="C96" t="str">
            <v>SUO_008</v>
          </cell>
          <cell r="D96" t="str">
            <v>South West</v>
          </cell>
          <cell r="E96" t="str">
            <v>South West</v>
          </cell>
          <cell r="F96" t="str">
            <v>Mpenda-Mbocko-IHS</v>
          </cell>
          <cell r="G96" t="str">
            <v>P3</v>
          </cell>
          <cell r="H96" t="str">
            <v>Grid-Gen</v>
          </cell>
          <cell r="I96" t="str">
            <v>On Air</v>
          </cell>
          <cell r="J96" t="str">
            <v>Outdoor</v>
          </cell>
          <cell r="K96" t="str">
            <v>AC</v>
          </cell>
          <cell r="L96" t="str">
            <v>I-Eng</v>
          </cell>
          <cell r="M96" t="str">
            <v>Mbanga</v>
          </cell>
          <cell r="N96" t="str">
            <v>MOUNGO</v>
          </cell>
          <cell r="O96" t="str">
            <v>MBANGA</v>
          </cell>
          <cell r="P96" t="str">
            <v>Aime Tchagou</v>
          </cell>
          <cell r="Q96">
            <v>677549896</v>
          </cell>
          <cell r="R96">
            <v>655999896</v>
          </cell>
          <cell r="S96" t="str">
            <v>Stephane KETCHOUANG</v>
          </cell>
          <cell r="T96" t="str">
            <v>GEORGES NAKHOUL</v>
          </cell>
          <cell r="U96" t="str">
            <v>I H S</v>
          </cell>
        </row>
        <row r="97">
          <cell r="A97" t="str">
            <v>LIT_212</v>
          </cell>
          <cell r="B97" t="str">
            <v>IHS_MBG_030</v>
          </cell>
          <cell r="C97" t="str">
            <v>LIT_212</v>
          </cell>
          <cell r="D97" t="str">
            <v>South West</v>
          </cell>
          <cell r="E97" t="str">
            <v>South West</v>
          </cell>
          <cell r="F97" t="str">
            <v>Sole</v>
          </cell>
          <cell r="G97" t="str">
            <v>P4</v>
          </cell>
          <cell r="H97" t="str">
            <v>Grid-Gen</v>
          </cell>
          <cell r="I97" t="str">
            <v>On Air</v>
          </cell>
          <cell r="J97" t="str">
            <v>Outdoor</v>
          </cell>
          <cell r="K97" t="str">
            <v>AC</v>
          </cell>
          <cell r="L97" t="str">
            <v>I-Eng</v>
          </cell>
          <cell r="M97" t="str">
            <v>Loum</v>
          </cell>
          <cell r="N97" t="str">
            <v>MOUNGO</v>
          </cell>
          <cell r="O97" t="str">
            <v>yabassi</v>
          </cell>
          <cell r="P97" t="str">
            <v>Aime Tchagou</v>
          </cell>
          <cell r="Q97">
            <v>677549896</v>
          </cell>
          <cell r="R97">
            <v>655999896</v>
          </cell>
          <cell r="S97" t="str">
            <v>Stephane KETCHOUANG</v>
          </cell>
          <cell r="T97" t="str">
            <v>GEORGES NAKHOUL</v>
          </cell>
          <cell r="U97" t="str">
            <v>I H S</v>
          </cell>
        </row>
        <row r="98">
          <cell r="A98" t="str">
            <v>LIT_169</v>
          </cell>
          <cell r="B98" t="str">
            <v>IHS_NKS_100</v>
          </cell>
          <cell r="C98" t="str">
            <v>LIT_169</v>
          </cell>
          <cell r="D98" t="str">
            <v>South West</v>
          </cell>
          <cell r="E98" t="str">
            <v>South West</v>
          </cell>
          <cell r="F98" t="str">
            <v>Nkong-Q3 CIM</v>
          </cell>
          <cell r="G98" t="str">
            <v>P4</v>
          </cell>
          <cell r="H98" t="str">
            <v>Grid-Gen</v>
          </cell>
          <cell r="I98" t="str">
            <v>On Air</v>
          </cell>
          <cell r="J98" t="str">
            <v>Outdoor</v>
          </cell>
          <cell r="K98" t="str">
            <v>AC</v>
          </cell>
          <cell r="L98" t="str">
            <v>I-Eng</v>
          </cell>
          <cell r="M98" t="str">
            <v>Loum</v>
          </cell>
          <cell r="N98" t="str">
            <v>MOUNGO</v>
          </cell>
          <cell r="O98" t="str">
            <v>nkongsamba 2</v>
          </cell>
          <cell r="P98" t="str">
            <v>Aime Tchagou</v>
          </cell>
          <cell r="Q98">
            <v>677549896</v>
          </cell>
          <cell r="R98">
            <v>655999896</v>
          </cell>
          <cell r="S98" t="str">
            <v>Stephane KETCHOUANG</v>
          </cell>
          <cell r="T98" t="str">
            <v>GEORGES NAKHOUL</v>
          </cell>
          <cell r="U98" t="str">
            <v>I H S</v>
          </cell>
        </row>
        <row r="99">
          <cell r="A99" t="str">
            <v>LIT_071</v>
          </cell>
          <cell r="B99" t="str">
            <v>IHS_NKS_001</v>
          </cell>
          <cell r="C99" t="str">
            <v>LIT_071</v>
          </cell>
          <cell r="D99" t="str">
            <v>South West</v>
          </cell>
          <cell r="E99" t="str">
            <v>South West</v>
          </cell>
          <cell r="F99" t="str">
            <v>Nkong-Marche</v>
          </cell>
          <cell r="G99" t="str">
            <v>P4</v>
          </cell>
          <cell r="H99" t="str">
            <v>Grid-Gen</v>
          </cell>
          <cell r="I99" t="str">
            <v>On Air</v>
          </cell>
          <cell r="J99" t="str">
            <v>Indoor</v>
          </cell>
          <cell r="K99" t="str">
            <v>AC</v>
          </cell>
          <cell r="L99" t="str">
            <v>I-Eng</v>
          </cell>
          <cell r="M99" t="str">
            <v>Loum</v>
          </cell>
          <cell r="N99" t="str">
            <v>MOUNGO</v>
          </cell>
          <cell r="O99" t="str">
            <v>nkongsamba 1</v>
          </cell>
          <cell r="P99" t="str">
            <v>Aime Tchagou</v>
          </cell>
          <cell r="Q99">
            <v>677549896</v>
          </cell>
          <cell r="R99">
            <v>655999896</v>
          </cell>
          <cell r="S99" t="str">
            <v>Stephane KETCHOUANG</v>
          </cell>
          <cell r="T99" t="str">
            <v>GEORGES NAKHOUL</v>
          </cell>
          <cell r="U99" t="str">
            <v>I H S</v>
          </cell>
        </row>
        <row r="100">
          <cell r="A100" t="str">
            <v>LIT_051</v>
          </cell>
          <cell r="B100" t="str">
            <v>IHS_BNB_040</v>
          </cell>
          <cell r="C100" t="str">
            <v>LIT_051</v>
          </cell>
          <cell r="D100" t="str">
            <v>South West</v>
          </cell>
          <cell r="E100" t="str">
            <v>South West</v>
          </cell>
          <cell r="F100" t="str">
            <v>Nkapa</v>
          </cell>
          <cell r="G100" t="str">
            <v>P4</v>
          </cell>
          <cell r="H100" t="str">
            <v>Grid-Gen</v>
          </cell>
          <cell r="I100" t="str">
            <v>On Air</v>
          </cell>
          <cell r="J100" t="str">
            <v>Indoor</v>
          </cell>
          <cell r="K100" t="str">
            <v>AC</v>
          </cell>
          <cell r="L100" t="str">
            <v>I-Eng</v>
          </cell>
          <cell r="M100" t="str">
            <v>Mbanga</v>
          </cell>
          <cell r="N100" t="str">
            <v>MOUNGO</v>
          </cell>
          <cell r="O100" t="str">
            <v>DIBOMBARI</v>
          </cell>
          <cell r="P100" t="str">
            <v>Aime Tchagou</v>
          </cell>
          <cell r="Q100">
            <v>677549896</v>
          </cell>
          <cell r="R100">
            <v>655999896</v>
          </cell>
          <cell r="S100" t="str">
            <v>Stephane KETCHOUANG</v>
          </cell>
          <cell r="T100" t="str">
            <v>GEORGES NAKHOUL</v>
          </cell>
          <cell r="U100" t="str">
            <v>I H S</v>
          </cell>
        </row>
        <row r="101">
          <cell r="A101" t="str">
            <v>LIT_109</v>
          </cell>
          <cell r="B101" t="str">
            <v>IHS_NKS_010</v>
          </cell>
          <cell r="C101" t="str">
            <v>LIT_109</v>
          </cell>
          <cell r="D101" t="str">
            <v>South West</v>
          </cell>
          <cell r="E101" t="str">
            <v>South West</v>
          </cell>
          <cell r="F101" t="str">
            <v>Ndoungue</v>
          </cell>
          <cell r="G101" t="str">
            <v>P4</v>
          </cell>
          <cell r="H101" t="str">
            <v>Grid-Gen</v>
          </cell>
          <cell r="I101" t="str">
            <v>On Air</v>
          </cell>
          <cell r="J101" t="str">
            <v>Indoor</v>
          </cell>
          <cell r="K101" t="str">
            <v>AC</v>
          </cell>
          <cell r="L101" t="str">
            <v>I-Eng</v>
          </cell>
          <cell r="M101" t="str">
            <v>Loum</v>
          </cell>
          <cell r="N101" t="str">
            <v>MOUNGO</v>
          </cell>
          <cell r="O101" t="str">
            <v>EBONE</v>
          </cell>
          <cell r="P101" t="str">
            <v>Aime Tchagou</v>
          </cell>
          <cell r="Q101">
            <v>677549896</v>
          </cell>
          <cell r="R101">
            <v>655999896</v>
          </cell>
          <cell r="S101" t="str">
            <v>Stephane KETCHOUANG</v>
          </cell>
          <cell r="T101" t="str">
            <v>GEORGES NAKHOUL</v>
          </cell>
          <cell r="U101" t="str">
            <v>I H S</v>
          </cell>
        </row>
        <row r="102">
          <cell r="A102" t="str">
            <v>LIT_356</v>
          </cell>
          <cell r="B102" t="str">
            <v>IHS_NKS_015</v>
          </cell>
          <cell r="C102" t="str">
            <v>LIT_356</v>
          </cell>
          <cell r="D102" t="str">
            <v>South West</v>
          </cell>
          <cell r="E102" t="str">
            <v>South West</v>
          </cell>
          <cell r="F102" t="str">
            <v>Manengole</v>
          </cell>
          <cell r="G102" t="str">
            <v>P4</v>
          </cell>
          <cell r="H102" t="str">
            <v>Grid-Gen</v>
          </cell>
          <cell r="I102" t="str">
            <v>On Air</v>
          </cell>
          <cell r="J102" t="str">
            <v>Outdoor</v>
          </cell>
          <cell r="K102" t="str">
            <v>AC</v>
          </cell>
          <cell r="L102" t="str">
            <v>I-Eng</v>
          </cell>
          <cell r="M102" t="str">
            <v>Loum</v>
          </cell>
          <cell r="N102" t="str">
            <v>MOUNGO</v>
          </cell>
          <cell r="O102" t="str">
            <v>MANJO</v>
          </cell>
          <cell r="P102" t="str">
            <v>Aime Tchagou</v>
          </cell>
          <cell r="Q102">
            <v>677549896</v>
          </cell>
          <cell r="R102">
            <v>655999896</v>
          </cell>
          <cell r="S102" t="str">
            <v>Stephane KETCHOUANG</v>
          </cell>
          <cell r="T102" t="str">
            <v>GEORGES NAKHOUL</v>
          </cell>
          <cell r="U102" t="str">
            <v>I H S</v>
          </cell>
        </row>
        <row r="103">
          <cell r="A103" t="str">
            <v>LIT_111</v>
          </cell>
          <cell r="B103" t="str">
            <v>IHS_MBG_010</v>
          </cell>
          <cell r="C103" t="str">
            <v>LIT_111</v>
          </cell>
          <cell r="D103" t="str">
            <v>South West</v>
          </cell>
          <cell r="E103" t="str">
            <v>South West</v>
          </cell>
          <cell r="F103" t="str">
            <v>Kompigna</v>
          </cell>
          <cell r="G103" t="str">
            <v>P4</v>
          </cell>
          <cell r="H103" t="str">
            <v>Grid-Gen</v>
          </cell>
          <cell r="I103" t="str">
            <v>On Air</v>
          </cell>
          <cell r="J103" t="str">
            <v>Indoor</v>
          </cell>
          <cell r="K103" t="str">
            <v>AC</v>
          </cell>
          <cell r="L103" t="str">
            <v>I-Eng</v>
          </cell>
          <cell r="M103" t="str">
            <v>Mbanga</v>
          </cell>
          <cell r="N103" t="str">
            <v>MOUNGO</v>
          </cell>
          <cell r="O103" t="str">
            <v>mbanga</v>
          </cell>
          <cell r="P103" t="str">
            <v>Aime Tchagou</v>
          </cell>
          <cell r="Q103">
            <v>677549896</v>
          </cell>
          <cell r="R103">
            <v>655999896</v>
          </cell>
          <cell r="S103" t="str">
            <v>Stephane KETCHOUANG</v>
          </cell>
          <cell r="T103" t="str">
            <v>GEORGES NAKHOUL</v>
          </cell>
          <cell r="U103" t="str">
            <v>I H S</v>
          </cell>
        </row>
        <row r="104">
          <cell r="A104" t="str">
            <v>LIT_062</v>
          </cell>
          <cell r="B104" t="str">
            <v>IHS_NKS_018</v>
          </cell>
          <cell r="C104" t="str">
            <v>LIT_062</v>
          </cell>
          <cell r="D104" t="str">
            <v>South West</v>
          </cell>
          <cell r="E104" t="str">
            <v>South West</v>
          </cell>
          <cell r="F104" t="str">
            <v>Manjo</v>
          </cell>
          <cell r="G104" t="str">
            <v>P4</v>
          </cell>
          <cell r="H104" t="str">
            <v>Grid-Gen</v>
          </cell>
          <cell r="I104" t="str">
            <v>On Air</v>
          </cell>
          <cell r="J104" t="str">
            <v>Indoor</v>
          </cell>
          <cell r="K104" t="str">
            <v>AC</v>
          </cell>
          <cell r="L104" t="str">
            <v>I-Eng</v>
          </cell>
          <cell r="M104" t="str">
            <v>Loum</v>
          </cell>
          <cell r="N104" t="str">
            <v>MOUNGO</v>
          </cell>
          <cell r="O104" t="str">
            <v>MANJO</v>
          </cell>
          <cell r="P104" t="str">
            <v>Aime Tchagou</v>
          </cell>
          <cell r="Q104">
            <v>677549896</v>
          </cell>
          <cell r="R104">
            <v>655999896</v>
          </cell>
          <cell r="S104" t="str">
            <v>Stephane KETCHOUANG</v>
          </cell>
          <cell r="T104" t="str">
            <v>GEORGES NAKHOUL</v>
          </cell>
          <cell r="U104" t="str">
            <v>I H S</v>
          </cell>
        </row>
        <row r="105">
          <cell r="A105" t="str">
            <v>LIT_296</v>
          </cell>
          <cell r="B105" t="str">
            <v>IHS_MBG_025</v>
          </cell>
          <cell r="C105" t="str">
            <v>LIT_296</v>
          </cell>
          <cell r="D105" t="str">
            <v>South West</v>
          </cell>
          <cell r="E105" t="str">
            <v>South West</v>
          </cell>
          <cell r="F105" t="str">
            <v>Bonalea</v>
          </cell>
          <cell r="G105" t="str">
            <v>P4</v>
          </cell>
          <cell r="H105" t="str">
            <v>Grid-Gen</v>
          </cell>
          <cell r="I105" t="str">
            <v>On Air</v>
          </cell>
          <cell r="J105" t="str">
            <v>Outdoor</v>
          </cell>
          <cell r="K105" t="str">
            <v>AC</v>
          </cell>
          <cell r="L105" t="str">
            <v>I-Eng</v>
          </cell>
          <cell r="M105" t="str">
            <v>Mbanga</v>
          </cell>
          <cell r="N105" t="str">
            <v>MOUNGO</v>
          </cell>
          <cell r="O105" t="str">
            <v>BONALEA</v>
          </cell>
          <cell r="P105" t="str">
            <v>Aime Tchagou</v>
          </cell>
          <cell r="Q105">
            <v>677549896</v>
          </cell>
          <cell r="R105">
            <v>655999896</v>
          </cell>
          <cell r="S105" t="str">
            <v>Stephane KETCHOUANG</v>
          </cell>
          <cell r="T105" t="str">
            <v>GEORGES NAKHOUL</v>
          </cell>
          <cell r="U105" t="str">
            <v>I H S</v>
          </cell>
        </row>
        <row r="106">
          <cell r="A106" t="str">
            <v>LIT_431</v>
          </cell>
          <cell r="B106" t="str">
            <v>IHS_MBG_026</v>
          </cell>
          <cell r="C106" t="str">
            <v>LIT_431</v>
          </cell>
          <cell r="D106" t="str">
            <v>South West</v>
          </cell>
          <cell r="E106" t="str">
            <v>South West</v>
          </cell>
          <cell r="F106" t="str">
            <v>Ndoulou</v>
          </cell>
          <cell r="G106" t="str">
            <v>P4</v>
          </cell>
          <cell r="H106" t="str">
            <v>Grid-Gen</v>
          </cell>
          <cell r="I106" t="str">
            <v>On Air</v>
          </cell>
          <cell r="J106" t="str">
            <v>Outdoor</v>
          </cell>
          <cell r="K106" t="str">
            <v>AC</v>
          </cell>
          <cell r="L106" t="str">
            <v>I-Eng</v>
          </cell>
          <cell r="M106" t="str">
            <v>Mbanga</v>
          </cell>
          <cell r="N106" t="str">
            <v>MOUNGO</v>
          </cell>
          <cell r="O106" t="str">
            <v>bonalea</v>
          </cell>
          <cell r="P106" t="str">
            <v>Aime Tchagou</v>
          </cell>
          <cell r="Q106">
            <v>677549896</v>
          </cell>
          <cell r="R106">
            <v>655999896</v>
          </cell>
          <cell r="S106" t="str">
            <v>Stephane KETCHOUANG</v>
          </cell>
          <cell r="T106" t="str">
            <v>GEORGES NAKHOUL</v>
          </cell>
          <cell r="U106" t="str">
            <v>I H S</v>
          </cell>
        </row>
        <row r="107">
          <cell r="A107" t="str">
            <v>LIT_558</v>
          </cell>
          <cell r="B107" t="str">
            <v>IHS_NKS_002</v>
          </cell>
          <cell r="C107" t="str">
            <v>LIT_558</v>
          </cell>
          <cell r="D107" t="str">
            <v>South West</v>
          </cell>
          <cell r="E107" t="str">
            <v>South West</v>
          </cell>
          <cell r="F107" t="str">
            <v>Nkong-CRTV-II</v>
          </cell>
          <cell r="G107" t="str">
            <v>P4</v>
          </cell>
          <cell r="H107" t="str">
            <v>Grid-Gen</v>
          </cell>
          <cell r="I107" t="str">
            <v>On Air</v>
          </cell>
          <cell r="J107" t="str">
            <v>Outdoor</v>
          </cell>
          <cell r="K107" t="str">
            <v>AC</v>
          </cell>
          <cell r="L107" t="str">
            <v>I-Eng</v>
          </cell>
          <cell r="M107" t="str">
            <v>Loum</v>
          </cell>
          <cell r="N107" t="str">
            <v>MOUNGO</v>
          </cell>
          <cell r="O107" t="str">
            <v>nkongsamba 2</v>
          </cell>
          <cell r="P107" t="str">
            <v>Aime Tchagou</v>
          </cell>
          <cell r="Q107">
            <v>677549896</v>
          </cell>
          <cell r="R107">
            <v>655999896</v>
          </cell>
          <cell r="S107" t="str">
            <v>Stephane KETCHOUANG</v>
          </cell>
          <cell r="T107" t="str">
            <v>GEORGES NAKHOUL</v>
          </cell>
          <cell r="U107" t="str">
            <v>I H S</v>
          </cell>
        </row>
        <row r="108">
          <cell r="A108" t="str">
            <v>LIT_520</v>
          </cell>
          <cell r="B108" t="str">
            <v>IHS_MBG_019</v>
          </cell>
          <cell r="C108" t="str">
            <v>LIT_520</v>
          </cell>
          <cell r="D108" t="str">
            <v>South West</v>
          </cell>
          <cell r="E108" t="str">
            <v>South West</v>
          </cell>
          <cell r="F108" t="str">
            <v>Loum IHS Nkombi II</v>
          </cell>
          <cell r="G108" t="str">
            <v>P4</v>
          </cell>
          <cell r="H108" t="str">
            <v>Grid-Gen</v>
          </cell>
          <cell r="I108" t="str">
            <v>On Air</v>
          </cell>
          <cell r="J108" t="str">
            <v>Outdoor</v>
          </cell>
          <cell r="K108" t="str">
            <v>AC</v>
          </cell>
          <cell r="L108" t="str">
            <v>I-Eng</v>
          </cell>
          <cell r="M108" t="str">
            <v>Mbanga</v>
          </cell>
          <cell r="N108" t="str">
            <v>MOUNGO</v>
          </cell>
          <cell r="O108" t="str">
            <v>loum</v>
          </cell>
          <cell r="P108" t="str">
            <v>Aime Tchagou</v>
          </cell>
          <cell r="Q108">
            <v>677549896</v>
          </cell>
          <cell r="R108">
            <v>655999896</v>
          </cell>
          <cell r="S108" t="str">
            <v>Stephane KETCHOUANG</v>
          </cell>
          <cell r="T108" t="str">
            <v>GEORGES NAKHOUL</v>
          </cell>
          <cell r="U108" t="str">
            <v>I H S</v>
          </cell>
        </row>
        <row r="109">
          <cell r="A109" t="str">
            <v>LIT_288</v>
          </cell>
          <cell r="B109" t="str">
            <v>IHS_NKS_003</v>
          </cell>
          <cell r="C109" t="str">
            <v>LIT_288</v>
          </cell>
          <cell r="D109" t="str">
            <v>South West</v>
          </cell>
          <cell r="E109" t="str">
            <v>South West</v>
          </cell>
          <cell r="F109" t="str">
            <v>Nkong-8Bis-MTN</v>
          </cell>
          <cell r="G109" t="str">
            <v>P4</v>
          </cell>
          <cell r="H109" t="str">
            <v>Grid-Gen</v>
          </cell>
          <cell r="I109" t="str">
            <v>On Air</v>
          </cell>
          <cell r="J109" t="str">
            <v>Indoor</v>
          </cell>
          <cell r="K109" t="str">
            <v>AC</v>
          </cell>
          <cell r="L109" t="str">
            <v>I-Eng</v>
          </cell>
          <cell r="M109" t="str">
            <v>Loum</v>
          </cell>
          <cell r="N109" t="str">
            <v>MOUNGO</v>
          </cell>
          <cell r="O109" t="str">
            <v>nkongsamba 1</v>
          </cell>
          <cell r="P109" t="str">
            <v>Aime Tchagou</v>
          </cell>
          <cell r="Q109">
            <v>677549896</v>
          </cell>
          <cell r="R109">
            <v>655999896</v>
          </cell>
          <cell r="S109" t="str">
            <v>Stephane KETCHOUANG</v>
          </cell>
          <cell r="T109" t="str">
            <v>GEORGES NAKHOUL</v>
          </cell>
          <cell r="U109" t="str">
            <v>I H S</v>
          </cell>
        </row>
        <row r="110">
          <cell r="A110" t="str">
            <v>LIT_556</v>
          </cell>
          <cell r="B110" t="str">
            <v>IHS_NKS_007</v>
          </cell>
          <cell r="C110" t="str">
            <v>LIT_556</v>
          </cell>
          <cell r="D110" t="str">
            <v>South West</v>
          </cell>
          <cell r="E110" t="str">
            <v>South West</v>
          </cell>
          <cell r="F110" t="str">
            <v>Nkpong - C - Fultang New</v>
          </cell>
          <cell r="G110" t="str">
            <v>P4</v>
          </cell>
          <cell r="H110" t="str">
            <v>Grid-Gen</v>
          </cell>
          <cell r="I110" t="str">
            <v>On Air</v>
          </cell>
          <cell r="J110" t="str">
            <v>Outdoor</v>
          </cell>
          <cell r="K110" t="str">
            <v>AC</v>
          </cell>
          <cell r="L110" t="str">
            <v>I-Eng</v>
          </cell>
          <cell r="M110" t="str">
            <v>Loum</v>
          </cell>
          <cell r="N110" t="str">
            <v>MOUNGO</v>
          </cell>
          <cell r="O110" t="str">
            <v>nkongsamba3</v>
          </cell>
          <cell r="P110" t="str">
            <v>Aime Tchagou</v>
          </cell>
          <cell r="Q110">
            <v>677549896</v>
          </cell>
          <cell r="R110">
            <v>655999896</v>
          </cell>
          <cell r="S110" t="str">
            <v>Stephane KETCHOUANG</v>
          </cell>
          <cell r="T110" t="str">
            <v>GEORGES NAKHOUL</v>
          </cell>
          <cell r="U110" t="str">
            <v>I H S</v>
          </cell>
        </row>
        <row r="111">
          <cell r="A111" t="str">
            <v>LIT_521</v>
          </cell>
          <cell r="B111" t="str">
            <v>IHS_MBG_018</v>
          </cell>
          <cell r="C111" t="str">
            <v>LIT_521</v>
          </cell>
          <cell r="D111" t="str">
            <v>South West</v>
          </cell>
          <cell r="E111" t="str">
            <v>South West</v>
          </cell>
          <cell r="F111" t="str">
            <v>Loum IHS Joli</v>
          </cell>
          <cell r="G111" t="str">
            <v>P4</v>
          </cell>
          <cell r="H111" t="str">
            <v>Grid-Gen</v>
          </cell>
          <cell r="I111" t="str">
            <v>On Air</v>
          </cell>
          <cell r="J111" t="str">
            <v>Outdoor</v>
          </cell>
          <cell r="K111" t="str">
            <v>AC</v>
          </cell>
          <cell r="L111" t="str">
            <v>I-Eng</v>
          </cell>
          <cell r="M111" t="str">
            <v>Loum</v>
          </cell>
          <cell r="N111" t="str">
            <v>MOUNGO</v>
          </cell>
          <cell r="O111" t="str">
            <v>loum</v>
          </cell>
          <cell r="P111" t="str">
            <v>Aime Tchagou</v>
          </cell>
          <cell r="Q111">
            <v>677549896</v>
          </cell>
          <cell r="R111">
            <v>655999896</v>
          </cell>
          <cell r="S111" t="str">
            <v>Stephane KETCHOUANG</v>
          </cell>
          <cell r="T111" t="str">
            <v>GEORGES NAKHOUL</v>
          </cell>
          <cell r="U111" t="str">
            <v>I H S</v>
          </cell>
        </row>
        <row r="112">
          <cell r="A112" t="str">
            <v>LIT_735</v>
          </cell>
          <cell r="B112" t="str">
            <v>IHS_NKS_101</v>
          </cell>
          <cell r="C112" t="str">
            <v>LIT_735</v>
          </cell>
          <cell r="D112" t="str">
            <v>South West</v>
          </cell>
          <cell r="E112" t="str">
            <v>South West</v>
          </cell>
          <cell r="F112" t="str">
            <v>NKONGSAMBA Q8 CIMETIERE</v>
          </cell>
          <cell r="G112" t="str">
            <v>P4</v>
          </cell>
          <cell r="H112" t="str">
            <v>Grid-Gen</v>
          </cell>
          <cell r="I112">
            <v>0</v>
          </cell>
          <cell r="J112" t="str">
            <v>Outdoor</v>
          </cell>
          <cell r="K112" t="str">
            <v>AC</v>
          </cell>
          <cell r="L112" t="str">
            <v>I-Eng</v>
          </cell>
          <cell r="M112" t="str">
            <v>Loum</v>
          </cell>
          <cell r="N112" t="str">
            <v>MOUNGO</v>
          </cell>
          <cell r="O112" t="str">
            <v>nkongsamba 1</v>
          </cell>
          <cell r="P112" t="str">
            <v>Aime Tchagou</v>
          </cell>
          <cell r="Q112">
            <v>677549896</v>
          </cell>
          <cell r="R112">
            <v>655999896</v>
          </cell>
          <cell r="S112" t="str">
            <v>Stephane KETCHOUANG</v>
          </cell>
          <cell r="T112" t="str">
            <v>GEORGES NAKHOUL</v>
          </cell>
          <cell r="U112" t="str">
            <v>I H S</v>
          </cell>
        </row>
        <row r="113">
          <cell r="A113" t="str">
            <v>LIT_225</v>
          </cell>
          <cell r="B113" t="str">
            <v>IHS_KMB_029</v>
          </cell>
          <cell r="C113" t="str">
            <v>LIT_225</v>
          </cell>
          <cell r="D113" t="str">
            <v>South West</v>
          </cell>
          <cell r="E113" t="str">
            <v>South West</v>
          </cell>
          <cell r="F113" t="str">
            <v>Tombel-MTN</v>
          </cell>
          <cell r="G113" t="str">
            <v>P4</v>
          </cell>
          <cell r="H113" t="str">
            <v>Grid-Gen</v>
          </cell>
          <cell r="I113" t="str">
            <v>On Air</v>
          </cell>
          <cell r="J113" t="str">
            <v>Indoor</v>
          </cell>
          <cell r="K113" t="str">
            <v>AC</v>
          </cell>
          <cell r="L113" t="str">
            <v>I-Eng</v>
          </cell>
          <cell r="M113" t="str">
            <v>Loum</v>
          </cell>
          <cell r="N113" t="str">
            <v>MOUNGO</v>
          </cell>
          <cell r="O113" t="str">
            <v>TOMBEL</v>
          </cell>
          <cell r="P113" t="str">
            <v>Aime Tchagou</v>
          </cell>
          <cell r="Q113">
            <v>677549896</v>
          </cell>
          <cell r="R113">
            <v>655999896</v>
          </cell>
          <cell r="S113" t="str">
            <v>Stephane KETCHOUANG</v>
          </cell>
          <cell r="T113" t="str">
            <v>GEORGES NAKHOUL</v>
          </cell>
          <cell r="U113" t="str">
            <v>I H S</v>
          </cell>
        </row>
        <row r="114">
          <cell r="A114" t="str">
            <v>LIT_498</v>
          </cell>
          <cell r="B114" t="str">
            <v>IHS_BNB_039</v>
          </cell>
          <cell r="C114" t="str">
            <v>LIT_498</v>
          </cell>
          <cell r="D114" t="str">
            <v>South West</v>
          </cell>
          <cell r="E114" t="str">
            <v>South West</v>
          </cell>
          <cell r="F114" t="str">
            <v>Bomono Gare</v>
          </cell>
          <cell r="G114" t="str">
            <v>P4</v>
          </cell>
          <cell r="H114" t="str">
            <v>Grid-Gen</v>
          </cell>
          <cell r="I114" t="str">
            <v>On Air</v>
          </cell>
          <cell r="J114" t="str">
            <v>Indoor</v>
          </cell>
          <cell r="K114" t="str">
            <v>AC</v>
          </cell>
          <cell r="L114" t="str">
            <v>I-Eng</v>
          </cell>
          <cell r="M114" t="str">
            <v>Mbanga</v>
          </cell>
          <cell r="N114" t="str">
            <v>MOUNGO</v>
          </cell>
          <cell r="O114" t="str">
            <v>DIBOMBARI</v>
          </cell>
          <cell r="P114" t="str">
            <v>Aime Tchagou</v>
          </cell>
          <cell r="Q114">
            <v>677549896</v>
          </cell>
          <cell r="R114">
            <v>655999896</v>
          </cell>
          <cell r="S114" t="str">
            <v>Stephane KETCHOUANG</v>
          </cell>
          <cell r="T114" t="str">
            <v>GEORGES NAKHOUL</v>
          </cell>
          <cell r="U114" t="str">
            <v>I H S</v>
          </cell>
        </row>
        <row r="115">
          <cell r="A115" t="str">
            <v>SUO_101</v>
          </cell>
          <cell r="B115" t="str">
            <v>IHS_KMB_024</v>
          </cell>
          <cell r="C115" t="str">
            <v>SUO_101</v>
          </cell>
          <cell r="D115" t="str">
            <v>South West</v>
          </cell>
          <cell r="E115" t="str">
            <v>South West</v>
          </cell>
          <cell r="F115" t="str">
            <v>Ebonji-IHS</v>
          </cell>
          <cell r="G115" t="str">
            <v>P4</v>
          </cell>
          <cell r="H115" t="str">
            <v>Grid-Gen</v>
          </cell>
          <cell r="I115" t="str">
            <v>On Air</v>
          </cell>
          <cell r="J115" t="str">
            <v>Outdoor</v>
          </cell>
          <cell r="K115" t="str">
            <v>AC</v>
          </cell>
          <cell r="L115" t="str">
            <v>I-Eng</v>
          </cell>
          <cell r="M115" t="str">
            <v>Loum</v>
          </cell>
          <cell r="N115" t="str">
            <v>Koupe-Manengouba</v>
          </cell>
          <cell r="O115" t="str">
            <v>TOMBEL</v>
          </cell>
          <cell r="P115" t="str">
            <v>Aime Tchagou</v>
          </cell>
          <cell r="Q115">
            <v>677549896</v>
          </cell>
          <cell r="R115">
            <v>655999896</v>
          </cell>
          <cell r="S115" t="str">
            <v>Stephane KETCHOUANG</v>
          </cell>
          <cell r="T115" t="str">
            <v>GEORGES NAKHOUL</v>
          </cell>
          <cell r="U115" t="str">
            <v>I H S</v>
          </cell>
        </row>
        <row r="116">
          <cell r="A116" t="str">
            <v>LIT_430</v>
          </cell>
          <cell r="B116" t="str">
            <v>IHS_MBG_001</v>
          </cell>
          <cell r="C116" t="str">
            <v>LIT_430</v>
          </cell>
          <cell r="D116" t="str">
            <v>South West</v>
          </cell>
          <cell r="E116" t="str">
            <v>South West</v>
          </cell>
          <cell r="F116" t="str">
            <v>Mbanga II</v>
          </cell>
          <cell r="G116" t="str">
            <v>P4</v>
          </cell>
          <cell r="H116" t="str">
            <v>Grid-Gen</v>
          </cell>
          <cell r="I116" t="str">
            <v>On Air</v>
          </cell>
          <cell r="J116" t="str">
            <v>Outdoor</v>
          </cell>
          <cell r="K116" t="str">
            <v>AC</v>
          </cell>
          <cell r="L116" t="str">
            <v>I-Eng</v>
          </cell>
          <cell r="M116" t="str">
            <v>Mbanga</v>
          </cell>
          <cell r="N116" t="str">
            <v>MOUNGO</v>
          </cell>
          <cell r="O116" t="str">
            <v>mbanga</v>
          </cell>
          <cell r="P116" t="str">
            <v>Aime Tchagou</v>
          </cell>
          <cell r="Q116">
            <v>677549896</v>
          </cell>
          <cell r="R116">
            <v>655999896</v>
          </cell>
          <cell r="S116" t="str">
            <v>Stephane KETCHOUANG</v>
          </cell>
          <cell r="T116" t="str">
            <v>GEORGES NAKHOUL</v>
          </cell>
          <cell r="U116" t="str">
            <v>I H S</v>
          </cell>
        </row>
        <row r="117">
          <cell r="A117" t="str">
            <v>SUO_039</v>
          </cell>
          <cell r="B117" t="str">
            <v>IHS_KMB_034</v>
          </cell>
          <cell r="C117" t="str">
            <v>SUO_039</v>
          </cell>
          <cell r="D117" t="str">
            <v>South West</v>
          </cell>
          <cell r="E117" t="str">
            <v>South West</v>
          </cell>
          <cell r="F117" t="str">
            <v>Nyassosso-MTN</v>
          </cell>
          <cell r="G117" t="str">
            <v>P4</v>
          </cell>
          <cell r="H117" t="str">
            <v>Grid-Gen</v>
          </cell>
          <cell r="I117" t="str">
            <v>On Air</v>
          </cell>
          <cell r="J117" t="str">
            <v>Outdoor</v>
          </cell>
          <cell r="K117" t="str">
            <v>AC</v>
          </cell>
          <cell r="L117" t="str">
            <v>I-Eng</v>
          </cell>
          <cell r="M117" t="str">
            <v>Loum</v>
          </cell>
          <cell r="N117" t="str">
            <v>MOUNGO</v>
          </cell>
          <cell r="O117" t="str">
            <v>TOMBEL</v>
          </cell>
          <cell r="P117" t="str">
            <v>Aime Tchagou</v>
          </cell>
          <cell r="Q117">
            <v>677549896</v>
          </cell>
          <cell r="R117">
            <v>655999896</v>
          </cell>
          <cell r="S117" t="str">
            <v>Stephane KETCHOUANG</v>
          </cell>
          <cell r="T117" t="str">
            <v>GEORGES NAKHOUL</v>
          </cell>
          <cell r="U117" t="str">
            <v>I H S</v>
          </cell>
        </row>
        <row r="118">
          <cell r="A118" t="str">
            <v>LIT_187</v>
          </cell>
          <cell r="B118" t="str">
            <v>IHS_BNB_041</v>
          </cell>
          <cell r="C118" t="str">
            <v>LIT_187</v>
          </cell>
          <cell r="D118" t="str">
            <v>South West</v>
          </cell>
          <cell r="E118" t="str">
            <v>South West</v>
          </cell>
          <cell r="F118" t="str">
            <v>Dibombari</v>
          </cell>
          <cell r="G118" t="str">
            <v>P5</v>
          </cell>
          <cell r="H118" t="str">
            <v>Grid-Gen</v>
          </cell>
          <cell r="I118" t="str">
            <v>On Air</v>
          </cell>
          <cell r="J118" t="str">
            <v>Outdoor</v>
          </cell>
          <cell r="K118" t="str">
            <v>AC</v>
          </cell>
          <cell r="L118" t="str">
            <v>I-Eng</v>
          </cell>
          <cell r="M118" t="str">
            <v>Mbanga</v>
          </cell>
          <cell r="N118" t="str">
            <v>MOUNGO</v>
          </cell>
          <cell r="O118" t="str">
            <v>DIBOMBARI</v>
          </cell>
          <cell r="P118" t="str">
            <v>Aime Tchagou</v>
          </cell>
          <cell r="Q118">
            <v>677549896</v>
          </cell>
          <cell r="R118">
            <v>655999896</v>
          </cell>
          <cell r="S118" t="str">
            <v>Stephane KETCHOUANG</v>
          </cell>
          <cell r="T118" t="str">
            <v>GEORGES NAKHOUL</v>
          </cell>
          <cell r="U118" t="str">
            <v>I H S</v>
          </cell>
        </row>
        <row r="119">
          <cell r="A119" t="str">
            <v>SUO_061</v>
          </cell>
          <cell r="B119" t="str">
            <v>IHS_BNB_038</v>
          </cell>
          <cell r="C119" t="str">
            <v>SUO_061</v>
          </cell>
          <cell r="D119" t="str">
            <v>South West</v>
          </cell>
          <cell r="E119" t="str">
            <v>South West</v>
          </cell>
          <cell r="F119" t="str">
            <v>Bekoko-MTN</v>
          </cell>
          <cell r="G119" t="str">
            <v>P5</v>
          </cell>
          <cell r="H119" t="str">
            <v>Grid-Gen</v>
          </cell>
          <cell r="I119" t="str">
            <v>On Air</v>
          </cell>
          <cell r="J119" t="str">
            <v>Indoor</v>
          </cell>
          <cell r="K119" t="str">
            <v>AC</v>
          </cell>
          <cell r="L119" t="str">
            <v>I-Eng</v>
          </cell>
          <cell r="M119" t="str">
            <v>Mbanga</v>
          </cell>
          <cell r="N119" t="str">
            <v>MOUNGO</v>
          </cell>
          <cell r="O119" t="str">
            <v>DIBOMBARI</v>
          </cell>
          <cell r="P119" t="str">
            <v>Aime Tchagou</v>
          </cell>
          <cell r="Q119">
            <v>677549896</v>
          </cell>
          <cell r="R119">
            <v>655999896</v>
          </cell>
          <cell r="S119" t="str">
            <v>Stephane KETCHOUANG</v>
          </cell>
          <cell r="T119" t="str">
            <v>GEORGES NAKHOUL</v>
          </cell>
          <cell r="U119" t="str">
            <v>I H S</v>
          </cell>
        </row>
        <row r="120">
          <cell r="A120" t="str">
            <v>LIT_477</v>
          </cell>
          <cell r="B120" t="str">
            <v>IHS_BNB_037</v>
          </cell>
          <cell r="C120" t="str">
            <v>LIT_477</v>
          </cell>
          <cell r="D120" t="str">
            <v>South West</v>
          </cell>
          <cell r="E120" t="str">
            <v>South West</v>
          </cell>
          <cell r="F120" t="str">
            <v>Bekoko  IHS Rempi lebamzip</v>
          </cell>
          <cell r="G120" t="str">
            <v>P5</v>
          </cell>
          <cell r="H120" t="str">
            <v>Grid-Gen</v>
          </cell>
          <cell r="I120" t="str">
            <v>On Air</v>
          </cell>
          <cell r="J120" t="str">
            <v>Outdoor</v>
          </cell>
          <cell r="K120" t="str">
            <v>AC</v>
          </cell>
          <cell r="L120" t="str">
            <v>I-Eng</v>
          </cell>
          <cell r="M120" t="str">
            <v>Mbanga</v>
          </cell>
          <cell r="N120" t="str">
            <v>MOUNGO</v>
          </cell>
          <cell r="O120" t="str">
            <v>DIBOMBARI</v>
          </cell>
          <cell r="P120" t="str">
            <v>Aime Tchagou</v>
          </cell>
          <cell r="Q120">
            <v>677549896</v>
          </cell>
          <cell r="R120">
            <v>655999896</v>
          </cell>
          <cell r="S120" t="str">
            <v>Stephane KETCHOUANG</v>
          </cell>
          <cell r="T120" t="str">
            <v>GEORGES NAKHOUL</v>
          </cell>
          <cell r="U120" t="str">
            <v>I H S</v>
          </cell>
        </row>
        <row r="121">
          <cell r="A121" t="str">
            <v>LIT_493</v>
          </cell>
          <cell r="B121" t="str">
            <v>IHS_MBG_011</v>
          </cell>
          <cell r="C121" t="str">
            <v>LIT_493</v>
          </cell>
          <cell r="D121" t="str">
            <v>South West</v>
          </cell>
          <cell r="E121" t="str">
            <v>South West</v>
          </cell>
          <cell r="F121" t="str">
            <v>Penja Shell</v>
          </cell>
          <cell r="G121" t="str">
            <v>P5</v>
          </cell>
          <cell r="H121" t="str">
            <v>Grid-Gen</v>
          </cell>
          <cell r="I121" t="str">
            <v>On Air</v>
          </cell>
          <cell r="J121" t="str">
            <v>Outdoor</v>
          </cell>
          <cell r="K121" t="str">
            <v>AC</v>
          </cell>
          <cell r="L121" t="str">
            <v>I-Eng</v>
          </cell>
          <cell r="M121" t="str">
            <v>Mbanga</v>
          </cell>
          <cell r="N121" t="str">
            <v>MOUNGO</v>
          </cell>
          <cell r="O121" t="str">
            <v>njombe penja</v>
          </cell>
          <cell r="P121" t="str">
            <v>Aime Tchagou</v>
          </cell>
          <cell r="Q121">
            <v>677549896</v>
          </cell>
          <cell r="R121">
            <v>655999896</v>
          </cell>
          <cell r="S121" t="str">
            <v>Stephane KETCHOUANG</v>
          </cell>
          <cell r="T121" t="str">
            <v>GEORGES NAKHOUL</v>
          </cell>
          <cell r="U121" t="str">
            <v>I H S</v>
          </cell>
        </row>
        <row r="122">
          <cell r="A122" t="str">
            <v>LIT_492</v>
          </cell>
          <cell r="B122" t="str">
            <v>IHS_MBG_007</v>
          </cell>
          <cell r="C122" t="str">
            <v>LIT_492</v>
          </cell>
          <cell r="D122" t="str">
            <v>South West</v>
          </cell>
          <cell r="E122" t="str">
            <v>South West</v>
          </cell>
          <cell r="F122" t="str">
            <v>Njombe market</v>
          </cell>
          <cell r="G122" t="str">
            <v>P5</v>
          </cell>
          <cell r="H122" t="str">
            <v>Grid-Gen</v>
          </cell>
          <cell r="I122" t="str">
            <v>On Air</v>
          </cell>
          <cell r="J122" t="str">
            <v>Outdoor</v>
          </cell>
          <cell r="K122" t="str">
            <v>AC</v>
          </cell>
          <cell r="L122" t="str">
            <v>I-Eng</v>
          </cell>
          <cell r="M122" t="str">
            <v>Mbanga</v>
          </cell>
          <cell r="N122" t="str">
            <v>MOUNGO</v>
          </cell>
          <cell r="O122" t="str">
            <v>njombe penja</v>
          </cell>
          <cell r="P122" t="str">
            <v>Aime Tchagou</v>
          </cell>
          <cell r="Q122">
            <v>677549896</v>
          </cell>
          <cell r="R122">
            <v>655999896</v>
          </cell>
          <cell r="S122" t="str">
            <v>Stephane KETCHOUANG</v>
          </cell>
          <cell r="T122" t="str">
            <v>GEORGES NAKHOUL</v>
          </cell>
          <cell r="U122" t="str">
            <v>I H S</v>
          </cell>
        </row>
        <row r="123">
          <cell r="B123" t="str">
            <v>IHS_BFG_021</v>
          </cell>
          <cell r="D123" t="str">
            <v>Littoral</v>
          </cell>
          <cell r="E123" t="str">
            <v>Littoral</v>
          </cell>
          <cell r="F123" t="str">
            <v>Maleke</v>
          </cell>
          <cell r="G123" t="str">
            <v>P4</v>
          </cell>
          <cell r="H123" t="str">
            <v>Solar Only</v>
          </cell>
          <cell r="I123" t="str">
            <v>On Air</v>
          </cell>
          <cell r="J123" t="str">
            <v>Outdoor</v>
          </cell>
          <cell r="K123" t="str">
            <v>AC</v>
          </cell>
          <cell r="L123" t="str">
            <v>SAGEMCOM</v>
          </cell>
          <cell r="M123" t="str">
            <v>Mbanga</v>
          </cell>
          <cell r="N123" t="str">
            <v>MOUNGO</v>
          </cell>
          <cell r="O123" t="str">
            <v>N/A</v>
          </cell>
          <cell r="P123" t="str">
            <v>Aime Tchagou</v>
          </cell>
          <cell r="Q123">
            <v>677549896</v>
          </cell>
          <cell r="R123">
            <v>655999896</v>
          </cell>
          <cell r="S123" t="str">
            <v>Valery Doudou</v>
          </cell>
          <cell r="T123" t="str">
            <v>GEORGES NAKHOUL</v>
          </cell>
          <cell r="U123" t="str">
            <v>I H S</v>
          </cell>
        </row>
        <row r="124">
          <cell r="A124" t="str">
            <v>NRD_030</v>
          </cell>
          <cell r="B124" t="str">
            <v>IHS_GAR_046</v>
          </cell>
          <cell r="C124" t="str">
            <v>NRD_030</v>
          </cell>
          <cell r="D124" t="str">
            <v>North</v>
          </cell>
          <cell r="E124" t="str">
            <v>North</v>
          </cell>
          <cell r="F124" t="str">
            <v>Djarako</v>
          </cell>
          <cell r="G124" t="str">
            <v>P2</v>
          </cell>
          <cell r="H124" t="str">
            <v>Gen Only</v>
          </cell>
          <cell r="I124" t="str">
            <v>On Air</v>
          </cell>
          <cell r="J124" t="str">
            <v>Indoor</v>
          </cell>
          <cell r="K124" t="str">
            <v>AC</v>
          </cell>
          <cell r="L124" t="str">
            <v>I-Eng</v>
          </cell>
          <cell r="M124" t="str">
            <v>Garoua 1</v>
          </cell>
          <cell r="N124" t="str">
            <v>BENOUE</v>
          </cell>
          <cell r="O124" t="str">
            <v>lagdo</v>
          </cell>
          <cell r="P124" t="str">
            <v>ALI ABAKAR</v>
          </cell>
          <cell r="Q124">
            <v>681438458</v>
          </cell>
          <cell r="R124">
            <v>657105035</v>
          </cell>
          <cell r="S124" t="str">
            <v>Alain Etoundi</v>
          </cell>
          <cell r="T124" t="str">
            <v>Valeur HOUELL</v>
          </cell>
          <cell r="U124" t="str">
            <v>I H S</v>
          </cell>
        </row>
        <row r="125">
          <cell r="A125" t="str">
            <v>NRD_008</v>
          </cell>
          <cell r="B125" t="str">
            <v>IHS_GAR_064</v>
          </cell>
          <cell r="C125" t="str">
            <v>NRD_008</v>
          </cell>
          <cell r="D125" t="str">
            <v>North</v>
          </cell>
          <cell r="E125" t="str">
            <v>North</v>
          </cell>
          <cell r="F125" t="str">
            <v>Tchollire</v>
          </cell>
          <cell r="G125" t="str">
            <v>P2</v>
          </cell>
          <cell r="H125" t="str">
            <v>Grid-Hybrid-Gen</v>
          </cell>
          <cell r="I125" t="str">
            <v>On Air</v>
          </cell>
          <cell r="J125" t="str">
            <v>Indoor</v>
          </cell>
          <cell r="K125" t="str">
            <v>AC</v>
          </cell>
          <cell r="L125" t="str">
            <v>I-Eng</v>
          </cell>
          <cell r="M125" t="str">
            <v>Garoua 1</v>
          </cell>
          <cell r="N125" t="str">
            <v>MAYO REY</v>
          </cell>
          <cell r="O125" t="str">
            <v>tchollire</v>
          </cell>
          <cell r="P125" t="str">
            <v>ALI ABAKAR</v>
          </cell>
          <cell r="Q125">
            <v>681438458</v>
          </cell>
          <cell r="R125">
            <v>657105035</v>
          </cell>
          <cell r="S125" t="str">
            <v>Alain Etoundi</v>
          </cell>
          <cell r="T125" t="str">
            <v>Valeur HOUELL</v>
          </cell>
          <cell r="U125" t="str">
            <v>I H S</v>
          </cell>
        </row>
        <row r="126">
          <cell r="A126" t="str">
            <v>NRD_032</v>
          </cell>
          <cell r="B126" t="str">
            <v>IHS_GAR_038</v>
          </cell>
          <cell r="C126" t="str">
            <v>NRD_032</v>
          </cell>
          <cell r="D126" t="str">
            <v>North</v>
          </cell>
          <cell r="E126" t="str">
            <v>North</v>
          </cell>
          <cell r="F126" t="str">
            <v>Ngong-II</v>
          </cell>
          <cell r="G126" t="str">
            <v>P2</v>
          </cell>
          <cell r="H126" t="str">
            <v>Grid-Gen</v>
          </cell>
          <cell r="I126" t="str">
            <v>On Air</v>
          </cell>
          <cell r="J126" t="str">
            <v>Indoor</v>
          </cell>
          <cell r="K126" t="str">
            <v>AC</v>
          </cell>
          <cell r="L126" t="str">
            <v>I-Eng</v>
          </cell>
          <cell r="M126" t="str">
            <v>Garoua 1</v>
          </cell>
          <cell r="N126" t="str">
            <v>BENOUE</v>
          </cell>
          <cell r="O126" t="str">
            <v>ngong</v>
          </cell>
          <cell r="P126" t="str">
            <v>ALI ABAKAR</v>
          </cell>
          <cell r="Q126">
            <v>681438458</v>
          </cell>
          <cell r="R126">
            <v>657105035</v>
          </cell>
          <cell r="S126" t="str">
            <v>Alain Etoundi</v>
          </cell>
          <cell r="T126" t="str">
            <v>Valeur HOUELL</v>
          </cell>
          <cell r="U126" t="str">
            <v>I H S</v>
          </cell>
        </row>
        <row r="127">
          <cell r="A127" t="str">
            <v>NRD_036</v>
          </cell>
          <cell r="B127" t="str">
            <v>IHS_GAR_074</v>
          </cell>
          <cell r="C127" t="str">
            <v>NRD_036</v>
          </cell>
          <cell r="D127" t="str">
            <v>North</v>
          </cell>
          <cell r="E127" t="str">
            <v>North</v>
          </cell>
          <cell r="F127" t="str">
            <v>Mandingring</v>
          </cell>
          <cell r="G127" t="str">
            <v>P2</v>
          </cell>
          <cell r="H127" t="str">
            <v>Solar-Gen</v>
          </cell>
          <cell r="I127" t="str">
            <v>On Air</v>
          </cell>
          <cell r="J127" t="str">
            <v>Indoor</v>
          </cell>
          <cell r="K127" t="str">
            <v>AC</v>
          </cell>
          <cell r="L127" t="str">
            <v>I-Eng</v>
          </cell>
          <cell r="M127" t="str">
            <v>Garoua 1</v>
          </cell>
          <cell r="N127" t="str">
            <v>MAYO REY</v>
          </cell>
          <cell r="O127" t="str">
            <v>COMMUNE DE REY-BOUBA</v>
          </cell>
          <cell r="P127" t="str">
            <v>ALI ABAKAR</v>
          </cell>
          <cell r="Q127">
            <v>681438458</v>
          </cell>
          <cell r="R127">
            <v>657105035</v>
          </cell>
          <cell r="S127" t="str">
            <v>Alain Etoundi</v>
          </cell>
          <cell r="T127" t="str">
            <v>Valeur HOUELL</v>
          </cell>
          <cell r="U127" t="str">
            <v>I H S</v>
          </cell>
        </row>
        <row r="128">
          <cell r="A128" t="str">
            <v>NRD_031</v>
          </cell>
          <cell r="B128" t="str">
            <v>IHS_GAR_055</v>
          </cell>
          <cell r="C128" t="str">
            <v>NRD_031</v>
          </cell>
          <cell r="D128" t="str">
            <v>North</v>
          </cell>
          <cell r="E128" t="str">
            <v>North</v>
          </cell>
          <cell r="F128" t="str">
            <v>Gouna</v>
          </cell>
          <cell r="G128" t="str">
            <v>P2</v>
          </cell>
          <cell r="H128" t="str">
            <v>Solar-Gen</v>
          </cell>
          <cell r="I128" t="str">
            <v>On Air</v>
          </cell>
          <cell r="J128" t="str">
            <v>Indoor</v>
          </cell>
          <cell r="K128" t="str">
            <v>AC</v>
          </cell>
          <cell r="L128" t="str">
            <v>I-Eng</v>
          </cell>
          <cell r="M128" t="str">
            <v>Garoua 1</v>
          </cell>
          <cell r="N128" t="str">
            <v>BENOUE</v>
          </cell>
          <cell r="O128" t="str">
            <v>lagdo</v>
          </cell>
          <cell r="P128" t="str">
            <v>ALI ABAKAR</v>
          </cell>
          <cell r="Q128">
            <v>681438458</v>
          </cell>
          <cell r="R128">
            <v>657105035</v>
          </cell>
          <cell r="S128" t="str">
            <v>Alain Etoundi</v>
          </cell>
          <cell r="T128" t="str">
            <v>Valeur HOUELL</v>
          </cell>
          <cell r="U128" t="str">
            <v>I H S</v>
          </cell>
        </row>
        <row r="129">
          <cell r="A129" t="str">
            <v>NRD_021</v>
          </cell>
          <cell r="B129" t="str">
            <v>IHS_GAR_041</v>
          </cell>
          <cell r="C129" t="str">
            <v>NRD_021</v>
          </cell>
          <cell r="D129" t="str">
            <v>North</v>
          </cell>
          <cell r="E129" t="str">
            <v>North</v>
          </cell>
          <cell r="F129" t="str">
            <v>Bibemi</v>
          </cell>
          <cell r="G129" t="str">
            <v>P2</v>
          </cell>
          <cell r="H129" t="str">
            <v>Solar-Grid-Gen</v>
          </cell>
          <cell r="I129" t="str">
            <v>On Air</v>
          </cell>
          <cell r="J129" t="str">
            <v>Outdoor</v>
          </cell>
          <cell r="K129" t="str">
            <v>AC</v>
          </cell>
          <cell r="L129" t="str">
            <v>I-Eng</v>
          </cell>
          <cell r="M129" t="str">
            <v>Garoua 1</v>
          </cell>
          <cell r="N129" t="str">
            <v>BENOUE</v>
          </cell>
          <cell r="O129" t="str">
            <v>bibemi</v>
          </cell>
          <cell r="P129" t="str">
            <v>ALI ABAKAR</v>
          </cell>
          <cell r="Q129">
            <v>681438458</v>
          </cell>
          <cell r="R129">
            <v>657105035</v>
          </cell>
          <cell r="S129" t="str">
            <v>Alain Etoundi</v>
          </cell>
          <cell r="T129" t="str">
            <v>Valeur HOUELL</v>
          </cell>
          <cell r="U129" t="str">
            <v>I H S</v>
          </cell>
        </row>
        <row r="130">
          <cell r="A130" t="str">
            <v>NRD_029</v>
          </cell>
          <cell r="B130" t="str">
            <v>IHS_GAR_062</v>
          </cell>
          <cell r="C130" t="str">
            <v>NRD_029</v>
          </cell>
          <cell r="D130" t="str">
            <v>North</v>
          </cell>
          <cell r="E130" t="str">
            <v>North</v>
          </cell>
          <cell r="F130" t="str">
            <v>Banda</v>
          </cell>
          <cell r="G130" t="str">
            <v>P2</v>
          </cell>
          <cell r="H130" t="str">
            <v>Solar-Gen</v>
          </cell>
          <cell r="I130" t="str">
            <v>On Air</v>
          </cell>
          <cell r="J130" t="str">
            <v>Indoor</v>
          </cell>
          <cell r="K130" t="str">
            <v>AC</v>
          </cell>
          <cell r="L130" t="str">
            <v>I-Eng</v>
          </cell>
          <cell r="M130" t="str">
            <v>Garoua 1</v>
          </cell>
          <cell r="N130" t="str">
            <v>BENOUE</v>
          </cell>
          <cell r="O130" t="str">
            <v>lagdo</v>
          </cell>
          <cell r="P130" t="str">
            <v>ALI ABAKAR</v>
          </cell>
          <cell r="Q130">
            <v>681438458</v>
          </cell>
          <cell r="R130">
            <v>657105035</v>
          </cell>
          <cell r="S130" t="str">
            <v>Alain Etoundi</v>
          </cell>
          <cell r="T130" t="str">
            <v>Valeur HOUELL</v>
          </cell>
          <cell r="U130" t="str">
            <v>I H S</v>
          </cell>
        </row>
        <row r="131">
          <cell r="A131" t="str">
            <v>NRD_812</v>
          </cell>
          <cell r="B131" t="str">
            <v>IHS_GAR_045</v>
          </cell>
          <cell r="C131" t="str">
            <v>NRD_812</v>
          </cell>
          <cell r="D131" t="str">
            <v>North</v>
          </cell>
          <cell r="E131" t="str">
            <v>North</v>
          </cell>
          <cell r="F131" t="str">
            <v>Djarako-MTN</v>
          </cell>
          <cell r="G131" t="str">
            <v>P2</v>
          </cell>
          <cell r="H131" t="str">
            <v>Hybrid-Gen</v>
          </cell>
          <cell r="I131" t="str">
            <v>On Air</v>
          </cell>
          <cell r="J131" t="str">
            <v>Outdoor</v>
          </cell>
          <cell r="K131" t="str">
            <v>AC</v>
          </cell>
          <cell r="L131" t="str">
            <v>I-Eng</v>
          </cell>
          <cell r="M131" t="str">
            <v>Garoua 1</v>
          </cell>
          <cell r="N131" t="str">
            <v>BENOUE</v>
          </cell>
          <cell r="O131" t="str">
            <v>lagdo</v>
          </cell>
          <cell r="P131" t="str">
            <v>ALI ABAKAR</v>
          </cell>
          <cell r="Q131">
            <v>681438458</v>
          </cell>
          <cell r="R131">
            <v>657105035</v>
          </cell>
          <cell r="S131" t="str">
            <v>Alain Etoundi</v>
          </cell>
          <cell r="T131" t="str">
            <v>Valeur HOUELL</v>
          </cell>
          <cell r="U131" t="str">
            <v>I H S</v>
          </cell>
        </row>
        <row r="132">
          <cell r="A132" t="str">
            <v>NRD_111</v>
          </cell>
          <cell r="B132" t="str">
            <v>IHS_GAR_319</v>
          </cell>
          <cell r="C132" t="str">
            <v>NRD_111</v>
          </cell>
          <cell r="D132" t="str">
            <v>North</v>
          </cell>
          <cell r="E132" t="str">
            <v>North</v>
          </cell>
          <cell r="F132" t="str">
            <v>Hamalade</v>
          </cell>
          <cell r="G132" t="str">
            <v>P3</v>
          </cell>
          <cell r="H132" t="str">
            <v>Solar-Gen</v>
          </cell>
          <cell r="I132" t="str">
            <v>On Air</v>
          </cell>
          <cell r="J132" t="str">
            <v>Outdoor</v>
          </cell>
          <cell r="K132" t="str">
            <v>AC</v>
          </cell>
          <cell r="L132" t="str">
            <v>I-Eng</v>
          </cell>
          <cell r="M132" t="str">
            <v>Garoua 1</v>
          </cell>
          <cell r="N132" t="str">
            <v>MAYO REY</v>
          </cell>
          <cell r="O132" t="str">
            <v>madingring</v>
          </cell>
          <cell r="P132" t="str">
            <v>ALI ABAKAR</v>
          </cell>
          <cell r="Q132">
            <v>681438458</v>
          </cell>
          <cell r="R132">
            <v>657105035</v>
          </cell>
          <cell r="S132" t="str">
            <v>Alain Etoundi</v>
          </cell>
          <cell r="T132" t="str">
            <v>Valeur HOUELL</v>
          </cell>
          <cell r="U132" t="str">
            <v>I H S</v>
          </cell>
        </row>
        <row r="133">
          <cell r="A133" t="str">
            <v>NRD_012</v>
          </cell>
          <cell r="B133" t="str">
            <v>IHS_GAR_042</v>
          </cell>
          <cell r="C133" t="str">
            <v>NRD_012</v>
          </cell>
          <cell r="D133" t="str">
            <v>North</v>
          </cell>
          <cell r="E133" t="str">
            <v>North</v>
          </cell>
          <cell r="F133" t="str">
            <v>Lagdo</v>
          </cell>
          <cell r="G133" t="str">
            <v>P3</v>
          </cell>
          <cell r="H133" t="str">
            <v>Grid-Gen</v>
          </cell>
          <cell r="I133" t="str">
            <v>On Air</v>
          </cell>
          <cell r="J133" t="str">
            <v>Indoor</v>
          </cell>
          <cell r="K133" t="str">
            <v>AC</v>
          </cell>
          <cell r="L133" t="str">
            <v>I-Eng</v>
          </cell>
          <cell r="M133" t="str">
            <v>Garoua 1</v>
          </cell>
          <cell r="N133" t="str">
            <v>BENOUE</v>
          </cell>
          <cell r="O133" t="str">
            <v>lagdo</v>
          </cell>
          <cell r="P133" t="str">
            <v>ALI ABAKAR</v>
          </cell>
          <cell r="Q133">
            <v>681438458</v>
          </cell>
          <cell r="R133">
            <v>657105035</v>
          </cell>
          <cell r="S133" t="str">
            <v>Alain Etoundi</v>
          </cell>
          <cell r="T133" t="str">
            <v>Valeur HOUELL</v>
          </cell>
          <cell r="U133" t="str">
            <v>I H S</v>
          </cell>
        </row>
        <row r="134">
          <cell r="A134" t="str">
            <v>NRD_003</v>
          </cell>
          <cell r="B134" t="str">
            <v>IHS_GAR_026</v>
          </cell>
          <cell r="C134" t="str">
            <v>NRD_003</v>
          </cell>
          <cell r="D134" t="str">
            <v>North</v>
          </cell>
          <cell r="E134" t="str">
            <v>North</v>
          </cell>
          <cell r="F134" t="str">
            <v>Djamboutou</v>
          </cell>
          <cell r="G134" t="str">
            <v>P3</v>
          </cell>
          <cell r="H134" t="str">
            <v>Grid-Gen</v>
          </cell>
          <cell r="I134" t="str">
            <v>On Air</v>
          </cell>
          <cell r="J134" t="str">
            <v>Indoor</v>
          </cell>
          <cell r="K134" t="str">
            <v>AC</v>
          </cell>
          <cell r="L134" t="str">
            <v>I-Eng</v>
          </cell>
          <cell r="M134" t="str">
            <v>Garoua 2</v>
          </cell>
          <cell r="N134" t="str">
            <v>BENOUE</v>
          </cell>
          <cell r="O134" t="str">
            <v>Garoua I</v>
          </cell>
          <cell r="P134" t="str">
            <v>ALI ABAKAR</v>
          </cell>
          <cell r="Q134">
            <v>681438458</v>
          </cell>
          <cell r="R134">
            <v>657105035</v>
          </cell>
          <cell r="S134" t="str">
            <v>Alain Etoundi</v>
          </cell>
          <cell r="T134" t="str">
            <v>Valeur HOUELL</v>
          </cell>
          <cell r="U134" t="str">
            <v>I H S</v>
          </cell>
        </row>
        <row r="135">
          <cell r="A135" t="str">
            <v>NRD_047</v>
          </cell>
          <cell r="B135" t="str">
            <v>IHS_GAR_020</v>
          </cell>
          <cell r="C135" t="str">
            <v>NRD_047</v>
          </cell>
          <cell r="D135" t="str">
            <v>North</v>
          </cell>
          <cell r="E135" t="str">
            <v>North</v>
          </cell>
          <cell r="F135" t="str">
            <v>Garoua-Djamboutou-CICAM</v>
          </cell>
          <cell r="G135" t="str">
            <v>P3</v>
          </cell>
          <cell r="H135" t="str">
            <v>Grid-Gen</v>
          </cell>
          <cell r="I135" t="str">
            <v>On Air</v>
          </cell>
          <cell r="J135" t="str">
            <v>Outdoor</v>
          </cell>
          <cell r="K135" t="str">
            <v>AC</v>
          </cell>
          <cell r="L135" t="str">
            <v>I-Eng</v>
          </cell>
          <cell r="M135" t="str">
            <v>Garoua 2</v>
          </cell>
          <cell r="N135" t="str">
            <v>BENOUE</v>
          </cell>
          <cell r="O135" t="str">
            <v>Garoua I</v>
          </cell>
          <cell r="P135" t="str">
            <v>ALI ABAKAR</v>
          </cell>
          <cell r="Q135">
            <v>681438458</v>
          </cell>
          <cell r="R135">
            <v>657105035</v>
          </cell>
          <cell r="S135" t="str">
            <v>Alain Etoundi</v>
          </cell>
          <cell r="T135" t="str">
            <v>Valeur HOUELL</v>
          </cell>
          <cell r="U135" t="str">
            <v>I H S</v>
          </cell>
        </row>
        <row r="136">
          <cell r="A136" t="str">
            <v>NRD_023</v>
          </cell>
          <cell r="B136" t="str">
            <v>IHS_GAR_066</v>
          </cell>
          <cell r="C136" t="str">
            <v>NRD_023</v>
          </cell>
          <cell r="D136" t="str">
            <v>North</v>
          </cell>
          <cell r="E136" t="str">
            <v>North</v>
          </cell>
          <cell r="F136" t="str">
            <v>Rey-Bouba</v>
          </cell>
          <cell r="G136" t="str">
            <v>P3</v>
          </cell>
          <cell r="H136" t="str">
            <v>Grid-Gen</v>
          </cell>
          <cell r="I136" t="str">
            <v>On Air</v>
          </cell>
          <cell r="J136" t="str">
            <v>Outdoor</v>
          </cell>
          <cell r="K136" t="str">
            <v>AC</v>
          </cell>
          <cell r="L136" t="str">
            <v>I-Eng</v>
          </cell>
          <cell r="M136" t="str">
            <v>Garoua 1</v>
          </cell>
          <cell r="N136" t="str">
            <v>MAYO REY</v>
          </cell>
          <cell r="O136" t="str">
            <v>COMMUNE Rey-BOUBA</v>
          </cell>
          <cell r="P136" t="str">
            <v>ALI ABAKAR</v>
          </cell>
          <cell r="Q136">
            <v>681438458</v>
          </cell>
          <cell r="R136">
            <v>657105035</v>
          </cell>
          <cell r="S136" t="str">
            <v>Alain Etoundi</v>
          </cell>
          <cell r="T136" t="str">
            <v>Valeur HOUELL</v>
          </cell>
          <cell r="U136" t="str">
            <v>I H S</v>
          </cell>
        </row>
        <row r="137">
          <cell r="A137" t="str">
            <v>NRD_038</v>
          </cell>
          <cell r="B137" t="str">
            <v>IHS_GAR_018</v>
          </cell>
          <cell r="C137" t="str">
            <v>NRD_038</v>
          </cell>
          <cell r="D137" t="str">
            <v>North</v>
          </cell>
          <cell r="E137" t="str">
            <v>North</v>
          </cell>
          <cell r="F137" t="str">
            <v>Poumpoumrey</v>
          </cell>
          <cell r="G137" t="str">
            <v>P3</v>
          </cell>
          <cell r="H137" t="str">
            <v>Grid-Gen</v>
          </cell>
          <cell r="I137" t="str">
            <v>On Air</v>
          </cell>
          <cell r="J137" t="str">
            <v>Outdoor</v>
          </cell>
          <cell r="K137" t="str">
            <v>AC</v>
          </cell>
          <cell r="L137" t="str">
            <v>I-Eng</v>
          </cell>
          <cell r="M137" t="str">
            <v>Garoua 1</v>
          </cell>
          <cell r="N137" t="str">
            <v>BENOUE</v>
          </cell>
          <cell r="O137" t="str">
            <v>poumpoumrey</v>
          </cell>
          <cell r="P137" t="str">
            <v>ALI ABAKAR</v>
          </cell>
          <cell r="Q137">
            <v>681438458</v>
          </cell>
          <cell r="R137">
            <v>657105035</v>
          </cell>
          <cell r="S137" t="str">
            <v>Alain Etoundi</v>
          </cell>
          <cell r="T137" t="str">
            <v>Valeur HOUELL</v>
          </cell>
          <cell r="U137" t="str">
            <v>I H S</v>
          </cell>
        </row>
        <row r="138">
          <cell r="A138" t="str">
            <v>ADM_081</v>
          </cell>
          <cell r="B138" t="str">
            <v>IHS_GAR_071</v>
          </cell>
          <cell r="C138" t="str">
            <v>ADM_081</v>
          </cell>
          <cell r="D138" t="str">
            <v>North</v>
          </cell>
          <cell r="E138" t="str">
            <v>North</v>
          </cell>
          <cell r="F138" t="str">
            <v>Ngaouyanga-IHS</v>
          </cell>
          <cell r="G138" t="str">
            <v>P3</v>
          </cell>
          <cell r="H138" t="str">
            <v>Hybrid-Gen</v>
          </cell>
          <cell r="I138" t="str">
            <v>On Air</v>
          </cell>
          <cell r="J138" t="str">
            <v>Outdoor</v>
          </cell>
          <cell r="K138" t="str">
            <v>AC</v>
          </cell>
          <cell r="L138" t="str">
            <v>I-Eng</v>
          </cell>
          <cell r="M138" t="str">
            <v>Garoua 1</v>
          </cell>
          <cell r="N138" t="str">
            <v>VINA</v>
          </cell>
          <cell r="O138" t="str">
            <v>mbe</v>
          </cell>
          <cell r="P138" t="str">
            <v>ALI ABAKAR</v>
          </cell>
          <cell r="Q138">
            <v>681438458</v>
          </cell>
          <cell r="R138">
            <v>657105035</v>
          </cell>
          <cell r="S138" t="str">
            <v>Alain Etoundi</v>
          </cell>
          <cell r="T138" t="str">
            <v>Valeur HOUELL</v>
          </cell>
          <cell r="U138" t="str">
            <v>I H S</v>
          </cell>
        </row>
        <row r="139">
          <cell r="A139" t="str">
            <v>NRD_119</v>
          </cell>
          <cell r="B139" t="str">
            <v>IHS_GAR_330</v>
          </cell>
          <cell r="C139" t="str">
            <v>NRD_119</v>
          </cell>
          <cell r="D139" t="str">
            <v>North</v>
          </cell>
          <cell r="E139" t="str">
            <v>North</v>
          </cell>
          <cell r="F139" t="str">
            <v>Poli ville</v>
          </cell>
          <cell r="G139" t="str">
            <v>P4</v>
          </cell>
          <cell r="H139" t="str">
            <v>Grid-Gen</v>
          </cell>
          <cell r="I139" t="str">
            <v>On Air</v>
          </cell>
          <cell r="J139" t="str">
            <v>Outdoor</v>
          </cell>
          <cell r="K139" t="str">
            <v>AC</v>
          </cell>
          <cell r="L139" t="str">
            <v>I-Eng</v>
          </cell>
          <cell r="M139" t="str">
            <v>Garoua 1</v>
          </cell>
          <cell r="N139" t="str">
            <v>VINA</v>
          </cell>
          <cell r="O139" t="str">
            <v>Poli</v>
          </cell>
          <cell r="P139" t="str">
            <v>ALI ABAKAR</v>
          </cell>
          <cell r="Q139">
            <v>681438458</v>
          </cell>
          <cell r="R139">
            <v>657105035</v>
          </cell>
          <cell r="S139" t="str">
            <v>Alain Etoundi</v>
          </cell>
          <cell r="T139" t="str">
            <v>Valeur HOUELL</v>
          </cell>
          <cell r="U139" t="str">
            <v>I H S</v>
          </cell>
        </row>
        <row r="140">
          <cell r="A140" t="str">
            <v>NRD_129</v>
          </cell>
          <cell r="B140" t="str">
            <v>IHS_GAR_337</v>
          </cell>
          <cell r="C140" t="str">
            <v>NRD_129</v>
          </cell>
          <cell r="D140" t="str">
            <v>North</v>
          </cell>
          <cell r="E140" t="str">
            <v>North</v>
          </cell>
          <cell r="F140" t="str">
            <v>Boussa</v>
          </cell>
          <cell r="G140" t="str">
            <v>P4</v>
          </cell>
          <cell r="H140" t="str">
            <v>Solar-Gen</v>
          </cell>
          <cell r="I140" t="str">
            <v>On Air</v>
          </cell>
          <cell r="J140" t="str">
            <v>Outdoor</v>
          </cell>
          <cell r="K140" t="str">
            <v>AC</v>
          </cell>
          <cell r="L140" t="str">
            <v>I-Eng</v>
          </cell>
          <cell r="M140" t="str">
            <v>Garoua 1</v>
          </cell>
          <cell r="N140" t="str">
            <v>BENOUE</v>
          </cell>
          <cell r="O140" t="str">
            <v>bibemi</v>
          </cell>
          <cell r="P140" t="str">
            <v>ALI ABAKAR</v>
          </cell>
          <cell r="Q140">
            <v>681438458</v>
          </cell>
          <cell r="R140">
            <v>657105035</v>
          </cell>
          <cell r="S140" t="str">
            <v>Alain Etoundi</v>
          </cell>
          <cell r="T140" t="str">
            <v>Valeur HOUELL</v>
          </cell>
          <cell r="U140" t="str">
            <v>I H S</v>
          </cell>
        </row>
        <row r="141">
          <cell r="A141" t="str">
            <v>NRD_106</v>
          </cell>
          <cell r="B141" t="str">
            <v>IHS_GAR_310</v>
          </cell>
          <cell r="C141" t="str">
            <v>NRD_106</v>
          </cell>
          <cell r="D141" t="str">
            <v>North</v>
          </cell>
          <cell r="E141" t="str">
            <v>North</v>
          </cell>
          <cell r="F141" t="str">
            <v>Mayo Nonde</v>
          </cell>
          <cell r="G141" t="str">
            <v>P4</v>
          </cell>
          <cell r="H141" t="str">
            <v>Solar-Gen</v>
          </cell>
          <cell r="I141" t="str">
            <v>On Air</v>
          </cell>
          <cell r="J141" t="str">
            <v>Outdoor</v>
          </cell>
          <cell r="K141" t="str">
            <v>AC</v>
          </cell>
          <cell r="L141" t="str">
            <v>I-Eng</v>
          </cell>
          <cell r="M141" t="str">
            <v>Garoua 1</v>
          </cell>
          <cell r="N141" t="str">
            <v>BENOUE</v>
          </cell>
          <cell r="O141" t="str">
            <v>bibemi</v>
          </cell>
          <cell r="P141" t="str">
            <v>ALI ABAKAR</v>
          </cell>
          <cell r="Q141">
            <v>681438458</v>
          </cell>
          <cell r="R141">
            <v>657105035</v>
          </cell>
          <cell r="S141" t="str">
            <v>Alain Etoundi</v>
          </cell>
          <cell r="T141" t="str">
            <v>Valeur HOUELL</v>
          </cell>
          <cell r="U141" t="str">
            <v>I H S</v>
          </cell>
        </row>
        <row r="142">
          <cell r="A142" t="str">
            <v>NRD_109</v>
          </cell>
          <cell r="B142" t="str">
            <v>IHS_GAR_320</v>
          </cell>
          <cell r="C142" t="str">
            <v>NRD_109</v>
          </cell>
          <cell r="D142" t="str">
            <v>North</v>
          </cell>
          <cell r="E142" t="str">
            <v>North</v>
          </cell>
          <cell r="F142" t="str">
            <v>Kapanaye</v>
          </cell>
          <cell r="G142" t="str">
            <v>P4</v>
          </cell>
          <cell r="H142" t="str">
            <v>Solar-Gen</v>
          </cell>
          <cell r="I142" t="str">
            <v>On Air</v>
          </cell>
          <cell r="J142" t="str">
            <v>Outdoor</v>
          </cell>
          <cell r="K142" t="str">
            <v>AC</v>
          </cell>
          <cell r="L142" t="str">
            <v>I-Eng</v>
          </cell>
          <cell r="M142" t="str">
            <v>Garoua 1</v>
          </cell>
          <cell r="N142" t="str">
            <v>BENOUE</v>
          </cell>
          <cell r="O142" t="str">
            <v>bibemi</v>
          </cell>
          <cell r="P142" t="str">
            <v>ALI ABAKAR</v>
          </cell>
          <cell r="Q142">
            <v>681438458</v>
          </cell>
          <cell r="R142">
            <v>657105035</v>
          </cell>
          <cell r="S142" t="str">
            <v>Alain Etoundi</v>
          </cell>
          <cell r="T142" t="str">
            <v>Valeur HOUELL</v>
          </cell>
          <cell r="U142" t="str">
            <v>I H S</v>
          </cell>
        </row>
        <row r="143">
          <cell r="A143" t="str">
            <v>NRD_128</v>
          </cell>
          <cell r="B143" t="str">
            <v>IHS_GAR_335</v>
          </cell>
          <cell r="C143" t="str">
            <v>NRD_128</v>
          </cell>
          <cell r="D143" t="str">
            <v>North</v>
          </cell>
          <cell r="E143" t="str">
            <v>North</v>
          </cell>
          <cell r="F143" t="str">
            <v>Djaba</v>
          </cell>
          <cell r="G143" t="str">
            <v>P4</v>
          </cell>
          <cell r="H143" t="str">
            <v>Hybrid-Gen</v>
          </cell>
          <cell r="I143" t="str">
            <v>On Air</v>
          </cell>
          <cell r="J143" t="str">
            <v>Outdoor</v>
          </cell>
          <cell r="K143" t="str">
            <v>AC</v>
          </cell>
          <cell r="L143" t="str">
            <v>I-Eng</v>
          </cell>
          <cell r="M143" t="str">
            <v>Garoua 1</v>
          </cell>
          <cell r="N143" t="str">
            <v>BENOUE</v>
          </cell>
          <cell r="O143" t="str">
            <v>lagdo</v>
          </cell>
          <cell r="P143" t="str">
            <v>ALI ABAKAR</v>
          </cell>
          <cell r="Q143">
            <v>681438458</v>
          </cell>
          <cell r="R143">
            <v>657105035</v>
          </cell>
          <cell r="S143" t="str">
            <v>Alain Etoundi</v>
          </cell>
          <cell r="T143" t="str">
            <v>Valeur HOUELL</v>
          </cell>
          <cell r="U143" t="str">
            <v>I H S</v>
          </cell>
        </row>
        <row r="144">
          <cell r="A144" t="str">
            <v>NRD_107</v>
          </cell>
          <cell r="B144" t="str">
            <v>IHS_GAR_312</v>
          </cell>
          <cell r="C144" t="str">
            <v>NRD_107</v>
          </cell>
          <cell r="D144" t="str">
            <v>North</v>
          </cell>
          <cell r="E144" t="str">
            <v>North</v>
          </cell>
          <cell r="F144" t="str">
            <v>Badankali</v>
          </cell>
          <cell r="G144" t="str">
            <v>P4</v>
          </cell>
          <cell r="H144" t="str">
            <v>Hybrid-Gen</v>
          </cell>
          <cell r="I144" t="str">
            <v>On Air</v>
          </cell>
          <cell r="J144" t="str">
            <v>Outdoor</v>
          </cell>
          <cell r="K144" t="str">
            <v>AC</v>
          </cell>
          <cell r="L144" t="str">
            <v>I-Eng</v>
          </cell>
          <cell r="M144" t="str">
            <v>Garoua 1</v>
          </cell>
          <cell r="N144" t="str">
            <v>BENOUE</v>
          </cell>
          <cell r="O144" t="str">
            <v>lagdo</v>
          </cell>
          <cell r="P144" t="str">
            <v>ALI ABAKAR</v>
          </cell>
          <cell r="Q144">
            <v>681438458</v>
          </cell>
          <cell r="R144">
            <v>657105035</v>
          </cell>
          <cell r="S144" t="str">
            <v>Alain Etoundi</v>
          </cell>
          <cell r="T144" t="str">
            <v>Valeur HOUELL</v>
          </cell>
          <cell r="U144" t="str">
            <v>I H S</v>
          </cell>
        </row>
        <row r="145">
          <cell r="A145" t="str">
            <v>NRD_095</v>
          </cell>
          <cell r="B145" t="str">
            <v>IHS_GAR_124</v>
          </cell>
          <cell r="C145" t="str">
            <v>NRD_095</v>
          </cell>
          <cell r="D145" t="str">
            <v>North</v>
          </cell>
          <cell r="E145" t="str">
            <v>North</v>
          </cell>
          <cell r="F145" t="str">
            <v>Garoua Djalingo</v>
          </cell>
          <cell r="G145" t="str">
            <v>P4</v>
          </cell>
          <cell r="H145" t="str">
            <v>Grid-Gen</v>
          </cell>
          <cell r="I145" t="str">
            <v>On Air</v>
          </cell>
          <cell r="J145" t="str">
            <v>Outdoor</v>
          </cell>
          <cell r="K145" t="str">
            <v>AC</v>
          </cell>
          <cell r="L145" t="str">
            <v>I-Eng</v>
          </cell>
          <cell r="M145" t="str">
            <v>Garoua 1</v>
          </cell>
          <cell r="N145" t="str">
            <v>BENOUE</v>
          </cell>
          <cell r="O145" t="str">
            <v>lagdo</v>
          </cell>
          <cell r="P145" t="str">
            <v>ALI ABAKAR</v>
          </cell>
          <cell r="Q145">
            <v>681438458</v>
          </cell>
          <cell r="R145">
            <v>657105035</v>
          </cell>
          <cell r="S145" t="str">
            <v>Alain Etoundi</v>
          </cell>
          <cell r="T145" t="str">
            <v>Valeur HOUELL</v>
          </cell>
          <cell r="U145" t="str">
            <v>I H S</v>
          </cell>
        </row>
        <row r="146">
          <cell r="A146" t="str">
            <v>NRD_094</v>
          </cell>
          <cell r="B146" t="str">
            <v>IHS_GAR_308</v>
          </cell>
          <cell r="C146" t="str">
            <v>NRD_094</v>
          </cell>
          <cell r="D146" t="str">
            <v>North</v>
          </cell>
          <cell r="E146" t="str">
            <v>North</v>
          </cell>
          <cell r="F146" t="str">
            <v>Garoua Bockle</v>
          </cell>
          <cell r="G146" t="str">
            <v>P4</v>
          </cell>
          <cell r="H146" t="str">
            <v>Grid-Gen</v>
          </cell>
          <cell r="I146" t="str">
            <v>On Air</v>
          </cell>
          <cell r="J146" t="str">
            <v>Outdoor</v>
          </cell>
          <cell r="K146" t="str">
            <v>AC</v>
          </cell>
          <cell r="L146" t="str">
            <v>I-Eng</v>
          </cell>
          <cell r="M146" t="str">
            <v>Garoua 1</v>
          </cell>
          <cell r="N146" t="str">
            <v>BENOUE</v>
          </cell>
          <cell r="O146" t="str">
            <v>lagdo</v>
          </cell>
          <cell r="P146" t="str">
            <v>ALI ABAKAR</v>
          </cell>
          <cell r="Q146">
            <v>681438458</v>
          </cell>
          <cell r="R146">
            <v>657105035</v>
          </cell>
          <cell r="S146" t="str">
            <v>Alain Etoundi</v>
          </cell>
          <cell r="T146" t="str">
            <v>Valeur HOUELL</v>
          </cell>
          <cell r="U146" t="str">
            <v>I H S</v>
          </cell>
        </row>
        <row r="147">
          <cell r="A147" t="str">
            <v>NRD_073</v>
          </cell>
          <cell r="B147" t="str">
            <v>IHS_GAR_105</v>
          </cell>
          <cell r="C147" t="str">
            <v>NRD_073</v>
          </cell>
          <cell r="D147" t="str">
            <v>North</v>
          </cell>
          <cell r="E147" t="str">
            <v>North</v>
          </cell>
          <cell r="F147" t="str">
            <v>Garoua-Camp-Chinois-IHS</v>
          </cell>
          <cell r="G147" t="str">
            <v>P4</v>
          </cell>
          <cell r="H147" t="str">
            <v>Grid-Gen</v>
          </cell>
          <cell r="I147" t="str">
            <v>On Air</v>
          </cell>
          <cell r="J147" t="str">
            <v>Outdoor</v>
          </cell>
          <cell r="K147" t="str">
            <v>AC</v>
          </cell>
          <cell r="L147" t="str">
            <v>I-Eng</v>
          </cell>
          <cell r="M147" t="str">
            <v>Garoua 2</v>
          </cell>
          <cell r="N147" t="str">
            <v>BENOUE</v>
          </cell>
          <cell r="O147" t="str">
            <v>Garoua I</v>
          </cell>
          <cell r="P147" t="str">
            <v>ALI ABAKAR</v>
          </cell>
          <cell r="Q147">
            <v>681438458</v>
          </cell>
          <cell r="R147">
            <v>657105035</v>
          </cell>
          <cell r="S147" t="str">
            <v>Alain Etoundi</v>
          </cell>
          <cell r="T147" t="str">
            <v>Valeur HOUELL</v>
          </cell>
          <cell r="U147" t="str">
            <v>I H S</v>
          </cell>
        </row>
        <row r="148">
          <cell r="A148" t="str">
            <v>NRD_077</v>
          </cell>
          <cell r="B148" t="str">
            <v>IHS_GAR_112</v>
          </cell>
          <cell r="C148" t="str">
            <v>NRD_077</v>
          </cell>
          <cell r="D148" t="str">
            <v>North</v>
          </cell>
          <cell r="E148" t="str">
            <v>North</v>
          </cell>
          <cell r="F148" t="str">
            <v>Lagdo-Marche</v>
          </cell>
          <cell r="G148" t="str">
            <v>P4</v>
          </cell>
          <cell r="H148" t="str">
            <v>Grid-Gen</v>
          </cell>
          <cell r="I148" t="str">
            <v>On Air</v>
          </cell>
          <cell r="J148" t="str">
            <v>Outdoor</v>
          </cell>
          <cell r="K148" t="str">
            <v>AC</v>
          </cell>
          <cell r="L148" t="str">
            <v>I-Eng</v>
          </cell>
          <cell r="M148" t="str">
            <v>Garoua 1</v>
          </cell>
          <cell r="N148" t="str">
            <v>BENOUE</v>
          </cell>
          <cell r="O148" t="str">
            <v>lagdo</v>
          </cell>
          <cell r="P148" t="str">
            <v>ALI ABAKAR</v>
          </cell>
          <cell r="Q148">
            <v>681438458</v>
          </cell>
          <cell r="R148">
            <v>657105035</v>
          </cell>
          <cell r="S148" t="str">
            <v>Alain Etoundi</v>
          </cell>
          <cell r="T148" t="str">
            <v>Valeur HOUELL</v>
          </cell>
          <cell r="U148" t="str">
            <v>I H S</v>
          </cell>
        </row>
        <row r="149">
          <cell r="A149" t="str">
            <v>NRD_039</v>
          </cell>
          <cell r="B149" t="str">
            <v>IHS_GAR_008</v>
          </cell>
          <cell r="C149" t="str">
            <v>NRD_039</v>
          </cell>
          <cell r="D149" t="str">
            <v>North</v>
          </cell>
          <cell r="E149" t="str">
            <v>North</v>
          </cell>
          <cell r="F149" t="str">
            <v>Bibemire</v>
          </cell>
          <cell r="G149" t="str">
            <v>P4</v>
          </cell>
          <cell r="H149" t="str">
            <v>Grid-Gen</v>
          </cell>
          <cell r="I149" t="str">
            <v>On Air</v>
          </cell>
          <cell r="J149" t="str">
            <v>Outdoor</v>
          </cell>
          <cell r="K149" t="str">
            <v>AC</v>
          </cell>
          <cell r="L149" t="str">
            <v>I-Eng</v>
          </cell>
          <cell r="M149" t="str">
            <v>Garoua 1</v>
          </cell>
          <cell r="N149" t="str">
            <v>BENOUE</v>
          </cell>
          <cell r="O149" t="str">
            <v>garoua III</v>
          </cell>
          <cell r="P149" t="str">
            <v>ALI ABAKAR</v>
          </cell>
          <cell r="Q149">
            <v>681438458</v>
          </cell>
          <cell r="R149">
            <v>657105035</v>
          </cell>
          <cell r="S149" t="str">
            <v>Alain Etoundi</v>
          </cell>
          <cell r="T149" t="str">
            <v>Valeur HOUELL</v>
          </cell>
          <cell r="U149" t="str">
            <v>I H S</v>
          </cell>
        </row>
        <row r="150">
          <cell r="A150" t="str">
            <v>NRD_060</v>
          </cell>
          <cell r="B150" t="str">
            <v>IHS_GAR_027</v>
          </cell>
          <cell r="C150" t="str">
            <v>NRD_060</v>
          </cell>
          <cell r="D150" t="str">
            <v>North</v>
          </cell>
          <cell r="E150" t="str">
            <v>North</v>
          </cell>
          <cell r="F150" t="str">
            <v>Garoua-Djamboutou-Village</v>
          </cell>
          <cell r="G150" t="str">
            <v>P4</v>
          </cell>
          <cell r="H150" t="str">
            <v>Grid-Gen</v>
          </cell>
          <cell r="I150" t="str">
            <v>On Air</v>
          </cell>
          <cell r="J150" t="str">
            <v>Outdoor</v>
          </cell>
          <cell r="K150" t="str">
            <v>AC</v>
          </cell>
          <cell r="L150" t="str">
            <v>I-Eng</v>
          </cell>
          <cell r="M150" t="str">
            <v>Garoua 2</v>
          </cell>
          <cell r="N150" t="str">
            <v>BENOUE</v>
          </cell>
          <cell r="O150" t="str">
            <v>Garoua I</v>
          </cell>
          <cell r="P150" t="str">
            <v>ALI ABAKAR</v>
          </cell>
          <cell r="Q150">
            <v>681438458</v>
          </cell>
          <cell r="R150">
            <v>657105035</v>
          </cell>
          <cell r="S150" t="str">
            <v>Alain Etoundi</v>
          </cell>
          <cell r="T150" t="str">
            <v>Valeur HOUELL</v>
          </cell>
          <cell r="U150" t="str">
            <v>I H S</v>
          </cell>
        </row>
        <row r="151">
          <cell r="A151" t="str">
            <v>NRD_055</v>
          </cell>
          <cell r="B151" t="str">
            <v>IHS_GAR_077</v>
          </cell>
          <cell r="C151" t="str">
            <v>NRD_055</v>
          </cell>
          <cell r="D151" t="str">
            <v>North</v>
          </cell>
          <cell r="E151" t="str">
            <v>North</v>
          </cell>
          <cell r="F151" t="str">
            <v>Chamber-Wangai</v>
          </cell>
          <cell r="G151" t="str">
            <v>P4</v>
          </cell>
          <cell r="H151" t="str">
            <v>Solar-Gen</v>
          </cell>
          <cell r="I151" t="str">
            <v>On Air</v>
          </cell>
          <cell r="J151" t="str">
            <v>Outdoor</v>
          </cell>
          <cell r="K151" t="str">
            <v>AC</v>
          </cell>
          <cell r="L151" t="str">
            <v>I-Eng</v>
          </cell>
          <cell r="M151" t="str">
            <v>Garoua 1</v>
          </cell>
          <cell r="N151" t="str">
            <v>FARO</v>
          </cell>
          <cell r="O151" t="str">
            <v>POLI</v>
          </cell>
          <cell r="P151" t="str">
            <v>ALI ABAKAR</v>
          </cell>
          <cell r="Q151">
            <v>681438458</v>
          </cell>
          <cell r="R151">
            <v>657105035</v>
          </cell>
          <cell r="S151" t="str">
            <v>Alain Etoundi</v>
          </cell>
          <cell r="T151" t="str">
            <v>Valeur HOUELL</v>
          </cell>
          <cell r="U151" t="str">
            <v>I H S</v>
          </cell>
        </row>
        <row r="152">
          <cell r="A152" t="str">
            <v>NRD_020</v>
          </cell>
          <cell r="B152" t="str">
            <v>IHS_GAR_053</v>
          </cell>
          <cell r="C152" t="str">
            <v>NRD_020</v>
          </cell>
          <cell r="D152" t="str">
            <v>North</v>
          </cell>
          <cell r="E152" t="str">
            <v>North</v>
          </cell>
          <cell r="F152" t="str">
            <v>Beka</v>
          </cell>
          <cell r="G152" t="str">
            <v>P4</v>
          </cell>
          <cell r="H152" t="str">
            <v>Solar-Gen</v>
          </cell>
          <cell r="I152" t="str">
            <v>On Air</v>
          </cell>
          <cell r="J152" t="str">
            <v>Outdoor</v>
          </cell>
          <cell r="K152" t="str">
            <v>AC</v>
          </cell>
          <cell r="L152" t="str">
            <v>I-Eng</v>
          </cell>
          <cell r="M152" t="str">
            <v>Garoua 1</v>
          </cell>
          <cell r="N152" t="str">
            <v>BENOUE</v>
          </cell>
          <cell r="O152" t="str">
            <v>TROUA</v>
          </cell>
          <cell r="P152" t="str">
            <v>ALI ABAKAR</v>
          </cell>
          <cell r="Q152">
            <v>681438458</v>
          </cell>
          <cell r="R152">
            <v>657105035</v>
          </cell>
          <cell r="S152" t="str">
            <v>Alain Etoundi</v>
          </cell>
          <cell r="T152" t="str">
            <v>Valeur HOUELL</v>
          </cell>
          <cell r="U152" t="str">
            <v>I H S</v>
          </cell>
        </row>
        <row r="153">
          <cell r="A153" t="str">
            <v>NRD_056</v>
          </cell>
          <cell r="B153" t="str">
            <v>IHS_GAR_072</v>
          </cell>
          <cell r="C153" t="str">
            <v>NRD_056</v>
          </cell>
          <cell r="D153" t="str">
            <v>North</v>
          </cell>
          <cell r="E153" t="str">
            <v>North</v>
          </cell>
          <cell r="F153" t="str">
            <v>Baikwa-Bere</v>
          </cell>
          <cell r="G153" t="str">
            <v>P4</v>
          </cell>
          <cell r="H153" t="str">
            <v>Solar-Gen</v>
          </cell>
          <cell r="I153" t="str">
            <v>On Air</v>
          </cell>
          <cell r="J153" t="str">
            <v>Outdoor</v>
          </cell>
          <cell r="K153" t="str">
            <v>AC</v>
          </cell>
          <cell r="L153" t="str">
            <v>I-Eng</v>
          </cell>
          <cell r="M153" t="str">
            <v>Garoua 1</v>
          </cell>
          <cell r="N153" t="str">
            <v>MAYO REY</v>
          </cell>
          <cell r="O153" t="str">
            <v>COMMUNE Rey-BOUBA</v>
          </cell>
          <cell r="P153" t="str">
            <v>ALI ABAKAR</v>
          </cell>
          <cell r="Q153">
            <v>681438458</v>
          </cell>
          <cell r="R153">
            <v>657105035</v>
          </cell>
          <cell r="S153" t="str">
            <v>Alain Etoundi</v>
          </cell>
          <cell r="T153" t="str">
            <v>Valeur HOUELL</v>
          </cell>
          <cell r="U153" t="str">
            <v>I H S</v>
          </cell>
        </row>
        <row r="154">
          <cell r="A154" t="str">
            <v>NRD_091</v>
          </cell>
          <cell r="B154" t="str">
            <v>IHS_GAR_076</v>
          </cell>
          <cell r="C154" t="str">
            <v>NRD_091</v>
          </cell>
          <cell r="D154" t="str">
            <v>North</v>
          </cell>
          <cell r="E154" t="str">
            <v>North</v>
          </cell>
          <cell r="F154" t="str">
            <v>Gor IHS</v>
          </cell>
          <cell r="G154" t="str">
            <v>P4</v>
          </cell>
          <cell r="H154" t="str">
            <v>Hybrid-Gen</v>
          </cell>
          <cell r="I154" t="str">
            <v>On Air</v>
          </cell>
          <cell r="J154" t="str">
            <v>Outdoor</v>
          </cell>
          <cell r="K154" t="str">
            <v>AC</v>
          </cell>
          <cell r="L154" t="str">
            <v>I-Eng</v>
          </cell>
          <cell r="M154" t="str">
            <v>Garoua 1</v>
          </cell>
          <cell r="N154" t="str">
            <v>MAYO REY</v>
          </cell>
          <cell r="O154" t="str">
            <v>madingring</v>
          </cell>
          <cell r="P154" t="str">
            <v>ALI ABAKAR</v>
          </cell>
          <cell r="Q154">
            <v>681438458</v>
          </cell>
          <cell r="R154">
            <v>657105035</v>
          </cell>
          <cell r="S154" t="str">
            <v>Alain Etoundi</v>
          </cell>
          <cell r="T154" t="str">
            <v>Valeur HOUELL</v>
          </cell>
          <cell r="U154" t="str">
            <v>I H S</v>
          </cell>
        </row>
        <row r="155">
          <cell r="A155" t="str">
            <v>NRD_110</v>
          </cell>
          <cell r="B155" t="str">
            <v>IHS_GAR_114</v>
          </cell>
          <cell r="C155" t="str">
            <v>NRD_110</v>
          </cell>
          <cell r="D155" t="str">
            <v>North</v>
          </cell>
          <cell r="E155" t="str">
            <v>North</v>
          </cell>
          <cell r="F155" t="str">
            <v>Barkdarke</v>
          </cell>
          <cell r="G155" t="str">
            <v>P4</v>
          </cell>
          <cell r="H155" t="str">
            <v>Gen Only</v>
          </cell>
          <cell r="I155" t="str">
            <v>On Air</v>
          </cell>
          <cell r="J155" t="str">
            <v>Outdoor</v>
          </cell>
          <cell r="K155" t="str">
            <v>AC</v>
          </cell>
          <cell r="L155" t="str">
            <v>I-Eng</v>
          </cell>
          <cell r="M155" t="str">
            <v>Garoua 2</v>
          </cell>
          <cell r="N155" t="str">
            <v>BENOUE</v>
          </cell>
          <cell r="O155" t="str">
            <v>Barndake</v>
          </cell>
          <cell r="P155" t="str">
            <v>ALI ABAKAR</v>
          </cell>
          <cell r="Q155">
            <v>681438458</v>
          </cell>
          <cell r="R155">
            <v>657105035</v>
          </cell>
          <cell r="S155" t="str">
            <v>Alain Etoundi</v>
          </cell>
          <cell r="T155" t="str">
            <v>Valeur HOUELL</v>
          </cell>
          <cell r="U155" t="str">
            <v>I H S</v>
          </cell>
        </row>
        <row r="156">
          <cell r="A156" t="str">
            <v>ADM_152</v>
          </cell>
          <cell r="B156" t="str">
            <v>IHS_GAR_122</v>
          </cell>
          <cell r="C156" t="str">
            <v>ADM_152</v>
          </cell>
          <cell r="D156" t="str">
            <v>North</v>
          </cell>
          <cell r="E156" t="str">
            <v>North</v>
          </cell>
          <cell r="F156" t="str">
            <v>Poli-MTN</v>
          </cell>
          <cell r="G156" t="str">
            <v>P4</v>
          </cell>
          <cell r="H156" t="str">
            <v>Hybrid-Gen</v>
          </cell>
          <cell r="I156" t="str">
            <v>On Air</v>
          </cell>
          <cell r="J156" t="str">
            <v>Outdoor</v>
          </cell>
          <cell r="K156" t="str">
            <v>AC</v>
          </cell>
          <cell r="L156" t="str">
            <v>I-Eng</v>
          </cell>
          <cell r="M156" t="str">
            <v>Garoua 1</v>
          </cell>
          <cell r="N156" t="str">
            <v>FARO</v>
          </cell>
          <cell r="O156" t="str">
            <v>poli</v>
          </cell>
          <cell r="P156" t="str">
            <v>ALI ABAKAR</v>
          </cell>
          <cell r="Q156">
            <v>681438458</v>
          </cell>
          <cell r="R156">
            <v>657105035</v>
          </cell>
          <cell r="S156" t="str">
            <v>Alain Etoundi</v>
          </cell>
          <cell r="T156" t="str">
            <v>Valeur HOUELL</v>
          </cell>
          <cell r="U156" t="str">
            <v>I H S</v>
          </cell>
        </row>
        <row r="157">
          <cell r="A157" t="str">
            <v>NRD_166</v>
          </cell>
          <cell r="B157" t="str">
            <v>IHS_GAR_109</v>
          </cell>
          <cell r="C157" t="str">
            <v>NRD_166</v>
          </cell>
          <cell r="D157" t="str">
            <v>North</v>
          </cell>
          <cell r="E157" t="str">
            <v>North</v>
          </cell>
          <cell r="F157" t="str">
            <v>SANGUERE PAUL MTN</v>
          </cell>
          <cell r="G157" t="str">
            <v>P4</v>
          </cell>
          <cell r="H157" t="str">
            <v>Grid-Gen</v>
          </cell>
          <cell r="I157" t="str">
            <v>On Air</v>
          </cell>
          <cell r="J157" t="str">
            <v>Outdoor</v>
          </cell>
          <cell r="K157" t="str">
            <v>AC</v>
          </cell>
          <cell r="L157" t="str">
            <v>I-Eng</v>
          </cell>
          <cell r="M157" t="str">
            <v>Garoua 1</v>
          </cell>
          <cell r="N157" t="str">
            <v>BENOUE</v>
          </cell>
          <cell r="O157" t="str">
            <v>garoua III</v>
          </cell>
          <cell r="P157" t="str">
            <v>ALI ABAKAR</v>
          </cell>
          <cell r="Q157">
            <v>681438458</v>
          </cell>
          <cell r="R157">
            <v>657105035</v>
          </cell>
          <cell r="S157" t="str">
            <v>Alain Etoundi</v>
          </cell>
          <cell r="T157" t="str">
            <v>Valeur HOUELL</v>
          </cell>
          <cell r="U157" t="str">
            <v>I H S</v>
          </cell>
        </row>
        <row r="158">
          <cell r="A158" t="str">
            <v>NRD_088</v>
          </cell>
          <cell r="B158" t="str">
            <v>IHS_GAR_039</v>
          </cell>
          <cell r="C158" t="str">
            <v>NRD_088</v>
          </cell>
          <cell r="D158" t="str">
            <v>North</v>
          </cell>
          <cell r="E158" t="str">
            <v>North</v>
          </cell>
          <cell r="F158" t="str">
            <v>Ngong Town</v>
          </cell>
          <cell r="G158" t="str">
            <v>P4</v>
          </cell>
          <cell r="H158" t="str">
            <v>Grid-Gen</v>
          </cell>
          <cell r="I158" t="str">
            <v>On Air</v>
          </cell>
          <cell r="J158" t="str">
            <v>Outdoor</v>
          </cell>
          <cell r="K158" t="str">
            <v>AC</v>
          </cell>
          <cell r="L158" t="str">
            <v>I-Eng</v>
          </cell>
          <cell r="M158" t="str">
            <v>Garoua 1</v>
          </cell>
          <cell r="N158" t="str">
            <v>BENOUE</v>
          </cell>
          <cell r="O158" t="str">
            <v>ngong</v>
          </cell>
          <cell r="P158" t="str">
            <v>ALI ABAKAR</v>
          </cell>
          <cell r="Q158">
            <v>681438458</v>
          </cell>
          <cell r="R158">
            <v>657105035</v>
          </cell>
          <cell r="S158" t="str">
            <v>Alain Etoundi</v>
          </cell>
          <cell r="T158" t="str">
            <v>Valeur HOUELL</v>
          </cell>
          <cell r="U158" t="str">
            <v>I H S</v>
          </cell>
        </row>
        <row r="159">
          <cell r="A159" t="str">
            <v>NRD_118</v>
          </cell>
          <cell r="B159" t="str">
            <v>IHS_GAR_019</v>
          </cell>
          <cell r="C159" t="str">
            <v>NRD_118</v>
          </cell>
          <cell r="D159" t="str">
            <v>North</v>
          </cell>
          <cell r="E159" t="str">
            <v>North</v>
          </cell>
          <cell r="F159" t="str">
            <v>Djamboutou</v>
          </cell>
          <cell r="G159" t="str">
            <v>P4</v>
          </cell>
          <cell r="H159" t="str">
            <v>Grid-Gen</v>
          </cell>
          <cell r="I159" t="str">
            <v>On Air</v>
          </cell>
          <cell r="J159" t="str">
            <v>Outdoor</v>
          </cell>
          <cell r="K159" t="str">
            <v>AC</v>
          </cell>
          <cell r="L159" t="str">
            <v>I-Eng</v>
          </cell>
          <cell r="M159" t="str">
            <v>Garoua 2</v>
          </cell>
          <cell r="N159" t="str">
            <v>BENOUE</v>
          </cell>
          <cell r="O159" t="str">
            <v>Garoua I</v>
          </cell>
          <cell r="P159" t="str">
            <v>ALI ABAKAR</v>
          </cell>
          <cell r="Q159">
            <v>681438458</v>
          </cell>
          <cell r="R159">
            <v>657105035</v>
          </cell>
          <cell r="S159" t="str">
            <v>Alain Etoundi</v>
          </cell>
          <cell r="T159" t="str">
            <v>Valeur HOUELL</v>
          </cell>
          <cell r="U159" t="str">
            <v>I H S</v>
          </cell>
        </row>
        <row r="160">
          <cell r="A160" t="str">
            <v>NRD_025</v>
          </cell>
          <cell r="B160" t="str">
            <v>IHS_GAR_051</v>
          </cell>
          <cell r="C160" t="str">
            <v>NRD_025</v>
          </cell>
          <cell r="D160" t="str">
            <v>North</v>
          </cell>
          <cell r="E160" t="str">
            <v>North</v>
          </cell>
          <cell r="F160" t="str">
            <v>Tcheboa-MTN-IHS</v>
          </cell>
          <cell r="G160" t="str">
            <v>P4</v>
          </cell>
          <cell r="H160" t="str">
            <v>Grid-Hybrid-Gen</v>
          </cell>
          <cell r="I160" t="str">
            <v>On Air</v>
          </cell>
          <cell r="J160" t="str">
            <v>Outdoor</v>
          </cell>
          <cell r="K160" t="str">
            <v>AC</v>
          </cell>
          <cell r="L160" t="str">
            <v>I-Eng</v>
          </cell>
          <cell r="M160" t="str">
            <v>Garoua 1</v>
          </cell>
          <cell r="N160" t="str">
            <v>BENOUE</v>
          </cell>
          <cell r="O160" t="str">
            <v>TROUA</v>
          </cell>
          <cell r="P160" t="str">
            <v>ALI ABAKAR</v>
          </cell>
          <cell r="Q160">
            <v>681438458</v>
          </cell>
          <cell r="R160">
            <v>657105035</v>
          </cell>
          <cell r="S160" t="str">
            <v>Alain Etoundi</v>
          </cell>
          <cell r="T160" t="str">
            <v>Valeur HOUELL</v>
          </cell>
          <cell r="U160" t="str">
            <v>I H S</v>
          </cell>
        </row>
        <row r="161">
          <cell r="A161" t="str">
            <v>NRD_087</v>
          </cell>
          <cell r="B161" t="str">
            <v>IHS_GAR_036</v>
          </cell>
          <cell r="C161" t="str">
            <v>NRD_087</v>
          </cell>
          <cell r="D161" t="str">
            <v>North</v>
          </cell>
          <cell r="E161" t="str">
            <v>North</v>
          </cell>
          <cell r="F161" t="str">
            <v>SANGUERE</v>
          </cell>
          <cell r="G161" t="str">
            <v>P4</v>
          </cell>
          <cell r="H161" t="str">
            <v>Solar-Grid-Gen</v>
          </cell>
          <cell r="I161" t="str">
            <v>On Air</v>
          </cell>
          <cell r="J161" t="str">
            <v>Outdoor</v>
          </cell>
          <cell r="K161" t="str">
            <v>AC</v>
          </cell>
          <cell r="L161" t="str">
            <v>I-Eng</v>
          </cell>
          <cell r="M161" t="str">
            <v>Garoua 1</v>
          </cell>
          <cell r="N161" t="str">
            <v>BENOUE</v>
          </cell>
          <cell r="O161" t="str">
            <v>garoua III</v>
          </cell>
          <cell r="P161" t="str">
            <v>ALI ABAKAR</v>
          </cell>
          <cell r="Q161">
            <v>681438458</v>
          </cell>
          <cell r="R161">
            <v>657105035</v>
          </cell>
          <cell r="S161" t="str">
            <v>Alain Etoundi</v>
          </cell>
          <cell r="T161" t="str">
            <v>Valeur HOUELL</v>
          </cell>
          <cell r="U161" t="str">
            <v>I H S</v>
          </cell>
        </row>
        <row r="162">
          <cell r="A162" t="str">
            <v>NRD_058</v>
          </cell>
          <cell r="B162" t="str">
            <v>IHS_GAR_056</v>
          </cell>
          <cell r="C162" t="str">
            <v>NRD_058</v>
          </cell>
          <cell r="D162" t="str">
            <v>North</v>
          </cell>
          <cell r="E162" t="str">
            <v>North</v>
          </cell>
          <cell r="F162" t="str">
            <v>Guidjiba-MTN</v>
          </cell>
          <cell r="G162" t="str">
            <v>P4</v>
          </cell>
          <cell r="H162" t="str">
            <v>Solar-Gen</v>
          </cell>
          <cell r="I162" t="str">
            <v>On Air</v>
          </cell>
          <cell r="J162" t="str">
            <v>Outdoor</v>
          </cell>
          <cell r="K162" t="str">
            <v>AC</v>
          </cell>
          <cell r="L162" t="str">
            <v>I-Eng</v>
          </cell>
          <cell r="M162" t="str">
            <v>Garoua 1</v>
          </cell>
          <cell r="N162" t="str">
            <v>MAYO REY</v>
          </cell>
          <cell r="O162" t="str">
            <v>lagdo</v>
          </cell>
          <cell r="P162" t="str">
            <v>ALI ABAKAR</v>
          </cell>
          <cell r="Q162">
            <v>681438458</v>
          </cell>
          <cell r="R162">
            <v>657105035</v>
          </cell>
          <cell r="S162" t="str">
            <v>Alain Etoundi</v>
          </cell>
          <cell r="T162" t="str">
            <v>Valeur HOUELL</v>
          </cell>
          <cell r="U162" t="str">
            <v>I H S</v>
          </cell>
        </row>
        <row r="163">
          <cell r="A163" t="str">
            <v>NRD_164</v>
          </cell>
          <cell r="B163" t="str">
            <v>IHS_GAR_346</v>
          </cell>
          <cell r="C163" t="str">
            <v>NRD_164</v>
          </cell>
          <cell r="D163" t="str">
            <v>North</v>
          </cell>
          <cell r="E163" t="str">
            <v>North</v>
          </cell>
          <cell r="F163" t="str">
            <v>Padarme-IHS</v>
          </cell>
          <cell r="G163" t="str">
            <v>P4</v>
          </cell>
          <cell r="H163" t="str">
            <v>Hybrid-Gen</v>
          </cell>
          <cell r="I163" t="str">
            <v>On Air</v>
          </cell>
          <cell r="J163" t="str">
            <v>Outdoor</v>
          </cell>
          <cell r="K163" t="str">
            <v>AC</v>
          </cell>
          <cell r="L163" t="str">
            <v>I-Eng</v>
          </cell>
          <cell r="M163" t="str">
            <v>Garoua 1</v>
          </cell>
          <cell r="N163" t="str">
            <v>BENOUE</v>
          </cell>
          <cell r="O163" t="str">
            <v>bibemi</v>
          </cell>
          <cell r="P163" t="str">
            <v>ALI ABAKAR</v>
          </cell>
          <cell r="Q163">
            <v>681438458</v>
          </cell>
          <cell r="R163">
            <v>657105035</v>
          </cell>
          <cell r="S163" t="str">
            <v>Alain Etoundi</v>
          </cell>
          <cell r="T163" t="str">
            <v>Valeur HOUELL</v>
          </cell>
          <cell r="U163" t="str">
            <v>I H S</v>
          </cell>
        </row>
        <row r="164">
          <cell r="A164" t="str">
            <v>NRD_126</v>
          </cell>
          <cell r="B164" t="str">
            <v>IHS_GAR_331</v>
          </cell>
          <cell r="C164" t="str">
            <v>NRD_126</v>
          </cell>
          <cell r="D164" t="str">
            <v>North</v>
          </cell>
          <cell r="E164" t="str">
            <v>North</v>
          </cell>
          <cell r="F164" t="str">
            <v>Adoumri  Houla</v>
          </cell>
          <cell r="G164" t="str">
            <v>P5</v>
          </cell>
          <cell r="H164" t="str">
            <v>Grid-Gen</v>
          </cell>
          <cell r="I164" t="str">
            <v>On Air</v>
          </cell>
          <cell r="J164" t="str">
            <v>Outdoor</v>
          </cell>
          <cell r="K164" t="str">
            <v>AC</v>
          </cell>
          <cell r="L164" t="str">
            <v>I-Eng</v>
          </cell>
          <cell r="M164" t="str">
            <v>Garoua 1</v>
          </cell>
          <cell r="N164" t="str">
            <v>BENOUE</v>
          </cell>
          <cell r="O164" t="str">
            <v>adoumre</v>
          </cell>
          <cell r="P164" t="str">
            <v>ALI ABAKAR</v>
          </cell>
          <cell r="Q164">
            <v>681438458</v>
          </cell>
          <cell r="R164">
            <v>657105035</v>
          </cell>
          <cell r="S164" t="str">
            <v>Alain Etoundi</v>
          </cell>
          <cell r="T164" t="str">
            <v>Valeur HOUELL</v>
          </cell>
          <cell r="U164" t="str">
            <v>I H S</v>
          </cell>
        </row>
        <row r="165">
          <cell r="A165" t="str">
            <v>NRD_112</v>
          </cell>
          <cell r="B165" t="str">
            <v>IHS_GAR_326</v>
          </cell>
          <cell r="C165" t="str">
            <v>NRD_112</v>
          </cell>
          <cell r="D165" t="str">
            <v>North</v>
          </cell>
          <cell r="E165" t="str">
            <v>North</v>
          </cell>
          <cell r="F165" t="str">
            <v>Tongo</v>
          </cell>
          <cell r="G165" t="str">
            <v>P5</v>
          </cell>
          <cell r="H165" t="str">
            <v>Hybrid-Gen</v>
          </cell>
          <cell r="I165" t="str">
            <v>On Air</v>
          </cell>
          <cell r="J165" t="str">
            <v>Outdoor</v>
          </cell>
          <cell r="K165" t="str">
            <v>AC</v>
          </cell>
          <cell r="L165" t="str">
            <v>I-Eng</v>
          </cell>
          <cell r="M165" t="str">
            <v>Garoua 1</v>
          </cell>
          <cell r="N165" t="str">
            <v>BENOUE</v>
          </cell>
          <cell r="O165" t="str">
            <v>lagdo</v>
          </cell>
          <cell r="P165" t="str">
            <v>ALI ABAKAR</v>
          </cell>
          <cell r="Q165">
            <v>681438458</v>
          </cell>
          <cell r="R165">
            <v>657105035</v>
          </cell>
          <cell r="S165" t="str">
            <v>Alain Etoundi</v>
          </cell>
          <cell r="T165" t="str">
            <v>Valeur HOUELL</v>
          </cell>
          <cell r="U165" t="str">
            <v>I H S</v>
          </cell>
        </row>
        <row r="166">
          <cell r="A166" t="str">
            <v>NRD_078</v>
          </cell>
          <cell r="B166" t="str">
            <v>IHS_GAR_113</v>
          </cell>
          <cell r="C166" t="str">
            <v>NRD_078</v>
          </cell>
          <cell r="D166" t="str">
            <v>North</v>
          </cell>
          <cell r="E166" t="str">
            <v>North</v>
          </cell>
          <cell r="F166" t="str">
            <v>Adoumre-IHS</v>
          </cell>
          <cell r="G166" t="str">
            <v>P5</v>
          </cell>
          <cell r="H166" t="str">
            <v>Grid-Gen</v>
          </cell>
          <cell r="I166" t="str">
            <v>On Air</v>
          </cell>
          <cell r="J166" t="str">
            <v>Outdoor</v>
          </cell>
          <cell r="K166" t="str">
            <v>AC</v>
          </cell>
          <cell r="L166" t="str">
            <v>I-Eng</v>
          </cell>
          <cell r="M166" t="str">
            <v>Garoua 1</v>
          </cell>
          <cell r="N166" t="str">
            <v>BENOUE</v>
          </cell>
          <cell r="O166" t="str">
            <v>adoumre</v>
          </cell>
          <cell r="P166" t="str">
            <v>ALI ABAKAR</v>
          </cell>
          <cell r="Q166">
            <v>681438458</v>
          </cell>
          <cell r="R166">
            <v>657105035</v>
          </cell>
          <cell r="S166" t="str">
            <v>Alain Etoundi</v>
          </cell>
          <cell r="T166" t="str">
            <v>Valeur HOUELL</v>
          </cell>
          <cell r="U166" t="str">
            <v>I H S</v>
          </cell>
        </row>
        <row r="167">
          <cell r="A167" t="str">
            <v>NRD_090</v>
          </cell>
          <cell r="B167" t="str">
            <v>IHS_GAR_043</v>
          </cell>
          <cell r="C167" t="str">
            <v>NRD_090</v>
          </cell>
          <cell r="D167" t="str">
            <v>North</v>
          </cell>
          <cell r="E167" t="str">
            <v>North</v>
          </cell>
          <cell r="F167" t="str">
            <v>Lagdo</v>
          </cell>
          <cell r="G167" t="str">
            <v>P5</v>
          </cell>
          <cell r="H167" t="str">
            <v>Grid Only</v>
          </cell>
          <cell r="I167" t="str">
            <v>On Air</v>
          </cell>
          <cell r="J167" t="str">
            <v>Outdoor</v>
          </cell>
          <cell r="K167" t="str">
            <v>AC</v>
          </cell>
          <cell r="L167" t="str">
            <v>I-Eng</v>
          </cell>
          <cell r="M167" t="str">
            <v>Garoua 1</v>
          </cell>
          <cell r="N167" t="str">
            <v>BENOUE</v>
          </cell>
          <cell r="O167" t="str">
            <v>lagdo</v>
          </cell>
          <cell r="P167" t="str">
            <v>ALI ABAKAR</v>
          </cell>
          <cell r="Q167">
            <v>681438458</v>
          </cell>
          <cell r="R167">
            <v>657105035</v>
          </cell>
          <cell r="S167" t="str">
            <v>Alain Etoundi</v>
          </cell>
          <cell r="T167" t="str">
            <v>Valeur HOUELL</v>
          </cell>
          <cell r="U167" t="str">
            <v>I H S</v>
          </cell>
        </row>
        <row r="168">
          <cell r="A168" t="str">
            <v>ADM_092</v>
          </cell>
          <cell r="B168" t="str">
            <v>IHS_GAR_073</v>
          </cell>
          <cell r="C168" t="str">
            <v>ADM_092</v>
          </cell>
          <cell r="D168" t="str">
            <v>North</v>
          </cell>
          <cell r="E168" t="str">
            <v>North</v>
          </cell>
          <cell r="F168" t="str">
            <v>Mbe-IHS</v>
          </cell>
          <cell r="G168" t="str">
            <v>P5</v>
          </cell>
          <cell r="H168" t="str">
            <v>Solar-Gen</v>
          </cell>
          <cell r="I168" t="str">
            <v>On Air</v>
          </cell>
          <cell r="J168" t="str">
            <v>Outdoor</v>
          </cell>
          <cell r="K168" t="str">
            <v>AC</v>
          </cell>
          <cell r="L168" t="str">
            <v>I-Eng</v>
          </cell>
          <cell r="M168" t="str">
            <v>Garoua 1</v>
          </cell>
          <cell r="N168" t="str">
            <v>MAYO REY</v>
          </cell>
          <cell r="O168" t="str">
            <v>MBE</v>
          </cell>
          <cell r="P168" t="str">
            <v>ALI ABAKAR</v>
          </cell>
          <cell r="Q168">
            <v>681438458</v>
          </cell>
          <cell r="R168">
            <v>657105035</v>
          </cell>
          <cell r="S168" t="str">
            <v>Alain Etoundi</v>
          </cell>
          <cell r="T168" t="str">
            <v>Valeur HOUELL</v>
          </cell>
          <cell r="U168" t="str">
            <v>I H S</v>
          </cell>
        </row>
        <row r="169">
          <cell r="A169" t="str">
            <v>NRD_059</v>
          </cell>
          <cell r="B169" t="str">
            <v>IHS_GAR_070</v>
          </cell>
          <cell r="C169" t="str">
            <v>NRD_059</v>
          </cell>
          <cell r="D169" t="str">
            <v>North</v>
          </cell>
          <cell r="E169" t="str">
            <v>North</v>
          </cell>
          <cell r="F169" t="str">
            <v>Gamba-MTN</v>
          </cell>
          <cell r="G169" t="str">
            <v>P5</v>
          </cell>
          <cell r="H169" t="str">
            <v>Solar-Gen</v>
          </cell>
          <cell r="I169" t="str">
            <v>On Air</v>
          </cell>
          <cell r="J169" t="str">
            <v>Outdoor</v>
          </cell>
          <cell r="K169" t="str">
            <v>AC</v>
          </cell>
          <cell r="L169" t="str">
            <v>I-Eng</v>
          </cell>
          <cell r="M169" t="str">
            <v>Garoua 1</v>
          </cell>
          <cell r="N169" t="str">
            <v>MAYO REY</v>
          </cell>
          <cell r="O169" t="str">
            <v>lagdo</v>
          </cell>
          <cell r="P169" t="str">
            <v>ALI ABAKAR</v>
          </cell>
          <cell r="Q169">
            <v>681438458</v>
          </cell>
          <cell r="R169">
            <v>657105035</v>
          </cell>
          <cell r="S169" t="str">
            <v>Alain Etoundi</v>
          </cell>
          <cell r="T169" t="str">
            <v>Valeur HOUELL</v>
          </cell>
          <cell r="U169" t="str">
            <v>I H S</v>
          </cell>
        </row>
        <row r="170">
          <cell r="A170" t="str">
            <v>ADM_082</v>
          </cell>
          <cell r="B170" t="str">
            <v>IHS_GAR_075</v>
          </cell>
          <cell r="C170" t="str">
            <v>ADM_082</v>
          </cell>
          <cell r="D170" t="str">
            <v>North</v>
          </cell>
          <cell r="E170" t="str">
            <v>Adamawa</v>
          </cell>
          <cell r="F170" t="str">
            <v>DEENA-IHS</v>
          </cell>
          <cell r="G170" t="str">
            <v>P5</v>
          </cell>
          <cell r="H170" t="str">
            <v>Solar-Gen</v>
          </cell>
          <cell r="I170" t="str">
            <v>On Air</v>
          </cell>
          <cell r="J170" t="str">
            <v>Outdoor</v>
          </cell>
          <cell r="K170" t="str">
            <v>AC</v>
          </cell>
          <cell r="L170" t="str">
            <v>I-Eng</v>
          </cell>
          <cell r="M170" t="str">
            <v>Ngaoundere</v>
          </cell>
          <cell r="N170" t="str">
            <v>MAYO REY</v>
          </cell>
          <cell r="O170" t="str">
            <v>MBE</v>
          </cell>
          <cell r="P170" t="str">
            <v>ALI ABAKAR</v>
          </cell>
          <cell r="Q170">
            <v>681438458</v>
          </cell>
          <cell r="R170">
            <v>657105035</v>
          </cell>
          <cell r="S170" t="str">
            <v>Alain Etoundi</v>
          </cell>
          <cell r="T170" t="str">
            <v>Valeur HOUELL</v>
          </cell>
          <cell r="U170" t="str">
            <v>I H S</v>
          </cell>
        </row>
        <row r="171">
          <cell r="A171" t="str">
            <v>CTR_046</v>
          </cell>
          <cell r="B171" t="str">
            <v>IHS_YND_008</v>
          </cell>
          <cell r="C171" t="str">
            <v>CTR_046</v>
          </cell>
          <cell r="D171" t="str">
            <v>Center</v>
          </cell>
          <cell r="E171" t="str">
            <v>Center</v>
          </cell>
          <cell r="F171" t="str">
            <v>CNDH</v>
          </cell>
          <cell r="G171" t="str">
            <v>P2</v>
          </cell>
          <cell r="H171" t="str">
            <v>Grid-Gen</v>
          </cell>
          <cell r="I171" t="str">
            <v>On Air</v>
          </cell>
          <cell r="J171" t="str">
            <v>Indoor</v>
          </cell>
          <cell r="K171" t="str">
            <v>AC</v>
          </cell>
          <cell r="L171" t="str">
            <v>SAGEMCOM</v>
          </cell>
          <cell r="M171" t="str">
            <v>Essos</v>
          </cell>
          <cell r="N171" t="str">
            <v>MFOUNDI</v>
          </cell>
          <cell r="O171" t="str">
            <v>YAOUNDE 2</v>
          </cell>
          <cell r="P171" t="str">
            <v>Alphonse Deufo</v>
          </cell>
          <cell r="Q171">
            <v>656193000</v>
          </cell>
          <cell r="R171">
            <v>683661296</v>
          </cell>
          <cell r="S171" t="str">
            <v>Desire Moussinga</v>
          </cell>
          <cell r="T171" t="str">
            <v>Valeur HOUELL</v>
          </cell>
          <cell r="U171" t="str">
            <v>I H S</v>
          </cell>
        </row>
        <row r="172">
          <cell r="A172" t="str">
            <v>CTR_080</v>
          </cell>
          <cell r="B172" t="str">
            <v>IHS_YND_298</v>
          </cell>
          <cell r="C172" t="str">
            <v>CTR_080</v>
          </cell>
          <cell r="D172" t="str">
            <v>Center</v>
          </cell>
          <cell r="E172" t="str">
            <v>Center</v>
          </cell>
          <cell r="F172" t="str">
            <v>Olembe</v>
          </cell>
          <cell r="G172" t="str">
            <v>P2</v>
          </cell>
          <cell r="H172" t="str">
            <v>Grid-Gen</v>
          </cell>
          <cell r="I172" t="str">
            <v>On Air</v>
          </cell>
          <cell r="J172" t="str">
            <v>Indoor</v>
          </cell>
          <cell r="K172" t="str">
            <v>AC</v>
          </cell>
          <cell r="L172" t="str">
            <v>SAGEMCOM</v>
          </cell>
          <cell r="M172" t="str">
            <v>Manguier</v>
          </cell>
          <cell r="N172" t="str">
            <v>MFOUNDI</v>
          </cell>
          <cell r="O172" t="str">
            <v>YAOUNDE 1</v>
          </cell>
          <cell r="P172" t="str">
            <v>Alphonse Deufo</v>
          </cell>
          <cell r="Q172">
            <v>656193000</v>
          </cell>
          <cell r="R172">
            <v>683661296</v>
          </cell>
          <cell r="S172" t="str">
            <v>Desire Moussinga</v>
          </cell>
          <cell r="T172" t="str">
            <v>Valeur HOUELL</v>
          </cell>
          <cell r="U172" t="str">
            <v>I H S</v>
          </cell>
        </row>
        <row r="173">
          <cell r="A173" t="str">
            <v>CTR_198</v>
          </cell>
          <cell r="B173" t="str">
            <v>IHS_YND_126</v>
          </cell>
          <cell r="C173" t="str">
            <v>CTR_198</v>
          </cell>
          <cell r="D173" t="str">
            <v>Center</v>
          </cell>
          <cell r="E173" t="str">
            <v>Center</v>
          </cell>
          <cell r="F173" t="str">
            <v>Bastos-Nylon</v>
          </cell>
          <cell r="G173" t="str">
            <v>P2</v>
          </cell>
          <cell r="H173" t="str">
            <v>Grid-Gen</v>
          </cell>
          <cell r="I173" t="str">
            <v>On Air</v>
          </cell>
          <cell r="J173" t="str">
            <v>Outdoor</v>
          </cell>
          <cell r="K173" t="str">
            <v>AC</v>
          </cell>
          <cell r="L173" t="str">
            <v>SAGEMCOM</v>
          </cell>
          <cell r="M173" t="str">
            <v>Tsinga</v>
          </cell>
          <cell r="N173" t="str">
            <v>MFOUNDI</v>
          </cell>
          <cell r="O173" t="str">
            <v>YAOUNDE 2</v>
          </cell>
          <cell r="P173" t="str">
            <v>Alphonse Deufo</v>
          </cell>
          <cell r="Q173">
            <v>656193000</v>
          </cell>
          <cell r="R173">
            <v>683661296</v>
          </cell>
          <cell r="S173" t="str">
            <v>Desire Moussinga</v>
          </cell>
          <cell r="T173" t="str">
            <v>Valeur HOUELL</v>
          </cell>
          <cell r="U173" t="str">
            <v>I H S</v>
          </cell>
        </row>
        <row r="174">
          <cell r="A174" t="str">
            <v>CTR_049</v>
          </cell>
          <cell r="B174" t="str">
            <v>IHS_YND_209</v>
          </cell>
          <cell r="C174" t="str">
            <v>CTR_049</v>
          </cell>
          <cell r="D174" t="str">
            <v>Center</v>
          </cell>
          <cell r="E174" t="str">
            <v>Center</v>
          </cell>
          <cell r="F174" t="str">
            <v>Manguier</v>
          </cell>
          <cell r="G174" t="str">
            <v>P2</v>
          </cell>
          <cell r="H174" t="str">
            <v>Grid-Gen</v>
          </cell>
          <cell r="I174" t="str">
            <v>On Air</v>
          </cell>
          <cell r="J174" t="str">
            <v>Indoor</v>
          </cell>
          <cell r="K174" t="str">
            <v>AC</v>
          </cell>
          <cell r="L174" t="str">
            <v>SAGEMCOM</v>
          </cell>
          <cell r="M174" t="str">
            <v>Manguier</v>
          </cell>
          <cell r="N174" t="str">
            <v>MFOUNDI</v>
          </cell>
          <cell r="O174" t="str">
            <v>YAOUNDE 1</v>
          </cell>
          <cell r="P174" t="str">
            <v>Alphonse Deufo</v>
          </cell>
          <cell r="Q174">
            <v>656193000</v>
          </cell>
          <cell r="R174">
            <v>683661296</v>
          </cell>
          <cell r="S174" t="str">
            <v>Desire Moussinga</v>
          </cell>
          <cell r="T174" t="str">
            <v>Valeur HOUELL</v>
          </cell>
          <cell r="U174" t="str">
            <v>I H S</v>
          </cell>
        </row>
        <row r="175">
          <cell r="A175" t="str">
            <v>CTR_213</v>
          </cell>
          <cell r="B175" t="str">
            <v>IHS_YND_247</v>
          </cell>
          <cell r="C175" t="str">
            <v>CTR_213</v>
          </cell>
          <cell r="D175" t="str">
            <v>Center</v>
          </cell>
          <cell r="E175" t="str">
            <v>Center</v>
          </cell>
          <cell r="F175" t="str">
            <v>Okolo</v>
          </cell>
          <cell r="G175" t="str">
            <v>P2</v>
          </cell>
          <cell r="H175" t="str">
            <v>Grid-Gen</v>
          </cell>
          <cell r="I175" t="str">
            <v>On Air</v>
          </cell>
          <cell r="J175" t="str">
            <v>Outdoor</v>
          </cell>
          <cell r="K175" t="str">
            <v>AC</v>
          </cell>
          <cell r="L175" t="str">
            <v>SAGEMCOM</v>
          </cell>
          <cell r="M175" t="str">
            <v>Manguier</v>
          </cell>
          <cell r="N175" t="str">
            <v>MFOUNDI</v>
          </cell>
          <cell r="O175" t="str">
            <v>YAOUNDE 1</v>
          </cell>
          <cell r="P175" t="str">
            <v>Alphonse Deufo</v>
          </cell>
          <cell r="Q175">
            <v>656193000</v>
          </cell>
          <cell r="R175">
            <v>683661296</v>
          </cell>
          <cell r="S175" t="str">
            <v>Desire Moussinga</v>
          </cell>
          <cell r="T175" t="str">
            <v>Valeur HOUELL</v>
          </cell>
          <cell r="U175" t="str">
            <v>I H S</v>
          </cell>
        </row>
        <row r="176">
          <cell r="A176" t="str">
            <v>CTR_011</v>
          </cell>
          <cell r="B176" t="str">
            <v>IHS_YND_196</v>
          </cell>
          <cell r="C176" t="str">
            <v>CTR_011</v>
          </cell>
          <cell r="D176" t="str">
            <v>Center</v>
          </cell>
          <cell r="E176" t="str">
            <v>Center</v>
          </cell>
          <cell r="F176" t="str">
            <v>PDC</v>
          </cell>
          <cell r="G176" t="str">
            <v>P2</v>
          </cell>
          <cell r="H176" t="str">
            <v>Grid-Gen</v>
          </cell>
          <cell r="I176" t="str">
            <v>On Air</v>
          </cell>
          <cell r="J176" t="str">
            <v>Indoor</v>
          </cell>
          <cell r="K176" t="str">
            <v>AC</v>
          </cell>
          <cell r="L176" t="str">
            <v>SAGEMCOM</v>
          </cell>
          <cell r="M176" t="str">
            <v>Tsinga</v>
          </cell>
          <cell r="N176" t="str">
            <v>MFOUNDI</v>
          </cell>
          <cell r="O176" t="str">
            <v>YAOUNDE 2</v>
          </cell>
          <cell r="P176" t="str">
            <v>Alphonse Deufo</v>
          </cell>
          <cell r="Q176">
            <v>656193000</v>
          </cell>
          <cell r="R176">
            <v>683661296</v>
          </cell>
          <cell r="S176" t="str">
            <v>Desire Moussinga</v>
          </cell>
          <cell r="T176" t="str">
            <v>Valeur HOUELL</v>
          </cell>
          <cell r="U176" t="str">
            <v>I H S</v>
          </cell>
        </row>
        <row r="177">
          <cell r="A177" t="str">
            <v>CTR_110</v>
          </cell>
          <cell r="B177" t="str">
            <v>IHS_YND_028</v>
          </cell>
          <cell r="C177" t="str">
            <v>CTR_110</v>
          </cell>
          <cell r="D177" t="str">
            <v>Center</v>
          </cell>
          <cell r="E177" t="str">
            <v>Center</v>
          </cell>
          <cell r="F177" t="str">
            <v>H-Central</v>
          </cell>
          <cell r="G177" t="str">
            <v>P3</v>
          </cell>
          <cell r="H177" t="str">
            <v>Grid-Gen</v>
          </cell>
          <cell r="I177" t="str">
            <v>On Air</v>
          </cell>
          <cell r="J177" t="str">
            <v>Indoor</v>
          </cell>
          <cell r="K177" t="str">
            <v>AC</v>
          </cell>
          <cell r="L177" t="str">
            <v>SAGEMCOM</v>
          </cell>
          <cell r="M177" t="str">
            <v>Essos</v>
          </cell>
          <cell r="N177" t="str">
            <v>MFOUNDI</v>
          </cell>
          <cell r="O177" t="str">
            <v>YAOUNDE 2</v>
          </cell>
          <cell r="P177" t="str">
            <v>Alphonse Deufo</v>
          </cell>
          <cell r="Q177">
            <v>656193000</v>
          </cell>
          <cell r="R177">
            <v>683661296</v>
          </cell>
          <cell r="S177" t="str">
            <v>Desire Moussinga</v>
          </cell>
          <cell r="T177" t="str">
            <v>Valeur HOUELL</v>
          </cell>
          <cell r="U177" t="str">
            <v>I H S</v>
          </cell>
        </row>
        <row r="178">
          <cell r="A178" t="str">
            <v>CTR_002</v>
          </cell>
          <cell r="B178" t="str">
            <v>IHS_YND_010</v>
          </cell>
          <cell r="C178" t="str">
            <v>CTR_002</v>
          </cell>
          <cell r="D178" t="str">
            <v>Center</v>
          </cell>
          <cell r="E178" t="str">
            <v>Center</v>
          </cell>
          <cell r="F178" t="str">
            <v>CNR</v>
          </cell>
          <cell r="G178" t="str">
            <v>P3</v>
          </cell>
          <cell r="H178" t="str">
            <v>Grid-Gen</v>
          </cell>
          <cell r="I178" t="str">
            <v>On Air</v>
          </cell>
          <cell r="J178" t="str">
            <v>Indoor</v>
          </cell>
          <cell r="K178" t="str">
            <v>AC</v>
          </cell>
          <cell r="L178" t="str">
            <v>SAGEMCOM</v>
          </cell>
          <cell r="M178" t="str">
            <v>Essos</v>
          </cell>
          <cell r="N178" t="str">
            <v>MFOUNDI</v>
          </cell>
          <cell r="O178" t="str">
            <v>YAOUNDE 2</v>
          </cell>
          <cell r="P178" t="str">
            <v>Alphonse Deufo</v>
          </cell>
          <cell r="Q178">
            <v>656193000</v>
          </cell>
          <cell r="R178">
            <v>683661296</v>
          </cell>
          <cell r="S178" t="str">
            <v>Desire Moussinga</v>
          </cell>
          <cell r="T178" t="str">
            <v>Valeur HOUELL</v>
          </cell>
          <cell r="U178" t="str">
            <v>I H S</v>
          </cell>
        </row>
        <row r="179">
          <cell r="A179" t="str">
            <v>CTR_077</v>
          </cell>
          <cell r="B179" t="str">
            <v>IHS_YND_015</v>
          </cell>
          <cell r="C179" t="str">
            <v>CTR_077</v>
          </cell>
          <cell r="D179" t="str">
            <v>Center</v>
          </cell>
          <cell r="E179" t="str">
            <v>Center</v>
          </cell>
          <cell r="F179" t="str">
            <v>H-ville</v>
          </cell>
          <cell r="G179" t="str">
            <v>P3</v>
          </cell>
          <cell r="H179" t="str">
            <v>Grid Only</v>
          </cell>
          <cell r="I179" t="str">
            <v>On Air</v>
          </cell>
          <cell r="J179" t="str">
            <v>Indoor</v>
          </cell>
          <cell r="K179" t="str">
            <v>AC</v>
          </cell>
          <cell r="L179" t="str">
            <v>SAGEMCOM</v>
          </cell>
          <cell r="M179" t="str">
            <v>Essos</v>
          </cell>
          <cell r="N179" t="str">
            <v>MFOUNDI</v>
          </cell>
          <cell r="O179" t="str">
            <v>YAOUNDE 1</v>
          </cell>
          <cell r="P179" t="str">
            <v>Alphonse Deufo</v>
          </cell>
          <cell r="Q179">
            <v>656193000</v>
          </cell>
          <cell r="R179">
            <v>683661296</v>
          </cell>
          <cell r="S179" t="str">
            <v>Desire Moussinga</v>
          </cell>
          <cell r="T179" t="str">
            <v>Valeur HOUELL</v>
          </cell>
          <cell r="U179" t="str">
            <v>I H S</v>
          </cell>
        </row>
        <row r="180">
          <cell r="A180" t="str">
            <v>CTR_038</v>
          </cell>
          <cell r="B180" t="str">
            <v>IHS_YND_052</v>
          </cell>
          <cell r="C180" t="str">
            <v>CTR_038</v>
          </cell>
          <cell r="D180" t="str">
            <v>Center</v>
          </cell>
          <cell r="E180" t="str">
            <v>Center</v>
          </cell>
          <cell r="F180" t="str">
            <v>NR-Bastos</v>
          </cell>
          <cell r="G180" t="str">
            <v>P3</v>
          </cell>
          <cell r="H180" t="str">
            <v>Grid Only</v>
          </cell>
          <cell r="I180" t="str">
            <v>On Air</v>
          </cell>
          <cell r="J180" t="str">
            <v>Indoor</v>
          </cell>
          <cell r="K180" t="str">
            <v>AC</v>
          </cell>
          <cell r="L180" t="str">
            <v>SAGEMCOM</v>
          </cell>
          <cell r="M180" t="str">
            <v>Tsinga</v>
          </cell>
          <cell r="N180" t="str">
            <v>MFOUNDI</v>
          </cell>
          <cell r="O180" t="str">
            <v>YAOUNDE 2</v>
          </cell>
          <cell r="P180" t="str">
            <v>Alphonse Deufo</v>
          </cell>
          <cell r="Q180">
            <v>656193000</v>
          </cell>
          <cell r="R180">
            <v>683661296</v>
          </cell>
          <cell r="S180" t="str">
            <v>Desire Moussinga</v>
          </cell>
          <cell r="T180" t="str">
            <v>Valeur HOUELL</v>
          </cell>
          <cell r="U180" t="str">
            <v>I H S</v>
          </cell>
        </row>
        <row r="181">
          <cell r="A181" t="str">
            <v>CTR_020</v>
          </cell>
          <cell r="B181" t="str">
            <v>IHS_YND_137</v>
          </cell>
          <cell r="C181" t="str">
            <v>CTR_020</v>
          </cell>
          <cell r="D181" t="str">
            <v>Center</v>
          </cell>
          <cell r="E181" t="str">
            <v>Center</v>
          </cell>
          <cell r="F181" t="str">
            <v>Masque</v>
          </cell>
          <cell r="G181" t="str">
            <v>P3</v>
          </cell>
          <cell r="H181" t="str">
            <v>Grid Only</v>
          </cell>
          <cell r="I181" t="str">
            <v>On Air</v>
          </cell>
          <cell r="J181" t="str">
            <v>Indoor</v>
          </cell>
          <cell r="K181" t="str">
            <v>AC</v>
          </cell>
          <cell r="L181" t="str">
            <v>SAGEMCOM</v>
          </cell>
          <cell r="M181" t="str">
            <v>Manguier</v>
          </cell>
          <cell r="N181" t="str">
            <v>MFOUNDI</v>
          </cell>
          <cell r="O181" t="str">
            <v>YAOUNDE 1</v>
          </cell>
          <cell r="P181" t="str">
            <v>Alphonse Deufo</v>
          </cell>
          <cell r="Q181">
            <v>656193000</v>
          </cell>
          <cell r="R181">
            <v>683661296</v>
          </cell>
          <cell r="S181" t="str">
            <v>Desire Moussinga</v>
          </cell>
          <cell r="T181" t="str">
            <v>Valeur HOUELL</v>
          </cell>
          <cell r="U181" t="str">
            <v>I H S</v>
          </cell>
        </row>
        <row r="182">
          <cell r="A182" t="str">
            <v>CTR_200</v>
          </cell>
          <cell r="B182" t="str">
            <v>IHS_YND_129</v>
          </cell>
          <cell r="C182" t="str">
            <v>CTR_200</v>
          </cell>
          <cell r="D182" t="str">
            <v>Center</v>
          </cell>
          <cell r="E182" t="str">
            <v>Center</v>
          </cell>
          <cell r="F182" t="str">
            <v>Bastos-BAT</v>
          </cell>
          <cell r="G182" t="str">
            <v>P3</v>
          </cell>
          <cell r="H182" t="str">
            <v>Grid-Gen</v>
          </cell>
          <cell r="I182" t="str">
            <v>On Air</v>
          </cell>
          <cell r="J182" t="str">
            <v>Indoor</v>
          </cell>
          <cell r="K182" t="str">
            <v>AC</v>
          </cell>
          <cell r="L182" t="str">
            <v>SAGEMCOM</v>
          </cell>
          <cell r="M182" t="str">
            <v>Tsinga</v>
          </cell>
          <cell r="N182" t="str">
            <v>MFOUNDI</v>
          </cell>
          <cell r="O182" t="str">
            <v>YAOUNDE 2</v>
          </cell>
          <cell r="P182" t="str">
            <v>Alphonse Deufo</v>
          </cell>
          <cell r="Q182">
            <v>656193000</v>
          </cell>
          <cell r="R182">
            <v>683661296</v>
          </cell>
          <cell r="S182" t="str">
            <v>Desire Moussinga</v>
          </cell>
          <cell r="T182" t="str">
            <v>Valeur HOUELL</v>
          </cell>
          <cell r="U182" t="str">
            <v>I H S</v>
          </cell>
        </row>
        <row r="183">
          <cell r="A183" t="str">
            <v>CTR_344</v>
          </cell>
          <cell r="B183" t="str">
            <v>IHS_YND_192</v>
          </cell>
          <cell r="C183" t="str">
            <v>CTR_344</v>
          </cell>
          <cell r="D183" t="str">
            <v>Center</v>
          </cell>
          <cell r="E183" t="str">
            <v>Center</v>
          </cell>
          <cell r="F183" t="str">
            <v>Dragage</v>
          </cell>
          <cell r="G183" t="str">
            <v>P3</v>
          </cell>
          <cell r="H183" t="str">
            <v>Grid-Gen</v>
          </cell>
          <cell r="I183" t="str">
            <v>On Air</v>
          </cell>
          <cell r="J183" t="str">
            <v>Outdoor</v>
          </cell>
          <cell r="K183" t="str">
            <v>AC</v>
          </cell>
          <cell r="L183" t="str">
            <v>SAGEMCOM</v>
          </cell>
          <cell r="M183" t="str">
            <v>Manguier</v>
          </cell>
          <cell r="N183" t="str">
            <v>MFOUNDI</v>
          </cell>
          <cell r="O183" t="str">
            <v>YAOUNDE 1</v>
          </cell>
          <cell r="P183" t="str">
            <v>Alphonse Deufo</v>
          </cell>
          <cell r="Q183">
            <v>656193000</v>
          </cell>
          <cell r="R183">
            <v>683661296</v>
          </cell>
          <cell r="S183" t="str">
            <v>Desire Moussinga</v>
          </cell>
          <cell r="T183" t="str">
            <v>Valeur HOUELL</v>
          </cell>
          <cell r="U183" t="str">
            <v>I H S</v>
          </cell>
        </row>
        <row r="184">
          <cell r="A184" t="str">
            <v>CTR_088</v>
          </cell>
          <cell r="B184" t="str">
            <v>IHS_YND_221</v>
          </cell>
          <cell r="C184" t="str">
            <v>CTR_088</v>
          </cell>
          <cell r="D184" t="str">
            <v>Center</v>
          </cell>
          <cell r="E184" t="str">
            <v>Center</v>
          </cell>
          <cell r="F184" t="str">
            <v>J-Vespa</v>
          </cell>
          <cell r="G184" t="str">
            <v>P3</v>
          </cell>
          <cell r="H184" t="str">
            <v>Grid-Gen</v>
          </cell>
          <cell r="I184" t="str">
            <v>On Air</v>
          </cell>
          <cell r="J184" t="str">
            <v>Indoor</v>
          </cell>
          <cell r="K184" t="str">
            <v>AC</v>
          </cell>
          <cell r="L184" t="str">
            <v>SAGEMCOM</v>
          </cell>
          <cell r="M184" t="str">
            <v>Tsinga</v>
          </cell>
          <cell r="N184" t="str">
            <v>MFOUNDI</v>
          </cell>
          <cell r="O184" t="str">
            <v>YAOUNDE 2</v>
          </cell>
          <cell r="P184" t="str">
            <v>Alphonse Deufo</v>
          </cell>
          <cell r="Q184">
            <v>656193000</v>
          </cell>
          <cell r="R184">
            <v>683661296</v>
          </cell>
          <cell r="S184" t="str">
            <v>Desire Moussinga</v>
          </cell>
          <cell r="T184" t="str">
            <v>Valeur HOUELL</v>
          </cell>
          <cell r="U184" t="str">
            <v>I H S</v>
          </cell>
        </row>
        <row r="185">
          <cell r="A185" t="str">
            <v>CTR_124</v>
          </cell>
          <cell r="B185" t="str">
            <v>IHS_YND_208</v>
          </cell>
          <cell r="C185" t="str">
            <v>CTR_124</v>
          </cell>
          <cell r="D185" t="str">
            <v>Center</v>
          </cell>
          <cell r="E185" t="str">
            <v>Center</v>
          </cell>
          <cell r="F185" t="str">
            <v>ARMP</v>
          </cell>
          <cell r="G185" t="str">
            <v>P3</v>
          </cell>
          <cell r="H185" t="str">
            <v>Grid Only</v>
          </cell>
          <cell r="I185" t="str">
            <v>On Air</v>
          </cell>
          <cell r="J185" t="str">
            <v>Indoor</v>
          </cell>
          <cell r="K185" t="str">
            <v>AC</v>
          </cell>
          <cell r="L185" t="str">
            <v>SAGEMCOM</v>
          </cell>
          <cell r="M185" t="str">
            <v>Manguier</v>
          </cell>
          <cell r="N185" t="str">
            <v>MFOUNDI</v>
          </cell>
          <cell r="O185" t="str">
            <v>YAOUNDE 1</v>
          </cell>
          <cell r="P185" t="str">
            <v>Alphonse Deufo</v>
          </cell>
          <cell r="Q185">
            <v>656193000</v>
          </cell>
          <cell r="R185">
            <v>683661296</v>
          </cell>
          <cell r="S185" t="str">
            <v>Desire Moussinga</v>
          </cell>
          <cell r="T185" t="str">
            <v>Valeur HOUELL</v>
          </cell>
          <cell r="U185" t="str">
            <v>I H S</v>
          </cell>
        </row>
        <row r="186">
          <cell r="A186" t="str">
            <v>CTR_834</v>
          </cell>
          <cell r="B186" t="str">
            <v>IHS_YND_220</v>
          </cell>
          <cell r="C186" t="str">
            <v>CTR_834</v>
          </cell>
          <cell r="D186" t="str">
            <v>Center</v>
          </cell>
          <cell r="E186" t="str">
            <v>Center</v>
          </cell>
          <cell r="F186" t="str">
            <v>Golf Quater</v>
          </cell>
          <cell r="G186" t="str">
            <v>P3</v>
          </cell>
          <cell r="H186" t="str">
            <v>Grid-Gen</v>
          </cell>
          <cell r="I186">
            <v>0</v>
          </cell>
          <cell r="J186" t="str">
            <v>Outdoor</v>
          </cell>
          <cell r="K186" t="str">
            <v>AC</v>
          </cell>
          <cell r="L186" t="str">
            <v>SAGEMCOM</v>
          </cell>
          <cell r="M186" t="str">
            <v>Tsinga</v>
          </cell>
          <cell r="N186" t="str">
            <v>MFOUNDI</v>
          </cell>
          <cell r="O186" t="str">
            <v>YAOUNDE 2</v>
          </cell>
          <cell r="P186" t="str">
            <v>Alphonse Deufo</v>
          </cell>
          <cell r="Q186">
            <v>656193000</v>
          </cell>
          <cell r="R186">
            <v>683661296</v>
          </cell>
          <cell r="S186" t="str">
            <v>Desire Moussinga</v>
          </cell>
          <cell r="T186" t="str">
            <v>Valeur HOUELL</v>
          </cell>
          <cell r="U186" t="str">
            <v>I H S</v>
          </cell>
        </row>
        <row r="187">
          <cell r="A187" t="str">
            <v>CTR_474</v>
          </cell>
          <cell r="B187" t="str">
            <v>IHS_YND_563</v>
          </cell>
          <cell r="C187" t="str">
            <v>CTR_474</v>
          </cell>
          <cell r="D187" t="str">
            <v>Center</v>
          </cell>
          <cell r="E187" t="str">
            <v>Center</v>
          </cell>
          <cell r="F187" t="str">
            <v>Bastos Bethesda</v>
          </cell>
          <cell r="G187" t="str">
            <v>P4</v>
          </cell>
          <cell r="H187" t="str">
            <v>Grid-Gen</v>
          </cell>
          <cell r="I187" t="str">
            <v>On Air</v>
          </cell>
          <cell r="J187" t="str">
            <v>Outdoor</v>
          </cell>
          <cell r="K187" t="str">
            <v>AC</v>
          </cell>
          <cell r="L187" t="str">
            <v>SAGEMCOM</v>
          </cell>
          <cell r="M187" t="str">
            <v>Tsinga</v>
          </cell>
          <cell r="N187" t="str">
            <v>MFOUNDI</v>
          </cell>
          <cell r="O187" t="str">
            <v>YAOUNDE 2</v>
          </cell>
          <cell r="P187" t="str">
            <v>Alphonse Deufo</v>
          </cell>
          <cell r="Q187">
            <v>656193000</v>
          </cell>
          <cell r="R187">
            <v>683661296</v>
          </cell>
          <cell r="S187" t="str">
            <v>Desire Moussinga</v>
          </cell>
          <cell r="T187" t="str">
            <v>Valeur HOUELL</v>
          </cell>
          <cell r="U187" t="str">
            <v>I H S</v>
          </cell>
        </row>
        <row r="188">
          <cell r="A188" t="str">
            <v>CTR_387</v>
          </cell>
          <cell r="B188" t="str">
            <v>IHS_YND_276</v>
          </cell>
          <cell r="C188" t="str">
            <v>CTR_387</v>
          </cell>
          <cell r="D188" t="str">
            <v>Center</v>
          </cell>
          <cell r="E188" t="str">
            <v>Center</v>
          </cell>
          <cell r="F188" t="str">
            <v>Ekombitie</v>
          </cell>
          <cell r="G188" t="str">
            <v>P4</v>
          </cell>
          <cell r="H188" t="str">
            <v>Grid-Gen</v>
          </cell>
          <cell r="I188" t="str">
            <v>On Air</v>
          </cell>
          <cell r="J188" t="str">
            <v>Outdoor</v>
          </cell>
          <cell r="K188" t="str">
            <v>AC</v>
          </cell>
          <cell r="L188" t="str">
            <v>SAGEMCOM</v>
          </cell>
          <cell r="M188" t="str">
            <v>Manguier</v>
          </cell>
          <cell r="N188" t="str">
            <v>MFOUNDI</v>
          </cell>
          <cell r="O188" t="str">
            <v>YAOUNDE 1</v>
          </cell>
          <cell r="P188" t="str">
            <v>Alphonse Deufo</v>
          </cell>
          <cell r="Q188">
            <v>656193000</v>
          </cell>
          <cell r="R188">
            <v>683661296</v>
          </cell>
          <cell r="S188" t="str">
            <v>Desire Moussinga</v>
          </cell>
          <cell r="T188" t="str">
            <v>Valeur HOUELL</v>
          </cell>
          <cell r="U188" t="str">
            <v>I H S</v>
          </cell>
        </row>
        <row r="189">
          <cell r="A189" t="str">
            <v>CTR_383</v>
          </cell>
          <cell r="B189" t="str">
            <v>IHS_YND_300</v>
          </cell>
          <cell r="C189" t="str">
            <v>CTR_383</v>
          </cell>
          <cell r="D189" t="str">
            <v>Center</v>
          </cell>
          <cell r="E189" t="str">
            <v>Center</v>
          </cell>
          <cell r="F189" t="str">
            <v>Olembe-Terminus</v>
          </cell>
          <cell r="G189" t="str">
            <v>P4</v>
          </cell>
          <cell r="H189" t="str">
            <v>Grid-Gen</v>
          </cell>
          <cell r="I189" t="str">
            <v>On Air</v>
          </cell>
          <cell r="J189" t="str">
            <v>Outdoor</v>
          </cell>
          <cell r="K189" t="str">
            <v>AC</v>
          </cell>
          <cell r="L189" t="str">
            <v>SAGEMCOM</v>
          </cell>
          <cell r="M189" t="str">
            <v>Manguier</v>
          </cell>
          <cell r="N189" t="str">
            <v>MFOUNDI</v>
          </cell>
          <cell r="O189" t="str">
            <v>YAOUNDE 1</v>
          </cell>
          <cell r="P189" t="str">
            <v>Alphonse Deufo</v>
          </cell>
          <cell r="Q189">
            <v>656193000</v>
          </cell>
          <cell r="R189">
            <v>683661296</v>
          </cell>
          <cell r="S189" t="str">
            <v>Desire Moussinga</v>
          </cell>
          <cell r="T189" t="str">
            <v>Valeur HOUELL</v>
          </cell>
          <cell r="U189" t="str">
            <v>I H S</v>
          </cell>
        </row>
        <row r="190">
          <cell r="A190" t="str">
            <v>CTR_381</v>
          </cell>
          <cell r="B190" t="str">
            <v>IHS_YND_303</v>
          </cell>
          <cell r="C190" t="str">
            <v>CTR_381</v>
          </cell>
          <cell r="D190" t="str">
            <v>Center</v>
          </cell>
          <cell r="E190" t="str">
            <v>Center</v>
          </cell>
          <cell r="F190" t="str">
            <v>Nyom</v>
          </cell>
          <cell r="G190" t="str">
            <v>P4</v>
          </cell>
          <cell r="H190" t="str">
            <v>Grid-Gen</v>
          </cell>
          <cell r="I190" t="str">
            <v>On Air</v>
          </cell>
          <cell r="J190" t="str">
            <v>Outdoor</v>
          </cell>
          <cell r="K190" t="str">
            <v>AC</v>
          </cell>
          <cell r="L190" t="str">
            <v>SAGEMCOM</v>
          </cell>
          <cell r="M190" t="str">
            <v>Manguier</v>
          </cell>
          <cell r="N190" t="str">
            <v>MFOUNDI</v>
          </cell>
          <cell r="O190" t="str">
            <v>YAOUNDE 1</v>
          </cell>
          <cell r="P190" t="str">
            <v>Alphonse Deufo</v>
          </cell>
          <cell r="Q190">
            <v>656193000</v>
          </cell>
          <cell r="R190">
            <v>683661296</v>
          </cell>
          <cell r="S190" t="str">
            <v>Desire Moussinga</v>
          </cell>
          <cell r="T190" t="str">
            <v>Valeur HOUELL</v>
          </cell>
          <cell r="U190" t="str">
            <v>I H S</v>
          </cell>
        </row>
        <row r="191">
          <cell r="A191" t="str">
            <v>CTR_337</v>
          </cell>
          <cell r="B191" t="str">
            <v>IHS_YND_280</v>
          </cell>
          <cell r="C191" t="str">
            <v>CTR_337</v>
          </cell>
          <cell r="D191" t="str">
            <v>Center</v>
          </cell>
          <cell r="E191" t="str">
            <v>Center</v>
          </cell>
          <cell r="F191" t="str">
            <v>Messassi</v>
          </cell>
          <cell r="G191" t="str">
            <v>P4</v>
          </cell>
          <cell r="H191" t="str">
            <v>Grid-Gen</v>
          </cell>
          <cell r="I191" t="str">
            <v>On Air</v>
          </cell>
          <cell r="J191" t="str">
            <v>Outdoor</v>
          </cell>
          <cell r="K191" t="str">
            <v>AC</v>
          </cell>
          <cell r="L191" t="str">
            <v>SAGEMCOM</v>
          </cell>
          <cell r="M191" t="str">
            <v>Manguier</v>
          </cell>
          <cell r="N191" t="str">
            <v>MFOUNDI</v>
          </cell>
          <cell r="O191" t="str">
            <v>YAOUNDE 1</v>
          </cell>
          <cell r="P191" t="str">
            <v>Alphonse Deufo</v>
          </cell>
          <cell r="Q191">
            <v>656193000</v>
          </cell>
          <cell r="R191">
            <v>683661296</v>
          </cell>
          <cell r="S191" t="str">
            <v>Desire Moussinga</v>
          </cell>
          <cell r="T191" t="str">
            <v>Valeur HOUELL</v>
          </cell>
          <cell r="U191" t="str">
            <v>I H S</v>
          </cell>
        </row>
        <row r="192">
          <cell r="A192" t="str">
            <v>CTR_271</v>
          </cell>
          <cell r="B192" t="str">
            <v>IHS_YND_275</v>
          </cell>
          <cell r="C192" t="str">
            <v>CTR_271</v>
          </cell>
          <cell r="D192" t="str">
            <v>Center</v>
          </cell>
          <cell r="E192" t="str">
            <v>Center</v>
          </cell>
          <cell r="F192" t="str">
            <v>Nkolbong</v>
          </cell>
          <cell r="G192" t="str">
            <v>P4</v>
          </cell>
          <cell r="H192" t="str">
            <v>Grid-Gen</v>
          </cell>
          <cell r="I192" t="str">
            <v>On Air</v>
          </cell>
          <cell r="J192" t="str">
            <v>Outdoor</v>
          </cell>
          <cell r="K192" t="str">
            <v>AC</v>
          </cell>
          <cell r="L192" t="str">
            <v>SAGEMCOM</v>
          </cell>
          <cell r="M192" t="str">
            <v>Manguier</v>
          </cell>
          <cell r="N192" t="str">
            <v>MFOUNDI</v>
          </cell>
          <cell r="O192" t="str">
            <v>YAOUNDE 1</v>
          </cell>
          <cell r="P192" t="str">
            <v>Alphonse Deufo</v>
          </cell>
          <cell r="Q192">
            <v>656193000</v>
          </cell>
          <cell r="R192">
            <v>683661296</v>
          </cell>
          <cell r="S192" t="str">
            <v>Desire Moussinga</v>
          </cell>
          <cell r="T192" t="str">
            <v>Valeur HOUELL</v>
          </cell>
          <cell r="U192" t="str">
            <v>I H S</v>
          </cell>
        </row>
        <row r="193">
          <cell r="A193" t="str">
            <v>CTR_161</v>
          </cell>
          <cell r="B193" t="str">
            <v>IHS_YND_506</v>
          </cell>
          <cell r="C193" t="str">
            <v>CTR_161</v>
          </cell>
          <cell r="D193" t="str">
            <v>Center</v>
          </cell>
          <cell r="E193" t="str">
            <v>Center</v>
          </cell>
          <cell r="F193" t="str">
            <v>Omnisport-Rail</v>
          </cell>
          <cell r="G193" t="str">
            <v>P4</v>
          </cell>
          <cell r="H193" t="str">
            <v>Grid-Gen</v>
          </cell>
          <cell r="I193" t="str">
            <v>On Air</v>
          </cell>
          <cell r="J193" t="str">
            <v>Outdoor</v>
          </cell>
          <cell r="K193" t="str">
            <v>AC</v>
          </cell>
          <cell r="L193" t="str">
            <v>SAGEMCOM</v>
          </cell>
          <cell r="M193" t="str">
            <v>Manguier</v>
          </cell>
          <cell r="N193" t="str">
            <v>MFOUNDI</v>
          </cell>
          <cell r="O193" t="str">
            <v>YAOUNDE 1</v>
          </cell>
          <cell r="P193" t="str">
            <v>Alphonse Deufo</v>
          </cell>
          <cell r="Q193">
            <v>656193000</v>
          </cell>
          <cell r="R193">
            <v>683661296</v>
          </cell>
          <cell r="S193" t="str">
            <v>Desire Moussinga</v>
          </cell>
          <cell r="T193" t="str">
            <v>Valeur HOUELL</v>
          </cell>
          <cell r="U193" t="str">
            <v>I H S</v>
          </cell>
        </row>
        <row r="194">
          <cell r="A194" t="str">
            <v>CTR_086</v>
          </cell>
          <cell r="B194" t="str">
            <v>IHS_YND_211</v>
          </cell>
          <cell r="C194" t="str">
            <v>CTR_086</v>
          </cell>
          <cell r="D194" t="str">
            <v>Center</v>
          </cell>
          <cell r="E194" t="str">
            <v>Center</v>
          </cell>
          <cell r="F194" t="str">
            <v>Etoudi</v>
          </cell>
          <cell r="G194" t="str">
            <v>P4</v>
          </cell>
          <cell r="H194" t="str">
            <v>Grid-Gen</v>
          </cell>
          <cell r="I194" t="str">
            <v>On Air</v>
          </cell>
          <cell r="J194" t="str">
            <v>Indoor</v>
          </cell>
          <cell r="K194" t="str">
            <v>AC</v>
          </cell>
          <cell r="L194" t="str">
            <v>SAGEMCOM</v>
          </cell>
          <cell r="M194" t="str">
            <v>Manguier</v>
          </cell>
          <cell r="N194" t="str">
            <v>MFOUNDI</v>
          </cell>
          <cell r="O194" t="str">
            <v>YAOUNDE 1</v>
          </cell>
          <cell r="P194" t="str">
            <v>Alphonse Deufo</v>
          </cell>
          <cell r="Q194">
            <v>656193000</v>
          </cell>
          <cell r="R194">
            <v>683661296</v>
          </cell>
          <cell r="S194" t="str">
            <v>Desire Moussinga</v>
          </cell>
          <cell r="T194" t="str">
            <v>Valeur HOUELL</v>
          </cell>
          <cell r="U194" t="str">
            <v>I H S</v>
          </cell>
        </row>
        <row r="195">
          <cell r="A195" t="str">
            <v>CTR_079</v>
          </cell>
          <cell r="B195" t="str">
            <v>IHS_YND_306</v>
          </cell>
          <cell r="C195" t="str">
            <v>CTR_079</v>
          </cell>
          <cell r="D195" t="str">
            <v>Center</v>
          </cell>
          <cell r="E195" t="str">
            <v>Center</v>
          </cell>
          <cell r="F195" t="str">
            <v>Nkozoa</v>
          </cell>
          <cell r="G195" t="str">
            <v>P4</v>
          </cell>
          <cell r="H195" t="str">
            <v>Grid-Gen</v>
          </cell>
          <cell r="I195" t="str">
            <v>On Air</v>
          </cell>
          <cell r="J195" t="str">
            <v>Indoor</v>
          </cell>
          <cell r="K195" t="str">
            <v>AC</v>
          </cell>
          <cell r="L195" t="str">
            <v>SAGEMCOM</v>
          </cell>
          <cell r="M195" t="str">
            <v>Manguier</v>
          </cell>
          <cell r="N195" t="str">
            <v>MFOUNDI</v>
          </cell>
          <cell r="O195" t="str">
            <v>YAOUNDE 1</v>
          </cell>
          <cell r="P195" t="str">
            <v>Alphonse Deufo</v>
          </cell>
          <cell r="Q195">
            <v>656193000</v>
          </cell>
          <cell r="R195">
            <v>683661296</v>
          </cell>
          <cell r="S195" t="str">
            <v>Desire Moussinga</v>
          </cell>
          <cell r="T195" t="str">
            <v>Valeur HOUELL</v>
          </cell>
          <cell r="U195" t="str">
            <v>I H S</v>
          </cell>
        </row>
        <row r="196">
          <cell r="A196" t="str">
            <v>CTR_248</v>
          </cell>
          <cell r="B196" t="str">
            <v>IHS_YND_304</v>
          </cell>
          <cell r="C196" t="str">
            <v>CTR_248</v>
          </cell>
          <cell r="D196" t="str">
            <v>Center</v>
          </cell>
          <cell r="E196" t="str">
            <v>Center</v>
          </cell>
          <cell r="F196" t="str">
            <v>Nkolondom</v>
          </cell>
          <cell r="G196" t="str">
            <v>P4</v>
          </cell>
          <cell r="H196" t="str">
            <v>Grid-Gen</v>
          </cell>
          <cell r="I196" t="str">
            <v>On Air</v>
          </cell>
          <cell r="J196" t="str">
            <v>Outdoor</v>
          </cell>
          <cell r="K196" t="str">
            <v>AC</v>
          </cell>
          <cell r="L196" t="str">
            <v>SAGEMCOM</v>
          </cell>
          <cell r="M196" t="str">
            <v>Manguier</v>
          </cell>
          <cell r="N196" t="str">
            <v>MFOUNDI</v>
          </cell>
          <cell r="O196" t="str">
            <v>YAOUNDE 1</v>
          </cell>
          <cell r="P196" t="str">
            <v>Alphonse Deufo</v>
          </cell>
          <cell r="Q196">
            <v>656193000</v>
          </cell>
          <cell r="R196">
            <v>683661296</v>
          </cell>
          <cell r="S196" t="str">
            <v>Desire Moussinga</v>
          </cell>
          <cell r="T196" t="str">
            <v>Valeur HOUELL</v>
          </cell>
          <cell r="U196" t="str">
            <v>I H S</v>
          </cell>
        </row>
        <row r="197">
          <cell r="A197" t="str">
            <v>CTR_380</v>
          </cell>
          <cell r="B197" t="str">
            <v>IHS_YND_102</v>
          </cell>
          <cell r="C197" t="str">
            <v>CTR_380</v>
          </cell>
          <cell r="D197" t="str">
            <v>Center</v>
          </cell>
          <cell r="E197" t="str">
            <v>Center</v>
          </cell>
          <cell r="F197" t="str">
            <v>Ntaba</v>
          </cell>
          <cell r="G197" t="str">
            <v>P4</v>
          </cell>
          <cell r="H197" t="str">
            <v>Grid-Gen</v>
          </cell>
          <cell r="I197" t="str">
            <v>On Air</v>
          </cell>
          <cell r="J197" t="str">
            <v>Outdoor</v>
          </cell>
          <cell r="K197" t="str">
            <v>AC</v>
          </cell>
          <cell r="L197" t="str">
            <v>SAGEMCOM</v>
          </cell>
          <cell r="M197" t="str">
            <v>Omnisport</v>
          </cell>
          <cell r="N197" t="str">
            <v>MFOUNDI</v>
          </cell>
          <cell r="O197" t="str">
            <v>YAOUNDE 1</v>
          </cell>
          <cell r="P197" t="str">
            <v>Alphonse Deufo</v>
          </cell>
          <cell r="Q197">
            <v>656193000</v>
          </cell>
          <cell r="R197">
            <v>683661296</v>
          </cell>
          <cell r="S197" t="str">
            <v>Desire Moussinga</v>
          </cell>
          <cell r="T197" t="str">
            <v>Valeur HOUELL</v>
          </cell>
          <cell r="U197" t="str">
            <v>I H S</v>
          </cell>
        </row>
        <row r="198">
          <cell r="A198" t="str">
            <v>CTR_322</v>
          </cell>
          <cell r="B198" t="str">
            <v>IHS_YND_029</v>
          </cell>
          <cell r="C198" t="str">
            <v>CTR_322</v>
          </cell>
          <cell r="D198" t="str">
            <v>Center</v>
          </cell>
          <cell r="E198" t="str">
            <v>Center</v>
          </cell>
          <cell r="F198" t="str">
            <v>Sapeur</v>
          </cell>
          <cell r="G198" t="str">
            <v>P4</v>
          </cell>
          <cell r="H198" t="str">
            <v>Grid-Gen</v>
          </cell>
          <cell r="I198" t="str">
            <v>On Air</v>
          </cell>
          <cell r="J198" t="str">
            <v>Outdoor</v>
          </cell>
          <cell r="K198" t="str">
            <v>AC</v>
          </cell>
          <cell r="L198" t="str">
            <v>SAGEMCOM</v>
          </cell>
          <cell r="M198" t="str">
            <v>Tsinga</v>
          </cell>
          <cell r="N198" t="str">
            <v>MFOUNDI</v>
          </cell>
          <cell r="O198" t="str">
            <v>YAOUNDE 2</v>
          </cell>
          <cell r="P198" t="str">
            <v>Alphonse Deufo</v>
          </cell>
          <cell r="Q198">
            <v>656193000</v>
          </cell>
          <cell r="R198">
            <v>683661296</v>
          </cell>
          <cell r="S198" t="str">
            <v>Desire Moussinga</v>
          </cell>
          <cell r="T198" t="str">
            <v>Valeur HOUELL</v>
          </cell>
          <cell r="U198" t="str">
            <v>I H S</v>
          </cell>
        </row>
        <row r="199">
          <cell r="A199" t="str">
            <v>CTR_023</v>
          </cell>
          <cell r="B199" t="str">
            <v>IHS_YND_243</v>
          </cell>
          <cell r="C199" t="str">
            <v>CTR_023</v>
          </cell>
          <cell r="D199" t="str">
            <v>Center</v>
          </cell>
          <cell r="E199" t="str">
            <v>Center</v>
          </cell>
          <cell r="F199" t="str">
            <v>Emana</v>
          </cell>
          <cell r="G199" t="str">
            <v>P4</v>
          </cell>
          <cell r="H199" t="str">
            <v>Grid Only</v>
          </cell>
          <cell r="I199" t="str">
            <v>On Air</v>
          </cell>
          <cell r="J199" t="str">
            <v>Indoor</v>
          </cell>
          <cell r="K199" t="str">
            <v>AC</v>
          </cell>
          <cell r="L199" t="str">
            <v>SAGEMCOM</v>
          </cell>
          <cell r="M199" t="str">
            <v>Manguier</v>
          </cell>
          <cell r="N199" t="str">
            <v>MFOUNDI</v>
          </cell>
          <cell r="O199" t="str">
            <v>YAOUNDE 1</v>
          </cell>
          <cell r="P199" t="str">
            <v>Alphonse Deufo</v>
          </cell>
          <cell r="Q199">
            <v>656193000</v>
          </cell>
          <cell r="R199">
            <v>683661296</v>
          </cell>
          <cell r="S199" t="str">
            <v>Desire Moussinga</v>
          </cell>
          <cell r="T199" t="str">
            <v>Valeur HOUELL</v>
          </cell>
          <cell r="U199" t="str">
            <v>I H S</v>
          </cell>
        </row>
        <row r="200">
          <cell r="A200" t="str">
            <v>CTR_075</v>
          </cell>
          <cell r="B200" t="str">
            <v>IHS_YND_133</v>
          </cell>
          <cell r="C200" t="str">
            <v>CTR_075</v>
          </cell>
          <cell r="D200" t="str">
            <v>Center</v>
          </cell>
          <cell r="E200" t="str">
            <v>Center</v>
          </cell>
          <cell r="F200" t="str">
            <v>Elig-Edzoa</v>
          </cell>
          <cell r="G200" t="str">
            <v>P4</v>
          </cell>
          <cell r="H200" t="str">
            <v>Grid Only</v>
          </cell>
          <cell r="I200" t="str">
            <v>On Air</v>
          </cell>
          <cell r="J200" t="str">
            <v>Indoor</v>
          </cell>
          <cell r="K200" t="str">
            <v>AC</v>
          </cell>
          <cell r="L200" t="str">
            <v>SAGEMCOM</v>
          </cell>
          <cell r="M200" t="str">
            <v>Manguier</v>
          </cell>
          <cell r="N200" t="str">
            <v>MFOUNDI</v>
          </cell>
          <cell r="O200" t="str">
            <v>YAOUNDE 1</v>
          </cell>
          <cell r="P200" t="str">
            <v>Alphonse Deufo</v>
          </cell>
          <cell r="Q200">
            <v>656193000</v>
          </cell>
          <cell r="R200">
            <v>683661296</v>
          </cell>
          <cell r="S200" t="str">
            <v>Desire Moussinga</v>
          </cell>
          <cell r="T200" t="str">
            <v>Valeur HOUELL</v>
          </cell>
          <cell r="U200" t="str">
            <v>I H S</v>
          </cell>
        </row>
        <row r="201">
          <cell r="A201" t="str">
            <v>CTR_427</v>
          </cell>
          <cell r="B201" t="str">
            <v>IHS_YND_200</v>
          </cell>
          <cell r="C201" t="str">
            <v>CTR_427</v>
          </cell>
          <cell r="D201" t="str">
            <v>Center</v>
          </cell>
          <cell r="E201" t="str">
            <v>Center</v>
          </cell>
          <cell r="F201" t="str">
            <v>Nkomkana</v>
          </cell>
          <cell r="G201" t="str">
            <v>P4</v>
          </cell>
          <cell r="H201" t="str">
            <v>Grid Only</v>
          </cell>
          <cell r="I201" t="str">
            <v>On Air</v>
          </cell>
          <cell r="J201" t="str">
            <v>Outdoor</v>
          </cell>
          <cell r="K201" t="str">
            <v>AC</v>
          </cell>
          <cell r="L201" t="str">
            <v>SAGEMCOM</v>
          </cell>
          <cell r="M201" t="str">
            <v>Tsinga</v>
          </cell>
          <cell r="N201" t="str">
            <v>MFOUNDI</v>
          </cell>
          <cell r="O201" t="str">
            <v>YAOUNDE 2</v>
          </cell>
          <cell r="P201" t="str">
            <v>Alphonse Deufo</v>
          </cell>
          <cell r="Q201">
            <v>656193000</v>
          </cell>
          <cell r="R201">
            <v>683661296</v>
          </cell>
          <cell r="S201" t="str">
            <v>Desire Moussinga</v>
          </cell>
          <cell r="T201" t="str">
            <v>Valeur HOUELL</v>
          </cell>
          <cell r="U201" t="str">
            <v>I H S</v>
          </cell>
        </row>
        <row r="202">
          <cell r="A202" t="str">
            <v>CTR_390</v>
          </cell>
          <cell r="B202" t="str">
            <v>IHS_YND_203</v>
          </cell>
          <cell r="C202" t="str">
            <v>CTR_390</v>
          </cell>
          <cell r="D202" t="str">
            <v>Center</v>
          </cell>
          <cell r="E202" t="str">
            <v>Center</v>
          </cell>
          <cell r="F202" t="str">
            <v>Tongolo</v>
          </cell>
          <cell r="G202" t="str">
            <v>P4</v>
          </cell>
          <cell r="H202" t="str">
            <v>Grid-Gen</v>
          </cell>
          <cell r="I202" t="str">
            <v>On Air</v>
          </cell>
          <cell r="J202" t="str">
            <v>Outdoor</v>
          </cell>
          <cell r="K202" t="str">
            <v>AC</v>
          </cell>
          <cell r="L202" t="str">
            <v>SAGEMCOM</v>
          </cell>
          <cell r="M202" t="str">
            <v>Manguier</v>
          </cell>
          <cell r="N202" t="str">
            <v>MFOUNDI</v>
          </cell>
          <cell r="O202" t="str">
            <v>YAOUNDE 1</v>
          </cell>
          <cell r="P202" t="str">
            <v>Alphonse Deufo</v>
          </cell>
          <cell r="Q202">
            <v>656193000</v>
          </cell>
          <cell r="R202">
            <v>683661296</v>
          </cell>
          <cell r="S202" t="str">
            <v>Desire Moussinga</v>
          </cell>
          <cell r="T202" t="str">
            <v>Valeur HOUELL</v>
          </cell>
          <cell r="U202" t="str">
            <v>I H S</v>
          </cell>
        </row>
        <row r="203">
          <cell r="A203" t="str">
            <v>CTR_409</v>
          </cell>
          <cell r="B203" t="str">
            <v>IHS_YND_090</v>
          </cell>
          <cell r="C203" t="str">
            <v>CTR_409</v>
          </cell>
          <cell r="D203" t="str">
            <v>Center</v>
          </cell>
          <cell r="E203" t="str">
            <v>Center</v>
          </cell>
          <cell r="F203" t="str">
            <v>BATA-Mokolo</v>
          </cell>
          <cell r="G203" t="str">
            <v>P4</v>
          </cell>
          <cell r="H203" t="str">
            <v>Grid Only</v>
          </cell>
          <cell r="I203" t="str">
            <v>On Air</v>
          </cell>
          <cell r="J203" t="str">
            <v>Outdoor</v>
          </cell>
          <cell r="K203" t="str">
            <v>AC</v>
          </cell>
          <cell r="L203" t="str">
            <v>SAGEMCOM</v>
          </cell>
          <cell r="M203" t="str">
            <v>Tsinga</v>
          </cell>
          <cell r="N203" t="str">
            <v>MFOUNDI</v>
          </cell>
          <cell r="O203" t="str">
            <v>YAOUNDE 2</v>
          </cell>
          <cell r="P203" t="str">
            <v>Alphonse Deufo</v>
          </cell>
          <cell r="Q203">
            <v>656193000</v>
          </cell>
          <cell r="R203">
            <v>683661296</v>
          </cell>
          <cell r="S203" t="str">
            <v>Desire Moussinga</v>
          </cell>
          <cell r="T203" t="str">
            <v>Valeur HOUELL</v>
          </cell>
          <cell r="U203" t="str">
            <v>I H S</v>
          </cell>
        </row>
        <row r="204">
          <cell r="A204" t="str">
            <v>CTR_104</v>
          </cell>
          <cell r="B204" t="str">
            <v>IHS_YND_244</v>
          </cell>
          <cell r="C204" t="str">
            <v>CTR_104</v>
          </cell>
          <cell r="D204" t="str">
            <v>Center</v>
          </cell>
          <cell r="E204" t="str">
            <v>Center</v>
          </cell>
          <cell r="F204" t="str">
            <v>Abattoir</v>
          </cell>
          <cell r="G204" t="str">
            <v>P4</v>
          </cell>
          <cell r="H204" t="str">
            <v>Grid Only</v>
          </cell>
          <cell r="I204" t="str">
            <v>On Air</v>
          </cell>
          <cell r="J204" t="str">
            <v>Indoor</v>
          </cell>
          <cell r="K204" t="str">
            <v>AC</v>
          </cell>
          <cell r="L204" t="str">
            <v>SAGEMCOM</v>
          </cell>
          <cell r="M204" t="str">
            <v>Manguier</v>
          </cell>
          <cell r="N204" t="str">
            <v>MFOUNDI</v>
          </cell>
          <cell r="O204" t="str">
            <v>YAOUNDE 1</v>
          </cell>
          <cell r="P204" t="str">
            <v>Alphonse Deufo</v>
          </cell>
          <cell r="Q204">
            <v>656193000</v>
          </cell>
          <cell r="R204">
            <v>683661296</v>
          </cell>
          <cell r="S204" t="str">
            <v>Desire Moussinga</v>
          </cell>
          <cell r="T204" t="str">
            <v>Valeur HOUELL</v>
          </cell>
          <cell r="U204" t="str">
            <v>I H S</v>
          </cell>
        </row>
        <row r="205">
          <cell r="A205" t="str">
            <v>CTR_217</v>
          </cell>
          <cell r="B205" t="str">
            <v>IHS_YND_139</v>
          </cell>
          <cell r="C205" t="str">
            <v>CTR_217</v>
          </cell>
          <cell r="D205" t="str">
            <v>Center</v>
          </cell>
          <cell r="E205" t="str">
            <v>Center</v>
          </cell>
          <cell r="F205" t="str">
            <v>Madagascar-Yde-New</v>
          </cell>
          <cell r="G205" t="str">
            <v>P4</v>
          </cell>
          <cell r="H205" t="str">
            <v>Grid Only</v>
          </cell>
          <cell r="I205" t="str">
            <v>On Air</v>
          </cell>
          <cell r="J205" t="str">
            <v>Indoor</v>
          </cell>
          <cell r="K205" t="str">
            <v>AC</v>
          </cell>
          <cell r="L205" t="str">
            <v>SAGEMCOM</v>
          </cell>
          <cell r="M205" t="str">
            <v>Tsinga</v>
          </cell>
          <cell r="N205" t="str">
            <v>MFOUNDI</v>
          </cell>
          <cell r="O205" t="str">
            <v>YAOUNDE 2</v>
          </cell>
          <cell r="P205" t="str">
            <v>Alphonse Deufo</v>
          </cell>
          <cell r="Q205">
            <v>656193000</v>
          </cell>
          <cell r="R205">
            <v>683661296</v>
          </cell>
          <cell r="S205" t="str">
            <v>Desire Moussinga</v>
          </cell>
          <cell r="T205" t="str">
            <v>Valeur HOUELL</v>
          </cell>
          <cell r="U205" t="str">
            <v>I H S</v>
          </cell>
        </row>
        <row r="206">
          <cell r="A206" t="str">
            <v>CTR_044</v>
          </cell>
          <cell r="B206" t="str">
            <v>IHS_YND_089</v>
          </cell>
          <cell r="C206" t="str">
            <v>CTR_044</v>
          </cell>
          <cell r="D206" t="str">
            <v>Center</v>
          </cell>
          <cell r="E206" t="str">
            <v>Center</v>
          </cell>
          <cell r="F206" t="str">
            <v>H-Princes</v>
          </cell>
          <cell r="G206" t="str">
            <v>P4</v>
          </cell>
          <cell r="H206" t="str">
            <v>Grid-Gen</v>
          </cell>
          <cell r="I206" t="str">
            <v>On Air</v>
          </cell>
          <cell r="J206" t="str">
            <v>Indoor</v>
          </cell>
          <cell r="K206" t="str">
            <v>AC</v>
          </cell>
          <cell r="L206" t="str">
            <v>SAGEMCOM</v>
          </cell>
          <cell r="M206" t="str">
            <v>Tsinga</v>
          </cell>
          <cell r="N206" t="str">
            <v>MFOUNDI</v>
          </cell>
          <cell r="O206" t="str">
            <v>YAOUNDE 2</v>
          </cell>
          <cell r="P206" t="str">
            <v>Alphonse Deufo</v>
          </cell>
          <cell r="Q206">
            <v>656193000</v>
          </cell>
          <cell r="R206">
            <v>683661296</v>
          </cell>
          <cell r="S206" t="str">
            <v>Desire Moussinga</v>
          </cell>
          <cell r="T206" t="str">
            <v>Valeur HOUELL</v>
          </cell>
          <cell r="U206" t="str">
            <v>I H S</v>
          </cell>
        </row>
        <row r="207">
          <cell r="A207" t="str">
            <v>CTR_321</v>
          </cell>
          <cell r="B207" t="str">
            <v>IHS_YND_085</v>
          </cell>
          <cell r="C207" t="str">
            <v>CTR_321</v>
          </cell>
          <cell r="D207" t="str">
            <v>Center</v>
          </cell>
          <cell r="E207" t="str">
            <v>Center</v>
          </cell>
          <cell r="F207" t="str">
            <v>Briqueterie</v>
          </cell>
          <cell r="G207" t="str">
            <v>P4</v>
          </cell>
          <cell r="H207" t="str">
            <v>Grid Only</v>
          </cell>
          <cell r="I207" t="str">
            <v>On Air</v>
          </cell>
          <cell r="J207" t="str">
            <v>Outdoor</v>
          </cell>
          <cell r="K207" t="str">
            <v>AC</v>
          </cell>
          <cell r="L207" t="str">
            <v>SAGEMCOM</v>
          </cell>
          <cell r="M207" t="str">
            <v>Tsinga</v>
          </cell>
          <cell r="N207" t="str">
            <v>MFOUNDI</v>
          </cell>
          <cell r="O207" t="str">
            <v>YAOUNDE 2</v>
          </cell>
          <cell r="P207" t="str">
            <v>Alphonse Deufo</v>
          </cell>
          <cell r="Q207">
            <v>656193000</v>
          </cell>
          <cell r="R207">
            <v>683661296</v>
          </cell>
          <cell r="S207" t="str">
            <v>Desire Moussinga</v>
          </cell>
          <cell r="T207" t="str">
            <v>Valeur HOUELL</v>
          </cell>
          <cell r="U207" t="str">
            <v>I H S</v>
          </cell>
        </row>
        <row r="208">
          <cell r="A208" t="str">
            <v>CTR_076</v>
          </cell>
          <cell r="B208" t="str">
            <v>IHS_YND_030</v>
          </cell>
          <cell r="C208" t="str">
            <v>CTR_076</v>
          </cell>
          <cell r="D208" t="str">
            <v>Center</v>
          </cell>
          <cell r="E208" t="str">
            <v>Center</v>
          </cell>
          <cell r="F208" t="str">
            <v>E-Police</v>
          </cell>
          <cell r="G208" t="str">
            <v>P4</v>
          </cell>
          <cell r="H208" t="str">
            <v>Grid Only</v>
          </cell>
          <cell r="I208" t="str">
            <v>On Air</v>
          </cell>
          <cell r="J208" t="str">
            <v>Indoor</v>
          </cell>
          <cell r="K208" t="str">
            <v>AC</v>
          </cell>
          <cell r="L208" t="str">
            <v>SAGEMCOM</v>
          </cell>
          <cell r="M208" t="str">
            <v>Tsinga</v>
          </cell>
          <cell r="N208" t="str">
            <v>MFOUNDI</v>
          </cell>
          <cell r="O208" t="str">
            <v>YAOUNDE 2</v>
          </cell>
          <cell r="P208" t="str">
            <v>Alphonse Deufo</v>
          </cell>
          <cell r="Q208">
            <v>656193000</v>
          </cell>
          <cell r="R208">
            <v>683661296</v>
          </cell>
          <cell r="S208" t="str">
            <v>Desire Moussinga</v>
          </cell>
          <cell r="T208" t="str">
            <v>Valeur HOUELL</v>
          </cell>
          <cell r="U208" t="str">
            <v>I H S</v>
          </cell>
        </row>
        <row r="209">
          <cell r="A209" t="str">
            <v>CTR_251</v>
          </cell>
          <cell r="B209" t="str">
            <v>IHS_YND_136</v>
          </cell>
          <cell r="C209" t="str">
            <v>CTR_251</v>
          </cell>
          <cell r="D209" t="str">
            <v>Center</v>
          </cell>
          <cell r="E209" t="str">
            <v>Center</v>
          </cell>
          <cell r="F209" t="str">
            <v>Vallee-Bastos</v>
          </cell>
          <cell r="G209" t="str">
            <v>P4</v>
          </cell>
          <cell r="H209" t="str">
            <v>Grid Only</v>
          </cell>
          <cell r="I209" t="str">
            <v>On Air</v>
          </cell>
          <cell r="J209" t="str">
            <v>Outdoor</v>
          </cell>
          <cell r="K209" t="str">
            <v>AC</v>
          </cell>
          <cell r="L209" t="str">
            <v>SAGEMCOM</v>
          </cell>
          <cell r="M209" t="str">
            <v>Manguier</v>
          </cell>
          <cell r="N209" t="str">
            <v>MFOUNDI</v>
          </cell>
          <cell r="O209" t="str">
            <v>YAOUNDE 1</v>
          </cell>
          <cell r="P209" t="str">
            <v>Alphonse Deufo</v>
          </cell>
          <cell r="Q209">
            <v>656193000</v>
          </cell>
          <cell r="R209">
            <v>683661296</v>
          </cell>
          <cell r="S209" t="str">
            <v>Desire Moussinga</v>
          </cell>
          <cell r="T209" t="str">
            <v>Valeur HOUELL</v>
          </cell>
          <cell r="U209" t="str">
            <v>I H S</v>
          </cell>
        </row>
        <row r="210">
          <cell r="A210" t="str">
            <v>CTR_375</v>
          </cell>
          <cell r="B210" t="str">
            <v>IHS_YND_087</v>
          </cell>
          <cell r="C210" t="str">
            <v>CTR_375</v>
          </cell>
          <cell r="D210" t="str">
            <v>Center</v>
          </cell>
          <cell r="E210" t="str">
            <v>Center</v>
          </cell>
          <cell r="F210" t="str">
            <v>Camp-Sic-Tsinga</v>
          </cell>
          <cell r="G210" t="str">
            <v>P4</v>
          </cell>
          <cell r="H210" t="str">
            <v>Grid Only</v>
          </cell>
          <cell r="I210" t="str">
            <v>On Air</v>
          </cell>
          <cell r="J210" t="str">
            <v>Outdoor</v>
          </cell>
          <cell r="K210" t="str">
            <v>AC</v>
          </cell>
          <cell r="L210" t="str">
            <v>SAGEMCOM</v>
          </cell>
          <cell r="M210" t="str">
            <v>Tsinga</v>
          </cell>
          <cell r="N210" t="str">
            <v>MFOUNDI</v>
          </cell>
          <cell r="O210" t="str">
            <v>YAOUNDE 2</v>
          </cell>
          <cell r="P210" t="str">
            <v>Alphonse Deufo</v>
          </cell>
          <cell r="Q210">
            <v>656193000</v>
          </cell>
          <cell r="R210">
            <v>683661296</v>
          </cell>
          <cell r="S210" t="str">
            <v>Desire Moussinga</v>
          </cell>
          <cell r="T210" t="str">
            <v>Valeur HOUELL</v>
          </cell>
          <cell r="U210" t="str">
            <v>I H S</v>
          </cell>
        </row>
        <row r="211">
          <cell r="A211" t="str">
            <v>CTR_017</v>
          </cell>
          <cell r="B211" t="str">
            <v>IHS_YND_083</v>
          </cell>
          <cell r="C211" t="str">
            <v>CTR_017</v>
          </cell>
          <cell r="D211" t="str">
            <v>Center</v>
          </cell>
          <cell r="E211" t="str">
            <v>Center</v>
          </cell>
          <cell r="F211" t="str">
            <v>H-Progres</v>
          </cell>
          <cell r="G211" t="str">
            <v>P4</v>
          </cell>
          <cell r="H211" t="str">
            <v>Grid Only</v>
          </cell>
          <cell r="I211" t="str">
            <v>On Air</v>
          </cell>
          <cell r="J211" t="str">
            <v>Indoor</v>
          </cell>
          <cell r="K211" t="str">
            <v>AC</v>
          </cell>
          <cell r="L211" t="str">
            <v>SAGEMCOM</v>
          </cell>
          <cell r="M211" t="str">
            <v>Tsinga</v>
          </cell>
          <cell r="N211" t="str">
            <v>MFOUNDI</v>
          </cell>
          <cell r="O211" t="str">
            <v>YAOUNDE 2</v>
          </cell>
          <cell r="P211" t="str">
            <v>Alphonse Deufo</v>
          </cell>
          <cell r="Q211">
            <v>656193000</v>
          </cell>
          <cell r="R211">
            <v>683661296</v>
          </cell>
          <cell r="S211" t="str">
            <v>Desire Moussinga</v>
          </cell>
          <cell r="T211" t="str">
            <v>Valeur HOUELL</v>
          </cell>
          <cell r="U211" t="str">
            <v>I H S</v>
          </cell>
        </row>
        <row r="212">
          <cell r="A212" t="str">
            <v>CTR_197</v>
          </cell>
          <cell r="B212" t="str">
            <v>IHS_YND_125</v>
          </cell>
          <cell r="C212" t="str">
            <v>CTR_197</v>
          </cell>
          <cell r="D212" t="str">
            <v>Center</v>
          </cell>
          <cell r="E212" t="str">
            <v>Center</v>
          </cell>
          <cell r="F212" t="str">
            <v>Charles-Atangana</v>
          </cell>
          <cell r="G212" t="str">
            <v>P4</v>
          </cell>
          <cell r="H212" t="str">
            <v>Grid Only</v>
          </cell>
          <cell r="I212" t="str">
            <v>On Air</v>
          </cell>
          <cell r="J212" t="str">
            <v>Indoor</v>
          </cell>
          <cell r="K212" t="str">
            <v>AC</v>
          </cell>
          <cell r="L212" t="str">
            <v>SAGEMCOM</v>
          </cell>
          <cell r="M212" t="str">
            <v>Tsinga</v>
          </cell>
          <cell r="N212" t="str">
            <v>MFOUNDI</v>
          </cell>
          <cell r="O212" t="str">
            <v>YAOUNDE 2</v>
          </cell>
          <cell r="P212" t="str">
            <v>Alphonse Deufo</v>
          </cell>
          <cell r="Q212">
            <v>656193000</v>
          </cell>
          <cell r="R212">
            <v>683661296</v>
          </cell>
          <cell r="S212" t="str">
            <v>Desire Moussinga</v>
          </cell>
          <cell r="T212" t="str">
            <v>Valeur HOUELL</v>
          </cell>
          <cell r="U212" t="str">
            <v>I H S</v>
          </cell>
        </row>
        <row r="213">
          <cell r="A213" t="str">
            <v>CTR_481</v>
          </cell>
          <cell r="B213" t="str">
            <v>IHS_YND_574</v>
          </cell>
          <cell r="C213" t="str">
            <v>CTR_481</v>
          </cell>
          <cell r="D213" t="str">
            <v>Center</v>
          </cell>
          <cell r="E213" t="str">
            <v>Center</v>
          </cell>
          <cell r="F213" t="str">
            <v>Crf-Mbankolo-IHS</v>
          </cell>
          <cell r="G213" t="str">
            <v>P4</v>
          </cell>
          <cell r="H213" t="str">
            <v>Grid-Gen</v>
          </cell>
          <cell r="I213" t="str">
            <v>On Air</v>
          </cell>
          <cell r="J213" t="str">
            <v>Outdoor</v>
          </cell>
          <cell r="K213" t="str">
            <v>AC</v>
          </cell>
          <cell r="L213" t="str">
            <v>SAGEMCOM</v>
          </cell>
          <cell r="M213" t="str">
            <v>Tsinga</v>
          </cell>
          <cell r="N213" t="str">
            <v>MFOUNDI</v>
          </cell>
          <cell r="O213" t="str">
            <v>YAOUNDE 2</v>
          </cell>
          <cell r="P213" t="str">
            <v>Alphonse Deufo</v>
          </cell>
          <cell r="Q213">
            <v>656193000</v>
          </cell>
          <cell r="R213">
            <v>683661296</v>
          </cell>
          <cell r="S213" t="str">
            <v>Desire Moussinga</v>
          </cell>
          <cell r="T213" t="str">
            <v>Valeur HOUELL</v>
          </cell>
          <cell r="U213" t="str">
            <v>I H S</v>
          </cell>
        </row>
        <row r="214">
          <cell r="A214" t="str">
            <v>CTR_520</v>
          </cell>
          <cell r="B214" t="str">
            <v>IHS_YND_694</v>
          </cell>
          <cell r="C214" t="str">
            <v>CTR_520</v>
          </cell>
          <cell r="D214" t="str">
            <v>Center</v>
          </cell>
          <cell r="E214" t="str">
            <v>Center</v>
          </cell>
          <cell r="F214" t="str">
            <v>Etoudi Chapelle</v>
          </cell>
          <cell r="G214" t="str">
            <v>P4</v>
          </cell>
          <cell r="H214" t="str">
            <v>Grid-Gen</v>
          </cell>
          <cell r="I214" t="str">
            <v>On Air</v>
          </cell>
          <cell r="J214" t="str">
            <v>Outdoor</v>
          </cell>
          <cell r="K214" t="str">
            <v>AC</v>
          </cell>
          <cell r="L214" t="str">
            <v>SAGEMCOM</v>
          </cell>
          <cell r="M214" t="str">
            <v>Manguier</v>
          </cell>
          <cell r="N214" t="str">
            <v>MFOUNDI</v>
          </cell>
          <cell r="O214" t="str">
            <v>YAOUNDE 1</v>
          </cell>
          <cell r="P214" t="str">
            <v>Alphonse Deufo</v>
          </cell>
          <cell r="Q214">
            <v>656193000</v>
          </cell>
          <cell r="R214">
            <v>683661296</v>
          </cell>
          <cell r="S214" t="str">
            <v>Desire Moussinga</v>
          </cell>
          <cell r="T214" t="str">
            <v>Valeur HOUELL</v>
          </cell>
          <cell r="U214" t="str">
            <v>I H S</v>
          </cell>
        </row>
        <row r="215">
          <cell r="A215" t="str">
            <v>CTR_640</v>
          </cell>
          <cell r="B215" t="str">
            <v>IHS_YND_704</v>
          </cell>
          <cell r="C215" t="str">
            <v>CTR_640</v>
          </cell>
          <cell r="D215" t="str">
            <v>Center</v>
          </cell>
          <cell r="E215" t="str">
            <v>Center</v>
          </cell>
          <cell r="F215" t="str">
            <v>Bastos bir IHS</v>
          </cell>
          <cell r="G215" t="str">
            <v>P4</v>
          </cell>
          <cell r="H215" t="str">
            <v>Grid-Gen</v>
          </cell>
          <cell r="I215" t="str">
            <v>On Air</v>
          </cell>
          <cell r="J215" t="str">
            <v>Outdoor</v>
          </cell>
          <cell r="K215" t="str">
            <v>AC</v>
          </cell>
          <cell r="L215" t="str">
            <v>SAGEMCOM</v>
          </cell>
          <cell r="M215" t="str">
            <v>Tsinga</v>
          </cell>
          <cell r="N215" t="str">
            <v>MFOUNDI</v>
          </cell>
          <cell r="O215" t="str">
            <v>YAOUNDE 2</v>
          </cell>
          <cell r="P215" t="str">
            <v>Alphonse Deufo</v>
          </cell>
          <cell r="Q215">
            <v>656193000</v>
          </cell>
          <cell r="R215">
            <v>683661296</v>
          </cell>
          <cell r="S215" t="str">
            <v>Desire Moussinga</v>
          </cell>
          <cell r="T215" t="str">
            <v>Valeur HOUELL</v>
          </cell>
          <cell r="U215" t="str">
            <v>I H S</v>
          </cell>
        </row>
        <row r="216">
          <cell r="A216" t="str">
            <v>CTR_449</v>
          </cell>
          <cell r="B216" t="str">
            <v>IHS_YND_051</v>
          </cell>
          <cell r="C216" t="str">
            <v>CTR_449</v>
          </cell>
          <cell r="D216" t="str">
            <v>Center</v>
          </cell>
          <cell r="E216" t="str">
            <v>Center</v>
          </cell>
          <cell r="F216" t="str">
            <v>Rd-Pt-Lomgkak</v>
          </cell>
          <cell r="G216" t="str">
            <v>P4</v>
          </cell>
          <cell r="H216" t="str">
            <v>Grid-Gen</v>
          </cell>
          <cell r="I216" t="str">
            <v>On Air</v>
          </cell>
          <cell r="J216" t="str">
            <v>Indoor</v>
          </cell>
          <cell r="K216" t="str">
            <v>AC</v>
          </cell>
          <cell r="L216" t="str">
            <v>SAGEMCOM</v>
          </cell>
          <cell r="M216" t="str">
            <v>Tsinga</v>
          </cell>
          <cell r="N216" t="str">
            <v>MFOUNDI</v>
          </cell>
          <cell r="O216" t="str">
            <v>YAOUNDE 1</v>
          </cell>
          <cell r="P216" t="str">
            <v>Alphonse Deufo</v>
          </cell>
          <cell r="Q216">
            <v>656193000</v>
          </cell>
          <cell r="R216">
            <v>683661296</v>
          </cell>
          <cell r="S216" t="str">
            <v>Desire Moussinga</v>
          </cell>
          <cell r="T216" t="str">
            <v>Valeur HOUELL</v>
          </cell>
          <cell r="U216" t="str">
            <v>I H S</v>
          </cell>
        </row>
        <row r="217">
          <cell r="A217" t="str">
            <v>CTR_692</v>
          </cell>
          <cell r="B217" t="str">
            <v>IHS_YND_223</v>
          </cell>
          <cell r="C217" t="str">
            <v>CTR_692</v>
          </cell>
          <cell r="D217" t="str">
            <v>Center</v>
          </cell>
          <cell r="E217" t="str">
            <v>Center</v>
          </cell>
          <cell r="F217" t="str">
            <v>Febe-Village-IHS</v>
          </cell>
          <cell r="G217" t="str">
            <v>P4</v>
          </cell>
          <cell r="H217" t="str">
            <v>Grid-Gen</v>
          </cell>
          <cell r="I217" t="str">
            <v>On Air</v>
          </cell>
          <cell r="J217" t="str">
            <v>Outdoor</v>
          </cell>
          <cell r="K217" t="str">
            <v>AC</v>
          </cell>
          <cell r="L217" t="str">
            <v>SAGEMCOM</v>
          </cell>
          <cell r="M217" t="str">
            <v>Nkolbisson</v>
          </cell>
          <cell r="N217" t="str">
            <v>MFOUNDI</v>
          </cell>
          <cell r="O217" t="str">
            <v>YAOUNDE 2</v>
          </cell>
          <cell r="P217" t="str">
            <v>Alphonse Deufo</v>
          </cell>
          <cell r="Q217">
            <v>656193000</v>
          </cell>
          <cell r="R217">
            <v>683661296</v>
          </cell>
          <cell r="S217" t="str">
            <v>Desire Moussinga</v>
          </cell>
          <cell r="T217" t="str">
            <v>Valeur HOUELL</v>
          </cell>
          <cell r="U217" t="str">
            <v>I H S</v>
          </cell>
        </row>
        <row r="218">
          <cell r="A218" t="str">
            <v>CTR_370</v>
          </cell>
          <cell r="B218" t="str">
            <v>IHS_YND_274</v>
          </cell>
          <cell r="C218" t="str">
            <v>CTR_370</v>
          </cell>
          <cell r="D218" t="str">
            <v>Center</v>
          </cell>
          <cell r="E218" t="str">
            <v>Center</v>
          </cell>
          <cell r="F218" t="str">
            <v>Emana-MTN</v>
          </cell>
          <cell r="G218" t="str">
            <v>P4</v>
          </cell>
          <cell r="H218" t="str">
            <v>Grid-Gen</v>
          </cell>
          <cell r="I218" t="str">
            <v>On Air</v>
          </cell>
          <cell r="J218" t="str">
            <v>Outdoor</v>
          </cell>
          <cell r="K218" t="str">
            <v>AC</v>
          </cell>
          <cell r="L218" t="str">
            <v>SAGEMCOM</v>
          </cell>
          <cell r="M218" t="str">
            <v>Manguier</v>
          </cell>
          <cell r="N218" t="str">
            <v>MFOUNDI</v>
          </cell>
          <cell r="O218" t="str">
            <v>YAOUNDE 1</v>
          </cell>
          <cell r="P218" t="str">
            <v>Alphonse Deufo</v>
          </cell>
          <cell r="Q218">
            <v>656193000</v>
          </cell>
          <cell r="R218">
            <v>683661296</v>
          </cell>
          <cell r="S218" t="str">
            <v>Desire Moussinga</v>
          </cell>
          <cell r="T218" t="str">
            <v>Valeur HOUELL</v>
          </cell>
          <cell r="U218" t="str">
            <v>I H S</v>
          </cell>
        </row>
        <row r="219">
          <cell r="A219" t="str">
            <v>CTR_369</v>
          </cell>
          <cell r="B219" t="str">
            <v>IHS_YND_019</v>
          </cell>
          <cell r="C219" t="str">
            <v>CTR_369</v>
          </cell>
          <cell r="D219" t="str">
            <v>Center</v>
          </cell>
          <cell r="E219" t="str">
            <v>Center</v>
          </cell>
          <cell r="F219" t="str">
            <v>H-Ville-MTN</v>
          </cell>
          <cell r="G219" t="str">
            <v>P4</v>
          </cell>
          <cell r="H219" t="str">
            <v>Grid-Gen</v>
          </cell>
          <cell r="I219" t="str">
            <v>On Air</v>
          </cell>
          <cell r="J219" t="str">
            <v>Outdoor</v>
          </cell>
          <cell r="K219" t="str">
            <v>AC</v>
          </cell>
          <cell r="L219" t="str">
            <v>SAGEMCOM</v>
          </cell>
          <cell r="M219" t="str">
            <v>Essos</v>
          </cell>
          <cell r="N219" t="str">
            <v>MFOUNDI</v>
          </cell>
          <cell r="O219" t="str">
            <v>YAOUNDE 1</v>
          </cell>
          <cell r="P219" t="str">
            <v>Alphonse Deufo</v>
          </cell>
          <cell r="Q219">
            <v>656193000</v>
          </cell>
          <cell r="R219">
            <v>683661296</v>
          </cell>
          <cell r="S219" t="str">
            <v>Desire Moussinga</v>
          </cell>
          <cell r="T219" t="str">
            <v>Valeur HOUELL</v>
          </cell>
          <cell r="U219" t="str">
            <v>I H S</v>
          </cell>
        </row>
        <row r="220">
          <cell r="A220" t="str">
            <v>CTR_633</v>
          </cell>
          <cell r="B220" t="str">
            <v>IHS_YND_241</v>
          </cell>
          <cell r="C220" t="str">
            <v>CTR_633</v>
          </cell>
          <cell r="D220" t="str">
            <v>Center</v>
          </cell>
          <cell r="E220" t="str">
            <v>Center</v>
          </cell>
          <cell r="F220" t="str">
            <v>Etoudi IHS</v>
          </cell>
          <cell r="G220" t="str">
            <v>P4</v>
          </cell>
          <cell r="H220" t="str">
            <v>Grid-Gen</v>
          </cell>
          <cell r="I220" t="str">
            <v>On Air</v>
          </cell>
          <cell r="J220" t="str">
            <v>Indoor</v>
          </cell>
          <cell r="K220" t="str">
            <v>AC</v>
          </cell>
          <cell r="L220" t="str">
            <v>SAGEMCOM</v>
          </cell>
          <cell r="M220" t="str">
            <v>Manguier</v>
          </cell>
          <cell r="N220" t="str">
            <v>MFOUNDI</v>
          </cell>
          <cell r="O220" t="str">
            <v>YAOUNDE 1</v>
          </cell>
          <cell r="P220" t="str">
            <v>Alphonse Deufo</v>
          </cell>
          <cell r="Q220">
            <v>656193000</v>
          </cell>
          <cell r="R220">
            <v>683661296</v>
          </cell>
          <cell r="S220" t="str">
            <v>Desire Moussinga</v>
          </cell>
          <cell r="T220" t="str">
            <v>Valeur HOUELL</v>
          </cell>
          <cell r="U220" t="str">
            <v>I H S</v>
          </cell>
        </row>
        <row r="221">
          <cell r="A221" t="str">
            <v>CTR_470</v>
          </cell>
          <cell r="B221" t="str">
            <v>IHS_YND_088</v>
          </cell>
          <cell r="C221" t="str">
            <v>CTR_470</v>
          </cell>
          <cell r="D221" t="str">
            <v>Center</v>
          </cell>
          <cell r="E221" t="str">
            <v>Center</v>
          </cell>
          <cell r="F221" t="str">
            <v>Buea Bomaka 2 (Buea Park)</v>
          </cell>
          <cell r="G221" t="str">
            <v>P4</v>
          </cell>
          <cell r="H221" t="str">
            <v>Grid-Gen</v>
          </cell>
          <cell r="I221" t="str">
            <v>On Air</v>
          </cell>
          <cell r="J221" t="str">
            <v>Outdoor</v>
          </cell>
          <cell r="K221" t="str">
            <v>AC</v>
          </cell>
          <cell r="L221" t="str">
            <v>SAGEMCOM</v>
          </cell>
          <cell r="M221" t="str">
            <v>Tsinga</v>
          </cell>
          <cell r="N221" t="str">
            <v>MFOUNDI</v>
          </cell>
          <cell r="O221" t="str">
            <v>YAOUNDE 2</v>
          </cell>
          <cell r="P221" t="str">
            <v>Alphonse Deufo</v>
          </cell>
          <cell r="Q221">
            <v>656193000</v>
          </cell>
          <cell r="R221">
            <v>683661296</v>
          </cell>
          <cell r="S221" t="str">
            <v>Desire Moussinga</v>
          </cell>
          <cell r="T221" t="str">
            <v>Valeur HOUELL</v>
          </cell>
          <cell r="U221" t="str">
            <v>I H S</v>
          </cell>
        </row>
        <row r="222">
          <cell r="A222" t="str">
            <v>CTR_468</v>
          </cell>
          <cell r="B222" t="str">
            <v>IHS_YND_297</v>
          </cell>
          <cell r="C222" t="str">
            <v>CTR_468</v>
          </cell>
          <cell r="D222" t="str">
            <v>Center</v>
          </cell>
          <cell r="E222" t="str">
            <v>Center</v>
          </cell>
          <cell r="F222" t="str">
            <v>Messassi</v>
          </cell>
          <cell r="G222" t="str">
            <v>P4</v>
          </cell>
          <cell r="H222" t="str">
            <v>Grid-Gen</v>
          </cell>
          <cell r="I222" t="str">
            <v>On Air</v>
          </cell>
          <cell r="J222" t="str">
            <v>Indoor</v>
          </cell>
          <cell r="K222" t="str">
            <v>AC</v>
          </cell>
          <cell r="L222" t="str">
            <v>SAGEMCOM</v>
          </cell>
          <cell r="M222" t="str">
            <v>Manguier</v>
          </cell>
          <cell r="N222" t="str">
            <v>MFOUNDI</v>
          </cell>
          <cell r="O222" t="str">
            <v>YAOUNDE 1</v>
          </cell>
          <cell r="P222" t="str">
            <v>Alphonse Deufo</v>
          </cell>
          <cell r="Q222">
            <v>656193000</v>
          </cell>
          <cell r="R222">
            <v>683661296</v>
          </cell>
          <cell r="S222" t="str">
            <v>Desire Moussinga</v>
          </cell>
          <cell r="T222" t="str">
            <v>Valeur HOUELL</v>
          </cell>
          <cell r="U222" t="str">
            <v>I H S</v>
          </cell>
        </row>
        <row r="223">
          <cell r="A223" t="str">
            <v>CTR_539</v>
          </cell>
          <cell r="B223" t="str">
            <v>IHS_YND_193</v>
          </cell>
          <cell r="C223" t="str">
            <v>CTR_539</v>
          </cell>
          <cell r="D223" t="str">
            <v>Center</v>
          </cell>
          <cell r="E223" t="str">
            <v>Center</v>
          </cell>
          <cell r="F223" t="str">
            <v>Ekoudou</v>
          </cell>
          <cell r="G223" t="str">
            <v>P4</v>
          </cell>
          <cell r="H223" t="str">
            <v>Grid-Gen</v>
          </cell>
          <cell r="I223" t="str">
            <v>On Air</v>
          </cell>
          <cell r="J223" t="str">
            <v>Outdoor</v>
          </cell>
          <cell r="K223" t="str">
            <v>AC</v>
          </cell>
          <cell r="L223" t="str">
            <v>SAGEMCOM</v>
          </cell>
          <cell r="M223" t="str">
            <v>Tsinga</v>
          </cell>
          <cell r="N223" t="str">
            <v>MFOUNDI</v>
          </cell>
          <cell r="O223" t="str">
            <v>YAOUNDE 2</v>
          </cell>
          <cell r="P223" t="str">
            <v>Alphonse Deufo</v>
          </cell>
          <cell r="Q223">
            <v>656193000</v>
          </cell>
          <cell r="R223">
            <v>683661296</v>
          </cell>
          <cell r="S223" t="str">
            <v>Desire Moussinga</v>
          </cell>
          <cell r="T223" t="str">
            <v>Valeur HOUELL</v>
          </cell>
          <cell r="U223" t="str">
            <v>I H S</v>
          </cell>
        </row>
        <row r="224">
          <cell r="A224" t="str">
            <v>CTR_163</v>
          </cell>
          <cell r="B224" t="str">
            <v>IHS_YND_242</v>
          </cell>
          <cell r="C224" t="str">
            <v>CTR_163</v>
          </cell>
          <cell r="D224" t="str">
            <v>Center</v>
          </cell>
          <cell r="E224" t="str">
            <v>Center</v>
          </cell>
          <cell r="F224" t="str">
            <v>Santa-Barbara-IHS</v>
          </cell>
          <cell r="G224" t="str">
            <v>P4</v>
          </cell>
          <cell r="H224" t="str">
            <v>Grid-Gen</v>
          </cell>
          <cell r="I224" t="str">
            <v>On Air</v>
          </cell>
          <cell r="J224" t="str">
            <v>Outdoor</v>
          </cell>
          <cell r="K224" t="str">
            <v>AC</v>
          </cell>
          <cell r="L224" t="str">
            <v>SAGEMCOM</v>
          </cell>
          <cell r="M224" t="str">
            <v>Manguier</v>
          </cell>
          <cell r="N224" t="str">
            <v>MFOUNDI</v>
          </cell>
          <cell r="O224" t="str">
            <v>YAOUNDE 1</v>
          </cell>
          <cell r="P224" t="str">
            <v>Alphonse Deufo</v>
          </cell>
          <cell r="Q224">
            <v>656193000</v>
          </cell>
          <cell r="R224">
            <v>683661296</v>
          </cell>
          <cell r="S224" t="str">
            <v>Desire Moussinga</v>
          </cell>
          <cell r="T224" t="str">
            <v>Valeur HOUELL</v>
          </cell>
          <cell r="U224" t="str">
            <v>I H S</v>
          </cell>
        </row>
        <row r="225">
          <cell r="A225" t="str">
            <v>CTR_529</v>
          </cell>
          <cell r="B225" t="str">
            <v>IHS_YND_316</v>
          </cell>
          <cell r="C225" t="str">
            <v>CTR_529</v>
          </cell>
          <cell r="D225" t="str">
            <v>Center</v>
          </cell>
          <cell r="E225" t="str">
            <v>Center</v>
          </cell>
          <cell r="F225" t="str">
            <v>Akak-Nkozoa-MTN-IHS</v>
          </cell>
          <cell r="G225" t="str">
            <v>P4</v>
          </cell>
          <cell r="H225" t="str">
            <v>Grid-Gen</v>
          </cell>
          <cell r="I225" t="str">
            <v>On Air</v>
          </cell>
          <cell r="J225" t="str">
            <v>Outdoor</v>
          </cell>
          <cell r="K225" t="str">
            <v>AC</v>
          </cell>
          <cell r="L225" t="str">
            <v>SAGEMCOM</v>
          </cell>
          <cell r="M225" t="str">
            <v>Manguier</v>
          </cell>
          <cell r="N225" t="str">
            <v>MFOUNDI</v>
          </cell>
          <cell r="O225" t="str">
            <v>YAOUNDE 1</v>
          </cell>
          <cell r="P225" t="str">
            <v>Alphonse Deufo</v>
          </cell>
          <cell r="Q225">
            <v>656193000</v>
          </cell>
          <cell r="R225">
            <v>683661296</v>
          </cell>
          <cell r="S225" t="str">
            <v>Desire Moussinga</v>
          </cell>
          <cell r="T225" t="str">
            <v>Valeur HOUELL</v>
          </cell>
          <cell r="U225" t="str">
            <v>I H S</v>
          </cell>
        </row>
        <row r="226">
          <cell r="A226" t="str">
            <v>CTR_448</v>
          </cell>
          <cell r="B226" t="str">
            <v>IHS_YND_138</v>
          </cell>
          <cell r="C226" t="str">
            <v>CTR_448</v>
          </cell>
          <cell r="D226" t="str">
            <v>Center</v>
          </cell>
          <cell r="E226" t="str">
            <v>Center</v>
          </cell>
          <cell r="F226" t="str">
            <v>Nkomkana IHS</v>
          </cell>
          <cell r="G226" t="str">
            <v>P4</v>
          </cell>
          <cell r="H226" t="str">
            <v>Grid-Gen</v>
          </cell>
          <cell r="I226" t="str">
            <v>On Air</v>
          </cell>
          <cell r="J226" t="str">
            <v>Outdoor</v>
          </cell>
          <cell r="K226" t="str">
            <v>AC</v>
          </cell>
          <cell r="L226" t="str">
            <v>SAGEMCOM</v>
          </cell>
          <cell r="M226" t="str">
            <v>Tsinga</v>
          </cell>
          <cell r="N226" t="str">
            <v>MFOUNDI</v>
          </cell>
          <cell r="O226" t="str">
            <v>YAOUNDE 2</v>
          </cell>
          <cell r="P226" t="str">
            <v>Alphonse Deufo</v>
          </cell>
          <cell r="Q226">
            <v>656193000</v>
          </cell>
          <cell r="R226">
            <v>683661296</v>
          </cell>
          <cell r="S226" t="str">
            <v>Desire Moussinga</v>
          </cell>
          <cell r="T226" t="str">
            <v>Valeur HOUELL</v>
          </cell>
          <cell r="U226" t="str">
            <v>I H S</v>
          </cell>
        </row>
        <row r="227">
          <cell r="A227" t="str">
            <v>CTR_446</v>
          </cell>
          <cell r="B227" t="str">
            <v>IHS_YND_509</v>
          </cell>
          <cell r="C227" t="str">
            <v>CTR_446</v>
          </cell>
          <cell r="D227" t="str">
            <v>Center</v>
          </cell>
          <cell r="E227" t="str">
            <v>Center</v>
          </cell>
          <cell r="F227" t="str">
            <v>Chapelle Manguier IHS</v>
          </cell>
          <cell r="G227" t="str">
            <v>P4</v>
          </cell>
          <cell r="H227" t="str">
            <v>Grid-Gen</v>
          </cell>
          <cell r="I227" t="str">
            <v>On Air</v>
          </cell>
          <cell r="J227" t="str">
            <v>Outdoor</v>
          </cell>
          <cell r="K227" t="str">
            <v>AC</v>
          </cell>
          <cell r="L227" t="str">
            <v>SAGEMCOM</v>
          </cell>
          <cell r="M227" t="str">
            <v>Manguier</v>
          </cell>
          <cell r="N227" t="str">
            <v>MFOUNDI</v>
          </cell>
          <cell r="O227" t="str">
            <v>YAOUNDE 1</v>
          </cell>
          <cell r="P227" t="str">
            <v>Alphonse Deufo</v>
          </cell>
          <cell r="Q227">
            <v>656193000</v>
          </cell>
          <cell r="R227">
            <v>683661296</v>
          </cell>
          <cell r="S227" t="str">
            <v>Desire Moussinga</v>
          </cell>
          <cell r="T227" t="str">
            <v>Valeur HOUELL</v>
          </cell>
          <cell r="U227" t="str">
            <v>I H S</v>
          </cell>
        </row>
        <row r="228">
          <cell r="A228" t="str">
            <v>CTR_160</v>
          </cell>
          <cell r="B228" t="str">
            <v>IHS_YND_523</v>
          </cell>
          <cell r="C228" t="str">
            <v>CTR_160</v>
          </cell>
          <cell r="D228" t="str">
            <v>Center</v>
          </cell>
          <cell r="E228" t="str">
            <v>Center</v>
          </cell>
          <cell r="F228" t="str">
            <v>Messassi-II/Emana Bilick</v>
          </cell>
          <cell r="G228" t="str">
            <v>P4</v>
          </cell>
          <cell r="H228" t="str">
            <v>Grid-Gen</v>
          </cell>
          <cell r="I228" t="str">
            <v>On Air</v>
          </cell>
          <cell r="J228" t="str">
            <v>Outdoor</v>
          </cell>
          <cell r="K228" t="str">
            <v>AC</v>
          </cell>
          <cell r="L228" t="str">
            <v>SAGEMCOM</v>
          </cell>
          <cell r="M228" t="str">
            <v>Manguier</v>
          </cell>
          <cell r="N228" t="str">
            <v>MFOUNDI</v>
          </cell>
          <cell r="O228" t="str">
            <v>YAOUNDE 1</v>
          </cell>
          <cell r="P228" t="str">
            <v>Alphonse Deufo</v>
          </cell>
          <cell r="Q228">
            <v>656193000</v>
          </cell>
          <cell r="R228">
            <v>683661296</v>
          </cell>
          <cell r="S228" t="str">
            <v>Desire Moussinga</v>
          </cell>
          <cell r="T228" t="str">
            <v>Valeur HOUELL</v>
          </cell>
          <cell r="U228" t="str">
            <v>I H S</v>
          </cell>
        </row>
        <row r="229">
          <cell r="A229" t="str">
            <v>CTR_518</v>
          </cell>
          <cell r="B229" t="str">
            <v>IHS_YND_685</v>
          </cell>
          <cell r="C229" t="str">
            <v>CTR_518</v>
          </cell>
          <cell r="D229" t="str">
            <v>Center</v>
          </cell>
          <cell r="E229" t="str">
            <v>Center</v>
          </cell>
          <cell r="F229" t="str">
            <v>Emana Lycée II</v>
          </cell>
          <cell r="G229" t="str">
            <v>P4</v>
          </cell>
          <cell r="H229" t="str">
            <v>Grid-Gen</v>
          </cell>
          <cell r="I229" t="str">
            <v>On Air</v>
          </cell>
          <cell r="J229" t="str">
            <v>Outdoor</v>
          </cell>
          <cell r="K229" t="str">
            <v>AC</v>
          </cell>
          <cell r="L229" t="str">
            <v>SAGEMCOM</v>
          </cell>
          <cell r="M229" t="str">
            <v>Manguier</v>
          </cell>
          <cell r="N229" t="str">
            <v>MFOUNDI</v>
          </cell>
          <cell r="O229" t="str">
            <v>YAOUNDE 1</v>
          </cell>
          <cell r="P229" t="str">
            <v>Alphonse Deufo</v>
          </cell>
          <cell r="Q229">
            <v>656193000</v>
          </cell>
          <cell r="R229">
            <v>683661296</v>
          </cell>
          <cell r="S229" t="str">
            <v>Desire Moussinga</v>
          </cell>
          <cell r="T229" t="str">
            <v>Valeur HOUELL</v>
          </cell>
          <cell r="U229" t="str">
            <v>I H S</v>
          </cell>
        </row>
        <row r="230">
          <cell r="A230" t="str">
            <v>CTR_475</v>
          </cell>
          <cell r="B230" t="str">
            <v>IHS_YND_127</v>
          </cell>
          <cell r="C230" t="str">
            <v>CTR_475</v>
          </cell>
          <cell r="D230" t="str">
            <v>Center</v>
          </cell>
          <cell r="E230" t="str">
            <v>Center</v>
          </cell>
          <cell r="F230" t="str">
            <v>Sous Prefecture Tsinga</v>
          </cell>
          <cell r="G230" t="str">
            <v>P4</v>
          </cell>
          <cell r="H230" t="str">
            <v>Grid-Gen</v>
          </cell>
          <cell r="I230" t="str">
            <v>On Air</v>
          </cell>
          <cell r="J230" t="str">
            <v>Indoor</v>
          </cell>
          <cell r="K230" t="str">
            <v>AC</v>
          </cell>
          <cell r="L230" t="str">
            <v>SAGEMCOM</v>
          </cell>
          <cell r="M230" t="str">
            <v>Tsinga</v>
          </cell>
          <cell r="N230" t="str">
            <v>MFOUNDI</v>
          </cell>
          <cell r="O230" t="str">
            <v>YAOUNDE 2</v>
          </cell>
          <cell r="P230" t="str">
            <v>Alphonse Deufo</v>
          </cell>
          <cell r="Q230">
            <v>656193000</v>
          </cell>
          <cell r="R230">
            <v>683661296</v>
          </cell>
          <cell r="S230" t="str">
            <v>Desire Moussinga</v>
          </cell>
          <cell r="T230" t="str">
            <v>Valeur HOUELL</v>
          </cell>
          <cell r="U230" t="str">
            <v>I H S</v>
          </cell>
        </row>
        <row r="231">
          <cell r="A231" t="str">
            <v>CTR_523</v>
          </cell>
          <cell r="B231" t="str">
            <v>IHS_YND_681</v>
          </cell>
          <cell r="C231" t="str">
            <v>CTR_523</v>
          </cell>
          <cell r="D231" t="str">
            <v>Center</v>
          </cell>
          <cell r="E231" t="str">
            <v>Center</v>
          </cell>
          <cell r="F231" t="str">
            <v>Nkolmekong-YDE-IHS</v>
          </cell>
          <cell r="G231" t="str">
            <v>P4</v>
          </cell>
          <cell r="H231" t="str">
            <v>Grid-Gen</v>
          </cell>
          <cell r="I231" t="str">
            <v>On Air</v>
          </cell>
          <cell r="J231" t="str">
            <v>Outdoor</v>
          </cell>
          <cell r="K231" t="str">
            <v>AC</v>
          </cell>
          <cell r="L231" t="str">
            <v>SAGEMCOM</v>
          </cell>
          <cell r="M231" t="str">
            <v>Manguier</v>
          </cell>
          <cell r="N231" t="str">
            <v>MFOUNDI</v>
          </cell>
          <cell r="O231" t="str">
            <v>YAOUNDE 1</v>
          </cell>
          <cell r="P231" t="str">
            <v>Alphonse Deufo</v>
          </cell>
          <cell r="Q231">
            <v>656193000</v>
          </cell>
          <cell r="R231">
            <v>683661296</v>
          </cell>
          <cell r="S231" t="str">
            <v>Desire Moussinga</v>
          </cell>
          <cell r="T231" t="str">
            <v>Valeur HOUELL</v>
          </cell>
          <cell r="U231" t="str">
            <v>I H S</v>
          </cell>
        </row>
        <row r="232">
          <cell r="A232" t="str">
            <v>CTR_525</v>
          </cell>
          <cell r="B232" t="str">
            <v>IHS_YND_544</v>
          </cell>
          <cell r="C232" t="str">
            <v>CTR_525</v>
          </cell>
          <cell r="D232" t="str">
            <v>Center</v>
          </cell>
          <cell r="E232" t="str">
            <v>Center</v>
          </cell>
          <cell r="F232" t="str">
            <v>Jean Vespa II</v>
          </cell>
          <cell r="G232" t="str">
            <v>P4</v>
          </cell>
          <cell r="H232" t="str">
            <v>Grid-Gen</v>
          </cell>
          <cell r="I232" t="str">
            <v>On Air</v>
          </cell>
          <cell r="J232" t="str">
            <v>Outdoor</v>
          </cell>
          <cell r="K232" t="str">
            <v>AC</v>
          </cell>
          <cell r="L232" t="str">
            <v>SAGEMCOM</v>
          </cell>
          <cell r="M232" t="str">
            <v>Tsinga</v>
          </cell>
          <cell r="N232" t="str">
            <v>MFOUNDI</v>
          </cell>
          <cell r="O232" t="str">
            <v>YAOUNDE 2</v>
          </cell>
          <cell r="P232" t="str">
            <v>Alphonse Deufo</v>
          </cell>
          <cell r="Q232">
            <v>656193000</v>
          </cell>
          <cell r="R232">
            <v>683661296</v>
          </cell>
          <cell r="S232" t="str">
            <v>Desire Moussinga</v>
          </cell>
          <cell r="T232" t="str">
            <v>Valeur HOUELL</v>
          </cell>
          <cell r="U232" t="str">
            <v>I H S</v>
          </cell>
        </row>
        <row r="233">
          <cell r="A233" t="str">
            <v>CTR_599</v>
          </cell>
          <cell r="B233" t="str">
            <v>IHS_YND_279</v>
          </cell>
          <cell r="C233" t="str">
            <v>CTR_599</v>
          </cell>
          <cell r="D233" t="str">
            <v>Center</v>
          </cell>
          <cell r="E233" t="str">
            <v>Center</v>
          </cell>
          <cell r="F233" t="str">
            <v>Emana-Pont-IHS</v>
          </cell>
          <cell r="G233" t="str">
            <v>P4</v>
          </cell>
          <cell r="H233" t="str">
            <v>Grid-Gen</v>
          </cell>
          <cell r="I233" t="str">
            <v>On Air</v>
          </cell>
          <cell r="J233" t="str">
            <v>Outdoor</v>
          </cell>
          <cell r="K233" t="str">
            <v>AC</v>
          </cell>
          <cell r="L233" t="str">
            <v>SAGEMCOM</v>
          </cell>
          <cell r="M233" t="str">
            <v>Manguier</v>
          </cell>
          <cell r="N233" t="str">
            <v>MFOUNDI</v>
          </cell>
          <cell r="O233" t="str">
            <v>YAOUNDE 1</v>
          </cell>
          <cell r="P233" t="str">
            <v>Alphonse Deufo</v>
          </cell>
          <cell r="Q233">
            <v>656193000</v>
          </cell>
          <cell r="R233">
            <v>683661296</v>
          </cell>
          <cell r="S233" t="str">
            <v>Desire Moussinga</v>
          </cell>
          <cell r="T233" t="str">
            <v>Valeur HOUELL</v>
          </cell>
          <cell r="U233" t="str">
            <v>I H S</v>
          </cell>
        </row>
        <row r="234">
          <cell r="A234" t="str">
            <v>CTR_675</v>
          </cell>
          <cell r="B234" t="str">
            <v>IHS_YND_719</v>
          </cell>
          <cell r="C234" t="str">
            <v>CTR_675</v>
          </cell>
          <cell r="D234" t="str">
            <v>Center</v>
          </cell>
          <cell r="E234" t="str">
            <v>Center</v>
          </cell>
          <cell r="F234" t="str">
            <v>Tsinga Village 2</v>
          </cell>
          <cell r="G234" t="str">
            <v>P4</v>
          </cell>
          <cell r="H234" t="str">
            <v>Hybrid-Gen</v>
          </cell>
          <cell r="I234" t="str">
            <v>On Air</v>
          </cell>
          <cell r="J234" t="str">
            <v>Outdoor</v>
          </cell>
          <cell r="K234" t="str">
            <v>AC</v>
          </cell>
          <cell r="L234" t="str">
            <v>SAGEMCOM</v>
          </cell>
          <cell r="M234" t="str">
            <v>Manguier</v>
          </cell>
          <cell r="N234" t="str">
            <v>MFOUNDI</v>
          </cell>
          <cell r="O234" t="str">
            <v>YAOUNDE 2</v>
          </cell>
          <cell r="P234" t="str">
            <v>Alphonse Deufo</v>
          </cell>
          <cell r="Q234">
            <v>656193000</v>
          </cell>
          <cell r="R234">
            <v>683661296</v>
          </cell>
          <cell r="S234" t="str">
            <v>Desire Moussinga</v>
          </cell>
          <cell r="T234" t="str">
            <v>Valeur HOUELL</v>
          </cell>
          <cell r="U234" t="str">
            <v>I H S</v>
          </cell>
        </row>
        <row r="235">
          <cell r="A235" t="str">
            <v>CTR_131</v>
          </cell>
          <cell r="B235" t="str">
            <v>IHS_YND_504</v>
          </cell>
          <cell r="C235" t="str">
            <v>CTR_131</v>
          </cell>
          <cell r="D235" t="str">
            <v>Center</v>
          </cell>
          <cell r="E235" t="str">
            <v>Center</v>
          </cell>
          <cell r="F235" t="str">
            <v>Elig Edzoa</v>
          </cell>
          <cell r="G235" t="str">
            <v>P5</v>
          </cell>
          <cell r="H235" t="str">
            <v>Grid-Gen</v>
          </cell>
          <cell r="I235" t="str">
            <v>On Air</v>
          </cell>
          <cell r="J235" t="str">
            <v>Outdoor</v>
          </cell>
          <cell r="K235" t="str">
            <v>AC</v>
          </cell>
          <cell r="L235" t="str">
            <v>SAGEMCOM</v>
          </cell>
          <cell r="M235" t="str">
            <v>Manguier</v>
          </cell>
          <cell r="N235" t="str">
            <v>MFOUNDI</v>
          </cell>
          <cell r="O235" t="str">
            <v>YAOUNDE 1</v>
          </cell>
          <cell r="P235" t="str">
            <v>Alphonse Deufo</v>
          </cell>
          <cell r="Q235">
            <v>656193000</v>
          </cell>
          <cell r="R235">
            <v>683661296</v>
          </cell>
          <cell r="S235" t="str">
            <v>Desire Moussinga</v>
          </cell>
          <cell r="T235" t="str">
            <v>Valeur HOUELL</v>
          </cell>
          <cell r="U235" t="str">
            <v>I H S</v>
          </cell>
        </row>
        <row r="236">
          <cell r="A236" t="str">
            <v>CTR_648</v>
          </cell>
          <cell r="B236" t="str">
            <v>IHS_YND_707</v>
          </cell>
          <cell r="C236" t="str">
            <v>CTR_648</v>
          </cell>
          <cell r="D236" t="str">
            <v>Center</v>
          </cell>
          <cell r="E236" t="str">
            <v>Center</v>
          </cell>
          <cell r="F236" t="str">
            <v>NYOM 2 IHS</v>
          </cell>
          <cell r="G236" t="str">
            <v>P5</v>
          </cell>
          <cell r="H236" t="str">
            <v>Grid-Gen</v>
          </cell>
          <cell r="I236" t="str">
            <v>On Air</v>
          </cell>
          <cell r="J236" t="str">
            <v>Outdoor</v>
          </cell>
          <cell r="K236" t="str">
            <v>AC</v>
          </cell>
          <cell r="L236" t="str">
            <v>SAGEMCOM</v>
          </cell>
          <cell r="M236" t="str">
            <v>Manguier</v>
          </cell>
          <cell r="N236" t="str">
            <v>MFOUNDI</v>
          </cell>
          <cell r="O236" t="str">
            <v>YAOUNDE 1</v>
          </cell>
          <cell r="P236" t="str">
            <v>Alphonse Deufo</v>
          </cell>
          <cell r="Q236">
            <v>656193000</v>
          </cell>
          <cell r="R236">
            <v>683661296</v>
          </cell>
          <cell r="S236" t="str">
            <v>Desire Moussinga</v>
          </cell>
          <cell r="T236" t="str">
            <v>Valeur HOUELL</v>
          </cell>
          <cell r="U236" t="str">
            <v>I H S</v>
          </cell>
        </row>
        <row r="237">
          <cell r="A237" t="str">
            <v>CTR_555</v>
          </cell>
          <cell r="B237" t="str">
            <v>IHS_YND_711</v>
          </cell>
          <cell r="C237" t="str">
            <v>CTR_555</v>
          </cell>
          <cell r="D237" t="str">
            <v>Center</v>
          </cell>
          <cell r="E237" t="str">
            <v>Center</v>
          </cell>
          <cell r="F237" t="str">
            <v>H-Franco New</v>
          </cell>
          <cell r="G237" t="str">
            <v>P4</v>
          </cell>
          <cell r="H237" t="str">
            <v>Grid-Gen</v>
          </cell>
          <cell r="I237" t="str">
            <v>On Air</v>
          </cell>
          <cell r="J237" t="str">
            <v>Outdoor</v>
          </cell>
          <cell r="K237" t="str">
            <v>AC</v>
          </cell>
          <cell r="L237" t="str">
            <v>SAGEMCOM</v>
          </cell>
          <cell r="M237" t="str">
            <v>Omnisport</v>
          </cell>
          <cell r="N237" t="str">
            <v>MFOUNDI</v>
          </cell>
          <cell r="O237" t="str">
            <v>YAOUNDE 1</v>
          </cell>
          <cell r="P237" t="str">
            <v>Alphonse Deufo</v>
          </cell>
          <cell r="Q237">
            <v>656193000</v>
          </cell>
          <cell r="R237">
            <v>683661296</v>
          </cell>
          <cell r="S237" t="str">
            <v>Desire Moussinga</v>
          </cell>
          <cell r="T237" t="str">
            <v>Valeur HOUELL</v>
          </cell>
          <cell r="U237" t="str">
            <v>I H S</v>
          </cell>
        </row>
        <row r="238">
          <cell r="A238" t="str">
            <v>LIT_254</v>
          </cell>
          <cell r="B238" t="str">
            <v>IHS_DLA_281</v>
          </cell>
          <cell r="C238" t="str">
            <v>LIT_254</v>
          </cell>
          <cell r="D238" t="str">
            <v>Littoral</v>
          </cell>
          <cell r="E238" t="str">
            <v>Littoral</v>
          </cell>
          <cell r="F238" t="str">
            <v>Japoma-Village</v>
          </cell>
          <cell r="G238" t="str">
            <v>P3</v>
          </cell>
          <cell r="H238" t="str">
            <v>Grid-Gen</v>
          </cell>
          <cell r="I238" t="str">
            <v>On Air</v>
          </cell>
          <cell r="J238" t="str">
            <v>Outdoor</v>
          </cell>
          <cell r="K238" t="str">
            <v>AC</v>
          </cell>
          <cell r="L238" t="str">
            <v>SAGEMCOM</v>
          </cell>
          <cell r="M238" t="str">
            <v>Yassa</v>
          </cell>
          <cell r="N238" t="str">
            <v>WOURI</v>
          </cell>
          <cell r="O238" t="str">
            <v>Douala 3</v>
          </cell>
          <cell r="P238" t="str">
            <v>Alphonse Titchio</v>
          </cell>
          <cell r="Q238">
            <v>677548573</v>
          </cell>
          <cell r="R238">
            <v>655999889</v>
          </cell>
          <cell r="S238" t="str">
            <v>Valery Doudou</v>
          </cell>
          <cell r="T238" t="str">
            <v>GEORGES NAKHOUL</v>
          </cell>
          <cell r="U238" t="str">
            <v>I H S</v>
          </cell>
        </row>
        <row r="239">
          <cell r="A239" t="str">
            <v>LIT_198</v>
          </cell>
          <cell r="B239" t="str">
            <v>IHS_DLA_267</v>
          </cell>
          <cell r="C239" t="str">
            <v>LIT_198</v>
          </cell>
          <cell r="D239" t="str">
            <v>Littoral</v>
          </cell>
          <cell r="E239" t="str">
            <v>Littoral</v>
          </cell>
          <cell r="F239" t="str">
            <v>Cogefar</v>
          </cell>
          <cell r="G239" t="str">
            <v>P3</v>
          </cell>
          <cell r="H239" t="str">
            <v>Grid-Gen</v>
          </cell>
          <cell r="I239" t="str">
            <v>On Air</v>
          </cell>
          <cell r="J239" t="str">
            <v>Indoor</v>
          </cell>
          <cell r="K239" t="str">
            <v>AC</v>
          </cell>
          <cell r="L239" t="str">
            <v>SAGEMCOM</v>
          </cell>
          <cell r="M239" t="str">
            <v>Yassa</v>
          </cell>
          <cell r="N239" t="str">
            <v>WOURI</v>
          </cell>
          <cell r="O239" t="str">
            <v>Douala 3</v>
          </cell>
          <cell r="P239" t="str">
            <v>Alphonse Titchio</v>
          </cell>
          <cell r="Q239">
            <v>677548573</v>
          </cell>
          <cell r="R239">
            <v>655999889</v>
          </cell>
          <cell r="S239" t="str">
            <v>Valery Doudou</v>
          </cell>
          <cell r="T239" t="str">
            <v>GEORGES NAKHOUL</v>
          </cell>
          <cell r="U239" t="str">
            <v>I H S</v>
          </cell>
        </row>
        <row r="240">
          <cell r="A240" t="str">
            <v>LIT_240</v>
          </cell>
          <cell r="B240" t="str">
            <v>IHS_DLA_240</v>
          </cell>
          <cell r="C240" t="str">
            <v>LIT_240</v>
          </cell>
          <cell r="D240" t="str">
            <v>Littoral</v>
          </cell>
          <cell r="E240" t="str">
            <v>Littoral</v>
          </cell>
          <cell r="F240" t="str">
            <v>Boko-Douala</v>
          </cell>
          <cell r="G240" t="str">
            <v>P3</v>
          </cell>
          <cell r="H240" t="str">
            <v>Grid-Gen</v>
          </cell>
          <cell r="I240" t="str">
            <v>On Air</v>
          </cell>
          <cell r="J240" t="str">
            <v>Outdoor</v>
          </cell>
          <cell r="K240" t="str">
            <v>AC</v>
          </cell>
          <cell r="L240" t="str">
            <v>SAGEMCOM</v>
          </cell>
          <cell r="M240" t="str">
            <v>Yassa</v>
          </cell>
          <cell r="N240" t="str">
            <v>WOURI</v>
          </cell>
          <cell r="O240" t="str">
            <v>Douala 3</v>
          </cell>
          <cell r="P240" t="str">
            <v>Alphonse Titchio</v>
          </cell>
          <cell r="Q240">
            <v>677548573</v>
          </cell>
          <cell r="R240">
            <v>655999889</v>
          </cell>
          <cell r="S240" t="str">
            <v>Valery Doudou</v>
          </cell>
          <cell r="T240" t="str">
            <v>GEORGES NAKHOUL</v>
          </cell>
          <cell r="U240" t="str">
            <v>I H S</v>
          </cell>
        </row>
        <row r="241">
          <cell r="A241" t="str">
            <v>LIT_343</v>
          </cell>
          <cell r="B241" t="str">
            <v>IHS_DLA_264</v>
          </cell>
          <cell r="C241" t="str">
            <v>LIT_343</v>
          </cell>
          <cell r="D241" t="str">
            <v>Littoral</v>
          </cell>
          <cell r="E241" t="str">
            <v>Littoral</v>
          </cell>
          <cell r="F241" t="str">
            <v>Nyalla-Kilimandjaro</v>
          </cell>
          <cell r="G241" t="str">
            <v>P3</v>
          </cell>
          <cell r="H241" t="str">
            <v>Grid-Gen</v>
          </cell>
          <cell r="I241" t="str">
            <v>On Air</v>
          </cell>
          <cell r="J241" t="str">
            <v>Outdoor</v>
          </cell>
          <cell r="K241" t="str">
            <v>AC</v>
          </cell>
          <cell r="L241" t="str">
            <v>SAGEMCOM</v>
          </cell>
          <cell r="M241" t="str">
            <v>Yassa</v>
          </cell>
          <cell r="N241" t="str">
            <v>WOURI</v>
          </cell>
          <cell r="O241" t="str">
            <v>Douala 3</v>
          </cell>
          <cell r="P241" t="str">
            <v>Alphonse Titchio</v>
          </cell>
          <cell r="Q241">
            <v>677548573</v>
          </cell>
          <cell r="R241">
            <v>655999889</v>
          </cell>
          <cell r="S241" t="str">
            <v>Valery Doudou</v>
          </cell>
          <cell r="T241" t="str">
            <v>GEORGES NAKHOUL</v>
          </cell>
          <cell r="U241" t="str">
            <v>I H S</v>
          </cell>
        </row>
        <row r="242">
          <cell r="A242" t="str">
            <v>LIT_251</v>
          </cell>
          <cell r="B242" t="str">
            <v>IHS_DLA_265</v>
          </cell>
          <cell r="C242" t="str">
            <v>LIT_251</v>
          </cell>
          <cell r="D242" t="str">
            <v>Littoral</v>
          </cell>
          <cell r="E242" t="str">
            <v>Littoral</v>
          </cell>
          <cell r="F242" t="str">
            <v>Ndogpassi-ZR 2</v>
          </cell>
          <cell r="G242" t="str">
            <v>P3</v>
          </cell>
          <cell r="H242" t="str">
            <v>Grid-Gen</v>
          </cell>
          <cell r="I242" t="str">
            <v>On Air</v>
          </cell>
          <cell r="J242" t="str">
            <v>Outdoor</v>
          </cell>
          <cell r="K242" t="str">
            <v>AC</v>
          </cell>
          <cell r="L242" t="str">
            <v>SAGEMCOM</v>
          </cell>
          <cell r="M242" t="str">
            <v>Yassa</v>
          </cell>
          <cell r="N242" t="str">
            <v>WOURI</v>
          </cell>
          <cell r="O242" t="str">
            <v>Douala 3</v>
          </cell>
          <cell r="P242" t="str">
            <v>Alphonse Titchio</v>
          </cell>
          <cell r="Q242">
            <v>677548573</v>
          </cell>
          <cell r="R242">
            <v>655999889</v>
          </cell>
          <cell r="S242" t="str">
            <v>Valery Doudou</v>
          </cell>
          <cell r="T242" t="str">
            <v>GEORGES NAKHOUL</v>
          </cell>
          <cell r="U242" t="str">
            <v>I H S</v>
          </cell>
        </row>
        <row r="243">
          <cell r="A243" t="str">
            <v>LIT_445</v>
          </cell>
          <cell r="B243" t="str">
            <v>IHS_DLA_449</v>
          </cell>
          <cell r="C243" t="str">
            <v>LIT_445</v>
          </cell>
          <cell r="D243" t="str">
            <v>Littoral</v>
          </cell>
          <cell r="E243" t="str">
            <v>Littoral</v>
          </cell>
          <cell r="F243" t="str">
            <v>Nyalla crf Mpome</v>
          </cell>
          <cell r="G243" t="str">
            <v>P4</v>
          </cell>
          <cell r="H243" t="str">
            <v>Grid-Gen</v>
          </cell>
          <cell r="I243" t="str">
            <v>On Air</v>
          </cell>
          <cell r="J243" t="str">
            <v>Outdoor</v>
          </cell>
          <cell r="K243" t="str">
            <v>AC</v>
          </cell>
          <cell r="L243" t="str">
            <v>SAGEMCOM</v>
          </cell>
          <cell r="M243" t="str">
            <v>Yassa</v>
          </cell>
          <cell r="N243" t="str">
            <v>WOURI</v>
          </cell>
          <cell r="O243" t="str">
            <v>Douala 3</v>
          </cell>
          <cell r="P243" t="str">
            <v>Alphonse Titchio</v>
          </cell>
          <cell r="Q243">
            <v>677548573</v>
          </cell>
          <cell r="R243">
            <v>655999889</v>
          </cell>
          <cell r="S243" t="str">
            <v>Valery Doudou</v>
          </cell>
          <cell r="T243" t="str">
            <v>GEORGES NAKHOUL</v>
          </cell>
          <cell r="U243" t="str">
            <v>I H S</v>
          </cell>
        </row>
        <row r="244">
          <cell r="A244" t="str">
            <v>LIT_280</v>
          </cell>
          <cell r="B244" t="str">
            <v>IHS_DLA_268</v>
          </cell>
          <cell r="C244" t="str">
            <v>LIT_280</v>
          </cell>
          <cell r="D244" t="str">
            <v>Littoral</v>
          </cell>
          <cell r="E244" t="str">
            <v>Littoral</v>
          </cell>
          <cell r="F244" t="str">
            <v>Songa-Boko</v>
          </cell>
          <cell r="G244" t="str">
            <v>P4</v>
          </cell>
          <cell r="H244" t="str">
            <v>Grid-Gen</v>
          </cell>
          <cell r="I244" t="str">
            <v>On Air</v>
          </cell>
          <cell r="J244" t="str">
            <v>Outdoor</v>
          </cell>
          <cell r="K244" t="str">
            <v>AC</v>
          </cell>
          <cell r="L244" t="str">
            <v>SAGEMCOM</v>
          </cell>
          <cell r="M244" t="str">
            <v>Yassa</v>
          </cell>
          <cell r="N244" t="str">
            <v>WOURI</v>
          </cell>
          <cell r="O244" t="str">
            <v>Douala 3</v>
          </cell>
          <cell r="P244" t="str">
            <v>Alphonse Titchio</v>
          </cell>
          <cell r="Q244">
            <v>677548573</v>
          </cell>
          <cell r="R244">
            <v>655999889</v>
          </cell>
          <cell r="S244" t="str">
            <v>Valery Doudou</v>
          </cell>
          <cell r="T244" t="str">
            <v>GEORGES NAKHOUL</v>
          </cell>
          <cell r="U244" t="str">
            <v>I H S</v>
          </cell>
        </row>
        <row r="245">
          <cell r="A245" t="str">
            <v>LIT_038</v>
          </cell>
          <cell r="B245" t="str">
            <v>IHS_DLA_242</v>
          </cell>
          <cell r="C245" t="str">
            <v>LIT_038</v>
          </cell>
          <cell r="D245" t="str">
            <v>Littoral</v>
          </cell>
          <cell r="E245" t="str">
            <v>Littoral</v>
          </cell>
          <cell r="F245" t="str">
            <v>Ndogp-Lycee</v>
          </cell>
          <cell r="G245" t="str">
            <v>P4</v>
          </cell>
          <cell r="H245" t="str">
            <v>Grid-Gen</v>
          </cell>
          <cell r="I245" t="str">
            <v>On Air</v>
          </cell>
          <cell r="J245" t="str">
            <v>Indoor</v>
          </cell>
          <cell r="K245" t="str">
            <v>AC</v>
          </cell>
          <cell r="L245" t="str">
            <v>SAGEMCOM</v>
          </cell>
          <cell r="M245" t="str">
            <v>Yassa</v>
          </cell>
          <cell r="N245" t="str">
            <v>WOURI</v>
          </cell>
          <cell r="O245" t="str">
            <v>Douala 3</v>
          </cell>
          <cell r="P245" t="str">
            <v>Alphonse Titchio</v>
          </cell>
          <cell r="Q245">
            <v>677548573</v>
          </cell>
          <cell r="R245">
            <v>655999889</v>
          </cell>
          <cell r="S245" t="str">
            <v>Valery Doudou</v>
          </cell>
          <cell r="T245" t="str">
            <v>GEORGES NAKHOUL</v>
          </cell>
          <cell r="U245" t="str">
            <v>I H S</v>
          </cell>
        </row>
        <row r="246">
          <cell r="A246" t="str">
            <v>LIT_341</v>
          </cell>
          <cell r="B246" t="str">
            <v>IHS_DLA_207</v>
          </cell>
          <cell r="C246" t="str">
            <v>LIT_341</v>
          </cell>
          <cell r="D246" t="str">
            <v>Littoral</v>
          </cell>
          <cell r="E246" t="str">
            <v>Littoral</v>
          </cell>
          <cell r="F246" t="str">
            <v>Nyalla-II</v>
          </cell>
          <cell r="G246" t="str">
            <v>P4</v>
          </cell>
          <cell r="H246" t="str">
            <v>Grid-Gen</v>
          </cell>
          <cell r="I246" t="str">
            <v>On Air</v>
          </cell>
          <cell r="J246" t="str">
            <v>Outdoor</v>
          </cell>
          <cell r="K246" t="str">
            <v>AC</v>
          </cell>
          <cell r="L246" t="str">
            <v>SAGEMCOM</v>
          </cell>
          <cell r="M246" t="str">
            <v>Yassa</v>
          </cell>
          <cell r="N246" t="str">
            <v>WOURI</v>
          </cell>
          <cell r="O246" t="str">
            <v>Douala 3</v>
          </cell>
          <cell r="P246" t="str">
            <v>Alphonse Titchio</v>
          </cell>
          <cell r="Q246">
            <v>677548573</v>
          </cell>
          <cell r="R246">
            <v>655999889</v>
          </cell>
          <cell r="S246" t="str">
            <v>Valery Doudou</v>
          </cell>
          <cell r="T246" t="str">
            <v>GEORGES NAKHOUL</v>
          </cell>
          <cell r="U246" t="str">
            <v>I H S</v>
          </cell>
        </row>
        <row r="247">
          <cell r="A247" t="str">
            <v>LIT_409</v>
          </cell>
          <cell r="B247" t="str">
            <v>IHS_DLA_238</v>
          </cell>
          <cell r="C247" t="str">
            <v>LIT_409</v>
          </cell>
          <cell r="D247" t="str">
            <v>Littoral</v>
          </cell>
          <cell r="E247" t="str">
            <v>Littoral</v>
          </cell>
          <cell r="F247" t="str">
            <v>Ndogpassi-Lycee-II</v>
          </cell>
          <cell r="G247" t="str">
            <v>P4</v>
          </cell>
          <cell r="H247" t="str">
            <v>Grid-Gen</v>
          </cell>
          <cell r="I247" t="str">
            <v>On Air</v>
          </cell>
          <cell r="J247" t="str">
            <v>Outdoor</v>
          </cell>
          <cell r="K247" t="str">
            <v>AC</v>
          </cell>
          <cell r="L247" t="str">
            <v>SAGEMCOM</v>
          </cell>
          <cell r="M247" t="str">
            <v>Yassa</v>
          </cell>
          <cell r="N247" t="str">
            <v>WOURI</v>
          </cell>
          <cell r="O247" t="str">
            <v>Douala 3</v>
          </cell>
          <cell r="P247" t="str">
            <v>Alphonse Titchio</v>
          </cell>
          <cell r="Q247">
            <v>677548573</v>
          </cell>
          <cell r="R247">
            <v>655999889</v>
          </cell>
          <cell r="S247" t="str">
            <v>Valery Doudou</v>
          </cell>
          <cell r="T247" t="str">
            <v>GEORGES NAKHOUL</v>
          </cell>
          <cell r="U247" t="str">
            <v>I H S</v>
          </cell>
        </row>
        <row r="248">
          <cell r="A248" t="str">
            <v>LIT_059</v>
          </cell>
          <cell r="B248" t="str">
            <v>IHS_DLA_263</v>
          </cell>
          <cell r="C248" t="str">
            <v>LIT_059</v>
          </cell>
          <cell r="D248" t="str">
            <v>Littoral</v>
          </cell>
          <cell r="E248" t="str">
            <v>Littoral</v>
          </cell>
          <cell r="F248" t="str">
            <v>Nyalla</v>
          </cell>
          <cell r="G248" t="str">
            <v>P4</v>
          </cell>
          <cell r="H248" t="str">
            <v>Grid-Gen</v>
          </cell>
          <cell r="I248" t="str">
            <v>On Air</v>
          </cell>
          <cell r="J248" t="str">
            <v>Indoor</v>
          </cell>
          <cell r="K248" t="str">
            <v>AC</v>
          </cell>
          <cell r="L248" t="str">
            <v>SAGEMCOM</v>
          </cell>
          <cell r="M248" t="str">
            <v>Yassa</v>
          </cell>
          <cell r="N248" t="str">
            <v>WOURI</v>
          </cell>
          <cell r="O248" t="str">
            <v>Douala 3</v>
          </cell>
          <cell r="P248" t="str">
            <v>Alphonse Titchio</v>
          </cell>
          <cell r="Q248">
            <v>677548573</v>
          </cell>
          <cell r="R248">
            <v>655999889</v>
          </cell>
          <cell r="S248" t="str">
            <v>Valery Doudou</v>
          </cell>
          <cell r="T248" t="str">
            <v>GEORGES NAKHOUL</v>
          </cell>
          <cell r="U248" t="str">
            <v>I H S</v>
          </cell>
        </row>
        <row r="249">
          <cell r="A249" t="str">
            <v>LIT_339</v>
          </cell>
          <cell r="B249" t="str">
            <v>IHS_DLA_266</v>
          </cell>
          <cell r="C249" t="str">
            <v>LIT_339</v>
          </cell>
          <cell r="D249" t="str">
            <v>Littoral</v>
          </cell>
          <cell r="E249" t="str">
            <v>Littoral</v>
          </cell>
          <cell r="F249" t="str">
            <v>Cogefar-II</v>
          </cell>
          <cell r="G249" t="str">
            <v>P4</v>
          </cell>
          <cell r="H249" t="str">
            <v>Grid-Gen</v>
          </cell>
          <cell r="I249" t="str">
            <v>On Air</v>
          </cell>
          <cell r="J249" t="str">
            <v>Outdoor</v>
          </cell>
          <cell r="K249" t="str">
            <v>AC</v>
          </cell>
          <cell r="L249" t="str">
            <v>SAGEMCOM</v>
          </cell>
          <cell r="M249" t="str">
            <v>Yassa</v>
          </cell>
          <cell r="N249" t="str">
            <v>WOURI</v>
          </cell>
          <cell r="O249" t="str">
            <v>Douala 3</v>
          </cell>
          <cell r="P249" t="str">
            <v>Alphonse Titchio</v>
          </cell>
          <cell r="Q249">
            <v>677548573</v>
          </cell>
          <cell r="R249">
            <v>655999889</v>
          </cell>
          <cell r="S249" t="str">
            <v>Valery Doudou</v>
          </cell>
          <cell r="T249" t="str">
            <v>GEORGES NAKHOUL</v>
          </cell>
          <cell r="U249" t="str">
            <v>I H S</v>
          </cell>
        </row>
        <row r="250">
          <cell r="A250" t="str">
            <v>LIT_179</v>
          </cell>
          <cell r="B250" t="str">
            <v>IHS_DLA_270</v>
          </cell>
          <cell r="C250" t="str">
            <v>LIT_179</v>
          </cell>
          <cell r="D250" t="str">
            <v>Littoral</v>
          </cell>
          <cell r="E250" t="str">
            <v>Littoral</v>
          </cell>
          <cell r="F250" t="str">
            <v>Nyalla-Pariso</v>
          </cell>
          <cell r="G250" t="str">
            <v>P4</v>
          </cell>
          <cell r="H250" t="str">
            <v>Grid-Gen</v>
          </cell>
          <cell r="I250" t="str">
            <v>On Air</v>
          </cell>
          <cell r="J250" t="str">
            <v>Indoor</v>
          </cell>
          <cell r="K250" t="str">
            <v>AC</v>
          </cell>
          <cell r="L250" t="str">
            <v>SAGEMCOM</v>
          </cell>
          <cell r="M250" t="str">
            <v>Yassa</v>
          </cell>
          <cell r="N250" t="str">
            <v>WOURI</v>
          </cell>
          <cell r="O250" t="str">
            <v>Douala 3</v>
          </cell>
          <cell r="P250" t="str">
            <v>Alphonse Titchio</v>
          </cell>
          <cell r="Q250">
            <v>677548573</v>
          </cell>
          <cell r="R250">
            <v>655999889</v>
          </cell>
          <cell r="S250" t="str">
            <v>Valery Doudou</v>
          </cell>
          <cell r="T250" t="str">
            <v>GEORGES NAKHOUL</v>
          </cell>
          <cell r="U250" t="str">
            <v>I H S</v>
          </cell>
        </row>
        <row r="251">
          <cell r="A251" t="str">
            <v>LIT_598</v>
          </cell>
          <cell r="B251" t="str">
            <v>IHS_DLA_473</v>
          </cell>
          <cell r="C251" t="str">
            <v>LIT_598</v>
          </cell>
          <cell r="D251" t="str">
            <v>Littoral</v>
          </cell>
          <cell r="E251" t="str">
            <v>Littoral</v>
          </cell>
          <cell r="F251" t="str">
            <v>MBANGA PONGO IHS</v>
          </cell>
          <cell r="G251" t="str">
            <v>P4</v>
          </cell>
          <cell r="H251" t="str">
            <v>Hybrid-Gen</v>
          </cell>
          <cell r="I251" t="str">
            <v>On Air</v>
          </cell>
          <cell r="J251" t="str">
            <v>Outdoor</v>
          </cell>
          <cell r="K251" t="str">
            <v>AC</v>
          </cell>
          <cell r="L251" t="str">
            <v>SAGEMCOM</v>
          </cell>
          <cell r="M251" t="str">
            <v>Yassa</v>
          </cell>
          <cell r="N251" t="str">
            <v>WOURI</v>
          </cell>
          <cell r="O251" t="str">
            <v>Douala 3</v>
          </cell>
          <cell r="P251" t="str">
            <v>Alphonse Titchio</v>
          </cell>
          <cell r="Q251">
            <v>677548573</v>
          </cell>
          <cell r="R251">
            <v>655999889</v>
          </cell>
          <cell r="S251" t="str">
            <v>Valery Doudou</v>
          </cell>
          <cell r="T251" t="str">
            <v>GEORGES NAKHOUL</v>
          </cell>
          <cell r="U251" t="str">
            <v>I H S</v>
          </cell>
        </row>
        <row r="252">
          <cell r="A252" t="str">
            <v>LIT_164</v>
          </cell>
          <cell r="B252" t="str">
            <v>IHS_DLA_282</v>
          </cell>
          <cell r="C252" t="str">
            <v>LIT_164</v>
          </cell>
          <cell r="D252" t="str">
            <v>Littoral</v>
          </cell>
          <cell r="E252" t="str">
            <v>Littoral</v>
          </cell>
          <cell r="F252" t="str">
            <v>Mbanga-Bakoko-IHS</v>
          </cell>
          <cell r="G252" t="str">
            <v>P4</v>
          </cell>
          <cell r="H252" t="str">
            <v>Grid-Gen</v>
          </cell>
          <cell r="I252" t="str">
            <v>On Air</v>
          </cell>
          <cell r="J252" t="str">
            <v>Outdoor</v>
          </cell>
          <cell r="K252" t="str">
            <v>AC</v>
          </cell>
          <cell r="L252" t="str">
            <v>SAGEMCOM</v>
          </cell>
          <cell r="M252" t="str">
            <v>Yassa</v>
          </cell>
          <cell r="N252" t="str">
            <v>WOURI</v>
          </cell>
          <cell r="O252" t="str">
            <v>Douala 3</v>
          </cell>
          <cell r="P252" t="str">
            <v>Alphonse Titchio</v>
          </cell>
          <cell r="Q252">
            <v>677548573</v>
          </cell>
          <cell r="R252">
            <v>655999889</v>
          </cell>
          <cell r="S252" t="str">
            <v>Valery Doudou</v>
          </cell>
          <cell r="T252" t="str">
            <v>GEORGES NAKHOUL</v>
          </cell>
          <cell r="U252" t="str">
            <v>I H S</v>
          </cell>
        </row>
        <row r="253">
          <cell r="A253" t="str">
            <v>LIT_575</v>
          </cell>
          <cell r="B253" t="str">
            <v>IHS_DLA_241</v>
          </cell>
          <cell r="C253" t="str">
            <v>LIT_575</v>
          </cell>
          <cell r="D253" t="str">
            <v>Littoral</v>
          </cell>
          <cell r="E253" t="str">
            <v>Littoral</v>
          </cell>
          <cell r="F253" t="str">
            <v>BOKO-DOUALA-II</v>
          </cell>
          <cell r="G253" t="str">
            <v>P4</v>
          </cell>
          <cell r="H253" t="str">
            <v>Grid-Gen</v>
          </cell>
          <cell r="I253" t="str">
            <v>On Air</v>
          </cell>
          <cell r="J253" t="str">
            <v>Indoor</v>
          </cell>
          <cell r="K253" t="str">
            <v>AC</v>
          </cell>
          <cell r="L253" t="str">
            <v>SAGEMCOM</v>
          </cell>
          <cell r="M253" t="str">
            <v>Yassa</v>
          </cell>
          <cell r="N253" t="str">
            <v>WOURI</v>
          </cell>
          <cell r="O253" t="str">
            <v>Douala 3</v>
          </cell>
          <cell r="P253" t="str">
            <v>Alphonse Titchio</v>
          </cell>
          <cell r="Q253">
            <v>677548573</v>
          </cell>
          <cell r="R253">
            <v>655999889</v>
          </cell>
          <cell r="S253" t="str">
            <v>Valery Doudou</v>
          </cell>
          <cell r="T253" t="str">
            <v>GEORGES NAKHOUL</v>
          </cell>
          <cell r="U253" t="str">
            <v>I H S</v>
          </cell>
        </row>
        <row r="254">
          <cell r="A254" t="str">
            <v>LIT_633</v>
          </cell>
          <cell r="B254" t="str">
            <v>IHS_DLA_239</v>
          </cell>
          <cell r="C254" t="str">
            <v>LIT_633</v>
          </cell>
          <cell r="D254" t="str">
            <v>Littoral</v>
          </cell>
          <cell r="E254" t="str">
            <v>Littoral</v>
          </cell>
          <cell r="F254" t="str">
            <v>Boko-IHS</v>
          </cell>
          <cell r="G254" t="str">
            <v>P4</v>
          </cell>
          <cell r="H254" t="str">
            <v>Grid-Gen</v>
          </cell>
          <cell r="I254" t="str">
            <v>On Air</v>
          </cell>
          <cell r="J254" t="str">
            <v>Outdoor</v>
          </cell>
          <cell r="K254" t="str">
            <v>AC</v>
          </cell>
          <cell r="L254" t="str">
            <v>SAGEMCOM</v>
          </cell>
          <cell r="M254" t="str">
            <v>Yassa</v>
          </cell>
          <cell r="N254" t="str">
            <v>WOURI</v>
          </cell>
          <cell r="O254" t="str">
            <v>Douala 2</v>
          </cell>
          <cell r="P254" t="str">
            <v>Alphonse Titchio</v>
          </cell>
          <cell r="Q254">
            <v>677548573</v>
          </cell>
          <cell r="R254">
            <v>655999889</v>
          </cell>
          <cell r="S254" t="str">
            <v>Valery Doudou</v>
          </cell>
          <cell r="T254" t="str">
            <v>GEORGES NAKHOUL</v>
          </cell>
          <cell r="U254" t="str">
            <v>I H S</v>
          </cell>
        </row>
        <row r="255">
          <cell r="A255" t="str">
            <v>LIT_634</v>
          </cell>
          <cell r="B255" t="str">
            <v>IHS_DLA_244</v>
          </cell>
          <cell r="C255" t="str">
            <v>LIT_634</v>
          </cell>
          <cell r="D255" t="str">
            <v>Littoral</v>
          </cell>
          <cell r="E255" t="str">
            <v>Littoral</v>
          </cell>
          <cell r="F255" t="str">
            <v>Ndogpassi-pays-bas-IHS</v>
          </cell>
          <cell r="G255" t="str">
            <v>P4</v>
          </cell>
          <cell r="H255" t="str">
            <v>Grid-Gen</v>
          </cell>
          <cell r="I255" t="str">
            <v>On Air</v>
          </cell>
          <cell r="J255" t="str">
            <v>Outdoor</v>
          </cell>
          <cell r="K255" t="str">
            <v>AC</v>
          </cell>
          <cell r="L255" t="str">
            <v>SAGEMCOM</v>
          </cell>
          <cell r="M255" t="str">
            <v>Yassa</v>
          </cell>
          <cell r="N255" t="str">
            <v>WOURI</v>
          </cell>
          <cell r="O255" t="str">
            <v>Douala 3</v>
          </cell>
          <cell r="P255" t="str">
            <v>Alphonse Titchio</v>
          </cell>
          <cell r="Q255">
            <v>677548573</v>
          </cell>
          <cell r="R255">
            <v>655999889</v>
          </cell>
          <cell r="S255" t="str">
            <v>Valery Doudou</v>
          </cell>
          <cell r="T255" t="str">
            <v>GEORGES NAKHOUL</v>
          </cell>
          <cell r="U255" t="str">
            <v>I H S</v>
          </cell>
        </row>
        <row r="256">
          <cell r="A256" t="str">
            <v>LIT_563</v>
          </cell>
          <cell r="B256" t="str">
            <v>IHS_DLA_291</v>
          </cell>
          <cell r="C256" t="str">
            <v>LIT_563</v>
          </cell>
          <cell r="D256" t="str">
            <v>Littoral</v>
          </cell>
          <cell r="E256" t="str">
            <v>Littoral</v>
          </cell>
          <cell r="F256" t="str">
            <v>Yassa-Pesage-IHS</v>
          </cell>
          <cell r="G256" t="str">
            <v>P4</v>
          </cell>
          <cell r="H256" t="str">
            <v>Grid-Gen</v>
          </cell>
          <cell r="I256" t="str">
            <v>On Air</v>
          </cell>
          <cell r="J256" t="str">
            <v>Indoor</v>
          </cell>
          <cell r="K256" t="str">
            <v>AC</v>
          </cell>
          <cell r="L256" t="str">
            <v>SAGEMCOM</v>
          </cell>
          <cell r="M256" t="str">
            <v>Yassa</v>
          </cell>
          <cell r="N256" t="str">
            <v>WOURI</v>
          </cell>
          <cell r="O256" t="str">
            <v>Douala 3</v>
          </cell>
          <cell r="P256" t="str">
            <v>Alphonse Titchio</v>
          </cell>
          <cell r="Q256">
            <v>677548573</v>
          </cell>
          <cell r="R256">
            <v>655999889</v>
          </cell>
          <cell r="S256" t="str">
            <v>Valery Doudou</v>
          </cell>
          <cell r="T256" t="str">
            <v>GEORGES NAKHOUL</v>
          </cell>
          <cell r="U256" t="str">
            <v>I H S</v>
          </cell>
        </row>
        <row r="257">
          <cell r="A257" t="str">
            <v>LIT_632</v>
          </cell>
          <cell r="B257" t="str">
            <v>IHS_DLA_488</v>
          </cell>
          <cell r="C257" t="str">
            <v>LIT_632</v>
          </cell>
          <cell r="D257" t="str">
            <v>Littoral</v>
          </cell>
          <cell r="E257" t="str">
            <v>Littoral</v>
          </cell>
          <cell r="F257" t="str">
            <v>Boko-Hospital-IHS</v>
          </cell>
          <cell r="G257" t="str">
            <v>P4</v>
          </cell>
          <cell r="H257" t="str">
            <v>Grid-Gen</v>
          </cell>
          <cell r="I257" t="str">
            <v>On Air</v>
          </cell>
          <cell r="J257" t="str">
            <v>Outdoor</v>
          </cell>
          <cell r="K257" t="str">
            <v>AC</v>
          </cell>
          <cell r="L257" t="str">
            <v>SAGEMCOM</v>
          </cell>
          <cell r="M257" t="str">
            <v>Yassa</v>
          </cell>
          <cell r="N257" t="str">
            <v>WOURI</v>
          </cell>
          <cell r="O257" t="str">
            <v>Douala 3</v>
          </cell>
          <cell r="P257" t="str">
            <v>Alphonse Titchio</v>
          </cell>
          <cell r="Q257">
            <v>677548573</v>
          </cell>
          <cell r="R257">
            <v>655999889</v>
          </cell>
          <cell r="S257" t="str">
            <v>Valery Doudou</v>
          </cell>
          <cell r="T257" t="str">
            <v>GEORGES NAKHOUL</v>
          </cell>
          <cell r="U257" t="str">
            <v>I H S</v>
          </cell>
        </row>
        <row r="258">
          <cell r="A258" t="str">
            <v>LIT_365</v>
          </cell>
          <cell r="B258" t="str">
            <v>IHS_DLA_284</v>
          </cell>
          <cell r="C258" t="str">
            <v>LIT_365</v>
          </cell>
          <cell r="D258" t="str">
            <v>Littoral</v>
          </cell>
          <cell r="E258" t="str">
            <v>Littoral</v>
          </cell>
          <cell r="F258" t="str">
            <v>Yambong</v>
          </cell>
          <cell r="G258" t="str">
            <v>P5</v>
          </cell>
          <cell r="H258" t="str">
            <v>Grid-Gen</v>
          </cell>
          <cell r="I258" t="str">
            <v>On Air</v>
          </cell>
          <cell r="J258" t="str">
            <v>Outdoor</v>
          </cell>
          <cell r="K258" t="str">
            <v>AC</v>
          </cell>
          <cell r="L258" t="str">
            <v>SAGEMCOM</v>
          </cell>
          <cell r="M258" t="str">
            <v>Yassa</v>
          </cell>
          <cell r="N258" t="str">
            <v>WOURI</v>
          </cell>
          <cell r="O258" t="str">
            <v>Douala 3</v>
          </cell>
          <cell r="P258" t="str">
            <v>Alphonse Titchio</v>
          </cell>
          <cell r="Q258">
            <v>677548573</v>
          </cell>
          <cell r="R258">
            <v>655999889</v>
          </cell>
          <cell r="S258" t="str">
            <v>Valery Doudou</v>
          </cell>
          <cell r="T258" t="str">
            <v>GEORGES NAKHOUL</v>
          </cell>
          <cell r="U258" t="str">
            <v>I H S</v>
          </cell>
        </row>
        <row r="259">
          <cell r="A259" t="str">
            <v>LIT_482</v>
          </cell>
          <cell r="B259" t="str">
            <v>IHS_DLA_417</v>
          </cell>
          <cell r="C259" t="str">
            <v>LIT_482</v>
          </cell>
          <cell r="D259" t="str">
            <v>Littoral</v>
          </cell>
          <cell r="E259" t="str">
            <v>Littoral</v>
          </cell>
          <cell r="F259" t="str">
            <v>Yatchika IHS</v>
          </cell>
          <cell r="G259" t="str">
            <v>P5</v>
          </cell>
          <cell r="H259" t="str">
            <v>Grid-Gen</v>
          </cell>
          <cell r="I259" t="str">
            <v>On Air</v>
          </cell>
          <cell r="J259" t="str">
            <v>Outdoor</v>
          </cell>
          <cell r="K259" t="str">
            <v>AC</v>
          </cell>
          <cell r="L259" t="str">
            <v>SAGEMCOM</v>
          </cell>
          <cell r="M259" t="str">
            <v>Yassa</v>
          </cell>
          <cell r="N259" t="str">
            <v>WOURI</v>
          </cell>
          <cell r="O259" t="str">
            <v>Douala 3</v>
          </cell>
          <cell r="P259" t="str">
            <v>Alphonse Titchio</v>
          </cell>
          <cell r="Q259">
            <v>677548573</v>
          </cell>
          <cell r="R259">
            <v>655999889</v>
          </cell>
          <cell r="S259" t="str">
            <v>Valery Doudou</v>
          </cell>
          <cell r="T259" t="str">
            <v>GEORGES NAKHOUL</v>
          </cell>
          <cell r="U259" t="str">
            <v>I H S</v>
          </cell>
        </row>
        <row r="260">
          <cell r="A260" t="str">
            <v>LIT_374</v>
          </cell>
          <cell r="B260" t="str">
            <v>IHS_DLA_206</v>
          </cell>
          <cell r="C260" t="str">
            <v>LIT_374</v>
          </cell>
          <cell r="D260" t="str">
            <v>Littoral</v>
          </cell>
          <cell r="E260" t="str">
            <v>Littoral</v>
          </cell>
          <cell r="F260" t="str">
            <v>Song - Kot</v>
          </cell>
          <cell r="G260" t="str">
            <v>P5</v>
          </cell>
          <cell r="H260" t="str">
            <v>Grid-Gen</v>
          </cell>
          <cell r="I260" t="str">
            <v>On Air</v>
          </cell>
          <cell r="J260" t="str">
            <v>Outdoor</v>
          </cell>
          <cell r="K260" t="str">
            <v>AC</v>
          </cell>
          <cell r="L260" t="str">
            <v>SAGEMCOM</v>
          </cell>
          <cell r="M260" t="str">
            <v>Yassa</v>
          </cell>
          <cell r="N260" t="str">
            <v>WOURI</v>
          </cell>
          <cell r="O260" t="str">
            <v>Douala 3</v>
          </cell>
          <cell r="P260" t="str">
            <v>Alphonse Titchio</v>
          </cell>
          <cell r="Q260">
            <v>677548573</v>
          </cell>
          <cell r="R260">
            <v>655999889</v>
          </cell>
          <cell r="S260" t="str">
            <v>Valery Doudou</v>
          </cell>
          <cell r="T260" t="str">
            <v>GEORGES NAKHOUL</v>
          </cell>
          <cell r="U260" t="str">
            <v>I H S</v>
          </cell>
        </row>
        <row r="261">
          <cell r="A261" t="str">
            <v>LIT_093</v>
          </cell>
          <cell r="B261" t="str">
            <v>IHS_DLA_493</v>
          </cell>
          <cell r="C261" t="str">
            <v>LIT_093</v>
          </cell>
          <cell r="D261" t="str">
            <v>Littoral</v>
          </cell>
          <cell r="E261" t="str">
            <v>Littoral</v>
          </cell>
          <cell r="F261" t="str">
            <v>Ndogpassi Nodal</v>
          </cell>
          <cell r="G261" t="str">
            <v>P4</v>
          </cell>
          <cell r="H261" t="str">
            <v>Grid-Gen</v>
          </cell>
          <cell r="I261" t="str">
            <v>On Air</v>
          </cell>
          <cell r="J261" t="str">
            <v>Outdoor</v>
          </cell>
          <cell r="K261" t="str">
            <v>AC</v>
          </cell>
          <cell r="L261" t="str">
            <v>SAGEMCOM</v>
          </cell>
          <cell r="M261" t="str">
            <v>Yassa</v>
          </cell>
          <cell r="N261" t="str">
            <v>WOURI</v>
          </cell>
          <cell r="O261" t="str">
            <v>Douala 3</v>
          </cell>
          <cell r="P261" t="str">
            <v>Alphonse Titchio</v>
          </cell>
          <cell r="Q261">
            <v>677548573</v>
          </cell>
          <cell r="R261">
            <v>655999889</v>
          </cell>
          <cell r="S261" t="str">
            <v>Valery Doudou</v>
          </cell>
          <cell r="T261" t="str">
            <v>GEORGES NAKHOUL</v>
          </cell>
          <cell r="U261" t="str">
            <v>I H S</v>
          </cell>
        </row>
        <row r="262">
          <cell r="A262" t="str">
            <v>LIT_363</v>
          </cell>
          <cell r="B262" t="str">
            <v>IHS_DLA_494</v>
          </cell>
          <cell r="C262" t="str">
            <v>LIT_363</v>
          </cell>
          <cell r="D262" t="str">
            <v>Littoral</v>
          </cell>
          <cell r="E262" t="str">
            <v>Littoral</v>
          </cell>
          <cell r="F262" t="str">
            <v>Boko-Plage-IHS</v>
          </cell>
          <cell r="G262" t="str">
            <v>P4</v>
          </cell>
          <cell r="H262" t="str">
            <v>Grid Only</v>
          </cell>
          <cell r="I262" t="str">
            <v>On Air</v>
          </cell>
          <cell r="J262" t="str">
            <v>Outdoor</v>
          </cell>
          <cell r="K262" t="str">
            <v>AC</v>
          </cell>
          <cell r="L262" t="str">
            <v>SAGEMCOM</v>
          </cell>
          <cell r="M262" t="str">
            <v>Yassa</v>
          </cell>
          <cell r="N262" t="str">
            <v>WOURI</v>
          </cell>
          <cell r="O262" t="str">
            <v>Douala 3</v>
          </cell>
          <cell r="P262" t="str">
            <v>Alphonse Titchio</v>
          </cell>
          <cell r="Q262">
            <v>677548573</v>
          </cell>
          <cell r="R262">
            <v>655999889</v>
          </cell>
          <cell r="S262" t="str">
            <v>Valery Doudou</v>
          </cell>
          <cell r="T262" t="str">
            <v>GEORGES NAKHOUL</v>
          </cell>
          <cell r="U262" t="str">
            <v>I H S</v>
          </cell>
        </row>
        <row r="263">
          <cell r="A263" t="str">
            <v>LIT_345</v>
          </cell>
          <cell r="B263" t="str">
            <v>IHS_DLA_135</v>
          </cell>
          <cell r="C263" t="str">
            <v>LIT_345</v>
          </cell>
          <cell r="D263" t="str">
            <v>Littoral</v>
          </cell>
          <cell r="E263" t="str">
            <v>Littoral</v>
          </cell>
          <cell r="F263" t="str">
            <v>Deido-Plage</v>
          </cell>
          <cell r="G263" t="str">
            <v>P2</v>
          </cell>
          <cell r="H263" t="str">
            <v>Grid-Gen</v>
          </cell>
          <cell r="I263" t="str">
            <v>On Air</v>
          </cell>
          <cell r="J263" t="str">
            <v>Outdoor</v>
          </cell>
          <cell r="K263" t="str">
            <v>AC</v>
          </cell>
          <cell r="L263" t="str">
            <v>SAGEMCOM</v>
          </cell>
          <cell r="M263" t="str">
            <v>AKWA</v>
          </cell>
          <cell r="N263" t="str">
            <v>WOURI</v>
          </cell>
          <cell r="O263" t="str">
            <v>Douala 1</v>
          </cell>
          <cell r="P263" t="str">
            <v>Armel Tchokonte</v>
          </cell>
          <cell r="Q263">
            <v>655021899</v>
          </cell>
          <cell r="R263">
            <v>652269669</v>
          </cell>
          <cell r="S263" t="str">
            <v>Valery Doudou</v>
          </cell>
          <cell r="T263" t="str">
            <v>GEORGES NAKHOUL</v>
          </cell>
          <cell r="U263" t="str">
            <v>I H S</v>
          </cell>
        </row>
        <row r="264">
          <cell r="A264" t="str">
            <v>LIT_622</v>
          </cell>
          <cell r="B264" t="str">
            <v>IHS_BNB_102</v>
          </cell>
          <cell r="C264" t="str">
            <v>LIT_622</v>
          </cell>
          <cell r="D264" t="str">
            <v>Littoral</v>
          </cell>
          <cell r="E264" t="str">
            <v>Littoral</v>
          </cell>
          <cell r="F264" t="str">
            <v>Ndobo3</v>
          </cell>
          <cell r="G264" t="str">
            <v>P2</v>
          </cell>
          <cell r="H264" t="str">
            <v>Grid-Gen</v>
          </cell>
          <cell r="I264" t="str">
            <v>On Air</v>
          </cell>
          <cell r="J264" t="str">
            <v>Outdoor</v>
          </cell>
          <cell r="K264" t="str">
            <v>AC</v>
          </cell>
          <cell r="L264" t="str">
            <v>SAGEMCOM</v>
          </cell>
          <cell r="M264" t="str">
            <v>Bonaberi</v>
          </cell>
          <cell r="N264" t="str">
            <v>WOURI</v>
          </cell>
          <cell r="O264" t="str">
            <v>Douala 4</v>
          </cell>
          <cell r="P264" t="str">
            <v>Armel Tchokonte</v>
          </cell>
          <cell r="Q264">
            <v>655021899</v>
          </cell>
          <cell r="R264">
            <v>652269669</v>
          </cell>
          <cell r="S264" t="str">
            <v>Valery Doudou</v>
          </cell>
          <cell r="T264" t="str">
            <v>GEORGES NAKHOUL</v>
          </cell>
          <cell r="U264" t="str">
            <v>I H S</v>
          </cell>
        </row>
        <row r="265">
          <cell r="A265" t="str">
            <v>LIT_259</v>
          </cell>
          <cell r="B265" t="str">
            <v>IHS_BNB_030</v>
          </cell>
          <cell r="C265" t="str">
            <v>LIT_259</v>
          </cell>
          <cell r="D265" t="str">
            <v>Littoral</v>
          </cell>
          <cell r="E265" t="str">
            <v>Littoral</v>
          </cell>
          <cell r="F265" t="str">
            <v>Mabanda-MTN</v>
          </cell>
          <cell r="G265" t="str">
            <v>P2</v>
          </cell>
          <cell r="H265" t="str">
            <v>Grid-Gen</v>
          </cell>
          <cell r="I265" t="str">
            <v>On Air</v>
          </cell>
          <cell r="J265" t="str">
            <v>Indoor</v>
          </cell>
          <cell r="K265" t="str">
            <v>AC</v>
          </cell>
          <cell r="L265" t="str">
            <v>SAGEMCOM</v>
          </cell>
          <cell r="M265" t="str">
            <v>AKWA</v>
          </cell>
          <cell r="N265" t="str">
            <v>WOURI</v>
          </cell>
          <cell r="O265" t="str">
            <v>Douala 4</v>
          </cell>
          <cell r="P265" t="str">
            <v>Armel Tchokonte</v>
          </cell>
          <cell r="Q265">
            <v>655021899</v>
          </cell>
          <cell r="R265">
            <v>652269669</v>
          </cell>
          <cell r="S265" t="str">
            <v>Valery Doudou</v>
          </cell>
          <cell r="T265" t="str">
            <v>GEORGES NAKHOUL</v>
          </cell>
          <cell r="U265" t="str">
            <v>I H S</v>
          </cell>
        </row>
        <row r="266">
          <cell r="A266" t="str">
            <v>LIT_437</v>
          </cell>
          <cell r="B266" t="str">
            <v>IHS_BNB_101</v>
          </cell>
          <cell r="C266" t="str">
            <v>LIT_437</v>
          </cell>
          <cell r="D266" t="str">
            <v>Littoral</v>
          </cell>
          <cell r="E266" t="str">
            <v>Littoral</v>
          </cell>
          <cell r="F266" t="str">
            <v>Total Ndobo</v>
          </cell>
          <cell r="G266" t="str">
            <v>P2</v>
          </cell>
          <cell r="H266" t="str">
            <v>Grid-Gen</v>
          </cell>
          <cell r="I266" t="str">
            <v>On Air</v>
          </cell>
          <cell r="J266" t="str">
            <v>Indoor</v>
          </cell>
          <cell r="K266" t="str">
            <v>AC</v>
          </cell>
          <cell r="L266" t="str">
            <v>SAGEMCOM</v>
          </cell>
          <cell r="M266" t="str">
            <v>Bonaberi</v>
          </cell>
          <cell r="N266" t="str">
            <v>WOURI</v>
          </cell>
          <cell r="O266" t="str">
            <v>Douala 4</v>
          </cell>
          <cell r="P266" t="str">
            <v>Armel Tchokonte</v>
          </cell>
          <cell r="Q266">
            <v>655021899</v>
          </cell>
          <cell r="R266">
            <v>652269669</v>
          </cell>
          <cell r="S266" t="str">
            <v>Valery Doudou</v>
          </cell>
          <cell r="T266" t="str">
            <v>GEORGES NAKHOUL</v>
          </cell>
          <cell r="U266" t="str">
            <v>I H S</v>
          </cell>
        </row>
        <row r="267">
          <cell r="A267" t="str">
            <v>LIT_151</v>
          </cell>
          <cell r="B267" t="str">
            <v>IHS_DLA_402</v>
          </cell>
          <cell r="C267" t="str">
            <v>LIT_151</v>
          </cell>
          <cell r="D267" t="str">
            <v>Littoral</v>
          </cell>
          <cell r="E267" t="str">
            <v>Littoral</v>
          </cell>
          <cell r="F267" t="str">
            <v>Base-elf-new</v>
          </cell>
          <cell r="G267" t="str">
            <v>P3</v>
          </cell>
          <cell r="H267" t="str">
            <v>Grid-Gen</v>
          </cell>
          <cell r="I267" t="str">
            <v>On Air</v>
          </cell>
          <cell r="J267" t="str">
            <v>Outdoor</v>
          </cell>
          <cell r="K267" t="str">
            <v>AC</v>
          </cell>
          <cell r="L267" t="str">
            <v>SAGEMCOM</v>
          </cell>
          <cell r="M267" t="str">
            <v>AKWA</v>
          </cell>
          <cell r="N267" t="str">
            <v>WOURI</v>
          </cell>
          <cell r="O267" t="str">
            <v>Douala 1</v>
          </cell>
          <cell r="P267" t="str">
            <v>Armel Tchokonte</v>
          </cell>
          <cell r="Q267">
            <v>655021899</v>
          </cell>
          <cell r="R267">
            <v>652269669</v>
          </cell>
          <cell r="S267" t="str">
            <v>Valery Doudou</v>
          </cell>
          <cell r="T267" t="str">
            <v>GEORGES NAKHOUL</v>
          </cell>
          <cell r="U267" t="str">
            <v>I H S</v>
          </cell>
        </row>
        <row r="268">
          <cell r="A268" t="str">
            <v>LIT_364</v>
          </cell>
          <cell r="B268" t="str">
            <v>IHS_BNB_023</v>
          </cell>
          <cell r="C268" t="str">
            <v>LIT_364</v>
          </cell>
          <cell r="D268" t="str">
            <v>Littoral</v>
          </cell>
          <cell r="E268" t="str">
            <v>Littoral</v>
          </cell>
          <cell r="F268" t="str">
            <v>Bonamatoumbe-II</v>
          </cell>
          <cell r="G268" t="str">
            <v>P3</v>
          </cell>
          <cell r="H268" t="str">
            <v>Grid Only</v>
          </cell>
          <cell r="I268" t="str">
            <v>On Air</v>
          </cell>
          <cell r="J268" t="str">
            <v>Outdoor</v>
          </cell>
          <cell r="K268" t="str">
            <v>AC</v>
          </cell>
          <cell r="L268" t="str">
            <v>SAGEMCOM</v>
          </cell>
          <cell r="M268" t="str">
            <v>Bonaberi</v>
          </cell>
          <cell r="N268" t="str">
            <v>WOURI</v>
          </cell>
          <cell r="O268" t="str">
            <v>Douala 4</v>
          </cell>
          <cell r="P268" t="str">
            <v>Armel Tchokonte</v>
          </cell>
          <cell r="Q268">
            <v>655021899</v>
          </cell>
          <cell r="R268">
            <v>652269669</v>
          </cell>
          <cell r="S268" t="str">
            <v>Valery Doudou</v>
          </cell>
          <cell r="T268" t="str">
            <v>GEORGES NAKHOUL</v>
          </cell>
          <cell r="U268" t="str">
            <v>I H S</v>
          </cell>
        </row>
        <row r="269">
          <cell r="A269" t="str">
            <v>LIT_346</v>
          </cell>
          <cell r="B269" t="str">
            <v>IHS_BNB_028</v>
          </cell>
          <cell r="C269" t="str">
            <v>LIT_346</v>
          </cell>
          <cell r="D269" t="str">
            <v>Littoral</v>
          </cell>
          <cell r="E269" t="str">
            <v>Littoral</v>
          </cell>
          <cell r="F269" t="str">
            <v>Bberi-Abattoir</v>
          </cell>
          <cell r="G269" t="str">
            <v>P3</v>
          </cell>
          <cell r="H269" t="str">
            <v>Grid-Gen</v>
          </cell>
          <cell r="I269" t="str">
            <v>On Air</v>
          </cell>
          <cell r="J269" t="str">
            <v>Outdoor</v>
          </cell>
          <cell r="K269" t="str">
            <v>AC</v>
          </cell>
          <cell r="L269" t="str">
            <v>SAGEMCOM</v>
          </cell>
          <cell r="M269" t="str">
            <v>Bonaberi</v>
          </cell>
          <cell r="N269" t="str">
            <v>WOURI</v>
          </cell>
          <cell r="O269" t="str">
            <v>Douala 4</v>
          </cell>
          <cell r="P269" t="str">
            <v>Armel Tchokonte</v>
          </cell>
          <cell r="Q269">
            <v>655021899</v>
          </cell>
          <cell r="R269">
            <v>652269669</v>
          </cell>
          <cell r="S269" t="str">
            <v>Valery Doudou</v>
          </cell>
          <cell r="T269" t="str">
            <v>GEORGES NAKHOUL</v>
          </cell>
          <cell r="U269" t="str">
            <v>I H S</v>
          </cell>
        </row>
        <row r="270">
          <cell r="A270" t="str">
            <v>LIT_265</v>
          </cell>
          <cell r="B270" t="str">
            <v>IHS_DLA_145</v>
          </cell>
          <cell r="C270" t="str">
            <v>LIT_265</v>
          </cell>
          <cell r="D270" t="str">
            <v>Littoral</v>
          </cell>
          <cell r="E270" t="str">
            <v>Littoral</v>
          </cell>
          <cell r="F270" t="str">
            <v>Bep-Universite</v>
          </cell>
          <cell r="G270" t="str">
            <v>P3</v>
          </cell>
          <cell r="H270" t="str">
            <v>Grid-Gen</v>
          </cell>
          <cell r="I270" t="str">
            <v>On Air</v>
          </cell>
          <cell r="J270" t="str">
            <v>Outdoor</v>
          </cell>
          <cell r="K270" t="str">
            <v>AC</v>
          </cell>
          <cell r="L270" t="str">
            <v>SAGEMCOM</v>
          </cell>
          <cell r="M270" t="str">
            <v>Bepanda</v>
          </cell>
          <cell r="N270" t="str">
            <v>WOURI</v>
          </cell>
          <cell r="O270" t="str">
            <v>Douala 3</v>
          </cell>
          <cell r="P270" t="str">
            <v>Armel Tchokonte</v>
          </cell>
          <cell r="Q270">
            <v>655021899</v>
          </cell>
          <cell r="R270">
            <v>652269669</v>
          </cell>
          <cell r="S270" t="str">
            <v>Valery Doudou</v>
          </cell>
          <cell r="T270" t="str">
            <v>GEORGES NAKHOUL</v>
          </cell>
          <cell r="U270" t="str">
            <v>I H S</v>
          </cell>
        </row>
        <row r="271">
          <cell r="A271" t="str">
            <v>LIT_263</v>
          </cell>
          <cell r="B271" t="str">
            <v>IHS_DLA_127</v>
          </cell>
          <cell r="C271" t="str">
            <v>LIT_263</v>
          </cell>
          <cell r="D271" t="str">
            <v>Littoral</v>
          </cell>
          <cell r="E271" t="str">
            <v>Littoral</v>
          </cell>
          <cell r="F271" t="str">
            <v>CCC</v>
          </cell>
          <cell r="G271" t="str">
            <v>P3</v>
          </cell>
          <cell r="H271" t="str">
            <v>Grid-Gen</v>
          </cell>
          <cell r="I271" t="str">
            <v>On Air</v>
          </cell>
          <cell r="J271" t="str">
            <v>Outdoor</v>
          </cell>
          <cell r="K271" t="str">
            <v>AC</v>
          </cell>
          <cell r="L271" t="str">
            <v>SAGEMCOM</v>
          </cell>
          <cell r="M271" t="str">
            <v>Ndogbong</v>
          </cell>
          <cell r="N271" t="str">
            <v>WOURI</v>
          </cell>
          <cell r="O271" t="str">
            <v>Douala 3</v>
          </cell>
          <cell r="P271" t="str">
            <v>Armel Tchokonte</v>
          </cell>
          <cell r="Q271">
            <v>655021899</v>
          </cell>
          <cell r="R271">
            <v>652269669</v>
          </cell>
          <cell r="S271" t="str">
            <v>Valery Doudou</v>
          </cell>
          <cell r="T271" t="str">
            <v>GEORGES NAKHOUL</v>
          </cell>
          <cell r="U271" t="str">
            <v>I H S</v>
          </cell>
        </row>
        <row r="272">
          <cell r="A272" t="str">
            <v>LIT_290</v>
          </cell>
          <cell r="B272" t="str">
            <v>IHS_BNB_009</v>
          </cell>
          <cell r="C272" t="str">
            <v>LIT_290</v>
          </cell>
          <cell r="D272" t="str">
            <v>Littoral</v>
          </cell>
          <cell r="E272" t="str">
            <v>Littoral</v>
          </cell>
          <cell r="F272" t="str">
            <v>Bonabappe</v>
          </cell>
          <cell r="G272" t="str">
            <v>P3</v>
          </cell>
          <cell r="H272" t="str">
            <v>Grid-Gen</v>
          </cell>
          <cell r="I272" t="str">
            <v>On Air</v>
          </cell>
          <cell r="J272" t="str">
            <v>Outdoor</v>
          </cell>
          <cell r="K272" t="str">
            <v>AC</v>
          </cell>
          <cell r="L272" t="str">
            <v>SAGEMCOM</v>
          </cell>
          <cell r="M272" t="str">
            <v>Bonaberi</v>
          </cell>
          <cell r="N272" t="str">
            <v>WOURI</v>
          </cell>
          <cell r="O272" t="str">
            <v>Douala 4</v>
          </cell>
          <cell r="P272" t="str">
            <v>Armel Tchokonte</v>
          </cell>
          <cell r="Q272">
            <v>655021899</v>
          </cell>
          <cell r="R272">
            <v>652269669</v>
          </cell>
          <cell r="S272" t="str">
            <v>Valery Doudou</v>
          </cell>
          <cell r="T272" t="str">
            <v>GEORGES NAKHOUL</v>
          </cell>
          <cell r="U272" t="str">
            <v>I H S</v>
          </cell>
        </row>
        <row r="273">
          <cell r="A273" t="str">
            <v>LIT_206</v>
          </cell>
          <cell r="B273" t="str">
            <v>IHS_BNB_008</v>
          </cell>
          <cell r="C273" t="str">
            <v>LIT_206</v>
          </cell>
          <cell r="D273" t="str">
            <v>Littoral</v>
          </cell>
          <cell r="E273" t="str">
            <v>Littoral</v>
          </cell>
          <cell r="F273" t="str">
            <v>Ngwele</v>
          </cell>
          <cell r="G273" t="str">
            <v>P3</v>
          </cell>
          <cell r="H273" t="str">
            <v>Grid-Gen</v>
          </cell>
          <cell r="I273" t="str">
            <v>On Air</v>
          </cell>
          <cell r="J273" t="str">
            <v>Indoor</v>
          </cell>
          <cell r="K273" t="str">
            <v>AC</v>
          </cell>
          <cell r="L273" t="str">
            <v>SAGEMCOM</v>
          </cell>
          <cell r="M273" t="str">
            <v>Bonaberi</v>
          </cell>
          <cell r="N273" t="str">
            <v>WOURI</v>
          </cell>
          <cell r="O273" t="str">
            <v>Douala 4</v>
          </cell>
          <cell r="P273" t="str">
            <v>Armel Tchokonte</v>
          </cell>
          <cell r="Q273">
            <v>655021899</v>
          </cell>
          <cell r="R273">
            <v>652269669</v>
          </cell>
          <cell r="S273" t="str">
            <v>Valery Doudou</v>
          </cell>
          <cell r="T273" t="str">
            <v>GEORGES NAKHOUL</v>
          </cell>
          <cell r="U273" t="str">
            <v>I H S</v>
          </cell>
        </row>
        <row r="274">
          <cell r="A274" t="str">
            <v>LIT_366</v>
          </cell>
          <cell r="B274" t="str">
            <v>IHS_DLA_154</v>
          </cell>
          <cell r="C274" t="str">
            <v>LIT_366</v>
          </cell>
          <cell r="D274" t="str">
            <v>Littoral</v>
          </cell>
          <cell r="E274" t="str">
            <v>Littoral</v>
          </cell>
          <cell r="F274" t="str">
            <v>Bepanda-TSF</v>
          </cell>
          <cell r="G274" t="str">
            <v>P3</v>
          </cell>
          <cell r="H274" t="str">
            <v>Grid Only</v>
          </cell>
          <cell r="I274" t="str">
            <v>On Air</v>
          </cell>
          <cell r="J274" t="str">
            <v>Outdoor</v>
          </cell>
          <cell r="K274" t="str">
            <v>AC</v>
          </cell>
          <cell r="L274" t="str">
            <v>SAGEMCOM</v>
          </cell>
          <cell r="M274" t="str">
            <v>Bepanda</v>
          </cell>
          <cell r="N274" t="str">
            <v>WOURI</v>
          </cell>
          <cell r="O274" t="str">
            <v>Douala 5</v>
          </cell>
          <cell r="P274" t="str">
            <v>Armel Tchokonte</v>
          </cell>
          <cell r="Q274">
            <v>655021899</v>
          </cell>
          <cell r="R274">
            <v>652269669</v>
          </cell>
          <cell r="S274" t="str">
            <v>Valery Doudou</v>
          </cell>
          <cell r="T274" t="str">
            <v>GEORGES NAKHOUL</v>
          </cell>
          <cell r="U274" t="str">
            <v>I H S</v>
          </cell>
        </row>
        <row r="275">
          <cell r="A275" t="str">
            <v>LIT_414</v>
          </cell>
          <cell r="B275" t="str">
            <v>IHS_DLA_131</v>
          </cell>
          <cell r="C275" t="str">
            <v>LIT_414</v>
          </cell>
          <cell r="D275" t="str">
            <v>Littoral</v>
          </cell>
          <cell r="E275" t="str">
            <v>Littoral</v>
          </cell>
          <cell r="F275" t="str">
            <v>Deido-Bonateki</v>
          </cell>
          <cell r="G275" t="str">
            <v>P3</v>
          </cell>
          <cell r="H275" t="str">
            <v>Grid Only</v>
          </cell>
          <cell r="I275" t="str">
            <v>On Air</v>
          </cell>
          <cell r="J275" t="str">
            <v>Outdoor</v>
          </cell>
          <cell r="K275" t="str">
            <v>AC</v>
          </cell>
          <cell r="L275" t="str">
            <v>SAGEMCOM</v>
          </cell>
          <cell r="M275" t="str">
            <v>AKWA</v>
          </cell>
          <cell r="N275" t="str">
            <v>WOURI</v>
          </cell>
          <cell r="O275" t="str">
            <v>Douala 1</v>
          </cell>
          <cell r="P275" t="str">
            <v>Armel Tchokonte</v>
          </cell>
          <cell r="Q275">
            <v>655021899</v>
          </cell>
          <cell r="R275">
            <v>652269669</v>
          </cell>
          <cell r="S275" t="str">
            <v>Valery Doudou</v>
          </cell>
          <cell r="T275" t="str">
            <v>GEORGES NAKHOUL</v>
          </cell>
          <cell r="U275" t="str">
            <v>I H S</v>
          </cell>
        </row>
        <row r="276">
          <cell r="A276" t="str">
            <v>LIT_381</v>
          </cell>
          <cell r="B276" t="str">
            <v>IHS_DLA_003</v>
          </cell>
          <cell r="C276" t="str">
            <v>LIT_381</v>
          </cell>
          <cell r="D276" t="str">
            <v>Littoral</v>
          </cell>
          <cell r="E276" t="str">
            <v>Littoral</v>
          </cell>
          <cell r="F276" t="str">
            <v>Pain-Magique</v>
          </cell>
          <cell r="G276" t="str">
            <v>P3</v>
          </cell>
          <cell r="H276" t="str">
            <v>Grid Only</v>
          </cell>
          <cell r="I276" t="str">
            <v>On Air</v>
          </cell>
          <cell r="J276" t="str">
            <v>Outdoor</v>
          </cell>
          <cell r="K276" t="str">
            <v>AC</v>
          </cell>
          <cell r="L276" t="str">
            <v>SAGEMCOM</v>
          </cell>
          <cell r="M276" t="str">
            <v>AKWA</v>
          </cell>
          <cell r="N276" t="str">
            <v>WOURI</v>
          </cell>
          <cell r="O276" t="str">
            <v>Douala 1</v>
          </cell>
          <cell r="P276" t="str">
            <v>Armel Tchokonte</v>
          </cell>
          <cell r="Q276">
            <v>655021899</v>
          </cell>
          <cell r="R276">
            <v>652269669</v>
          </cell>
          <cell r="S276" t="str">
            <v>Valery Doudou</v>
          </cell>
          <cell r="T276" t="str">
            <v>GEORGES NAKHOUL</v>
          </cell>
          <cell r="U276" t="str">
            <v>I H S</v>
          </cell>
        </row>
        <row r="277">
          <cell r="A277" t="str">
            <v>LIT_442</v>
          </cell>
          <cell r="B277" t="str">
            <v>IHS_DLA_433</v>
          </cell>
          <cell r="C277" t="str">
            <v>LIT_442</v>
          </cell>
          <cell r="D277" t="str">
            <v>Littoral</v>
          </cell>
          <cell r="E277" t="str">
            <v>Littoral</v>
          </cell>
          <cell r="F277" t="str">
            <v>Cite de Paix</v>
          </cell>
          <cell r="G277" t="str">
            <v>P3</v>
          </cell>
          <cell r="H277" t="str">
            <v>Grid Only</v>
          </cell>
          <cell r="I277" t="str">
            <v>On Air</v>
          </cell>
          <cell r="J277" t="str">
            <v>Outdoor</v>
          </cell>
          <cell r="K277" t="str">
            <v>AC</v>
          </cell>
          <cell r="L277" t="str">
            <v>SAGEMCOM</v>
          </cell>
          <cell r="M277" t="str">
            <v>Ndogbong</v>
          </cell>
          <cell r="N277" t="str">
            <v>WOURI</v>
          </cell>
          <cell r="O277" t="str">
            <v>Douala 2</v>
          </cell>
          <cell r="P277" t="str">
            <v>Armel Tchokonte</v>
          </cell>
          <cell r="Q277">
            <v>655021899</v>
          </cell>
          <cell r="R277">
            <v>652269669</v>
          </cell>
          <cell r="S277" t="str">
            <v>Valery Doudou</v>
          </cell>
          <cell r="T277" t="str">
            <v>GEORGES NAKHOUL</v>
          </cell>
          <cell r="U277" t="str">
            <v>I H S</v>
          </cell>
        </row>
        <row r="278">
          <cell r="A278" t="str">
            <v>LIT_379</v>
          </cell>
          <cell r="B278" t="str">
            <v>IHS_DLA_181</v>
          </cell>
          <cell r="C278" t="str">
            <v>LIT_379</v>
          </cell>
          <cell r="D278" t="str">
            <v>Littoral</v>
          </cell>
          <cell r="E278" t="str">
            <v>Littoral</v>
          </cell>
          <cell r="F278" t="str">
            <v>Bonewonda-Chefferie</v>
          </cell>
          <cell r="G278" t="str">
            <v>P3</v>
          </cell>
          <cell r="H278" t="str">
            <v>Grid Only</v>
          </cell>
          <cell r="I278" t="str">
            <v>On Air</v>
          </cell>
          <cell r="J278" t="str">
            <v>Outdoor</v>
          </cell>
          <cell r="K278" t="str">
            <v>AC</v>
          </cell>
          <cell r="L278" t="str">
            <v>SAGEMCOM</v>
          </cell>
          <cell r="M278" t="str">
            <v>Bepanda</v>
          </cell>
          <cell r="N278" t="str">
            <v>WOURI</v>
          </cell>
          <cell r="O278" t="str">
            <v>Douala 5</v>
          </cell>
          <cell r="P278" t="str">
            <v>Armel Tchokonte</v>
          </cell>
          <cell r="Q278">
            <v>655021899</v>
          </cell>
          <cell r="R278">
            <v>652269669</v>
          </cell>
          <cell r="S278" t="str">
            <v>Valery Doudou</v>
          </cell>
          <cell r="T278" t="str">
            <v>GEORGES NAKHOUL</v>
          </cell>
          <cell r="U278" t="str">
            <v>I H S</v>
          </cell>
        </row>
        <row r="279">
          <cell r="A279" t="str">
            <v>LIT_056</v>
          </cell>
          <cell r="B279" t="str">
            <v>IHS_DLA_143</v>
          </cell>
          <cell r="C279" t="str">
            <v>LIT_056</v>
          </cell>
          <cell r="D279" t="str">
            <v>Littoral</v>
          </cell>
          <cell r="E279" t="str">
            <v>Littoral</v>
          </cell>
          <cell r="F279" t="str">
            <v>Ange-Raphael</v>
          </cell>
          <cell r="G279" t="str">
            <v>P3</v>
          </cell>
          <cell r="H279" t="str">
            <v>Grid Only</v>
          </cell>
          <cell r="I279" t="str">
            <v>On Air</v>
          </cell>
          <cell r="J279" t="str">
            <v>Indoor</v>
          </cell>
          <cell r="K279" t="str">
            <v>AC</v>
          </cell>
          <cell r="L279" t="str">
            <v>SAGEMCOM</v>
          </cell>
          <cell r="M279" t="str">
            <v>Bepanda</v>
          </cell>
          <cell r="N279" t="str">
            <v>WOURI</v>
          </cell>
          <cell r="O279" t="str">
            <v>Douala 3</v>
          </cell>
          <cell r="P279" t="str">
            <v>Armel Tchokonte</v>
          </cell>
          <cell r="Q279">
            <v>655021899</v>
          </cell>
          <cell r="R279">
            <v>652269669</v>
          </cell>
          <cell r="S279" t="str">
            <v>Valery Doudou</v>
          </cell>
          <cell r="T279" t="str">
            <v>GEORGES NAKHOUL</v>
          </cell>
          <cell r="U279" t="str">
            <v>I H S</v>
          </cell>
        </row>
        <row r="280">
          <cell r="A280" t="str">
            <v>LIT_245</v>
          </cell>
          <cell r="B280" t="str">
            <v>IHS_DLA_056</v>
          </cell>
          <cell r="C280" t="str">
            <v>LIT_245</v>
          </cell>
          <cell r="D280" t="str">
            <v>Littoral</v>
          </cell>
          <cell r="E280" t="str">
            <v>Littoral</v>
          </cell>
          <cell r="F280" t="str">
            <v>De-La-Salle</v>
          </cell>
          <cell r="G280" t="str">
            <v>P3</v>
          </cell>
          <cell r="H280" t="str">
            <v>Grid Only</v>
          </cell>
          <cell r="I280" t="str">
            <v>On Air</v>
          </cell>
          <cell r="J280" t="str">
            <v>Outdoor</v>
          </cell>
          <cell r="K280" t="str">
            <v>AC</v>
          </cell>
          <cell r="L280" t="str">
            <v>SAGEMCOM</v>
          </cell>
          <cell r="M280" t="str">
            <v>AKWA</v>
          </cell>
          <cell r="N280" t="str">
            <v>WOURI</v>
          </cell>
          <cell r="O280" t="str">
            <v>Douala 1</v>
          </cell>
          <cell r="P280" t="str">
            <v>Armel Tchokonte</v>
          </cell>
          <cell r="Q280">
            <v>655021899</v>
          </cell>
          <cell r="R280">
            <v>652269669</v>
          </cell>
          <cell r="S280" t="str">
            <v>Valery Doudou</v>
          </cell>
          <cell r="T280" t="str">
            <v>GEORGES NAKHOUL</v>
          </cell>
          <cell r="U280" t="str">
            <v>I H S</v>
          </cell>
        </row>
        <row r="281">
          <cell r="A281" t="str">
            <v>LIT_287</v>
          </cell>
          <cell r="B281" t="str">
            <v>IHS_DLA_120</v>
          </cell>
          <cell r="C281" t="str">
            <v>LIT_287</v>
          </cell>
          <cell r="D281" t="str">
            <v>Littoral</v>
          </cell>
          <cell r="E281" t="str">
            <v>Littoral</v>
          </cell>
          <cell r="F281" t="str">
            <v>New-Deido</v>
          </cell>
          <cell r="G281" t="str">
            <v>P3</v>
          </cell>
          <cell r="H281" t="str">
            <v>Grid Only</v>
          </cell>
          <cell r="I281" t="str">
            <v>On Air</v>
          </cell>
          <cell r="J281" t="str">
            <v>Outdoor</v>
          </cell>
          <cell r="K281" t="str">
            <v>AC</v>
          </cell>
          <cell r="L281" t="str">
            <v>SAGEMCOM</v>
          </cell>
          <cell r="M281" t="str">
            <v>AKWA</v>
          </cell>
          <cell r="N281" t="str">
            <v>WOURI</v>
          </cell>
          <cell r="O281" t="str">
            <v>Douala 1</v>
          </cell>
          <cell r="P281" t="str">
            <v>Armel Tchokonte</v>
          </cell>
          <cell r="Q281">
            <v>655021899</v>
          </cell>
          <cell r="R281">
            <v>652269669</v>
          </cell>
          <cell r="S281" t="str">
            <v>Valery Doudou</v>
          </cell>
          <cell r="T281" t="str">
            <v>GEORGES NAKHOUL</v>
          </cell>
          <cell r="U281" t="str">
            <v>I H S</v>
          </cell>
        </row>
        <row r="282">
          <cell r="A282" t="str">
            <v>LIT_417</v>
          </cell>
          <cell r="B282" t="str">
            <v>IHS_DLA_102</v>
          </cell>
          <cell r="C282" t="str">
            <v>LIT_417</v>
          </cell>
          <cell r="D282" t="str">
            <v>Littoral</v>
          </cell>
          <cell r="E282" t="str">
            <v>Littoral</v>
          </cell>
          <cell r="F282" t="str">
            <v>Feu-Rouge-Bessengue</v>
          </cell>
          <cell r="G282" t="str">
            <v>P3</v>
          </cell>
          <cell r="H282" t="str">
            <v>Grid Only</v>
          </cell>
          <cell r="I282" t="str">
            <v>On Air</v>
          </cell>
          <cell r="J282" t="str">
            <v>Outdoor</v>
          </cell>
          <cell r="K282" t="str">
            <v>AC</v>
          </cell>
          <cell r="L282" t="str">
            <v>SAGEMCOM</v>
          </cell>
          <cell r="M282" t="str">
            <v>AKWA</v>
          </cell>
          <cell r="N282" t="str">
            <v>WOURI</v>
          </cell>
          <cell r="O282" t="str">
            <v>Douala 1</v>
          </cell>
          <cell r="P282" t="str">
            <v>Armel Tchokonte</v>
          </cell>
          <cell r="Q282">
            <v>655021899</v>
          </cell>
          <cell r="R282">
            <v>652269669</v>
          </cell>
          <cell r="S282" t="str">
            <v>Valery Doudou</v>
          </cell>
          <cell r="T282" t="str">
            <v>GEORGES NAKHOUL</v>
          </cell>
          <cell r="U282" t="str">
            <v>I H S</v>
          </cell>
        </row>
        <row r="283">
          <cell r="A283" t="str">
            <v>LIT_154</v>
          </cell>
          <cell r="B283" t="str">
            <v>IHS_DLA_160</v>
          </cell>
          <cell r="C283" t="str">
            <v>LIT_154</v>
          </cell>
          <cell r="D283" t="str">
            <v>Littoral</v>
          </cell>
          <cell r="E283" t="str">
            <v>Littoral</v>
          </cell>
          <cell r="F283" t="str">
            <v>Bonamoussongo</v>
          </cell>
          <cell r="G283" t="str">
            <v>P3</v>
          </cell>
          <cell r="H283" t="str">
            <v>Grid-Gen</v>
          </cell>
          <cell r="I283" t="str">
            <v>On Air</v>
          </cell>
          <cell r="J283" t="str">
            <v>Indoor</v>
          </cell>
          <cell r="K283" t="str">
            <v>AC</v>
          </cell>
          <cell r="L283" t="str">
            <v>SAGEMCOM</v>
          </cell>
          <cell r="M283" t="str">
            <v>Bepanda</v>
          </cell>
          <cell r="N283" t="str">
            <v>WOURI</v>
          </cell>
          <cell r="O283" t="str">
            <v>Douala 5</v>
          </cell>
          <cell r="P283" t="str">
            <v>Armel Tchokonte</v>
          </cell>
          <cell r="Q283">
            <v>655021899</v>
          </cell>
          <cell r="R283">
            <v>652269669</v>
          </cell>
          <cell r="S283" t="str">
            <v>Valery Doudou</v>
          </cell>
          <cell r="T283" t="str">
            <v>GEORGES NAKHOUL</v>
          </cell>
          <cell r="U283" t="str">
            <v>I H S</v>
          </cell>
        </row>
        <row r="284">
          <cell r="A284" t="str">
            <v>LIT_130</v>
          </cell>
          <cell r="B284" t="str">
            <v>IHS_BNB_013</v>
          </cell>
          <cell r="C284" t="str">
            <v>LIT_130</v>
          </cell>
          <cell r="D284" t="str">
            <v>Littoral</v>
          </cell>
          <cell r="E284" t="str">
            <v>Littoral</v>
          </cell>
          <cell r="F284" t="str">
            <v>Bonaminkano-IHS</v>
          </cell>
          <cell r="G284" t="str">
            <v>P3</v>
          </cell>
          <cell r="H284" t="str">
            <v>Grid-Gen</v>
          </cell>
          <cell r="I284" t="str">
            <v>On Air</v>
          </cell>
          <cell r="J284" t="str">
            <v>Outdoor</v>
          </cell>
          <cell r="K284" t="str">
            <v>AC</v>
          </cell>
          <cell r="L284" t="str">
            <v>SAGEMCOM</v>
          </cell>
          <cell r="M284" t="str">
            <v>Bonaberi</v>
          </cell>
          <cell r="N284" t="str">
            <v>WOURI</v>
          </cell>
          <cell r="O284" t="str">
            <v>Douala 4</v>
          </cell>
          <cell r="P284" t="str">
            <v>Armel Tchokonte</v>
          </cell>
          <cell r="Q284">
            <v>655021899</v>
          </cell>
          <cell r="R284">
            <v>652269669</v>
          </cell>
          <cell r="S284" t="str">
            <v>Valery Doudou</v>
          </cell>
          <cell r="T284" t="str">
            <v>GEORGES NAKHOUL</v>
          </cell>
          <cell r="U284" t="str">
            <v>I H S</v>
          </cell>
        </row>
        <row r="285">
          <cell r="A285" t="str">
            <v>LIT_123</v>
          </cell>
          <cell r="B285" t="str">
            <v>IHS_BNB_035</v>
          </cell>
          <cell r="C285" t="str">
            <v>LIT_123</v>
          </cell>
          <cell r="D285" t="str">
            <v>Littoral</v>
          </cell>
          <cell r="E285" t="str">
            <v>Littoral</v>
          </cell>
          <cell r="F285" t="str">
            <v>Bodjongo-IHS</v>
          </cell>
          <cell r="G285" t="str">
            <v>P3</v>
          </cell>
          <cell r="H285" t="str">
            <v>Grid-Gen</v>
          </cell>
          <cell r="I285" t="str">
            <v>On Air</v>
          </cell>
          <cell r="J285" t="str">
            <v>Outdoor</v>
          </cell>
          <cell r="K285" t="str">
            <v>AC</v>
          </cell>
          <cell r="L285" t="str">
            <v>SAGEMCOM</v>
          </cell>
          <cell r="M285" t="str">
            <v>Bonaberi</v>
          </cell>
          <cell r="N285" t="str">
            <v>WOURI</v>
          </cell>
          <cell r="O285" t="str">
            <v>Douala 4</v>
          </cell>
          <cell r="P285" t="str">
            <v>Armel Tchokonte</v>
          </cell>
          <cell r="Q285">
            <v>655021899</v>
          </cell>
          <cell r="R285">
            <v>652269669</v>
          </cell>
          <cell r="S285" t="str">
            <v>Valery Doudou</v>
          </cell>
          <cell r="T285" t="str">
            <v>GEORGES NAKHOUL</v>
          </cell>
          <cell r="U285" t="str">
            <v>I H S</v>
          </cell>
        </row>
        <row r="286">
          <cell r="A286" t="str">
            <v>LIT_450</v>
          </cell>
          <cell r="B286" t="str">
            <v>IHS_DLA_452</v>
          </cell>
          <cell r="C286" t="str">
            <v>LIT_450</v>
          </cell>
          <cell r="D286" t="str">
            <v>Littoral</v>
          </cell>
          <cell r="E286" t="str">
            <v>Littoral</v>
          </cell>
          <cell r="F286" t="str">
            <v>Quartier Gentil</v>
          </cell>
          <cell r="G286" t="str">
            <v>P4</v>
          </cell>
          <cell r="H286" t="str">
            <v>Grid-Gen</v>
          </cell>
          <cell r="I286" t="str">
            <v>On Air</v>
          </cell>
          <cell r="J286" t="str">
            <v>Outdoor</v>
          </cell>
          <cell r="K286" t="str">
            <v>AC</v>
          </cell>
          <cell r="L286" t="str">
            <v>SAGEMCOM</v>
          </cell>
          <cell r="M286" t="str">
            <v>Ndogbong</v>
          </cell>
          <cell r="N286" t="str">
            <v>WOURI</v>
          </cell>
          <cell r="O286" t="str">
            <v>Douala 3</v>
          </cell>
          <cell r="P286" t="str">
            <v>Armel Tchokonte</v>
          </cell>
          <cell r="Q286">
            <v>655021899</v>
          </cell>
          <cell r="R286">
            <v>652269669</v>
          </cell>
          <cell r="S286" t="str">
            <v>Valery Doudou</v>
          </cell>
          <cell r="T286" t="str">
            <v>GEORGES NAKHOUL</v>
          </cell>
          <cell r="U286" t="str">
            <v>I H S</v>
          </cell>
        </row>
        <row r="287">
          <cell r="A287" t="str">
            <v>LIT_406</v>
          </cell>
          <cell r="B287" t="str">
            <v>IHS_DLA_147</v>
          </cell>
          <cell r="C287" t="str">
            <v>LIT_406</v>
          </cell>
          <cell r="D287" t="str">
            <v>Littoral</v>
          </cell>
          <cell r="E287" t="str">
            <v>Littoral</v>
          </cell>
          <cell r="F287" t="str">
            <v>Ndokoti-Brasseries</v>
          </cell>
          <cell r="G287" t="str">
            <v>P4</v>
          </cell>
          <cell r="H287" t="str">
            <v>Grid Only</v>
          </cell>
          <cell r="I287" t="str">
            <v>On Air</v>
          </cell>
          <cell r="J287" t="str">
            <v>Outdoor</v>
          </cell>
          <cell r="K287" t="str">
            <v>AC</v>
          </cell>
          <cell r="L287" t="str">
            <v>SAGEMCOM</v>
          </cell>
          <cell r="M287" t="str">
            <v>Ndogbong</v>
          </cell>
          <cell r="N287" t="str">
            <v>WOURI</v>
          </cell>
          <cell r="O287" t="str">
            <v>Doouala 3</v>
          </cell>
          <cell r="P287" t="str">
            <v>Armel Tchokonte</v>
          </cell>
          <cell r="Q287">
            <v>655021899</v>
          </cell>
          <cell r="R287">
            <v>652269669</v>
          </cell>
          <cell r="S287" t="str">
            <v>Valery Doudou</v>
          </cell>
          <cell r="T287" t="str">
            <v>GEORGES NAKHOUL</v>
          </cell>
          <cell r="U287" t="str">
            <v>I H S</v>
          </cell>
        </row>
        <row r="288">
          <cell r="A288" t="str">
            <v>LIT_432</v>
          </cell>
          <cell r="B288" t="str">
            <v>IHS_DLA_435</v>
          </cell>
          <cell r="C288" t="str">
            <v>LIT_432</v>
          </cell>
          <cell r="D288" t="str">
            <v>Littoral</v>
          </cell>
          <cell r="E288" t="str">
            <v>Littoral</v>
          </cell>
          <cell r="F288" t="str">
            <v>Ndogbong Guiness</v>
          </cell>
          <cell r="G288" t="str">
            <v>P4</v>
          </cell>
          <cell r="H288" t="str">
            <v>Grid-Gen</v>
          </cell>
          <cell r="I288" t="str">
            <v>On Air</v>
          </cell>
          <cell r="J288" t="str">
            <v>Outdoor</v>
          </cell>
          <cell r="K288" t="str">
            <v>AC</v>
          </cell>
          <cell r="L288" t="str">
            <v>SAGEMCOM</v>
          </cell>
          <cell r="M288" t="str">
            <v>Ndogbong</v>
          </cell>
          <cell r="N288" t="str">
            <v>WOURI</v>
          </cell>
          <cell r="O288" t="str">
            <v>Douala 3</v>
          </cell>
          <cell r="P288" t="str">
            <v>Armel Tchokonte</v>
          </cell>
          <cell r="Q288">
            <v>655021899</v>
          </cell>
          <cell r="R288">
            <v>652269669</v>
          </cell>
          <cell r="S288" t="str">
            <v>Valery Doudou</v>
          </cell>
          <cell r="T288" t="str">
            <v>GEORGES NAKHOUL</v>
          </cell>
          <cell r="U288" t="str">
            <v>I H S</v>
          </cell>
        </row>
        <row r="289">
          <cell r="A289" t="str">
            <v>LIT_094</v>
          </cell>
          <cell r="B289" t="str">
            <v>IHS_BNB_017</v>
          </cell>
          <cell r="C289" t="str">
            <v>LIT_094</v>
          </cell>
          <cell r="D289" t="str">
            <v>Littoral</v>
          </cell>
          <cell r="E289" t="str">
            <v>Littoral</v>
          </cell>
          <cell r="F289" t="str">
            <v>Mabanda</v>
          </cell>
          <cell r="G289" t="str">
            <v>P4</v>
          </cell>
          <cell r="H289" t="str">
            <v>Grid-Gen</v>
          </cell>
          <cell r="I289" t="str">
            <v>On Air</v>
          </cell>
          <cell r="J289" t="str">
            <v>Indoor</v>
          </cell>
          <cell r="K289" t="str">
            <v>AC</v>
          </cell>
          <cell r="L289" t="str">
            <v>SAGEMCOM</v>
          </cell>
          <cell r="M289" t="str">
            <v>AKWA</v>
          </cell>
          <cell r="N289" t="str">
            <v>WOURI</v>
          </cell>
          <cell r="O289" t="str">
            <v>Douala 4</v>
          </cell>
          <cell r="P289" t="str">
            <v>Armel Tchokonte</v>
          </cell>
          <cell r="Q289">
            <v>655021899</v>
          </cell>
          <cell r="R289">
            <v>652269669</v>
          </cell>
          <cell r="S289" t="str">
            <v>Valery Doudou</v>
          </cell>
          <cell r="T289" t="str">
            <v>GEORGES NAKHOUL</v>
          </cell>
          <cell r="U289" t="str">
            <v>I H S</v>
          </cell>
        </row>
        <row r="290">
          <cell r="A290" t="str">
            <v>LIT_377</v>
          </cell>
          <cell r="B290" t="str">
            <v>IHS_BNB_022</v>
          </cell>
          <cell r="C290" t="str">
            <v>LIT_377</v>
          </cell>
          <cell r="D290" t="str">
            <v>Littoral</v>
          </cell>
          <cell r="E290" t="str">
            <v>Littoral</v>
          </cell>
          <cell r="F290" t="str">
            <v>Ngwelle-II</v>
          </cell>
          <cell r="G290" t="str">
            <v>P4</v>
          </cell>
          <cell r="H290" t="str">
            <v>Grid-Gen</v>
          </cell>
          <cell r="I290" t="str">
            <v>On Air</v>
          </cell>
          <cell r="J290" t="str">
            <v>Outdoor</v>
          </cell>
          <cell r="K290" t="str">
            <v>AC</v>
          </cell>
          <cell r="L290" t="str">
            <v>SAGEMCOM</v>
          </cell>
          <cell r="M290" t="str">
            <v>Bonaberi</v>
          </cell>
          <cell r="N290" t="str">
            <v>WOURI</v>
          </cell>
          <cell r="O290" t="str">
            <v>Douala 4</v>
          </cell>
          <cell r="P290" t="str">
            <v>Armel Tchokonte</v>
          </cell>
          <cell r="Q290">
            <v>655021899</v>
          </cell>
          <cell r="R290">
            <v>652269669</v>
          </cell>
          <cell r="S290" t="str">
            <v>Valery Doudou</v>
          </cell>
          <cell r="T290" t="str">
            <v>GEORGES NAKHOUL</v>
          </cell>
          <cell r="U290" t="str">
            <v>I H S</v>
          </cell>
        </row>
        <row r="291">
          <cell r="A291" t="str">
            <v>LIT_361</v>
          </cell>
          <cell r="B291" t="str">
            <v>IHS_BNB_029</v>
          </cell>
          <cell r="C291" t="str">
            <v>LIT_361</v>
          </cell>
          <cell r="D291" t="str">
            <v>Littoral</v>
          </cell>
          <cell r="E291" t="str">
            <v>Littoral</v>
          </cell>
          <cell r="F291" t="str">
            <v>Grand-Hangar-II</v>
          </cell>
          <cell r="G291" t="str">
            <v>P4</v>
          </cell>
          <cell r="H291" t="str">
            <v>Grid-Gen</v>
          </cell>
          <cell r="I291" t="str">
            <v>On Air</v>
          </cell>
          <cell r="J291" t="str">
            <v>Outdoor</v>
          </cell>
          <cell r="K291" t="str">
            <v>AC</v>
          </cell>
          <cell r="L291" t="str">
            <v>SAGEMCOM</v>
          </cell>
          <cell r="M291" t="str">
            <v>Bonaberi</v>
          </cell>
          <cell r="N291" t="str">
            <v>WOURI</v>
          </cell>
          <cell r="O291" t="str">
            <v>Douala 4</v>
          </cell>
          <cell r="P291" t="str">
            <v>Armel Tchokonte</v>
          </cell>
          <cell r="Q291">
            <v>655021899</v>
          </cell>
          <cell r="R291">
            <v>652269669</v>
          </cell>
          <cell r="S291" t="str">
            <v>Valery Doudou</v>
          </cell>
          <cell r="T291" t="str">
            <v>GEORGES NAKHOUL</v>
          </cell>
          <cell r="U291" t="str">
            <v>I H S</v>
          </cell>
        </row>
        <row r="292">
          <cell r="A292" t="str">
            <v>LIT_274</v>
          </cell>
          <cell r="B292" t="str">
            <v>IHS_DLA_275</v>
          </cell>
          <cell r="C292" t="str">
            <v>LIT_274</v>
          </cell>
          <cell r="D292" t="str">
            <v>Littoral</v>
          </cell>
          <cell r="E292" t="str">
            <v>Littoral</v>
          </cell>
          <cell r="F292" t="str">
            <v>Logpom-II</v>
          </cell>
          <cell r="G292" t="str">
            <v>P4</v>
          </cell>
          <cell r="H292" t="str">
            <v>Grid-Gen</v>
          </cell>
          <cell r="I292" t="str">
            <v>On Air</v>
          </cell>
          <cell r="J292" t="str">
            <v>Outdoor</v>
          </cell>
          <cell r="K292" t="str">
            <v>AC</v>
          </cell>
          <cell r="L292" t="str">
            <v>SAGEMCOM</v>
          </cell>
          <cell r="M292" t="str">
            <v>Ndogbong</v>
          </cell>
          <cell r="N292" t="str">
            <v>WOURI</v>
          </cell>
          <cell r="O292" t="str">
            <v>Douala 5</v>
          </cell>
          <cell r="P292" t="str">
            <v>Armel Tchokonte</v>
          </cell>
          <cell r="Q292">
            <v>655021899</v>
          </cell>
          <cell r="R292">
            <v>652269669</v>
          </cell>
          <cell r="S292" t="str">
            <v>Valery Doudou</v>
          </cell>
          <cell r="T292" t="str">
            <v>GEORGES NAKHOUL</v>
          </cell>
          <cell r="U292" t="str">
            <v>I H S</v>
          </cell>
        </row>
        <row r="293">
          <cell r="A293" t="str">
            <v>LIT_054</v>
          </cell>
          <cell r="B293" t="str">
            <v>IHS_DLA_136</v>
          </cell>
          <cell r="C293" t="str">
            <v>LIT_054</v>
          </cell>
          <cell r="D293" t="str">
            <v>Littoral</v>
          </cell>
          <cell r="E293" t="str">
            <v>Littoral</v>
          </cell>
          <cell r="F293" t="str">
            <v>Gd-Moulin</v>
          </cell>
          <cell r="G293" t="str">
            <v>P4</v>
          </cell>
          <cell r="H293" t="str">
            <v>Grid-Gen</v>
          </cell>
          <cell r="I293" t="str">
            <v>On Air</v>
          </cell>
          <cell r="J293" t="str">
            <v>Indoor</v>
          </cell>
          <cell r="K293" t="str">
            <v>AC</v>
          </cell>
          <cell r="L293" t="str">
            <v>SAGEMCOM</v>
          </cell>
          <cell r="M293" t="str">
            <v>AKWA</v>
          </cell>
          <cell r="N293" t="str">
            <v>WOURI</v>
          </cell>
          <cell r="O293" t="str">
            <v>Douala 1</v>
          </cell>
          <cell r="P293" t="str">
            <v>Armel Tchokonte</v>
          </cell>
          <cell r="Q293">
            <v>655021899</v>
          </cell>
          <cell r="R293">
            <v>652269669</v>
          </cell>
          <cell r="S293" t="str">
            <v>Valery Doudou</v>
          </cell>
          <cell r="T293" t="str">
            <v>GEORGES NAKHOUL</v>
          </cell>
          <cell r="U293" t="str">
            <v>I H S</v>
          </cell>
        </row>
        <row r="294">
          <cell r="A294" t="str">
            <v>LIT_085</v>
          </cell>
          <cell r="B294" t="str">
            <v>IHS_DLA_096</v>
          </cell>
          <cell r="C294" t="str">
            <v>LIT_085</v>
          </cell>
          <cell r="D294" t="str">
            <v>Littoral</v>
          </cell>
          <cell r="E294" t="str">
            <v>Littoral</v>
          </cell>
          <cell r="F294" t="str">
            <v>Bonantone</v>
          </cell>
          <cell r="G294" t="str">
            <v>P4</v>
          </cell>
          <cell r="H294" t="str">
            <v>Grid-Gen</v>
          </cell>
          <cell r="I294" t="str">
            <v>On Air</v>
          </cell>
          <cell r="J294" t="str">
            <v>Indoor</v>
          </cell>
          <cell r="K294" t="str">
            <v>AC</v>
          </cell>
          <cell r="L294" t="str">
            <v>SAGEMCOM</v>
          </cell>
          <cell r="M294" t="str">
            <v>AKWA</v>
          </cell>
          <cell r="N294" t="str">
            <v>WOURI</v>
          </cell>
          <cell r="O294" t="str">
            <v>Douala 1</v>
          </cell>
          <cell r="P294" t="str">
            <v>Armel Tchokonte</v>
          </cell>
          <cell r="Q294">
            <v>655021899</v>
          </cell>
          <cell r="R294">
            <v>652269669</v>
          </cell>
          <cell r="S294" t="str">
            <v>Valery Doudou</v>
          </cell>
          <cell r="T294" t="str">
            <v>GEORGES NAKHOUL</v>
          </cell>
          <cell r="U294" t="str">
            <v>I H S</v>
          </cell>
        </row>
        <row r="295">
          <cell r="A295" t="str">
            <v>LIT_291</v>
          </cell>
          <cell r="B295" t="str">
            <v>IHS_BNB_004</v>
          </cell>
          <cell r="C295" t="str">
            <v>LIT_291</v>
          </cell>
          <cell r="D295" t="str">
            <v>Littoral</v>
          </cell>
          <cell r="E295" t="str">
            <v>Littoral</v>
          </cell>
          <cell r="F295" t="str">
            <v>Grand-Hangar</v>
          </cell>
          <cell r="G295" t="str">
            <v>P4</v>
          </cell>
          <cell r="H295" t="str">
            <v>Grid-Gen</v>
          </cell>
          <cell r="I295" t="str">
            <v>On Air</v>
          </cell>
          <cell r="J295" t="str">
            <v>Outdoor</v>
          </cell>
          <cell r="K295" t="str">
            <v>AC</v>
          </cell>
          <cell r="L295" t="str">
            <v>SAGEMCOM</v>
          </cell>
          <cell r="M295" t="str">
            <v>AKWA</v>
          </cell>
          <cell r="N295" t="str">
            <v>WOURI</v>
          </cell>
          <cell r="O295" t="str">
            <v>Douala 4</v>
          </cell>
          <cell r="P295" t="str">
            <v>Armel Tchokonte</v>
          </cell>
          <cell r="Q295">
            <v>655021899</v>
          </cell>
          <cell r="R295">
            <v>652269669</v>
          </cell>
          <cell r="S295" t="str">
            <v>Valery Doudou</v>
          </cell>
          <cell r="T295" t="str">
            <v>GEORGES NAKHOUL</v>
          </cell>
          <cell r="U295" t="str">
            <v>I H S</v>
          </cell>
        </row>
        <row r="296">
          <cell r="A296" t="str">
            <v>LIT_459</v>
          </cell>
          <cell r="B296" t="str">
            <v>IHS_DLA_476</v>
          </cell>
          <cell r="C296" t="str">
            <v>LIT_459</v>
          </cell>
          <cell r="D296" t="str">
            <v>Littoral</v>
          </cell>
          <cell r="E296" t="str">
            <v>Littoral</v>
          </cell>
          <cell r="F296" t="str">
            <v>Bep An 2000 (Gd Moulin II)</v>
          </cell>
          <cell r="G296" t="str">
            <v>P4</v>
          </cell>
          <cell r="H296" t="str">
            <v>Grid-Gen</v>
          </cell>
          <cell r="I296" t="str">
            <v>On Air</v>
          </cell>
          <cell r="J296" t="str">
            <v>Outdoor</v>
          </cell>
          <cell r="K296" t="str">
            <v>AC</v>
          </cell>
          <cell r="L296" t="str">
            <v>SAGEMCOM</v>
          </cell>
          <cell r="M296" t="str">
            <v>Bepanda</v>
          </cell>
          <cell r="N296" t="str">
            <v>WOURI</v>
          </cell>
          <cell r="O296" t="str">
            <v>Douala 5</v>
          </cell>
          <cell r="P296" t="str">
            <v>Armel Tchokonte</v>
          </cell>
          <cell r="Q296">
            <v>655021899</v>
          </cell>
          <cell r="R296">
            <v>652269669</v>
          </cell>
          <cell r="S296" t="str">
            <v>Valery Doudou</v>
          </cell>
          <cell r="T296" t="str">
            <v>GEORGES NAKHOUL</v>
          </cell>
          <cell r="U296" t="str">
            <v>I H S</v>
          </cell>
        </row>
        <row r="297">
          <cell r="A297" t="str">
            <v>LIT_221</v>
          </cell>
          <cell r="B297" t="str">
            <v>IHS_DLA_161</v>
          </cell>
          <cell r="C297" t="str">
            <v>LIT_221</v>
          </cell>
          <cell r="D297" t="str">
            <v>Littoral</v>
          </cell>
          <cell r="E297" t="str">
            <v>Littoral</v>
          </cell>
          <cell r="F297" t="str">
            <v>Ndogbong-IUT</v>
          </cell>
          <cell r="G297" t="str">
            <v>P4</v>
          </cell>
          <cell r="H297" t="str">
            <v>Grid-Gen</v>
          </cell>
          <cell r="I297" t="str">
            <v>On Air</v>
          </cell>
          <cell r="J297" t="str">
            <v>Outdoor</v>
          </cell>
          <cell r="K297" t="str">
            <v>AC</v>
          </cell>
          <cell r="L297" t="str">
            <v>SAGEMCOM</v>
          </cell>
          <cell r="M297" t="str">
            <v>Ndogbong</v>
          </cell>
          <cell r="N297" t="str">
            <v>WOURI</v>
          </cell>
          <cell r="O297" t="str">
            <v>Douala 5</v>
          </cell>
          <cell r="P297" t="str">
            <v>Armel Tchokonte</v>
          </cell>
          <cell r="Q297">
            <v>655021899</v>
          </cell>
          <cell r="R297">
            <v>652269669</v>
          </cell>
          <cell r="S297" t="str">
            <v>Valery Doudou</v>
          </cell>
          <cell r="T297" t="str">
            <v>GEORGES NAKHOUL</v>
          </cell>
          <cell r="U297" t="str">
            <v>I H S</v>
          </cell>
        </row>
        <row r="298">
          <cell r="A298" t="str">
            <v>LIT_260</v>
          </cell>
          <cell r="B298" t="str">
            <v>IHS_BNB_021</v>
          </cell>
          <cell r="C298" t="str">
            <v>LIT_260</v>
          </cell>
          <cell r="D298" t="str">
            <v>Littoral</v>
          </cell>
          <cell r="E298" t="str">
            <v>Littoral</v>
          </cell>
          <cell r="F298" t="str">
            <v>Ndobo-Rail</v>
          </cell>
          <cell r="G298" t="str">
            <v>P4</v>
          </cell>
          <cell r="H298" t="str">
            <v>Grid-Gen</v>
          </cell>
          <cell r="I298" t="str">
            <v>On Air</v>
          </cell>
          <cell r="J298" t="str">
            <v>Outdoor</v>
          </cell>
          <cell r="K298" t="str">
            <v>AC</v>
          </cell>
          <cell r="L298" t="str">
            <v>SAGEMCOM</v>
          </cell>
          <cell r="M298" t="str">
            <v>Bonaberi</v>
          </cell>
          <cell r="N298" t="str">
            <v>WOURI</v>
          </cell>
          <cell r="O298" t="str">
            <v>Douala 4</v>
          </cell>
          <cell r="P298" t="str">
            <v>Armel Tchokonte</v>
          </cell>
          <cell r="Q298">
            <v>655021899</v>
          </cell>
          <cell r="R298">
            <v>652269669</v>
          </cell>
          <cell r="S298" t="str">
            <v>Valery Doudou</v>
          </cell>
          <cell r="T298" t="str">
            <v>GEORGES NAKHOUL</v>
          </cell>
          <cell r="U298" t="str">
            <v>I H S</v>
          </cell>
        </row>
        <row r="299">
          <cell r="A299" t="str">
            <v>LIT_264</v>
          </cell>
          <cell r="B299" t="str">
            <v>IHS_DLA_194</v>
          </cell>
          <cell r="C299" t="str">
            <v>LIT_264</v>
          </cell>
          <cell r="D299" t="str">
            <v>Littoral</v>
          </cell>
          <cell r="E299" t="str">
            <v>Littoral</v>
          </cell>
          <cell r="F299" t="str">
            <v>Ndogbong-Vallee</v>
          </cell>
          <cell r="G299" t="str">
            <v>P4</v>
          </cell>
          <cell r="H299" t="str">
            <v>Grid-Gen</v>
          </cell>
          <cell r="I299" t="str">
            <v>On Air</v>
          </cell>
          <cell r="J299" t="str">
            <v>Outdoor</v>
          </cell>
          <cell r="K299" t="str">
            <v>AC</v>
          </cell>
          <cell r="L299" t="str">
            <v>SAGEMCOM</v>
          </cell>
          <cell r="M299" t="str">
            <v>Ndogbong</v>
          </cell>
          <cell r="N299" t="str">
            <v>WOURI</v>
          </cell>
          <cell r="O299" t="str">
            <v>Douala 5</v>
          </cell>
          <cell r="P299" t="str">
            <v>Armel Tchokonte</v>
          </cell>
          <cell r="Q299">
            <v>655021899</v>
          </cell>
          <cell r="R299">
            <v>652269669</v>
          </cell>
          <cell r="S299" t="str">
            <v>Valery Doudou</v>
          </cell>
          <cell r="T299" t="str">
            <v>GEORGES NAKHOUL</v>
          </cell>
          <cell r="U299" t="str">
            <v>I H S</v>
          </cell>
        </row>
        <row r="300">
          <cell r="A300" t="str">
            <v>LIT_217</v>
          </cell>
          <cell r="B300" t="str">
            <v>IHS_DLA_126</v>
          </cell>
          <cell r="C300" t="str">
            <v>LIT_217</v>
          </cell>
          <cell r="D300" t="str">
            <v>Littoral</v>
          </cell>
          <cell r="E300" t="str">
            <v>Littoral</v>
          </cell>
          <cell r="F300" t="str">
            <v>Ndokoti-New</v>
          </cell>
          <cell r="G300" t="str">
            <v>P4</v>
          </cell>
          <cell r="H300" t="str">
            <v>Grid-Gen</v>
          </cell>
          <cell r="I300" t="str">
            <v>On Air</v>
          </cell>
          <cell r="J300" t="str">
            <v>Outdoor</v>
          </cell>
          <cell r="K300" t="str">
            <v>AC</v>
          </cell>
          <cell r="L300" t="str">
            <v>SAGEMCOM</v>
          </cell>
          <cell r="M300" t="str">
            <v>Ndogbong</v>
          </cell>
          <cell r="N300" t="str">
            <v>WOURI</v>
          </cell>
          <cell r="O300" t="str">
            <v>Douala 3</v>
          </cell>
          <cell r="P300" t="str">
            <v>Armel Tchokonte</v>
          </cell>
          <cell r="Q300">
            <v>655021899</v>
          </cell>
          <cell r="R300">
            <v>652269669</v>
          </cell>
          <cell r="S300" t="str">
            <v>Valery Doudou</v>
          </cell>
          <cell r="T300" t="str">
            <v>GEORGES NAKHOUL</v>
          </cell>
          <cell r="U300" t="str">
            <v>I H S</v>
          </cell>
        </row>
        <row r="301">
          <cell r="A301" t="str">
            <v>LIT_243</v>
          </cell>
          <cell r="B301" t="str">
            <v>IHS_BNB_006</v>
          </cell>
          <cell r="C301" t="str">
            <v>LIT_243</v>
          </cell>
          <cell r="D301" t="str">
            <v>Littoral</v>
          </cell>
          <cell r="E301" t="str">
            <v>Littoral</v>
          </cell>
          <cell r="F301" t="str">
            <v>Bberi-Centre</v>
          </cell>
          <cell r="G301" t="str">
            <v>P4</v>
          </cell>
          <cell r="H301" t="str">
            <v>Grid-Gen</v>
          </cell>
          <cell r="I301" t="str">
            <v>On Air</v>
          </cell>
          <cell r="J301" t="str">
            <v>Outdoor</v>
          </cell>
          <cell r="K301" t="str">
            <v>AC</v>
          </cell>
          <cell r="L301" t="str">
            <v>SAGEMCOM</v>
          </cell>
          <cell r="M301" t="str">
            <v>Bonaberi</v>
          </cell>
          <cell r="N301" t="str">
            <v>WOURI</v>
          </cell>
          <cell r="O301" t="str">
            <v>Douala 4</v>
          </cell>
          <cell r="P301" t="str">
            <v>Armel Tchokonte</v>
          </cell>
          <cell r="Q301">
            <v>655021899</v>
          </cell>
          <cell r="R301">
            <v>652269669</v>
          </cell>
          <cell r="S301" t="str">
            <v>Valery Doudou</v>
          </cell>
          <cell r="T301" t="str">
            <v>GEORGES NAKHOUL</v>
          </cell>
          <cell r="U301" t="str">
            <v>I H S</v>
          </cell>
        </row>
        <row r="302">
          <cell r="A302" t="str">
            <v>LIT_083</v>
          </cell>
          <cell r="B302" t="str">
            <v>IHS_DLA_164</v>
          </cell>
          <cell r="C302" t="str">
            <v>LIT_083</v>
          </cell>
          <cell r="D302" t="str">
            <v>Littoral</v>
          </cell>
          <cell r="E302" t="str">
            <v>Littoral</v>
          </cell>
          <cell r="F302" t="str">
            <v>ZI-Bassa</v>
          </cell>
          <cell r="G302" t="str">
            <v>P4</v>
          </cell>
          <cell r="H302" t="str">
            <v>Grid-Gen</v>
          </cell>
          <cell r="I302" t="str">
            <v>On Air</v>
          </cell>
          <cell r="J302" t="str">
            <v>Indoor</v>
          </cell>
          <cell r="K302" t="str">
            <v>AC</v>
          </cell>
          <cell r="L302" t="str">
            <v>SAGEMCOM</v>
          </cell>
          <cell r="M302" t="str">
            <v>Ndogbong</v>
          </cell>
          <cell r="N302" t="str">
            <v>WOURI</v>
          </cell>
          <cell r="O302" t="str">
            <v>Douala 7</v>
          </cell>
          <cell r="P302" t="str">
            <v>Armel Tchokonte</v>
          </cell>
          <cell r="Q302">
            <v>655021899</v>
          </cell>
          <cell r="R302">
            <v>652269669</v>
          </cell>
          <cell r="S302" t="str">
            <v>Valery Doudou</v>
          </cell>
          <cell r="T302" t="str">
            <v>GEORGES NAKHOUL</v>
          </cell>
          <cell r="U302" t="str">
            <v>I H S</v>
          </cell>
        </row>
        <row r="303">
          <cell r="A303" t="str">
            <v>LIT_074</v>
          </cell>
          <cell r="B303" t="str">
            <v>IHS_DLA_177</v>
          </cell>
          <cell r="C303" t="str">
            <v>LIT_074</v>
          </cell>
          <cell r="D303" t="str">
            <v>Littoral</v>
          </cell>
          <cell r="E303" t="str">
            <v>Littoral</v>
          </cell>
          <cell r="F303" t="str">
            <v>Bonewonda</v>
          </cell>
          <cell r="G303" t="str">
            <v>P4</v>
          </cell>
          <cell r="H303" t="str">
            <v>Grid-Gen</v>
          </cell>
          <cell r="I303" t="str">
            <v>On Air</v>
          </cell>
          <cell r="J303" t="str">
            <v>Indoor</v>
          </cell>
          <cell r="K303" t="str">
            <v>AC</v>
          </cell>
          <cell r="L303" t="str">
            <v>SAGEMCOM</v>
          </cell>
          <cell r="M303" t="str">
            <v>Bepanda</v>
          </cell>
          <cell r="N303" t="str">
            <v>WOURI</v>
          </cell>
          <cell r="O303" t="str">
            <v>Douala 5</v>
          </cell>
          <cell r="P303" t="str">
            <v>Armel Tchokonte</v>
          </cell>
          <cell r="Q303">
            <v>655021899</v>
          </cell>
          <cell r="R303">
            <v>652269669</v>
          </cell>
          <cell r="S303" t="str">
            <v>Valery Doudou</v>
          </cell>
          <cell r="T303" t="str">
            <v>GEORGES NAKHOUL</v>
          </cell>
          <cell r="U303" t="str">
            <v>I H S</v>
          </cell>
        </row>
        <row r="304">
          <cell r="A304" t="str">
            <v>LIT_203</v>
          </cell>
          <cell r="B304" t="str">
            <v>IHS_BNB_032</v>
          </cell>
          <cell r="C304" t="str">
            <v>LIT_203</v>
          </cell>
          <cell r="D304" t="str">
            <v>Littoral</v>
          </cell>
          <cell r="E304" t="str">
            <v>Littoral</v>
          </cell>
          <cell r="F304" t="str">
            <v>Bonamatoumbe</v>
          </cell>
          <cell r="G304" t="str">
            <v>P4</v>
          </cell>
          <cell r="H304" t="str">
            <v>Grid-Gen</v>
          </cell>
          <cell r="I304" t="str">
            <v>On Air</v>
          </cell>
          <cell r="J304" t="str">
            <v>Indoor</v>
          </cell>
          <cell r="K304" t="str">
            <v>AC</v>
          </cell>
          <cell r="L304" t="str">
            <v>SAGEMCOM</v>
          </cell>
          <cell r="M304" t="str">
            <v>Bonaberi</v>
          </cell>
          <cell r="N304" t="str">
            <v>WOURI</v>
          </cell>
          <cell r="O304" t="str">
            <v>Douala 4</v>
          </cell>
          <cell r="P304" t="str">
            <v>Armel Tchokonte</v>
          </cell>
          <cell r="Q304">
            <v>655021899</v>
          </cell>
          <cell r="R304">
            <v>652269669</v>
          </cell>
          <cell r="S304" t="str">
            <v>Valery Doudou</v>
          </cell>
          <cell r="T304" t="str">
            <v>GEORGES NAKHOUL</v>
          </cell>
          <cell r="U304" t="str">
            <v>I H S</v>
          </cell>
        </row>
        <row r="305">
          <cell r="A305" t="str">
            <v>LIT_181</v>
          </cell>
          <cell r="B305" t="str">
            <v>IHS_BNB_033</v>
          </cell>
          <cell r="C305" t="str">
            <v>LIT_181</v>
          </cell>
          <cell r="D305" t="str">
            <v>Littoral</v>
          </cell>
          <cell r="E305" t="str">
            <v>Littoral</v>
          </cell>
          <cell r="F305" t="str">
            <v>Bonendale</v>
          </cell>
          <cell r="G305" t="str">
            <v>P4</v>
          </cell>
          <cell r="H305" t="str">
            <v>Grid-Gen</v>
          </cell>
          <cell r="I305" t="str">
            <v>On Air</v>
          </cell>
          <cell r="J305" t="str">
            <v>Indoor</v>
          </cell>
          <cell r="K305" t="str">
            <v>AC</v>
          </cell>
          <cell r="L305" t="str">
            <v>SAGEMCOM</v>
          </cell>
          <cell r="M305" t="str">
            <v>Bonaberi</v>
          </cell>
          <cell r="N305" t="str">
            <v>WOURI</v>
          </cell>
          <cell r="O305" t="str">
            <v>Douala 4</v>
          </cell>
          <cell r="P305" t="str">
            <v>Armel Tchokonte</v>
          </cell>
          <cell r="Q305">
            <v>655021899</v>
          </cell>
          <cell r="R305">
            <v>652269669</v>
          </cell>
          <cell r="S305" t="str">
            <v>Valery Doudou</v>
          </cell>
          <cell r="T305" t="str">
            <v>GEORGES NAKHOUL</v>
          </cell>
          <cell r="U305" t="str">
            <v>I H S</v>
          </cell>
        </row>
        <row r="306">
          <cell r="A306" t="str">
            <v>LIT_048</v>
          </cell>
          <cell r="B306" t="str">
            <v>IHS_DLA_118</v>
          </cell>
          <cell r="C306" t="str">
            <v>LIT_048</v>
          </cell>
          <cell r="D306" t="str">
            <v>Littoral</v>
          </cell>
          <cell r="E306" t="str">
            <v>Littoral</v>
          </cell>
          <cell r="F306" t="str">
            <v>Rond-Point</v>
          </cell>
          <cell r="G306" t="str">
            <v>P4</v>
          </cell>
          <cell r="H306" t="str">
            <v>Grid-Gen</v>
          </cell>
          <cell r="I306" t="str">
            <v>On Air</v>
          </cell>
          <cell r="J306" t="str">
            <v>Indoor</v>
          </cell>
          <cell r="K306" t="str">
            <v>AC</v>
          </cell>
          <cell r="L306" t="str">
            <v>SAGEMCOM</v>
          </cell>
          <cell r="M306" t="str">
            <v>AKWA</v>
          </cell>
          <cell r="N306" t="str">
            <v>WOURI</v>
          </cell>
          <cell r="O306" t="str">
            <v>Douala 4</v>
          </cell>
          <cell r="P306" t="str">
            <v>Armel Tchokonte</v>
          </cell>
          <cell r="Q306">
            <v>655021899</v>
          </cell>
          <cell r="R306">
            <v>652269669</v>
          </cell>
          <cell r="S306" t="str">
            <v>Valery Doudou</v>
          </cell>
          <cell r="T306" t="str">
            <v>GEORGES NAKHOUL</v>
          </cell>
          <cell r="U306" t="str">
            <v>I H S</v>
          </cell>
        </row>
        <row r="307">
          <cell r="A307" t="str">
            <v>LIT_097</v>
          </cell>
          <cell r="B307" t="str">
            <v>IHS_DLA_152</v>
          </cell>
          <cell r="C307" t="str">
            <v>LIT_097</v>
          </cell>
          <cell r="D307" t="str">
            <v>Littoral</v>
          </cell>
          <cell r="E307" t="str">
            <v>Littoral</v>
          </cell>
          <cell r="F307" t="str">
            <v>Bep-Axe-Lrd</v>
          </cell>
          <cell r="G307" t="str">
            <v>P4</v>
          </cell>
          <cell r="H307" t="str">
            <v>Grid Only</v>
          </cell>
          <cell r="I307" t="str">
            <v>On Air</v>
          </cell>
          <cell r="J307" t="str">
            <v>Indoor</v>
          </cell>
          <cell r="K307" t="str">
            <v>AC</v>
          </cell>
          <cell r="L307" t="str">
            <v>SAGEMCOM</v>
          </cell>
          <cell r="M307" t="str">
            <v>Bepanda</v>
          </cell>
          <cell r="N307" t="str">
            <v>WOURI</v>
          </cell>
          <cell r="O307" t="str">
            <v>Douala 5</v>
          </cell>
          <cell r="P307" t="str">
            <v>Armel Tchokonte</v>
          </cell>
          <cell r="Q307">
            <v>655021899</v>
          </cell>
          <cell r="R307">
            <v>652269669</v>
          </cell>
          <cell r="S307" t="str">
            <v>Valery Doudou</v>
          </cell>
          <cell r="T307" t="str">
            <v>GEORGES NAKHOUL</v>
          </cell>
          <cell r="U307" t="str">
            <v>I H S</v>
          </cell>
        </row>
        <row r="308">
          <cell r="A308" t="str">
            <v>LIT_344</v>
          </cell>
          <cell r="B308" t="str">
            <v>IHS_DLA_193</v>
          </cell>
          <cell r="C308" t="str">
            <v>LIT_344</v>
          </cell>
          <cell r="D308" t="str">
            <v>Littoral</v>
          </cell>
          <cell r="E308" t="str">
            <v>Littoral</v>
          </cell>
          <cell r="F308" t="str">
            <v>Ndogbong-Citadelle</v>
          </cell>
          <cell r="G308" t="str">
            <v>P4</v>
          </cell>
          <cell r="H308" t="str">
            <v>Grid-Gen</v>
          </cell>
          <cell r="I308" t="str">
            <v>On Air</v>
          </cell>
          <cell r="J308" t="str">
            <v>Outdoor</v>
          </cell>
          <cell r="K308" t="str">
            <v>AC</v>
          </cell>
          <cell r="L308" t="str">
            <v>SAGEMCOM</v>
          </cell>
          <cell r="M308" t="str">
            <v>Ndogbong</v>
          </cell>
          <cell r="N308" t="str">
            <v>WOURI</v>
          </cell>
          <cell r="O308" t="str">
            <v>Douala 4</v>
          </cell>
          <cell r="P308" t="str">
            <v>Armel Tchokonte</v>
          </cell>
          <cell r="Q308">
            <v>655021899</v>
          </cell>
          <cell r="R308">
            <v>652269669</v>
          </cell>
          <cell r="S308" t="str">
            <v>Valery Doudou</v>
          </cell>
          <cell r="T308" t="str">
            <v>GEORGES NAKHOUL</v>
          </cell>
          <cell r="U308" t="str">
            <v>I H S</v>
          </cell>
        </row>
        <row r="309">
          <cell r="A309" t="str">
            <v>LIT_102</v>
          </cell>
          <cell r="B309" t="str">
            <v>IHS_DLA_104</v>
          </cell>
          <cell r="C309" t="str">
            <v>LIT_102</v>
          </cell>
          <cell r="D309" t="str">
            <v>Littoral</v>
          </cell>
          <cell r="E309" t="str">
            <v>Littoral</v>
          </cell>
          <cell r="F309" t="str">
            <v>Omnisport</v>
          </cell>
          <cell r="G309" t="str">
            <v>P4</v>
          </cell>
          <cell r="H309" t="str">
            <v>Grid Only</v>
          </cell>
          <cell r="I309" t="str">
            <v>On Air</v>
          </cell>
          <cell r="J309" t="str">
            <v>Indoor</v>
          </cell>
          <cell r="K309" t="str">
            <v>AC</v>
          </cell>
          <cell r="L309" t="str">
            <v>SAGEMCOM</v>
          </cell>
          <cell r="M309" t="str">
            <v>Bepanda</v>
          </cell>
          <cell r="N309" t="str">
            <v>WOURI</v>
          </cell>
          <cell r="O309" t="str">
            <v>Douala 5</v>
          </cell>
          <cell r="P309" t="str">
            <v>Armel Tchokonte</v>
          </cell>
          <cell r="Q309">
            <v>655021899</v>
          </cell>
          <cell r="R309">
            <v>652269669</v>
          </cell>
          <cell r="S309" t="str">
            <v>Valery Doudou</v>
          </cell>
          <cell r="T309" t="str">
            <v>GEORGES NAKHOUL</v>
          </cell>
          <cell r="U309" t="str">
            <v>I H S</v>
          </cell>
        </row>
        <row r="310">
          <cell r="A310" t="str">
            <v>LIT_098</v>
          </cell>
          <cell r="B310" t="str">
            <v>IHS_DLA_138</v>
          </cell>
          <cell r="C310" t="str">
            <v>LIT_098</v>
          </cell>
          <cell r="D310" t="str">
            <v>Littoral</v>
          </cell>
          <cell r="E310" t="str">
            <v>Littoral</v>
          </cell>
          <cell r="F310" t="str">
            <v>Cite-Sic</v>
          </cell>
          <cell r="G310" t="str">
            <v>P4</v>
          </cell>
          <cell r="H310" t="str">
            <v>Grid-Gen</v>
          </cell>
          <cell r="I310" t="str">
            <v>On Air</v>
          </cell>
          <cell r="J310" t="str">
            <v>Indoor</v>
          </cell>
          <cell r="K310" t="str">
            <v>AC</v>
          </cell>
          <cell r="L310" t="str">
            <v>SAGEMCOM</v>
          </cell>
          <cell r="M310" t="str">
            <v>Ndogbong</v>
          </cell>
          <cell r="N310" t="str">
            <v>WOURI</v>
          </cell>
          <cell r="O310" t="str">
            <v>Douala 3</v>
          </cell>
          <cell r="P310" t="str">
            <v>Armel Tchokonte</v>
          </cell>
          <cell r="Q310">
            <v>655021899</v>
          </cell>
          <cell r="R310">
            <v>652269669</v>
          </cell>
          <cell r="S310" t="str">
            <v>Valery Doudou</v>
          </cell>
          <cell r="T310" t="str">
            <v>GEORGES NAKHOUL</v>
          </cell>
          <cell r="U310" t="str">
            <v>I H S</v>
          </cell>
        </row>
        <row r="311">
          <cell r="A311" t="str">
            <v>LIT_050</v>
          </cell>
          <cell r="B311" t="str">
            <v>IHS_DLA_178</v>
          </cell>
          <cell r="C311" t="str">
            <v>LIT_050</v>
          </cell>
          <cell r="D311" t="str">
            <v>Littoral</v>
          </cell>
          <cell r="E311" t="str">
            <v>Littoral</v>
          </cell>
          <cell r="F311" t="str">
            <v>Bepanda</v>
          </cell>
          <cell r="G311" t="str">
            <v>P4</v>
          </cell>
          <cell r="H311" t="str">
            <v>Grid Only</v>
          </cell>
          <cell r="I311" t="str">
            <v>On Air</v>
          </cell>
          <cell r="J311" t="str">
            <v>Indoor</v>
          </cell>
          <cell r="K311" t="str">
            <v>AC</v>
          </cell>
          <cell r="L311" t="str">
            <v>SAGEMCOM</v>
          </cell>
          <cell r="M311" t="str">
            <v>Bepanda</v>
          </cell>
          <cell r="N311" t="str">
            <v>WOURI</v>
          </cell>
          <cell r="O311" t="str">
            <v>Douala 5</v>
          </cell>
          <cell r="P311" t="str">
            <v>Armel Tchokonte</v>
          </cell>
          <cell r="Q311">
            <v>655021899</v>
          </cell>
          <cell r="R311">
            <v>652269669</v>
          </cell>
          <cell r="S311" t="str">
            <v>Valery Doudou</v>
          </cell>
          <cell r="T311" t="str">
            <v>GEORGES NAKHOUL</v>
          </cell>
          <cell r="U311" t="str">
            <v>I H S</v>
          </cell>
        </row>
        <row r="312">
          <cell r="A312" t="str">
            <v>LIT_404</v>
          </cell>
          <cell r="B312" t="str">
            <v>IHS_DLA_140</v>
          </cell>
          <cell r="C312" t="str">
            <v>LIT_404</v>
          </cell>
          <cell r="D312" t="str">
            <v>Littoral</v>
          </cell>
          <cell r="E312" t="str">
            <v>Littoral</v>
          </cell>
          <cell r="F312" t="str">
            <v>NR-Cite</v>
          </cell>
          <cell r="G312" t="str">
            <v>P4</v>
          </cell>
          <cell r="H312" t="str">
            <v>Grid-Gen</v>
          </cell>
          <cell r="I312" t="str">
            <v>On Air</v>
          </cell>
          <cell r="J312" t="str">
            <v>Outdoor</v>
          </cell>
          <cell r="K312" t="str">
            <v>AC</v>
          </cell>
          <cell r="L312" t="str">
            <v>SAGEMCOM</v>
          </cell>
          <cell r="M312" t="str">
            <v>Ndogbong</v>
          </cell>
          <cell r="N312" t="str">
            <v>WOURI</v>
          </cell>
          <cell r="O312" t="str">
            <v>Douala 3</v>
          </cell>
          <cell r="P312" t="str">
            <v>Armel Tchokonte</v>
          </cell>
          <cell r="Q312">
            <v>655021899</v>
          </cell>
          <cell r="R312">
            <v>652269669</v>
          </cell>
          <cell r="S312" t="str">
            <v>Valery Doudou</v>
          </cell>
          <cell r="T312" t="str">
            <v>GEORGES NAKHOUL</v>
          </cell>
          <cell r="U312" t="str">
            <v>I H S</v>
          </cell>
        </row>
        <row r="313">
          <cell r="A313" t="str">
            <v>LIT_435</v>
          </cell>
          <cell r="B313" t="str">
            <v>IHS_DLA_443</v>
          </cell>
          <cell r="C313" t="str">
            <v>LIT_435</v>
          </cell>
          <cell r="D313" t="str">
            <v>Littoral</v>
          </cell>
          <cell r="E313" t="str">
            <v>Littoral</v>
          </cell>
          <cell r="F313" t="str">
            <v>Bonassama IHS</v>
          </cell>
          <cell r="G313" t="str">
            <v>P4</v>
          </cell>
          <cell r="H313" t="str">
            <v>Grid-Gen</v>
          </cell>
          <cell r="I313" t="str">
            <v>On Air</v>
          </cell>
          <cell r="J313" t="str">
            <v>Outdoor</v>
          </cell>
          <cell r="K313" t="str">
            <v>AC</v>
          </cell>
          <cell r="L313" t="str">
            <v>SAGEMCOM</v>
          </cell>
          <cell r="M313" t="str">
            <v>Bonaberi</v>
          </cell>
          <cell r="N313" t="str">
            <v>WOURI</v>
          </cell>
          <cell r="O313" t="str">
            <v>Douala 4</v>
          </cell>
          <cell r="P313" t="str">
            <v>Armel Tchokonte</v>
          </cell>
          <cell r="Q313">
            <v>655021899</v>
          </cell>
          <cell r="R313">
            <v>652269669</v>
          </cell>
          <cell r="S313" t="str">
            <v>Valery Doudou</v>
          </cell>
          <cell r="T313" t="str">
            <v>GEORGES NAKHOUL</v>
          </cell>
          <cell r="U313" t="str">
            <v>I H S</v>
          </cell>
        </row>
        <row r="314">
          <cell r="A314" t="str">
            <v>LIT_161</v>
          </cell>
          <cell r="B314" t="str">
            <v>IHS_DLA_405</v>
          </cell>
          <cell r="C314" t="str">
            <v>LIT_161</v>
          </cell>
          <cell r="D314" t="str">
            <v>Littoral</v>
          </cell>
          <cell r="E314" t="str">
            <v>Littoral</v>
          </cell>
          <cell r="F314" t="str">
            <v>Cite-Sic_II-T0</v>
          </cell>
          <cell r="G314" t="str">
            <v>P4</v>
          </cell>
          <cell r="H314" t="str">
            <v>Grid Only</v>
          </cell>
          <cell r="I314" t="str">
            <v>On Air</v>
          </cell>
          <cell r="J314" t="str">
            <v>Outdoor</v>
          </cell>
          <cell r="K314" t="str">
            <v>AC</v>
          </cell>
          <cell r="L314" t="str">
            <v>SAGEMCOM</v>
          </cell>
          <cell r="M314" t="str">
            <v>Ndogbong</v>
          </cell>
          <cell r="N314" t="str">
            <v>WOURI</v>
          </cell>
          <cell r="O314" t="str">
            <v>Douala 3</v>
          </cell>
          <cell r="P314" t="str">
            <v>Armel Tchokonte</v>
          </cell>
          <cell r="Q314">
            <v>655021899</v>
          </cell>
          <cell r="R314">
            <v>652269669</v>
          </cell>
          <cell r="S314" t="str">
            <v>Valery Doudou</v>
          </cell>
          <cell r="T314" t="str">
            <v>GEORGES NAKHOUL</v>
          </cell>
          <cell r="U314" t="str">
            <v>I H S</v>
          </cell>
        </row>
        <row r="315">
          <cell r="A315" t="str">
            <v>LIT_160</v>
          </cell>
          <cell r="B315" t="str">
            <v>IHS_DLA_407</v>
          </cell>
          <cell r="C315" t="str">
            <v>LIT_160</v>
          </cell>
          <cell r="D315" t="str">
            <v>Littoral</v>
          </cell>
          <cell r="E315" t="str">
            <v>Littoral</v>
          </cell>
          <cell r="F315" t="str">
            <v>Fin-Goudron-Mt-ESSEC</v>
          </cell>
          <cell r="G315" t="str">
            <v>P4</v>
          </cell>
          <cell r="H315" t="str">
            <v>Grid-Gen</v>
          </cell>
          <cell r="I315" t="str">
            <v>On Air</v>
          </cell>
          <cell r="J315" t="str">
            <v>Outdoor</v>
          </cell>
          <cell r="K315" t="str">
            <v>AC</v>
          </cell>
          <cell r="L315" t="str">
            <v>SAGEMCOM</v>
          </cell>
          <cell r="M315" t="str">
            <v>Bepanda</v>
          </cell>
          <cell r="N315" t="str">
            <v>WOURI</v>
          </cell>
          <cell r="O315" t="str">
            <v>Douala 5</v>
          </cell>
          <cell r="P315" t="str">
            <v>Armel Tchokonte</v>
          </cell>
          <cell r="Q315">
            <v>655021899</v>
          </cell>
          <cell r="R315">
            <v>652269669</v>
          </cell>
          <cell r="S315" t="str">
            <v>Valery Doudou</v>
          </cell>
          <cell r="T315" t="str">
            <v>GEORGES NAKHOUL</v>
          </cell>
          <cell r="U315" t="str">
            <v>I H S</v>
          </cell>
        </row>
        <row r="316">
          <cell r="A316" t="str">
            <v>LIT_024</v>
          </cell>
          <cell r="B316" t="str">
            <v>IHS_DLA_163</v>
          </cell>
          <cell r="C316" t="str">
            <v>LIT_024</v>
          </cell>
          <cell r="D316" t="str">
            <v>Littoral</v>
          </cell>
          <cell r="E316" t="str">
            <v>Littoral</v>
          </cell>
          <cell r="F316" t="str">
            <v>Socaver</v>
          </cell>
          <cell r="G316" t="str">
            <v>P4</v>
          </cell>
          <cell r="H316" t="str">
            <v>Grid-Gen</v>
          </cell>
          <cell r="I316" t="str">
            <v>On Air</v>
          </cell>
          <cell r="J316" t="str">
            <v>Indoor</v>
          </cell>
          <cell r="K316" t="str">
            <v>AC</v>
          </cell>
          <cell r="L316" t="str">
            <v>SAGEMCOM</v>
          </cell>
          <cell r="M316" t="str">
            <v>Ndogbong</v>
          </cell>
          <cell r="N316" t="str">
            <v>WOURI</v>
          </cell>
          <cell r="O316" t="str">
            <v>Douala 5</v>
          </cell>
          <cell r="P316" t="str">
            <v>Armel Tchokonte</v>
          </cell>
          <cell r="Q316">
            <v>655021899</v>
          </cell>
          <cell r="R316">
            <v>652269669</v>
          </cell>
          <cell r="S316" t="str">
            <v>Valery Doudou</v>
          </cell>
          <cell r="T316" t="str">
            <v>GEORGES NAKHOUL</v>
          </cell>
          <cell r="U316" t="str">
            <v>I H S</v>
          </cell>
        </row>
        <row r="317">
          <cell r="A317" t="str">
            <v>LIT_396</v>
          </cell>
          <cell r="B317" t="str">
            <v>IHS_DLA_148</v>
          </cell>
          <cell r="C317" t="str">
            <v>LIT_396</v>
          </cell>
          <cell r="D317" t="str">
            <v>Littoral</v>
          </cell>
          <cell r="E317" t="str">
            <v>Littoral</v>
          </cell>
          <cell r="F317" t="str">
            <v>Bonateki-MRS</v>
          </cell>
          <cell r="G317" t="str">
            <v>P4</v>
          </cell>
          <cell r="H317" t="str">
            <v>Grid-Gen</v>
          </cell>
          <cell r="I317" t="str">
            <v>On Air</v>
          </cell>
          <cell r="J317" t="str">
            <v>Outdoor</v>
          </cell>
          <cell r="K317" t="str">
            <v>AC</v>
          </cell>
          <cell r="L317" t="str">
            <v>SAGEMCOM</v>
          </cell>
          <cell r="M317" t="str">
            <v>Bepanda</v>
          </cell>
          <cell r="N317" t="str">
            <v>WOURI</v>
          </cell>
          <cell r="O317" t="str">
            <v>Douala 5</v>
          </cell>
          <cell r="P317" t="str">
            <v>Armel Tchokonte</v>
          </cell>
          <cell r="Q317">
            <v>655021899</v>
          </cell>
          <cell r="R317">
            <v>652269669</v>
          </cell>
          <cell r="S317" t="str">
            <v>Valery Doudou</v>
          </cell>
          <cell r="T317" t="str">
            <v>GEORGES NAKHOUL</v>
          </cell>
          <cell r="U317" t="str">
            <v>I H S</v>
          </cell>
        </row>
        <row r="318">
          <cell r="A318" t="str">
            <v>LIT_378</v>
          </cell>
          <cell r="B318" t="str">
            <v>IHS_DLA_176</v>
          </cell>
          <cell r="C318" t="str">
            <v>LIT_378</v>
          </cell>
          <cell r="D318" t="str">
            <v>Littoral</v>
          </cell>
          <cell r="E318" t="str">
            <v>Littoral</v>
          </cell>
          <cell r="F318" t="str">
            <v>Bonewonda-II</v>
          </cell>
          <cell r="G318" t="str">
            <v>P4</v>
          </cell>
          <cell r="H318" t="str">
            <v>Grid-Gen</v>
          </cell>
          <cell r="I318" t="str">
            <v>On Air</v>
          </cell>
          <cell r="J318" t="str">
            <v>Outdoor</v>
          </cell>
          <cell r="K318" t="str">
            <v>AC</v>
          </cell>
          <cell r="L318" t="str">
            <v>SAGEMCOM</v>
          </cell>
          <cell r="M318" t="str">
            <v>Bepanda</v>
          </cell>
          <cell r="N318" t="str">
            <v>WOURI</v>
          </cell>
          <cell r="O318" t="str">
            <v>Douala 5</v>
          </cell>
          <cell r="P318" t="str">
            <v>Armel Tchokonte</v>
          </cell>
          <cell r="Q318">
            <v>655021899</v>
          </cell>
          <cell r="R318">
            <v>652269669</v>
          </cell>
          <cell r="S318" t="str">
            <v>Valery Doudou</v>
          </cell>
          <cell r="T318" t="str">
            <v>GEORGES NAKHOUL</v>
          </cell>
          <cell r="U318" t="str">
            <v>I H S</v>
          </cell>
        </row>
        <row r="319">
          <cell r="A319" t="str">
            <v>LIT_444</v>
          </cell>
          <cell r="B319" t="str">
            <v>IHS_DLA_448</v>
          </cell>
          <cell r="C319" t="str">
            <v>LIT_444</v>
          </cell>
          <cell r="D319" t="str">
            <v>Littoral</v>
          </cell>
          <cell r="E319" t="str">
            <v>Littoral</v>
          </cell>
          <cell r="F319" t="str">
            <v>Bonaberi Q des Prince</v>
          </cell>
          <cell r="G319" t="str">
            <v>P4</v>
          </cell>
          <cell r="H319" t="str">
            <v>Grid-Gen</v>
          </cell>
          <cell r="I319" t="str">
            <v>On Air</v>
          </cell>
          <cell r="J319" t="str">
            <v>Outdoor</v>
          </cell>
          <cell r="K319" t="str">
            <v>AC</v>
          </cell>
          <cell r="L319" t="str">
            <v>SAGEMCOM</v>
          </cell>
          <cell r="M319" t="str">
            <v>Bonaberi</v>
          </cell>
          <cell r="N319" t="str">
            <v>WOURI</v>
          </cell>
          <cell r="O319" t="str">
            <v>Douala 4</v>
          </cell>
          <cell r="P319" t="str">
            <v>Armel Tchokonte</v>
          </cell>
          <cell r="Q319">
            <v>655021899</v>
          </cell>
          <cell r="R319">
            <v>652269669</v>
          </cell>
          <cell r="S319" t="str">
            <v>Valery Doudou</v>
          </cell>
          <cell r="T319" t="str">
            <v>GEORGES NAKHOUL</v>
          </cell>
          <cell r="U319" t="str">
            <v>I H S</v>
          </cell>
        </row>
        <row r="320">
          <cell r="A320" t="str">
            <v>LIT_092</v>
          </cell>
          <cell r="B320" t="str">
            <v>IHS_DLA_158</v>
          </cell>
          <cell r="C320" t="str">
            <v>LIT_092</v>
          </cell>
          <cell r="D320" t="str">
            <v>Littoral</v>
          </cell>
          <cell r="E320" t="str">
            <v>Littoral</v>
          </cell>
          <cell r="F320" t="str">
            <v>Bep-Yonyong</v>
          </cell>
          <cell r="G320" t="str">
            <v>P4</v>
          </cell>
          <cell r="H320" t="str">
            <v>Grid Only</v>
          </cell>
          <cell r="I320" t="str">
            <v>On Air</v>
          </cell>
          <cell r="J320" t="str">
            <v>Indoor</v>
          </cell>
          <cell r="K320" t="str">
            <v>AC</v>
          </cell>
          <cell r="L320" t="str">
            <v>SAGEMCOM</v>
          </cell>
          <cell r="M320" t="str">
            <v>Bepanda</v>
          </cell>
          <cell r="N320" t="str">
            <v>WOURI</v>
          </cell>
          <cell r="O320" t="str">
            <v>Douala 5</v>
          </cell>
          <cell r="P320" t="str">
            <v>Armel Tchokonte</v>
          </cell>
          <cell r="Q320">
            <v>655021899</v>
          </cell>
          <cell r="R320">
            <v>652269669</v>
          </cell>
          <cell r="S320" t="str">
            <v>Valery Doudou</v>
          </cell>
          <cell r="T320" t="str">
            <v>GEORGES NAKHOUL</v>
          </cell>
          <cell r="U320" t="str">
            <v>I H S</v>
          </cell>
        </row>
        <row r="321">
          <cell r="A321" t="str">
            <v>LIT_044</v>
          </cell>
          <cell r="B321" t="str">
            <v>IHS_DLA_183</v>
          </cell>
          <cell r="C321" t="str">
            <v>LIT_044</v>
          </cell>
          <cell r="D321" t="str">
            <v>Littoral</v>
          </cell>
          <cell r="E321" t="str">
            <v>Littoral</v>
          </cell>
          <cell r="F321" t="str">
            <v>Bmouang-Terminus</v>
          </cell>
          <cell r="G321" t="str">
            <v>P4</v>
          </cell>
          <cell r="H321" t="str">
            <v>Grid-Gen</v>
          </cell>
          <cell r="I321" t="str">
            <v>On Air</v>
          </cell>
          <cell r="J321" t="str">
            <v>Indoor</v>
          </cell>
          <cell r="K321" t="str">
            <v>AC</v>
          </cell>
          <cell r="L321" t="str">
            <v>SAGEMCOM</v>
          </cell>
          <cell r="M321" t="str">
            <v>Bepanda</v>
          </cell>
          <cell r="N321" t="str">
            <v>WOURI</v>
          </cell>
          <cell r="O321" t="str">
            <v>Douala 5</v>
          </cell>
          <cell r="P321" t="str">
            <v>Armel Tchokonte</v>
          </cell>
          <cell r="Q321">
            <v>655021899</v>
          </cell>
          <cell r="R321">
            <v>652269669</v>
          </cell>
          <cell r="S321" t="str">
            <v>Valery Doudou</v>
          </cell>
          <cell r="T321" t="str">
            <v>GEORGES NAKHOUL</v>
          </cell>
          <cell r="U321" t="str">
            <v>I H S</v>
          </cell>
        </row>
        <row r="322">
          <cell r="A322" t="str">
            <v>LIT_046</v>
          </cell>
          <cell r="B322" t="str">
            <v>IHS_BNB_016</v>
          </cell>
          <cell r="C322" t="str">
            <v>LIT_046</v>
          </cell>
          <cell r="D322" t="str">
            <v>Littoral</v>
          </cell>
          <cell r="E322" t="str">
            <v>Littoral</v>
          </cell>
          <cell r="F322" t="str">
            <v>Du-Levant</v>
          </cell>
          <cell r="G322" t="str">
            <v>P4</v>
          </cell>
          <cell r="H322" t="str">
            <v>Grid-Gen</v>
          </cell>
          <cell r="I322" t="str">
            <v>On Air</v>
          </cell>
          <cell r="J322" t="str">
            <v>Indoor</v>
          </cell>
          <cell r="K322" t="str">
            <v>AC</v>
          </cell>
          <cell r="L322" t="str">
            <v>SAGEMCOM</v>
          </cell>
          <cell r="M322" t="str">
            <v>Bonaberi</v>
          </cell>
          <cell r="N322" t="str">
            <v>WOURI</v>
          </cell>
          <cell r="O322" t="str">
            <v>Douala 4</v>
          </cell>
          <cell r="P322" t="str">
            <v>Armel Tchokonte</v>
          </cell>
          <cell r="Q322">
            <v>655021899</v>
          </cell>
          <cell r="R322">
            <v>652269669</v>
          </cell>
          <cell r="S322" t="str">
            <v>Valery Doudou</v>
          </cell>
          <cell r="T322" t="str">
            <v>GEORGES NAKHOUL</v>
          </cell>
          <cell r="U322" t="str">
            <v>I H S</v>
          </cell>
        </row>
        <row r="323">
          <cell r="A323" t="str">
            <v>LIT_034</v>
          </cell>
          <cell r="B323" t="str">
            <v>IHS_DLA_123</v>
          </cell>
          <cell r="C323" t="str">
            <v>LIT_034</v>
          </cell>
          <cell r="D323" t="str">
            <v>Littoral</v>
          </cell>
          <cell r="E323" t="str">
            <v>Littoral</v>
          </cell>
          <cell r="F323" t="str">
            <v>BP-Cite</v>
          </cell>
          <cell r="G323" t="str">
            <v>P4</v>
          </cell>
          <cell r="H323" t="str">
            <v>Grid Only</v>
          </cell>
          <cell r="I323" t="str">
            <v>On Air</v>
          </cell>
          <cell r="J323" t="str">
            <v>Indoor</v>
          </cell>
          <cell r="K323" t="str">
            <v>AC</v>
          </cell>
          <cell r="L323" t="str">
            <v>SAGEMCOM</v>
          </cell>
          <cell r="M323" t="str">
            <v>Ndogbong</v>
          </cell>
          <cell r="N323" t="str">
            <v>WOURI</v>
          </cell>
          <cell r="O323" t="str">
            <v>Douala 3</v>
          </cell>
          <cell r="P323" t="str">
            <v>Armel Tchokonte</v>
          </cell>
          <cell r="Q323">
            <v>655021899</v>
          </cell>
          <cell r="R323">
            <v>652269669</v>
          </cell>
          <cell r="S323" t="str">
            <v>Valery Doudou</v>
          </cell>
          <cell r="T323" t="str">
            <v>GEORGES NAKHOUL</v>
          </cell>
          <cell r="U323" t="str">
            <v>I H S</v>
          </cell>
        </row>
        <row r="324">
          <cell r="A324" t="str">
            <v>LIT_342</v>
          </cell>
          <cell r="B324" t="str">
            <v>IHS_DLA_199</v>
          </cell>
          <cell r="C324" t="str">
            <v>LIT_342</v>
          </cell>
          <cell r="D324" t="str">
            <v>Littoral</v>
          </cell>
          <cell r="E324" t="str">
            <v>Littoral</v>
          </cell>
          <cell r="F324" t="str">
            <v>Logbaba-SONEL</v>
          </cell>
          <cell r="G324" t="str">
            <v>P4</v>
          </cell>
          <cell r="H324" t="str">
            <v>Grid Only</v>
          </cell>
          <cell r="I324" t="str">
            <v>On Air</v>
          </cell>
          <cell r="J324" t="str">
            <v>Outdoor</v>
          </cell>
          <cell r="K324" t="str">
            <v>AC</v>
          </cell>
          <cell r="L324" t="str">
            <v>SAGEMCOM</v>
          </cell>
          <cell r="M324" t="str">
            <v>Ndogbong</v>
          </cell>
          <cell r="N324" t="str">
            <v>WOURI</v>
          </cell>
          <cell r="O324" t="str">
            <v>Douala 3</v>
          </cell>
          <cell r="P324" t="str">
            <v>Armel Tchokonte</v>
          </cell>
          <cell r="Q324">
            <v>655021899</v>
          </cell>
          <cell r="R324">
            <v>652269669</v>
          </cell>
          <cell r="S324" t="str">
            <v>Valery Doudou</v>
          </cell>
          <cell r="T324" t="str">
            <v>GEORGES NAKHOUL</v>
          </cell>
          <cell r="U324" t="str">
            <v>I H S</v>
          </cell>
        </row>
        <row r="325">
          <cell r="A325" t="str">
            <v>LIT_405</v>
          </cell>
          <cell r="B325" t="str">
            <v>IHS_DLA_122</v>
          </cell>
          <cell r="C325" t="str">
            <v>LIT_405</v>
          </cell>
          <cell r="D325" t="str">
            <v>Littoral</v>
          </cell>
          <cell r="E325" t="str">
            <v>Littoral</v>
          </cell>
          <cell r="F325" t="str">
            <v>Bepanda-Omnisport</v>
          </cell>
          <cell r="G325" t="str">
            <v>P4</v>
          </cell>
          <cell r="H325" t="str">
            <v>Grid-Gen</v>
          </cell>
          <cell r="I325" t="str">
            <v>On Air</v>
          </cell>
          <cell r="J325" t="str">
            <v>Outdoor</v>
          </cell>
          <cell r="K325" t="str">
            <v>AC</v>
          </cell>
          <cell r="L325" t="str">
            <v>SAGEMCOM</v>
          </cell>
          <cell r="M325" t="str">
            <v>Bepanda</v>
          </cell>
          <cell r="N325" t="str">
            <v>WOURI</v>
          </cell>
          <cell r="O325" t="str">
            <v>Douala 1</v>
          </cell>
          <cell r="P325" t="str">
            <v>Armel Tchokonte</v>
          </cell>
          <cell r="Q325">
            <v>655021899</v>
          </cell>
          <cell r="R325">
            <v>652269669</v>
          </cell>
          <cell r="S325" t="str">
            <v>Valery Doudou</v>
          </cell>
          <cell r="T325" t="str">
            <v>GEORGES NAKHOUL</v>
          </cell>
          <cell r="U325" t="str">
            <v>I H S</v>
          </cell>
        </row>
        <row r="326">
          <cell r="A326" t="str">
            <v>LIT_621</v>
          </cell>
          <cell r="B326" t="str">
            <v>IHS_BNB_103</v>
          </cell>
          <cell r="C326" t="str">
            <v>LIT_621</v>
          </cell>
          <cell r="D326" t="str">
            <v>Littoral</v>
          </cell>
          <cell r="E326" t="str">
            <v>Littoral</v>
          </cell>
          <cell r="F326" t="str">
            <v>Minkwele2</v>
          </cell>
          <cell r="G326" t="str">
            <v>P4</v>
          </cell>
          <cell r="H326" t="str">
            <v>Grid-Gen</v>
          </cell>
          <cell r="I326" t="str">
            <v>On Air</v>
          </cell>
          <cell r="J326" t="str">
            <v>Outdoor</v>
          </cell>
          <cell r="K326" t="str">
            <v>AC</v>
          </cell>
          <cell r="L326" t="str">
            <v>SAGEMCOM</v>
          </cell>
          <cell r="M326" t="str">
            <v>Bonaberi</v>
          </cell>
          <cell r="N326" t="str">
            <v>WOURI</v>
          </cell>
          <cell r="O326" t="str">
            <v>Douala 4</v>
          </cell>
          <cell r="P326" t="str">
            <v>Armel Tchokonte</v>
          </cell>
          <cell r="Q326">
            <v>655021899</v>
          </cell>
          <cell r="R326">
            <v>652269669</v>
          </cell>
          <cell r="S326" t="str">
            <v>Valery Doudou</v>
          </cell>
          <cell r="T326" t="str">
            <v>GEORGES NAKHOUL</v>
          </cell>
          <cell r="U326" t="str">
            <v>I H S</v>
          </cell>
        </row>
        <row r="327">
          <cell r="A327" t="str">
            <v>LIT_488</v>
          </cell>
          <cell r="B327" t="str">
            <v>IHS_DLA_468</v>
          </cell>
          <cell r="C327" t="str">
            <v>LIT_488</v>
          </cell>
          <cell r="D327" t="str">
            <v>Littoral</v>
          </cell>
          <cell r="E327" t="str">
            <v>Littoral</v>
          </cell>
          <cell r="F327" t="str">
            <v>Mabanda 3</v>
          </cell>
          <cell r="G327" t="str">
            <v>P4</v>
          </cell>
          <cell r="H327" t="str">
            <v>Grid-Gen</v>
          </cell>
          <cell r="I327" t="str">
            <v>On Air</v>
          </cell>
          <cell r="J327" t="str">
            <v>Outdoor</v>
          </cell>
          <cell r="K327" t="str">
            <v>AC</v>
          </cell>
          <cell r="L327" t="str">
            <v>SAGEMCOM</v>
          </cell>
          <cell r="M327" t="str">
            <v>AKWA</v>
          </cell>
          <cell r="N327" t="str">
            <v>WOURI</v>
          </cell>
          <cell r="O327" t="str">
            <v>Douala 4</v>
          </cell>
          <cell r="P327" t="str">
            <v>Armel Tchokonte</v>
          </cell>
          <cell r="Q327">
            <v>655021899</v>
          </cell>
          <cell r="R327">
            <v>652269669</v>
          </cell>
          <cell r="S327" t="str">
            <v>Valery Doudou</v>
          </cell>
          <cell r="T327" t="str">
            <v>GEORGES NAKHOUL</v>
          </cell>
          <cell r="U327" t="str">
            <v>I H S</v>
          </cell>
        </row>
        <row r="328">
          <cell r="A328" t="str">
            <v>LIT_747</v>
          </cell>
          <cell r="B328" t="str">
            <v>IHS_DLA_404</v>
          </cell>
          <cell r="C328" t="str">
            <v>LIT_747</v>
          </cell>
          <cell r="D328" t="str">
            <v>Littoral</v>
          </cell>
          <cell r="E328" t="str">
            <v>Littoral</v>
          </cell>
          <cell r="F328" t="str">
            <v>Magzi</v>
          </cell>
          <cell r="G328" t="str">
            <v>P4</v>
          </cell>
          <cell r="H328" t="str">
            <v>Grid-Gen</v>
          </cell>
          <cell r="I328">
            <v>0</v>
          </cell>
          <cell r="J328" t="str">
            <v>Outdoor</v>
          </cell>
          <cell r="K328" t="str">
            <v>AC</v>
          </cell>
          <cell r="L328" t="str">
            <v>SAGEMCOM</v>
          </cell>
          <cell r="M328" t="str">
            <v>AKWA</v>
          </cell>
          <cell r="N328" t="str">
            <v>WOURI</v>
          </cell>
          <cell r="O328" t="str">
            <v>Douala 4</v>
          </cell>
          <cell r="P328" t="str">
            <v>Armel Tchokonte</v>
          </cell>
          <cell r="Q328">
            <v>655021899</v>
          </cell>
          <cell r="R328">
            <v>652269669</v>
          </cell>
          <cell r="S328" t="str">
            <v>Valery Doudou</v>
          </cell>
          <cell r="T328" t="str">
            <v>GEORGES NAKHOUL</v>
          </cell>
          <cell r="U328" t="str">
            <v>I H S</v>
          </cell>
        </row>
        <row r="329">
          <cell r="A329" t="str">
            <v>LIT_485</v>
          </cell>
          <cell r="B329" t="str">
            <v>IHS_DLA_423</v>
          </cell>
          <cell r="C329" t="str">
            <v>LIT_485</v>
          </cell>
          <cell r="D329" t="str">
            <v>Littoral</v>
          </cell>
          <cell r="E329" t="str">
            <v>Littoral</v>
          </cell>
          <cell r="F329" t="str">
            <v>Crf Mutzig</v>
          </cell>
          <cell r="G329" t="str">
            <v>P4</v>
          </cell>
          <cell r="H329" t="str">
            <v>Grid-Gen</v>
          </cell>
          <cell r="I329" t="str">
            <v>On Air</v>
          </cell>
          <cell r="J329" t="str">
            <v>Outdoor</v>
          </cell>
          <cell r="K329" t="str">
            <v>AC</v>
          </cell>
          <cell r="L329" t="str">
            <v>SAGEMCOM</v>
          </cell>
          <cell r="M329" t="str">
            <v>Bonaberi</v>
          </cell>
          <cell r="N329" t="str">
            <v>WOURI</v>
          </cell>
          <cell r="O329" t="str">
            <v>Douala 4</v>
          </cell>
          <cell r="P329" t="str">
            <v>Armel Tchokonte</v>
          </cell>
          <cell r="Q329">
            <v>655021899</v>
          </cell>
          <cell r="R329">
            <v>652269669</v>
          </cell>
          <cell r="S329" t="str">
            <v>Valery Doudou</v>
          </cell>
          <cell r="T329" t="str">
            <v>GEORGES NAKHOUL</v>
          </cell>
          <cell r="U329" t="str">
            <v>I H S</v>
          </cell>
        </row>
        <row r="330">
          <cell r="A330" t="str">
            <v>LIT_597</v>
          </cell>
          <cell r="B330" t="str">
            <v>IHS_BNB_026</v>
          </cell>
          <cell r="C330" t="str">
            <v>LIT_597</v>
          </cell>
          <cell r="D330" t="str">
            <v>Littoral</v>
          </cell>
          <cell r="E330" t="str">
            <v>Littoral</v>
          </cell>
          <cell r="F330" t="str">
            <v>Bberi-warehouse-IHS</v>
          </cell>
          <cell r="G330" t="str">
            <v>P4</v>
          </cell>
          <cell r="H330" t="str">
            <v>Grid-Gen</v>
          </cell>
          <cell r="I330" t="str">
            <v>On Air</v>
          </cell>
          <cell r="J330" t="str">
            <v>Indoor</v>
          </cell>
          <cell r="K330" t="str">
            <v>AC</v>
          </cell>
          <cell r="L330" t="str">
            <v>SAGEMCOM</v>
          </cell>
          <cell r="M330" t="str">
            <v>Bonaberi</v>
          </cell>
          <cell r="N330" t="str">
            <v>WOURI</v>
          </cell>
          <cell r="O330" t="str">
            <v>Douala 4</v>
          </cell>
          <cell r="P330" t="str">
            <v>Armel Tchokonte</v>
          </cell>
          <cell r="Q330">
            <v>655021899</v>
          </cell>
          <cell r="R330">
            <v>652269669</v>
          </cell>
          <cell r="S330" t="str">
            <v>Valery Doudou</v>
          </cell>
          <cell r="T330" t="str">
            <v>GEORGES NAKHOUL</v>
          </cell>
          <cell r="U330" t="str">
            <v>I H S</v>
          </cell>
        </row>
        <row r="331">
          <cell r="A331" t="str">
            <v>LIT_137</v>
          </cell>
          <cell r="B331" t="str">
            <v>IHS_BNB_012</v>
          </cell>
          <cell r="C331" t="str">
            <v>LIT_137</v>
          </cell>
          <cell r="D331" t="str">
            <v>Littoral</v>
          </cell>
          <cell r="E331" t="str">
            <v>Littoral</v>
          </cell>
          <cell r="F331" t="str">
            <v>Sodiko-Gare-Rtiere-IHS</v>
          </cell>
          <cell r="G331" t="str">
            <v>P4</v>
          </cell>
          <cell r="H331" t="str">
            <v>Grid-Gen</v>
          </cell>
          <cell r="I331" t="str">
            <v>On Air</v>
          </cell>
          <cell r="J331" t="str">
            <v>Outdoor</v>
          </cell>
          <cell r="K331" t="str">
            <v>AC</v>
          </cell>
          <cell r="L331" t="str">
            <v>SAGEMCOM</v>
          </cell>
          <cell r="M331" t="str">
            <v>Bonaberi</v>
          </cell>
          <cell r="N331" t="str">
            <v>WOURI</v>
          </cell>
          <cell r="O331" t="str">
            <v>Douala 4</v>
          </cell>
          <cell r="P331" t="str">
            <v>Armel Tchokonte</v>
          </cell>
          <cell r="Q331">
            <v>655021899</v>
          </cell>
          <cell r="R331">
            <v>652269669</v>
          </cell>
          <cell r="S331" t="str">
            <v>Valery Doudou</v>
          </cell>
          <cell r="T331" t="str">
            <v>GEORGES NAKHOUL</v>
          </cell>
          <cell r="U331" t="str">
            <v>I H S</v>
          </cell>
        </row>
        <row r="332">
          <cell r="A332" t="str">
            <v>LIT_155</v>
          </cell>
          <cell r="B332" t="str">
            <v>IHS_BNB_024</v>
          </cell>
          <cell r="C332" t="str">
            <v>LIT_155</v>
          </cell>
          <cell r="D332" t="str">
            <v>Littoral</v>
          </cell>
          <cell r="E332" t="str">
            <v>Littoral</v>
          </cell>
          <cell r="F332" t="str">
            <v>Nkomba-II-IHS</v>
          </cell>
          <cell r="G332" t="str">
            <v>P4</v>
          </cell>
          <cell r="H332" t="str">
            <v>Grid-Gen</v>
          </cell>
          <cell r="I332" t="str">
            <v>On Air</v>
          </cell>
          <cell r="J332" t="str">
            <v>Outdoor</v>
          </cell>
          <cell r="K332" t="str">
            <v>AC</v>
          </cell>
          <cell r="L332" t="str">
            <v>SAGEMCOM</v>
          </cell>
          <cell r="M332" t="str">
            <v>AKWA</v>
          </cell>
          <cell r="N332" t="str">
            <v>WOURI</v>
          </cell>
          <cell r="O332" t="str">
            <v>Douala 4</v>
          </cell>
          <cell r="P332" t="str">
            <v>Armel Tchokonte</v>
          </cell>
          <cell r="Q332">
            <v>655021899</v>
          </cell>
          <cell r="R332">
            <v>652269669</v>
          </cell>
          <cell r="S332" t="str">
            <v>Valery Doudou</v>
          </cell>
          <cell r="T332" t="str">
            <v>GEORGES NAKHOUL</v>
          </cell>
          <cell r="U332" t="str">
            <v>I H S</v>
          </cell>
        </row>
        <row r="333">
          <cell r="A333" t="str">
            <v>LIT_577</v>
          </cell>
          <cell r="B333" t="str">
            <v>IHS_DLA_409</v>
          </cell>
          <cell r="C333" t="str">
            <v>LIT_577</v>
          </cell>
          <cell r="D333" t="str">
            <v>Littoral</v>
          </cell>
          <cell r="E333" t="str">
            <v>Littoral</v>
          </cell>
          <cell r="F333" t="str">
            <v>Mabanda 2</v>
          </cell>
          <cell r="G333" t="str">
            <v>P4</v>
          </cell>
          <cell r="H333" t="str">
            <v>Grid-Gen</v>
          </cell>
          <cell r="I333" t="str">
            <v>On Air</v>
          </cell>
          <cell r="J333" t="str">
            <v>Outdoor</v>
          </cell>
          <cell r="K333" t="str">
            <v>AC</v>
          </cell>
          <cell r="L333" t="str">
            <v>SAGEMCOM</v>
          </cell>
          <cell r="M333" t="str">
            <v>Bonaberi</v>
          </cell>
          <cell r="N333" t="str">
            <v>WOURI</v>
          </cell>
          <cell r="O333" t="str">
            <v>Douala 4</v>
          </cell>
          <cell r="P333" t="str">
            <v>Armel Tchokonte</v>
          </cell>
          <cell r="Q333">
            <v>655021899</v>
          </cell>
          <cell r="R333">
            <v>652269669</v>
          </cell>
          <cell r="S333" t="str">
            <v>Valery Doudou</v>
          </cell>
          <cell r="T333" t="str">
            <v>GEORGES NAKHOUL</v>
          </cell>
          <cell r="U333" t="str">
            <v>I H S</v>
          </cell>
        </row>
        <row r="334">
          <cell r="A334" t="str">
            <v>LIT_360</v>
          </cell>
          <cell r="B334" t="str">
            <v>IHS_BNB_011</v>
          </cell>
          <cell r="C334" t="str">
            <v>LIT_360</v>
          </cell>
          <cell r="D334" t="str">
            <v>Littoral</v>
          </cell>
          <cell r="E334" t="str">
            <v>Littoral</v>
          </cell>
          <cell r="F334" t="str">
            <v>Forêt Bar Mabanda</v>
          </cell>
          <cell r="G334" t="str">
            <v>P4</v>
          </cell>
          <cell r="H334" t="str">
            <v>Grid-Gen</v>
          </cell>
          <cell r="I334" t="str">
            <v>On Air</v>
          </cell>
          <cell r="J334" t="str">
            <v>Outdoor</v>
          </cell>
          <cell r="K334" t="str">
            <v>AC</v>
          </cell>
          <cell r="L334" t="str">
            <v>SAGEMCOM</v>
          </cell>
          <cell r="M334" t="str">
            <v>AKWA</v>
          </cell>
          <cell r="N334" t="str">
            <v>WOURI</v>
          </cell>
          <cell r="O334" t="str">
            <v>Douala 4</v>
          </cell>
          <cell r="P334" t="str">
            <v>Armel Tchokonte</v>
          </cell>
          <cell r="Q334">
            <v>655021899</v>
          </cell>
          <cell r="R334">
            <v>652269669</v>
          </cell>
          <cell r="S334" t="str">
            <v>Valery Doudou</v>
          </cell>
          <cell r="T334" t="str">
            <v>GEORGES NAKHOUL</v>
          </cell>
          <cell r="U334" t="str">
            <v>I H S</v>
          </cell>
        </row>
        <row r="335">
          <cell r="A335" t="str">
            <v>LIT_576</v>
          </cell>
          <cell r="B335" t="str">
            <v>IHS_DLA_191</v>
          </cell>
          <cell r="C335" t="str">
            <v>LIT_576</v>
          </cell>
          <cell r="D335" t="str">
            <v>Littoral</v>
          </cell>
          <cell r="E335" t="str">
            <v>Littoral</v>
          </cell>
          <cell r="F335" t="str">
            <v>Mak-Universite-II</v>
          </cell>
          <cell r="G335" t="str">
            <v>P4</v>
          </cell>
          <cell r="H335" t="str">
            <v>Grid-Gen</v>
          </cell>
          <cell r="I335" t="str">
            <v>On Air</v>
          </cell>
          <cell r="J335" t="str">
            <v>Outdoor</v>
          </cell>
          <cell r="K335" t="str">
            <v>AC</v>
          </cell>
          <cell r="L335" t="str">
            <v>SAGEMCOM</v>
          </cell>
          <cell r="M335" t="str">
            <v>Ndogbong</v>
          </cell>
          <cell r="N335" t="str">
            <v>WOURI</v>
          </cell>
          <cell r="O335" t="str">
            <v>Douala 5</v>
          </cell>
          <cell r="P335" t="str">
            <v>Armel Tchokonte</v>
          </cell>
          <cell r="Q335">
            <v>655021899</v>
          </cell>
          <cell r="R335">
            <v>652269669</v>
          </cell>
          <cell r="S335" t="str">
            <v>Valery Doudou</v>
          </cell>
          <cell r="T335" t="str">
            <v>GEORGES NAKHOUL</v>
          </cell>
          <cell r="U335" t="str">
            <v>I H S</v>
          </cell>
        </row>
        <row r="336">
          <cell r="A336" t="str">
            <v>LIT_527</v>
          </cell>
          <cell r="B336" t="str">
            <v>IHS_DLA_149</v>
          </cell>
          <cell r="C336" t="str">
            <v>LIT_527</v>
          </cell>
          <cell r="D336" t="str">
            <v>Littoral</v>
          </cell>
          <cell r="E336" t="str">
            <v>Littoral</v>
          </cell>
          <cell r="F336" t="str">
            <v>Bonateki new</v>
          </cell>
          <cell r="G336" t="str">
            <v>P4</v>
          </cell>
          <cell r="H336" t="str">
            <v>Grid-Gen</v>
          </cell>
          <cell r="I336" t="str">
            <v>On Air</v>
          </cell>
          <cell r="J336" t="str">
            <v>Outdoor</v>
          </cell>
          <cell r="K336" t="str">
            <v>AC</v>
          </cell>
          <cell r="L336" t="str">
            <v>SAGEMCOM</v>
          </cell>
          <cell r="M336" t="str">
            <v>AKWA</v>
          </cell>
          <cell r="N336" t="str">
            <v>WOURI</v>
          </cell>
          <cell r="O336" t="str">
            <v>Douala 1</v>
          </cell>
          <cell r="P336" t="str">
            <v>Armel Tchokonte</v>
          </cell>
          <cell r="Q336">
            <v>655021899</v>
          </cell>
          <cell r="R336">
            <v>652269669</v>
          </cell>
          <cell r="S336" t="str">
            <v>Valery Doudou</v>
          </cell>
          <cell r="T336" t="str">
            <v>GEORGES NAKHOUL</v>
          </cell>
          <cell r="U336" t="str">
            <v>I H S</v>
          </cell>
        </row>
        <row r="337">
          <cell r="A337" t="str">
            <v>LIT_524</v>
          </cell>
          <cell r="B337" t="str">
            <v>IHS_DLA_184</v>
          </cell>
          <cell r="C337" t="str">
            <v>LIT_524</v>
          </cell>
          <cell r="D337" t="str">
            <v>Littoral</v>
          </cell>
          <cell r="E337" t="str">
            <v>Littoral</v>
          </cell>
          <cell r="F337" t="str">
            <v>Bep-Safari-new</v>
          </cell>
          <cell r="G337" t="str">
            <v>P4</v>
          </cell>
          <cell r="H337" t="str">
            <v>Grid-Gen</v>
          </cell>
          <cell r="I337" t="str">
            <v>On Air</v>
          </cell>
          <cell r="J337" t="str">
            <v>Indoor</v>
          </cell>
          <cell r="K337" t="str">
            <v>AC</v>
          </cell>
          <cell r="L337" t="str">
            <v>SAGEMCOM</v>
          </cell>
          <cell r="M337" t="str">
            <v>Bepanda</v>
          </cell>
          <cell r="N337" t="str">
            <v>WOURI</v>
          </cell>
          <cell r="O337" t="str">
            <v>Douala 5</v>
          </cell>
          <cell r="P337" t="str">
            <v>Armel Tchokonte</v>
          </cell>
          <cell r="Q337">
            <v>655021899</v>
          </cell>
          <cell r="R337">
            <v>652269669</v>
          </cell>
          <cell r="S337" t="str">
            <v>Valery Doudou</v>
          </cell>
          <cell r="T337" t="str">
            <v>GEORGES NAKHOUL</v>
          </cell>
          <cell r="U337" t="str">
            <v>I H S</v>
          </cell>
        </row>
        <row r="338">
          <cell r="A338" t="str">
            <v>LIT_525</v>
          </cell>
          <cell r="B338" t="str">
            <v>IHS_DLA_142</v>
          </cell>
          <cell r="C338" t="str">
            <v>LIT_525</v>
          </cell>
          <cell r="D338" t="str">
            <v>Littoral</v>
          </cell>
          <cell r="E338" t="str">
            <v>Littoral</v>
          </cell>
          <cell r="F338" t="str">
            <v>MOBIL GUINNESS 863</v>
          </cell>
          <cell r="G338" t="str">
            <v>P4</v>
          </cell>
          <cell r="H338" t="str">
            <v>Grid-Gen</v>
          </cell>
          <cell r="I338" t="str">
            <v>On Air</v>
          </cell>
          <cell r="J338" t="str">
            <v>Outdoor</v>
          </cell>
          <cell r="K338" t="str">
            <v>AC</v>
          </cell>
          <cell r="L338" t="str">
            <v>SAGEMCOM</v>
          </cell>
          <cell r="M338" t="str">
            <v>Ndogbong</v>
          </cell>
          <cell r="N338" t="str">
            <v>WOURI</v>
          </cell>
          <cell r="O338" t="str">
            <v>Douala 5</v>
          </cell>
          <cell r="P338" t="str">
            <v>Armel Tchokonte</v>
          </cell>
          <cell r="Q338">
            <v>655021899</v>
          </cell>
          <cell r="R338">
            <v>652269669</v>
          </cell>
          <cell r="S338" t="str">
            <v>Valery Doudou</v>
          </cell>
          <cell r="T338" t="str">
            <v>GEORGES NAKHOUL</v>
          </cell>
          <cell r="U338" t="str">
            <v>I H S</v>
          </cell>
        </row>
        <row r="339">
          <cell r="A339" t="str">
            <v>LIT_535</v>
          </cell>
          <cell r="B339" t="str">
            <v>IHS_BNB_001</v>
          </cell>
          <cell r="C339" t="str">
            <v>LIT_535</v>
          </cell>
          <cell r="D339" t="str">
            <v>Littoral</v>
          </cell>
          <cell r="E339" t="str">
            <v>Littoral</v>
          </cell>
          <cell r="F339" t="str">
            <v>Bberi Q Prince New</v>
          </cell>
          <cell r="G339" t="str">
            <v>P4</v>
          </cell>
          <cell r="H339" t="str">
            <v>Grid Only</v>
          </cell>
          <cell r="I339" t="str">
            <v>On Air</v>
          </cell>
          <cell r="J339" t="str">
            <v>Indoor</v>
          </cell>
          <cell r="K339" t="str">
            <v>AC</v>
          </cell>
          <cell r="L339" t="str">
            <v>SAGEMCOM</v>
          </cell>
          <cell r="M339" t="str">
            <v>Bonaberi</v>
          </cell>
          <cell r="N339" t="str">
            <v>WOURI</v>
          </cell>
          <cell r="O339" t="str">
            <v>Douala 4</v>
          </cell>
          <cell r="P339" t="str">
            <v>Armel Tchokonte</v>
          </cell>
          <cell r="Q339">
            <v>655021899</v>
          </cell>
          <cell r="R339">
            <v>652269669</v>
          </cell>
          <cell r="S339" t="str">
            <v>Valery Doudou</v>
          </cell>
          <cell r="T339" t="str">
            <v>GEORGES NAKHOUL</v>
          </cell>
          <cell r="U339" t="str">
            <v>I H S</v>
          </cell>
        </row>
        <row r="340">
          <cell r="A340" t="str">
            <v>LIT_589</v>
          </cell>
          <cell r="B340" t="str">
            <v>IHS_DLA_480</v>
          </cell>
          <cell r="C340" t="str">
            <v>LIT_589</v>
          </cell>
          <cell r="D340" t="str">
            <v>Littoral</v>
          </cell>
          <cell r="E340" t="str">
            <v>Littoral</v>
          </cell>
          <cell r="F340" t="str">
            <v>Bonassama-New-IHS</v>
          </cell>
          <cell r="G340" t="str">
            <v>P4</v>
          </cell>
          <cell r="H340" t="str">
            <v>Grid-Gen</v>
          </cell>
          <cell r="I340" t="str">
            <v>On Air</v>
          </cell>
          <cell r="J340" t="str">
            <v>Indoor</v>
          </cell>
          <cell r="K340" t="str">
            <v>AC</v>
          </cell>
          <cell r="L340" t="str">
            <v>SAGEMCOM</v>
          </cell>
          <cell r="M340" t="str">
            <v>Bonaberi</v>
          </cell>
          <cell r="N340" t="str">
            <v>WOURI</v>
          </cell>
          <cell r="O340" t="str">
            <v>Douala 4</v>
          </cell>
          <cell r="P340" t="str">
            <v>Armel Tchokonte</v>
          </cell>
          <cell r="Q340">
            <v>655021899</v>
          </cell>
          <cell r="R340">
            <v>652269669</v>
          </cell>
          <cell r="S340" t="str">
            <v>Valery Doudou</v>
          </cell>
          <cell r="T340" t="str">
            <v>GEORGES NAKHOUL</v>
          </cell>
          <cell r="U340" t="str">
            <v>I H S</v>
          </cell>
        </row>
        <row r="341">
          <cell r="A341" t="str">
            <v>LIT_362</v>
          </cell>
          <cell r="B341" t="str">
            <v>IHS_BNB_031</v>
          </cell>
          <cell r="C341" t="str">
            <v>LIT_362</v>
          </cell>
          <cell r="D341" t="str">
            <v>Littoral</v>
          </cell>
          <cell r="E341" t="str">
            <v>Littoral</v>
          </cell>
          <cell r="F341" t="str">
            <v>Bonabappe-II</v>
          </cell>
          <cell r="G341" t="str">
            <v>P5</v>
          </cell>
          <cell r="H341" t="str">
            <v>Grid-Gen</v>
          </cell>
          <cell r="I341" t="str">
            <v>On Air</v>
          </cell>
          <cell r="J341" t="str">
            <v>Outdoor</v>
          </cell>
          <cell r="K341" t="str">
            <v>AC</v>
          </cell>
          <cell r="L341" t="str">
            <v>SAGEMCOM</v>
          </cell>
          <cell r="M341" t="str">
            <v>Bonaberi</v>
          </cell>
          <cell r="N341" t="str">
            <v>WOURI</v>
          </cell>
          <cell r="O341" t="str">
            <v>Kribi 1</v>
          </cell>
          <cell r="P341" t="str">
            <v>Armel Tchokonte</v>
          </cell>
          <cell r="Q341">
            <v>655021899</v>
          </cell>
          <cell r="R341">
            <v>652269669</v>
          </cell>
          <cell r="S341" t="str">
            <v>Valery Doudou</v>
          </cell>
          <cell r="T341" t="str">
            <v>GEORGES NAKHOUL</v>
          </cell>
          <cell r="U341" t="str">
            <v>I H S</v>
          </cell>
        </row>
        <row r="342">
          <cell r="A342" t="str">
            <v>LIT_489</v>
          </cell>
          <cell r="B342" t="str">
            <v>IHS_DLA_469</v>
          </cell>
          <cell r="C342" t="str">
            <v>LIT_489</v>
          </cell>
          <cell r="D342" t="str">
            <v>Littoral</v>
          </cell>
          <cell r="E342" t="str">
            <v>Littoral</v>
          </cell>
          <cell r="F342" t="str">
            <v>Mabanda 4 IHS</v>
          </cell>
          <cell r="G342" t="str">
            <v>P5</v>
          </cell>
          <cell r="H342" t="str">
            <v>Grid-Gen</v>
          </cell>
          <cell r="I342" t="str">
            <v>On Air</v>
          </cell>
          <cell r="J342" t="str">
            <v>Outdoor</v>
          </cell>
          <cell r="K342" t="str">
            <v>AC</v>
          </cell>
          <cell r="L342" t="str">
            <v>SAGEMCOM</v>
          </cell>
          <cell r="M342" t="str">
            <v>AKWA</v>
          </cell>
          <cell r="N342" t="str">
            <v>WOURI</v>
          </cell>
          <cell r="O342" t="str">
            <v>Douala 4</v>
          </cell>
          <cell r="P342" t="str">
            <v>Armel Tchokonte</v>
          </cell>
          <cell r="Q342">
            <v>655021899</v>
          </cell>
          <cell r="R342">
            <v>652269669</v>
          </cell>
          <cell r="S342" t="str">
            <v>Valery Doudou</v>
          </cell>
          <cell r="T342" t="str">
            <v>GEORGES NAKHOUL</v>
          </cell>
          <cell r="U342" t="str">
            <v>I H S</v>
          </cell>
        </row>
        <row r="343">
          <cell r="A343" t="str">
            <v>LIT_490</v>
          </cell>
          <cell r="B343" t="str">
            <v>IHS_DLA_470</v>
          </cell>
          <cell r="C343" t="str">
            <v>LIT_490</v>
          </cell>
          <cell r="D343" t="str">
            <v>Littoral</v>
          </cell>
          <cell r="E343" t="str">
            <v>Littoral</v>
          </cell>
          <cell r="F343" t="str">
            <v>Makepe Discharge 2</v>
          </cell>
          <cell r="G343" t="str">
            <v>P5</v>
          </cell>
          <cell r="H343" t="str">
            <v>Grid-Gen</v>
          </cell>
          <cell r="I343" t="str">
            <v>On Air</v>
          </cell>
          <cell r="J343" t="str">
            <v>Outdoor</v>
          </cell>
          <cell r="K343" t="str">
            <v>AC</v>
          </cell>
          <cell r="L343" t="str">
            <v>SAGEMCOM</v>
          </cell>
          <cell r="M343" t="str">
            <v>Bepanda</v>
          </cell>
          <cell r="N343" t="str">
            <v>WOURI</v>
          </cell>
          <cell r="O343" t="str">
            <v>Douala 5</v>
          </cell>
          <cell r="P343" t="str">
            <v>Armel Tchokonte</v>
          </cell>
          <cell r="Q343">
            <v>655021899</v>
          </cell>
          <cell r="R343">
            <v>652269669</v>
          </cell>
          <cell r="S343" t="str">
            <v>Valery Doudou</v>
          </cell>
          <cell r="T343" t="str">
            <v>GEORGES NAKHOUL</v>
          </cell>
          <cell r="U343" t="str">
            <v>I H S</v>
          </cell>
        </row>
        <row r="344">
          <cell r="A344" t="str">
            <v>LIT_418</v>
          </cell>
          <cell r="B344" t="str">
            <v>IHS_BNB_010</v>
          </cell>
          <cell r="C344" t="str">
            <v>LIT_418</v>
          </cell>
          <cell r="D344" t="str">
            <v>Littoral</v>
          </cell>
          <cell r="E344" t="str">
            <v>Littoral</v>
          </cell>
          <cell r="F344" t="str">
            <v>Bberi-Sodiko-II-MTN</v>
          </cell>
          <cell r="G344" t="str">
            <v>P5</v>
          </cell>
          <cell r="H344" t="str">
            <v>Grid-Gen</v>
          </cell>
          <cell r="I344" t="str">
            <v>On Air</v>
          </cell>
          <cell r="J344" t="str">
            <v>Indoor</v>
          </cell>
          <cell r="K344" t="str">
            <v>AC</v>
          </cell>
          <cell r="L344" t="str">
            <v>SAGEMCOM</v>
          </cell>
          <cell r="M344" t="str">
            <v>Bonaberi</v>
          </cell>
          <cell r="N344" t="str">
            <v>WOURI</v>
          </cell>
          <cell r="O344" t="str">
            <v>Douala 4</v>
          </cell>
          <cell r="P344" t="str">
            <v>Armel Tchokonte</v>
          </cell>
          <cell r="Q344">
            <v>655021899</v>
          </cell>
          <cell r="R344">
            <v>652269669</v>
          </cell>
          <cell r="S344" t="str">
            <v>Valery Doudou</v>
          </cell>
          <cell r="T344" t="str">
            <v>GEORGES NAKHOUL</v>
          </cell>
          <cell r="U344" t="str">
            <v>I H S</v>
          </cell>
        </row>
        <row r="345">
          <cell r="A345" t="str">
            <v>LIT_479</v>
          </cell>
          <cell r="B345" t="str">
            <v>IHS_BNB_036</v>
          </cell>
          <cell r="C345" t="str">
            <v>LIT_479</v>
          </cell>
          <cell r="D345" t="str">
            <v>Littoral</v>
          </cell>
          <cell r="E345" t="str">
            <v>Littoral</v>
          </cell>
          <cell r="F345" t="str">
            <v>Mimkwele Yapaki Bakolo</v>
          </cell>
          <cell r="G345" t="str">
            <v>P5</v>
          </cell>
          <cell r="H345" t="str">
            <v>Grid-Gen</v>
          </cell>
          <cell r="I345" t="str">
            <v>On Air</v>
          </cell>
          <cell r="J345" t="str">
            <v>Outdoor</v>
          </cell>
          <cell r="K345" t="str">
            <v>AC</v>
          </cell>
          <cell r="L345" t="str">
            <v>SAGEMCOM</v>
          </cell>
          <cell r="M345" t="str">
            <v>Bonaberi</v>
          </cell>
          <cell r="N345" t="str">
            <v>WOURI</v>
          </cell>
          <cell r="O345" t="str">
            <v>Douala 4</v>
          </cell>
          <cell r="P345" t="str">
            <v>Armel Tchokonte</v>
          </cell>
          <cell r="Q345">
            <v>655021899</v>
          </cell>
          <cell r="R345">
            <v>652269669</v>
          </cell>
          <cell r="S345" t="str">
            <v>Valery Doudou</v>
          </cell>
          <cell r="T345" t="str">
            <v>GEORGES NAKHOUL</v>
          </cell>
          <cell r="U345" t="str">
            <v>I H S</v>
          </cell>
        </row>
        <row r="346">
          <cell r="A346" t="str">
            <v>LIT_531</v>
          </cell>
          <cell r="B346" t="str">
            <v>IHS_DLA_213</v>
          </cell>
          <cell r="C346" t="str">
            <v>LIT_531</v>
          </cell>
          <cell r="D346" t="str">
            <v>Littoral</v>
          </cell>
          <cell r="E346" t="str">
            <v>Littoral</v>
          </cell>
          <cell r="F346" t="str">
            <v>Ndogbong plateau</v>
          </cell>
          <cell r="G346" t="str">
            <v>P5</v>
          </cell>
          <cell r="H346" t="str">
            <v>Grid-Gen</v>
          </cell>
          <cell r="I346" t="str">
            <v>On Air</v>
          </cell>
          <cell r="J346" t="str">
            <v>Outdoor</v>
          </cell>
          <cell r="K346" t="str">
            <v>AC</v>
          </cell>
          <cell r="L346" t="str">
            <v>SAGEMCOM</v>
          </cell>
          <cell r="M346" t="str">
            <v>Ndogbong</v>
          </cell>
          <cell r="N346" t="str">
            <v>WOURI</v>
          </cell>
          <cell r="O346" t="str">
            <v>Douala 5</v>
          </cell>
          <cell r="P346" t="str">
            <v>Armel Tchokonte</v>
          </cell>
          <cell r="Q346">
            <v>655021899</v>
          </cell>
          <cell r="R346">
            <v>652269669</v>
          </cell>
          <cell r="S346" t="str">
            <v>Valery Doudou</v>
          </cell>
          <cell r="T346" t="str">
            <v>GEORGES NAKHOUL</v>
          </cell>
          <cell r="U346" t="str">
            <v>I H S</v>
          </cell>
        </row>
        <row r="347">
          <cell r="A347" t="str">
            <v>LIT_017</v>
          </cell>
          <cell r="B347" t="str">
            <v>IHS_BNB_104</v>
          </cell>
          <cell r="C347" t="str">
            <v>LIT_017</v>
          </cell>
          <cell r="D347" t="str">
            <v>Littoral</v>
          </cell>
          <cell r="E347" t="str">
            <v>Littoral</v>
          </cell>
          <cell r="F347" t="str">
            <v>Bberi-Chateau</v>
          </cell>
          <cell r="G347" t="str">
            <v>P4</v>
          </cell>
          <cell r="H347" t="str">
            <v>Grid-Gen</v>
          </cell>
          <cell r="I347" t="str">
            <v>On Air</v>
          </cell>
          <cell r="J347" t="str">
            <v>Indoor</v>
          </cell>
          <cell r="K347" t="str">
            <v>AC</v>
          </cell>
          <cell r="L347" t="str">
            <v>SAGEMCOM</v>
          </cell>
          <cell r="M347" t="str">
            <v>AKWA</v>
          </cell>
          <cell r="N347" t="str">
            <v>WOURI</v>
          </cell>
          <cell r="O347" t="str">
            <v>Douala 4</v>
          </cell>
          <cell r="P347" t="str">
            <v>Armel Tchokonte</v>
          </cell>
          <cell r="Q347">
            <v>655021899</v>
          </cell>
          <cell r="R347">
            <v>652269669</v>
          </cell>
          <cell r="S347" t="str">
            <v>Valery Doudou</v>
          </cell>
          <cell r="T347" t="str">
            <v>GEORGES NAKHOUL</v>
          </cell>
          <cell r="U347" t="str">
            <v>I H S</v>
          </cell>
        </row>
        <row r="348">
          <cell r="A348" t="str">
            <v>CTR_031</v>
          </cell>
          <cell r="B348" t="str">
            <v>IHS_YND_319</v>
          </cell>
          <cell r="C348" t="str">
            <v>CTR_031</v>
          </cell>
          <cell r="D348" t="str">
            <v>Center</v>
          </cell>
          <cell r="E348" t="str">
            <v>Center</v>
          </cell>
          <cell r="F348" t="str">
            <v>SOA</v>
          </cell>
          <cell r="G348" t="str">
            <v>P2</v>
          </cell>
          <cell r="H348" t="str">
            <v>Grid-Gen</v>
          </cell>
          <cell r="I348" t="str">
            <v>On Air</v>
          </cell>
          <cell r="J348" t="str">
            <v>Indoor</v>
          </cell>
          <cell r="K348" t="str">
            <v>AC</v>
          </cell>
          <cell r="L348" t="str">
            <v>SAGEMCOM</v>
          </cell>
          <cell r="M348" t="str">
            <v>Omnisport</v>
          </cell>
          <cell r="N348" t="str">
            <v>MFOUNDI</v>
          </cell>
          <cell r="O348" t="str">
            <v>SOA</v>
          </cell>
          <cell r="P348" t="str">
            <v>Astrid DJOUASSI</v>
          </cell>
          <cell r="Q348">
            <v>677549179</v>
          </cell>
          <cell r="R348">
            <v>656993735</v>
          </cell>
          <cell r="S348" t="str">
            <v>Desire Moussinga</v>
          </cell>
          <cell r="T348" t="str">
            <v>Valeur HOUELL</v>
          </cell>
          <cell r="U348" t="str">
            <v>I H S</v>
          </cell>
        </row>
        <row r="349">
          <cell r="A349" t="str">
            <v>CTR_327</v>
          </cell>
          <cell r="B349" t="str">
            <v>IHS_YND_092</v>
          </cell>
          <cell r="C349" t="str">
            <v>CTR_327</v>
          </cell>
          <cell r="D349" t="str">
            <v>Center</v>
          </cell>
          <cell r="E349" t="str">
            <v>Center</v>
          </cell>
          <cell r="F349" t="str">
            <v>Fouda-New</v>
          </cell>
          <cell r="G349" t="str">
            <v>P3</v>
          </cell>
          <cell r="H349" t="str">
            <v>Grid-Gen</v>
          </cell>
          <cell r="I349" t="str">
            <v>On Air</v>
          </cell>
          <cell r="J349" t="str">
            <v>Outdoor</v>
          </cell>
          <cell r="K349" t="str">
            <v>AC</v>
          </cell>
          <cell r="L349" t="str">
            <v>SAGEMCOM</v>
          </cell>
          <cell r="M349" t="str">
            <v>Omnisport</v>
          </cell>
          <cell r="N349" t="str">
            <v>MFOUNDI</v>
          </cell>
          <cell r="O349" t="str">
            <v>YAOUNDE 5</v>
          </cell>
          <cell r="P349" t="str">
            <v>Astrid DJOUASSI</v>
          </cell>
          <cell r="Q349">
            <v>677549179</v>
          </cell>
          <cell r="R349">
            <v>656993735</v>
          </cell>
          <cell r="S349" t="str">
            <v>Desire Moussinga</v>
          </cell>
          <cell r="T349" t="str">
            <v>Valeur HOUELL</v>
          </cell>
          <cell r="U349" t="str">
            <v>I H S</v>
          </cell>
        </row>
        <row r="350">
          <cell r="A350" t="str">
            <v>CTR_263</v>
          </cell>
          <cell r="B350" t="str">
            <v>IHS_YND_217</v>
          </cell>
          <cell r="C350" t="str">
            <v>CTR_263</v>
          </cell>
          <cell r="D350" t="str">
            <v>Center</v>
          </cell>
          <cell r="E350" t="str">
            <v>Center</v>
          </cell>
          <cell r="F350" t="str">
            <v>Abom</v>
          </cell>
          <cell r="G350" t="str">
            <v>P3</v>
          </cell>
          <cell r="H350" t="str">
            <v>Grid-Gen</v>
          </cell>
          <cell r="I350" t="str">
            <v>On Air</v>
          </cell>
          <cell r="J350" t="str">
            <v>Outdoor</v>
          </cell>
          <cell r="K350" t="str">
            <v>AC</v>
          </cell>
          <cell r="L350" t="str">
            <v>SAGEMCOM</v>
          </cell>
          <cell r="M350" t="str">
            <v>Omnisport</v>
          </cell>
          <cell r="N350" t="str">
            <v>MFOUNDI</v>
          </cell>
          <cell r="O350" t="str">
            <v>SOA</v>
          </cell>
          <cell r="P350" t="str">
            <v>Astrid DJOUASSI</v>
          </cell>
          <cell r="Q350">
            <v>677549179</v>
          </cell>
          <cell r="R350">
            <v>656993735</v>
          </cell>
          <cell r="S350" t="str">
            <v>Desire Moussinga</v>
          </cell>
          <cell r="T350" t="str">
            <v>Valeur HOUELL</v>
          </cell>
          <cell r="U350" t="str">
            <v>I H S</v>
          </cell>
        </row>
        <row r="351">
          <cell r="A351" t="str">
            <v>CTR_273</v>
          </cell>
          <cell r="B351" t="str">
            <v>IHS_YND_214</v>
          </cell>
          <cell r="C351" t="str">
            <v>CTR_273</v>
          </cell>
          <cell r="D351" t="str">
            <v>Center</v>
          </cell>
          <cell r="E351" t="str">
            <v>Center</v>
          </cell>
          <cell r="F351" t="str">
            <v>Nkolmesseng-II</v>
          </cell>
          <cell r="G351" t="str">
            <v>P3</v>
          </cell>
          <cell r="H351" t="str">
            <v>Grid-Gen</v>
          </cell>
          <cell r="I351" t="str">
            <v>On Air</v>
          </cell>
          <cell r="J351" t="str">
            <v>Outdoor</v>
          </cell>
          <cell r="K351" t="str">
            <v>AC</v>
          </cell>
          <cell r="L351" t="str">
            <v>SAGEMCOM</v>
          </cell>
          <cell r="M351" t="str">
            <v>Essos</v>
          </cell>
          <cell r="N351" t="str">
            <v>MFOUNDI</v>
          </cell>
          <cell r="O351" t="str">
            <v>YAOUNDE 5</v>
          </cell>
          <cell r="P351" t="str">
            <v>Astrid DJOUASSI</v>
          </cell>
          <cell r="Q351">
            <v>677549179</v>
          </cell>
          <cell r="R351">
            <v>656993735</v>
          </cell>
          <cell r="S351" t="str">
            <v>Desire Moussinga</v>
          </cell>
          <cell r="T351" t="str">
            <v>Valeur HOUELL</v>
          </cell>
          <cell r="U351" t="str">
            <v>I H S</v>
          </cell>
        </row>
        <row r="352">
          <cell r="A352" t="str">
            <v>CTR_317</v>
          </cell>
          <cell r="B352" t="str">
            <v>IHS_YND_322</v>
          </cell>
          <cell r="C352" t="str">
            <v>CTR_317</v>
          </cell>
          <cell r="D352" t="str">
            <v>Center</v>
          </cell>
          <cell r="E352" t="str">
            <v>Center</v>
          </cell>
          <cell r="F352" t="str">
            <v>Soa-II</v>
          </cell>
          <cell r="G352" t="str">
            <v>P3</v>
          </cell>
          <cell r="H352" t="str">
            <v>Grid-Gen</v>
          </cell>
          <cell r="I352" t="str">
            <v>On Air</v>
          </cell>
          <cell r="J352" t="str">
            <v>Outdoor</v>
          </cell>
          <cell r="K352" t="str">
            <v>AC</v>
          </cell>
          <cell r="L352" t="str">
            <v>SAGEMCOM</v>
          </cell>
          <cell r="M352" t="str">
            <v>Omnisport</v>
          </cell>
          <cell r="N352" t="str">
            <v>MFOUNDI</v>
          </cell>
          <cell r="O352" t="str">
            <v>SOA</v>
          </cell>
          <cell r="P352" t="str">
            <v>Astrid DJOUASSI</v>
          </cell>
          <cell r="Q352">
            <v>677549179</v>
          </cell>
          <cell r="R352">
            <v>656993735</v>
          </cell>
          <cell r="S352" t="str">
            <v>Desire Moussinga</v>
          </cell>
          <cell r="T352" t="str">
            <v>Valeur HOUELL</v>
          </cell>
          <cell r="U352" t="str">
            <v>I H S</v>
          </cell>
        </row>
        <row r="353">
          <cell r="A353" t="str">
            <v>CTR_214</v>
          </cell>
          <cell r="B353" t="str">
            <v>IHS_YND_296</v>
          </cell>
          <cell r="C353" t="str">
            <v>CTR_214</v>
          </cell>
          <cell r="D353" t="str">
            <v>Center</v>
          </cell>
          <cell r="E353" t="str">
            <v>Center</v>
          </cell>
          <cell r="F353" t="str">
            <v>Nkolfoulou</v>
          </cell>
          <cell r="G353" t="str">
            <v>P3</v>
          </cell>
          <cell r="H353" t="str">
            <v>Grid-Gen</v>
          </cell>
          <cell r="I353" t="str">
            <v>On Air</v>
          </cell>
          <cell r="J353" t="str">
            <v>Outdoor</v>
          </cell>
          <cell r="K353" t="str">
            <v>AC</v>
          </cell>
          <cell r="L353" t="str">
            <v>SAGEMCOM</v>
          </cell>
          <cell r="M353" t="str">
            <v>Omnisport</v>
          </cell>
          <cell r="N353" t="str">
            <v>MFOUNDI</v>
          </cell>
          <cell r="O353" t="str">
            <v>SOA</v>
          </cell>
          <cell r="P353" t="str">
            <v>Astrid DJOUASSI</v>
          </cell>
          <cell r="Q353">
            <v>677549179</v>
          </cell>
          <cell r="R353">
            <v>656993735</v>
          </cell>
          <cell r="S353" t="str">
            <v>Desire Moussinga</v>
          </cell>
          <cell r="T353" t="str">
            <v>Valeur HOUELL</v>
          </cell>
          <cell r="U353" t="str">
            <v>I H S</v>
          </cell>
        </row>
        <row r="354">
          <cell r="A354" t="str">
            <v>CTR_093</v>
          </cell>
          <cell r="B354" t="str">
            <v>IHS_YND_188</v>
          </cell>
          <cell r="C354" t="str">
            <v>CTR_093</v>
          </cell>
          <cell r="D354" t="str">
            <v>Center</v>
          </cell>
          <cell r="E354" t="str">
            <v>Center</v>
          </cell>
          <cell r="F354" t="str">
            <v>H-Paradis</v>
          </cell>
          <cell r="G354" t="str">
            <v>P3</v>
          </cell>
          <cell r="H354" t="str">
            <v>Grid Only</v>
          </cell>
          <cell r="I354" t="str">
            <v>On Air</v>
          </cell>
          <cell r="J354" t="str">
            <v>Outdoor</v>
          </cell>
          <cell r="K354" t="str">
            <v>AC</v>
          </cell>
          <cell r="L354" t="str">
            <v>SAGEMCOM</v>
          </cell>
          <cell r="M354" t="str">
            <v>Omnisport</v>
          </cell>
          <cell r="N354" t="str">
            <v>MFOUNDI</v>
          </cell>
          <cell r="O354" t="str">
            <v>YAOUNDE 5</v>
          </cell>
          <cell r="P354" t="str">
            <v>Astrid DJOUASSI</v>
          </cell>
          <cell r="Q354">
            <v>677549179</v>
          </cell>
          <cell r="R354">
            <v>656993735</v>
          </cell>
          <cell r="S354" t="str">
            <v>Desire Moussinga</v>
          </cell>
          <cell r="T354" t="str">
            <v>Valeur HOUELL</v>
          </cell>
          <cell r="U354" t="str">
            <v>I H S</v>
          </cell>
        </row>
        <row r="355">
          <cell r="A355" t="str">
            <v>CTR_029</v>
          </cell>
          <cell r="B355" t="str">
            <v>IHS_YND_046</v>
          </cell>
          <cell r="C355" t="str">
            <v>CTR_029</v>
          </cell>
          <cell r="D355" t="str">
            <v>Center</v>
          </cell>
          <cell r="E355" t="str">
            <v>Center</v>
          </cell>
          <cell r="F355" t="str">
            <v>Djoungolo</v>
          </cell>
          <cell r="G355" t="str">
            <v>P3</v>
          </cell>
          <cell r="H355" t="str">
            <v>Grid-Gen</v>
          </cell>
          <cell r="I355" t="str">
            <v>On Air</v>
          </cell>
          <cell r="J355" t="str">
            <v>Indoor</v>
          </cell>
          <cell r="K355" t="str">
            <v>AC</v>
          </cell>
          <cell r="L355" t="str">
            <v>SAGEMCOM</v>
          </cell>
          <cell r="M355" t="str">
            <v>Omnisport</v>
          </cell>
          <cell r="N355" t="str">
            <v>MFOUNDI</v>
          </cell>
          <cell r="O355" t="str">
            <v>YAOUNDE 5</v>
          </cell>
          <cell r="P355" t="str">
            <v>Astrid DJOUASSI</v>
          </cell>
          <cell r="Q355">
            <v>677549179</v>
          </cell>
          <cell r="R355">
            <v>656993735</v>
          </cell>
          <cell r="S355" t="str">
            <v>Desire Moussinga</v>
          </cell>
          <cell r="T355" t="str">
            <v>Valeur HOUELL</v>
          </cell>
          <cell r="U355" t="str">
            <v>I H S</v>
          </cell>
        </row>
        <row r="356">
          <cell r="A356" t="str">
            <v>CTR_014</v>
          </cell>
          <cell r="B356" t="str">
            <v>IHS_YND_003</v>
          </cell>
          <cell r="C356" t="str">
            <v>CTR_014</v>
          </cell>
          <cell r="D356" t="str">
            <v>Center</v>
          </cell>
          <cell r="E356" t="str">
            <v>Center</v>
          </cell>
          <cell r="F356" t="str">
            <v>Mercure</v>
          </cell>
          <cell r="G356" t="str">
            <v>P3</v>
          </cell>
          <cell r="H356" t="str">
            <v>Grid Only</v>
          </cell>
          <cell r="I356" t="str">
            <v>On Air</v>
          </cell>
          <cell r="J356" t="str">
            <v>Indoor</v>
          </cell>
          <cell r="K356" t="str">
            <v>AC</v>
          </cell>
          <cell r="L356" t="str">
            <v>SAGEMCOM</v>
          </cell>
          <cell r="M356" t="str">
            <v>Essos</v>
          </cell>
          <cell r="N356" t="str">
            <v>MFOUNDI</v>
          </cell>
          <cell r="O356" t="str">
            <v>YAOUNDE 1</v>
          </cell>
          <cell r="P356" t="str">
            <v>Astrid DJOUASSI</v>
          </cell>
          <cell r="Q356">
            <v>677549179</v>
          </cell>
          <cell r="R356">
            <v>656993735</v>
          </cell>
          <cell r="S356" t="str">
            <v>Desire Moussinga</v>
          </cell>
          <cell r="T356" t="str">
            <v>Valeur HOUELL</v>
          </cell>
          <cell r="U356" t="str">
            <v>I H S</v>
          </cell>
        </row>
        <row r="357">
          <cell r="A357" t="str">
            <v>CTR_272</v>
          </cell>
          <cell r="B357" t="str">
            <v>IHS_YND_245</v>
          </cell>
          <cell r="C357" t="str">
            <v>CTR_272</v>
          </cell>
          <cell r="D357" t="str">
            <v>Center</v>
          </cell>
          <cell r="E357" t="str">
            <v>Center</v>
          </cell>
          <cell r="F357" t="str">
            <v>Ngousso-Savana</v>
          </cell>
          <cell r="G357" t="str">
            <v>P4</v>
          </cell>
          <cell r="H357" t="str">
            <v>Grid-Gen</v>
          </cell>
          <cell r="I357" t="str">
            <v>On Air</v>
          </cell>
          <cell r="J357" t="str">
            <v>Outdoor</v>
          </cell>
          <cell r="K357" t="str">
            <v>AC</v>
          </cell>
          <cell r="L357" t="str">
            <v>SAGEMCOM</v>
          </cell>
          <cell r="M357" t="str">
            <v>Omnisport</v>
          </cell>
          <cell r="N357" t="str">
            <v>MFOUNDI</v>
          </cell>
          <cell r="O357" t="str">
            <v>YAOUNDE 5</v>
          </cell>
          <cell r="P357" t="str">
            <v>Astrid DJOUASSI</v>
          </cell>
          <cell r="Q357">
            <v>677549179</v>
          </cell>
          <cell r="R357">
            <v>656993735</v>
          </cell>
          <cell r="S357" t="str">
            <v>Desire Moussinga</v>
          </cell>
          <cell r="T357" t="str">
            <v>Valeur HOUELL</v>
          </cell>
          <cell r="U357" t="str">
            <v>I H S</v>
          </cell>
        </row>
        <row r="358">
          <cell r="A358" t="str">
            <v>CTR_078</v>
          </cell>
          <cell r="B358" t="str">
            <v>IHS_YND_213</v>
          </cell>
          <cell r="C358" t="str">
            <v>CTR_078</v>
          </cell>
          <cell r="D358" t="str">
            <v>Center</v>
          </cell>
          <cell r="E358" t="str">
            <v>Center</v>
          </cell>
          <cell r="F358" t="str">
            <v>Nkolmesseng</v>
          </cell>
          <cell r="G358" t="str">
            <v>P4</v>
          </cell>
          <cell r="H358" t="str">
            <v>Grid-Gen</v>
          </cell>
          <cell r="I358" t="str">
            <v>On Air</v>
          </cell>
          <cell r="J358" t="str">
            <v>Indoor</v>
          </cell>
          <cell r="K358" t="str">
            <v>AC</v>
          </cell>
          <cell r="L358" t="str">
            <v>SAGEMCOM</v>
          </cell>
          <cell r="M358" t="str">
            <v>Essos</v>
          </cell>
          <cell r="N358" t="str">
            <v>MFOUNDI</v>
          </cell>
          <cell r="O358" t="str">
            <v>YAOUNDE 5</v>
          </cell>
          <cell r="P358" t="str">
            <v>Astrid DJOUASSI</v>
          </cell>
          <cell r="Q358">
            <v>677549179</v>
          </cell>
          <cell r="R358">
            <v>656993735</v>
          </cell>
          <cell r="S358" t="str">
            <v>Desire Moussinga</v>
          </cell>
          <cell r="T358" t="str">
            <v>Valeur HOUELL</v>
          </cell>
          <cell r="U358" t="str">
            <v>I H S</v>
          </cell>
        </row>
        <row r="359">
          <cell r="A359" t="str">
            <v>CTR_379</v>
          </cell>
          <cell r="B359" t="str">
            <v>IHS_YND_277</v>
          </cell>
          <cell r="C359" t="str">
            <v>CTR_379</v>
          </cell>
          <cell r="D359" t="str">
            <v>Center</v>
          </cell>
          <cell r="E359" t="str">
            <v>Center</v>
          </cell>
          <cell r="F359" t="str">
            <v>Ngoulmekong-Nord</v>
          </cell>
          <cell r="G359" t="str">
            <v>P4</v>
          </cell>
          <cell r="H359" t="str">
            <v>Grid-Gen</v>
          </cell>
          <cell r="I359" t="str">
            <v>On Air</v>
          </cell>
          <cell r="J359" t="str">
            <v>Outdoor</v>
          </cell>
          <cell r="K359" t="str">
            <v>AC</v>
          </cell>
          <cell r="L359" t="str">
            <v>SAGEMCOM</v>
          </cell>
          <cell r="M359" t="str">
            <v>Omnisport</v>
          </cell>
          <cell r="N359" t="str">
            <v>MFOUNDI</v>
          </cell>
          <cell r="O359" t="str">
            <v>YAOUNDE 5</v>
          </cell>
          <cell r="P359" t="str">
            <v>Astrid DJOUASSI</v>
          </cell>
          <cell r="Q359">
            <v>677549179</v>
          </cell>
          <cell r="R359">
            <v>656993735</v>
          </cell>
          <cell r="S359" t="str">
            <v>Desire Moussinga</v>
          </cell>
          <cell r="T359" t="str">
            <v>Valeur HOUELL</v>
          </cell>
          <cell r="U359" t="str">
            <v>I H S</v>
          </cell>
        </row>
        <row r="360">
          <cell r="A360" t="str">
            <v>CTR_336</v>
          </cell>
          <cell r="B360" t="str">
            <v>IHS_YND_212</v>
          </cell>
          <cell r="C360" t="str">
            <v>CTR_336</v>
          </cell>
          <cell r="D360" t="str">
            <v>Center</v>
          </cell>
          <cell r="E360" t="str">
            <v>Center</v>
          </cell>
          <cell r="F360" t="str">
            <v>H-General-Yde</v>
          </cell>
          <cell r="G360" t="str">
            <v>P4</v>
          </cell>
          <cell r="H360" t="str">
            <v>Grid-Gen</v>
          </cell>
          <cell r="I360" t="str">
            <v>On Air</v>
          </cell>
          <cell r="J360" t="str">
            <v>Outdoor</v>
          </cell>
          <cell r="K360" t="str">
            <v>AC</v>
          </cell>
          <cell r="L360" t="str">
            <v>SAGEMCOM</v>
          </cell>
          <cell r="M360" t="str">
            <v>Omnisport</v>
          </cell>
          <cell r="N360" t="str">
            <v>MFOUNDI</v>
          </cell>
          <cell r="O360" t="str">
            <v>YAOUNDE 5</v>
          </cell>
          <cell r="P360" t="str">
            <v>Astrid DJOUASSI</v>
          </cell>
          <cell r="Q360">
            <v>677549179</v>
          </cell>
          <cell r="R360">
            <v>656993735</v>
          </cell>
          <cell r="S360" t="str">
            <v>Desire Moussinga</v>
          </cell>
          <cell r="T360" t="str">
            <v>Valeur HOUELL</v>
          </cell>
          <cell r="U360" t="str">
            <v>I H S</v>
          </cell>
        </row>
        <row r="361">
          <cell r="A361" t="str">
            <v>CTR_313</v>
          </cell>
          <cell r="B361" t="str">
            <v>IHS_YND_307</v>
          </cell>
          <cell r="C361" t="str">
            <v>CTR_313</v>
          </cell>
          <cell r="D361" t="str">
            <v>Center</v>
          </cell>
          <cell r="E361" t="str">
            <v>Center</v>
          </cell>
          <cell r="F361" t="str">
            <v>Ebogo</v>
          </cell>
          <cell r="G361" t="str">
            <v>P4</v>
          </cell>
          <cell r="H361" t="str">
            <v>Grid-Gen</v>
          </cell>
          <cell r="I361" t="str">
            <v>On Air</v>
          </cell>
          <cell r="J361" t="str">
            <v>Outdoor</v>
          </cell>
          <cell r="K361" t="str">
            <v>AC</v>
          </cell>
          <cell r="L361" t="str">
            <v>SAGEMCOM</v>
          </cell>
          <cell r="M361" t="str">
            <v>Omnisport</v>
          </cell>
          <cell r="N361" t="str">
            <v>MFOUNDI</v>
          </cell>
          <cell r="O361" t="str">
            <v>YAOUNDE 5</v>
          </cell>
          <cell r="P361" t="str">
            <v>Astrid DJOUASSI</v>
          </cell>
          <cell r="Q361">
            <v>677549179</v>
          </cell>
          <cell r="R361">
            <v>656993735</v>
          </cell>
          <cell r="S361" t="str">
            <v>Desire Moussinga</v>
          </cell>
          <cell r="T361" t="str">
            <v>Valeur HOUELL</v>
          </cell>
          <cell r="U361" t="str">
            <v>I H S</v>
          </cell>
        </row>
        <row r="362">
          <cell r="A362" t="str">
            <v>CTR_430</v>
          </cell>
          <cell r="B362" t="str">
            <v>IHS_YND_317</v>
          </cell>
          <cell r="C362" t="str">
            <v>CTR_430</v>
          </cell>
          <cell r="D362" t="str">
            <v>Center</v>
          </cell>
          <cell r="E362" t="str">
            <v>Center</v>
          </cell>
          <cell r="F362" t="str">
            <v>Soa-Sofamac</v>
          </cell>
          <cell r="G362" t="str">
            <v>P4</v>
          </cell>
          <cell r="H362" t="str">
            <v>Grid-Gen</v>
          </cell>
          <cell r="I362" t="str">
            <v>On Air</v>
          </cell>
          <cell r="J362" t="str">
            <v>Outdoor</v>
          </cell>
          <cell r="K362" t="str">
            <v>AC</v>
          </cell>
          <cell r="L362" t="str">
            <v>SAGEMCOM</v>
          </cell>
          <cell r="M362" t="str">
            <v>Omnisport</v>
          </cell>
          <cell r="N362" t="str">
            <v>MFOUNDI</v>
          </cell>
          <cell r="O362" t="str">
            <v>SOA</v>
          </cell>
          <cell r="P362" t="str">
            <v>Astrid DJOUASSI</v>
          </cell>
          <cell r="Q362">
            <v>677549179</v>
          </cell>
          <cell r="R362">
            <v>656993735</v>
          </cell>
          <cell r="S362" t="str">
            <v>Desire Moussinga</v>
          </cell>
          <cell r="T362" t="str">
            <v>Valeur HOUELL</v>
          </cell>
          <cell r="U362" t="str">
            <v>I H S</v>
          </cell>
        </row>
        <row r="363">
          <cell r="A363" t="str">
            <v>CTR_254</v>
          </cell>
          <cell r="B363" t="str">
            <v>IHS_YND_216</v>
          </cell>
          <cell r="C363" t="str">
            <v>CTR_254</v>
          </cell>
          <cell r="D363" t="str">
            <v>Center</v>
          </cell>
          <cell r="E363" t="str">
            <v>Center</v>
          </cell>
          <cell r="F363" t="str">
            <v>Eleveur</v>
          </cell>
          <cell r="G363" t="str">
            <v>P4</v>
          </cell>
          <cell r="H363" t="str">
            <v>Grid-Gen</v>
          </cell>
          <cell r="I363" t="str">
            <v>On Air</v>
          </cell>
          <cell r="J363" t="str">
            <v>Outdoor</v>
          </cell>
          <cell r="K363" t="str">
            <v>AC</v>
          </cell>
          <cell r="L363" t="str">
            <v>SAGEMCOM</v>
          </cell>
          <cell r="M363" t="str">
            <v>Omnisport</v>
          </cell>
          <cell r="N363" t="str">
            <v>MFOUNDI</v>
          </cell>
          <cell r="O363" t="str">
            <v>YAOUNDE 5</v>
          </cell>
          <cell r="P363" t="str">
            <v>Astrid DJOUASSI</v>
          </cell>
          <cell r="Q363">
            <v>677549179</v>
          </cell>
          <cell r="R363">
            <v>656993735</v>
          </cell>
          <cell r="S363" t="str">
            <v>Desire Moussinga</v>
          </cell>
          <cell r="T363" t="str">
            <v>Valeur HOUELL</v>
          </cell>
          <cell r="U363" t="str">
            <v>I H S</v>
          </cell>
        </row>
        <row r="364">
          <cell r="A364" t="str">
            <v>CTR_341</v>
          </cell>
          <cell r="B364" t="str">
            <v>IHS_YND_269</v>
          </cell>
          <cell r="C364" t="str">
            <v>CTR_341</v>
          </cell>
          <cell r="D364" t="str">
            <v>Center</v>
          </cell>
          <cell r="E364" t="str">
            <v>Center</v>
          </cell>
          <cell r="F364" t="str">
            <v>Mvog-Ebanda</v>
          </cell>
          <cell r="G364" t="str">
            <v>P4</v>
          </cell>
          <cell r="H364" t="str">
            <v>Grid-Gen</v>
          </cell>
          <cell r="I364" t="str">
            <v>On Air</v>
          </cell>
          <cell r="J364" t="str">
            <v>Outdoor</v>
          </cell>
          <cell r="K364" t="str">
            <v>AC</v>
          </cell>
          <cell r="L364" t="str">
            <v>SAGEMCOM</v>
          </cell>
          <cell r="M364" t="str">
            <v>Omnisport</v>
          </cell>
          <cell r="N364" t="str">
            <v>MFOUNDI</v>
          </cell>
          <cell r="O364" t="str">
            <v>YAOUNDE 5</v>
          </cell>
          <cell r="P364" t="str">
            <v>Astrid DJOUASSI</v>
          </cell>
          <cell r="Q364">
            <v>677549179</v>
          </cell>
          <cell r="R364">
            <v>656993735</v>
          </cell>
          <cell r="S364" t="str">
            <v>Desire Moussinga</v>
          </cell>
          <cell r="T364" t="str">
            <v>Valeur HOUELL</v>
          </cell>
          <cell r="U364" t="str">
            <v>I H S</v>
          </cell>
        </row>
        <row r="365">
          <cell r="A365" t="str">
            <v>CTR_024</v>
          </cell>
          <cell r="B365" t="str">
            <v>IHS_YND_017</v>
          </cell>
          <cell r="C365" t="str">
            <v>CTR_024</v>
          </cell>
          <cell r="D365" t="str">
            <v>Center</v>
          </cell>
          <cell r="E365" t="str">
            <v>Center</v>
          </cell>
          <cell r="F365" t="str">
            <v>H-Deputes</v>
          </cell>
          <cell r="G365" t="str">
            <v>P4</v>
          </cell>
          <cell r="H365" t="str">
            <v>Grid Only</v>
          </cell>
          <cell r="I365" t="str">
            <v>On Air</v>
          </cell>
          <cell r="J365" t="str">
            <v>Indoor</v>
          </cell>
          <cell r="K365" t="str">
            <v>AC</v>
          </cell>
          <cell r="L365" t="str">
            <v>SAGEMCOM</v>
          </cell>
          <cell r="M365" t="str">
            <v>Essos</v>
          </cell>
          <cell r="N365" t="str">
            <v>MFOUNDI</v>
          </cell>
          <cell r="O365" t="str">
            <v>YAOUNDE 1</v>
          </cell>
          <cell r="P365" t="str">
            <v>Astrid DJOUASSI</v>
          </cell>
          <cell r="Q365">
            <v>677549179</v>
          </cell>
          <cell r="R365">
            <v>656993735</v>
          </cell>
          <cell r="S365" t="str">
            <v>Desire Moussinga</v>
          </cell>
          <cell r="T365" t="str">
            <v>Valeur HOUELL</v>
          </cell>
          <cell r="U365" t="str">
            <v>I H S</v>
          </cell>
        </row>
        <row r="366">
          <cell r="A366" t="str">
            <v>CTR_130</v>
          </cell>
          <cell r="B366" t="str">
            <v>IHS_YND_539</v>
          </cell>
          <cell r="C366" t="str">
            <v>CTR_130</v>
          </cell>
          <cell r="D366" t="str">
            <v>Center</v>
          </cell>
          <cell r="E366" t="str">
            <v>Center</v>
          </cell>
          <cell r="F366" t="str">
            <v>Ngousso</v>
          </cell>
          <cell r="G366" t="str">
            <v>P4</v>
          </cell>
          <cell r="H366" t="str">
            <v>Grid-Gen</v>
          </cell>
          <cell r="I366" t="str">
            <v>On Air</v>
          </cell>
          <cell r="J366" t="str">
            <v>Outdoor</v>
          </cell>
          <cell r="K366" t="str">
            <v>AC</v>
          </cell>
          <cell r="L366" t="str">
            <v>SAGEMCOM</v>
          </cell>
          <cell r="M366" t="str">
            <v>Omnisport</v>
          </cell>
          <cell r="N366" t="str">
            <v>MFOUNDI</v>
          </cell>
          <cell r="O366" t="str">
            <v>YAOUNDE 5</v>
          </cell>
          <cell r="P366" t="str">
            <v>Astrid DJOUASSI</v>
          </cell>
          <cell r="Q366">
            <v>677549179</v>
          </cell>
          <cell r="R366">
            <v>656993735</v>
          </cell>
          <cell r="S366" t="str">
            <v>Desire Moussinga</v>
          </cell>
          <cell r="T366" t="str">
            <v>Valeur HOUELL</v>
          </cell>
          <cell r="U366" t="str">
            <v>I H S</v>
          </cell>
        </row>
        <row r="367">
          <cell r="A367" t="str">
            <v>CTR_070</v>
          </cell>
          <cell r="B367" t="str">
            <v>IHS_YND_104</v>
          </cell>
          <cell r="C367" t="str">
            <v>CTR_070</v>
          </cell>
          <cell r="D367" t="str">
            <v>Center</v>
          </cell>
          <cell r="E367" t="str">
            <v>Center</v>
          </cell>
          <cell r="F367" t="str">
            <v>Carington</v>
          </cell>
          <cell r="G367" t="str">
            <v>P4</v>
          </cell>
          <cell r="H367" t="str">
            <v>Grid Only</v>
          </cell>
          <cell r="I367" t="str">
            <v>On Air</v>
          </cell>
          <cell r="J367" t="str">
            <v>Indoor</v>
          </cell>
          <cell r="K367" t="str">
            <v>AC</v>
          </cell>
          <cell r="L367" t="str">
            <v>SAGEMCOM</v>
          </cell>
          <cell r="M367" t="str">
            <v>Omnisport</v>
          </cell>
          <cell r="N367" t="str">
            <v>MFOUNDI</v>
          </cell>
          <cell r="O367" t="str">
            <v>YAOUNDE 5</v>
          </cell>
          <cell r="P367" t="str">
            <v>Astrid DJOUASSI</v>
          </cell>
          <cell r="Q367">
            <v>677549179</v>
          </cell>
          <cell r="R367">
            <v>656993735</v>
          </cell>
          <cell r="S367" t="str">
            <v>Desire Moussinga</v>
          </cell>
          <cell r="T367" t="str">
            <v>Valeur HOUELL</v>
          </cell>
          <cell r="U367" t="str">
            <v>I H S</v>
          </cell>
        </row>
        <row r="368">
          <cell r="A368" t="str">
            <v>CTR_132</v>
          </cell>
          <cell r="B368" t="str">
            <v>IHS_YND_107</v>
          </cell>
          <cell r="C368" t="str">
            <v>CTR_132</v>
          </cell>
          <cell r="D368" t="str">
            <v>Center</v>
          </cell>
          <cell r="E368" t="str">
            <v>Center</v>
          </cell>
          <cell r="F368" t="str">
            <v>NR-Omnisport</v>
          </cell>
          <cell r="G368" t="str">
            <v>P4</v>
          </cell>
          <cell r="H368" t="str">
            <v>Grid-Gen</v>
          </cell>
          <cell r="I368" t="str">
            <v>On Air</v>
          </cell>
          <cell r="J368" t="str">
            <v>Indoor</v>
          </cell>
          <cell r="K368" t="str">
            <v>AC</v>
          </cell>
          <cell r="L368" t="str">
            <v>SAGEMCOM</v>
          </cell>
          <cell r="M368" t="str">
            <v>Omnisport</v>
          </cell>
          <cell r="N368" t="str">
            <v>MFOUNDI</v>
          </cell>
          <cell r="O368" t="str">
            <v>YAOUNDE 5</v>
          </cell>
          <cell r="P368" t="str">
            <v>Astrid DJOUASSI</v>
          </cell>
          <cell r="Q368">
            <v>677549179</v>
          </cell>
          <cell r="R368">
            <v>656993735</v>
          </cell>
          <cell r="S368" t="str">
            <v>Desire Moussinga</v>
          </cell>
          <cell r="T368" t="str">
            <v>Valeur HOUELL</v>
          </cell>
          <cell r="U368" t="str">
            <v>I H S</v>
          </cell>
        </row>
        <row r="369">
          <cell r="A369" t="str">
            <v>CTR_047</v>
          </cell>
          <cell r="B369" t="str">
            <v>IHS_YND_012</v>
          </cell>
          <cell r="C369" t="str">
            <v>CTR_047</v>
          </cell>
          <cell r="D369" t="str">
            <v>Center</v>
          </cell>
          <cell r="E369" t="str">
            <v>Center</v>
          </cell>
          <cell r="F369" t="str">
            <v>Elig-Essono</v>
          </cell>
          <cell r="G369" t="str">
            <v>P4</v>
          </cell>
          <cell r="H369" t="str">
            <v>Grid Only</v>
          </cell>
          <cell r="I369" t="str">
            <v>On Air</v>
          </cell>
          <cell r="J369" t="str">
            <v>Indoor</v>
          </cell>
          <cell r="K369" t="str">
            <v>AC</v>
          </cell>
          <cell r="L369" t="str">
            <v>SAGEMCOM</v>
          </cell>
          <cell r="M369" t="str">
            <v>Essos</v>
          </cell>
          <cell r="N369" t="str">
            <v>MFOUNDI</v>
          </cell>
          <cell r="O369" t="str">
            <v>YAOUNDE 1</v>
          </cell>
          <cell r="P369" t="str">
            <v>Astrid DJOUASSI</v>
          </cell>
          <cell r="Q369">
            <v>677549179</v>
          </cell>
          <cell r="R369">
            <v>656993735</v>
          </cell>
          <cell r="S369" t="str">
            <v>Desire Moussinga</v>
          </cell>
          <cell r="T369" t="str">
            <v>Valeur HOUELL</v>
          </cell>
          <cell r="U369" t="str">
            <v>I H S</v>
          </cell>
        </row>
        <row r="370">
          <cell r="A370" t="str">
            <v>CTR_244</v>
          </cell>
          <cell r="B370" t="str">
            <v>IHS_YND_002</v>
          </cell>
          <cell r="C370" t="str">
            <v>CTR_244</v>
          </cell>
          <cell r="D370" t="str">
            <v>Center</v>
          </cell>
          <cell r="E370" t="str">
            <v>Center</v>
          </cell>
          <cell r="F370" t="str">
            <v>Yde-M-Central</v>
          </cell>
          <cell r="G370" t="str">
            <v>P4</v>
          </cell>
          <cell r="H370" t="str">
            <v>Grid Only</v>
          </cell>
          <cell r="I370" t="str">
            <v>On Air</v>
          </cell>
          <cell r="J370" t="str">
            <v>Outdoor</v>
          </cell>
          <cell r="K370" t="str">
            <v>AC</v>
          </cell>
          <cell r="L370" t="str">
            <v>SAGEMCOM</v>
          </cell>
          <cell r="M370" t="str">
            <v>Essos</v>
          </cell>
          <cell r="N370" t="str">
            <v>MFOUNDI</v>
          </cell>
          <cell r="O370" t="str">
            <v>YAOUNDE 1</v>
          </cell>
          <cell r="P370" t="str">
            <v>Astrid DJOUASSI</v>
          </cell>
          <cell r="Q370">
            <v>677549179</v>
          </cell>
          <cell r="R370">
            <v>656993735</v>
          </cell>
          <cell r="S370" t="str">
            <v>Desire Moussinga</v>
          </cell>
          <cell r="T370" t="str">
            <v>Valeur HOUELL</v>
          </cell>
          <cell r="U370" t="str">
            <v>I H S</v>
          </cell>
        </row>
        <row r="371">
          <cell r="A371" t="str">
            <v>CTR_377</v>
          </cell>
          <cell r="B371" t="str">
            <v>IHS_YND_005</v>
          </cell>
          <cell r="C371" t="str">
            <v>CTR_377</v>
          </cell>
          <cell r="D371" t="str">
            <v>Center</v>
          </cell>
          <cell r="E371" t="str">
            <v>Center</v>
          </cell>
          <cell r="F371" t="str">
            <v>Imm-Olympique</v>
          </cell>
          <cell r="G371" t="str">
            <v>P4</v>
          </cell>
          <cell r="H371" t="str">
            <v>Grid-Gen</v>
          </cell>
          <cell r="I371" t="str">
            <v>On Air</v>
          </cell>
          <cell r="J371" t="str">
            <v>Outdoor</v>
          </cell>
          <cell r="K371" t="str">
            <v>AC</v>
          </cell>
          <cell r="L371" t="str">
            <v>SAGEMCOM</v>
          </cell>
          <cell r="M371" t="str">
            <v>Essos</v>
          </cell>
          <cell r="N371" t="str">
            <v>MFOUNDI</v>
          </cell>
          <cell r="O371" t="str">
            <v>YAOUNDE 1</v>
          </cell>
          <cell r="P371" t="str">
            <v>Astrid DJOUASSI</v>
          </cell>
          <cell r="Q371">
            <v>677549179</v>
          </cell>
          <cell r="R371">
            <v>656993735</v>
          </cell>
          <cell r="S371" t="str">
            <v>Desire Moussinga</v>
          </cell>
          <cell r="T371" t="str">
            <v>Valeur HOUELL</v>
          </cell>
          <cell r="U371" t="str">
            <v>I H S</v>
          </cell>
        </row>
        <row r="372">
          <cell r="A372" t="str">
            <v>CTR_373</v>
          </cell>
          <cell r="B372" t="str">
            <v>IHS_YND_007</v>
          </cell>
          <cell r="C372" t="str">
            <v>CTR_373</v>
          </cell>
          <cell r="D372" t="str">
            <v>Center</v>
          </cell>
          <cell r="E372" t="str">
            <v>Center</v>
          </cell>
          <cell r="F372" t="str">
            <v>Montee-Anne-Rouge</v>
          </cell>
          <cell r="G372" t="str">
            <v>P4</v>
          </cell>
          <cell r="H372" t="str">
            <v>Grid Only</v>
          </cell>
          <cell r="I372" t="str">
            <v>On Air</v>
          </cell>
          <cell r="J372" t="str">
            <v>Outdoor</v>
          </cell>
          <cell r="K372" t="str">
            <v>AC</v>
          </cell>
          <cell r="L372" t="str">
            <v>SAGEMCOM</v>
          </cell>
          <cell r="M372" t="str">
            <v>Essos</v>
          </cell>
          <cell r="N372" t="str">
            <v>MFOUNDI</v>
          </cell>
          <cell r="O372" t="str">
            <v>YAOUNDE 1</v>
          </cell>
          <cell r="P372" t="str">
            <v>Astrid DJOUASSI</v>
          </cell>
          <cell r="Q372">
            <v>677549179</v>
          </cell>
          <cell r="R372">
            <v>656993735</v>
          </cell>
          <cell r="S372" t="str">
            <v>Desire Moussinga</v>
          </cell>
          <cell r="T372" t="str">
            <v>Valeur HOUELL</v>
          </cell>
          <cell r="U372" t="str">
            <v>I H S</v>
          </cell>
        </row>
        <row r="373">
          <cell r="A373" t="str">
            <v>CTR_199</v>
          </cell>
          <cell r="B373" t="str">
            <v>IHS_YND_050</v>
          </cell>
          <cell r="C373" t="str">
            <v>CTR_199</v>
          </cell>
          <cell r="D373" t="str">
            <v>Center</v>
          </cell>
          <cell r="E373" t="str">
            <v>Center</v>
          </cell>
          <cell r="F373" t="str">
            <v>Satcom</v>
          </cell>
          <cell r="G373" t="str">
            <v>P4</v>
          </cell>
          <cell r="H373" t="str">
            <v>Grid-Gen</v>
          </cell>
          <cell r="I373" t="str">
            <v>On Air</v>
          </cell>
          <cell r="J373" t="str">
            <v>Indoor</v>
          </cell>
          <cell r="K373" t="str">
            <v>AC</v>
          </cell>
          <cell r="L373" t="str">
            <v>SAGEMCOM</v>
          </cell>
          <cell r="M373" t="str">
            <v>Essos</v>
          </cell>
          <cell r="N373" t="str">
            <v>MFOUNDI</v>
          </cell>
          <cell r="O373" t="str">
            <v>YAOUNDE 1</v>
          </cell>
          <cell r="P373" t="str">
            <v>Astrid DJOUASSI</v>
          </cell>
          <cell r="Q373">
            <v>677549179</v>
          </cell>
          <cell r="R373">
            <v>656993735</v>
          </cell>
          <cell r="S373" t="str">
            <v>Desire Moussinga</v>
          </cell>
          <cell r="T373" t="str">
            <v>Valeur HOUELL</v>
          </cell>
          <cell r="U373" t="str">
            <v>I H S</v>
          </cell>
        </row>
        <row r="374">
          <cell r="A374" t="str">
            <v>CTR_342</v>
          </cell>
          <cell r="B374" t="str">
            <v>IHS_YND_190</v>
          </cell>
          <cell r="C374" t="str">
            <v>CTR_342</v>
          </cell>
          <cell r="D374" t="str">
            <v>Center</v>
          </cell>
          <cell r="E374" t="str">
            <v>Center</v>
          </cell>
          <cell r="F374" t="str">
            <v>Ngousso-II</v>
          </cell>
          <cell r="G374" t="str">
            <v>P4</v>
          </cell>
          <cell r="H374" t="str">
            <v>Grid-Gen</v>
          </cell>
          <cell r="I374" t="str">
            <v>On Air</v>
          </cell>
          <cell r="J374" t="str">
            <v>Outdoor</v>
          </cell>
          <cell r="K374" t="str">
            <v>AC</v>
          </cell>
          <cell r="L374" t="str">
            <v>SAGEMCOM</v>
          </cell>
          <cell r="M374" t="str">
            <v>Omnisport</v>
          </cell>
          <cell r="N374" t="str">
            <v>MFOUNDI</v>
          </cell>
          <cell r="O374" t="str">
            <v>YAOUNDE 5</v>
          </cell>
          <cell r="P374" t="str">
            <v>Astrid DJOUASSI</v>
          </cell>
          <cell r="Q374">
            <v>677549179</v>
          </cell>
          <cell r="R374">
            <v>656993735</v>
          </cell>
          <cell r="S374" t="str">
            <v>Desire Moussinga</v>
          </cell>
          <cell r="T374" t="str">
            <v>Valeur HOUELL</v>
          </cell>
          <cell r="U374" t="str">
            <v>I H S</v>
          </cell>
        </row>
        <row r="375">
          <cell r="A375" t="str">
            <v>CTR_473</v>
          </cell>
          <cell r="B375" t="str">
            <v>IHS_YND_561</v>
          </cell>
          <cell r="C375" t="str">
            <v>CTR_473</v>
          </cell>
          <cell r="D375" t="str">
            <v>Center</v>
          </cell>
          <cell r="E375" t="str">
            <v>Center</v>
          </cell>
          <cell r="F375" t="str">
            <v>Fougerole mtn IHS</v>
          </cell>
          <cell r="G375" t="str">
            <v>P4</v>
          </cell>
          <cell r="H375" t="str">
            <v>Grid-Gen</v>
          </cell>
          <cell r="I375" t="str">
            <v>On Air</v>
          </cell>
          <cell r="J375" t="str">
            <v>Outdoor</v>
          </cell>
          <cell r="K375" t="str">
            <v>AC</v>
          </cell>
          <cell r="L375" t="str">
            <v>SAGEMCOM</v>
          </cell>
          <cell r="M375" t="str">
            <v>Omnisport</v>
          </cell>
          <cell r="N375" t="str">
            <v>MFOUNDI</v>
          </cell>
          <cell r="O375" t="str">
            <v>SOA</v>
          </cell>
          <cell r="P375" t="str">
            <v>Astrid DJOUASSI</v>
          </cell>
          <cell r="Q375">
            <v>677549179</v>
          </cell>
          <cell r="R375">
            <v>656993735</v>
          </cell>
          <cell r="S375" t="str">
            <v>Desire Moussinga</v>
          </cell>
          <cell r="T375" t="str">
            <v>Valeur HOUELL</v>
          </cell>
          <cell r="U375" t="str">
            <v>I H S</v>
          </cell>
        </row>
        <row r="376">
          <cell r="A376" t="str">
            <v>CTR_542</v>
          </cell>
          <cell r="B376" t="str">
            <v>IHS_YND_182</v>
          </cell>
          <cell r="C376" t="str">
            <v>CTR_542</v>
          </cell>
          <cell r="D376" t="str">
            <v>Center</v>
          </cell>
          <cell r="E376" t="str">
            <v>Center</v>
          </cell>
          <cell r="F376" t="str">
            <v>Titi-Garage New</v>
          </cell>
          <cell r="G376" t="str">
            <v>P4</v>
          </cell>
          <cell r="H376" t="str">
            <v>Grid-Gen</v>
          </cell>
          <cell r="I376" t="str">
            <v>On Air</v>
          </cell>
          <cell r="J376" t="str">
            <v>Outdoor</v>
          </cell>
          <cell r="K376" t="str">
            <v>AC</v>
          </cell>
          <cell r="L376" t="str">
            <v>SAGEMCOM</v>
          </cell>
          <cell r="M376" t="str">
            <v>Omnisport</v>
          </cell>
          <cell r="N376" t="str">
            <v>MFOUNDI</v>
          </cell>
          <cell r="O376" t="str">
            <v>YAOUNDE 5</v>
          </cell>
          <cell r="P376" t="str">
            <v>Astrid DJOUASSI</v>
          </cell>
          <cell r="Q376">
            <v>677549179</v>
          </cell>
          <cell r="R376">
            <v>656993735</v>
          </cell>
          <cell r="S376" t="str">
            <v>Desire Moussinga</v>
          </cell>
          <cell r="T376" t="str">
            <v>Valeur HOUELL</v>
          </cell>
          <cell r="U376" t="str">
            <v>I H S</v>
          </cell>
        </row>
        <row r="377">
          <cell r="A377" t="str">
            <v>CTR_643</v>
          </cell>
          <cell r="B377" t="str">
            <v>IHS_YND_105</v>
          </cell>
          <cell r="C377" t="str">
            <v>CTR_643</v>
          </cell>
          <cell r="D377" t="str">
            <v>Center</v>
          </cell>
          <cell r="E377" t="str">
            <v>Center</v>
          </cell>
          <cell r="F377" t="str">
            <v>Mfandena IHS (Omnisport 3)</v>
          </cell>
          <cell r="G377" t="str">
            <v>P4</v>
          </cell>
          <cell r="H377" t="str">
            <v>Grid-Gen</v>
          </cell>
          <cell r="I377" t="str">
            <v>On Air</v>
          </cell>
          <cell r="J377" t="str">
            <v>Outdoor</v>
          </cell>
          <cell r="K377" t="str">
            <v>AC</v>
          </cell>
          <cell r="L377" t="str">
            <v>SAGEMCOM</v>
          </cell>
          <cell r="M377" t="str">
            <v>Omnisport</v>
          </cell>
          <cell r="N377" t="str">
            <v>MFOUNDI</v>
          </cell>
          <cell r="O377" t="str">
            <v>YAOUNDE 5</v>
          </cell>
          <cell r="P377" t="str">
            <v>Astrid DJOUASSI</v>
          </cell>
          <cell r="Q377">
            <v>677549179</v>
          </cell>
          <cell r="R377">
            <v>656993735</v>
          </cell>
          <cell r="S377" t="str">
            <v>Desire Moussinga</v>
          </cell>
          <cell r="T377" t="str">
            <v>Valeur HOUELL</v>
          </cell>
          <cell r="U377" t="str">
            <v>I H S</v>
          </cell>
        </row>
        <row r="378">
          <cell r="A378" t="str">
            <v>CTR_594</v>
          </cell>
          <cell r="B378" t="str">
            <v>IHS_YND_308</v>
          </cell>
          <cell r="C378" t="str">
            <v>CTR_594</v>
          </cell>
          <cell r="D378" t="str">
            <v>Center</v>
          </cell>
          <cell r="E378" t="str">
            <v>Center</v>
          </cell>
          <cell r="F378" t="str">
            <v>Melen-Baaba</v>
          </cell>
          <cell r="G378" t="str">
            <v>P4</v>
          </cell>
          <cell r="H378" t="str">
            <v>Grid-Gen</v>
          </cell>
          <cell r="I378" t="str">
            <v>On Air</v>
          </cell>
          <cell r="J378" t="str">
            <v>Outdoor</v>
          </cell>
          <cell r="K378" t="str">
            <v>AC</v>
          </cell>
          <cell r="L378" t="str">
            <v>SAGEMCOM</v>
          </cell>
          <cell r="M378" t="str">
            <v>Omnisport</v>
          </cell>
          <cell r="N378" t="str">
            <v>MFOUNDI</v>
          </cell>
          <cell r="O378" t="str">
            <v>SOA</v>
          </cell>
          <cell r="P378" t="str">
            <v>Astrid DJOUASSI</v>
          </cell>
          <cell r="Q378">
            <v>677549179</v>
          </cell>
          <cell r="R378">
            <v>656993735</v>
          </cell>
          <cell r="S378" t="str">
            <v>Desire Moussinga</v>
          </cell>
          <cell r="T378" t="str">
            <v>Valeur HOUELL</v>
          </cell>
          <cell r="U378" t="str">
            <v>I H S</v>
          </cell>
        </row>
        <row r="379">
          <cell r="A379" t="str">
            <v>CTR_649</v>
          </cell>
          <cell r="B379" t="str">
            <v>IHS_YND_320</v>
          </cell>
          <cell r="C379" t="str">
            <v>CTR_649</v>
          </cell>
          <cell r="D379" t="str">
            <v>Center</v>
          </cell>
          <cell r="E379" t="str">
            <v>Center</v>
          </cell>
          <cell r="F379" t="str">
            <v>Soa Town IHS</v>
          </cell>
          <cell r="G379" t="str">
            <v>P4</v>
          </cell>
          <cell r="H379" t="str">
            <v>Grid-Gen</v>
          </cell>
          <cell r="I379" t="str">
            <v>On Air</v>
          </cell>
          <cell r="J379" t="str">
            <v>Outdoor</v>
          </cell>
          <cell r="K379" t="str">
            <v>AC</v>
          </cell>
          <cell r="L379" t="str">
            <v>SAGEMCOM</v>
          </cell>
          <cell r="M379" t="str">
            <v>Omnisport</v>
          </cell>
          <cell r="N379" t="str">
            <v>MFOUNDI</v>
          </cell>
          <cell r="O379" t="str">
            <v>SOA</v>
          </cell>
          <cell r="P379" t="str">
            <v>Astrid DJOUASSI</v>
          </cell>
          <cell r="Q379">
            <v>677549179</v>
          </cell>
          <cell r="R379">
            <v>656993735</v>
          </cell>
          <cell r="S379" t="str">
            <v>Desire Moussinga</v>
          </cell>
          <cell r="T379" t="str">
            <v>Valeur HOUELL</v>
          </cell>
          <cell r="U379" t="str">
            <v>I H S</v>
          </cell>
        </row>
        <row r="380">
          <cell r="A380" t="str">
            <v>CTR_621</v>
          </cell>
          <cell r="B380" t="str">
            <v>IHS_YND_278</v>
          </cell>
          <cell r="C380" t="str">
            <v>CTR_621</v>
          </cell>
          <cell r="D380" t="str">
            <v>Center</v>
          </cell>
          <cell r="E380" t="str">
            <v>Center</v>
          </cell>
          <cell r="F380" t="str">
            <v>Nkolfoulou-II</v>
          </cell>
          <cell r="G380" t="str">
            <v>P4</v>
          </cell>
          <cell r="H380" t="str">
            <v>Grid-Gen</v>
          </cell>
          <cell r="I380" t="str">
            <v>On Air</v>
          </cell>
          <cell r="J380" t="str">
            <v>Indoor</v>
          </cell>
          <cell r="K380" t="str">
            <v>AC</v>
          </cell>
          <cell r="L380" t="str">
            <v>SAGEMCOM</v>
          </cell>
          <cell r="M380" t="str">
            <v>Omnisport</v>
          </cell>
          <cell r="N380" t="str">
            <v>MFOUNDI</v>
          </cell>
          <cell r="O380" t="str">
            <v>SOA</v>
          </cell>
          <cell r="P380" t="str">
            <v>Astrid DJOUASSI</v>
          </cell>
          <cell r="Q380">
            <v>677549179</v>
          </cell>
          <cell r="R380">
            <v>656993735</v>
          </cell>
          <cell r="S380" t="str">
            <v>Desire Moussinga</v>
          </cell>
          <cell r="T380" t="str">
            <v>Valeur HOUELL</v>
          </cell>
          <cell r="U380" t="str">
            <v>I H S</v>
          </cell>
        </row>
        <row r="381">
          <cell r="A381" t="str">
            <v>CTR_431</v>
          </cell>
          <cell r="B381" t="str">
            <v>IHS_YND_321</v>
          </cell>
          <cell r="C381" t="str">
            <v>CTR_431</v>
          </cell>
          <cell r="D381" t="str">
            <v>Center</v>
          </cell>
          <cell r="E381" t="str">
            <v>Center</v>
          </cell>
          <cell r="F381" t="str">
            <v>Soa-UNIV-MTN</v>
          </cell>
          <cell r="G381" t="str">
            <v>P4</v>
          </cell>
          <cell r="H381" t="str">
            <v>Grid-Gen</v>
          </cell>
          <cell r="I381" t="str">
            <v>On Air</v>
          </cell>
          <cell r="J381" t="str">
            <v>Indoor</v>
          </cell>
          <cell r="K381" t="str">
            <v>AC</v>
          </cell>
          <cell r="L381" t="str">
            <v>SAGEMCOM</v>
          </cell>
          <cell r="M381" t="str">
            <v>Omnisport</v>
          </cell>
          <cell r="N381" t="str">
            <v>MFOUNDI</v>
          </cell>
          <cell r="O381" t="str">
            <v>SOA</v>
          </cell>
          <cell r="P381" t="str">
            <v>Astrid DJOUASSI</v>
          </cell>
          <cell r="Q381">
            <v>677549179</v>
          </cell>
          <cell r="R381">
            <v>656993735</v>
          </cell>
          <cell r="S381" t="str">
            <v>Desire Moussinga</v>
          </cell>
          <cell r="T381" t="str">
            <v>Valeur HOUELL</v>
          </cell>
          <cell r="U381" t="str">
            <v>I H S</v>
          </cell>
        </row>
        <row r="382">
          <cell r="A382" t="str">
            <v>CTR_674</v>
          </cell>
          <cell r="B382" t="str">
            <v>IHS_YND_720</v>
          </cell>
          <cell r="C382" t="str">
            <v>CTR_674</v>
          </cell>
          <cell r="D382" t="str">
            <v>Center</v>
          </cell>
          <cell r="E382" t="str">
            <v>Center</v>
          </cell>
          <cell r="F382" t="str">
            <v>SOA UNIVERSITY STADIUM</v>
          </cell>
          <cell r="G382" t="str">
            <v>P4</v>
          </cell>
          <cell r="H382" t="str">
            <v>Grid-Gen</v>
          </cell>
          <cell r="I382" t="str">
            <v>On Air</v>
          </cell>
          <cell r="J382" t="str">
            <v>Outdoor</v>
          </cell>
          <cell r="K382" t="str">
            <v>AC</v>
          </cell>
          <cell r="L382" t="str">
            <v>SAGEMCOM</v>
          </cell>
          <cell r="M382" t="str">
            <v>Essos</v>
          </cell>
          <cell r="N382" t="str">
            <v>MFOUNDI</v>
          </cell>
          <cell r="O382" t="str">
            <v>SOA</v>
          </cell>
          <cell r="P382" t="str">
            <v>Astrid DJOUASSI</v>
          </cell>
          <cell r="Q382">
            <v>677549179</v>
          </cell>
          <cell r="R382">
            <v>656993735</v>
          </cell>
          <cell r="S382" t="str">
            <v>Desire Moussinga</v>
          </cell>
          <cell r="T382" t="str">
            <v>Valeur HOUELL</v>
          </cell>
          <cell r="U382" t="str">
            <v>I H S</v>
          </cell>
        </row>
        <row r="383">
          <cell r="A383" t="str">
            <v>ADM_012</v>
          </cell>
          <cell r="B383" t="str">
            <v>IHS_NGD_101</v>
          </cell>
          <cell r="C383" t="str">
            <v>ADM_012</v>
          </cell>
          <cell r="D383" t="str">
            <v>West</v>
          </cell>
          <cell r="E383" t="str">
            <v>West</v>
          </cell>
          <cell r="F383" t="str">
            <v>Bankim</v>
          </cell>
          <cell r="G383" t="str">
            <v>P2</v>
          </cell>
          <cell r="H383" t="str">
            <v>Grid-Gen</v>
          </cell>
          <cell r="I383" t="str">
            <v>On Air</v>
          </cell>
          <cell r="J383" t="str">
            <v>Indoor</v>
          </cell>
          <cell r="K383" t="str">
            <v>AC</v>
          </cell>
          <cell r="L383" t="str">
            <v>I-Eng</v>
          </cell>
          <cell r="M383" t="str">
            <v>Foumban</v>
          </cell>
          <cell r="N383" t="str">
            <v>Mayo Banyo</v>
          </cell>
          <cell r="O383" t="str">
            <v>Bankim</v>
          </cell>
          <cell r="P383" t="str">
            <v>Bernard Atangana</v>
          </cell>
          <cell r="Q383">
            <v>677548315</v>
          </cell>
          <cell r="R383">
            <v>655999862</v>
          </cell>
          <cell r="S383" t="str">
            <v>Vensa Mohammadu</v>
          </cell>
          <cell r="T383" t="str">
            <v>GEORGES NAKHOUL</v>
          </cell>
          <cell r="U383" t="str">
            <v>I H S</v>
          </cell>
        </row>
        <row r="384">
          <cell r="A384" t="str">
            <v>OST_004</v>
          </cell>
          <cell r="B384" t="str">
            <v>IHS_FBN_001</v>
          </cell>
          <cell r="C384" t="str">
            <v>OST_004</v>
          </cell>
          <cell r="D384" t="str">
            <v>West</v>
          </cell>
          <cell r="E384" t="str">
            <v>West</v>
          </cell>
          <cell r="F384" t="str">
            <v>Foumban</v>
          </cell>
          <cell r="G384" t="str">
            <v>P4</v>
          </cell>
          <cell r="H384" t="str">
            <v>Grid-Gen</v>
          </cell>
          <cell r="I384" t="str">
            <v>On Air</v>
          </cell>
          <cell r="J384" t="str">
            <v>Indoor</v>
          </cell>
          <cell r="K384" t="str">
            <v>AC</v>
          </cell>
          <cell r="L384" t="str">
            <v>I-Eng</v>
          </cell>
          <cell r="M384" t="str">
            <v>Foumban</v>
          </cell>
          <cell r="N384" t="str">
            <v>Noun</v>
          </cell>
          <cell r="O384" t="str">
            <v>Foumban</v>
          </cell>
          <cell r="P384" t="str">
            <v>Bernard Atangana</v>
          </cell>
          <cell r="Q384">
            <v>677548315</v>
          </cell>
          <cell r="R384">
            <v>655999862</v>
          </cell>
          <cell r="S384" t="str">
            <v>Vensa Mohammadu</v>
          </cell>
          <cell r="T384" t="str">
            <v>GEORGES NAKHOUL</v>
          </cell>
          <cell r="U384" t="str">
            <v>I H S</v>
          </cell>
        </row>
        <row r="385">
          <cell r="A385" t="str">
            <v>OST_042</v>
          </cell>
          <cell r="B385" t="str">
            <v>IHS_FBN_006</v>
          </cell>
          <cell r="C385" t="str">
            <v>OST_042</v>
          </cell>
          <cell r="D385" t="str">
            <v>West</v>
          </cell>
          <cell r="E385" t="str">
            <v>West</v>
          </cell>
          <cell r="F385" t="str">
            <v>Foumban Manka</v>
          </cell>
          <cell r="G385" t="str">
            <v>P5</v>
          </cell>
          <cell r="H385" t="str">
            <v>Grid-Gen</v>
          </cell>
          <cell r="I385" t="str">
            <v>On Air</v>
          </cell>
          <cell r="J385" t="str">
            <v>Outdoor</v>
          </cell>
          <cell r="K385" t="str">
            <v>AC</v>
          </cell>
          <cell r="L385" t="str">
            <v>I-Eng</v>
          </cell>
          <cell r="M385" t="str">
            <v>Foumban</v>
          </cell>
          <cell r="N385" t="str">
            <v>Noun</v>
          </cell>
          <cell r="O385" t="str">
            <v>Foumban</v>
          </cell>
          <cell r="P385" t="str">
            <v>Bernard Atangana</v>
          </cell>
          <cell r="Q385">
            <v>677548315</v>
          </cell>
          <cell r="R385">
            <v>655999862</v>
          </cell>
          <cell r="S385" t="str">
            <v>Vensa Mohammadu</v>
          </cell>
          <cell r="T385" t="str">
            <v>GEORGES NAKHOUL</v>
          </cell>
          <cell r="U385" t="str">
            <v>I H S</v>
          </cell>
        </row>
        <row r="386">
          <cell r="A386" t="str">
            <v>OST_023</v>
          </cell>
          <cell r="B386" t="str">
            <v>IHS_FBN_015</v>
          </cell>
          <cell r="C386" t="str">
            <v>OST_023</v>
          </cell>
          <cell r="D386" t="str">
            <v>West</v>
          </cell>
          <cell r="E386" t="str">
            <v>West</v>
          </cell>
          <cell r="F386" t="str">
            <v>Magba</v>
          </cell>
          <cell r="G386" t="str">
            <v>P2</v>
          </cell>
          <cell r="H386" t="str">
            <v>Grid-Gen</v>
          </cell>
          <cell r="I386" t="str">
            <v>On Air</v>
          </cell>
          <cell r="J386" t="str">
            <v>Indoor</v>
          </cell>
          <cell r="K386" t="str">
            <v>AC</v>
          </cell>
          <cell r="L386" t="str">
            <v>I-Eng</v>
          </cell>
          <cell r="M386" t="str">
            <v>Foumban</v>
          </cell>
          <cell r="N386" t="str">
            <v>Noun</v>
          </cell>
          <cell r="O386" t="str">
            <v>Magba</v>
          </cell>
          <cell r="P386" t="str">
            <v>Bernard Atangana</v>
          </cell>
          <cell r="Q386">
            <v>677548315</v>
          </cell>
          <cell r="R386">
            <v>655999862</v>
          </cell>
          <cell r="S386" t="str">
            <v>Vensa Mohammadu</v>
          </cell>
          <cell r="T386" t="str">
            <v>GEORGES NAKHOUL</v>
          </cell>
          <cell r="U386" t="str">
            <v>I H S</v>
          </cell>
        </row>
        <row r="387">
          <cell r="A387" t="str">
            <v>OST_093</v>
          </cell>
          <cell r="B387" t="str">
            <v>IHS_NGD_099</v>
          </cell>
          <cell r="C387" t="str">
            <v>OST_093</v>
          </cell>
          <cell r="D387" t="str">
            <v>West</v>
          </cell>
          <cell r="E387" t="str">
            <v>West</v>
          </cell>
          <cell r="F387" t="str">
            <v>Mayo-Djinga-FH</v>
          </cell>
          <cell r="G387" t="str">
            <v>P2</v>
          </cell>
          <cell r="H387" t="str">
            <v>Solar-Gen</v>
          </cell>
          <cell r="I387" t="str">
            <v>On Air</v>
          </cell>
          <cell r="J387" t="str">
            <v>Indoor</v>
          </cell>
          <cell r="K387" t="str">
            <v>AC</v>
          </cell>
          <cell r="L387" t="str">
            <v>I-Eng</v>
          </cell>
          <cell r="M387" t="str">
            <v>Foumban</v>
          </cell>
          <cell r="N387" t="str">
            <v>Mayo banyo</v>
          </cell>
          <cell r="O387" t="str">
            <v>Mayo darle</v>
          </cell>
          <cell r="P387" t="str">
            <v>Bernard Atangana</v>
          </cell>
          <cell r="Q387">
            <v>677548315</v>
          </cell>
          <cell r="R387">
            <v>655999862</v>
          </cell>
          <cell r="S387" t="str">
            <v>Vensa Mohammadu</v>
          </cell>
          <cell r="T387" t="str">
            <v>GEORGES NAKHOUL</v>
          </cell>
          <cell r="U387" t="str">
            <v>I H S</v>
          </cell>
        </row>
        <row r="388">
          <cell r="A388" t="str">
            <v>NRO_034</v>
          </cell>
          <cell r="B388" t="str">
            <v>IHS_BMD_044</v>
          </cell>
          <cell r="C388" t="str">
            <v>NRO_034</v>
          </cell>
          <cell r="D388" t="str">
            <v>West</v>
          </cell>
          <cell r="E388" t="str">
            <v>West</v>
          </cell>
          <cell r="F388" t="str">
            <v>Balikumbat-Palais</v>
          </cell>
          <cell r="G388" t="str">
            <v>P3</v>
          </cell>
          <cell r="H388" t="str">
            <v>Grid-Gen</v>
          </cell>
          <cell r="I388" t="str">
            <v>On Air</v>
          </cell>
          <cell r="J388" t="str">
            <v>Indoor</v>
          </cell>
          <cell r="K388" t="str">
            <v>AC</v>
          </cell>
          <cell r="L388" t="str">
            <v>I-Eng</v>
          </cell>
          <cell r="M388" t="str">
            <v>Foumban</v>
          </cell>
          <cell r="N388" t="str">
            <v>NGO-KETUNJIA</v>
          </cell>
          <cell r="O388" t="str">
            <v>Balikumbat</v>
          </cell>
          <cell r="P388" t="str">
            <v>Bernard Atangana</v>
          </cell>
          <cell r="Q388">
            <v>677548315</v>
          </cell>
          <cell r="R388">
            <v>655999862</v>
          </cell>
          <cell r="S388" t="str">
            <v>Vensa Mohammadu</v>
          </cell>
          <cell r="T388" t="str">
            <v>GEORGES NAKHOUL</v>
          </cell>
          <cell r="U388" t="str">
            <v>I H S</v>
          </cell>
        </row>
        <row r="389">
          <cell r="A389" t="str">
            <v>OST_175</v>
          </cell>
          <cell r="B389" t="str">
            <v>IHS_FBN_029</v>
          </cell>
          <cell r="C389" t="str">
            <v>OST_175</v>
          </cell>
          <cell r="D389" t="str">
            <v>West</v>
          </cell>
          <cell r="E389" t="str">
            <v>West</v>
          </cell>
          <cell r="F389" t="str">
            <v>Foumban Ndjidare II</v>
          </cell>
          <cell r="G389" t="str">
            <v>P5</v>
          </cell>
          <cell r="H389" t="str">
            <v>Grid Only</v>
          </cell>
          <cell r="I389" t="str">
            <v>On Air</v>
          </cell>
          <cell r="J389" t="str">
            <v>Outdoor</v>
          </cell>
          <cell r="K389" t="str">
            <v>AC</v>
          </cell>
          <cell r="L389" t="str">
            <v>I-Eng</v>
          </cell>
          <cell r="M389" t="str">
            <v>Foumban</v>
          </cell>
          <cell r="N389" t="str">
            <v>Noun</v>
          </cell>
          <cell r="O389" t="str">
            <v>Foumban</v>
          </cell>
          <cell r="P389" t="str">
            <v>Bernard Atangana</v>
          </cell>
          <cell r="Q389">
            <v>677548315</v>
          </cell>
          <cell r="R389">
            <v>655999862</v>
          </cell>
          <cell r="S389" t="str">
            <v>Vensa Mohammadu</v>
          </cell>
          <cell r="T389" t="str">
            <v>GEORGES NAKHOUL</v>
          </cell>
          <cell r="U389" t="str">
            <v>I H S</v>
          </cell>
        </row>
        <row r="390">
          <cell r="A390" t="str">
            <v>OST_070</v>
          </cell>
          <cell r="B390" t="str">
            <v>IHS_FBN_013</v>
          </cell>
          <cell r="C390" t="str">
            <v>OST_070</v>
          </cell>
          <cell r="D390" t="str">
            <v>West</v>
          </cell>
          <cell r="E390" t="str">
            <v>West</v>
          </cell>
          <cell r="F390" t="str">
            <v>Baigon</v>
          </cell>
          <cell r="G390" t="str">
            <v>P3</v>
          </cell>
          <cell r="H390" t="str">
            <v>Grid-Gen</v>
          </cell>
          <cell r="I390" t="str">
            <v>On Air</v>
          </cell>
          <cell r="J390" t="str">
            <v>Outdoor</v>
          </cell>
          <cell r="K390" t="str">
            <v>AC</v>
          </cell>
          <cell r="L390" t="str">
            <v>I-Eng</v>
          </cell>
          <cell r="M390" t="str">
            <v>Foumban</v>
          </cell>
          <cell r="N390" t="str">
            <v>Noun</v>
          </cell>
          <cell r="O390" t="str">
            <v>Foumbot</v>
          </cell>
          <cell r="P390" t="str">
            <v>Bernard Atangana</v>
          </cell>
          <cell r="Q390">
            <v>677548315</v>
          </cell>
          <cell r="R390">
            <v>655999862</v>
          </cell>
          <cell r="S390" t="str">
            <v>Vensa Mohammadu</v>
          </cell>
          <cell r="T390" t="str">
            <v>GEORGES NAKHOUL</v>
          </cell>
          <cell r="U390" t="str">
            <v>I H S</v>
          </cell>
        </row>
        <row r="391">
          <cell r="A391" t="str">
            <v>OST_207</v>
          </cell>
          <cell r="B391" t="str">
            <v>IHS_FBN_046</v>
          </cell>
          <cell r="C391" t="str">
            <v>OST_207</v>
          </cell>
          <cell r="D391" t="str">
            <v>West</v>
          </cell>
          <cell r="E391" t="str">
            <v>West</v>
          </cell>
          <cell r="F391" t="str">
            <v>Ndoumken</v>
          </cell>
          <cell r="G391" t="str">
            <v>P4</v>
          </cell>
          <cell r="H391" t="str">
            <v>Grid-Gen</v>
          </cell>
          <cell r="I391" t="str">
            <v>On Air</v>
          </cell>
          <cell r="J391" t="str">
            <v>Outdoor</v>
          </cell>
          <cell r="K391" t="str">
            <v>AC</v>
          </cell>
          <cell r="L391" t="str">
            <v>I-Eng</v>
          </cell>
          <cell r="M391" t="str">
            <v>Foumban</v>
          </cell>
          <cell r="N391" t="str">
            <v>Noun</v>
          </cell>
          <cell r="O391" t="str">
            <v>Kouoptamo</v>
          </cell>
          <cell r="P391" t="str">
            <v>Bernard Atangana</v>
          </cell>
          <cell r="Q391">
            <v>677548315</v>
          </cell>
          <cell r="R391">
            <v>655999862</v>
          </cell>
          <cell r="S391" t="str">
            <v>Vensa Mohammadu</v>
          </cell>
          <cell r="T391" t="str">
            <v>GEORGES NAKHOUL</v>
          </cell>
          <cell r="U391" t="str">
            <v>I H S</v>
          </cell>
        </row>
        <row r="392">
          <cell r="A392" t="str">
            <v>OST_201</v>
          </cell>
          <cell r="B392" t="str">
            <v>IHS_FBN_053</v>
          </cell>
          <cell r="C392" t="str">
            <v>OST_201</v>
          </cell>
          <cell r="D392" t="str">
            <v>West</v>
          </cell>
          <cell r="E392" t="str">
            <v>West</v>
          </cell>
          <cell r="F392" t="str">
            <v>Mantoum Ville</v>
          </cell>
          <cell r="G392" t="str">
            <v>P4</v>
          </cell>
          <cell r="H392" t="str">
            <v>Hybrid-Gen</v>
          </cell>
          <cell r="I392" t="str">
            <v>On Air</v>
          </cell>
          <cell r="J392" t="str">
            <v>Outdoor</v>
          </cell>
          <cell r="K392" t="str">
            <v>AC</v>
          </cell>
          <cell r="L392" t="str">
            <v>I-Eng</v>
          </cell>
          <cell r="M392" t="str">
            <v>Foumban</v>
          </cell>
          <cell r="N392" t="str">
            <v>Noun</v>
          </cell>
          <cell r="O392" t="str">
            <v>Malantouen</v>
          </cell>
          <cell r="P392" t="str">
            <v>Bernard Atangana</v>
          </cell>
          <cell r="Q392">
            <v>677548315</v>
          </cell>
          <cell r="R392">
            <v>655999862</v>
          </cell>
          <cell r="S392" t="str">
            <v>Vensa Mohammadu</v>
          </cell>
          <cell r="T392" t="str">
            <v>GEORGES NAKHOUL</v>
          </cell>
          <cell r="U392" t="str">
            <v>I H S</v>
          </cell>
        </row>
        <row r="393">
          <cell r="A393" t="str">
            <v>OST_215</v>
          </cell>
          <cell r="B393" t="str">
            <v>IHS_MBD_019</v>
          </cell>
          <cell r="C393" t="str">
            <v>OST_215</v>
          </cell>
          <cell r="D393" t="str">
            <v>West</v>
          </cell>
          <cell r="E393" t="str">
            <v>West</v>
          </cell>
          <cell r="F393" t="str">
            <v>Bati</v>
          </cell>
          <cell r="G393" t="str">
            <v>P4</v>
          </cell>
          <cell r="H393" t="str">
            <v>Grid-Gen</v>
          </cell>
          <cell r="I393" t="str">
            <v>On Air</v>
          </cell>
          <cell r="J393" t="str">
            <v>Outdoor</v>
          </cell>
          <cell r="K393" t="str">
            <v>AC</v>
          </cell>
          <cell r="L393" t="str">
            <v>I-Eng</v>
          </cell>
          <cell r="M393" t="str">
            <v>Foumban</v>
          </cell>
          <cell r="N393" t="str">
            <v>BAMBOUTOUS</v>
          </cell>
          <cell r="O393" t="str">
            <v>Galim</v>
          </cell>
          <cell r="P393" t="str">
            <v>Bernard Atangana</v>
          </cell>
          <cell r="Q393">
            <v>677548315</v>
          </cell>
          <cell r="R393">
            <v>655999862</v>
          </cell>
          <cell r="S393" t="str">
            <v>Vensa Mohammadu</v>
          </cell>
          <cell r="T393" t="str">
            <v>GEORGES NAKHOUL</v>
          </cell>
          <cell r="U393" t="str">
            <v>I H S</v>
          </cell>
        </row>
        <row r="394">
          <cell r="A394" t="str">
            <v>OST_030</v>
          </cell>
          <cell r="B394" t="str">
            <v>IHS_MBD_016</v>
          </cell>
          <cell r="C394" t="str">
            <v>OST_030</v>
          </cell>
          <cell r="D394" t="str">
            <v>West</v>
          </cell>
          <cell r="E394" t="str">
            <v>West</v>
          </cell>
          <cell r="F394" t="str">
            <v>Bamendjing</v>
          </cell>
          <cell r="G394" t="str">
            <v>P4</v>
          </cell>
          <cell r="H394" t="str">
            <v>Grid-Hybrid-Gen</v>
          </cell>
          <cell r="I394" t="str">
            <v>On Air</v>
          </cell>
          <cell r="J394" t="str">
            <v>Outdoor</v>
          </cell>
          <cell r="K394" t="str">
            <v>AC</v>
          </cell>
          <cell r="L394" t="str">
            <v>I-Eng</v>
          </cell>
          <cell r="M394" t="str">
            <v>Foumban</v>
          </cell>
          <cell r="N394" t="str">
            <v>BAMBOUTOUS</v>
          </cell>
          <cell r="O394" t="str">
            <v>Galim</v>
          </cell>
          <cell r="P394" t="str">
            <v>Bernard Atangana</v>
          </cell>
          <cell r="Q394">
            <v>677548315</v>
          </cell>
          <cell r="R394">
            <v>655999862</v>
          </cell>
          <cell r="S394" t="str">
            <v>Vensa Mohammadu</v>
          </cell>
          <cell r="T394" t="str">
            <v>GEORGES NAKHOUL</v>
          </cell>
          <cell r="U394" t="str">
            <v>I H S</v>
          </cell>
        </row>
        <row r="395">
          <cell r="A395" t="str">
            <v>NRO_051</v>
          </cell>
          <cell r="B395" t="str">
            <v>IHS_BMD_2251</v>
          </cell>
          <cell r="C395" t="str">
            <v>NRO_051</v>
          </cell>
          <cell r="D395" t="str">
            <v>West</v>
          </cell>
          <cell r="E395" t="str">
            <v>West</v>
          </cell>
          <cell r="F395" t="str">
            <v>Bafanji</v>
          </cell>
          <cell r="G395" t="str">
            <v>P4</v>
          </cell>
          <cell r="H395" t="str">
            <v>Gen Only</v>
          </cell>
          <cell r="I395" t="str">
            <v>On Air</v>
          </cell>
          <cell r="J395" t="str">
            <v>Outdoor</v>
          </cell>
          <cell r="K395" t="str">
            <v>AC</v>
          </cell>
          <cell r="L395" t="str">
            <v>I-Eng</v>
          </cell>
          <cell r="M395" t="str">
            <v>Foumban</v>
          </cell>
          <cell r="N395" t="str">
            <v>NGO-KETUNJIA</v>
          </cell>
          <cell r="O395" t="str">
            <v>Balikumbat</v>
          </cell>
          <cell r="P395" t="str">
            <v>Bernard Atangana</v>
          </cell>
          <cell r="Q395">
            <v>677548315</v>
          </cell>
          <cell r="R395">
            <v>655999862</v>
          </cell>
          <cell r="S395" t="str">
            <v>Vensa Mohammadu</v>
          </cell>
          <cell r="T395" t="str">
            <v>GEORGES NAKHOUL</v>
          </cell>
          <cell r="U395" t="str">
            <v>I H S</v>
          </cell>
        </row>
        <row r="396">
          <cell r="A396" t="str">
            <v>NRO_100</v>
          </cell>
          <cell r="B396" t="str">
            <v>IHS_BMD_2226</v>
          </cell>
          <cell r="C396" t="str">
            <v>NRO_100</v>
          </cell>
          <cell r="D396" t="str">
            <v>West</v>
          </cell>
          <cell r="E396" t="str">
            <v>West</v>
          </cell>
          <cell r="F396" t="str">
            <v>Bambalang</v>
          </cell>
          <cell r="G396" t="str">
            <v>P4</v>
          </cell>
          <cell r="H396" t="str">
            <v>Hybrid-Gen</v>
          </cell>
          <cell r="I396" t="str">
            <v>On Air</v>
          </cell>
          <cell r="J396" t="str">
            <v>Outdoor</v>
          </cell>
          <cell r="K396" t="str">
            <v>AC</v>
          </cell>
          <cell r="L396" t="str">
            <v>I-Eng</v>
          </cell>
          <cell r="M396" t="str">
            <v>Foumban</v>
          </cell>
          <cell r="N396" t="str">
            <v>NGO-KETUNJIA</v>
          </cell>
          <cell r="O396" t="str">
            <v>Balikumbat</v>
          </cell>
          <cell r="P396" t="str">
            <v>Bernard Atangana</v>
          </cell>
          <cell r="Q396">
            <v>677548315</v>
          </cell>
          <cell r="R396">
            <v>655999862</v>
          </cell>
          <cell r="S396" t="str">
            <v>Vensa Mohammadu</v>
          </cell>
          <cell r="T396" t="str">
            <v>GEORGES NAKHOUL</v>
          </cell>
          <cell r="U396" t="str">
            <v>I H S</v>
          </cell>
        </row>
        <row r="397">
          <cell r="A397" t="str">
            <v>OST_176</v>
          </cell>
          <cell r="B397" t="str">
            <v>IHS_FBN_031</v>
          </cell>
          <cell r="C397" t="str">
            <v>OST_176</v>
          </cell>
          <cell r="D397" t="str">
            <v>West</v>
          </cell>
          <cell r="E397" t="str">
            <v>West</v>
          </cell>
          <cell r="F397" t="str">
            <v>Foumban Njintout</v>
          </cell>
          <cell r="G397" t="str">
            <v>P4</v>
          </cell>
          <cell r="H397" t="str">
            <v>Grid-Gen</v>
          </cell>
          <cell r="I397" t="str">
            <v>On Air</v>
          </cell>
          <cell r="J397" t="str">
            <v>Outdoor</v>
          </cell>
          <cell r="K397" t="str">
            <v>AC</v>
          </cell>
          <cell r="L397" t="str">
            <v>I-Eng</v>
          </cell>
          <cell r="M397" t="str">
            <v>Foumban</v>
          </cell>
          <cell r="N397" t="str">
            <v>Noun</v>
          </cell>
          <cell r="O397" t="str">
            <v>Foumban</v>
          </cell>
          <cell r="P397" t="str">
            <v>Bernard Atangana</v>
          </cell>
          <cell r="Q397">
            <v>677548315</v>
          </cell>
          <cell r="R397">
            <v>655999862</v>
          </cell>
          <cell r="S397" t="str">
            <v>Vensa Mohammadu</v>
          </cell>
          <cell r="T397" t="str">
            <v>GEORGES NAKHOUL</v>
          </cell>
          <cell r="U397" t="str">
            <v>I H S</v>
          </cell>
        </row>
        <row r="398">
          <cell r="A398" t="str">
            <v>OST_058</v>
          </cell>
          <cell r="B398" t="str">
            <v>IHS_FBN_023</v>
          </cell>
          <cell r="C398" t="str">
            <v>OST_058</v>
          </cell>
          <cell r="D398" t="str">
            <v>West</v>
          </cell>
          <cell r="E398" t="str">
            <v>West</v>
          </cell>
          <cell r="F398" t="str">
            <v>Kouoptamo</v>
          </cell>
          <cell r="G398" t="str">
            <v>P4</v>
          </cell>
          <cell r="H398" t="str">
            <v>Grid-Gen</v>
          </cell>
          <cell r="I398" t="str">
            <v>On Air</v>
          </cell>
          <cell r="J398" t="str">
            <v>Outdoor</v>
          </cell>
          <cell r="K398" t="str">
            <v>AC</v>
          </cell>
          <cell r="L398" t="str">
            <v>I-Eng</v>
          </cell>
          <cell r="M398" t="str">
            <v>Foumban</v>
          </cell>
          <cell r="N398" t="str">
            <v>Noun</v>
          </cell>
          <cell r="O398" t="str">
            <v>Kouoptamo</v>
          </cell>
          <cell r="P398" t="str">
            <v>Bernard Atangana</v>
          </cell>
          <cell r="Q398">
            <v>677548315</v>
          </cell>
          <cell r="R398">
            <v>655999862</v>
          </cell>
          <cell r="S398" t="str">
            <v>Vensa Mohammadu</v>
          </cell>
          <cell r="T398" t="str">
            <v>GEORGES NAKHOUL</v>
          </cell>
          <cell r="U398" t="str">
            <v>I H S</v>
          </cell>
        </row>
        <row r="399">
          <cell r="A399" t="str">
            <v>OST_027</v>
          </cell>
          <cell r="B399" t="str">
            <v>IHS_FBN_102</v>
          </cell>
          <cell r="C399" t="str">
            <v>OST_027</v>
          </cell>
          <cell r="D399" t="str">
            <v>West</v>
          </cell>
          <cell r="E399" t="str">
            <v>West</v>
          </cell>
          <cell r="F399" t="str">
            <v>Lamape</v>
          </cell>
          <cell r="G399" t="str">
            <v>P4</v>
          </cell>
          <cell r="H399" t="str">
            <v>Grid-Gen</v>
          </cell>
          <cell r="I399" t="str">
            <v>On Air</v>
          </cell>
          <cell r="J399" t="str">
            <v>Outdoor</v>
          </cell>
          <cell r="K399" t="str">
            <v>AC</v>
          </cell>
          <cell r="L399" t="str">
            <v>I-Eng</v>
          </cell>
          <cell r="M399" t="str">
            <v>Foumban</v>
          </cell>
          <cell r="N399" t="str">
            <v>Mayo Banyo</v>
          </cell>
          <cell r="O399" t="str">
            <v>Magba</v>
          </cell>
          <cell r="P399" t="str">
            <v>Bernard Atangana</v>
          </cell>
          <cell r="Q399">
            <v>677548315</v>
          </cell>
          <cell r="R399">
            <v>655999862</v>
          </cell>
          <cell r="S399" t="str">
            <v>Vensa Mohammadu</v>
          </cell>
          <cell r="T399" t="str">
            <v>GEORGES NAKHOUL</v>
          </cell>
          <cell r="U399" t="str">
            <v>I H S</v>
          </cell>
        </row>
        <row r="400">
          <cell r="A400" t="str">
            <v>OST_137</v>
          </cell>
          <cell r="B400" t="str">
            <v>IHS_FBN_100</v>
          </cell>
          <cell r="C400" t="str">
            <v>OST_137</v>
          </cell>
          <cell r="D400" t="str">
            <v>West</v>
          </cell>
          <cell r="E400" t="str">
            <v>West</v>
          </cell>
          <cell r="F400" t="str">
            <v>Foumban-Djisse-II (Foumban-Njiyouom)</v>
          </cell>
          <cell r="G400" t="str">
            <v>P4</v>
          </cell>
          <cell r="H400" t="str">
            <v>Grid-Gen</v>
          </cell>
          <cell r="I400" t="str">
            <v>On Air</v>
          </cell>
          <cell r="J400" t="str">
            <v>Outdoor</v>
          </cell>
          <cell r="K400" t="str">
            <v>AC</v>
          </cell>
          <cell r="L400" t="str">
            <v>I-Eng</v>
          </cell>
          <cell r="M400" t="str">
            <v>Foumban</v>
          </cell>
          <cell r="N400" t="str">
            <v>Noun</v>
          </cell>
          <cell r="O400" t="str">
            <v>Foumban</v>
          </cell>
          <cell r="P400" t="str">
            <v>Bernard Atangana</v>
          </cell>
          <cell r="Q400">
            <v>677548315</v>
          </cell>
          <cell r="R400">
            <v>655999862</v>
          </cell>
          <cell r="S400" t="str">
            <v>Vensa Mohammadu</v>
          </cell>
          <cell r="T400" t="str">
            <v>GEORGES NAKHOUL</v>
          </cell>
          <cell r="U400" t="str">
            <v>I H S</v>
          </cell>
        </row>
        <row r="401">
          <cell r="A401" t="str">
            <v>OST_090</v>
          </cell>
          <cell r="B401" t="str">
            <v>IHS_FBN_018</v>
          </cell>
          <cell r="C401" t="str">
            <v>OST_090</v>
          </cell>
          <cell r="D401" t="str">
            <v>West</v>
          </cell>
          <cell r="E401" t="str">
            <v>West</v>
          </cell>
          <cell r="F401" t="str">
            <v>Bangourain</v>
          </cell>
          <cell r="G401" t="str">
            <v>P4</v>
          </cell>
          <cell r="H401" t="str">
            <v>Grid-Gen</v>
          </cell>
          <cell r="I401" t="str">
            <v>On Air</v>
          </cell>
          <cell r="J401" t="str">
            <v>Outdoor</v>
          </cell>
          <cell r="K401" t="str">
            <v>AC</v>
          </cell>
          <cell r="L401" t="str">
            <v>I-Eng</v>
          </cell>
          <cell r="M401" t="str">
            <v>Foumban</v>
          </cell>
          <cell r="N401" t="str">
            <v>Noun</v>
          </cell>
          <cell r="O401" t="str">
            <v>Bangourain</v>
          </cell>
          <cell r="P401" t="str">
            <v>Bernard Atangana</v>
          </cell>
          <cell r="Q401">
            <v>677548315</v>
          </cell>
          <cell r="R401">
            <v>655999862</v>
          </cell>
          <cell r="S401" t="str">
            <v>Vensa Mohammadu</v>
          </cell>
          <cell r="T401" t="str">
            <v>GEORGES NAKHOUL</v>
          </cell>
          <cell r="U401" t="str">
            <v>I H S</v>
          </cell>
        </row>
        <row r="402">
          <cell r="A402" t="str">
            <v>OST_028</v>
          </cell>
          <cell r="B402" t="str">
            <v>IHS_FBN_005</v>
          </cell>
          <cell r="C402" t="str">
            <v>OST_028</v>
          </cell>
          <cell r="D402" t="str">
            <v>West</v>
          </cell>
          <cell r="E402" t="str">
            <v>West</v>
          </cell>
          <cell r="F402" t="str">
            <v>Foumban-Kounga</v>
          </cell>
          <cell r="G402" t="str">
            <v>P2</v>
          </cell>
          <cell r="H402" t="str">
            <v>Grid-Gen</v>
          </cell>
          <cell r="I402" t="str">
            <v>On Air</v>
          </cell>
          <cell r="J402" t="str">
            <v>Indoor</v>
          </cell>
          <cell r="K402" t="str">
            <v>AC</v>
          </cell>
          <cell r="L402" t="str">
            <v>I-Eng</v>
          </cell>
          <cell r="M402" t="str">
            <v>Foumban</v>
          </cell>
          <cell r="N402" t="str">
            <v>Noun</v>
          </cell>
          <cell r="O402" t="str">
            <v>Foumban</v>
          </cell>
          <cell r="P402" t="str">
            <v>Bernard Atangana</v>
          </cell>
          <cell r="Q402">
            <v>677548315</v>
          </cell>
          <cell r="R402">
            <v>655999862</v>
          </cell>
          <cell r="S402" t="str">
            <v>Vensa Mohammadu</v>
          </cell>
          <cell r="T402" t="str">
            <v>GEORGES NAKHOUL</v>
          </cell>
          <cell r="U402" t="str">
            <v>I H S</v>
          </cell>
        </row>
        <row r="403">
          <cell r="A403" t="str">
            <v>OST_128</v>
          </cell>
          <cell r="B403" t="str">
            <v>IHS_FBN_008</v>
          </cell>
          <cell r="C403" t="str">
            <v>OST_128</v>
          </cell>
          <cell r="D403" t="str">
            <v>West</v>
          </cell>
          <cell r="E403" t="str">
            <v>West</v>
          </cell>
          <cell r="F403" t="str">
            <v>Foumban-Lycee-MTN</v>
          </cell>
          <cell r="G403" t="str">
            <v>P4</v>
          </cell>
          <cell r="H403" t="str">
            <v>Grid-Gen</v>
          </cell>
          <cell r="I403" t="str">
            <v>On Air</v>
          </cell>
          <cell r="J403" t="str">
            <v>Indoor</v>
          </cell>
          <cell r="K403" t="str">
            <v>AC</v>
          </cell>
          <cell r="L403" t="str">
            <v>I-Eng</v>
          </cell>
          <cell r="M403" t="str">
            <v>Foumban</v>
          </cell>
          <cell r="N403" t="str">
            <v>Noun</v>
          </cell>
          <cell r="O403" t="str">
            <v>Foumban</v>
          </cell>
          <cell r="P403" t="str">
            <v>Bernard Atangana</v>
          </cell>
          <cell r="Q403">
            <v>677548315</v>
          </cell>
          <cell r="R403">
            <v>655999862</v>
          </cell>
          <cell r="S403" t="str">
            <v>Vensa Mohammadu</v>
          </cell>
          <cell r="T403" t="str">
            <v>GEORGES NAKHOUL</v>
          </cell>
          <cell r="U403" t="str">
            <v>I H S</v>
          </cell>
        </row>
        <row r="404">
          <cell r="A404" t="str">
            <v>OST_039</v>
          </cell>
          <cell r="B404" t="str">
            <v>IHS_FBN_016</v>
          </cell>
          <cell r="C404" t="str">
            <v>OST_039</v>
          </cell>
          <cell r="D404" t="str">
            <v>West</v>
          </cell>
          <cell r="E404" t="str">
            <v>West</v>
          </cell>
          <cell r="F404" t="str">
            <v>Malantouen</v>
          </cell>
          <cell r="G404" t="str">
            <v>P4</v>
          </cell>
          <cell r="H404" t="str">
            <v>Grid-Gen</v>
          </cell>
          <cell r="I404" t="str">
            <v>On Air</v>
          </cell>
          <cell r="J404" t="str">
            <v>Outdoor</v>
          </cell>
          <cell r="K404" t="str">
            <v>AC</v>
          </cell>
          <cell r="L404" t="str">
            <v>I-Eng</v>
          </cell>
          <cell r="M404" t="str">
            <v>Foumban</v>
          </cell>
          <cell r="N404" t="str">
            <v>Noun</v>
          </cell>
          <cell r="O404" t="str">
            <v>Malantouen</v>
          </cell>
          <cell r="P404" t="str">
            <v>Bernard Atangana</v>
          </cell>
          <cell r="Q404">
            <v>677548315</v>
          </cell>
          <cell r="R404">
            <v>655999862</v>
          </cell>
          <cell r="S404" t="str">
            <v>Vensa Mohammadu</v>
          </cell>
          <cell r="T404" t="str">
            <v>GEORGES NAKHOUL</v>
          </cell>
          <cell r="U404" t="str">
            <v>I H S</v>
          </cell>
        </row>
        <row r="405">
          <cell r="A405" t="str">
            <v>OST_087</v>
          </cell>
          <cell r="B405" t="str">
            <v>IHS_FBN_007</v>
          </cell>
          <cell r="C405" t="str">
            <v>OST_087</v>
          </cell>
          <cell r="D405" t="str">
            <v>West</v>
          </cell>
          <cell r="E405" t="str">
            <v>West</v>
          </cell>
          <cell r="F405" t="str">
            <v>Foumban-Ndjidare</v>
          </cell>
          <cell r="G405" t="str">
            <v>P4</v>
          </cell>
          <cell r="H405" t="str">
            <v>Grid-Gen</v>
          </cell>
          <cell r="I405" t="str">
            <v>On Air</v>
          </cell>
          <cell r="J405" t="str">
            <v>Outdoor</v>
          </cell>
          <cell r="K405" t="str">
            <v>AC</v>
          </cell>
          <cell r="L405" t="str">
            <v>I-Eng</v>
          </cell>
          <cell r="M405" t="str">
            <v>Foumban</v>
          </cell>
          <cell r="N405" t="str">
            <v>Noun</v>
          </cell>
          <cell r="O405" t="str">
            <v>Foumban</v>
          </cell>
          <cell r="P405" t="str">
            <v>Bernard Atangana</v>
          </cell>
          <cell r="Q405">
            <v>677548315</v>
          </cell>
          <cell r="R405">
            <v>655999862</v>
          </cell>
          <cell r="S405" t="str">
            <v>Vensa Mohammadu</v>
          </cell>
          <cell r="T405" t="str">
            <v>GEORGES NAKHOUL</v>
          </cell>
          <cell r="U405" t="str">
            <v>I H S</v>
          </cell>
        </row>
        <row r="406">
          <cell r="A406" t="str">
            <v>OST_057</v>
          </cell>
          <cell r="B406" t="str">
            <v>IHS_FBN_024</v>
          </cell>
          <cell r="C406" t="str">
            <v>OST_057</v>
          </cell>
          <cell r="D406" t="str">
            <v>West</v>
          </cell>
          <cell r="E406" t="str">
            <v>West</v>
          </cell>
          <cell r="F406" t="str">
            <v>Massangam</v>
          </cell>
          <cell r="G406" t="str">
            <v>P4</v>
          </cell>
          <cell r="H406" t="str">
            <v>Solar-Grid-Gen</v>
          </cell>
          <cell r="I406" t="str">
            <v>On Air</v>
          </cell>
          <cell r="J406" t="str">
            <v>Outdoor</v>
          </cell>
          <cell r="K406" t="str">
            <v>AC</v>
          </cell>
          <cell r="L406" t="str">
            <v>I-Eng</v>
          </cell>
          <cell r="M406" t="str">
            <v>Foumban</v>
          </cell>
          <cell r="N406" t="str">
            <v>Noun</v>
          </cell>
          <cell r="O406" t="str">
            <v>Massangam</v>
          </cell>
          <cell r="P406" t="str">
            <v>Bernard Atangana</v>
          </cell>
          <cell r="Q406">
            <v>677548315</v>
          </cell>
          <cell r="R406">
            <v>655999862</v>
          </cell>
          <cell r="S406" t="str">
            <v>Vensa Mohammadu</v>
          </cell>
          <cell r="T406" t="str">
            <v>GEORGES NAKHOUL</v>
          </cell>
          <cell r="U406" t="str">
            <v>I H S</v>
          </cell>
        </row>
        <row r="407">
          <cell r="A407" t="str">
            <v>OST_221</v>
          </cell>
          <cell r="B407" t="str">
            <v>IHS_MBD_013</v>
          </cell>
          <cell r="C407" t="str">
            <v>OST_221</v>
          </cell>
          <cell r="D407" t="str">
            <v>West</v>
          </cell>
          <cell r="E407" t="str">
            <v>West</v>
          </cell>
          <cell r="F407" t="str">
            <v>Bamendjing MTN</v>
          </cell>
          <cell r="G407" t="str">
            <v>P4</v>
          </cell>
          <cell r="H407" t="str">
            <v>Grid-Gen</v>
          </cell>
          <cell r="I407" t="str">
            <v>On Air</v>
          </cell>
          <cell r="J407" t="str">
            <v>Indoor</v>
          </cell>
          <cell r="K407" t="str">
            <v>AC</v>
          </cell>
          <cell r="L407" t="str">
            <v>I-Eng</v>
          </cell>
          <cell r="M407" t="str">
            <v>Foumban</v>
          </cell>
          <cell r="N407" t="str">
            <v>BAMBOUTOUS</v>
          </cell>
          <cell r="O407" t="str">
            <v>Galim</v>
          </cell>
          <cell r="P407" t="str">
            <v>Bernard Atangana</v>
          </cell>
          <cell r="Q407">
            <v>677548315</v>
          </cell>
          <cell r="R407">
            <v>655999862</v>
          </cell>
          <cell r="S407" t="str">
            <v>Vensa Mohammadu</v>
          </cell>
          <cell r="T407" t="str">
            <v>GEORGES NAKHOUL</v>
          </cell>
          <cell r="U407" t="str">
            <v>I H S</v>
          </cell>
        </row>
        <row r="408">
          <cell r="A408" t="str">
            <v>OST_083</v>
          </cell>
          <cell r="B408" t="str">
            <v>IHS_FBN_002</v>
          </cell>
          <cell r="C408" t="str">
            <v>OST_083</v>
          </cell>
          <cell r="D408" t="str">
            <v>West</v>
          </cell>
          <cell r="E408" t="str">
            <v>West</v>
          </cell>
          <cell r="F408" t="str">
            <v>Foumban-Ndjisse</v>
          </cell>
          <cell r="G408" t="str">
            <v>P4</v>
          </cell>
          <cell r="H408" t="str">
            <v>Grid-Gen</v>
          </cell>
          <cell r="I408" t="str">
            <v>On Air</v>
          </cell>
          <cell r="J408" t="str">
            <v>Outdoor</v>
          </cell>
          <cell r="K408" t="str">
            <v>AC</v>
          </cell>
          <cell r="L408" t="str">
            <v>I-Eng</v>
          </cell>
          <cell r="M408" t="str">
            <v>Foumban</v>
          </cell>
          <cell r="N408" t="str">
            <v>Noun</v>
          </cell>
          <cell r="O408" t="str">
            <v>Foumban</v>
          </cell>
          <cell r="P408" t="str">
            <v>Bernard Atangana</v>
          </cell>
          <cell r="Q408">
            <v>677548315</v>
          </cell>
          <cell r="R408">
            <v>655999862</v>
          </cell>
          <cell r="S408" t="str">
            <v>Vensa Mohammadu</v>
          </cell>
          <cell r="T408" t="str">
            <v>GEORGES NAKHOUL</v>
          </cell>
          <cell r="U408" t="str">
            <v>I H S</v>
          </cell>
        </row>
        <row r="409">
          <cell r="A409" t="str">
            <v>OST_138</v>
          </cell>
          <cell r="B409" t="str">
            <v>IHS_FBN_011</v>
          </cell>
          <cell r="C409" t="str">
            <v>OST_138</v>
          </cell>
          <cell r="D409" t="str">
            <v>West</v>
          </cell>
          <cell r="E409" t="str">
            <v>West</v>
          </cell>
          <cell r="F409" t="str">
            <v>Koutaba-IHS</v>
          </cell>
          <cell r="G409" t="str">
            <v>P4</v>
          </cell>
          <cell r="H409" t="str">
            <v>Grid-Gen</v>
          </cell>
          <cell r="I409" t="str">
            <v>On Air</v>
          </cell>
          <cell r="J409" t="str">
            <v>Indoor</v>
          </cell>
          <cell r="K409" t="str">
            <v>AC</v>
          </cell>
          <cell r="L409" t="str">
            <v>I-Eng</v>
          </cell>
          <cell r="M409" t="str">
            <v>Foumban</v>
          </cell>
          <cell r="N409" t="str">
            <v>Noun</v>
          </cell>
          <cell r="O409" t="str">
            <v>Koutaba</v>
          </cell>
          <cell r="P409" t="str">
            <v>Bernard Atangana</v>
          </cell>
          <cell r="Q409">
            <v>677548315</v>
          </cell>
          <cell r="R409">
            <v>655999862</v>
          </cell>
          <cell r="S409" t="str">
            <v>Vensa Mohammadu</v>
          </cell>
          <cell r="T409" t="str">
            <v>GEORGES NAKHOUL</v>
          </cell>
          <cell r="U409" t="str">
            <v>I H S</v>
          </cell>
        </row>
        <row r="410">
          <cell r="A410" t="str">
            <v>OST_101</v>
          </cell>
          <cell r="B410" t="str">
            <v>IHS_FBN_004</v>
          </cell>
          <cell r="C410" t="str">
            <v>OST_101</v>
          </cell>
          <cell r="D410" t="str">
            <v>West</v>
          </cell>
          <cell r="E410" t="str">
            <v>West</v>
          </cell>
          <cell r="F410" t="str">
            <v>Foumban-Njinka</v>
          </cell>
          <cell r="G410" t="str">
            <v>P3</v>
          </cell>
          <cell r="H410" t="str">
            <v>Grid-Gen</v>
          </cell>
          <cell r="I410" t="str">
            <v>On Air</v>
          </cell>
          <cell r="J410" t="str">
            <v>Outdoor</v>
          </cell>
          <cell r="K410" t="str">
            <v>AC</v>
          </cell>
          <cell r="L410" t="str">
            <v>I-Eng</v>
          </cell>
          <cell r="M410" t="str">
            <v>Foumban</v>
          </cell>
          <cell r="N410" t="str">
            <v>Noun</v>
          </cell>
          <cell r="O410" t="str">
            <v>Foumban</v>
          </cell>
          <cell r="P410" t="str">
            <v>Bernard Atangana</v>
          </cell>
          <cell r="Q410">
            <v>677548315</v>
          </cell>
          <cell r="R410">
            <v>655999862</v>
          </cell>
          <cell r="S410" t="str">
            <v>Vensa Mohammadu</v>
          </cell>
          <cell r="T410" t="str">
            <v>GEORGES NAKHOUL</v>
          </cell>
          <cell r="U410" t="str">
            <v>I H S</v>
          </cell>
        </row>
        <row r="411">
          <cell r="A411" t="str">
            <v>OST_149</v>
          </cell>
          <cell r="B411" t="str">
            <v>IHS_FBN_009</v>
          </cell>
          <cell r="C411" t="str">
            <v>OST_149</v>
          </cell>
          <cell r="D411" t="str">
            <v>West</v>
          </cell>
          <cell r="E411" t="str">
            <v>West</v>
          </cell>
          <cell r="F411" t="str">
            <v>NJIMOM</v>
          </cell>
          <cell r="G411" t="str">
            <v>P4</v>
          </cell>
          <cell r="H411" t="str">
            <v>Grid-Gen</v>
          </cell>
          <cell r="I411" t="str">
            <v>On Air</v>
          </cell>
          <cell r="J411" t="str">
            <v>Outdoor</v>
          </cell>
          <cell r="K411" t="str">
            <v>AC</v>
          </cell>
          <cell r="L411" t="str">
            <v>I-Eng</v>
          </cell>
          <cell r="M411" t="str">
            <v>Foumban</v>
          </cell>
          <cell r="N411" t="str">
            <v>Noun</v>
          </cell>
          <cell r="O411" t="str">
            <v>Njimom</v>
          </cell>
          <cell r="P411" t="str">
            <v>Bernard Atangana</v>
          </cell>
          <cell r="Q411">
            <v>677548315</v>
          </cell>
          <cell r="R411">
            <v>655999862</v>
          </cell>
          <cell r="S411" t="str">
            <v>Vensa Mohammadu</v>
          </cell>
          <cell r="T411" t="str">
            <v>GEORGES NAKHOUL</v>
          </cell>
          <cell r="U411" t="str">
            <v>I H S</v>
          </cell>
        </row>
        <row r="412">
          <cell r="A412" t="str">
            <v>OST_116</v>
          </cell>
          <cell r="B412" t="str">
            <v>IHS_FBN_010</v>
          </cell>
          <cell r="C412" t="str">
            <v>OST_116</v>
          </cell>
          <cell r="D412" t="str">
            <v>West</v>
          </cell>
          <cell r="E412" t="str">
            <v>West</v>
          </cell>
          <cell r="F412" t="str">
            <v>Doumofe-MTN</v>
          </cell>
          <cell r="G412" t="str">
            <v>P4</v>
          </cell>
          <cell r="H412" t="str">
            <v>Solar-Gen</v>
          </cell>
          <cell r="I412" t="str">
            <v>On Air</v>
          </cell>
          <cell r="J412" t="str">
            <v>Outdoor</v>
          </cell>
          <cell r="K412" t="str">
            <v>AC</v>
          </cell>
          <cell r="L412" t="str">
            <v>I-Eng</v>
          </cell>
          <cell r="M412" t="str">
            <v>Foumban</v>
          </cell>
          <cell r="N412" t="str">
            <v>Noun</v>
          </cell>
          <cell r="O412" t="str">
            <v>Njimom</v>
          </cell>
          <cell r="P412" t="str">
            <v>Bernard Atangana</v>
          </cell>
          <cell r="Q412">
            <v>677548315</v>
          </cell>
          <cell r="R412">
            <v>655999862</v>
          </cell>
          <cell r="S412" t="str">
            <v>Vensa Mohammadu</v>
          </cell>
          <cell r="T412" t="str">
            <v>GEORGES NAKHOUL</v>
          </cell>
          <cell r="U412" t="str">
            <v>I H S</v>
          </cell>
        </row>
        <row r="413">
          <cell r="A413" t="str">
            <v>OST_219</v>
          </cell>
          <cell r="B413" t="str">
            <v>IHS_FBN_055</v>
          </cell>
          <cell r="C413" t="str">
            <v>OST_219</v>
          </cell>
          <cell r="D413" t="str">
            <v>West</v>
          </cell>
          <cell r="E413" t="str">
            <v>West</v>
          </cell>
          <cell r="F413" t="str">
            <v>Ngbetnsouen</v>
          </cell>
          <cell r="G413" t="str">
            <v>P5</v>
          </cell>
          <cell r="H413" t="str">
            <v>Grid-Gen</v>
          </cell>
          <cell r="I413" t="str">
            <v>On Air</v>
          </cell>
          <cell r="J413" t="str">
            <v>Outdoor</v>
          </cell>
          <cell r="K413" t="str">
            <v>AC</v>
          </cell>
          <cell r="L413" t="str">
            <v>I-Eng</v>
          </cell>
          <cell r="M413" t="str">
            <v>Foumban</v>
          </cell>
          <cell r="N413" t="str">
            <v>Noun</v>
          </cell>
          <cell r="O413" t="str">
            <v>Kouoptamo</v>
          </cell>
          <cell r="P413" t="str">
            <v>Bernard Atangana</v>
          </cell>
          <cell r="Q413">
            <v>677548315</v>
          </cell>
          <cell r="R413">
            <v>655999862</v>
          </cell>
          <cell r="S413" t="str">
            <v>Vensa Mohammadu</v>
          </cell>
          <cell r="T413" t="str">
            <v>GEORGES NAKHOUL</v>
          </cell>
          <cell r="U413" t="str">
            <v>I H S</v>
          </cell>
        </row>
        <row r="414">
          <cell r="A414" t="str">
            <v>OST_114</v>
          </cell>
          <cell r="B414" t="str">
            <v>IHS_FBN_017</v>
          </cell>
          <cell r="C414" t="str">
            <v>OST_114</v>
          </cell>
          <cell r="D414" t="str">
            <v>West</v>
          </cell>
          <cell r="E414" t="str">
            <v>West</v>
          </cell>
          <cell r="F414" t="str">
            <v>Koupa-Kagnam</v>
          </cell>
          <cell r="G414" t="str">
            <v>P5</v>
          </cell>
          <cell r="H414" t="str">
            <v>Grid-Gen</v>
          </cell>
          <cell r="I414" t="str">
            <v>On Air</v>
          </cell>
          <cell r="J414" t="str">
            <v>Outdoor</v>
          </cell>
          <cell r="K414" t="str">
            <v>AC</v>
          </cell>
          <cell r="L414" t="str">
            <v>I-Eng</v>
          </cell>
          <cell r="M414" t="str">
            <v>Foumban</v>
          </cell>
          <cell r="N414" t="str">
            <v>Noun</v>
          </cell>
          <cell r="O414" t="str">
            <v>Koutaba</v>
          </cell>
          <cell r="P414" t="str">
            <v>Bernard Atangana</v>
          </cell>
          <cell r="Q414">
            <v>677548315</v>
          </cell>
          <cell r="R414">
            <v>655999862</v>
          </cell>
          <cell r="S414" t="str">
            <v>Vensa Mohammadu</v>
          </cell>
          <cell r="T414" t="str">
            <v>GEORGES NAKHOUL</v>
          </cell>
          <cell r="U414" t="str">
            <v>I H S</v>
          </cell>
        </row>
        <row r="415">
          <cell r="A415" t="str">
            <v>OST_178</v>
          </cell>
          <cell r="B415" t="str">
            <v>IHS_FBN_030</v>
          </cell>
          <cell r="C415" t="str">
            <v>OST_178</v>
          </cell>
          <cell r="D415" t="str">
            <v>West</v>
          </cell>
          <cell r="E415" t="str">
            <v>West</v>
          </cell>
          <cell r="F415" t="str">
            <v>Founban Njintout II</v>
          </cell>
          <cell r="G415" t="str">
            <v>P5</v>
          </cell>
          <cell r="H415" t="str">
            <v>Grid-Gen</v>
          </cell>
          <cell r="I415" t="str">
            <v>On Air</v>
          </cell>
          <cell r="J415" t="str">
            <v>Outdoor</v>
          </cell>
          <cell r="K415" t="str">
            <v>AC</v>
          </cell>
          <cell r="L415" t="str">
            <v>I-Eng</v>
          </cell>
          <cell r="M415" t="str">
            <v>Foumban</v>
          </cell>
          <cell r="N415" t="str">
            <v>Noun</v>
          </cell>
          <cell r="O415" t="str">
            <v>Foumban</v>
          </cell>
          <cell r="P415" t="str">
            <v>Bernard Atangana</v>
          </cell>
          <cell r="Q415">
            <v>677548315</v>
          </cell>
          <cell r="R415">
            <v>655999862</v>
          </cell>
          <cell r="S415" t="str">
            <v>Vensa Mohammadu</v>
          </cell>
          <cell r="T415" t="str">
            <v>GEORGES NAKHOUL</v>
          </cell>
          <cell r="U415" t="str">
            <v>I H S</v>
          </cell>
        </row>
        <row r="416">
          <cell r="A416" t="str">
            <v>OST_082</v>
          </cell>
          <cell r="B416" t="str">
            <v>IHS_FBN_003</v>
          </cell>
          <cell r="C416" t="str">
            <v>OST_082</v>
          </cell>
          <cell r="D416" t="str">
            <v>West</v>
          </cell>
          <cell r="E416" t="str">
            <v>West</v>
          </cell>
          <cell r="F416" t="str">
            <v>Foumban-Nkoungougnet</v>
          </cell>
          <cell r="G416" t="str">
            <v>P5</v>
          </cell>
          <cell r="H416" t="str">
            <v>Grid-Gen</v>
          </cell>
          <cell r="I416" t="str">
            <v>On Air</v>
          </cell>
          <cell r="J416" t="str">
            <v>Outdoor</v>
          </cell>
          <cell r="K416" t="str">
            <v>AC</v>
          </cell>
          <cell r="L416" t="str">
            <v>I-Eng</v>
          </cell>
          <cell r="M416" t="str">
            <v>Foumban</v>
          </cell>
          <cell r="N416" t="str">
            <v>Noun</v>
          </cell>
          <cell r="O416" t="str">
            <v>Foumban</v>
          </cell>
          <cell r="P416" t="str">
            <v>Bernard Atangana</v>
          </cell>
          <cell r="Q416">
            <v>677548315</v>
          </cell>
          <cell r="R416">
            <v>655999862</v>
          </cell>
          <cell r="S416" t="str">
            <v>Vensa Mohammadu</v>
          </cell>
          <cell r="T416" t="str">
            <v>GEORGES NAKHOUL</v>
          </cell>
          <cell r="U416" t="str">
            <v>I H S</v>
          </cell>
        </row>
        <row r="417">
          <cell r="A417" t="str">
            <v>NRO_050</v>
          </cell>
          <cell r="B417" t="str">
            <v>IHS_BMD_310</v>
          </cell>
          <cell r="C417" t="str">
            <v>NRO_050</v>
          </cell>
          <cell r="D417" t="str">
            <v>West</v>
          </cell>
          <cell r="E417" t="str">
            <v>West</v>
          </cell>
          <cell r="F417" t="str">
            <v>BANGOLAN</v>
          </cell>
          <cell r="G417" t="str">
            <v>P5</v>
          </cell>
          <cell r="H417" t="str">
            <v>Hybrid-Gen</v>
          </cell>
          <cell r="I417" t="str">
            <v>On Air</v>
          </cell>
          <cell r="J417" t="str">
            <v>Outdoor</v>
          </cell>
          <cell r="K417" t="str">
            <v>AC</v>
          </cell>
          <cell r="L417" t="str">
            <v>I-Eng</v>
          </cell>
          <cell r="M417" t="str">
            <v>Foumban</v>
          </cell>
          <cell r="N417" t="str">
            <v>NGO-KETUNJIA</v>
          </cell>
          <cell r="O417" t="str">
            <v>Bangourain</v>
          </cell>
          <cell r="P417" t="str">
            <v>Bernard Atangana</v>
          </cell>
          <cell r="Q417">
            <v>677548315</v>
          </cell>
          <cell r="R417">
            <v>655999862</v>
          </cell>
          <cell r="S417" t="str">
            <v>Vensa Mohammadu</v>
          </cell>
          <cell r="T417" t="str">
            <v>GEORGES NAKHOUL</v>
          </cell>
          <cell r="U417" t="str">
            <v>I H S</v>
          </cell>
        </row>
        <row r="418">
          <cell r="A418" t="str">
            <v>OST_186</v>
          </cell>
          <cell r="B418" t="str">
            <v>IHS_BAF_322</v>
          </cell>
          <cell r="C418" t="str">
            <v>OST_186</v>
          </cell>
          <cell r="D418" t="str">
            <v>West</v>
          </cell>
          <cell r="E418" t="str">
            <v>West</v>
          </cell>
          <cell r="F418" t="str">
            <v>Bamenyam</v>
          </cell>
          <cell r="G418" t="str">
            <v>P5</v>
          </cell>
          <cell r="H418" t="str">
            <v>Grid-Gen</v>
          </cell>
          <cell r="I418" t="str">
            <v>On Air</v>
          </cell>
          <cell r="J418" t="str">
            <v>Outdoor</v>
          </cell>
          <cell r="K418" t="str">
            <v>AC</v>
          </cell>
          <cell r="L418" t="str">
            <v>I-Eng</v>
          </cell>
          <cell r="M418" t="str">
            <v>Bafoussam</v>
          </cell>
          <cell r="N418" t="str">
            <v>MENOUA</v>
          </cell>
          <cell r="O418" t="str">
            <v>Galim</v>
          </cell>
          <cell r="P418" t="str">
            <v>Bernard Atangana</v>
          </cell>
          <cell r="Q418">
            <v>677548315</v>
          </cell>
          <cell r="R418">
            <v>655999862</v>
          </cell>
          <cell r="S418" t="str">
            <v>Vensa Mohammadu</v>
          </cell>
          <cell r="T418" t="str">
            <v>GEORGES NAKHOUL</v>
          </cell>
          <cell r="U418" t="str">
            <v>I H S</v>
          </cell>
        </row>
        <row r="419">
          <cell r="A419" t="str">
            <v>OST_220</v>
          </cell>
          <cell r="B419" t="str">
            <v>IHS_FBN_056</v>
          </cell>
          <cell r="C419" t="str">
            <v>OST_220</v>
          </cell>
          <cell r="D419" t="str">
            <v>West</v>
          </cell>
          <cell r="E419" t="str">
            <v>West</v>
          </cell>
          <cell r="F419" t="str">
            <v>Ngambouo</v>
          </cell>
          <cell r="G419" t="str">
            <v>P5</v>
          </cell>
          <cell r="H419" t="str">
            <v>Hybrid-Gen</v>
          </cell>
          <cell r="I419" t="str">
            <v>On Air</v>
          </cell>
          <cell r="J419" t="str">
            <v>Outdoor</v>
          </cell>
          <cell r="K419" t="str">
            <v>AC</v>
          </cell>
          <cell r="L419" t="str">
            <v>I-Eng</v>
          </cell>
          <cell r="M419" t="str">
            <v>Foumban</v>
          </cell>
          <cell r="N419" t="str">
            <v>Noun</v>
          </cell>
          <cell r="O419" t="str">
            <v>Kouoptamo</v>
          </cell>
          <cell r="P419" t="str">
            <v>Bernard Atangana</v>
          </cell>
          <cell r="Q419">
            <v>677548315</v>
          </cell>
          <cell r="R419">
            <v>655999862</v>
          </cell>
          <cell r="S419" t="str">
            <v>Vensa Mohammadu</v>
          </cell>
          <cell r="T419" t="str">
            <v>GEORGES NAKHOUL</v>
          </cell>
          <cell r="U419" t="str">
            <v>I H S</v>
          </cell>
        </row>
        <row r="420">
          <cell r="A420" t="str">
            <v>OST_189</v>
          </cell>
          <cell r="B420" t="str">
            <v>IHS_FBN_044</v>
          </cell>
          <cell r="C420" t="str">
            <v>OST_189</v>
          </cell>
          <cell r="D420" t="str">
            <v>West</v>
          </cell>
          <cell r="E420" t="str">
            <v>West</v>
          </cell>
          <cell r="F420" t="str">
            <v>Mfessang</v>
          </cell>
          <cell r="G420" t="str">
            <v>P5</v>
          </cell>
          <cell r="H420" t="str">
            <v>Hybrid-Gen</v>
          </cell>
          <cell r="I420" t="str">
            <v>On Air</v>
          </cell>
          <cell r="J420" t="str">
            <v>Outdoor</v>
          </cell>
          <cell r="K420" t="str">
            <v>AC</v>
          </cell>
          <cell r="L420" t="str">
            <v>I-Eng</v>
          </cell>
          <cell r="M420" t="str">
            <v>Foumban</v>
          </cell>
          <cell r="N420" t="str">
            <v>Noun</v>
          </cell>
          <cell r="O420" t="str">
            <v>Foumbot</v>
          </cell>
          <cell r="P420" t="str">
            <v>Bernard Atangana</v>
          </cell>
          <cell r="Q420">
            <v>677548315</v>
          </cell>
          <cell r="R420">
            <v>655999862</v>
          </cell>
          <cell r="S420" t="str">
            <v>Vensa Mohammadu</v>
          </cell>
          <cell r="T420" t="str">
            <v>GEORGES NAKHOUL</v>
          </cell>
          <cell r="U420" t="str">
            <v>I H S</v>
          </cell>
        </row>
        <row r="421">
          <cell r="A421" t="str">
            <v>OST_200</v>
          </cell>
          <cell r="B421" t="str">
            <v>IHS_FBN_041</v>
          </cell>
          <cell r="C421" t="str">
            <v>OST_200</v>
          </cell>
          <cell r="D421" t="str">
            <v>West</v>
          </cell>
          <cell r="E421" t="str">
            <v>West</v>
          </cell>
          <cell r="F421" t="str">
            <v>MantoumVillage</v>
          </cell>
          <cell r="G421" t="str">
            <v>P5</v>
          </cell>
          <cell r="H421" t="str">
            <v>Hybrid-Gen</v>
          </cell>
          <cell r="I421" t="str">
            <v>On Air</v>
          </cell>
          <cell r="J421" t="str">
            <v>Outdoor</v>
          </cell>
          <cell r="K421" t="str">
            <v>AC</v>
          </cell>
          <cell r="L421" t="str">
            <v>I-Eng</v>
          </cell>
          <cell r="M421" t="str">
            <v>Foumban</v>
          </cell>
          <cell r="N421" t="str">
            <v>Noun</v>
          </cell>
          <cell r="O421" t="str">
            <v>Malantouen</v>
          </cell>
          <cell r="P421" t="str">
            <v>Bernard Atangana</v>
          </cell>
          <cell r="Q421">
            <v>677548315</v>
          </cell>
          <cell r="R421">
            <v>655999862</v>
          </cell>
          <cell r="S421" t="str">
            <v>Vensa Mohammadu</v>
          </cell>
          <cell r="T421" t="str">
            <v>GEORGES NAKHOUL</v>
          </cell>
          <cell r="U421" t="str">
            <v>I H S</v>
          </cell>
        </row>
        <row r="422">
          <cell r="A422" t="str">
            <v>OST_177</v>
          </cell>
          <cell r="B422" t="str">
            <v>IHS_FBN_032</v>
          </cell>
          <cell r="C422" t="str">
            <v>OST_177</v>
          </cell>
          <cell r="D422" t="str">
            <v>West</v>
          </cell>
          <cell r="E422" t="str">
            <v>West</v>
          </cell>
          <cell r="F422" t="str">
            <v>Fouban Njibam</v>
          </cell>
          <cell r="G422" t="str">
            <v>P5</v>
          </cell>
          <cell r="H422" t="str">
            <v>Grid-Gen</v>
          </cell>
          <cell r="I422" t="str">
            <v>On Air</v>
          </cell>
          <cell r="J422" t="str">
            <v>Outdoor</v>
          </cell>
          <cell r="K422" t="str">
            <v>AC</v>
          </cell>
          <cell r="L422" t="str">
            <v>I-Eng</v>
          </cell>
          <cell r="M422" t="str">
            <v>Foumban</v>
          </cell>
          <cell r="N422" t="str">
            <v>Noun</v>
          </cell>
          <cell r="O422" t="str">
            <v>Foumban</v>
          </cell>
          <cell r="P422" t="str">
            <v>Bernard Atangana</v>
          </cell>
          <cell r="Q422">
            <v>677548315</v>
          </cell>
          <cell r="R422">
            <v>655999862</v>
          </cell>
          <cell r="S422" t="str">
            <v>Vensa Mohammadu</v>
          </cell>
          <cell r="T422" t="str">
            <v>GEORGES NAKHOUL</v>
          </cell>
          <cell r="U422" t="str">
            <v>I H S</v>
          </cell>
        </row>
        <row r="423">
          <cell r="A423" t="str">
            <v>OST_026</v>
          </cell>
          <cell r="B423" t="str">
            <v>IHS_MBD_015</v>
          </cell>
          <cell r="C423" t="str">
            <v>OST_026</v>
          </cell>
          <cell r="D423" t="str">
            <v>West</v>
          </cell>
          <cell r="E423" t="str">
            <v>West</v>
          </cell>
          <cell r="F423" t="str">
            <v>Galim</v>
          </cell>
          <cell r="G423" t="str">
            <v>P5</v>
          </cell>
          <cell r="H423" t="str">
            <v>Grid-Gen</v>
          </cell>
          <cell r="I423" t="str">
            <v>On Air</v>
          </cell>
          <cell r="J423" t="str">
            <v>Outdoor</v>
          </cell>
          <cell r="K423" t="str">
            <v>AC</v>
          </cell>
          <cell r="L423" t="str">
            <v>I-Eng</v>
          </cell>
          <cell r="M423" t="str">
            <v>Bafoussam</v>
          </cell>
          <cell r="N423" t="str">
            <v>BAMBOUTOUS</v>
          </cell>
          <cell r="O423" t="str">
            <v>Galim</v>
          </cell>
          <cell r="P423" t="str">
            <v>Bernard Atangana</v>
          </cell>
          <cell r="Q423">
            <v>677548315</v>
          </cell>
          <cell r="R423">
            <v>655999862</v>
          </cell>
          <cell r="S423" t="str">
            <v>Vensa Mohammadu</v>
          </cell>
          <cell r="T423" t="str">
            <v>GEORGES NAKHOUL</v>
          </cell>
          <cell r="U423" t="str">
            <v>I H S</v>
          </cell>
        </row>
        <row r="424">
          <cell r="A424" t="str">
            <v>OST_195</v>
          </cell>
          <cell r="B424" t="str">
            <v>IHS_FBN_052</v>
          </cell>
          <cell r="C424" t="str">
            <v>OST_195</v>
          </cell>
          <cell r="D424" t="str">
            <v>West</v>
          </cell>
          <cell r="E424" t="str">
            <v>West</v>
          </cell>
          <cell r="F424" t="str">
            <v>Fochieya</v>
          </cell>
          <cell r="G424" t="str">
            <v>P5</v>
          </cell>
          <cell r="H424" t="str">
            <v>Grid-Gen</v>
          </cell>
          <cell r="I424" t="str">
            <v>On Air</v>
          </cell>
          <cell r="J424" t="str">
            <v>Outdoor</v>
          </cell>
          <cell r="K424" t="str">
            <v>AC</v>
          </cell>
          <cell r="L424" t="str">
            <v>I-Eng</v>
          </cell>
          <cell r="M424" t="str">
            <v>Foumban</v>
          </cell>
          <cell r="N424" t="str">
            <v>Noun</v>
          </cell>
          <cell r="O424" t="str">
            <v>Foumbot</v>
          </cell>
          <cell r="P424" t="str">
            <v>Bernard Atangana</v>
          </cell>
          <cell r="Q424">
            <v>677548315</v>
          </cell>
          <cell r="R424">
            <v>655999862</v>
          </cell>
          <cell r="S424" t="str">
            <v>Vensa Mohammadu</v>
          </cell>
          <cell r="T424" t="str">
            <v>GEORGES NAKHOUL</v>
          </cell>
          <cell r="U424" t="str">
            <v>I H S</v>
          </cell>
        </row>
        <row r="425">
          <cell r="A425" t="str">
            <v>OST_005</v>
          </cell>
          <cell r="B425" t="str">
            <v>IHS_FBN_020</v>
          </cell>
          <cell r="C425" t="str">
            <v>OST_005</v>
          </cell>
          <cell r="D425" t="str">
            <v>West</v>
          </cell>
          <cell r="E425" t="str">
            <v>West</v>
          </cell>
          <cell r="F425" t="str">
            <v>Foumbot</v>
          </cell>
          <cell r="G425" t="str">
            <v>P2</v>
          </cell>
          <cell r="H425" t="str">
            <v>Grid-Gen</v>
          </cell>
          <cell r="I425" t="str">
            <v>On Air</v>
          </cell>
          <cell r="J425" t="str">
            <v>Indoor</v>
          </cell>
          <cell r="K425" t="str">
            <v>AC</v>
          </cell>
          <cell r="L425" t="str">
            <v>I-Eng</v>
          </cell>
          <cell r="M425" t="str">
            <v>Foumban</v>
          </cell>
          <cell r="N425" t="str">
            <v>Noun</v>
          </cell>
          <cell r="O425" t="str">
            <v>Foumbot</v>
          </cell>
          <cell r="P425" t="str">
            <v>Bernard Atangana</v>
          </cell>
          <cell r="Q425">
            <v>677548315</v>
          </cell>
          <cell r="R425">
            <v>655999862</v>
          </cell>
          <cell r="S425" t="str">
            <v>Vensa Mohammadu</v>
          </cell>
          <cell r="T425" t="str">
            <v>GEORGES NAKHOUL</v>
          </cell>
          <cell r="U425" t="str">
            <v>I H S</v>
          </cell>
        </row>
        <row r="426">
          <cell r="A426" t="str">
            <v>OST_125</v>
          </cell>
          <cell r="B426" t="str">
            <v>IHS_FBN_021</v>
          </cell>
          <cell r="C426" t="str">
            <v>OST_125</v>
          </cell>
          <cell r="D426" t="str">
            <v>West</v>
          </cell>
          <cell r="E426" t="str">
            <v>West</v>
          </cell>
          <cell r="F426" t="str">
            <v>Foumbot-Centre-Ville</v>
          </cell>
          <cell r="G426" t="str">
            <v>P5</v>
          </cell>
          <cell r="H426" t="str">
            <v>Grid-Gen</v>
          </cell>
          <cell r="I426" t="str">
            <v>On Air</v>
          </cell>
          <cell r="J426" t="str">
            <v>Outdoor</v>
          </cell>
          <cell r="K426" t="str">
            <v>AC</v>
          </cell>
          <cell r="L426" t="str">
            <v>I-Eng</v>
          </cell>
          <cell r="M426" t="str">
            <v>Foumban</v>
          </cell>
          <cell r="N426" t="str">
            <v>Noun</v>
          </cell>
          <cell r="O426" t="str">
            <v>Foumbot</v>
          </cell>
          <cell r="P426" t="str">
            <v>Bernard Atangana</v>
          </cell>
          <cell r="Q426">
            <v>677548315</v>
          </cell>
          <cell r="R426">
            <v>655999862</v>
          </cell>
          <cell r="S426" t="str">
            <v>Vensa Mohammadu</v>
          </cell>
          <cell r="T426" t="str">
            <v>GEORGES NAKHOUL</v>
          </cell>
          <cell r="U426" t="str">
            <v>I H S</v>
          </cell>
        </row>
        <row r="427">
          <cell r="A427" t="str">
            <v>OST_136</v>
          </cell>
          <cell r="B427" t="str">
            <v>IHS_FBN_101</v>
          </cell>
          <cell r="C427" t="str">
            <v>OST_136</v>
          </cell>
          <cell r="D427" t="str">
            <v>West</v>
          </cell>
          <cell r="E427" t="str">
            <v>West</v>
          </cell>
          <cell r="F427" t="str">
            <v>Foumbot-Mangoum</v>
          </cell>
          <cell r="G427" t="str">
            <v>P5</v>
          </cell>
          <cell r="H427" t="str">
            <v>Grid-Gen</v>
          </cell>
          <cell r="I427" t="str">
            <v>On Air</v>
          </cell>
          <cell r="J427" t="str">
            <v>Outdoor</v>
          </cell>
          <cell r="K427" t="str">
            <v>AC</v>
          </cell>
          <cell r="L427" t="str">
            <v>I-Eng</v>
          </cell>
          <cell r="M427" t="str">
            <v>Foumban</v>
          </cell>
          <cell r="N427" t="str">
            <v>Noun</v>
          </cell>
          <cell r="O427" t="str">
            <v>Foumbot</v>
          </cell>
          <cell r="P427" t="str">
            <v>Bernard Atangana</v>
          </cell>
          <cell r="Q427">
            <v>677548315</v>
          </cell>
          <cell r="R427">
            <v>655999862</v>
          </cell>
          <cell r="S427" t="str">
            <v>Vensa Mohammadu</v>
          </cell>
          <cell r="T427" t="str">
            <v>GEORGES NAKHOUL</v>
          </cell>
          <cell r="U427" t="str">
            <v>I H S</v>
          </cell>
        </row>
        <row r="428">
          <cell r="A428" t="str">
            <v>NRO_033</v>
          </cell>
          <cell r="B428" t="str">
            <v>IHS_BMD_045</v>
          </cell>
          <cell r="C428" t="str">
            <v>NRO_033</v>
          </cell>
          <cell r="D428" t="str">
            <v>West</v>
          </cell>
          <cell r="E428" t="str">
            <v>West</v>
          </cell>
          <cell r="F428" t="str">
            <v>Balikumbat-Ville</v>
          </cell>
          <cell r="G428" t="str">
            <v>P5</v>
          </cell>
          <cell r="H428" t="str">
            <v>Grid-Gen</v>
          </cell>
          <cell r="I428" t="str">
            <v>On Air</v>
          </cell>
          <cell r="J428" t="str">
            <v>Outdoor</v>
          </cell>
          <cell r="K428" t="str">
            <v>AC</v>
          </cell>
          <cell r="L428" t="str">
            <v>I-Eng</v>
          </cell>
          <cell r="M428" t="str">
            <v>Foumban</v>
          </cell>
          <cell r="N428" t="str">
            <v>NGO-KETUNJIA</v>
          </cell>
          <cell r="O428" t="str">
            <v>Balikumbat</v>
          </cell>
          <cell r="P428" t="str">
            <v>Bernard Atangana</v>
          </cell>
          <cell r="Q428">
            <v>677548315</v>
          </cell>
          <cell r="R428">
            <v>655999862</v>
          </cell>
          <cell r="S428" t="str">
            <v>Vensa Mohammadu</v>
          </cell>
          <cell r="T428" t="str">
            <v>GEORGES NAKHOUL</v>
          </cell>
          <cell r="U428" t="str">
            <v>I H S</v>
          </cell>
        </row>
        <row r="429">
          <cell r="A429" t="str">
            <v>OST_006</v>
          </cell>
          <cell r="B429" t="str">
            <v>IHS_FBN_012</v>
          </cell>
          <cell r="C429" t="str">
            <v>OST_006</v>
          </cell>
          <cell r="D429" t="str">
            <v>West</v>
          </cell>
          <cell r="E429" t="str">
            <v>West</v>
          </cell>
          <cell r="F429" t="str">
            <v>Nkoundja</v>
          </cell>
          <cell r="G429" t="str">
            <v>P5</v>
          </cell>
          <cell r="H429" t="str">
            <v>Grid-Gen</v>
          </cell>
          <cell r="I429" t="str">
            <v>On Air</v>
          </cell>
          <cell r="J429" t="str">
            <v>Indoor</v>
          </cell>
          <cell r="K429" t="str">
            <v>AC</v>
          </cell>
          <cell r="L429" t="str">
            <v>I-Eng</v>
          </cell>
          <cell r="M429" t="str">
            <v>Foumban</v>
          </cell>
          <cell r="N429" t="str">
            <v>Noun</v>
          </cell>
          <cell r="O429" t="str">
            <v>Koutaba</v>
          </cell>
          <cell r="P429" t="str">
            <v>Bernard Atangana</v>
          </cell>
          <cell r="Q429">
            <v>677548315</v>
          </cell>
          <cell r="R429">
            <v>655999862</v>
          </cell>
          <cell r="S429" t="str">
            <v>Vensa Mohammadu</v>
          </cell>
          <cell r="T429" t="str">
            <v>GEORGES NAKHOUL</v>
          </cell>
          <cell r="U429" t="str">
            <v>I H S</v>
          </cell>
        </row>
        <row r="430">
          <cell r="A430" t="str">
            <v>OST_031</v>
          </cell>
          <cell r="B430" t="str">
            <v>IHS_FBN_104</v>
          </cell>
          <cell r="C430" t="str">
            <v>OST_031</v>
          </cell>
          <cell r="D430" t="str">
            <v>West</v>
          </cell>
          <cell r="E430" t="str">
            <v>West</v>
          </cell>
          <cell r="F430" t="str">
            <v>Ngambe-Tikar-IHS</v>
          </cell>
          <cell r="G430" t="str">
            <v>P5</v>
          </cell>
          <cell r="H430" t="str">
            <v>Grid-Hybrid-Gen</v>
          </cell>
          <cell r="I430" t="str">
            <v>On Air</v>
          </cell>
          <cell r="J430" t="str">
            <v>Outdoor</v>
          </cell>
          <cell r="K430" t="str">
            <v>AC</v>
          </cell>
          <cell r="L430" t="str">
            <v>I-Eng</v>
          </cell>
          <cell r="M430" t="str">
            <v>Foumban</v>
          </cell>
          <cell r="N430" t="str">
            <v>MBAM ET KIM</v>
          </cell>
          <cell r="O430" t="str">
            <v>Ngambe tikar</v>
          </cell>
          <cell r="P430" t="str">
            <v>Bernard Atangana</v>
          </cell>
          <cell r="Q430">
            <v>677548315</v>
          </cell>
          <cell r="R430">
            <v>655999862</v>
          </cell>
          <cell r="S430" t="str">
            <v>Vensa Mohammadu</v>
          </cell>
          <cell r="T430" t="str">
            <v>GEORGES NAKHOUL</v>
          </cell>
          <cell r="U430" t="str">
            <v>I H S</v>
          </cell>
        </row>
        <row r="431">
          <cell r="A431" t="str">
            <v>OST_209</v>
          </cell>
          <cell r="B431" t="str">
            <v>IHS_FBN_028</v>
          </cell>
          <cell r="C431" t="str">
            <v>OST_209</v>
          </cell>
          <cell r="D431" t="str">
            <v>West</v>
          </cell>
          <cell r="E431" t="str">
            <v>West</v>
          </cell>
          <cell r="F431" t="str">
            <v>Koupa Matapit</v>
          </cell>
          <cell r="G431" t="str">
            <v>P5</v>
          </cell>
          <cell r="H431" t="str">
            <v>Hybrid-Gen</v>
          </cell>
          <cell r="I431" t="str">
            <v>On Air</v>
          </cell>
          <cell r="J431" t="str">
            <v>Outdoor</v>
          </cell>
          <cell r="K431" t="str">
            <v>AC</v>
          </cell>
          <cell r="L431" t="str">
            <v>I-Eng</v>
          </cell>
          <cell r="M431" t="str">
            <v>Foumban</v>
          </cell>
          <cell r="N431" t="str">
            <v>Noun</v>
          </cell>
          <cell r="O431" t="str">
            <v>Foumban</v>
          </cell>
          <cell r="P431" t="str">
            <v>Bernard Atangana</v>
          </cell>
          <cell r="Q431">
            <v>677548315</v>
          </cell>
          <cell r="R431">
            <v>655999862</v>
          </cell>
          <cell r="S431" t="str">
            <v>Vensa Mohammadu</v>
          </cell>
          <cell r="T431" t="str">
            <v>GEORGES NAKHOUL</v>
          </cell>
          <cell r="U431" t="str">
            <v>I H S</v>
          </cell>
        </row>
        <row r="432">
          <cell r="A432" t="str">
            <v>OST_205</v>
          </cell>
          <cell r="B432" t="str">
            <v>IHS_FBN_026</v>
          </cell>
          <cell r="C432" t="str">
            <v>OST_205</v>
          </cell>
          <cell r="D432" t="str">
            <v>West</v>
          </cell>
          <cell r="E432" t="str">
            <v>West</v>
          </cell>
          <cell r="F432" t="str">
            <v>Bangambi</v>
          </cell>
          <cell r="G432" t="str">
            <v>P5</v>
          </cell>
          <cell r="H432" t="str">
            <v>Grid-Gen</v>
          </cell>
          <cell r="I432" t="str">
            <v>On Air</v>
          </cell>
          <cell r="J432" t="str">
            <v>Outdoor</v>
          </cell>
          <cell r="K432" t="str">
            <v>AC</v>
          </cell>
          <cell r="L432" t="str">
            <v>I-Eng</v>
          </cell>
          <cell r="M432" t="str">
            <v>Foumban</v>
          </cell>
          <cell r="N432" t="str">
            <v>Noun</v>
          </cell>
          <cell r="O432" t="str">
            <v>Bangourain</v>
          </cell>
          <cell r="P432" t="str">
            <v>Bernard Atangana</v>
          </cell>
          <cell r="Q432">
            <v>677548315</v>
          </cell>
          <cell r="R432">
            <v>655999862</v>
          </cell>
          <cell r="S432" t="str">
            <v>Vensa Mohammadu</v>
          </cell>
          <cell r="T432" t="str">
            <v>GEORGES NAKHOUL</v>
          </cell>
          <cell r="U432" t="str">
            <v>I H S</v>
          </cell>
        </row>
        <row r="433">
          <cell r="A433" t="str">
            <v>OST_264</v>
          </cell>
          <cell r="B433" t="str">
            <v>IHS_FBN_019</v>
          </cell>
          <cell r="C433" t="str">
            <v>OST_264</v>
          </cell>
          <cell r="D433" t="str">
            <v>West</v>
          </cell>
          <cell r="E433" t="str">
            <v>West</v>
          </cell>
          <cell r="F433" t="str">
            <v>Fosset</v>
          </cell>
          <cell r="G433" t="str">
            <v>P5</v>
          </cell>
          <cell r="H433" t="str">
            <v>Grid-Gen</v>
          </cell>
          <cell r="I433" t="str">
            <v>On Air</v>
          </cell>
          <cell r="J433" t="str">
            <v>Indoor</v>
          </cell>
          <cell r="K433" t="str">
            <v>AC</v>
          </cell>
          <cell r="L433" t="str">
            <v>I-Eng</v>
          </cell>
          <cell r="M433" t="str">
            <v>Foumban</v>
          </cell>
          <cell r="N433" t="str">
            <v>Noun</v>
          </cell>
          <cell r="O433" t="str">
            <v>Foumbot</v>
          </cell>
          <cell r="P433" t="str">
            <v>Bernard Atangana</v>
          </cell>
          <cell r="Q433">
            <v>677548315</v>
          </cell>
          <cell r="R433">
            <v>655999862</v>
          </cell>
          <cell r="S433" t="str">
            <v>Vensa Mohammadu</v>
          </cell>
          <cell r="T433" t="str">
            <v>GEORGES NAKHOUL</v>
          </cell>
          <cell r="U433" t="str">
            <v>I H S</v>
          </cell>
        </row>
        <row r="434">
          <cell r="A434" t="str">
            <v>OST_043</v>
          </cell>
          <cell r="B434" t="str">
            <v>IHS_FBN_022</v>
          </cell>
          <cell r="C434" t="str">
            <v>OST_043</v>
          </cell>
          <cell r="D434" t="str">
            <v>West</v>
          </cell>
          <cell r="E434" t="str">
            <v>West</v>
          </cell>
          <cell r="F434" t="str">
            <v>Foumbot-MTN</v>
          </cell>
          <cell r="G434" t="str">
            <v>P4</v>
          </cell>
          <cell r="H434" t="str">
            <v>Grid-Gen</v>
          </cell>
          <cell r="I434" t="str">
            <v>On Air</v>
          </cell>
          <cell r="J434" t="str">
            <v>Indoor</v>
          </cell>
          <cell r="K434" t="str">
            <v>AC</v>
          </cell>
          <cell r="L434" t="str">
            <v>I-Eng</v>
          </cell>
          <cell r="M434" t="str">
            <v>Foumban</v>
          </cell>
          <cell r="N434" t="str">
            <v>Noun</v>
          </cell>
          <cell r="O434" t="str">
            <v>Foumbot</v>
          </cell>
          <cell r="P434" t="str">
            <v>Bernard Atangana</v>
          </cell>
          <cell r="Q434">
            <v>677548315</v>
          </cell>
          <cell r="R434">
            <v>655999862</v>
          </cell>
          <cell r="S434" t="str">
            <v>Vensa Mohammadu</v>
          </cell>
          <cell r="T434" t="str">
            <v>GEORGES NAKHOUL</v>
          </cell>
          <cell r="U434" t="str">
            <v>I H S</v>
          </cell>
        </row>
        <row r="435">
          <cell r="A435" t="str">
            <v>OST_160</v>
          </cell>
          <cell r="B435" t="str">
            <v>IHS_MBD_007</v>
          </cell>
          <cell r="C435" t="str">
            <v>OST_160</v>
          </cell>
          <cell r="D435" t="str">
            <v>West</v>
          </cell>
          <cell r="E435" t="str">
            <v>West</v>
          </cell>
          <cell r="F435" t="str">
            <v>Bagam</v>
          </cell>
          <cell r="G435" t="str">
            <v>P5</v>
          </cell>
          <cell r="H435" t="str">
            <v>Grid-Gen</v>
          </cell>
          <cell r="I435" t="str">
            <v>On Air</v>
          </cell>
          <cell r="J435" t="str">
            <v>Outdoor</v>
          </cell>
          <cell r="K435" t="str">
            <v>AC</v>
          </cell>
          <cell r="L435" t="str">
            <v>I-Eng</v>
          </cell>
          <cell r="M435" t="str">
            <v>Bafoussam</v>
          </cell>
          <cell r="N435" t="str">
            <v>BAMBOUTOUS</v>
          </cell>
          <cell r="O435" t="str">
            <v>Galim</v>
          </cell>
          <cell r="P435" t="str">
            <v>Bernard Atangana</v>
          </cell>
          <cell r="Q435">
            <v>677548315</v>
          </cell>
          <cell r="R435">
            <v>655999862</v>
          </cell>
          <cell r="S435" t="str">
            <v>Vensa Mohammadu</v>
          </cell>
          <cell r="T435" t="str">
            <v>GEORGES NAKHOUL</v>
          </cell>
          <cell r="U435" t="str">
            <v>I H S</v>
          </cell>
        </row>
        <row r="436">
          <cell r="A436" t="str">
            <v>ADM_068</v>
          </cell>
          <cell r="B436" t="str">
            <v>IHS_NGD_098</v>
          </cell>
          <cell r="C436" t="str">
            <v>ADM_068</v>
          </cell>
          <cell r="D436" t="str">
            <v>West</v>
          </cell>
          <cell r="E436" t="str">
            <v>West</v>
          </cell>
          <cell r="F436" t="str">
            <v>Mayo-Darle-MTN</v>
          </cell>
          <cell r="G436" t="str">
            <v>P5</v>
          </cell>
          <cell r="H436" t="str">
            <v>Hybrid-Gen</v>
          </cell>
          <cell r="I436" t="str">
            <v>On Air</v>
          </cell>
          <cell r="J436" t="str">
            <v>Outdoor</v>
          </cell>
          <cell r="K436" t="str">
            <v>AC</v>
          </cell>
          <cell r="L436" t="str">
            <v>I-Eng</v>
          </cell>
          <cell r="M436" t="str">
            <v>Foumban</v>
          </cell>
          <cell r="N436" t="str">
            <v>Mayo banyo</v>
          </cell>
          <cell r="O436" t="str">
            <v>Mayo darle</v>
          </cell>
          <cell r="P436" t="str">
            <v>Bernard Atangana</v>
          </cell>
          <cell r="Q436">
            <v>677548315</v>
          </cell>
          <cell r="R436">
            <v>655999862</v>
          </cell>
          <cell r="S436" t="str">
            <v>Vensa Mohammadu</v>
          </cell>
          <cell r="T436" t="str">
            <v>GEORGES NAKHOUL</v>
          </cell>
          <cell r="U436" t="str">
            <v>I H S</v>
          </cell>
        </row>
        <row r="437">
          <cell r="A437" t="str">
            <v>OST_115</v>
          </cell>
          <cell r="B437" t="str">
            <v>IHS_NGD_100</v>
          </cell>
          <cell r="C437" t="str">
            <v>OST_115</v>
          </cell>
          <cell r="D437" t="str">
            <v>West</v>
          </cell>
          <cell r="E437" t="str">
            <v>West</v>
          </cell>
          <cell r="F437" t="str">
            <v>Pangari-MTN</v>
          </cell>
          <cell r="G437" t="str">
            <v>P5</v>
          </cell>
          <cell r="H437" t="str">
            <v>Solar-Gen</v>
          </cell>
          <cell r="I437" t="str">
            <v>On Air</v>
          </cell>
          <cell r="J437" t="str">
            <v>Indoor</v>
          </cell>
          <cell r="K437" t="str">
            <v>AC</v>
          </cell>
          <cell r="L437" t="str">
            <v>I-Eng</v>
          </cell>
          <cell r="M437" t="str">
            <v>Foumban</v>
          </cell>
          <cell r="N437" t="str">
            <v>Mayo banyo</v>
          </cell>
          <cell r="O437" t="str">
            <v>Mayo darle</v>
          </cell>
          <cell r="P437" t="str">
            <v>Bernard Atangana</v>
          </cell>
          <cell r="Q437">
            <v>677548315</v>
          </cell>
          <cell r="R437">
            <v>655999862</v>
          </cell>
          <cell r="S437" t="str">
            <v>Vensa Mohammadu</v>
          </cell>
          <cell r="T437" t="str">
            <v>GEORGES NAKHOUL</v>
          </cell>
          <cell r="U437" t="str">
            <v>I H S</v>
          </cell>
        </row>
        <row r="438">
          <cell r="A438" t="str">
            <v>CTR_145</v>
          </cell>
          <cell r="B438" t="str">
            <v>IHS_EBO_014</v>
          </cell>
          <cell r="C438" t="str">
            <v>CTR_145</v>
          </cell>
          <cell r="D438" t="str">
            <v>South/East</v>
          </cell>
          <cell r="E438" t="str">
            <v>South</v>
          </cell>
          <cell r="F438" t="str">
            <v>Meyo-Centre</v>
          </cell>
          <cell r="G438" t="str">
            <v>P2</v>
          </cell>
          <cell r="H438" t="str">
            <v>Solar-Gen</v>
          </cell>
          <cell r="I438" t="str">
            <v>On Air</v>
          </cell>
          <cell r="J438" t="str">
            <v>Indoor</v>
          </cell>
          <cell r="K438" t="str">
            <v>AC</v>
          </cell>
          <cell r="L438" t="str">
            <v>Dowen</v>
          </cell>
          <cell r="M438" t="str">
            <v>Ebolowa</v>
          </cell>
          <cell r="N438" t="str">
            <v>NTEM</v>
          </cell>
          <cell r="O438" t="str">
            <v>Ambam</v>
          </cell>
          <cell r="P438" t="str">
            <v>Bertrand Deffo</v>
          </cell>
          <cell r="Q438">
            <v>677549913</v>
          </cell>
          <cell r="R438">
            <v>655999890</v>
          </cell>
          <cell r="S438" t="str">
            <v>Stephane KETCHOUANG</v>
          </cell>
          <cell r="T438" t="str">
            <v>GEORGES NAKHOUL</v>
          </cell>
          <cell r="U438" t="str">
            <v>I H S</v>
          </cell>
        </row>
        <row r="439">
          <cell r="A439" t="str">
            <v>SUD_020</v>
          </cell>
          <cell r="B439" t="str">
            <v>IHS_EBO_020</v>
          </cell>
          <cell r="C439" t="str">
            <v>SUD_020</v>
          </cell>
          <cell r="D439" t="str">
            <v>South/East</v>
          </cell>
          <cell r="E439" t="str">
            <v>South</v>
          </cell>
          <cell r="F439" t="str">
            <v>Ambam-FH</v>
          </cell>
          <cell r="G439" t="str">
            <v>P2</v>
          </cell>
          <cell r="H439" t="str">
            <v>Solar-Gen</v>
          </cell>
          <cell r="I439" t="str">
            <v>On Air</v>
          </cell>
          <cell r="J439" t="str">
            <v>Indoor</v>
          </cell>
          <cell r="K439" t="str">
            <v>AC</v>
          </cell>
          <cell r="L439" t="str">
            <v>Dowen</v>
          </cell>
          <cell r="M439" t="str">
            <v>Ebolowa</v>
          </cell>
          <cell r="N439" t="str">
            <v>NTEM</v>
          </cell>
          <cell r="O439" t="str">
            <v>Ambam</v>
          </cell>
          <cell r="P439" t="str">
            <v>Bertrand Deffo</v>
          </cell>
          <cell r="Q439">
            <v>677549913</v>
          </cell>
          <cell r="R439">
            <v>655999890</v>
          </cell>
          <cell r="S439" t="str">
            <v>Stephane KETCHOUANG</v>
          </cell>
          <cell r="T439" t="str">
            <v>GEORGES NAKHOUL</v>
          </cell>
          <cell r="U439" t="str">
            <v>I H S</v>
          </cell>
        </row>
        <row r="440">
          <cell r="A440" t="str">
            <v>SUD_054</v>
          </cell>
          <cell r="B440" t="str">
            <v>IHS_KRI_101</v>
          </cell>
          <cell r="C440" t="str">
            <v>SUD_054</v>
          </cell>
          <cell r="D440" t="str">
            <v>South/East</v>
          </cell>
          <cell r="E440" t="str">
            <v>South</v>
          </cell>
          <cell r="F440" t="str">
            <v>Akom II</v>
          </cell>
          <cell r="G440" t="str">
            <v>P2</v>
          </cell>
          <cell r="H440" t="str">
            <v>Gen Only</v>
          </cell>
          <cell r="I440" t="str">
            <v>On Air</v>
          </cell>
          <cell r="J440" t="str">
            <v>Indoor / Outdoor</v>
          </cell>
          <cell r="K440" t="str">
            <v>AC</v>
          </cell>
          <cell r="L440" t="str">
            <v>Dowen</v>
          </cell>
          <cell r="M440" t="str">
            <v>Ebolowa</v>
          </cell>
          <cell r="N440" t="str">
            <v>OCEAN</v>
          </cell>
          <cell r="O440" t="str">
            <v>Akom 2</v>
          </cell>
          <cell r="P440" t="str">
            <v>Bertrand Deffo</v>
          </cell>
          <cell r="Q440">
            <v>677549913</v>
          </cell>
          <cell r="R440">
            <v>655999890</v>
          </cell>
          <cell r="S440" t="str">
            <v>Stephane KETCHOUANG</v>
          </cell>
          <cell r="T440" t="str">
            <v>GEORGES NAKHOUL</v>
          </cell>
          <cell r="U440" t="str">
            <v>I H S</v>
          </cell>
        </row>
        <row r="441">
          <cell r="A441" t="str">
            <v>CTR_305</v>
          </cell>
          <cell r="B441" t="str">
            <v>IHS_EBO_018</v>
          </cell>
          <cell r="C441" t="str">
            <v>CTR_305</v>
          </cell>
          <cell r="D441" t="str">
            <v>South/East</v>
          </cell>
          <cell r="E441" t="str">
            <v>South</v>
          </cell>
          <cell r="F441" t="str">
            <v>Andom-MTN</v>
          </cell>
          <cell r="G441" t="str">
            <v>P2</v>
          </cell>
          <cell r="H441" t="str">
            <v>Hybrid-Gen</v>
          </cell>
          <cell r="I441" t="str">
            <v>On Air</v>
          </cell>
          <cell r="J441" t="str">
            <v>Outdoor</v>
          </cell>
          <cell r="K441" t="str">
            <v>AC</v>
          </cell>
          <cell r="L441" t="str">
            <v>Dowen</v>
          </cell>
          <cell r="M441" t="str">
            <v>Ebolowa</v>
          </cell>
          <cell r="N441" t="str">
            <v>NTEM</v>
          </cell>
          <cell r="O441" t="str">
            <v>Ambam</v>
          </cell>
          <cell r="P441" t="str">
            <v>Bertrand Deffo</v>
          </cell>
          <cell r="Q441">
            <v>677549913</v>
          </cell>
          <cell r="R441">
            <v>655999890</v>
          </cell>
          <cell r="S441" t="str">
            <v>Stephane KETCHOUANG</v>
          </cell>
          <cell r="T441" t="str">
            <v>GEORGES NAKHOUL</v>
          </cell>
          <cell r="U441" t="str">
            <v>I H S</v>
          </cell>
        </row>
        <row r="442">
          <cell r="A442" t="str">
            <v>SUD_238</v>
          </cell>
          <cell r="B442" t="str">
            <v>IHS_EBO_013</v>
          </cell>
          <cell r="C442" t="str">
            <v>SUD_238</v>
          </cell>
          <cell r="D442" t="str">
            <v>South/East</v>
          </cell>
          <cell r="E442" t="str">
            <v>South</v>
          </cell>
          <cell r="F442" t="str">
            <v>Abouta-MTN</v>
          </cell>
          <cell r="G442" t="str">
            <v>P2</v>
          </cell>
          <cell r="H442" t="str">
            <v>Solar-Grid-Gen</v>
          </cell>
          <cell r="I442" t="str">
            <v>On Air</v>
          </cell>
          <cell r="J442" t="str">
            <v>Outdoor</v>
          </cell>
          <cell r="K442" t="str">
            <v>AC</v>
          </cell>
          <cell r="L442" t="str">
            <v>Dowen</v>
          </cell>
          <cell r="M442" t="str">
            <v>Ebolowa</v>
          </cell>
          <cell r="N442" t="str">
            <v>NTEM</v>
          </cell>
          <cell r="O442" t="str">
            <v>Ambam</v>
          </cell>
          <cell r="P442" t="str">
            <v>Bertrand Deffo</v>
          </cell>
          <cell r="Q442">
            <v>677549913</v>
          </cell>
          <cell r="R442">
            <v>655999890</v>
          </cell>
          <cell r="S442" t="str">
            <v>Stephane KETCHOUANG</v>
          </cell>
          <cell r="T442" t="str">
            <v>GEORGES NAKHOUL</v>
          </cell>
          <cell r="U442" t="str">
            <v>I H S</v>
          </cell>
        </row>
        <row r="443">
          <cell r="A443" t="str">
            <v>CTR_394</v>
          </cell>
          <cell r="B443" t="str">
            <v>IHS_EBO_022</v>
          </cell>
          <cell r="C443" t="str">
            <v>CTR_394</v>
          </cell>
          <cell r="D443" t="str">
            <v>South/East</v>
          </cell>
          <cell r="E443" t="str">
            <v>South</v>
          </cell>
          <cell r="F443" t="str">
            <v>Ambam</v>
          </cell>
          <cell r="G443" t="str">
            <v>P3</v>
          </cell>
          <cell r="H443" t="str">
            <v>Grid-Gen</v>
          </cell>
          <cell r="I443" t="str">
            <v>On Air</v>
          </cell>
          <cell r="J443" t="str">
            <v>Outdoor</v>
          </cell>
          <cell r="K443" t="str">
            <v>AC</v>
          </cell>
          <cell r="L443" t="str">
            <v>Dowen</v>
          </cell>
          <cell r="M443" t="str">
            <v>Ebolowa</v>
          </cell>
          <cell r="N443" t="str">
            <v>NTEM</v>
          </cell>
          <cell r="O443" t="str">
            <v>Ambam</v>
          </cell>
          <cell r="P443" t="str">
            <v>Bertrand Deffo</v>
          </cell>
          <cell r="Q443">
            <v>677549913</v>
          </cell>
          <cell r="R443">
            <v>655999890</v>
          </cell>
          <cell r="S443" t="str">
            <v>Stephane KETCHOUANG</v>
          </cell>
          <cell r="T443" t="str">
            <v>GEORGES NAKHOUL</v>
          </cell>
          <cell r="U443" t="str">
            <v>I H S</v>
          </cell>
        </row>
        <row r="444">
          <cell r="A444" t="str">
            <v>SUD_060</v>
          </cell>
          <cell r="B444" t="str">
            <v>IHS_EBO_1035</v>
          </cell>
          <cell r="C444" t="str">
            <v>SUD_060</v>
          </cell>
          <cell r="D444" t="str">
            <v>South/East</v>
          </cell>
          <cell r="E444" t="str">
            <v>South</v>
          </cell>
          <cell r="F444" t="str">
            <v>AZEM</v>
          </cell>
          <cell r="G444" t="str">
            <v>P3</v>
          </cell>
          <cell r="H444" t="str">
            <v>Grid-Gen</v>
          </cell>
          <cell r="I444" t="str">
            <v>On Air</v>
          </cell>
          <cell r="J444" t="str">
            <v>Outdoor</v>
          </cell>
          <cell r="K444" t="str">
            <v>AC</v>
          </cell>
          <cell r="L444" t="str">
            <v>Dowen</v>
          </cell>
          <cell r="M444" t="str">
            <v>Ebolowa</v>
          </cell>
          <cell r="N444" t="str">
            <v>MVILLA</v>
          </cell>
          <cell r="O444" t="str">
            <v>Ebolowa 1</v>
          </cell>
          <cell r="P444" t="str">
            <v>Bertrand Deffo</v>
          </cell>
          <cell r="Q444">
            <v>677549913</v>
          </cell>
          <cell r="R444">
            <v>655999890</v>
          </cell>
          <cell r="S444" t="str">
            <v>Stephane KETCHOUANG</v>
          </cell>
          <cell r="T444" t="str">
            <v>GEORGES NAKHOUL</v>
          </cell>
          <cell r="U444" t="str">
            <v>I H S</v>
          </cell>
        </row>
        <row r="445">
          <cell r="A445" t="str">
            <v>SUD_227</v>
          </cell>
          <cell r="B445" t="str">
            <v>IHS_EBO_009</v>
          </cell>
          <cell r="C445" t="str">
            <v>SUD_227</v>
          </cell>
          <cell r="D445" t="str">
            <v>South/East</v>
          </cell>
          <cell r="E445" t="str">
            <v>South</v>
          </cell>
          <cell r="F445" t="str">
            <v>Ebolowa-Si</v>
          </cell>
          <cell r="G445" t="str">
            <v>P3</v>
          </cell>
          <cell r="H445" t="str">
            <v>Grid-Gen</v>
          </cell>
          <cell r="I445" t="str">
            <v>On Air</v>
          </cell>
          <cell r="J445" t="str">
            <v>Outdoor</v>
          </cell>
          <cell r="K445" t="str">
            <v>AC</v>
          </cell>
          <cell r="L445" t="str">
            <v>Dowen</v>
          </cell>
          <cell r="M445" t="str">
            <v>Ebolowa</v>
          </cell>
          <cell r="N445" t="str">
            <v>MVILLA</v>
          </cell>
          <cell r="O445" t="str">
            <v>Ebolowa 1</v>
          </cell>
          <cell r="P445" t="str">
            <v>Bertrand Deffo</v>
          </cell>
          <cell r="Q445">
            <v>677549913</v>
          </cell>
          <cell r="R445">
            <v>655999890</v>
          </cell>
          <cell r="S445" t="str">
            <v>Stephane KETCHOUANG</v>
          </cell>
          <cell r="T445" t="str">
            <v>GEORGES NAKHOUL</v>
          </cell>
          <cell r="U445" t="str">
            <v>I H S</v>
          </cell>
        </row>
        <row r="446">
          <cell r="A446" t="str">
            <v>CTR_188</v>
          </cell>
          <cell r="B446" t="str">
            <v>IHS_YND_451</v>
          </cell>
          <cell r="C446" t="str">
            <v>CTR_188</v>
          </cell>
          <cell r="D446" t="str">
            <v>South/East</v>
          </cell>
          <cell r="E446" t="str">
            <v>South</v>
          </cell>
          <cell r="F446" t="str">
            <v>Ngomedzap</v>
          </cell>
          <cell r="G446" t="str">
            <v>P3</v>
          </cell>
          <cell r="H446" t="str">
            <v>Grid-Gen</v>
          </cell>
          <cell r="I446" t="str">
            <v>On Air</v>
          </cell>
          <cell r="J446" t="str">
            <v>Outdoor</v>
          </cell>
          <cell r="K446" t="str">
            <v>AC</v>
          </cell>
          <cell r="L446" t="str">
            <v>Dowen</v>
          </cell>
          <cell r="M446" t="str">
            <v>Mbalmayo</v>
          </cell>
          <cell r="N446" t="str">
            <v>NYON-ET-SO'O</v>
          </cell>
          <cell r="O446" t="str">
            <v>ngomedzap</v>
          </cell>
          <cell r="P446" t="str">
            <v>Bertrand Deffo</v>
          </cell>
          <cell r="Q446">
            <v>677549913</v>
          </cell>
          <cell r="R446">
            <v>655999890</v>
          </cell>
          <cell r="S446" t="str">
            <v>Stephane KETCHOUANG</v>
          </cell>
          <cell r="T446" t="str">
            <v>GEORGES NAKHOUL</v>
          </cell>
          <cell r="U446" t="str">
            <v>I H S</v>
          </cell>
        </row>
        <row r="447">
          <cell r="A447" t="str">
            <v>SUD_024</v>
          </cell>
          <cell r="B447" t="str">
            <v>IHS_KRI_026</v>
          </cell>
          <cell r="C447" t="str">
            <v>SUD_024</v>
          </cell>
          <cell r="D447" t="str">
            <v>South/East</v>
          </cell>
          <cell r="E447" t="str">
            <v>South</v>
          </cell>
          <cell r="F447" t="str">
            <v>Lolodorf</v>
          </cell>
          <cell r="G447" t="str">
            <v>P3</v>
          </cell>
          <cell r="H447" t="str">
            <v>Solar-Gen</v>
          </cell>
          <cell r="I447" t="str">
            <v>On Air</v>
          </cell>
          <cell r="J447" t="str">
            <v>Outdoor</v>
          </cell>
          <cell r="K447" t="str">
            <v>AC</v>
          </cell>
          <cell r="L447" t="str">
            <v>Dowen</v>
          </cell>
          <cell r="M447" t="str">
            <v>Ebolowa</v>
          </cell>
          <cell r="N447" t="str">
            <v>OCEAN</v>
          </cell>
          <cell r="O447" t="str">
            <v>Lolodorf</v>
          </cell>
          <cell r="P447" t="str">
            <v>Bertrand Deffo</v>
          </cell>
          <cell r="Q447">
            <v>677549913</v>
          </cell>
          <cell r="R447">
            <v>655999890</v>
          </cell>
          <cell r="S447" t="str">
            <v>Stephane KETCHOUANG</v>
          </cell>
          <cell r="T447" t="str">
            <v>GEORGES NAKHOUL</v>
          </cell>
          <cell r="U447" t="str">
            <v>I H S</v>
          </cell>
        </row>
        <row r="448">
          <cell r="A448" t="str">
            <v>SUD_015</v>
          </cell>
          <cell r="B448" t="str">
            <v>IHS_EBO_025</v>
          </cell>
          <cell r="C448" t="str">
            <v>SUD_015</v>
          </cell>
          <cell r="D448" t="str">
            <v>South/East</v>
          </cell>
          <cell r="E448" t="str">
            <v>South</v>
          </cell>
          <cell r="F448" t="str">
            <v>Kye-Ossi</v>
          </cell>
          <cell r="G448" t="str">
            <v>P3</v>
          </cell>
          <cell r="H448" t="str">
            <v>Solar-Gen</v>
          </cell>
          <cell r="I448" t="str">
            <v>On Air</v>
          </cell>
          <cell r="J448" t="str">
            <v>Indoor</v>
          </cell>
          <cell r="K448" t="str">
            <v>AC</v>
          </cell>
          <cell r="L448" t="str">
            <v>Dowen</v>
          </cell>
          <cell r="M448" t="str">
            <v>Ebolowa</v>
          </cell>
          <cell r="N448" t="str">
            <v>NTEM</v>
          </cell>
          <cell r="O448" t="str">
            <v>KYEOSSI</v>
          </cell>
          <cell r="P448" t="str">
            <v>Bertrand Deffo</v>
          </cell>
          <cell r="Q448">
            <v>677549913</v>
          </cell>
          <cell r="R448">
            <v>655999890</v>
          </cell>
          <cell r="S448" t="str">
            <v>Stephane KETCHOUANG</v>
          </cell>
          <cell r="T448" t="str">
            <v>GEORGES NAKHOUL</v>
          </cell>
          <cell r="U448" t="str">
            <v>I H S</v>
          </cell>
        </row>
        <row r="449">
          <cell r="A449" t="str">
            <v>CTR_442</v>
          </cell>
          <cell r="B449" t="str">
            <v>IHS_YND_554</v>
          </cell>
          <cell r="C449" t="str">
            <v>CTR_442</v>
          </cell>
          <cell r="D449" t="str">
            <v>South/East</v>
          </cell>
          <cell r="E449" t="str">
            <v>South</v>
          </cell>
          <cell r="F449" t="str">
            <v>NKOLMEYANG</v>
          </cell>
          <cell r="G449" t="str">
            <v>P4</v>
          </cell>
          <cell r="H449" t="str">
            <v>Grid-Gen</v>
          </cell>
          <cell r="I449" t="str">
            <v>On Air</v>
          </cell>
          <cell r="J449" t="str">
            <v>Outdoor</v>
          </cell>
          <cell r="K449" t="str">
            <v>AC</v>
          </cell>
          <cell r="L449" t="str">
            <v>Dowen</v>
          </cell>
          <cell r="M449" t="str">
            <v>Mbalmayo</v>
          </cell>
          <cell r="N449" t="str">
            <v>NYON-ET-SO'O</v>
          </cell>
          <cell r="O449" t="str">
            <v>ngomedzap</v>
          </cell>
          <cell r="P449" t="str">
            <v>Bertrand Deffo</v>
          </cell>
          <cell r="Q449">
            <v>677549913</v>
          </cell>
          <cell r="R449">
            <v>655999890</v>
          </cell>
          <cell r="S449" t="str">
            <v>Stephane KETCHOUANG</v>
          </cell>
          <cell r="T449" t="str">
            <v>GEORGES NAKHOUL</v>
          </cell>
          <cell r="U449" t="str">
            <v>I H S</v>
          </cell>
        </row>
        <row r="450">
          <cell r="A450" t="str">
            <v>CTR_440</v>
          </cell>
          <cell r="B450" t="str">
            <v>IHS_YND_553</v>
          </cell>
          <cell r="C450" t="str">
            <v>CTR_440</v>
          </cell>
          <cell r="D450" t="str">
            <v>South/East</v>
          </cell>
          <cell r="E450" t="str">
            <v>South</v>
          </cell>
          <cell r="F450" t="str">
            <v>Nkolbewae</v>
          </cell>
          <cell r="G450" t="str">
            <v>P4</v>
          </cell>
          <cell r="H450" t="str">
            <v>Grid-Gen</v>
          </cell>
          <cell r="I450" t="str">
            <v>On Air</v>
          </cell>
          <cell r="J450" t="str">
            <v>Outdoor</v>
          </cell>
          <cell r="K450" t="str">
            <v>AC</v>
          </cell>
          <cell r="L450" t="str">
            <v>Dowen</v>
          </cell>
          <cell r="M450" t="str">
            <v>Mbalmayo</v>
          </cell>
          <cell r="N450" t="str">
            <v>NYON-ET-SO'O</v>
          </cell>
          <cell r="O450" t="str">
            <v>ngomedzap</v>
          </cell>
          <cell r="P450" t="str">
            <v>Bertrand Deffo</v>
          </cell>
          <cell r="Q450">
            <v>677549913</v>
          </cell>
          <cell r="R450">
            <v>655999890</v>
          </cell>
          <cell r="S450" t="str">
            <v>Stephane KETCHOUANG</v>
          </cell>
          <cell r="T450" t="str">
            <v>GEORGES NAKHOUL</v>
          </cell>
          <cell r="U450" t="str">
            <v>I H S</v>
          </cell>
        </row>
        <row r="451">
          <cell r="A451" t="str">
            <v>CTR_393</v>
          </cell>
          <cell r="B451" t="str">
            <v>IHS_YND_359</v>
          </cell>
          <cell r="C451" t="str">
            <v>CTR_393</v>
          </cell>
          <cell r="D451" t="str">
            <v>South/East</v>
          </cell>
          <cell r="E451" t="str">
            <v>South</v>
          </cell>
          <cell r="F451" t="str">
            <v>Mbalmayo-Haoussa</v>
          </cell>
          <cell r="G451" t="str">
            <v>P4</v>
          </cell>
          <cell r="H451" t="str">
            <v>Grid-Gen</v>
          </cell>
          <cell r="I451" t="str">
            <v>On Air</v>
          </cell>
          <cell r="J451" t="str">
            <v>Outdoor</v>
          </cell>
          <cell r="K451" t="str">
            <v>AC</v>
          </cell>
          <cell r="L451" t="str">
            <v>Dowen</v>
          </cell>
          <cell r="M451" t="str">
            <v>Mbalmayo</v>
          </cell>
          <cell r="N451" t="str">
            <v>NYON-ET-SO'O</v>
          </cell>
          <cell r="O451" t="str">
            <v>Mbalmayo</v>
          </cell>
          <cell r="P451" t="str">
            <v>Bertrand Deffo</v>
          </cell>
          <cell r="Q451">
            <v>677549913</v>
          </cell>
          <cell r="R451">
            <v>655999890</v>
          </cell>
          <cell r="S451" t="str">
            <v>Stephane KETCHOUANG</v>
          </cell>
          <cell r="T451" t="str">
            <v>GEORGES NAKHOUL</v>
          </cell>
          <cell r="U451" t="str">
            <v>I H S</v>
          </cell>
        </row>
        <row r="452">
          <cell r="A452" t="str">
            <v>SUD_226</v>
          </cell>
          <cell r="B452" t="str">
            <v>IHS_KRI_027</v>
          </cell>
          <cell r="C452" t="str">
            <v>SUD_226</v>
          </cell>
          <cell r="D452" t="str">
            <v>South/East</v>
          </cell>
          <cell r="E452" t="str">
            <v>South</v>
          </cell>
          <cell r="F452" t="str">
            <v>Mvengue</v>
          </cell>
          <cell r="G452" t="str">
            <v>P4</v>
          </cell>
          <cell r="H452" t="str">
            <v>Grid-Gen</v>
          </cell>
          <cell r="I452" t="str">
            <v>On Air</v>
          </cell>
          <cell r="J452" t="str">
            <v>Outdoor</v>
          </cell>
          <cell r="K452" t="str">
            <v>AC</v>
          </cell>
          <cell r="L452" t="str">
            <v>Dowen</v>
          </cell>
          <cell r="M452" t="str">
            <v>Mbalmayo</v>
          </cell>
          <cell r="N452" t="str">
            <v>OCEAN</v>
          </cell>
          <cell r="O452" t="str">
            <v>Mvengue</v>
          </cell>
          <cell r="P452" t="str">
            <v>Bertrand Deffo</v>
          </cell>
          <cell r="Q452">
            <v>677549913</v>
          </cell>
          <cell r="R452">
            <v>655999890</v>
          </cell>
          <cell r="S452" t="str">
            <v>Stephane KETCHOUANG</v>
          </cell>
          <cell r="T452" t="str">
            <v>GEORGES NAKHOUL</v>
          </cell>
          <cell r="U452" t="str">
            <v>I H S</v>
          </cell>
        </row>
        <row r="453">
          <cell r="A453" t="str">
            <v>SUD_017</v>
          </cell>
          <cell r="B453" t="str">
            <v>IHS_EBO_012</v>
          </cell>
          <cell r="C453" t="str">
            <v>SUD_017</v>
          </cell>
          <cell r="D453" t="str">
            <v>South/East</v>
          </cell>
          <cell r="E453" t="str">
            <v>South</v>
          </cell>
          <cell r="F453" t="str">
            <v>Mengong</v>
          </cell>
          <cell r="G453" t="str">
            <v>P4</v>
          </cell>
          <cell r="H453" t="str">
            <v>Gen Only</v>
          </cell>
          <cell r="I453" t="str">
            <v>On Air</v>
          </cell>
          <cell r="J453" t="str">
            <v>Indoor</v>
          </cell>
          <cell r="K453" t="str">
            <v>AC</v>
          </cell>
          <cell r="L453" t="str">
            <v>Dowen</v>
          </cell>
          <cell r="M453" t="str">
            <v>Ebolowa</v>
          </cell>
          <cell r="N453" t="str">
            <v>MVILLA</v>
          </cell>
          <cell r="O453" t="str">
            <v>Mengong</v>
          </cell>
          <cell r="P453" t="str">
            <v>Bertrand Deffo</v>
          </cell>
          <cell r="Q453">
            <v>677549913</v>
          </cell>
          <cell r="R453">
            <v>655999890</v>
          </cell>
          <cell r="S453" t="str">
            <v>Stephane KETCHOUANG</v>
          </cell>
          <cell r="T453" t="str">
            <v>GEORGES NAKHOUL</v>
          </cell>
          <cell r="U453" t="str">
            <v>I H S</v>
          </cell>
        </row>
        <row r="454">
          <cell r="A454" t="str">
            <v>SUD_217</v>
          </cell>
          <cell r="B454" t="str">
            <v>IHS_EBO_006</v>
          </cell>
          <cell r="C454" t="str">
            <v>SUD_217</v>
          </cell>
          <cell r="D454" t="str">
            <v>South/East</v>
          </cell>
          <cell r="E454" t="str">
            <v>South</v>
          </cell>
          <cell r="F454" t="str">
            <v>Ebolowa-Elat</v>
          </cell>
          <cell r="G454" t="str">
            <v>P4</v>
          </cell>
          <cell r="H454" t="str">
            <v>Grid-Gen</v>
          </cell>
          <cell r="I454" t="str">
            <v>On Air</v>
          </cell>
          <cell r="J454" t="str">
            <v>Outdoor</v>
          </cell>
          <cell r="K454" t="str">
            <v>AC</v>
          </cell>
          <cell r="L454" t="str">
            <v>Dowen</v>
          </cell>
          <cell r="M454" t="str">
            <v>Ebolowa</v>
          </cell>
          <cell r="N454" t="str">
            <v>MVILLA</v>
          </cell>
          <cell r="O454" t="str">
            <v>Ebolowa 2</v>
          </cell>
          <cell r="P454" t="str">
            <v>Bertrand Deffo</v>
          </cell>
          <cell r="Q454">
            <v>677549913</v>
          </cell>
          <cell r="R454">
            <v>655999890</v>
          </cell>
          <cell r="S454" t="str">
            <v>Stephane KETCHOUANG</v>
          </cell>
          <cell r="T454" t="str">
            <v>GEORGES NAKHOUL</v>
          </cell>
          <cell r="U454" t="str">
            <v>I H S</v>
          </cell>
        </row>
        <row r="455">
          <cell r="A455" t="str">
            <v>SUD_262</v>
          </cell>
          <cell r="B455" t="str">
            <v>IHS_EBO_005</v>
          </cell>
          <cell r="C455" t="str">
            <v>SUD_262</v>
          </cell>
          <cell r="D455" t="str">
            <v>South/East</v>
          </cell>
          <cell r="E455" t="str">
            <v>South</v>
          </cell>
          <cell r="F455" t="str">
            <v>Ebolowa-Newb</v>
          </cell>
          <cell r="G455" t="str">
            <v>P4</v>
          </cell>
          <cell r="H455" t="str">
            <v>Grid-Gen</v>
          </cell>
          <cell r="I455" t="str">
            <v>On Air</v>
          </cell>
          <cell r="J455" t="str">
            <v>Outdoor</v>
          </cell>
          <cell r="K455" t="str">
            <v>AC</v>
          </cell>
          <cell r="L455" t="str">
            <v>Dowen</v>
          </cell>
          <cell r="M455" t="str">
            <v>Ebolowa</v>
          </cell>
          <cell r="N455" t="str">
            <v>MVILLA</v>
          </cell>
          <cell r="O455" t="str">
            <v>EBOLOWA 1</v>
          </cell>
          <cell r="P455" t="str">
            <v>Bertrand Deffo</v>
          </cell>
          <cell r="Q455">
            <v>677549913</v>
          </cell>
          <cell r="R455">
            <v>655999890</v>
          </cell>
          <cell r="S455" t="str">
            <v>Stephane KETCHOUANG</v>
          </cell>
          <cell r="T455" t="str">
            <v>GEORGES NAKHOUL</v>
          </cell>
          <cell r="U455" t="str">
            <v>I H S</v>
          </cell>
        </row>
        <row r="456">
          <cell r="A456" t="str">
            <v>CTR_392</v>
          </cell>
          <cell r="B456" t="str">
            <v>IHS_EBO_001</v>
          </cell>
          <cell r="C456" t="str">
            <v>CTR_392</v>
          </cell>
          <cell r="D456" t="str">
            <v>South/East</v>
          </cell>
          <cell r="E456" t="str">
            <v>South</v>
          </cell>
          <cell r="F456" t="str">
            <v>Ebolowa-Ville</v>
          </cell>
          <cell r="G456" t="str">
            <v>P4</v>
          </cell>
          <cell r="H456" t="str">
            <v>Grid-Gen</v>
          </cell>
          <cell r="I456" t="str">
            <v>On Air</v>
          </cell>
          <cell r="J456" t="str">
            <v>Outdoor</v>
          </cell>
          <cell r="K456" t="str">
            <v>AC</v>
          </cell>
          <cell r="L456" t="str">
            <v>Dowen</v>
          </cell>
          <cell r="M456" t="str">
            <v>Ebolowa</v>
          </cell>
          <cell r="N456" t="str">
            <v>MVILLA</v>
          </cell>
          <cell r="O456" t="str">
            <v>Ebolowa 2</v>
          </cell>
          <cell r="P456" t="str">
            <v>Bertrand Deffo</v>
          </cell>
          <cell r="Q456">
            <v>677549913</v>
          </cell>
          <cell r="R456">
            <v>655999890</v>
          </cell>
          <cell r="S456" t="str">
            <v>Stephane KETCHOUANG</v>
          </cell>
          <cell r="T456" t="str">
            <v>GEORGES NAKHOUL</v>
          </cell>
          <cell r="U456" t="str">
            <v>I H S</v>
          </cell>
        </row>
        <row r="457">
          <cell r="A457" t="str">
            <v>CTR_354</v>
          </cell>
          <cell r="B457" t="str">
            <v>IHS_YND_411</v>
          </cell>
          <cell r="C457" t="str">
            <v>CTR_354</v>
          </cell>
          <cell r="D457" t="str">
            <v>South/East</v>
          </cell>
          <cell r="E457" t="str">
            <v>South</v>
          </cell>
          <cell r="F457" t="str">
            <v>Mengueme</v>
          </cell>
          <cell r="G457" t="str">
            <v>P4</v>
          </cell>
          <cell r="H457" t="str">
            <v>Grid-Gen</v>
          </cell>
          <cell r="I457" t="str">
            <v>On Air</v>
          </cell>
          <cell r="J457" t="str">
            <v>Outdoor</v>
          </cell>
          <cell r="K457" t="str">
            <v>AC</v>
          </cell>
          <cell r="L457" t="str">
            <v>Dowen</v>
          </cell>
          <cell r="M457" t="str">
            <v>Mbalmayo</v>
          </cell>
          <cell r="N457" t="str">
            <v>NYON-ET-SO'O</v>
          </cell>
          <cell r="O457" t="str">
            <v>MENGUEME</v>
          </cell>
          <cell r="P457" t="str">
            <v>Bertrand Deffo</v>
          </cell>
          <cell r="Q457">
            <v>677549913</v>
          </cell>
          <cell r="R457">
            <v>655999890</v>
          </cell>
          <cell r="S457" t="str">
            <v>Stephane KETCHOUANG</v>
          </cell>
          <cell r="T457" t="str">
            <v>GEORGES NAKHOUL</v>
          </cell>
          <cell r="U457" t="str">
            <v>I H S</v>
          </cell>
        </row>
        <row r="458">
          <cell r="A458" t="str">
            <v>CTR_252</v>
          </cell>
          <cell r="B458" t="str">
            <v>IHS_YND_358</v>
          </cell>
          <cell r="C458" t="str">
            <v>CTR_252</v>
          </cell>
          <cell r="D458" t="str">
            <v>South/East</v>
          </cell>
          <cell r="E458" t="str">
            <v>South</v>
          </cell>
          <cell r="F458" t="str">
            <v>Mbalmayo-Ngalan</v>
          </cell>
          <cell r="G458" t="str">
            <v>P4</v>
          </cell>
          <cell r="H458" t="str">
            <v>Grid-Gen</v>
          </cell>
          <cell r="I458" t="str">
            <v>On Air</v>
          </cell>
          <cell r="J458" t="str">
            <v>Outdoor</v>
          </cell>
          <cell r="K458" t="str">
            <v>AC</v>
          </cell>
          <cell r="L458" t="str">
            <v>Dowen</v>
          </cell>
          <cell r="M458" t="str">
            <v>Mbalmayo</v>
          </cell>
          <cell r="N458" t="str">
            <v>NYON-ET-SO'O</v>
          </cell>
          <cell r="O458" t="str">
            <v>Mbalmayo</v>
          </cell>
          <cell r="P458" t="str">
            <v>Bertrand Deffo</v>
          </cell>
          <cell r="Q458">
            <v>677549913</v>
          </cell>
          <cell r="R458">
            <v>655999890</v>
          </cell>
          <cell r="S458" t="str">
            <v>Stephane KETCHOUANG</v>
          </cell>
          <cell r="T458" t="str">
            <v>GEORGES NAKHOUL</v>
          </cell>
          <cell r="U458" t="str">
            <v>I H S</v>
          </cell>
        </row>
        <row r="459">
          <cell r="A459" t="str">
            <v>CTR_260</v>
          </cell>
          <cell r="B459" t="str">
            <v>IHS_YND_346</v>
          </cell>
          <cell r="C459" t="str">
            <v>CTR_260</v>
          </cell>
          <cell r="D459" t="str">
            <v>South/East</v>
          </cell>
          <cell r="E459" t="str">
            <v>South</v>
          </cell>
          <cell r="F459" t="str">
            <v>Bikok</v>
          </cell>
          <cell r="G459" t="str">
            <v>P4</v>
          </cell>
          <cell r="H459" t="str">
            <v>Grid-Hybrid-Gen</v>
          </cell>
          <cell r="I459" t="str">
            <v>On Air</v>
          </cell>
          <cell r="J459" t="str">
            <v>Outdoor</v>
          </cell>
          <cell r="K459" t="str">
            <v>AC</v>
          </cell>
          <cell r="L459" t="str">
            <v>Dowen</v>
          </cell>
          <cell r="M459" t="str">
            <v>Mbalmayo</v>
          </cell>
          <cell r="N459" t="str">
            <v>NYON-ET-SO'O</v>
          </cell>
          <cell r="O459" t="str">
            <v>Bikok</v>
          </cell>
          <cell r="P459" t="str">
            <v>Bertrand Deffo</v>
          </cell>
          <cell r="Q459">
            <v>677549913</v>
          </cell>
          <cell r="R459">
            <v>655999890</v>
          </cell>
          <cell r="S459" t="str">
            <v>Stephane KETCHOUANG</v>
          </cell>
          <cell r="T459" t="str">
            <v>GEORGES NAKHOUL</v>
          </cell>
          <cell r="U459" t="str">
            <v>I H S</v>
          </cell>
        </row>
        <row r="460">
          <cell r="A460" t="str">
            <v>SUD_056</v>
          </cell>
          <cell r="B460" t="str">
            <v>IHS_EBO_106</v>
          </cell>
          <cell r="C460" t="str">
            <v>SUD_056</v>
          </cell>
          <cell r="D460" t="str">
            <v>South/East</v>
          </cell>
          <cell r="E460" t="str">
            <v>South</v>
          </cell>
          <cell r="F460" t="str">
            <v>MEMVELE OCM</v>
          </cell>
          <cell r="G460" t="str">
            <v>P4</v>
          </cell>
          <cell r="H460" t="str">
            <v>Hybrid-Gen</v>
          </cell>
          <cell r="I460" t="str">
            <v>On Air</v>
          </cell>
          <cell r="J460" t="str">
            <v>Outdoor</v>
          </cell>
          <cell r="K460" t="str">
            <v>AC</v>
          </cell>
          <cell r="L460" t="str">
            <v>Dowen</v>
          </cell>
          <cell r="M460" t="str">
            <v>Ebolowa</v>
          </cell>
          <cell r="N460" t="str">
            <v>NTEM</v>
          </cell>
          <cell r="O460" t="str">
            <v>Ma'an</v>
          </cell>
          <cell r="P460" t="str">
            <v>Bertrand Deffo</v>
          </cell>
          <cell r="Q460">
            <v>677549913</v>
          </cell>
          <cell r="R460">
            <v>655999890</v>
          </cell>
          <cell r="S460" t="str">
            <v>Stephane KETCHOUANG</v>
          </cell>
          <cell r="T460" t="str">
            <v>GEORGES NAKHOUL</v>
          </cell>
          <cell r="U460" t="str">
            <v>I H S</v>
          </cell>
        </row>
        <row r="461">
          <cell r="A461" t="str">
            <v>CTR_136</v>
          </cell>
          <cell r="B461" t="str">
            <v>IHS_YND_361</v>
          </cell>
          <cell r="C461" t="str">
            <v>CTR_136</v>
          </cell>
          <cell r="D461" t="str">
            <v>South/East</v>
          </cell>
          <cell r="E461" t="str">
            <v>South</v>
          </cell>
          <cell r="F461" t="str">
            <v>Mbalmayou-Mboukoulou-IHS</v>
          </cell>
          <cell r="G461" t="str">
            <v>P4</v>
          </cell>
          <cell r="H461" t="str">
            <v>Grid-Gen</v>
          </cell>
          <cell r="I461" t="str">
            <v>On Air</v>
          </cell>
          <cell r="J461" t="str">
            <v>Outdoor</v>
          </cell>
          <cell r="K461" t="str">
            <v>AC</v>
          </cell>
          <cell r="L461" t="str">
            <v>Dowen</v>
          </cell>
          <cell r="M461" t="str">
            <v>Mbalmayo</v>
          </cell>
          <cell r="N461" t="str">
            <v>NYON-ET-SO'O</v>
          </cell>
          <cell r="O461" t="str">
            <v>Mbalmayo</v>
          </cell>
          <cell r="P461" t="str">
            <v>Bertrand Deffo</v>
          </cell>
          <cell r="Q461">
            <v>677549913</v>
          </cell>
          <cell r="R461">
            <v>655999890</v>
          </cell>
          <cell r="S461" t="str">
            <v>Stephane KETCHOUANG</v>
          </cell>
          <cell r="T461" t="str">
            <v>GEORGES NAKHOUL</v>
          </cell>
          <cell r="U461" t="str">
            <v>I H S</v>
          </cell>
        </row>
        <row r="462">
          <cell r="A462" t="str">
            <v>SUD_040</v>
          </cell>
          <cell r="B462" t="str">
            <v>IHS_KRI_025</v>
          </cell>
          <cell r="C462" t="str">
            <v>SUD_040</v>
          </cell>
          <cell r="D462" t="str">
            <v>South/East</v>
          </cell>
          <cell r="E462" t="str">
            <v>South</v>
          </cell>
          <cell r="F462" t="str">
            <v>BIPINDI-IHS</v>
          </cell>
          <cell r="G462" t="str">
            <v>P4</v>
          </cell>
          <cell r="H462" t="str">
            <v>Hybrid-Gen</v>
          </cell>
          <cell r="I462" t="str">
            <v>On Air</v>
          </cell>
          <cell r="J462" t="str">
            <v>Outdoor</v>
          </cell>
          <cell r="K462" t="str">
            <v>AC</v>
          </cell>
          <cell r="L462" t="str">
            <v>Dowen</v>
          </cell>
          <cell r="M462" t="str">
            <v>Ebolowa</v>
          </cell>
          <cell r="N462" t="str">
            <v>OCEAN</v>
          </cell>
          <cell r="O462" t="str">
            <v>Bipindi</v>
          </cell>
          <cell r="P462" t="str">
            <v>Bertrand Deffo</v>
          </cell>
          <cell r="Q462">
            <v>677549913</v>
          </cell>
          <cell r="R462">
            <v>655999890</v>
          </cell>
          <cell r="S462" t="str">
            <v>Stephane KETCHOUANG</v>
          </cell>
          <cell r="T462" t="str">
            <v>GEORGES NAKHOUL</v>
          </cell>
          <cell r="U462" t="str">
            <v>I H S</v>
          </cell>
        </row>
        <row r="463">
          <cell r="A463" t="str">
            <v>SUD_038</v>
          </cell>
          <cell r="B463" t="str">
            <v>IHS_EBO_102</v>
          </cell>
          <cell r="C463" t="str">
            <v>SUD_038</v>
          </cell>
          <cell r="D463" t="str">
            <v>South/East</v>
          </cell>
          <cell r="E463" t="str">
            <v>South</v>
          </cell>
          <cell r="F463" t="str">
            <v>Olamze-IHS</v>
          </cell>
          <cell r="G463" t="str">
            <v>P5</v>
          </cell>
          <cell r="H463" t="str">
            <v>Grid-Gen</v>
          </cell>
          <cell r="I463" t="str">
            <v>On Air</v>
          </cell>
          <cell r="J463" t="str">
            <v>Outdoor</v>
          </cell>
          <cell r="K463" t="str">
            <v>AC</v>
          </cell>
          <cell r="L463" t="str">
            <v>Dowen</v>
          </cell>
          <cell r="M463" t="str">
            <v>Ebolowa</v>
          </cell>
          <cell r="N463" t="str">
            <v>NTEM</v>
          </cell>
          <cell r="O463" t="str">
            <v>Olamze</v>
          </cell>
          <cell r="P463" t="str">
            <v>Bertrand Deffo</v>
          </cell>
          <cell r="Q463">
            <v>677549913</v>
          </cell>
          <cell r="R463">
            <v>655999890</v>
          </cell>
          <cell r="S463" t="str">
            <v>Stephane KETCHOUANG</v>
          </cell>
          <cell r="T463" t="str">
            <v>GEORGES NAKHOUL</v>
          </cell>
          <cell r="U463" t="str">
            <v>I H S</v>
          </cell>
        </row>
        <row r="464">
          <cell r="A464" t="str">
            <v>SUD_256</v>
          </cell>
          <cell r="B464" t="str">
            <v>IHS_EBO_016</v>
          </cell>
          <cell r="C464" t="str">
            <v>SUD_256</v>
          </cell>
          <cell r="D464" t="str">
            <v>South/East</v>
          </cell>
          <cell r="E464" t="str">
            <v>South</v>
          </cell>
          <cell r="F464" t="str">
            <v>Melane</v>
          </cell>
          <cell r="G464" t="str">
            <v>P5</v>
          </cell>
          <cell r="H464" t="str">
            <v>Grid-Gen</v>
          </cell>
          <cell r="I464" t="str">
            <v>On Air</v>
          </cell>
          <cell r="J464" t="str">
            <v>Outdoor</v>
          </cell>
          <cell r="K464" t="str">
            <v>AC</v>
          </cell>
          <cell r="L464" t="str">
            <v>Dowen</v>
          </cell>
          <cell r="M464" t="str">
            <v>Mbalmayo</v>
          </cell>
          <cell r="N464" t="str">
            <v>MVILLA</v>
          </cell>
          <cell r="O464" t="str">
            <v>MENGONG</v>
          </cell>
          <cell r="P464" t="str">
            <v>Bertrand Deffo</v>
          </cell>
          <cell r="Q464">
            <v>677549913</v>
          </cell>
          <cell r="R464">
            <v>655999890</v>
          </cell>
          <cell r="S464" t="str">
            <v>Stephane KETCHOUANG</v>
          </cell>
          <cell r="T464" t="str">
            <v>GEORGES NAKHOUL</v>
          </cell>
          <cell r="U464" t="str">
            <v>I H S</v>
          </cell>
        </row>
        <row r="465">
          <cell r="A465" t="str">
            <v>SUD_037</v>
          </cell>
          <cell r="B465" t="str">
            <v>IHS_EBO_105</v>
          </cell>
          <cell r="C465" t="str">
            <v>SUD_037</v>
          </cell>
          <cell r="D465" t="str">
            <v>South/East</v>
          </cell>
          <cell r="E465" t="str">
            <v>South</v>
          </cell>
          <cell r="F465" t="str">
            <v>Maan-IHS</v>
          </cell>
          <cell r="G465" t="str">
            <v>P5</v>
          </cell>
          <cell r="H465" t="str">
            <v>Gen Only</v>
          </cell>
          <cell r="I465" t="str">
            <v>On Air</v>
          </cell>
          <cell r="J465" t="str">
            <v>Outdoor</v>
          </cell>
          <cell r="K465" t="str">
            <v>AC</v>
          </cell>
          <cell r="L465" t="str">
            <v>Dowen</v>
          </cell>
          <cell r="M465" t="str">
            <v>Ebolowa</v>
          </cell>
          <cell r="N465" t="str">
            <v>NTEM</v>
          </cell>
          <cell r="O465" t="str">
            <v>Ma'an</v>
          </cell>
          <cell r="P465" t="str">
            <v>Bertrand Deffo</v>
          </cell>
          <cell r="Q465">
            <v>677549913</v>
          </cell>
          <cell r="R465">
            <v>655999890</v>
          </cell>
          <cell r="S465" t="str">
            <v>Stephane KETCHOUANG</v>
          </cell>
          <cell r="T465" t="str">
            <v>GEORGES NAKHOUL</v>
          </cell>
          <cell r="U465" t="str">
            <v>I H S</v>
          </cell>
        </row>
        <row r="466">
          <cell r="A466" t="str">
            <v>SUD_070</v>
          </cell>
          <cell r="B466" t="str">
            <v>IHS_KRI_118</v>
          </cell>
          <cell r="C466" t="str">
            <v>SUD_070</v>
          </cell>
          <cell r="D466" t="str">
            <v>South/East</v>
          </cell>
          <cell r="E466" t="str">
            <v>South</v>
          </cell>
          <cell r="F466" t="str">
            <v>Adjap</v>
          </cell>
          <cell r="G466" t="str">
            <v>P5</v>
          </cell>
          <cell r="H466" t="str">
            <v>Grid-Gen</v>
          </cell>
          <cell r="I466" t="str">
            <v>On Air</v>
          </cell>
          <cell r="J466" t="str">
            <v>Outdoor</v>
          </cell>
          <cell r="K466" t="str">
            <v>AC</v>
          </cell>
          <cell r="L466" t="str">
            <v>Dowen</v>
          </cell>
          <cell r="M466" t="str">
            <v>Ebolowa</v>
          </cell>
          <cell r="N466" t="str">
            <v>OCEAN</v>
          </cell>
          <cell r="O466" t="str">
            <v>Effoulane</v>
          </cell>
          <cell r="P466" t="str">
            <v>Bertrand Deffo</v>
          </cell>
          <cell r="Q466">
            <v>677549913</v>
          </cell>
          <cell r="R466">
            <v>655999890</v>
          </cell>
          <cell r="S466" t="str">
            <v>Stephane KETCHOUANG</v>
          </cell>
          <cell r="T466" t="str">
            <v>GEORGES NAKHOUL</v>
          </cell>
          <cell r="U466" t="str">
            <v>I H S</v>
          </cell>
        </row>
        <row r="467">
          <cell r="A467" t="str">
            <v>CTR_493</v>
          </cell>
          <cell r="B467" t="str">
            <v>IHS_YND_585</v>
          </cell>
          <cell r="C467" t="str">
            <v>CTR_493</v>
          </cell>
          <cell r="D467" t="str">
            <v>South/East</v>
          </cell>
          <cell r="E467" t="str">
            <v>South</v>
          </cell>
          <cell r="F467" t="str">
            <v>Mbalmayo Oyak</v>
          </cell>
          <cell r="G467" t="str">
            <v>P5</v>
          </cell>
          <cell r="H467" t="str">
            <v>Grid-Gen</v>
          </cell>
          <cell r="I467" t="str">
            <v>On Air</v>
          </cell>
          <cell r="J467" t="str">
            <v>Outdoor</v>
          </cell>
          <cell r="K467" t="str">
            <v>AC</v>
          </cell>
          <cell r="L467" t="str">
            <v>Dowen</v>
          </cell>
          <cell r="M467" t="str">
            <v>Mbalmayo</v>
          </cell>
          <cell r="N467" t="str">
            <v>NYON-ET-SO'O</v>
          </cell>
          <cell r="O467" t="str">
            <v>MBALMAYO</v>
          </cell>
          <cell r="P467" t="str">
            <v>Bertrand Deffo</v>
          </cell>
          <cell r="Q467">
            <v>677549913</v>
          </cell>
          <cell r="R467">
            <v>655999890</v>
          </cell>
          <cell r="S467" t="str">
            <v>Stephane KETCHOUANG</v>
          </cell>
          <cell r="T467" t="str">
            <v>GEORGES NAKHOUL</v>
          </cell>
          <cell r="U467" t="str">
            <v>I H S</v>
          </cell>
        </row>
        <row r="468">
          <cell r="A468" t="str">
            <v>CTR_117</v>
          </cell>
          <cell r="B468" t="str">
            <v>IHS_YND_364</v>
          </cell>
          <cell r="C468" t="str">
            <v>CTR_117</v>
          </cell>
          <cell r="D468" t="str">
            <v>South/East</v>
          </cell>
          <cell r="E468" t="str">
            <v>South</v>
          </cell>
          <cell r="F468" t="str">
            <v>Manmenye</v>
          </cell>
          <cell r="G468" t="str">
            <v>P5</v>
          </cell>
          <cell r="H468" t="str">
            <v>Grid-Hybrid-Gen</v>
          </cell>
          <cell r="I468" t="str">
            <v>On Air</v>
          </cell>
          <cell r="J468" t="str">
            <v>Indoor</v>
          </cell>
          <cell r="K468" t="str">
            <v>AC</v>
          </cell>
          <cell r="L468" t="str">
            <v>Dowen</v>
          </cell>
          <cell r="M468" t="str">
            <v>Mbalmayo</v>
          </cell>
          <cell r="N468" t="str">
            <v>NYON-ET-SO'O</v>
          </cell>
          <cell r="O468" t="str">
            <v>Mbalmayo</v>
          </cell>
          <cell r="P468" t="str">
            <v>Bertrand Deffo</v>
          </cell>
          <cell r="Q468">
            <v>677549913</v>
          </cell>
          <cell r="R468">
            <v>655999890</v>
          </cell>
          <cell r="S468" t="str">
            <v>Stephane KETCHOUANG</v>
          </cell>
          <cell r="T468" t="str">
            <v>GEORGES NAKHOUL</v>
          </cell>
          <cell r="U468" t="str">
            <v>I H S</v>
          </cell>
        </row>
        <row r="469">
          <cell r="A469" t="str">
            <v>SUD_245</v>
          </cell>
          <cell r="B469" t="str">
            <v>IHS_EBO_017</v>
          </cell>
          <cell r="C469" t="str">
            <v>SUD_245</v>
          </cell>
          <cell r="D469" t="str">
            <v>South/East</v>
          </cell>
          <cell r="E469" t="str">
            <v>South</v>
          </cell>
          <cell r="F469" t="str">
            <v>Mvoula</v>
          </cell>
          <cell r="G469" t="str">
            <v>P5</v>
          </cell>
          <cell r="H469" t="str">
            <v>Grid-Gen</v>
          </cell>
          <cell r="I469" t="str">
            <v>On Air</v>
          </cell>
          <cell r="J469" t="str">
            <v>Outdoor</v>
          </cell>
          <cell r="K469" t="str">
            <v>AC</v>
          </cell>
          <cell r="L469" t="str">
            <v>Dowen</v>
          </cell>
          <cell r="M469" t="str">
            <v>Ebolowa</v>
          </cell>
          <cell r="N469" t="str">
            <v>MVILLA</v>
          </cell>
          <cell r="O469" t="str">
            <v>BIWONG BOULOU</v>
          </cell>
          <cell r="P469" t="str">
            <v>Bertrand Deffo</v>
          </cell>
          <cell r="Q469">
            <v>677549913</v>
          </cell>
          <cell r="R469">
            <v>655999890</v>
          </cell>
          <cell r="S469" t="str">
            <v>Stephane KETCHOUANG</v>
          </cell>
          <cell r="T469" t="str">
            <v>GEORGES NAKHOUL</v>
          </cell>
          <cell r="U469" t="str">
            <v>I H S</v>
          </cell>
        </row>
        <row r="470">
          <cell r="A470" t="str">
            <v>SUD_264</v>
          </cell>
          <cell r="B470" t="str">
            <v>IHS_EBO_002</v>
          </cell>
          <cell r="C470" t="str">
            <v>SUD_264</v>
          </cell>
          <cell r="D470" t="str">
            <v>South/East</v>
          </cell>
          <cell r="E470" t="str">
            <v>South</v>
          </cell>
          <cell r="F470" t="str">
            <v>Ebolowa-Angale</v>
          </cell>
          <cell r="G470" t="str">
            <v>P5</v>
          </cell>
          <cell r="H470" t="str">
            <v>Grid-Gen</v>
          </cell>
          <cell r="I470" t="str">
            <v>On Air</v>
          </cell>
          <cell r="J470" t="str">
            <v>Outdoor</v>
          </cell>
          <cell r="K470" t="str">
            <v>AC</v>
          </cell>
          <cell r="L470" t="str">
            <v>Dowen</v>
          </cell>
          <cell r="M470" t="str">
            <v>Ebolowa</v>
          </cell>
          <cell r="N470" t="str">
            <v>MVILLA</v>
          </cell>
          <cell r="O470" t="str">
            <v>Ebolowa 2</v>
          </cell>
          <cell r="P470" t="str">
            <v>Bertrand Deffo</v>
          </cell>
          <cell r="Q470">
            <v>677549913</v>
          </cell>
          <cell r="R470">
            <v>655999890</v>
          </cell>
          <cell r="S470" t="str">
            <v>Stephane KETCHOUANG</v>
          </cell>
          <cell r="T470" t="str">
            <v>GEORGES NAKHOUL</v>
          </cell>
          <cell r="U470" t="str">
            <v>I H S</v>
          </cell>
        </row>
        <row r="471">
          <cell r="A471" t="str">
            <v>SUD_223</v>
          </cell>
          <cell r="B471" t="str">
            <v>IHS_EBO_007</v>
          </cell>
          <cell r="C471" t="str">
            <v>SUD_223</v>
          </cell>
          <cell r="D471" t="str">
            <v>South/East</v>
          </cell>
          <cell r="E471" t="str">
            <v>South</v>
          </cell>
          <cell r="F471" t="str">
            <v>Ebolowa-Mekalat</v>
          </cell>
          <cell r="G471" t="str">
            <v>P5</v>
          </cell>
          <cell r="H471" t="str">
            <v>Grid-Gen</v>
          </cell>
          <cell r="I471" t="str">
            <v>On Air</v>
          </cell>
          <cell r="J471" t="str">
            <v>Outdoor</v>
          </cell>
          <cell r="K471" t="str">
            <v>AC</v>
          </cell>
          <cell r="L471" t="str">
            <v>Dowen</v>
          </cell>
          <cell r="M471" t="str">
            <v>Ebolowa</v>
          </cell>
          <cell r="N471" t="str">
            <v>MVILLA</v>
          </cell>
          <cell r="O471" t="str">
            <v>Ebolowa 2</v>
          </cell>
          <cell r="P471" t="str">
            <v>Bertrand Deffo</v>
          </cell>
          <cell r="Q471">
            <v>677549913</v>
          </cell>
          <cell r="R471">
            <v>655999890</v>
          </cell>
          <cell r="S471" t="str">
            <v>Stephane KETCHOUANG</v>
          </cell>
          <cell r="T471" t="str">
            <v>GEORGES NAKHOUL</v>
          </cell>
          <cell r="U471" t="str">
            <v>I H S</v>
          </cell>
        </row>
        <row r="472">
          <cell r="A472" t="str">
            <v>CTR_517</v>
          </cell>
          <cell r="B472" t="str">
            <v>IHS_YND_595</v>
          </cell>
          <cell r="C472" t="str">
            <v>CTR_517</v>
          </cell>
          <cell r="D472" t="str">
            <v>South/East</v>
          </cell>
          <cell r="E472" t="str">
            <v>South</v>
          </cell>
          <cell r="F472" t="str">
            <v>Akoeman</v>
          </cell>
          <cell r="G472" t="str">
            <v>P5</v>
          </cell>
          <cell r="H472" t="str">
            <v>Grid-Hybrid-Gen</v>
          </cell>
          <cell r="I472" t="str">
            <v>On Air</v>
          </cell>
          <cell r="J472" t="str">
            <v>Outdoor</v>
          </cell>
          <cell r="K472" t="str">
            <v>AC</v>
          </cell>
          <cell r="L472" t="str">
            <v>Dowen</v>
          </cell>
          <cell r="M472" t="str">
            <v>Mbalmayo</v>
          </cell>
          <cell r="N472" t="str">
            <v>NYON-ET-SO'O</v>
          </cell>
          <cell r="O472" t="str">
            <v>Akoeman</v>
          </cell>
          <cell r="P472" t="str">
            <v>Bertrand Deffo</v>
          </cell>
          <cell r="Q472">
            <v>677549913</v>
          </cell>
          <cell r="R472">
            <v>655999890</v>
          </cell>
          <cell r="S472" t="str">
            <v>Stephane KETCHOUANG</v>
          </cell>
          <cell r="T472" t="str">
            <v>GEORGES NAKHOUL</v>
          </cell>
          <cell r="U472" t="str">
            <v>I H S</v>
          </cell>
        </row>
        <row r="473">
          <cell r="A473" t="str">
            <v>CTR_355</v>
          </cell>
          <cell r="B473" t="str">
            <v>IHS_EBO_015</v>
          </cell>
          <cell r="C473" t="str">
            <v>CTR_355</v>
          </cell>
          <cell r="D473" t="str">
            <v>South/East</v>
          </cell>
          <cell r="E473" t="str">
            <v>South</v>
          </cell>
          <cell r="F473" t="str">
            <v>Ntoumba</v>
          </cell>
          <cell r="G473" t="str">
            <v>P5</v>
          </cell>
          <cell r="H473" t="str">
            <v>Grid-Gen</v>
          </cell>
          <cell r="I473" t="str">
            <v>On Air</v>
          </cell>
          <cell r="J473" t="str">
            <v>Outdoor</v>
          </cell>
          <cell r="K473" t="str">
            <v>AC</v>
          </cell>
          <cell r="L473" t="str">
            <v>Dowen</v>
          </cell>
          <cell r="M473" t="str">
            <v>Ebolowa</v>
          </cell>
          <cell r="N473" t="str">
            <v>MVILLA</v>
          </cell>
          <cell r="O473" t="str">
            <v>Ngoulemakong</v>
          </cell>
          <cell r="P473" t="str">
            <v>Bertrand Deffo</v>
          </cell>
          <cell r="Q473">
            <v>677549913</v>
          </cell>
          <cell r="R473">
            <v>655999890</v>
          </cell>
          <cell r="S473" t="str">
            <v>Stephane KETCHOUANG</v>
          </cell>
          <cell r="T473" t="str">
            <v>GEORGES NAKHOUL</v>
          </cell>
          <cell r="U473" t="str">
            <v>I H S</v>
          </cell>
        </row>
        <row r="474">
          <cell r="A474" t="str">
            <v>SUD_801</v>
          </cell>
          <cell r="B474" t="str">
            <v>IHS_EBO_026</v>
          </cell>
          <cell r="C474" t="str">
            <v>SUD_801</v>
          </cell>
          <cell r="D474" t="str">
            <v>South/East</v>
          </cell>
          <cell r="E474" t="str">
            <v>South</v>
          </cell>
          <cell r="F474" t="str">
            <v>Ntoumou</v>
          </cell>
          <cell r="G474" t="str">
            <v>P5</v>
          </cell>
          <cell r="H474" t="str">
            <v>Gen Only</v>
          </cell>
          <cell r="I474" t="str">
            <v>On Air</v>
          </cell>
          <cell r="J474" t="str">
            <v>Outdoor</v>
          </cell>
          <cell r="K474" t="str">
            <v>AC</v>
          </cell>
          <cell r="L474" t="str">
            <v>Dowen</v>
          </cell>
          <cell r="M474" t="str">
            <v>Ebolowa</v>
          </cell>
          <cell r="N474" t="str">
            <v>NTEM</v>
          </cell>
          <cell r="O474" t="str">
            <v>MAAN</v>
          </cell>
          <cell r="P474" t="str">
            <v>Bertrand Deffo</v>
          </cell>
          <cell r="Q474">
            <v>677549913</v>
          </cell>
          <cell r="R474">
            <v>655999890</v>
          </cell>
          <cell r="S474" t="str">
            <v>Stephane KETCHOUANG</v>
          </cell>
          <cell r="T474" t="str">
            <v>GEORGES NAKHOUL</v>
          </cell>
          <cell r="U474" t="str">
            <v>I H S</v>
          </cell>
        </row>
        <row r="475">
          <cell r="A475" t="str">
            <v>CTR_532</v>
          </cell>
          <cell r="B475" t="str">
            <v>IHS_YND_678</v>
          </cell>
          <cell r="C475" t="str">
            <v>CTR_532</v>
          </cell>
          <cell r="D475" t="str">
            <v>South/East</v>
          </cell>
          <cell r="E475" t="str">
            <v>South</v>
          </cell>
          <cell r="F475" t="str">
            <v>Ngomedzap</v>
          </cell>
          <cell r="G475" t="str">
            <v>P5</v>
          </cell>
          <cell r="H475" t="str">
            <v>Gen Only</v>
          </cell>
          <cell r="I475" t="str">
            <v>On Air</v>
          </cell>
          <cell r="J475" t="str">
            <v>Outdoor</v>
          </cell>
          <cell r="K475" t="str">
            <v>AC</v>
          </cell>
          <cell r="L475" t="str">
            <v>Dowen</v>
          </cell>
          <cell r="M475" t="str">
            <v>Mbalmayo</v>
          </cell>
          <cell r="N475" t="str">
            <v>NYON-ET-SO'O</v>
          </cell>
          <cell r="O475" t="str">
            <v>ngomedzap</v>
          </cell>
          <cell r="P475" t="str">
            <v>Bertrand Deffo</v>
          </cell>
          <cell r="Q475">
            <v>677549913</v>
          </cell>
          <cell r="R475">
            <v>655999890</v>
          </cell>
          <cell r="S475" t="str">
            <v>Stephane KETCHOUANG</v>
          </cell>
          <cell r="T475" t="str">
            <v>GEORGES NAKHOUL</v>
          </cell>
          <cell r="U475" t="str">
            <v>I H S</v>
          </cell>
        </row>
        <row r="476">
          <cell r="A476" t="str">
            <v>SUD_026</v>
          </cell>
          <cell r="B476" t="str">
            <v>IHS_EBO_104</v>
          </cell>
          <cell r="C476" t="str">
            <v>SUD_026</v>
          </cell>
          <cell r="D476" t="str">
            <v>South/East</v>
          </cell>
          <cell r="E476" t="str">
            <v>South</v>
          </cell>
          <cell r="F476" t="str">
            <v>Kye ossi ii</v>
          </cell>
          <cell r="G476" t="str">
            <v>P5</v>
          </cell>
          <cell r="H476" t="str">
            <v>Gen Only</v>
          </cell>
          <cell r="I476" t="str">
            <v>On Air</v>
          </cell>
          <cell r="J476" t="str">
            <v>Outdoor</v>
          </cell>
          <cell r="K476" t="str">
            <v>AC</v>
          </cell>
          <cell r="L476" t="str">
            <v>Dowen</v>
          </cell>
          <cell r="M476" t="str">
            <v>Ebolowa</v>
          </cell>
          <cell r="N476" t="str">
            <v>NTEM</v>
          </cell>
          <cell r="O476" t="str">
            <v>Kyeossi</v>
          </cell>
          <cell r="P476" t="str">
            <v>Bertrand Deffo</v>
          </cell>
          <cell r="Q476">
            <v>677549913</v>
          </cell>
          <cell r="R476">
            <v>655999890</v>
          </cell>
          <cell r="S476" t="str">
            <v>Stephane KETCHOUANG</v>
          </cell>
          <cell r="T476" t="str">
            <v>GEORGES NAKHOUL</v>
          </cell>
          <cell r="U476" t="str">
            <v>I H S</v>
          </cell>
        </row>
        <row r="477">
          <cell r="A477" t="str">
            <v>CTR_366</v>
          </cell>
          <cell r="B477" t="str">
            <v>IHS_YND_344</v>
          </cell>
          <cell r="C477" t="str">
            <v>CTR_366</v>
          </cell>
          <cell r="D477" t="str">
            <v>South/East</v>
          </cell>
          <cell r="E477" t="str">
            <v>South</v>
          </cell>
          <cell r="F477" t="str">
            <v>Zamakoe-MTN</v>
          </cell>
          <cell r="G477" t="str">
            <v>P5</v>
          </cell>
          <cell r="H477" t="str">
            <v>Grid-Gen</v>
          </cell>
          <cell r="I477" t="str">
            <v>On Air</v>
          </cell>
          <cell r="J477" t="str">
            <v>Indoor</v>
          </cell>
          <cell r="K477" t="str">
            <v>AC</v>
          </cell>
          <cell r="L477" t="str">
            <v>Dowen</v>
          </cell>
          <cell r="M477" t="str">
            <v>Mbalmayo</v>
          </cell>
          <cell r="N477" t="str">
            <v>NYON-ET-SO'O</v>
          </cell>
          <cell r="O477" t="str">
            <v>Mbalmayo</v>
          </cell>
          <cell r="P477" t="str">
            <v>Bertrand Deffo</v>
          </cell>
          <cell r="Q477">
            <v>677549913</v>
          </cell>
          <cell r="R477">
            <v>655999890</v>
          </cell>
          <cell r="S477" t="str">
            <v>Stephane KETCHOUANG</v>
          </cell>
          <cell r="T477" t="str">
            <v>GEORGES NAKHOUL</v>
          </cell>
          <cell r="U477" t="str">
            <v>I H S</v>
          </cell>
        </row>
        <row r="478">
          <cell r="A478" t="str">
            <v>SUD_236</v>
          </cell>
          <cell r="B478" t="str">
            <v>IHS_YND_410</v>
          </cell>
          <cell r="C478" t="str">
            <v>SUD_236</v>
          </cell>
          <cell r="D478" t="str">
            <v>South/East</v>
          </cell>
          <cell r="E478" t="str">
            <v>South</v>
          </cell>
          <cell r="F478" t="str">
            <v>Avebe-MTN</v>
          </cell>
          <cell r="G478" t="str">
            <v>P5</v>
          </cell>
          <cell r="H478" t="str">
            <v>Grid-Gen</v>
          </cell>
          <cell r="I478" t="str">
            <v>On Air</v>
          </cell>
          <cell r="J478" t="str">
            <v>Outdoor</v>
          </cell>
          <cell r="K478" t="str">
            <v>AC</v>
          </cell>
          <cell r="L478" t="str">
            <v>Dowen</v>
          </cell>
          <cell r="M478" t="str">
            <v>Mbalmayo</v>
          </cell>
          <cell r="N478" t="str">
            <v>NYON-ET-SO'O</v>
          </cell>
          <cell r="O478" t="str">
            <v>Mbalmayo</v>
          </cell>
          <cell r="P478" t="str">
            <v>Bertrand Deffo</v>
          </cell>
          <cell r="Q478">
            <v>677549913</v>
          </cell>
          <cell r="R478">
            <v>655999890</v>
          </cell>
          <cell r="S478" t="str">
            <v>Stephane KETCHOUANG</v>
          </cell>
          <cell r="T478" t="str">
            <v>GEORGES NAKHOUL</v>
          </cell>
          <cell r="U478" t="str">
            <v>I H S</v>
          </cell>
        </row>
        <row r="479">
          <cell r="A479" t="str">
            <v>CTR_304</v>
          </cell>
          <cell r="B479" t="str">
            <v>IHS_EBO_011</v>
          </cell>
          <cell r="C479" t="str">
            <v>CTR_304</v>
          </cell>
          <cell r="D479" t="str">
            <v>South/East</v>
          </cell>
          <cell r="E479" t="str">
            <v>South</v>
          </cell>
          <cell r="F479" t="str">
            <v>Biba-MTN</v>
          </cell>
          <cell r="G479" t="str">
            <v>P5</v>
          </cell>
          <cell r="H479" t="str">
            <v>Grid-Gen</v>
          </cell>
          <cell r="I479" t="str">
            <v>On Air</v>
          </cell>
          <cell r="J479" t="str">
            <v>Outdoor</v>
          </cell>
          <cell r="K479" t="str">
            <v>AC</v>
          </cell>
          <cell r="L479" t="str">
            <v>Dowen</v>
          </cell>
          <cell r="M479" t="str">
            <v>Ebolowa</v>
          </cell>
          <cell r="N479" t="str">
            <v>MVILLA</v>
          </cell>
          <cell r="O479" t="str">
            <v>Ebolowa 1</v>
          </cell>
          <cell r="P479" t="str">
            <v>Bertrand Deffo</v>
          </cell>
          <cell r="Q479">
            <v>677549913</v>
          </cell>
          <cell r="R479">
            <v>655999890</v>
          </cell>
          <cell r="S479" t="str">
            <v>Stephane KETCHOUANG</v>
          </cell>
          <cell r="T479" t="str">
            <v>GEORGES NAKHOUL</v>
          </cell>
          <cell r="U479" t="str">
            <v>I H S</v>
          </cell>
        </row>
        <row r="480">
          <cell r="A480" t="str">
            <v>SUD_263</v>
          </cell>
          <cell r="B480" t="str">
            <v>IHS_EBO_003</v>
          </cell>
          <cell r="C480" t="str">
            <v>SUD_263</v>
          </cell>
          <cell r="D480" t="str">
            <v>South/East</v>
          </cell>
          <cell r="E480" t="str">
            <v>South</v>
          </cell>
          <cell r="F480" t="str">
            <v>Ebolowa-Si-MTN</v>
          </cell>
          <cell r="G480" t="str">
            <v>P5</v>
          </cell>
          <cell r="H480" t="str">
            <v>Grid-Gen</v>
          </cell>
          <cell r="I480" t="str">
            <v>On Air</v>
          </cell>
          <cell r="J480" t="str">
            <v>Outdoor</v>
          </cell>
          <cell r="K480" t="str">
            <v>AC</v>
          </cell>
          <cell r="L480" t="str">
            <v>Dowen</v>
          </cell>
          <cell r="M480" t="str">
            <v>Ebolowa</v>
          </cell>
          <cell r="N480" t="str">
            <v>MVILLA</v>
          </cell>
          <cell r="O480" t="str">
            <v>Ebolowa 1</v>
          </cell>
          <cell r="P480" t="str">
            <v>Bertrand Deffo</v>
          </cell>
          <cell r="Q480">
            <v>677549913</v>
          </cell>
          <cell r="R480">
            <v>655999890</v>
          </cell>
          <cell r="S480" t="str">
            <v>Stephane KETCHOUANG</v>
          </cell>
          <cell r="T480" t="str">
            <v>GEORGES NAKHOUL</v>
          </cell>
          <cell r="U480" t="str">
            <v>I H S</v>
          </cell>
        </row>
        <row r="481">
          <cell r="A481" t="str">
            <v>SUD_082</v>
          </cell>
          <cell r="B481" t="str">
            <v>IHS_EBO_008</v>
          </cell>
          <cell r="C481" t="str">
            <v>SUD_082</v>
          </cell>
          <cell r="D481" t="str">
            <v>South/East</v>
          </cell>
          <cell r="E481" t="str">
            <v>South</v>
          </cell>
          <cell r="F481" t="str">
            <v>Ebolowa-Makalat-IHS</v>
          </cell>
          <cell r="G481" t="str">
            <v>P5</v>
          </cell>
          <cell r="H481" t="str">
            <v>Grid-Gen</v>
          </cell>
          <cell r="I481" t="str">
            <v>On Air</v>
          </cell>
          <cell r="J481" t="str">
            <v>Outdoor</v>
          </cell>
          <cell r="K481" t="str">
            <v>AC</v>
          </cell>
          <cell r="L481" t="str">
            <v>Dowen</v>
          </cell>
          <cell r="M481" t="str">
            <v>Ebolowa</v>
          </cell>
          <cell r="N481" t="str">
            <v>MVILLA</v>
          </cell>
          <cell r="O481" t="str">
            <v>Ebolowa 2</v>
          </cell>
          <cell r="P481" t="str">
            <v>Bertrand Deffo</v>
          </cell>
          <cell r="Q481">
            <v>677549913</v>
          </cell>
          <cell r="R481">
            <v>655999890</v>
          </cell>
          <cell r="S481" t="str">
            <v>Stephane KETCHOUANG</v>
          </cell>
          <cell r="T481" t="str">
            <v>GEORGES NAKHOUL</v>
          </cell>
          <cell r="U481" t="str">
            <v>I H S</v>
          </cell>
        </row>
        <row r="482">
          <cell r="A482" t="str">
            <v>SUD_255</v>
          </cell>
          <cell r="B482" t="str">
            <v>IHS_EBO_010</v>
          </cell>
          <cell r="C482" t="str">
            <v>SUD_255</v>
          </cell>
          <cell r="D482" t="str">
            <v>South/East</v>
          </cell>
          <cell r="E482" t="str">
            <v>South</v>
          </cell>
          <cell r="F482" t="str">
            <v>Ke-Eke-MTN</v>
          </cell>
          <cell r="G482" t="str">
            <v>P5</v>
          </cell>
          <cell r="H482" t="str">
            <v>Grid-Gen</v>
          </cell>
          <cell r="I482" t="str">
            <v>On Air</v>
          </cell>
          <cell r="J482" t="str">
            <v>Outdoor</v>
          </cell>
          <cell r="K482" t="str">
            <v>AC</v>
          </cell>
          <cell r="L482" t="str">
            <v>Dowen</v>
          </cell>
          <cell r="M482" t="str">
            <v>Ebolowa</v>
          </cell>
          <cell r="N482" t="str">
            <v>MVILLA</v>
          </cell>
          <cell r="O482" t="str">
            <v>Ebolowa 2</v>
          </cell>
          <cell r="P482" t="str">
            <v>Bertrand Deffo</v>
          </cell>
          <cell r="Q482">
            <v>677549913</v>
          </cell>
          <cell r="R482">
            <v>655999890</v>
          </cell>
          <cell r="S482" t="str">
            <v>Stephane KETCHOUANG</v>
          </cell>
          <cell r="T482" t="str">
            <v>GEORGES NAKHOUL</v>
          </cell>
          <cell r="U482" t="str">
            <v>I H S</v>
          </cell>
        </row>
        <row r="483">
          <cell r="A483" t="str">
            <v>SUD_044</v>
          </cell>
          <cell r="B483" t="str">
            <v>IHS_EBO_023</v>
          </cell>
          <cell r="C483" t="str">
            <v>SUD_044</v>
          </cell>
          <cell r="D483" t="str">
            <v>South/East</v>
          </cell>
          <cell r="E483" t="str">
            <v>South</v>
          </cell>
          <cell r="F483" t="str">
            <v>Abang-Minko-IHS</v>
          </cell>
          <cell r="G483" t="str">
            <v>P5</v>
          </cell>
          <cell r="H483" t="str">
            <v>Solar-Gen</v>
          </cell>
          <cell r="I483" t="str">
            <v>On Air</v>
          </cell>
          <cell r="J483" t="str">
            <v>Outdoor</v>
          </cell>
          <cell r="K483" t="str">
            <v>AC</v>
          </cell>
          <cell r="L483" t="str">
            <v>Dowen</v>
          </cell>
          <cell r="M483" t="str">
            <v>Ebolowa</v>
          </cell>
          <cell r="N483" t="str">
            <v>NTEM</v>
          </cell>
          <cell r="O483" t="str">
            <v>Ambam</v>
          </cell>
          <cell r="P483" t="str">
            <v>Bertrand Deffo</v>
          </cell>
          <cell r="Q483">
            <v>677549913</v>
          </cell>
          <cell r="R483">
            <v>655999890</v>
          </cell>
          <cell r="S483" t="str">
            <v>Stephane KETCHOUANG</v>
          </cell>
          <cell r="T483" t="str">
            <v>GEORGES NAKHOUL</v>
          </cell>
          <cell r="U483" t="str">
            <v>I H S</v>
          </cell>
        </row>
        <row r="484">
          <cell r="A484" t="str">
            <v>SUD_111</v>
          </cell>
          <cell r="B484" t="str">
            <v>IHS_SGM_027</v>
          </cell>
          <cell r="C484" t="str">
            <v>SUD_111</v>
          </cell>
          <cell r="D484" t="str">
            <v>South/East</v>
          </cell>
          <cell r="E484" t="str">
            <v>South</v>
          </cell>
          <cell r="F484" t="str">
            <v>Nkolmeyos</v>
          </cell>
          <cell r="G484" t="str">
            <v>P4</v>
          </cell>
          <cell r="H484" t="str">
            <v>Hybrid-Gen</v>
          </cell>
          <cell r="I484" t="str">
            <v>On Air</v>
          </cell>
          <cell r="J484" t="str">
            <v>Outdoor</v>
          </cell>
          <cell r="K484" t="str">
            <v>AC</v>
          </cell>
          <cell r="L484" t="str">
            <v>Dowen</v>
          </cell>
          <cell r="M484" t="str">
            <v>Ebolowa</v>
          </cell>
          <cell r="N484" t="str">
            <v>OCEAN</v>
          </cell>
          <cell r="O484" t="str">
            <v>Akom 2</v>
          </cell>
          <cell r="P484" t="str">
            <v>Bertrand Deffo</v>
          </cell>
          <cell r="Q484">
            <v>677549913</v>
          </cell>
          <cell r="R484">
            <v>655999890</v>
          </cell>
          <cell r="S484" t="str">
            <v>Stephane KETCHOUANG</v>
          </cell>
          <cell r="T484" t="str">
            <v>GEORGES NAKHOUL</v>
          </cell>
          <cell r="U484" t="str">
            <v>I H S</v>
          </cell>
        </row>
        <row r="485">
          <cell r="A485" t="str">
            <v>CTR_005</v>
          </cell>
          <cell r="B485" t="str">
            <v>IHS_YND_374</v>
          </cell>
          <cell r="C485" t="str">
            <v>CTR_005</v>
          </cell>
          <cell r="D485" t="str">
            <v>Center</v>
          </cell>
          <cell r="E485" t="str">
            <v>Center</v>
          </cell>
          <cell r="F485" t="str">
            <v>Matomb</v>
          </cell>
          <cell r="G485" t="str">
            <v>P2</v>
          </cell>
          <cell r="H485" t="str">
            <v>Grid-Gen</v>
          </cell>
          <cell r="I485" t="str">
            <v>On Air</v>
          </cell>
          <cell r="J485" t="str">
            <v>Indoor</v>
          </cell>
          <cell r="K485" t="str">
            <v>AC</v>
          </cell>
          <cell r="L485" t="str">
            <v>SAGEMCOM</v>
          </cell>
          <cell r="M485" t="str">
            <v>Barriere / Namayos</v>
          </cell>
          <cell r="N485" t="str">
            <v>NYONG-ET-KELLE</v>
          </cell>
          <cell r="O485" t="str">
            <v>MAKAK</v>
          </cell>
          <cell r="P485" t="str">
            <v>Bruno Ewane</v>
          </cell>
          <cell r="Q485">
            <v>670237379</v>
          </cell>
          <cell r="R485">
            <v>656072658</v>
          </cell>
          <cell r="S485" t="str">
            <v>Desire Moussinga</v>
          </cell>
          <cell r="T485" t="str">
            <v>Valeur HOUELL</v>
          </cell>
          <cell r="U485" t="str">
            <v>I H S</v>
          </cell>
        </row>
        <row r="486">
          <cell r="A486" t="str">
            <v>CTR_063</v>
          </cell>
          <cell r="B486" t="str">
            <v>IHS_YND_365</v>
          </cell>
          <cell r="C486" t="str">
            <v>CTR_063</v>
          </cell>
          <cell r="D486" t="str">
            <v>Center</v>
          </cell>
          <cell r="E486" t="str">
            <v>Center</v>
          </cell>
          <cell r="F486" t="str">
            <v>Akono</v>
          </cell>
          <cell r="G486" t="str">
            <v>P2</v>
          </cell>
          <cell r="H486" t="str">
            <v>Grid-Gen</v>
          </cell>
          <cell r="I486" t="str">
            <v>On Air</v>
          </cell>
          <cell r="J486" t="str">
            <v>Indoor</v>
          </cell>
          <cell r="K486" t="str">
            <v>AC</v>
          </cell>
          <cell r="L486" t="str">
            <v>SAGEMCOM</v>
          </cell>
          <cell r="M486" t="str">
            <v>Barriere / Namayos</v>
          </cell>
          <cell r="N486" t="str">
            <v>MEFOU-ET-AKONO</v>
          </cell>
          <cell r="O486" t="str">
            <v>AKONO</v>
          </cell>
          <cell r="P486" t="str">
            <v>Bruno Ewane</v>
          </cell>
          <cell r="Q486">
            <v>670237379</v>
          </cell>
          <cell r="R486">
            <v>656072658</v>
          </cell>
          <cell r="S486" t="str">
            <v>Desire Moussinga</v>
          </cell>
          <cell r="T486" t="str">
            <v>Valeur HOUELL</v>
          </cell>
          <cell r="U486" t="str">
            <v>I H S</v>
          </cell>
        </row>
        <row r="487">
          <cell r="A487" t="str">
            <v>CTR_062</v>
          </cell>
          <cell r="B487" t="str">
            <v>IHS_YND_310</v>
          </cell>
          <cell r="C487" t="str">
            <v>CTR_062</v>
          </cell>
          <cell r="D487" t="str">
            <v>Center</v>
          </cell>
          <cell r="E487" t="str">
            <v>Center</v>
          </cell>
          <cell r="F487" t="str">
            <v>Nomayos</v>
          </cell>
          <cell r="G487" t="str">
            <v>P2</v>
          </cell>
          <cell r="H487" t="str">
            <v>Grid-Gen</v>
          </cell>
          <cell r="I487" t="str">
            <v>On Air</v>
          </cell>
          <cell r="J487" t="str">
            <v>Indoor</v>
          </cell>
          <cell r="K487" t="str">
            <v>AC</v>
          </cell>
          <cell r="L487" t="str">
            <v>SAGEMCOM</v>
          </cell>
          <cell r="M487" t="str">
            <v>Mendong</v>
          </cell>
          <cell r="N487" t="str">
            <v>MEFOU-ET-AKONO</v>
          </cell>
          <cell r="O487" t="str">
            <v>YAOUNDE 3</v>
          </cell>
          <cell r="P487" t="str">
            <v>Bruno Ewane</v>
          </cell>
          <cell r="Q487">
            <v>670237379</v>
          </cell>
          <cell r="R487">
            <v>656072658</v>
          </cell>
          <cell r="S487" t="str">
            <v>Desire Moussinga</v>
          </cell>
          <cell r="T487" t="str">
            <v>Valeur HOUELL</v>
          </cell>
          <cell r="U487" t="str">
            <v>I H S</v>
          </cell>
        </row>
        <row r="488">
          <cell r="A488" t="str">
            <v>CTR_541</v>
          </cell>
          <cell r="B488" t="str">
            <v>IHS_YND_330</v>
          </cell>
          <cell r="C488" t="str">
            <v>CTR_541</v>
          </cell>
          <cell r="D488" t="str">
            <v>Center</v>
          </cell>
          <cell r="E488" t="str">
            <v>Center</v>
          </cell>
          <cell r="F488" t="str">
            <v>Mbankomo</v>
          </cell>
          <cell r="G488" t="str">
            <v>P2</v>
          </cell>
          <cell r="H488" t="str">
            <v>Grid-Gen</v>
          </cell>
          <cell r="I488" t="str">
            <v>On Air</v>
          </cell>
          <cell r="J488" t="str">
            <v>Outdoor</v>
          </cell>
          <cell r="K488" t="str">
            <v>AC</v>
          </cell>
          <cell r="L488" t="str">
            <v>SAGEMCOM</v>
          </cell>
          <cell r="M488" t="str">
            <v>Barriere / Namayos</v>
          </cell>
          <cell r="N488" t="str">
            <v>MEFOU-ET-AKONO</v>
          </cell>
          <cell r="O488" t="str">
            <v>MBANKOMO</v>
          </cell>
          <cell r="P488" t="str">
            <v>Bruno Ewane</v>
          </cell>
          <cell r="Q488">
            <v>670237379</v>
          </cell>
          <cell r="R488">
            <v>656072658</v>
          </cell>
          <cell r="S488" t="str">
            <v>Desire Moussinga</v>
          </cell>
          <cell r="T488" t="str">
            <v>Valeur HOUELL</v>
          </cell>
          <cell r="U488" t="str">
            <v>I H S</v>
          </cell>
        </row>
        <row r="489">
          <cell r="A489" t="str">
            <v>CTR_528</v>
          </cell>
          <cell r="B489" t="str">
            <v>IHS_YND_695</v>
          </cell>
          <cell r="C489" t="str">
            <v>CTR_528</v>
          </cell>
          <cell r="D489" t="str">
            <v>Center</v>
          </cell>
          <cell r="E489" t="str">
            <v>Center</v>
          </cell>
          <cell r="F489" t="str">
            <v>Mbankomo IHS</v>
          </cell>
          <cell r="G489" t="str">
            <v>P3</v>
          </cell>
          <cell r="H489" t="str">
            <v>Grid-Gen</v>
          </cell>
          <cell r="I489" t="str">
            <v>On Air</v>
          </cell>
          <cell r="J489" t="str">
            <v>Outdoor</v>
          </cell>
          <cell r="K489" t="str">
            <v>AC</v>
          </cell>
          <cell r="L489" t="str">
            <v>SAGEMCOM</v>
          </cell>
          <cell r="M489" t="str">
            <v>Barriere / Namayos</v>
          </cell>
          <cell r="N489" t="str">
            <v>MEFOU-ET-AKONO</v>
          </cell>
          <cell r="O489" t="str">
            <v>MBANKOMO</v>
          </cell>
          <cell r="P489" t="str">
            <v>Bruno Ewane</v>
          </cell>
          <cell r="Q489">
            <v>670237379</v>
          </cell>
          <cell r="R489">
            <v>656072658</v>
          </cell>
          <cell r="S489" t="str">
            <v>Desire Moussinga</v>
          </cell>
          <cell r="T489" t="str">
            <v>Valeur HOUELL</v>
          </cell>
          <cell r="U489" t="str">
            <v>I H S</v>
          </cell>
        </row>
        <row r="490">
          <cell r="A490" t="str">
            <v>CTR_527</v>
          </cell>
          <cell r="B490" t="str">
            <v>IHS_YND_697</v>
          </cell>
          <cell r="C490" t="str">
            <v>CTR_527</v>
          </cell>
          <cell r="D490" t="str">
            <v>Center</v>
          </cell>
          <cell r="E490" t="str">
            <v>Center</v>
          </cell>
          <cell r="F490" t="str">
            <v>Nomayos-IHS</v>
          </cell>
          <cell r="G490" t="str">
            <v>P3</v>
          </cell>
          <cell r="H490" t="str">
            <v>Grid-Gen</v>
          </cell>
          <cell r="I490" t="str">
            <v>On Air</v>
          </cell>
          <cell r="J490" t="str">
            <v>Outdoor</v>
          </cell>
          <cell r="K490" t="str">
            <v>AC</v>
          </cell>
          <cell r="L490" t="str">
            <v>SAGEMCOM</v>
          </cell>
          <cell r="M490" t="str">
            <v>Barriere / Namayos</v>
          </cell>
          <cell r="N490" t="str">
            <v>MEFOU-ET-AKONO</v>
          </cell>
          <cell r="O490" t="str">
            <v>MBANKOMO</v>
          </cell>
          <cell r="P490" t="str">
            <v>Bruno Ewane</v>
          </cell>
          <cell r="Q490">
            <v>670237379</v>
          </cell>
          <cell r="R490">
            <v>656072658</v>
          </cell>
          <cell r="S490" t="str">
            <v>Desire Moussinga</v>
          </cell>
          <cell r="T490" t="str">
            <v>Valeur HOUELL</v>
          </cell>
          <cell r="U490" t="str">
            <v>I H S</v>
          </cell>
        </row>
        <row r="491">
          <cell r="A491" t="str">
            <v>CTR_320</v>
          </cell>
          <cell r="B491" t="str">
            <v>IHS_YND_282</v>
          </cell>
          <cell r="C491" t="str">
            <v>CTR_320</v>
          </cell>
          <cell r="D491" t="str">
            <v>Center</v>
          </cell>
          <cell r="E491" t="str">
            <v>Center</v>
          </cell>
          <cell r="F491" t="str">
            <v>Meyo</v>
          </cell>
          <cell r="G491" t="str">
            <v>P3</v>
          </cell>
          <cell r="H491" t="str">
            <v>Grid-Gen</v>
          </cell>
          <cell r="I491" t="str">
            <v>On Air</v>
          </cell>
          <cell r="J491" t="str">
            <v>Outdoor</v>
          </cell>
          <cell r="K491" t="str">
            <v>AC</v>
          </cell>
          <cell r="L491" t="str">
            <v>SAGEMCOM</v>
          </cell>
          <cell r="M491" t="str">
            <v>Mendong</v>
          </cell>
          <cell r="N491" t="str">
            <v>MFOUNDI</v>
          </cell>
          <cell r="O491" t="str">
            <v>YAOUNDE 3</v>
          </cell>
          <cell r="P491" t="str">
            <v>Bruno Ewane</v>
          </cell>
          <cell r="Q491">
            <v>670237379</v>
          </cell>
          <cell r="R491">
            <v>656072658</v>
          </cell>
          <cell r="S491" t="str">
            <v>Desire Moussinga</v>
          </cell>
          <cell r="T491" t="str">
            <v>Valeur HOUELL</v>
          </cell>
          <cell r="U491" t="str">
            <v>I H S</v>
          </cell>
        </row>
        <row r="492">
          <cell r="A492" t="str">
            <v>CTR_202</v>
          </cell>
          <cell r="B492" t="str">
            <v>IHS_YND_370</v>
          </cell>
          <cell r="C492" t="str">
            <v>CTR_202</v>
          </cell>
          <cell r="D492" t="str">
            <v>Center</v>
          </cell>
          <cell r="E492" t="str">
            <v>Center</v>
          </cell>
          <cell r="F492" t="str">
            <v>Mom</v>
          </cell>
          <cell r="G492" t="str">
            <v>P3</v>
          </cell>
          <cell r="H492" t="str">
            <v>Grid-Gen</v>
          </cell>
          <cell r="I492" t="str">
            <v>On Air</v>
          </cell>
          <cell r="J492" t="str">
            <v>Outdoor</v>
          </cell>
          <cell r="K492" t="str">
            <v>AC</v>
          </cell>
          <cell r="L492" t="str">
            <v>SAGEMCOM</v>
          </cell>
          <cell r="M492" t="str">
            <v>Barriere / Namayos</v>
          </cell>
          <cell r="N492" t="str">
            <v>NYONG-ET-KELLE</v>
          </cell>
          <cell r="O492" t="str">
            <v>MAKAK</v>
          </cell>
          <cell r="P492" t="str">
            <v>Bruno Ewane</v>
          </cell>
          <cell r="Q492">
            <v>670237379</v>
          </cell>
          <cell r="R492">
            <v>656072658</v>
          </cell>
          <cell r="S492" t="str">
            <v>Desire Moussinga</v>
          </cell>
          <cell r="T492" t="str">
            <v>Valeur HOUELL</v>
          </cell>
          <cell r="U492" t="str">
            <v>I H S</v>
          </cell>
        </row>
        <row r="493">
          <cell r="A493" t="str">
            <v>CTR_195</v>
          </cell>
          <cell r="B493" t="str">
            <v>IHS_YND_165</v>
          </cell>
          <cell r="C493" t="str">
            <v>CTR_195</v>
          </cell>
          <cell r="D493" t="str">
            <v>Center</v>
          </cell>
          <cell r="E493" t="str">
            <v>Center</v>
          </cell>
          <cell r="F493" t="str">
            <v>Ahala</v>
          </cell>
          <cell r="G493" t="str">
            <v>P3</v>
          </cell>
          <cell r="H493" t="str">
            <v>Grid-Gen</v>
          </cell>
          <cell r="I493" t="str">
            <v>On Air</v>
          </cell>
          <cell r="J493" t="str">
            <v>Outdoor</v>
          </cell>
          <cell r="K493" t="str">
            <v>AC</v>
          </cell>
          <cell r="L493" t="str">
            <v>SAGEMCOM</v>
          </cell>
          <cell r="M493" t="str">
            <v>Mendong</v>
          </cell>
          <cell r="N493" t="str">
            <v>MFOUNDI</v>
          </cell>
          <cell r="O493" t="str">
            <v>YAOUNDE 3</v>
          </cell>
          <cell r="P493" t="str">
            <v>Pascaline MANDA</v>
          </cell>
          <cell r="Q493">
            <v>670237379</v>
          </cell>
          <cell r="R493">
            <v>656072658</v>
          </cell>
          <cell r="S493" t="str">
            <v>Desire Moussinga</v>
          </cell>
          <cell r="T493" t="str">
            <v>Valeur HOUELL</v>
          </cell>
          <cell r="U493" t="str">
            <v>I H S</v>
          </cell>
        </row>
        <row r="494">
          <cell r="A494" t="str">
            <v>CTR_058</v>
          </cell>
          <cell r="B494" t="str">
            <v>IHS_YND_380</v>
          </cell>
          <cell r="C494" t="str">
            <v>CTR_058</v>
          </cell>
          <cell r="D494" t="str">
            <v>Center</v>
          </cell>
          <cell r="E494" t="str">
            <v>Center</v>
          </cell>
          <cell r="F494" t="str">
            <v>Boumnyebel</v>
          </cell>
          <cell r="G494" t="str">
            <v>P3</v>
          </cell>
          <cell r="H494" t="str">
            <v>Grid-Gen</v>
          </cell>
          <cell r="I494" t="str">
            <v>On Air</v>
          </cell>
          <cell r="J494" t="str">
            <v>Indoor</v>
          </cell>
          <cell r="K494" t="str">
            <v>AC</v>
          </cell>
          <cell r="L494" t="str">
            <v>SAGEMCOM</v>
          </cell>
          <cell r="M494" t="str">
            <v>Barriere / Namayos</v>
          </cell>
          <cell r="N494" t="str">
            <v>NYONG-ET-KELLE</v>
          </cell>
          <cell r="O494" t="str">
            <v>ESEKA</v>
          </cell>
          <cell r="P494" t="str">
            <v>Bruno Ewane</v>
          </cell>
          <cell r="Q494">
            <v>670237379</v>
          </cell>
          <cell r="R494">
            <v>656072658</v>
          </cell>
          <cell r="S494" t="str">
            <v>Desire Moussinga</v>
          </cell>
          <cell r="T494" t="str">
            <v>Valeur HOUELL</v>
          </cell>
          <cell r="U494" t="str">
            <v>I H S</v>
          </cell>
        </row>
        <row r="495">
          <cell r="A495" t="str">
            <v>CTR_067</v>
          </cell>
          <cell r="B495" t="str">
            <v>IHS_YND_377</v>
          </cell>
          <cell r="C495" t="str">
            <v>CTR_067</v>
          </cell>
          <cell r="D495" t="str">
            <v>Center</v>
          </cell>
          <cell r="E495" t="str">
            <v>Center</v>
          </cell>
          <cell r="F495" t="str">
            <v>Eseka</v>
          </cell>
          <cell r="G495" t="str">
            <v>P3</v>
          </cell>
          <cell r="H495" t="str">
            <v>Grid-Gen</v>
          </cell>
          <cell r="I495" t="str">
            <v>On Air</v>
          </cell>
          <cell r="J495" t="str">
            <v>Indoor</v>
          </cell>
          <cell r="K495" t="str">
            <v>AC</v>
          </cell>
          <cell r="L495" t="str">
            <v>SAGEMCOM</v>
          </cell>
          <cell r="M495" t="str">
            <v>Barriere / Namayos</v>
          </cell>
          <cell r="N495" t="str">
            <v>NYONG-ET-KELLE</v>
          </cell>
          <cell r="O495" t="str">
            <v>ESEKA</v>
          </cell>
          <cell r="P495" t="str">
            <v>Bruno Ewane</v>
          </cell>
          <cell r="Q495">
            <v>670237379</v>
          </cell>
          <cell r="R495">
            <v>656072658</v>
          </cell>
          <cell r="S495" t="str">
            <v>Desire Moussinga</v>
          </cell>
          <cell r="T495" t="str">
            <v>Valeur HOUELL</v>
          </cell>
          <cell r="U495" t="str">
            <v>I H S</v>
          </cell>
        </row>
        <row r="496">
          <cell r="A496" t="str">
            <v>CTR_201</v>
          </cell>
          <cell r="B496" t="str">
            <v>IHS_YND_368</v>
          </cell>
          <cell r="C496" t="str">
            <v>CTR_201</v>
          </cell>
          <cell r="D496" t="str">
            <v>Center</v>
          </cell>
          <cell r="E496" t="str">
            <v>Center</v>
          </cell>
          <cell r="F496" t="str">
            <v>Otele</v>
          </cell>
          <cell r="G496" t="str">
            <v>P3</v>
          </cell>
          <cell r="H496" t="str">
            <v>Grid-Gen</v>
          </cell>
          <cell r="I496" t="str">
            <v>On Air</v>
          </cell>
          <cell r="J496" t="str">
            <v>Indoor</v>
          </cell>
          <cell r="K496" t="str">
            <v>AC</v>
          </cell>
          <cell r="L496" t="str">
            <v>SAGEMCOM</v>
          </cell>
          <cell r="M496" t="str">
            <v>Barriere / Namayos</v>
          </cell>
          <cell r="N496" t="str">
            <v>MEFOU-ET-AKONO</v>
          </cell>
          <cell r="O496" t="str">
            <v>NGOUMOU</v>
          </cell>
          <cell r="P496" t="str">
            <v>Bruno Ewane</v>
          </cell>
          <cell r="Q496">
            <v>670237379</v>
          </cell>
          <cell r="R496">
            <v>656072658</v>
          </cell>
          <cell r="S496" t="str">
            <v>Desire Moussinga</v>
          </cell>
          <cell r="T496" t="str">
            <v>Valeur HOUELL</v>
          </cell>
          <cell r="U496" t="str">
            <v>I H S</v>
          </cell>
        </row>
        <row r="497">
          <cell r="A497" t="str">
            <v>CTR_242</v>
          </cell>
          <cell r="B497" t="str">
            <v>IHS_YND_059</v>
          </cell>
          <cell r="C497" t="str">
            <v>CTR_242</v>
          </cell>
          <cell r="D497" t="str">
            <v>Center</v>
          </cell>
          <cell r="E497" t="str">
            <v>Center</v>
          </cell>
          <cell r="F497" t="str">
            <v>E-Poste</v>
          </cell>
          <cell r="G497" t="str">
            <v>P3</v>
          </cell>
          <cell r="H497" t="str">
            <v>Grid-Gen</v>
          </cell>
          <cell r="I497" t="str">
            <v>On Air</v>
          </cell>
          <cell r="J497" t="str">
            <v>Indoor</v>
          </cell>
          <cell r="K497" t="str">
            <v>AC</v>
          </cell>
          <cell r="L497" t="str">
            <v>SAGEMCOM</v>
          </cell>
          <cell r="M497" t="str">
            <v>Tsinga</v>
          </cell>
          <cell r="N497" t="str">
            <v>MFOUNDI</v>
          </cell>
          <cell r="O497" t="str">
            <v>YAOUNDE 3</v>
          </cell>
          <cell r="P497" t="str">
            <v>Bruno Ewane</v>
          </cell>
          <cell r="Q497">
            <v>670237379</v>
          </cell>
          <cell r="R497">
            <v>656072658</v>
          </cell>
          <cell r="S497" t="str">
            <v>Desire Moussinga</v>
          </cell>
          <cell r="T497" t="str">
            <v>Valeur HOUELL</v>
          </cell>
          <cell r="U497" t="str">
            <v>I H S</v>
          </cell>
        </row>
        <row r="498">
          <cell r="A498" t="str">
            <v>CTR_323</v>
          </cell>
          <cell r="B498" t="str">
            <v>IHS_YND_043</v>
          </cell>
          <cell r="C498" t="str">
            <v>CTR_323</v>
          </cell>
          <cell r="D498" t="str">
            <v>Center</v>
          </cell>
          <cell r="E498" t="str">
            <v>Center</v>
          </cell>
          <cell r="F498" t="str">
            <v>Emia</v>
          </cell>
          <cell r="G498" t="str">
            <v>P3</v>
          </cell>
          <cell r="H498" t="str">
            <v>Grid Only</v>
          </cell>
          <cell r="I498" t="str">
            <v>On Air</v>
          </cell>
          <cell r="J498" t="str">
            <v>Outdoor</v>
          </cell>
          <cell r="K498" t="str">
            <v>AC</v>
          </cell>
          <cell r="L498" t="str">
            <v>SAGEMCOM</v>
          </cell>
          <cell r="M498" t="str">
            <v>Tsinga</v>
          </cell>
          <cell r="N498" t="str">
            <v>MFOUNDI</v>
          </cell>
          <cell r="O498" t="str">
            <v>YAOUNDE 3</v>
          </cell>
          <cell r="P498" t="str">
            <v>Bruno Ewane</v>
          </cell>
          <cell r="Q498">
            <v>670237379</v>
          </cell>
          <cell r="R498">
            <v>656072658</v>
          </cell>
          <cell r="S498" t="str">
            <v>Desire Moussinga</v>
          </cell>
          <cell r="T498" t="str">
            <v>Valeur HOUELL</v>
          </cell>
          <cell r="U498" t="str">
            <v>I H S</v>
          </cell>
        </row>
        <row r="499">
          <cell r="A499" t="str">
            <v>CTR_012</v>
          </cell>
          <cell r="B499" t="str">
            <v>IHS_YND_152</v>
          </cell>
          <cell r="C499" t="str">
            <v>CTR_012</v>
          </cell>
          <cell r="D499" t="str">
            <v>Center</v>
          </cell>
          <cell r="E499" t="str">
            <v>Center</v>
          </cell>
          <cell r="F499" t="str">
            <v>Rd-Pt-Express</v>
          </cell>
          <cell r="G499" t="str">
            <v>P3</v>
          </cell>
          <cell r="H499" t="str">
            <v>Grid Only</v>
          </cell>
          <cell r="I499" t="str">
            <v>On Air</v>
          </cell>
          <cell r="J499" t="str">
            <v>Indoor</v>
          </cell>
          <cell r="K499" t="str">
            <v>AC</v>
          </cell>
          <cell r="L499" t="str">
            <v>SAGEMCOM</v>
          </cell>
          <cell r="M499" t="str">
            <v>Mendong</v>
          </cell>
          <cell r="N499" t="str">
            <v>MFOUNDI</v>
          </cell>
          <cell r="O499" t="str">
            <v>YAOUNDE 6</v>
          </cell>
          <cell r="P499" t="str">
            <v>Bruno Ewane</v>
          </cell>
          <cell r="Q499">
            <v>670237379</v>
          </cell>
          <cell r="R499">
            <v>656072658</v>
          </cell>
          <cell r="S499" t="str">
            <v>Desire Moussinga</v>
          </cell>
          <cell r="T499" t="str">
            <v>Valeur HOUELL</v>
          </cell>
          <cell r="U499" t="str">
            <v>I H S</v>
          </cell>
        </row>
        <row r="500">
          <cell r="A500" t="str">
            <v>CTR_060</v>
          </cell>
          <cell r="B500" t="str">
            <v>IHS_YND_348</v>
          </cell>
          <cell r="C500" t="str">
            <v>CTR_060</v>
          </cell>
          <cell r="D500" t="str">
            <v>Center</v>
          </cell>
          <cell r="E500" t="str">
            <v>Center</v>
          </cell>
          <cell r="F500" t="str">
            <v>Nkenglikok</v>
          </cell>
          <cell r="G500" t="str">
            <v>P3</v>
          </cell>
          <cell r="H500" t="str">
            <v>Solar-Grid-Gen</v>
          </cell>
          <cell r="I500" t="str">
            <v>On Air</v>
          </cell>
          <cell r="J500" t="str">
            <v>Indoor</v>
          </cell>
          <cell r="K500" t="str">
            <v>AC</v>
          </cell>
          <cell r="L500" t="str">
            <v>SAGEMCOM</v>
          </cell>
          <cell r="M500" t="str">
            <v>Barriere / Namayos</v>
          </cell>
          <cell r="N500" t="str">
            <v>NYONG-ET-KELLE</v>
          </cell>
          <cell r="O500" t="str">
            <v>MAKAK</v>
          </cell>
          <cell r="P500" t="str">
            <v>Bruno Ewane</v>
          </cell>
          <cell r="Q500">
            <v>670237379</v>
          </cell>
          <cell r="R500">
            <v>656072658</v>
          </cell>
          <cell r="S500" t="str">
            <v>Desire Moussinga</v>
          </cell>
          <cell r="T500" t="str">
            <v>Valeur HOUELL</v>
          </cell>
          <cell r="U500" t="str">
            <v>I H S</v>
          </cell>
        </row>
        <row r="501">
          <cell r="A501" t="str">
            <v>CTR_186</v>
          </cell>
          <cell r="B501" t="str">
            <v>IHS_YND_371</v>
          </cell>
          <cell r="C501" t="str">
            <v>CTR_186</v>
          </cell>
          <cell r="D501" t="str">
            <v>Center</v>
          </cell>
          <cell r="E501" t="str">
            <v>Center</v>
          </cell>
          <cell r="F501" t="str">
            <v>Minka-MTN-IHS </v>
          </cell>
          <cell r="G501" t="str">
            <v>P3</v>
          </cell>
          <cell r="H501" t="str">
            <v>Hybrid-Gen</v>
          </cell>
          <cell r="I501" t="str">
            <v>On Air</v>
          </cell>
          <cell r="J501" t="str">
            <v>Outdoor</v>
          </cell>
          <cell r="K501" t="str">
            <v>AC</v>
          </cell>
          <cell r="L501" t="str">
            <v>SAGEMCOM</v>
          </cell>
          <cell r="M501" t="str">
            <v>Barriere / Namayos</v>
          </cell>
          <cell r="N501" t="str">
            <v>NYONG-ET-KELLE</v>
          </cell>
          <cell r="O501" t="str">
            <v>MAKAK</v>
          </cell>
          <cell r="P501" t="str">
            <v>Bruno Ewane</v>
          </cell>
          <cell r="Q501">
            <v>670237379</v>
          </cell>
          <cell r="R501">
            <v>656072658</v>
          </cell>
          <cell r="S501" t="str">
            <v>Desire Moussinga</v>
          </cell>
          <cell r="T501" t="str">
            <v>Valeur HOUELL</v>
          </cell>
          <cell r="U501" t="str">
            <v>I H S</v>
          </cell>
        </row>
        <row r="502">
          <cell r="A502" t="str">
            <v>CTR_164</v>
          </cell>
          <cell r="B502" t="str">
            <v>IHS_YND_257</v>
          </cell>
          <cell r="C502" t="str">
            <v>CTR_164</v>
          </cell>
          <cell r="D502" t="str">
            <v>Center</v>
          </cell>
          <cell r="E502" t="str">
            <v>Center</v>
          </cell>
          <cell r="F502" t="str">
            <v>Ahala</v>
          </cell>
          <cell r="G502" t="str">
            <v>P3</v>
          </cell>
          <cell r="H502" t="str">
            <v>Grid-Gen</v>
          </cell>
          <cell r="I502" t="str">
            <v>On Air</v>
          </cell>
          <cell r="J502" t="str">
            <v>Indoor</v>
          </cell>
          <cell r="K502" t="str">
            <v>AC</v>
          </cell>
          <cell r="L502" t="str">
            <v>SAGEMCOM</v>
          </cell>
          <cell r="M502" t="str">
            <v>Mendong</v>
          </cell>
          <cell r="N502" t="str">
            <v>MFOUNDI</v>
          </cell>
          <cell r="O502" t="str">
            <v>YAOUNDE 3</v>
          </cell>
          <cell r="P502" t="str">
            <v>Pascaline MANDA</v>
          </cell>
          <cell r="Q502">
            <v>670237379</v>
          </cell>
          <cell r="R502">
            <v>656072658</v>
          </cell>
          <cell r="S502" t="str">
            <v>Desire Moussinga</v>
          </cell>
          <cell r="T502" t="str">
            <v>Valeur HOUELL</v>
          </cell>
          <cell r="U502" t="str">
            <v>I H S</v>
          </cell>
        </row>
        <row r="503">
          <cell r="A503" t="str">
            <v>CTR_286</v>
          </cell>
          <cell r="B503" t="str">
            <v>IHS_YND_381</v>
          </cell>
          <cell r="C503" t="str">
            <v>CTR_286</v>
          </cell>
          <cell r="D503" t="str">
            <v>Center</v>
          </cell>
          <cell r="E503" t="str">
            <v>Center</v>
          </cell>
          <cell r="F503" t="str">
            <v>Boumnyebel-MTN</v>
          </cell>
          <cell r="G503" t="str">
            <v>P3</v>
          </cell>
          <cell r="H503" t="str">
            <v>Grid-Gen</v>
          </cell>
          <cell r="I503" t="str">
            <v>On Air</v>
          </cell>
          <cell r="J503" t="str">
            <v>Indoor</v>
          </cell>
          <cell r="K503" t="str">
            <v>AC</v>
          </cell>
          <cell r="L503" t="str">
            <v>SAGEMCOM</v>
          </cell>
          <cell r="M503" t="str">
            <v>Barriere / Namayos</v>
          </cell>
          <cell r="N503" t="str">
            <v>NYONG-ET-KELLE</v>
          </cell>
          <cell r="O503" t="str">
            <v>ESEKA</v>
          </cell>
          <cell r="P503" t="str">
            <v>Bruno Ewane</v>
          </cell>
          <cell r="Q503">
            <v>670237379</v>
          </cell>
          <cell r="R503">
            <v>656072658</v>
          </cell>
          <cell r="S503" t="str">
            <v>Desire Moussinga</v>
          </cell>
          <cell r="T503" t="str">
            <v>Valeur HOUELL</v>
          </cell>
          <cell r="U503" t="str">
            <v>I H S</v>
          </cell>
        </row>
        <row r="504">
          <cell r="A504" t="str">
            <v>CTR_441</v>
          </cell>
          <cell r="B504" t="str">
            <v>IHS_YND_687</v>
          </cell>
          <cell r="C504" t="str">
            <v>CTR_441</v>
          </cell>
          <cell r="D504" t="str">
            <v>Center</v>
          </cell>
          <cell r="E504" t="str">
            <v>Center</v>
          </cell>
          <cell r="F504" t="str">
            <v>OLAMA</v>
          </cell>
          <cell r="G504" t="str">
            <v>P4</v>
          </cell>
          <cell r="H504" t="str">
            <v>Grid-Gen</v>
          </cell>
          <cell r="I504" t="str">
            <v>On Air</v>
          </cell>
          <cell r="J504" t="str">
            <v>Outdoor</v>
          </cell>
          <cell r="K504" t="str">
            <v>AC</v>
          </cell>
          <cell r="L504" t="str">
            <v>SAGEMCOM</v>
          </cell>
          <cell r="M504" t="str">
            <v>Barriere / Namayos</v>
          </cell>
          <cell r="N504" t="str">
            <v>MEFOU-ET-AKONO</v>
          </cell>
          <cell r="O504" t="str">
            <v>AKONO</v>
          </cell>
          <cell r="P504" t="str">
            <v>Bruno Ewane</v>
          </cell>
          <cell r="Q504">
            <v>670237379</v>
          </cell>
          <cell r="R504">
            <v>656072658</v>
          </cell>
          <cell r="S504" t="str">
            <v>Desire Moussinga</v>
          </cell>
          <cell r="T504" t="str">
            <v>Valeur HOUELL</v>
          </cell>
          <cell r="U504" t="str">
            <v>I H S</v>
          </cell>
        </row>
        <row r="505">
          <cell r="A505" t="str">
            <v>CTR_385</v>
          </cell>
          <cell r="B505" t="str">
            <v>IHS_YND_369</v>
          </cell>
          <cell r="C505" t="str">
            <v>CTR_385</v>
          </cell>
          <cell r="D505" t="str">
            <v>Center</v>
          </cell>
          <cell r="E505" t="str">
            <v>Center</v>
          </cell>
          <cell r="F505" t="str">
            <v>Mbeng</v>
          </cell>
          <cell r="G505" t="str">
            <v>P4</v>
          </cell>
          <cell r="H505" t="str">
            <v>Grid-Gen</v>
          </cell>
          <cell r="I505" t="str">
            <v>On Air</v>
          </cell>
          <cell r="J505" t="str">
            <v>Outdoor</v>
          </cell>
          <cell r="K505" t="str">
            <v>AC</v>
          </cell>
          <cell r="L505" t="str">
            <v>SAGEMCOM</v>
          </cell>
          <cell r="M505" t="str">
            <v>Barriere / Namayos</v>
          </cell>
          <cell r="N505" t="str">
            <v>MEFOU-ET-AKONO</v>
          </cell>
          <cell r="O505" t="str">
            <v>AKONO</v>
          </cell>
          <cell r="P505" t="str">
            <v>Bruno Ewane</v>
          </cell>
          <cell r="Q505">
            <v>670237379</v>
          </cell>
          <cell r="R505">
            <v>656072658</v>
          </cell>
          <cell r="S505" t="str">
            <v>Desire Moussinga</v>
          </cell>
          <cell r="T505" t="str">
            <v>Valeur HOUELL</v>
          </cell>
          <cell r="U505" t="str">
            <v>I H S</v>
          </cell>
        </row>
        <row r="506">
          <cell r="A506" t="str">
            <v>CTR_436</v>
          </cell>
          <cell r="B506" t="str">
            <v>IHS_YND_551</v>
          </cell>
          <cell r="C506" t="str">
            <v>CTR_436</v>
          </cell>
          <cell r="D506" t="str">
            <v>Center</v>
          </cell>
          <cell r="E506" t="str">
            <v>Center</v>
          </cell>
          <cell r="F506" t="str">
            <v>AKONGO</v>
          </cell>
          <cell r="G506" t="str">
            <v>P4</v>
          </cell>
          <cell r="H506" t="str">
            <v>Gen Only</v>
          </cell>
          <cell r="I506" t="str">
            <v>On Air</v>
          </cell>
          <cell r="J506" t="str">
            <v>Outdoor</v>
          </cell>
          <cell r="K506" t="str">
            <v>AC</v>
          </cell>
          <cell r="L506" t="str">
            <v>SAGEMCOM</v>
          </cell>
          <cell r="M506" t="str">
            <v>Barriere / Namayos</v>
          </cell>
          <cell r="N506" t="str">
            <v>MEFOU-ET-AKONO</v>
          </cell>
          <cell r="O506" t="str">
            <v>AKONO</v>
          </cell>
          <cell r="P506" t="str">
            <v>Bruno Ewane</v>
          </cell>
          <cell r="Q506">
            <v>670237379</v>
          </cell>
          <cell r="R506">
            <v>656072658</v>
          </cell>
          <cell r="S506" t="str">
            <v>Desire Moussinga</v>
          </cell>
          <cell r="T506" t="str">
            <v>Valeur HOUELL</v>
          </cell>
          <cell r="U506" t="str">
            <v>I H S</v>
          </cell>
        </row>
        <row r="507">
          <cell r="A507" t="str">
            <v>CTR_025</v>
          </cell>
          <cell r="B507" t="str">
            <v>IHS_YND_238</v>
          </cell>
          <cell r="C507" t="str">
            <v>CTR_025</v>
          </cell>
          <cell r="D507" t="str">
            <v>Center</v>
          </cell>
          <cell r="E507" t="str">
            <v>Center</v>
          </cell>
          <cell r="F507" t="str">
            <v>Mendong</v>
          </cell>
          <cell r="G507" t="str">
            <v>P4</v>
          </cell>
          <cell r="H507" t="str">
            <v>Grid-Gen</v>
          </cell>
          <cell r="I507" t="str">
            <v>On Air</v>
          </cell>
          <cell r="J507" t="str">
            <v>Indoor</v>
          </cell>
          <cell r="K507" t="str">
            <v>AC</v>
          </cell>
          <cell r="L507" t="str">
            <v>SAGEMCOM</v>
          </cell>
          <cell r="M507" t="str">
            <v>Mendong</v>
          </cell>
          <cell r="N507" t="str">
            <v>MFOUNDI</v>
          </cell>
          <cell r="O507" t="str">
            <v>YAOUNDE 6</v>
          </cell>
          <cell r="P507" t="str">
            <v>Bruno Ewane</v>
          </cell>
          <cell r="Q507">
            <v>670237379</v>
          </cell>
          <cell r="R507">
            <v>656072658</v>
          </cell>
          <cell r="S507" t="str">
            <v>Desire Moussinga</v>
          </cell>
          <cell r="T507" t="str">
            <v>Valeur HOUELL</v>
          </cell>
          <cell r="U507" t="str">
            <v>I H S</v>
          </cell>
        </row>
        <row r="508">
          <cell r="A508" t="str">
            <v>CTR_339</v>
          </cell>
          <cell r="B508" t="str">
            <v>IHS_YND_073</v>
          </cell>
          <cell r="C508" t="str">
            <v>CTR_339</v>
          </cell>
          <cell r="D508" t="str">
            <v>Center</v>
          </cell>
          <cell r="E508" t="str">
            <v>Center</v>
          </cell>
          <cell r="F508" t="str">
            <v>Chapelle-Obili</v>
          </cell>
          <cell r="G508" t="str">
            <v>P4</v>
          </cell>
          <cell r="H508" t="str">
            <v>Grid-Gen</v>
          </cell>
          <cell r="I508" t="str">
            <v>On Air</v>
          </cell>
          <cell r="J508" t="str">
            <v>Outdoor</v>
          </cell>
          <cell r="K508" t="str">
            <v>AC</v>
          </cell>
          <cell r="L508" t="str">
            <v>SAGEMCOM</v>
          </cell>
          <cell r="M508" t="str">
            <v>Mendong</v>
          </cell>
          <cell r="N508" t="str">
            <v>MFOUNDI</v>
          </cell>
          <cell r="O508" t="str">
            <v>YAOUNDE 3</v>
          </cell>
          <cell r="P508" t="str">
            <v>Bruno Ewane</v>
          </cell>
          <cell r="Q508">
            <v>670237379</v>
          </cell>
          <cell r="R508">
            <v>656072658</v>
          </cell>
          <cell r="S508" t="str">
            <v>Desire Moussinga</v>
          </cell>
          <cell r="T508" t="str">
            <v>Valeur HOUELL</v>
          </cell>
          <cell r="U508" t="str">
            <v>I H S</v>
          </cell>
        </row>
        <row r="509">
          <cell r="A509" t="str">
            <v>CTR_265</v>
          </cell>
          <cell r="B509" t="str">
            <v>IHS_YND_229</v>
          </cell>
          <cell r="C509" t="str">
            <v>CTR_265</v>
          </cell>
          <cell r="D509" t="str">
            <v>Center</v>
          </cell>
          <cell r="E509" t="str">
            <v>Center</v>
          </cell>
          <cell r="F509" t="str">
            <v>CRH-Etoug-Ebe</v>
          </cell>
          <cell r="G509" t="str">
            <v>P4</v>
          </cell>
          <cell r="H509" t="str">
            <v>Grid-Gen</v>
          </cell>
          <cell r="I509" t="str">
            <v>On Air</v>
          </cell>
          <cell r="J509" t="str">
            <v>Outdoor</v>
          </cell>
          <cell r="K509" t="str">
            <v>AC</v>
          </cell>
          <cell r="L509" t="str">
            <v>SAGEMCOM</v>
          </cell>
          <cell r="M509" t="str">
            <v>Nkolbisson</v>
          </cell>
          <cell r="N509" t="str">
            <v>MFOUNDI</v>
          </cell>
          <cell r="O509" t="str">
            <v>YAOUNDE 6</v>
          </cell>
          <cell r="P509" t="str">
            <v>Bruno Ewane</v>
          </cell>
          <cell r="Q509">
            <v>670237379</v>
          </cell>
          <cell r="R509">
            <v>656072658</v>
          </cell>
          <cell r="S509" t="str">
            <v>Desire Moussinga</v>
          </cell>
          <cell r="T509" t="str">
            <v>Valeur HOUELL</v>
          </cell>
          <cell r="U509" t="str">
            <v>I H S</v>
          </cell>
        </row>
        <row r="510">
          <cell r="A510" t="str">
            <v>CTR_189</v>
          </cell>
          <cell r="B510" t="str">
            <v>IHS_YND_422</v>
          </cell>
          <cell r="C510" t="str">
            <v>CTR_189</v>
          </cell>
          <cell r="D510" t="str">
            <v>Center</v>
          </cell>
          <cell r="E510" t="str">
            <v>Center</v>
          </cell>
          <cell r="F510" t="str">
            <v>Botmakak</v>
          </cell>
          <cell r="G510" t="str">
            <v>P4</v>
          </cell>
          <cell r="H510" t="str">
            <v>Grid-Gen</v>
          </cell>
          <cell r="I510" t="str">
            <v>On Air</v>
          </cell>
          <cell r="J510" t="str">
            <v>Outdoor</v>
          </cell>
          <cell r="K510" t="str">
            <v>AC</v>
          </cell>
          <cell r="L510" t="str">
            <v>SAGEMCOM</v>
          </cell>
          <cell r="M510" t="str">
            <v>Barriere / Namayos</v>
          </cell>
          <cell r="N510" t="str">
            <v>NYONG-ET-KELLE</v>
          </cell>
          <cell r="O510" t="str">
            <v>BOT MAKAK</v>
          </cell>
          <cell r="P510" t="str">
            <v>Bruno Ewane</v>
          </cell>
          <cell r="Q510">
            <v>670237379</v>
          </cell>
          <cell r="R510">
            <v>656072658</v>
          </cell>
          <cell r="S510" t="str">
            <v>Desire Moussinga</v>
          </cell>
          <cell r="T510" t="str">
            <v>Valeur HOUELL</v>
          </cell>
          <cell r="U510" t="str">
            <v>I H S</v>
          </cell>
        </row>
        <row r="511">
          <cell r="A511" t="str">
            <v>CTR_116</v>
          </cell>
          <cell r="B511" t="str">
            <v>IHS_YND_339</v>
          </cell>
          <cell r="C511" t="str">
            <v>CTR_116</v>
          </cell>
          <cell r="D511" t="str">
            <v>Center</v>
          </cell>
          <cell r="E511" t="str">
            <v>Center</v>
          </cell>
          <cell r="F511" t="str">
            <v>Ebeba</v>
          </cell>
          <cell r="G511" t="str">
            <v>P4</v>
          </cell>
          <cell r="H511" t="str">
            <v>Grid-Hybrid-Gen</v>
          </cell>
          <cell r="I511" t="str">
            <v>On Air</v>
          </cell>
          <cell r="J511" t="str">
            <v>Indoor</v>
          </cell>
          <cell r="K511" t="str">
            <v>AC</v>
          </cell>
          <cell r="L511" t="str">
            <v>SAGEMCOM</v>
          </cell>
          <cell r="M511" t="str">
            <v>Barriere / Namayos</v>
          </cell>
          <cell r="N511" t="str">
            <v>MEFOU-ET-AKONO</v>
          </cell>
          <cell r="O511" t="str">
            <v>MBANKOMO</v>
          </cell>
          <cell r="P511" t="str">
            <v>Bruno Ewane</v>
          </cell>
          <cell r="Q511">
            <v>670237379</v>
          </cell>
          <cell r="R511">
            <v>656072658</v>
          </cell>
          <cell r="S511" t="str">
            <v>Desire Moussinga</v>
          </cell>
          <cell r="T511" t="str">
            <v>Valeur HOUELL</v>
          </cell>
          <cell r="U511" t="str">
            <v>I H S</v>
          </cell>
        </row>
        <row r="512">
          <cell r="A512" t="str">
            <v>CTR_069</v>
          </cell>
          <cell r="B512" t="str">
            <v>IHS_YND_264</v>
          </cell>
          <cell r="C512" t="str">
            <v>CTR_069</v>
          </cell>
          <cell r="D512" t="str">
            <v>Center</v>
          </cell>
          <cell r="E512" t="str">
            <v>Center</v>
          </cell>
          <cell r="F512" t="str">
            <v>Simbock</v>
          </cell>
          <cell r="G512" t="str">
            <v>P4</v>
          </cell>
          <cell r="H512" t="str">
            <v>Grid-Gen</v>
          </cell>
          <cell r="I512" t="str">
            <v>On Air</v>
          </cell>
          <cell r="J512" t="str">
            <v>Indoor</v>
          </cell>
          <cell r="K512" t="str">
            <v>AC</v>
          </cell>
          <cell r="L512" t="str">
            <v>SAGEMCOM</v>
          </cell>
          <cell r="M512" t="str">
            <v>Mendong</v>
          </cell>
          <cell r="N512" t="str">
            <v>MFOUNDI</v>
          </cell>
          <cell r="O512" t="str">
            <v>YAOUNDE 6</v>
          </cell>
          <cell r="P512" t="str">
            <v>Bruno Ewane</v>
          </cell>
          <cell r="Q512">
            <v>670237379</v>
          </cell>
          <cell r="R512">
            <v>656072658</v>
          </cell>
          <cell r="S512" t="str">
            <v>Desire Moussinga</v>
          </cell>
          <cell r="T512" t="str">
            <v>Valeur HOUELL</v>
          </cell>
          <cell r="U512" t="str">
            <v>I H S</v>
          </cell>
        </row>
        <row r="513">
          <cell r="A513" t="str">
            <v>CTR_425</v>
          </cell>
          <cell r="B513" t="str">
            <v>IHS_YND_141</v>
          </cell>
          <cell r="C513" t="str">
            <v>CTR_425</v>
          </cell>
          <cell r="D513" t="str">
            <v>Center</v>
          </cell>
          <cell r="E513" t="str">
            <v>Center</v>
          </cell>
          <cell r="F513" t="str">
            <v>New-Marche-Melen</v>
          </cell>
          <cell r="G513" t="str">
            <v>P4</v>
          </cell>
          <cell r="H513" t="str">
            <v>Grid-Gen</v>
          </cell>
          <cell r="I513" t="str">
            <v>On Air</v>
          </cell>
          <cell r="J513" t="str">
            <v>Outdoor</v>
          </cell>
          <cell r="K513" t="str">
            <v>AC</v>
          </cell>
          <cell r="L513" t="str">
            <v>SAGEMCOM</v>
          </cell>
          <cell r="M513" t="str">
            <v>Mendong</v>
          </cell>
          <cell r="N513" t="str">
            <v>MFOUNDI</v>
          </cell>
          <cell r="O513" t="str">
            <v>YAOUNDE 6</v>
          </cell>
          <cell r="P513" t="str">
            <v>Bruno Ewane</v>
          </cell>
          <cell r="Q513">
            <v>670237379</v>
          </cell>
          <cell r="R513">
            <v>656072658</v>
          </cell>
          <cell r="S513" t="str">
            <v>Desire Moussinga</v>
          </cell>
          <cell r="T513" t="str">
            <v>Valeur HOUELL</v>
          </cell>
          <cell r="U513" t="str">
            <v>I H S</v>
          </cell>
        </row>
        <row r="514">
          <cell r="A514" t="str">
            <v>CTR_205</v>
          </cell>
          <cell r="B514" t="str">
            <v>IHS_YND_372</v>
          </cell>
          <cell r="C514" t="str">
            <v>CTR_205</v>
          </cell>
          <cell r="D514" t="str">
            <v>Center</v>
          </cell>
          <cell r="E514" t="str">
            <v>Center</v>
          </cell>
          <cell r="F514" t="str">
            <v>Bondjock</v>
          </cell>
          <cell r="G514" t="str">
            <v>P4</v>
          </cell>
          <cell r="H514" t="str">
            <v>Grid-Gen</v>
          </cell>
          <cell r="I514" t="str">
            <v>On Air</v>
          </cell>
          <cell r="J514" t="str">
            <v>Indoor</v>
          </cell>
          <cell r="K514" t="str">
            <v>AC</v>
          </cell>
          <cell r="L514" t="str">
            <v>SAGEMCOM</v>
          </cell>
          <cell r="M514" t="str">
            <v>Barriere / Namayos</v>
          </cell>
          <cell r="N514" t="str">
            <v>NYONG-ET-KELLE</v>
          </cell>
          <cell r="O514" t="str">
            <v>MAKAK</v>
          </cell>
          <cell r="P514" t="str">
            <v>Bruno Ewane</v>
          </cell>
          <cell r="Q514">
            <v>670237379</v>
          </cell>
          <cell r="R514">
            <v>656072658</v>
          </cell>
          <cell r="S514" t="str">
            <v>Desire Moussinga</v>
          </cell>
          <cell r="T514" t="str">
            <v>Valeur HOUELL</v>
          </cell>
          <cell r="U514" t="str">
            <v>I H S</v>
          </cell>
        </row>
        <row r="515">
          <cell r="A515" t="str">
            <v>CTR_237</v>
          </cell>
          <cell r="B515" t="str">
            <v>IHS_YND_261</v>
          </cell>
          <cell r="C515" t="str">
            <v>CTR_237</v>
          </cell>
          <cell r="D515" t="str">
            <v>Center</v>
          </cell>
          <cell r="E515" t="str">
            <v>Center</v>
          </cell>
          <cell r="F515" t="str">
            <v>Barriere</v>
          </cell>
          <cell r="G515" t="str">
            <v>P4</v>
          </cell>
          <cell r="H515" t="str">
            <v>Grid-Gen</v>
          </cell>
          <cell r="I515" t="str">
            <v>On Air</v>
          </cell>
          <cell r="J515" t="str">
            <v>Outdoor</v>
          </cell>
          <cell r="K515" t="str">
            <v>AC</v>
          </cell>
          <cell r="L515" t="str">
            <v>SAGEMCOM</v>
          </cell>
          <cell r="M515" t="str">
            <v>Barriere / Namayos</v>
          </cell>
          <cell r="N515" t="str">
            <v>MFOUNDI</v>
          </cell>
          <cell r="O515" t="str">
            <v>YAOUNDE 6</v>
          </cell>
          <cell r="P515" t="str">
            <v>Bruno Ewane</v>
          </cell>
          <cell r="Q515">
            <v>670237379</v>
          </cell>
          <cell r="R515">
            <v>656072658</v>
          </cell>
          <cell r="S515" t="str">
            <v>Desire Moussinga</v>
          </cell>
          <cell r="T515" t="str">
            <v>Valeur HOUELL</v>
          </cell>
          <cell r="U515" t="str">
            <v>I H S</v>
          </cell>
        </row>
        <row r="516">
          <cell r="A516" t="str">
            <v>CTR_210</v>
          </cell>
          <cell r="B516" t="str">
            <v>IHS_YND_071</v>
          </cell>
          <cell r="C516" t="str">
            <v>CTR_210</v>
          </cell>
          <cell r="D516" t="str">
            <v>Center</v>
          </cell>
          <cell r="E516" t="str">
            <v>Center</v>
          </cell>
          <cell r="F516" t="str">
            <v>Scalom</v>
          </cell>
          <cell r="G516" t="str">
            <v>P4</v>
          </cell>
          <cell r="H516" t="str">
            <v>Grid-Gen</v>
          </cell>
          <cell r="I516" t="str">
            <v>On Air</v>
          </cell>
          <cell r="J516" t="str">
            <v>Outdoor</v>
          </cell>
          <cell r="K516" t="str">
            <v>AC</v>
          </cell>
          <cell r="L516" t="str">
            <v>SAGEMCOM</v>
          </cell>
          <cell r="M516" t="str">
            <v>Mendong</v>
          </cell>
          <cell r="N516" t="str">
            <v>MFOUNDI</v>
          </cell>
          <cell r="O516" t="str">
            <v>YAOUNDE 3</v>
          </cell>
          <cell r="P516" t="str">
            <v>Bruno Ewane</v>
          </cell>
          <cell r="Q516">
            <v>670237379</v>
          </cell>
          <cell r="R516">
            <v>656072658</v>
          </cell>
          <cell r="S516" t="str">
            <v>Desire Moussinga</v>
          </cell>
          <cell r="T516" t="str">
            <v>Valeur HOUELL</v>
          </cell>
          <cell r="U516" t="str">
            <v>I H S</v>
          </cell>
        </row>
        <row r="517">
          <cell r="A517" t="str">
            <v>CTR_253</v>
          </cell>
          <cell r="B517" t="str">
            <v>IHS_YND_258</v>
          </cell>
          <cell r="C517" t="str">
            <v>CTR_253</v>
          </cell>
          <cell r="D517" t="str">
            <v>Center</v>
          </cell>
          <cell r="E517" t="str">
            <v>Center</v>
          </cell>
          <cell r="F517" t="str">
            <v>Mefou-Assi</v>
          </cell>
          <cell r="G517" t="str">
            <v>P4</v>
          </cell>
          <cell r="H517" t="str">
            <v>Grid-Gen</v>
          </cell>
          <cell r="I517" t="str">
            <v>On Air</v>
          </cell>
          <cell r="J517" t="str">
            <v>Outdoor</v>
          </cell>
          <cell r="K517" t="str">
            <v>AC</v>
          </cell>
          <cell r="L517" t="str">
            <v>SAGEMCOM</v>
          </cell>
          <cell r="M517" t="str">
            <v>Mendong</v>
          </cell>
          <cell r="N517" t="str">
            <v>MEFOU-ET-AKONO</v>
          </cell>
          <cell r="O517" t="str">
            <v>YAOUNDE 6</v>
          </cell>
          <cell r="P517" t="str">
            <v>Bruno Ewane</v>
          </cell>
          <cell r="Q517">
            <v>670237379</v>
          </cell>
          <cell r="R517">
            <v>656072658</v>
          </cell>
          <cell r="S517" t="str">
            <v>Desire Moussinga</v>
          </cell>
          <cell r="T517" t="str">
            <v>Valeur HOUELL</v>
          </cell>
          <cell r="U517" t="str">
            <v>I H S</v>
          </cell>
        </row>
        <row r="518">
          <cell r="A518" t="str">
            <v>CTR_149</v>
          </cell>
          <cell r="B518" t="str">
            <v>IHS_YND_517</v>
          </cell>
          <cell r="C518" t="str">
            <v>CTR_149</v>
          </cell>
          <cell r="D518" t="str">
            <v>Center</v>
          </cell>
          <cell r="E518" t="str">
            <v>Center</v>
          </cell>
          <cell r="F518" t="str">
            <v>Montee-Des-Soeurs</v>
          </cell>
          <cell r="G518" t="str">
            <v>P4</v>
          </cell>
          <cell r="H518" t="str">
            <v>Grid-Gen</v>
          </cell>
          <cell r="I518" t="str">
            <v>On Air</v>
          </cell>
          <cell r="J518" t="str">
            <v>Outdoor</v>
          </cell>
          <cell r="K518" t="str">
            <v>AC</v>
          </cell>
          <cell r="L518" t="str">
            <v>SAGEMCOM</v>
          </cell>
          <cell r="M518" t="str">
            <v>Mendong</v>
          </cell>
          <cell r="N518" t="str">
            <v>MFOUNDI</v>
          </cell>
          <cell r="O518" t="str">
            <v>YAOUNDE 6</v>
          </cell>
          <cell r="P518" t="str">
            <v>Bruno Ewane</v>
          </cell>
          <cell r="Q518">
            <v>670237379</v>
          </cell>
          <cell r="R518">
            <v>656072658</v>
          </cell>
          <cell r="S518" t="str">
            <v>Desire Moussinga</v>
          </cell>
          <cell r="T518" t="str">
            <v>Valeur HOUELL</v>
          </cell>
          <cell r="U518" t="str">
            <v>I H S</v>
          </cell>
        </row>
        <row r="519">
          <cell r="A519" t="str">
            <v>CTR_155</v>
          </cell>
          <cell r="B519" t="str">
            <v>IHS_YND_505</v>
          </cell>
          <cell r="C519" t="str">
            <v>CTR_155</v>
          </cell>
          <cell r="D519" t="str">
            <v>Center</v>
          </cell>
          <cell r="E519" t="str">
            <v>Center</v>
          </cell>
          <cell r="F519" t="str">
            <v>Scalom-IHS</v>
          </cell>
          <cell r="G519" t="str">
            <v>P4</v>
          </cell>
          <cell r="H519" t="str">
            <v>Grid Only</v>
          </cell>
          <cell r="I519" t="str">
            <v>On Air</v>
          </cell>
          <cell r="J519" t="str">
            <v>Outdoor</v>
          </cell>
          <cell r="K519" t="str">
            <v>AC</v>
          </cell>
          <cell r="L519" t="str">
            <v>SAGEMCOM</v>
          </cell>
          <cell r="M519" t="str">
            <v>Mendong</v>
          </cell>
          <cell r="N519" t="str">
            <v>MFOUNDI</v>
          </cell>
          <cell r="O519" t="str">
            <v>YAOUNDE 3</v>
          </cell>
          <cell r="P519" t="str">
            <v>Bruno Ewane</v>
          </cell>
          <cell r="Q519">
            <v>670237379</v>
          </cell>
          <cell r="R519">
            <v>656072658</v>
          </cell>
          <cell r="S519" t="str">
            <v>Desire Moussinga</v>
          </cell>
          <cell r="T519" t="str">
            <v>Valeur HOUELL</v>
          </cell>
          <cell r="U519" t="str">
            <v>I H S</v>
          </cell>
        </row>
        <row r="520">
          <cell r="A520" t="str">
            <v>CTR_486</v>
          </cell>
          <cell r="B520" t="str">
            <v>IHS_YND_569</v>
          </cell>
          <cell r="C520" t="str">
            <v>CTR_486</v>
          </cell>
          <cell r="D520" t="str">
            <v>Center</v>
          </cell>
          <cell r="E520" t="str">
            <v>Center</v>
          </cell>
          <cell r="F520" t="str">
            <v>Mendong Maeture</v>
          </cell>
          <cell r="G520" t="str">
            <v>P4</v>
          </cell>
          <cell r="H520" t="str">
            <v>Grid-Gen</v>
          </cell>
          <cell r="I520" t="str">
            <v>On Air</v>
          </cell>
          <cell r="J520" t="str">
            <v>Outdoor</v>
          </cell>
          <cell r="K520" t="str">
            <v>AC</v>
          </cell>
          <cell r="L520" t="str">
            <v>SAGEMCOM</v>
          </cell>
          <cell r="M520" t="str">
            <v>Mendong</v>
          </cell>
          <cell r="N520" t="str">
            <v>MFOUNDI</v>
          </cell>
          <cell r="O520" t="str">
            <v>YAOUNDE 6</v>
          </cell>
          <cell r="P520" t="str">
            <v>Bruno Ewane</v>
          </cell>
          <cell r="Q520">
            <v>670237379</v>
          </cell>
          <cell r="R520">
            <v>656072658</v>
          </cell>
          <cell r="S520" t="str">
            <v>Desire Moussinga</v>
          </cell>
          <cell r="T520" t="str">
            <v>Valeur HOUELL</v>
          </cell>
          <cell r="U520" t="str">
            <v>I H S</v>
          </cell>
        </row>
        <row r="521">
          <cell r="A521" t="str">
            <v>CTR_154</v>
          </cell>
          <cell r="B521" t="str">
            <v>IHS_YND_518</v>
          </cell>
          <cell r="C521" t="str">
            <v>CTR_154</v>
          </cell>
          <cell r="D521" t="str">
            <v>Center</v>
          </cell>
          <cell r="E521" t="str">
            <v>Center</v>
          </cell>
          <cell r="F521" t="str">
            <v>Montee-Jouvence-II</v>
          </cell>
          <cell r="G521" t="str">
            <v>P4</v>
          </cell>
          <cell r="H521" t="str">
            <v>Grid-Gen</v>
          </cell>
          <cell r="I521" t="str">
            <v>On Air</v>
          </cell>
          <cell r="J521" t="str">
            <v>Outdoor</v>
          </cell>
          <cell r="K521" t="str">
            <v>AC</v>
          </cell>
          <cell r="L521" t="str">
            <v>SAGEMCOM</v>
          </cell>
          <cell r="M521" t="str">
            <v>Mendong</v>
          </cell>
          <cell r="N521" t="str">
            <v>MFOUNDI</v>
          </cell>
          <cell r="O521" t="str">
            <v>YAOUNDE 6</v>
          </cell>
          <cell r="P521" t="str">
            <v>Bruno Ewane</v>
          </cell>
          <cell r="Q521">
            <v>670237379</v>
          </cell>
          <cell r="R521">
            <v>656072658</v>
          </cell>
          <cell r="S521" t="str">
            <v>Desire Moussinga</v>
          </cell>
          <cell r="T521" t="str">
            <v>Valeur HOUELL</v>
          </cell>
          <cell r="U521" t="str">
            <v>I H S</v>
          </cell>
        </row>
        <row r="522">
          <cell r="A522" t="str">
            <v>CTR_128</v>
          </cell>
          <cell r="B522" t="str">
            <v>IHS_YND_044</v>
          </cell>
          <cell r="C522" t="str">
            <v>CTR_128</v>
          </cell>
          <cell r="D522" t="str">
            <v>Center</v>
          </cell>
          <cell r="E522" t="str">
            <v>Center</v>
          </cell>
          <cell r="F522" t="str">
            <v>Polytechnique</v>
          </cell>
          <cell r="G522" t="str">
            <v>P4</v>
          </cell>
          <cell r="H522" t="str">
            <v>Grid Only</v>
          </cell>
          <cell r="I522" t="str">
            <v>On Air</v>
          </cell>
          <cell r="J522" t="str">
            <v>Indoor</v>
          </cell>
          <cell r="K522" t="str">
            <v>AC</v>
          </cell>
          <cell r="L522" t="str">
            <v>SAGEMCOM</v>
          </cell>
          <cell r="M522" t="str">
            <v>Mendong</v>
          </cell>
          <cell r="N522" t="str">
            <v>MFOUNDI</v>
          </cell>
          <cell r="O522" t="str">
            <v>YAOUNDE 3</v>
          </cell>
          <cell r="P522" t="str">
            <v>Bruno Ewane</v>
          </cell>
          <cell r="Q522">
            <v>670237379</v>
          </cell>
          <cell r="R522">
            <v>656072658</v>
          </cell>
          <cell r="S522" t="str">
            <v>Desire Moussinga</v>
          </cell>
          <cell r="T522" t="str">
            <v>Valeur HOUELL</v>
          </cell>
          <cell r="U522" t="str">
            <v>I H S</v>
          </cell>
        </row>
        <row r="523">
          <cell r="A523" t="str">
            <v>CTR_482</v>
          </cell>
          <cell r="B523" t="str">
            <v>IHS_YND_562</v>
          </cell>
          <cell r="C523" t="str">
            <v>CTR_482</v>
          </cell>
          <cell r="D523" t="str">
            <v>Center</v>
          </cell>
          <cell r="E523" t="str">
            <v>Center</v>
          </cell>
          <cell r="F523" t="str">
            <v>Accacia New</v>
          </cell>
          <cell r="G523" t="str">
            <v>P4</v>
          </cell>
          <cell r="H523" t="str">
            <v>Grid Only</v>
          </cell>
          <cell r="I523" t="str">
            <v>On Air</v>
          </cell>
          <cell r="J523" t="str">
            <v>Outdoor</v>
          </cell>
          <cell r="K523" t="str">
            <v>AC</v>
          </cell>
          <cell r="L523" t="str">
            <v>SAGEMCOM</v>
          </cell>
          <cell r="M523" t="str">
            <v>Mendong</v>
          </cell>
          <cell r="N523" t="str">
            <v>MFOUNDI</v>
          </cell>
          <cell r="O523" t="str">
            <v>YAOUNDE 6</v>
          </cell>
          <cell r="P523" t="str">
            <v>Bruno Ewane</v>
          </cell>
          <cell r="Q523">
            <v>670237379</v>
          </cell>
          <cell r="R523">
            <v>656072658</v>
          </cell>
          <cell r="S523" t="str">
            <v>Desire Moussinga</v>
          </cell>
          <cell r="T523" t="str">
            <v>Valeur HOUELL</v>
          </cell>
          <cell r="U523" t="str">
            <v>I H S</v>
          </cell>
        </row>
        <row r="524">
          <cell r="A524" t="str">
            <v>CTR_326</v>
          </cell>
          <cell r="B524" t="str">
            <v>IHS_YND_236</v>
          </cell>
          <cell r="C524" t="str">
            <v>CTR_326</v>
          </cell>
          <cell r="D524" t="str">
            <v>Center</v>
          </cell>
          <cell r="E524" t="str">
            <v>Center</v>
          </cell>
          <cell r="F524" t="str">
            <v>Montee-Jouvence</v>
          </cell>
          <cell r="G524" t="str">
            <v>P4</v>
          </cell>
          <cell r="H524" t="str">
            <v>Grid-Gen</v>
          </cell>
          <cell r="I524" t="str">
            <v>On Air</v>
          </cell>
          <cell r="J524" t="str">
            <v>Outdoor</v>
          </cell>
          <cell r="K524" t="str">
            <v>AC</v>
          </cell>
          <cell r="L524" t="str">
            <v>SAGEMCOM</v>
          </cell>
          <cell r="M524" t="str">
            <v>Mendong</v>
          </cell>
          <cell r="N524" t="str">
            <v>MFOUNDI</v>
          </cell>
          <cell r="O524" t="str">
            <v>YAOUNDE 6</v>
          </cell>
          <cell r="P524" t="str">
            <v>Bruno Ewane</v>
          </cell>
          <cell r="Q524">
            <v>670237379</v>
          </cell>
          <cell r="R524">
            <v>656072658</v>
          </cell>
          <cell r="S524" t="str">
            <v>Desire Moussinga</v>
          </cell>
          <cell r="T524" t="str">
            <v>Valeur HOUELL</v>
          </cell>
          <cell r="U524" t="str">
            <v>I H S</v>
          </cell>
        </row>
        <row r="525">
          <cell r="A525" t="str">
            <v>CTR_372</v>
          </cell>
          <cell r="B525" t="str">
            <v>IHS_YND_078</v>
          </cell>
          <cell r="C525" t="str">
            <v>CTR_372</v>
          </cell>
          <cell r="D525" t="str">
            <v>Center</v>
          </cell>
          <cell r="E525" t="str">
            <v>Center</v>
          </cell>
          <cell r="F525" t="str">
            <v>An-Marche-Melen</v>
          </cell>
          <cell r="G525" t="str">
            <v>P4</v>
          </cell>
          <cell r="H525" t="str">
            <v>Grid Only</v>
          </cell>
          <cell r="I525" t="str">
            <v>On Air</v>
          </cell>
          <cell r="J525" t="str">
            <v>Outdoor</v>
          </cell>
          <cell r="K525" t="str">
            <v>AC</v>
          </cell>
          <cell r="L525" t="str">
            <v>SAGEMCOM</v>
          </cell>
          <cell r="M525" t="str">
            <v>Mendong</v>
          </cell>
          <cell r="N525" t="str">
            <v>MFOUNDI</v>
          </cell>
          <cell r="O525" t="str">
            <v>YAOUNDE 3</v>
          </cell>
          <cell r="P525" t="str">
            <v>Bruno Ewane</v>
          </cell>
          <cell r="Q525">
            <v>670237379</v>
          </cell>
          <cell r="R525">
            <v>656072658</v>
          </cell>
          <cell r="S525" t="str">
            <v>Desire Moussinga</v>
          </cell>
          <cell r="T525" t="str">
            <v>Valeur HOUELL</v>
          </cell>
          <cell r="U525" t="str">
            <v>I H S</v>
          </cell>
        </row>
        <row r="526">
          <cell r="A526" t="str">
            <v>CTR_050</v>
          </cell>
          <cell r="B526" t="str">
            <v>IHS_YND_080</v>
          </cell>
          <cell r="C526" t="str">
            <v>CTR_050</v>
          </cell>
          <cell r="D526" t="str">
            <v>Center</v>
          </cell>
          <cell r="E526" t="str">
            <v>Center</v>
          </cell>
          <cell r="F526" t="str">
            <v>Mini-Ferme</v>
          </cell>
          <cell r="G526" t="str">
            <v>P4</v>
          </cell>
          <cell r="H526" t="str">
            <v>Grid Only</v>
          </cell>
          <cell r="I526" t="str">
            <v>On Air</v>
          </cell>
          <cell r="J526" t="str">
            <v>Indoor</v>
          </cell>
          <cell r="K526" t="str">
            <v>AC</v>
          </cell>
          <cell r="L526" t="str">
            <v>SAGEMCOM</v>
          </cell>
          <cell r="M526" t="str">
            <v>Mendong</v>
          </cell>
          <cell r="N526" t="str">
            <v>MFOUNDI</v>
          </cell>
          <cell r="O526" t="str">
            <v>YAOUNDE 3</v>
          </cell>
          <cell r="P526" t="str">
            <v>Bruno Ewane</v>
          </cell>
          <cell r="Q526">
            <v>670237379</v>
          </cell>
          <cell r="R526">
            <v>656072658</v>
          </cell>
          <cell r="S526" t="str">
            <v>Desire Moussinga</v>
          </cell>
          <cell r="T526" t="str">
            <v>Valeur HOUELL</v>
          </cell>
          <cell r="U526" t="str">
            <v>I H S</v>
          </cell>
        </row>
        <row r="527">
          <cell r="A527" t="str">
            <v>CTR_311</v>
          </cell>
          <cell r="B527" t="str">
            <v>IHS_YND_453</v>
          </cell>
          <cell r="C527" t="str">
            <v>CTR_311</v>
          </cell>
          <cell r="D527" t="str">
            <v>Center</v>
          </cell>
          <cell r="E527" t="str">
            <v>Center</v>
          </cell>
          <cell r="F527" t="str">
            <v>Song-bong</v>
          </cell>
          <cell r="G527" t="str">
            <v>P4</v>
          </cell>
          <cell r="H527" t="str">
            <v>Solar-Gen</v>
          </cell>
          <cell r="I527" t="str">
            <v>On Air</v>
          </cell>
          <cell r="J527" t="str">
            <v>Outdoor</v>
          </cell>
          <cell r="K527" t="str">
            <v>AC</v>
          </cell>
          <cell r="L527" t="str">
            <v>SAGEMCOM</v>
          </cell>
          <cell r="M527" t="str">
            <v>Barriere / Namayos</v>
          </cell>
          <cell r="N527" t="str">
            <v>NYONG-ET-KELLE</v>
          </cell>
          <cell r="O527" t="str">
            <v>ESEKA</v>
          </cell>
          <cell r="P527" t="str">
            <v>Bruno Ewane</v>
          </cell>
          <cell r="Q527">
            <v>670237379</v>
          </cell>
          <cell r="R527">
            <v>656072658</v>
          </cell>
          <cell r="S527" t="str">
            <v>Desire Moussinga</v>
          </cell>
          <cell r="T527" t="str">
            <v>Valeur HOUELL</v>
          </cell>
          <cell r="U527" t="str">
            <v>I H S</v>
          </cell>
        </row>
        <row r="528">
          <cell r="A528" t="str">
            <v>CTR_066</v>
          </cell>
          <cell r="B528" t="str">
            <v>IHS_YND_367</v>
          </cell>
          <cell r="C528" t="str">
            <v>CTR_066</v>
          </cell>
          <cell r="D528" t="str">
            <v>Center</v>
          </cell>
          <cell r="E528" t="str">
            <v>Center</v>
          </cell>
          <cell r="F528" t="str">
            <v>Mandoumba</v>
          </cell>
          <cell r="G528" t="str">
            <v>P4</v>
          </cell>
          <cell r="H528" t="str">
            <v>Solar-Grid-Gen</v>
          </cell>
          <cell r="I528" t="str">
            <v>On Air</v>
          </cell>
          <cell r="J528" t="str">
            <v>Indoor</v>
          </cell>
          <cell r="K528" t="str">
            <v>AC</v>
          </cell>
          <cell r="L528" t="str">
            <v>SAGEMCOM</v>
          </cell>
          <cell r="M528" t="str">
            <v>Barriere / Namayos</v>
          </cell>
          <cell r="N528" t="str">
            <v>NYONG-ET-KELLE</v>
          </cell>
          <cell r="O528" t="str">
            <v>MAKAK</v>
          </cell>
          <cell r="P528" t="str">
            <v>Bruno Ewane</v>
          </cell>
          <cell r="Q528">
            <v>670237379</v>
          </cell>
          <cell r="R528">
            <v>656072658</v>
          </cell>
          <cell r="S528" t="str">
            <v>Desire Moussinga</v>
          </cell>
          <cell r="T528" t="str">
            <v>Valeur HOUELL</v>
          </cell>
          <cell r="U528" t="str">
            <v>I H S</v>
          </cell>
        </row>
        <row r="529">
          <cell r="A529" t="str">
            <v>CTR_521</v>
          </cell>
          <cell r="B529" t="str">
            <v>IHS_YND_692</v>
          </cell>
          <cell r="C529" t="str">
            <v>CTR_521</v>
          </cell>
          <cell r="D529" t="str">
            <v>Center</v>
          </cell>
          <cell r="E529" t="str">
            <v>Center</v>
          </cell>
          <cell r="F529" t="str">
            <v>Mendong-Vallee 2 - MTN- IHS</v>
          </cell>
          <cell r="G529" t="str">
            <v>P4</v>
          </cell>
          <cell r="H529" t="str">
            <v>Grid-Gen</v>
          </cell>
          <cell r="I529" t="str">
            <v>On Air</v>
          </cell>
          <cell r="J529" t="str">
            <v>Outdoor</v>
          </cell>
          <cell r="K529" t="str">
            <v>AC</v>
          </cell>
          <cell r="L529" t="str">
            <v>SAGEMCOM</v>
          </cell>
          <cell r="M529" t="str">
            <v>Mendong</v>
          </cell>
          <cell r="N529" t="str">
            <v>MFOUNDI</v>
          </cell>
          <cell r="O529" t="str">
            <v>YAOUNDE 6</v>
          </cell>
          <cell r="P529" t="str">
            <v>Bruno Ewane</v>
          </cell>
          <cell r="Q529">
            <v>670237379</v>
          </cell>
          <cell r="R529">
            <v>656072658</v>
          </cell>
          <cell r="S529" t="str">
            <v>Desire Moussinga</v>
          </cell>
          <cell r="T529" t="str">
            <v>Valeur HOUELL</v>
          </cell>
          <cell r="U529" t="str">
            <v>I H S</v>
          </cell>
        </row>
        <row r="530">
          <cell r="A530" t="str">
            <v>CTR_185</v>
          </cell>
          <cell r="B530" t="str">
            <v>IHS_YND_378</v>
          </cell>
          <cell r="C530" t="str">
            <v>CTR_185</v>
          </cell>
          <cell r="D530" t="str">
            <v>Center</v>
          </cell>
          <cell r="E530" t="str">
            <v>Center</v>
          </cell>
          <cell r="F530" t="str">
            <v>Eseka town</v>
          </cell>
          <cell r="G530" t="str">
            <v>P4</v>
          </cell>
          <cell r="H530" t="str">
            <v>Grid-Gen</v>
          </cell>
          <cell r="I530" t="str">
            <v>On Air</v>
          </cell>
          <cell r="J530" t="str">
            <v>Outdoor</v>
          </cell>
          <cell r="K530" t="str">
            <v>AC</v>
          </cell>
          <cell r="L530" t="str">
            <v>SAGEMCOM</v>
          </cell>
          <cell r="M530" t="str">
            <v>Barriere / Namayos</v>
          </cell>
          <cell r="N530" t="str">
            <v>NYONG-ET-KELLE</v>
          </cell>
          <cell r="O530" t="str">
            <v>ESEKA</v>
          </cell>
          <cell r="P530" t="str">
            <v>Bruno Ewane</v>
          </cell>
          <cell r="Q530">
            <v>670237379</v>
          </cell>
          <cell r="R530">
            <v>656072658</v>
          </cell>
          <cell r="S530" t="str">
            <v>Desire Moussinga</v>
          </cell>
          <cell r="T530" t="str">
            <v>Valeur HOUELL</v>
          </cell>
          <cell r="U530" t="str">
            <v>I H S</v>
          </cell>
        </row>
        <row r="531">
          <cell r="A531" t="str">
            <v>LIT_499</v>
          </cell>
          <cell r="B531" t="str">
            <v>IHS_EDA_056</v>
          </cell>
          <cell r="C531" t="str">
            <v>LIT_499</v>
          </cell>
          <cell r="D531" t="str">
            <v>Center</v>
          </cell>
          <cell r="E531" t="str">
            <v>Center</v>
          </cell>
          <cell r="F531" t="str">
            <v>Ndogbessol</v>
          </cell>
          <cell r="G531" t="str">
            <v>P4</v>
          </cell>
          <cell r="H531" t="str">
            <v>Hybrid-Gen</v>
          </cell>
          <cell r="I531" t="str">
            <v>On Air</v>
          </cell>
          <cell r="J531" t="str">
            <v>Outdoor</v>
          </cell>
          <cell r="K531" t="str">
            <v>AC</v>
          </cell>
          <cell r="L531" t="str">
            <v>SAGEMCOM</v>
          </cell>
          <cell r="M531" t="str">
            <v>Barriere / Namayos</v>
          </cell>
          <cell r="N531" t="str">
            <v>NYONG-ET-KELLE</v>
          </cell>
          <cell r="O531" t="str">
            <v>EDEA</v>
          </cell>
          <cell r="P531" t="str">
            <v>Bruno Ewane</v>
          </cell>
          <cell r="Q531">
            <v>670237379</v>
          </cell>
          <cell r="R531">
            <v>656072658</v>
          </cell>
          <cell r="S531" t="str">
            <v>Desire Moussinga</v>
          </cell>
          <cell r="T531" t="str">
            <v>Valeur HOUELL</v>
          </cell>
          <cell r="U531" t="str">
            <v>I H S</v>
          </cell>
        </row>
        <row r="532">
          <cell r="A532" t="str">
            <v>CTR_401</v>
          </cell>
          <cell r="B532" t="str">
            <v>IHS_YND_041</v>
          </cell>
          <cell r="C532" t="str">
            <v>CTR_401</v>
          </cell>
          <cell r="D532" t="str">
            <v>Center</v>
          </cell>
          <cell r="E532" t="str">
            <v>Center</v>
          </cell>
          <cell r="F532" t="str">
            <v>Lycee-Leclerc-MTN</v>
          </cell>
          <cell r="G532" t="str">
            <v>P4</v>
          </cell>
          <cell r="H532" t="str">
            <v>Grid-Gen</v>
          </cell>
          <cell r="I532" t="str">
            <v>On Air</v>
          </cell>
          <cell r="J532" t="str">
            <v>Indoor</v>
          </cell>
          <cell r="K532" t="str">
            <v>AC</v>
          </cell>
          <cell r="L532" t="str">
            <v>SAGEMCOM</v>
          </cell>
          <cell r="M532" t="str">
            <v>Tsinga</v>
          </cell>
          <cell r="N532" t="str">
            <v>MFOUNDI</v>
          </cell>
          <cell r="O532" t="str">
            <v>YAOUNDE 3</v>
          </cell>
          <cell r="P532" t="str">
            <v>Bruno Ewane</v>
          </cell>
          <cell r="Q532">
            <v>670237379</v>
          </cell>
          <cell r="R532">
            <v>656072658</v>
          </cell>
          <cell r="S532" t="str">
            <v>Desire Moussinga</v>
          </cell>
          <cell r="T532" t="str">
            <v>Valeur HOUELL</v>
          </cell>
          <cell r="U532" t="str">
            <v>I H S</v>
          </cell>
        </row>
        <row r="533">
          <cell r="A533" t="str">
            <v>CTR_447</v>
          </cell>
          <cell r="B533" t="str">
            <v>IHS_YND_061</v>
          </cell>
          <cell r="C533" t="str">
            <v>CTR_447</v>
          </cell>
          <cell r="D533" t="str">
            <v>Center</v>
          </cell>
          <cell r="E533" t="str">
            <v>Center</v>
          </cell>
          <cell r="F533" t="str">
            <v>Yaounde University T0</v>
          </cell>
          <cell r="G533" t="str">
            <v>P4</v>
          </cell>
          <cell r="H533" t="str">
            <v>Grid-Gen</v>
          </cell>
          <cell r="I533" t="str">
            <v>On Air</v>
          </cell>
          <cell r="J533" t="str">
            <v>Outdoor</v>
          </cell>
          <cell r="K533" t="str">
            <v>AC</v>
          </cell>
          <cell r="L533" t="str">
            <v>SAGEMCOM</v>
          </cell>
          <cell r="M533" t="str">
            <v>Tsinga</v>
          </cell>
          <cell r="N533" t="str">
            <v>MFOUNDI</v>
          </cell>
          <cell r="O533" t="str">
            <v>YAOUNDE 3</v>
          </cell>
          <cell r="P533" t="str">
            <v>Bruno Ewane</v>
          </cell>
          <cell r="Q533">
            <v>670237379</v>
          </cell>
          <cell r="R533">
            <v>656072658</v>
          </cell>
          <cell r="S533" t="str">
            <v>Desire Moussinga</v>
          </cell>
          <cell r="T533" t="str">
            <v>Valeur HOUELL</v>
          </cell>
          <cell r="U533" t="str">
            <v>I H S</v>
          </cell>
        </row>
        <row r="534">
          <cell r="A534" t="str">
            <v>CTR_548</v>
          </cell>
          <cell r="B534" t="str">
            <v>IHS_YND_032</v>
          </cell>
          <cell r="C534" t="str">
            <v>CTR_548</v>
          </cell>
          <cell r="D534" t="str">
            <v>Center</v>
          </cell>
          <cell r="E534" t="str">
            <v>Center</v>
          </cell>
          <cell r="F534" t="str">
            <v>LAC-New</v>
          </cell>
          <cell r="G534" t="str">
            <v>P4</v>
          </cell>
          <cell r="H534" t="str">
            <v>Grid-Gen</v>
          </cell>
          <cell r="I534" t="str">
            <v>On Air</v>
          </cell>
          <cell r="J534" t="str">
            <v>Indoor</v>
          </cell>
          <cell r="K534" t="str">
            <v>AC</v>
          </cell>
          <cell r="L534" t="str">
            <v>SAGEMCOM</v>
          </cell>
          <cell r="M534" t="str">
            <v>Tsinga</v>
          </cell>
          <cell r="N534" t="str">
            <v>MFOUNDI</v>
          </cell>
          <cell r="O534" t="str">
            <v>YAOUNDE 3</v>
          </cell>
          <cell r="P534" t="str">
            <v>Bruno Ewane</v>
          </cell>
          <cell r="Q534">
            <v>670237379</v>
          </cell>
          <cell r="R534">
            <v>656072658</v>
          </cell>
          <cell r="S534" t="str">
            <v>Desire Moussinga</v>
          </cell>
          <cell r="T534" t="str">
            <v>Valeur HOUELL</v>
          </cell>
          <cell r="U534" t="str">
            <v>I H S</v>
          </cell>
        </row>
        <row r="535">
          <cell r="A535" t="str">
            <v>CTR_642</v>
          </cell>
          <cell r="B535" t="str">
            <v>IHS_YND_537</v>
          </cell>
          <cell r="C535" t="str">
            <v>CTR_642</v>
          </cell>
          <cell r="D535" t="str">
            <v>Center</v>
          </cell>
          <cell r="E535" t="str">
            <v>Center</v>
          </cell>
          <cell r="F535" t="str">
            <v>MEFOU ASSI IHS</v>
          </cell>
          <cell r="G535" t="str">
            <v>P4</v>
          </cell>
          <cell r="H535" t="str">
            <v>Grid-Gen</v>
          </cell>
          <cell r="I535" t="str">
            <v>On Air</v>
          </cell>
          <cell r="J535" t="str">
            <v>Outdoor</v>
          </cell>
          <cell r="K535" t="str">
            <v>AC</v>
          </cell>
          <cell r="L535" t="str">
            <v>SAGEMCOM</v>
          </cell>
          <cell r="M535" t="str">
            <v>Mendong</v>
          </cell>
          <cell r="N535" t="str">
            <v>MFOUNDI</v>
          </cell>
          <cell r="O535" t="str">
            <v>YAOUNDE 6</v>
          </cell>
          <cell r="P535" t="str">
            <v>Bruno Ewane</v>
          </cell>
          <cell r="Q535">
            <v>670237379</v>
          </cell>
          <cell r="R535">
            <v>656072658</v>
          </cell>
          <cell r="S535" t="str">
            <v>Desire Moussinga</v>
          </cell>
          <cell r="T535" t="str">
            <v>Valeur HOUELL</v>
          </cell>
          <cell r="U535" t="str">
            <v>I H S</v>
          </cell>
        </row>
        <row r="536">
          <cell r="A536" t="str">
            <v>CTR_476</v>
          </cell>
          <cell r="B536" t="str">
            <v>IHS_YND_520</v>
          </cell>
          <cell r="C536" t="str">
            <v>CTR_476</v>
          </cell>
          <cell r="D536" t="str">
            <v>Center</v>
          </cell>
          <cell r="E536" t="str">
            <v>Center</v>
          </cell>
          <cell r="F536" t="str">
            <v>Mendong 2</v>
          </cell>
          <cell r="G536" t="str">
            <v>P4</v>
          </cell>
          <cell r="H536" t="str">
            <v>Grid-Gen</v>
          </cell>
          <cell r="I536" t="str">
            <v>On Air</v>
          </cell>
          <cell r="J536" t="str">
            <v>Outdoor</v>
          </cell>
          <cell r="K536" t="str">
            <v>AC</v>
          </cell>
          <cell r="L536" t="str">
            <v>SAGEMCOM</v>
          </cell>
          <cell r="M536" t="str">
            <v>Mendong</v>
          </cell>
          <cell r="N536" t="str">
            <v>MFOUNDI</v>
          </cell>
          <cell r="O536" t="str">
            <v>YAOUNDE 6</v>
          </cell>
          <cell r="P536" t="str">
            <v>Bruno Ewane</v>
          </cell>
          <cell r="Q536">
            <v>670237379</v>
          </cell>
          <cell r="R536">
            <v>656072658</v>
          </cell>
          <cell r="S536" t="str">
            <v>Desire Moussinga</v>
          </cell>
          <cell r="T536" t="str">
            <v>Valeur HOUELL</v>
          </cell>
          <cell r="U536" t="str">
            <v>I H S</v>
          </cell>
        </row>
        <row r="537">
          <cell r="A537" t="str">
            <v>CTR_472</v>
          </cell>
          <cell r="B537" t="str">
            <v>IHS_YND_698</v>
          </cell>
          <cell r="C537" t="str">
            <v>CTR_472</v>
          </cell>
          <cell r="D537" t="str">
            <v>Center</v>
          </cell>
          <cell r="E537" t="str">
            <v>Center</v>
          </cell>
          <cell r="F537" t="str">
            <v>Damas II</v>
          </cell>
          <cell r="G537" t="str">
            <v>P4</v>
          </cell>
          <cell r="H537" t="str">
            <v>Grid-Gen</v>
          </cell>
          <cell r="I537" t="str">
            <v>On Air</v>
          </cell>
          <cell r="J537" t="str">
            <v>Outdoor</v>
          </cell>
          <cell r="K537" t="str">
            <v>AC</v>
          </cell>
          <cell r="L537" t="str">
            <v>SAGEMCOM</v>
          </cell>
          <cell r="M537" t="str">
            <v>Mendong</v>
          </cell>
          <cell r="N537" t="str">
            <v>MFOUNDI</v>
          </cell>
          <cell r="O537" t="str">
            <v>YAOUNDE 3</v>
          </cell>
          <cell r="P537" t="str">
            <v>Bruno Ewane</v>
          </cell>
          <cell r="Q537">
            <v>670237379</v>
          </cell>
          <cell r="R537">
            <v>656072658</v>
          </cell>
          <cell r="S537" t="str">
            <v>Desire Moussinga</v>
          </cell>
          <cell r="T537" t="str">
            <v>Valeur HOUELL</v>
          </cell>
          <cell r="U537" t="str">
            <v>I H S</v>
          </cell>
        </row>
        <row r="538">
          <cell r="A538" t="str">
            <v>CTR_524</v>
          </cell>
          <cell r="B538" t="str">
            <v>IHS_YND_683</v>
          </cell>
          <cell r="C538" t="str">
            <v>CTR_524</v>
          </cell>
          <cell r="D538" t="str">
            <v>Center</v>
          </cell>
          <cell r="E538" t="str">
            <v>Center</v>
          </cell>
          <cell r="F538" t="str">
            <v>Bonas Yde</v>
          </cell>
          <cell r="G538" t="str">
            <v>P4</v>
          </cell>
          <cell r="H538" t="str">
            <v>Grid-Gen</v>
          </cell>
          <cell r="I538" t="str">
            <v>On Air</v>
          </cell>
          <cell r="J538" t="str">
            <v>Outdoor</v>
          </cell>
          <cell r="K538" t="str">
            <v>AC</v>
          </cell>
          <cell r="L538" t="str">
            <v>SAGEMCOM</v>
          </cell>
          <cell r="M538" t="str">
            <v>Tsinga</v>
          </cell>
          <cell r="N538" t="str">
            <v>MFOUNDI</v>
          </cell>
          <cell r="O538" t="str">
            <v>YAOUNDE 3</v>
          </cell>
          <cell r="P538" t="str">
            <v>Bruno Ewane</v>
          </cell>
          <cell r="Q538">
            <v>670237379</v>
          </cell>
          <cell r="R538">
            <v>656072658</v>
          </cell>
          <cell r="S538" t="str">
            <v>Desire Moussinga</v>
          </cell>
          <cell r="T538" t="str">
            <v>Valeur HOUELL</v>
          </cell>
          <cell r="U538" t="str">
            <v>I H S</v>
          </cell>
        </row>
        <row r="539">
          <cell r="A539" t="str">
            <v>CTR_222</v>
          </cell>
          <cell r="B539" t="str">
            <v>IHS_YND_314</v>
          </cell>
          <cell r="C539" t="str">
            <v>CTR_222</v>
          </cell>
          <cell r="D539" t="str">
            <v>Center</v>
          </cell>
          <cell r="E539" t="str">
            <v>Center</v>
          </cell>
          <cell r="F539" t="str">
            <v>Mbankomo-MTN</v>
          </cell>
          <cell r="G539" t="str">
            <v>P4</v>
          </cell>
          <cell r="H539" t="str">
            <v>Grid-Gen</v>
          </cell>
          <cell r="I539" t="str">
            <v>On Air</v>
          </cell>
          <cell r="J539" t="str">
            <v>Indoor</v>
          </cell>
          <cell r="K539" t="str">
            <v>AC</v>
          </cell>
          <cell r="L539" t="str">
            <v>SAGEMCOM</v>
          </cell>
          <cell r="M539" t="str">
            <v>Barriere / Namayos</v>
          </cell>
          <cell r="N539" t="str">
            <v>MEFOU-ET-AKONO</v>
          </cell>
          <cell r="O539" t="str">
            <v>MBANKOMO</v>
          </cell>
          <cell r="P539" t="str">
            <v>Bruno Ewane</v>
          </cell>
          <cell r="Q539">
            <v>670237379</v>
          </cell>
          <cell r="R539">
            <v>656072658</v>
          </cell>
          <cell r="S539" t="str">
            <v>Desire Moussinga</v>
          </cell>
          <cell r="T539" t="str">
            <v>Valeur HOUELL</v>
          </cell>
          <cell r="U539" t="str">
            <v>I H S</v>
          </cell>
        </row>
        <row r="540">
          <cell r="A540" t="str">
            <v>CTR_463</v>
          </cell>
          <cell r="B540" t="str">
            <v>IHS_YND_313</v>
          </cell>
          <cell r="C540" t="str">
            <v>CTR_463</v>
          </cell>
          <cell r="D540" t="str">
            <v>Center</v>
          </cell>
          <cell r="E540" t="str">
            <v>Center</v>
          </cell>
          <cell r="F540" t="str">
            <v>Afanoyoa</v>
          </cell>
          <cell r="G540" t="str">
            <v>P4</v>
          </cell>
          <cell r="H540" t="str">
            <v>Grid-Gen</v>
          </cell>
          <cell r="I540" t="str">
            <v>On Air</v>
          </cell>
          <cell r="J540" t="str">
            <v>Outdoor</v>
          </cell>
          <cell r="K540" t="str">
            <v>AC</v>
          </cell>
          <cell r="L540" t="str">
            <v>SAGEMCOM</v>
          </cell>
          <cell r="M540" t="str">
            <v>Mendong</v>
          </cell>
          <cell r="N540" t="str">
            <v>MFOUNDI</v>
          </cell>
          <cell r="O540" t="str">
            <v>YAOUNDE 6</v>
          </cell>
          <cell r="P540" t="str">
            <v>Bruno Ewane</v>
          </cell>
          <cell r="Q540">
            <v>670237379</v>
          </cell>
          <cell r="R540">
            <v>656072658</v>
          </cell>
          <cell r="S540" t="str">
            <v>Desire Moussinga</v>
          </cell>
          <cell r="T540" t="str">
            <v>Valeur HOUELL</v>
          </cell>
          <cell r="U540" t="str">
            <v>I H S</v>
          </cell>
        </row>
        <row r="541">
          <cell r="A541" t="str">
            <v>CTR_157</v>
          </cell>
          <cell r="B541" t="str">
            <v>IHS_YND_140</v>
          </cell>
          <cell r="C541" t="str">
            <v>CTR_157</v>
          </cell>
          <cell r="D541" t="str">
            <v>Center</v>
          </cell>
          <cell r="E541" t="str">
            <v>Center</v>
          </cell>
          <cell r="F541" t="str">
            <v>Biscuiterie</v>
          </cell>
          <cell r="G541" t="str">
            <v>P4</v>
          </cell>
          <cell r="H541" t="str">
            <v>Grid-Gen</v>
          </cell>
          <cell r="I541" t="str">
            <v>On Air</v>
          </cell>
          <cell r="J541" t="str">
            <v>Outdoor</v>
          </cell>
          <cell r="K541" t="str">
            <v>AC</v>
          </cell>
          <cell r="L541" t="str">
            <v>SAGEMCOM</v>
          </cell>
          <cell r="M541" t="str">
            <v>Mendong</v>
          </cell>
          <cell r="N541" t="str">
            <v>MFOUNDI</v>
          </cell>
          <cell r="O541" t="str">
            <v>YAOUNDE 6</v>
          </cell>
          <cell r="P541" t="str">
            <v>Bruno Ewane</v>
          </cell>
          <cell r="Q541">
            <v>670237379</v>
          </cell>
          <cell r="R541">
            <v>656072658</v>
          </cell>
          <cell r="S541" t="str">
            <v>Desire Moussinga</v>
          </cell>
          <cell r="T541" t="str">
            <v>Valeur HOUELL</v>
          </cell>
          <cell r="U541" t="str">
            <v>I H S</v>
          </cell>
        </row>
        <row r="542">
          <cell r="A542" t="str">
            <v>CTR_538</v>
          </cell>
          <cell r="B542" t="str">
            <v>IHS_YND_143</v>
          </cell>
          <cell r="C542" t="str">
            <v>CTR_538</v>
          </cell>
          <cell r="D542" t="str">
            <v>Center</v>
          </cell>
          <cell r="E542" t="str">
            <v>Center</v>
          </cell>
          <cell r="F542" t="str">
            <v>Prestige New</v>
          </cell>
          <cell r="G542" t="str">
            <v>P4</v>
          </cell>
          <cell r="H542" t="str">
            <v>Grid-Gen</v>
          </cell>
          <cell r="I542" t="str">
            <v>On Air</v>
          </cell>
          <cell r="J542" t="str">
            <v>Outdoor</v>
          </cell>
          <cell r="K542" t="str">
            <v>AC</v>
          </cell>
          <cell r="L542" t="str">
            <v>SAGEMCOM</v>
          </cell>
          <cell r="M542" t="str">
            <v>Mendong</v>
          </cell>
          <cell r="N542" t="str">
            <v>MFOUNDI</v>
          </cell>
          <cell r="O542" t="str">
            <v>YAOUNDE 6</v>
          </cell>
          <cell r="P542" t="str">
            <v>Bruno Ewane</v>
          </cell>
          <cell r="Q542">
            <v>670237379</v>
          </cell>
          <cell r="R542">
            <v>656072658</v>
          </cell>
          <cell r="S542" t="str">
            <v>Desire Moussinga</v>
          </cell>
          <cell r="T542" t="str">
            <v>Valeur HOUELL</v>
          </cell>
          <cell r="U542" t="str">
            <v>I H S</v>
          </cell>
        </row>
        <row r="543">
          <cell r="A543" t="str">
            <v>CTR_121</v>
          </cell>
          <cell r="B543" t="str">
            <v>IHS_YND_151</v>
          </cell>
          <cell r="C543" t="str">
            <v>CTR_121</v>
          </cell>
          <cell r="D543" t="str">
            <v>Center</v>
          </cell>
          <cell r="E543" t="str">
            <v>Center</v>
          </cell>
          <cell r="F543" t="str">
            <v>Tamtam-Weekend-IHS</v>
          </cell>
          <cell r="G543" t="str">
            <v>P4</v>
          </cell>
          <cell r="H543" t="str">
            <v>Grid-Gen</v>
          </cell>
          <cell r="I543" t="str">
            <v>On Air</v>
          </cell>
          <cell r="J543" t="str">
            <v>Outdoor</v>
          </cell>
          <cell r="K543" t="str">
            <v>AC</v>
          </cell>
          <cell r="L543" t="str">
            <v>SAGEMCOM</v>
          </cell>
          <cell r="M543" t="str">
            <v>Mendong</v>
          </cell>
          <cell r="N543" t="str">
            <v>MFOUNDI</v>
          </cell>
          <cell r="O543" t="str">
            <v>YAOUNDE 6</v>
          </cell>
          <cell r="P543" t="str">
            <v>Bruno Ewane</v>
          </cell>
          <cell r="Q543">
            <v>670237379</v>
          </cell>
          <cell r="R543">
            <v>656072658</v>
          </cell>
          <cell r="S543" t="str">
            <v>Desire Moussinga</v>
          </cell>
          <cell r="T543" t="str">
            <v>Valeur HOUELL</v>
          </cell>
          <cell r="U543" t="str">
            <v>I H S</v>
          </cell>
        </row>
        <row r="544">
          <cell r="A544" t="str">
            <v>CTR_127</v>
          </cell>
          <cell r="B544" t="str">
            <v>IHS_YND_026</v>
          </cell>
          <cell r="C544" t="str">
            <v>CTR_127</v>
          </cell>
          <cell r="D544" t="str">
            <v>Center</v>
          </cell>
          <cell r="E544" t="str">
            <v>Center</v>
          </cell>
          <cell r="F544" t="str">
            <v>Enam-IHS</v>
          </cell>
          <cell r="G544" t="str">
            <v>P4</v>
          </cell>
          <cell r="H544" t="str">
            <v>Grid Only</v>
          </cell>
          <cell r="I544" t="str">
            <v>On Air</v>
          </cell>
          <cell r="J544" t="str">
            <v>Outdoor</v>
          </cell>
          <cell r="K544" t="str">
            <v>AC</v>
          </cell>
          <cell r="L544" t="str">
            <v>SAGEMCOM</v>
          </cell>
          <cell r="M544" t="str">
            <v>Tsinga</v>
          </cell>
          <cell r="N544" t="str">
            <v>MFOUNDI</v>
          </cell>
          <cell r="O544" t="str">
            <v>YAOUNDE 3</v>
          </cell>
          <cell r="P544" t="str">
            <v>Bruno Ewane</v>
          </cell>
          <cell r="Q544">
            <v>670237379</v>
          </cell>
          <cell r="R544">
            <v>656072658</v>
          </cell>
          <cell r="S544" t="str">
            <v>Desire Moussinga</v>
          </cell>
          <cell r="T544" t="str">
            <v>Valeur HOUELL</v>
          </cell>
          <cell r="U544" t="str">
            <v>I H S</v>
          </cell>
        </row>
        <row r="545">
          <cell r="A545" t="str">
            <v>CTR_489</v>
          </cell>
          <cell r="B545" t="str">
            <v>IHS_YND_546</v>
          </cell>
          <cell r="C545" t="str">
            <v>CTR_489</v>
          </cell>
          <cell r="D545" t="str">
            <v>Center</v>
          </cell>
          <cell r="E545" t="str">
            <v>Center</v>
          </cell>
          <cell r="F545" t="str">
            <v>Biyem Assi Stade</v>
          </cell>
          <cell r="G545" t="str">
            <v>P4</v>
          </cell>
          <cell r="H545" t="str">
            <v>Grid Only</v>
          </cell>
          <cell r="I545" t="str">
            <v>On Air</v>
          </cell>
          <cell r="J545" t="str">
            <v>Outdoor</v>
          </cell>
          <cell r="K545" t="str">
            <v>AC</v>
          </cell>
          <cell r="L545" t="str">
            <v>SAGEMCOM</v>
          </cell>
          <cell r="M545" t="str">
            <v>Mendong</v>
          </cell>
          <cell r="N545" t="str">
            <v>MFOUNDI</v>
          </cell>
          <cell r="O545" t="str">
            <v>YAOUNDE 6</v>
          </cell>
          <cell r="P545" t="str">
            <v>Bruno Ewane</v>
          </cell>
          <cell r="Q545">
            <v>670237379</v>
          </cell>
          <cell r="R545">
            <v>656072658</v>
          </cell>
          <cell r="S545" t="str">
            <v>Desire Moussinga</v>
          </cell>
          <cell r="T545" t="str">
            <v>Valeur HOUELL</v>
          </cell>
          <cell r="U545" t="str">
            <v>I H S</v>
          </cell>
        </row>
        <row r="546">
          <cell r="A546" t="str">
            <v>CTR_540</v>
          </cell>
          <cell r="B546" t="str">
            <v>IHS_YND_077</v>
          </cell>
          <cell r="C546" t="str">
            <v>CTR_540</v>
          </cell>
          <cell r="D546" t="str">
            <v>Center</v>
          </cell>
          <cell r="E546" t="str">
            <v>Center</v>
          </cell>
          <cell r="F546" t="str">
            <v>Obili New</v>
          </cell>
          <cell r="G546" t="str">
            <v>P4</v>
          </cell>
          <cell r="H546" t="str">
            <v>Grid-Gen</v>
          </cell>
          <cell r="I546" t="str">
            <v>On Air</v>
          </cell>
          <cell r="J546" t="str">
            <v>Outdoor</v>
          </cell>
          <cell r="K546" t="str">
            <v>AC</v>
          </cell>
          <cell r="L546" t="str">
            <v>SAGEMCOM</v>
          </cell>
          <cell r="M546" t="str">
            <v>Mendong</v>
          </cell>
          <cell r="N546" t="str">
            <v>MFOUNDI</v>
          </cell>
          <cell r="O546" t="str">
            <v>YAOUNDE 3</v>
          </cell>
          <cell r="P546" t="str">
            <v>Bruno Ewane</v>
          </cell>
          <cell r="Q546">
            <v>670237379</v>
          </cell>
          <cell r="R546">
            <v>656072658</v>
          </cell>
          <cell r="S546" t="str">
            <v>Desire Moussinga</v>
          </cell>
          <cell r="T546" t="str">
            <v>Valeur HOUELL</v>
          </cell>
          <cell r="U546" t="str">
            <v>I H S</v>
          </cell>
        </row>
        <row r="547">
          <cell r="A547" t="str">
            <v> CTR_148</v>
          </cell>
          <cell r="B547" t="str">
            <v>IHS_YND_724</v>
          </cell>
          <cell r="C547" t="str">
            <v> CTR_148</v>
          </cell>
          <cell r="D547" t="str">
            <v>Center</v>
          </cell>
          <cell r="E547" t="str">
            <v>Center</v>
          </cell>
          <cell r="F547" t="str">
            <v>BIYEMASSI NIKI</v>
          </cell>
          <cell r="G547" t="str">
            <v>P4</v>
          </cell>
          <cell r="H547" t="str">
            <v>Grid-Gen</v>
          </cell>
          <cell r="I547">
            <v>0</v>
          </cell>
          <cell r="J547" t="str">
            <v>Outdoor</v>
          </cell>
          <cell r="K547" t="str">
            <v>AC</v>
          </cell>
          <cell r="L547" t="str">
            <v>SAGEMCOM</v>
          </cell>
          <cell r="M547" t="str">
            <v>Mendong</v>
          </cell>
          <cell r="N547" t="str">
            <v>MFOUNDI</v>
          </cell>
          <cell r="O547" t="str">
            <v>YAOUNDE 6</v>
          </cell>
          <cell r="P547" t="str">
            <v>Bruno Ewane</v>
          </cell>
          <cell r="Q547">
            <v>670237379</v>
          </cell>
          <cell r="R547">
            <v>656072658</v>
          </cell>
          <cell r="S547" t="str">
            <v>Desire Moussinga</v>
          </cell>
          <cell r="T547" t="str">
            <v>Valeur HOUELL</v>
          </cell>
          <cell r="U547" t="str">
            <v>I H S</v>
          </cell>
        </row>
        <row r="548">
          <cell r="A548" t="str">
            <v>CTR_097</v>
          </cell>
          <cell r="B548" t="str">
            <v>IHS_YND_350</v>
          </cell>
          <cell r="C548" t="str">
            <v>CTR_097</v>
          </cell>
          <cell r="D548" t="str">
            <v>Center</v>
          </cell>
          <cell r="E548" t="str">
            <v>Center</v>
          </cell>
          <cell r="F548" t="str">
            <v>Mambine</v>
          </cell>
          <cell r="G548" t="str">
            <v>P5</v>
          </cell>
          <cell r="H548" t="str">
            <v>Grid-Gen</v>
          </cell>
          <cell r="I548" t="str">
            <v>On Air</v>
          </cell>
          <cell r="J548" t="str">
            <v>Outdoor</v>
          </cell>
          <cell r="K548" t="str">
            <v>AC</v>
          </cell>
          <cell r="L548" t="str">
            <v>SAGEMCOM</v>
          </cell>
          <cell r="M548" t="str">
            <v>Barriere / Namayos</v>
          </cell>
          <cell r="N548" t="str">
            <v>NYONG-ET-KELLE</v>
          </cell>
          <cell r="O548" t="str">
            <v>MAKAK</v>
          </cell>
          <cell r="P548" t="str">
            <v>Bruno Ewane</v>
          </cell>
          <cell r="Q548">
            <v>670237379</v>
          </cell>
          <cell r="R548">
            <v>656072658</v>
          </cell>
          <cell r="S548" t="str">
            <v>Desire Moussinga</v>
          </cell>
          <cell r="T548" t="str">
            <v>Valeur HOUELL</v>
          </cell>
          <cell r="U548" t="str">
            <v>I H S</v>
          </cell>
        </row>
        <row r="549">
          <cell r="A549" t="str">
            <v>CTR_356</v>
          </cell>
          <cell r="B549" t="str">
            <v>IHS_YND_376</v>
          </cell>
          <cell r="C549" t="str">
            <v>CTR_356</v>
          </cell>
          <cell r="D549" t="str">
            <v>Center</v>
          </cell>
          <cell r="E549" t="str">
            <v>Center</v>
          </cell>
          <cell r="F549" t="str">
            <v>Mamb</v>
          </cell>
          <cell r="G549" t="str">
            <v>P5</v>
          </cell>
          <cell r="H549" t="str">
            <v>Grid-Gen</v>
          </cell>
          <cell r="I549" t="str">
            <v>On Air</v>
          </cell>
          <cell r="J549" t="str">
            <v>Outdoor</v>
          </cell>
          <cell r="K549" t="str">
            <v>AC</v>
          </cell>
          <cell r="L549" t="str">
            <v>SAGEMCOM</v>
          </cell>
          <cell r="M549" t="str">
            <v>Barriere / Namayos</v>
          </cell>
          <cell r="N549" t="str">
            <v>NYONG-ET-KELLE</v>
          </cell>
          <cell r="O549" t="str">
            <v>MAKAK</v>
          </cell>
          <cell r="P549" t="str">
            <v>Bruno Ewane</v>
          </cell>
          <cell r="Q549">
            <v>670237379</v>
          </cell>
          <cell r="R549">
            <v>656072658</v>
          </cell>
          <cell r="S549" t="str">
            <v>Desire Moussinga</v>
          </cell>
          <cell r="T549" t="str">
            <v>Valeur HOUELL</v>
          </cell>
          <cell r="U549" t="str">
            <v>I H S</v>
          </cell>
        </row>
        <row r="550">
          <cell r="A550" t="str">
            <v>CTR_358</v>
          </cell>
          <cell r="B550" t="str">
            <v>IHS_YND_335</v>
          </cell>
          <cell r="C550" t="str">
            <v>CTR_358</v>
          </cell>
          <cell r="D550" t="str">
            <v>Center</v>
          </cell>
          <cell r="E550" t="str">
            <v>Center</v>
          </cell>
          <cell r="F550" t="str">
            <v>Angongo</v>
          </cell>
          <cell r="G550" t="str">
            <v>P5</v>
          </cell>
          <cell r="H550" t="str">
            <v>Grid-Gen</v>
          </cell>
          <cell r="I550" t="str">
            <v>On Air</v>
          </cell>
          <cell r="J550" t="str">
            <v>Outdoor</v>
          </cell>
          <cell r="K550" t="str">
            <v>AC</v>
          </cell>
          <cell r="L550" t="str">
            <v>SAGEMCOM</v>
          </cell>
          <cell r="M550" t="str">
            <v>Barriere / Namayos</v>
          </cell>
          <cell r="N550" t="str">
            <v>MEFOU-ET-AKONO</v>
          </cell>
          <cell r="O550" t="str">
            <v>MBANKOMO</v>
          </cell>
          <cell r="P550" t="str">
            <v>Bruno Ewane</v>
          </cell>
          <cell r="Q550">
            <v>670237379</v>
          </cell>
          <cell r="R550">
            <v>656072658</v>
          </cell>
          <cell r="S550" t="str">
            <v>Desire Moussinga</v>
          </cell>
          <cell r="T550" t="str">
            <v>Valeur HOUELL</v>
          </cell>
          <cell r="U550" t="str">
            <v>I H S</v>
          </cell>
        </row>
        <row r="551">
          <cell r="A551" t="str">
            <v>CTR_526</v>
          </cell>
          <cell r="B551" t="str">
            <v>IHS_YND_696</v>
          </cell>
          <cell r="C551" t="str">
            <v>CTR_526</v>
          </cell>
          <cell r="D551" t="str">
            <v>Center</v>
          </cell>
          <cell r="E551" t="str">
            <v>Center</v>
          </cell>
          <cell r="F551" t="str">
            <v>Barriere IHS</v>
          </cell>
          <cell r="G551" t="str">
            <v>P5</v>
          </cell>
          <cell r="H551" t="str">
            <v>Grid-Gen</v>
          </cell>
          <cell r="I551" t="str">
            <v>On Air</v>
          </cell>
          <cell r="J551" t="str">
            <v>Outdoor</v>
          </cell>
          <cell r="K551" t="str">
            <v>AC</v>
          </cell>
          <cell r="L551" t="str">
            <v>SAGEMCOM</v>
          </cell>
          <cell r="M551" t="str">
            <v>Barriere / Namayos</v>
          </cell>
          <cell r="N551" t="str">
            <v>MFOUNDI</v>
          </cell>
          <cell r="O551" t="str">
            <v>MBANKOMO</v>
          </cell>
          <cell r="P551" t="str">
            <v>Bruno Ewane</v>
          </cell>
          <cell r="Q551">
            <v>670237379</v>
          </cell>
          <cell r="R551">
            <v>656072658</v>
          </cell>
          <cell r="S551" t="str">
            <v>Desire Moussinga</v>
          </cell>
          <cell r="T551" t="str">
            <v>Valeur HOUELL</v>
          </cell>
          <cell r="U551" t="str">
            <v>I H S</v>
          </cell>
        </row>
        <row r="552">
          <cell r="A552" t="str">
            <v>CTR_234</v>
          </cell>
          <cell r="B552" t="str">
            <v>IHS_YND_415</v>
          </cell>
          <cell r="C552" t="str">
            <v>CTR_234</v>
          </cell>
          <cell r="D552" t="str">
            <v>Center</v>
          </cell>
          <cell r="E552" t="str">
            <v>Center</v>
          </cell>
          <cell r="F552" t="str">
            <v>Boga-Mahole</v>
          </cell>
          <cell r="G552" t="str">
            <v>P5</v>
          </cell>
          <cell r="H552" t="str">
            <v>Grid-Gen</v>
          </cell>
          <cell r="I552" t="str">
            <v>On Air</v>
          </cell>
          <cell r="J552" t="str">
            <v>Outdoor</v>
          </cell>
          <cell r="K552" t="str">
            <v>AC</v>
          </cell>
          <cell r="L552" t="str">
            <v>SAGEMCOM</v>
          </cell>
          <cell r="M552" t="str">
            <v>Barriere / Namayos</v>
          </cell>
          <cell r="N552" t="str">
            <v>NYONG-ET-KELLE</v>
          </cell>
          <cell r="O552" t="str">
            <v>ESEKA</v>
          </cell>
          <cell r="P552" t="str">
            <v>Bruno Ewane</v>
          </cell>
          <cell r="Q552">
            <v>670237379</v>
          </cell>
          <cell r="R552">
            <v>656072658</v>
          </cell>
          <cell r="S552" t="str">
            <v>Desire Moussinga</v>
          </cell>
          <cell r="T552" t="str">
            <v>Valeur HOUELL</v>
          </cell>
          <cell r="U552" t="str">
            <v>I H S</v>
          </cell>
        </row>
        <row r="553">
          <cell r="A553" t="str">
            <v>CTR_115</v>
          </cell>
          <cell r="B553" t="str">
            <v>IHS_YND_375</v>
          </cell>
          <cell r="C553" t="str">
            <v>CTR_115</v>
          </cell>
          <cell r="D553" t="str">
            <v>Center</v>
          </cell>
          <cell r="E553" t="str">
            <v>Center</v>
          </cell>
          <cell r="F553" t="str">
            <v>Ngoung</v>
          </cell>
          <cell r="G553" t="str">
            <v>P5</v>
          </cell>
          <cell r="H553" t="str">
            <v>Grid-Gen</v>
          </cell>
          <cell r="I553" t="str">
            <v>On Air</v>
          </cell>
          <cell r="J553" t="str">
            <v>Indoor</v>
          </cell>
          <cell r="K553" t="str">
            <v>AC</v>
          </cell>
          <cell r="L553" t="str">
            <v>SAGEMCOM</v>
          </cell>
          <cell r="M553" t="str">
            <v>Barriere / Namayos</v>
          </cell>
          <cell r="N553" t="str">
            <v>NYONG-ET-KELLE</v>
          </cell>
          <cell r="O553" t="str">
            <v>ESEKA</v>
          </cell>
          <cell r="P553" t="str">
            <v>Bruno Ewane</v>
          </cell>
          <cell r="Q553">
            <v>670237379</v>
          </cell>
          <cell r="R553">
            <v>656072658</v>
          </cell>
          <cell r="S553" t="str">
            <v>Desire Moussinga</v>
          </cell>
          <cell r="T553" t="str">
            <v>Valeur HOUELL</v>
          </cell>
          <cell r="U553" t="str">
            <v>I H S</v>
          </cell>
        </row>
        <row r="554">
          <cell r="A554" t="str">
            <v>CTR_123</v>
          </cell>
          <cell r="B554" t="str">
            <v>IHS_YND_513</v>
          </cell>
          <cell r="C554" t="str">
            <v>CTR_123</v>
          </cell>
          <cell r="D554" t="str">
            <v>Center</v>
          </cell>
          <cell r="E554" t="str">
            <v>Center</v>
          </cell>
          <cell r="F554" t="str">
            <v>Maison-Blanche-IHS</v>
          </cell>
          <cell r="G554" t="str">
            <v>P5</v>
          </cell>
          <cell r="H554" t="str">
            <v>Grid Only</v>
          </cell>
          <cell r="I554" t="str">
            <v>On Air</v>
          </cell>
          <cell r="J554" t="str">
            <v>Outdoor</v>
          </cell>
          <cell r="K554" t="str">
            <v>AC</v>
          </cell>
          <cell r="L554" t="str">
            <v>SAGEMCOM</v>
          </cell>
          <cell r="M554" t="str">
            <v>Mendong</v>
          </cell>
          <cell r="N554" t="str">
            <v>MFOUNDI</v>
          </cell>
          <cell r="O554" t="str">
            <v>YAOUNDE 6</v>
          </cell>
          <cell r="P554" t="str">
            <v>Bruno Ewane</v>
          </cell>
          <cell r="Q554">
            <v>670237379</v>
          </cell>
          <cell r="R554">
            <v>656072658</v>
          </cell>
          <cell r="S554" t="str">
            <v>Desire Moussinga</v>
          </cell>
          <cell r="T554" t="str">
            <v>Valeur HOUELL</v>
          </cell>
          <cell r="U554" t="str">
            <v>I H S</v>
          </cell>
        </row>
        <row r="555">
          <cell r="A555" t="str">
            <v>CTR_360</v>
          </cell>
          <cell r="B555" t="str">
            <v>IHS_YND_373</v>
          </cell>
          <cell r="C555" t="str">
            <v>CTR_360</v>
          </cell>
          <cell r="D555" t="str">
            <v>Center</v>
          </cell>
          <cell r="E555" t="str">
            <v>Center</v>
          </cell>
          <cell r="F555" t="str">
            <v>Makoda-MTN</v>
          </cell>
          <cell r="G555" t="str">
            <v>P5</v>
          </cell>
          <cell r="H555" t="str">
            <v>Hybrid-Gen</v>
          </cell>
          <cell r="I555" t="str">
            <v>On Air</v>
          </cell>
          <cell r="J555" t="str">
            <v>Indoor</v>
          </cell>
          <cell r="K555" t="str">
            <v>AC</v>
          </cell>
          <cell r="L555" t="str">
            <v>SAGEMCOM</v>
          </cell>
          <cell r="M555" t="str">
            <v>Barriere / Namayos</v>
          </cell>
          <cell r="N555" t="str">
            <v>NYONG-ET-KELLE</v>
          </cell>
          <cell r="O555" t="str">
            <v>MAKAK</v>
          </cell>
          <cell r="P555" t="str">
            <v>Bruno Ewane</v>
          </cell>
          <cell r="Q555">
            <v>670237379</v>
          </cell>
          <cell r="R555">
            <v>656072658</v>
          </cell>
          <cell r="S555" t="str">
            <v>Desire Moussinga</v>
          </cell>
          <cell r="T555" t="str">
            <v>Valeur HOUELL</v>
          </cell>
          <cell r="U555" t="str">
            <v>I H S</v>
          </cell>
        </row>
        <row r="556">
          <cell r="A556" t="str">
            <v>CTR_546</v>
          </cell>
          <cell r="B556" t="str">
            <v>IHS_YND_419</v>
          </cell>
          <cell r="C556" t="str">
            <v>CTR_546</v>
          </cell>
          <cell r="D556" t="str">
            <v>Center</v>
          </cell>
          <cell r="E556" t="str">
            <v>Center</v>
          </cell>
          <cell r="F556" t="str">
            <v>Ngog Mapubi</v>
          </cell>
          <cell r="G556" t="str">
            <v>P5</v>
          </cell>
          <cell r="H556" t="str">
            <v>Grid-Gen</v>
          </cell>
          <cell r="I556" t="str">
            <v>On Air</v>
          </cell>
          <cell r="J556" t="str">
            <v>Outdoor</v>
          </cell>
          <cell r="K556" t="str">
            <v>AC</v>
          </cell>
          <cell r="L556" t="str">
            <v>SAGEMCOM</v>
          </cell>
          <cell r="M556" t="str">
            <v>Barriere / Namayos</v>
          </cell>
          <cell r="N556" t="str">
            <v>NYONG-ET-KELLE</v>
          </cell>
          <cell r="O556" t="str">
            <v>BOT MAKAK</v>
          </cell>
          <cell r="P556" t="str">
            <v>Bruno Ewane</v>
          </cell>
          <cell r="Q556">
            <v>670237379</v>
          </cell>
          <cell r="R556">
            <v>656072658</v>
          </cell>
          <cell r="S556" t="str">
            <v>Desire Moussinga</v>
          </cell>
          <cell r="T556" t="str">
            <v>Valeur HOUELL</v>
          </cell>
          <cell r="U556" t="str">
            <v>I H S</v>
          </cell>
        </row>
        <row r="557">
          <cell r="A557" t="str">
            <v>CTR_733</v>
          </cell>
          <cell r="B557" t="str">
            <v>IHS_YND_349</v>
          </cell>
          <cell r="C557" t="str">
            <v>CTR_733</v>
          </cell>
          <cell r="D557" t="str">
            <v>Center</v>
          </cell>
          <cell r="E557" t="str">
            <v>Center</v>
          </cell>
          <cell r="F557" t="str">
            <v>Nkongtock</v>
          </cell>
          <cell r="G557" t="str">
            <v>P5</v>
          </cell>
          <cell r="H557" t="str">
            <v>Solar-Gen</v>
          </cell>
          <cell r="I557" t="str">
            <v>On Air</v>
          </cell>
          <cell r="J557" t="str">
            <v>Outdoor</v>
          </cell>
          <cell r="K557" t="str">
            <v>AC</v>
          </cell>
          <cell r="L557" t="str">
            <v>SAGEMCOM</v>
          </cell>
          <cell r="M557" t="str">
            <v>Barriere / Namayos</v>
          </cell>
          <cell r="N557" t="str">
            <v>NYONG-ET-KELLE</v>
          </cell>
          <cell r="O557" t="str">
            <v>MAKAK</v>
          </cell>
          <cell r="P557" t="str">
            <v>Bruno Ewane</v>
          </cell>
          <cell r="Q557">
            <v>670237379</v>
          </cell>
          <cell r="R557">
            <v>656072658</v>
          </cell>
          <cell r="S557" t="str">
            <v>Desire Moussinga</v>
          </cell>
          <cell r="T557" t="str">
            <v>Valeur HOUELL</v>
          </cell>
          <cell r="U557" t="str">
            <v>I H S</v>
          </cell>
        </row>
        <row r="558">
          <cell r="A558" t="str">
            <v>LIT_135</v>
          </cell>
          <cell r="B558" t="str">
            <v>IHS_EDA_040</v>
          </cell>
          <cell r="C558" t="str">
            <v>LIT_135</v>
          </cell>
          <cell r="D558" t="str">
            <v>Littoral</v>
          </cell>
          <cell r="E558" t="str">
            <v>Littoral</v>
          </cell>
          <cell r="F558" t="str">
            <v>Ngonga</v>
          </cell>
          <cell r="G558" t="str">
            <v>P2</v>
          </cell>
          <cell r="H558" t="str">
            <v>Grid-Gen</v>
          </cell>
          <cell r="I558" t="str">
            <v>On Air</v>
          </cell>
          <cell r="J558" t="str">
            <v>Indoor</v>
          </cell>
          <cell r="K558" t="str">
            <v>AC</v>
          </cell>
          <cell r="L558" t="str">
            <v>SAGEMCOM</v>
          </cell>
          <cell r="M558" t="str">
            <v>Edea 2</v>
          </cell>
          <cell r="N558" t="str">
            <v>SANAGA-MARITIME</v>
          </cell>
          <cell r="O558" t="str">
            <v>POUMA</v>
          </cell>
          <cell r="P558" t="str">
            <v>Cyrille Alain Ngoufo Fopa</v>
          </cell>
          <cell r="Q558">
            <v>655999816</v>
          </cell>
          <cell r="R558">
            <v>677549816</v>
          </cell>
          <cell r="S558" t="str">
            <v>Valery Doudou</v>
          </cell>
          <cell r="T558" t="str">
            <v>GEORGES NAKHOUL</v>
          </cell>
          <cell r="U558" t="str">
            <v>I H S</v>
          </cell>
        </row>
        <row r="559">
          <cell r="A559" t="str">
            <v>LIT_006</v>
          </cell>
          <cell r="B559" t="str">
            <v>IHS_EDA_031</v>
          </cell>
          <cell r="C559" t="str">
            <v>LIT_006</v>
          </cell>
          <cell r="D559" t="str">
            <v>Littoral</v>
          </cell>
          <cell r="E559" t="str">
            <v>Littoral</v>
          </cell>
          <cell r="F559" t="str">
            <v>Ferme-Suisse</v>
          </cell>
          <cell r="G559" t="str">
            <v>P2</v>
          </cell>
          <cell r="H559" t="str">
            <v>Grid-Gen</v>
          </cell>
          <cell r="I559" t="str">
            <v>On Air</v>
          </cell>
          <cell r="J559" t="str">
            <v>Indoor</v>
          </cell>
          <cell r="K559" t="str">
            <v>AC</v>
          </cell>
          <cell r="L559" t="str">
            <v>SAGEMCOM</v>
          </cell>
          <cell r="M559" t="str">
            <v>Kribi</v>
          </cell>
          <cell r="N559" t="str">
            <v>SANAGA-MARITIME</v>
          </cell>
          <cell r="O559" t="str">
            <v>Edea 1</v>
          </cell>
          <cell r="P559" t="str">
            <v>Cyrille Alain Ngoufo Fopa</v>
          </cell>
          <cell r="Q559">
            <v>655999816</v>
          </cell>
          <cell r="R559">
            <v>677549816</v>
          </cell>
          <cell r="S559" t="str">
            <v>Valery Doudou</v>
          </cell>
          <cell r="T559" t="str">
            <v>GEORGES NAKHOUL</v>
          </cell>
          <cell r="U559" t="str">
            <v>I H S</v>
          </cell>
        </row>
        <row r="560">
          <cell r="A560" t="str">
            <v>LIT_113</v>
          </cell>
          <cell r="B560" t="str">
            <v>IHS_EDA_022</v>
          </cell>
          <cell r="C560" t="str">
            <v>LIT_113</v>
          </cell>
          <cell r="D560" t="str">
            <v>Littoral</v>
          </cell>
          <cell r="E560" t="str">
            <v>Littoral</v>
          </cell>
          <cell r="F560" t="str">
            <v>Dizangue</v>
          </cell>
          <cell r="G560" t="str">
            <v>P2</v>
          </cell>
          <cell r="H560" t="str">
            <v>Grid-Gen</v>
          </cell>
          <cell r="I560" t="str">
            <v>On Air</v>
          </cell>
          <cell r="J560" t="str">
            <v>Indoor</v>
          </cell>
          <cell r="K560" t="str">
            <v>AC</v>
          </cell>
          <cell r="L560" t="str">
            <v>SAGEMCOM</v>
          </cell>
          <cell r="M560" t="str">
            <v>Edea 1</v>
          </cell>
          <cell r="N560" t="str">
            <v>SANAGA-MARITIME</v>
          </cell>
          <cell r="O560" t="str">
            <v>DIZANGUE</v>
          </cell>
          <cell r="P560" t="str">
            <v>Cyrille Alain Ngoufo Fopa</v>
          </cell>
          <cell r="Q560">
            <v>655999816</v>
          </cell>
          <cell r="R560">
            <v>677549816</v>
          </cell>
          <cell r="S560" t="str">
            <v>Valery Doudou</v>
          </cell>
          <cell r="T560" t="str">
            <v>GEORGES NAKHOUL</v>
          </cell>
          <cell r="U560" t="str">
            <v>I H S</v>
          </cell>
        </row>
        <row r="561">
          <cell r="A561" t="str">
            <v>LIT_069</v>
          </cell>
          <cell r="B561" t="str">
            <v>IHS_EDA_036</v>
          </cell>
          <cell r="C561" t="str">
            <v>LIT_069</v>
          </cell>
          <cell r="D561" t="str">
            <v>Littoral</v>
          </cell>
          <cell r="E561" t="str">
            <v>Littoral</v>
          </cell>
          <cell r="F561" t="str">
            <v>Pouma</v>
          </cell>
          <cell r="G561" t="str">
            <v>P2</v>
          </cell>
          <cell r="H561" t="str">
            <v>Grid-Gen</v>
          </cell>
          <cell r="I561" t="str">
            <v>On Air</v>
          </cell>
          <cell r="J561" t="str">
            <v>Indoor</v>
          </cell>
          <cell r="K561" t="str">
            <v>AC</v>
          </cell>
          <cell r="L561" t="str">
            <v>SAGEMCOM</v>
          </cell>
          <cell r="M561" t="str">
            <v>Pouma 1</v>
          </cell>
          <cell r="N561" t="str">
            <v>SANAGA-MARITIME</v>
          </cell>
          <cell r="O561" t="str">
            <v>POUMA</v>
          </cell>
          <cell r="P561" t="str">
            <v>Cyrille Alain Ngoufo Fopa</v>
          </cell>
          <cell r="Q561">
            <v>655999816</v>
          </cell>
          <cell r="R561">
            <v>677549816</v>
          </cell>
          <cell r="S561" t="str">
            <v>Valery Doudou</v>
          </cell>
          <cell r="T561" t="str">
            <v>GEORGES NAKHOUL</v>
          </cell>
          <cell r="U561" t="str">
            <v>I H S</v>
          </cell>
        </row>
        <row r="562">
          <cell r="A562" t="str">
            <v>CTR_013</v>
          </cell>
          <cell r="B562" t="str">
            <v>IHS_YND_418</v>
          </cell>
          <cell r="C562" t="str">
            <v>CTR_013</v>
          </cell>
          <cell r="D562" t="str">
            <v>Littoral</v>
          </cell>
          <cell r="E562" t="str">
            <v>Littoral</v>
          </cell>
          <cell r="F562" t="str">
            <v>Sombo</v>
          </cell>
          <cell r="G562" t="str">
            <v>P2</v>
          </cell>
          <cell r="H562" t="str">
            <v>Grid-Gen</v>
          </cell>
          <cell r="I562" t="str">
            <v>On Air</v>
          </cell>
          <cell r="J562" t="str">
            <v>Indoor</v>
          </cell>
          <cell r="K562" t="str">
            <v>AC</v>
          </cell>
          <cell r="L562" t="str">
            <v>SAGEMCOM</v>
          </cell>
          <cell r="M562" t="str">
            <v>Pouma 2</v>
          </cell>
          <cell r="N562" t="str">
            <v>NYONG-ET-KELLE</v>
          </cell>
          <cell r="O562" t="str">
            <v>Dibang</v>
          </cell>
          <cell r="P562" t="str">
            <v>Cyrille Alain Ngoufo Fopa</v>
          </cell>
          <cell r="Q562">
            <v>655999816</v>
          </cell>
          <cell r="R562">
            <v>677549816</v>
          </cell>
          <cell r="S562" t="str">
            <v>Valery Doudou</v>
          </cell>
          <cell r="T562" t="str">
            <v>GEORGES NAKHOUL</v>
          </cell>
          <cell r="U562" t="str">
            <v>I H S</v>
          </cell>
        </row>
        <row r="563">
          <cell r="A563" t="str">
            <v>LIT_012</v>
          </cell>
          <cell r="B563" t="str">
            <v>IHS_DLA_298</v>
          </cell>
          <cell r="C563" t="str">
            <v>LIT_012</v>
          </cell>
          <cell r="D563" t="str">
            <v>Littoral</v>
          </cell>
          <cell r="E563" t="str">
            <v>Littoral</v>
          </cell>
          <cell r="F563" t="str">
            <v>Sikoum</v>
          </cell>
          <cell r="G563" t="str">
            <v>P2</v>
          </cell>
          <cell r="H563" t="str">
            <v>Solar-Gen</v>
          </cell>
          <cell r="I563" t="str">
            <v>On Air</v>
          </cell>
          <cell r="J563" t="str">
            <v>Indoor</v>
          </cell>
          <cell r="K563" t="str">
            <v>AC</v>
          </cell>
          <cell r="L563" t="str">
            <v>SAGEMCOM</v>
          </cell>
          <cell r="M563" t="str">
            <v>Edea 2</v>
          </cell>
          <cell r="N563" t="str">
            <v>SANAGA-MARITIME</v>
          </cell>
          <cell r="O563" t="str">
            <v>Dibamba</v>
          </cell>
          <cell r="P563" t="str">
            <v>Cyrille Alain Ngoufo Fopa</v>
          </cell>
          <cell r="Q563">
            <v>655999816</v>
          </cell>
          <cell r="R563">
            <v>677549816</v>
          </cell>
          <cell r="S563" t="str">
            <v>Valery Doudou</v>
          </cell>
          <cell r="T563" t="str">
            <v>GEORGES NAKHOUL</v>
          </cell>
          <cell r="U563" t="str">
            <v>I H S</v>
          </cell>
        </row>
        <row r="564">
          <cell r="A564" t="str">
            <v>CTR_003</v>
          </cell>
          <cell r="B564" t="str">
            <v>IHS_EDA_029</v>
          </cell>
          <cell r="C564" t="str">
            <v>CTR_003</v>
          </cell>
          <cell r="D564" t="str">
            <v>Littoral</v>
          </cell>
          <cell r="E564" t="str">
            <v>Littoral</v>
          </cell>
          <cell r="F564" t="str">
            <v>Ebombe</v>
          </cell>
          <cell r="G564" t="str">
            <v>P2</v>
          </cell>
          <cell r="H564" t="str">
            <v>Solar-Gen</v>
          </cell>
          <cell r="I564" t="str">
            <v>On Air</v>
          </cell>
          <cell r="J564" t="str">
            <v>Indoor</v>
          </cell>
          <cell r="K564" t="str">
            <v>AC</v>
          </cell>
          <cell r="L564" t="str">
            <v>SAGEMCOM</v>
          </cell>
          <cell r="M564" t="str">
            <v>Pouma 1</v>
          </cell>
          <cell r="N564" t="str">
            <v>SANAGA-MARITIME</v>
          </cell>
          <cell r="O564" t="str">
            <v>POUMA</v>
          </cell>
          <cell r="P564" t="str">
            <v>Cyrille Alain Ngoufo Fopa</v>
          </cell>
          <cell r="Q564">
            <v>655999816</v>
          </cell>
          <cell r="R564">
            <v>677549816</v>
          </cell>
          <cell r="S564" t="str">
            <v>Valery Doudou</v>
          </cell>
          <cell r="T564" t="str">
            <v>GEORGES NAKHOUL</v>
          </cell>
          <cell r="U564" t="str">
            <v>I H S</v>
          </cell>
        </row>
        <row r="565">
          <cell r="A565" t="str">
            <v>SUD_001</v>
          </cell>
          <cell r="B565" t="str">
            <v>IHS_KRI_012</v>
          </cell>
          <cell r="C565" t="str">
            <v>SUD_001</v>
          </cell>
          <cell r="D565" t="str">
            <v>Littoral</v>
          </cell>
          <cell r="E565" t="str">
            <v>Littoral</v>
          </cell>
          <cell r="F565" t="str">
            <v>Bipaga</v>
          </cell>
          <cell r="G565" t="str">
            <v>P2</v>
          </cell>
          <cell r="H565" t="str">
            <v>Grid-Gen</v>
          </cell>
          <cell r="I565" t="str">
            <v>On Air</v>
          </cell>
          <cell r="J565" t="str">
            <v>Indoor</v>
          </cell>
          <cell r="K565" t="str">
            <v>AC</v>
          </cell>
          <cell r="L565" t="str">
            <v>SAGEMCOM</v>
          </cell>
          <cell r="M565" t="str">
            <v>Kribi</v>
          </cell>
          <cell r="N565" t="str">
            <v>OCEAN</v>
          </cell>
          <cell r="O565" t="str">
            <v>Kribi 1</v>
          </cell>
          <cell r="P565" t="str">
            <v>Cyrille Alain Ngoufo Fopa</v>
          </cell>
          <cell r="Q565">
            <v>655999816</v>
          </cell>
          <cell r="R565">
            <v>677549816</v>
          </cell>
          <cell r="S565" t="str">
            <v>Valery Doudou</v>
          </cell>
          <cell r="T565" t="str">
            <v>GEORGES NAKHOUL</v>
          </cell>
          <cell r="U565" t="str">
            <v>I H S</v>
          </cell>
        </row>
        <row r="566">
          <cell r="A566" t="str">
            <v>LIT_132</v>
          </cell>
          <cell r="B566" t="str">
            <v>IHS_KRI_024</v>
          </cell>
          <cell r="C566" t="str">
            <v>LIT_132</v>
          </cell>
          <cell r="D566" t="str">
            <v>Littoral</v>
          </cell>
          <cell r="E566" t="str">
            <v>Littoral</v>
          </cell>
          <cell r="F566" t="str">
            <v>Campo</v>
          </cell>
          <cell r="G566" t="str">
            <v>P2</v>
          </cell>
          <cell r="H566" t="str">
            <v>Grid-Gen</v>
          </cell>
          <cell r="I566" t="str">
            <v>On Air</v>
          </cell>
          <cell r="J566" t="str">
            <v>Indoor</v>
          </cell>
          <cell r="K566" t="str">
            <v>AC</v>
          </cell>
          <cell r="L566" t="str">
            <v>SAGEMCOM</v>
          </cell>
          <cell r="M566" t="str">
            <v>Kribi</v>
          </cell>
          <cell r="N566" t="str">
            <v>OCEAN</v>
          </cell>
          <cell r="O566" t="str">
            <v>Kribi 2</v>
          </cell>
          <cell r="P566" t="str">
            <v>Cyrille Alain Ngoufo Fopa</v>
          </cell>
          <cell r="Q566">
            <v>655999816</v>
          </cell>
          <cell r="R566">
            <v>677549816</v>
          </cell>
          <cell r="S566" t="str">
            <v>Valery Doudou</v>
          </cell>
          <cell r="T566" t="str">
            <v>GEORGES NAKHOUL</v>
          </cell>
          <cell r="U566" t="str">
            <v>I H S</v>
          </cell>
        </row>
        <row r="567">
          <cell r="A567" t="str">
            <v>SUD_004</v>
          </cell>
          <cell r="B567" t="str">
            <v>IHS_KRI_016</v>
          </cell>
          <cell r="C567" t="str">
            <v>SUD_004</v>
          </cell>
          <cell r="D567" t="str">
            <v>Littoral</v>
          </cell>
          <cell r="E567" t="str">
            <v>Littoral</v>
          </cell>
          <cell r="F567" t="str">
            <v>Pama</v>
          </cell>
          <cell r="G567" t="str">
            <v>P2</v>
          </cell>
          <cell r="H567" t="str">
            <v>Grid-Gen</v>
          </cell>
          <cell r="I567" t="str">
            <v>On Air</v>
          </cell>
          <cell r="J567" t="str">
            <v>Indoor</v>
          </cell>
          <cell r="K567" t="str">
            <v>AC</v>
          </cell>
          <cell r="L567" t="str">
            <v>SAGEMCOM</v>
          </cell>
          <cell r="M567" t="str">
            <v>Edea 2</v>
          </cell>
          <cell r="N567" t="str">
            <v>OCEAN</v>
          </cell>
          <cell r="O567" t="str">
            <v>Fifinda</v>
          </cell>
          <cell r="P567" t="str">
            <v>Cyrille Alain Ngoufo Fopa</v>
          </cell>
          <cell r="Q567">
            <v>655999816</v>
          </cell>
          <cell r="R567">
            <v>677549816</v>
          </cell>
          <cell r="S567" t="str">
            <v>Valery Doudou</v>
          </cell>
          <cell r="T567" t="str">
            <v>GEORGES NAKHOUL</v>
          </cell>
          <cell r="U567" t="str">
            <v>I H S</v>
          </cell>
        </row>
        <row r="568">
          <cell r="A568" t="str">
            <v>LIT_107</v>
          </cell>
          <cell r="B568" t="str">
            <v>IHS_KRI_010</v>
          </cell>
          <cell r="C568" t="str">
            <v>LIT_107</v>
          </cell>
          <cell r="D568" t="str">
            <v>Littoral</v>
          </cell>
          <cell r="E568" t="str">
            <v>Littoral</v>
          </cell>
          <cell r="F568" t="str">
            <v>Kribi-gd-batanga</v>
          </cell>
          <cell r="G568" t="str">
            <v>P2</v>
          </cell>
          <cell r="H568" t="str">
            <v>Grid-Gen</v>
          </cell>
          <cell r="I568" t="str">
            <v>On Air</v>
          </cell>
          <cell r="J568" t="str">
            <v>Indoor</v>
          </cell>
          <cell r="K568" t="str">
            <v>AC</v>
          </cell>
          <cell r="L568" t="str">
            <v>SAGEMCOM</v>
          </cell>
          <cell r="M568" t="str">
            <v>Kribi</v>
          </cell>
          <cell r="N568" t="str">
            <v>OCEAN</v>
          </cell>
          <cell r="O568" t="str">
            <v>Kribi 1</v>
          </cell>
          <cell r="P568" t="str">
            <v>Cyrille Alain Ngoufo Fopa</v>
          </cell>
          <cell r="Q568">
            <v>655999816</v>
          </cell>
          <cell r="R568">
            <v>677549816</v>
          </cell>
          <cell r="S568" t="str">
            <v>Valery Doudou</v>
          </cell>
          <cell r="T568" t="str">
            <v>GEORGES NAKHOUL</v>
          </cell>
          <cell r="U568" t="str">
            <v>I H S</v>
          </cell>
        </row>
        <row r="569">
          <cell r="A569" t="str">
            <v>LIT_133</v>
          </cell>
          <cell r="B569" t="str">
            <v>IHS_KRI_015</v>
          </cell>
          <cell r="C569" t="str">
            <v>LIT_133</v>
          </cell>
          <cell r="D569" t="str">
            <v>Littoral</v>
          </cell>
          <cell r="E569" t="str">
            <v>Littoral</v>
          </cell>
          <cell r="F569" t="str">
            <v>Colline-du-loup</v>
          </cell>
          <cell r="G569" t="str">
            <v>P2</v>
          </cell>
          <cell r="H569" t="str">
            <v>Solar-Gen</v>
          </cell>
          <cell r="I569" t="str">
            <v>On Air</v>
          </cell>
          <cell r="J569" t="str">
            <v>Indoor</v>
          </cell>
          <cell r="K569" t="str">
            <v>AC</v>
          </cell>
          <cell r="L569" t="str">
            <v>SAGEMCOM</v>
          </cell>
          <cell r="M569" t="str">
            <v>Kribi</v>
          </cell>
          <cell r="N569" t="str">
            <v>OCEAN</v>
          </cell>
          <cell r="O569" t="str">
            <v>Kribi 1</v>
          </cell>
          <cell r="P569" t="str">
            <v>Cyrille Alain Ngoufo Fopa</v>
          </cell>
          <cell r="Q569">
            <v>655999816</v>
          </cell>
          <cell r="R569">
            <v>677549816</v>
          </cell>
          <cell r="S569" t="str">
            <v>Valery Doudou</v>
          </cell>
          <cell r="T569" t="str">
            <v>GEORGES NAKHOUL</v>
          </cell>
          <cell r="U569" t="str">
            <v>I H S</v>
          </cell>
        </row>
        <row r="570">
          <cell r="A570" t="str">
            <v>SUD_005</v>
          </cell>
          <cell r="B570" t="str">
            <v>IHS_KRI_014</v>
          </cell>
          <cell r="C570" t="str">
            <v>SUD_005</v>
          </cell>
          <cell r="D570" t="str">
            <v>Littoral</v>
          </cell>
          <cell r="E570" t="str">
            <v>Littoral</v>
          </cell>
          <cell r="F570" t="str">
            <v>Niete-FH</v>
          </cell>
          <cell r="G570" t="str">
            <v>P2</v>
          </cell>
          <cell r="H570" t="str">
            <v>Grid-Hybrid-Gen</v>
          </cell>
          <cell r="I570" t="str">
            <v>On Air</v>
          </cell>
          <cell r="J570" t="str">
            <v>Outdoor</v>
          </cell>
          <cell r="K570" t="str">
            <v>AC</v>
          </cell>
          <cell r="L570" t="str">
            <v>SAGEMCOM</v>
          </cell>
          <cell r="M570" t="str">
            <v>Kribi</v>
          </cell>
          <cell r="N570" t="str">
            <v>OCEAN</v>
          </cell>
          <cell r="O570" t="str">
            <v>Kribi 1</v>
          </cell>
          <cell r="P570" t="str">
            <v>Cyrille Alain Ngoufo Fopa</v>
          </cell>
          <cell r="Q570">
            <v>655999816</v>
          </cell>
          <cell r="R570">
            <v>677549816</v>
          </cell>
          <cell r="S570" t="str">
            <v>Valery Doudou</v>
          </cell>
          <cell r="T570" t="str">
            <v>GEORGES NAKHOUL</v>
          </cell>
          <cell r="U570" t="str">
            <v>I H S</v>
          </cell>
        </row>
        <row r="571">
          <cell r="A571" t="str">
            <v>SUD_076</v>
          </cell>
          <cell r="B571" t="str">
            <v>IHS_KRI_028</v>
          </cell>
          <cell r="C571" t="str">
            <v>SUD_076</v>
          </cell>
          <cell r="D571" t="str">
            <v>Littoral</v>
          </cell>
          <cell r="E571" t="str">
            <v>Littoral</v>
          </cell>
          <cell r="F571" t="str">
            <v>Kribi-Port-Eau-Profonde-IHS</v>
          </cell>
          <cell r="G571" t="str">
            <v>P2</v>
          </cell>
          <cell r="H571" t="str">
            <v>Hybrid-Gen</v>
          </cell>
          <cell r="I571" t="str">
            <v>On Air</v>
          </cell>
          <cell r="J571" t="str">
            <v>Outdoor</v>
          </cell>
          <cell r="K571" t="str">
            <v>AC</v>
          </cell>
          <cell r="L571" t="str">
            <v>SAGEMCOM</v>
          </cell>
          <cell r="M571" t="str">
            <v>Kribi</v>
          </cell>
          <cell r="N571" t="str">
            <v>OCEAN</v>
          </cell>
          <cell r="O571" t="str">
            <v>Kribi 1</v>
          </cell>
          <cell r="P571" t="str">
            <v>Cyrille Alain Ngoufo Fopa</v>
          </cell>
          <cell r="Q571">
            <v>655999816</v>
          </cell>
          <cell r="R571">
            <v>677549816</v>
          </cell>
          <cell r="S571" t="str">
            <v>Valery Doudou</v>
          </cell>
          <cell r="T571" t="str">
            <v>GEORGES NAKHOUL</v>
          </cell>
          <cell r="U571" t="str">
            <v>I H S</v>
          </cell>
        </row>
        <row r="572">
          <cell r="A572" t="str">
            <v>LIT_138</v>
          </cell>
          <cell r="B572" t="str">
            <v>IHS_EDA_044</v>
          </cell>
          <cell r="C572" t="str">
            <v>LIT_138</v>
          </cell>
          <cell r="D572" t="str">
            <v>Littoral</v>
          </cell>
          <cell r="E572" t="str">
            <v>Littoral</v>
          </cell>
          <cell r="F572" t="str">
            <v>Sackbayeme</v>
          </cell>
          <cell r="G572" t="str">
            <v>P3</v>
          </cell>
          <cell r="H572" t="str">
            <v>Grid-Gen</v>
          </cell>
          <cell r="I572" t="str">
            <v>On Air</v>
          </cell>
          <cell r="J572" t="str">
            <v>Indoor</v>
          </cell>
          <cell r="K572" t="str">
            <v>AC</v>
          </cell>
          <cell r="L572" t="str">
            <v>SAGEMCOM</v>
          </cell>
          <cell r="M572" t="str">
            <v>Pouma 2</v>
          </cell>
          <cell r="N572" t="str">
            <v>SANAGA-MARITIME</v>
          </cell>
          <cell r="O572" t="str">
            <v>POUMA</v>
          </cell>
          <cell r="P572" t="str">
            <v>Cyrille Alain Ngoufo Fopa</v>
          </cell>
          <cell r="Q572">
            <v>655999816</v>
          </cell>
          <cell r="R572">
            <v>677549816</v>
          </cell>
          <cell r="S572" t="str">
            <v>Valery Doudou</v>
          </cell>
          <cell r="T572" t="str">
            <v>GEORGES NAKHOUL</v>
          </cell>
          <cell r="U572" t="str">
            <v>I H S</v>
          </cell>
        </row>
        <row r="573">
          <cell r="A573" t="str">
            <v>LIT_191</v>
          </cell>
          <cell r="B573" t="str">
            <v>IHS_EDA_039</v>
          </cell>
          <cell r="C573" t="str">
            <v>LIT_191</v>
          </cell>
          <cell r="D573" t="str">
            <v>Littoral</v>
          </cell>
          <cell r="E573" t="str">
            <v>Littoral</v>
          </cell>
          <cell r="F573" t="str">
            <v>Mouanko</v>
          </cell>
          <cell r="G573" t="str">
            <v>P3</v>
          </cell>
          <cell r="H573" t="str">
            <v>Grid-Gen</v>
          </cell>
          <cell r="I573" t="str">
            <v>On Air</v>
          </cell>
          <cell r="J573" t="str">
            <v>Indoor</v>
          </cell>
          <cell r="K573" t="str">
            <v>AC</v>
          </cell>
          <cell r="L573" t="str">
            <v>SAGEMCOM</v>
          </cell>
          <cell r="M573" t="str">
            <v>Edea 1</v>
          </cell>
          <cell r="N573" t="str">
            <v>SANAGA-MARITIME</v>
          </cell>
          <cell r="O573" t="str">
            <v>Mouanko</v>
          </cell>
          <cell r="P573" t="str">
            <v>Cyrille Alain Ngoufo Fopa</v>
          </cell>
          <cell r="Q573">
            <v>655999816</v>
          </cell>
          <cell r="R573">
            <v>677549816</v>
          </cell>
          <cell r="S573" t="str">
            <v>Valery Doudou</v>
          </cell>
          <cell r="T573" t="str">
            <v>GEORGES NAKHOUL</v>
          </cell>
          <cell r="U573" t="str">
            <v>I H S</v>
          </cell>
        </row>
        <row r="574">
          <cell r="A574" t="str">
            <v>LIT_108</v>
          </cell>
          <cell r="B574" t="str">
            <v>IHS_EDA_032</v>
          </cell>
          <cell r="C574" t="str">
            <v>LIT_108</v>
          </cell>
          <cell r="D574" t="str">
            <v>Littoral</v>
          </cell>
          <cell r="E574" t="str">
            <v>Littoral</v>
          </cell>
          <cell r="F574" t="str">
            <v>Ngwei</v>
          </cell>
          <cell r="G574" t="str">
            <v>P3</v>
          </cell>
          <cell r="H574" t="str">
            <v>Solar-Grid-Gen</v>
          </cell>
          <cell r="I574" t="str">
            <v>On Air</v>
          </cell>
          <cell r="J574" t="str">
            <v>Indoor</v>
          </cell>
          <cell r="K574" t="str">
            <v>AC</v>
          </cell>
          <cell r="L574" t="str">
            <v>SAGEMCOM</v>
          </cell>
          <cell r="M574" t="str">
            <v>Pouma 2</v>
          </cell>
          <cell r="N574" t="str">
            <v>SANAGA-MARITIME</v>
          </cell>
          <cell r="O574" t="str">
            <v>POUMA</v>
          </cell>
          <cell r="P574" t="str">
            <v>Cyrille Alain Ngoufo Fopa</v>
          </cell>
          <cell r="Q574">
            <v>655999816</v>
          </cell>
          <cell r="R574">
            <v>677549816</v>
          </cell>
          <cell r="S574" t="str">
            <v>Valery Doudou</v>
          </cell>
          <cell r="T574" t="str">
            <v>GEORGES NAKHOUL</v>
          </cell>
          <cell r="U574" t="str">
            <v>I H S</v>
          </cell>
        </row>
        <row r="575">
          <cell r="A575" t="str">
            <v>LIT_143</v>
          </cell>
          <cell r="B575" t="str">
            <v>IHS_EDA_034</v>
          </cell>
          <cell r="C575" t="str">
            <v>LIT_143</v>
          </cell>
          <cell r="D575" t="str">
            <v>Littoral</v>
          </cell>
          <cell r="E575" t="str">
            <v>Littoral</v>
          </cell>
          <cell r="F575" t="str">
            <v>Mbambou-IHS</v>
          </cell>
          <cell r="G575" t="str">
            <v>P3</v>
          </cell>
          <cell r="H575" t="str">
            <v>Hybrid-Gen</v>
          </cell>
          <cell r="I575" t="str">
            <v>On Air</v>
          </cell>
          <cell r="J575" t="str">
            <v>Outdoor</v>
          </cell>
          <cell r="K575" t="str">
            <v>AC</v>
          </cell>
          <cell r="L575" t="str">
            <v>SAGEMCOM</v>
          </cell>
          <cell r="M575" t="str">
            <v>Edea 1</v>
          </cell>
          <cell r="N575" t="str">
            <v>SANAGA-MARITIME</v>
          </cell>
          <cell r="O575" t="str">
            <v>Mouanko</v>
          </cell>
          <cell r="P575" t="str">
            <v>Cyrille Alain Ngoufo Fopa</v>
          </cell>
          <cell r="Q575">
            <v>655999816</v>
          </cell>
          <cell r="R575">
            <v>677549816</v>
          </cell>
          <cell r="S575" t="str">
            <v>Valery Doudou</v>
          </cell>
          <cell r="T575" t="str">
            <v>GEORGES NAKHOUL</v>
          </cell>
          <cell r="U575" t="str">
            <v>I H S</v>
          </cell>
        </row>
        <row r="576">
          <cell r="A576" t="str">
            <v>SUD_011</v>
          </cell>
          <cell r="B576" t="str">
            <v>IHS_KRI_018</v>
          </cell>
          <cell r="C576" t="str">
            <v>SUD_011</v>
          </cell>
          <cell r="D576" t="str">
            <v>Littoral</v>
          </cell>
          <cell r="E576" t="str">
            <v>Littoral</v>
          </cell>
          <cell r="F576" t="str">
            <v>Niete-DG</v>
          </cell>
          <cell r="G576" t="str">
            <v>P3</v>
          </cell>
          <cell r="H576" t="str">
            <v>Grid-Gen</v>
          </cell>
          <cell r="I576" t="str">
            <v>On Air</v>
          </cell>
          <cell r="J576" t="str">
            <v>Indoor</v>
          </cell>
          <cell r="K576" t="str">
            <v>AC</v>
          </cell>
          <cell r="L576" t="str">
            <v>SAGEMCOM</v>
          </cell>
          <cell r="M576" t="str">
            <v>Kribi</v>
          </cell>
          <cell r="N576" t="str">
            <v>OCEAN</v>
          </cell>
          <cell r="O576" t="str">
            <v>Kribi 1</v>
          </cell>
          <cell r="P576" t="str">
            <v>Cyrille Alain Ngoufo Fopa</v>
          </cell>
          <cell r="Q576">
            <v>655999816</v>
          </cell>
          <cell r="R576">
            <v>677549816</v>
          </cell>
          <cell r="S576" t="str">
            <v>Valery Doudou</v>
          </cell>
          <cell r="T576" t="str">
            <v>GEORGES NAKHOUL</v>
          </cell>
          <cell r="U576" t="str">
            <v>I H S</v>
          </cell>
        </row>
        <row r="577">
          <cell r="A577" t="str">
            <v>SUD_021</v>
          </cell>
          <cell r="B577" t="str">
            <v>IHS_KRI_009</v>
          </cell>
          <cell r="C577" t="str">
            <v>SUD_021</v>
          </cell>
          <cell r="D577" t="str">
            <v>Littoral</v>
          </cell>
          <cell r="E577" t="str">
            <v>Littoral</v>
          </cell>
          <cell r="F577" t="str">
            <v>Mpoloungoue</v>
          </cell>
          <cell r="G577" t="str">
            <v>P3</v>
          </cell>
          <cell r="H577" t="str">
            <v>Grid-Hybrid-Gen</v>
          </cell>
          <cell r="I577" t="str">
            <v>On Air</v>
          </cell>
          <cell r="J577" t="str">
            <v>Outdoor</v>
          </cell>
          <cell r="K577" t="str">
            <v>AC</v>
          </cell>
          <cell r="L577" t="str">
            <v>SAGEMCOM</v>
          </cell>
          <cell r="M577" t="str">
            <v>Kribi</v>
          </cell>
          <cell r="N577" t="str">
            <v>OCEAN</v>
          </cell>
          <cell r="O577" t="str">
            <v>Kribi 1</v>
          </cell>
          <cell r="P577" t="str">
            <v>Cyrille Alain Ngoufo Fopa</v>
          </cell>
          <cell r="Q577">
            <v>655999816</v>
          </cell>
          <cell r="R577">
            <v>677549816</v>
          </cell>
          <cell r="S577" t="str">
            <v>Valery Doudou</v>
          </cell>
          <cell r="T577" t="str">
            <v>GEORGES NAKHOUL</v>
          </cell>
          <cell r="U577" t="str">
            <v>I H S</v>
          </cell>
        </row>
        <row r="578">
          <cell r="A578" t="str">
            <v>SUD_240</v>
          </cell>
          <cell r="B578" t="str">
            <v>IHS_KRI_007</v>
          </cell>
          <cell r="C578" t="str">
            <v>SUD_240</v>
          </cell>
          <cell r="D578" t="str">
            <v>Littoral</v>
          </cell>
          <cell r="E578" t="str">
            <v>Littoral</v>
          </cell>
          <cell r="F578" t="str">
            <v>Kribi-Bwambe</v>
          </cell>
          <cell r="G578" t="str">
            <v>P3</v>
          </cell>
          <cell r="H578" t="str">
            <v>Grid-Gen</v>
          </cell>
          <cell r="I578" t="str">
            <v>On Air</v>
          </cell>
          <cell r="J578" t="str">
            <v>Outdoor</v>
          </cell>
          <cell r="K578" t="str">
            <v>AC</v>
          </cell>
          <cell r="L578" t="str">
            <v>SAGEMCOM</v>
          </cell>
          <cell r="M578" t="str">
            <v>Kribi</v>
          </cell>
          <cell r="N578" t="str">
            <v>OCEAN</v>
          </cell>
          <cell r="O578" t="str">
            <v>Kribi 1</v>
          </cell>
          <cell r="P578" t="str">
            <v>Cyrille Alain Ngoufo Fopa</v>
          </cell>
          <cell r="Q578">
            <v>655999816</v>
          </cell>
          <cell r="R578">
            <v>677549816</v>
          </cell>
          <cell r="S578" t="str">
            <v>Valery Doudou</v>
          </cell>
          <cell r="T578" t="str">
            <v>GEORGES NAKHOUL</v>
          </cell>
          <cell r="U578" t="str">
            <v>I H S</v>
          </cell>
        </row>
        <row r="579">
          <cell r="A579" t="str">
            <v>LIT_194</v>
          </cell>
          <cell r="B579" t="str">
            <v>IHS_KRI_020</v>
          </cell>
          <cell r="C579" t="str">
            <v>LIT_194</v>
          </cell>
          <cell r="D579" t="str">
            <v>Littoral</v>
          </cell>
          <cell r="E579" t="str">
            <v>Littoral</v>
          </cell>
          <cell r="F579" t="str">
            <v>Niete-V13</v>
          </cell>
          <cell r="G579" t="str">
            <v>P3</v>
          </cell>
          <cell r="H579" t="str">
            <v>Grid-Hybrid-Gen</v>
          </cell>
          <cell r="I579" t="str">
            <v>On Air</v>
          </cell>
          <cell r="J579" t="str">
            <v>Outdoor</v>
          </cell>
          <cell r="K579" t="str">
            <v>AC</v>
          </cell>
          <cell r="L579" t="str">
            <v>SAGEMCOM</v>
          </cell>
          <cell r="M579" t="str">
            <v>Kribi</v>
          </cell>
          <cell r="N579" t="str">
            <v>OCEAN</v>
          </cell>
          <cell r="O579" t="str">
            <v>Kribi 1</v>
          </cell>
          <cell r="P579" t="str">
            <v>Cyrille Alain Ngoufo Fopa</v>
          </cell>
          <cell r="Q579">
            <v>655999816</v>
          </cell>
          <cell r="R579">
            <v>677549816</v>
          </cell>
          <cell r="S579" t="str">
            <v>Valery Doudou</v>
          </cell>
          <cell r="T579" t="str">
            <v>GEORGES NAKHOUL</v>
          </cell>
          <cell r="U579" t="str">
            <v>I H S</v>
          </cell>
        </row>
        <row r="580">
          <cell r="A580" t="str">
            <v>LIT_506</v>
          </cell>
          <cell r="B580" t="str">
            <v>IHS_EDA_064</v>
          </cell>
          <cell r="C580" t="str">
            <v>LIT_506</v>
          </cell>
          <cell r="D580" t="str">
            <v>Littoral</v>
          </cell>
          <cell r="E580" t="str">
            <v>Littoral</v>
          </cell>
          <cell r="F580" t="str">
            <v>Sokelle</v>
          </cell>
          <cell r="G580" t="str">
            <v>P4</v>
          </cell>
          <cell r="H580" t="str">
            <v>Gen Only</v>
          </cell>
          <cell r="I580" t="str">
            <v>On Air</v>
          </cell>
          <cell r="J580" t="str">
            <v>Outdoor</v>
          </cell>
          <cell r="K580" t="str">
            <v>AC</v>
          </cell>
          <cell r="L580" t="str">
            <v>SAGEMCOM</v>
          </cell>
          <cell r="M580" t="str">
            <v>Pouma 1</v>
          </cell>
          <cell r="N580" t="str">
            <v>SANAGA-MARITIME</v>
          </cell>
          <cell r="O580" t="str">
            <v>POUMA</v>
          </cell>
          <cell r="P580" t="str">
            <v>Cyrille Alain Ngoufo Fopa</v>
          </cell>
          <cell r="Q580">
            <v>655999816</v>
          </cell>
          <cell r="R580">
            <v>677549816</v>
          </cell>
          <cell r="S580" t="str">
            <v>Valery Doudou</v>
          </cell>
          <cell r="T580" t="str">
            <v>GEORGES NAKHOUL</v>
          </cell>
          <cell r="U580" t="str">
            <v>I H S</v>
          </cell>
        </row>
        <row r="581">
          <cell r="A581" t="str">
            <v>LIT_515</v>
          </cell>
          <cell r="B581" t="str">
            <v>IHS_EDA_069</v>
          </cell>
          <cell r="C581" t="str">
            <v>LIT_515</v>
          </cell>
          <cell r="D581" t="str">
            <v>Littoral</v>
          </cell>
          <cell r="E581" t="str">
            <v>Littoral</v>
          </cell>
          <cell r="F581" t="str">
            <v>Sodibanga</v>
          </cell>
          <cell r="G581" t="str">
            <v>P4</v>
          </cell>
          <cell r="H581" t="str">
            <v>Hybrid-Gen</v>
          </cell>
          <cell r="I581" t="str">
            <v>On Air</v>
          </cell>
          <cell r="J581" t="str">
            <v>Outdoor</v>
          </cell>
          <cell r="K581" t="str">
            <v>AC</v>
          </cell>
          <cell r="L581" t="str">
            <v>SAGEMCOM</v>
          </cell>
          <cell r="M581" t="str">
            <v>Pouma 1</v>
          </cell>
          <cell r="N581" t="str">
            <v>SANAGA-MARITIME</v>
          </cell>
          <cell r="O581" t="str">
            <v>POUMA</v>
          </cell>
          <cell r="P581" t="str">
            <v>Cyrille Alain Ngoufo Fopa</v>
          </cell>
          <cell r="Q581">
            <v>655999816</v>
          </cell>
          <cell r="R581">
            <v>677549816</v>
          </cell>
          <cell r="S581" t="str">
            <v>Valery Doudou</v>
          </cell>
          <cell r="T581" t="str">
            <v>GEORGES NAKHOUL</v>
          </cell>
          <cell r="U581" t="str">
            <v>I H S</v>
          </cell>
        </row>
        <row r="582">
          <cell r="A582" t="str">
            <v>LIT_388</v>
          </cell>
          <cell r="B582" t="str">
            <v>IHS_EDA_024</v>
          </cell>
          <cell r="C582" t="str">
            <v>LIT_388</v>
          </cell>
          <cell r="D582" t="str">
            <v>Littoral</v>
          </cell>
          <cell r="E582" t="str">
            <v>Littoral</v>
          </cell>
          <cell r="F582" t="str">
            <v>Sikoum-II</v>
          </cell>
          <cell r="G582" t="str">
            <v>P4</v>
          </cell>
          <cell r="H582" t="str">
            <v>Hybrid-Gen</v>
          </cell>
          <cell r="I582" t="str">
            <v>On Air</v>
          </cell>
          <cell r="J582" t="str">
            <v>Outdoor</v>
          </cell>
          <cell r="K582" t="str">
            <v>AC</v>
          </cell>
          <cell r="L582" t="str">
            <v>SAGEMCOM</v>
          </cell>
          <cell r="M582" t="str">
            <v>Edea 2</v>
          </cell>
          <cell r="N582" t="str">
            <v>SANAGA-MARITIME</v>
          </cell>
          <cell r="O582" t="str">
            <v>Dibamba</v>
          </cell>
          <cell r="P582" t="str">
            <v>Cyrille Alain Ngoufo Fopa</v>
          </cell>
          <cell r="Q582">
            <v>655999816</v>
          </cell>
          <cell r="R582">
            <v>677549816</v>
          </cell>
          <cell r="S582" t="str">
            <v>Valery Doudou</v>
          </cell>
          <cell r="T582" t="str">
            <v>GEORGES NAKHOUL</v>
          </cell>
          <cell r="U582" t="str">
            <v>I H S</v>
          </cell>
        </row>
        <row r="583">
          <cell r="A583" t="str">
            <v>LIT_507</v>
          </cell>
          <cell r="B583" t="str">
            <v>IHS_YND_700</v>
          </cell>
          <cell r="C583" t="str">
            <v>LIT_507</v>
          </cell>
          <cell r="D583" t="str">
            <v>Littoral</v>
          </cell>
          <cell r="E583" t="str">
            <v>Littoral</v>
          </cell>
          <cell r="F583" t="str">
            <v>Sibongo</v>
          </cell>
          <cell r="G583" t="str">
            <v>P4</v>
          </cell>
          <cell r="H583" t="str">
            <v>Grid-Gen</v>
          </cell>
          <cell r="I583" t="str">
            <v>On Air</v>
          </cell>
          <cell r="J583" t="str">
            <v>Outdoor</v>
          </cell>
          <cell r="K583" t="str">
            <v>AC</v>
          </cell>
          <cell r="L583" t="str">
            <v>SAGEMCOM</v>
          </cell>
          <cell r="M583" t="str">
            <v>Pouma 2</v>
          </cell>
          <cell r="N583" t="str">
            <v>NYONG-ET-KELLE</v>
          </cell>
          <cell r="O583" t="str">
            <v>Dibang</v>
          </cell>
          <cell r="P583" t="str">
            <v>Cyrille Alain Ngoufo Fopa</v>
          </cell>
          <cell r="Q583">
            <v>655999816</v>
          </cell>
          <cell r="R583">
            <v>677549816</v>
          </cell>
          <cell r="S583" t="str">
            <v>Valery Doudou</v>
          </cell>
          <cell r="T583" t="str">
            <v>GEORGES NAKHOUL</v>
          </cell>
          <cell r="U583" t="str">
            <v>I H S</v>
          </cell>
        </row>
        <row r="584">
          <cell r="A584" t="str">
            <v>LIT_513</v>
          </cell>
          <cell r="B584" t="str">
            <v>IHS_EDA_068</v>
          </cell>
          <cell r="C584" t="str">
            <v>LIT_513</v>
          </cell>
          <cell r="D584" t="str">
            <v>Littoral</v>
          </cell>
          <cell r="E584" t="str">
            <v>Littoral</v>
          </cell>
          <cell r="F584" t="str">
            <v>Poutkak</v>
          </cell>
          <cell r="G584" t="str">
            <v>P4</v>
          </cell>
          <cell r="H584" t="str">
            <v>Hybrid-Gen</v>
          </cell>
          <cell r="I584" t="str">
            <v>On Air</v>
          </cell>
          <cell r="J584" t="str">
            <v>Outdoor</v>
          </cell>
          <cell r="K584" t="str">
            <v>AC</v>
          </cell>
          <cell r="L584" t="str">
            <v>SAGEMCOM</v>
          </cell>
          <cell r="M584" t="str">
            <v>Pouma 2</v>
          </cell>
          <cell r="N584" t="str">
            <v>SANAGA-MARITIME</v>
          </cell>
          <cell r="O584" t="str">
            <v>POUMA</v>
          </cell>
          <cell r="P584" t="str">
            <v>Cyrille Alain Ngoufo Fopa</v>
          </cell>
          <cell r="Q584">
            <v>655999816</v>
          </cell>
          <cell r="R584">
            <v>677549816</v>
          </cell>
          <cell r="S584" t="str">
            <v>Valery Doudou</v>
          </cell>
          <cell r="T584" t="str">
            <v>GEORGES NAKHOUL</v>
          </cell>
          <cell r="U584" t="str">
            <v>I H S</v>
          </cell>
        </row>
        <row r="585">
          <cell r="A585" t="str">
            <v>LIT_514</v>
          </cell>
          <cell r="B585" t="str">
            <v>IHS_YND_701</v>
          </cell>
          <cell r="C585" t="str">
            <v>LIT_514</v>
          </cell>
          <cell r="D585" t="str">
            <v>Littoral</v>
          </cell>
          <cell r="E585" t="str">
            <v>Littoral</v>
          </cell>
          <cell r="F585" t="str">
            <v>NKAN</v>
          </cell>
          <cell r="G585" t="str">
            <v>P4</v>
          </cell>
          <cell r="H585" t="str">
            <v>Hybrid-Gen</v>
          </cell>
          <cell r="I585" t="str">
            <v>On Air</v>
          </cell>
          <cell r="J585" t="str">
            <v>Outdoor</v>
          </cell>
          <cell r="K585" t="str">
            <v>AC</v>
          </cell>
          <cell r="L585" t="str">
            <v>SAGEMCOM</v>
          </cell>
          <cell r="M585" t="str">
            <v>Pouma 2</v>
          </cell>
          <cell r="N585" t="str">
            <v>SANAGA-MARITIME</v>
          </cell>
          <cell r="O585" t="str">
            <v>POUMA</v>
          </cell>
          <cell r="P585" t="str">
            <v>Cyrille Alain Ngoufo Fopa</v>
          </cell>
          <cell r="Q585">
            <v>655999816</v>
          </cell>
          <cell r="R585">
            <v>677549816</v>
          </cell>
          <cell r="S585" t="str">
            <v>Valery Doudou</v>
          </cell>
          <cell r="T585" t="str">
            <v>GEORGES NAKHOUL</v>
          </cell>
          <cell r="U585" t="str">
            <v>I H S</v>
          </cell>
        </row>
        <row r="586">
          <cell r="A586" t="str">
            <v>LIT_227</v>
          </cell>
          <cell r="B586" t="str">
            <v>IHS_DLA_296</v>
          </cell>
          <cell r="C586" t="str">
            <v>LIT_227</v>
          </cell>
          <cell r="D586" t="str">
            <v>Littoral</v>
          </cell>
          <cell r="E586" t="str">
            <v>Littoral</v>
          </cell>
          <cell r="F586" t="str">
            <v>Missole</v>
          </cell>
          <cell r="G586" t="str">
            <v>P4</v>
          </cell>
          <cell r="H586" t="str">
            <v>Gen Only</v>
          </cell>
          <cell r="I586" t="str">
            <v>On Air</v>
          </cell>
          <cell r="J586" t="str">
            <v>Outdoor</v>
          </cell>
          <cell r="K586" t="str">
            <v>AC</v>
          </cell>
          <cell r="L586" t="str">
            <v>SAGEMCOM</v>
          </cell>
          <cell r="M586" t="str">
            <v>Edea 1</v>
          </cell>
          <cell r="N586" t="str">
            <v>SANAGA-MARITIME</v>
          </cell>
          <cell r="O586" t="str">
            <v>Dibamba</v>
          </cell>
          <cell r="P586" t="str">
            <v>Cyrille Alain Ngoufo Fopa</v>
          </cell>
          <cell r="Q586">
            <v>655999816</v>
          </cell>
          <cell r="R586">
            <v>677549816</v>
          </cell>
          <cell r="S586" t="str">
            <v>Valery Doudou</v>
          </cell>
          <cell r="T586" t="str">
            <v>GEORGES NAKHOUL</v>
          </cell>
          <cell r="U586" t="str">
            <v>I H S</v>
          </cell>
        </row>
        <row r="587">
          <cell r="A587" t="str">
            <v>LIT_519</v>
          </cell>
          <cell r="B587" t="str">
            <v>IHS_EDA_070</v>
          </cell>
          <cell r="C587" t="str">
            <v>LIT_519</v>
          </cell>
          <cell r="D587" t="str">
            <v>Littoral</v>
          </cell>
          <cell r="E587" t="str">
            <v>Littoral</v>
          </cell>
          <cell r="F587" t="str">
            <v>Mandjap</v>
          </cell>
          <cell r="G587" t="str">
            <v>P4</v>
          </cell>
          <cell r="H587" t="str">
            <v>Hybrid-Gen</v>
          </cell>
          <cell r="I587" t="str">
            <v>On Air</v>
          </cell>
          <cell r="J587" t="str">
            <v>Outdoor</v>
          </cell>
          <cell r="K587" t="str">
            <v>AC</v>
          </cell>
          <cell r="L587" t="str">
            <v>SAGEMCOM</v>
          </cell>
          <cell r="M587" t="str">
            <v>Pouma 1</v>
          </cell>
          <cell r="N587" t="str">
            <v>SANAGA-MARITIME</v>
          </cell>
          <cell r="O587" t="str">
            <v>POUMA</v>
          </cell>
          <cell r="P587" t="str">
            <v>Cyrille Alain Ngoufo Fopa</v>
          </cell>
          <cell r="Q587">
            <v>655999816</v>
          </cell>
          <cell r="R587">
            <v>677549816</v>
          </cell>
          <cell r="S587" t="str">
            <v>Valery Doudou</v>
          </cell>
          <cell r="T587" t="str">
            <v>GEORGES NAKHOUL</v>
          </cell>
          <cell r="U587" t="str">
            <v>I H S</v>
          </cell>
        </row>
        <row r="588">
          <cell r="A588" t="str">
            <v>LIT_508</v>
          </cell>
          <cell r="B588" t="str">
            <v>IHS_EDA_060</v>
          </cell>
          <cell r="C588" t="str">
            <v>LIT_508</v>
          </cell>
          <cell r="D588" t="str">
            <v>Littoral</v>
          </cell>
          <cell r="E588" t="str">
            <v>Littoral</v>
          </cell>
          <cell r="F588" t="str">
            <v>Logbong</v>
          </cell>
          <cell r="G588" t="str">
            <v>P4</v>
          </cell>
          <cell r="H588" t="str">
            <v>Grid-Gen</v>
          </cell>
          <cell r="I588" t="str">
            <v>On Air</v>
          </cell>
          <cell r="J588" t="str">
            <v>Outdoor</v>
          </cell>
          <cell r="K588" t="str">
            <v>AC</v>
          </cell>
          <cell r="L588" t="str">
            <v>SAGEMCOM</v>
          </cell>
          <cell r="M588" t="str">
            <v>Pouma 2</v>
          </cell>
          <cell r="N588" t="str">
            <v>SANAGA-MARITIME</v>
          </cell>
          <cell r="O588" t="str">
            <v>POUMA</v>
          </cell>
          <cell r="P588" t="str">
            <v>Cyrille Alain Ngoufo Fopa</v>
          </cell>
          <cell r="Q588">
            <v>655999816</v>
          </cell>
          <cell r="R588">
            <v>677549816</v>
          </cell>
          <cell r="S588" t="str">
            <v>Valery Doudou</v>
          </cell>
          <cell r="T588" t="str">
            <v>GEORGES NAKHOUL</v>
          </cell>
          <cell r="U588" t="str">
            <v>I H S</v>
          </cell>
        </row>
        <row r="589">
          <cell r="A589" t="str">
            <v>LIT_456</v>
          </cell>
          <cell r="B589" t="str">
            <v>IHS_DLA_456</v>
          </cell>
          <cell r="C589" t="str">
            <v>LIT_456</v>
          </cell>
          <cell r="D589" t="str">
            <v>Littoral</v>
          </cell>
          <cell r="E589" t="str">
            <v>Littoral</v>
          </cell>
          <cell r="F589" t="str">
            <v>Edea Mbondanjick</v>
          </cell>
          <cell r="G589" t="str">
            <v>P4</v>
          </cell>
          <cell r="H589" t="str">
            <v>Hybrid-Gen</v>
          </cell>
          <cell r="I589" t="str">
            <v>On Air</v>
          </cell>
          <cell r="J589" t="str">
            <v>Outdoor</v>
          </cell>
          <cell r="K589" t="str">
            <v>AC</v>
          </cell>
          <cell r="L589" t="str">
            <v>SAGEMCOM</v>
          </cell>
          <cell r="M589" t="str">
            <v>Edea 2</v>
          </cell>
          <cell r="N589" t="str">
            <v>SANAGA-MARITIME</v>
          </cell>
          <cell r="O589" t="str">
            <v>Edea 1</v>
          </cell>
          <cell r="P589" t="str">
            <v>Cyrille Alain Ngoufo Fopa</v>
          </cell>
          <cell r="Q589">
            <v>655999816</v>
          </cell>
          <cell r="R589">
            <v>677549816</v>
          </cell>
          <cell r="S589" t="str">
            <v>Valery Doudou</v>
          </cell>
          <cell r="T589" t="str">
            <v>GEORGES NAKHOUL</v>
          </cell>
          <cell r="U589" t="str">
            <v>I H S</v>
          </cell>
        </row>
        <row r="590">
          <cell r="A590" t="str">
            <v>LIT_517</v>
          </cell>
          <cell r="B590" t="str">
            <v>IHS_EDA_063</v>
          </cell>
          <cell r="C590" t="str">
            <v>LIT_517</v>
          </cell>
          <cell r="D590" t="str">
            <v>Littoral</v>
          </cell>
          <cell r="E590" t="str">
            <v>Littoral</v>
          </cell>
          <cell r="F590" t="str">
            <v>Bihaing</v>
          </cell>
          <cell r="G590" t="str">
            <v>P4</v>
          </cell>
          <cell r="H590" t="str">
            <v>Grid-Gen</v>
          </cell>
          <cell r="I590" t="str">
            <v>On Air</v>
          </cell>
          <cell r="J590" t="str">
            <v>Outdoor</v>
          </cell>
          <cell r="K590" t="str">
            <v>AC</v>
          </cell>
          <cell r="L590" t="str">
            <v>SAGEMCOM</v>
          </cell>
          <cell r="M590" t="str">
            <v>Pouma 2</v>
          </cell>
          <cell r="N590" t="str">
            <v>SANAGA-MARITIME</v>
          </cell>
          <cell r="O590" t="str">
            <v>POUMA</v>
          </cell>
          <cell r="P590" t="str">
            <v>Cyrille Alain Ngoufo Fopa</v>
          </cell>
          <cell r="Q590">
            <v>655999816</v>
          </cell>
          <cell r="R590">
            <v>677549816</v>
          </cell>
          <cell r="S590" t="str">
            <v>Valery Doudou</v>
          </cell>
          <cell r="T590" t="str">
            <v>GEORGES NAKHOUL</v>
          </cell>
          <cell r="U590" t="str">
            <v>I H S</v>
          </cell>
        </row>
        <row r="591">
          <cell r="A591" t="str">
            <v>LIT_201</v>
          </cell>
          <cell r="B591" t="str">
            <v>IHS_EDA_114</v>
          </cell>
          <cell r="C591" t="str">
            <v>LIT_201</v>
          </cell>
          <cell r="D591" t="str">
            <v>Littoral</v>
          </cell>
          <cell r="E591" t="str">
            <v>Littoral</v>
          </cell>
          <cell r="F591" t="str">
            <v>Pouma Makop</v>
          </cell>
          <cell r="G591" t="str">
            <v>P4</v>
          </cell>
          <cell r="H591" t="str">
            <v>Grid-Gen</v>
          </cell>
          <cell r="I591" t="str">
            <v>On Air</v>
          </cell>
          <cell r="J591" t="str">
            <v>Outdoor</v>
          </cell>
          <cell r="K591" t="str">
            <v>AC</v>
          </cell>
          <cell r="L591" t="str">
            <v>SAGEMCOM</v>
          </cell>
          <cell r="M591" t="str">
            <v>Pouma 2</v>
          </cell>
          <cell r="N591" t="str">
            <v>SANAGA-MARITIME</v>
          </cell>
          <cell r="O591" t="str">
            <v>POUMA</v>
          </cell>
          <cell r="P591" t="str">
            <v>Cyrille Alain Ngoufo Fopa</v>
          </cell>
          <cell r="Q591">
            <v>655999816</v>
          </cell>
          <cell r="R591">
            <v>677549816</v>
          </cell>
          <cell r="S591" t="str">
            <v>Valery Doudou</v>
          </cell>
          <cell r="T591" t="str">
            <v>GEORGES NAKHOUL</v>
          </cell>
          <cell r="U591" t="str">
            <v>I H S</v>
          </cell>
        </row>
        <row r="592">
          <cell r="A592" t="str">
            <v>LIT_323</v>
          </cell>
          <cell r="B592" t="str">
            <v>IHS_EDA_016</v>
          </cell>
          <cell r="C592" t="str">
            <v>LIT_323</v>
          </cell>
          <cell r="D592" t="str">
            <v>Littoral</v>
          </cell>
          <cell r="E592" t="str">
            <v>Littoral</v>
          </cell>
          <cell r="F592" t="str">
            <v>Okoth</v>
          </cell>
          <cell r="G592" t="str">
            <v>P4</v>
          </cell>
          <cell r="H592" t="str">
            <v>Grid-Gen</v>
          </cell>
          <cell r="I592" t="str">
            <v>On Air</v>
          </cell>
          <cell r="J592" t="str">
            <v>Outdoor</v>
          </cell>
          <cell r="K592" t="str">
            <v>AC</v>
          </cell>
          <cell r="L592" t="str">
            <v>SAGEMCOM</v>
          </cell>
          <cell r="M592" t="str">
            <v>Edea 2</v>
          </cell>
          <cell r="N592" t="str">
            <v>SANAGA-MARITIME</v>
          </cell>
          <cell r="O592" t="str">
            <v>Edea 1</v>
          </cell>
          <cell r="P592" t="str">
            <v>Cyrille Alain Ngoufo Fopa</v>
          </cell>
          <cell r="Q592">
            <v>655999816</v>
          </cell>
          <cell r="R592">
            <v>677549816</v>
          </cell>
          <cell r="S592" t="str">
            <v>Valery Doudou</v>
          </cell>
          <cell r="T592" t="str">
            <v>GEORGES NAKHOUL</v>
          </cell>
          <cell r="U592" t="str">
            <v>I H S</v>
          </cell>
        </row>
        <row r="593">
          <cell r="A593" t="str">
            <v>LIT_000</v>
          </cell>
          <cell r="B593" t="str">
            <v>IHS_EDA_003</v>
          </cell>
          <cell r="C593" t="str">
            <v>LIT_000</v>
          </cell>
          <cell r="D593" t="str">
            <v>Littoral</v>
          </cell>
          <cell r="E593" t="str">
            <v>Littoral</v>
          </cell>
          <cell r="F593" t="str">
            <v>Edea-Q-Haoussa</v>
          </cell>
          <cell r="G593" t="str">
            <v>P4</v>
          </cell>
          <cell r="H593" t="str">
            <v>Grid-Gen</v>
          </cell>
          <cell r="I593" t="str">
            <v>On Air</v>
          </cell>
          <cell r="J593" t="str">
            <v>Outdoor</v>
          </cell>
          <cell r="K593" t="str">
            <v>AC</v>
          </cell>
          <cell r="L593" t="str">
            <v>SAGEMCOM</v>
          </cell>
          <cell r="M593" t="str">
            <v>Edea 1</v>
          </cell>
          <cell r="N593" t="str">
            <v>SANAGA-MARITIME</v>
          </cell>
          <cell r="O593" t="str">
            <v>Edea 1</v>
          </cell>
          <cell r="P593" t="str">
            <v>Cyrille Alain Ngoufo Fopa</v>
          </cell>
          <cell r="Q593">
            <v>655999816</v>
          </cell>
          <cell r="R593">
            <v>677549816</v>
          </cell>
          <cell r="S593" t="str">
            <v>Valery Doudou</v>
          </cell>
          <cell r="T593" t="str">
            <v>GEORGES NAKHOUL</v>
          </cell>
          <cell r="U593" t="str">
            <v>I H S</v>
          </cell>
        </row>
        <row r="594">
          <cell r="A594" t="str">
            <v>LIT_040</v>
          </cell>
          <cell r="B594" t="str">
            <v>IHS_EDA_023</v>
          </cell>
          <cell r="C594" t="str">
            <v>LIT_040</v>
          </cell>
          <cell r="D594" t="str">
            <v>Littoral</v>
          </cell>
          <cell r="E594" t="str">
            <v>Littoral</v>
          </cell>
          <cell r="F594" t="str">
            <v>Safacam</v>
          </cell>
          <cell r="G594" t="str">
            <v>P4</v>
          </cell>
          <cell r="H594" t="str">
            <v>Grid-Gen</v>
          </cell>
          <cell r="I594" t="str">
            <v>On Air</v>
          </cell>
          <cell r="J594" t="str">
            <v>Indoor</v>
          </cell>
          <cell r="K594" t="str">
            <v>AC</v>
          </cell>
          <cell r="L594" t="str">
            <v>SAGEMCOM</v>
          </cell>
          <cell r="M594" t="str">
            <v>Edea 1</v>
          </cell>
          <cell r="N594" t="str">
            <v>SANAGA-MARITIME</v>
          </cell>
          <cell r="O594" t="str">
            <v>Dizangue</v>
          </cell>
          <cell r="P594" t="str">
            <v>Cyrille Alain Ngoufo Fopa</v>
          </cell>
          <cell r="Q594">
            <v>655999816</v>
          </cell>
          <cell r="R594">
            <v>677549816</v>
          </cell>
          <cell r="S594" t="str">
            <v>Valery Doudou</v>
          </cell>
          <cell r="T594" t="str">
            <v>GEORGES NAKHOUL</v>
          </cell>
          <cell r="U594" t="str">
            <v>I H S</v>
          </cell>
        </row>
        <row r="595">
          <cell r="A595" t="str">
            <v>LIT_078</v>
          </cell>
          <cell r="B595" t="str">
            <v>IHS_EDA_005</v>
          </cell>
          <cell r="C595" t="str">
            <v>LIT_078</v>
          </cell>
          <cell r="D595" t="str">
            <v>Littoral</v>
          </cell>
          <cell r="E595" t="str">
            <v>Littoral</v>
          </cell>
          <cell r="F595" t="str">
            <v>Edea-Ville</v>
          </cell>
          <cell r="G595" t="str">
            <v>P4</v>
          </cell>
          <cell r="H595" t="str">
            <v>Grid-Gen</v>
          </cell>
          <cell r="I595" t="str">
            <v>On Air</v>
          </cell>
          <cell r="J595" t="str">
            <v>Indoor</v>
          </cell>
          <cell r="K595" t="str">
            <v>AC</v>
          </cell>
          <cell r="L595" t="str">
            <v>SAGEMCOM</v>
          </cell>
          <cell r="M595" t="str">
            <v>Edea 1</v>
          </cell>
          <cell r="N595" t="str">
            <v>SANAGA-MARITIME</v>
          </cell>
          <cell r="O595" t="str">
            <v>Edea 1</v>
          </cell>
          <cell r="P595" t="str">
            <v>Cyrille Alain Ngoufo Fopa</v>
          </cell>
          <cell r="Q595">
            <v>655999816</v>
          </cell>
          <cell r="R595">
            <v>677549816</v>
          </cell>
          <cell r="S595" t="str">
            <v>Valery Doudou</v>
          </cell>
          <cell r="T595" t="str">
            <v>GEORGES NAKHOUL</v>
          </cell>
          <cell r="U595" t="str">
            <v>I H S</v>
          </cell>
        </row>
        <row r="596">
          <cell r="A596" t="str">
            <v>LIT_209</v>
          </cell>
          <cell r="B596" t="str">
            <v>IHS_EDA_006</v>
          </cell>
          <cell r="C596" t="str">
            <v>LIT_209</v>
          </cell>
          <cell r="D596" t="str">
            <v>Littoral</v>
          </cell>
          <cell r="E596" t="str">
            <v>Littoral</v>
          </cell>
          <cell r="F596" t="str">
            <v>Cellucam-new</v>
          </cell>
          <cell r="G596" t="str">
            <v>P4</v>
          </cell>
          <cell r="H596" t="str">
            <v>Grid-Gen</v>
          </cell>
          <cell r="I596" t="str">
            <v>On Air</v>
          </cell>
          <cell r="J596" t="str">
            <v>Indoor</v>
          </cell>
          <cell r="K596" t="str">
            <v>AC</v>
          </cell>
          <cell r="L596" t="str">
            <v>SAGEMCOM</v>
          </cell>
          <cell r="M596" t="str">
            <v>Edea 2</v>
          </cell>
          <cell r="N596" t="str">
            <v>SANAGA-MARITIME</v>
          </cell>
          <cell r="O596" t="str">
            <v>Edea 2</v>
          </cell>
          <cell r="P596" t="str">
            <v>Cyrille Alain Ngoufo Fopa</v>
          </cell>
          <cell r="Q596">
            <v>655999816</v>
          </cell>
          <cell r="R596">
            <v>677549816</v>
          </cell>
          <cell r="S596" t="str">
            <v>Valery Doudou</v>
          </cell>
          <cell r="T596" t="str">
            <v>GEORGES NAKHOUL</v>
          </cell>
          <cell r="U596" t="str">
            <v>I H S</v>
          </cell>
        </row>
        <row r="597">
          <cell r="A597" t="str">
            <v>LIT_308</v>
          </cell>
          <cell r="B597" t="str">
            <v>IHS_EDA_037</v>
          </cell>
          <cell r="C597" t="str">
            <v>LIT_308</v>
          </cell>
          <cell r="D597" t="str">
            <v>Littoral</v>
          </cell>
          <cell r="E597" t="str">
            <v>Littoral</v>
          </cell>
          <cell r="F597" t="str">
            <v>Ndokoma</v>
          </cell>
          <cell r="G597" t="str">
            <v>P4</v>
          </cell>
          <cell r="H597" t="str">
            <v>Grid-Hybrid-Gen</v>
          </cell>
          <cell r="I597" t="str">
            <v>On Air</v>
          </cell>
          <cell r="J597" t="str">
            <v>Outdoor</v>
          </cell>
          <cell r="K597" t="str">
            <v>AC</v>
          </cell>
          <cell r="L597" t="str">
            <v>SAGEMCOM</v>
          </cell>
          <cell r="M597" t="str">
            <v>Pouma 2</v>
          </cell>
          <cell r="N597" t="str">
            <v>SANAGA-MARITIME</v>
          </cell>
          <cell r="O597" t="str">
            <v>POUMA</v>
          </cell>
          <cell r="P597" t="str">
            <v>Cyrille Alain Ngoufo Fopa</v>
          </cell>
          <cell r="Q597">
            <v>655999816</v>
          </cell>
          <cell r="R597">
            <v>677549816</v>
          </cell>
          <cell r="S597" t="str">
            <v>Valery Doudou</v>
          </cell>
          <cell r="T597" t="str">
            <v>GEORGES NAKHOUL</v>
          </cell>
          <cell r="U597" t="str">
            <v>I H S</v>
          </cell>
        </row>
        <row r="598">
          <cell r="A598" t="str">
            <v>SUO_037</v>
          </cell>
          <cell r="B598" t="str">
            <v>IHS_KRI_017</v>
          </cell>
          <cell r="C598" t="str">
            <v>SUO_037</v>
          </cell>
          <cell r="D598" t="str">
            <v>Littoral</v>
          </cell>
          <cell r="E598" t="str">
            <v>Littoral</v>
          </cell>
          <cell r="F598" t="str">
            <v>Elogbatindi</v>
          </cell>
          <cell r="G598" t="str">
            <v>P4</v>
          </cell>
          <cell r="H598" t="str">
            <v>Grid-Gen</v>
          </cell>
          <cell r="I598" t="str">
            <v>On Air</v>
          </cell>
          <cell r="J598" t="str">
            <v>Outdoor</v>
          </cell>
          <cell r="K598" t="str">
            <v>AC</v>
          </cell>
          <cell r="L598" t="str">
            <v>SAGEMCOM</v>
          </cell>
          <cell r="M598" t="str">
            <v>Kribi</v>
          </cell>
          <cell r="N598" t="str">
            <v>OCEAN</v>
          </cell>
          <cell r="O598" t="str">
            <v>Kribi 1</v>
          </cell>
          <cell r="P598" t="str">
            <v>Cyrille Alain Ngoufo Fopa</v>
          </cell>
          <cell r="Q598">
            <v>655999816</v>
          </cell>
          <cell r="R598">
            <v>677549816</v>
          </cell>
          <cell r="S598" t="str">
            <v>Valery Doudou</v>
          </cell>
          <cell r="T598" t="str">
            <v>GEORGES NAKHOUL</v>
          </cell>
          <cell r="U598" t="str">
            <v>I H S</v>
          </cell>
        </row>
        <row r="599">
          <cell r="A599" t="str">
            <v>CTR_204</v>
          </cell>
          <cell r="B599" t="str">
            <v>IHS_YND_450</v>
          </cell>
          <cell r="C599" t="str">
            <v>CTR_204</v>
          </cell>
          <cell r="D599" t="str">
            <v>Littoral</v>
          </cell>
          <cell r="E599" t="str">
            <v>Littoral</v>
          </cell>
          <cell r="F599" t="str">
            <v>Dibang</v>
          </cell>
          <cell r="G599" t="str">
            <v>P4</v>
          </cell>
          <cell r="H599" t="str">
            <v>Grid-Gen</v>
          </cell>
          <cell r="I599" t="str">
            <v>On Air</v>
          </cell>
          <cell r="J599" t="str">
            <v>Outdoor</v>
          </cell>
          <cell r="K599" t="str">
            <v>AC</v>
          </cell>
          <cell r="L599" t="str">
            <v>SAGEMCOM</v>
          </cell>
          <cell r="M599" t="str">
            <v>Pouma 2</v>
          </cell>
          <cell r="N599" t="str">
            <v>NYONG-ET-KELLE</v>
          </cell>
          <cell r="O599" t="str">
            <v>Dibang</v>
          </cell>
          <cell r="P599" t="str">
            <v>Cyrille Alain Ngoufo Fopa</v>
          </cell>
          <cell r="Q599">
            <v>655999816</v>
          </cell>
          <cell r="R599">
            <v>677549816</v>
          </cell>
          <cell r="S599" t="str">
            <v>Valery Doudou</v>
          </cell>
          <cell r="T599" t="str">
            <v>GEORGES NAKHOUL</v>
          </cell>
          <cell r="U599" t="str">
            <v>I H S</v>
          </cell>
        </row>
        <row r="600">
          <cell r="A600" t="str">
            <v>LIT_319</v>
          </cell>
          <cell r="B600" t="str">
            <v>IHS_EDA_043</v>
          </cell>
          <cell r="C600" t="str">
            <v>LIT_319</v>
          </cell>
          <cell r="D600" t="str">
            <v>Littoral</v>
          </cell>
          <cell r="E600" t="str">
            <v>Littoral</v>
          </cell>
          <cell r="F600" t="str">
            <v>Botko</v>
          </cell>
          <cell r="G600" t="str">
            <v>P4</v>
          </cell>
          <cell r="H600" t="str">
            <v>Grid-Gen</v>
          </cell>
          <cell r="I600" t="str">
            <v>On Air</v>
          </cell>
          <cell r="J600" t="str">
            <v>Outdoor</v>
          </cell>
          <cell r="K600" t="str">
            <v>AC</v>
          </cell>
          <cell r="L600" t="str">
            <v>SAGEMCOM</v>
          </cell>
          <cell r="M600" t="str">
            <v>Pouma 2</v>
          </cell>
          <cell r="N600" t="str">
            <v>SANAGA-MARITIME</v>
          </cell>
          <cell r="O600" t="str">
            <v>POUMA</v>
          </cell>
          <cell r="P600" t="str">
            <v>Cyrille Alain Ngoufo Fopa</v>
          </cell>
          <cell r="Q600">
            <v>655999816</v>
          </cell>
          <cell r="R600">
            <v>677549816</v>
          </cell>
          <cell r="S600" t="str">
            <v>Valery Doudou</v>
          </cell>
          <cell r="T600" t="str">
            <v>GEORGES NAKHOUL</v>
          </cell>
          <cell r="U600" t="str">
            <v>I H S</v>
          </cell>
        </row>
        <row r="601">
          <cell r="A601" t="str">
            <v>LIT_313</v>
          </cell>
          <cell r="B601" t="str">
            <v>IHS_EDA_004</v>
          </cell>
          <cell r="C601" t="str">
            <v>LIT_313</v>
          </cell>
          <cell r="D601" t="str">
            <v>Littoral</v>
          </cell>
          <cell r="E601" t="str">
            <v>Littoral</v>
          </cell>
          <cell r="F601" t="str">
            <v>Edea-Bisseke</v>
          </cell>
          <cell r="G601" t="str">
            <v>P4</v>
          </cell>
          <cell r="H601" t="str">
            <v>Grid-Gen</v>
          </cell>
          <cell r="I601" t="str">
            <v>On Air</v>
          </cell>
          <cell r="J601" t="str">
            <v>Outdoor</v>
          </cell>
          <cell r="K601" t="str">
            <v>AC</v>
          </cell>
          <cell r="L601" t="str">
            <v>SAGEMCOM</v>
          </cell>
          <cell r="M601" t="str">
            <v>Edea 1</v>
          </cell>
          <cell r="N601" t="str">
            <v>SANAGA-MARITIME</v>
          </cell>
          <cell r="O601" t="str">
            <v>Edea 1</v>
          </cell>
          <cell r="P601" t="str">
            <v>Cyrille Alain Ngoufo Fopa</v>
          </cell>
          <cell r="Q601">
            <v>655999816</v>
          </cell>
          <cell r="R601">
            <v>677549816</v>
          </cell>
          <cell r="S601" t="str">
            <v>Valery Doudou</v>
          </cell>
          <cell r="T601" t="str">
            <v>GEORGES NAKHOUL</v>
          </cell>
          <cell r="U601" t="str">
            <v>I H S</v>
          </cell>
        </row>
        <row r="602">
          <cell r="A602" t="str">
            <v>LIT_314</v>
          </cell>
          <cell r="B602" t="str">
            <v>IHS_EDA_015</v>
          </cell>
          <cell r="C602" t="str">
            <v>LIT_314</v>
          </cell>
          <cell r="D602" t="str">
            <v>Littoral</v>
          </cell>
          <cell r="E602" t="str">
            <v>Littoral</v>
          </cell>
          <cell r="F602" t="str">
            <v>Edea-Nkakanzock</v>
          </cell>
          <cell r="G602" t="str">
            <v>P4</v>
          </cell>
          <cell r="H602" t="str">
            <v>Grid-Gen</v>
          </cell>
          <cell r="I602" t="str">
            <v>On Air</v>
          </cell>
          <cell r="J602" t="str">
            <v>Outdoor</v>
          </cell>
          <cell r="K602" t="str">
            <v>AC</v>
          </cell>
          <cell r="L602" t="str">
            <v>SAGEMCOM</v>
          </cell>
          <cell r="M602" t="str">
            <v>Pouma 1</v>
          </cell>
          <cell r="N602" t="str">
            <v>SANAGA-MARITIME</v>
          </cell>
          <cell r="O602" t="str">
            <v>Edea 1</v>
          </cell>
          <cell r="P602" t="str">
            <v>Cyrille Alain Ngoufo Fopa</v>
          </cell>
          <cell r="Q602">
            <v>655999816</v>
          </cell>
          <cell r="R602">
            <v>677549816</v>
          </cell>
          <cell r="S602" t="str">
            <v>Valery Doudou</v>
          </cell>
          <cell r="T602" t="str">
            <v>GEORGES NAKHOUL</v>
          </cell>
          <cell r="U602" t="str">
            <v>I H S</v>
          </cell>
        </row>
        <row r="603">
          <cell r="A603" t="str">
            <v>LIT_306</v>
          </cell>
          <cell r="B603" t="str">
            <v>IHS_DLA_293</v>
          </cell>
          <cell r="C603" t="str">
            <v>LIT_306</v>
          </cell>
          <cell r="D603" t="str">
            <v>Littoral</v>
          </cell>
          <cell r="E603" t="str">
            <v>Littoral</v>
          </cell>
          <cell r="F603" t="str">
            <v>Missole-Entree</v>
          </cell>
          <cell r="G603" t="str">
            <v>P4</v>
          </cell>
          <cell r="H603" t="str">
            <v>Hybrid-Gen</v>
          </cell>
          <cell r="I603" t="str">
            <v>On Air</v>
          </cell>
          <cell r="J603" t="str">
            <v>Outdoor</v>
          </cell>
          <cell r="K603" t="str">
            <v>AC</v>
          </cell>
          <cell r="L603" t="str">
            <v>SAGEMCOM</v>
          </cell>
          <cell r="M603" t="str">
            <v>Edea 1</v>
          </cell>
          <cell r="N603" t="str">
            <v>SANAGA-MARITIME</v>
          </cell>
          <cell r="O603" t="str">
            <v>Dibamba</v>
          </cell>
          <cell r="P603" t="str">
            <v>Cyrille Alain Ngoufo Fopa</v>
          </cell>
          <cell r="Q603">
            <v>655999816</v>
          </cell>
          <cell r="R603">
            <v>677549816</v>
          </cell>
          <cell r="S603" t="str">
            <v>Valery Doudou</v>
          </cell>
          <cell r="T603" t="str">
            <v>GEORGES NAKHOUL</v>
          </cell>
          <cell r="U603" t="str">
            <v>I H S</v>
          </cell>
        </row>
        <row r="604">
          <cell r="A604" t="str">
            <v>LIT_229</v>
          </cell>
          <cell r="B604" t="str">
            <v>IHS_EDA_014</v>
          </cell>
          <cell r="C604" t="str">
            <v>LIT_229</v>
          </cell>
          <cell r="D604" t="str">
            <v>Littoral</v>
          </cell>
          <cell r="E604" t="str">
            <v>Littoral</v>
          </cell>
          <cell r="F604" t="str">
            <v>Edea-Entree</v>
          </cell>
          <cell r="G604" t="str">
            <v>P4</v>
          </cell>
          <cell r="H604" t="str">
            <v>Grid-Hybrid-Gen</v>
          </cell>
          <cell r="I604" t="str">
            <v>On Air</v>
          </cell>
          <cell r="J604" t="str">
            <v>Outdoor</v>
          </cell>
          <cell r="K604" t="str">
            <v>AC</v>
          </cell>
          <cell r="L604" t="str">
            <v>SAGEMCOM</v>
          </cell>
          <cell r="M604" t="str">
            <v>Edea 1</v>
          </cell>
          <cell r="N604" t="str">
            <v>SANAGA-MARITIME</v>
          </cell>
          <cell r="O604" t="str">
            <v>Edea 1</v>
          </cell>
          <cell r="P604" t="str">
            <v>Cyrille Alain Ngoufo Fopa</v>
          </cell>
          <cell r="Q604">
            <v>655999816</v>
          </cell>
          <cell r="R604">
            <v>677549816</v>
          </cell>
          <cell r="S604" t="str">
            <v>Valery Doudou</v>
          </cell>
          <cell r="T604" t="str">
            <v>GEORGES NAKHOUL</v>
          </cell>
          <cell r="U604" t="str">
            <v>I H S</v>
          </cell>
        </row>
        <row r="605">
          <cell r="A605" t="str">
            <v>LIT_749 </v>
          </cell>
          <cell r="B605" t="str">
            <v>IHS_EDA_011</v>
          </cell>
          <cell r="C605" t="str">
            <v>LIT_749 </v>
          </cell>
          <cell r="D605" t="str">
            <v>Littoral</v>
          </cell>
          <cell r="E605" t="str">
            <v>Littoral</v>
          </cell>
          <cell r="F605" t="str">
            <v>Edea peage</v>
          </cell>
          <cell r="G605" t="str">
            <v>P4</v>
          </cell>
          <cell r="H605" t="str">
            <v>Grid-Gen</v>
          </cell>
          <cell r="I605">
            <v>0</v>
          </cell>
          <cell r="J605" t="str">
            <v>Indoor</v>
          </cell>
          <cell r="K605" t="str">
            <v>AC</v>
          </cell>
          <cell r="L605" t="str">
            <v>SAGEMCOM</v>
          </cell>
          <cell r="M605" t="str">
            <v>Edea 1</v>
          </cell>
          <cell r="N605" t="str">
            <v>SANAGA-MARITIME</v>
          </cell>
          <cell r="O605" t="str">
            <v>Edea 2</v>
          </cell>
          <cell r="P605" t="str">
            <v>Cyrille Alain Ngoufo Fopa</v>
          </cell>
          <cell r="Q605">
            <v>655999816</v>
          </cell>
          <cell r="R605">
            <v>677549816</v>
          </cell>
          <cell r="S605" t="str">
            <v>Valery Doudou</v>
          </cell>
          <cell r="T605" t="str">
            <v>GEORGES NAKHOUL</v>
          </cell>
          <cell r="U605" t="str">
            <v>I H S</v>
          </cell>
        </row>
        <row r="606">
          <cell r="A606" t="str">
            <v>LIT_200</v>
          </cell>
          <cell r="B606" t="str">
            <v>IHS_EDA_041</v>
          </cell>
          <cell r="C606" t="str">
            <v>LIT_200</v>
          </cell>
          <cell r="D606" t="str">
            <v>Littoral</v>
          </cell>
          <cell r="E606" t="str">
            <v>Littoral</v>
          </cell>
          <cell r="F606" t="str">
            <v>SongLoulou</v>
          </cell>
          <cell r="G606" t="str">
            <v>P4</v>
          </cell>
          <cell r="H606" t="str">
            <v>Grid-Gen</v>
          </cell>
          <cell r="I606" t="str">
            <v>On Air</v>
          </cell>
          <cell r="J606" t="str">
            <v>Outdoor</v>
          </cell>
          <cell r="K606" t="str">
            <v>AC</v>
          </cell>
          <cell r="L606" t="str">
            <v>SAGEMCOM</v>
          </cell>
          <cell r="M606" t="str">
            <v>Pouma 2</v>
          </cell>
          <cell r="N606" t="str">
            <v>SANAGA-MARITIME</v>
          </cell>
          <cell r="O606" t="str">
            <v>POUMA</v>
          </cell>
          <cell r="P606" t="str">
            <v>Cyrille Alain Ngoufo Fopa</v>
          </cell>
          <cell r="Q606">
            <v>655999816</v>
          </cell>
          <cell r="R606">
            <v>677549816</v>
          </cell>
          <cell r="S606" t="str">
            <v>Valery Doudou</v>
          </cell>
          <cell r="T606" t="str">
            <v>GEORGES NAKHOUL</v>
          </cell>
          <cell r="U606" t="str">
            <v>I H S</v>
          </cell>
        </row>
        <row r="607">
          <cell r="A607" t="str">
            <v>LIT_480</v>
          </cell>
          <cell r="B607" t="str">
            <v>IHS_DLA_300</v>
          </cell>
          <cell r="C607" t="str">
            <v>LIT_480</v>
          </cell>
          <cell r="D607" t="str">
            <v>Littoral</v>
          </cell>
          <cell r="E607" t="str">
            <v>Littoral</v>
          </cell>
          <cell r="F607" t="str">
            <v>Mbongo</v>
          </cell>
          <cell r="G607" t="str">
            <v>P4</v>
          </cell>
          <cell r="H607" t="str">
            <v>Grid-Gen</v>
          </cell>
          <cell r="I607" t="str">
            <v>On Air</v>
          </cell>
          <cell r="J607" t="str">
            <v>Outdoor</v>
          </cell>
          <cell r="K607" t="str">
            <v>AC</v>
          </cell>
          <cell r="L607" t="str">
            <v>SAGEMCOM</v>
          </cell>
          <cell r="M607" t="str">
            <v>Edea 1</v>
          </cell>
          <cell r="N607" t="str">
            <v>SANAGA-MARITIME</v>
          </cell>
          <cell r="O607" t="str">
            <v>Mouanko</v>
          </cell>
          <cell r="P607" t="str">
            <v>Cyrille Alain Ngoufo Fopa</v>
          </cell>
          <cell r="Q607">
            <v>655999816</v>
          </cell>
          <cell r="R607">
            <v>677549816</v>
          </cell>
          <cell r="S607" t="str">
            <v>Valery Doudou</v>
          </cell>
          <cell r="T607" t="str">
            <v>GEORGES NAKHOUL</v>
          </cell>
          <cell r="U607" t="str">
            <v>I H S</v>
          </cell>
        </row>
        <row r="608">
          <cell r="A608" t="str">
            <v>LIT_750</v>
          </cell>
          <cell r="B608" t="str">
            <v>IHS_DLA_297</v>
          </cell>
          <cell r="C608" t="str">
            <v>LIT_750</v>
          </cell>
          <cell r="D608" t="str">
            <v>Littoral</v>
          </cell>
          <cell r="E608" t="str">
            <v>Littoral</v>
          </cell>
          <cell r="F608" t="str">
            <v>Missole II PK 35</v>
          </cell>
          <cell r="G608" t="str">
            <v>P4</v>
          </cell>
          <cell r="H608" t="str">
            <v>Solar-Gen</v>
          </cell>
          <cell r="I608">
            <v>0</v>
          </cell>
          <cell r="J608" t="str">
            <v>Outdoor</v>
          </cell>
          <cell r="K608" t="str">
            <v>AC</v>
          </cell>
          <cell r="L608" t="str">
            <v>SAGEMCOM</v>
          </cell>
          <cell r="M608" t="str">
            <v>Edea 2</v>
          </cell>
          <cell r="N608" t="str">
            <v>SANAGA-MARITIME</v>
          </cell>
          <cell r="O608" t="str">
            <v>Edea 1</v>
          </cell>
          <cell r="P608" t="str">
            <v>Cyrille Alain Ngoufo Fopa</v>
          </cell>
          <cell r="Q608">
            <v>655999816</v>
          </cell>
          <cell r="R608">
            <v>677549816</v>
          </cell>
          <cell r="S608" t="str">
            <v>Valery Doudou</v>
          </cell>
          <cell r="T608" t="str">
            <v>GEORGES NAKHOUL</v>
          </cell>
          <cell r="U608" t="str">
            <v>I H S</v>
          </cell>
        </row>
        <row r="609">
          <cell r="A609" t="str">
            <v>LIT_505</v>
          </cell>
          <cell r="B609" t="str">
            <v>IHS_KRI_119</v>
          </cell>
          <cell r="C609" t="str">
            <v>LIT_505</v>
          </cell>
          <cell r="D609" t="str">
            <v>Littoral</v>
          </cell>
          <cell r="E609" t="str">
            <v>Littoral</v>
          </cell>
          <cell r="F609" t="str">
            <v>Bissiang</v>
          </cell>
          <cell r="G609" t="str">
            <v>P4</v>
          </cell>
          <cell r="H609" t="str">
            <v>Hybrid-Gen</v>
          </cell>
          <cell r="I609" t="str">
            <v>On Air</v>
          </cell>
          <cell r="J609" t="str">
            <v>Outdoor</v>
          </cell>
          <cell r="K609" t="str">
            <v>AC</v>
          </cell>
          <cell r="L609" t="str">
            <v>SAGEMCOM</v>
          </cell>
          <cell r="M609" t="str">
            <v>Kribi</v>
          </cell>
          <cell r="N609" t="str">
            <v>OCEAN</v>
          </cell>
          <cell r="O609" t="str">
            <v>Kribi 2</v>
          </cell>
          <cell r="P609" t="str">
            <v>Cyrille Alain Ngoufo Fopa</v>
          </cell>
          <cell r="Q609">
            <v>655999816</v>
          </cell>
          <cell r="R609">
            <v>677549816</v>
          </cell>
          <cell r="S609" t="str">
            <v>Valery Doudou</v>
          </cell>
          <cell r="T609" t="str">
            <v>GEORGES NAKHOUL</v>
          </cell>
          <cell r="U609" t="str">
            <v>I H S</v>
          </cell>
        </row>
        <row r="610">
          <cell r="A610" t="str">
            <v>SUD_057</v>
          </cell>
          <cell r="B610" t="str">
            <v>IHS_KRI_112</v>
          </cell>
          <cell r="C610" t="str">
            <v>SUD_057</v>
          </cell>
          <cell r="D610" t="str">
            <v>Littoral</v>
          </cell>
          <cell r="E610" t="str">
            <v>Littoral</v>
          </cell>
          <cell r="F610" t="str">
            <v>Kribi lycée Technique (Tramonto)</v>
          </cell>
          <cell r="G610" t="str">
            <v>P4</v>
          </cell>
          <cell r="H610" t="str">
            <v>Grid-Gen</v>
          </cell>
          <cell r="I610" t="str">
            <v>On Air</v>
          </cell>
          <cell r="J610" t="str">
            <v>Outdoor</v>
          </cell>
          <cell r="K610" t="str">
            <v>AC</v>
          </cell>
          <cell r="L610" t="str">
            <v>SAGEMCOM</v>
          </cell>
          <cell r="M610" t="str">
            <v>Kribi</v>
          </cell>
          <cell r="N610" t="str">
            <v>OCEAN</v>
          </cell>
          <cell r="O610" t="str">
            <v>Kribi 1</v>
          </cell>
          <cell r="P610" t="str">
            <v>Cyrille Alain Ngoufo Fopa</v>
          </cell>
          <cell r="Q610">
            <v>655999816</v>
          </cell>
          <cell r="R610">
            <v>677549816</v>
          </cell>
          <cell r="S610" t="str">
            <v>Valery Doudou</v>
          </cell>
          <cell r="T610" t="str">
            <v>GEORGES NAKHOUL</v>
          </cell>
          <cell r="U610" t="str">
            <v>I H S</v>
          </cell>
        </row>
        <row r="611">
          <cell r="A611" t="str">
            <v>SUD_241</v>
          </cell>
          <cell r="B611" t="str">
            <v>IHS_KRI_005</v>
          </cell>
          <cell r="C611" t="str">
            <v>SUD_241</v>
          </cell>
          <cell r="D611" t="str">
            <v>Littoral</v>
          </cell>
          <cell r="E611" t="str">
            <v>Littoral</v>
          </cell>
          <cell r="F611" t="str">
            <v>Kribi-Afanmabe</v>
          </cell>
          <cell r="G611" t="str">
            <v>P4</v>
          </cell>
          <cell r="H611" t="str">
            <v>Grid-Gen</v>
          </cell>
          <cell r="I611" t="str">
            <v>On Air</v>
          </cell>
          <cell r="J611" t="str">
            <v>Outdoor</v>
          </cell>
          <cell r="K611" t="str">
            <v>AC</v>
          </cell>
          <cell r="L611" t="str">
            <v>SAGEMCOM</v>
          </cell>
          <cell r="M611" t="str">
            <v>Kribi</v>
          </cell>
          <cell r="N611" t="str">
            <v>OCEAN</v>
          </cell>
          <cell r="O611" t="str">
            <v>Kribi 1</v>
          </cell>
          <cell r="P611" t="str">
            <v>Cyrille Alain Ngoufo Fopa</v>
          </cell>
          <cell r="Q611">
            <v>655999816</v>
          </cell>
          <cell r="R611">
            <v>677549816</v>
          </cell>
          <cell r="S611" t="str">
            <v>Valery Doudou</v>
          </cell>
          <cell r="T611" t="str">
            <v>GEORGES NAKHOUL</v>
          </cell>
          <cell r="U611" t="str">
            <v>I H S</v>
          </cell>
        </row>
        <row r="612">
          <cell r="A612" t="str">
            <v>LIT_195</v>
          </cell>
          <cell r="B612" t="str">
            <v>IHS_KRI_011</v>
          </cell>
          <cell r="C612" t="str">
            <v>LIT_195</v>
          </cell>
          <cell r="D612" t="str">
            <v>Littoral</v>
          </cell>
          <cell r="E612" t="str">
            <v>Littoral</v>
          </cell>
          <cell r="F612" t="str">
            <v>Kienke</v>
          </cell>
          <cell r="G612" t="str">
            <v>P4</v>
          </cell>
          <cell r="H612" t="str">
            <v>Grid-Gen</v>
          </cell>
          <cell r="I612" t="str">
            <v>On Air</v>
          </cell>
          <cell r="J612" t="str">
            <v>Outdoor</v>
          </cell>
          <cell r="K612" t="str">
            <v>AC</v>
          </cell>
          <cell r="L612" t="str">
            <v>SAGEMCOM</v>
          </cell>
          <cell r="M612" t="str">
            <v>Kribi</v>
          </cell>
          <cell r="N612" t="str">
            <v>OCEAN</v>
          </cell>
          <cell r="O612" t="str">
            <v>Kribi 1</v>
          </cell>
          <cell r="P612" t="str">
            <v>Cyrille Alain Ngoufo Fopa</v>
          </cell>
          <cell r="Q612">
            <v>655999816</v>
          </cell>
          <cell r="R612">
            <v>677549816</v>
          </cell>
          <cell r="S612" t="str">
            <v>Valery Doudou</v>
          </cell>
          <cell r="T612" t="str">
            <v>GEORGES NAKHOUL</v>
          </cell>
          <cell r="U612" t="str">
            <v>I H S</v>
          </cell>
        </row>
        <row r="613">
          <cell r="A613" t="str">
            <v>LIT_193</v>
          </cell>
          <cell r="B613" t="str">
            <v>IHS_KRI_021</v>
          </cell>
          <cell r="C613" t="str">
            <v>LIT_193</v>
          </cell>
          <cell r="D613" t="str">
            <v>Littoral</v>
          </cell>
          <cell r="E613" t="str">
            <v>Littoral</v>
          </cell>
          <cell r="F613" t="str">
            <v>Niete-V14</v>
          </cell>
          <cell r="G613" t="str">
            <v>P4</v>
          </cell>
          <cell r="H613" t="str">
            <v>Grid-Gen</v>
          </cell>
          <cell r="I613" t="str">
            <v>On Air</v>
          </cell>
          <cell r="J613" t="str">
            <v>Outdoor</v>
          </cell>
          <cell r="K613" t="str">
            <v>AC</v>
          </cell>
          <cell r="L613" t="str">
            <v>SAGEMCOM</v>
          </cell>
          <cell r="M613" t="str">
            <v>Kribi</v>
          </cell>
          <cell r="N613" t="str">
            <v>OCEAN</v>
          </cell>
          <cell r="O613" t="str">
            <v>Kribi 1</v>
          </cell>
          <cell r="P613" t="str">
            <v>Cyrille Alain Ngoufo Fopa</v>
          </cell>
          <cell r="Q613">
            <v>655999816</v>
          </cell>
          <cell r="R613">
            <v>677549816</v>
          </cell>
          <cell r="S613" t="str">
            <v>Valery Doudou</v>
          </cell>
          <cell r="T613" t="str">
            <v>GEORGES NAKHOUL</v>
          </cell>
          <cell r="U613" t="str">
            <v>I H S</v>
          </cell>
        </row>
        <row r="614">
          <cell r="A614" t="str">
            <v>SUD_006</v>
          </cell>
          <cell r="B614" t="str">
            <v>IHS_KRI_002</v>
          </cell>
          <cell r="C614" t="str">
            <v>SUD_006</v>
          </cell>
          <cell r="D614" t="str">
            <v>Littoral</v>
          </cell>
          <cell r="E614" t="str">
            <v>Littoral</v>
          </cell>
          <cell r="F614" t="str">
            <v>Kribi-Ocean</v>
          </cell>
          <cell r="G614" t="str">
            <v>P4</v>
          </cell>
          <cell r="H614" t="str">
            <v>Grid-Gen</v>
          </cell>
          <cell r="I614" t="str">
            <v>On Air</v>
          </cell>
          <cell r="J614" t="str">
            <v>Indoor</v>
          </cell>
          <cell r="K614" t="str">
            <v>AC</v>
          </cell>
          <cell r="L614" t="str">
            <v>SAGEMCOM</v>
          </cell>
          <cell r="M614" t="str">
            <v>Kribi</v>
          </cell>
          <cell r="N614" t="str">
            <v>OCEAN</v>
          </cell>
          <cell r="O614" t="str">
            <v>Kribi 1</v>
          </cell>
          <cell r="P614" t="str">
            <v>Cyrille Alain Ngoufo Fopa</v>
          </cell>
          <cell r="Q614">
            <v>655999816</v>
          </cell>
          <cell r="R614">
            <v>677549816</v>
          </cell>
          <cell r="S614" t="str">
            <v>Valery Doudou</v>
          </cell>
          <cell r="T614" t="str">
            <v>GEORGES NAKHOUL</v>
          </cell>
          <cell r="U614" t="str">
            <v>I H S</v>
          </cell>
        </row>
        <row r="615">
          <cell r="A615" t="str">
            <v>SUD_077</v>
          </cell>
          <cell r="B615" t="str">
            <v>IHS_KRI_008</v>
          </cell>
          <cell r="C615" t="str">
            <v>SUD_077</v>
          </cell>
          <cell r="D615" t="str">
            <v>Littoral</v>
          </cell>
          <cell r="E615" t="str">
            <v>Littoral</v>
          </cell>
          <cell r="F615" t="str">
            <v>Ebouyie Kribi</v>
          </cell>
          <cell r="G615" t="str">
            <v>P4</v>
          </cell>
          <cell r="H615" t="str">
            <v>Grid-Gen</v>
          </cell>
          <cell r="I615" t="str">
            <v>On Air</v>
          </cell>
          <cell r="J615" t="str">
            <v>Indoor</v>
          </cell>
          <cell r="K615" t="str">
            <v>AC</v>
          </cell>
          <cell r="L615" t="str">
            <v>SAGEMCOM</v>
          </cell>
          <cell r="M615" t="str">
            <v>Kribi</v>
          </cell>
          <cell r="N615" t="str">
            <v>OCEAN</v>
          </cell>
          <cell r="O615" t="str">
            <v>Kribi 1</v>
          </cell>
          <cell r="P615" t="str">
            <v>Cyrille Alain Ngoufo Fopa</v>
          </cell>
          <cell r="Q615">
            <v>655999816</v>
          </cell>
          <cell r="R615">
            <v>677549816</v>
          </cell>
          <cell r="S615" t="str">
            <v>Valery Doudou</v>
          </cell>
          <cell r="T615" t="str">
            <v>GEORGES NAKHOUL</v>
          </cell>
          <cell r="U615" t="str">
            <v>I H S</v>
          </cell>
        </row>
        <row r="616">
          <cell r="A616" t="str">
            <v>SUD_042</v>
          </cell>
          <cell r="B616" t="str">
            <v>IHS_KRI_001</v>
          </cell>
          <cell r="C616" t="str">
            <v>SUD_042</v>
          </cell>
          <cell r="D616" t="str">
            <v>Littoral</v>
          </cell>
          <cell r="E616" t="str">
            <v>Littoral</v>
          </cell>
          <cell r="F616" t="str">
            <v>Kribi Kienke Bridge</v>
          </cell>
          <cell r="G616" t="str">
            <v>P4</v>
          </cell>
          <cell r="H616" t="str">
            <v>Grid-Gen</v>
          </cell>
          <cell r="I616" t="str">
            <v>On Air</v>
          </cell>
          <cell r="J616" t="str">
            <v>Outdoor</v>
          </cell>
          <cell r="K616" t="str">
            <v>AC</v>
          </cell>
          <cell r="L616" t="str">
            <v>SAGEMCOM</v>
          </cell>
          <cell r="M616" t="str">
            <v>Kribi</v>
          </cell>
          <cell r="N616" t="str">
            <v>OCEAN</v>
          </cell>
          <cell r="O616" t="str">
            <v>Kribi 1</v>
          </cell>
          <cell r="P616" t="str">
            <v>Cyrille Alain Ngoufo Fopa</v>
          </cell>
          <cell r="Q616">
            <v>655999816</v>
          </cell>
          <cell r="R616">
            <v>677549816</v>
          </cell>
          <cell r="S616" t="str">
            <v>Valery Doudou</v>
          </cell>
          <cell r="T616" t="str">
            <v>GEORGES NAKHOUL</v>
          </cell>
          <cell r="U616" t="str">
            <v>I H S</v>
          </cell>
        </row>
        <row r="617">
          <cell r="A617" t="str">
            <v>LIT_494</v>
          </cell>
          <cell r="B617" t="str">
            <v>IHS_KRI_023</v>
          </cell>
          <cell r="C617" t="str">
            <v>LIT_494</v>
          </cell>
          <cell r="D617" t="str">
            <v>Littoral</v>
          </cell>
          <cell r="E617" t="str">
            <v>Littoral</v>
          </cell>
          <cell r="F617" t="str">
            <v>Campo IHS</v>
          </cell>
          <cell r="G617" t="str">
            <v>P4</v>
          </cell>
          <cell r="H617" t="str">
            <v>Grid-Gen</v>
          </cell>
          <cell r="I617" t="str">
            <v>On Air</v>
          </cell>
          <cell r="J617" t="str">
            <v>Outdoor</v>
          </cell>
          <cell r="K617" t="str">
            <v>AC</v>
          </cell>
          <cell r="L617" t="str">
            <v>SAGEMCOM</v>
          </cell>
          <cell r="M617" t="str">
            <v>Kribi</v>
          </cell>
          <cell r="N617" t="str">
            <v>OCEAN</v>
          </cell>
          <cell r="O617" t="str">
            <v>Kribi 1</v>
          </cell>
          <cell r="P617" t="str">
            <v>Cyrille Alain Ngoufo Fopa</v>
          </cell>
          <cell r="Q617">
            <v>655999816</v>
          </cell>
          <cell r="R617">
            <v>677549816</v>
          </cell>
          <cell r="S617" t="str">
            <v>Valery Doudou</v>
          </cell>
          <cell r="T617" t="str">
            <v>GEORGES NAKHOUL</v>
          </cell>
          <cell r="U617" t="str">
            <v>I H S</v>
          </cell>
        </row>
        <row r="618">
          <cell r="A618" t="str">
            <v>LIT_121</v>
          </cell>
          <cell r="B618" t="str">
            <v>IHS_EDA_101</v>
          </cell>
          <cell r="C618" t="str">
            <v>LIT_121</v>
          </cell>
          <cell r="D618" t="str">
            <v>Littoral</v>
          </cell>
          <cell r="E618" t="str">
            <v>Littoral</v>
          </cell>
          <cell r="F618" t="str">
            <v>NGOG MBOG</v>
          </cell>
          <cell r="G618" t="str">
            <v>P5</v>
          </cell>
          <cell r="H618" t="str">
            <v>Hybrid-Gen</v>
          </cell>
          <cell r="I618" t="str">
            <v>On Air</v>
          </cell>
          <cell r="J618" t="str">
            <v>Outdoor</v>
          </cell>
          <cell r="K618" t="str">
            <v>AC</v>
          </cell>
          <cell r="L618" t="str">
            <v>SAGEMCOM</v>
          </cell>
          <cell r="M618" t="str">
            <v>Pouma 2</v>
          </cell>
          <cell r="N618" t="str">
            <v>SANAGA-MARITIME</v>
          </cell>
          <cell r="O618" t="str">
            <v>POUMA</v>
          </cell>
          <cell r="P618" t="str">
            <v>Cyrille Alain Ngoufo Fopa</v>
          </cell>
          <cell r="Q618">
            <v>655999816</v>
          </cell>
          <cell r="R618">
            <v>677549816</v>
          </cell>
          <cell r="S618" t="str">
            <v>Valery Doudou</v>
          </cell>
          <cell r="T618" t="str">
            <v>GEORGES NAKHOUL</v>
          </cell>
          <cell r="U618" t="str">
            <v>I H S</v>
          </cell>
        </row>
        <row r="619">
          <cell r="A619" t="str">
            <v>LIT_509</v>
          </cell>
          <cell r="B619" t="str">
            <v>IHS_EDA_065</v>
          </cell>
          <cell r="C619" t="str">
            <v>LIT_509</v>
          </cell>
          <cell r="D619" t="str">
            <v>Littoral</v>
          </cell>
          <cell r="E619" t="str">
            <v>Littoral</v>
          </cell>
          <cell r="F619" t="str">
            <v>Kopongo</v>
          </cell>
          <cell r="G619" t="str">
            <v>P5</v>
          </cell>
          <cell r="H619" t="str">
            <v>Grid-Hybrid-Gen</v>
          </cell>
          <cell r="I619" t="str">
            <v>On Air</v>
          </cell>
          <cell r="J619" t="str">
            <v>Outdoor</v>
          </cell>
          <cell r="K619" t="str">
            <v>AC</v>
          </cell>
          <cell r="L619" t="str">
            <v>SAGEMCOM</v>
          </cell>
          <cell r="M619" t="str">
            <v>Edea 2</v>
          </cell>
          <cell r="N619" t="str">
            <v>SANAGA-MARITIME</v>
          </cell>
          <cell r="O619" t="str">
            <v>Dibamba</v>
          </cell>
          <cell r="P619" t="str">
            <v>Cyrille Alain Ngoufo Fopa</v>
          </cell>
          <cell r="Q619">
            <v>655999816</v>
          </cell>
          <cell r="R619">
            <v>677549816</v>
          </cell>
          <cell r="S619" t="str">
            <v>Valery Doudou</v>
          </cell>
          <cell r="T619" t="str">
            <v>GEORGES NAKHOUL</v>
          </cell>
          <cell r="U619" t="str">
            <v>I H S</v>
          </cell>
        </row>
        <row r="620">
          <cell r="A620" t="str">
            <v>LIT_186</v>
          </cell>
          <cell r="B620" t="str">
            <v>IHS_EDA_008</v>
          </cell>
          <cell r="C620" t="str">
            <v>LIT_186</v>
          </cell>
          <cell r="D620" t="str">
            <v>Littoral</v>
          </cell>
          <cell r="E620" t="str">
            <v>Littoral</v>
          </cell>
          <cell r="F620" t="str">
            <v>Edea-Beon</v>
          </cell>
          <cell r="G620" t="str">
            <v>P5</v>
          </cell>
          <cell r="H620" t="str">
            <v>Grid-Gen</v>
          </cell>
          <cell r="I620" t="str">
            <v>On Air</v>
          </cell>
          <cell r="J620" t="str">
            <v>Outdoor</v>
          </cell>
          <cell r="K620" t="str">
            <v>AC</v>
          </cell>
          <cell r="L620" t="str">
            <v>SAGEMCOM</v>
          </cell>
          <cell r="M620" t="str">
            <v>Edea 2</v>
          </cell>
          <cell r="N620" t="str">
            <v>SANAGA-MARITIME</v>
          </cell>
          <cell r="O620" t="str">
            <v>Edea 1</v>
          </cell>
          <cell r="P620" t="str">
            <v>Cyrille Alain Ngoufo Fopa</v>
          </cell>
          <cell r="Q620">
            <v>655999816</v>
          </cell>
          <cell r="R620">
            <v>677549816</v>
          </cell>
          <cell r="S620" t="str">
            <v>Valery Doudou</v>
          </cell>
          <cell r="T620" t="str">
            <v>GEORGES NAKHOUL</v>
          </cell>
          <cell r="U620" t="str">
            <v>I H S</v>
          </cell>
        </row>
        <row r="621">
          <cell r="A621" t="str">
            <v>LIT_512</v>
          </cell>
          <cell r="B621" t="str">
            <v>IHS_EDA_067</v>
          </cell>
          <cell r="C621" t="str">
            <v>LIT_512</v>
          </cell>
          <cell r="D621" t="str">
            <v>Littoral</v>
          </cell>
          <cell r="E621" t="str">
            <v>Littoral</v>
          </cell>
          <cell r="F621" t="str">
            <v>Apouh</v>
          </cell>
          <cell r="G621" t="str">
            <v>P5</v>
          </cell>
          <cell r="H621" t="str">
            <v>Grid-Gen</v>
          </cell>
          <cell r="I621" t="str">
            <v>On Air</v>
          </cell>
          <cell r="J621" t="str">
            <v>Outdoor</v>
          </cell>
          <cell r="K621" t="str">
            <v>AC</v>
          </cell>
          <cell r="L621" t="str">
            <v>SAGEMCOM</v>
          </cell>
          <cell r="M621" t="str">
            <v>Edea 2</v>
          </cell>
          <cell r="N621" t="str">
            <v>SANAGA-MARITIME</v>
          </cell>
          <cell r="O621" t="str">
            <v>Edea 1</v>
          </cell>
          <cell r="P621" t="str">
            <v>Cyrille Alain Ngoufo Fopa</v>
          </cell>
          <cell r="Q621">
            <v>655999816</v>
          </cell>
          <cell r="R621">
            <v>677549816</v>
          </cell>
          <cell r="S621" t="str">
            <v>Valery Doudou</v>
          </cell>
          <cell r="T621" t="str">
            <v>GEORGES NAKHOUL</v>
          </cell>
          <cell r="U621" t="str">
            <v>I H S</v>
          </cell>
        </row>
        <row r="622">
          <cell r="A622" t="str">
            <v>LIT_321</v>
          </cell>
          <cell r="B622" t="str">
            <v>IHS_EDA_013</v>
          </cell>
          <cell r="C622" t="str">
            <v>LIT_321</v>
          </cell>
          <cell r="D622" t="str">
            <v>Littoral</v>
          </cell>
          <cell r="E622" t="str">
            <v>Littoral</v>
          </cell>
          <cell r="F622" t="str">
            <v>Edea-Lom</v>
          </cell>
          <cell r="G622" t="str">
            <v>P5</v>
          </cell>
          <cell r="H622" t="str">
            <v>Grid-Gen</v>
          </cell>
          <cell r="I622" t="str">
            <v>On Air</v>
          </cell>
          <cell r="J622" t="str">
            <v>Outdoor</v>
          </cell>
          <cell r="K622" t="str">
            <v>AC</v>
          </cell>
          <cell r="L622" t="str">
            <v>SAGEMCOM</v>
          </cell>
          <cell r="M622" t="str">
            <v>Edea 1</v>
          </cell>
          <cell r="N622" t="str">
            <v>SANAGA-MARITIME</v>
          </cell>
          <cell r="O622" t="str">
            <v>Edea 1</v>
          </cell>
          <cell r="P622" t="str">
            <v>Cyrille Alain Ngoufo Fopa</v>
          </cell>
          <cell r="Q622">
            <v>655999816</v>
          </cell>
          <cell r="R622">
            <v>677549816</v>
          </cell>
          <cell r="S622" t="str">
            <v>Valery Doudou</v>
          </cell>
          <cell r="T622" t="str">
            <v>GEORGES NAKHOUL</v>
          </cell>
          <cell r="U622" t="str">
            <v>I H S</v>
          </cell>
        </row>
        <row r="623">
          <cell r="A623" t="str">
            <v>CTR_059</v>
          </cell>
          <cell r="B623" t="str">
            <v>IHS_EDA_020</v>
          </cell>
          <cell r="C623" t="str">
            <v>CTR_059</v>
          </cell>
          <cell r="D623" t="str">
            <v>Littoral</v>
          </cell>
          <cell r="E623" t="str">
            <v>Littoral</v>
          </cell>
          <cell r="F623" t="str">
            <v>Ndokok</v>
          </cell>
          <cell r="G623" t="str">
            <v>P5</v>
          </cell>
          <cell r="H623" t="str">
            <v>Grid-Gen</v>
          </cell>
          <cell r="I623" t="str">
            <v>On Air</v>
          </cell>
          <cell r="J623" t="str">
            <v>Indoor</v>
          </cell>
          <cell r="K623" t="str">
            <v>AC</v>
          </cell>
          <cell r="L623" t="str">
            <v>SAGEMCOM</v>
          </cell>
          <cell r="M623" t="str">
            <v>Pouma 1</v>
          </cell>
          <cell r="N623" t="str">
            <v>SANAGA-MARITIME</v>
          </cell>
          <cell r="O623" t="str">
            <v>POUMA</v>
          </cell>
          <cell r="P623" t="str">
            <v>Cyrille Alain Ngoufo Fopa</v>
          </cell>
          <cell r="Q623">
            <v>655999816</v>
          </cell>
          <cell r="R623">
            <v>677549816</v>
          </cell>
          <cell r="S623" t="str">
            <v>Valery Doudou</v>
          </cell>
          <cell r="T623" t="str">
            <v>GEORGES NAKHOUL</v>
          </cell>
          <cell r="U623" t="str">
            <v>I H S</v>
          </cell>
        </row>
        <row r="624">
          <cell r="A624" t="str">
            <v>SUO_029</v>
          </cell>
          <cell r="B624" t="str">
            <v>IHS_EDA_042</v>
          </cell>
          <cell r="C624" t="str">
            <v>SUO_029</v>
          </cell>
          <cell r="D624" t="str">
            <v>Littoral</v>
          </cell>
          <cell r="E624" t="str">
            <v>Littoral</v>
          </cell>
          <cell r="F624" t="str">
            <v>Ngambe</v>
          </cell>
          <cell r="G624" t="str">
            <v>P5</v>
          </cell>
          <cell r="H624" t="str">
            <v>Grid-Hybrid-Gen</v>
          </cell>
          <cell r="I624" t="str">
            <v>On Air</v>
          </cell>
          <cell r="J624" t="str">
            <v>Indoor</v>
          </cell>
          <cell r="K624" t="str">
            <v>AC</v>
          </cell>
          <cell r="L624" t="str">
            <v>SAGEMCOM</v>
          </cell>
          <cell r="M624" t="str">
            <v>Pouma 2</v>
          </cell>
          <cell r="N624" t="str">
            <v>SANAGA-MARITIME</v>
          </cell>
          <cell r="O624" t="str">
            <v>POUMA</v>
          </cell>
          <cell r="P624" t="str">
            <v>Cyrille Alain Ngoufo Fopa</v>
          </cell>
          <cell r="Q624">
            <v>655999816</v>
          </cell>
          <cell r="R624">
            <v>677549816</v>
          </cell>
          <cell r="S624" t="str">
            <v>Valery Doudou</v>
          </cell>
          <cell r="T624" t="str">
            <v>GEORGES NAKHOUL</v>
          </cell>
          <cell r="U624" t="str">
            <v>I H S</v>
          </cell>
        </row>
        <row r="625">
          <cell r="A625" t="str">
            <v>LIT_230</v>
          </cell>
          <cell r="B625" t="str">
            <v>IHS_EDA_017</v>
          </cell>
          <cell r="C625" t="str">
            <v>LIT_230</v>
          </cell>
          <cell r="D625" t="str">
            <v>Littoral</v>
          </cell>
          <cell r="E625" t="str">
            <v>Littoral</v>
          </cell>
          <cell r="F625" t="str">
            <v>Edea-Ndokok</v>
          </cell>
          <cell r="G625" t="str">
            <v>P5</v>
          </cell>
          <cell r="H625" t="str">
            <v>Grid-Gen</v>
          </cell>
          <cell r="I625" t="str">
            <v>On Air</v>
          </cell>
          <cell r="J625" t="str">
            <v>Outdoor</v>
          </cell>
          <cell r="K625" t="str">
            <v>AC</v>
          </cell>
          <cell r="L625" t="str">
            <v>SAGEMCOM</v>
          </cell>
          <cell r="M625" t="str">
            <v>Pouma 1</v>
          </cell>
          <cell r="N625" t="str">
            <v>SANAGA-MARITIME</v>
          </cell>
          <cell r="O625" t="str">
            <v>Edea 1</v>
          </cell>
          <cell r="P625" t="str">
            <v>Cyrille Alain Ngoufo Fopa</v>
          </cell>
          <cell r="Q625">
            <v>655999816</v>
          </cell>
          <cell r="R625">
            <v>677549816</v>
          </cell>
          <cell r="S625" t="str">
            <v>Valery Doudou</v>
          </cell>
          <cell r="T625" t="str">
            <v>GEORGES NAKHOUL</v>
          </cell>
          <cell r="U625" t="str">
            <v>I H S</v>
          </cell>
        </row>
        <row r="626">
          <cell r="A626" t="str">
            <v>LIT_322</v>
          </cell>
          <cell r="B626" t="str">
            <v>IHS_EDA_012</v>
          </cell>
          <cell r="C626" t="str">
            <v>LIT_322</v>
          </cell>
          <cell r="D626" t="str">
            <v>Littoral</v>
          </cell>
          <cell r="E626" t="str">
            <v>Littoral</v>
          </cell>
          <cell r="F626" t="str">
            <v>Edea-Ekite</v>
          </cell>
          <cell r="G626" t="str">
            <v>P5</v>
          </cell>
          <cell r="H626" t="str">
            <v>Grid-Gen</v>
          </cell>
          <cell r="I626" t="str">
            <v>On Air</v>
          </cell>
          <cell r="J626" t="str">
            <v>Outdoor</v>
          </cell>
          <cell r="K626" t="str">
            <v>AC</v>
          </cell>
          <cell r="L626" t="str">
            <v>SAGEMCOM</v>
          </cell>
          <cell r="M626" t="str">
            <v>Edea 1</v>
          </cell>
          <cell r="N626" t="str">
            <v>SANAGA-MARITIME</v>
          </cell>
          <cell r="O626" t="str">
            <v>Edea 2</v>
          </cell>
          <cell r="P626" t="str">
            <v>Cyrille Alain Ngoufo Fopa</v>
          </cell>
          <cell r="Q626">
            <v>655999816</v>
          </cell>
          <cell r="R626">
            <v>677549816</v>
          </cell>
          <cell r="S626" t="str">
            <v>Valery Doudou</v>
          </cell>
          <cell r="T626" t="str">
            <v>GEORGES NAKHOUL</v>
          </cell>
          <cell r="U626" t="str">
            <v>I H S</v>
          </cell>
        </row>
        <row r="627">
          <cell r="A627" t="str">
            <v>LIT_231</v>
          </cell>
          <cell r="B627" t="str">
            <v>IHS_EDA_030</v>
          </cell>
          <cell r="C627" t="str">
            <v>LIT_231</v>
          </cell>
          <cell r="D627" t="str">
            <v>Littoral</v>
          </cell>
          <cell r="E627" t="str">
            <v>Littoral</v>
          </cell>
          <cell r="F627" t="str">
            <v>Nkak</v>
          </cell>
          <cell r="G627" t="str">
            <v>P5</v>
          </cell>
          <cell r="H627" t="str">
            <v>Solar-Gen</v>
          </cell>
          <cell r="I627" t="str">
            <v>On Air</v>
          </cell>
          <cell r="J627" t="str">
            <v>Outdoor</v>
          </cell>
          <cell r="K627" t="str">
            <v>AC</v>
          </cell>
          <cell r="L627" t="str">
            <v>SAGEMCOM</v>
          </cell>
          <cell r="M627" t="str">
            <v>Pouma 1</v>
          </cell>
          <cell r="N627" t="str">
            <v>SANAGA-MARITIME</v>
          </cell>
          <cell r="O627" t="str">
            <v>POUMA</v>
          </cell>
          <cell r="P627" t="str">
            <v>Cyrille Alain Ngoufo Fopa</v>
          </cell>
          <cell r="Q627">
            <v>655999816</v>
          </cell>
          <cell r="R627">
            <v>677549816</v>
          </cell>
          <cell r="S627" t="str">
            <v>Valery Doudou</v>
          </cell>
          <cell r="T627" t="str">
            <v>GEORGES NAKHOUL</v>
          </cell>
          <cell r="U627" t="str">
            <v>I H S</v>
          </cell>
        </row>
        <row r="628">
          <cell r="A628" t="str">
            <v>LIT_510</v>
          </cell>
          <cell r="B628" t="str">
            <v>IHS_EDA_066</v>
          </cell>
          <cell r="C628" t="str">
            <v>LIT_510</v>
          </cell>
          <cell r="D628" t="str">
            <v>Littoral</v>
          </cell>
          <cell r="E628" t="str">
            <v>Littoral</v>
          </cell>
          <cell r="F628" t="str">
            <v>Kanga</v>
          </cell>
          <cell r="G628" t="str">
            <v>P5</v>
          </cell>
          <cell r="H628" t="str">
            <v>Grid-Hybrid-Gen</v>
          </cell>
          <cell r="I628" t="str">
            <v>On Air</v>
          </cell>
          <cell r="J628" t="str">
            <v>Outdoor</v>
          </cell>
          <cell r="K628" t="str">
            <v>AC</v>
          </cell>
          <cell r="L628" t="str">
            <v>SAGEMCOM</v>
          </cell>
          <cell r="M628" t="str">
            <v>Pouma 2</v>
          </cell>
          <cell r="N628" t="str">
            <v>SANAGA-MARITIME</v>
          </cell>
          <cell r="O628" t="str">
            <v>POUMA</v>
          </cell>
          <cell r="P628" t="str">
            <v>Cyrille Alain Ngoufo Fopa</v>
          </cell>
          <cell r="Q628">
            <v>655999816</v>
          </cell>
          <cell r="R628">
            <v>677549816</v>
          </cell>
          <cell r="S628" t="str">
            <v>Valery Doudou</v>
          </cell>
          <cell r="T628" t="str">
            <v>GEORGES NAKHOUL</v>
          </cell>
          <cell r="U628" t="str">
            <v>I H S</v>
          </cell>
        </row>
        <row r="629">
          <cell r="A629" t="str">
            <v>LIT_067</v>
          </cell>
          <cell r="B629" t="str">
            <v>IHS_EDA_019</v>
          </cell>
          <cell r="C629" t="str">
            <v>LIT_067</v>
          </cell>
          <cell r="D629" t="str">
            <v>Littoral</v>
          </cell>
          <cell r="E629" t="str">
            <v>Littoral</v>
          </cell>
          <cell r="F629" t="str">
            <v>Ngoulmepa</v>
          </cell>
          <cell r="G629" t="str">
            <v>P5</v>
          </cell>
          <cell r="H629" t="str">
            <v>Gen Only</v>
          </cell>
          <cell r="I629" t="str">
            <v>On Air</v>
          </cell>
          <cell r="J629" t="str">
            <v>Outdoor</v>
          </cell>
          <cell r="K629" t="str">
            <v>AC</v>
          </cell>
          <cell r="L629" t="str">
            <v>SAGEMCOM</v>
          </cell>
          <cell r="M629" t="str">
            <v>Edea 1</v>
          </cell>
          <cell r="N629" t="str">
            <v>SANAGA-MARITIME</v>
          </cell>
          <cell r="O629" t="str">
            <v>Edea 2</v>
          </cell>
          <cell r="P629" t="str">
            <v>Cyrille Alain Ngoufo Fopa</v>
          </cell>
          <cell r="Q629">
            <v>655999816</v>
          </cell>
          <cell r="R629">
            <v>677549816</v>
          </cell>
          <cell r="S629" t="str">
            <v>Valery Doudou</v>
          </cell>
          <cell r="T629" t="str">
            <v>GEORGES NAKHOUL</v>
          </cell>
          <cell r="U629" t="str">
            <v>I H S</v>
          </cell>
        </row>
        <row r="630">
          <cell r="A630" t="str">
            <v>LIT_500</v>
          </cell>
          <cell r="B630" t="str">
            <v>IHS_EDA_055</v>
          </cell>
          <cell r="C630" t="str">
            <v>LIT_500</v>
          </cell>
          <cell r="D630" t="str">
            <v>Littoral</v>
          </cell>
          <cell r="E630" t="str">
            <v>Littoral</v>
          </cell>
          <cell r="F630" t="str">
            <v>Ndjokloumbe</v>
          </cell>
          <cell r="G630" t="str">
            <v>P5</v>
          </cell>
          <cell r="H630" t="str">
            <v>Hybrid-Gen</v>
          </cell>
          <cell r="I630" t="str">
            <v>On Air</v>
          </cell>
          <cell r="J630" t="str">
            <v>Outdoor</v>
          </cell>
          <cell r="K630" t="str">
            <v>AC</v>
          </cell>
          <cell r="L630" t="str">
            <v>SAGEMCOM</v>
          </cell>
          <cell r="M630" t="str">
            <v>Edea 2</v>
          </cell>
          <cell r="N630" t="str">
            <v>SANAGA-MARITIME</v>
          </cell>
          <cell r="O630" t="str">
            <v>POUMA</v>
          </cell>
          <cell r="P630" t="str">
            <v>Cyrille Alain Ngoufo Fopa</v>
          </cell>
          <cell r="Q630">
            <v>655999816</v>
          </cell>
          <cell r="R630">
            <v>677549816</v>
          </cell>
          <cell r="S630" t="str">
            <v>Valery Doudou</v>
          </cell>
          <cell r="T630" t="str">
            <v>GEORGES NAKHOUL</v>
          </cell>
          <cell r="U630" t="str">
            <v>I H S</v>
          </cell>
        </row>
        <row r="631">
          <cell r="A631" t="str">
            <v>LIT_496</v>
          </cell>
          <cell r="B631" t="str">
            <v>IHS_EDA_053</v>
          </cell>
          <cell r="C631" t="str">
            <v>LIT_496</v>
          </cell>
          <cell r="D631" t="str">
            <v>Littoral</v>
          </cell>
          <cell r="E631" t="str">
            <v>Littoral</v>
          </cell>
          <cell r="F631" t="str">
            <v>Dizangue KM14</v>
          </cell>
          <cell r="G631" t="str">
            <v>P5</v>
          </cell>
          <cell r="H631" t="str">
            <v>Grid-Gen</v>
          </cell>
          <cell r="I631" t="str">
            <v>On Air</v>
          </cell>
          <cell r="J631" t="str">
            <v>Outdoor</v>
          </cell>
          <cell r="K631" t="str">
            <v>AC</v>
          </cell>
          <cell r="L631" t="str">
            <v>SAGEMCOM</v>
          </cell>
          <cell r="M631" t="str">
            <v>Edea 1</v>
          </cell>
          <cell r="N631" t="str">
            <v>SANAGA-MARITIME</v>
          </cell>
          <cell r="O631" t="str">
            <v>Dizangue</v>
          </cell>
          <cell r="P631" t="str">
            <v>Cyrille Alain Ngoufo Fopa</v>
          </cell>
          <cell r="Q631">
            <v>655999816</v>
          </cell>
          <cell r="R631">
            <v>677549816</v>
          </cell>
          <cell r="S631" t="str">
            <v>Valery Doudou</v>
          </cell>
          <cell r="T631" t="str">
            <v>GEORGES NAKHOUL</v>
          </cell>
          <cell r="U631" t="str">
            <v>I H S</v>
          </cell>
        </row>
        <row r="632">
          <cell r="A632" t="str">
            <v>LIT_503</v>
          </cell>
          <cell r="B632" t="str">
            <v>IHS_EDA_026</v>
          </cell>
          <cell r="C632" t="str">
            <v>LIT_503</v>
          </cell>
          <cell r="D632" t="str">
            <v>Littoral</v>
          </cell>
          <cell r="E632" t="str">
            <v>Littoral</v>
          </cell>
          <cell r="F632" t="str">
            <v>logbadjeck</v>
          </cell>
          <cell r="G632" t="str">
            <v>P5</v>
          </cell>
          <cell r="H632" t="str">
            <v>Grid-Gen</v>
          </cell>
          <cell r="I632" t="str">
            <v>On Air</v>
          </cell>
          <cell r="J632" t="str">
            <v>Outdoor</v>
          </cell>
          <cell r="K632" t="str">
            <v>AC</v>
          </cell>
          <cell r="L632" t="str">
            <v>SAGEMCOM</v>
          </cell>
          <cell r="M632" t="str">
            <v>Edea 2</v>
          </cell>
          <cell r="N632" t="str">
            <v>SANAGA-MARITIME</v>
          </cell>
          <cell r="O632" t="str">
            <v>Edea 1</v>
          </cell>
          <cell r="P632" t="str">
            <v>Cyrille Alain Ngoufo Fopa</v>
          </cell>
          <cell r="Q632">
            <v>655999816</v>
          </cell>
          <cell r="R632">
            <v>677549816</v>
          </cell>
          <cell r="S632" t="str">
            <v>Valery Doudou</v>
          </cell>
          <cell r="T632" t="str">
            <v>GEORGES NAKHOUL</v>
          </cell>
          <cell r="U632" t="str">
            <v>I H S</v>
          </cell>
        </row>
        <row r="633">
          <cell r="A633" t="str">
            <v>SUD_214</v>
          </cell>
          <cell r="B633" t="str">
            <v>IHS_KRI_022</v>
          </cell>
          <cell r="C633" t="str">
            <v>SUD_214</v>
          </cell>
          <cell r="D633" t="str">
            <v>Littoral</v>
          </cell>
          <cell r="E633" t="str">
            <v>Littoral</v>
          </cell>
          <cell r="F633" t="str">
            <v>Mbongouen-MTN</v>
          </cell>
          <cell r="G633" t="str">
            <v>P5</v>
          </cell>
          <cell r="H633" t="str">
            <v>Grid-Gen</v>
          </cell>
          <cell r="I633" t="str">
            <v>On Air</v>
          </cell>
          <cell r="J633" t="str">
            <v>Indoor</v>
          </cell>
          <cell r="K633" t="str">
            <v>AC</v>
          </cell>
          <cell r="L633" t="str">
            <v>SAGEMCOM</v>
          </cell>
          <cell r="M633" t="str">
            <v>Edea 2</v>
          </cell>
          <cell r="N633" t="str">
            <v>OCEAN</v>
          </cell>
          <cell r="O633" t="str">
            <v>Fifinda</v>
          </cell>
          <cell r="P633" t="str">
            <v>Cyrille Alain Ngoufo Fopa</v>
          </cell>
          <cell r="Q633">
            <v>655999816</v>
          </cell>
          <cell r="R633">
            <v>677549816</v>
          </cell>
          <cell r="S633" t="str">
            <v>Valery Doudou</v>
          </cell>
          <cell r="T633" t="str">
            <v>GEORGES NAKHOUL</v>
          </cell>
          <cell r="U633" t="str">
            <v>I H S</v>
          </cell>
        </row>
        <row r="634">
          <cell r="A634" t="str">
            <v>LIT_536</v>
          </cell>
          <cell r="B634" t="str">
            <v>IHS_EDA_046</v>
          </cell>
          <cell r="C634" t="str">
            <v>LIT_536</v>
          </cell>
          <cell r="D634" t="str">
            <v>Littoral</v>
          </cell>
          <cell r="E634" t="str">
            <v>Littoral</v>
          </cell>
          <cell r="F634" t="str">
            <v>Yoyo New</v>
          </cell>
          <cell r="G634" t="str">
            <v>P5</v>
          </cell>
          <cell r="H634" t="str">
            <v>Hybrid-Gen</v>
          </cell>
          <cell r="I634" t="str">
            <v>On Air</v>
          </cell>
          <cell r="J634" t="str">
            <v>Outdoor</v>
          </cell>
          <cell r="K634" t="str">
            <v>AC</v>
          </cell>
          <cell r="L634" t="str">
            <v>SAGEMCOM</v>
          </cell>
          <cell r="M634" t="str">
            <v>Edea 1</v>
          </cell>
          <cell r="N634" t="str">
            <v>SANAGA-MARITIME</v>
          </cell>
          <cell r="O634" t="str">
            <v>Mouanko</v>
          </cell>
          <cell r="P634" t="str">
            <v>Cyrille Alain Ngoufo Fopa</v>
          </cell>
          <cell r="Q634">
            <v>655999816</v>
          </cell>
          <cell r="R634">
            <v>677549816</v>
          </cell>
          <cell r="S634" t="str">
            <v>Valery Doudou</v>
          </cell>
          <cell r="T634" t="str">
            <v>GEORGES NAKHOUL</v>
          </cell>
          <cell r="U634" t="str">
            <v>I H S</v>
          </cell>
        </row>
        <row r="635">
          <cell r="A635" t="str">
            <v>LIT_664</v>
          </cell>
          <cell r="B635" t="str">
            <v>IHS_EDA_033</v>
          </cell>
          <cell r="C635" t="str">
            <v>LIT_664</v>
          </cell>
          <cell r="D635" t="str">
            <v>Littoral</v>
          </cell>
          <cell r="E635" t="str">
            <v>Littoral</v>
          </cell>
          <cell r="F635" t="str">
            <v>Ngwei II</v>
          </cell>
          <cell r="G635" t="str">
            <v>P5</v>
          </cell>
          <cell r="H635" t="str">
            <v>Solar-Gen</v>
          </cell>
          <cell r="I635" t="str">
            <v>On Air</v>
          </cell>
          <cell r="J635" t="str">
            <v>Indoor</v>
          </cell>
          <cell r="K635" t="str">
            <v>AC</v>
          </cell>
          <cell r="L635" t="str">
            <v>SAGEMCOM</v>
          </cell>
          <cell r="M635" t="str">
            <v>Pouma 1</v>
          </cell>
          <cell r="N635" t="str">
            <v>SANAGA-MARITIME</v>
          </cell>
          <cell r="O635" t="str">
            <v>POUMA</v>
          </cell>
          <cell r="P635" t="str">
            <v>Cyrille Alain Ngoufo Fopa</v>
          </cell>
          <cell r="Q635">
            <v>655999816</v>
          </cell>
          <cell r="R635">
            <v>677549816</v>
          </cell>
          <cell r="S635" t="str">
            <v>Valery Doudou</v>
          </cell>
          <cell r="T635" t="str">
            <v>GEORGES NAKHOUL</v>
          </cell>
          <cell r="U635" t="str">
            <v>I H S</v>
          </cell>
        </row>
        <row r="636">
          <cell r="A636" t="str">
            <v>SUD_053</v>
          </cell>
          <cell r="B636" t="str">
            <v>IHS_KRI_102</v>
          </cell>
          <cell r="C636" t="str">
            <v>SUD_053</v>
          </cell>
          <cell r="D636" t="str">
            <v>Littoral</v>
          </cell>
          <cell r="E636" t="str">
            <v>Littoral</v>
          </cell>
          <cell r="F636" t="str">
            <v>Kribi Mpalla  (Bitolno)</v>
          </cell>
          <cell r="G636" t="str">
            <v>P5</v>
          </cell>
          <cell r="H636" t="str">
            <v>Grid-Gen</v>
          </cell>
          <cell r="I636" t="str">
            <v>On Air</v>
          </cell>
          <cell r="J636" t="str">
            <v>Outdoor</v>
          </cell>
          <cell r="K636" t="str">
            <v>AC</v>
          </cell>
          <cell r="L636" t="str">
            <v>SAGEMCOM</v>
          </cell>
          <cell r="M636" t="str">
            <v>Kribi</v>
          </cell>
          <cell r="N636" t="str">
            <v>OCEAN</v>
          </cell>
          <cell r="O636" t="str">
            <v>Kribi 1</v>
          </cell>
          <cell r="P636" t="str">
            <v>Cyrille Alain Ngoufo Fopa</v>
          </cell>
          <cell r="Q636">
            <v>655999816</v>
          </cell>
          <cell r="R636">
            <v>677549816</v>
          </cell>
          <cell r="S636" t="str">
            <v>Valery Doudou</v>
          </cell>
          <cell r="T636" t="str">
            <v>GEORGES NAKHOUL</v>
          </cell>
          <cell r="U636" t="str">
            <v>I H S</v>
          </cell>
        </row>
        <row r="637">
          <cell r="A637" t="str">
            <v>LIT_495</v>
          </cell>
          <cell r="B637" t="str">
            <v>IHS_EBO_1034</v>
          </cell>
          <cell r="C637" t="str">
            <v>LIT_495</v>
          </cell>
          <cell r="D637" t="str">
            <v>Littoral</v>
          </cell>
          <cell r="E637" t="str">
            <v>Littoral</v>
          </cell>
          <cell r="F637" t="str">
            <v>Nyete V 15</v>
          </cell>
          <cell r="G637" t="str">
            <v>P5</v>
          </cell>
          <cell r="H637" t="str">
            <v>Grid-Gen</v>
          </cell>
          <cell r="I637" t="str">
            <v>On Air</v>
          </cell>
          <cell r="J637" t="str">
            <v>Outdoor</v>
          </cell>
          <cell r="K637" t="str">
            <v>AC</v>
          </cell>
          <cell r="L637" t="str">
            <v>SAGEMCOM</v>
          </cell>
          <cell r="M637" t="str">
            <v>Kribi</v>
          </cell>
          <cell r="N637" t="str">
            <v>OCEAN</v>
          </cell>
          <cell r="O637" t="str">
            <v>Kribi 1</v>
          </cell>
          <cell r="P637" t="str">
            <v>Cyrille Alain Ngoufo Fopa</v>
          </cell>
          <cell r="Q637">
            <v>655999816</v>
          </cell>
          <cell r="R637">
            <v>677549816</v>
          </cell>
          <cell r="S637" t="str">
            <v>Valery Doudou</v>
          </cell>
          <cell r="T637" t="str">
            <v>GEORGES NAKHOUL</v>
          </cell>
          <cell r="U637" t="str">
            <v>I H S</v>
          </cell>
        </row>
        <row r="638">
          <cell r="A638" t="str">
            <v>SUD_215</v>
          </cell>
          <cell r="B638" t="str">
            <v>IHS_KRI_013</v>
          </cell>
          <cell r="C638" t="str">
            <v>SUD_215</v>
          </cell>
          <cell r="D638" t="str">
            <v>Littoral</v>
          </cell>
          <cell r="E638" t="str">
            <v>Littoral</v>
          </cell>
          <cell r="F638" t="str">
            <v>Fifinda-MTN</v>
          </cell>
          <cell r="G638" t="str">
            <v>P5</v>
          </cell>
          <cell r="H638" t="str">
            <v>Grid-Gen</v>
          </cell>
          <cell r="I638" t="str">
            <v>On Air</v>
          </cell>
          <cell r="J638" t="str">
            <v>Indoor</v>
          </cell>
          <cell r="K638" t="str">
            <v>AC</v>
          </cell>
          <cell r="L638" t="str">
            <v>SAGEMCOM</v>
          </cell>
          <cell r="M638" t="str">
            <v>Edea 2</v>
          </cell>
          <cell r="N638" t="str">
            <v>OCEAN</v>
          </cell>
          <cell r="O638" t="str">
            <v>Fifinda</v>
          </cell>
          <cell r="P638" t="str">
            <v>Cyrille Alain Ngoufo Fopa</v>
          </cell>
          <cell r="Q638">
            <v>655999816</v>
          </cell>
          <cell r="R638">
            <v>677549816</v>
          </cell>
          <cell r="S638" t="str">
            <v>Valery Doudou</v>
          </cell>
          <cell r="T638" t="str">
            <v>GEORGES NAKHOUL</v>
          </cell>
          <cell r="U638" t="str">
            <v>I H S</v>
          </cell>
        </row>
        <row r="639">
          <cell r="A639" t="str">
            <v>LIT_504</v>
          </cell>
          <cell r="B639" t="str">
            <v>IHS_KRI_003</v>
          </cell>
          <cell r="C639" t="str">
            <v>LIT_504</v>
          </cell>
          <cell r="D639" t="str">
            <v>Littoral</v>
          </cell>
          <cell r="E639" t="str">
            <v>Littoral</v>
          </cell>
          <cell r="F639" t="str">
            <v>Talla Kribi</v>
          </cell>
          <cell r="G639" t="str">
            <v>P5</v>
          </cell>
          <cell r="H639" t="str">
            <v>Grid-Gen</v>
          </cell>
          <cell r="I639" t="str">
            <v>On Air</v>
          </cell>
          <cell r="J639" t="str">
            <v>Indoor</v>
          </cell>
          <cell r="K639" t="str">
            <v>AC</v>
          </cell>
          <cell r="L639" t="str">
            <v>SAGEMCOM</v>
          </cell>
          <cell r="M639" t="str">
            <v>Kribi</v>
          </cell>
          <cell r="N639" t="str">
            <v>OCEAN</v>
          </cell>
          <cell r="O639" t="str">
            <v>Kribi 1</v>
          </cell>
          <cell r="P639" t="str">
            <v>Cyrille Alain Ngoufo Fopa</v>
          </cell>
          <cell r="Q639">
            <v>655999816</v>
          </cell>
          <cell r="R639">
            <v>677549816</v>
          </cell>
          <cell r="S639" t="str">
            <v>Valery Doudou</v>
          </cell>
          <cell r="T639" t="str">
            <v>GEORGES NAKHOUL</v>
          </cell>
          <cell r="U639" t="str">
            <v>I H S</v>
          </cell>
        </row>
        <row r="640">
          <cell r="A640" t="str">
            <v>SUD_043</v>
          </cell>
          <cell r="B640" t="str">
            <v>IHS_KRI_004</v>
          </cell>
          <cell r="C640" t="str">
            <v>SUD_043</v>
          </cell>
          <cell r="D640" t="str">
            <v>Littoral</v>
          </cell>
          <cell r="E640" t="str">
            <v>Littoral</v>
          </cell>
          <cell r="F640" t="str">
            <v>Ndombe Kribi</v>
          </cell>
          <cell r="G640" t="str">
            <v>P5</v>
          </cell>
          <cell r="H640" t="str">
            <v>Grid-Gen</v>
          </cell>
          <cell r="I640" t="str">
            <v>On Air</v>
          </cell>
          <cell r="J640" t="str">
            <v>Outdoor</v>
          </cell>
          <cell r="K640" t="str">
            <v>AC</v>
          </cell>
          <cell r="L640" t="str">
            <v>SAGEMCOM</v>
          </cell>
          <cell r="M640" t="str">
            <v>Kribi</v>
          </cell>
          <cell r="N640" t="str">
            <v>OCEAN</v>
          </cell>
          <cell r="O640" t="str">
            <v>Kribi 2</v>
          </cell>
          <cell r="P640" t="str">
            <v>Cyrille Alain Ngoufo Fopa</v>
          </cell>
          <cell r="Q640">
            <v>655999816</v>
          </cell>
          <cell r="R640">
            <v>677549816</v>
          </cell>
          <cell r="S640" t="str">
            <v>Valery Doudou</v>
          </cell>
          <cell r="T640" t="str">
            <v>GEORGES NAKHOUL</v>
          </cell>
          <cell r="U640" t="str">
            <v>I H S</v>
          </cell>
        </row>
        <row r="641">
          <cell r="A641" t="str">
            <v>SUD_080</v>
          </cell>
          <cell r="B641" t="str">
            <v>IHS_KRI_122</v>
          </cell>
          <cell r="C641" t="str">
            <v>SUD_080</v>
          </cell>
          <cell r="D641" t="str">
            <v>Littoral</v>
          </cell>
          <cell r="E641" t="str">
            <v>Littoral</v>
          </cell>
          <cell r="F641" t="str">
            <v>Kribi-Hotel-Paradis-IHS</v>
          </cell>
          <cell r="G641" t="str">
            <v>P5</v>
          </cell>
          <cell r="H641" t="str">
            <v>Grid-Gen</v>
          </cell>
          <cell r="I641" t="str">
            <v>On Air</v>
          </cell>
          <cell r="J641" t="str">
            <v>Outdoor</v>
          </cell>
          <cell r="K641" t="str">
            <v>AC</v>
          </cell>
          <cell r="L641" t="str">
            <v>SAGEMCOM</v>
          </cell>
          <cell r="M641" t="str">
            <v>Kribi</v>
          </cell>
          <cell r="N641" t="str">
            <v>OCEAN</v>
          </cell>
          <cell r="O641" t="str">
            <v>Kribi 1</v>
          </cell>
          <cell r="P641" t="str">
            <v>Cyrille Alain Ngoufo Fopa</v>
          </cell>
          <cell r="Q641">
            <v>655999816</v>
          </cell>
          <cell r="R641">
            <v>677549816</v>
          </cell>
          <cell r="S641" t="str">
            <v>Valery Doudou</v>
          </cell>
          <cell r="T641" t="str">
            <v>GEORGES NAKHOUL</v>
          </cell>
          <cell r="U641" t="str">
            <v>I H S</v>
          </cell>
        </row>
        <row r="642">
          <cell r="A642" t="str">
            <v>CTR_061</v>
          </cell>
          <cell r="B642" t="str">
            <v>IHS_YND_326</v>
          </cell>
          <cell r="C642" t="str">
            <v>CTR_061</v>
          </cell>
          <cell r="D642" t="str">
            <v>Center</v>
          </cell>
          <cell r="E642" t="str">
            <v>Center</v>
          </cell>
          <cell r="F642" t="str">
            <v>Nkometou</v>
          </cell>
          <cell r="G642" t="str">
            <v>P2</v>
          </cell>
          <cell r="H642" t="str">
            <v>Grid-Gen</v>
          </cell>
          <cell r="I642" t="str">
            <v>On Air</v>
          </cell>
          <cell r="J642" t="str">
            <v>Indoor</v>
          </cell>
          <cell r="K642" t="str">
            <v>AC</v>
          </cell>
          <cell r="L642" t="str">
            <v>Dowen</v>
          </cell>
          <cell r="M642" t="str">
            <v>Obala</v>
          </cell>
          <cell r="N642" t="str">
            <v>LEKIE</v>
          </cell>
          <cell r="O642" t="str">
            <v>OBALA</v>
          </cell>
          <cell r="P642" t="str">
            <v>Felix Bateu</v>
          </cell>
          <cell r="Q642">
            <v>677549887</v>
          </cell>
          <cell r="R642">
            <v>655999887</v>
          </cell>
          <cell r="S642" t="str">
            <v>Desire Moussinga</v>
          </cell>
          <cell r="T642" t="str">
            <v>Valeur HOUELL</v>
          </cell>
          <cell r="U642" t="str">
            <v>I H S</v>
          </cell>
        </row>
        <row r="643">
          <cell r="A643" t="str">
            <v>CTR_180</v>
          </cell>
          <cell r="B643" t="str">
            <v>IHS_YND_392</v>
          </cell>
          <cell r="C643" t="str">
            <v>CTR_180</v>
          </cell>
          <cell r="D643" t="str">
            <v>Center</v>
          </cell>
          <cell r="E643" t="str">
            <v>Center</v>
          </cell>
          <cell r="F643" t="str">
            <v>BATCHENGA</v>
          </cell>
          <cell r="G643" t="str">
            <v>P2</v>
          </cell>
          <cell r="H643" t="str">
            <v>Hybrid-Gen</v>
          </cell>
          <cell r="I643" t="str">
            <v>On Air</v>
          </cell>
          <cell r="J643" t="str">
            <v>Indoor</v>
          </cell>
          <cell r="K643" t="str">
            <v>AC</v>
          </cell>
          <cell r="L643" t="str">
            <v>Dowen</v>
          </cell>
          <cell r="M643" t="str">
            <v>Obala</v>
          </cell>
          <cell r="N643" t="str">
            <v>LEKIE</v>
          </cell>
          <cell r="O643" t="str">
            <v>BATCHENGA</v>
          </cell>
          <cell r="P643" t="str">
            <v>Felix Bateu</v>
          </cell>
          <cell r="Q643">
            <v>677549887</v>
          </cell>
          <cell r="R643">
            <v>655999887</v>
          </cell>
          <cell r="S643" t="str">
            <v>Desire Moussinga</v>
          </cell>
          <cell r="T643" t="str">
            <v>Valeur HOUELL</v>
          </cell>
          <cell r="U643" t="str">
            <v>I H S</v>
          </cell>
        </row>
        <row r="644">
          <cell r="A644" t="str">
            <v>CTR_083</v>
          </cell>
          <cell r="B644" t="str">
            <v>IHS_YND_389</v>
          </cell>
          <cell r="C644" t="str">
            <v>CTR_083</v>
          </cell>
          <cell r="D644" t="str">
            <v>Center</v>
          </cell>
          <cell r="E644" t="str">
            <v>Center</v>
          </cell>
          <cell r="F644" t="str">
            <v>Ngomo</v>
          </cell>
          <cell r="G644" t="str">
            <v>P3</v>
          </cell>
          <cell r="H644" t="str">
            <v>Grid-Gen</v>
          </cell>
          <cell r="I644" t="str">
            <v>On Air</v>
          </cell>
          <cell r="J644" t="str">
            <v>Indoor</v>
          </cell>
          <cell r="K644" t="str">
            <v>AC</v>
          </cell>
          <cell r="L644" t="str">
            <v>Dowen</v>
          </cell>
          <cell r="M644" t="str">
            <v>Obala</v>
          </cell>
          <cell r="N644" t="str">
            <v>LEKIE</v>
          </cell>
          <cell r="O644" t="str">
            <v>MONATELE</v>
          </cell>
          <cell r="P644" t="str">
            <v>Felix Bateu</v>
          </cell>
          <cell r="Q644">
            <v>677549887</v>
          </cell>
          <cell r="R644">
            <v>655999887</v>
          </cell>
          <cell r="S644" t="str">
            <v>Desire Moussinga</v>
          </cell>
          <cell r="T644" t="str">
            <v>Valeur HOUELL</v>
          </cell>
          <cell r="U644" t="str">
            <v>I H S</v>
          </cell>
        </row>
        <row r="645">
          <cell r="A645" t="str">
            <v>CTR_220</v>
          </cell>
          <cell r="B645" t="str">
            <v>IHS_YND_432</v>
          </cell>
          <cell r="C645" t="str">
            <v>CTR_220</v>
          </cell>
          <cell r="D645" t="str">
            <v>Center</v>
          </cell>
          <cell r="E645" t="str">
            <v>Center</v>
          </cell>
          <cell r="F645" t="str">
            <v>Nkoteng-II</v>
          </cell>
          <cell r="G645" t="str">
            <v>P3</v>
          </cell>
          <cell r="H645" t="str">
            <v>Grid-Gen</v>
          </cell>
          <cell r="I645" t="str">
            <v>On Air</v>
          </cell>
          <cell r="J645" t="str">
            <v>Outdoor</v>
          </cell>
          <cell r="K645" t="str">
            <v>AC</v>
          </cell>
          <cell r="L645" t="str">
            <v>Dowen</v>
          </cell>
          <cell r="M645" t="str">
            <v>Obala</v>
          </cell>
          <cell r="N645" t="str">
            <v>HAUTE-SANAGA</v>
          </cell>
          <cell r="O645" t="str">
            <v>NKOTENG</v>
          </cell>
          <cell r="P645" t="str">
            <v>Felix Bateu</v>
          </cell>
          <cell r="Q645">
            <v>677549887</v>
          </cell>
          <cell r="R645">
            <v>655999887</v>
          </cell>
          <cell r="S645" t="str">
            <v>Desire Moussinga</v>
          </cell>
          <cell r="T645" t="str">
            <v>Valeur HOUELL</v>
          </cell>
          <cell r="U645" t="str">
            <v>I H S</v>
          </cell>
        </row>
        <row r="646">
          <cell r="A646" t="str">
            <v>CTR_299</v>
          </cell>
          <cell r="B646" t="str">
            <v>IHS_YND_433</v>
          </cell>
          <cell r="C646" t="str">
            <v>CTR_299</v>
          </cell>
          <cell r="D646" t="str">
            <v>Center</v>
          </cell>
          <cell r="E646" t="str">
            <v>Center</v>
          </cell>
          <cell r="F646" t="str">
            <v>Nguila</v>
          </cell>
          <cell r="G646" t="str">
            <v>P3</v>
          </cell>
          <cell r="H646" t="str">
            <v>Gen Only</v>
          </cell>
          <cell r="I646" t="str">
            <v>On Air</v>
          </cell>
          <cell r="J646" t="str">
            <v>Outdoor</v>
          </cell>
          <cell r="K646" t="str">
            <v>AC</v>
          </cell>
          <cell r="L646" t="str">
            <v>SAGEMCOM</v>
          </cell>
          <cell r="M646" t="str">
            <v>Ntui</v>
          </cell>
          <cell r="N646" t="str">
            <v>MBAM ET KIM</v>
          </cell>
          <cell r="O646" t="str">
            <v>NTUI</v>
          </cell>
          <cell r="P646" t="str">
            <v>Felix Bateu</v>
          </cell>
          <cell r="Q646">
            <v>677549887</v>
          </cell>
          <cell r="R646">
            <v>655999887</v>
          </cell>
          <cell r="S646" t="str">
            <v>Desire Moussinga</v>
          </cell>
          <cell r="T646" t="str">
            <v>Valeur HOUELL</v>
          </cell>
          <cell r="U646" t="str">
            <v>I H S</v>
          </cell>
        </row>
        <row r="647">
          <cell r="A647" t="str">
            <v>CTR_335</v>
          </cell>
          <cell r="B647" t="str">
            <v>IHS_YND_474</v>
          </cell>
          <cell r="C647" t="str">
            <v>CTR_335</v>
          </cell>
          <cell r="D647" t="str">
            <v>Center</v>
          </cell>
          <cell r="E647" t="str">
            <v>Center</v>
          </cell>
          <cell r="F647" t="str">
            <v>Yoko</v>
          </cell>
          <cell r="G647" t="str">
            <v>P3</v>
          </cell>
          <cell r="H647" t="str">
            <v>Grid-Gen</v>
          </cell>
          <cell r="I647" t="str">
            <v>On Air</v>
          </cell>
          <cell r="J647" t="str">
            <v>Outdoor</v>
          </cell>
          <cell r="K647" t="str">
            <v>AC</v>
          </cell>
          <cell r="L647" t="str">
            <v>SAGEMCOM</v>
          </cell>
          <cell r="M647" t="str">
            <v>Ntui</v>
          </cell>
          <cell r="N647" t="str">
            <v>MBAM ET KIM</v>
          </cell>
          <cell r="O647" t="str">
            <v>YOKO</v>
          </cell>
          <cell r="P647" t="str">
            <v>Felix Bateu</v>
          </cell>
          <cell r="Q647">
            <v>677549887</v>
          </cell>
          <cell r="R647">
            <v>655999887</v>
          </cell>
          <cell r="S647" t="str">
            <v>Desire Moussinga</v>
          </cell>
          <cell r="T647" t="str">
            <v>Valeur HOUELL</v>
          </cell>
          <cell r="U647" t="str">
            <v>I H S</v>
          </cell>
        </row>
        <row r="648">
          <cell r="A648" t="str">
            <v>CTR_192</v>
          </cell>
          <cell r="B648" t="str">
            <v>IHS_YND_405</v>
          </cell>
          <cell r="C648" t="str">
            <v>CTR_192</v>
          </cell>
          <cell r="D648" t="str">
            <v>Center</v>
          </cell>
          <cell r="E648" t="str">
            <v>Center</v>
          </cell>
          <cell r="F648" t="str">
            <v>Saa</v>
          </cell>
          <cell r="G648" t="str">
            <v>P3</v>
          </cell>
          <cell r="H648" t="str">
            <v>Grid-Gen</v>
          </cell>
          <cell r="I648" t="str">
            <v>On Air</v>
          </cell>
          <cell r="J648" t="str">
            <v>Outdoor</v>
          </cell>
          <cell r="K648" t="str">
            <v>AC</v>
          </cell>
          <cell r="L648" t="str">
            <v>SAGEMCOM</v>
          </cell>
          <cell r="M648" t="str">
            <v>Ntui</v>
          </cell>
          <cell r="N648" t="str">
            <v>LEKIE</v>
          </cell>
          <cell r="O648" t="str">
            <v>SA'A</v>
          </cell>
          <cell r="P648" t="str">
            <v>Felix Bateu</v>
          </cell>
          <cell r="Q648">
            <v>677549887</v>
          </cell>
          <cell r="R648">
            <v>655999887</v>
          </cell>
          <cell r="S648" t="str">
            <v>Desire Moussinga</v>
          </cell>
          <cell r="T648" t="str">
            <v>Valeur HOUELL</v>
          </cell>
          <cell r="U648" t="str">
            <v>I H S</v>
          </cell>
        </row>
        <row r="649">
          <cell r="A649" t="str">
            <v>CTR_230</v>
          </cell>
          <cell r="B649" t="str">
            <v>IHS_YND_393</v>
          </cell>
          <cell r="C649" t="str">
            <v>CTR_230</v>
          </cell>
          <cell r="D649" t="str">
            <v>Center</v>
          </cell>
          <cell r="E649" t="str">
            <v>Center</v>
          </cell>
          <cell r="F649" t="str">
            <v>Ezezang-MTN</v>
          </cell>
          <cell r="G649" t="str">
            <v>P3</v>
          </cell>
          <cell r="H649" t="str">
            <v>Gen Only</v>
          </cell>
          <cell r="I649" t="str">
            <v>On Air</v>
          </cell>
          <cell r="J649" t="str">
            <v>Indoor</v>
          </cell>
          <cell r="K649" t="str">
            <v>AC</v>
          </cell>
          <cell r="L649" t="str">
            <v>SAGEMCOM</v>
          </cell>
          <cell r="M649" t="str">
            <v>Ntui</v>
          </cell>
          <cell r="N649" t="str">
            <v>LEKIE</v>
          </cell>
          <cell r="O649" t="str">
            <v>MONATELE</v>
          </cell>
          <cell r="P649" t="str">
            <v>Felix Bateu</v>
          </cell>
          <cell r="Q649">
            <v>677549887</v>
          </cell>
          <cell r="R649">
            <v>655999887</v>
          </cell>
          <cell r="S649" t="str">
            <v>Desire Moussinga</v>
          </cell>
          <cell r="T649" t="str">
            <v>Valeur HOUELL</v>
          </cell>
          <cell r="U649" t="str">
            <v>I H S</v>
          </cell>
        </row>
        <row r="650">
          <cell r="A650" t="str">
            <v>CTR_437</v>
          </cell>
          <cell r="B650" t="str">
            <v>IHS_YND_552</v>
          </cell>
          <cell r="C650" t="str">
            <v>CTR_437</v>
          </cell>
          <cell r="D650" t="str">
            <v>Center</v>
          </cell>
          <cell r="E650" t="str">
            <v>Center</v>
          </cell>
          <cell r="F650" t="str">
            <v>EKABITA ESSELE</v>
          </cell>
          <cell r="G650" t="str">
            <v>P4</v>
          </cell>
          <cell r="H650" t="str">
            <v>Grid-Gen</v>
          </cell>
          <cell r="I650" t="str">
            <v>On Air</v>
          </cell>
          <cell r="J650" t="str">
            <v>Outdoor</v>
          </cell>
          <cell r="K650" t="str">
            <v>AC</v>
          </cell>
          <cell r="L650" t="str">
            <v>Dowen</v>
          </cell>
          <cell r="M650" t="str">
            <v>Obala</v>
          </cell>
          <cell r="N650" t="str">
            <v>LEKIE</v>
          </cell>
          <cell r="O650" t="str">
            <v>OBALA</v>
          </cell>
          <cell r="P650" t="str">
            <v>Felix Bateu</v>
          </cell>
          <cell r="Q650">
            <v>677549887</v>
          </cell>
          <cell r="R650">
            <v>655999887</v>
          </cell>
          <cell r="S650" t="str">
            <v>Desire Moussinga</v>
          </cell>
          <cell r="T650" t="str">
            <v>Valeur HOUELL</v>
          </cell>
          <cell r="U650" t="str">
            <v>I H S</v>
          </cell>
        </row>
        <row r="651">
          <cell r="A651" t="str">
            <v>CTR_221</v>
          </cell>
          <cell r="B651" t="str">
            <v>IHS_YND_386</v>
          </cell>
          <cell r="C651" t="str">
            <v>CTR_221</v>
          </cell>
          <cell r="D651" t="str">
            <v>Center</v>
          </cell>
          <cell r="E651" t="str">
            <v>Center</v>
          </cell>
          <cell r="F651" t="str">
            <v>Efok</v>
          </cell>
          <cell r="G651" t="str">
            <v>P4</v>
          </cell>
          <cell r="H651" t="str">
            <v>Grid-Gen</v>
          </cell>
          <cell r="I651" t="str">
            <v>On Air</v>
          </cell>
          <cell r="J651" t="str">
            <v>Outdoor</v>
          </cell>
          <cell r="K651" t="str">
            <v>AC</v>
          </cell>
          <cell r="L651" t="str">
            <v>Dowen</v>
          </cell>
          <cell r="M651" t="str">
            <v>Obala</v>
          </cell>
          <cell r="N651" t="str">
            <v>LEKIE</v>
          </cell>
          <cell r="O651" t="str">
            <v>OBALA</v>
          </cell>
          <cell r="P651" t="str">
            <v>Felix Bateu</v>
          </cell>
          <cell r="Q651">
            <v>677549887</v>
          </cell>
          <cell r="R651">
            <v>655999887</v>
          </cell>
          <cell r="S651" t="str">
            <v>Desire Moussinga</v>
          </cell>
          <cell r="T651" t="str">
            <v>Valeur HOUELL</v>
          </cell>
          <cell r="U651" t="str">
            <v>I H S</v>
          </cell>
        </row>
        <row r="652">
          <cell r="A652" t="str">
            <v>CTR_506</v>
          </cell>
          <cell r="B652" t="str">
            <v>IHS_YND_592</v>
          </cell>
          <cell r="C652" t="str">
            <v>CTR_506</v>
          </cell>
          <cell r="D652" t="str">
            <v>Center</v>
          </cell>
          <cell r="E652" t="str">
            <v>Center</v>
          </cell>
          <cell r="F652" t="str">
            <v>Nkoteng Ville</v>
          </cell>
          <cell r="G652" t="str">
            <v>P4</v>
          </cell>
          <cell r="H652" t="str">
            <v>Grid-Gen</v>
          </cell>
          <cell r="I652" t="str">
            <v>On Air</v>
          </cell>
          <cell r="J652" t="str">
            <v>Outdoor</v>
          </cell>
          <cell r="K652" t="str">
            <v>AC</v>
          </cell>
          <cell r="L652" t="str">
            <v>Dowen</v>
          </cell>
          <cell r="M652" t="str">
            <v>Obala</v>
          </cell>
          <cell r="N652" t="str">
            <v>HAUTE-SANAGA</v>
          </cell>
          <cell r="O652" t="str">
            <v>NKOTENG</v>
          </cell>
          <cell r="P652" t="str">
            <v>Felix Bateu</v>
          </cell>
          <cell r="Q652">
            <v>677549887</v>
          </cell>
          <cell r="R652">
            <v>655999887</v>
          </cell>
          <cell r="S652" t="str">
            <v>Desire Moussinga</v>
          </cell>
          <cell r="T652" t="str">
            <v>Valeur HOUELL</v>
          </cell>
          <cell r="U652" t="str">
            <v>I H S</v>
          </cell>
        </row>
        <row r="653">
          <cell r="A653" t="str">
            <v>CTR_113</v>
          </cell>
          <cell r="B653" t="str">
            <v>IHS_YND_352</v>
          </cell>
          <cell r="C653" t="str">
            <v>CTR_113</v>
          </cell>
          <cell r="D653" t="str">
            <v>Center</v>
          </cell>
          <cell r="E653" t="str">
            <v>Center</v>
          </cell>
          <cell r="F653" t="str">
            <v>Obala-Mairie</v>
          </cell>
          <cell r="G653" t="str">
            <v>P4</v>
          </cell>
          <cell r="H653" t="str">
            <v>Grid-Gen</v>
          </cell>
          <cell r="I653" t="str">
            <v>On Air</v>
          </cell>
          <cell r="J653" t="str">
            <v>Indoor</v>
          </cell>
          <cell r="K653" t="str">
            <v>AC</v>
          </cell>
          <cell r="L653" t="str">
            <v>Dowen</v>
          </cell>
          <cell r="M653" t="str">
            <v>Obala</v>
          </cell>
          <cell r="N653" t="str">
            <v>LEKIE</v>
          </cell>
          <cell r="O653" t="str">
            <v>OBALA</v>
          </cell>
          <cell r="P653" t="str">
            <v>Felix Bateu</v>
          </cell>
          <cell r="Q653">
            <v>677549887</v>
          </cell>
          <cell r="R653">
            <v>655999887</v>
          </cell>
          <cell r="S653" t="str">
            <v>Desire Moussinga</v>
          </cell>
          <cell r="T653" t="str">
            <v>Valeur HOUELL</v>
          </cell>
          <cell r="U653" t="str">
            <v>I H S</v>
          </cell>
        </row>
        <row r="654">
          <cell r="A654" t="str">
            <v>CTR_152</v>
          </cell>
          <cell r="B654" t="str">
            <v>IHS_YND_431</v>
          </cell>
          <cell r="C654" t="str">
            <v>CTR_152</v>
          </cell>
          <cell r="D654" t="str">
            <v>Center</v>
          </cell>
          <cell r="E654" t="str">
            <v>Center</v>
          </cell>
          <cell r="F654" t="str">
            <v>Nkoteng-IHS</v>
          </cell>
          <cell r="G654" t="str">
            <v>P4</v>
          </cell>
          <cell r="H654" t="str">
            <v>Grid-Gen</v>
          </cell>
          <cell r="I654" t="str">
            <v>On Air</v>
          </cell>
          <cell r="J654" t="str">
            <v>Indoor</v>
          </cell>
          <cell r="K654" t="str">
            <v>AC</v>
          </cell>
          <cell r="L654" t="str">
            <v>Dowen</v>
          </cell>
          <cell r="M654" t="str">
            <v>Obala</v>
          </cell>
          <cell r="N654" t="str">
            <v>HAUTE-SANAGA</v>
          </cell>
          <cell r="O654" t="str">
            <v>NKOTENG</v>
          </cell>
          <cell r="P654" t="str">
            <v>Felix Bateu</v>
          </cell>
          <cell r="Q654">
            <v>677549887</v>
          </cell>
          <cell r="R654">
            <v>655999887</v>
          </cell>
          <cell r="S654" t="str">
            <v>Desire Moussinga</v>
          </cell>
          <cell r="T654" t="str">
            <v>Valeur HOUELL</v>
          </cell>
          <cell r="U654" t="str">
            <v>I H S</v>
          </cell>
        </row>
        <row r="655">
          <cell r="A655" t="str">
            <v>CTR_365</v>
          </cell>
          <cell r="B655" t="str">
            <v>IHS_YND_351</v>
          </cell>
          <cell r="C655" t="str">
            <v>CTR_365</v>
          </cell>
          <cell r="D655" t="str">
            <v>Center</v>
          </cell>
          <cell r="E655" t="str">
            <v>Center</v>
          </cell>
          <cell r="F655" t="str">
            <v>Afambassi-MTN</v>
          </cell>
          <cell r="G655" t="str">
            <v>P4</v>
          </cell>
          <cell r="H655" t="str">
            <v>Hybrid-Gen</v>
          </cell>
          <cell r="I655" t="str">
            <v>On Air</v>
          </cell>
          <cell r="J655" t="str">
            <v>Indoor</v>
          </cell>
          <cell r="K655" t="str">
            <v>AC</v>
          </cell>
          <cell r="L655" t="str">
            <v>Dowen</v>
          </cell>
          <cell r="M655" t="str">
            <v>Obala</v>
          </cell>
          <cell r="N655" t="str">
            <v>LEKIE</v>
          </cell>
          <cell r="O655" t="str">
            <v>OBALA</v>
          </cell>
          <cell r="P655" t="str">
            <v>Felix Bateu</v>
          </cell>
          <cell r="Q655">
            <v>677549887</v>
          </cell>
          <cell r="R655">
            <v>655999887</v>
          </cell>
          <cell r="S655" t="str">
            <v>Desire Moussinga</v>
          </cell>
          <cell r="T655" t="str">
            <v>Valeur HOUELL</v>
          </cell>
          <cell r="U655" t="str">
            <v>I H S</v>
          </cell>
        </row>
        <row r="656">
          <cell r="A656" t="str">
            <v>CTR_513</v>
          </cell>
          <cell r="B656" t="str">
            <v>IHS_YND_324</v>
          </cell>
          <cell r="C656" t="str">
            <v>CTR_513</v>
          </cell>
          <cell r="D656" t="str">
            <v>Center</v>
          </cell>
          <cell r="E656" t="str">
            <v>Center</v>
          </cell>
          <cell r="F656" t="str">
            <v>Akak-IHS</v>
          </cell>
          <cell r="G656" t="str">
            <v>P4</v>
          </cell>
          <cell r="H656" t="str">
            <v>Grid-Gen</v>
          </cell>
          <cell r="I656" t="str">
            <v>On Air</v>
          </cell>
          <cell r="J656" t="str">
            <v>Outdoor</v>
          </cell>
          <cell r="K656" t="str">
            <v>AC</v>
          </cell>
          <cell r="L656" t="str">
            <v>Dowen</v>
          </cell>
          <cell r="M656" t="str">
            <v>Obala</v>
          </cell>
          <cell r="N656" t="str">
            <v>MFOUNDI</v>
          </cell>
          <cell r="O656" t="str">
            <v>SOA</v>
          </cell>
          <cell r="P656" t="str">
            <v>Felix Bateu</v>
          </cell>
          <cell r="Q656">
            <v>677549887</v>
          </cell>
          <cell r="R656">
            <v>655999887</v>
          </cell>
          <cell r="S656" t="str">
            <v>Desire Moussinga</v>
          </cell>
          <cell r="T656" t="str">
            <v>Valeur HOUELL</v>
          </cell>
          <cell r="U656" t="str">
            <v>I H S</v>
          </cell>
        </row>
        <row r="657">
          <cell r="A657" t="str">
            <v>CTR_627</v>
          </cell>
          <cell r="B657" t="str">
            <v>IHS_YND_353</v>
          </cell>
          <cell r="C657" t="str">
            <v>CTR_627</v>
          </cell>
          <cell r="D657" t="str">
            <v>Center</v>
          </cell>
          <cell r="E657" t="str">
            <v>Center</v>
          </cell>
          <cell r="F657" t="str">
            <v>Obala-Ville</v>
          </cell>
          <cell r="G657" t="str">
            <v>P4</v>
          </cell>
          <cell r="H657" t="str">
            <v>Grid-Gen</v>
          </cell>
          <cell r="I657" t="str">
            <v>On Air</v>
          </cell>
          <cell r="J657" t="str">
            <v>Indoor</v>
          </cell>
          <cell r="K657" t="str">
            <v>AC</v>
          </cell>
          <cell r="L657" t="str">
            <v>Dowen</v>
          </cell>
          <cell r="M657" t="str">
            <v>Obala</v>
          </cell>
          <cell r="N657" t="str">
            <v>LEKIE</v>
          </cell>
          <cell r="O657" t="str">
            <v>OBALA</v>
          </cell>
          <cell r="P657" t="str">
            <v>Felix Bateu</v>
          </cell>
          <cell r="Q657">
            <v>677549887</v>
          </cell>
          <cell r="R657">
            <v>655999887</v>
          </cell>
          <cell r="S657" t="str">
            <v>Desire Moussinga</v>
          </cell>
          <cell r="T657" t="str">
            <v>Valeur HOUELL</v>
          </cell>
          <cell r="U657" t="str">
            <v>I H S</v>
          </cell>
        </row>
        <row r="658">
          <cell r="A658" t="str">
            <v>CTR_757</v>
          </cell>
          <cell r="B658" t="str">
            <v>IHS_YND_401</v>
          </cell>
          <cell r="C658" t="str">
            <v>CTR_757</v>
          </cell>
          <cell r="D658" t="str">
            <v>Center</v>
          </cell>
          <cell r="E658" t="str">
            <v>Center</v>
          </cell>
          <cell r="F658" t="str">
            <v>Ndokoa</v>
          </cell>
          <cell r="G658" t="str">
            <v>P4</v>
          </cell>
          <cell r="H658" t="str">
            <v>Solar-Gen</v>
          </cell>
          <cell r="I658" t="str">
            <v>On Air</v>
          </cell>
          <cell r="J658" t="str">
            <v>Outdoor</v>
          </cell>
          <cell r="K658" t="str">
            <v>AC</v>
          </cell>
          <cell r="L658" t="str">
            <v>Dowen</v>
          </cell>
          <cell r="M658" t="str">
            <v>Obala</v>
          </cell>
          <cell r="N658" t="str">
            <v>LEKIE</v>
          </cell>
          <cell r="O658" t="str">
            <v>MBANDJOCK</v>
          </cell>
          <cell r="P658" t="str">
            <v>Felix Bateu</v>
          </cell>
          <cell r="Q658">
            <v>677549887</v>
          </cell>
          <cell r="R658">
            <v>655999887</v>
          </cell>
          <cell r="S658" t="str">
            <v>Desire Moussinga</v>
          </cell>
          <cell r="T658" t="str">
            <v>Valeur HOUELL</v>
          </cell>
          <cell r="U658" t="str">
            <v>I H S</v>
          </cell>
        </row>
        <row r="659">
          <cell r="A659" t="str">
            <v>CTR_143</v>
          </cell>
          <cell r="B659" t="str">
            <v>IHS_YND_442</v>
          </cell>
          <cell r="C659" t="str">
            <v>CTR_143</v>
          </cell>
          <cell r="D659" t="str">
            <v>Center</v>
          </cell>
          <cell r="E659" t="str">
            <v>Center</v>
          </cell>
          <cell r="F659" t="str">
            <v>Enganme-IHS</v>
          </cell>
          <cell r="G659" t="str">
            <v>P4</v>
          </cell>
          <cell r="H659" t="str">
            <v>Solar-Gen</v>
          </cell>
          <cell r="I659" t="str">
            <v>On Air</v>
          </cell>
          <cell r="J659" t="str">
            <v>Outdoor</v>
          </cell>
          <cell r="K659" t="str">
            <v>AC</v>
          </cell>
          <cell r="L659" t="str">
            <v>Dowen</v>
          </cell>
          <cell r="M659" t="str">
            <v>Obala</v>
          </cell>
          <cell r="N659" t="str">
            <v>HAUTE-SANAGA</v>
          </cell>
          <cell r="O659" t="str">
            <v>NANGA EBOKO</v>
          </cell>
          <cell r="P659" t="str">
            <v>Felix Bateu</v>
          </cell>
          <cell r="Q659">
            <v>677549887</v>
          </cell>
          <cell r="R659">
            <v>655999887</v>
          </cell>
          <cell r="S659" t="str">
            <v>Desire Moussinga</v>
          </cell>
          <cell r="T659" t="str">
            <v>Valeur HOUELL</v>
          </cell>
          <cell r="U659" t="str">
            <v>I H S</v>
          </cell>
        </row>
        <row r="660">
          <cell r="A660" t="str">
            <v>CTR_699</v>
          </cell>
          <cell r="B660" t="str">
            <v>IHS_YND_726</v>
          </cell>
          <cell r="C660" t="str">
            <v>CTR_699</v>
          </cell>
          <cell r="D660" t="str">
            <v>Center</v>
          </cell>
          <cell r="E660" t="str">
            <v>Center</v>
          </cell>
          <cell r="F660" t="str">
            <v>Batchenga natchigal IHS</v>
          </cell>
          <cell r="G660" t="str">
            <v>P4</v>
          </cell>
          <cell r="H660" t="str">
            <v>Grid-Gen</v>
          </cell>
          <cell r="I660" t="str">
            <v>On Air</v>
          </cell>
          <cell r="J660" t="str">
            <v>Outdoor</v>
          </cell>
          <cell r="K660" t="str">
            <v>AC</v>
          </cell>
          <cell r="L660" t="str">
            <v>Dowen</v>
          </cell>
          <cell r="M660" t="str">
            <v>Obala</v>
          </cell>
          <cell r="N660" t="str">
            <v>LEKIE</v>
          </cell>
          <cell r="O660" t="str">
            <v>BATCHENGA</v>
          </cell>
          <cell r="P660" t="str">
            <v>Felix Bateu</v>
          </cell>
          <cell r="Q660">
            <v>677549887</v>
          </cell>
          <cell r="R660">
            <v>655999887</v>
          </cell>
          <cell r="S660" t="str">
            <v>Desire Moussinga</v>
          </cell>
          <cell r="T660" t="str">
            <v>Valeur HOUELL</v>
          </cell>
          <cell r="U660" t="str">
            <v>I H S</v>
          </cell>
        </row>
        <row r="661">
          <cell r="A661" t="str">
            <v>CTR_695</v>
          </cell>
          <cell r="B661" t="str">
            <v>IHS_YND_725</v>
          </cell>
          <cell r="C661" t="str">
            <v>CTR_695</v>
          </cell>
          <cell r="D661" t="str">
            <v>Center</v>
          </cell>
          <cell r="E661" t="str">
            <v>Center</v>
          </cell>
          <cell r="F661" t="str">
            <v>Nkometou-Edouma-IHS</v>
          </cell>
          <cell r="G661" t="str">
            <v>P4</v>
          </cell>
          <cell r="H661" t="str">
            <v>Grid-Gen</v>
          </cell>
          <cell r="I661" t="str">
            <v>On Air</v>
          </cell>
          <cell r="J661" t="str">
            <v>Outdoor</v>
          </cell>
          <cell r="K661" t="str">
            <v>AC</v>
          </cell>
          <cell r="L661" t="str">
            <v>Dowen</v>
          </cell>
          <cell r="M661" t="str">
            <v>Obala</v>
          </cell>
          <cell r="N661" t="str">
            <v>LEKIE</v>
          </cell>
          <cell r="O661" t="str">
            <v>OBALA</v>
          </cell>
          <cell r="P661" t="str">
            <v>Felix Bateu</v>
          </cell>
          <cell r="Q661">
            <v>677549887</v>
          </cell>
          <cell r="R661">
            <v>655999887</v>
          </cell>
          <cell r="S661" t="str">
            <v>Desire Moussinga</v>
          </cell>
          <cell r="T661" t="str">
            <v>Valeur HOUELL</v>
          </cell>
          <cell r="U661" t="str">
            <v>I H S</v>
          </cell>
        </row>
        <row r="662">
          <cell r="A662" t="str">
            <v>SUO_085</v>
          </cell>
          <cell r="B662" t="str">
            <v>IHS_KMB_027</v>
          </cell>
          <cell r="C662" t="str">
            <v>SUO_085</v>
          </cell>
          <cell r="D662" t="str">
            <v>South West</v>
          </cell>
          <cell r="E662" t="str">
            <v>South West</v>
          </cell>
          <cell r="F662" t="str">
            <v>Ngongo-MTN</v>
          </cell>
          <cell r="G662" t="str">
            <v>P4</v>
          </cell>
          <cell r="H662" t="str">
            <v>Vandalized</v>
          </cell>
          <cell r="I662" t="str">
            <v>On Air</v>
          </cell>
          <cell r="J662" t="str">
            <v>Outdoor</v>
          </cell>
          <cell r="K662" t="str">
            <v>AC</v>
          </cell>
          <cell r="L662" t="str">
            <v>I-Eng</v>
          </cell>
          <cell r="M662" t="str">
            <v>Ekondo Titi</v>
          </cell>
          <cell r="N662" t="str">
            <v>LEKIE</v>
          </cell>
          <cell r="O662" t="str">
            <v>Mbonge</v>
          </cell>
          <cell r="P662" t="str">
            <v>Felix Bateu</v>
          </cell>
          <cell r="Q662">
            <v>677549887</v>
          </cell>
          <cell r="R662">
            <v>655999887</v>
          </cell>
          <cell r="S662" t="str">
            <v>Stephane KETCHOUANG</v>
          </cell>
          <cell r="T662" t="str">
            <v>GEORGES NAKHOUL</v>
          </cell>
          <cell r="U662" t="str">
            <v>I H S</v>
          </cell>
        </row>
        <row r="663">
          <cell r="A663" t="str">
            <v>CTR_300</v>
          </cell>
          <cell r="B663" t="str">
            <v>IHS_YND_454</v>
          </cell>
          <cell r="C663" t="str">
            <v>CTR_300</v>
          </cell>
          <cell r="D663" t="str">
            <v>Center</v>
          </cell>
          <cell r="E663" t="str">
            <v>Center</v>
          </cell>
          <cell r="F663" t="str">
            <v>Ngouetou</v>
          </cell>
          <cell r="G663" t="str">
            <v>P4</v>
          </cell>
          <cell r="H663" t="str">
            <v>Hybrid-Gen</v>
          </cell>
          <cell r="I663" t="str">
            <v>On Air</v>
          </cell>
          <cell r="J663" t="str">
            <v>Outdoor</v>
          </cell>
          <cell r="K663" t="str">
            <v>AC</v>
          </cell>
          <cell r="L663" t="str">
            <v>SAGEMCOM</v>
          </cell>
          <cell r="M663" t="str">
            <v>Ntui</v>
          </cell>
          <cell r="N663" t="str">
            <v>MBAM ET KIM</v>
          </cell>
          <cell r="O663" t="str">
            <v>YOKO</v>
          </cell>
          <cell r="P663" t="str">
            <v>Felix Bateu</v>
          </cell>
          <cell r="Q663">
            <v>677549887</v>
          </cell>
          <cell r="R663">
            <v>655999887</v>
          </cell>
          <cell r="S663" t="str">
            <v>Desire Moussinga</v>
          </cell>
          <cell r="T663" t="str">
            <v>Valeur HOUELL</v>
          </cell>
          <cell r="U663" t="str">
            <v>I H S</v>
          </cell>
        </row>
        <row r="664">
          <cell r="A664" t="str">
            <v>CTR_301</v>
          </cell>
          <cell r="B664" t="str">
            <v>IHS_YND_460</v>
          </cell>
          <cell r="C664" t="str">
            <v>CTR_301</v>
          </cell>
          <cell r="D664" t="str">
            <v>Center</v>
          </cell>
          <cell r="E664" t="str">
            <v>Center</v>
          </cell>
          <cell r="F664" t="str">
            <v>Matsari</v>
          </cell>
          <cell r="G664" t="str">
            <v>P4</v>
          </cell>
          <cell r="H664" t="str">
            <v>Hybrid-Gen</v>
          </cell>
          <cell r="I664" t="str">
            <v>On Air</v>
          </cell>
          <cell r="J664" t="str">
            <v>Outdoor</v>
          </cell>
          <cell r="K664" t="str">
            <v>AC</v>
          </cell>
          <cell r="L664" t="str">
            <v>SAGEMCOM</v>
          </cell>
          <cell r="M664" t="str">
            <v>Ntui</v>
          </cell>
          <cell r="N664" t="str">
            <v>MBAM ET KIM</v>
          </cell>
          <cell r="O664" t="str">
            <v>YOKO</v>
          </cell>
          <cell r="P664" t="str">
            <v>Felix Bateu</v>
          </cell>
          <cell r="Q664">
            <v>677549887</v>
          </cell>
          <cell r="R664">
            <v>655999887</v>
          </cell>
          <cell r="S664" t="str">
            <v>Desire Moussinga</v>
          </cell>
          <cell r="T664" t="str">
            <v>Valeur HOUELL</v>
          </cell>
          <cell r="U664" t="str">
            <v>I H S</v>
          </cell>
        </row>
        <row r="665">
          <cell r="A665" t="str">
            <v>CTR_073</v>
          </cell>
          <cell r="B665" t="str">
            <v>IHS_YND_406</v>
          </cell>
          <cell r="C665" t="str">
            <v>CTR_073</v>
          </cell>
          <cell r="D665" t="str">
            <v>Center</v>
          </cell>
          <cell r="E665" t="str">
            <v>Center</v>
          </cell>
          <cell r="F665" t="str">
            <v>Monatele</v>
          </cell>
          <cell r="G665" t="str">
            <v>P4</v>
          </cell>
          <cell r="H665" t="str">
            <v>Grid-Gen</v>
          </cell>
          <cell r="I665" t="str">
            <v>On Air</v>
          </cell>
          <cell r="J665" t="str">
            <v>Indoor</v>
          </cell>
          <cell r="K665" t="str">
            <v>AC</v>
          </cell>
          <cell r="L665" t="str">
            <v>SAGEMCOM</v>
          </cell>
          <cell r="M665" t="str">
            <v>Ntui</v>
          </cell>
          <cell r="N665" t="str">
            <v>LEKIE</v>
          </cell>
          <cell r="O665" t="str">
            <v>MONATELE</v>
          </cell>
          <cell r="P665" t="str">
            <v>Felix Bateu</v>
          </cell>
          <cell r="Q665">
            <v>677549887</v>
          </cell>
          <cell r="R665">
            <v>655999887</v>
          </cell>
          <cell r="S665" t="str">
            <v>Desire Moussinga</v>
          </cell>
          <cell r="T665" t="str">
            <v>Valeur HOUELL</v>
          </cell>
          <cell r="U665" t="str">
            <v>I H S</v>
          </cell>
        </row>
        <row r="666">
          <cell r="A666" t="str">
            <v>CTR_405</v>
          </cell>
          <cell r="B666" t="str">
            <v>IHS_YND_424</v>
          </cell>
          <cell r="C666" t="str">
            <v>CTR_405</v>
          </cell>
          <cell r="D666" t="str">
            <v>Center</v>
          </cell>
          <cell r="E666" t="str">
            <v>Center</v>
          </cell>
          <cell r="F666" t="str">
            <v>Ossombe-MTN</v>
          </cell>
          <cell r="G666" t="str">
            <v>P4</v>
          </cell>
          <cell r="H666" t="str">
            <v>Hybrid-Gen</v>
          </cell>
          <cell r="I666" t="str">
            <v>On Air</v>
          </cell>
          <cell r="J666" t="str">
            <v>Outdoor</v>
          </cell>
          <cell r="K666" t="str">
            <v>AC</v>
          </cell>
          <cell r="L666" t="str">
            <v>SAGEMCOM</v>
          </cell>
          <cell r="M666" t="str">
            <v>Ntui</v>
          </cell>
          <cell r="N666" t="str">
            <v>MBAM ET KIM</v>
          </cell>
          <cell r="O666" t="str">
            <v>NTUI</v>
          </cell>
          <cell r="P666" t="str">
            <v>Felix Bateu</v>
          </cell>
          <cell r="Q666">
            <v>677549887</v>
          </cell>
          <cell r="R666">
            <v>655999887</v>
          </cell>
          <cell r="S666" t="str">
            <v>Desire Moussinga</v>
          </cell>
          <cell r="T666" t="str">
            <v>Valeur HOUELL</v>
          </cell>
          <cell r="U666" t="str">
            <v>I H S</v>
          </cell>
        </row>
        <row r="667">
          <cell r="A667" t="str">
            <v>CTR_829</v>
          </cell>
          <cell r="B667" t="str">
            <v>IHS_YND_404</v>
          </cell>
          <cell r="C667" t="str">
            <v>CTR_829</v>
          </cell>
          <cell r="D667" t="str">
            <v>Center</v>
          </cell>
          <cell r="E667" t="str">
            <v>Center</v>
          </cell>
          <cell r="F667" t="str">
            <v>SAA</v>
          </cell>
          <cell r="G667" t="str">
            <v>P4</v>
          </cell>
          <cell r="H667" t="str">
            <v>Grid-Gen</v>
          </cell>
          <cell r="I667">
            <v>0</v>
          </cell>
          <cell r="J667" t="str">
            <v>Indoor</v>
          </cell>
          <cell r="K667" t="str">
            <v>AC</v>
          </cell>
          <cell r="L667" t="str">
            <v>SAGEMCOM</v>
          </cell>
          <cell r="M667" t="str">
            <v>Ntui</v>
          </cell>
          <cell r="N667" t="str">
            <v>LEKIE</v>
          </cell>
          <cell r="O667" t="str">
            <v>SA'A</v>
          </cell>
          <cell r="P667" t="str">
            <v>Felix Bateu</v>
          </cell>
          <cell r="Q667">
            <v>677549887</v>
          </cell>
          <cell r="R667">
            <v>655999887</v>
          </cell>
          <cell r="S667" t="str">
            <v>Desire Moussinga</v>
          </cell>
          <cell r="T667" t="str">
            <v>Valeur HOUELL</v>
          </cell>
          <cell r="U667" t="str">
            <v>I H S</v>
          </cell>
        </row>
        <row r="668">
          <cell r="A668" t="str">
            <v>CTR_166</v>
          </cell>
          <cell r="B668" t="str">
            <v>IHS_YND_434</v>
          </cell>
          <cell r="C668" t="str">
            <v>CTR_166</v>
          </cell>
          <cell r="D668" t="str">
            <v>Center</v>
          </cell>
          <cell r="E668" t="str">
            <v>Center</v>
          </cell>
          <cell r="F668" t="str">
            <v>Donga</v>
          </cell>
          <cell r="G668" t="str">
            <v>P4</v>
          </cell>
          <cell r="H668" t="str">
            <v>Hybrid-Gen</v>
          </cell>
          <cell r="I668" t="str">
            <v>On Air</v>
          </cell>
          <cell r="J668" t="str">
            <v>Outdoor</v>
          </cell>
          <cell r="K668" t="str">
            <v>AC</v>
          </cell>
          <cell r="L668" t="str">
            <v>SAGEMCOM</v>
          </cell>
          <cell r="M668" t="str">
            <v>Ntui</v>
          </cell>
          <cell r="N668" t="str">
            <v>MBAM ET KIM</v>
          </cell>
          <cell r="O668" t="str">
            <v>YOKO</v>
          </cell>
          <cell r="P668" t="str">
            <v>Felix Bateu</v>
          </cell>
          <cell r="Q668">
            <v>677549887</v>
          </cell>
          <cell r="R668">
            <v>655999887</v>
          </cell>
          <cell r="S668" t="str">
            <v>Desire Moussinga</v>
          </cell>
          <cell r="T668" t="str">
            <v>Valeur HOUELL</v>
          </cell>
          <cell r="U668" t="str">
            <v>I H S</v>
          </cell>
        </row>
        <row r="669">
          <cell r="A669" t="str">
            <v>CTR_167</v>
          </cell>
          <cell r="B669" t="str">
            <v>IHS_YND_444</v>
          </cell>
          <cell r="C669" t="str">
            <v>CTR_167</v>
          </cell>
          <cell r="D669" t="str">
            <v>Center</v>
          </cell>
          <cell r="E669" t="str">
            <v>Center</v>
          </cell>
          <cell r="F669" t="str">
            <v>Dong</v>
          </cell>
          <cell r="G669" t="str">
            <v>P4</v>
          </cell>
          <cell r="H669" t="str">
            <v>Hybrid-Gen</v>
          </cell>
          <cell r="I669" t="str">
            <v>On Air</v>
          </cell>
          <cell r="J669" t="str">
            <v>Outdoor</v>
          </cell>
          <cell r="K669" t="str">
            <v>AC</v>
          </cell>
          <cell r="L669" t="str">
            <v>SAGEMCOM</v>
          </cell>
          <cell r="M669" t="str">
            <v>Ntui</v>
          </cell>
          <cell r="N669" t="str">
            <v>MBAM ET KIM</v>
          </cell>
          <cell r="O669" t="str">
            <v>YOKO</v>
          </cell>
          <cell r="P669" t="str">
            <v>Felix Bateu</v>
          </cell>
          <cell r="Q669">
            <v>677549887</v>
          </cell>
          <cell r="R669">
            <v>655999887</v>
          </cell>
          <cell r="S669" t="str">
            <v>Desire Moussinga</v>
          </cell>
          <cell r="T669" t="str">
            <v>Valeur HOUELL</v>
          </cell>
          <cell r="U669" t="str">
            <v>I H S</v>
          </cell>
        </row>
        <row r="670">
          <cell r="A670" t="str">
            <v>CTR_367</v>
          </cell>
          <cell r="B670" t="str">
            <v>IHS_YND_475</v>
          </cell>
          <cell r="C670" t="str">
            <v>CTR_367</v>
          </cell>
          <cell r="D670" t="str">
            <v>Center</v>
          </cell>
          <cell r="E670" t="str">
            <v>Center</v>
          </cell>
          <cell r="F670" t="str">
            <v>Ngoum-II-MTN</v>
          </cell>
          <cell r="G670" t="str">
            <v>P4</v>
          </cell>
          <cell r="H670" t="str">
            <v>Solar-Gen</v>
          </cell>
          <cell r="I670" t="str">
            <v>On Air</v>
          </cell>
          <cell r="J670" t="str">
            <v>Outdoor</v>
          </cell>
          <cell r="K670" t="str">
            <v>AC</v>
          </cell>
          <cell r="L670" t="str">
            <v>SAGEMCOM</v>
          </cell>
          <cell r="M670" t="str">
            <v>Ntui</v>
          </cell>
          <cell r="N670" t="str">
            <v>MBAM ET KIM</v>
          </cell>
          <cell r="O670" t="str">
            <v>YOKO</v>
          </cell>
          <cell r="P670" t="str">
            <v>Felix Bateu</v>
          </cell>
          <cell r="Q670">
            <v>677549887</v>
          </cell>
          <cell r="R670">
            <v>655999887</v>
          </cell>
          <cell r="S670" t="str">
            <v>Desire Moussinga</v>
          </cell>
          <cell r="T670" t="str">
            <v>Valeur HOUELL</v>
          </cell>
          <cell r="U670" t="str">
            <v>I H S</v>
          </cell>
        </row>
        <row r="671">
          <cell r="A671" t="str">
            <v>CTR_531</v>
          </cell>
          <cell r="B671" t="str">
            <v>IHS_YND_705</v>
          </cell>
          <cell r="C671" t="str">
            <v>CTR_531</v>
          </cell>
          <cell r="D671" t="str">
            <v>Center</v>
          </cell>
          <cell r="E671" t="str">
            <v>Center</v>
          </cell>
          <cell r="F671" t="str">
            <v>Nkolve</v>
          </cell>
          <cell r="G671" t="str">
            <v>P5</v>
          </cell>
          <cell r="H671" t="str">
            <v>Hybrid-Gen</v>
          </cell>
          <cell r="I671" t="str">
            <v>On Air</v>
          </cell>
          <cell r="J671" t="str">
            <v>Outdoor</v>
          </cell>
          <cell r="K671" t="str">
            <v>AC</v>
          </cell>
          <cell r="L671" t="str">
            <v>Dowen</v>
          </cell>
          <cell r="M671" t="str">
            <v>Obala</v>
          </cell>
          <cell r="N671" t="str">
            <v>LEKIE</v>
          </cell>
          <cell r="O671" t="str">
            <v>MONATELE</v>
          </cell>
          <cell r="P671" t="str">
            <v>Felix Bateu</v>
          </cell>
          <cell r="Q671">
            <v>677549887</v>
          </cell>
          <cell r="R671">
            <v>655999887</v>
          </cell>
          <cell r="S671" t="str">
            <v>Desire Moussinga</v>
          </cell>
          <cell r="T671" t="str">
            <v>Valeur HOUELL</v>
          </cell>
          <cell r="U671" t="str">
            <v>I H S</v>
          </cell>
        </row>
        <row r="672">
          <cell r="A672" t="str">
            <v>CTR_533</v>
          </cell>
          <cell r="B672" t="str">
            <v>IHS_YND_703</v>
          </cell>
          <cell r="C672" t="str">
            <v>CTR_533</v>
          </cell>
          <cell r="D672" t="str">
            <v>Center</v>
          </cell>
          <cell r="E672" t="str">
            <v>Center</v>
          </cell>
          <cell r="F672" t="str">
            <v>Lengom</v>
          </cell>
          <cell r="G672" t="str">
            <v>P5</v>
          </cell>
          <cell r="H672" t="str">
            <v>Grid-Gen</v>
          </cell>
          <cell r="I672" t="str">
            <v>On Air</v>
          </cell>
          <cell r="J672" t="str">
            <v>Outdoor</v>
          </cell>
          <cell r="K672" t="str">
            <v>AC</v>
          </cell>
          <cell r="L672" t="str">
            <v>Dowen</v>
          </cell>
          <cell r="M672" t="str">
            <v>Obala</v>
          </cell>
          <cell r="N672" t="str">
            <v>LEKIE</v>
          </cell>
          <cell r="O672" t="str">
            <v>OBALA</v>
          </cell>
          <cell r="P672" t="str">
            <v>Felix Bateu</v>
          </cell>
          <cell r="Q672">
            <v>677549887</v>
          </cell>
          <cell r="R672">
            <v>655999887</v>
          </cell>
          <cell r="S672" t="str">
            <v>Desire Moussinga</v>
          </cell>
          <cell r="T672" t="str">
            <v>Valeur HOUELL</v>
          </cell>
          <cell r="U672" t="str">
            <v>I H S</v>
          </cell>
        </row>
        <row r="673">
          <cell r="A673" t="str">
            <v>CTR_174</v>
          </cell>
          <cell r="B673" t="str">
            <v>IHS_YND_354</v>
          </cell>
          <cell r="C673" t="str">
            <v>CTR_174</v>
          </cell>
          <cell r="D673" t="str">
            <v>Center</v>
          </cell>
          <cell r="E673" t="str">
            <v>Center</v>
          </cell>
          <cell r="F673" t="str">
            <v>Obala-Carrefour-MTN-IHS</v>
          </cell>
          <cell r="G673" t="str">
            <v>P5</v>
          </cell>
          <cell r="H673" t="str">
            <v>Hybrid-Gen</v>
          </cell>
          <cell r="I673" t="str">
            <v>On Air</v>
          </cell>
          <cell r="J673" t="str">
            <v>Outdoor</v>
          </cell>
          <cell r="K673" t="str">
            <v>AC</v>
          </cell>
          <cell r="L673" t="str">
            <v>Dowen</v>
          </cell>
          <cell r="M673" t="str">
            <v>Obala</v>
          </cell>
          <cell r="N673" t="str">
            <v>LEKIE</v>
          </cell>
          <cell r="O673" t="str">
            <v>OBALA</v>
          </cell>
          <cell r="P673" t="str">
            <v>Felix Bateu</v>
          </cell>
          <cell r="Q673">
            <v>677549887</v>
          </cell>
          <cell r="R673">
            <v>655999887</v>
          </cell>
          <cell r="S673" t="str">
            <v>Desire Moussinga</v>
          </cell>
          <cell r="T673" t="str">
            <v>Valeur HOUELL</v>
          </cell>
          <cell r="U673" t="str">
            <v>I H S</v>
          </cell>
        </row>
        <row r="674">
          <cell r="A674" t="str">
            <v>CTR_363</v>
          </cell>
          <cell r="B674" t="str">
            <v>IHS_YND_402</v>
          </cell>
          <cell r="C674" t="str">
            <v>CTR_363</v>
          </cell>
          <cell r="D674" t="str">
            <v>Center</v>
          </cell>
          <cell r="E674" t="str">
            <v>Center</v>
          </cell>
          <cell r="F674" t="str">
            <v>Ndjore-Luxe-MTN</v>
          </cell>
          <cell r="G674" t="str">
            <v>P5</v>
          </cell>
          <cell r="H674" t="str">
            <v>Grid-Gen</v>
          </cell>
          <cell r="I674" t="str">
            <v>On Air</v>
          </cell>
          <cell r="J674" t="str">
            <v>Outdoor</v>
          </cell>
          <cell r="K674" t="str">
            <v>AC</v>
          </cell>
          <cell r="L674" t="str">
            <v>Dowen</v>
          </cell>
          <cell r="M674" t="str">
            <v>Obala</v>
          </cell>
          <cell r="N674" t="str">
            <v>HAUTE-SANAGA</v>
          </cell>
          <cell r="O674" t="str">
            <v>MBANBJOCK</v>
          </cell>
          <cell r="P674" t="str">
            <v>Felix Bateu</v>
          </cell>
          <cell r="Q674">
            <v>677549887</v>
          </cell>
          <cell r="R674">
            <v>655999887</v>
          </cell>
          <cell r="S674" t="str">
            <v>Desire Moussinga</v>
          </cell>
          <cell r="T674" t="str">
            <v>Valeur HOUELL</v>
          </cell>
          <cell r="U674" t="str">
            <v>I H S</v>
          </cell>
        </row>
        <row r="675">
          <cell r="A675" t="str">
            <v>CTR_547</v>
          </cell>
          <cell r="B675" t="str">
            <v>IHS_YND_390</v>
          </cell>
          <cell r="C675" t="str">
            <v>CTR_547</v>
          </cell>
          <cell r="D675" t="str">
            <v>Center</v>
          </cell>
          <cell r="E675" t="str">
            <v>Center</v>
          </cell>
          <cell r="F675" t="str">
            <v>Elig Mfomo</v>
          </cell>
          <cell r="G675" t="str">
            <v>P5</v>
          </cell>
          <cell r="H675" t="str">
            <v>Grid-Gen</v>
          </cell>
          <cell r="I675" t="str">
            <v>On Air</v>
          </cell>
          <cell r="J675" t="str">
            <v>Outdoor</v>
          </cell>
          <cell r="K675" t="str">
            <v>AC</v>
          </cell>
          <cell r="L675" t="str">
            <v>Dowen</v>
          </cell>
          <cell r="M675" t="str">
            <v>Obala</v>
          </cell>
          <cell r="N675" t="str">
            <v>LEKIE</v>
          </cell>
          <cell r="O675" t="str">
            <v>ELIG-MFOMO</v>
          </cell>
          <cell r="P675" t="str">
            <v>Felix Bateu</v>
          </cell>
          <cell r="Q675">
            <v>677549887</v>
          </cell>
          <cell r="R675">
            <v>655999887</v>
          </cell>
          <cell r="S675" t="str">
            <v>Desire Moussinga</v>
          </cell>
          <cell r="T675" t="str">
            <v>Valeur HOUELL</v>
          </cell>
          <cell r="U675" t="str">
            <v>I H S</v>
          </cell>
        </row>
        <row r="676">
          <cell r="A676" t="str">
            <v>CTR_135</v>
          </cell>
          <cell r="B676" t="str">
            <v>IHS_YND_387</v>
          </cell>
          <cell r="C676" t="str">
            <v>CTR_135</v>
          </cell>
          <cell r="D676" t="str">
            <v>Center</v>
          </cell>
          <cell r="E676" t="str">
            <v>Center</v>
          </cell>
          <cell r="F676" t="str">
            <v>Talla-Monatele-IHS</v>
          </cell>
          <cell r="G676" t="str">
            <v>P5</v>
          </cell>
          <cell r="H676" t="str">
            <v>Grid-Gen</v>
          </cell>
          <cell r="I676" t="str">
            <v>On Air</v>
          </cell>
          <cell r="J676" t="str">
            <v>Outdoor</v>
          </cell>
          <cell r="K676" t="str">
            <v>AC</v>
          </cell>
          <cell r="L676" t="str">
            <v>SAGEMCOM</v>
          </cell>
          <cell r="M676" t="str">
            <v>Ntui</v>
          </cell>
          <cell r="N676" t="str">
            <v>LEKIE</v>
          </cell>
          <cell r="O676" t="str">
            <v>MONATELE</v>
          </cell>
          <cell r="P676" t="str">
            <v>Felix Bateu</v>
          </cell>
          <cell r="Q676">
            <v>677549887</v>
          </cell>
          <cell r="R676">
            <v>655999887</v>
          </cell>
          <cell r="S676" t="str">
            <v>Desire Moussinga</v>
          </cell>
          <cell r="T676" t="str">
            <v>Valeur HOUELL</v>
          </cell>
          <cell r="U676" t="str">
            <v>I H S</v>
          </cell>
        </row>
        <row r="677">
          <cell r="A677" t="str">
            <v>CTR_406</v>
          </cell>
          <cell r="B677" t="str">
            <v>IHS_YND_456</v>
          </cell>
          <cell r="C677" t="str">
            <v>CTR_406</v>
          </cell>
          <cell r="D677" t="str">
            <v>Center</v>
          </cell>
          <cell r="E677" t="str">
            <v>Center</v>
          </cell>
          <cell r="F677" t="str">
            <v>Mbimbim-MTN</v>
          </cell>
          <cell r="G677" t="str">
            <v>P5</v>
          </cell>
          <cell r="H677" t="str">
            <v>Solar-Gen</v>
          </cell>
          <cell r="I677" t="str">
            <v>On Air</v>
          </cell>
          <cell r="J677" t="str">
            <v>Outdoor</v>
          </cell>
          <cell r="K677" t="str">
            <v>AC</v>
          </cell>
          <cell r="L677" t="str">
            <v>SAGEMCOM</v>
          </cell>
          <cell r="M677" t="str">
            <v>Ntui</v>
          </cell>
          <cell r="N677" t="str">
            <v>MBAM ET KIM</v>
          </cell>
          <cell r="O677" t="str">
            <v>YOKO</v>
          </cell>
          <cell r="P677" t="str">
            <v>Felix Bateu</v>
          </cell>
          <cell r="Q677">
            <v>677549887</v>
          </cell>
          <cell r="R677">
            <v>655999887</v>
          </cell>
          <cell r="S677" t="str">
            <v>Desire Moussinga</v>
          </cell>
          <cell r="T677" t="str">
            <v>Valeur HOUELL</v>
          </cell>
          <cell r="U677" t="str">
            <v>I H S</v>
          </cell>
        </row>
        <row r="678">
          <cell r="A678" t="str">
            <v>CTR_869</v>
          </cell>
          <cell r="B678" t="str">
            <v>IHS_YND_407</v>
          </cell>
          <cell r="C678" t="str">
            <v>CTR_869</v>
          </cell>
          <cell r="D678" t="str">
            <v>Center</v>
          </cell>
          <cell r="E678" t="str">
            <v>Center</v>
          </cell>
          <cell r="F678" t="str">
            <v>Monatele</v>
          </cell>
          <cell r="G678" t="str">
            <v>P2</v>
          </cell>
          <cell r="H678" t="str">
            <v>Grid-Gen</v>
          </cell>
          <cell r="I678">
            <v>0</v>
          </cell>
          <cell r="J678" t="str">
            <v>Indoor</v>
          </cell>
          <cell r="K678" t="str">
            <v>AC</v>
          </cell>
          <cell r="L678" t="str">
            <v>SAGEMCOM</v>
          </cell>
          <cell r="M678" t="str">
            <v>Ntui</v>
          </cell>
          <cell r="N678" t="str">
            <v>LEKIE</v>
          </cell>
          <cell r="O678" t="str">
            <v>MONATELE</v>
          </cell>
          <cell r="P678" t="str">
            <v>Felix Bateu</v>
          </cell>
          <cell r="Q678">
            <v>677549887</v>
          </cell>
          <cell r="R678">
            <v>655999887</v>
          </cell>
          <cell r="S678" t="str">
            <v>Desire Moussinga</v>
          </cell>
          <cell r="T678" t="str">
            <v>Valeur HOUELL</v>
          </cell>
          <cell r="U678" t="str">
            <v>I H S</v>
          </cell>
        </row>
        <row r="679">
          <cell r="A679" t="str">
            <v>OST_092</v>
          </cell>
          <cell r="B679" t="str">
            <v>IHS_NGD_096</v>
          </cell>
          <cell r="C679" t="str">
            <v>OST_092</v>
          </cell>
          <cell r="D679" t="str">
            <v>North</v>
          </cell>
          <cell r="E679" t="str">
            <v>Adamawa</v>
          </cell>
          <cell r="F679" t="str">
            <v>Taram-FH</v>
          </cell>
          <cell r="G679" t="str">
            <v>P2</v>
          </cell>
          <cell r="H679" t="str">
            <v>Grid-Hybrid-Gen</v>
          </cell>
          <cell r="I679" t="str">
            <v>On Air</v>
          </cell>
          <cell r="J679" t="str">
            <v>Indoor</v>
          </cell>
          <cell r="K679" t="str">
            <v>AC</v>
          </cell>
          <cell r="L679" t="str">
            <v>I-Eng</v>
          </cell>
          <cell r="M679" t="str">
            <v>Tibati</v>
          </cell>
          <cell r="N679" t="str">
            <v>TIBATI</v>
          </cell>
          <cell r="O679" t="str">
            <v>BANYO</v>
          </cell>
          <cell r="P679" t="str">
            <v>Franklin INACK</v>
          </cell>
          <cell r="Q679">
            <v>683715735</v>
          </cell>
          <cell r="R679">
            <v>656072579</v>
          </cell>
          <cell r="S679" t="str">
            <v>Alain Etoundi</v>
          </cell>
          <cell r="T679" t="str">
            <v>Valeur HOUELL</v>
          </cell>
          <cell r="U679" t="str">
            <v>I H S</v>
          </cell>
        </row>
        <row r="680">
          <cell r="A680" t="str">
            <v>CTR_303</v>
          </cell>
          <cell r="B680" t="str">
            <v>IHS_YND_477</v>
          </cell>
          <cell r="C680" t="str">
            <v>CTR_303</v>
          </cell>
          <cell r="D680" t="str">
            <v>North</v>
          </cell>
          <cell r="E680" t="str">
            <v>Adamawa</v>
          </cell>
          <cell r="F680" t="str">
            <v>Mbam</v>
          </cell>
          <cell r="G680" t="str">
            <v>P2</v>
          </cell>
          <cell r="H680" t="str">
            <v>Hybrid-Gen</v>
          </cell>
          <cell r="I680" t="str">
            <v>On Air</v>
          </cell>
          <cell r="J680" t="str">
            <v>Outdoor</v>
          </cell>
          <cell r="K680" t="str">
            <v>AC</v>
          </cell>
          <cell r="L680" t="str">
            <v>I-Eng</v>
          </cell>
          <cell r="M680" t="str">
            <v>Tibati</v>
          </cell>
          <cell r="N680" t="str">
            <v>TIBATI</v>
          </cell>
          <cell r="O680" t="str">
            <v>YOKO</v>
          </cell>
          <cell r="P680" t="str">
            <v>Franklin INACK</v>
          </cell>
          <cell r="Q680">
            <v>683715735</v>
          </cell>
          <cell r="R680">
            <v>656072579</v>
          </cell>
          <cell r="S680" t="str">
            <v>Alain Etoundi</v>
          </cell>
          <cell r="T680" t="str">
            <v>Valeur HOUELL</v>
          </cell>
          <cell r="U680" t="str">
            <v>I H S</v>
          </cell>
        </row>
        <row r="681">
          <cell r="A681" t="str">
            <v>CTR_302</v>
          </cell>
          <cell r="B681" t="str">
            <v>IHS_YND_476</v>
          </cell>
          <cell r="C681" t="str">
            <v>CTR_302</v>
          </cell>
          <cell r="D681" t="str">
            <v>North</v>
          </cell>
          <cell r="E681" t="str">
            <v>Adamawa</v>
          </cell>
          <cell r="F681" t="str">
            <v>Doume-Centre</v>
          </cell>
          <cell r="G681" t="str">
            <v>P2</v>
          </cell>
          <cell r="H681" t="str">
            <v>Hybrid-Gen</v>
          </cell>
          <cell r="I681" t="str">
            <v>On Air</v>
          </cell>
          <cell r="J681" t="str">
            <v>Outdoor</v>
          </cell>
          <cell r="K681" t="str">
            <v>AC</v>
          </cell>
          <cell r="L681" t="str">
            <v>I-Eng</v>
          </cell>
          <cell r="M681" t="str">
            <v>Tibati</v>
          </cell>
          <cell r="N681" t="str">
            <v>TIBATI</v>
          </cell>
          <cell r="O681" t="str">
            <v>YOKO</v>
          </cell>
          <cell r="P681" t="str">
            <v>Franklin INACK</v>
          </cell>
          <cell r="Q681">
            <v>683715735</v>
          </cell>
          <cell r="R681">
            <v>656072579</v>
          </cell>
          <cell r="S681" t="str">
            <v>Alain Etoundi</v>
          </cell>
          <cell r="T681" t="str">
            <v>Valeur HOUELL</v>
          </cell>
          <cell r="U681" t="str">
            <v>I H S</v>
          </cell>
        </row>
        <row r="682">
          <cell r="A682" t="str">
            <v>ADM_011</v>
          </cell>
          <cell r="B682" t="str">
            <v>IHS_NGD_062</v>
          </cell>
          <cell r="C682" t="str">
            <v>ADM_011</v>
          </cell>
          <cell r="D682" t="str">
            <v>North</v>
          </cell>
          <cell r="E682" t="str">
            <v>Adamawa</v>
          </cell>
          <cell r="F682" t="str">
            <v>Tignere</v>
          </cell>
          <cell r="G682" t="str">
            <v>P2</v>
          </cell>
          <cell r="H682" t="str">
            <v>Grid-Gen</v>
          </cell>
          <cell r="I682" t="str">
            <v>On Air</v>
          </cell>
          <cell r="J682" t="str">
            <v>Indoor</v>
          </cell>
          <cell r="K682" t="str">
            <v>AC</v>
          </cell>
          <cell r="L682" t="str">
            <v>I-Eng</v>
          </cell>
          <cell r="M682" t="str">
            <v>Tibati</v>
          </cell>
          <cell r="N682" t="str">
            <v>TIBATI</v>
          </cell>
          <cell r="O682" t="str">
            <v>TIGNERE</v>
          </cell>
          <cell r="P682" t="str">
            <v>Franklin INACK</v>
          </cell>
          <cell r="Q682">
            <v>683715735</v>
          </cell>
          <cell r="R682">
            <v>656072579</v>
          </cell>
          <cell r="S682" t="str">
            <v>Alain Etoundi</v>
          </cell>
          <cell r="T682" t="str">
            <v>Valeur HOUELL</v>
          </cell>
          <cell r="U682" t="str">
            <v>I H S</v>
          </cell>
        </row>
        <row r="683">
          <cell r="A683" t="str">
            <v>ADM_044</v>
          </cell>
          <cell r="B683" t="str">
            <v>IHS_NGD_083</v>
          </cell>
          <cell r="C683" t="str">
            <v>ADM_044</v>
          </cell>
          <cell r="D683" t="str">
            <v>North</v>
          </cell>
          <cell r="E683" t="str">
            <v>Adamawa</v>
          </cell>
          <cell r="F683" t="str">
            <v>Tibati-II</v>
          </cell>
          <cell r="G683" t="str">
            <v>P2</v>
          </cell>
          <cell r="H683" t="str">
            <v>Grid-Gen</v>
          </cell>
          <cell r="I683" t="str">
            <v>On Air</v>
          </cell>
          <cell r="J683" t="str">
            <v>Indoor</v>
          </cell>
          <cell r="K683" t="str">
            <v>AC</v>
          </cell>
          <cell r="L683" t="str">
            <v>I-Eng</v>
          </cell>
          <cell r="M683" t="str">
            <v>Tibati</v>
          </cell>
          <cell r="N683" t="str">
            <v>TIBATI</v>
          </cell>
          <cell r="O683" t="str">
            <v>TIBATI</v>
          </cell>
          <cell r="P683" t="str">
            <v>Franklin INACK</v>
          </cell>
          <cell r="Q683">
            <v>683715735</v>
          </cell>
          <cell r="R683">
            <v>656072579</v>
          </cell>
          <cell r="S683" t="str">
            <v>Alain Etoundi</v>
          </cell>
          <cell r="T683" t="str">
            <v>Valeur HOUELL</v>
          </cell>
          <cell r="U683" t="str">
            <v>I H S</v>
          </cell>
        </row>
        <row r="684">
          <cell r="A684" t="str">
            <v>ADM_042</v>
          </cell>
          <cell r="B684" t="str">
            <v>IHS_NGD_082</v>
          </cell>
          <cell r="C684" t="str">
            <v>ADM_042</v>
          </cell>
          <cell r="D684" t="str">
            <v>North</v>
          </cell>
          <cell r="E684" t="str">
            <v>Adamawa</v>
          </cell>
          <cell r="F684" t="str">
            <v>Mbong</v>
          </cell>
          <cell r="G684" t="str">
            <v>P2</v>
          </cell>
          <cell r="H684" t="str">
            <v>Hybrid-Gen</v>
          </cell>
          <cell r="I684" t="str">
            <v>On Air</v>
          </cell>
          <cell r="J684" t="str">
            <v>Indoor</v>
          </cell>
          <cell r="K684" t="str">
            <v>AC</v>
          </cell>
          <cell r="L684" t="str">
            <v>I-Eng</v>
          </cell>
          <cell r="M684" t="str">
            <v>Tibati</v>
          </cell>
          <cell r="N684" t="str">
            <v>TIBATI</v>
          </cell>
          <cell r="O684" t="str">
            <v>NGAOUNDAL</v>
          </cell>
          <cell r="P684" t="str">
            <v>Franklin INACK</v>
          </cell>
          <cell r="Q684">
            <v>683715735</v>
          </cell>
          <cell r="R684">
            <v>656072579</v>
          </cell>
          <cell r="S684" t="str">
            <v>Alain Etoundi</v>
          </cell>
          <cell r="T684" t="str">
            <v>Valeur HOUELL</v>
          </cell>
          <cell r="U684" t="str">
            <v>I H S</v>
          </cell>
        </row>
        <row r="685">
          <cell r="A685" t="str">
            <v>ADM_055</v>
          </cell>
          <cell r="B685" t="str">
            <v>IHS_NGD_090</v>
          </cell>
          <cell r="C685" t="str">
            <v>ADM_055</v>
          </cell>
          <cell r="D685" t="str">
            <v>North</v>
          </cell>
          <cell r="E685" t="str">
            <v>Adamawa</v>
          </cell>
          <cell r="F685" t="str">
            <v>Mbantinbang-FH</v>
          </cell>
          <cell r="G685" t="str">
            <v>P2</v>
          </cell>
          <cell r="H685" t="str">
            <v>Solar-Gen</v>
          </cell>
          <cell r="I685" t="str">
            <v>On Air</v>
          </cell>
          <cell r="J685" t="str">
            <v>Outdoor</v>
          </cell>
          <cell r="K685" t="str">
            <v>AC</v>
          </cell>
          <cell r="L685" t="str">
            <v>I-Eng</v>
          </cell>
          <cell r="M685" t="str">
            <v>Tibati</v>
          </cell>
          <cell r="N685" t="str">
            <v>TIBATI</v>
          </cell>
          <cell r="O685" t="str">
            <v>TIBATI</v>
          </cell>
          <cell r="P685" t="str">
            <v>Franklin INACK</v>
          </cell>
          <cell r="Q685">
            <v>683715735</v>
          </cell>
          <cell r="R685">
            <v>656072579</v>
          </cell>
          <cell r="S685" t="str">
            <v>Alain Etoundi</v>
          </cell>
          <cell r="T685" t="str">
            <v>Valeur HOUELL</v>
          </cell>
          <cell r="U685" t="str">
            <v>I H S</v>
          </cell>
        </row>
        <row r="686">
          <cell r="A686" t="str">
            <v>ADM_043</v>
          </cell>
          <cell r="B686" t="str">
            <v>IHS_NGD_088</v>
          </cell>
          <cell r="C686" t="str">
            <v>ADM_043</v>
          </cell>
          <cell r="D686" t="str">
            <v>North</v>
          </cell>
          <cell r="E686" t="str">
            <v>Adamawa</v>
          </cell>
          <cell r="F686" t="str">
            <v>Mayo-Tolere-I</v>
          </cell>
          <cell r="G686" t="str">
            <v>P2</v>
          </cell>
          <cell r="H686" t="str">
            <v>Solar-Gen</v>
          </cell>
          <cell r="I686" t="str">
            <v>On Air</v>
          </cell>
          <cell r="J686" t="str">
            <v>Indoor</v>
          </cell>
          <cell r="K686" t="str">
            <v>AC</v>
          </cell>
          <cell r="L686" t="str">
            <v>I-Eng</v>
          </cell>
          <cell r="M686" t="str">
            <v>Tibati</v>
          </cell>
          <cell r="N686" t="str">
            <v>TIBATI</v>
          </cell>
          <cell r="O686" t="str">
            <v>BANYO</v>
          </cell>
          <cell r="P686" t="str">
            <v>Franklin INACK</v>
          </cell>
          <cell r="Q686">
            <v>683715735</v>
          </cell>
          <cell r="R686">
            <v>656072579</v>
          </cell>
          <cell r="S686" t="str">
            <v>Alain Etoundi</v>
          </cell>
          <cell r="T686" t="str">
            <v>Valeur HOUELL</v>
          </cell>
          <cell r="U686" t="str">
            <v>I H S</v>
          </cell>
        </row>
        <row r="687">
          <cell r="A687" t="str">
            <v>ADM_041</v>
          </cell>
          <cell r="B687" t="str">
            <v>IHS_NGD_075</v>
          </cell>
          <cell r="C687" t="str">
            <v>ADM_041</v>
          </cell>
          <cell r="D687" t="str">
            <v>North</v>
          </cell>
          <cell r="E687" t="str">
            <v>Adamawa</v>
          </cell>
          <cell r="F687" t="str">
            <v>Kanje-I</v>
          </cell>
          <cell r="G687" t="str">
            <v>P2</v>
          </cell>
          <cell r="H687" t="str">
            <v>Hybrid-Gen</v>
          </cell>
          <cell r="I687" t="str">
            <v>On Air</v>
          </cell>
          <cell r="J687" t="str">
            <v>Indoor</v>
          </cell>
          <cell r="K687" t="str">
            <v>AC</v>
          </cell>
          <cell r="L687" t="str">
            <v>I-Eng</v>
          </cell>
          <cell r="M687" t="str">
            <v>Tibati</v>
          </cell>
          <cell r="N687" t="str">
            <v>TIBATI</v>
          </cell>
          <cell r="O687" t="str">
            <v>COMMUNE TIBATI</v>
          </cell>
          <cell r="P687" t="str">
            <v>Franklin INACK</v>
          </cell>
          <cell r="Q687">
            <v>683715735</v>
          </cell>
          <cell r="R687">
            <v>656072579</v>
          </cell>
          <cell r="S687" t="str">
            <v>Alain Etoundi</v>
          </cell>
          <cell r="T687" t="str">
            <v>Valeur HOUELL</v>
          </cell>
          <cell r="U687" t="str">
            <v>I H S</v>
          </cell>
        </row>
        <row r="688">
          <cell r="A688" t="str">
            <v>ADM_010</v>
          </cell>
          <cell r="B688" t="str">
            <v>IHS_NGD_235</v>
          </cell>
          <cell r="C688" t="str">
            <v>ADM_010</v>
          </cell>
          <cell r="D688" t="str">
            <v>North</v>
          </cell>
          <cell r="E688" t="str">
            <v>Adamawa</v>
          </cell>
          <cell r="F688" t="str">
            <v>Ngaoundal PDH</v>
          </cell>
          <cell r="G688" t="str">
            <v>P2</v>
          </cell>
          <cell r="H688" t="str">
            <v>Grid-Gen</v>
          </cell>
          <cell r="I688" t="str">
            <v>On Air</v>
          </cell>
          <cell r="J688" t="str">
            <v>Indoor</v>
          </cell>
          <cell r="K688" t="str">
            <v>AC</v>
          </cell>
          <cell r="L688" t="str">
            <v>I-Eng</v>
          </cell>
          <cell r="M688" t="str">
            <v>Meiganga</v>
          </cell>
          <cell r="N688" t="str">
            <v>Meiganga</v>
          </cell>
          <cell r="O688" t="str">
            <v>COMMUNE DE NGAOUNDAL</v>
          </cell>
          <cell r="P688" t="str">
            <v>Franklin INACK</v>
          </cell>
          <cell r="Q688">
            <v>683715735</v>
          </cell>
          <cell r="R688">
            <v>656072579</v>
          </cell>
          <cell r="S688" t="str">
            <v>Alain Etoundi</v>
          </cell>
          <cell r="T688" t="str">
            <v>Valeur HOUELL</v>
          </cell>
          <cell r="U688" t="str">
            <v>I H S</v>
          </cell>
        </row>
        <row r="689">
          <cell r="A689" t="str">
            <v>ADM_054</v>
          </cell>
          <cell r="B689" t="str">
            <v>IHS_NGD_085</v>
          </cell>
          <cell r="C689" t="str">
            <v>ADM_054</v>
          </cell>
          <cell r="D689" t="str">
            <v>North</v>
          </cell>
          <cell r="E689" t="str">
            <v>Adamawa</v>
          </cell>
          <cell r="F689" t="str">
            <v>Meidjamba-MTN</v>
          </cell>
          <cell r="G689" t="str">
            <v>P2</v>
          </cell>
          <cell r="H689" t="str">
            <v>Hybrid-Gen</v>
          </cell>
          <cell r="I689" t="str">
            <v>On Air</v>
          </cell>
          <cell r="J689" t="str">
            <v>Outdoor</v>
          </cell>
          <cell r="K689" t="str">
            <v>AC</v>
          </cell>
          <cell r="L689" t="str">
            <v>I-Eng</v>
          </cell>
          <cell r="M689" t="str">
            <v>Tibati</v>
          </cell>
          <cell r="N689" t="str">
            <v>TIBATI</v>
          </cell>
          <cell r="O689" t="str">
            <v>TIBATI</v>
          </cell>
          <cell r="P689" t="str">
            <v>Franklin INACK</v>
          </cell>
          <cell r="Q689">
            <v>683715735</v>
          </cell>
          <cell r="R689">
            <v>656072579</v>
          </cell>
          <cell r="S689" t="str">
            <v>Alain Etoundi</v>
          </cell>
          <cell r="T689" t="str">
            <v>Valeur HOUELL</v>
          </cell>
          <cell r="U689" t="str">
            <v>I H S</v>
          </cell>
        </row>
        <row r="690">
          <cell r="A690" t="str">
            <v>ADM_814</v>
          </cell>
          <cell r="B690" t="str">
            <v>IHS_NGD_061</v>
          </cell>
          <cell r="C690" t="str">
            <v>ADM_814</v>
          </cell>
          <cell r="D690" t="str">
            <v>North</v>
          </cell>
          <cell r="E690" t="str">
            <v>Adamawa</v>
          </cell>
          <cell r="F690" t="str">
            <v>Tignere-MTN</v>
          </cell>
          <cell r="G690" t="str">
            <v>P3</v>
          </cell>
          <cell r="H690" t="str">
            <v>Grid-Gen</v>
          </cell>
          <cell r="I690" t="str">
            <v>On Air</v>
          </cell>
          <cell r="J690" t="str">
            <v>Outdoor</v>
          </cell>
          <cell r="K690" t="str">
            <v>AC</v>
          </cell>
          <cell r="L690" t="str">
            <v>I-Eng</v>
          </cell>
          <cell r="M690" t="str">
            <v>Tibati</v>
          </cell>
          <cell r="N690" t="str">
            <v>TIBATI</v>
          </cell>
          <cell r="O690" t="str">
            <v>TIGNERE</v>
          </cell>
          <cell r="P690" t="str">
            <v>Franklin INACK</v>
          </cell>
          <cell r="Q690">
            <v>683715735</v>
          </cell>
          <cell r="R690">
            <v>656072579</v>
          </cell>
          <cell r="S690" t="str">
            <v>Alain Etoundi</v>
          </cell>
          <cell r="T690" t="str">
            <v>Valeur HOUELL</v>
          </cell>
          <cell r="U690" t="str">
            <v>I H S</v>
          </cell>
        </row>
        <row r="691">
          <cell r="A691" t="str">
            <v>ADM_066</v>
          </cell>
          <cell r="B691" t="str">
            <v>IHS_NGD_043</v>
          </cell>
          <cell r="C691" t="str">
            <v>ADM_066</v>
          </cell>
          <cell r="D691" t="str">
            <v>North</v>
          </cell>
          <cell r="E691" t="str">
            <v>Adamawa</v>
          </cell>
          <cell r="F691" t="str">
            <v>Lewa-MTN</v>
          </cell>
          <cell r="G691" t="str">
            <v>P3</v>
          </cell>
          <cell r="H691" t="str">
            <v>Hybrid-Gen</v>
          </cell>
          <cell r="I691" t="str">
            <v>On Air</v>
          </cell>
          <cell r="J691" t="str">
            <v>Outdoor</v>
          </cell>
          <cell r="K691" t="str">
            <v>AC</v>
          </cell>
          <cell r="L691" t="str">
            <v>I-Eng</v>
          </cell>
          <cell r="M691" t="str">
            <v>Tibati</v>
          </cell>
          <cell r="N691" t="str">
            <v>TIBATI</v>
          </cell>
          <cell r="O691" t="str">
            <v>MARTAP</v>
          </cell>
          <cell r="P691" t="str">
            <v>Franklin INACK</v>
          </cell>
          <cell r="Q691">
            <v>683715735</v>
          </cell>
          <cell r="R691">
            <v>656072579</v>
          </cell>
          <cell r="S691" t="str">
            <v>Alain Etoundi</v>
          </cell>
          <cell r="T691" t="str">
            <v>Valeur HOUELL</v>
          </cell>
          <cell r="U691" t="str">
            <v>I H S</v>
          </cell>
        </row>
        <row r="692">
          <cell r="A692" t="str">
            <v>ADM_128</v>
          </cell>
          <cell r="B692" t="str">
            <v>IHS_NGD_228</v>
          </cell>
          <cell r="C692" t="str">
            <v>ADM_128</v>
          </cell>
          <cell r="D692" t="str">
            <v>North</v>
          </cell>
          <cell r="E692" t="str">
            <v>Adamawa</v>
          </cell>
          <cell r="F692" t="str">
            <v>Dogba-Ngd</v>
          </cell>
          <cell r="G692" t="str">
            <v>P4</v>
          </cell>
          <cell r="H692" t="str">
            <v>Hybrid-Gen</v>
          </cell>
          <cell r="I692" t="str">
            <v>On Air</v>
          </cell>
          <cell r="J692" t="str">
            <v>Outdoor</v>
          </cell>
          <cell r="K692" t="str">
            <v>AC</v>
          </cell>
          <cell r="L692" t="str">
            <v>I-Eng</v>
          </cell>
          <cell r="M692" t="str">
            <v>Tibati</v>
          </cell>
          <cell r="N692" t="str">
            <v>TIBATI</v>
          </cell>
          <cell r="O692" t="str">
            <v>MAYO BALEO</v>
          </cell>
          <cell r="P692" t="str">
            <v>Franklin INACK</v>
          </cell>
          <cell r="Q692">
            <v>683715735</v>
          </cell>
          <cell r="R692">
            <v>656072579</v>
          </cell>
          <cell r="S692" t="str">
            <v>Alain Etoundi</v>
          </cell>
          <cell r="T692" t="str">
            <v>Valeur HOUELL</v>
          </cell>
          <cell r="U692" t="str">
            <v>I H S</v>
          </cell>
        </row>
        <row r="693">
          <cell r="A693" t="str">
            <v>ADM_105</v>
          </cell>
          <cell r="B693" t="str">
            <v>IHS_NGD_084</v>
          </cell>
          <cell r="C693" t="str">
            <v>ADM_105</v>
          </cell>
          <cell r="D693" t="str">
            <v>North</v>
          </cell>
          <cell r="E693" t="str">
            <v>Adamawa</v>
          </cell>
          <cell r="F693" t="str">
            <v>Tibati-Market-MTN-IHS</v>
          </cell>
          <cell r="G693" t="str">
            <v>P4</v>
          </cell>
          <cell r="H693" t="str">
            <v>Grid-Gen</v>
          </cell>
          <cell r="I693" t="str">
            <v>On Air</v>
          </cell>
          <cell r="J693" t="str">
            <v>Outdoor</v>
          </cell>
          <cell r="K693" t="str">
            <v>AC</v>
          </cell>
          <cell r="L693" t="str">
            <v>I-Eng</v>
          </cell>
          <cell r="M693" t="str">
            <v>Tibati</v>
          </cell>
          <cell r="N693" t="str">
            <v>TIBATI</v>
          </cell>
          <cell r="O693" t="str">
            <v>TIBATI</v>
          </cell>
          <cell r="P693" t="str">
            <v>Franklin INACK</v>
          </cell>
          <cell r="Q693">
            <v>683715735</v>
          </cell>
          <cell r="R693">
            <v>656072579</v>
          </cell>
          <cell r="S693" t="str">
            <v>Alain Etoundi</v>
          </cell>
          <cell r="T693" t="str">
            <v>Valeur HOUELL</v>
          </cell>
          <cell r="U693" t="str">
            <v>I H S</v>
          </cell>
        </row>
        <row r="694">
          <cell r="A694" t="str">
            <v>CTR_169</v>
          </cell>
          <cell r="B694" t="str">
            <v>IHS_NGD_051</v>
          </cell>
          <cell r="C694" t="str">
            <v>CTR_169</v>
          </cell>
          <cell r="D694" t="str">
            <v>North</v>
          </cell>
          <cell r="E694" t="str">
            <v>Adamawa</v>
          </cell>
          <cell r="F694" t="str">
            <v>Nyazoro-MTN-IHS</v>
          </cell>
          <cell r="G694" t="str">
            <v>P4</v>
          </cell>
          <cell r="H694" t="str">
            <v>Solar-Gen</v>
          </cell>
          <cell r="I694" t="str">
            <v>On Air</v>
          </cell>
          <cell r="J694" t="str">
            <v>Outdoor</v>
          </cell>
          <cell r="K694" t="str">
            <v>AC</v>
          </cell>
          <cell r="L694" t="str">
            <v>I-Eng</v>
          </cell>
          <cell r="M694" t="str">
            <v>Tibati</v>
          </cell>
          <cell r="N694" t="str">
            <v>TIBATI</v>
          </cell>
          <cell r="O694" t="str">
            <v>MARTAP</v>
          </cell>
          <cell r="P694" t="str">
            <v>Franklin INACK</v>
          </cell>
          <cell r="Q694">
            <v>683715735</v>
          </cell>
          <cell r="R694">
            <v>656072579</v>
          </cell>
          <cell r="S694" t="str">
            <v>Alain Etoundi</v>
          </cell>
          <cell r="T694" t="str">
            <v>Valeur HOUELL</v>
          </cell>
          <cell r="U694" t="str">
            <v>I H S</v>
          </cell>
        </row>
        <row r="695">
          <cell r="A695" t="str">
            <v>ADM_122</v>
          </cell>
          <cell r="B695" t="str">
            <v>IHS_NGD_076</v>
          </cell>
          <cell r="C695" t="str">
            <v>ADM_122</v>
          </cell>
          <cell r="D695" t="str">
            <v>North</v>
          </cell>
          <cell r="E695" t="str">
            <v>Adamawa</v>
          </cell>
          <cell r="F695" t="str">
            <v>Danfili-IHS</v>
          </cell>
          <cell r="G695" t="str">
            <v>P4</v>
          </cell>
          <cell r="H695" t="str">
            <v>Gen-Solar AER</v>
          </cell>
          <cell r="I695" t="str">
            <v>On Air</v>
          </cell>
          <cell r="J695" t="str">
            <v>Outdoor</v>
          </cell>
          <cell r="K695" t="str">
            <v>AC</v>
          </cell>
          <cell r="L695" t="str">
            <v>I-Eng</v>
          </cell>
          <cell r="M695" t="str">
            <v>Tibati</v>
          </cell>
          <cell r="N695" t="str">
            <v>TIBATI</v>
          </cell>
          <cell r="O695" t="str">
            <v>NGAOUNDAL</v>
          </cell>
          <cell r="P695" t="str">
            <v>Franklin INACK</v>
          </cell>
          <cell r="Q695">
            <v>683715735</v>
          </cell>
          <cell r="R695">
            <v>656072579</v>
          </cell>
          <cell r="S695" t="str">
            <v>Alain Etoundi</v>
          </cell>
          <cell r="T695" t="str">
            <v>Valeur HOUELL</v>
          </cell>
          <cell r="U695" t="str">
            <v>I H S</v>
          </cell>
        </row>
        <row r="696">
          <cell r="A696" t="str">
            <v>ADM_060</v>
          </cell>
          <cell r="B696" t="str">
            <v>IHS_NGD_046</v>
          </cell>
          <cell r="C696" t="str">
            <v>ADM_060</v>
          </cell>
          <cell r="D696" t="str">
            <v>North</v>
          </cell>
          <cell r="E696" t="str">
            <v>Adamawa</v>
          </cell>
          <cell r="F696" t="str">
            <v>Martap</v>
          </cell>
          <cell r="G696" t="str">
            <v>P5</v>
          </cell>
          <cell r="H696" t="str">
            <v>Solar-Gen</v>
          </cell>
          <cell r="I696" t="str">
            <v>On Air</v>
          </cell>
          <cell r="J696" t="str">
            <v>Outdoor</v>
          </cell>
          <cell r="K696" t="str">
            <v>AC</v>
          </cell>
          <cell r="L696" t="str">
            <v>I-Eng</v>
          </cell>
          <cell r="M696" t="str">
            <v>Tibati</v>
          </cell>
          <cell r="N696" t="str">
            <v>TIBATI</v>
          </cell>
          <cell r="O696" t="str">
            <v>MARTAP</v>
          </cell>
          <cell r="P696" t="str">
            <v>Franklin INACK</v>
          </cell>
          <cell r="Q696">
            <v>683715735</v>
          </cell>
          <cell r="R696">
            <v>656072579</v>
          </cell>
          <cell r="S696" t="str">
            <v>Alain Etoundi</v>
          </cell>
          <cell r="T696" t="str">
            <v>Valeur HOUELL</v>
          </cell>
          <cell r="U696" t="str">
            <v>I H S</v>
          </cell>
        </row>
        <row r="697">
          <cell r="A697" t="str">
            <v>ADM_024</v>
          </cell>
          <cell r="B697" t="str">
            <v>IHS_NGD_060</v>
          </cell>
          <cell r="C697" t="str">
            <v>ADM_024</v>
          </cell>
          <cell r="D697" t="str">
            <v>North</v>
          </cell>
          <cell r="E697" t="str">
            <v>Adamawa</v>
          </cell>
          <cell r="F697" t="str">
            <v>Galim-Tignere</v>
          </cell>
          <cell r="G697" t="str">
            <v>P5</v>
          </cell>
          <cell r="H697" t="str">
            <v>Hybrid-Gen</v>
          </cell>
          <cell r="I697" t="str">
            <v>On Air</v>
          </cell>
          <cell r="J697" t="str">
            <v>Outdoor</v>
          </cell>
          <cell r="K697" t="str">
            <v>AC</v>
          </cell>
          <cell r="L697" t="str">
            <v>I-Eng</v>
          </cell>
          <cell r="M697" t="str">
            <v>Tibati</v>
          </cell>
          <cell r="N697" t="str">
            <v>TIBATI</v>
          </cell>
          <cell r="O697" t="str">
            <v>GALIM TIGNERE</v>
          </cell>
          <cell r="P697" t="str">
            <v>Franklin INACK</v>
          </cell>
          <cell r="Q697">
            <v>683715735</v>
          </cell>
          <cell r="R697">
            <v>656072579</v>
          </cell>
          <cell r="S697" t="str">
            <v>Alain Etoundi</v>
          </cell>
          <cell r="T697" t="str">
            <v>Valeur HOUELL</v>
          </cell>
          <cell r="U697" t="str">
            <v>I H S</v>
          </cell>
        </row>
        <row r="698">
          <cell r="A698" t="str">
            <v>ADM_075</v>
          </cell>
          <cell r="B698" t="str">
            <v>IHS_NGD_102</v>
          </cell>
          <cell r="C698" t="str">
            <v>ADM_075</v>
          </cell>
          <cell r="D698" t="str">
            <v>North</v>
          </cell>
          <cell r="E698" t="str">
            <v>Adamawa</v>
          </cell>
          <cell r="F698" t="str">
            <v>Mayo Baleo-IHS</v>
          </cell>
          <cell r="G698" t="str">
            <v>P5</v>
          </cell>
          <cell r="H698" t="str">
            <v>Hybrid-Gen</v>
          </cell>
          <cell r="I698" t="str">
            <v>On Air</v>
          </cell>
          <cell r="J698" t="str">
            <v>Outdoor</v>
          </cell>
          <cell r="K698" t="str">
            <v>AC</v>
          </cell>
          <cell r="L698" t="str">
            <v>I-Eng</v>
          </cell>
          <cell r="M698" t="str">
            <v>Tibati</v>
          </cell>
          <cell r="N698" t="str">
            <v>TIBATI</v>
          </cell>
          <cell r="O698" t="str">
            <v>MAYO BALEO</v>
          </cell>
          <cell r="P698" t="str">
            <v>Franklin INACK</v>
          </cell>
          <cell r="Q698">
            <v>683715735</v>
          </cell>
          <cell r="R698">
            <v>656072579</v>
          </cell>
          <cell r="S698" t="str">
            <v>Alain Etoundi</v>
          </cell>
          <cell r="T698" t="str">
            <v>Valeur HOUELL</v>
          </cell>
          <cell r="U698" t="str">
            <v>I H S</v>
          </cell>
        </row>
        <row r="699">
          <cell r="A699" t="str">
            <v>ADM_153</v>
          </cell>
          <cell r="B699" t="str">
            <v>IHS_NGD_092</v>
          </cell>
          <cell r="C699" t="str">
            <v>ADM_153</v>
          </cell>
          <cell r="D699" t="str">
            <v>North</v>
          </cell>
          <cell r="E699" t="str">
            <v>Adamawa</v>
          </cell>
          <cell r="F699" t="str">
            <v>DARASALAM</v>
          </cell>
          <cell r="G699" t="str">
            <v>P5</v>
          </cell>
          <cell r="H699" t="str">
            <v>Hybrid-Gen</v>
          </cell>
          <cell r="I699" t="str">
            <v>On Air</v>
          </cell>
          <cell r="J699" t="str">
            <v>Outdoor</v>
          </cell>
          <cell r="K699" t="str">
            <v>AC</v>
          </cell>
          <cell r="L699" t="str">
            <v>I-Eng</v>
          </cell>
          <cell r="M699" t="str">
            <v>Tibati</v>
          </cell>
          <cell r="N699" t="str">
            <v>TIBATI</v>
          </cell>
          <cell r="O699" t="str">
            <v>BANYO</v>
          </cell>
          <cell r="P699" t="str">
            <v>Franklin INACK</v>
          </cell>
          <cell r="Q699">
            <v>683715735</v>
          </cell>
          <cell r="R699">
            <v>656072579</v>
          </cell>
          <cell r="S699" t="str">
            <v>Alain Etoundi</v>
          </cell>
          <cell r="T699" t="str">
            <v>Valeur HOUELL</v>
          </cell>
          <cell r="U699" t="str">
            <v>I H S</v>
          </cell>
        </row>
        <row r="700">
          <cell r="A700" t="str">
            <v>ADM_119</v>
          </cell>
          <cell r="B700" t="str">
            <v>IHS_NGD_213</v>
          </cell>
          <cell r="C700" t="str">
            <v>ADM_119</v>
          </cell>
          <cell r="D700" t="str">
            <v>North</v>
          </cell>
          <cell r="E700" t="str">
            <v>Adamawa</v>
          </cell>
          <cell r="F700" t="str">
            <v>Ngaoundal 3</v>
          </cell>
          <cell r="G700" t="str">
            <v>P5</v>
          </cell>
          <cell r="H700" t="str">
            <v>Grid-Gen</v>
          </cell>
          <cell r="I700" t="str">
            <v>On Air</v>
          </cell>
          <cell r="J700" t="str">
            <v>Outdoor</v>
          </cell>
          <cell r="K700" t="str">
            <v>AC</v>
          </cell>
          <cell r="L700" t="str">
            <v>I-Eng</v>
          </cell>
          <cell r="M700" t="str">
            <v>Meiganga</v>
          </cell>
          <cell r="N700" t="str">
            <v>Meiganga</v>
          </cell>
          <cell r="O700" t="str">
            <v>NGAOUNDAL</v>
          </cell>
          <cell r="P700" t="str">
            <v>Franklin INACK</v>
          </cell>
          <cell r="Q700">
            <v>683715735</v>
          </cell>
          <cell r="R700">
            <v>656072579</v>
          </cell>
          <cell r="S700" t="str">
            <v>Alain Etoundi</v>
          </cell>
          <cell r="T700" t="str">
            <v>Valeur HOUELL</v>
          </cell>
          <cell r="U700" t="str">
            <v>I H S</v>
          </cell>
        </row>
        <row r="701">
          <cell r="A701" t="str">
            <v>ADM_109</v>
          </cell>
          <cell r="B701" t="str">
            <v>IHS_NGD_091</v>
          </cell>
          <cell r="C701" t="str">
            <v>ADM_109</v>
          </cell>
          <cell r="D701" t="str">
            <v>North</v>
          </cell>
          <cell r="E701" t="str">
            <v>Adamawa</v>
          </cell>
          <cell r="F701" t="str">
            <v>MBAKAOU</v>
          </cell>
          <cell r="G701" t="str">
            <v>P5</v>
          </cell>
          <cell r="H701" t="str">
            <v>Grid-Gen</v>
          </cell>
          <cell r="I701" t="str">
            <v>On Air</v>
          </cell>
          <cell r="J701" t="str">
            <v>Outdoor</v>
          </cell>
          <cell r="K701" t="str">
            <v>AC</v>
          </cell>
          <cell r="L701" t="str">
            <v>I-Eng</v>
          </cell>
          <cell r="M701" t="str">
            <v>Tibati</v>
          </cell>
          <cell r="N701" t="str">
            <v>TIBATI</v>
          </cell>
          <cell r="O701" t="str">
            <v>TIBATI</v>
          </cell>
          <cell r="P701" t="str">
            <v>Franklin INACK</v>
          </cell>
          <cell r="Q701">
            <v>683715735</v>
          </cell>
          <cell r="R701">
            <v>656072579</v>
          </cell>
          <cell r="S701" t="str">
            <v>Alain Etoundi</v>
          </cell>
          <cell r="T701" t="str">
            <v>Valeur HOUELL</v>
          </cell>
          <cell r="U701" t="str">
            <v>I H S</v>
          </cell>
        </row>
        <row r="702">
          <cell r="A702" t="str">
            <v>ADM_103</v>
          </cell>
          <cell r="B702" t="str">
            <v>IHS_NGD_063</v>
          </cell>
          <cell r="C702" t="str">
            <v>ADM_103</v>
          </cell>
          <cell r="D702" t="str">
            <v>North</v>
          </cell>
          <cell r="E702" t="str">
            <v>Adamawa</v>
          </cell>
          <cell r="F702" t="str">
            <v>Wadjiri-IHS</v>
          </cell>
          <cell r="G702" t="str">
            <v>P5</v>
          </cell>
          <cell r="H702" t="str">
            <v>Hybrid-Gen</v>
          </cell>
          <cell r="I702" t="str">
            <v>On Air</v>
          </cell>
          <cell r="J702" t="str">
            <v>Outdoor</v>
          </cell>
          <cell r="K702" t="str">
            <v>AC</v>
          </cell>
          <cell r="L702" t="str">
            <v>I-Eng</v>
          </cell>
          <cell r="M702" t="str">
            <v>Tibati</v>
          </cell>
          <cell r="N702" t="str">
            <v>TIBATI</v>
          </cell>
          <cell r="O702" t="str">
            <v>TIBATI</v>
          </cell>
          <cell r="P702" t="str">
            <v>Franklin INACK</v>
          </cell>
          <cell r="Q702">
            <v>683715735</v>
          </cell>
          <cell r="R702">
            <v>656072579</v>
          </cell>
          <cell r="S702" t="str">
            <v>Alain Etoundi</v>
          </cell>
          <cell r="T702" t="str">
            <v>Valeur HOUELL</v>
          </cell>
          <cell r="U702" t="str">
            <v>I H S</v>
          </cell>
        </row>
        <row r="703">
          <cell r="A703" t="str">
            <v>ADM_064</v>
          </cell>
          <cell r="B703" t="str">
            <v>IHS_NGD_064</v>
          </cell>
          <cell r="C703" t="str">
            <v>ADM_064</v>
          </cell>
          <cell r="D703" t="str">
            <v>North</v>
          </cell>
          <cell r="E703" t="str">
            <v>Adamawa</v>
          </cell>
          <cell r="F703" t="str">
            <v>Koba-MTN</v>
          </cell>
          <cell r="G703" t="str">
            <v>P5</v>
          </cell>
          <cell r="H703" t="str">
            <v>Hybrid-Gen</v>
          </cell>
          <cell r="I703" t="str">
            <v>On Air</v>
          </cell>
          <cell r="J703" t="str">
            <v>Outdoor</v>
          </cell>
          <cell r="K703" t="str">
            <v>AC</v>
          </cell>
          <cell r="L703" t="str">
            <v>I-Eng</v>
          </cell>
          <cell r="M703" t="str">
            <v>Tibati</v>
          </cell>
          <cell r="N703" t="str">
            <v>TIBATI</v>
          </cell>
          <cell r="O703" t="str">
            <v>TIBATI</v>
          </cell>
          <cell r="P703" t="str">
            <v>Franklin INACK</v>
          </cell>
          <cell r="Q703">
            <v>683715735</v>
          </cell>
          <cell r="R703">
            <v>656072579</v>
          </cell>
          <cell r="S703" t="str">
            <v>Alain Etoundi</v>
          </cell>
          <cell r="T703" t="str">
            <v>Valeur HOUELL</v>
          </cell>
          <cell r="U703" t="str">
            <v>I H S</v>
          </cell>
        </row>
        <row r="704">
          <cell r="A704" t="str">
            <v>ADM_067</v>
          </cell>
          <cell r="B704" t="str">
            <v>IHS_NGD_059</v>
          </cell>
          <cell r="C704" t="str">
            <v>ADM_067</v>
          </cell>
          <cell r="D704" t="str">
            <v>North</v>
          </cell>
          <cell r="E704" t="str">
            <v>Adamawa</v>
          </cell>
          <cell r="F704" t="str">
            <v>Doualayel-MTN</v>
          </cell>
          <cell r="G704" t="str">
            <v>P5</v>
          </cell>
          <cell r="H704" t="str">
            <v>Hybrid-Gen</v>
          </cell>
          <cell r="I704" t="str">
            <v>On Air</v>
          </cell>
          <cell r="J704" t="str">
            <v>Outdoor</v>
          </cell>
          <cell r="K704" t="str">
            <v>AC</v>
          </cell>
          <cell r="L704" t="str">
            <v>I-Eng</v>
          </cell>
          <cell r="M704" t="str">
            <v>Tibati</v>
          </cell>
          <cell r="N704" t="str">
            <v>TIBATI</v>
          </cell>
          <cell r="O704" t="str">
            <v>MARTAP</v>
          </cell>
          <cell r="P704" t="str">
            <v>Franklin INACK</v>
          </cell>
          <cell r="Q704">
            <v>683715735</v>
          </cell>
          <cell r="R704">
            <v>656072579</v>
          </cell>
          <cell r="S704" t="str">
            <v>Alain Etoundi</v>
          </cell>
          <cell r="T704" t="str">
            <v>Valeur HOUELL</v>
          </cell>
          <cell r="U704" t="str">
            <v>I H S</v>
          </cell>
        </row>
        <row r="705">
          <cell r="A705" t="str">
            <v>CTR_170</v>
          </cell>
          <cell r="B705" t="str">
            <v>IHS_NGD_050</v>
          </cell>
          <cell r="C705" t="str">
            <v>CTR_170</v>
          </cell>
          <cell r="D705" t="str">
            <v>North</v>
          </cell>
          <cell r="E705" t="str">
            <v>Adamawa</v>
          </cell>
          <cell r="F705" t="str">
            <v>Balissa</v>
          </cell>
          <cell r="G705" t="str">
            <v>P5</v>
          </cell>
          <cell r="H705" t="str">
            <v>Solar-Gen</v>
          </cell>
          <cell r="I705" t="str">
            <v>On Air</v>
          </cell>
          <cell r="J705" t="str">
            <v>Outdoor</v>
          </cell>
          <cell r="K705" t="str">
            <v>AC</v>
          </cell>
          <cell r="L705" t="str">
            <v>I-Eng</v>
          </cell>
          <cell r="M705" t="str">
            <v>Tibati</v>
          </cell>
          <cell r="N705" t="str">
            <v>TIBATI</v>
          </cell>
          <cell r="O705" t="str">
            <v>MARTAP</v>
          </cell>
          <cell r="P705" t="str">
            <v>Franklin INACK</v>
          </cell>
          <cell r="Q705">
            <v>683715735</v>
          </cell>
          <cell r="R705">
            <v>656072579</v>
          </cell>
          <cell r="S705" t="str">
            <v>Alain Etoundi</v>
          </cell>
          <cell r="T705" t="str">
            <v>Valeur HOUELL</v>
          </cell>
          <cell r="U705" t="str">
            <v>I H S</v>
          </cell>
        </row>
        <row r="706">
          <cell r="A706" t="str">
            <v>ADM_154</v>
          </cell>
          <cell r="B706" t="str">
            <v>IHS_NGD_093</v>
          </cell>
          <cell r="C706" t="str">
            <v>ADM_154</v>
          </cell>
          <cell r="D706" t="str">
            <v>North</v>
          </cell>
          <cell r="E706" t="str">
            <v>Adamawa</v>
          </cell>
          <cell r="F706" t="str">
            <v>MBAMTI</v>
          </cell>
          <cell r="G706" t="str">
            <v>P5</v>
          </cell>
          <cell r="H706" t="str">
            <v>Solar-Gen</v>
          </cell>
          <cell r="I706" t="str">
            <v>On Air</v>
          </cell>
          <cell r="J706" t="str">
            <v>Outdoor</v>
          </cell>
          <cell r="K706" t="str">
            <v>AC</v>
          </cell>
          <cell r="L706" t="str">
            <v>I-Eng</v>
          </cell>
          <cell r="M706" t="str">
            <v>Tibati</v>
          </cell>
          <cell r="N706" t="str">
            <v>TIBATI</v>
          </cell>
          <cell r="O706" t="str">
            <v>BANYO</v>
          </cell>
          <cell r="P706" t="str">
            <v>Franklin INACK</v>
          </cell>
          <cell r="Q706">
            <v>683715735</v>
          </cell>
          <cell r="R706">
            <v>656072579</v>
          </cell>
          <cell r="S706" t="str">
            <v>Alain Etoundi</v>
          </cell>
          <cell r="T706" t="str">
            <v>Valeur HOUELL</v>
          </cell>
          <cell r="U706" t="str">
            <v>I H S</v>
          </cell>
        </row>
        <row r="707">
          <cell r="A707" t="str">
            <v>ADM_099</v>
          </cell>
          <cell r="B707" t="str">
            <v>IHS_NGD_086</v>
          </cell>
          <cell r="C707" t="str">
            <v>ADM_099</v>
          </cell>
          <cell r="D707" t="str">
            <v>North</v>
          </cell>
          <cell r="E707" t="str">
            <v>Adamawa</v>
          </cell>
          <cell r="F707" t="str">
            <v>Wada</v>
          </cell>
          <cell r="G707" t="str">
            <v>P5</v>
          </cell>
          <cell r="H707" t="str">
            <v>Solar-Gen</v>
          </cell>
          <cell r="I707" t="str">
            <v>On Air</v>
          </cell>
          <cell r="J707" t="str">
            <v>Outdoor</v>
          </cell>
          <cell r="K707" t="str">
            <v>AC</v>
          </cell>
          <cell r="L707" t="str">
            <v>I-Eng</v>
          </cell>
          <cell r="M707" t="str">
            <v>Tibati</v>
          </cell>
          <cell r="N707" t="str">
            <v>TIBATI</v>
          </cell>
          <cell r="O707" t="str">
            <v>TIBATI</v>
          </cell>
          <cell r="P707" t="str">
            <v>Franklin INACK</v>
          </cell>
          <cell r="Q707">
            <v>683715735</v>
          </cell>
          <cell r="R707">
            <v>656072579</v>
          </cell>
          <cell r="S707" t="str">
            <v>Alain Etoundi</v>
          </cell>
          <cell r="T707" t="str">
            <v>Valeur HOUELL</v>
          </cell>
          <cell r="U707" t="str">
            <v>I H S</v>
          </cell>
        </row>
        <row r="708">
          <cell r="A708" t="str">
            <v>ADM_098</v>
          </cell>
          <cell r="B708" t="str">
            <v>IHS_NGD_074</v>
          </cell>
          <cell r="C708" t="str">
            <v>ADM_098</v>
          </cell>
          <cell r="D708" t="str">
            <v>North</v>
          </cell>
          <cell r="E708" t="str">
            <v>Adamawa</v>
          </cell>
          <cell r="F708" t="str">
            <v>Maakola-MTN-IHS</v>
          </cell>
          <cell r="G708" t="str">
            <v>P5</v>
          </cell>
          <cell r="H708" t="str">
            <v>Solar-Gen</v>
          </cell>
          <cell r="I708" t="str">
            <v>On Air</v>
          </cell>
          <cell r="J708" t="str">
            <v>Outdoor</v>
          </cell>
          <cell r="K708" t="str">
            <v>AC</v>
          </cell>
          <cell r="L708" t="str">
            <v>I-Eng</v>
          </cell>
          <cell r="M708" t="str">
            <v>Tibati</v>
          </cell>
          <cell r="N708" t="str">
            <v>TIBATI</v>
          </cell>
          <cell r="O708" t="str">
            <v>NGAOUNDAL</v>
          </cell>
          <cell r="P708" t="str">
            <v>Franklin INACK</v>
          </cell>
          <cell r="Q708">
            <v>683715735</v>
          </cell>
          <cell r="R708">
            <v>656072579</v>
          </cell>
          <cell r="S708" t="str">
            <v>Alain Etoundi</v>
          </cell>
          <cell r="T708" t="str">
            <v>Valeur HOUELL</v>
          </cell>
          <cell r="U708" t="str">
            <v>I H S</v>
          </cell>
        </row>
        <row r="709">
          <cell r="A709" t="str">
            <v>ADM_063</v>
          </cell>
          <cell r="B709" t="str">
            <v>IHS_NGD_081</v>
          </cell>
          <cell r="C709" t="str">
            <v>ADM_063</v>
          </cell>
          <cell r="D709" t="str">
            <v>North</v>
          </cell>
          <cell r="E709" t="str">
            <v>Adamawa</v>
          </cell>
          <cell r="F709" t="str">
            <v>Febadi-MTN</v>
          </cell>
          <cell r="G709" t="str">
            <v>P5</v>
          </cell>
          <cell r="H709" t="str">
            <v>Solar-Gen</v>
          </cell>
          <cell r="I709" t="str">
            <v>On Air</v>
          </cell>
          <cell r="J709" t="str">
            <v>Indoor</v>
          </cell>
          <cell r="K709" t="str">
            <v>AC</v>
          </cell>
          <cell r="L709" t="str">
            <v>I-Eng</v>
          </cell>
          <cell r="M709" t="str">
            <v>Tibati</v>
          </cell>
          <cell r="N709" t="str">
            <v>TIBATI</v>
          </cell>
          <cell r="O709" t="str">
            <v>NGAOUNDAL</v>
          </cell>
          <cell r="P709" t="str">
            <v>Franklin INACK</v>
          </cell>
          <cell r="Q709">
            <v>683715735</v>
          </cell>
          <cell r="R709">
            <v>656072579</v>
          </cell>
          <cell r="S709" t="str">
            <v>Alain Etoundi</v>
          </cell>
          <cell r="T709" t="str">
            <v>Valeur HOUELL</v>
          </cell>
          <cell r="U709" t="str">
            <v>I H S</v>
          </cell>
        </row>
        <row r="710">
          <cell r="A710" t="str">
            <v>ADM_144</v>
          </cell>
          <cell r="B710" t="str">
            <v>IHS_NGD_231</v>
          </cell>
          <cell r="C710" t="str">
            <v>ADM_144</v>
          </cell>
          <cell r="D710" t="str">
            <v>North</v>
          </cell>
          <cell r="E710" t="str">
            <v>Adamawa</v>
          </cell>
          <cell r="F710" t="str">
            <v>SAMBO LAMBO-IHS</v>
          </cell>
          <cell r="G710" t="str">
            <v>P5</v>
          </cell>
          <cell r="H710" t="str">
            <v>Hybrid-Gen</v>
          </cell>
          <cell r="I710" t="str">
            <v>On Air</v>
          </cell>
          <cell r="J710" t="str">
            <v>Outdoor</v>
          </cell>
          <cell r="K710" t="str">
            <v>AC</v>
          </cell>
          <cell r="L710" t="str">
            <v>I-Eng</v>
          </cell>
          <cell r="M710" t="str">
            <v>Tibati</v>
          </cell>
          <cell r="N710" t="str">
            <v>TIBATI</v>
          </cell>
          <cell r="O710" t="str">
            <v>BANYO</v>
          </cell>
          <cell r="P710" t="str">
            <v>Franklin INACK</v>
          </cell>
          <cell r="Q710">
            <v>683715735</v>
          </cell>
          <cell r="R710">
            <v>656072579</v>
          </cell>
          <cell r="S710" t="str">
            <v>Alain Etoundi</v>
          </cell>
          <cell r="T710" t="str">
            <v>Valeur HOUELL</v>
          </cell>
          <cell r="U710" t="str">
            <v>I H S</v>
          </cell>
        </row>
        <row r="711">
          <cell r="A711" t="str">
            <v>EXN_032</v>
          </cell>
          <cell r="B711" t="str">
            <v>IHS_MAR_067</v>
          </cell>
          <cell r="C711" t="str">
            <v>EXN_032</v>
          </cell>
          <cell r="D711" t="str">
            <v>North</v>
          </cell>
          <cell r="E711" t="str">
            <v>Far North</v>
          </cell>
          <cell r="F711" t="str">
            <v>Mora-II</v>
          </cell>
          <cell r="G711" t="str">
            <v>P2</v>
          </cell>
          <cell r="H711" t="str">
            <v>Grid-Gen</v>
          </cell>
          <cell r="I711" t="str">
            <v>On Air</v>
          </cell>
          <cell r="J711" t="str">
            <v>Indoor</v>
          </cell>
          <cell r="K711" t="str">
            <v>AC</v>
          </cell>
          <cell r="L711" t="str">
            <v>I-Eng</v>
          </cell>
          <cell r="M711" t="str">
            <v>Maroua</v>
          </cell>
          <cell r="N711" t="str">
            <v>Mayo-Sava</v>
          </cell>
          <cell r="O711" t="str">
            <v>Mora</v>
          </cell>
          <cell r="P711" t="str">
            <v>Idrissou Yaouba</v>
          </cell>
          <cell r="Q711">
            <v>677549821</v>
          </cell>
          <cell r="R711">
            <v>655999821</v>
          </cell>
          <cell r="S711" t="str">
            <v>Alain Etoundi</v>
          </cell>
          <cell r="T711" t="str">
            <v>Valeur HOUELL</v>
          </cell>
          <cell r="U711" t="str">
            <v>I H S</v>
          </cell>
        </row>
        <row r="712">
          <cell r="A712" t="str">
            <v>EXN_006</v>
          </cell>
          <cell r="B712" t="str">
            <v>IHS_MAR_041</v>
          </cell>
          <cell r="C712" t="str">
            <v>EXN_006</v>
          </cell>
          <cell r="D712" t="str">
            <v>North</v>
          </cell>
          <cell r="E712" t="str">
            <v>Far North</v>
          </cell>
          <cell r="F712" t="str">
            <v>Bogo</v>
          </cell>
          <cell r="G712" t="str">
            <v>P2</v>
          </cell>
          <cell r="H712" t="str">
            <v>Grid-Hybrid-Gen</v>
          </cell>
          <cell r="I712" t="str">
            <v>On Air</v>
          </cell>
          <cell r="J712" t="str">
            <v>Indoor</v>
          </cell>
          <cell r="K712" t="str">
            <v>AC</v>
          </cell>
          <cell r="L712" t="str">
            <v>I-Eng</v>
          </cell>
          <cell r="M712" t="str">
            <v>Maroua</v>
          </cell>
          <cell r="N712" t="str">
            <v>Diamare</v>
          </cell>
          <cell r="O712" t="str">
            <v>Bogo</v>
          </cell>
          <cell r="P712" t="str">
            <v>Idrissou Yaouba</v>
          </cell>
          <cell r="Q712">
            <v>677549821</v>
          </cell>
          <cell r="R712">
            <v>655999821</v>
          </cell>
          <cell r="S712" t="str">
            <v>Alain Etoundi</v>
          </cell>
          <cell r="T712" t="str">
            <v>Valeur HOUELL</v>
          </cell>
          <cell r="U712" t="str">
            <v>I H S</v>
          </cell>
        </row>
        <row r="713">
          <cell r="A713" t="str">
            <v>EXN_016</v>
          </cell>
          <cell r="B713" t="str">
            <v>IHS_MAR_023</v>
          </cell>
          <cell r="C713" t="str">
            <v>EXN_016</v>
          </cell>
          <cell r="D713" t="str">
            <v>North</v>
          </cell>
          <cell r="E713" t="str">
            <v>Far North</v>
          </cell>
          <cell r="F713" t="str">
            <v>Maroua-Douggoy</v>
          </cell>
          <cell r="G713" t="str">
            <v>P2</v>
          </cell>
          <cell r="H713" t="str">
            <v>Grid-Gen</v>
          </cell>
          <cell r="I713" t="str">
            <v>On Air</v>
          </cell>
          <cell r="J713" t="str">
            <v>Indoor</v>
          </cell>
          <cell r="K713" t="str">
            <v>AC</v>
          </cell>
          <cell r="L713" t="str">
            <v>I-Eng</v>
          </cell>
          <cell r="M713" t="str">
            <v>Maroua</v>
          </cell>
          <cell r="N713" t="str">
            <v>Diamare</v>
          </cell>
          <cell r="O713" t="str">
            <v>Maroua3</v>
          </cell>
          <cell r="P713" t="str">
            <v>Idrissou Yaouba</v>
          </cell>
          <cell r="Q713">
            <v>677549821</v>
          </cell>
          <cell r="R713">
            <v>655999821</v>
          </cell>
          <cell r="S713" t="str">
            <v>Alain Etoundi</v>
          </cell>
          <cell r="T713" t="str">
            <v>Valeur HOUELL</v>
          </cell>
          <cell r="U713" t="str">
            <v>I H S</v>
          </cell>
        </row>
        <row r="714">
          <cell r="A714" t="str">
            <v>EXN_028</v>
          </cell>
          <cell r="B714" t="str">
            <v>IHS_MAR_035</v>
          </cell>
          <cell r="C714" t="str">
            <v>EXN_028</v>
          </cell>
          <cell r="D714" t="str">
            <v>North</v>
          </cell>
          <cell r="E714" t="str">
            <v>Far North</v>
          </cell>
          <cell r="F714" t="str">
            <v>Godola-MTN</v>
          </cell>
          <cell r="G714" t="str">
            <v>P2</v>
          </cell>
          <cell r="H714" t="str">
            <v>Grid-Gen</v>
          </cell>
          <cell r="I714" t="str">
            <v>On Air</v>
          </cell>
          <cell r="J714" t="str">
            <v>Indoor</v>
          </cell>
          <cell r="K714" t="str">
            <v>AC</v>
          </cell>
          <cell r="L714" t="str">
            <v>I-Eng</v>
          </cell>
          <cell r="M714" t="str">
            <v>Maroua</v>
          </cell>
          <cell r="N714" t="str">
            <v>Diamare</v>
          </cell>
          <cell r="O714" t="str">
            <v>Maroua2</v>
          </cell>
          <cell r="P714" t="str">
            <v>Idrissou Yaouba</v>
          </cell>
          <cell r="Q714">
            <v>677549821</v>
          </cell>
          <cell r="R714">
            <v>655999821</v>
          </cell>
          <cell r="S714" t="str">
            <v>Alain Etoundi</v>
          </cell>
          <cell r="T714" t="str">
            <v>Valeur HOUELL</v>
          </cell>
          <cell r="U714" t="str">
            <v>I H S</v>
          </cell>
        </row>
        <row r="715">
          <cell r="A715" t="str">
            <v>EXN_026</v>
          </cell>
          <cell r="B715" t="str">
            <v>IHS_MAR_034</v>
          </cell>
          <cell r="C715" t="str">
            <v>EXN_026</v>
          </cell>
          <cell r="D715" t="str">
            <v>North</v>
          </cell>
          <cell r="E715" t="str">
            <v>Far North</v>
          </cell>
          <cell r="F715" t="str">
            <v>Katoual-MTN</v>
          </cell>
          <cell r="G715" t="str">
            <v>P2</v>
          </cell>
          <cell r="H715" t="str">
            <v>Grid-Gen</v>
          </cell>
          <cell r="I715" t="str">
            <v>On Air</v>
          </cell>
          <cell r="J715" t="str">
            <v>Indoor</v>
          </cell>
          <cell r="K715" t="str">
            <v>AC</v>
          </cell>
          <cell r="L715" t="str">
            <v>I-Eng</v>
          </cell>
          <cell r="M715" t="str">
            <v>Maroua</v>
          </cell>
          <cell r="N715" t="str">
            <v>Diamare</v>
          </cell>
          <cell r="O715" t="str">
            <v>Maroua1</v>
          </cell>
          <cell r="P715" t="str">
            <v>Idrissou Yaouba</v>
          </cell>
          <cell r="Q715">
            <v>677549821</v>
          </cell>
          <cell r="R715">
            <v>655999821</v>
          </cell>
          <cell r="S715" t="str">
            <v>Alain Etoundi</v>
          </cell>
          <cell r="T715" t="str">
            <v>Valeur HOUELL</v>
          </cell>
          <cell r="U715" t="str">
            <v>I H S</v>
          </cell>
        </row>
        <row r="716">
          <cell r="A716" t="str">
            <v>EXN_029</v>
          </cell>
          <cell r="B716" t="str">
            <v>IHS_MAR_046</v>
          </cell>
          <cell r="C716" t="str">
            <v>EXN_029</v>
          </cell>
          <cell r="D716" t="str">
            <v>North</v>
          </cell>
          <cell r="E716" t="str">
            <v>Far North</v>
          </cell>
          <cell r="F716" t="str">
            <v>Makalingai-MTN</v>
          </cell>
          <cell r="G716" t="str">
            <v>P2</v>
          </cell>
          <cell r="H716" t="str">
            <v>Grid-Gen</v>
          </cell>
          <cell r="I716" t="str">
            <v>On Air</v>
          </cell>
          <cell r="J716" t="str">
            <v>Indoor</v>
          </cell>
          <cell r="K716" t="str">
            <v>AC</v>
          </cell>
          <cell r="L716" t="str">
            <v>I-Eng</v>
          </cell>
          <cell r="M716" t="str">
            <v>Maroua</v>
          </cell>
          <cell r="N716" t="str">
            <v>Mayo-Sava</v>
          </cell>
          <cell r="O716" t="str">
            <v>Tokombere</v>
          </cell>
          <cell r="P716" t="str">
            <v>Idrissou Yaouba</v>
          </cell>
          <cell r="Q716">
            <v>677549821</v>
          </cell>
          <cell r="R716">
            <v>655999821</v>
          </cell>
          <cell r="S716" t="str">
            <v>Alain Etoundi</v>
          </cell>
          <cell r="T716" t="str">
            <v>Valeur HOUELL</v>
          </cell>
          <cell r="U716" t="str">
            <v>I H S</v>
          </cell>
        </row>
        <row r="717">
          <cell r="A717" t="str">
            <v>EXN_113</v>
          </cell>
          <cell r="B717" t="str">
            <v>IHS_MAR_030</v>
          </cell>
          <cell r="C717" t="str">
            <v>EXN_113</v>
          </cell>
          <cell r="D717" t="str">
            <v>North</v>
          </cell>
          <cell r="E717" t="str">
            <v>Far North</v>
          </cell>
          <cell r="F717" t="str">
            <v>Kongola-IHS</v>
          </cell>
          <cell r="G717" t="str">
            <v>P2</v>
          </cell>
          <cell r="H717" t="str">
            <v>Grid-Gen</v>
          </cell>
          <cell r="I717" t="str">
            <v>On Air</v>
          </cell>
          <cell r="J717" t="str">
            <v>Outdoor</v>
          </cell>
          <cell r="K717" t="str">
            <v>AC</v>
          </cell>
          <cell r="L717" t="str">
            <v>I-Eng</v>
          </cell>
          <cell r="M717" t="str">
            <v>Maroua</v>
          </cell>
          <cell r="N717" t="str">
            <v>Diamare</v>
          </cell>
          <cell r="O717" t="str">
            <v>Maroua3</v>
          </cell>
          <cell r="P717" t="str">
            <v>Idrissou Yaouba</v>
          </cell>
          <cell r="Q717">
            <v>677549821</v>
          </cell>
          <cell r="R717">
            <v>655999821</v>
          </cell>
          <cell r="S717" t="str">
            <v>Alain Etoundi</v>
          </cell>
          <cell r="T717" t="str">
            <v>Valeur HOUELL</v>
          </cell>
          <cell r="U717" t="str">
            <v>I H S</v>
          </cell>
        </row>
        <row r="718">
          <cell r="A718" t="str">
            <v>EXN_066</v>
          </cell>
          <cell r="B718" t="str">
            <v>IHS_MAR_011</v>
          </cell>
          <cell r="C718" t="str">
            <v>EXN_066</v>
          </cell>
          <cell r="D718" t="str">
            <v>North</v>
          </cell>
          <cell r="E718" t="str">
            <v>Far North</v>
          </cell>
          <cell r="F718" t="str">
            <v>Maroua-Stade</v>
          </cell>
          <cell r="G718" t="str">
            <v>P3</v>
          </cell>
          <cell r="H718" t="str">
            <v>Grid-Gen</v>
          </cell>
          <cell r="I718" t="str">
            <v>On Air</v>
          </cell>
          <cell r="J718" t="str">
            <v>Outdoor</v>
          </cell>
          <cell r="K718" t="str">
            <v>AC</v>
          </cell>
          <cell r="L718" t="str">
            <v>I-Eng</v>
          </cell>
          <cell r="M718" t="str">
            <v>Maroua</v>
          </cell>
          <cell r="N718" t="str">
            <v>Diamare</v>
          </cell>
          <cell r="O718" t="str">
            <v>Maroua1</v>
          </cell>
          <cell r="P718" t="str">
            <v>Idrissou Yaouba</v>
          </cell>
          <cell r="Q718">
            <v>677549821</v>
          </cell>
          <cell r="R718">
            <v>655999821</v>
          </cell>
          <cell r="S718" t="str">
            <v>Alain Etoundi</v>
          </cell>
          <cell r="T718" t="str">
            <v>Valeur HOUELL</v>
          </cell>
          <cell r="U718" t="str">
            <v>I H S</v>
          </cell>
        </row>
        <row r="719">
          <cell r="A719" t="str">
            <v>EXN_001</v>
          </cell>
          <cell r="B719" t="str">
            <v>IHS_MAR_020</v>
          </cell>
          <cell r="C719" t="str">
            <v>EXN_001</v>
          </cell>
          <cell r="D719" t="str">
            <v>North</v>
          </cell>
          <cell r="E719" t="str">
            <v>Far North</v>
          </cell>
          <cell r="F719" t="str">
            <v>Sodecoton</v>
          </cell>
          <cell r="G719" t="str">
            <v>P3</v>
          </cell>
          <cell r="H719" t="str">
            <v>Grid-Gen</v>
          </cell>
          <cell r="I719" t="str">
            <v>On Air</v>
          </cell>
          <cell r="J719" t="str">
            <v>Indoor</v>
          </cell>
          <cell r="K719" t="str">
            <v>AC</v>
          </cell>
          <cell r="L719" t="str">
            <v>I-Eng</v>
          </cell>
          <cell r="M719" t="str">
            <v>Maroua</v>
          </cell>
          <cell r="N719" t="str">
            <v>Diamare</v>
          </cell>
          <cell r="O719" t="str">
            <v>Maroua1</v>
          </cell>
          <cell r="P719" t="str">
            <v>Idrissou Yaouba</v>
          </cell>
          <cell r="Q719">
            <v>677549821</v>
          </cell>
          <cell r="R719">
            <v>655999821</v>
          </cell>
          <cell r="S719" t="str">
            <v>Alain Etoundi</v>
          </cell>
          <cell r="T719" t="str">
            <v>Valeur HOUELL</v>
          </cell>
          <cell r="U719" t="str">
            <v>I H S</v>
          </cell>
        </row>
        <row r="720">
          <cell r="A720" t="str">
            <v>EXN_083</v>
          </cell>
          <cell r="B720" t="str">
            <v>IHS_MAR_019</v>
          </cell>
          <cell r="C720" t="str">
            <v>EXN_083</v>
          </cell>
          <cell r="D720" t="str">
            <v>North</v>
          </cell>
          <cell r="E720" t="str">
            <v>Far North</v>
          </cell>
          <cell r="F720" t="str">
            <v>Maroua-Ouro-Bah</v>
          </cell>
          <cell r="G720" t="str">
            <v>P3</v>
          </cell>
          <cell r="H720" t="str">
            <v>Grid-Gen</v>
          </cell>
          <cell r="I720" t="str">
            <v>On Air</v>
          </cell>
          <cell r="J720" t="str">
            <v>Outdoor</v>
          </cell>
          <cell r="K720" t="str">
            <v>AC</v>
          </cell>
          <cell r="L720" t="str">
            <v>I-Eng</v>
          </cell>
          <cell r="M720" t="str">
            <v>Maroua</v>
          </cell>
          <cell r="N720" t="str">
            <v>Diamare</v>
          </cell>
          <cell r="O720" t="str">
            <v>COMMUNE MAROUA 3</v>
          </cell>
          <cell r="P720" t="str">
            <v>Idrissou Yaouba</v>
          </cell>
          <cell r="Q720">
            <v>677549821</v>
          </cell>
          <cell r="R720">
            <v>655999821</v>
          </cell>
          <cell r="S720" t="str">
            <v>Alain Etoundi</v>
          </cell>
          <cell r="T720" t="str">
            <v>Valeur HOUELL</v>
          </cell>
          <cell r="U720" t="str">
            <v>I H S</v>
          </cell>
        </row>
        <row r="721">
          <cell r="A721" t="str">
            <v>EXN_030</v>
          </cell>
          <cell r="B721" t="str">
            <v>IHS_MAR_017</v>
          </cell>
          <cell r="C721" t="str">
            <v>EXN_030</v>
          </cell>
          <cell r="D721" t="str">
            <v>North</v>
          </cell>
          <cell r="E721" t="str">
            <v>Far North</v>
          </cell>
          <cell r="F721" t="str">
            <v>Doualare</v>
          </cell>
          <cell r="G721" t="str">
            <v>P3</v>
          </cell>
          <cell r="H721" t="str">
            <v>Solar-Grid-Gen</v>
          </cell>
          <cell r="I721" t="str">
            <v>On Air</v>
          </cell>
          <cell r="J721" t="str">
            <v>Indoor</v>
          </cell>
          <cell r="K721" t="str">
            <v>AC</v>
          </cell>
          <cell r="L721" t="str">
            <v>I-Eng</v>
          </cell>
          <cell r="M721" t="str">
            <v>Maroua</v>
          </cell>
          <cell r="N721" t="str">
            <v>Diamare</v>
          </cell>
          <cell r="O721" t="str">
            <v>COMMUNE MAROUA 2</v>
          </cell>
          <cell r="P721" t="str">
            <v>Idrissou Yaouba</v>
          </cell>
          <cell r="Q721">
            <v>677549821</v>
          </cell>
          <cell r="R721">
            <v>655999821</v>
          </cell>
          <cell r="S721" t="str">
            <v>Alain Etoundi</v>
          </cell>
          <cell r="T721" t="str">
            <v>Valeur HOUELL</v>
          </cell>
          <cell r="U721" t="str">
            <v>I H S</v>
          </cell>
        </row>
        <row r="722">
          <cell r="A722" t="str">
            <v>EXN_007</v>
          </cell>
          <cell r="B722" t="str">
            <v>IHS_MAR_088</v>
          </cell>
          <cell r="C722" t="str">
            <v>EXN_007</v>
          </cell>
          <cell r="D722" t="str">
            <v>North</v>
          </cell>
          <cell r="E722" t="str">
            <v>Far North</v>
          </cell>
          <cell r="F722" t="str">
            <v>Amchide</v>
          </cell>
          <cell r="G722" t="str">
            <v>P3</v>
          </cell>
          <cell r="H722" t="str">
            <v>Grid-Hybrid-Gen</v>
          </cell>
          <cell r="I722" t="str">
            <v>On Air</v>
          </cell>
          <cell r="J722" t="str">
            <v>Indoor</v>
          </cell>
          <cell r="K722" t="str">
            <v>AC</v>
          </cell>
          <cell r="L722" t="str">
            <v>I-Eng</v>
          </cell>
          <cell r="M722" t="str">
            <v>Maroua</v>
          </cell>
          <cell r="N722" t="str">
            <v>Mayo-Sava</v>
          </cell>
          <cell r="O722" t="str">
            <v>Mora</v>
          </cell>
          <cell r="P722" t="str">
            <v>Idrissou Yaouba</v>
          </cell>
          <cell r="Q722">
            <v>677549821</v>
          </cell>
          <cell r="R722">
            <v>655999821</v>
          </cell>
          <cell r="S722" t="str">
            <v>Alain Etoundi</v>
          </cell>
          <cell r="T722" t="str">
            <v>Valeur HOUELL</v>
          </cell>
          <cell r="U722" t="str">
            <v>I H S</v>
          </cell>
        </row>
        <row r="723">
          <cell r="A723" t="str">
            <v>EXN_053</v>
          </cell>
          <cell r="B723" t="str">
            <v>IHS_MAR_029</v>
          </cell>
          <cell r="C723" t="str">
            <v>EXN_053</v>
          </cell>
          <cell r="D723" t="str">
            <v>North</v>
          </cell>
          <cell r="E723" t="str">
            <v>Far North</v>
          </cell>
          <cell r="F723" t="str">
            <v>Kodek-Djarengol</v>
          </cell>
          <cell r="G723" t="str">
            <v>P3</v>
          </cell>
          <cell r="H723" t="str">
            <v>Grid-Gen</v>
          </cell>
          <cell r="I723" t="str">
            <v>On Air</v>
          </cell>
          <cell r="J723" t="str">
            <v>Outdoor</v>
          </cell>
          <cell r="K723" t="str">
            <v>AC</v>
          </cell>
          <cell r="L723" t="str">
            <v>I-Eng</v>
          </cell>
          <cell r="M723" t="str">
            <v>Maroua</v>
          </cell>
          <cell r="N723" t="str">
            <v>Diamare</v>
          </cell>
          <cell r="O723" t="str">
            <v>Maroua3</v>
          </cell>
          <cell r="P723" t="str">
            <v>Idrissou Yaouba</v>
          </cell>
          <cell r="Q723">
            <v>677549821</v>
          </cell>
          <cell r="R723">
            <v>655999821</v>
          </cell>
          <cell r="S723" t="str">
            <v>Alain Etoundi</v>
          </cell>
          <cell r="T723" t="str">
            <v>Valeur HOUELL</v>
          </cell>
          <cell r="U723" t="str">
            <v>I H S</v>
          </cell>
        </row>
        <row r="724">
          <cell r="A724" t="str">
            <v>EXN_092</v>
          </cell>
          <cell r="B724" t="str">
            <v>IHS_MAR_028</v>
          </cell>
          <cell r="C724" t="str">
            <v>EXN_092</v>
          </cell>
          <cell r="D724" t="str">
            <v>North</v>
          </cell>
          <cell r="E724" t="str">
            <v>Far North</v>
          </cell>
          <cell r="F724" t="str">
            <v>Maroua-Titouare(Ouro Tchédé)</v>
          </cell>
          <cell r="G724" t="str">
            <v>P3</v>
          </cell>
          <cell r="H724" t="str">
            <v>Grid-Gen</v>
          </cell>
          <cell r="I724" t="str">
            <v>On Air</v>
          </cell>
          <cell r="J724" t="str">
            <v>Outdoor</v>
          </cell>
          <cell r="K724" t="str">
            <v>AC</v>
          </cell>
          <cell r="L724" t="str">
            <v>I-Eng</v>
          </cell>
          <cell r="M724" t="str">
            <v>Maroua</v>
          </cell>
          <cell r="N724" t="str">
            <v>Diamare</v>
          </cell>
          <cell r="O724" t="str">
            <v>Maroua1</v>
          </cell>
          <cell r="P724" t="str">
            <v>Idrissou Yaouba</v>
          </cell>
          <cell r="Q724">
            <v>677549821</v>
          </cell>
          <cell r="R724">
            <v>655999821</v>
          </cell>
          <cell r="S724" t="str">
            <v>Alain Etoundi</v>
          </cell>
          <cell r="T724" t="str">
            <v>Valeur HOUELL</v>
          </cell>
          <cell r="U724" t="str">
            <v>I H S</v>
          </cell>
        </row>
        <row r="725">
          <cell r="A725" t="str">
            <v>EXN_086</v>
          </cell>
          <cell r="B725" t="str">
            <v>IHS_MAR_024</v>
          </cell>
          <cell r="C725" t="str">
            <v>EXN_086</v>
          </cell>
          <cell r="D725" t="str">
            <v>North</v>
          </cell>
          <cell r="E725" t="str">
            <v>Far North</v>
          </cell>
          <cell r="F725" t="str">
            <v>Maroua-Titouare-II</v>
          </cell>
          <cell r="G725" t="str">
            <v>P3</v>
          </cell>
          <cell r="H725" t="str">
            <v>Grid-Gen</v>
          </cell>
          <cell r="I725" t="str">
            <v>On Air</v>
          </cell>
          <cell r="J725" t="str">
            <v>Outdoor</v>
          </cell>
          <cell r="K725" t="str">
            <v>AC</v>
          </cell>
          <cell r="L725" t="str">
            <v>I-Eng</v>
          </cell>
          <cell r="M725" t="str">
            <v>Maroua</v>
          </cell>
          <cell r="N725" t="str">
            <v>Diamare</v>
          </cell>
          <cell r="O725" t="str">
            <v>COMMUNE MAROUA 1</v>
          </cell>
          <cell r="P725" t="str">
            <v>Idrissou Yaouba</v>
          </cell>
          <cell r="Q725">
            <v>677549821</v>
          </cell>
          <cell r="R725">
            <v>655999821</v>
          </cell>
          <cell r="S725" t="str">
            <v>Alain Etoundi</v>
          </cell>
          <cell r="T725" t="str">
            <v>Valeur HOUELL</v>
          </cell>
          <cell r="U725" t="str">
            <v>I H S</v>
          </cell>
        </row>
        <row r="726">
          <cell r="A726" t="str">
            <v>EXN_002</v>
          </cell>
          <cell r="B726" t="str">
            <v>IHS_MAR_007</v>
          </cell>
          <cell r="C726" t="str">
            <v>EXN_002</v>
          </cell>
          <cell r="D726" t="str">
            <v>North</v>
          </cell>
          <cell r="E726" t="str">
            <v>Far North</v>
          </cell>
          <cell r="F726" t="str">
            <v>Douggoy</v>
          </cell>
          <cell r="G726" t="str">
            <v>P3</v>
          </cell>
          <cell r="H726" t="str">
            <v>Grid-Gen</v>
          </cell>
          <cell r="I726" t="str">
            <v>On Air</v>
          </cell>
          <cell r="J726" t="str">
            <v>Indoor</v>
          </cell>
          <cell r="K726" t="str">
            <v>AC</v>
          </cell>
          <cell r="L726" t="str">
            <v>I-Eng</v>
          </cell>
          <cell r="M726" t="str">
            <v>Maroua</v>
          </cell>
          <cell r="N726" t="str">
            <v>Diamare</v>
          </cell>
          <cell r="O726" t="str">
            <v>Maroua3</v>
          </cell>
          <cell r="P726" t="str">
            <v>Idrissou Yaouba</v>
          </cell>
          <cell r="Q726">
            <v>677549821</v>
          </cell>
          <cell r="R726">
            <v>655999821</v>
          </cell>
          <cell r="S726" t="str">
            <v>Alain Etoundi</v>
          </cell>
          <cell r="T726" t="str">
            <v>Valeur HOUELL</v>
          </cell>
          <cell r="U726" t="str">
            <v>I H S</v>
          </cell>
        </row>
        <row r="727">
          <cell r="A727" t="str">
            <v>EXN_014</v>
          </cell>
          <cell r="B727" t="str">
            <v>IHS_MAR_052</v>
          </cell>
          <cell r="C727" t="str">
            <v>EXN_014</v>
          </cell>
          <cell r="D727" t="str">
            <v>North</v>
          </cell>
          <cell r="E727" t="str">
            <v>Far North</v>
          </cell>
          <cell r="F727" t="str">
            <v>Maga</v>
          </cell>
          <cell r="G727" t="str">
            <v>P3</v>
          </cell>
          <cell r="H727" t="str">
            <v>Grid-Gen</v>
          </cell>
          <cell r="I727" t="str">
            <v>On Air</v>
          </cell>
          <cell r="J727" t="str">
            <v>Indoor</v>
          </cell>
          <cell r="K727" t="str">
            <v>AC</v>
          </cell>
          <cell r="L727" t="str">
            <v>I-Eng</v>
          </cell>
          <cell r="M727" t="str">
            <v>Maroua</v>
          </cell>
          <cell r="N727" t="str">
            <v>Mayo-Danay</v>
          </cell>
          <cell r="O727" t="str">
            <v>Maga</v>
          </cell>
          <cell r="P727" t="str">
            <v>Idrissou Yaouba</v>
          </cell>
          <cell r="Q727">
            <v>677549821</v>
          </cell>
          <cell r="R727">
            <v>655999821</v>
          </cell>
          <cell r="S727" t="str">
            <v>Alain Etoundi</v>
          </cell>
          <cell r="T727" t="str">
            <v>Valeur HOUELL</v>
          </cell>
          <cell r="U727" t="str">
            <v>I H S</v>
          </cell>
        </row>
        <row r="728">
          <cell r="A728" t="str">
            <v>EXN_055</v>
          </cell>
          <cell r="B728" t="str">
            <v>IHS_MAR_027</v>
          </cell>
          <cell r="C728" t="str">
            <v>EXN_055</v>
          </cell>
          <cell r="D728" t="str">
            <v>North</v>
          </cell>
          <cell r="E728" t="str">
            <v>Far North</v>
          </cell>
          <cell r="F728" t="str">
            <v>Palar</v>
          </cell>
          <cell r="G728" t="str">
            <v>P3</v>
          </cell>
          <cell r="H728" t="str">
            <v>Grid-Gen</v>
          </cell>
          <cell r="I728" t="str">
            <v>On Air</v>
          </cell>
          <cell r="J728" t="str">
            <v>Outdoor</v>
          </cell>
          <cell r="K728" t="str">
            <v>AC</v>
          </cell>
          <cell r="L728" t="str">
            <v>I-Eng</v>
          </cell>
          <cell r="M728" t="str">
            <v>Maroua</v>
          </cell>
          <cell r="N728" t="str">
            <v>Diamare</v>
          </cell>
          <cell r="O728" t="str">
            <v>Maroua1</v>
          </cell>
          <cell r="P728" t="str">
            <v>Idrissou Yaouba</v>
          </cell>
          <cell r="Q728">
            <v>677549821</v>
          </cell>
          <cell r="R728">
            <v>655999821</v>
          </cell>
          <cell r="S728" t="str">
            <v>Alain Etoundi</v>
          </cell>
          <cell r="T728" t="str">
            <v>Valeur HOUELL</v>
          </cell>
          <cell r="U728" t="str">
            <v>I H S</v>
          </cell>
        </row>
        <row r="729">
          <cell r="A729" t="str">
            <v>EXN_067</v>
          </cell>
          <cell r="B729" t="str">
            <v>IHS_MAR_018</v>
          </cell>
          <cell r="C729" t="str">
            <v>EXN_067</v>
          </cell>
          <cell r="D729" t="str">
            <v>North</v>
          </cell>
          <cell r="E729" t="str">
            <v>Far North</v>
          </cell>
          <cell r="F729" t="str">
            <v>Maroua-Doursogo</v>
          </cell>
          <cell r="G729" t="str">
            <v>P3</v>
          </cell>
          <cell r="H729" t="str">
            <v>Grid-Gen</v>
          </cell>
          <cell r="I729" t="str">
            <v>On Air</v>
          </cell>
          <cell r="J729" t="str">
            <v>Outdoor</v>
          </cell>
          <cell r="K729" t="str">
            <v>AC</v>
          </cell>
          <cell r="L729" t="str">
            <v>I-Eng</v>
          </cell>
          <cell r="M729" t="str">
            <v>Maroua</v>
          </cell>
          <cell r="N729" t="str">
            <v>Diamare</v>
          </cell>
          <cell r="O729" t="str">
            <v>Maroua3</v>
          </cell>
          <cell r="P729" t="str">
            <v>Idrissou Yaouba</v>
          </cell>
          <cell r="Q729">
            <v>677549821</v>
          </cell>
          <cell r="R729">
            <v>655999821</v>
          </cell>
          <cell r="S729" t="str">
            <v>Alain Etoundi</v>
          </cell>
          <cell r="T729" t="str">
            <v>Valeur HOUELL</v>
          </cell>
          <cell r="U729" t="str">
            <v>I H S</v>
          </cell>
        </row>
        <row r="730">
          <cell r="A730" t="str">
            <v>EXN_046</v>
          </cell>
          <cell r="B730" t="str">
            <v>IHS_MAR_033</v>
          </cell>
          <cell r="C730" t="str">
            <v>EXN_046</v>
          </cell>
          <cell r="D730" t="str">
            <v>North</v>
          </cell>
          <cell r="E730" t="str">
            <v>Far North</v>
          </cell>
          <cell r="F730" t="str">
            <v>Bellare</v>
          </cell>
          <cell r="G730" t="str">
            <v>P3</v>
          </cell>
          <cell r="H730" t="str">
            <v>Solar-Grid-Gen</v>
          </cell>
          <cell r="I730" t="str">
            <v>On Air</v>
          </cell>
          <cell r="J730" t="str">
            <v>Outdoor</v>
          </cell>
          <cell r="K730" t="str">
            <v>AC</v>
          </cell>
          <cell r="L730" t="str">
            <v>I-Eng</v>
          </cell>
          <cell r="M730" t="str">
            <v>Maroua</v>
          </cell>
          <cell r="N730" t="str">
            <v>Diamare</v>
          </cell>
          <cell r="O730" t="str">
            <v>Maroua1</v>
          </cell>
          <cell r="P730" t="str">
            <v>Idrissou Yaouba</v>
          </cell>
          <cell r="Q730">
            <v>677549821</v>
          </cell>
          <cell r="R730">
            <v>655999821</v>
          </cell>
          <cell r="S730" t="str">
            <v>Alain Etoundi</v>
          </cell>
          <cell r="T730" t="str">
            <v>Valeur HOUELL</v>
          </cell>
          <cell r="U730" t="str">
            <v>I H S</v>
          </cell>
        </row>
        <row r="731">
          <cell r="A731" t="str">
            <v>EXN_036</v>
          </cell>
          <cell r="B731" t="str">
            <v>IHS_MAR_036</v>
          </cell>
          <cell r="C731" t="str">
            <v>EXN_036</v>
          </cell>
          <cell r="D731" t="str">
            <v>North</v>
          </cell>
          <cell r="E731" t="str">
            <v>Far North</v>
          </cell>
          <cell r="F731" t="str">
            <v>Balaza</v>
          </cell>
          <cell r="G731" t="str">
            <v>P3</v>
          </cell>
          <cell r="H731" t="str">
            <v>Solar-Grid-Gen</v>
          </cell>
          <cell r="I731" t="str">
            <v>On Air</v>
          </cell>
          <cell r="J731" t="str">
            <v>Outdoor</v>
          </cell>
          <cell r="K731" t="str">
            <v>AC</v>
          </cell>
          <cell r="L731" t="str">
            <v>I-Eng</v>
          </cell>
          <cell r="M731" t="str">
            <v>Maroua</v>
          </cell>
          <cell r="N731" t="str">
            <v>Diamare</v>
          </cell>
          <cell r="O731" t="str">
            <v>Maroua3</v>
          </cell>
          <cell r="P731" t="str">
            <v>Idrissou Yaouba</v>
          </cell>
          <cell r="Q731">
            <v>677549821</v>
          </cell>
          <cell r="R731">
            <v>655999821</v>
          </cell>
          <cell r="S731" t="str">
            <v>Alain Etoundi</v>
          </cell>
          <cell r="T731" t="str">
            <v>Valeur HOUELL</v>
          </cell>
          <cell r="U731" t="str">
            <v>I H S</v>
          </cell>
        </row>
        <row r="732">
          <cell r="A732" t="str">
            <v>EXN_101</v>
          </cell>
          <cell r="B732" t="str">
            <v>IHS_MAR_026</v>
          </cell>
          <cell r="C732" t="str">
            <v>EXN_101</v>
          </cell>
          <cell r="D732" t="str">
            <v>North</v>
          </cell>
          <cell r="E732" t="str">
            <v>Far North</v>
          </cell>
          <cell r="F732" t="str">
            <v>Djarengol-Delegue-IHS</v>
          </cell>
          <cell r="G732" t="str">
            <v>P3</v>
          </cell>
          <cell r="H732" t="str">
            <v>Grid-Gen</v>
          </cell>
          <cell r="I732" t="str">
            <v>On Air</v>
          </cell>
          <cell r="J732" t="str">
            <v>Outdoor</v>
          </cell>
          <cell r="K732" t="str">
            <v>AC</v>
          </cell>
          <cell r="L732" t="str">
            <v>I-Eng</v>
          </cell>
          <cell r="M732" t="str">
            <v>Maroua</v>
          </cell>
          <cell r="N732" t="str">
            <v>Diamare</v>
          </cell>
          <cell r="O732" t="str">
            <v>Maroua1</v>
          </cell>
          <cell r="P732" t="str">
            <v>Idrissou Yaouba</v>
          </cell>
          <cell r="Q732">
            <v>677549821</v>
          </cell>
          <cell r="R732">
            <v>655999821</v>
          </cell>
          <cell r="S732" t="str">
            <v>Alain Etoundi</v>
          </cell>
          <cell r="T732" t="str">
            <v>Valeur HOUELL</v>
          </cell>
          <cell r="U732" t="str">
            <v>I H S</v>
          </cell>
        </row>
        <row r="733">
          <cell r="A733" t="str">
            <v>EXN_190</v>
          </cell>
          <cell r="B733" t="str">
            <v>IHS_MAR_207</v>
          </cell>
          <cell r="C733" t="str">
            <v>EXN_190</v>
          </cell>
          <cell r="D733" t="str">
            <v>North</v>
          </cell>
          <cell r="E733" t="str">
            <v>Far North</v>
          </cell>
          <cell r="F733" t="str">
            <v>Dargala-new</v>
          </cell>
          <cell r="G733" t="str">
            <v>P3</v>
          </cell>
          <cell r="H733" t="str">
            <v>Grid-Gen</v>
          </cell>
          <cell r="I733" t="str">
            <v>On Air</v>
          </cell>
          <cell r="J733" t="str">
            <v>Outdoor</v>
          </cell>
          <cell r="K733" t="str">
            <v>AC</v>
          </cell>
          <cell r="L733" t="str">
            <v>I-Eng</v>
          </cell>
          <cell r="M733" t="str">
            <v>Maroua</v>
          </cell>
          <cell r="N733" t="str">
            <v>Diamare</v>
          </cell>
          <cell r="O733" t="str">
            <v>Dargala</v>
          </cell>
          <cell r="P733" t="str">
            <v>Idrissou Yaouba</v>
          </cell>
          <cell r="Q733">
            <v>677549821</v>
          </cell>
          <cell r="R733">
            <v>655999821</v>
          </cell>
          <cell r="S733" t="str">
            <v>Alain Etoundi</v>
          </cell>
          <cell r="T733" t="str">
            <v>Valeur HOUELL</v>
          </cell>
          <cell r="U733" t="str">
            <v>I H S</v>
          </cell>
        </row>
        <row r="734">
          <cell r="A734" t="str">
            <v>EXN_106</v>
          </cell>
          <cell r="B734" t="str">
            <v>IHS_MAR_069</v>
          </cell>
          <cell r="C734" t="str">
            <v>EXN_106</v>
          </cell>
          <cell r="D734" t="str">
            <v>North</v>
          </cell>
          <cell r="E734" t="str">
            <v>Far North</v>
          </cell>
          <cell r="F734" t="str">
            <v>Mora-IHS</v>
          </cell>
          <cell r="G734" t="str">
            <v>P3</v>
          </cell>
          <cell r="H734" t="str">
            <v>Grid-Gen</v>
          </cell>
          <cell r="I734" t="str">
            <v>On Air</v>
          </cell>
          <cell r="J734" t="str">
            <v>Indoor</v>
          </cell>
          <cell r="K734" t="str">
            <v>AC</v>
          </cell>
          <cell r="L734" t="str">
            <v>I-Eng</v>
          </cell>
          <cell r="M734" t="str">
            <v>Maroua</v>
          </cell>
          <cell r="N734" t="str">
            <v>Mayo-Sava</v>
          </cell>
          <cell r="O734" t="str">
            <v>Mora</v>
          </cell>
          <cell r="P734" t="str">
            <v>Idrissou Yaouba</v>
          </cell>
          <cell r="Q734">
            <v>677549821</v>
          </cell>
          <cell r="R734">
            <v>655999821</v>
          </cell>
          <cell r="S734" t="str">
            <v>Alain Etoundi</v>
          </cell>
          <cell r="T734" t="str">
            <v>Valeur HOUELL</v>
          </cell>
          <cell r="U734" t="str">
            <v>I H S</v>
          </cell>
        </row>
        <row r="735">
          <cell r="A735" t="str">
            <v>EXN_098</v>
          </cell>
          <cell r="B735" t="str">
            <v>IHS_MAR_051</v>
          </cell>
          <cell r="C735" t="str">
            <v>EXN_098</v>
          </cell>
          <cell r="D735" t="str">
            <v>North</v>
          </cell>
          <cell r="E735" t="str">
            <v>Far North</v>
          </cell>
          <cell r="F735" t="str">
            <v>Guirvidig</v>
          </cell>
          <cell r="G735" t="str">
            <v>P3</v>
          </cell>
          <cell r="H735" t="str">
            <v>Grid-Gen</v>
          </cell>
          <cell r="I735" t="str">
            <v>On Air</v>
          </cell>
          <cell r="J735" t="str">
            <v>Outdoor</v>
          </cell>
          <cell r="K735" t="str">
            <v>AC</v>
          </cell>
          <cell r="L735" t="str">
            <v>I-Eng</v>
          </cell>
          <cell r="M735" t="str">
            <v>Maroua</v>
          </cell>
          <cell r="N735" t="str">
            <v>Mayo-Danay</v>
          </cell>
          <cell r="O735" t="str">
            <v>Maga</v>
          </cell>
          <cell r="P735" t="str">
            <v>Idrissou Yaouba</v>
          </cell>
          <cell r="Q735">
            <v>677549821</v>
          </cell>
          <cell r="R735">
            <v>655999821</v>
          </cell>
          <cell r="S735" t="str">
            <v>Alain Etoundi</v>
          </cell>
          <cell r="T735" t="str">
            <v>Valeur HOUELL</v>
          </cell>
          <cell r="U735" t="str">
            <v>I H S</v>
          </cell>
        </row>
        <row r="736">
          <cell r="A736" t="str">
            <v>NRD_070</v>
          </cell>
          <cell r="B736" t="str">
            <v>IHS_GAR_060</v>
          </cell>
          <cell r="C736" t="str">
            <v>NRD_070</v>
          </cell>
          <cell r="D736" t="str">
            <v>North</v>
          </cell>
          <cell r="E736" t="str">
            <v>North</v>
          </cell>
          <cell r="F736" t="str">
            <v>Kong-kong-IHS</v>
          </cell>
          <cell r="G736" t="str">
            <v>P3</v>
          </cell>
          <cell r="H736" t="str">
            <v>Solar-Gen</v>
          </cell>
          <cell r="I736" t="str">
            <v>On Air</v>
          </cell>
          <cell r="J736" t="str">
            <v>Outdoor</v>
          </cell>
          <cell r="K736" t="str">
            <v>AC</v>
          </cell>
          <cell r="L736" t="str">
            <v>I-Eng</v>
          </cell>
          <cell r="M736" t="str">
            <v>Maroua 1</v>
          </cell>
          <cell r="N736" t="str">
            <v>MAYO- LOUTI</v>
          </cell>
          <cell r="O736" t="str">
            <v>Guider</v>
          </cell>
          <cell r="P736" t="str">
            <v>Idrissou Yaouba</v>
          </cell>
          <cell r="Q736">
            <v>677549821</v>
          </cell>
          <cell r="R736">
            <v>655999821</v>
          </cell>
          <cell r="S736" t="str">
            <v>Alain Etoundi</v>
          </cell>
          <cell r="T736" t="str">
            <v>Valeur HOUELL</v>
          </cell>
          <cell r="U736" t="str">
            <v>I H S</v>
          </cell>
        </row>
        <row r="737">
          <cell r="A737" t="str">
            <v>EXN_169</v>
          </cell>
          <cell r="B737" t="str">
            <v>IHS_MAR_341</v>
          </cell>
          <cell r="C737" t="str">
            <v>EXN_169</v>
          </cell>
          <cell r="D737" t="str">
            <v>North</v>
          </cell>
          <cell r="E737" t="str">
            <v>Far North</v>
          </cell>
          <cell r="F737" t="str">
            <v>MEME II</v>
          </cell>
          <cell r="G737" t="str">
            <v>P4</v>
          </cell>
          <cell r="H737" t="str">
            <v>Grid-Gen</v>
          </cell>
          <cell r="I737" t="str">
            <v>On Air</v>
          </cell>
          <cell r="J737" t="str">
            <v>Outdoor</v>
          </cell>
          <cell r="K737" t="str">
            <v>AC</v>
          </cell>
          <cell r="L737" t="str">
            <v>I-Eng</v>
          </cell>
          <cell r="M737" t="str">
            <v>Maroua</v>
          </cell>
          <cell r="N737" t="str">
            <v>Mayo-Sava</v>
          </cell>
          <cell r="O737" t="str">
            <v>Mora</v>
          </cell>
          <cell r="P737" t="str">
            <v>Idrissou Yaouba</v>
          </cell>
          <cell r="Q737">
            <v>677549821</v>
          </cell>
          <cell r="R737">
            <v>655999821</v>
          </cell>
          <cell r="S737" t="str">
            <v>Alain Etoundi</v>
          </cell>
          <cell r="T737" t="str">
            <v>Valeur HOUELL</v>
          </cell>
          <cell r="U737" t="str">
            <v>I H S</v>
          </cell>
        </row>
        <row r="738">
          <cell r="A738" t="str">
            <v>EXN_171</v>
          </cell>
          <cell r="B738" t="str">
            <v>IHS_MAR_365</v>
          </cell>
          <cell r="C738" t="str">
            <v>EXN_171</v>
          </cell>
          <cell r="D738" t="str">
            <v>North</v>
          </cell>
          <cell r="E738" t="str">
            <v>Far North</v>
          </cell>
          <cell r="F738" t="str">
            <v>Dogba</v>
          </cell>
          <cell r="G738" t="str">
            <v>P4</v>
          </cell>
          <cell r="H738" t="str">
            <v>Gen Only</v>
          </cell>
          <cell r="I738" t="str">
            <v>On Air</v>
          </cell>
          <cell r="J738" t="str">
            <v>Outdoor</v>
          </cell>
          <cell r="K738" t="str">
            <v>AC</v>
          </cell>
          <cell r="L738" t="str">
            <v>I-Eng</v>
          </cell>
          <cell r="M738" t="str">
            <v>Maroua</v>
          </cell>
          <cell r="N738" t="str">
            <v>Diamare</v>
          </cell>
          <cell r="O738" t="str">
            <v>Maroua2</v>
          </cell>
          <cell r="P738" t="str">
            <v>Idrissou Yaouba</v>
          </cell>
          <cell r="Q738">
            <v>677549821</v>
          </cell>
          <cell r="R738">
            <v>655999821</v>
          </cell>
          <cell r="S738" t="str">
            <v>Alain Etoundi</v>
          </cell>
          <cell r="T738" t="str">
            <v>Valeur HOUELL</v>
          </cell>
          <cell r="U738" t="str">
            <v>I H S</v>
          </cell>
        </row>
        <row r="739">
          <cell r="A739" t="str">
            <v>NRD_092</v>
          </cell>
          <cell r="B739" t="str">
            <v>IHS_GAR_89</v>
          </cell>
          <cell r="C739" t="str">
            <v>NRD_092</v>
          </cell>
          <cell r="D739" t="str">
            <v>North</v>
          </cell>
          <cell r="E739" t="str">
            <v>North</v>
          </cell>
          <cell r="F739" t="str">
            <v>BOUDVA</v>
          </cell>
          <cell r="G739" t="str">
            <v>P4</v>
          </cell>
          <cell r="H739" t="str">
            <v>Gen Only</v>
          </cell>
          <cell r="I739" t="str">
            <v>On Air</v>
          </cell>
          <cell r="J739" t="str">
            <v>Outdoor</v>
          </cell>
          <cell r="K739" t="str">
            <v>AC</v>
          </cell>
          <cell r="L739" t="str">
            <v>I-Eng</v>
          </cell>
          <cell r="M739" t="str">
            <v>Maroua 1</v>
          </cell>
          <cell r="N739" t="str">
            <v>MAYO- LOUTI</v>
          </cell>
          <cell r="O739" t="str">
            <v>Guider</v>
          </cell>
          <cell r="P739" t="str">
            <v>Idrissou Yaouba</v>
          </cell>
          <cell r="Q739">
            <v>677549821</v>
          </cell>
          <cell r="R739">
            <v>655999821</v>
          </cell>
          <cell r="S739" t="str">
            <v>Alain Etoundi</v>
          </cell>
          <cell r="T739" t="str">
            <v>Valeur HOUELL</v>
          </cell>
          <cell r="U739" t="str">
            <v>I H S</v>
          </cell>
        </row>
        <row r="740">
          <cell r="A740" t="str">
            <v>EXN_145</v>
          </cell>
          <cell r="B740" t="str">
            <v>IHS_MAR_336</v>
          </cell>
          <cell r="C740" t="str">
            <v>EXN_145</v>
          </cell>
          <cell r="D740" t="str">
            <v>North</v>
          </cell>
          <cell r="E740" t="str">
            <v>Far North</v>
          </cell>
          <cell r="F740" t="str">
            <v>maroua Pitouare</v>
          </cell>
          <cell r="G740" t="str">
            <v>P4</v>
          </cell>
          <cell r="H740" t="str">
            <v>Grid-Gen</v>
          </cell>
          <cell r="I740" t="str">
            <v>On Air</v>
          </cell>
          <cell r="J740" t="str">
            <v>Outdoor</v>
          </cell>
          <cell r="K740" t="str">
            <v>AC</v>
          </cell>
          <cell r="L740" t="str">
            <v>I-Eng</v>
          </cell>
          <cell r="M740" t="str">
            <v>Maroua</v>
          </cell>
          <cell r="N740" t="str">
            <v>Diamare</v>
          </cell>
          <cell r="O740" t="str">
            <v>Maroua1</v>
          </cell>
          <cell r="P740" t="str">
            <v>Idrissou Yaouba</v>
          </cell>
          <cell r="Q740">
            <v>677549821</v>
          </cell>
          <cell r="R740">
            <v>655999821</v>
          </cell>
          <cell r="S740" t="str">
            <v>Alain Etoundi</v>
          </cell>
          <cell r="T740" t="str">
            <v>Valeur HOUELL</v>
          </cell>
          <cell r="U740" t="str">
            <v>I H S</v>
          </cell>
        </row>
        <row r="741">
          <cell r="A741" t="str">
            <v>EXN_184</v>
          </cell>
          <cell r="B741" t="str">
            <v>IHS_MAR_366</v>
          </cell>
          <cell r="C741" t="str">
            <v>EXN_184</v>
          </cell>
          <cell r="D741" t="str">
            <v>North</v>
          </cell>
          <cell r="E741" t="str">
            <v>Far North</v>
          </cell>
          <cell r="F741" t="str">
            <v>Maroua ouro Bah II</v>
          </cell>
          <cell r="G741" t="str">
            <v>P4</v>
          </cell>
          <cell r="H741" t="str">
            <v>Grid-Gen</v>
          </cell>
          <cell r="I741" t="str">
            <v>On Air</v>
          </cell>
          <cell r="J741" t="str">
            <v>Outdoor</v>
          </cell>
          <cell r="K741" t="str">
            <v>AC</v>
          </cell>
          <cell r="L741" t="str">
            <v>I-Eng</v>
          </cell>
          <cell r="M741" t="str">
            <v>Maroua</v>
          </cell>
          <cell r="N741" t="str">
            <v>Diamare</v>
          </cell>
          <cell r="O741" t="str">
            <v>Maroua3</v>
          </cell>
          <cell r="P741" t="str">
            <v>Idrissou Yaouba</v>
          </cell>
          <cell r="Q741">
            <v>677549821</v>
          </cell>
          <cell r="R741">
            <v>655999821</v>
          </cell>
          <cell r="S741" t="str">
            <v>Alain Etoundi</v>
          </cell>
          <cell r="T741" t="str">
            <v>Valeur HOUELL</v>
          </cell>
          <cell r="U741" t="str">
            <v>I H S</v>
          </cell>
        </row>
        <row r="742">
          <cell r="A742" t="str">
            <v>EXN_143</v>
          </cell>
          <cell r="B742" t="str">
            <v>IHS_MAR_334</v>
          </cell>
          <cell r="C742" t="str">
            <v>EXN_143</v>
          </cell>
          <cell r="D742" t="str">
            <v>North</v>
          </cell>
          <cell r="E742" t="str">
            <v>Far North</v>
          </cell>
          <cell r="F742" t="str">
            <v>Maroua Djarengol</v>
          </cell>
          <cell r="G742" t="str">
            <v>P4</v>
          </cell>
          <cell r="H742" t="str">
            <v>Solar-Grid-Gen</v>
          </cell>
          <cell r="I742" t="str">
            <v>On Air</v>
          </cell>
          <cell r="J742" t="str">
            <v>Outdoor</v>
          </cell>
          <cell r="K742" t="str">
            <v>AC</v>
          </cell>
          <cell r="L742" t="str">
            <v>I-Eng</v>
          </cell>
          <cell r="M742" t="str">
            <v>Maroua</v>
          </cell>
          <cell r="N742" t="str">
            <v>Diamare</v>
          </cell>
          <cell r="O742" t="str">
            <v>Maroua3</v>
          </cell>
          <cell r="P742" t="str">
            <v>Idrissou Yaouba</v>
          </cell>
          <cell r="Q742">
            <v>677549821</v>
          </cell>
          <cell r="R742">
            <v>655999821</v>
          </cell>
          <cell r="S742" t="str">
            <v>Alain Etoundi</v>
          </cell>
          <cell r="T742" t="str">
            <v>Valeur HOUELL</v>
          </cell>
          <cell r="U742" t="str">
            <v>I H S</v>
          </cell>
        </row>
        <row r="743">
          <cell r="A743" t="str">
            <v>EXN_147</v>
          </cell>
          <cell r="B743" t="str">
            <v>IHS_MAR_337</v>
          </cell>
          <cell r="C743" t="str">
            <v>EXN_147</v>
          </cell>
          <cell r="D743" t="str">
            <v>North</v>
          </cell>
          <cell r="E743" t="str">
            <v>Far North</v>
          </cell>
          <cell r="F743" t="str">
            <v>Maroua Zikirou</v>
          </cell>
          <cell r="G743" t="str">
            <v>P4</v>
          </cell>
          <cell r="H743" t="str">
            <v>Grid-Gen</v>
          </cell>
          <cell r="I743" t="str">
            <v>On Air</v>
          </cell>
          <cell r="J743" t="str">
            <v>Outdoor</v>
          </cell>
          <cell r="K743" t="str">
            <v>AC</v>
          </cell>
          <cell r="L743" t="str">
            <v>I-Eng</v>
          </cell>
          <cell r="M743" t="str">
            <v>Maroua</v>
          </cell>
          <cell r="N743" t="str">
            <v>Diamare</v>
          </cell>
          <cell r="O743" t="str">
            <v>Maroua1</v>
          </cell>
          <cell r="P743" t="str">
            <v>Idrissou Yaouba</v>
          </cell>
          <cell r="Q743">
            <v>677549821</v>
          </cell>
          <cell r="R743">
            <v>655999821</v>
          </cell>
          <cell r="S743" t="str">
            <v>Alain Etoundi</v>
          </cell>
          <cell r="T743" t="str">
            <v>Valeur HOUELL</v>
          </cell>
          <cell r="U743" t="str">
            <v>I H S</v>
          </cell>
        </row>
        <row r="744">
          <cell r="A744" t="str">
            <v>EXN_117</v>
          </cell>
          <cell r="B744" t="str">
            <v>IHS_MAR_206</v>
          </cell>
          <cell r="C744" t="str">
            <v>EXN_117</v>
          </cell>
          <cell r="D744" t="str">
            <v>North</v>
          </cell>
          <cell r="E744" t="str">
            <v>Far North</v>
          </cell>
          <cell r="F744" t="str">
            <v>Maroua-University</v>
          </cell>
          <cell r="G744" t="str">
            <v>P4</v>
          </cell>
          <cell r="H744" t="str">
            <v>Grid-Gen</v>
          </cell>
          <cell r="I744" t="str">
            <v>On Air</v>
          </cell>
          <cell r="J744" t="str">
            <v>Outdoor</v>
          </cell>
          <cell r="K744" t="str">
            <v>AC</v>
          </cell>
          <cell r="L744" t="str">
            <v>I-Eng</v>
          </cell>
          <cell r="M744" t="str">
            <v>Maroua</v>
          </cell>
          <cell r="N744" t="str">
            <v>Diamare</v>
          </cell>
          <cell r="O744" t="str">
            <v>Maroua3</v>
          </cell>
          <cell r="P744" t="str">
            <v>Idrissou Yaouba</v>
          </cell>
          <cell r="Q744">
            <v>677549821</v>
          </cell>
          <cell r="R744">
            <v>655999821</v>
          </cell>
          <cell r="S744" t="str">
            <v>Alain Etoundi</v>
          </cell>
          <cell r="T744" t="str">
            <v>Valeur HOUELL</v>
          </cell>
          <cell r="U744" t="str">
            <v>I H S</v>
          </cell>
        </row>
        <row r="745">
          <cell r="A745" t="str">
            <v>EXN_091</v>
          </cell>
          <cell r="B745" t="str">
            <v>IHS_MAR_009</v>
          </cell>
          <cell r="C745" t="str">
            <v>EXN_091</v>
          </cell>
          <cell r="D745" t="str">
            <v>North</v>
          </cell>
          <cell r="E745" t="str">
            <v>Far North</v>
          </cell>
          <cell r="F745" t="str">
            <v>Maroua-Stade-Domayo(Hardé)</v>
          </cell>
          <cell r="G745" t="str">
            <v>P4</v>
          </cell>
          <cell r="H745" t="str">
            <v>Solar-Grid-Gen</v>
          </cell>
          <cell r="I745" t="str">
            <v>On Air</v>
          </cell>
          <cell r="J745" t="str">
            <v>Outdoor</v>
          </cell>
          <cell r="K745" t="str">
            <v>AC</v>
          </cell>
          <cell r="L745" t="str">
            <v>I-Eng</v>
          </cell>
          <cell r="M745" t="str">
            <v>Maroua</v>
          </cell>
          <cell r="N745" t="str">
            <v>Diamare</v>
          </cell>
          <cell r="O745" t="str">
            <v>Maroua1</v>
          </cell>
          <cell r="P745" t="str">
            <v>Idrissou Yaouba</v>
          </cell>
          <cell r="Q745">
            <v>677549821</v>
          </cell>
          <cell r="R745">
            <v>655999821</v>
          </cell>
          <cell r="S745" t="str">
            <v>Alain Etoundi</v>
          </cell>
          <cell r="T745" t="str">
            <v>Valeur HOUELL</v>
          </cell>
          <cell r="U745" t="str">
            <v>I H S</v>
          </cell>
        </row>
        <row r="746">
          <cell r="A746" t="str">
            <v>EXN_111</v>
          </cell>
          <cell r="B746" t="str">
            <v>IHS_MAR_205</v>
          </cell>
          <cell r="C746" t="str">
            <v>EXN_111</v>
          </cell>
          <cell r="D746" t="str">
            <v>North</v>
          </cell>
          <cell r="E746" t="str">
            <v>Far North</v>
          </cell>
          <cell r="F746" t="str">
            <v>Maroua-Doualare-II</v>
          </cell>
          <cell r="G746" t="str">
            <v>P4</v>
          </cell>
          <cell r="H746" t="str">
            <v>Grid-Gen</v>
          </cell>
          <cell r="I746" t="str">
            <v>On Air</v>
          </cell>
          <cell r="J746" t="str">
            <v>Outdoor</v>
          </cell>
          <cell r="K746" t="str">
            <v>AC</v>
          </cell>
          <cell r="L746" t="str">
            <v>I-Eng</v>
          </cell>
          <cell r="M746" t="str">
            <v>Maroua</v>
          </cell>
          <cell r="N746" t="str">
            <v>Diamare</v>
          </cell>
          <cell r="O746" t="str">
            <v>COMMUNE MAROUA 2</v>
          </cell>
          <cell r="P746" t="str">
            <v>Idrissou Yaouba</v>
          </cell>
          <cell r="Q746">
            <v>677549821</v>
          </cell>
          <cell r="R746">
            <v>655999821</v>
          </cell>
          <cell r="S746" t="str">
            <v>Alain Etoundi</v>
          </cell>
          <cell r="T746" t="str">
            <v>Valeur HOUELL</v>
          </cell>
          <cell r="U746" t="str">
            <v>I H S</v>
          </cell>
        </row>
        <row r="747">
          <cell r="A747" t="str">
            <v>EXN_114</v>
          </cell>
          <cell r="B747" t="str">
            <v>IHS_MAR_201</v>
          </cell>
          <cell r="C747" t="str">
            <v>EXN_114</v>
          </cell>
          <cell r="D747" t="str">
            <v>North</v>
          </cell>
          <cell r="E747" t="str">
            <v>Far North</v>
          </cell>
          <cell r="F747" t="str">
            <v>Maroua-Diguirwo-IHS</v>
          </cell>
          <cell r="G747" t="str">
            <v>P4</v>
          </cell>
          <cell r="H747" t="str">
            <v>Grid-Gen</v>
          </cell>
          <cell r="I747" t="str">
            <v>On Air</v>
          </cell>
          <cell r="J747" t="str">
            <v>Outdoor</v>
          </cell>
          <cell r="K747" t="str">
            <v>AC</v>
          </cell>
          <cell r="L747" t="str">
            <v>I-Eng</v>
          </cell>
          <cell r="M747" t="str">
            <v>Maroua</v>
          </cell>
          <cell r="N747" t="str">
            <v>Diamare</v>
          </cell>
          <cell r="O747" t="str">
            <v>Maroua2</v>
          </cell>
          <cell r="P747" t="str">
            <v>Idrissou Yaouba</v>
          </cell>
          <cell r="Q747">
            <v>677549821</v>
          </cell>
          <cell r="R747">
            <v>655999821</v>
          </cell>
          <cell r="S747" t="str">
            <v>Alain Etoundi</v>
          </cell>
          <cell r="T747" t="str">
            <v>Valeur HOUELL</v>
          </cell>
          <cell r="U747" t="str">
            <v>I H S</v>
          </cell>
        </row>
        <row r="748">
          <cell r="A748" t="str">
            <v>EXN_110</v>
          </cell>
          <cell r="B748" t="str">
            <v>IHS_MAR_218</v>
          </cell>
          <cell r="C748" t="str">
            <v>EXN_110</v>
          </cell>
          <cell r="D748" t="str">
            <v>North</v>
          </cell>
          <cell r="E748" t="str">
            <v>Far North</v>
          </cell>
          <cell r="F748" t="str">
            <v>Maga-Ville</v>
          </cell>
          <cell r="G748" t="str">
            <v>P4</v>
          </cell>
          <cell r="H748" t="str">
            <v>Hybrid-Gen</v>
          </cell>
          <cell r="I748" t="str">
            <v>On Air</v>
          </cell>
          <cell r="J748" t="str">
            <v>Outdoor</v>
          </cell>
          <cell r="K748" t="str">
            <v>AC</v>
          </cell>
          <cell r="L748" t="str">
            <v>I-Eng</v>
          </cell>
          <cell r="M748" t="str">
            <v>Maroua</v>
          </cell>
          <cell r="N748" t="str">
            <v>Mayo-Danay</v>
          </cell>
          <cell r="O748" t="str">
            <v>Maga</v>
          </cell>
          <cell r="P748" t="str">
            <v>Idrissou Yaouba</v>
          </cell>
          <cell r="Q748">
            <v>677549821</v>
          </cell>
          <cell r="R748">
            <v>655999821</v>
          </cell>
          <cell r="S748" t="str">
            <v>Alain Etoundi</v>
          </cell>
          <cell r="T748" t="str">
            <v>Valeur HOUELL</v>
          </cell>
          <cell r="U748" t="str">
            <v>I H S</v>
          </cell>
        </row>
        <row r="749">
          <cell r="A749" t="str">
            <v>EXN_015</v>
          </cell>
          <cell r="B749" t="str">
            <v>IHS_MAR_047</v>
          </cell>
          <cell r="C749" t="str">
            <v>EXN_015</v>
          </cell>
          <cell r="D749" t="str">
            <v>North</v>
          </cell>
          <cell r="E749" t="str">
            <v>Far North</v>
          </cell>
          <cell r="F749" t="str">
            <v>Tokombere</v>
          </cell>
          <cell r="G749" t="str">
            <v>P4</v>
          </cell>
          <cell r="H749" t="str">
            <v>Grid-Gen</v>
          </cell>
          <cell r="I749" t="str">
            <v>On Air</v>
          </cell>
          <cell r="J749" t="str">
            <v>Indoor</v>
          </cell>
          <cell r="K749" t="str">
            <v>AC</v>
          </cell>
          <cell r="L749" t="str">
            <v>I-Eng</v>
          </cell>
          <cell r="M749" t="str">
            <v>Maroua</v>
          </cell>
          <cell r="N749" t="str">
            <v>Mayo-Sava</v>
          </cell>
          <cell r="O749" t="str">
            <v>Tokombere</v>
          </cell>
          <cell r="P749" t="str">
            <v>Idrissou Yaouba</v>
          </cell>
          <cell r="Q749">
            <v>677549821</v>
          </cell>
          <cell r="R749">
            <v>655999821</v>
          </cell>
          <cell r="S749" t="str">
            <v>Alain Etoundi</v>
          </cell>
          <cell r="T749" t="str">
            <v>Valeur HOUELL</v>
          </cell>
          <cell r="U749" t="str">
            <v>I H S</v>
          </cell>
        </row>
        <row r="750">
          <cell r="A750" t="str">
            <v>EXN_071</v>
          </cell>
          <cell r="B750" t="str">
            <v>IHS_MAR_014</v>
          </cell>
          <cell r="C750" t="str">
            <v>EXN_071</v>
          </cell>
          <cell r="D750" t="str">
            <v>North</v>
          </cell>
          <cell r="E750" t="str">
            <v>Far North</v>
          </cell>
          <cell r="F750" t="str">
            <v>Maroua-Camp-SIC</v>
          </cell>
          <cell r="G750" t="str">
            <v>P4</v>
          </cell>
          <cell r="H750" t="str">
            <v>Grid-Gen</v>
          </cell>
          <cell r="I750" t="str">
            <v>On Air</v>
          </cell>
          <cell r="J750" t="str">
            <v>Outdoor</v>
          </cell>
          <cell r="K750" t="str">
            <v>AC</v>
          </cell>
          <cell r="L750" t="str">
            <v>I-Eng</v>
          </cell>
          <cell r="M750" t="str">
            <v>Maroua</v>
          </cell>
          <cell r="N750" t="str">
            <v>Diamare</v>
          </cell>
          <cell r="O750" t="str">
            <v>COMMUNE MAROUA1</v>
          </cell>
          <cell r="P750" t="str">
            <v>Idrissou Yaouba</v>
          </cell>
          <cell r="Q750">
            <v>677549821</v>
          </cell>
          <cell r="R750">
            <v>655999821</v>
          </cell>
          <cell r="S750" t="str">
            <v>Alain Etoundi</v>
          </cell>
          <cell r="T750" t="str">
            <v>Valeur HOUELL</v>
          </cell>
          <cell r="U750" t="str">
            <v>I H S</v>
          </cell>
        </row>
        <row r="751">
          <cell r="A751" t="str">
            <v>EXN_008</v>
          </cell>
          <cell r="B751" t="str">
            <v>IHS_MAR_037</v>
          </cell>
          <cell r="C751" t="str">
            <v>EXN_008</v>
          </cell>
          <cell r="D751" t="str">
            <v>North</v>
          </cell>
          <cell r="E751" t="str">
            <v>Far North</v>
          </cell>
          <cell r="F751" t="str">
            <v>Salack</v>
          </cell>
          <cell r="G751" t="str">
            <v>P4</v>
          </cell>
          <cell r="H751" t="str">
            <v>Grid-Gen</v>
          </cell>
          <cell r="I751" t="str">
            <v>On Air</v>
          </cell>
          <cell r="J751" t="str">
            <v>Indoor</v>
          </cell>
          <cell r="K751" t="str">
            <v>AC</v>
          </cell>
          <cell r="L751" t="str">
            <v>I-Eng</v>
          </cell>
          <cell r="M751" t="str">
            <v>Maroua</v>
          </cell>
          <cell r="N751" t="str">
            <v>Diamare</v>
          </cell>
          <cell r="O751" t="str">
            <v>Maroua1</v>
          </cell>
          <cell r="P751" t="str">
            <v>Idrissou Yaouba</v>
          </cell>
          <cell r="Q751">
            <v>677549821</v>
          </cell>
          <cell r="R751">
            <v>655999821</v>
          </cell>
          <cell r="S751" t="str">
            <v>Alain Etoundi</v>
          </cell>
          <cell r="T751" t="str">
            <v>Valeur HOUELL</v>
          </cell>
          <cell r="U751" t="str">
            <v>I H S</v>
          </cell>
        </row>
        <row r="752">
          <cell r="A752" t="str">
            <v>EXN_087</v>
          </cell>
          <cell r="B752" t="str">
            <v>IHS_MAR_008</v>
          </cell>
          <cell r="C752" t="str">
            <v>EXN_087</v>
          </cell>
          <cell r="D752" t="str">
            <v>North</v>
          </cell>
          <cell r="E752" t="str">
            <v>Far North</v>
          </cell>
          <cell r="F752" t="str">
            <v>Maroua-Douggoy-Masalare</v>
          </cell>
          <cell r="G752" t="str">
            <v>P4</v>
          </cell>
          <cell r="H752" t="str">
            <v>Grid-Gen</v>
          </cell>
          <cell r="I752" t="str">
            <v>On Air</v>
          </cell>
          <cell r="J752" t="str">
            <v>Outdoor</v>
          </cell>
          <cell r="K752" t="str">
            <v>AC</v>
          </cell>
          <cell r="L752" t="str">
            <v>I-Eng</v>
          </cell>
          <cell r="M752" t="str">
            <v>Maroua</v>
          </cell>
          <cell r="N752" t="str">
            <v>Diamare</v>
          </cell>
          <cell r="O752" t="str">
            <v>Maroua3</v>
          </cell>
          <cell r="P752" t="str">
            <v>Idrissou Yaouba</v>
          </cell>
          <cell r="Q752">
            <v>677549821</v>
          </cell>
          <cell r="R752">
            <v>655999821</v>
          </cell>
          <cell r="S752" t="str">
            <v>Alain Etoundi</v>
          </cell>
          <cell r="T752" t="str">
            <v>Valeur HOUELL</v>
          </cell>
          <cell r="U752" t="str">
            <v>I H S</v>
          </cell>
        </row>
        <row r="753">
          <cell r="A753" t="str">
            <v>EXN_089</v>
          </cell>
          <cell r="B753" t="str">
            <v>IHS_MAR_004</v>
          </cell>
          <cell r="C753" t="str">
            <v>EXN_089</v>
          </cell>
          <cell r="D753" t="str">
            <v>North</v>
          </cell>
          <cell r="E753" t="str">
            <v>Far North</v>
          </cell>
          <cell r="F753" t="str">
            <v>Maroua-Boussaore(barmare)</v>
          </cell>
          <cell r="G753" t="str">
            <v>P4</v>
          </cell>
          <cell r="H753" t="str">
            <v>Grid-Gen</v>
          </cell>
          <cell r="I753" t="str">
            <v>On Air</v>
          </cell>
          <cell r="J753" t="str">
            <v>Outdoor</v>
          </cell>
          <cell r="K753" t="str">
            <v>AC</v>
          </cell>
          <cell r="L753" t="str">
            <v>I-Eng</v>
          </cell>
          <cell r="M753" t="str">
            <v>Maroua</v>
          </cell>
          <cell r="N753" t="str">
            <v>Diamare</v>
          </cell>
          <cell r="O753" t="str">
            <v>COMMUNE MAROUA 3</v>
          </cell>
          <cell r="P753" t="str">
            <v>Idrissou Yaouba</v>
          </cell>
          <cell r="Q753">
            <v>677549821</v>
          </cell>
          <cell r="R753">
            <v>655999821</v>
          </cell>
          <cell r="S753" t="str">
            <v>Alain Etoundi</v>
          </cell>
          <cell r="T753" t="str">
            <v>Valeur HOUELL</v>
          </cell>
          <cell r="U753" t="str">
            <v>I H S</v>
          </cell>
        </row>
        <row r="754">
          <cell r="A754" t="str">
            <v>EXN_116</v>
          </cell>
          <cell r="B754" t="str">
            <v>IHS_MAR_204</v>
          </cell>
          <cell r="C754" t="str">
            <v>EXN_116</v>
          </cell>
          <cell r="D754" t="str">
            <v>North</v>
          </cell>
          <cell r="E754" t="str">
            <v>Far North</v>
          </cell>
          <cell r="F754" t="str">
            <v>Maroua-Zokok-Palar-IHS</v>
          </cell>
          <cell r="G754" t="str">
            <v>P4</v>
          </cell>
          <cell r="H754" t="str">
            <v>Grid-Gen</v>
          </cell>
          <cell r="I754" t="str">
            <v>On Air</v>
          </cell>
          <cell r="J754" t="str">
            <v>Outdoor</v>
          </cell>
          <cell r="K754" t="str">
            <v>AC</v>
          </cell>
          <cell r="L754" t="str">
            <v>I-Eng</v>
          </cell>
          <cell r="M754" t="str">
            <v>Maroua</v>
          </cell>
          <cell r="N754" t="str">
            <v>Diamare</v>
          </cell>
          <cell r="O754" t="str">
            <v>Maroua1</v>
          </cell>
          <cell r="P754" t="str">
            <v>Idrissou Yaouba</v>
          </cell>
          <cell r="Q754">
            <v>677549821</v>
          </cell>
          <cell r="R754">
            <v>655999821</v>
          </cell>
          <cell r="S754" t="str">
            <v>Alain Etoundi</v>
          </cell>
          <cell r="T754" t="str">
            <v>Valeur HOUELL</v>
          </cell>
          <cell r="U754" t="str">
            <v>I H S</v>
          </cell>
        </row>
        <row r="755">
          <cell r="A755" t="str">
            <v>EXN_023</v>
          </cell>
          <cell r="B755" t="str">
            <v>IHS_MAR_045</v>
          </cell>
          <cell r="C755" t="str">
            <v>EXN_023</v>
          </cell>
          <cell r="D755" t="str">
            <v>North</v>
          </cell>
          <cell r="E755" t="str">
            <v>Far North</v>
          </cell>
          <cell r="F755" t="str">
            <v>Meri</v>
          </cell>
          <cell r="G755" t="str">
            <v>P4</v>
          </cell>
          <cell r="H755" t="str">
            <v>Grid-Gen</v>
          </cell>
          <cell r="I755" t="str">
            <v>On Air</v>
          </cell>
          <cell r="J755" t="str">
            <v>Outdoor</v>
          </cell>
          <cell r="K755" t="str">
            <v>AC</v>
          </cell>
          <cell r="L755" t="str">
            <v>I-Eng</v>
          </cell>
          <cell r="M755" t="str">
            <v>Maroua</v>
          </cell>
          <cell r="N755" t="str">
            <v>Diamare</v>
          </cell>
          <cell r="O755" t="str">
            <v>Meri</v>
          </cell>
          <cell r="P755" t="str">
            <v>Idrissou Yaouba</v>
          </cell>
          <cell r="Q755">
            <v>677549821</v>
          </cell>
          <cell r="R755">
            <v>655999821</v>
          </cell>
          <cell r="S755" t="str">
            <v>Alain Etoundi</v>
          </cell>
          <cell r="T755" t="str">
            <v>Valeur HOUELL</v>
          </cell>
          <cell r="U755" t="str">
            <v>I H S</v>
          </cell>
        </row>
        <row r="756">
          <cell r="A756" t="str">
            <v>EXN_054</v>
          </cell>
          <cell r="B756" t="str">
            <v>IHS_MAR_003</v>
          </cell>
          <cell r="C756" t="str">
            <v>EXN_054</v>
          </cell>
          <cell r="D756" t="str">
            <v>North</v>
          </cell>
          <cell r="E756" t="str">
            <v>Far North</v>
          </cell>
          <cell r="F756" t="str">
            <v>Domayo</v>
          </cell>
          <cell r="G756" t="str">
            <v>P4</v>
          </cell>
          <cell r="H756" t="str">
            <v>Grid-Gen</v>
          </cell>
          <cell r="I756" t="str">
            <v>On Air</v>
          </cell>
          <cell r="J756" t="str">
            <v>Outdoor</v>
          </cell>
          <cell r="K756" t="str">
            <v>AC</v>
          </cell>
          <cell r="L756" t="str">
            <v>I-Eng</v>
          </cell>
          <cell r="M756" t="str">
            <v>Maroua</v>
          </cell>
          <cell r="N756" t="str">
            <v>Diamare</v>
          </cell>
          <cell r="O756" t="str">
            <v>Maroua1</v>
          </cell>
          <cell r="P756" t="str">
            <v>Idrissou Yaouba</v>
          </cell>
          <cell r="Q756">
            <v>677549821</v>
          </cell>
          <cell r="R756">
            <v>655999821</v>
          </cell>
          <cell r="S756" t="str">
            <v>Alain Etoundi</v>
          </cell>
          <cell r="T756" t="str">
            <v>Valeur HOUELL</v>
          </cell>
          <cell r="U756" t="str">
            <v>I H S</v>
          </cell>
        </row>
        <row r="757">
          <cell r="A757" t="str">
            <v>EXN_090</v>
          </cell>
          <cell r="B757" t="str">
            <v>IHS_MAR_016</v>
          </cell>
          <cell r="C757" t="str">
            <v>EXN_090</v>
          </cell>
          <cell r="D757" t="str">
            <v>North</v>
          </cell>
          <cell r="E757" t="str">
            <v>Far North</v>
          </cell>
          <cell r="F757" t="str">
            <v>Maroua-Lopere-II(Djoudandé)</v>
          </cell>
          <cell r="G757" t="str">
            <v>P4</v>
          </cell>
          <cell r="H757" t="str">
            <v>Grid-Gen</v>
          </cell>
          <cell r="I757" t="str">
            <v>On Air</v>
          </cell>
          <cell r="J757" t="str">
            <v>Outdoor</v>
          </cell>
          <cell r="K757" t="str">
            <v>AC</v>
          </cell>
          <cell r="L757" t="str">
            <v>I-Eng</v>
          </cell>
          <cell r="M757" t="str">
            <v>Maroua</v>
          </cell>
          <cell r="N757" t="str">
            <v>Diamare</v>
          </cell>
          <cell r="O757" t="str">
            <v>Maroua2</v>
          </cell>
          <cell r="P757" t="str">
            <v>Idrissou Yaouba</v>
          </cell>
          <cell r="Q757">
            <v>677549821</v>
          </cell>
          <cell r="R757">
            <v>655999821</v>
          </cell>
          <cell r="S757" t="str">
            <v>Alain Etoundi</v>
          </cell>
          <cell r="T757" t="str">
            <v>Valeur HOUELL</v>
          </cell>
          <cell r="U757" t="str">
            <v>I H S</v>
          </cell>
        </row>
        <row r="758">
          <cell r="A758" t="str">
            <v>EXN_082</v>
          </cell>
          <cell r="B758" t="str">
            <v>IHS_MAR_015</v>
          </cell>
          <cell r="C758" t="str">
            <v>EXN_082</v>
          </cell>
          <cell r="D758" t="str">
            <v>North</v>
          </cell>
          <cell r="E758" t="str">
            <v>Far North</v>
          </cell>
          <cell r="F758" t="str">
            <v>Maroua-Loperey</v>
          </cell>
          <cell r="G758" t="str">
            <v>P4</v>
          </cell>
          <cell r="H758" t="str">
            <v>Grid Only</v>
          </cell>
          <cell r="I758" t="str">
            <v>On Air</v>
          </cell>
          <cell r="J758" t="str">
            <v>Outdoor</v>
          </cell>
          <cell r="K758" t="str">
            <v>AC</v>
          </cell>
          <cell r="L758" t="str">
            <v>I-Eng</v>
          </cell>
          <cell r="M758" t="str">
            <v>Maroua</v>
          </cell>
          <cell r="N758" t="str">
            <v>Diamare</v>
          </cell>
          <cell r="O758" t="str">
            <v>COMMUNE MAROUA 2</v>
          </cell>
          <cell r="P758" t="str">
            <v>Idrissou Yaouba</v>
          </cell>
          <cell r="Q758">
            <v>677549821</v>
          </cell>
          <cell r="R758">
            <v>655999821</v>
          </cell>
          <cell r="S758" t="str">
            <v>Alain Etoundi</v>
          </cell>
          <cell r="T758" t="str">
            <v>Valeur HOUELL</v>
          </cell>
          <cell r="U758" t="str">
            <v>I H S</v>
          </cell>
        </row>
        <row r="759">
          <cell r="A759" t="str">
            <v>EXN_084</v>
          </cell>
          <cell r="B759" t="str">
            <v>IHS_MAR_001</v>
          </cell>
          <cell r="C759" t="str">
            <v>EXN_084</v>
          </cell>
          <cell r="D759" t="str">
            <v>North</v>
          </cell>
          <cell r="E759" t="str">
            <v>Far North</v>
          </cell>
          <cell r="F759" t="str">
            <v>Maroua-Lougol</v>
          </cell>
          <cell r="G759" t="str">
            <v>P4</v>
          </cell>
          <cell r="H759" t="str">
            <v>Grid-Gen</v>
          </cell>
          <cell r="I759" t="str">
            <v>On Air</v>
          </cell>
          <cell r="J759" t="str">
            <v>Outdoor</v>
          </cell>
          <cell r="K759" t="str">
            <v>AC</v>
          </cell>
          <cell r="L759" t="str">
            <v>I-Eng</v>
          </cell>
          <cell r="M759" t="str">
            <v>Maroua</v>
          </cell>
          <cell r="N759" t="str">
            <v>Diamare</v>
          </cell>
          <cell r="O759" t="str">
            <v>COMMUNE MAROUA 1</v>
          </cell>
          <cell r="P759" t="str">
            <v>Idrissou Yaouba</v>
          </cell>
          <cell r="Q759">
            <v>677549821</v>
          </cell>
          <cell r="R759">
            <v>655999821</v>
          </cell>
          <cell r="S759" t="str">
            <v>Alain Etoundi</v>
          </cell>
          <cell r="T759" t="str">
            <v>Valeur HOUELL</v>
          </cell>
          <cell r="U759" t="str">
            <v>I H S</v>
          </cell>
        </row>
        <row r="760">
          <cell r="A760" t="str">
            <v>EXN_085</v>
          </cell>
          <cell r="B760" t="str">
            <v>IHS_MAR_006</v>
          </cell>
          <cell r="C760" t="str">
            <v>EXN_085</v>
          </cell>
          <cell r="D760" t="str">
            <v>North</v>
          </cell>
          <cell r="E760" t="str">
            <v>Far North</v>
          </cell>
          <cell r="F760" t="str">
            <v>Maroua-Marche-Abattoir</v>
          </cell>
          <cell r="G760" t="str">
            <v>P4</v>
          </cell>
          <cell r="H760" t="str">
            <v>Grid-Gen</v>
          </cell>
          <cell r="I760" t="str">
            <v>On Air</v>
          </cell>
          <cell r="J760" t="str">
            <v>Outdoor</v>
          </cell>
          <cell r="K760" t="str">
            <v>AC</v>
          </cell>
          <cell r="L760" t="str">
            <v>I-Eng</v>
          </cell>
          <cell r="M760" t="str">
            <v>Maroua</v>
          </cell>
          <cell r="N760" t="str">
            <v>Diamare</v>
          </cell>
          <cell r="O760" t="str">
            <v>Maroua2</v>
          </cell>
          <cell r="P760" t="str">
            <v>Idrissou Yaouba</v>
          </cell>
          <cell r="Q760">
            <v>677549821</v>
          </cell>
          <cell r="R760">
            <v>655999821</v>
          </cell>
          <cell r="S760" t="str">
            <v>Alain Etoundi</v>
          </cell>
          <cell r="T760" t="str">
            <v>Valeur HOUELL</v>
          </cell>
          <cell r="U760" t="str">
            <v>I H S</v>
          </cell>
        </row>
        <row r="761">
          <cell r="A761" t="str">
            <v>EXN_088</v>
          </cell>
          <cell r="B761" t="str">
            <v>IHS_MAR_012</v>
          </cell>
          <cell r="C761" t="str">
            <v>EXN_088</v>
          </cell>
          <cell r="D761" t="str">
            <v>North</v>
          </cell>
          <cell r="E761" t="str">
            <v>Far North</v>
          </cell>
          <cell r="F761" t="str">
            <v>Maroua-Diarenga</v>
          </cell>
          <cell r="G761" t="str">
            <v>P4</v>
          </cell>
          <cell r="H761" t="str">
            <v>Grid-Gen</v>
          </cell>
          <cell r="I761" t="str">
            <v>On Air</v>
          </cell>
          <cell r="J761" t="str">
            <v>Outdoor</v>
          </cell>
          <cell r="K761" t="str">
            <v>AC</v>
          </cell>
          <cell r="L761" t="str">
            <v>I-Eng</v>
          </cell>
          <cell r="M761" t="str">
            <v>Maroua</v>
          </cell>
          <cell r="N761" t="str">
            <v>Diamare</v>
          </cell>
          <cell r="O761" t="str">
            <v>Maroua1</v>
          </cell>
          <cell r="P761" t="str">
            <v>Idrissou Yaouba</v>
          </cell>
          <cell r="Q761">
            <v>677549821</v>
          </cell>
          <cell r="R761">
            <v>655999821</v>
          </cell>
          <cell r="S761" t="str">
            <v>Alain Etoundi</v>
          </cell>
          <cell r="T761" t="str">
            <v>Valeur HOUELL</v>
          </cell>
          <cell r="U761" t="str">
            <v>I H S</v>
          </cell>
        </row>
        <row r="762">
          <cell r="A762" t="str">
            <v>EXN_157</v>
          </cell>
          <cell r="B762" t="str">
            <v>IHS_MAR_032</v>
          </cell>
          <cell r="C762" t="str">
            <v>EXN_157</v>
          </cell>
          <cell r="D762" t="str">
            <v>North</v>
          </cell>
          <cell r="E762" t="str">
            <v>Far North</v>
          </cell>
          <cell r="F762" t="str">
            <v>Meskin</v>
          </cell>
          <cell r="G762" t="str">
            <v>P4</v>
          </cell>
          <cell r="H762" t="str">
            <v>Grid-Gen</v>
          </cell>
          <cell r="I762" t="str">
            <v>On Air</v>
          </cell>
          <cell r="J762" t="str">
            <v>Outdoor</v>
          </cell>
          <cell r="K762" t="str">
            <v>AC</v>
          </cell>
          <cell r="L762" t="str">
            <v>I-Eng</v>
          </cell>
          <cell r="M762" t="str">
            <v>Maroua</v>
          </cell>
          <cell r="N762" t="str">
            <v>Diamare</v>
          </cell>
          <cell r="O762" t="str">
            <v>Maroua1</v>
          </cell>
          <cell r="P762" t="str">
            <v>Idrissou Yaouba</v>
          </cell>
          <cell r="Q762">
            <v>677549821</v>
          </cell>
          <cell r="R762">
            <v>655999821</v>
          </cell>
          <cell r="S762" t="str">
            <v>Alain Etoundi</v>
          </cell>
          <cell r="T762" t="str">
            <v>Valeur HOUELL</v>
          </cell>
          <cell r="U762" t="str">
            <v>I H S</v>
          </cell>
        </row>
        <row r="763">
          <cell r="A763" t="str">
            <v>EXN_170</v>
          </cell>
          <cell r="B763" t="str">
            <v>IHS_MAR_031</v>
          </cell>
          <cell r="C763" t="str">
            <v>EXN_170</v>
          </cell>
          <cell r="D763" t="str">
            <v>North</v>
          </cell>
          <cell r="E763" t="str">
            <v>Far North</v>
          </cell>
          <cell r="F763" t="str">
            <v>Maroua Zokkok Laddeo</v>
          </cell>
          <cell r="G763" t="str">
            <v>P4</v>
          </cell>
          <cell r="H763" t="str">
            <v>Grid-Gen</v>
          </cell>
          <cell r="I763" t="str">
            <v>On Air</v>
          </cell>
          <cell r="J763" t="str">
            <v>Outdoor</v>
          </cell>
          <cell r="K763" t="str">
            <v>AC</v>
          </cell>
          <cell r="L763" t="str">
            <v>I-Eng</v>
          </cell>
          <cell r="M763" t="str">
            <v>Maroua</v>
          </cell>
          <cell r="N763" t="str">
            <v>Diamare</v>
          </cell>
          <cell r="O763" t="str">
            <v>Maroua1</v>
          </cell>
          <cell r="P763" t="str">
            <v>Idrissou Yaouba</v>
          </cell>
          <cell r="Q763">
            <v>677549821</v>
          </cell>
          <cell r="R763">
            <v>655999821</v>
          </cell>
          <cell r="S763" t="str">
            <v>Alain Etoundi</v>
          </cell>
          <cell r="T763" t="str">
            <v>Valeur HOUELL</v>
          </cell>
          <cell r="U763" t="str">
            <v>I H S</v>
          </cell>
        </row>
        <row r="764">
          <cell r="A764" t="str">
            <v>EXN_189</v>
          </cell>
          <cell r="B764" t="str">
            <v>IHS_MAR_220</v>
          </cell>
          <cell r="C764" t="str">
            <v>EXN_189</v>
          </cell>
          <cell r="D764" t="str">
            <v>North</v>
          </cell>
          <cell r="E764" t="str">
            <v>Far North</v>
          </cell>
          <cell r="F764" t="str">
            <v>Pouss-New</v>
          </cell>
          <cell r="G764" t="str">
            <v>P4</v>
          </cell>
          <cell r="H764" t="str">
            <v>Grid-Hybrid-Gen</v>
          </cell>
          <cell r="I764" t="str">
            <v>On Air</v>
          </cell>
          <cell r="J764" t="str">
            <v>Outdoor</v>
          </cell>
          <cell r="K764" t="str">
            <v>AC</v>
          </cell>
          <cell r="L764" t="str">
            <v>I-Eng</v>
          </cell>
          <cell r="M764" t="str">
            <v>Maroua</v>
          </cell>
          <cell r="N764" t="str">
            <v>Mayo-Danay</v>
          </cell>
          <cell r="O764" t="str">
            <v>Maga</v>
          </cell>
          <cell r="P764" t="str">
            <v>Idrissou Yaouba</v>
          </cell>
          <cell r="Q764">
            <v>677549821</v>
          </cell>
          <cell r="R764">
            <v>655999821</v>
          </cell>
          <cell r="S764" t="str">
            <v>Alain Etoundi</v>
          </cell>
          <cell r="T764" t="str">
            <v>Valeur HOUELL</v>
          </cell>
          <cell r="U764" t="str">
            <v>I H S</v>
          </cell>
        </row>
        <row r="765">
          <cell r="A765" t="str">
            <v>EXN_104</v>
          </cell>
          <cell r="B765" t="str">
            <v>IHS_MAR_080</v>
          </cell>
          <cell r="C765" t="str">
            <v>EXN_104</v>
          </cell>
          <cell r="D765" t="str">
            <v>North</v>
          </cell>
          <cell r="E765" t="str">
            <v>Far North</v>
          </cell>
          <cell r="F765" t="str">
            <v>Kolofata</v>
          </cell>
          <cell r="G765" t="str">
            <v>P4</v>
          </cell>
          <cell r="H765" t="str">
            <v>Grid-Hybrid-Gen</v>
          </cell>
          <cell r="I765" t="str">
            <v>On Air</v>
          </cell>
          <cell r="J765" t="str">
            <v>Indoor</v>
          </cell>
          <cell r="K765" t="str">
            <v>AC</v>
          </cell>
          <cell r="L765" t="str">
            <v>I-Eng</v>
          </cell>
          <cell r="M765" t="str">
            <v>Maroua</v>
          </cell>
          <cell r="N765" t="str">
            <v>Mayo-Sava</v>
          </cell>
          <cell r="O765" t="str">
            <v>Mora</v>
          </cell>
          <cell r="P765" t="str">
            <v>Idrissou Yaouba</v>
          </cell>
          <cell r="Q765">
            <v>677549821</v>
          </cell>
          <cell r="R765">
            <v>655999821</v>
          </cell>
          <cell r="S765" t="str">
            <v>Alain Etoundi</v>
          </cell>
          <cell r="T765" t="str">
            <v>Valeur HOUELL</v>
          </cell>
          <cell r="U765" t="str">
            <v>I H S</v>
          </cell>
        </row>
        <row r="766">
          <cell r="A766" t="str">
            <v>EXN_241</v>
          </cell>
          <cell r="B766" t="str">
            <v>IHS_MAR_010</v>
          </cell>
          <cell r="C766" t="str">
            <v>EXN_241</v>
          </cell>
          <cell r="D766" t="str">
            <v>North</v>
          </cell>
          <cell r="E766" t="str">
            <v>Far North</v>
          </cell>
          <cell r="F766" t="str">
            <v>Maroua-Domayo-IHS</v>
          </cell>
          <cell r="G766" t="str">
            <v>P4</v>
          </cell>
          <cell r="H766" t="str">
            <v>Grid-Gen</v>
          </cell>
          <cell r="I766" t="str">
            <v>On Air</v>
          </cell>
          <cell r="J766" t="str">
            <v>Outdoor</v>
          </cell>
          <cell r="K766" t="str">
            <v>AC</v>
          </cell>
          <cell r="L766" t="str">
            <v>I-Eng</v>
          </cell>
          <cell r="M766" t="str">
            <v>Maroua</v>
          </cell>
          <cell r="N766" t="str">
            <v>Diamare</v>
          </cell>
          <cell r="O766" t="str">
            <v>Maroua1</v>
          </cell>
          <cell r="P766" t="str">
            <v>Idrissou Yaouba</v>
          </cell>
          <cell r="Q766">
            <v>677549821</v>
          </cell>
          <cell r="R766">
            <v>655999821</v>
          </cell>
          <cell r="S766" t="str">
            <v>Alain Etoundi</v>
          </cell>
          <cell r="T766" t="str">
            <v>Valeur HOUELL</v>
          </cell>
          <cell r="U766" t="str">
            <v>I H S</v>
          </cell>
        </row>
        <row r="767">
          <cell r="A767" t="str">
            <v>EXN_134</v>
          </cell>
          <cell r="B767" t="str">
            <v>IHS_MAR_059</v>
          </cell>
          <cell r="C767" t="str">
            <v>EXN_134</v>
          </cell>
          <cell r="D767" t="str">
            <v>North</v>
          </cell>
          <cell r="E767" t="str">
            <v>Far North</v>
          </cell>
          <cell r="F767" t="str">
            <v>Mora Technical School</v>
          </cell>
          <cell r="G767" t="str">
            <v>P4</v>
          </cell>
          <cell r="H767" t="str">
            <v>Grid-Gen</v>
          </cell>
          <cell r="I767" t="str">
            <v>On Air</v>
          </cell>
          <cell r="J767" t="str">
            <v>Outdoor</v>
          </cell>
          <cell r="K767" t="str">
            <v>AC</v>
          </cell>
          <cell r="L767" t="str">
            <v>I-Eng</v>
          </cell>
          <cell r="M767" t="str">
            <v>Maroua</v>
          </cell>
          <cell r="N767" t="str">
            <v>Mayo-Sava</v>
          </cell>
          <cell r="O767" t="str">
            <v>Mora</v>
          </cell>
          <cell r="P767" t="str">
            <v>Idrissou Yaouba</v>
          </cell>
          <cell r="Q767">
            <v>677549821</v>
          </cell>
          <cell r="R767">
            <v>655999821</v>
          </cell>
          <cell r="S767" t="str">
            <v>Alain Etoundi</v>
          </cell>
          <cell r="T767" t="str">
            <v>Valeur HOUELL</v>
          </cell>
          <cell r="U767" t="str">
            <v>I H S</v>
          </cell>
        </row>
        <row r="768">
          <cell r="A768" t="str">
            <v>EXN_146</v>
          </cell>
          <cell r="B768" t="str">
            <v>IHS_MAR_200</v>
          </cell>
          <cell r="C768" t="str">
            <v>EXN_146</v>
          </cell>
          <cell r="D768" t="str">
            <v>North</v>
          </cell>
          <cell r="E768" t="str">
            <v>Far North</v>
          </cell>
          <cell r="F768" t="str">
            <v>Maroua Loperey II</v>
          </cell>
          <cell r="G768" t="str">
            <v>P4</v>
          </cell>
          <cell r="H768" t="str">
            <v>Grid-Gen</v>
          </cell>
          <cell r="I768" t="str">
            <v>On Air</v>
          </cell>
          <cell r="J768" t="str">
            <v>Outdoor</v>
          </cell>
          <cell r="K768" t="str">
            <v>AC</v>
          </cell>
          <cell r="L768" t="str">
            <v>I-Eng</v>
          </cell>
          <cell r="M768" t="str">
            <v>Maroua</v>
          </cell>
          <cell r="N768" t="str">
            <v>Diamare</v>
          </cell>
          <cell r="O768" t="str">
            <v>Maroua2</v>
          </cell>
          <cell r="P768" t="str">
            <v>Idrissou Yaouba</v>
          </cell>
          <cell r="Q768">
            <v>677549821</v>
          </cell>
          <cell r="R768">
            <v>655999821</v>
          </cell>
          <cell r="S768" t="str">
            <v>Alain Etoundi</v>
          </cell>
          <cell r="T768" t="str">
            <v>Valeur HOUELL</v>
          </cell>
          <cell r="U768" t="str">
            <v>I H S</v>
          </cell>
        </row>
        <row r="769">
          <cell r="A769" t="str">
            <v>EXN_158</v>
          </cell>
          <cell r="B769" t="str">
            <v>IHS_BMD_200</v>
          </cell>
          <cell r="C769" t="str">
            <v>EXN_158</v>
          </cell>
          <cell r="D769" t="str">
            <v>North</v>
          </cell>
          <cell r="E769" t="str">
            <v>Far North</v>
          </cell>
          <cell r="F769" t="str">
            <v>MAROUA TOTAL DOMAYO</v>
          </cell>
          <cell r="G769" t="str">
            <v>P4</v>
          </cell>
          <cell r="H769" t="str">
            <v>Grid-Gen</v>
          </cell>
          <cell r="I769" t="str">
            <v>On Air</v>
          </cell>
          <cell r="J769" t="str">
            <v>Outdoor</v>
          </cell>
          <cell r="K769" t="str">
            <v>AC</v>
          </cell>
          <cell r="L769" t="str">
            <v>I-Eng</v>
          </cell>
          <cell r="M769" t="str">
            <v>Maroua</v>
          </cell>
          <cell r="N769" t="str">
            <v>Diamare</v>
          </cell>
          <cell r="O769" t="str">
            <v>Maroua1</v>
          </cell>
          <cell r="P769" t="str">
            <v>Idrissou Yaouba</v>
          </cell>
          <cell r="Q769">
            <v>677549821</v>
          </cell>
          <cell r="R769">
            <v>655999821</v>
          </cell>
          <cell r="S769" t="str">
            <v>Alain Etoundi</v>
          </cell>
          <cell r="T769" t="str">
            <v>Valeur HOUELL</v>
          </cell>
          <cell r="U769" t="str">
            <v>I H S</v>
          </cell>
        </row>
        <row r="770">
          <cell r="A770" t="str">
            <v>EXN_097</v>
          </cell>
          <cell r="B770" t="str">
            <v>IHS_MAR_040</v>
          </cell>
          <cell r="C770" t="str">
            <v>EXN_097</v>
          </cell>
          <cell r="D770" t="str">
            <v>North</v>
          </cell>
          <cell r="E770" t="str">
            <v>Far North</v>
          </cell>
          <cell r="F770" t="str">
            <v>Bogo-MTN</v>
          </cell>
          <cell r="G770" t="str">
            <v>P4</v>
          </cell>
          <cell r="H770" t="str">
            <v>Grid-Gen</v>
          </cell>
          <cell r="I770" t="str">
            <v>On Air</v>
          </cell>
          <cell r="J770" t="str">
            <v>Outdoor</v>
          </cell>
          <cell r="K770" t="str">
            <v>AC</v>
          </cell>
          <cell r="L770" t="str">
            <v>I-Eng</v>
          </cell>
          <cell r="M770" t="str">
            <v>Maroua</v>
          </cell>
          <cell r="N770" t="str">
            <v>Diamare</v>
          </cell>
          <cell r="O770" t="str">
            <v>Bogo</v>
          </cell>
          <cell r="P770" t="str">
            <v>Idrissou Yaouba</v>
          </cell>
          <cell r="Q770">
            <v>677549821</v>
          </cell>
          <cell r="R770">
            <v>655999821</v>
          </cell>
          <cell r="S770" t="str">
            <v>Alain Etoundi</v>
          </cell>
          <cell r="T770" t="str">
            <v>Valeur HOUELL</v>
          </cell>
          <cell r="U770" t="str">
            <v>I H S</v>
          </cell>
        </row>
        <row r="771">
          <cell r="A771" t="str">
            <v>EXN_115</v>
          </cell>
          <cell r="B771" t="str">
            <v>IHS_MAR_202</v>
          </cell>
          <cell r="C771" t="str">
            <v>EXN_115</v>
          </cell>
          <cell r="D771" t="str">
            <v>North</v>
          </cell>
          <cell r="E771" t="str">
            <v>Far North</v>
          </cell>
          <cell r="F771" t="str">
            <v>Maroua-Douggoy-Lopere-IHS</v>
          </cell>
          <cell r="G771" t="str">
            <v>P5</v>
          </cell>
          <cell r="H771" t="str">
            <v>Grid-Gen</v>
          </cell>
          <cell r="I771" t="str">
            <v>On Air</v>
          </cell>
          <cell r="J771" t="str">
            <v>Outdoor</v>
          </cell>
          <cell r="K771" t="str">
            <v>AC</v>
          </cell>
          <cell r="L771" t="str">
            <v>I-Eng</v>
          </cell>
          <cell r="M771" t="str">
            <v>Maroua</v>
          </cell>
          <cell r="N771" t="str">
            <v>Diamare</v>
          </cell>
          <cell r="O771" t="str">
            <v>Maroua2</v>
          </cell>
          <cell r="P771" t="str">
            <v>Idrissou Yaouba</v>
          </cell>
          <cell r="Q771">
            <v>677549821</v>
          </cell>
          <cell r="R771">
            <v>655999821</v>
          </cell>
          <cell r="S771" t="str">
            <v>Alain Etoundi</v>
          </cell>
          <cell r="T771" t="str">
            <v>Valeur HOUELL</v>
          </cell>
          <cell r="U771" t="str">
            <v>I H S</v>
          </cell>
        </row>
        <row r="772">
          <cell r="A772" t="str">
            <v>EXN_211</v>
          </cell>
          <cell r="B772" t="str">
            <v>IHS_MAR_378</v>
          </cell>
          <cell r="C772" t="str">
            <v>EXN_211</v>
          </cell>
          <cell r="D772" t="str">
            <v>North</v>
          </cell>
          <cell r="E772" t="str">
            <v>Far North</v>
          </cell>
          <cell r="F772" t="str">
            <v>Dakana </v>
          </cell>
          <cell r="G772" t="str">
            <v>P5</v>
          </cell>
          <cell r="H772" t="str">
            <v>Hybrid-Gen</v>
          </cell>
          <cell r="I772" t="str">
            <v>On Air</v>
          </cell>
          <cell r="J772" t="str">
            <v>Outdoor</v>
          </cell>
          <cell r="K772" t="str">
            <v>AC</v>
          </cell>
          <cell r="L772" t="str">
            <v>I-Eng</v>
          </cell>
          <cell r="M772" t="str">
            <v>Maroua</v>
          </cell>
          <cell r="N772" t="str">
            <v>Diamare</v>
          </cell>
          <cell r="O772" t="str">
            <v>Maroua2</v>
          </cell>
          <cell r="P772" t="str">
            <v>Idrissou Yaouba</v>
          </cell>
          <cell r="Q772">
            <v>677549821</v>
          </cell>
          <cell r="R772">
            <v>655999821</v>
          </cell>
          <cell r="S772" t="str">
            <v>Alain Etoundi</v>
          </cell>
          <cell r="T772" t="str">
            <v>Valeur HOUELL</v>
          </cell>
          <cell r="U772" t="str">
            <v>I H S</v>
          </cell>
        </row>
        <row r="773">
          <cell r="A773" t="str">
            <v>EXN_199</v>
          </cell>
          <cell r="B773" t="str">
            <v>IHS_MAR_379</v>
          </cell>
          <cell r="C773" t="str">
            <v>EXN_199</v>
          </cell>
          <cell r="D773" t="str">
            <v>North</v>
          </cell>
          <cell r="E773" t="str">
            <v>Far North</v>
          </cell>
          <cell r="F773" t="str">
            <v>Ouro Zangui</v>
          </cell>
          <cell r="G773" t="str">
            <v>P5</v>
          </cell>
          <cell r="H773" t="str">
            <v>Hybrid-Gen</v>
          </cell>
          <cell r="I773" t="str">
            <v>On Air</v>
          </cell>
          <cell r="J773" t="str">
            <v>Outdoor</v>
          </cell>
          <cell r="K773" t="str">
            <v>AC</v>
          </cell>
          <cell r="L773" t="str">
            <v>I-Eng</v>
          </cell>
          <cell r="M773" t="str">
            <v>Maroua</v>
          </cell>
          <cell r="N773" t="str">
            <v>Diamare</v>
          </cell>
          <cell r="O773" t="str">
            <v>Dargala</v>
          </cell>
          <cell r="P773" t="str">
            <v>Idrissou Yaouba</v>
          </cell>
          <cell r="Q773">
            <v>677549821</v>
          </cell>
          <cell r="R773">
            <v>655999821</v>
          </cell>
          <cell r="S773" t="str">
            <v>Alain Etoundi</v>
          </cell>
          <cell r="T773" t="str">
            <v>Valeur HOUELL</v>
          </cell>
          <cell r="U773" t="str">
            <v>I H S</v>
          </cell>
        </row>
        <row r="774">
          <cell r="A774" t="str">
            <v>EXN_218</v>
          </cell>
          <cell r="B774" t="str">
            <v>IHS_MAR_386</v>
          </cell>
          <cell r="C774" t="str">
            <v>EXN_218</v>
          </cell>
          <cell r="D774" t="str">
            <v>North</v>
          </cell>
          <cell r="E774" t="str">
            <v>Far North</v>
          </cell>
          <cell r="F774" t="str">
            <v>SEDEK</v>
          </cell>
          <cell r="G774" t="str">
            <v>P5</v>
          </cell>
          <cell r="H774" t="str">
            <v>Hybrid-Gen</v>
          </cell>
          <cell r="I774" t="str">
            <v>On Air</v>
          </cell>
          <cell r="J774" t="str">
            <v>Outdoor</v>
          </cell>
          <cell r="K774" t="str">
            <v>AC</v>
          </cell>
          <cell r="L774" t="str">
            <v>I-Eng</v>
          </cell>
          <cell r="M774" t="str">
            <v>Maroua</v>
          </cell>
          <cell r="N774" t="str">
            <v>Diamare</v>
          </cell>
          <cell r="O774" t="str">
            <v>Dargala</v>
          </cell>
          <cell r="P774" t="str">
            <v>Idrissou Yaouba</v>
          </cell>
          <cell r="Q774">
            <v>677549821</v>
          </cell>
          <cell r="R774">
            <v>655999821</v>
          </cell>
          <cell r="S774" t="str">
            <v>Alain Etoundi</v>
          </cell>
          <cell r="T774" t="str">
            <v>Valeur HOUELL</v>
          </cell>
          <cell r="U774" t="str">
            <v>I H S</v>
          </cell>
        </row>
        <row r="775">
          <cell r="A775" t="str">
            <v>EXN_153</v>
          </cell>
          <cell r="B775" t="str">
            <v>IHS_MAR_038</v>
          </cell>
          <cell r="C775" t="str">
            <v>EXN_153</v>
          </cell>
          <cell r="D775" t="str">
            <v>North</v>
          </cell>
          <cell r="E775" t="str">
            <v>Far North</v>
          </cell>
          <cell r="F775" t="str">
            <v>Salack IHS</v>
          </cell>
          <cell r="G775" t="str">
            <v>P5</v>
          </cell>
          <cell r="H775" t="str">
            <v>Solar-Gen</v>
          </cell>
          <cell r="I775" t="str">
            <v>On Air</v>
          </cell>
          <cell r="J775" t="str">
            <v>Outdoor</v>
          </cell>
          <cell r="K775" t="str">
            <v>AC</v>
          </cell>
          <cell r="L775" t="str">
            <v>I-Eng</v>
          </cell>
          <cell r="M775" t="str">
            <v>Maroua</v>
          </cell>
          <cell r="N775" t="str">
            <v>Diamare</v>
          </cell>
          <cell r="O775" t="str">
            <v>Maroua1</v>
          </cell>
          <cell r="P775" t="str">
            <v>Idrissou Yaouba</v>
          </cell>
          <cell r="Q775">
            <v>677549821</v>
          </cell>
          <cell r="R775">
            <v>655999821</v>
          </cell>
          <cell r="S775" t="str">
            <v>Alain Etoundi</v>
          </cell>
          <cell r="T775" t="str">
            <v>Valeur HOUELL</v>
          </cell>
          <cell r="U775" t="str">
            <v>I H S</v>
          </cell>
        </row>
        <row r="776">
          <cell r="A776" t="str">
            <v>EXN_226</v>
          </cell>
          <cell r="B776" t="str">
            <v>IHS_MAR_377</v>
          </cell>
          <cell r="C776" t="str">
            <v>EXN_226</v>
          </cell>
          <cell r="D776" t="str">
            <v>North</v>
          </cell>
          <cell r="E776" t="str">
            <v>Far North</v>
          </cell>
          <cell r="F776" t="str">
            <v>Mazera</v>
          </cell>
          <cell r="G776" t="str">
            <v>P5</v>
          </cell>
          <cell r="H776" t="str">
            <v>Hybrid-Gen</v>
          </cell>
          <cell r="I776" t="str">
            <v>On Air</v>
          </cell>
          <cell r="J776" t="str">
            <v>Outdoor</v>
          </cell>
          <cell r="K776" t="str">
            <v>AC</v>
          </cell>
          <cell r="L776" t="str">
            <v>I-Eng</v>
          </cell>
          <cell r="M776" t="str">
            <v>Maroua</v>
          </cell>
          <cell r="N776" t="str">
            <v>LOGONE ET CHARI</v>
          </cell>
          <cell r="O776" t="str">
            <v>Zina</v>
          </cell>
          <cell r="P776" t="str">
            <v>Idrissou Yaouba</v>
          </cell>
          <cell r="Q776">
            <v>677549821</v>
          </cell>
          <cell r="R776">
            <v>655999821</v>
          </cell>
          <cell r="S776" t="str">
            <v>Alain Etoundi</v>
          </cell>
          <cell r="T776" t="str">
            <v>Valeur HOUELL</v>
          </cell>
          <cell r="U776" t="str">
            <v>I H S</v>
          </cell>
        </row>
        <row r="777">
          <cell r="A777" t="str">
            <v>EXN_258</v>
          </cell>
          <cell r="B777" t="str">
            <v>IHS_MAR_310</v>
          </cell>
          <cell r="C777" t="str">
            <v>EXN_258</v>
          </cell>
          <cell r="D777" t="str">
            <v>North</v>
          </cell>
          <cell r="E777" t="str">
            <v>Far North</v>
          </cell>
          <cell r="F777" t="str">
            <v>Mora 4</v>
          </cell>
          <cell r="G777" t="str">
            <v>P4</v>
          </cell>
          <cell r="H777" t="str">
            <v>Grid-Gen</v>
          </cell>
          <cell r="I777">
            <v>0</v>
          </cell>
          <cell r="J777" t="str">
            <v>Outdoor</v>
          </cell>
          <cell r="K777" t="str">
            <v>AC</v>
          </cell>
          <cell r="L777" t="str">
            <v>I-Eng</v>
          </cell>
          <cell r="M777" t="str">
            <v>Maroua</v>
          </cell>
          <cell r="N777" t="str">
            <v>Mayo-Sava</v>
          </cell>
          <cell r="O777" t="str">
            <v>Mora</v>
          </cell>
          <cell r="P777" t="str">
            <v>Idrissou Yaouba</v>
          </cell>
          <cell r="Q777">
            <v>677549821</v>
          </cell>
          <cell r="R777">
            <v>655999821</v>
          </cell>
          <cell r="S777" t="str">
            <v>Alain Etoundi</v>
          </cell>
          <cell r="T777" t="str">
            <v>Valeur HOUELL</v>
          </cell>
          <cell r="U777" t="str">
            <v>I H S</v>
          </cell>
        </row>
        <row r="778">
          <cell r="A778" t="str">
            <v>NRD_009</v>
          </cell>
          <cell r="B778" t="str">
            <v>IHS_GAR_023</v>
          </cell>
          <cell r="C778" t="str">
            <v>NRD_009</v>
          </cell>
          <cell r="D778" t="str">
            <v>North</v>
          </cell>
          <cell r="E778" t="str">
            <v>North</v>
          </cell>
          <cell r="F778" t="str">
            <v>Garoua-Lainde</v>
          </cell>
          <cell r="G778" t="str">
            <v>P2</v>
          </cell>
          <cell r="H778" t="str">
            <v>Grid-Gen</v>
          </cell>
          <cell r="I778" t="str">
            <v>On Air</v>
          </cell>
          <cell r="J778" t="str">
            <v>Indoor</v>
          </cell>
          <cell r="K778" t="str">
            <v>AC</v>
          </cell>
          <cell r="L778" t="str">
            <v>I-Eng</v>
          </cell>
          <cell r="M778" t="str">
            <v>Garoua 2</v>
          </cell>
          <cell r="N778" t="str">
            <v>BENOUE</v>
          </cell>
          <cell r="O778" t="str">
            <v>Garoua II</v>
          </cell>
          <cell r="P778" t="str">
            <v>Jacques NGNIYANBE</v>
          </cell>
          <cell r="Q778">
            <v>677549822</v>
          </cell>
          <cell r="R778">
            <v>655999822</v>
          </cell>
          <cell r="S778" t="str">
            <v>Alain Etoundi</v>
          </cell>
          <cell r="T778" t="str">
            <v>Valeur HOUELL</v>
          </cell>
          <cell r="U778" t="str">
            <v>I H S</v>
          </cell>
        </row>
        <row r="779">
          <cell r="A779" t="str">
            <v>NRD_028</v>
          </cell>
          <cell r="B779" t="str">
            <v>IHS_GAR_049</v>
          </cell>
          <cell r="C779" t="str">
            <v>NRD_028</v>
          </cell>
          <cell r="D779" t="str">
            <v>North</v>
          </cell>
          <cell r="E779" t="str">
            <v>North</v>
          </cell>
          <cell r="F779" t="str">
            <v>Ribao</v>
          </cell>
          <cell r="G779" t="str">
            <v>P2</v>
          </cell>
          <cell r="H779" t="str">
            <v>Solar-Gen</v>
          </cell>
          <cell r="I779" t="str">
            <v>On Air</v>
          </cell>
          <cell r="J779" t="str">
            <v>Indoor</v>
          </cell>
          <cell r="K779" t="str">
            <v>AC</v>
          </cell>
          <cell r="L779" t="str">
            <v>I-Eng</v>
          </cell>
          <cell r="M779" t="str">
            <v>Garoua 2</v>
          </cell>
          <cell r="N779" t="str">
            <v>MAYO- LOUTI</v>
          </cell>
          <cell r="O779" t="str">
            <v>Guider</v>
          </cell>
          <cell r="P779" t="str">
            <v>Jacques NGNIYANBE</v>
          </cell>
          <cell r="Q779">
            <v>677549822</v>
          </cell>
          <cell r="R779">
            <v>655999822</v>
          </cell>
          <cell r="S779" t="str">
            <v>Alain Etoundi</v>
          </cell>
          <cell r="T779" t="str">
            <v>Valeur HOUELL</v>
          </cell>
          <cell r="U779" t="str">
            <v>I H S</v>
          </cell>
        </row>
        <row r="780">
          <cell r="A780" t="str">
            <v>NRD_026</v>
          </cell>
          <cell r="B780" t="str">
            <v>IHS_GAR_035</v>
          </cell>
          <cell r="C780" t="str">
            <v>NRD_026</v>
          </cell>
          <cell r="D780" t="str">
            <v>North</v>
          </cell>
          <cell r="E780" t="str">
            <v>North</v>
          </cell>
          <cell r="F780" t="str">
            <v>Badjouma</v>
          </cell>
          <cell r="G780" t="str">
            <v>P2</v>
          </cell>
          <cell r="H780" t="str">
            <v>Solar-Gen</v>
          </cell>
          <cell r="I780" t="str">
            <v>On Air</v>
          </cell>
          <cell r="J780" t="str">
            <v>Indoor</v>
          </cell>
          <cell r="K780" t="str">
            <v>AC</v>
          </cell>
          <cell r="L780" t="str">
            <v>I-Eng</v>
          </cell>
          <cell r="M780" t="str">
            <v>Garoua 2</v>
          </cell>
          <cell r="N780" t="str">
            <v>BENOUE</v>
          </cell>
          <cell r="O780" t="str">
            <v>Pitoa</v>
          </cell>
          <cell r="P780" t="str">
            <v>Jacques NGNIYANBE</v>
          </cell>
          <cell r="Q780">
            <v>677549822</v>
          </cell>
          <cell r="R780">
            <v>655999822</v>
          </cell>
          <cell r="S780" t="str">
            <v>Alain Etoundi</v>
          </cell>
          <cell r="T780" t="str">
            <v>Valeur HOUELL</v>
          </cell>
          <cell r="U780" t="str">
            <v>I H S</v>
          </cell>
        </row>
        <row r="781">
          <cell r="A781" t="str">
            <v>NRD_027</v>
          </cell>
          <cell r="B781" t="str">
            <v>IHS_GAR_057</v>
          </cell>
          <cell r="C781" t="str">
            <v>NRD_027</v>
          </cell>
          <cell r="D781" t="str">
            <v>North</v>
          </cell>
          <cell r="E781" t="str">
            <v>North</v>
          </cell>
          <cell r="F781" t="str">
            <v>Bidzar-MTN</v>
          </cell>
          <cell r="G781" t="str">
            <v>P2</v>
          </cell>
          <cell r="H781" t="str">
            <v>Gen Only</v>
          </cell>
          <cell r="I781" t="str">
            <v>On Air</v>
          </cell>
          <cell r="J781" t="str">
            <v>Indoor</v>
          </cell>
          <cell r="K781" t="str">
            <v>AC</v>
          </cell>
          <cell r="L781" t="str">
            <v>I-Eng</v>
          </cell>
          <cell r="M781" t="str">
            <v>Garoua 2</v>
          </cell>
          <cell r="N781" t="str">
            <v>MAYO- LOUTI</v>
          </cell>
          <cell r="O781" t="str">
            <v>Figuil</v>
          </cell>
          <cell r="P781" t="str">
            <v>Jacques NGNIYANBE</v>
          </cell>
          <cell r="Q781">
            <v>677549822</v>
          </cell>
          <cell r="R781">
            <v>655999822</v>
          </cell>
          <cell r="S781" t="str">
            <v>Alain Etoundi</v>
          </cell>
          <cell r="T781" t="str">
            <v>Valeur HOUELL</v>
          </cell>
          <cell r="U781" t="str">
            <v>I H S</v>
          </cell>
        </row>
        <row r="782">
          <cell r="A782" t="str">
            <v>NRD_035</v>
          </cell>
          <cell r="B782" t="str">
            <v>IHS_GAR_015</v>
          </cell>
          <cell r="C782" t="str">
            <v>NRD_035</v>
          </cell>
          <cell r="D782" t="str">
            <v>North</v>
          </cell>
          <cell r="E782" t="str">
            <v>North</v>
          </cell>
          <cell r="F782" t="str">
            <v>Gra-Plateau-MTN</v>
          </cell>
          <cell r="G782" t="str">
            <v>P2</v>
          </cell>
          <cell r="H782" t="str">
            <v>Grid-Gen</v>
          </cell>
          <cell r="I782" t="str">
            <v>On Air</v>
          </cell>
          <cell r="J782" t="str">
            <v>Indoor</v>
          </cell>
          <cell r="K782" t="str">
            <v>AC</v>
          </cell>
          <cell r="L782" t="str">
            <v>I-Eng</v>
          </cell>
          <cell r="M782" t="str">
            <v>Garoua 2</v>
          </cell>
          <cell r="N782" t="str">
            <v>BENOUE</v>
          </cell>
          <cell r="O782" t="str">
            <v>Garoua I</v>
          </cell>
          <cell r="P782" t="str">
            <v>Jacques NGNIYANBE</v>
          </cell>
          <cell r="Q782">
            <v>677549822</v>
          </cell>
          <cell r="R782">
            <v>655999822</v>
          </cell>
          <cell r="S782" t="str">
            <v>Alain Etoundi</v>
          </cell>
          <cell r="T782" t="str">
            <v>Valeur HOUELL</v>
          </cell>
          <cell r="U782" t="str">
            <v>I H S</v>
          </cell>
        </row>
        <row r="783">
          <cell r="A783" t="str">
            <v>EXN_136</v>
          </cell>
          <cell r="B783" t="str">
            <v>IHS_MAR_351</v>
          </cell>
          <cell r="C783" t="str">
            <v>EXN_136</v>
          </cell>
          <cell r="D783" t="str">
            <v>North</v>
          </cell>
          <cell r="E783" t="str">
            <v>North</v>
          </cell>
          <cell r="F783" t="str">
            <v>Mousgoy</v>
          </cell>
          <cell r="G783" t="str">
            <v>P3</v>
          </cell>
          <cell r="H783" t="str">
            <v>Hybrid-Gen</v>
          </cell>
          <cell r="I783" t="str">
            <v>On Air</v>
          </cell>
          <cell r="J783" t="str">
            <v>Outdoor</v>
          </cell>
          <cell r="K783" t="str">
            <v>AC</v>
          </cell>
          <cell r="L783" t="str">
            <v>I-Eng</v>
          </cell>
          <cell r="M783" t="str">
            <v>Garoua 2</v>
          </cell>
          <cell r="N783" t="str">
            <v>MAYO- LOUTI</v>
          </cell>
          <cell r="O783" t="str">
            <v>Guider</v>
          </cell>
          <cell r="P783" t="str">
            <v>Jacques NGNIYANBE</v>
          </cell>
          <cell r="Q783">
            <v>677549822</v>
          </cell>
          <cell r="R783">
            <v>655999822</v>
          </cell>
          <cell r="S783" t="str">
            <v>Alain Etoundi</v>
          </cell>
          <cell r="T783" t="str">
            <v>Valeur HOUELL</v>
          </cell>
          <cell r="U783" t="str">
            <v>I H S</v>
          </cell>
        </row>
        <row r="784">
          <cell r="A784" t="str">
            <v>NRD_105</v>
          </cell>
          <cell r="B784" t="str">
            <v>IHS_GAR_313</v>
          </cell>
          <cell r="C784" t="str">
            <v>NRD_105</v>
          </cell>
          <cell r="D784" t="str">
            <v>North</v>
          </cell>
          <cell r="E784" t="str">
            <v>North</v>
          </cell>
          <cell r="F784" t="str">
            <v>Boula Ibi</v>
          </cell>
          <cell r="G784" t="str">
            <v>P3</v>
          </cell>
          <cell r="H784" t="str">
            <v>Hybrid-Gen</v>
          </cell>
          <cell r="I784" t="str">
            <v>On Air</v>
          </cell>
          <cell r="J784" t="str">
            <v>Outdoor</v>
          </cell>
          <cell r="K784" t="str">
            <v>AC</v>
          </cell>
          <cell r="L784" t="str">
            <v>I-Eng</v>
          </cell>
          <cell r="M784" t="str">
            <v>Garoua 2</v>
          </cell>
          <cell r="N784" t="str">
            <v>MAYO- LOUTI</v>
          </cell>
          <cell r="O784" t="str">
            <v>Guider</v>
          </cell>
          <cell r="P784" t="str">
            <v>Jacques NGNIYANBE</v>
          </cell>
          <cell r="Q784">
            <v>677549822</v>
          </cell>
          <cell r="R784">
            <v>655999822</v>
          </cell>
          <cell r="S784" t="str">
            <v>Alain Etoundi</v>
          </cell>
          <cell r="T784" t="str">
            <v>Valeur HOUELL</v>
          </cell>
          <cell r="U784" t="str">
            <v>I H S</v>
          </cell>
        </row>
        <row r="785">
          <cell r="A785" t="str">
            <v>NRD_054</v>
          </cell>
          <cell r="B785" t="str">
            <v>IHS_GAR_029</v>
          </cell>
          <cell r="C785" t="str">
            <v>NRD_054</v>
          </cell>
          <cell r="D785" t="str">
            <v>North</v>
          </cell>
          <cell r="E785" t="str">
            <v>North</v>
          </cell>
          <cell r="F785" t="str">
            <v>Garoua-Ouro-Lawan</v>
          </cell>
          <cell r="G785" t="str">
            <v>P3</v>
          </cell>
          <cell r="H785" t="str">
            <v>Grid-Gen</v>
          </cell>
          <cell r="I785" t="str">
            <v>On Air</v>
          </cell>
          <cell r="J785" t="str">
            <v>Outdoor</v>
          </cell>
          <cell r="K785" t="str">
            <v>AC</v>
          </cell>
          <cell r="L785" t="str">
            <v>I-Eng</v>
          </cell>
          <cell r="M785" t="str">
            <v>Garoua 2</v>
          </cell>
          <cell r="N785" t="str">
            <v>BENOUE</v>
          </cell>
          <cell r="O785" t="str">
            <v>COMMUNE Garoua 2</v>
          </cell>
          <cell r="P785" t="str">
            <v>Jacques NGNIYANBE</v>
          </cell>
          <cell r="Q785">
            <v>677549822</v>
          </cell>
          <cell r="R785">
            <v>655999822</v>
          </cell>
          <cell r="S785" t="str">
            <v>Alain Etoundi</v>
          </cell>
          <cell r="T785" t="str">
            <v>Valeur HOUELL</v>
          </cell>
          <cell r="U785" t="str">
            <v>I H S</v>
          </cell>
        </row>
        <row r="786">
          <cell r="A786" t="str">
            <v>NRD_037</v>
          </cell>
          <cell r="B786" t="str">
            <v>IHS_GAR_030</v>
          </cell>
          <cell r="C786" t="str">
            <v>NRD_037</v>
          </cell>
          <cell r="D786" t="str">
            <v>North</v>
          </cell>
          <cell r="E786" t="str">
            <v>North</v>
          </cell>
          <cell r="F786" t="str">
            <v>Nassarao</v>
          </cell>
          <cell r="G786" t="str">
            <v>P3</v>
          </cell>
          <cell r="H786" t="str">
            <v>Grid-Gen</v>
          </cell>
          <cell r="I786" t="str">
            <v>On Air</v>
          </cell>
          <cell r="J786" t="str">
            <v>Outdoor</v>
          </cell>
          <cell r="K786" t="str">
            <v>AC</v>
          </cell>
          <cell r="L786" t="str">
            <v>I-Eng</v>
          </cell>
          <cell r="M786" t="str">
            <v>Garoua 2</v>
          </cell>
          <cell r="N786" t="str">
            <v>BENOUE</v>
          </cell>
          <cell r="O786" t="str">
            <v>COMMUNE Garoua 2</v>
          </cell>
          <cell r="P786" t="str">
            <v>Jacques NGNIYANBE</v>
          </cell>
          <cell r="Q786">
            <v>677549822</v>
          </cell>
          <cell r="R786">
            <v>655999822</v>
          </cell>
          <cell r="S786" t="str">
            <v>Alain Etoundi</v>
          </cell>
          <cell r="T786" t="str">
            <v>Valeur HOUELL</v>
          </cell>
          <cell r="U786" t="str">
            <v>I H S</v>
          </cell>
        </row>
        <row r="787">
          <cell r="A787" t="str">
            <v>NRD_022</v>
          </cell>
          <cell r="B787" t="str">
            <v>IHS_GAR_033</v>
          </cell>
          <cell r="C787" t="str">
            <v>NRD_022</v>
          </cell>
          <cell r="D787" t="str">
            <v>North</v>
          </cell>
          <cell r="E787" t="str">
            <v>North</v>
          </cell>
          <cell r="F787" t="str">
            <v>Gashiga</v>
          </cell>
          <cell r="G787" t="str">
            <v>P3</v>
          </cell>
          <cell r="H787" t="str">
            <v>Grid-Gen</v>
          </cell>
          <cell r="I787" t="str">
            <v>On Air</v>
          </cell>
          <cell r="J787" t="str">
            <v>Outdoor</v>
          </cell>
          <cell r="K787" t="str">
            <v>AC</v>
          </cell>
          <cell r="L787" t="str">
            <v>I-Eng</v>
          </cell>
          <cell r="M787" t="str">
            <v>Garoua 2</v>
          </cell>
          <cell r="N787" t="str">
            <v>BENOUE</v>
          </cell>
          <cell r="O787" t="str">
            <v>Gashiga</v>
          </cell>
          <cell r="P787" t="str">
            <v>Jacques NGNIYANBE</v>
          </cell>
          <cell r="Q787">
            <v>677549822</v>
          </cell>
          <cell r="R787">
            <v>655999822</v>
          </cell>
          <cell r="S787" t="str">
            <v>Alain Etoundi</v>
          </cell>
          <cell r="T787" t="str">
            <v>Valeur HOUELL</v>
          </cell>
          <cell r="U787" t="str">
            <v>I H S</v>
          </cell>
        </row>
        <row r="788">
          <cell r="A788" t="str">
            <v>NRD_013</v>
          </cell>
          <cell r="B788" t="str">
            <v>IHS_GAR_031</v>
          </cell>
          <cell r="C788" t="str">
            <v>NRD_013</v>
          </cell>
          <cell r="D788" t="str">
            <v>North</v>
          </cell>
          <cell r="E788" t="str">
            <v>North</v>
          </cell>
          <cell r="F788" t="str">
            <v>Pitoa</v>
          </cell>
          <cell r="G788" t="str">
            <v>P3</v>
          </cell>
          <cell r="H788" t="str">
            <v>Grid-Gen</v>
          </cell>
          <cell r="I788" t="str">
            <v>On Air</v>
          </cell>
          <cell r="J788" t="str">
            <v>Indoor</v>
          </cell>
          <cell r="K788" t="str">
            <v>AC</v>
          </cell>
          <cell r="L788" t="str">
            <v>I-Eng</v>
          </cell>
          <cell r="M788" t="str">
            <v>Garoua 1</v>
          </cell>
          <cell r="N788" t="str">
            <v>BENOUE</v>
          </cell>
          <cell r="O788" t="str">
            <v>Pitoa</v>
          </cell>
          <cell r="P788" t="str">
            <v>Jacques NGNIYANBE</v>
          </cell>
          <cell r="Q788">
            <v>677549822</v>
          </cell>
          <cell r="R788">
            <v>655999822</v>
          </cell>
          <cell r="S788" t="str">
            <v>Alain Etoundi</v>
          </cell>
          <cell r="T788" t="str">
            <v>Valeur HOUELL</v>
          </cell>
          <cell r="U788" t="str">
            <v>I H S</v>
          </cell>
        </row>
        <row r="789">
          <cell r="A789" t="str">
            <v>NRD_075</v>
          </cell>
          <cell r="B789" t="str">
            <v>IHS_GAR_100</v>
          </cell>
          <cell r="C789" t="str">
            <v>NRD_075</v>
          </cell>
          <cell r="D789" t="str">
            <v>North</v>
          </cell>
          <cell r="E789" t="str">
            <v>North</v>
          </cell>
          <cell r="F789" t="str">
            <v>Garoua-Lidire</v>
          </cell>
          <cell r="G789" t="str">
            <v>P3</v>
          </cell>
          <cell r="H789" t="str">
            <v>Grid-Gen</v>
          </cell>
          <cell r="I789" t="str">
            <v>On Air</v>
          </cell>
          <cell r="J789" t="str">
            <v>Outdoor</v>
          </cell>
          <cell r="K789" t="str">
            <v>AC</v>
          </cell>
          <cell r="L789" t="str">
            <v>I-Eng</v>
          </cell>
          <cell r="M789" t="str">
            <v>Garoua 2</v>
          </cell>
          <cell r="N789" t="str">
            <v>BENOUE</v>
          </cell>
          <cell r="O789" t="str">
            <v>Garoua I</v>
          </cell>
          <cell r="P789" t="str">
            <v>Jacques NGNIYANBE</v>
          </cell>
          <cell r="Q789">
            <v>677549822</v>
          </cell>
          <cell r="R789">
            <v>655999822</v>
          </cell>
          <cell r="S789" t="str">
            <v>Alain Etoundi</v>
          </cell>
          <cell r="T789" t="str">
            <v>Valeur HOUELL</v>
          </cell>
          <cell r="U789" t="str">
            <v>I H S</v>
          </cell>
        </row>
        <row r="790">
          <cell r="A790" t="str">
            <v>NRD_074</v>
          </cell>
          <cell r="B790" t="str">
            <v>IHS_GAR_118</v>
          </cell>
          <cell r="C790" t="str">
            <v>NRD_074</v>
          </cell>
          <cell r="D790" t="str">
            <v>North</v>
          </cell>
          <cell r="E790" t="str">
            <v>North</v>
          </cell>
          <cell r="F790" t="str">
            <v>Crf-Figuil</v>
          </cell>
          <cell r="G790" t="str">
            <v>P3</v>
          </cell>
          <cell r="H790" t="str">
            <v>Grid-Gen</v>
          </cell>
          <cell r="I790" t="str">
            <v>On Air</v>
          </cell>
          <cell r="J790" t="str">
            <v>Outdoor</v>
          </cell>
          <cell r="K790" t="str">
            <v>AC</v>
          </cell>
          <cell r="L790" t="str">
            <v>I-Eng</v>
          </cell>
          <cell r="M790" t="str">
            <v>Garoua 2</v>
          </cell>
          <cell r="N790" t="str">
            <v>MAYO- LOUTI</v>
          </cell>
          <cell r="O790" t="str">
            <v>Figuil</v>
          </cell>
          <cell r="P790" t="str">
            <v>Jacques NGNIYANBE</v>
          </cell>
          <cell r="Q790">
            <v>677549822</v>
          </cell>
          <cell r="R790">
            <v>655999822</v>
          </cell>
          <cell r="S790" t="str">
            <v>Alain Etoundi</v>
          </cell>
          <cell r="T790" t="str">
            <v>Valeur HOUELL</v>
          </cell>
          <cell r="U790" t="str">
            <v>I H S</v>
          </cell>
        </row>
        <row r="791">
          <cell r="A791" t="str">
            <v>NRD_082</v>
          </cell>
          <cell r="B791" t="str">
            <v>IHS_GAR_101</v>
          </cell>
          <cell r="C791" t="str">
            <v>NRD_082</v>
          </cell>
          <cell r="D791" t="str">
            <v>North</v>
          </cell>
          <cell r="E791" t="str">
            <v>North</v>
          </cell>
          <cell r="F791" t="str">
            <v>Garoua-Yelwa-Orange</v>
          </cell>
          <cell r="G791" t="str">
            <v>P3</v>
          </cell>
          <cell r="H791" t="str">
            <v>Grid-Gen</v>
          </cell>
          <cell r="I791" t="str">
            <v>On Air</v>
          </cell>
          <cell r="J791" t="str">
            <v>Outdoor</v>
          </cell>
          <cell r="K791" t="str">
            <v>AC</v>
          </cell>
          <cell r="L791" t="str">
            <v>I-Eng</v>
          </cell>
          <cell r="M791" t="str">
            <v>Garoua 2</v>
          </cell>
          <cell r="N791" t="str">
            <v>BENOUE</v>
          </cell>
          <cell r="O791" t="str">
            <v>Garoua I</v>
          </cell>
          <cell r="P791" t="str">
            <v>Jacques NGNIYANBE</v>
          </cell>
          <cell r="Q791">
            <v>677549822</v>
          </cell>
          <cell r="R791">
            <v>655999822</v>
          </cell>
          <cell r="S791" t="str">
            <v>Alain Etoundi</v>
          </cell>
          <cell r="T791" t="str">
            <v>Valeur HOUELL</v>
          </cell>
          <cell r="U791" t="str">
            <v>I H S</v>
          </cell>
        </row>
        <row r="792">
          <cell r="A792" t="str">
            <v>NRD_072</v>
          </cell>
          <cell r="B792" t="str">
            <v>IHS_GAR_104</v>
          </cell>
          <cell r="C792" t="str">
            <v>NRD_072</v>
          </cell>
          <cell r="D792" t="str">
            <v>North</v>
          </cell>
          <cell r="E792" t="str">
            <v>North</v>
          </cell>
          <cell r="F792" t="str">
            <v>Gra-Yelwa-II</v>
          </cell>
          <cell r="G792" t="str">
            <v>P3</v>
          </cell>
          <cell r="H792" t="str">
            <v>Grid-Gen</v>
          </cell>
          <cell r="I792" t="str">
            <v>On Air</v>
          </cell>
          <cell r="J792" t="str">
            <v>Outdoor</v>
          </cell>
          <cell r="K792" t="str">
            <v>AC</v>
          </cell>
          <cell r="L792" t="str">
            <v>I-Eng</v>
          </cell>
          <cell r="M792" t="str">
            <v>Garoua 2</v>
          </cell>
          <cell r="N792" t="str">
            <v>BENOUE</v>
          </cell>
          <cell r="O792" t="str">
            <v>Garoua I</v>
          </cell>
          <cell r="P792" t="str">
            <v>Jacques NGNIYANBE</v>
          </cell>
          <cell r="Q792">
            <v>677549822</v>
          </cell>
          <cell r="R792">
            <v>655999822</v>
          </cell>
          <cell r="S792" t="str">
            <v>Alain Etoundi</v>
          </cell>
          <cell r="T792" t="str">
            <v>Valeur HOUELL</v>
          </cell>
          <cell r="U792" t="str">
            <v>I H S</v>
          </cell>
        </row>
        <row r="793">
          <cell r="A793" t="str">
            <v>NRD_062</v>
          </cell>
          <cell r="B793" t="str">
            <v>IHS_GAR_005</v>
          </cell>
          <cell r="C793" t="str">
            <v>NRD_062</v>
          </cell>
          <cell r="D793" t="str">
            <v>North</v>
          </cell>
          <cell r="E793" t="str">
            <v>North</v>
          </cell>
          <cell r="F793" t="str">
            <v>Garoua-Ray-Re</v>
          </cell>
          <cell r="G793" t="str">
            <v>P3</v>
          </cell>
          <cell r="H793" t="str">
            <v>Grid-Gen</v>
          </cell>
          <cell r="I793" t="str">
            <v>On Air</v>
          </cell>
          <cell r="J793" t="str">
            <v>Outdoor</v>
          </cell>
          <cell r="K793" t="str">
            <v>AC</v>
          </cell>
          <cell r="L793" t="str">
            <v>I-Eng</v>
          </cell>
          <cell r="M793" t="str">
            <v>Garoua 2</v>
          </cell>
          <cell r="N793" t="str">
            <v>BENOUE</v>
          </cell>
          <cell r="O793" t="str">
            <v>Garoua II</v>
          </cell>
          <cell r="P793" t="str">
            <v>Jacques NGNIYANBE</v>
          </cell>
          <cell r="Q793">
            <v>677549822</v>
          </cell>
          <cell r="R793">
            <v>655999822</v>
          </cell>
          <cell r="S793" t="str">
            <v>Alain Etoundi</v>
          </cell>
          <cell r="T793" t="str">
            <v>Valeur HOUELL</v>
          </cell>
          <cell r="U793" t="str">
            <v>I H S</v>
          </cell>
        </row>
        <row r="794">
          <cell r="A794" t="str">
            <v>NRD_053</v>
          </cell>
          <cell r="B794" t="str">
            <v>IHS_GAR_004</v>
          </cell>
          <cell r="C794" t="str">
            <v>NRD_053</v>
          </cell>
          <cell r="D794" t="str">
            <v>North</v>
          </cell>
          <cell r="E794" t="str">
            <v>North</v>
          </cell>
          <cell r="F794" t="str">
            <v>Garoua-Plage</v>
          </cell>
          <cell r="G794" t="str">
            <v>P3</v>
          </cell>
          <cell r="H794" t="str">
            <v>Grid-Gen</v>
          </cell>
          <cell r="I794" t="str">
            <v>On Air</v>
          </cell>
          <cell r="J794" t="str">
            <v>Outdoor</v>
          </cell>
          <cell r="K794" t="str">
            <v>AC</v>
          </cell>
          <cell r="L794" t="str">
            <v>I-Eng</v>
          </cell>
          <cell r="M794" t="str">
            <v>Garoua 2</v>
          </cell>
          <cell r="N794" t="str">
            <v>BENOUE</v>
          </cell>
          <cell r="O794" t="str">
            <v>COMMUNE Garoua 1</v>
          </cell>
          <cell r="P794" t="str">
            <v>Jacques NGNIYANBE</v>
          </cell>
          <cell r="Q794">
            <v>677549822</v>
          </cell>
          <cell r="R794">
            <v>655999822</v>
          </cell>
          <cell r="S794" t="str">
            <v>Alain Etoundi</v>
          </cell>
          <cell r="T794" t="str">
            <v>Valeur HOUELL</v>
          </cell>
          <cell r="U794" t="str">
            <v>I H S</v>
          </cell>
        </row>
        <row r="795">
          <cell r="A795" t="str">
            <v>NRD_065</v>
          </cell>
          <cell r="B795" t="str">
            <v>IHS_GAR_012</v>
          </cell>
          <cell r="C795" t="str">
            <v>NRD_065</v>
          </cell>
          <cell r="D795" t="str">
            <v>North</v>
          </cell>
          <cell r="E795" t="str">
            <v>North</v>
          </cell>
          <cell r="F795" t="str">
            <v>Garoua-Roumde-Adja</v>
          </cell>
          <cell r="G795" t="str">
            <v>P3</v>
          </cell>
          <cell r="H795" t="str">
            <v>Grid-Gen</v>
          </cell>
          <cell r="I795" t="str">
            <v>On Air</v>
          </cell>
          <cell r="J795" t="str">
            <v>Outdoor</v>
          </cell>
          <cell r="K795" t="str">
            <v>AC</v>
          </cell>
          <cell r="L795" t="str">
            <v>I-Eng</v>
          </cell>
          <cell r="M795" t="str">
            <v>Garoua 2</v>
          </cell>
          <cell r="N795" t="str">
            <v>BENOUE</v>
          </cell>
          <cell r="O795" t="str">
            <v>Garoua II</v>
          </cell>
          <cell r="P795" t="str">
            <v>Jacques NGNIYANBE</v>
          </cell>
          <cell r="Q795">
            <v>677549822</v>
          </cell>
          <cell r="R795">
            <v>655999822</v>
          </cell>
          <cell r="S795" t="str">
            <v>Alain Etoundi</v>
          </cell>
          <cell r="T795" t="str">
            <v>Valeur HOUELL</v>
          </cell>
          <cell r="U795" t="str">
            <v>I H S</v>
          </cell>
        </row>
        <row r="796">
          <cell r="A796" t="str">
            <v>NRD_005</v>
          </cell>
          <cell r="B796" t="str">
            <v>IHS_GAR_050</v>
          </cell>
          <cell r="C796" t="str">
            <v>NRD_005</v>
          </cell>
          <cell r="D796" t="str">
            <v>North</v>
          </cell>
          <cell r="E796" t="str">
            <v>North</v>
          </cell>
          <cell r="F796" t="str">
            <v>Figuil</v>
          </cell>
          <cell r="G796" t="str">
            <v>P3</v>
          </cell>
          <cell r="H796" t="str">
            <v>Grid Only</v>
          </cell>
          <cell r="I796" t="str">
            <v>On Air</v>
          </cell>
          <cell r="J796" t="str">
            <v>Indoor</v>
          </cell>
          <cell r="K796" t="str">
            <v>AC</v>
          </cell>
          <cell r="L796" t="str">
            <v>I-Eng</v>
          </cell>
          <cell r="M796" t="str">
            <v>Garoua 2</v>
          </cell>
          <cell r="N796" t="str">
            <v>MAYO- LOUTI</v>
          </cell>
          <cell r="O796" t="str">
            <v>Guider</v>
          </cell>
          <cell r="P796" t="str">
            <v>Jacques NGNIYANBE</v>
          </cell>
          <cell r="Q796">
            <v>677549822</v>
          </cell>
          <cell r="R796">
            <v>655999822</v>
          </cell>
          <cell r="S796" t="str">
            <v>Alain Etoundi</v>
          </cell>
          <cell r="T796" t="str">
            <v>Valeur HOUELL</v>
          </cell>
          <cell r="U796" t="str">
            <v>I H S</v>
          </cell>
        </row>
        <row r="797">
          <cell r="A797" t="str">
            <v>NRD_004</v>
          </cell>
          <cell r="B797" t="str">
            <v>IHS_GAR_016</v>
          </cell>
          <cell r="C797" t="str">
            <v>NRD_004</v>
          </cell>
          <cell r="D797" t="str">
            <v>North</v>
          </cell>
          <cell r="E797" t="str">
            <v>North</v>
          </cell>
          <cell r="F797" t="str">
            <v>Marouare-new</v>
          </cell>
          <cell r="G797" t="str">
            <v>P3</v>
          </cell>
          <cell r="H797" t="str">
            <v>Grid-Gen</v>
          </cell>
          <cell r="I797" t="str">
            <v>On Air</v>
          </cell>
          <cell r="J797" t="str">
            <v>Outdoor</v>
          </cell>
          <cell r="K797" t="str">
            <v>AC</v>
          </cell>
          <cell r="L797" t="str">
            <v>I-Eng</v>
          </cell>
          <cell r="M797" t="str">
            <v>Garoua 2</v>
          </cell>
          <cell r="N797" t="str">
            <v>BENOUE</v>
          </cell>
          <cell r="O797" t="str">
            <v>Garoua II</v>
          </cell>
          <cell r="P797" t="str">
            <v>Jacques NGNIYANBE</v>
          </cell>
          <cell r="Q797">
            <v>677549822</v>
          </cell>
          <cell r="R797">
            <v>655999822</v>
          </cell>
          <cell r="S797" t="str">
            <v>Alain Etoundi</v>
          </cell>
          <cell r="T797" t="str">
            <v>Valeur HOUELL</v>
          </cell>
          <cell r="U797" t="str">
            <v>I H S</v>
          </cell>
        </row>
        <row r="798">
          <cell r="A798" t="str">
            <v>NRD_124</v>
          </cell>
          <cell r="B798" t="str">
            <v>IHS_GAR_333</v>
          </cell>
          <cell r="C798" t="str">
            <v>NRD_124</v>
          </cell>
          <cell r="D798" t="str">
            <v>North</v>
          </cell>
          <cell r="E798" t="str">
            <v>North</v>
          </cell>
          <cell r="F798" t="str">
            <v>Ouro Be</v>
          </cell>
          <cell r="G798" t="str">
            <v>P4</v>
          </cell>
          <cell r="H798" t="str">
            <v>Grid-Hybrid-Gen</v>
          </cell>
          <cell r="I798" t="str">
            <v>On Air</v>
          </cell>
          <cell r="J798" t="str">
            <v>Outdoor</v>
          </cell>
          <cell r="K798" t="str">
            <v>AC</v>
          </cell>
          <cell r="L798" t="str">
            <v>I-Eng</v>
          </cell>
          <cell r="M798" t="str">
            <v>Garoua 1</v>
          </cell>
          <cell r="N798" t="str">
            <v>BENOUE</v>
          </cell>
          <cell r="O798" t="str">
            <v>Pitoa</v>
          </cell>
          <cell r="P798" t="str">
            <v>Jacques NGNIYANBE</v>
          </cell>
          <cell r="Q798">
            <v>677549822</v>
          </cell>
          <cell r="R798">
            <v>655999822</v>
          </cell>
          <cell r="S798" t="str">
            <v>Alain Etoundi</v>
          </cell>
          <cell r="T798" t="str">
            <v>Valeur HOUELL</v>
          </cell>
          <cell r="U798" t="str">
            <v>I H S</v>
          </cell>
        </row>
        <row r="799">
          <cell r="A799" t="str">
            <v>NRD_122</v>
          </cell>
          <cell r="B799" t="str">
            <v>IHS_GAR_332</v>
          </cell>
          <cell r="C799" t="str">
            <v>NRD_122</v>
          </cell>
          <cell r="D799" t="str">
            <v>North</v>
          </cell>
          <cell r="E799" t="str">
            <v>North</v>
          </cell>
          <cell r="F799" t="str">
            <v>Douroum</v>
          </cell>
          <cell r="G799" t="str">
            <v>P4</v>
          </cell>
          <cell r="H799" t="str">
            <v>Grid-Gen</v>
          </cell>
          <cell r="I799" t="str">
            <v>On Air</v>
          </cell>
          <cell r="J799" t="str">
            <v>Outdoor</v>
          </cell>
          <cell r="K799" t="str">
            <v>AC</v>
          </cell>
          <cell r="L799" t="str">
            <v>I-Eng</v>
          </cell>
          <cell r="M799" t="str">
            <v>Garoua 2</v>
          </cell>
          <cell r="N799" t="str">
            <v>MAYO- LOUTI</v>
          </cell>
          <cell r="O799" t="str">
            <v>Guider</v>
          </cell>
          <cell r="P799" t="str">
            <v>Jacques NGNIYANBE</v>
          </cell>
          <cell r="Q799">
            <v>677549822</v>
          </cell>
          <cell r="R799">
            <v>655999822</v>
          </cell>
          <cell r="S799" t="str">
            <v>Alain Etoundi</v>
          </cell>
          <cell r="T799" t="str">
            <v>Valeur HOUELL</v>
          </cell>
          <cell r="U799" t="str">
            <v>I H S</v>
          </cell>
        </row>
        <row r="800">
          <cell r="A800" t="str">
            <v>NRD_057</v>
          </cell>
          <cell r="B800" t="str">
            <v>IHS_GAR_068</v>
          </cell>
          <cell r="C800" t="str">
            <v>NRD_057</v>
          </cell>
          <cell r="D800" t="str">
            <v>North</v>
          </cell>
          <cell r="E800" t="str">
            <v>North</v>
          </cell>
          <cell r="F800" t="str">
            <v>Dourbeye</v>
          </cell>
          <cell r="G800" t="str">
            <v>P4</v>
          </cell>
          <cell r="H800" t="str">
            <v>Grid-Gen</v>
          </cell>
          <cell r="I800" t="str">
            <v>On Air</v>
          </cell>
          <cell r="J800" t="str">
            <v>Outdoor</v>
          </cell>
          <cell r="K800" t="str">
            <v>AC</v>
          </cell>
          <cell r="L800" t="str">
            <v>I-Eng</v>
          </cell>
          <cell r="M800" t="str">
            <v>Garoua 2</v>
          </cell>
          <cell r="N800" t="str">
            <v>MAYO- LOUTI</v>
          </cell>
          <cell r="O800" t="str">
            <v>Guider</v>
          </cell>
          <cell r="P800" t="str">
            <v>Jacques NGNIYANBE</v>
          </cell>
          <cell r="Q800">
            <v>677549822</v>
          </cell>
          <cell r="R800">
            <v>655999822</v>
          </cell>
          <cell r="S800" t="str">
            <v>Alain Etoundi</v>
          </cell>
          <cell r="T800" t="str">
            <v>Valeur HOUELL</v>
          </cell>
          <cell r="U800" t="str">
            <v>I H S</v>
          </cell>
        </row>
        <row r="801">
          <cell r="A801" t="str">
            <v>NRD_115</v>
          </cell>
          <cell r="B801" t="str">
            <v>IHS_GAR_338</v>
          </cell>
          <cell r="C801" t="str">
            <v>NRD_115</v>
          </cell>
          <cell r="D801" t="str">
            <v>North</v>
          </cell>
          <cell r="E801" t="str">
            <v>North</v>
          </cell>
          <cell r="F801" t="str">
            <v>Gara Guider</v>
          </cell>
          <cell r="G801" t="str">
            <v>P4</v>
          </cell>
          <cell r="H801" t="str">
            <v>Hybrid-Gen</v>
          </cell>
          <cell r="I801" t="str">
            <v>On Air</v>
          </cell>
          <cell r="J801" t="str">
            <v>Outdoor</v>
          </cell>
          <cell r="K801" t="str">
            <v>AC</v>
          </cell>
          <cell r="L801" t="str">
            <v>I-Eng</v>
          </cell>
          <cell r="M801" t="str">
            <v>Garoua 2</v>
          </cell>
          <cell r="N801" t="str">
            <v>MAYO- LOUTI</v>
          </cell>
          <cell r="O801" t="str">
            <v>Guider</v>
          </cell>
          <cell r="P801" t="str">
            <v>Jacques NGNIYANBE</v>
          </cell>
          <cell r="Q801">
            <v>677549822</v>
          </cell>
          <cell r="R801">
            <v>655999822</v>
          </cell>
          <cell r="S801" t="str">
            <v>Alain Etoundi</v>
          </cell>
          <cell r="T801" t="str">
            <v>Valeur HOUELL</v>
          </cell>
          <cell r="U801" t="str">
            <v>I H S</v>
          </cell>
        </row>
        <row r="802">
          <cell r="A802" t="str">
            <v>NRD_086</v>
          </cell>
          <cell r="B802" t="str">
            <v>IHS_GAR_107</v>
          </cell>
          <cell r="C802" t="str">
            <v>NRD_086</v>
          </cell>
          <cell r="D802" t="str">
            <v>North</v>
          </cell>
          <cell r="E802" t="str">
            <v>North</v>
          </cell>
          <cell r="F802" t="str">
            <v>Garoua-Djamboutou-Village-II</v>
          </cell>
          <cell r="G802" t="str">
            <v>P4</v>
          </cell>
          <cell r="H802" t="str">
            <v>Grid-Gen</v>
          </cell>
          <cell r="I802" t="str">
            <v>On Air</v>
          </cell>
          <cell r="J802" t="str">
            <v>Outdoor</v>
          </cell>
          <cell r="K802" t="str">
            <v>AC</v>
          </cell>
          <cell r="L802" t="str">
            <v>I-Eng</v>
          </cell>
          <cell r="M802" t="str">
            <v>Garoua 2</v>
          </cell>
          <cell r="N802" t="str">
            <v>BENOUE</v>
          </cell>
          <cell r="O802" t="str">
            <v>Garoua I</v>
          </cell>
          <cell r="P802" t="str">
            <v>Jacques NGNIYANBE</v>
          </cell>
          <cell r="Q802">
            <v>677549822</v>
          </cell>
          <cell r="R802">
            <v>655999822</v>
          </cell>
          <cell r="S802" t="str">
            <v>Alain Etoundi</v>
          </cell>
          <cell r="T802" t="str">
            <v>Valeur HOUELL</v>
          </cell>
          <cell r="U802" t="str">
            <v>I H S</v>
          </cell>
        </row>
        <row r="803">
          <cell r="A803" t="str">
            <v>NRD_101</v>
          </cell>
          <cell r="B803" t="str">
            <v>IHS_GAR_317</v>
          </cell>
          <cell r="C803" t="str">
            <v>NRD_101</v>
          </cell>
          <cell r="D803" t="str">
            <v>North</v>
          </cell>
          <cell r="E803" t="str">
            <v>North</v>
          </cell>
          <cell r="F803" t="str">
            <v>Gra Foulbere Moussa Yaya</v>
          </cell>
          <cell r="G803" t="str">
            <v>P4</v>
          </cell>
          <cell r="H803" t="str">
            <v>Grid-Gen</v>
          </cell>
          <cell r="I803" t="str">
            <v>On Air</v>
          </cell>
          <cell r="J803" t="str">
            <v>Outdoor</v>
          </cell>
          <cell r="K803" t="str">
            <v>AC</v>
          </cell>
          <cell r="L803" t="str">
            <v>I-Eng</v>
          </cell>
          <cell r="M803" t="str">
            <v>Garoua 2</v>
          </cell>
          <cell r="N803" t="str">
            <v>BENOUE</v>
          </cell>
          <cell r="O803" t="str">
            <v>Garoua I</v>
          </cell>
          <cell r="P803" t="str">
            <v>Jacques NGNIYANBE</v>
          </cell>
          <cell r="Q803">
            <v>677549822</v>
          </cell>
          <cell r="R803">
            <v>655999822</v>
          </cell>
          <cell r="S803" t="str">
            <v>Alain Etoundi</v>
          </cell>
          <cell r="T803" t="str">
            <v>Valeur HOUELL</v>
          </cell>
          <cell r="U803" t="str">
            <v>I H S</v>
          </cell>
        </row>
        <row r="804">
          <cell r="A804" t="str">
            <v>NRD_067</v>
          </cell>
          <cell r="B804" t="str">
            <v>IHS_GAR_007</v>
          </cell>
          <cell r="C804" t="str">
            <v>NRD_067</v>
          </cell>
          <cell r="D804" t="str">
            <v>North</v>
          </cell>
          <cell r="E804" t="str">
            <v>North</v>
          </cell>
          <cell r="F804" t="str">
            <v>Garoua-Foulbere-IV</v>
          </cell>
          <cell r="G804" t="str">
            <v>P4</v>
          </cell>
          <cell r="H804" t="str">
            <v>Grid-Gen</v>
          </cell>
          <cell r="I804" t="str">
            <v>On Air</v>
          </cell>
          <cell r="J804" t="str">
            <v>Outdoor</v>
          </cell>
          <cell r="K804" t="str">
            <v>AC</v>
          </cell>
          <cell r="L804" t="str">
            <v>I-Eng</v>
          </cell>
          <cell r="M804" t="str">
            <v>Garoua 2</v>
          </cell>
          <cell r="N804" t="str">
            <v>BENOUE</v>
          </cell>
          <cell r="O804" t="str">
            <v>Garoua I</v>
          </cell>
          <cell r="P804" t="str">
            <v>Jacques NGNIYANBE</v>
          </cell>
          <cell r="Q804">
            <v>677549822</v>
          </cell>
          <cell r="R804">
            <v>655999822</v>
          </cell>
          <cell r="S804" t="str">
            <v>Alain Etoundi</v>
          </cell>
          <cell r="T804" t="str">
            <v>Valeur HOUELL</v>
          </cell>
          <cell r="U804" t="str">
            <v>I H S</v>
          </cell>
        </row>
        <row r="805">
          <cell r="A805" t="str">
            <v>NRD_007</v>
          </cell>
          <cell r="B805" t="str">
            <v>IHS_GAR_003</v>
          </cell>
          <cell r="C805" t="str">
            <v>NRD_007</v>
          </cell>
          <cell r="D805" t="str">
            <v>North</v>
          </cell>
          <cell r="E805" t="str">
            <v>North</v>
          </cell>
          <cell r="F805" t="str">
            <v>Yelwa</v>
          </cell>
          <cell r="G805" t="str">
            <v>P4</v>
          </cell>
          <cell r="H805" t="str">
            <v>Grid-Gen</v>
          </cell>
          <cell r="I805" t="str">
            <v>On Air</v>
          </cell>
          <cell r="J805" t="str">
            <v>Indoor</v>
          </cell>
          <cell r="K805" t="str">
            <v>AC</v>
          </cell>
          <cell r="L805" t="str">
            <v>I-Eng</v>
          </cell>
          <cell r="M805" t="str">
            <v>Garoua 2</v>
          </cell>
          <cell r="N805" t="str">
            <v>BENOUE</v>
          </cell>
          <cell r="O805" t="str">
            <v>Garoua I</v>
          </cell>
          <cell r="P805" t="str">
            <v>Jacques NGNIYANBE</v>
          </cell>
          <cell r="Q805">
            <v>677549822</v>
          </cell>
          <cell r="R805">
            <v>655999822</v>
          </cell>
          <cell r="S805" t="str">
            <v>Alain Etoundi</v>
          </cell>
          <cell r="T805" t="str">
            <v>Valeur HOUELL</v>
          </cell>
          <cell r="U805" t="str">
            <v>I H S</v>
          </cell>
        </row>
        <row r="806">
          <cell r="A806" t="str">
            <v>NRD_083</v>
          </cell>
          <cell r="B806" t="str">
            <v>IHS_GAR_108</v>
          </cell>
          <cell r="C806" t="str">
            <v>NRD_083</v>
          </cell>
          <cell r="D806" t="str">
            <v>North</v>
          </cell>
          <cell r="E806" t="str">
            <v>North</v>
          </cell>
          <cell r="F806" t="str">
            <v>Garoua-Sabongari-Lainde-IHS</v>
          </cell>
          <cell r="G806" t="str">
            <v>P4</v>
          </cell>
          <cell r="H806" t="str">
            <v>Grid-Gen</v>
          </cell>
          <cell r="I806" t="str">
            <v>On Air</v>
          </cell>
          <cell r="J806" t="str">
            <v>Outdoor</v>
          </cell>
          <cell r="K806" t="str">
            <v>AC</v>
          </cell>
          <cell r="L806" t="str">
            <v>I-Eng</v>
          </cell>
          <cell r="M806" t="str">
            <v>Garoua 2</v>
          </cell>
          <cell r="N806" t="str">
            <v>BENOUE</v>
          </cell>
          <cell r="O806" t="str">
            <v>Garoua II</v>
          </cell>
          <cell r="P806" t="str">
            <v>Jacques NGNIYANBE</v>
          </cell>
          <cell r="Q806">
            <v>677549822</v>
          </cell>
          <cell r="R806">
            <v>655999822</v>
          </cell>
          <cell r="S806" t="str">
            <v>Alain Etoundi</v>
          </cell>
          <cell r="T806" t="str">
            <v>Valeur HOUELL</v>
          </cell>
          <cell r="U806" t="str">
            <v>I H S</v>
          </cell>
        </row>
        <row r="807">
          <cell r="A807" t="str">
            <v>NRD_096</v>
          </cell>
          <cell r="B807" t="str">
            <v>IHS_GAR_110</v>
          </cell>
          <cell r="C807" t="str">
            <v>NRD_096</v>
          </cell>
          <cell r="D807" t="str">
            <v>North</v>
          </cell>
          <cell r="E807" t="str">
            <v>North</v>
          </cell>
          <cell r="F807" t="str">
            <v>Pitoa-Ville</v>
          </cell>
          <cell r="G807" t="str">
            <v>P4</v>
          </cell>
          <cell r="H807" t="str">
            <v>Grid-Gen</v>
          </cell>
          <cell r="I807" t="str">
            <v>On Air</v>
          </cell>
          <cell r="J807" t="str">
            <v>Outdoor</v>
          </cell>
          <cell r="K807" t="str">
            <v>AC</v>
          </cell>
          <cell r="L807" t="str">
            <v>I-Eng</v>
          </cell>
          <cell r="M807" t="str">
            <v>Garoua 1</v>
          </cell>
          <cell r="N807" t="str">
            <v>BENOUE</v>
          </cell>
          <cell r="O807" t="str">
            <v>Pitoa</v>
          </cell>
          <cell r="P807" t="str">
            <v>Jacques NGNIYANBE</v>
          </cell>
          <cell r="Q807">
            <v>677549822</v>
          </cell>
          <cell r="R807">
            <v>655999822</v>
          </cell>
          <cell r="S807" t="str">
            <v>Alain Etoundi</v>
          </cell>
          <cell r="T807" t="str">
            <v>Valeur HOUELL</v>
          </cell>
          <cell r="U807" t="str">
            <v>I H S</v>
          </cell>
        </row>
        <row r="808">
          <cell r="A808" t="str">
            <v>NRD_085</v>
          </cell>
          <cell r="B808" t="str">
            <v>IHS_GAR_106</v>
          </cell>
          <cell r="C808" t="str">
            <v>NRD_085</v>
          </cell>
          <cell r="D808" t="str">
            <v>North</v>
          </cell>
          <cell r="E808" t="str">
            <v>North</v>
          </cell>
          <cell r="F808" t="str">
            <v>Garoua-Galbidje</v>
          </cell>
          <cell r="G808" t="str">
            <v>P4</v>
          </cell>
          <cell r="H808" t="str">
            <v>Grid-Gen</v>
          </cell>
          <cell r="I808" t="str">
            <v>On Air</v>
          </cell>
          <cell r="J808" t="str">
            <v>Outdoor</v>
          </cell>
          <cell r="K808" t="str">
            <v>AC</v>
          </cell>
          <cell r="L808" t="str">
            <v>I-Eng</v>
          </cell>
          <cell r="M808" t="str">
            <v>Garoua 2</v>
          </cell>
          <cell r="N808" t="str">
            <v>BENOUE</v>
          </cell>
          <cell r="O808" t="str">
            <v>Garoua II</v>
          </cell>
          <cell r="P808" t="str">
            <v>Jacques NGNIYANBE</v>
          </cell>
          <cell r="Q808">
            <v>677549822</v>
          </cell>
          <cell r="R808">
            <v>655999822</v>
          </cell>
          <cell r="S808" t="str">
            <v>Alain Etoundi</v>
          </cell>
          <cell r="T808" t="str">
            <v>Valeur HOUELL</v>
          </cell>
          <cell r="U808" t="str">
            <v>I H S</v>
          </cell>
        </row>
        <row r="809">
          <cell r="A809" t="str">
            <v>EXN_019</v>
          </cell>
          <cell r="B809" t="str">
            <v>IHS_MAR_085</v>
          </cell>
          <cell r="C809" t="str">
            <v>EXN_019</v>
          </cell>
          <cell r="D809" t="str">
            <v>North</v>
          </cell>
          <cell r="E809" t="str">
            <v>North</v>
          </cell>
          <cell r="F809" t="str">
            <v>Bourha</v>
          </cell>
          <cell r="G809" t="str">
            <v>P4</v>
          </cell>
          <cell r="H809" t="str">
            <v>Grid-Gen</v>
          </cell>
          <cell r="I809" t="str">
            <v>On Air</v>
          </cell>
          <cell r="J809" t="str">
            <v>Indoor</v>
          </cell>
          <cell r="K809" t="str">
            <v>AC</v>
          </cell>
          <cell r="L809" t="str">
            <v>I-Eng</v>
          </cell>
          <cell r="M809" t="str">
            <v>Garoua 2</v>
          </cell>
          <cell r="N809" t="str">
            <v>MAYO- LOUTI</v>
          </cell>
          <cell r="O809" t="str">
            <v>Bourha</v>
          </cell>
          <cell r="P809" t="str">
            <v>Jacques NGNIYANBE</v>
          </cell>
          <cell r="Q809">
            <v>677549822</v>
          </cell>
          <cell r="R809">
            <v>655999822</v>
          </cell>
          <cell r="S809" t="str">
            <v>Alain Etoundi</v>
          </cell>
          <cell r="T809" t="str">
            <v>Valeur HOUELL</v>
          </cell>
          <cell r="U809" t="str">
            <v>I H S</v>
          </cell>
        </row>
        <row r="810">
          <cell r="A810" t="str">
            <v>NRD_045</v>
          </cell>
          <cell r="B810" t="str">
            <v>IHS_GAR_002</v>
          </cell>
          <cell r="C810" t="str">
            <v>NRD_045</v>
          </cell>
          <cell r="D810" t="str">
            <v>North</v>
          </cell>
          <cell r="E810" t="str">
            <v>North</v>
          </cell>
          <cell r="F810" t="str">
            <v>Garoua-Foulbere</v>
          </cell>
          <cell r="G810" t="str">
            <v>P4</v>
          </cell>
          <cell r="H810" t="str">
            <v>Grid-Gen</v>
          </cell>
          <cell r="I810" t="str">
            <v>On Air</v>
          </cell>
          <cell r="J810" t="str">
            <v>Outdoor</v>
          </cell>
          <cell r="K810" t="str">
            <v>AC</v>
          </cell>
          <cell r="L810" t="str">
            <v>I-Eng</v>
          </cell>
          <cell r="M810" t="str">
            <v>Garoua 2</v>
          </cell>
          <cell r="N810" t="str">
            <v>BENOUE</v>
          </cell>
          <cell r="O810" t="str">
            <v>Garoua I</v>
          </cell>
          <cell r="P810" t="str">
            <v>Jacques NGNIYANBE</v>
          </cell>
          <cell r="Q810">
            <v>677549822</v>
          </cell>
          <cell r="R810">
            <v>655999822</v>
          </cell>
          <cell r="S810" t="str">
            <v>Alain Etoundi</v>
          </cell>
          <cell r="T810" t="str">
            <v>Valeur HOUELL</v>
          </cell>
          <cell r="U810" t="str">
            <v>I H S</v>
          </cell>
        </row>
        <row r="811">
          <cell r="A811" t="str">
            <v>NRD_049</v>
          </cell>
          <cell r="B811" t="str">
            <v>IHS_GAR_009</v>
          </cell>
          <cell r="C811" t="str">
            <v>NRD_049</v>
          </cell>
          <cell r="D811" t="str">
            <v>North</v>
          </cell>
          <cell r="E811" t="str">
            <v>North</v>
          </cell>
          <cell r="F811" t="str">
            <v>Garoua-Kolbives</v>
          </cell>
          <cell r="G811" t="str">
            <v>P4</v>
          </cell>
          <cell r="H811" t="str">
            <v>Grid-Gen</v>
          </cell>
          <cell r="I811" t="str">
            <v>On Air</v>
          </cell>
          <cell r="J811" t="str">
            <v>Outdoor</v>
          </cell>
          <cell r="K811" t="str">
            <v>AC</v>
          </cell>
          <cell r="L811" t="str">
            <v>I-Eng</v>
          </cell>
          <cell r="M811" t="str">
            <v>Garoua 2</v>
          </cell>
          <cell r="N811" t="str">
            <v>BENOUE</v>
          </cell>
          <cell r="O811" t="str">
            <v>Garoua I</v>
          </cell>
          <cell r="P811" t="str">
            <v>Jacques NGNIYANBE</v>
          </cell>
          <cell r="Q811">
            <v>677549822</v>
          </cell>
          <cell r="R811">
            <v>655999822</v>
          </cell>
          <cell r="S811" t="str">
            <v>Alain Etoundi</v>
          </cell>
          <cell r="T811" t="str">
            <v>Valeur HOUELL</v>
          </cell>
          <cell r="U811" t="str">
            <v>I H S</v>
          </cell>
        </row>
        <row r="812">
          <cell r="A812" t="str">
            <v>NRD_040</v>
          </cell>
          <cell r="B812" t="str">
            <v>IHS_GAR_024</v>
          </cell>
          <cell r="C812" t="str">
            <v>NRD_040</v>
          </cell>
          <cell r="D812" t="str">
            <v>North</v>
          </cell>
          <cell r="E812" t="str">
            <v>North</v>
          </cell>
          <cell r="F812" t="str">
            <v>Ouro-Kessoun</v>
          </cell>
          <cell r="G812" t="str">
            <v>P4</v>
          </cell>
          <cell r="H812" t="str">
            <v>Grid-Gen</v>
          </cell>
          <cell r="I812" t="str">
            <v>On Air</v>
          </cell>
          <cell r="J812" t="str">
            <v>Outdoor</v>
          </cell>
          <cell r="K812" t="str">
            <v>AC</v>
          </cell>
          <cell r="L812" t="str">
            <v>I-Eng</v>
          </cell>
          <cell r="M812" t="str">
            <v>Garoua 2</v>
          </cell>
          <cell r="N812" t="str">
            <v>BENOUE</v>
          </cell>
          <cell r="O812" t="str">
            <v>Garoua II</v>
          </cell>
          <cell r="P812" t="str">
            <v>Jacques NGNIYANBE</v>
          </cell>
          <cell r="Q812">
            <v>677549822</v>
          </cell>
          <cell r="R812">
            <v>655999822</v>
          </cell>
          <cell r="S812" t="str">
            <v>Alain Etoundi</v>
          </cell>
          <cell r="T812" t="str">
            <v>Valeur HOUELL</v>
          </cell>
          <cell r="U812" t="str">
            <v>I H S</v>
          </cell>
        </row>
        <row r="813">
          <cell r="A813" t="str">
            <v>NRD_024</v>
          </cell>
          <cell r="B813" t="str">
            <v>IHS_GAR_044</v>
          </cell>
          <cell r="C813" t="str">
            <v>NRD_024</v>
          </cell>
          <cell r="D813" t="str">
            <v>North</v>
          </cell>
          <cell r="E813" t="str">
            <v>North</v>
          </cell>
          <cell r="F813" t="str">
            <v>Dembo</v>
          </cell>
          <cell r="G813" t="str">
            <v>P4</v>
          </cell>
          <cell r="H813" t="str">
            <v>Solar-Gen</v>
          </cell>
          <cell r="I813" t="str">
            <v>On Air</v>
          </cell>
          <cell r="J813" t="str">
            <v>Outdoor</v>
          </cell>
          <cell r="K813" t="str">
            <v>AC</v>
          </cell>
          <cell r="L813" t="str">
            <v>I-Eng</v>
          </cell>
          <cell r="M813" t="str">
            <v>Garoua 2</v>
          </cell>
          <cell r="N813" t="str">
            <v>BENOUE</v>
          </cell>
          <cell r="O813" t="str">
            <v>Dembo</v>
          </cell>
          <cell r="P813" t="str">
            <v>Jacques NGNIYANBE</v>
          </cell>
          <cell r="Q813">
            <v>677549822</v>
          </cell>
          <cell r="R813">
            <v>655999822</v>
          </cell>
          <cell r="S813" t="str">
            <v>Alain Etoundi</v>
          </cell>
          <cell r="T813" t="str">
            <v>Valeur HOUELL</v>
          </cell>
          <cell r="U813" t="str">
            <v>I H S</v>
          </cell>
        </row>
        <row r="814">
          <cell r="A814" t="str">
            <v>NRD_152</v>
          </cell>
          <cell r="B814" t="str">
            <v>IHS_GAR_069</v>
          </cell>
          <cell r="C814" t="str">
            <v>NRD_152</v>
          </cell>
          <cell r="D814" t="str">
            <v>North</v>
          </cell>
          <cell r="E814" t="str">
            <v>North</v>
          </cell>
          <cell r="F814" t="str">
            <v>Doumo</v>
          </cell>
          <cell r="G814" t="str">
            <v>P4</v>
          </cell>
          <cell r="H814" t="str">
            <v>Gen Only</v>
          </cell>
          <cell r="I814" t="str">
            <v>On Air</v>
          </cell>
          <cell r="J814" t="str">
            <v>Outdoor</v>
          </cell>
          <cell r="K814" t="str">
            <v>AC</v>
          </cell>
          <cell r="L814" t="str">
            <v>I-Eng</v>
          </cell>
          <cell r="M814" t="str">
            <v>Garoua 2</v>
          </cell>
          <cell r="N814" t="str">
            <v>MAYO- LOUTI</v>
          </cell>
          <cell r="O814" t="str">
            <v>Guider</v>
          </cell>
          <cell r="P814" t="str">
            <v>Jacques NGNIYANBE</v>
          </cell>
          <cell r="Q814">
            <v>677549822</v>
          </cell>
          <cell r="R814">
            <v>655999822</v>
          </cell>
          <cell r="S814" t="str">
            <v>Alain Etoundi</v>
          </cell>
          <cell r="T814" t="str">
            <v>Valeur HOUELL</v>
          </cell>
          <cell r="U814" t="str">
            <v>I H S</v>
          </cell>
        </row>
        <row r="815">
          <cell r="A815" t="str">
            <v>NRD_015</v>
          </cell>
          <cell r="B815" t="str">
            <v>IHS_GAR_047</v>
          </cell>
          <cell r="C815" t="str">
            <v>NRD_015</v>
          </cell>
          <cell r="D815" t="str">
            <v>North</v>
          </cell>
          <cell r="E815" t="str">
            <v>North</v>
          </cell>
          <cell r="F815" t="str">
            <v>BASCHEO-IHS</v>
          </cell>
          <cell r="G815" t="str">
            <v>P4</v>
          </cell>
          <cell r="H815" t="str">
            <v>Hybrid-Gen</v>
          </cell>
          <cell r="I815" t="str">
            <v>On Air</v>
          </cell>
          <cell r="J815" t="str">
            <v>Indoor</v>
          </cell>
          <cell r="K815" t="str">
            <v>AC</v>
          </cell>
          <cell r="L815" t="str">
            <v>I-Eng</v>
          </cell>
          <cell r="M815" t="str">
            <v>Garoua 2</v>
          </cell>
          <cell r="N815" t="str">
            <v>BENOUE</v>
          </cell>
          <cell r="O815" t="str">
            <v>Bascheo</v>
          </cell>
          <cell r="P815" t="str">
            <v>Jacques NGNIYANBE</v>
          </cell>
          <cell r="Q815">
            <v>677549822</v>
          </cell>
          <cell r="R815">
            <v>655999822</v>
          </cell>
          <cell r="S815" t="str">
            <v>Alain Etoundi</v>
          </cell>
          <cell r="T815" t="str">
            <v>Valeur HOUELL</v>
          </cell>
          <cell r="U815" t="str">
            <v>I H S</v>
          </cell>
        </row>
        <row r="816">
          <cell r="A816" t="str">
            <v>NRD_099</v>
          </cell>
          <cell r="B816" t="str">
            <v>IHS_GAR_116</v>
          </cell>
          <cell r="C816" t="str">
            <v>NRD_099</v>
          </cell>
          <cell r="D816" t="str">
            <v>North</v>
          </cell>
          <cell r="E816" t="str">
            <v>North</v>
          </cell>
          <cell r="F816" t="str">
            <v>Sorawel IHS</v>
          </cell>
          <cell r="G816" t="str">
            <v>P4</v>
          </cell>
          <cell r="H816" t="str">
            <v>Grid-Gen</v>
          </cell>
          <cell r="I816" t="str">
            <v>On Air</v>
          </cell>
          <cell r="J816" t="str">
            <v>Outdoor</v>
          </cell>
          <cell r="K816" t="str">
            <v>AC</v>
          </cell>
          <cell r="L816" t="str">
            <v>I-Eng</v>
          </cell>
          <cell r="M816" t="str">
            <v>Garoua 2</v>
          </cell>
          <cell r="N816" t="str">
            <v>MAYO- LOUTI</v>
          </cell>
          <cell r="O816" t="str">
            <v>Guider</v>
          </cell>
          <cell r="P816" t="str">
            <v>Jacques NGNIYANBE</v>
          </cell>
          <cell r="Q816">
            <v>677549822</v>
          </cell>
          <cell r="R816">
            <v>655999822</v>
          </cell>
          <cell r="S816" t="str">
            <v>Alain Etoundi</v>
          </cell>
          <cell r="T816" t="str">
            <v>Valeur HOUELL</v>
          </cell>
          <cell r="U816" t="str">
            <v>I H S</v>
          </cell>
        </row>
        <row r="817">
          <cell r="A817" t="str">
            <v>NRD_014</v>
          </cell>
          <cell r="B817" t="str">
            <v>IHS_MAR_086</v>
          </cell>
          <cell r="C817" t="str">
            <v>NRD_014</v>
          </cell>
          <cell r="D817" t="str">
            <v>North</v>
          </cell>
          <cell r="E817" t="str">
            <v>North</v>
          </cell>
          <cell r="F817" t="str">
            <v>BOUKOULA-IHS</v>
          </cell>
          <cell r="G817" t="str">
            <v>P4</v>
          </cell>
          <cell r="H817" t="str">
            <v>Grid-Gen</v>
          </cell>
          <cell r="I817" t="str">
            <v>On Air</v>
          </cell>
          <cell r="J817" t="str">
            <v>Outdoor</v>
          </cell>
          <cell r="K817" t="str">
            <v>AC</v>
          </cell>
          <cell r="L817" t="str">
            <v>I-Eng</v>
          </cell>
          <cell r="M817" t="str">
            <v>Garoua 2</v>
          </cell>
          <cell r="N817" t="str">
            <v>MAYO- LOUTI</v>
          </cell>
          <cell r="O817" t="str">
            <v>Bourha</v>
          </cell>
          <cell r="P817" t="str">
            <v>Jacques NGNIYANBE</v>
          </cell>
          <cell r="Q817">
            <v>677549822</v>
          </cell>
          <cell r="R817">
            <v>655999822</v>
          </cell>
          <cell r="S817" t="str">
            <v>Alain Etoundi</v>
          </cell>
          <cell r="T817" t="str">
            <v>Valeur HOUELL</v>
          </cell>
          <cell r="U817" t="str">
            <v>I H S</v>
          </cell>
        </row>
        <row r="818">
          <cell r="A818" t="str">
            <v>NRD_084</v>
          </cell>
          <cell r="B818" t="str">
            <v>IHS_GAR_328</v>
          </cell>
          <cell r="C818" t="str">
            <v>NRD_084</v>
          </cell>
          <cell r="D818" t="str">
            <v>North</v>
          </cell>
          <cell r="E818" t="str">
            <v>North</v>
          </cell>
          <cell r="F818" t="str">
            <v>Garoua-Roum-Adja-Camp-SIC</v>
          </cell>
          <cell r="G818" t="str">
            <v>P4</v>
          </cell>
          <cell r="H818" t="str">
            <v>Grid-Gen</v>
          </cell>
          <cell r="I818" t="str">
            <v>On Air</v>
          </cell>
          <cell r="J818" t="str">
            <v>Outdoor</v>
          </cell>
          <cell r="K818" t="str">
            <v>AC</v>
          </cell>
          <cell r="L818" t="str">
            <v>I-Eng</v>
          </cell>
          <cell r="M818" t="str">
            <v>Garoua 2</v>
          </cell>
          <cell r="N818" t="str">
            <v>BENOUE</v>
          </cell>
          <cell r="O818" t="str">
            <v>Garoua II</v>
          </cell>
          <cell r="P818" t="str">
            <v>Jacques NGNIYANBE</v>
          </cell>
          <cell r="Q818">
            <v>677549822</v>
          </cell>
          <cell r="R818">
            <v>655999822</v>
          </cell>
          <cell r="S818" t="str">
            <v>Alain Etoundi</v>
          </cell>
          <cell r="T818" t="str">
            <v>Valeur HOUELL</v>
          </cell>
          <cell r="U818" t="str">
            <v>I H S</v>
          </cell>
        </row>
        <row r="819">
          <cell r="A819" t="str">
            <v>NRD_097</v>
          </cell>
          <cell r="B819" t="str">
            <v>IHS_GAR_006</v>
          </cell>
          <cell r="C819" t="str">
            <v>NRD_097</v>
          </cell>
          <cell r="D819" t="str">
            <v>North</v>
          </cell>
          <cell r="E819" t="str">
            <v>North</v>
          </cell>
          <cell r="F819" t="str">
            <v>Yelwa</v>
          </cell>
          <cell r="G819" t="str">
            <v>P4</v>
          </cell>
          <cell r="H819" t="str">
            <v>Grid-Gen</v>
          </cell>
          <cell r="I819" t="str">
            <v>On Air</v>
          </cell>
          <cell r="J819" t="str">
            <v>Outdoor</v>
          </cell>
          <cell r="K819" t="str">
            <v>AC</v>
          </cell>
          <cell r="L819" t="str">
            <v>I-Eng</v>
          </cell>
          <cell r="M819" t="str">
            <v>Garoua 2</v>
          </cell>
          <cell r="N819" t="str">
            <v>BENOUE</v>
          </cell>
          <cell r="O819" t="str">
            <v>Garoua I</v>
          </cell>
          <cell r="P819" t="str">
            <v>Jacques NGNIYANBE</v>
          </cell>
          <cell r="Q819">
            <v>677549822</v>
          </cell>
          <cell r="R819">
            <v>655999822</v>
          </cell>
          <cell r="S819" t="str">
            <v>Alain Etoundi</v>
          </cell>
          <cell r="T819" t="str">
            <v>Valeur HOUELL</v>
          </cell>
          <cell r="U819" t="str">
            <v>I H S</v>
          </cell>
        </row>
        <row r="820">
          <cell r="A820" t="str">
            <v>NRD_117</v>
          </cell>
          <cell r="B820" t="str">
            <v>IHS_GAR_025</v>
          </cell>
          <cell r="C820" t="str">
            <v>NRD_117</v>
          </cell>
          <cell r="D820" t="str">
            <v>North</v>
          </cell>
          <cell r="E820" t="str">
            <v>North</v>
          </cell>
          <cell r="F820" t="str">
            <v>NGALBIDJE</v>
          </cell>
          <cell r="G820" t="str">
            <v>P4</v>
          </cell>
          <cell r="H820" t="str">
            <v>Grid-Gen</v>
          </cell>
          <cell r="I820" t="str">
            <v>On Air</v>
          </cell>
          <cell r="J820" t="str">
            <v>Outdoor</v>
          </cell>
          <cell r="K820" t="str">
            <v>AC</v>
          </cell>
          <cell r="L820" t="str">
            <v>I-Eng</v>
          </cell>
          <cell r="M820" t="str">
            <v>Garoua 2</v>
          </cell>
          <cell r="N820" t="str">
            <v>BENOUE</v>
          </cell>
          <cell r="O820" t="str">
            <v>Garoua II</v>
          </cell>
          <cell r="P820" t="str">
            <v>Jacques NGNIYANBE</v>
          </cell>
          <cell r="Q820">
            <v>677549822</v>
          </cell>
          <cell r="R820">
            <v>655999822</v>
          </cell>
          <cell r="S820" t="str">
            <v>Alain Etoundi</v>
          </cell>
          <cell r="T820" t="str">
            <v>Valeur HOUELL</v>
          </cell>
          <cell r="U820" t="str">
            <v>I H S</v>
          </cell>
        </row>
        <row r="821">
          <cell r="A821" t="str">
            <v>NRD_089</v>
          </cell>
          <cell r="B821" t="str">
            <v>IHS_GAR_059</v>
          </cell>
          <cell r="C821" t="str">
            <v>NRD_089</v>
          </cell>
          <cell r="D821" t="str">
            <v>North</v>
          </cell>
          <cell r="E821" t="str">
            <v>North</v>
          </cell>
          <cell r="F821" t="str">
            <v>Sagamla</v>
          </cell>
          <cell r="G821" t="str">
            <v>P4</v>
          </cell>
          <cell r="H821" t="str">
            <v>Grid-Gen</v>
          </cell>
          <cell r="I821" t="str">
            <v>On Air</v>
          </cell>
          <cell r="J821" t="str">
            <v>Outdoor</v>
          </cell>
          <cell r="K821" t="str">
            <v>AC</v>
          </cell>
          <cell r="L821" t="str">
            <v>I-Eng</v>
          </cell>
          <cell r="M821" t="str">
            <v>Garoua 2</v>
          </cell>
          <cell r="N821" t="str">
            <v>MAYO- LOUTI</v>
          </cell>
          <cell r="O821" t="str">
            <v>Guider</v>
          </cell>
          <cell r="P821" t="str">
            <v>Jacques NGNIYANBE</v>
          </cell>
          <cell r="Q821">
            <v>677549822</v>
          </cell>
          <cell r="R821">
            <v>655999822</v>
          </cell>
          <cell r="S821" t="str">
            <v>Alain Etoundi</v>
          </cell>
          <cell r="T821" t="str">
            <v>Valeur HOUELL</v>
          </cell>
          <cell r="U821" t="str">
            <v>I H S</v>
          </cell>
        </row>
        <row r="822">
          <cell r="A822" t="str">
            <v>NRD_116</v>
          </cell>
          <cell r="B822" t="str">
            <v>IHS_GAR_327</v>
          </cell>
          <cell r="C822" t="str">
            <v>NRD_116</v>
          </cell>
          <cell r="D822" t="str">
            <v>North</v>
          </cell>
          <cell r="E822" t="str">
            <v>North</v>
          </cell>
          <cell r="F822" t="str">
            <v>Garoua Katasko</v>
          </cell>
          <cell r="G822" t="str">
            <v>P4</v>
          </cell>
          <cell r="H822" t="str">
            <v>Grid-Gen</v>
          </cell>
          <cell r="I822" t="str">
            <v>On Air</v>
          </cell>
          <cell r="J822" t="str">
            <v>Outdoor</v>
          </cell>
          <cell r="K822" t="str">
            <v>AC</v>
          </cell>
          <cell r="L822" t="str">
            <v>I-Eng</v>
          </cell>
          <cell r="M822" t="str">
            <v>Garoua 2</v>
          </cell>
          <cell r="N822" t="str">
            <v>BENOUE</v>
          </cell>
          <cell r="O822" t="str">
            <v>Garoua II</v>
          </cell>
          <cell r="P822" t="str">
            <v>Jacques NGNIYANBE</v>
          </cell>
          <cell r="Q822">
            <v>677549822</v>
          </cell>
          <cell r="R822">
            <v>655999822</v>
          </cell>
          <cell r="S822" t="str">
            <v>Alain Etoundi</v>
          </cell>
          <cell r="T822" t="str">
            <v>Valeur HOUELL</v>
          </cell>
          <cell r="U822" t="str">
            <v>I H S</v>
          </cell>
        </row>
        <row r="823">
          <cell r="A823" t="str">
            <v>NRD_063</v>
          </cell>
          <cell r="B823" t="str">
            <v>IHS_GAR_011</v>
          </cell>
          <cell r="C823" t="str">
            <v>NRD_063</v>
          </cell>
          <cell r="D823" t="str">
            <v>North</v>
          </cell>
          <cell r="E823" t="str">
            <v>North</v>
          </cell>
          <cell r="F823" t="str">
            <v>Garoua-Lycee-Technique</v>
          </cell>
          <cell r="G823" t="str">
            <v>P4</v>
          </cell>
          <cell r="H823" t="str">
            <v>Grid-Gen</v>
          </cell>
          <cell r="I823" t="str">
            <v>On Air</v>
          </cell>
          <cell r="J823" t="str">
            <v>Indoor</v>
          </cell>
          <cell r="K823" t="str">
            <v>AC</v>
          </cell>
          <cell r="L823" t="str">
            <v>I-Eng</v>
          </cell>
          <cell r="M823" t="str">
            <v>Garoua 2</v>
          </cell>
          <cell r="N823" t="str">
            <v>BENOUE</v>
          </cell>
          <cell r="O823" t="str">
            <v>Garoua II</v>
          </cell>
          <cell r="P823" t="str">
            <v>Jacques NGNIYANBE</v>
          </cell>
          <cell r="Q823">
            <v>677549822</v>
          </cell>
          <cell r="R823">
            <v>655999822</v>
          </cell>
          <cell r="S823" t="str">
            <v>Alain Etoundi</v>
          </cell>
          <cell r="T823" t="str">
            <v>Valeur HOUELL</v>
          </cell>
          <cell r="U823" t="str">
            <v>I H S</v>
          </cell>
        </row>
        <row r="824">
          <cell r="A824" t="str">
            <v>EXN_227</v>
          </cell>
          <cell r="B824" t="str">
            <v>IHS_MAR_222</v>
          </cell>
          <cell r="C824" t="str">
            <v>EXN_227</v>
          </cell>
          <cell r="D824" t="str">
            <v>North</v>
          </cell>
          <cell r="E824" t="str">
            <v>North</v>
          </cell>
          <cell r="F824" t="str">
            <v>TCHEVI</v>
          </cell>
          <cell r="G824" t="str">
            <v>P4</v>
          </cell>
          <cell r="H824" t="str">
            <v>Grid-Gen</v>
          </cell>
          <cell r="I824" t="str">
            <v>On Air</v>
          </cell>
          <cell r="J824" t="str">
            <v>Outdoor</v>
          </cell>
          <cell r="K824" t="str">
            <v>AC</v>
          </cell>
          <cell r="L824" t="str">
            <v>I-Eng</v>
          </cell>
          <cell r="M824" t="str">
            <v>Garoua 2</v>
          </cell>
          <cell r="N824" t="str">
            <v>MAYO- LOUTI</v>
          </cell>
          <cell r="O824" t="str">
            <v>Bourha</v>
          </cell>
          <cell r="P824" t="str">
            <v>Jacques NGNIYANBE</v>
          </cell>
          <cell r="Q824">
            <v>677549822</v>
          </cell>
          <cell r="R824">
            <v>655999822</v>
          </cell>
          <cell r="S824" t="str">
            <v>Alain Etoundi</v>
          </cell>
          <cell r="T824" t="str">
            <v>Valeur HOUELL</v>
          </cell>
          <cell r="U824" t="str">
            <v>I H S</v>
          </cell>
        </row>
        <row r="825">
          <cell r="A825" t="str">
            <v>NRD_069</v>
          </cell>
          <cell r="B825" t="str">
            <v>IHS_GAR_040</v>
          </cell>
          <cell r="C825" t="str">
            <v>NRD_069</v>
          </cell>
          <cell r="D825" t="str">
            <v>North</v>
          </cell>
          <cell r="E825" t="str">
            <v>North</v>
          </cell>
          <cell r="F825" t="str">
            <v>DJABI-IHS</v>
          </cell>
          <cell r="G825" t="str">
            <v>P4</v>
          </cell>
          <cell r="H825" t="str">
            <v>Solar-Gen</v>
          </cell>
          <cell r="I825" t="str">
            <v>On Air</v>
          </cell>
          <cell r="J825" t="str">
            <v>Outdoor</v>
          </cell>
          <cell r="K825" t="str">
            <v>AC</v>
          </cell>
          <cell r="L825" t="str">
            <v>I-Eng</v>
          </cell>
          <cell r="M825" t="str">
            <v>Garoua 2</v>
          </cell>
          <cell r="N825" t="str">
            <v>MAYO- LOUTI</v>
          </cell>
          <cell r="O825" t="str">
            <v>Guider</v>
          </cell>
          <cell r="P825" t="str">
            <v>Jacques NGNIYANBE</v>
          </cell>
          <cell r="Q825">
            <v>677549822</v>
          </cell>
          <cell r="R825">
            <v>655999822</v>
          </cell>
          <cell r="S825" t="str">
            <v>Alain Etoundi</v>
          </cell>
          <cell r="T825" t="str">
            <v>Valeur HOUELL</v>
          </cell>
          <cell r="U825" t="str">
            <v>I H S</v>
          </cell>
        </row>
        <row r="826">
          <cell r="A826" t="str">
            <v>NRD_125</v>
          </cell>
          <cell r="B826" t="str">
            <v>IHS_GAR_325</v>
          </cell>
          <cell r="C826" t="str">
            <v>NRD_125</v>
          </cell>
          <cell r="D826" t="str">
            <v>North</v>
          </cell>
          <cell r="E826" t="str">
            <v>North</v>
          </cell>
          <cell r="F826" t="str">
            <v>So-Djay</v>
          </cell>
          <cell r="G826" t="str">
            <v>P5</v>
          </cell>
          <cell r="H826" t="str">
            <v>Solar-Gen</v>
          </cell>
          <cell r="I826" t="str">
            <v>On Air</v>
          </cell>
          <cell r="J826" t="str">
            <v>Outdoor</v>
          </cell>
          <cell r="K826" t="str">
            <v>AC</v>
          </cell>
          <cell r="L826" t="str">
            <v>I-Eng</v>
          </cell>
          <cell r="M826" t="str">
            <v>Garoua 2</v>
          </cell>
          <cell r="N826" t="str">
            <v>MAYO- LOUTI</v>
          </cell>
          <cell r="O826" t="str">
            <v>Guider</v>
          </cell>
          <cell r="P826" t="str">
            <v>Jacques NGNIYANBE</v>
          </cell>
          <cell r="Q826">
            <v>677549822</v>
          </cell>
          <cell r="R826">
            <v>655999822</v>
          </cell>
          <cell r="S826" t="str">
            <v>Alain Etoundi</v>
          </cell>
          <cell r="T826" t="str">
            <v>Valeur HOUELL</v>
          </cell>
          <cell r="U826" t="str">
            <v>I H S</v>
          </cell>
        </row>
        <row r="827">
          <cell r="A827" t="str">
            <v>NRD_010</v>
          </cell>
          <cell r="B827" t="str">
            <v>IHS_GAR_067</v>
          </cell>
          <cell r="C827" t="str">
            <v>NRD_010</v>
          </cell>
          <cell r="D827" t="str">
            <v>North</v>
          </cell>
          <cell r="E827" t="str">
            <v>North</v>
          </cell>
          <cell r="F827" t="str">
            <v>Mayo-Oulo</v>
          </cell>
          <cell r="G827" t="str">
            <v>P5</v>
          </cell>
          <cell r="H827" t="str">
            <v>Grid-Gen</v>
          </cell>
          <cell r="I827" t="str">
            <v>On Air</v>
          </cell>
          <cell r="J827" t="str">
            <v>Indoor</v>
          </cell>
          <cell r="K827" t="str">
            <v>AC</v>
          </cell>
          <cell r="L827" t="str">
            <v>I-Eng</v>
          </cell>
          <cell r="M827" t="str">
            <v>Garoua 2</v>
          </cell>
          <cell r="N827" t="str">
            <v>MAYO- LOUTI</v>
          </cell>
          <cell r="O827" t="str">
            <v>Guider</v>
          </cell>
          <cell r="P827" t="str">
            <v>Jacques NGNIYANBE</v>
          </cell>
          <cell r="Q827">
            <v>677549822</v>
          </cell>
          <cell r="R827">
            <v>655999822</v>
          </cell>
          <cell r="S827" t="str">
            <v>Alain Etoundi</v>
          </cell>
          <cell r="T827" t="str">
            <v>Valeur HOUELL</v>
          </cell>
          <cell r="U827" t="str">
            <v>I H S</v>
          </cell>
        </row>
        <row r="828">
          <cell r="A828" t="str">
            <v>NRD_076</v>
          </cell>
          <cell r="B828" t="str">
            <v>IHS_GAR_119</v>
          </cell>
          <cell r="C828" t="str">
            <v>NRD_076</v>
          </cell>
          <cell r="D828" t="str">
            <v>North</v>
          </cell>
          <cell r="E828" t="str">
            <v>North</v>
          </cell>
          <cell r="F828" t="str">
            <v>Guider-Ville</v>
          </cell>
          <cell r="G828" t="str">
            <v>P5</v>
          </cell>
          <cell r="H828" t="str">
            <v>Grid-Gen</v>
          </cell>
          <cell r="I828" t="str">
            <v>On Air</v>
          </cell>
          <cell r="J828" t="str">
            <v>Outdoor</v>
          </cell>
          <cell r="K828" t="str">
            <v>AC</v>
          </cell>
          <cell r="L828" t="str">
            <v>I-Eng</v>
          </cell>
          <cell r="M828" t="str">
            <v>Garoua 2</v>
          </cell>
          <cell r="N828" t="str">
            <v>MAYO- LOUTI</v>
          </cell>
          <cell r="O828" t="str">
            <v>Guider</v>
          </cell>
          <cell r="P828" t="str">
            <v>Jacques NGNIYANBE</v>
          </cell>
          <cell r="Q828">
            <v>677549822</v>
          </cell>
          <cell r="R828">
            <v>655999822</v>
          </cell>
          <cell r="S828" t="str">
            <v>Alain Etoundi</v>
          </cell>
          <cell r="T828" t="str">
            <v>Valeur HOUELL</v>
          </cell>
          <cell r="U828" t="str">
            <v>I H S</v>
          </cell>
        </row>
        <row r="829">
          <cell r="A829" t="str">
            <v>NRD_123</v>
          </cell>
          <cell r="B829" t="str">
            <v>IHS_MAR_312</v>
          </cell>
          <cell r="C829" t="str">
            <v>NRD_123</v>
          </cell>
          <cell r="D829" t="str">
            <v>North</v>
          </cell>
          <cell r="E829" t="str">
            <v>North</v>
          </cell>
          <cell r="F829" t="str">
            <v>Mandama</v>
          </cell>
          <cell r="G829" t="str">
            <v>P5</v>
          </cell>
          <cell r="H829" t="str">
            <v>Grid-Hybrid-Gen</v>
          </cell>
          <cell r="I829" t="str">
            <v>On Air</v>
          </cell>
          <cell r="J829" t="str">
            <v>Outdoor</v>
          </cell>
          <cell r="K829" t="str">
            <v>AC</v>
          </cell>
          <cell r="L829" t="str">
            <v>I-Eng</v>
          </cell>
          <cell r="M829" t="str">
            <v>Garoua 2</v>
          </cell>
          <cell r="N829" t="str">
            <v>MAYO- LOUTI</v>
          </cell>
          <cell r="O829" t="str">
            <v>Mokolo</v>
          </cell>
          <cell r="P829" t="str">
            <v>Jacques NGNIYANBE</v>
          </cell>
          <cell r="Q829">
            <v>677549822</v>
          </cell>
          <cell r="R829">
            <v>655999822</v>
          </cell>
          <cell r="S829" t="str">
            <v>Alain Etoundi</v>
          </cell>
          <cell r="T829" t="str">
            <v>Valeur HOUELL</v>
          </cell>
          <cell r="U829" t="str">
            <v>I H S</v>
          </cell>
        </row>
        <row r="830">
          <cell r="A830" t="str">
            <v>SUO_004</v>
          </cell>
          <cell r="B830" t="str">
            <v>IHS_BUA_037</v>
          </cell>
          <cell r="C830" t="str">
            <v>SUO_004</v>
          </cell>
          <cell r="D830" t="str">
            <v>South West</v>
          </cell>
          <cell r="E830" t="str">
            <v>South West</v>
          </cell>
          <cell r="F830" t="str">
            <v>Tiko</v>
          </cell>
          <cell r="G830" t="str">
            <v>P2</v>
          </cell>
          <cell r="H830" t="str">
            <v>Grid-Gen</v>
          </cell>
          <cell r="I830" t="str">
            <v>On Air</v>
          </cell>
          <cell r="J830" t="str">
            <v>Indoor</v>
          </cell>
          <cell r="K830" t="str">
            <v>AC</v>
          </cell>
          <cell r="L830" t="str">
            <v>I-Eng</v>
          </cell>
          <cell r="M830" t="str">
            <v>Mutenguene</v>
          </cell>
          <cell r="N830" t="str">
            <v>FAKO</v>
          </cell>
          <cell r="O830" t="str">
            <v>TIKO</v>
          </cell>
          <cell r="P830" t="str">
            <v>Jean Francois NSEGBE</v>
          </cell>
          <cell r="Q830">
            <v>656072685</v>
          </cell>
          <cell r="R830">
            <v>683859238</v>
          </cell>
          <cell r="S830" t="str">
            <v>Stephane KETCHOUANG</v>
          </cell>
          <cell r="T830" t="str">
            <v>GEORGES NAKHOUL</v>
          </cell>
          <cell r="U830" t="str">
            <v>I H S</v>
          </cell>
        </row>
        <row r="831">
          <cell r="A831" t="str">
            <v>SUO_003</v>
          </cell>
          <cell r="B831" t="str">
            <v>IHS_LMB_004</v>
          </cell>
          <cell r="C831" t="str">
            <v>SUO_003</v>
          </cell>
          <cell r="D831" t="str">
            <v>South West</v>
          </cell>
          <cell r="E831" t="str">
            <v>South West</v>
          </cell>
          <cell r="F831" t="str">
            <v>Limbe-UQ</v>
          </cell>
          <cell r="G831" t="str">
            <v>P2</v>
          </cell>
          <cell r="H831" t="str">
            <v>Grid-Gen</v>
          </cell>
          <cell r="I831" t="str">
            <v>On Air</v>
          </cell>
          <cell r="J831" t="str">
            <v>Indoor</v>
          </cell>
          <cell r="K831" t="str">
            <v>AC</v>
          </cell>
          <cell r="L831" t="str">
            <v>I-Eng</v>
          </cell>
          <cell r="M831" t="str">
            <v>Limbe</v>
          </cell>
          <cell r="N831" t="str">
            <v>FAKO</v>
          </cell>
          <cell r="O831" t="str">
            <v>LIMBE I</v>
          </cell>
          <cell r="P831" t="str">
            <v>Jean Francois NSEGBE</v>
          </cell>
          <cell r="Q831">
            <v>656072685</v>
          </cell>
          <cell r="R831">
            <v>683859238</v>
          </cell>
          <cell r="S831" t="str">
            <v>Stephane KETCHOUANG</v>
          </cell>
          <cell r="T831" t="str">
            <v>GEORGES NAKHOUL</v>
          </cell>
          <cell r="U831" t="str">
            <v>I H S</v>
          </cell>
        </row>
        <row r="832">
          <cell r="A832" t="str">
            <v>SUO_021</v>
          </cell>
          <cell r="B832" t="str">
            <v>IHS_LMB_021</v>
          </cell>
          <cell r="C832" t="str">
            <v>SUO_021</v>
          </cell>
          <cell r="D832" t="str">
            <v>South West</v>
          </cell>
          <cell r="E832" t="str">
            <v>South West</v>
          </cell>
          <cell r="F832" t="str">
            <v>Mile4</v>
          </cell>
          <cell r="G832" t="str">
            <v>P2</v>
          </cell>
          <cell r="H832" t="str">
            <v>Grid-Gen</v>
          </cell>
          <cell r="I832" t="str">
            <v>On Air</v>
          </cell>
          <cell r="J832" t="str">
            <v>Indoor</v>
          </cell>
          <cell r="K832" t="str">
            <v>AC</v>
          </cell>
          <cell r="L832" t="str">
            <v>I-Eng</v>
          </cell>
          <cell r="M832" t="str">
            <v>Mutenguene</v>
          </cell>
          <cell r="N832" t="str">
            <v>FAKO</v>
          </cell>
          <cell r="O832" t="str">
            <v>LIMBE I</v>
          </cell>
          <cell r="P832" t="str">
            <v>Jean Francois NSEGBE</v>
          </cell>
          <cell r="Q832">
            <v>656072685</v>
          </cell>
          <cell r="R832">
            <v>683859238</v>
          </cell>
          <cell r="S832" t="str">
            <v>Stephane KETCHOUANG</v>
          </cell>
          <cell r="T832" t="str">
            <v>GEORGES NAKHOUL</v>
          </cell>
          <cell r="U832" t="str">
            <v>I H S</v>
          </cell>
        </row>
        <row r="833">
          <cell r="A833" t="str">
            <v>SUO_005</v>
          </cell>
          <cell r="B833" t="str">
            <v>IHS_BUA_030</v>
          </cell>
          <cell r="C833" t="str">
            <v>SUO_005</v>
          </cell>
          <cell r="D833" t="str">
            <v>South West</v>
          </cell>
          <cell r="E833" t="str">
            <v>South West</v>
          </cell>
          <cell r="F833" t="str">
            <v>Mutengene</v>
          </cell>
          <cell r="G833" t="str">
            <v>P2</v>
          </cell>
          <cell r="H833" t="str">
            <v>Grid-Gen</v>
          </cell>
          <cell r="I833" t="str">
            <v>On Air</v>
          </cell>
          <cell r="J833" t="str">
            <v>Indoor</v>
          </cell>
          <cell r="K833" t="str">
            <v>AC</v>
          </cell>
          <cell r="L833" t="str">
            <v>I-Eng</v>
          </cell>
          <cell r="M833" t="str">
            <v>Mutenguene</v>
          </cell>
          <cell r="N833" t="str">
            <v>FAKO</v>
          </cell>
          <cell r="O833" t="str">
            <v>TIKO</v>
          </cell>
          <cell r="P833" t="str">
            <v>Jean Francois NSEGBE</v>
          </cell>
          <cell r="Q833">
            <v>656072685</v>
          </cell>
          <cell r="R833">
            <v>683859238</v>
          </cell>
          <cell r="S833" t="str">
            <v>Stephane KETCHOUANG</v>
          </cell>
          <cell r="T833" t="str">
            <v>GEORGES NAKHOUL</v>
          </cell>
          <cell r="U833" t="str">
            <v>I H S</v>
          </cell>
        </row>
        <row r="834">
          <cell r="A834" t="str">
            <v>SUO_011</v>
          </cell>
          <cell r="B834" t="str">
            <v>IHS_LMB_018</v>
          </cell>
          <cell r="C834" t="str">
            <v>SUO_011</v>
          </cell>
          <cell r="D834" t="str">
            <v>South West</v>
          </cell>
          <cell r="E834" t="str">
            <v>South West</v>
          </cell>
          <cell r="F834" t="str">
            <v>Monkey-Hill</v>
          </cell>
          <cell r="G834" t="str">
            <v>P3</v>
          </cell>
          <cell r="H834" t="str">
            <v>Grid-Gen</v>
          </cell>
          <cell r="I834" t="str">
            <v>On Air</v>
          </cell>
          <cell r="J834" t="str">
            <v>Indoor</v>
          </cell>
          <cell r="K834" t="str">
            <v>AC</v>
          </cell>
          <cell r="L834" t="str">
            <v>I-Eng</v>
          </cell>
          <cell r="M834" t="str">
            <v>Limbe</v>
          </cell>
          <cell r="N834" t="str">
            <v>FAKO</v>
          </cell>
          <cell r="O834" t="str">
            <v>LIMBE 2</v>
          </cell>
          <cell r="P834" t="str">
            <v>Jean Francois NSEGBE</v>
          </cell>
          <cell r="Q834">
            <v>656072685</v>
          </cell>
          <cell r="R834">
            <v>683859238</v>
          </cell>
          <cell r="S834" t="str">
            <v>Stephane KETCHOUANG</v>
          </cell>
          <cell r="T834" t="str">
            <v>GEORGES NAKHOUL</v>
          </cell>
          <cell r="U834" t="str">
            <v>I H S</v>
          </cell>
        </row>
        <row r="835">
          <cell r="A835" t="str">
            <v>SUO_050</v>
          </cell>
          <cell r="B835" t="str">
            <v>IHS_LMB_005</v>
          </cell>
          <cell r="C835" t="str">
            <v>SUO_050</v>
          </cell>
          <cell r="D835" t="str">
            <v>South West</v>
          </cell>
          <cell r="E835" t="str">
            <v>South West</v>
          </cell>
          <cell r="F835" t="str">
            <v>Limbe-Down-Beach-II</v>
          </cell>
          <cell r="G835" t="str">
            <v>P3</v>
          </cell>
          <cell r="H835" t="str">
            <v>Grid Only</v>
          </cell>
          <cell r="I835" t="str">
            <v>On Air</v>
          </cell>
          <cell r="J835" t="str">
            <v>Outdoor</v>
          </cell>
          <cell r="K835" t="str">
            <v>AC</v>
          </cell>
          <cell r="L835" t="str">
            <v>I-Eng</v>
          </cell>
          <cell r="M835" t="str">
            <v>Limbe</v>
          </cell>
          <cell r="N835" t="str">
            <v>FAKO</v>
          </cell>
          <cell r="O835" t="str">
            <v>LIMBE I</v>
          </cell>
          <cell r="P835" t="str">
            <v>Jean Francois NSEGBE</v>
          </cell>
          <cell r="Q835">
            <v>656072685</v>
          </cell>
          <cell r="R835">
            <v>683859238</v>
          </cell>
          <cell r="S835" t="str">
            <v>Stephane KETCHOUANG</v>
          </cell>
          <cell r="T835" t="str">
            <v>GEORGES NAKHOUL</v>
          </cell>
          <cell r="U835" t="str">
            <v>I H S</v>
          </cell>
        </row>
        <row r="836">
          <cell r="A836" t="str">
            <v>LIT_174</v>
          </cell>
          <cell r="B836" t="str">
            <v>IHS_BUA_036</v>
          </cell>
          <cell r="C836" t="str">
            <v>LIT_174</v>
          </cell>
          <cell r="D836" t="str">
            <v>South West</v>
          </cell>
          <cell r="E836" t="str">
            <v>South West</v>
          </cell>
          <cell r="F836" t="str">
            <v>Tiko-Long-Street-IHS</v>
          </cell>
          <cell r="G836" t="str">
            <v>P3</v>
          </cell>
          <cell r="H836" t="str">
            <v>Grid-Gen</v>
          </cell>
          <cell r="I836" t="str">
            <v>On Air</v>
          </cell>
          <cell r="J836" t="str">
            <v>Outdoor</v>
          </cell>
          <cell r="K836" t="str">
            <v>AC</v>
          </cell>
          <cell r="L836" t="str">
            <v>I-Eng</v>
          </cell>
          <cell r="M836" t="str">
            <v>Mutenguene</v>
          </cell>
          <cell r="N836" t="str">
            <v>FAKO</v>
          </cell>
          <cell r="O836" t="str">
            <v>TIKO</v>
          </cell>
          <cell r="P836" t="str">
            <v>Jean Francois NSEGBE</v>
          </cell>
          <cell r="Q836">
            <v>656072685</v>
          </cell>
          <cell r="R836">
            <v>683859238</v>
          </cell>
          <cell r="S836" t="str">
            <v>Stephane KETCHOUANG</v>
          </cell>
          <cell r="T836" t="str">
            <v>GEORGES NAKHOUL</v>
          </cell>
          <cell r="U836" t="str">
            <v>I H S</v>
          </cell>
        </row>
        <row r="837">
          <cell r="A837" t="str">
            <v>SUO_080</v>
          </cell>
          <cell r="B837" t="str">
            <v>IHS_LMB_017</v>
          </cell>
          <cell r="C837" t="str">
            <v>SUO_080</v>
          </cell>
          <cell r="D837" t="str">
            <v>South West</v>
          </cell>
          <cell r="E837" t="str">
            <v>South West</v>
          </cell>
          <cell r="F837" t="str">
            <v>Limbe-Sonara-MTN</v>
          </cell>
          <cell r="G837" t="str">
            <v>P3</v>
          </cell>
          <cell r="H837" t="str">
            <v>Grid-Gen</v>
          </cell>
          <cell r="I837" t="str">
            <v>On Air</v>
          </cell>
          <cell r="J837" t="str">
            <v>Outdoor</v>
          </cell>
          <cell r="K837" t="str">
            <v>AC</v>
          </cell>
          <cell r="L837" t="str">
            <v>I-Eng</v>
          </cell>
          <cell r="M837" t="str">
            <v>Limbe</v>
          </cell>
          <cell r="N837" t="str">
            <v>FAKO</v>
          </cell>
          <cell r="O837" t="str">
            <v>LIMBE 2</v>
          </cell>
          <cell r="P837" t="str">
            <v>Jean Francois NSEGBE</v>
          </cell>
          <cell r="Q837">
            <v>656072685</v>
          </cell>
          <cell r="R837">
            <v>683859238</v>
          </cell>
          <cell r="S837" t="str">
            <v>Stephane KETCHOUANG</v>
          </cell>
          <cell r="T837" t="str">
            <v>GEORGES NAKHOUL</v>
          </cell>
          <cell r="U837" t="str">
            <v>I H S</v>
          </cell>
        </row>
        <row r="838">
          <cell r="A838" t="str">
            <v>SUO_082</v>
          </cell>
          <cell r="B838" t="str">
            <v>IHS_LMB_024</v>
          </cell>
          <cell r="C838" t="str">
            <v>SUO_082</v>
          </cell>
          <cell r="D838" t="str">
            <v>South West</v>
          </cell>
          <cell r="E838" t="str">
            <v>South West</v>
          </cell>
          <cell r="F838" t="str">
            <v>Limbe-Semme-Beach-MTN</v>
          </cell>
          <cell r="G838" t="str">
            <v>P3</v>
          </cell>
          <cell r="H838" t="str">
            <v>Grid-Gen</v>
          </cell>
          <cell r="I838" t="str">
            <v>On Air</v>
          </cell>
          <cell r="J838" t="str">
            <v>Outdoor</v>
          </cell>
          <cell r="K838" t="str">
            <v>AC</v>
          </cell>
          <cell r="L838" t="str">
            <v>I-Eng</v>
          </cell>
          <cell r="M838" t="str">
            <v>Limbe</v>
          </cell>
          <cell r="N838" t="str">
            <v>FAKO</v>
          </cell>
          <cell r="O838" t="str">
            <v>LIMBE 2</v>
          </cell>
          <cell r="P838" t="str">
            <v>Jean Francois NSEGBE</v>
          </cell>
          <cell r="Q838">
            <v>656072685</v>
          </cell>
          <cell r="R838">
            <v>683859238</v>
          </cell>
          <cell r="S838" t="str">
            <v>Stephane KETCHOUANG</v>
          </cell>
          <cell r="T838" t="str">
            <v>GEORGES NAKHOUL</v>
          </cell>
          <cell r="U838" t="str">
            <v>I H S</v>
          </cell>
        </row>
        <row r="839">
          <cell r="A839" t="str">
            <v>SUO_064</v>
          </cell>
          <cell r="B839" t="str">
            <v>IHS_BUA_032</v>
          </cell>
          <cell r="C839" t="str">
            <v>SUO_064</v>
          </cell>
          <cell r="D839" t="str">
            <v>South West</v>
          </cell>
          <cell r="E839" t="str">
            <v>South West</v>
          </cell>
          <cell r="F839" t="str">
            <v>Mutengene-Qter8</v>
          </cell>
          <cell r="G839" t="str">
            <v>P4</v>
          </cell>
          <cell r="H839" t="str">
            <v>Grid-Gen</v>
          </cell>
          <cell r="I839" t="str">
            <v>On Air</v>
          </cell>
          <cell r="J839" t="str">
            <v>Outdoor</v>
          </cell>
          <cell r="K839" t="str">
            <v>AC</v>
          </cell>
          <cell r="L839" t="str">
            <v>I-Eng</v>
          </cell>
          <cell r="M839" t="str">
            <v>Mutenguene</v>
          </cell>
          <cell r="N839" t="str">
            <v>FAKO</v>
          </cell>
          <cell r="O839" t="str">
            <v>TIKO</v>
          </cell>
          <cell r="P839" t="str">
            <v>Jean Francois NSEGBE</v>
          </cell>
          <cell r="Q839">
            <v>656072685</v>
          </cell>
          <cell r="R839">
            <v>683859238</v>
          </cell>
          <cell r="S839" t="str">
            <v>Stephane KETCHOUANG</v>
          </cell>
          <cell r="T839" t="str">
            <v>GEORGES NAKHOUL</v>
          </cell>
          <cell r="U839" t="str">
            <v>I H S</v>
          </cell>
        </row>
        <row r="840">
          <cell r="A840" t="str">
            <v>SUO_078</v>
          </cell>
          <cell r="B840" t="str">
            <v>IHS_LMB_016</v>
          </cell>
          <cell r="C840" t="str">
            <v>SUO_078</v>
          </cell>
          <cell r="D840" t="str">
            <v>South West</v>
          </cell>
          <cell r="E840" t="str">
            <v>South West</v>
          </cell>
          <cell r="F840" t="str">
            <v>Limbe-Fini-Hotel</v>
          </cell>
          <cell r="G840" t="str">
            <v>P4</v>
          </cell>
          <cell r="H840" t="str">
            <v>Grid-Gen</v>
          </cell>
          <cell r="I840" t="str">
            <v>On Air</v>
          </cell>
          <cell r="J840" t="str">
            <v>Outdoor</v>
          </cell>
          <cell r="K840" t="str">
            <v>AC</v>
          </cell>
          <cell r="L840" t="str">
            <v>I-Eng</v>
          </cell>
          <cell r="M840" t="str">
            <v>Limbe</v>
          </cell>
          <cell r="N840" t="str">
            <v>FAKO</v>
          </cell>
          <cell r="O840" t="str">
            <v>LIMBE 1</v>
          </cell>
          <cell r="P840" t="str">
            <v>Jean Francois NSEGBE</v>
          </cell>
          <cell r="Q840">
            <v>656072685</v>
          </cell>
          <cell r="R840">
            <v>683859238</v>
          </cell>
          <cell r="S840" t="str">
            <v>Stephane KETCHOUANG</v>
          </cell>
          <cell r="T840" t="str">
            <v>GEORGES NAKHOUL</v>
          </cell>
          <cell r="U840" t="str">
            <v>I H S</v>
          </cell>
        </row>
        <row r="841">
          <cell r="A841" t="str">
            <v>SUO_065</v>
          </cell>
          <cell r="B841" t="str">
            <v>IHS_LMB_001</v>
          </cell>
          <cell r="C841" t="str">
            <v>SUO_065</v>
          </cell>
          <cell r="D841" t="str">
            <v>South West</v>
          </cell>
          <cell r="E841" t="str">
            <v>South West</v>
          </cell>
          <cell r="F841" t="str">
            <v>Limbe-Federal-Qter</v>
          </cell>
          <cell r="G841" t="str">
            <v>P4</v>
          </cell>
          <cell r="H841" t="str">
            <v>Grid-Gen</v>
          </cell>
          <cell r="I841" t="str">
            <v>On Air</v>
          </cell>
          <cell r="J841" t="str">
            <v>Outdoor</v>
          </cell>
          <cell r="K841" t="str">
            <v>AC</v>
          </cell>
          <cell r="L841" t="str">
            <v>I-Eng</v>
          </cell>
          <cell r="M841" t="str">
            <v>Limbe</v>
          </cell>
          <cell r="N841" t="str">
            <v>FAKO</v>
          </cell>
          <cell r="O841" t="str">
            <v>LIMBE I</v>
          </cell>
          <cell r="P841" t="str">
            <v>Jean Francois NSEGBE</v>
          </cell>
          <cell r="Q841">
            <v>656072685</v>
          </cell>
          <cell r="R841">
            <v>683859238</v>
          </cell>
          <cell r="S841" t="str">
            <v>Stephane KETCHOUANG</v>
          </cell>
          <cell r="T841" t="str">
            <v>GEORGES NAKHOUL</v>
          </cell>
          <cell r="U841" t="str">
            <v>I H S</v>
          </cell>
        </row>
        <row r="842">
          <cell r="A842" t="str">
            <v>SUO_014</v>
          </cell>
          <cell r="B842" t="str">
            <v>IHS_LMB_007</v>
          </cell>
          <cell r="C842" t="str">
            <v>SUO_014</v>
          </cell>
          <cell r="D842" t="str">
            <v>South West</v>
          </cell>
          <cell r="E842" t="str">
            <v>South West</v>
          </cell>
          <cell r="F842" t="str">
            <v>Down-Beach</v>
          </cell>
          <cell r="G842" t="str">
            <v>P4</v>
          </cell>
          <cell r="H842" t="str">
            <v>Grid-Gen</v>
          </cell>
          <cell r="I842" t="str">
            <v>On Air</v>
          </cell>
          <cell r="J842" t="str">
            <v>Indoor</v>
          </cell>
          <cell r="K842" t="str">
            <v>AC</v>
          </cell>
          <cell r="L842" t="str">
            <v>I-Eng</v>
          </cell>
          <cell r="M842" t="str">
            <v>Limbe</v>
          </cell>
          <cell r="N842" t="str">
            <v>FAKO</v>
          </cell>
          <cell r="O842" t="str">
            <v>LIMBE 1</v>
          </cell>
          <cell r="P842" t="str">
            <v>Jean Francois NSEGBE</v>
          </cell>
          <cell r="Q842">
            <v>656072685</v>
          </cell>
          <cell r="R842">
            <v>683859238</v>
          </cell>
          <cell r="S842" t="str">
            <v>Stephane KETCHOUANG</v>
          </cell>
          <cell r="T842" t="str">
            <v>GEORGES NAKHOUL</v>
          </cell>
          <cell r="U842" t="str">
            <v>I H S</v>
          </cell>
        </row>
        <row r="843">
          <cell r="A843" t="str">
            <v>SUO_002</v>
          </cell>
          <cell r="B843" t="str">
            <v>IHS_LMB_011</v>
          </cell>
          <cell r="C843" t="str">
            <v>SUO_002</v>
          </cell>
          <cell r="D843" t="str">
            <v>South West</v>
          </cell>
          <cell r="E843" t="str">
            <v>South West</v>
          </cell>
          <cell r="F843" t="str">
            <v>Limbe-Kie</v>
          </cell>
          <cell r="G843" t="str">
            <v>P4</v>
          </cell>
          <cell r="H843" t="str">
            <v>Grid-Gen</v>
          </cell>
          <cell r="I843" t="str">
            <v>On Air</v>
          </cell>
          <cell r="J843" t="str">
            <v>Indoor</v>
          </cell>
          <cell r="K843" t="str">
            <v>AC</v>
          </cell>
          <cell r="L843" t="str">
            <v>I-Eng</v>
          </cell>
          <cell r="M843" t="str">
            <v>Limbe</v>
          </cell>
          <cell r="N843" t="str">
            <v>FAKO</v>
          </cell>
          <cell r="O843" t="str">
            <v>LIMBE 1</v>
          </cell>
          <cell r="P843" t="str">
            <v>Jean Francois NSEGBE</v>
          </cell>
          <cell r="Q843">
            <v>656072685</v>
          </cell>
          <cell r="R843">
            <v>683859238</v>
          </cell>
          <cell r="S843" t="str">
            <v>Stephane KETCHOUANG</v>
          </cell>
          <cell r="T843" t="str">
            <v>GEORGES NAKHOUL</v>
          </cell>
          <cell r="U843" t="str">
            <v>I H S</v>
          </cell>
        </row>
        <row r="844">
          <cell r="A844" t="str">
            <v>LIT_178</v>
          </cell>
          <cell r="B844" t="str">
            <v>IHS_BUA_041</v>
          </cell>
          <cell r="C844" t="str">
            <v>LIT_178</v>
          </cell>
          <cell r="D844" t="str">
            <v>South West</v>
          </cell>
          <cell r="E844" t="str">
            <v>South West</v>
          </cell>
          <cell r="F844" t="str">
            <v>Missellele</v>
          </cell>
          <cell r="G844" t="str">
            <v>P4</v>
          </cell>
          <cell r="H844" t="str">
            <v>Grid-Gen</v>
          </cell>
          <cell r="I844" t="str">
            <v>On Air</v>
          </cell>
          <cell r="J844" t="str">
            <v>Outdoor</v>
          </cell>
          <cell r="K844" t="str">
            <v>AC</v>
          </cell>
          <cell r="L844" t="str">
            <v>I-Eng</v>
          </cell>
          <cell r="M844" t="str">
            <v>Mutenguene</v>
          </cell>
          <cell r="N844" t="str">
            <v>FAKO</v>
          </cell>
          <cell r="O844" t="str">
            <v>TIKO</v>
          </cell>
          <cell r="P844" t="str">
            <v>Jean Francois NSEGBE</v>
          </cell>
          <cell r="Q844">
            <v>656072685</v>
          </cell>
          <cell r="R844">
            <v>683859238</v>
          </cell>
          <cell r="S844" t="str">
            <v>Stephane KETCHOUANG</v>
          </cell>
          <cell r="T844" t="str">
            <v>GEORGES NAKHOUL</v>
          </cell>
          <cell r="U844" t="str">
            <v>I H S</v>
          </cell>
        </row>
        <row r="845">
          <cell r="A845" t="str">
            <v>SUO_166</v>
          </cell>
          <cell r="B845" t="str">
            <v>IHS_LMB_010</v>
          </cell>
          <cell r="C845" t="str">
            <v>SUO_166</v>
          </cell>
          <cell r="D845" t="str">
            <v>South West</v>
          </cell>
          <cell r="E845" t="str">
            <v>South West</v>
          </cell>
          <cell r="F845" t="str">
            <v>Upper Mawo</v>
          </cell>
          <cell r="G845" t="str">
            <v>P4</v>
          </cell>
          <cell r="H845" t="str">
            <v>Grid-Gen</v>
          </cell>
          <cell r="I845" t="str">
            <v>On Air</v>
          </cell>
          <cell r="J845" t="str">
            <v>Outdoor</v>
          </cell>
          <cell r="K845" t="str">
            <v>AC</v>
          </cell>
          <cell r="L845" t="str">
            <v>I-Eng</v>
          </cell>
          <cell r="M845" t="str">
            <v>Limbe</v>
          </cell>
          <cell r="N845" t="str">
            <v>FAKO</v>
          </cell>
          <cell r="O845" t="str">
            <v>LIMBE I</v>
          </cell>
          <cell r="P845" t="str">
            <v>Jean Francois NSEGBE</v>
          </cell>
          <cell r="Q845">
            <v>656072685</v>
          </cell>
          <cell r="R845">
            <v>683859238</v>
          </cell>
          <cell r="S845" t="str">
            <v>Stephane KETCHOUANG</v>
          </cell>
          <cell r="T845" t="str">
            <v>GEORGES NAKHOUL</v>
          </cell>
          <cell r="U845" t="str">
            <v>I H S</v>
          </cell>
        </row>
        <row r="846">
          <cell r="A846" t="str">
            <v>SUO_211</v>
          </cell>
          <cell r="B846" t="str">
            <v>IHS_BUA_126</v>
          </cell>
          <cell r="C846" t="str">
            <v>SUO_211</v>
          </cell>
          <cell r="D846" t="str">
            <v>South West</v>
          </cell>
          <cell r="E846" t="str">
            <v>South West</v>
          </cell>
          <cell r="F846" t="str">
            <v>MUTENGUENE Q12</v>
          </cell>
          <cell r="G846" t="str">
            <v>P4</v>
          </cell>
          <cell r="H846" t="str">
            <v>Grid-Gen</v>
          </cell>
          <cell r="I846">
            <v>0</v>
          </cell>
          <cell r="J846" t="str">
            <v>Outdoor</v>
          </cell>
          <cell r="K846" t="str">
            <v>AC</v>
          </cell>
          <cell r="L846" t="str">
            <v>I-Eng</v>
          </cell>
          <cell r="M846" t="str">
            <v>Mutenguene</v>
          </cell>
          <cell r="N846" t="str">
            <v>FAKO</v>
          </cell>
          <cell r="O846" t="str">
            <v>TIKO</v>
          </cell>
          <cell r="P846" t="str">
            <v>Jean Francois NSEGBE</v>
          </cell>
          <cell r="Q846">
            <v>656072685</v>
          </cell>
          <cell r="R846">
            <v>683859238</v>
          </cell>
          <cell r="S846" t="str">
            <v>Stephane KETCHOUANG</v>
          </cell>
          <cell r="T846" t="str">
            <v>GEORGES NAKHOUL</v>
          </cell>
          <cell r="U846" t="str">
            <v>I H S</v>
          </cell>
        </row>
        <row r="847">
          <cell r="A847" t="str">
            <v>SUO_214</v>
          </cell>
          <cell r="B847" t="str">
            <v>IHS_BUA_168</v>
          </cell>
          <cell r="C847" t="str">
            <v>SUO_214</v>
          </cell>
          <cell r="D847" t="str">
            <v>South West</v>
          </cell>
          <cell r="E847" t="str">
            <v>South West</v>
          </cell>
          <cell r="F847" t="str">
            <v>MILE 4 Q10</v>
          </cell>
          <cell r="G847" t="str">
            <v>P4</v>
          </cell>
          <cell r="H847" t="str">
            <v>Grid-Gen</v>
          </cell>
          <cell r="I847">
            <v>0</v>
          </cell>
          <cell r="J847" t="str">
            <v>Outdoor</v>
          </cell>
          <cell r="K847" t="str">
            <v>AC</v>
          </cell>
          <cell r="L847" t="str">
            <v>I-Eng</v>
          </cell>
          <cell r="M847" t="str">
            <v>Mutenguene</v>
          </cell>
          <cell r="N847" t="str">
            <v>FAKO</v>
          </cell>
          <cell r="O847" t="str">
            <v>LIMBE 1</v>
          </cell>
          <cell r="P847" t="str">
            <v>Jean Francois NSEGBE</v>
          </cell>
          <cell r="Q847">
            <v>656072685</v>
          </cell>
          <cell r="R847">
            <v>683859238</v>
          </cell>
          <cell r="S847" t="str">
            <v>Stephane KETCHOUANG</v>
          </cell>
          <cell r="T847" t="str">
            <v>GEORGES NAKHOUL</v>
          </cell>
          <cell r="U847" t="str">
            <v>I H S</v>
          </cell>
        </row>
        <row r="848">
          <cell r="A848" t="str">
            <v>SUO_151</v>
          </cell>
          <cell r="B848" t="str">
            <v>IHS_LMB_114</v>
          </cell>
          <cell r="C848" t="str">
            <v>SUO_151</v>
          </cell>
          <cell r="D848" t="str">
            <v>South West</v>
          </cell>
          <cell r="E848" t="str">
            <v>South West</v>
          </cell>
          <cell r="F848" t="str">
            <v>Limbe College Excellence</v>
          </cell>
          <cell r="G848" t="str">
            <v>P4</v>
          </cell>
          <cell r="H848" t="str">
            <v>Grid-Gen</v>
          </cell>
          <cell r="I848" t="str">
            <v>On Air</v>
          </cell>
          <cell r="J848" t="str">
            <v>Outdoor</v>
          </cell>
          <cell r="K848" t="str">
            <v>AC</v>
          </cell>
          <cell r="L848" t="str">
            <v>I-Eng</v>
          </cell>
          <cell r="M848" t="str">
            <v>Limbe</v>
          </cell>
          <cell r="N848" t="str">
            <v>FAKO</v>
          </cell>
          <cell r="O848" t="str">
            <v>LIMBE 2</v>
          </cell>
          <cell r="P848" t="str">
            <v>Jean Francois NSEGBE</v>
          </cell>
          <cell r="Q848">
            <v>656072685</v>
          </cell>
          <cell r="R848">
            <v>683859238</v>
          </cell>
          <cell r="S848" t="str">
            <v>Stephane KETCHOUANG</v>
          </cell>
          <cell r="T848" t="str">
            <v>GEORGES NAKHOUL</v>
          </cell>
          <cell r="U848" t="str">
            <v>I H S</v>
          </cell>
        </row>
        <row r="849">
          <cell r="A849" t="str">
            <v>SUO_220 </v>
          </cell>
          <cell r="B849" t="str">
            <v>IHS_BUA_131</v>
          </cell>
          <cell r="C849" t="str">
            <v>SUO_220 </v>
          </cell>
          <cell r="D849" t="str">
            <v>South West</v>
          </cell>
          <cell r="E849" t="str">
            <v>South West</v>
          </cell>
          <cell r="F849" t="str">
            <v>MILE16 BOLIFAMBA</v>
          </cell>
          <cell r="G849" t="str">
            <v>P4</v>
          </cell>
          <cell r="H849" t="str">
            <v>Grid-Gen</v>
          </cell>
          <cell r="I849">
            <v>0</v>
          </cell>
          <cell r="J849" t="str">
            <v>Outdoor</v>
          </cell>
          <cell r="K849" t="str">
            <v>AC</v>
          </cell>
          <cell r="L849" t="str">
            <v>I-Eng</v>
          </cell>
          <cell r="M849" t="str">
            <v>Mutenguene</v>
          </cell>
          <cell r="N849" t="str">
            <v>FAKO</v>
          </cell>
          <cell r="O849" t="str">
            <v>BUEA</v>
          </cell>
          <cell r="P849" t="str">
            <v>Jean Francois NSEGBE</v>
          </cell>
          <cell r="Q849">
            <v>656072685</v>
          </cell>
          <cell r="R849">
            <v>683859238</v>
          </cell>
          <cell r="S849" t="str">
            <v>Stephane KETCHOUANG</v>
          </cell>
          <cell r="T849" t="str">
            <v>GEORGES NAKHOUL</v>
          </cell>
          <cell r="U849" t="str">
            <v>I H S</v>
          </cell>
        </row>
        <row r="850">
          <cell r="A850" t="str">
            <v>SUO_167</v>
          </cell>
          <cell r="B850" t="str">
            <v>IHS_LMB_014</v>
          </cell>
          <cell r="C850" t="str">
            <v>SUO_167</v>
          </cell>
          <cell r="D850" t="str">
            <v>South West</v>
          </cell>
          <cell r="E850" t="str">
            <v>South West</v>
          </cell>
          <cell r="F850" t="str">
            <v>Bondjo Hill</v>
          </cell>
          <cell r="G850" t="str">
            <v>P4</v>
          </cell>
          <cell r="H850" t="str">
            <v>Grid-Gen</v>
          </cell>
          <cell r="I850" t="str">
            <v>On Air</v>
          </cell>
          <cell r="J850" t="str">
            <v>Outdoor</v>
          </cell>
          <cell r="K850" t="str">
            <v>AC</v>
          </cell>
          <cell r="L850" t="str">
            <v>I-Eng</v>
          </cell>
          <cell r="M850" t="str">
            <v>Limbe</v>
          </cell>
          <cell r="N850" t="str">
            <v>FAKO</v>
          </cell>
          <cell r="O850" t="str">
            <v>LIMBE 1</v>
          </cell>
          <cell r="P850" t="str">
            <v>Jean Francois NSEGBE</v>
          </cell>
          <cell r="Q850">
            <v>656072685</v>
          </cell>
          <cell r="R850">
            <v>683859238</v>
          </cell>
          <cell r="S850" t="str">
            <v>Stephane KETCHOUANG</v>
          </cell>
          <cell r="T850" t="str">
            <v>GEORGES NAKHOUL</v>
          </cell>
          <cell r="U850" t="str">
            <v>I H S</v>
          </cell>
        </row>
        <row r="851">
          <cell r="A851" t="str">
            <v>SUO_035</v>
          </cell>
          <cell r="B851" t="str">
            <v>IHS_LMB_025</v>
          </cell>
          <cell r="C851" t="str">
            <v>SUO_035</v>
          </cell>
          <cell r="D851" t="str">
            <v>South West</v>
          </cell>
          <cell r="E851" t="str">
            <v>South West</v>
          </cell>
          <cell r="F851" t="str">
            <v>Debunsha-MTN</v>
          </cell>
          <cell r="G851" t="str">
            <v>P4</v>
          </cell>
          <cell r="H851" t="str">
            <v>Grid-Gen</v>
          </cell>
          <cell r="I851" t="str">
            <v>On Air</v>
          </cell>
          <cell r="J851" t="str">
            <v>Indoor</v>
          </cell>
          <cell r="K851" t="str">
            <v>AC</v>
          </cell>
          <cell r="L851" t="str">
            <v>I-Eng</v>
          </cell>
          <cell r="M851" t="str">
            <v>Limbe</v>
          </cell>
          <cell r="N851" t="str">
            <v>FAKO</v>
          </cell>
          <cell r="O851" t="str">
            <v>LIMBE 2</v>
          </cell>
          <cell r="P851" t="str">
            <v>Jean Francois NSEGBE</v>
          </cell>
          <cell r="Q851">
            <v>656072685</v>
          </cell>
          <cell r="R851">
            <v>683859238</v>
          </cell>
          <cell r="S851" t="str">
            <v>Stephane KETCHOUANG</v>
          </cell>
          <cell r="T851" t="str">
            <v>GEORGES NAKHOUL</v>
          </cell>
          <cell r="U851" t="str">
            <v>I H S</v>
          </cell>
        </row>
        <row r="852">
          <cell r="A852" t="str">
            <v>SUO_207</v>
          </cell>
          <cell r="B852" t="str">
            <v>IHS_LMB_006</v>
          </cell>
          <cell r="C852" t="str">
            <v>SUO_207</v>
          </cell>
          <cell r="D852" t="str">
            <v>South West</v>
          </cell>
          <cell r="E852" t="str">
            <v>South West</v>
          </cell>
          <cell r="F852" t="str">
            <v>Limbe Bota</v>
          </cell>
          <cell r="G852" t="str">
            <v>P4</v>
          </cell>
          <cell r="H852" t="str">
            <v>Grid-Gen</v>
          </cell>
          <cell r="I852">
            <v>0</v>
          </cell>
          <cell r="J852" t="str">
            <v>Outdoor</v>
          </cell>
          <cell r="K852" t="str">
            <v>AC</v>
          </cell>
          <cell r="L852" t="str">
            <v>I-Eng</v>
          </cell>
          <cell r="M852" t="str">
            <v>Limbe</v>
          </cell>
          <cell r="N852" t="str">
            <v>FAKO</v>
          </cell>
          <cell r="O852" t="str">
            <v>LIMBE 1</v>
          </cell>
          <cell r="P852" t="str">
            <v>Jean Francois NSEGBE</v>
          </cell>
          <cell r="Q852">
            <v>656072685</v>
          </cell>
          <cell r="R852">
            <v>683859238</v>
          </cell>
          <cell r="S852" t="str">
            <v>Stephane KETCHOUANG</v>
          </cell>
          <cell r="T852" t="str">
            <v>GEORGES NAKHOUL</v>
          </cell>
          <cell r="U852" t="str">
            <v>I H S</v>
          </cell>
        </row>
        <row r="853">
          <cell r="A853" t="str">
            <v>SUO_206</v>
          </cell>
          <cell r="B853" t="str">
            <v>IHS_LMB_002</v>
          </cell>
          <cell r="C853" t="str">
            <v>SUO_206</v>
          </cell>
          <cell r="D853" t="str">
            <v>South West</v>
          </cell>
          <cell r="E853" t="str">
            <v>South West</v>
          </cell>
          <cell r="F853" t="str">
            <v>GRA LIMBE</v>
          </cell>
          <cell r="G853" t="str">
            <v>P4</v>
          </cell>
          <cell r="H853" t="str">
            <v>Grid-Gen</v>
          </cell>
          <cell r="I853">
            <v>0</v>
          </cell>
          <cell r="J853" t="str">
            <v>Outdoor</v>
          </cell>
          <cell r="K853" t="str">
            <v>AC</v>
          </cell>
          <cell r="L853" t="str">
            <v>I-Eng</v>
          </cell>
          <cell r="M853" t="str">
            <v>Limbe</v>
          </cell>
          <cell r="N853" t="str">
            <v>FAKO</v>
          </cell>
          <cell r="O853" t="str">
            <v>LIMBE 1</v>
          </cell>
          <cell r="P853" t="str">
            <v>Jean Francois NSEGBE</v>
          </cell>
          <cell r="Q853">
            <v>656072685</v>
          </cell>
          <cell r="R853">
            <v>683859238</v>
          </cell>
          <cell r="S853" t="str">
            <v>Stephane KETCHOUANG</v>
          </cell>
          <cell r="T853" t="str">
            <v>GEORGES NAKHOUL</v>
          </cell>
          <cell r="U853" t="str">
            <v>I H S</v>
          </cell>
        </row>
        <row r="854">
          <cell r="A854" t="str">
            <v>SUO_209</v>
          </cell>
          <cell r="B854" t="str">
            <v>IHS_BUA_155</v>
          </cell>
          <cell r="C854" t="str">
            <v>SUO_209</v>
          </cell>
          <cell r="D854" t="str">
            <v>South West</v>
          </cell>
          <cell r="E854" t="str">
            <v>South West</v>
          </cell>
          <cell r="F854" t="str">
            <v>Tiko LIKOMBA Q6</v>
          </cell>
          <cell r="G854" t="str">
            <v>P4</v>
          </cell>
          <cell r="H854" t="str">
            <v>Grid-Gen</v>
          </cell>
          <cell r="I854">
            <v>0</v>
          </cell>
          <cell r="J854" t="str">
            <v>Outdoor</v>
          </cell>
          <cell r="K854" t="str">
            <v>AC</v>
          </cell>
          <cell r="L854" t="str">
            <v>I-Eng</v>
          </cell>
          <cell r="M854" t="str">
            <v>Mutenguene</v>
          </cell>
          <cell r="N854" t="str">
            <v>FAKO</v>
          </cell>
          <cell r="O854" t="str">
            <v>TIKO</v>
          </cell>
          <cell r="P854" t="str">
            <v>Jean Francois NSEGBE</v>
          </cell>
          <cell r="Q854">
            <v>656072685</v>
          </cell>
          <cell r="R854">
            <v>683859238</v>
          </cell>
          <cell r="S854" t="str">
            <v>Stephane KETCHOUANG</v>
          </cell>
          <cell r="T854" t="str">
            <v>GEORGES NAKHOUL</v>
          </cell>
          <cell r="U854" t="str">
            <v>I H S</v>
          </cell>
        </row>
        <row r="855">
          <cell r="A855" t="str">
            <v>SUO_210</v>
          </cell>
          <cell r="B855" t="str">
            <v>IHS_BUA_029</v>
          </cell>
          <cell r="C855" t="str">
            <v>SUO_210</v>
          </cell>
          <cell r="D855" t="str">
            <v>South West</v>
          </cell>
          <cell r="E855" t="str">
            <v>South West</v>
          </cell>
          <cell r="F855" t="str">
            <v>Mutengene Maternity</v>
          </cell>
          <cell r="G855" t="str">
            <v>P4</v>
          </cell>
          <cell r="H855" t="str">
            <v>Grid-Gen</v>
          </cell>
          <cell r="I855">
            <v>0</v>
          </cell>
          <cell r="J855" t="str">
            <v>Outdoor</v>
          </cell>
          <cell r="K855" t="str">
            <v>AC</v>
          </cell>
          <cell r="L855" t="str">
            <v>I-Eng</v>
          </cell>
          <cell r="M855" t="str">
            <v>Mutenguene</v>
          </cell>
          <cell r="N855" t="str">
            <v>FAKO</v>
          </cell>
          <cell r="O855" t="str">
            <v>TIKO</v>
          </cell>
          <cell r="P855" t="str">
            <v>Jean Francois NSEGBE</v>
          </cell>
          <cell r="Q855">
            <v>656072685</v>
          </cell>
          <cell r="R855">
            <v>683859238</v>
          </cell>
          <cell r="S855" t="str">
            <v>Stephane KETCHOUANG</v>
          </cell>
          <cell r="T855" t="str">
            <v>GEORGES NAKHOUL</v>
          </cell>
          <cell r="U855" t="str">
            <v>I H S</v>
          </cell>
        </row>
        <row r="856">
          <cell r="A856" t="str">
            <v>SUO_208</v>
          </cell>
          <cell r="B856" t="str">
            <v>IHS_LMB_115</v>
          </cell>
          <cell r="C856" t="str">
            <v>SUO_208</v>
          </cell>
          <cell r="D856" t="str">
            <v>South West</v>
          </cell>
          <cell r="E856" t="str">
            <v>South West</v>
          </cell>
          <cell r="F856" t="str">
            <v>Limbe Alpha Club Towe</v>
          </cell>
          <cell r="G856" t="str">
            <v>P4</v>
          </cell>
          <cell r="H856" t="str">
            <v>Grid-Gen</v>
          </cell>
          <cell r="I856">
            <v>0</v>
          </cell>
          <cell r="J856" t="str">
            <v>Outdoor</v>
          </cell>
          <cell r="K856" t="str">
            <v>AC</v>
          </cell>
          <cell r="L856" t="str">
            <v>I-Eng</v>
          </cell>
          <cell r="M856" t="str">
            <v>Limbe</v>
          </cell>
          <cell r="N856" t="str">
            <v>FAKO</v>
          </cell>
          <cell r="O856" t="str">
            <v>LIMBE 1</v>
          </cell>
          <cell r="P856" t="str">
            <v>Jean Francois NSEGBE</v>
          </cell>
          <cell r="Q856">
            <v>656072685</v>
          </cell>
          <cell r="R856">
            <v>683859238</v>
          </cell>
          <cell r="S856" t="str">
            <v>Stephane KETCHOUANG</v>
          </cell>
          <cell r="T856" t="str">
            <v>GEORGES NAKHOUL</v>
          </cell>
          <cell r="U856" t="str">
            <v>I H S</v>
          </cell>
        </row>
        <row r="857">
          <cell r="A857" t="str">
            <v>SUO_204</v>
          </cell>
          <cell r="B857" t="str">
            <v>IHS_LMB_133</v>
          </cell>
          <cell r="C857" t="str">
            <v>SUO_204</v>
          </cell>
          <cell r="D857" t="str">
            <v>South West</v>
          </cell>
          <cell r="E857" t="str">
            <v>South West</v>
          </cell>
          <cell r="F857" t="str">
            <v>LIMBE ISSOKOLO</v>
          </cell>
          <cell r="G857" t="str">
            <v>P4</v>
          </cell>
          <cell r="H857" t="str">
            <v>Grid-Gen</v>
          </cell>
          <cell r="I857">
            <v>0</v>
          </cell>
          <cell r="J857" t="str">
            <v>Outdoor</v>
          </cell>
          <cell r="K857" t="str">
            <v>AC</v>
          </cell>
          <cell r="L857" t="str">
            <v>I-Eng</v>
          </cell>
          <cell r="M857" t="str">
            <v>Limbe</v>
          </cell>
          <cell r="N857" t="str">
            <v>FAKO</v>
          </cell>
          <cell r="O857" t="str">
            <v>LIMBE 2</v>
          </cell>
          <cell r="P857" t="str">
            <v>Jean Francois NSEGBE</v>
          </cell>
          <cell r="Q857">
            <v>656072685</v>
          </cell>
          <cell r="R857">
            <v>683859238</v>
          </cell>
          <cell r="S857" t="str">
            <v>Stephane KETCHOUANG</v>
          </cell>
          <cell r="T857" t="str">
            <v>GEORGES NAKHOUL</v>
          </cell>
          <cell r="U857" t="str">
            <v>I H S</v>
          </cell>
        </row>
        <row r="858">
          <cell r="A858" t="str">
            <v>SUO_203</v>
          </cell>
          <cell r="B858" t="str">
            <v>IHS_LMB_009</v>
          </cell>
          <cell r="C858" t="str">
            <v>SUO_203</v>
          </cell>
          <cell r="D858" t="str">
            <v>South West</v>
          </cell>
          <cell r="E858" t="str">
            <v>South West</v>
          </cell>
          <cell r="F858" t="str">
            <v>Towe South</v>
          </cell>
          <cell r="G858" t="str">
            <v>P4</v>
          </cell>
          <cell r="H858" t="str">
            <v>Grid-Gen</v>
          </cell>
          <cell r="I858">
            <v>0</v>
          </cell>
          <cell r="J858" t="str">
            <v>Outdoor</v>
          </cell>
          <cell r="K858" t="str">
            <v>AC</v>
          </cell>
          <cell r="L858" t="str">
            <v>I-Eng</v>
          </cell>
          <cell r="M858" t="str">
            <v>Limbe</v>
          </cell>
          <cell r="N858" t="str">
            <v>FAKO</v>
          </cell>
          <cell r="O858" t="str">
            <v>LIMBE 1</v>
          </cell>
          <cell r="P858" t="str">
            <v>Jean Francois NSEGBE</v>
          </cell>
          <cell r="Q858">
            <v>656072685</v>
          </cell>
          <cell r="R858">
            <v>683859238</v>
          </cell>
          <cell r="S858" t="str">
            <v>Stephane KETCHOUANG</v>
          </cell>
          <cell r="T858" t="str">
            <v>GEORGES NAKHOUL</v>
          </cell>
          <cell r="U858" t="str">
            <v>I H S</v>
          </cell>
        </row>
        <row r="859">
          <cell r="A859" t="str">
            <v>SUO_205</v>
          </cell>
          <cell r="B859" t="str">
            <v>IHS_LMB_109</v>
          </cell>
          <cell r="C859" t="str">
            <v>SUO_205</v>
          </cell>
          <cell r="D859" t="str">
            <v>South West</v>
          </cell>
          <cell r="E859" t="str">
            <v>South West</v>
          </cell>
          <cell r="F859" t="str">
            <v>Tiko Junction</v>
          </cell>
          <cell r="G859" t="str">
            <v>P4</v>
          </cell>
          <cell r="H859" t="str">
            <v>Grid-Gen</v>
          </cell>
          <cell r="I859">
            <v>0</v>
          </cell>
          <cell r="J859" t="str">
            <v>Outdoor</v>
          </cell>
          <cell r="K859" t="str">
            <v>AC</v>
          </cell>
          <cell r="L859" t="str">
            <v>I-Eng</v>
          </cell>
          <cell r="M859" t="str">
            <v>Mutenguene</v>
          </cell>
          <cell r="N859" t="str">
            <v>FAKO</v>
          </cell>
          <cell r="O859" t="str">
            <v>TIKO</v>
          </cell>
          <cell r="P859" t="str">
            <v>Jean Francois NSEGBE</v>
          </cell>
          <cell r="Q859">
            <v>656072685</v>
          </cell>
          <cell r="R859">
            <v>683859238</v>
          </cell>
          <cell r="S859" t="str">
            <v>Stephane KETCHOUANG</v>
          </cell>
          <cell r="T859" t="str">
            <v>GEORGES NAKHOUL</v>
          </cell>
          <cell r="U859" t="str">
            <v>I H S</v>
          </cell>
        </row>
        <row r="860">
          <cell r="A860" t="str">
            <v>SUO_154</v>
          </cell>
          <cell r="B860" t="str">
            <v>IHS_LMB_013</v>
          </cell>
          <cell r="C860" t="str">
            <v>SUO_154</v>
          </cell>
          <cell r="D860" t="str">
            <v>South West</v>
          </cell>
          <cell r="E860" t="str">
            <v>South West</v>
          </cell>
          <cell r="F860" t="str">
            <v>Mokindi</v>
          </cell>
          <cell r="G860" t="str">
            <v>P4</v>
          </cell>
          <cell r="H860" t="str">
            <v>Grid-Gen</v>
          </cell>
          <cell r="I860" t="str">
            <v>On Air</v>
          </cell>
          <cell r="J860" t="str">
            <v>Outdoor</v>
          </cell>
          <cell r="K860" t="str">
            <v>AC</v>
          </cell>
          <cell r="L860" t="str">
            <v>I-Eng</v>
          </cell>
          <cell r="M860" t="str">
            <v>Limbe</v>
          </cell>
          <cell r="N860" t="str">
            <v>FAKO</v>
          </cell>
          <cell r="O860" t="str">
            <v>LIMBE II</v>
          </cell>
          <cell r="P860" t="str">
            <v>Jean Francois NSEGBE</v>
          </cell>
          <cell r="Q860">
            <v>656072685</v>
          </cell>
          <cell r="R860">
            <v>683859238</v>
          </cell>
          <cell r="S860" t="str">
            <v>Stephane KETCHOUANG</v>
          </cell>
          <cell r="T860" t="str">
            <v>GEORGES NAKHOUL</v>
          </cell>
          <cell r="U860" t="str">
            <v>I H S</v>
          </cell>
        </row>
        <row r="861">
          <cell r="A861" t="str">
            <v>SUO_212</v>
          </cell>
          <cell r="B861" t="str">
            <v>IHS_LMB_020</v>
          </cell>
          <cell r="C861" t="str">
            <v>SUO_212</v>
          </cell>
          <cell r="D861" t="str">
            <v>South West</v>
          </cell>
          <cell r="E861" t="str">
            <v>South West</v>
          </cell>
          <cell r="F861" t="str">
            <v>Limbe Mile IV</v>
          </cell>
          <cell r="G861" t="str">
            <v>P4</v>
          </cell>
          <cell r="H861" t="str">
            <v>Grid-Gen</v>
          </cell>
          <cell r="I861">
            <v>0</v>
          </cell>
          <cell r="J861" t="str">
            <v>Outdoor</v>
          </cell>
          <cell r="K861" t="str">
            <v>AC</v>
          </cell>
          <cell r="L861" t="str">
            <v>I-Eng</v>
          </cell>
          <cell r="M861" t="str">
            <v>Mutenguene</v>
          </cell>
          <cell r="N861" t="str">
            <v>FAKO</v>
          </cell>
          <cell r="O861" t="str">
            <v>LIMBE 1</v>
          </cell>
          <cell r="P861" t="str">
            <v>Jean Francois NSEGBE</v>
          </cell>
          <cell r="Q861">
            <v>656072685</v>
          </cell>
          <cell r="R861">
            <v>683859238</v>
          </cell>
          <cell r="S861" t="str">
            <v>Stephane KETCHOUANG</v>
          </cell>
          <cell r="T861" t="str">
            <v>GEORGES NAKHOUL</v>
          </cell>
          <cell r="U861" t="str">
            <v>I H S</v>
          </cell>
        </row>
        <row r="862">
          <cell r="A862" t="str">
            <v>SUO_187</v>
          </cell>
          <cell r="B862" t="str">
            <v>IHS_LMB_008</v>
          </cell>
          <cell r="C862" t="str">
            <v>SUO_187</v>
          </cell>
          <cell r="D862" t="str">
            <v>South West</v>
          </cell>
          <cell r="E862" t="str">
            <v>South West</v>
          </cell>
          <cell r="F862" t="str">
            <v>Limbe New Town</v>
          </cell>
          <cell r="G862" t="str">
            <v>P4</v>
          </cell>
          <cell r="H862" t="str">
            <v>Grid-Gen</v>
          </cell>
          <cell r="I862">
            <v>0</v>
          </cell>
          <cell r="J862" t="str">
            <v>Indoor</v>
          </cell>
          <cell r="K862" t="str">
            <v>AC</v>
          </cell>
          <cell r="L862" t="str">
            <v>I-Eng</v>
          </cell>
          <cell r="M862" t="str">
            <v>Limbe</v>
          </cell>
          <cell r="N862" t="str">
            <v>FAKO</v>
          </cell>
          <cell r="O862" t="str">
            <v>LIMBE 1</v>
          </cell>
          <cell r="P862" t="str">
            <v>Jean Francois NSEGBE</v>
          </cell>
          <cell r="Q862">
            <v>656072685</v>
          </cell>
          <cell r="R862">
            <v>683859238</v>
          </cell>
          <cell r="S862" t="str">
            <v>Stephane KETCHOUANG</v>
          </cell>
          <cell r="T862" t="str">
            <v>GEORGES NAKHOUL</v>
          </cell>
          <cell r="U862" t="str">
            <v>I H S</v>
          </cell>
        </row>
        <row r="863">
          <cell r="A863" t="str">
            <v>SUO_036</v>
          </cell>
          <cell r="B863" t="str">
            <v>IHS_LMB_026</v>
          </cell>
          <cell r="C863" t="str">
            <v>SUO_036</v>
          </cell>
          <cell r="D863" t="str">
            <v>South West</v>
          </cell>
          <cell r="E863" t="str">
            <v>South West</v>
          </cell>
          <cell r="F863" t="str">
            <v>Idenau-MTN</v>
          </cell>
          <cell r="G863" t="str">
            <v>P4</v>
          </cell>
          <cell r="H863" t="str">
            <v>Grid-Gen</v>
          </cell>
          <cell r="I863" t="str">
            <v>On Air</v>
          </cell>
          <cell r="J863" t="str">
            <v>Indoor</v>
          </cell>
          <cell r="K863" t="str">
            <v>AC</v>
          </cell>
          <cell r="L863" t="str">
            <v>I-Eng</v>
          </cell>
          <cell r="M863" t="str">
            <v>Limbe</v>
          </cell>
          <cell r="N863" t="str">
            <v>FAKO</v>
          </cell>
          <cell r="O863" t="str">
            <v>LIMBE 2</v>
          </cell>
          <cell r="P863" t="str">
            <v>Jean Francois NSEGBE</v>
          </cell>
          <cell r="Q863">
            <v>656072685</v>
          </cell>
          <cell r="R863">
            <v>683859238</v>
          </cell>
          <cell r="S863" t="str">
            <v>Stephane KETCHOUANG</v>
          </cell>
          <cell r="T863" t="str">
            <v>GEORGES NAKHOUL</v>
          </cell>
          <cell r="U863" t="str">
            <v>I H S</v>
          </cell>
        </row>
        <row r="864">
          <cell r="A864" t="str">
            <v>SUO_188</v>
          </cell>
          <cell r="B864" t="str">
            <v>IHS_LMB_105</v>
          </cell>
          <cell r="C864" t="str">
            <v>SUO_188</v>
          </cell>
          <cell r="D864" t="str">
            <v>South West</v>
          </cell>
          <cell r="E864" t="str">
            <v>South West</v>
          </cell>
          <cell r="F864" t="str">
            <v>Limbe Church Street</v>
          </cell>
          <cell r="G864" t="str">
            <v>P4</v>
          </cell>
          <cell r="H864" t="str">
            <v>Grid Only</v>
          </cell>
          <cell r="I864">
            <v>0</v>
          </cell>
          <cell r="J864" t="str">
            <v>Outdoor</v>
          </cell>
          <cell r="K864" t="str">
            <v>AC</v>
          </cell>
          <cell r="L864" t="str">
            <v>I-Eng</v>
          </cell>
          <cell r="M864" t="str">
            <v>Limbe</v>
          </cell>
          <cell r="N864" t="str">
            <v>FAKO</v>
          </cell>
          <cell r="O864" t="str">
            <v>LIMBE 1</v>
          </cell>
          <cell r="P864" t="str">
            <v>Jean Francois NSEGBE</v>
          </cell>
          <cell r="Q864">
            <v>656072685</v>
          </cell>
          <cell r="R864">
            <v>683859238</v>
          </cell>
          <cell r="S864" t="str">
            <v>Stephane KETCHOUANG</v>
          </cell>
          <cell r="T864" t="str">
            <v>GEORGES NAKHOUL</v>
          </cell>
          <cell r="U864" t="str">
            <v>I H S</v>
          </cell>
        </row>
        <row r="865">
          <cell r="A865" t="str">
            <v>SUO_131</v>
          </cell>
          <cell r="B865" t="str">
            <v>IHS_BUA_158</v>
          </cell>
          <cell r="C865" t="str">
            <v>SUO_131</v>
          </cell>
          <cell r="D865" t="str">
            <v>South West</v>
          </cell>
          <cell r="E865" t="str">
            <v>South West</v>
          </cell>
          <cell r="F865" t="str">
            <v>Bondjongo</v>
          </cell>
          <cell r="G865" t="str">
            <v>P5</v>
          </cell>
          <cell r="H865" t="str">
            <v>Grid-Gen</v>
          </cell>
          <cell r="I865" t="str">
            <v>On Air</v>
          </cell>
          <cell r="J865" t="str">
            <v>Outdoor</v>
          </cell>
          <cell r="K865" t="str">
            <v>AC</v>
          </cell>
          <cell r="L865" t="str">
            <v>I-Eng</v>
          </cell>
          <cell r="M865" t="str">
            <v>Limbe</v>
          </cell>
          <cell r="N865" t="str">
            <v>FAKO</v>
          </cell>
          <cell r="O865" t="str">
            <v>LIMBE 2</v>
          </cell>
          <cell r="P865" t="str">
            <v>Jean Francois NSEGBE</v>
          </cell>
          <cell r="Q865">
            <v>656072685</v>
          </cell>
          <cell r="R865">
            <v>683859238</v>
          </cell>
          <cell r="S865" t="str">
            <v>Stephane KETCHOUANG</v>
          </cell>
          <cell r="T865" t="str">
            <v>GEORGES NAKHOUL</v>
          </cell>
          <cell r="U865" t="str">
            <v>I H S</v>
          </cell>
        </row>
        <row r="866">
          <cell r="A866" t="str">
            <v>SUO_157</v>
          </cell>
          <cell r="B866" t="str">
            <v>IHS_BUA_175</v>
          </cell>
          <cell r="C866" t="str">
            <v>SUO_157</v>
          </cell>
          <cell r="D866" t="str">
            <v>South West</v>
          </cell>
          <cell r="E866" t="str">
            <v>South West</v>
          </cell>
          <cell r="F866" t="str">
            <v>New BONAKO </v>
          </cell>
          <cell r="G866" t="str">
            <v>P5</v>
          </cell>
          <cell r="H866" t="str">
            <v>Grid-Gen</v>
          </cell>
          <cell r="I866" t="str">
            <v>On Air</v>
          </cell>
          <cell r="J866" t="str">
            <v>Outdoor</v>
          </cell>
          <cell r="K866" t="str">
            <v>AC</v>
          </cell>
          <cell r="L866" t="str">
            <v>I-Eng</v>
          </cell>
          <cell r="M866" t="str">
            <v>Mutenguene</v>
          </cell>
          <cell r="N866" t="str">
            <v>FAKO</v>
          </cell>
          <cell r="O866" t="str">
            <v>TIKO</v>
          </cell>
          <cell r="P866" t="str">
            <v>Jean Francois NSEGBE</v>
          </cell>
          <cell r="Q866">
            <v>656072685</v>
          </cell>
          <cell r="R866">
            <v>683859238</v>
          </cell>
          <cell r="S866" t="str">
            <v>Stephane KETCHOUANG</v>
          </cell>
          <cell r="T866" t="str">
            <v>GEORGES NAKHOUL</v>
          </cell>
          <cell r="U866" t="str">
            <v>I H S</v>
          </cell>
        </row>
        <row r="867">
          <cell r="A867" t="str">
            <v>SUO_149</v>
          </cell>
          <cell r="B867" t="str">
            <v>IHS_LMB_028</v>
          </cell>
          <cell r="C867" t="str">
            <v>SUO_149</v>
          </cell>
          <cell r="D867" t="str">
            <v>South West</v>
          </cell>
          <cell r="E867" t="str">
            <v>South West</v>
          </cell>
          <cell r="F867" t="str">
            <v>Mutengene Ombe</v>
          </cell>
          <cell r="G867" t="str">
            <v>P5</v>
          </cell>
          <cell r="H867" t="str">
            <v>Gen Only</v>
          </cell>
          <cell r="I867" t="str">
            <v>On Air</v>
          </cell>
          <cell r="J867" t="str">
            <v>Outdoor</v>
          </cell>
          <cell r="K867" t="str">
            <v>AC</v>
          </cell>
          <cell r="L867" t="str">
            <v>I-Eng</v>
          </cell>
          <cell r="M867" t="str">
            <v>Mutenguene</v>
          </cell>
          <cell r="N867" t="str">
            <v>FAKO</v>
          </cell>
          <cell r="O867" t="str">
            <v>TIKO</v>
          </cell>
          <cell r="P867" t="str">
            <v>Jean Francois NSEGBE</v>
          </cell>
          <cell r="Q867">
            <v>656072685</v>
          </cell>
          <cell r="R867">
            <v>683859238</v>
          </cell>
          <cell r="S867" t="str">
            <v>Stephane KETCHOUANG</v>
          </cell>
          <cell r="T867" t="str">
            <v>GEORGES NAKHOUL</v>
          </cell>
          <cell r="U867" t="str">
            <v>I H S</v>
          </cell>
        </row>
        <row r="868">
          <cell r="A868" t="str">
            <v>SUO_105</v>
          </cell>
          <cell r="B868" t="str">
            <v>IHS_BUA_038</v>
          </cell>
          <cell r="C868" t="str">
            <v>SUO_105</v>
          </cell>
          <cell r="D868" t="str">
            <v>South West</v>
          </cell>
          <cell r="E868" t="str">
            <v>South West</v>
          </cell>
          <cell r="F868" t="str">
            <v>TIKO STADIUM IHS</v>
          </cell>
          <cell r="G868" t="str">
            <v>P5</v>
          </cell>
          <cell r="H868" t="str">
            <v>Grid-Gen</v>
          </cell>
          <cell r="I868" t="str">
            <v>On Air</v>
          </cell>
          <cell r="J868" t="str">
            <v>Indoor</v>
          </cell>
          <cell r="K868" t="str">
            <v>AC</v>
          </cell>
          <cell r="L868" t="str">
            <v>I-Eng</v>
          </cell>
          <cell r="M868" t="str">
            <v>Mutenguene</v>
          </cell>
          <cell r="N868" t="str">
            <v>FAKO</v>
          </cell>
          <cell r="O868" t="str">
            <v>TIKO</v>
          </cell>
          <cell r="P868" t="str">
            <v>Jean Francois NSEGBE</v>
          </cell>
          <cell r="Q868">
            <v>656072685</v>
          </cell>
          <cell r="R868">
            <v>683859238</v>
          </cell>
          <cell r="S868" t="str">
            <v>Stephane KETCHOUANG</v>
          </cell>
          <cell r="T868" t="str">
            <v>GEORGES NAKHOUL</v>
          </cell>
          <cell r="U868" t="str">
            <v>I H S</v>
          </cell>
        </row>
        <row r="869">
          <cell r="A869" t="str">
            <v>SUO_104</v>
          </cell>
          <cell r="B869" t="str">
            <v>IHS_BUA_039</v>
          </cell>
          <cell r="C869" t="str">
            <v>SUO_104</v>
          </cell>
          <cell r="D869" t="str">
            <v>South West</v>
          </cell>
          <cell r="E869" t="str">
            <v>South West</v>
          </cell>
          <cell r="F869" t="str">
            <v>Tiko-Market-IHS</v>
          </cell>
          <cell r="G869" t="str">
            <v>P5</v>
          </cell>
          <cell r="H869" t="str">
            <v>Grid-Gen</v>
          </cell>
          <cell r="I869" t="str">
            <v>On Air</v>
          </cell>
          <cell r="J869" t="str">
            <v>Outdoor</v>
          </cell>
          <cell r="K869" t="str">
            <v>AC</v>
          </cell>
          <cell r="L869" t="str">
            <v>I-Eng</v>
          </cell>
          <cell r="M869" t="str">
            <v>Mutenguene</v>
          </cell>
          <cell r="N869" t="str">
            <v>FAKO</v>
          </cell>
          <cell r="O869" t="str">
            <v>TIKO</v>
          </cell>
          <cell r="P869" t="str">
            <v>Jean Francois NSEGBE</v>
          </cell>
          <cell r="Q869">
            <v>656072685</v>
          </cell>
          <cell r="R869">
            <v>683859238</v>
          </cell>
          <cell r="S869" t="str">
            <v>Stephane KETCHOUANG</v>
          </cell>
          <cell r="T869" t="str">
            <v>GEORGES NAKHOUL</v>
          </cell>
          <cell r="U869" t="str">
            <v>I H S</v>
          </cell>
        </row>
        <row r="870">
          <cell r="A870" t="str">
            <v>SUO_127</v>
          </cell>
          <cell r="B870" t="str">
            <v>IHS_LMB_023</v>
          </cell>
          <cell r="C870" t="str">
            <v>SUO_127</v>
          </cell>
          <cell r="D870" t="str">
            <v>South West</v>
          </cell>
          <cell r="E870" t="str">
            <v>South West</v>
          </cell>
          <cell r="F870" t="str">
            <v>Wotutu-IHS</v>
          </cell>
          <cell r="G870" t="str">
            <v>P5</v>
          </cell>
          <cell r="H870" t="str">
            <v>Grid-Gen</v>
          </cell>
          <cell r="I870" t="str">
            <v>On Air</v>
          </cell>
          <cell r="J870" t="str">
            <v>Outdoor</v>
          </cell>
          <cell r="K870" t="str">
            <v>AC</v>
          </cell>
          <cell r="L870" t="str">
            <v>I-Eng</v>
          </cell>
          <cell r="M870" t="str">
            <v>Mutenguene</v>
          </cell>
          <cell r="N870" t="str">
            <v>FAKO</v>
          </cell>
          <cell r="O870" t="str">
            <v>TIKO</v>
          </cell>
          <cell r="P870" t="str">
            <v>Jean Francois NSEGBE</v>
          </cell>
          <cell r="Q870">
            <v>656072685</v>
          </cell>
          <cell r="R870">
            <v>683859238</v>
          </cell>
          <cell r="S870" t="str">
            <v>Stephane KETCHOUANG</v>
          </cell>
          <cell r="T870" t="str">
            <v>GEORGES NAKHOUL</v>
          </cell>
          <cell r="U870" t="str">
            <v>I H S</v>
          </cell>
        </row>
        <row r="871">
          <cell r="A871" t="str">
            <v>SUO_165</v>
          </cell>
          <cell r="B871" t="str">
            <v>IHS_LMB_019</v>
          </cell>
          <cell r="C871" t="str">
            <v>SUO_165</v>
          </cell>
          <cell r="D871" t="str">
            <v>South West</v>
          </cell>
          <cell r="E871" t="str">
            <v>South West</v>
          </cell>
          <cell r="F871" t="str">
            <v>Mabeta</v>
          </cell>
          <cell r="G871" t="str">
            <v>P5</v>
          </cell>
          <cell r="H871" t="str">
            <v>Hybrid-Gen</v>
          </cell>
          <cell r="I871" t="str">
            <v>On Air</v>
          </cell>
          <cell r="J871" t="str">
            <v>Outdoor</v>
          </cell>
          <cell r="K871" t="str">
            <v>AC</v>
          </cell>
          <cell r="L871" t="str">
            <v>I-Eng</v>
          </cell>
          <cell r="M871" t="str">
            <v>Limbe</v>
          </cell>
          <cell r="N871" t="str">
            <v>FAKO</v>
          </cell>
          <cell r="O871" t="str">
            <v>LIMBE 3</v>
          </cell>
          <cell r="P871" t="str">
            <v>Jean Francois NSEGBE</v>
          </cell>
          <cell r="Q871">
            <v>656072685</v>
          </cell>
          <cell r="R871">
            <v>683859238</v>
          </cell>
          <cell r="S871" t="str">
            <v>Stephane KETCHOUANG</v>
          </cell>
          <cell r="T871" t="str">
            <v>GEORGES NAKHOUL</v>
          </cell>
          <cell r="U871" t="str">
            <v>I H S</v>
          </cell>
        </row>
        <row r="872">
          <cell r="A872" t="str">
            <v>LIT_173</v>
          </cell>
          <cell r="B872" t="str">
            <v>IHS_BUA_040</v>
          </cell>
          <cell r="C872" t="str">
            <v>LIT_173</v>
          </cell>
          <cell r="D872" t="str">
            <v>South West</v>
          </cell>
          <cell r="E872" t="str">
            <v>South West</v>
          </cell>
          <cell r="F872" t="str">
            <v>CDC DELMONTE Junction</v>
          </cell>
          <cell r="G872" t="str">
            <v>P5</v>
          </cell>
          <cell r="H872" t="str">
            <v>Grid-Gen</v>
          </cell>
          <cell r="I872" t="str">
            <v>On Air</v>
          </cell>
          <cell r="J872" t="str">
            <v>Outdoor</v>
          </cell>
          <cell r="K872" t="str">
            <v>AC</v>
          </cell>
          <cell r="L872" t="str">
            <v>I-Eng</v>
          </cell>
          <cell r="M872" t="str">
            <v>Mutenguene</v>
          </cell>
          <cell r="N872" t="str">
            <v>FAKO</v>
          </cell>
          <cell r="O872" t="str">
            <v>TIKO</v>
          </cell>
          <cell r="P872" t="str">
            <v>Jean Francois NSEGBE</v>
          </cell>
          <cell r="Q872">
            <v>656072685</v>
          </cell>
          <cell r="R872">
            <v>683859238</v>
          </cell>
          <cell r="S872" t="str">
            <v>Stephane KETCHOUANG</v>
          </cell>
          <cell r="T872" t="str">
            <v>GEORGES NAKHOUL</v>
          </cell>
          <cell r="U872" t="str">
            <v>I H S</v>
          </cell>
        </row>
        <row r="873">
          <cell r="A873" t="str">
            <v>   SUO_243</v>
          </cell>
          <cell r="B873" t="str">
            <v>IHS_BUA_020</v>
          </cell>
          <cell r="C873" t="str">
            <v>   SUO_243</v>
          </cell>
          <cell r="D873" t="str">
            <v>South West</v>
          </cell>
          <cell r="E873" t="str">
            <v>South West</v>
          </cell>
          <cell r="F873" t="str">
            <v>MILE 16 BUEA</v>
          </cell>
          <cell r="G873" t="str">
            <v>P4</v>
          </cell>
          <cell r="H873" t="str">
            <v>Grid-Gen</v>
          </cell>
          <cell r="I873">
            <v>0</v>
          </cell>
          <cell r="J873" t="str">
            <v>Outdoor</v>
          </cell>
          <cell r="K873" t="str">
            <v>AC</v>
          </cell>
          <cell r="L873" t="str">
            <v>I-Eng</v>
          </cell>
          <cell r="M873" t="str">
            <v>Mutenguene</v>
          </cell>
          <cell r="N873" t="str">
            <v>FAKO</v>
          </cell>
          <cell r="O873" t="str">
            <v>BUEA</v>
          </cell>
          <cell r="P873" t="str">
            <v>Jean Francois NSEGBE</v>
          </cell>
          <cell r="Q873">
            <v>656072685</v>
          </cell>
          <cell r="R873">
            <v>683859238</v>
          </cell>
          <cell r="S873" t="str">
            <v>Stephane KETCHOUANG</v>
          </cell>
          <cell r="T873" t="str">
            <v>GEORGES NAKHOUL</v>
          </cell>
          <cell r="U873" t="str">
            <v>I H S</v>
          </cell>
        </row>
        <row r="874">
          <cell r="A874" t="str">
            <v>LIT_222</v>
          </cell>
          <cell r="B874" t="str">
            <v>IHS_DLA_175</v>
          </cell>
          <cell r="C874" t="str">
            <v>LIT_222</v>
          </cell>
          <cell r="D874" t="str">
            <v>Littoral</v>
          </cell>
          <cell r="E874" t="str">
            <v>Littoral</v>
          </cell>
          <cell r="F874" t="str">
            <v>Oyak</v>
          </cell>
          <cell r="G874" t="str">
            <v>P3</v>
          </cell>
          <cell r="H874" t="str">
            <v>Grid-Gen</v>
          </cell>
          <cell r="I874" t="str">
            <v>On Air</v>
          </cell>
          <cell r="J874" t="str">
            <v>Indoor</v>
          </cell>
          <cell r="K874" t="str">
            <v>AC</v>
          </cell>
          <cell r="L874" t="str">
            <v>Dowen</v>
          </cell>
          <cell r="M874" t="str">
            <v>Bilongue</v>
          </cell>
          <cell r="N874" t="str">
            <v>Wouri</v>
          </cell>
          <cell r="O874" t="str">
            <v>Douala 3</v>
          </cell>
          <cell r="P874" t="str">
            <v>Jean Marie Wafo Metinou</v>
          </cell>
          <cell r="Q874">
            <v>677549197</v>
          </cell>
          <cell r="R874">
            <v>656993754</v>
          </cell>
          <cell r="S874" t="str">
            <v>Valery Doudou</v>
          </cell>
          <cell r="T874" t="str">
            <v>GEORGES NAKHOUL</v>
          </cell>
          <cell r="U874" t="str">
            <v>I H S</v>
          </cell>
        </row>
        <row r="875">
          <cell r="A875" t="str">
            <v>LIT_340</v>
          </cell>
          <cell r="B875" t="str">
            <v>IHS_DLA_110</v>
          </cell>
          <cell r="C875" t="str">
            <v>LIT_340</v>
          </cell>
          <cell r="D875" t="str">
            <v>Littoral</v>
          </cell>
          <cell r="E875" t="str">
            <v>Littoral</v>
          </cell>
          <cell r="F875" t="str">
            <v>Brazz-Tergal</v>
          </cell>
          <cell r="G875" t="str">
            <v>P3</v>
          </cell>
          <cell r="H875" t="str">
            <v>Grid-Gen</v>
          </cell>
          <cell r="I875" t="str">
            <v>On Air</v>
          </cell>
          <cell r="J875" t="str">
            <v>Outdoor</v>
          </cell>
          <cell r="K875" t="str">
            <v>AC</v>
          </cell>
          <cell r="L875" t="str">
            <v>Dowen</v>
          </cell>
          <cell r="M875" t="str">
            <v>Bilongue</v>
          </cell>
          <cell r="N875" t="str">
            <v>Wouri</v>
          </cell>
          <cell r="O875" t="str">
            <v>Douala 3</v>
          </cell>
          <cell r="P875" t="str">
            <v>Jean Marie Wafo Metinou</v>
          </cell>
          <cell r="Q875">
            <v>677549197</v>
          </cell>
          <cell r="R875">
            <v>656993754</v>
          </cell>
          <cell r="S875" t="str">
            <v>Valery Doudou</v>
          </cell>
          <cell r="T875" t="str">
            <v>GEORGES NAKHOUL</v>
          </cell>
          <cell r="U875" t="str">
            <v>I H S</v>
          </cell>
        </row>
        <row r="876">
          <cell r="A876" t="str">
            <v>LIT_299</v>
          </cell>
          <cell r="B876" t="str">
            <v>IHS_DLA_165</v>
          </cell>
          <cell r="C876" t="str">
            <v>LIT_299</v>
          </cell>
          <cell r="D876" t="str">
            <v>Littoral</v>
          </cell>
          <cell r="E876" t="str">
            <v>Littoral</v>
          </cell>
          <cell r="F876" t="str">
            <v>Oyack-Lycee</v>
          </cell>
          <cell r="G876" t="str">
            <v>P3</v>
          </cell>
          <cell r="H876" t="str">
            <v>Grid-Gen</v>
          </cell>
          <cell r="I876" t="str">
            <v>On Air</v>
          </cell>
          <cell r="J876" t="str">
            <v>Outdoor</v>
          </cell>
          <cell r="K876" t="str">
            <v>AC</v>
          </cell>
          <cell r="L876" t="str">
            <v>Dowen</v>
          </cell>
          <cell r="M876" t="str">
            <v>Bilongue</v>
          </cell>
          <cell r="N876" t="str">
            <v>Wouri</v>
          </cell>
          <cell r="O876" t="str">
            <v>Douala 3</v>
          </cell>
          <cell r="P876" t="str">
            <v>Jean Marie Wafo Metinou</v>
          </cell>
          <cell r="Q876">
            <v>677549197</v>
          </cell>
          <cell r="R876">
            <v>656993754</v>
          </cell>
          <cell r="S876" t="str">
            <v>Valery Doudou</v>
          </cell>
          <cell r="T876" t="str">
            <v>GEORGES NAKHOUL</v>
          </cell>
          <cell r="U876" t="str">
            <v>I H S</v>
          </cell>
        </row>
        <row r="877">
          <cell r="A877" t="str">
            <v>LIT_384</v>
          </cell>
          <cell r="B877" t="str">
            <v>IHS_DLA_261</v>
          </cell>
          <cell r="C877" t="str">
            <v>LIT_384</v>
          </cell>
          <cell r="D877" t="str">
            <v>Littoral</v>
          </cell>
          <cell r="E877" t="str">
            <v>Littoral</v>
          </cell>
          <cell r="F877" t="str">
            <v>Emene-City</v>
          </cell>
          <cell r="G877" t="str">
            <v>P3</v>
          </cell>
          <cell r="H877" t="str">
            <v>Grid-Gen</v>
          </cell>
          <cell r="I877" t="str">
            <v>On Air</v>
          </cell>
          <cell r="J877" t="str">
            <v>Outdoor</v>
          </cell>
          <cell r="K877" t="str">
            <v>AC</v>
          </cell>
          <cell r="L877" t="str">
            <v>Dowen</v>
          </cell>
          <cell r="M877" t="str">
            <v>PK12</v>
          </cell>
          <cell r="N877" t="str">
            <v>Wouri</v>
          </cell>
          <cell r="O877" t="str">
            <v>Douala 5</v>
          </cell>
          <cell r="P877" t="str">
            <v>Jean Marie Wafo Metinou</v>
          </cell>
          <cell r="Q877">
            <v>677549197</v>
          </cell>
          <cell r="R877">
            <v>656993754</v>
          </cell>
          <cell r="S877" t="str">
            <v>Valery Doudou</v>
          </cell>
          <cell r="T877" t="str">
            <v>GEORGES NAKHOUL</v>
          </cell>
          <cell r="U877" t="str">
            <v>I H S</v>
          </cell>
        </row>
        <row r="878">
          <cell r="A878" t="str">
            <v>LIT_020</v>
          </cell>
          <cell r="B878" t="str">
            <v>IHS_DLA_278</v>
          </cell>
          <cell r="C878" t="str">
            <v>LIT_020</v>
          </cell>
          <cell r="D878" t="str">
            <v>Littoral</v>
          </cell>
          <cell r="E878" t="str">
            <v>Littoral</v>
          </cell>
          <cell r="F878" t="str">
            <v>Bonamoutongo</v>
          </cell>
          <cell r="G878" t="str">
            <v>P3</v>
          </cell>
          <cell r="H878" t="str">
            <v>Grid-Gen</v>
          </cell>
          <cell r="I878" t="str">
            <v>On Air</v>
          </cell>
          <cell r="J878" t="str">
            <v>Outdoor</v>
          </cell>
          <cell r="K878" t="str">
            <v>AC</v>
          </cell>
          <cell r="L878" t="str">
            <v>Dowen</v>
          </cell>
          <cell r="M878" t="str">
            <v>PK12</v>
          </cell>
          <cell r="N878" t="str">
            <v>Wouri</v>
          </cell>
          <cell r="O878" t="str">
            <v>Douala 3</v>
          </cell>
          <cell r="P878" t="str">
            <v>Jean Marie Wafo Metinou</v>
          </cell>
          <cell r="Q878">
            <v>677549197</v>
          </cell>
          <cell r="R878">
            <v>656993754</v>
          </cell>
          <cell r="S878" t="str">
            <v>Valery Doudou</v>
          </cell>
          <cell r="T878" t="str">
            <v>GEORGES NAKHOUL</v>
          </cell>
          <cell r="U878" t="str">
            <v>I H S</v>
          </cell>
        </row>
        <row r="879">
          <cell r="A879" t="str">
            <v>LIT_055</v>
          </cell>
          <cell r="B879" t="str">
            <v>IHS_DLA_092</v>
          </cell>
          <cell r="C879" t="str">
            <v>LIT_055</v>
          </cell>
          <cell r="D879" t="str">
            <v>Littoral</v>
          </cell>
          <cell r="E879" t="str">
            <v>Littoral</v>
          </cell>
          <cell r="F879" t="str">
            <v>Ancien-Aeroport</v>
          </cell>
          <cell r="G879" t="str">
            <v>P3</v>
          </cell>
          <cell r="H879" t="str">
            <v>Grid-Gen</v>
          </cell>
          <cell r="I879" t="str">
            <v>On Air</v>
          </cell>
          <cell r="J879" t="str">
            <v>Indoor</v>
          </cell>
          <cell r="K879" t="str">
            <v>AC</v>
          </cell>
          <cell r="L879" t="str">
            <v>Dowen</v>
          </cell>
          <cell r="M879" t="str">
            <v>St Michel</v>
          </cell>
          <cell r="N879" t="str">
            <v>Wouri</v>
          </cell>
          <cell r="O879" t="str">
            <v>Douala 1</v>
          </cell>
          <cell r="P879" t="str">
            <v>Jean Marie Wafo Metinou</v>
          </cell>
          <cell r="Q879">
            <v>677549197</v>
          </cell>
          <cell r="R879">
            <v>656993754</v>
          </cell>
          <cell r="S879" t="str">
            <v>Valery Doudou</v>
          </cell>
          <cell r="T879" t="str">
            <v>GEORGES NAKHOUL</v>
          </cell>
          <cell r="U879" t="str">
            <v>I H S</v>
          </cell>
        </row>
        <row r="880">
          <cell r="A880" t="str">
            <v>LIT_256</v>
          </cell>
          <cell r="B880" t="str">
            <v>IHS_DLA_219</v>
          </cell>
          <cell r="C880" t="str">
            <v>LIT_256</v>
          </cell>
          <cell r="D880" t="str">
            <v>Littoral</v>
          </cell>
          <cell r="E880" t="str">
            <v>Littoral</v>
          </cell>
          <cell r="F880" t="str">
            <v>Beedi-Hte-Tension</v>
          </cell>
          <cell r="G880" t="str">
            <v>P3</v>
          </cell>
          <cell r="H880" t="str">
            <v>Grid-Gen</v>
          </cell>
          <cell r="I880" t="str">
            <v>On Air</v>
          </cell>
          <cell r="J880" t="str">
            <v>Outdoor</v>
          </cell>
          <cell r="K880" t="str">
            <v>AC</v>
          </cell>
          <cell r="L880" t="str">
            <v>Dowen</v>
          </cell>
          <cell r="M880" t="str">
            <v>Beedi</v>
          </cell>
          <cell r="N880" t="str">
            <v>Wouri</v>
          </cell>
          <cell r="O880" t="str">
            <v>Douala 5</v>
          </cell>
          <cell r="P880" t="str">
            <v>Jean Marie Wafo Metinou</v>
          </cell>
          <cell r="Q880">
            <v>677549197</v>
          </cell>
          <cell r="R880">
            <v>656993754</v>
          </cell>
          <cell r="S880" t="str">
            <v>Valery Doudou</v>
          </cell>
          <cell r="T880" t="str">
            <v>GEORGES NAKHOUL</v>
          </cell>
          <cell r="U880" t="str">
            <v>I H S</v>
          </cell>
        </row>
        <row r="881">
          <cell r="A881" t="str">
            <v>LIT_425</v>
          </cell>
          <cell r="B881" t="str">
            <v>IHS_DLA_173</v>
          </cell>
          <cell r="C881" t="str">
            <v>LIT_425</v>
          </cell>
          <cell r="D881" t="str">
            <v>Littoral</v>
          </cell>
          <cell r="E881" t="str">
            <v>Littoral</v>
          </cell>
          <cell r="F881" t="str">
            <v>Bilongue</v>
          </cell>
          <cell r="G881" t="str">
            <v>P3</v>
          </cell>
          <cell r="H881" t="str">
            <v>Grid-Gen</v>
          </cell>
          <cell r="I881" t="str">
            <v>On Air</v>
          </cell>
          <cell r="J881" t="str">
            <v>Outdoor</v>
          </cell>
          <cell r="K881" t="str">
            <v>AC</v>
          </cell>
          <cell r="L881" t="str">
            <v>Dowen</v>
          </cell>
          <cell r="M881" t="str">
            <v>Bilongue</v>
          </cell>
          <cell r="N881" t="str">
            <v>Wouri</v>
          </cell>
          <cell r="O881" t="str">
            <v>Douala 3</v>
          </cell>
          <cell r="P881" t="str">
            <v>Jean Marie Wafo Metinou</v>
          </cell>
          <cell r="Q881">
            <v>677549197</v>
          </cell>
          <cell r="R881">
            <v>656993754</v>
          </cell>
          <cell r="S881" t="str">
            <v>Valery Doudou</v>
          </cell>
          <cell r="T881" t="str">
            <v>GEORGES NAKHOUL</v>
          </cell>
          <cell r="U881" t="str">
            <v>I H S</v>
          </cell>
        </row>
        <row r="882">
          <cell r="A882" t="str">
            <v>LIT_096</v>
          </cell>
          <cell r="B882" t="str">
            <v>IHS_DLA_015</v>
          </cell>
          <cell r="C882" t="str">
            <v>LIT_096</v>
          </cell>
          <cell r="D882" t="str">
            <v>Littoral</v>
          </cell>
          <cell r="E882" t="str">
            <v>Littoral</v>
          </cell>
          <cell r="F882" t="str">
            <v>NR-PK5</v>
          </cell>
          <cell r="G882" t="str">
            <v>P3</v>
          </cell>
          <cell r="H882" t="str">
            <v>Grid-Gen</v>
          </cell>
          <cell r="I882" t="str">
            <v>On Air</v>
          </cell>
          <cell r="J882" t="str">
            <v>Indoor</v>
          </cell>
          <cell r="K882" t="str">
            <v>AC</v>
          </cell>
          <cell r="L882" t="str">
            <v>Dowen</v>
          </cell>
          <cell r="M882" t="str">
            <v>St Michel</v>
          </cell>
          <cell r="N882" t="str">
            <v>Wouri</v>
          </cell>
          <cell r="O882" t="str">
            <v>Douala 2</v>
          </cell>
          <cell r="P882" t="str">
            <v>Jean Marie Wafo Metinou</v>
          </cell>
          <cell r="Q882">
            <v>677549197</v>
          </cell>
          <cell r="R882">
            <v>656993754</v>
          </cell>
          <cell r="S882" t="str">
            <v>Valery Doudou</v>
          </cell>
          <cell r="T882" t="str">
            <v>GEORGES NAKHOUL</v>
          </cell>
          <cell r="U882" t="str">
            <v>I H S</v>
          </cell>
        </row>
        <row r="883">
          <cell r="A883" t="str">
            <v>LIT_058</v>
          </cell>
          <cell r="B883" t="str">
            <v>IHS_DLA_203</v>
          </cell>
          <cell r="C883" t="str">
            <v>LIT_058</v>
          </cell>
          <cell r="D883" t="str">
            <v>Littoral</v>
          </cell>
          <cell r="E883" t="str">
            <v>Littoral</v>
          </cell>
          <cell r="F883" t="str">
            <v>Logbaba</v>
          </cell>
          <cell r="G883" t="str">
            <v>P3</v>
          </cell>
          <cell r="H883" t="str">
            <v>Grid-Gen</v>
          </cell>
          <cell r="I883" t="str">
            <v>On Air</v>
          </cell>
          <cell r="J883" t="str">
            <v>Indoor</v>
          </cell>
          <cell r="K883" t="str">
            <v>AC</v>
          </cell>
          <cell r="L883" t="str">
            <v>Dowen</v>
          </cell>
          <cell r="M883" t="str">
            <v>Beedi</v>
          </cell>
          <cell r="N883" t="str">
            <v>Wouri</v>
          </cell>
          <cell r="O883" t="str">
            <v>Douala 3</v>
          </cell>
          <cell r="P883" t="str">
            <v>Jean Marie Wafo Metinou</v>
          </cell>
          <cell r="Q883">
            <v>677549197</v>
          </cell>
          <cell r="R883">
            <v>656993754</v>
          </cell>
          <cell r="S883" t="str">
            <v>Valery Doudou</v>
          </cell>
          <cell r="T883" t="str">
            <v>GEORGES NAKHOUL</v>
          </cell>
          <cell r="U883" t="str">
            <v>I H S</v>
          </cell>
        </row>
        <row r="884">
          <cell r="A884" t="str">
            <v>LIT_117</v>
          </cell>
          <cell r="B884" t="str">
            <v>IHS_DLA_295</v>
          </cell>
          <cell r="C884" t="str">
            <v>LIT_117</v>
          </cell>
          <cell r="D884" t="str">
            <v>Littoral</v>
          </cell>
          <cell r="E884" t="str">
            <v>Littoral</v>
          </cell>
          <cell r="F884" t="str">
            <v>Ndogkeng</v>
          </cell>
          <cell r="G884" t="str">
            <v>P3</v>
          </cell>
          <cell r="H884" t="str">
            <v>Grid-Gen</v>
          </cell>
          <cell r="I884" t="str">
            <v>On Air</v>
          </cell>
          <cell r="J884" t="str">
            <v>Indoor</v>
          </cell>
          <cell r="K884" t="str">
            <v>AC</v>
          </cell>
          <cell r="L884" t="str">
            <v>Dowen</v>
          </cell>
          <cell r="M884" t="str">
            <v>PK12</v>
          </cell>
          <cell r="N884" t="str">
            <v>Wouri</v>
          </cell>
          <cell r="O884" t="str">
            <v>Douala 5</v>
          </cell>
          <cell r="P884" t="str">
            <v>Jean Marie Wafo Metinou</v>
          </cell>
          <cell r="Q884">
            <v>677549197</v>
          </cell>
          <cell r="R884">
            <v>656993754</v>
          </cell>
          <cell r="S884" t="str">
            <v>Valery Doudou</v>
          </cell>
          <cell r="T884" t="str">
            <v>GEORGES NAKHOUL</v>
          </cell>
          <cell r="U884" t="str">
            <v>I H S</v>
          </cell>
        </row>
        <row r="885">
          <cell r="A885" t="str">
            <v>LIT_250</v>
          </cell>
          <cell r="B885" t="str">
            <v>IHS_DLA_212</v>
          </cell>
          <cell r="C885" t="str">
            <v>LIT_250</v>
          </cell>
          <cell r="D885" t="str">
            <v>Littoral</v>
          </cell>
          <cell r="E885" t="str">
            <v>Littoral</v>
          </cell>
          <cell r="F885" t="str">
            <v>Bobongo</v>
          </cell>
          <cell r="G885" t="str">
            <v>P3</v>
          </cell>
          <cell r="H885" t="str">
            <v>Grid-Gen</v>
          </cell>
          <cell r="I885" t="str">
            <v>On Air</v>
          </cell>
          <cell r="J885" t="str">
            <v>Outdoor</v>
          </cell>
          <cell r="K885" t="str">
            <v>AC</v>
          </cell>
          <cell r="L885" t="str">
            <v>Dowen</v>
          </cell>
          <cell r="M885" t="str">
            <v>Bilongue</v>
          </cell>
          <cell r="N885" t="str">
            <v>Wouri</v>
          </cell>
          <cell r="O885" t="str">
            <v>Douala 3</v>
          </cell>
          <cell r="P885" t="str">
            <v>Jean Marie Wafo Metinou</v>
          </cell>
          <cell r="Q885">
            <v>677549197</v>
          </cell>
          <cell r="R885">
            <v>656993754</v>
          </cell>
          <cell r="S885" t="str">
            <v>Valery Doudou</v>
          </cell>
          <cell r="T885" t="str">
            <v>GEORGES NAKHOUL</v>
          </cell>
          <cell r="U885" t="str">
            <v>I H S</v>
          </cell>
        </row>
        <row r="886">
          <cell r="A886" t="str">
            <v>LIT_223</v>
          </cell>
          <cell r="B886" t="str">
            <v>IHS_DLA_236</v>
          </cell>
          <cell r="C886" t="str">
            <v>LIT_223</v>
          </cell>
          <cell r="D886" t="str">
            <v>Littoral</v>
          </cell>
          <cell r="E886" t="str">
            <v>Littoral</v>
          </cell>
          <cell r="F886" t="str">
            <v>PK10-Plateau</v>
          </cell>
          <cell r="G886" t="str">
            <v>P3</v>
          </cell>
          <cell r="H886" t="str">
            <v>Grid-Gen</v>
          </cell>
          <cell r="I886" t="str">
            <v>On Air</v>
          </cell>
          <cell r="J886" t="str">
            <v>Outdoor</v>
          </cell>
          <cell r="K886" t="str">
            <v>AC</v>
          </cell>
          <cell r="L886" t="str">
            <v>Dowen</v>
          </cell>
          <cell r="M886" t="str">
            <v>PK12</v>
          </cell>
          <cell r="N886" t="str">
            <v>Wouri</v>
          </cell>
          <cell r="O886" t="str">
            <v>Douala 3</v>
          </cell>
          <cell r="P886" t="str">
            <v>Jean Marie Wafo Metinou</v>
          </cell>
          <cell r="Q886">
            <v>677549197</v>
          </cell>
          <cell r="R886">
            <v>656993754</v>
          </cell>
          <cell r="S886" t="str">
            <v>Valery Doudou</v>
          </cell>
          <cell r="T886" t="str">
            <v>GEORGES NAKHOUL</v>
          </cell>
          <cell r="U886" t="str">
            <v>I H S</v>
          </cell>
        </row>
        <row r="887">
          <cell r="A887" t="str">
            <v>LIT_183</v>
          </cell>
          <cell r="B887" t="str">
            <v>IHS_DLA_031</v>
          </cell>
          <cell r="C887" t="str">
            <v>LIT_183</v>
          </cell>
          <cell r="D887" t="str">
            <v>Littoral</v>
          </cell>
          <cell r="E887" t="str">
            <v>Littoral</v>
          </cell>
          <cell r="F887" t="str">
            <v>Nkololoun</v>
          </cell>
          <cell r="G887" t="str">
            <v>P3</v>
          </cell>
          <cell r="H887" t="str">
            <v>Grid Only</v>
          </cell>
          <cell r="I887" t="str">
            <v>On Air</v>
          </cell>
          <cell r="J887" t="str">
            <v>Outdoor</v>
          </cell>
          <cell r="K887" t="str">
            <v>AC</v>
          </cell>
          <cell r="L887" t="str">
            <v>Dowen</v>
          </cell>
          <cell r="M887" t="str">
            <v>St Michel</v>
          </cell>
          <cell r="N887" t="str">
            <v>Wouri</v>
          </cell>
          <cell r="O887" t="str">
            <v>Douala 2</v>
          </cell>
          <cell r="P887" t="str">
            <v>Jean Marie Wafo Metinou</v>
          </cell>
          <cell r="Q887">
            <v>677549197</v>
          </cell>
          <cell r="R887">
            <v>656993754</v>
          </cell>
          <cell r="S887" t="str">
            <v>Valery Doudou</v>
          </cell>
          <cell r="T887" t="str">
            <v>GEORGES NAKHOUL</v>
          </cell>
          <cell r="U887" t="str">
            <v>I H S</v>
          </cell>
        </row>
        <row r="888">
          <cell r="A888" t="str">
            <v>LIT_281</v>
          </cell>
          <cell r="B888" t="str">
            <v>IHS_DLA_012</v>
          </cell>
          <cell r="C888" t="str">
            <v>LIT_281</v>
          </cell>
          <cell r="D888" t="str">
            <v>Littoral</v>
          </cell>
          <cell r="E888" t="str">
            <v>Littoral</v>
          </cell>
          <cell r="F888" t="str">
            <v>Camp-Bertaud</v>
          </cell>
          <cell r="G888" t="str">
            <v>P3</v>
          </cell>
          <cell r="H888" t="str">
            <v>Grid Only</v>
          </cell>
          <cell r="I888" t="str">
            <v>On Air</v>
          </cell>
          <cell r="J888" t="str">
            <v>Outdoor</v>
          </cell>
          <cell r="K888" t="str">
            <v>AC</v>
          </cell>
          <cell r="L888" t="str">
            <v>Dowen</v>
          </cell>
          <cell r="M888" t="str">
            <v>St Michel</v>
          </cell>
          <cell r="N888" t="str">
            <v>Wouri</v>
          </cell>
          <cell r="O888" t="str">
            <v>Douala 2</v>
          </cell>
          <cell r="P888" t="str">
            <v>Jean Marie Wafo Metinou</v>
          </cell>
          <cell r="Q888">
            <v>677549197</v>
          </cell>
          <cell r="R888">
            <v>656993754</v>
          </cell>
          <cell r="S888" t="str">
            <v>Valery Doudou</v>
          </cell>
          <cell r="T888" t="str">
            <v>GEORGES NAKHOUL</v>
          </cell>
          <cell r="U888" t="str">
            <v>I H S</v>
          </cell>
        </row>
        <row r="889">
          <cell r="A889" t="str">
            <v>LIT_368</v>
          </cell>
          <cell r="B889" t="str">
            <v>IHS_DLA_166</v>
          </cell>
          <cell r="C889" t="str">
            <v>LIT_368</v>
          </cell>
          <cell r="D889" t="str">
            <v>Littoral</v>
          </cell>
          <cell r="E889" t="str">
            <v>Littoral</v>
          </cell>
          <cell r="F889" t="str">
            <v>Oyack IHS</v>
          </cell>
          <cell r="G889" t="str">
            <v>P3</v>
          </cell>
          <cell r="H889" t="str">
            <v>Grid-Gen</v>
          </cell>
          <cell r="I889" t="str">
            <v>On Air</v>
          </cell>
          <cell r="J889" t="str">
            <v>Outdoor</v>
          </cell>
          <cell r="K889" t="str">
            <v>AC</v>
          </cell>
          <cell r="L889" t="str">
            <v>Dowen</v>
          </cell>
          <cell r="M889" t="str">
            <v>Bilongue</v>
          </cell>
          <cell r="N889" t="str">
            <v>Wouri</v>
          </cell>
          <cell r="O889" t="str">
            <v>Douala 3</v>
          </cell>
          <cell r="P889" t="str">
            <v>Jean Marie Wafo Metinou</v>
          </cell>
          <cell r="Q889">
            <v>677549197</v>
          </cell>
          <cell r="R889">
            <v>656993754</v>
          </cell>
          <cell r="S889" t="str">
            <v>Valery Doudou</v>
          </cell>
          <cell r="T889" t="str">
            <v>GEORGES NAKHOUL</v>
          </cell>
          <cell r="U889" t="str">
            <v>I H S</v>
          </cell>
        </row>
        <row r="890">
          <cell r="A890" t="str">
            <v>LIT_140</v>
          </cell>
          <cell r="B890" t="str">
            <v>IHS_DLA_258</v>
          </cell>
          <cell r="C890" t="str">
            <v>LIT_140</v>
          </cell>
          <cell r="D890" t="str">
            <v>Littoral</v>
          </cell>
          <cell r="E890" t="str">
            <v>Littoral</v>
          </cell>
          <cell r="F890" t="str">
            <v>Logpom-Andem_IHS</v>
          </cell>
          <cell r="G890" t="str">
            <v>P3</v>
          </cell>
          <cell r="H890" t="str">
            <v>Grid-Gen</v>
          </cell>
          <cell r="I890" t="str">
            <v>On Air</v>
          </cell>
          <cell r="J890" t="str">
            <v>Outdoor</v>
          </cell>
          <cell r="K890" t="str">
            <v>AC</v>
          </cell>
          <cell r="L890" t="str">
            <v>Dowen</v>
          </cell>
          <cell r="M890" t="str">
            <v>Beedi</v>
          </cell>
          <cell r="N890" t="str">
            <v>Wouri</v>
          </cell>
          <cell r="O890" t="str">
            <v>Douala 5</v>
          </cell>
          <cell r="P890" t="str">
            <v>Jean Marie Wafo Metinou</v>
          </cell>
          <cell r="Q890">
            <v>677549197</v>
          </cell>
          <cell r="R890">
            <v>656993754</v>
          </cell>
          <cell r="S890" t="str">
            <v>Valery Doudou</v>
          </cell>
          <cell r="T890" t="str">
            <v>GEORGES NAKHOUL</v>
          </cell>
          <cell r="U890" t="str">
            <v>I H S</v>
          </cell>
        </row>
        <row r="891">
          <cell r="A891" t="str">
            <v>LIT_587</v>
          </cell>
          <cell r="B891" t="str">
            <v>IHS_DLA_014</v>
          </cell>
          <cell r="C891" t="str">
            <v>LIT_587</v>
          </cell>
          <cell r="D891" t="str">
            <v>Littoral</v>
          </cell>
          <cell r="E891" t="str">
            <v>Littoral</v>
          </cell>
          <cell r="F891" t="str">
            <v>Camp-Yabassi-IHS</v>
          </cell>
          <cell r="G891" t="str">
            <v>P3</v>
          </cell>
          <cell r="H891" t="str">
            <v>Grid-Gen</v>
          </cell>
          <cell r="I891" t="str">
            <v>On Air</v>
          </cell>
          <cell r="J891" t="str">
            <v>Outdoor</v>
          </cell>
          <cell r="K891" t="str">
            <v>AC</v>
          </cell>
          <cell r="L891" t="str">
            <v>Dowen</v>
          </cell>
          <cell r="M891" t="str">
            <v>St Michel</v>
          </cell>
          <cell r="N891" t="str">
            <v>Wouri</v>
          </cell>
          <cell r="O891" t="str">
            <v>Douala 2</v>
          </cell>
          <cell r="P891" t="str">
            <v>Jean Marie Wafo Metinou</v>
          </cell>
          <cell r="Q891">
            <v>677549197</v>
          </cell>
          <cell r="R891">
            <v>656993754</v>
          </cell>
          <cell r="S891" t="str">
            <v>Valery Doudou</v>
          </cell>
          <cell r="T891" t="str">
            <v>GEORGES NAKHOUL</v>
          </cell>
          <cell r="U891" t="str">
            <v>I H S</v>
          </cell>
        </row>
        <row r="892">
          <cell r="A892" t="str">
            <v>LIT_397</v>
          </cell>
          <cell r="B892" t="str">
            <v>IHS_DLA_222</v>
          </cell>
          <cell r="C892" t="str">
            <v>LIT_397</v>
          </cell>
          <cell r="D892" t="str">
            <v>Littoral</v>
          </cell>
          <cell r="E892" t="str">
            <v>Littoral</v>
          </cell>
          <cell r="F892" t="str">
            <v>Makepe-Chefferie</v>
          </cell>
          <cell r="G892" t="str">
            <v>P4</v>
          </cell>
          <cell r="H892" t="str">
            <v>Grid-Gen</v>
          </cell>
          <cell r="I892" t="str">
            <v>On Air</v>
          </cell>
          <cell r="J892" t="str">
            <v>Outdoor</v>
          </cell>
          <cell r="K892" t="str">
            <v>AC</v>
          </cell>
          <cell r="L892" t="str">
            <v>Dowen</v>
          </cell>
          <cell r="M892" t="str">
            <v>Beedi</v>
          </cell>
          <cell r="N892" t="str">
            <v>Wouri</v>
          </cell>
          <cell r="O892" t="str">
            <v>Douala 5</v>
          </cell>
          <cell r="P892" t="str">
            <v>Jean Marie Wafo Metinou</v>
          </cell>
          <cell r="Q892">
            <v>677549197</v>
          </cell>
          <cell r="R892">
            <v>656993754</v>
          </cell>
          <cell r="S892" t="str">
            <v>Valery Doudou</v>
          </cell>
          <cell r="T892" t="str">
            <v>GEORGES NAKHOUL</v>
          </cell>
          <cell r="U892" t="str">
            <v>I H S</v>
          </cell>
        </row>
        <row r="893">
          <cell r="A893" t="str">
            <v>LIT_447</v>
          </cell>
          <cell r="B893" t="str">
            <v>IHS_DLA_440</v>
          </cell>
          <cell r="C893" t="str">
            <v>LIT_447</v>
          </cell>
          <cell r="D893" t="str">
            <v>Littoral</v>
          </cell>
          <cell r="E893" t="str">
            <v>Littoral</v>
          </cell>
          <cell r="F893" t="str">
            <v>PK10 II Genie Militare</v>
          </cell>
          <cell r="G893" t="str">
            <v>P4</v>
          </cell>
          <cell r="H893" t="str">
            <v>Grid-Gen</v>
          </cell>
          <cell r="I893" t="str">
            <v>On Air</v>
          </cell>
          <cell r="J893" t="str">
            <v>Outdoor</v>
          </cell>
          <cell r="K893" t="str">
            <v>AC</v>
          </cell>
          <cell r="L893" t="str">
            <v>Dowen</v>
          </cell>
          <cell r="M893" t="str">
            <v>PK12</v>
          </cell>
          <cell r="N893" t="str">
            <v>Wouri</v>
          </cell>
          <cell r="O893" t="str">
            <v>Douala 3</v>
          </cell>
          <cell r="P893" t="str">
            <v>Jean Marie Wafo Metinou</v>
          </cell>
          <cell r="Q893">
            <v>677549197</v>
          </cell>
          <cell r="R893">
            <v>656993754</v>
          </cell>
          <cell r="S893" t="str">
            <v>Valery Doudou</v>
          </cell>
          <cell r="T893" t="str">
            <v>GEORGES NAKHOUL</v>
          </cell>
          <cell r="U893" t="str">
            <v>I H S</v>
          </cell>
        </row>
        <row r="894">
          <cell r="A894" t="str">
            <v>LIT_128</v>
          </cell>
          <cell r="B894" t="str">
            <v>IHS_DLA_246</v>
          </cell>
          <cell r="C894" t="str">
            <v>LIT_128</v>
          </cell>
          <cell r="D894" t="str">
            <v>Littoral</v>
          </cell>
          <cell r="E894" t="str">
            <v>Littoral</v>
          </cell>
          <cell r="F894" t="str">
            <v>G-Militaire</v>
          </cell>
          <cell r="G894" t="str">
            <v>P4</v>
          </cell>
          <cell r="H894" t="str">
            <v>Grid-Gen</v>
          </cell>
          <cell r="I894" t="str">
            <v>On Air</v>
          </cell>
          <cell r="J894" t="str">
            <v>Indoor</v>
          </cell>
          <cell r="K894" t="str">
            <v>AC</v>
          </cell>
          <cell r="L894" t="str">
            <v>Dowen</v>
          </cell>
          <cell r="M894" t="str">
            <v>PK12</v>
          </cell>
          <cell r="N894" t="str">
            <v>Wouri</v>
          </cell>
          <cell r="O894" t="str">
            <v>Douala 3</v>
          </cell>
          <cell r="P894" t="str">
            <v>Jean Marie Wafo Metinou</v>
          </cell>
          <cell r="Q894">
            <v>677549197</v>
          </cell>
          <cell r="R894">
            <v>656993754</v>
          </cell>
          <cell r="S894" t="str">
            <v>Valery Doudou</v>
          </cell>
          <cell r="T894" t="str">
            <v>GEORGES NAKHOUL</v>
          </cell>
          <cell r="U894" t="str">
            <v>I H S</v>
          </cell>
        </row>
        <row r="895">
          <cell r="A895" t="str">
            <v>LIT_076</v>
          </cell>
          <cell r="B895" t="str">
            <v>IHS_DLA_128</v>
          </cell>
          <cell r="C895" t="str">
            <v>LIT_076</v>
          </cell>
          <cell r="D895" t="str">
            <v>Littoral</v>
          </cell>
          <cell r="E895" t="str">
            <v>Littoral</v>
          </cell>
          <cell r="F895" t="str">
            <v>Nylon</v>
          </cell>
          <cell r="G895" t="str">
            <v>P4</v>
          </cell>
          <cell r="H895" t="str">
            <v>Grid-Gen</v>
          </cell>
          <cell r="I895" t="str">
            <v>On Air</v>
          </cell>
          <cell r="J895" t="str">
            <v>Indoor</v>
          </cell>
          <cell r="K895" t="str">
            <v>AC</v>
          </cell>
          <cell r="L895" t="str">
            <v>Dowen</v>
          </cell>
          <cell r="M895" t="str">
            <v>St Michel</v>
          </cell>
          <cell r="N895" t="str">
            <v>Wouri</v>
          </cell>
          <cell r="O895" t="str">
            <v>Douala 3</v>
          </cell>
          <cell r="P895" t="str">
            <v>Jean Marie Wafo Metinou</v>
          </cell>
          <cell r="Q895">
            <v>677549197</v>
          </cell>
          <cell r="R895">
            <v>656993754</v>
          </cell>
          <cell r="S895" t="str">
            <v>Valery Doudou</v>
          </cell>
          <cell r="T895" t="str">
            <v>GEORGES NAKHOUL</v>
          </cell>
          <cell r="U895" t="str">
            <v>I H S</v>
          </cell>
        </row>
        <row r="896">
          <cell r="A896" t="str">
            <v>LIT_371</v>
          </cell>
          <cell r="B896" t="str">
            <v>IHS_DLA_218</v>
          </cell>
          <cell r="C896" t="str">
            <v>LIT_371</v>
          </cell>
          <cell r="D896" t="str">
            <v>Littoral</v>
          </cell>
          <cell r="E896" t="str">
            <v>Littoral</v>
          </cell>
          <cell r="F896" t="str">
            <v>CD-Palmiers-II</v>
          </cell>
          <cell r="G896" t="str">
            <v>P4</v>
          </cell>
          <cell r="H896" t="str">
            <v>Grid-Gen</v>
          </cell>
          <cell r="I896" t="str">
            <v>On Air</v>
          </cell>
          <cell r="J896" t="str">
            <v>Outdoor</v>
          </cell>
          <cell r="K896" t="str">
            <v>AC</v>
          </cell>
          <cell r="L896" t="str">
            <v>Dowen</v>
          </cell>
          <cell r="M896" t="str">
            <v>Beedi</v>
          </cell>
          <cell r="N896" t="str">
            <v>Wouri</v>
          </cell>
          <cell r="O896" t="str">
            <v>Douala 5</v>
          </cell>
          <cell r="P896" t="str">
            <v>Jean Marie Wafo Metinou</v>
          </cell>
          <cell r="Q896">
            <v>677549197</v>
          </cell>
          <cell r="R896">
            <v>656993754</v>
          </cell>
          <cell r="S896" t="str">
            <v>Valery Doudou</v>
          </cell>
          <cell r="T896" t="str">
            <v>GEORGES NAKHOUL</v>
          </cell>
          <cell r="U896" t="str">
            <v>I H S</v>
          </cell>
        </row>
        <row r="897">
          <cell r="A897" t="str">
            <v>LIT_403</v>
          </cell>
          <cell r="B897" t="str">
            <v>IHS_DLA_247</v>
          </cell>
          <cell r="C897" t="str">
            <v>LIT_403</v>
          </cell>
          <cell r="D897" t="str">
            <v>Littoral</v>
          </cell>
          <cell r="E897" t="str">
            <v>Littoral</v>
          </cell>
          <cell r="F897" t="str">
            <v>PK10-Soeurs-Dominicaines</v>
          </cell>
          <cell r="G897" t="str">
            <v>P4</v>
          </cell>
          <cell r="H897" t="str">
            <v>Grid-Gen</v>
          </cell>
          <cell r="I897" t="str">
            <v>On Air</v>
          </cell>
          <cell r="J897" t="str">
            <v>Outdoor</v>
          </cell>
          <cell r="K897" t="str">
            <v>AC</v>
          </cell>
          <cell r="L897" t="str">
            <v>Dowen</v>
          </cell>
          <cell r="M897" t="str">
            <v>PK12</v>
          </cell>
          <cell r="N897" t="str">
            <v>Wouri</v>
          </cell>
          <cell r="O897" t="str">
            <v>Douala 3</v>
          </cell>
          <cell r="P897" t="str">
            <v>Jean Marie Wafo Metinou</v>
          </cell>
          <cell r="Q897">
            <v>677549197</v>
          </cell>
          <cell r="R897">
            <v>656993754</v>
          </cell>
          <cell r="S897" t="str">
            <v>Valery Doudou</v>
          </cell>
          <cell r="T897" t="str">
            <v>GEORGES NAKHOUL</v>
          </cell>
          <cell r="U897" t="str">
            <v>I H S</v>
          </cell>
        </row>
        <row r="898">
          <cell r="A898" t="str">
            <v>LIT_271</v>
          </cell>
          <cell r="B898" t="str">
            <v>IHS_DLA_288</v>
          </cell>
          <cell r="C898" t="str">
            <v>LIT_271</v>
          </cell>
          <cell r="D898" t="str">
            <v>Littoral</v>
          </cell>
          <cell r="E898" t="str">
            <v>Littoral</v>
          </cell>
          <cell r="F898" t="str">
            <v>PK15</v>
          </cell>
          <cell r="G898" t="str">
            <v>P4</v>
          </cell>
          <cell r="H898" t="str">
            <v>Grid-Gen</v>
          </cell>
          <cell r="I898" t="str">
            <v>On Air</v>
          </cell>
          <cell r="J898" t="str">
            <v>Outdoor</v>
          </cell>
          <cell r="K898" t="str">
            <v>AC</v>
          </cell>
          <cell r="L898" t="str">
            <v>Dowen</v>
          </cell>
          <cell r="M898" t="str">
            <v>PK12</v>
          </cell>
          <cell r="N898" t="str">
            <v>Wouri</v>
          </cell>
          <cell r="O898" t="str">
            <v>Douala 3</v>
          </cell>
          <cell r="P898" t="str">
            <v>Jean Marie Wafo Metinou</v>
          </cell>
          <cell r="Q898">
            <v>677549197</v>
          </cell>
          <cell r="R898">
            <v>656993754</v>
          </cell>
          <cell r="S898" t="str">
            <v>Valery Doudou</v>
          </cell>
          <cell r="T898" t="str">
            <v>GEORGES NAKHOUL</v>
          </cell>
          <cell r="U898" t="str">
            <v>I H S</v>
          </cell>
        </row>
        <row r="899">
          <cell r="A899" t="str">
            <v>LIT_270</v>
          </cell>
          <cell r="B899" t="str">
            <v>IHS_DLA_286</v>
          </cell>
          <cell r="C899" t="str">
            <v>LIT_270</v>
          </cell>
          <cell r="D899" t="str">
            <v>Littoral</v>
          </cell>
          <cell r="E899" t="str">
            <v>Littoral</v>
          </cell>
          <cell r="F899" t="str">
            <v>Zone-Papass</v>
          </cell>
          <cell r="G899" t="str">
            <v>P4</v>
          </cell>
          <cell r="H899" t="str">
            <v>Grid-Gen</v>
          </cell>
          <cell r="I899" t="str">
            <v>On Air</v>
          </cell>
          <cell r="J899" t="str">
            <v>Outdoor</v>
          </cell>
          <cell r="K899" t="str">
            <v>AC</v>
          </cell>
          <cell r="L899" t="str">
            <v>Dowen</v>
          </cell>
          <cell r="M899" t="str">
            <v>PK12</v>
          </cell>
          <cell r="N899" t="str">
            <v>Wouri</v>
          </cell>
          <cell r="O899" t="str">
            <v>Douala 3</v>
          </cell>
          <cell r="P899" t="str">
            <v>Jean Marie Wafo Metinou</v>
          </cell>
          <cell r="Q899">
            <v>677549197</v>
          </cell>
          <cell r="R899">
            <v>656993754</v>
          </cell>
          <cell r="S899" t="str">
            <v>Valery Doudou</v>
          </cell>
          <cell r="T899" t="str">
            <v>GEORGES NAKHOUL</v>
          </cell>
          <cell r="U899" t="str">
            <v>I H S</v>
          </cell>
        </row>
        <row r="900">
          <cell r="A900" t="str">
            <v>LIT_276</v>
          </cell>
          <cell r="B900" t="str">
            <v>IHS_DLA_260</v>
          </cell>
          <cell r="C900" t="str">
            <v>LIT_276</v>
          </cell>
          <cell r="D900" t="str">
            <v>Littoral</v>
          </cell>
          <cell r="E900" t="str">
            <v>Littoral</v>
          </cell>
          <cell r="F900" t="str">
            <v>Logpom-Kosovo</v>
          </cell>
          <cell r="G900" t="str">
            <v>P4</v>
          </cell>
          <cell r="H900" t="str">
            <v>Grid-Gen</v>
          </cell>
          <cell r="I900" t="str">
            <v>On Air</v>
          </cell>
          <cell r="J900" t="str">
            <v>Outdoor</v>
          </cell>
          <cell r="K900" t="str">
            <v>AC</v>
          </cell>
          <cell r="L900" t="str">
            <v>Dowen</v>
          </cell>
          <cell r="M900" t="str">
            <v>Beedi</v>
          </cell>
          <cell r="N900" t="str">
            <v>Wouri</v>
          </cell>
          <cell r="O900" t="str">
            <v>Douala 5</v>
          </cell>
          <cell r="P900" t="str">
            <v>Jean Marie Wafo Metinou</v>
          </cell>
          <cell r="Q900">
            <v>677549197</v>
          </cell>
          <cell r="R900">
            <v>656993754</v>
          </cell>
          <cell r="S900" t="str">
            <v>Valery Doudou</v>
          </cell>
          <cell r="T900" t="str">
            <v>GEORGES NAKHOUL</v>
          </cell>
          <cell r="U900" t="str">
            <v>I H S</v>
          </cell>
        </row>
        <row r="901">
          <cell r="A901" t="str">
            <v>LIT_292</v>
          </cell>
          <cell r="B901" t="str">
            <v>IHS_DLA_237</v>
          </cell>
          <cell r="C901" t="str">
            <v>LIT_292</v>
          </cell>
          <cell r="D901" t="str">
            <v>Littoral</v>
          </cell>
          <cell r="E901" t="str">
            <v>Littoral</v>
          </cell>
          <cell r="F901" t="str">
            <v>Ndogp-Bloc-13</v>
          </cell>
          <cell r="G901" t="str">
            <v>P4</v>
          </cell>
          <cell r="H901" t="str">
            <v>Grid-Gen</v>
          </cell>
          <cell r="I901" t="str">
            <v>On Air</v>
          </cell>
          <cell r="J901" t="str">
            <v>Outdoor</v>
          </cell>
          <cell r="K901" t="str">
            <v>AC</v>
          </cell>
          <cell r="L901" t="str">
            <v>Dowen</v>
          </cell>
          <cell r="M901" t="str">
            <v>Bilongue</v>
          </cell>
          <cell r="N901" t="str">
            <v>Wouri</v>
          </cell>
          <cell r="O901" t="str">
            <v>Douala 3</v>
          </cell>
          <cell r="P901" t="str">
            <v>Jean Marie Wafo Metinou</v>
          </cell>
          <cell r="Q901">
            <v>677549197</v>
          </cell>
          <cell r="R901">
            <v>656993754</v>
          </cell>
          <cell r="S901" t="str">
            <v>Valery Doudou</v>
          </cell>
          <cell r="T901" t="str">
            <v>GEORGES NAKHOUL</v>
          </cell>
          <cell r="U901" t="str">
            <v>I H S</v>
          </cell>
        </row>
        <row r="902">
          <cell r="A902" t="str">
            <v>LIT_370</v>
          </cell>
          <cell r="B902" t="str">
            <v>IHS_DLA_204</v>
          </cell>
          <cell r="C902" t="str">
            <v>LIT_370</v>
          </cell>
          <cell r="D902" t="str">
            <v>Littoral</v>
          </cell>
          <cell r="E902" t="str">
            <v>Littoral</v>
          </cell>
          <cell r="F902" t="str">
            <v>PK9</v>
          </cell>
          <cell r="G902" t="str">
            <v>P4</v>
          </cell>
          <cell r="H902" t="str">
            <v>Grid-Gen</v>
          </cell>
          <cell r="I902" t="str">
            <v>On Air</v>
          </cell>
          <cell r="J902" t="str">
            <v>Outdoor</v>
          </cell>
          <cell r="K902" t="str">
            <v>AC</v>
          </cell>
          <cell r="L902" t="str">
            <v>Dowen</v>
          </cell>
          <cell r="M902" t="str">
            <v>PK12</v>
          </cell>
          <cell r="N902" t="str">
            <v>Wouri</v>
          </cell>
          <cell r="O902" t="str">
            <v>Douala 3</v>
          </cell>
          <cell r="P902" t="str">
            <v>Jean Marie Wafo Metinou</v>
          </cell>
          <cell r="Q902">
            <v>677549197</v>
          </cell>
          <cell r="R902">
            <v>656993754</v>
          </cell>
          <cell r="S902" t="str">
            <v>Valery Doudou</v>
          </cell>
          <cell r="T902" t="str">
            <v>GEORGES NAKHOUL</v>
          </cell>
          <cell r="U902" t="str">
            <v>I H S</v>
          </cell>
        </row>
        <row r="903">
          <cell r="A903" t="str">
            <v>LIT_249</v>
          </cell>
          <cell r="B903" t="str">
            <v>IHS_DLA_250</v>
          </cell>
          <cell r="C903" t="str">
            <v>LIT_249</v>
          </cell>
          <cell r="D903" t="str">
            <v>Littoral</v>
          </cell>
          <cell r="E903" t="str">
            <v>Littoral</v>
          </cell>
          <cell r="F903" t="str">
            <v>PK12-Marche</v>
          </cell>
          <cell r="G903" t="str">
            <v>P4</v>
          </cell>
          <cell r="H903" t="str">
            <v>Grid-Gen</v>
          </cell>
          <cell r="I903" t="str">
            <v>On Air</v>
          </cell>
          <cell r="J903" t="str">
            <v>Outdoor</v>
          </cell>
          <cell r="K903" t="str">
            <v>AC</v>
          </cell>
          <cell r="L903" t="str">
            <v>Dowen</v>
          </cell>
          <cell r="M903" t="str">
            <v>PK12</v>
          </cell>
          <cell r="N903" t="str">
            <v>Wouri</v>
          </cell>
          <cell r="O903" t="str">
            <v>Douala 3</v>
          </cell>
          <cell r="P903" t="str">
            <v>Jean Marie Wafo Metinou</v>
          </cell>
          <cell r="Q903">
            <v>677549197</v>
          </cell>
          <cell r="R903">
            <v>656993754</v>
          </cell>
          <cell r="S903" t="str">
            <v>Valery Doudou</v>
          </cell>
          <cell r="T903" t="str">
            <v>GEORGES NAKHOUL</v>
          </cell>
          <cell r="U903" t="str">
            <v>I H S</v>
          </cell>
        </row>
        <row r="904">
          <cell r="A904" t="str">
            <v>LIT_441</v>
          </cell>
          <cell r="B904" t="str">
            <v>IHS_DLA_436</v>
          </cell>
          <cell r="C904" t="str">
            <v>LIT_441</v>
          </cell>
          <cell r="D904" t="str">
            <v>Littoral</v>
          </cell>
          <cell r="E904" t="str">
            <v>Littoral</v>
          </cell>
          <cell r="F904" t="str">
            <v>Ngo njo (PK11-II)</v>
          </cell>
          <cell r="G904" t="str">
            <v>P4</v>
          </cell>
          <cell r="H904" t="str">
            <v>Grid-Gen</v>
          </cell>
          <cell r="I904" t="str">
            <v>On Air</v>
          </cell>
          <cell r="J904" t="str">
            <v>Outdoor</v>
          </cell>
          <cell r="K904" t="str">
            <v>AC</v>
          </cell>
          <cell r="L904" t="str">
            <v>Dowen</v>
          </cell>
          <cell r="M904" t="str">
            <v>PK12</v>
          </cell>
          <cell r="N904" t="str">
            <v>Wouri</v>
          </cell>
          <cell r="O904" t="str">
            <v>Douala 3</v>
          </cell>
          <cell r="P904" t="str">
            <v>Jean Marie Wafo Metinou</v>
          </cell>
          <cell r="Q904">
            <v>677549197</v>
          </cell>
          <cell r="R904">
            <v>656993754</v>
          </cell>
          <cell r="S904" t="str">
            <v>Valery Doudou</v>
          </cell>
          <cell r="T904" t="str">
            <v>GEORGES NAKHOUL</v>
          </cell>
          <cell r="U904" t="str">
            <v>I H S</v>
          </cell>
        </row>
        <row r="905">
          <cell r="A905" t="str">
            <v>LIT_433</v>
          </cell>
          <cell r="B905" t="str">
            <v>IHS_DLA_441</v>
          </cell>
          <cell r="C905" t="str">
            <v>LIT_433</v>
          </cell>
          <cell r="D905" t="str">
            <v>Littoral</v>
          </cell>
          <cell r="E905" t="str">
            <v>Littoral</v>
          </cell>
          <cell r="F905" t="str">
            <v>Bonaloka Entrée</v>
          </cell>
          <cell r="G905" t="str">
            <v>P4</v>
          </cell>
          <cell r="H905" t="str">
            <v>Grid-Gen</v>
          </cell>
          <cell r="I905" t="str">
            <v>On Air</v>
          </cell>
          <cell r="J905" t="str">
            <v>Outdoor</v>
          </cell>
          <cell r="K905" t="str">
            <v>AC</v>
          </cell>
          <cell r="L905" t="str">
            <v>Dowen</v>
          </cell>
          <cell r="M905" t="str">
            <v>Bilongue</v>
          </cell>
          <cell r="N905" t="str">
            <v>Wouri</v>
          </cell>
          <cell r="O905" t="str">
            <v>Douala 3</v>
          </cell>
          <cell r="P905" t="str">
            <v>Jean Marie Wafo Metinou</v>
          </cell>
          <cell r="Q905">
            <v>677549197</v>
          </cell>
          <cell r="R905">
            <v>656993754</v>
          </cell>
          <cell r="S905" t="str">
            <v>Valery Doudou</v>
          </cell>
          <cell r="T905" t="str">
            <v>GEORGES NAKHOUL</v>
          </cell>
          <cell r="U905" t="str">
            <v>I H S</v>
          </cell>
        </row>
        <row r="906">
          <cell r="A906" t="str">
            <v>LIT_261</v>
          </cell>
          <cell r="B906" t="str">
            <v>IHS_DLA_249</v>
          </cell>
          <cell r="C906" t="str">
            <v>LIT_261</v>
          </cell>
          <cell r="D906" t="str">
            <v>Littoral</v>
          </cell>
          <cell r="E906" t="str">
            <v>Littoral</v>
          </cell>
          <cell r="F906" t="str">
            <v>PK11-Mbengue-City</v>
          </cell>
          <cell r="G906" t="str">
            <v>P4</v>
          </cell>
          <cell r="H906" t="str">
            <v>Grid-Gen</v>
          </cell>
          <cell r="I906" t="str">
            <v>On Air</v>
          </cell>
          <cell r="J906" t="str">
            <v>Outdoor</v>
          </cell>
          <cell r="K906" t="str">
            <v>AC</v>
          </cell>
          <cell r="L906" t="str">
            <v>Dowen</v>
          </cell>
          <cell r="M906" t="str">
            <v>PK12</v>
          </cell>
          <cell r="N906" t="str">
            <v>Wouri</v>
          </cell>
          <cell r="O906" t="str">
            <v>Douala 5</v>
          </cell>
          <cell r="P906" t="str">
            <v>Jean Marie Wafo Metinou</v>
          </cell>
          <cell r="Q906">
            <v>677549197</v>
          </cell>
          <cell r="R906">
            <v>656993754</v>
          </cell>
          <cell r="S906" t="str">
            <v>Valery Doudou</v>
          </cell>
          <cell r="T906" t="str">
            <v>GEORGES NAKHOUL</v>
          </cell>
          <cell r="U906" t="str">
            <v>I H S</v>
          </cell>
        </row>
        <row r="907">
          <cell r="A907" t="str">
            <v>LIT_439</v>
          </cell>
          <cell r="B907" t="str">
            <v>IHS_DLA_437</v>
          </cell>
          <cell r="C907" t="str">
            <v>LIT_439</v>
          </cell>
          <cell r="D907" t="str">
            <v>Littoral</v>
          </cell>
          <cell r="E907" t="str">
            <v>Littoral</v>
          </cell>
          <cell r="F907" t="str">
            <v>Nkololoun II</v>
          </cell>
          <cell r="G907" t="str">
            <v>P4</v>
          </cell>
          <cell r="H907" t="str">
            <v>Grid-Gen</v>
          </cell>
          <cell r="I907" t="str">
            <v>On Air</v>
          </cell>
          <cell r="J907" t="str">
            <v>Outdoor</v>
          </cell>
          <cell r="K907" t="str">
            <v>AC</v>
          </cell>
          <cell r="L907" t="str">
            <v>Dowen</v>
          </cell>
          <cell r="M907" t="str">
            <v>St Michel</v>
          </cell>
          <cell r="N907" t="str">
            <v>Wouri</v>
          </cell>
          <cell r="O907" t="str">
            <v>Douala 2</v>
          </cell>
          <cell r="P907" t="str">
            <v>Jean Marie Wafo Metinou</v>
          </cell>
          <cell r="Q907">
            <v>677549197</v>
          </cell>
          <cell r="R907">
            <v>656993754</v>
          </cell>
          <cell r="S907" t="str">
            <v>Valery Doudou</v>
          </cell>
          <cell r="T907" t="str">
            <v>GEORGES NAKHOUL</v>
          </cell>
          <cell r="U907" t="str">
            <v>I H S</v>
          </cell>
        </row>
        <row r="908">
          <cell r="A908" t="str">
            <v>LIT_451</v>
          </cell>
          <cell r="B908" t="str">
            <v>IHS_DLA_439</v>
          </cell>
          <cell r="C908" t="str">
            <v>LIT_451</v>
          </cell>
          <cell r="D908" t="str">
            <v>Littoral</v>
          </cell>
          <cell r="E908" t="str">
            <v>Littoral</v>
          </cell>
          <cell r="F908" t="str">
            <v>Bilongue II</v>
          </cell>
          <cell r="G908" t="str">
            <v>P4</v>
          </cell>
          <cell r="H908" t="str">
            <v>Grid-Gen</v>
          </cell>
          <cell r="I908" t="str">
            <v>On Air</v>
          </cell>
          <cell r="J908" t="str">
            <v>Outdoor</v>
          </cell>
          <cell r="K908" t="str">
            <v>AC</v>
          </cell>
          <cell r="L908" t="str">
            <v>Dowen</v>
          </cell>
          <cell r="M908" t="str">
            <v>Bilongue</v>
          </cell>
          <cell r="N908" t="str">
            <v>Wouri</v>
          </cell>
          <cell r="O908" t="str">
            <v>Douala 3</v>
          </cell>
          <cell r="P908" t="str">
            <v>Jean Marie Wafo Metinou</v>
          </cell>
          <cell r="Q908">
            <v>677549197</v>
          </cell>
          <cell r="R908">
            <v>656993754</v>
          </cell>
          <cell r="S908" t="str">
            <v>Valery Doudou</v>
          </cell>
          <cell r="T908" t="str">
            <v>GEORGES NAKHOUL</v>
          </cell>
          <cell r="U908" t="str">
            <v>I H S</v>
          </cell>
        </row>
        <row r="909">
          <cell r="A909" t="str">
            <v>LIT_205</v>
          </cell>
          <cell r="B909" t="str">
            <v>IHS_DLA_208</v>
          </cell>
          <cell r="C909" t="str">
            <v>LIT_205</v>
          </cell>
          <cell r="D909" t="str">
            <v>Littoral</v>
          </cell>
          <cell r="E909" t="str">
            <v>Littoral</v>
          </cell>
          <cell r="F909" t="str">
            <v>Ndogp-St-Nicolas</v>
          </cell>
          <cell r="G909" t="str">
            <v>P4</v>
          </cell>
          <cell r="H909" t="str">
            <v>Grid-Gen</v>
          </cell>
          <cell r="I909" t="str">
            <v>On Air</v>
          </cell>
          <cell r="J909" t="str">
            <v>Indoor</v>
          </cell>
          <cell r="K909" t="str">
            <v>AC</v>
          </cell>
          <cell r="L909" t="str">
            <v>Dowen</v>
          </cell>
          <cell r="M909" t="str">
            <v>Bilongue</v>
          </cell>
          <cell r="N909" t="str">
            <v>Wouri</v>
          </cell>
          <cell r="O909" t="str">
            <v>Douala 3</v>
          </cell>
          <cell r="P909" t="str">
            <v>Jean Marie Wafo Metinou</v>
          </cell>
          <cell r="Q909">
            <v>677549197</v>
          </cell>
          <cell r="R909">
            <v>656993754</v>
          </cell>
          <cell r="S909" t="str">
            <v>Valery Doudou</v>
          </cell>
          <cell r="T909" t="str">
            <v>GEORGES NAKHOUL</v>
          </cell>
          <cell r="U909" t="str">
            <v>I H S</v>
          </cell>
        </row>
        <row r="910">
          <cell r="A910" t="str">
            <v>LIT_392</v>
          </cell>
          <cell r="B910" t="str">
            <v>IHS_DLA_287</v>
          </cell>
          <cell r="C910" t="str">
            <v>LIT_392</v>
          </cell>
          <cell r="D910" t="str">
            <v>Littoral</v>
          </cell>
          <cell r="E910" t="str">
            <v>Littoral</v>
          </cell>
          <cell r="F910" t="str">
            <v>Bomkoul</v>
          </cell>
          <cell r="G910" t="str">
            <v>P4</v>
          </cell>
          <cell r="H910" t="str">
            <v>Grid-Gen</v>
          </cell>
          <cell r="I910" t="str">
            <v>On Air</v>
          </cell>
          <cell r="J910" t="str">
            <v>Outdoor</v>
          </cell>
          <cell r="K910" t="str">
            <v>AC</v>
          </cell>
          <cell r="L910" t="str">
            <v>Dowen</v>
          </cell>
          <cell r="M910" t="str">
            <v>PK12</v>
          </cell>
          <cell r="N910" t="str">
            <v>Wouri</v>
          </cell>
          <cell r="O910" t="str">
            <v>Douala 5</v>
          </cell>
          <cell r="P910" t="str">
            <v>Jean Marie Wafo Metinou</v>
          </cell>
          <cell r="Q910">
            <v>677549197</v>
          </cell>
          <cell r="R910">
            <v>656993754</v>
          </cell>
          <cell r="S910" t="str">
            <v>Valery Doudou</v>
          </cell>
          <cell r="T910" t="str">
            <v>GEORGES NAKHOUL</v>
          </cell>
          <cell r="U910" t="str">
            <v>I H S</v>
          </cell>
        </row>
        <row r="911">
          <cell r="A911" t="str">
            <v>LIT_127</v>
          </cell>
          <cell r="B911" t="str">
            <v>IHS_DLA_234</v>
          </cell>
          <cell r="C911" t="str">
            <v>LIT_127</v>
          </cell>
          <cell r="D911" t="str">
            <v>Littoral</v>
          </cell>
          <cell r="E911" t="str">
            <v>Littoral</v>
          </cell>
          <cell r="F911" t="str">
            <v>Beedi</v>
          </cell>
          <cell r="G911" t="str">
            <v>P4</v>
          </cell>
          <cell r="H911" t="str">
            <v>Grid-Gen</v>
          </cell>
          <cell r="I911" t="str">
            <v>On Air</v>
          </cell>
          <cell r="J911" t="str">
            <v>Indoor</v>
          </cell>
          <cell r="K911" t="str">
            <v>AC</v>
          </cell>
          <cell r="L911" t="str">
            <v>Dowen</v>
          </cell>
          <cell r="M911" t="str">
            <v>Beedi</v>
          </cell>
          <cell r="N911" t="str">
            <v>Wouri</v>
          </cell>
          <cell r="O911" t="str">
            <v>Douala 5</v>
          </cell>
          <cell r="P911" t="str">
            <v>Jean Marie Wafo Metinou</v>
          </cell>
          <cell r="Q911">
            <v>677549197</v>
          </cell>
          <cell r="R911">
            <v>656993754</v>
          </cell>
          <cell r="S911" t="str">
            <v>Valery Doudou</v>
          </cell>
          <cell r="T911" t="str">
            <v>GEORGES NAKHOUL</v>
          </cell>
          <cell r="U911" t="str">
            <v>I H S</v>
          </cell>
        </row>
        <row r="912">
          <cell r="A912" t="str">
            <v>LIT_283</v>
          </cell>
          <cell r="B912" t="str">
            <v>IHS_DLA_210</v>
          </cell>
          <cell r="C912" t="str">
            <v>LIT_283</v>
          </cell>
          <cell r="D912" t="str">
            <v>Littoral</v>
          </cell>
          <cell r="E912" t="str">
            <v>Littoral</v>
          </cell>
          <cell r="F912" t="str">
            <v>Ndogpassi-III</v>
          </cell>
          <cell r="G912" t="str">
            <v>P4</v>
          </cell>
          <cell r="H912" t="str">
            <v>Grid-Gen</v>
          </cell>
          <cell r="I912" t="str">
            <v>On Air</v>
          </cell>
          <cell r="J912" t="str">
            <v>Outdoor</v>
          </cell>
          <cell r="K912" t="str">
            <v>AC</v>
          </cell>
          <cell r="L912" t="str">
            <v>Dowen</v>
          </cell>
          <cell r="M912" t="str">
            <v>Bilongue</v>
          </cell>
          <cell r="N912" t="str">
            <v>Wouri</v>
          </cell>
          <cell r="O912" t="str">
            <v>Douala 3</v>
          </cell>
          <cell r="P912" t="str">
            <v>Jean Marie Wafo Metinou</v>
          </cell>
          <cell r="Q912">
            <v>677549197</v>
          </cell>
          <cell r="R912">
            <v>656993754</v>
          </cell>
          <cell r="S912" t="str">
            <v>Valery Doudou</v>
          </cell>
          <cell r="T912" t="str">
            <v>GEORGES NAKHOUL</v>
          </cell>
          <cell r="U912" t="str">
            <v>I H S</v>
          </cell>
        </row>
        <row r="913">
          <cell r="A913" t="str">
            <v>LIT_080</v>
          </cell>
          <cell r="B913" t="str">
            <v>IHS_DLA_188</v>
          </cell>
          <cell r="C913" t="str">
            <v>LIT_080</v>
          </cell>
          <cell r="D913" t="str">
            <v>Littoral</v>
          </cell>
          <cell r="E913" t="str">
            <v>Littoral</v>
          </cell>
          <cell r="F913" t="str">
            <v>Mak-Missoke</v>
          </cell>
          <cell r="G913" t="str">
            <v>P4</v>
          </cell>
          <cell r="H913" t="str">
            <v>Grid-Gen</v>
          </cell>
          <cell r="I913" t="str">
            <v>On Air</v>
          </cell>
          <cell r="J913" t="str">
            <v>Indoor</v>
          </cell>
          <cell r="K913" t="str">
            <v>AC</v>
          </cell>
          <cell r="L913" t="str">
            <v>Dowen</v>
          </cell>
          <cell r="M913" t="str">
            <v>Beedi</v>
          </cell>
          <cell r="N913" t="str">
            <v>Wouri</v>
          </cell>
          <cell r="O913" t="str">
            <v>Douala 5</v>
          </cell>
          <cell r="P913" t="str">
            <v>Jean Marie Wafo Metinou</v>
          </cell>
          <cell r="Q913">
            <v>677549197</v>
          </cell>
          <cell r="R913">
            <v>656993754</v>
          </cell>
          <cell r="S913" t="str">
            <v>Valery Doudou</v>
          </cell>
          <cell r="T913" t="str">
            <v>GEORGES NAKHOUL</v>
          </cell>
          <cell r="U913" t="str">
            <v>I H S</v>
          </cell>
        </row>
        <row r="914">
          <cell r="A914" t="str">
            <v>LIT_210</v>
          </cell>
          <cell r="B914" t="str">
            <v>IHS_DLA_415</v>
          </cell>
          <cell r="C914" t="str">
            <v>LIT_210</v>
          </cell>
          <cell r="D914" t="str">
            <v>Littoral</v>
          </cell>
          <cell r="E914" t="str">
            <v>Littoral</v>
          </cell>
          <cell r="F914" t="str">
            <v>Logpom-H-Soeurs</v>
          </cell>
          <cell r="G914" t="str">
            <v>P4</v>
          </cell>
          <cell r="H914" t="str">
            <v>Grid-Gen</v>
          </cell>
          <cell r="I914" t="str">
            <v>On Air</v>
          </cell>
          <cell r="J914" t="str">
            <v>Outdoor</v>
          </cell>
          <cell r="K914" t="str">
            <v>AC</v>
          </cell>
          <cell r="L914" t="str">
            <v>Dowen</v>
          </cell>
          <cell r="M914" t="str">
            <v>Beedi</v>
          </cell>
          <cell r="N914" t="str">
            <v>Wouri</v>
          </cell>
          <cell r="O914" t="str">
            <v>Douala 5</v>
          </cell>
          <cell r="P914" t="str">
            <v>Jean Marie Wafo Metinou</v>
          </cell>
          <cell r="Q914">
            <v>677549197</v>
          </cell>
          <cell r="R914">
            <v>656993754</v>
          </cell>
          <cell r="S914" t="str">
            <v>Valery Doudou</v>
          </cell>
          <cell r="T914" t="str">
            <v>GEORGES NAKHOUL</v>
          </cell>
          <cell r="U914" t="str">
            <v>I H S</v>
          </cell>
        </row>
        <row r="915">
          <cell r="A915" t="str">
            <v>LIT_255</v>
          </cell>
          <cell r="B915" t="str">
            <v>IHS_DLA_195</v>
          </cell>
          <cell r="C915" t="str">
            <v>LIT_255</v>
          </cell>
          <cell r="D915" t="str">
            <v>Littoral</v>
          </cell>
          <cell r="E915" t="str">
            <v>Littoral</v>
          </cell>
          <cell r="F915" t="str">
            <v>PK8</v>
          </cell>
          <cell r="G915" t="str">
            <v>P4</v>
          </cell>
          <cell r="H915" t="str">
            <v>Grid-Gen</v>
          </cell>
          <cell r="I915" t="str">
            <v>On Air</v>
          </cell>
          <cell r="J915" t="str">
            <v>Outdoor</v>
          </cell>
          <cell r="K915" t="str">
            <v>AC</v>
          </cell>
          <cell r="L915" t="str">
            <v>Dowen</v>
          </cell>
          <cell r="M915" t="str">
            <v>PK12</v>
          </cell>
          <cell r="N915" t="str">
            <v>Wouri</v>
          </cell>
          <cell r="O915" t="str">
            <v>Douala 5</v>
          </cell>
          <cell r="P915" t="str">
            <v>Jean Marie Wafo Metinou</v>
          </cell>
          <cell r="Q915">
            <v>677549197</v>
          </cell>
          <cell r="R915">
            <v>656993754</v>
          </cell>
          <cell r="S915" t="str">
            <v>Valery Doudou</v>
          </cell>
          <cell r="T915" t="str">
            <v>GEORGES NAKHOUL</v>
          </cell>
          <cell r="U915" t="str">
            <v>I H S</v>
          </cell>
        </row>
        <row r="916">
          <cell r="A916" t="str">
            <v>LIT_248</v>
          </cell>
          <cell r="B916" t="str">
            <v>IHS_DLA_221</v>
          </cell>
          <cell r="C916" t="str">
            <v>LIT_248</v>
          </cell>
          <cell r="D916" t="str">
            <v>Littoral</v>
          </cell>
          <cell r="E916" t="str">
            <v>Littoral</v>
          </cell>
          <cell r="F916" t="str">
            <v>Hopital-General</v>
          </cell>
          <cell r="G916" t="str">
            <v>P4</v>
          </cell>
          <cell r="H916" t="str">
            <v>Grid-Gen</v>
          </cell>
          <cell r="I916" t="str">
            <v>On Air</v>
          </cell>
          <cell r="J916" t="str">
            <v>Outdoor</v>
          </cell>
          <cell r="K916" t="str">
            <v>AC</v>
          </cell>
          <cell r="L916" t="str">
            <v>Dowen</v>
          </cell>
          <cell r="M916" t="str">
            <v>Beedi</v>
          </cell>
          <cell r="N916" t="str">
            <v>Wouri</v>
          </cell>
          <cell r="O916" t="str">
            <v>Douala 5</v>
          </cell>
          <cell r="P916" t="str">
            <v>Jean Marie Wafo Metinou</v>
          </cell>
          <cell r="Q916">
            <v>677549197</v>
          </cell>
          <cell r="R916">
            <v>656993754</v>
          </cell>
          <cell r="S916" t="str">
            <v>Valery Doudou</v>
          </cell>
          <cell r="T916" t="str">
            <v>GEORGES NAKHOUL</v>
          </cell>
          <cell r="U916" t="str">
            <v>I H S</v>
          </cell>
        </row>
        <row r="917">
          <cell r="A917" t="str">
            <v>LIT_300</v>
          </cell>
          <cell r="B917" t="str">
            <v>IHS_DLA_130</v>
          </cell>
          <cell r="C917" t="str">
            <v>LIT_300</v>
          </cell>
          <cell r="D917" t="str">
            <v>Littoral</v>
          </cell>
          <cell r="E917" t="str">
            <v>Littoral</v>
          </cell>
          <cell r="F917" t="str">
            <v>Song-Mahop</v>
          </cell>
          <cell r="G917" t="str">
            <v>P4</v>
          </cell>
          <cell r="H917" t="str">
            <v>Grid-Gen</v>
          </cell>
          <cell r="I917" t="str">
            <v>On Air</v>
          </cell>
          <cell r="J917" t="str">
            <v>Outdoor</v>
          </cell>
          <cell r="K917" t="str">
            <v>AC</v>
          </cell>
          <cell r="L917" t="str">
            <v>Dowen</v>
          </cell>
          <cell r="M917" t="str">
            <v>Bilongue</v>
          </cell>
          <cell r="N917" t="str">
            <v>Wouri</v>
          </cell>
          <cell r="O917" t="str">
            <v>Douala 3</v>
          </cell>
          <cell r="P917" t="str">
            <v>Jean Marie Wafo Metinou</v>
          </cell>
          <cell r="Q917">
            <v>677549197</v>
          </cell>
          <cell r="R917">
            <v>656993754</v>
          </cell>
          <cell r="S917" t="str">
            <v>Valery Doudou</v>
          </cell>
          <cell r="T917" t="str">
            <v>GEORGES NAKHOUL</v>
          </cell>
          <cell r="U917" t="str">
            <v>I H S</v>
          </cell>
        </row>
        <row r="918">
          <cell r="A918" t="str">
            <v>LIT_018</v>
          </cell>
          <cell r="B918" t="str">
            <v>IHS_DLA_108</v>
          </cell>
          <cell r="C918" t="str">
            <v>LIT_018</v>
          </cell>
          <cell r="D918" t="str">
            <v>Littoral</v>
          </cell>
          <cell r="E918" t="str">
            <v>Littoral</v>
          </cell>
          <cell r="F918" t="str">
            <v>Chevreuil</v>
          </cell>
          <cell r="G918" t="str">
            <v>P4</v>
          </cell>
          <cell r="H918" t="str">
            <v>Grid-Gen</v>
          </cell>
          <cell r="I918" t="str">
            <v>On Air</v>
          </cell>
          <cell r="J918" t="str">
            <v>Indoor</v>
          </cell>
          <cell r="K918" t="str">
            <v>AC</v>
          </cell>
          <cell r="L918" t="str">
            <v>Dowen</v>
          </cell>
          <cell r="M918" t="str">
            <v>St Michel</v>
          </cell>
          <cell r="N918" t="str">
            <v>Wouri</v>
          </cell>
          <cell r="O918" t="str">
            <v>Douala 3</v>
          </cell>
          <cell r="P918" t="str">
            <v>Jean Marie Wafo Metinou</v>
          </cell>
          <cell r="Q918">
            <v>677549197</v>
          </cell>
          <cell r="R918">
            <v>656993754</v>
          </cell>
          <cell r="S918" t="str">
            <v>Valery Doudou</v>
          </cell>
          <cell r="T918" t="str">
            <v>GEORGES NAKHOUL</v>
          </cell>
          <cell r="U918" t="str">
            <v>I H S</v>
          </cell>
        </row>
        <row r="919">
          <cell r="A919" t="str">
            <v>LIT_452</v>
          </cell>
          <cell r="B919" t="str">
            <v>IHS_DLA_453</v>
          </cell>
          <cell r="C919" t="str">
            <v>LIT_452</v>
          </cell>
          <cell r="D919" t="str">
            <v>Littoral</v>
          </cell>
          <cell r="E919" t="str">
            <v>Littoral</v>
          </cell>
          <cell r="F919" t="str">
            <v>PK10 Bassang</v>
          </cell>
          <cell r="G919" t="str">
            <v>P4</v>
          </cell>
          <cell r="H919" t="str">
            <v>Grid-Gen</v>
          </cell>
          <cell r="I919" t="str">
            <v>On Air</v>
          </cell>
          <cell r="J919" t="str">
            <v>Outdoor</v>
          </cell>
          <cell r="K919" t="str">
            <v>AC</v>
          </cell>
          <cell r="L919" t="str">
            <v>Dowen</v>
          </cell>
          <cell r="M919" t="str">
            <v>PK12</v>
          </cell>
          <cell r="N919" t="str">
            <v>Wouri</v>
          </cell>
          <cell r="O919" t="str">
            <v>Douala 3</v>
          </cell>
          <cell r="P919" t="str">
            <v>Jean Marie Wafo Metinou</v>
          </cell>
          <cell r="Q919">
            <v>677549197</v>
          </cell>
          <cell r="R919">
            <v>656993754</v>
          </cell>
          <cell r="S919" t="str">
            <v>Valery Doudou</v>
          </cell>
          <cell r="T919" t="str">
            <v>GEORGES NAKHOUL</v>
          </cell>
          <cell r="U919" t="str">
            <v>I H S</v>
          </cell>
        </row>
        <row r="920">
          <cell r="A920" t="str">
            <v>LIT_033</v>
          </cell>
          <cell r="B920" t="str">
            <v>IHS_DLA_094</v>
          </cell>
          <cell r="C920" t="str">
            <v>LIT_033</v>
          </cell>
          <cell r="D920" t="str">
            <v>Littoral</v>
          </cell>
          <cell r="E920" t="str">
            <v>Littoral</v>
          </cell>
          <cell r="F920" t="str">
            <v>Aeroport</v>
          </cell>
          <cell r="G920" t="str">
            <v>P4</v>
          </cell>
          <cell r="H920" t="str">
            <v>Grid Only</v>
          </cell>
          <cell r="I920" t="str">
            <v>On Air</v>
          </cell>
          <cell r="J920" t="str">
            <v>Indoor</v>
          </cell>
          <cell r="K920" t="str">
            <v>AC</v>
          </cell>
          <cell r="L920" t="str">
            <v>Dowen</v>
          </cell>
          <cell r="M920" t="str">
            <v>Bilongue</v>
          </cell>
          <cell r="N920" t="str">
            <v>Wouri</v>
          </cell>
          <cell r="O920" t="str">
            <v>Douala 3</v>
          </cell>
          <cell r="P920" t="str">
            <v>Jean Marie Wafo Metinou</v>
          </cell>
          <cell r="Q920">
            <v>677549197</v>
          </cell>
          <cell r="R920">
            <v>656993754</v>
          </cell>
          <cell r="S920" t="str">
            <v>Valery Doudou</v>
          </cell>
          <cell r="T920" t="str">
            <v>GEORGES NAKHOUL</v>
          </cell>
          <cell r="U920" t="str">
            <v>I H S</v>
          </cell>
        </row>
        <row r="921">
          <cell r="A921" t="str">
            <v>LIT_037</v>
          </cell>
          <cell r="B921" t="str">
            <v>IHS_DLA_477</v>
          </cell>
          <cell r="C921" t="str">
            <v>LIT_037</v>
          </cell>
          <cell r="D921" t="str">
            <v>Littoral</v>
          </cell>
          <cell r="E921" t="str">
            <v>Littoral</v>
          </cell>
          <cell r="F921" t="str">
            <v>Makepe</v>
          </cell>
          <cell r="G921" t="str">
            <v>P4</v>
          </cell>
          <cell r="H921" t="str">
            <v>Grid-Gen</v>
          </cell>
          <cell r="I921" t="str">
            <v>On Air</v>
          </cell>
          <cell r="J921" t="str">
            <v>Indoor</v>
          </cell>
          <cell r="K921" t="str">
            <v>AC</v>
          </cell>
          <cell r="L921" t="str">
            <v>Dowen</v>
          </cell>
          <cell r="M921" t="str">
            <v>Beedi</v>
          </cell>
          <cell r="N921" t="str">
            <v>Wouri</v>
          </cell>
          <cell r="O921" t="str">
            <v>Douala 5</v>
          </cell>
          <cell r="P921" t="str">
            <v>Jean Marie Wafo Metinou</v>
          </cell>
          <cell r="Q921">
            <v>677549197</v>
          </cell>
          <cell r="R921">
            <v>656993754</v>
          </cell>
          <cell r="S921" t="str">
            <v>Valery Doudou</v>
          </cell>
          <cell r="T921" t="str">
            <v>GEORGES NAKHOUL</v>
          </cell>
          <cell r="U921" t="str">
            <v>I H S</v>
          </cell>
        </row>
        <row r="922">
          <cell r="A922" t="str">
            <v>LIT_089</v>
          </cell>
          <cell r="B922" t="str">
            <v>IHS_DLA_069</v>
          </cell>
          <cell r="C922" t="str">
            <v>LIT_089</v>
          </cell>
          <cell r="D922" t="str">
            <v>Littoral</v>
          </cell>
          <cell r="E922" t="str">
            <v>Littoral</v>
          </cell>
          <cell r="F922" t="str">
            <v>Brazz-St-Bruno</v>
          </cell>
          <cell r="G922" t="str">
            <v>P4</v>
          </cell>
          <cell r="H922" t="str">
            <v>Grid Only</v>
          </cell>
          <cell r="I922" t="str">
            <v>On Air</v>
          </cell>
          <cell r="J922" t="str">
            <v>Indoor</v>
          </cell>
          <cell r="K922" t="str">
            <v>AC</v>
          </cell>
          <cell r="L922" t="str">
            <v>Dowen</v>
          </cell>
          <cell r="M922" t="str">
            <v>Bilongue</v>
          </cell>
          <cell r="N922" t="str">
            <v>Wouri</v>
          </cell>
          <cell r="O922" t="str">
            <v>Douala 3</v>
          </cell>
          <cell r="P922" t="str">
            <v>Jean Marie Wafo Metinou</v>
          </cell>
          <cell r="Q922">
            <v>677549197</v>
          </cell>
          <cell r="R922">
            <v>656993754</v>
          </cell>
          <cell r="S922" t="str">
            <v>Valery Doudou</v>
          </cell>
          <cell r="T922" t="str">
            <v>GEORGES NAKHOUL</v>
          </cell>
          <cell r="U922" t="str">
            <v>I H S</v>
          </cell>
        </row>
        <row r="923">
          <cell r="A923" t="str">
            <v>LIT_395</v>
          </cell>
          <cell r="B923" t="str">
            <v>IHS_DLA_028</v>
          </cell>
          <cell r="C923" t="str">
            <v>LIT_395</v>
          </cell>
          <cell r="D923" t="str">
            <v>Littoral</v>
          </cell>
          <cell r="E923" t="str">
            <v>Littoral</v>
          </cell>
          <cell r="F923" t="str">
            <v>Newb-Q-Haoussa</v>
          </cell>
          <cell r="G923" t="str">
            <v>P4</v>
          </cell>
          <cell r="H923" t="str">
            <v>Grid Only</v>
          </cell>
          <cell r="I923" t="str">
            <v>On Air</v>
          </cell>
          <cell r="J923" t="str">
            <v>Outdoor</v>
          </cell>
          <cell r="K923" t="str">
            <v>AC</v>
          </cell>
          <cell r="L923" t="str">
            <v>Dowen</v>
          </cell>
          <cell r="M923" t="str">
            <v>St Michel</v>
          </cell>
          <cell r="N923" t="str">
            <v>Wouri</v>
          </cell>
          <cell r="O923" t="str">
            <v>Douala 2</v>
          </cell>
          <cell r="P923" t="str">
            <v>Jean Marie Wafo Metinou</v>
          </cell>
          <cell r="Q923">
            <v>677549197</v>
          </cell>
          <cell r="R923">
            <v>656993754</v>
          </cell>
          <cell r="S923" t="str">
            <v>Valery Doudou</v>
          </cell>
          <cell r="T923" t="str">
            <v>GEORGES NAKHOUL</v>
          </cell>
          <cell r="U923" t="str">
            <v>I H S</v>
          </cell>
        </row>
        <row r="924">
          <cell r="A924" t="str">
            <v>LIT_419</v>
          </cell>
          <cell r="B924" t="str">
            <v>IHS_DLA_172</v>
          </cell>
          <cell r="C924" t="str">
            <v>LIT_419</v>
          </cell>
          <cell r="D924" t="str">
            <v>Littoral</v>
          </cell>
          <cell r="E924" t="str">
            <v>Littoral</v>
          </cell>
          <cell r="F924" t="str">
            <v>Makombe</v>
          </cell>
          <cell r="G924" t="str">
            <v>P4</v>
          </cell>
          <cell r="H924" t="str">
            <v>Grid-Gen</v>
          </cell>
          <cell r="I924" t="str">
            <v>On Air</v>
          </cell>
          <cell r="J924" t="str">
            <v>Outdoor</v>
          </cell>
          <cell r="K924" t="str">
            <v>AC</v>
          </cell>
          <cell r="L924" t="str">
            <v>Dowen</v>
          </cell>
          <cell r="M924" t="str">
            <v>Bilongue</v>
          </cell>
          <cell r="N924" t="str">
            <v>Wouri</v>
          </cell>
          <cell r="O924" t="str">
            <v>Douala 3</v>
          </cell>
          <cell r="P924" t="str">
            <v>Jean Marie Wafo Metinou</v>
          </cell>
          <cell r="Q924">
            <v>677549197</v>
          </cell>
          <cell r="R924">
            <v>656993754</v>
          </cell>
          <cell r="S924" t="str">
            <v>Valery Doudou</v>
          </cell>
          <cell r="T924" t="str">
            <v>GEORGES NAKHOUL</v>
          </cell>
          <cell r="U924" t="str">
            <v>I H S</v>
          </cell>
        </row>
        <row r="925">
          <cell r="A925" t="str">
            <v>LIT_162</v>
          </cell>
          <cell r="B925" t="str">
            <v>IHS_DLA_401</v>
          </cell>
          <cell r="C925" t="str">
            <v>LIT_162</v>
          </cell>
          <cell r="D925" t="str">
            <v>Littoral</v>
          </cell>
          <cell r="E925" t="str">
            <v>Littoral</v>
          </cell>
          <cell r="F925" t="str">
            <v>Camp-Yabassi-T0</v>
          </cell>
          <cell r="G925" t="str">
            <v>P4</v>
          </cell>
          <cell r="H925" t="str">
            <v>Grid Only</v>
          </cell>
          <cell r="I925" t="str">
            <v>On Air</v>
          </cell>
          <cell r="J925" t="str">
            <v>Outdoor</v>
          </cell>
          <cell r="K925" t="str">
            <v>AC</v>
          </cell>
          <cell r="L925" t="str">
            <v>Dowen</v>
          </cell>
          <cell r="M925" t="str">
            <v>St Michel</v>
          </cell>
          <cell r="N925" t="str">
            <v>Wouri</v>
          </cell>
          <cell r="O925" t="str">
            <v>Douala 2</v>
          </cell>
          <cell r="P925" t="str">
            <v>Jean Marie Wafo Metinou</v>
          </cell>
          <cell r="Q925">
            <v>677549197</v>
          </cell>
          <cell r="R925">
            <v>656993754</v>
          </cell>
          <cell r="S925" t="str">
            <v>Valery Doudou</v>
          </cell>
          <cell r="T925" t="str">
            <v>GEORGES NAKHOUL</v>
          </cell>
          <cell r="U925" t="str">
            <v>I H S</v>
          </cell>
        </row>
        <row r="926">
          <cell r="A926" t="str">
            <v>LIT_372</v>
          </cell>
          <cell r="B926" t="str">
            <v>IHS_DLA_105</v>
          </cell>
          <cell r="C926" t="str">
            <v>LIT_372</v>
          </cell>
          <cell r="D926" t="str">
            <v>Littoral</v>
          </cell>
          <cell r="E926" t="str">
            <v>Littoral</v>
          </cell>
          <cell r="F926" t="str">
            <v>Ndogbat</v>
          </cell>
          <cell r="G926" t="str">
            <v>P4</v>
          </cell>
          <cell r="H926" t="str">
            <v>Grid Only</v>
          </cell>
          <cell r="I926" t="str">
            <v>On Air</v>
          </cell>
          <cell r="J926" t="str">
            <v>Outdoor</v>
          </cell>
          <cell r="K926" t="str">
            <v>AC</v>
          </cell>
          <cell r="L926" t="str">
            <v>Dowen</v>
          </cell>
          <cell r="M926" t="str">
            <v>St Michel</v>
          </cell>
          <cell r="N926" t="str">
            <v>Wouri</v>
          </cell>
          <cell r="O926" t="str">
            <v>Douala 2</v>
          </cell>
          <cell r="P926" t="str">
            <v>Jean Marie Wafo Metinou</v>
          </cell>
          <cell r="Q926">
            <v>677549197</v>
          </cell>
          <cell r="R926">
            <v>656993754</v>
          </cell>
          <cell r="S926" t="str">
            <v>Valery Doudou</v>
          </cell>
          <cell r="T926" t="str">
            <v>GEORGES NAKHOUL</v>
          </cell>
          <cell r="U926" t="str">
            <v>I H S</v>
          </cell>
        </row>
        <row r="927">
          <cell r="A927" t="str">
            <v>LIT_420</v>
          </cell>
          <cell r="B927" t="str">
            <v>IHS_DLA_070</v>
          </cell>
          <cell r="C927" t="str">
            <v>LIT_420</v>
          </cell>
          <cell r="D927" t="str">
            <v>Littoral</v>
          </cell>
          <cell r="E927" t="str">
            <v>Littoral</v>
          </cell>
          <cell r="F927" t="str">
            <v>Brazz-Aviation(Qtier Tergal)</v>
          </cell>
          <cell r="G927" t="str">
            <v>P4</v>
          </cell>
          <cell r="H927" t="str">
            <v>Grid-Gen</v>
          </cell>
          <cell r="I927" t="str">
            <v>On Air</v>
          </cell>
          <cell r="J927" t="str">
            <v>Outdoor</v>
          </cell>
          <cell r="K927" t="str">
            <v>AC</v>
          </cell>
          <cell r="L927" t="str">
            <v>Dowen</v>
          </cell>
          <cell r="M927" t="str">
            <v>Bilongue</v>
          </cell>
          <cell r="N927" t="str">
            <v>Wouri</v>
          </cell>
          <cell r="O927" t="str">
            <v>Douala 3</v>
          </cell>
          <cell r="P927" t="str">
            <v>Jean Marie Wafo Metinou</v>
          </cell>
          <cell r="Q927">
            <v>677549197</v>
          </cell>
          <cell r="R927">
            <v>656993754</v>
          </cell>
          <cell r="S927" t="str">
            <v>Valery Doudou</v>
          </cell>
          <cell r="T927" t="str">
            <v>GEORGES NAKHOUL</v>
          </cell>
          <cell r="U927" t="str">
            <v>I H S</v>
          </cell>
        </row>
        <row r="928">
          <cell r="A928" t="str">
            <v>LIT_061</v>
          </cell>
          <cell r="B928" t="str">
            <v>IHS_DLA_019</v>
          </cell>
          <cell r="C928" t="str">
            <v>LIT_061</v>
          </cell>
          <cell r="D928" t="str">
            <v>Littoral</v>
          </cell>
          <cell r="E928" t="str">
            <v>Littoral</v>
          </cell>
          <cell r="F928" t="str">
            <v>Cinema-ABC</v>
          </cell>
          <cell r="G928" t="str">
            <v>P4</v>
          </cell>
          <cell r="H928" t="str">
            <v>Grid Only</v>
          </cell>
          <cell r="I928" t="str">
            <v>On Air</v>
          </cell>
          <cell r="J928" t="str">
            <v>Indoor</v>
          </cell>
          <cell r="K928" t="str">
            <v>AC</v>
          </cell>
          <cell r="L928" t="str">
            <v>Dowen</v>
          </cell>
          <cell r="M928" t="str">
            <v>St Michel</v>
          </cell>
          <cell r="N928" t="str">
            <v>Wouri</v>
          </cell>
          <cell r="O928" t="str">
            <v>Douala 2</v>
          </cell>
          <cell r="P928" t="str">
            <v>Jean Marie Wafo Metinou</v>
          </cell>
          <cell r="Q928">
            <v>677549197</v>
          </cell>
          <cell r="R928">
            <v>656993754</v>
          </cell>
          <cell r="S928" t="str">
            <v>Valery Doudou</v>
          </cell>
          <cell r="T928" t="str">
            <v>GEORGES NAKHOUL</v>
          </cell>
          <cell r="U928" t="str">
            <v>I H S</v>
          </cell>
        </row>
        <row r="929">
          <cell r="A929" t="str">
            <v>LIT_095</v>
          </cell>
          <cell r="B929" t="str">
            <v>IHS_DLA_053</v>
          </cell>
          <cell r="C929" t="str">
            <v>LIT_095</v>
          </cell>
          <cell r="D929" t="str">
            <v>Littoral</v>
          </cell>
          <cell r="E929" t="str">
            <v>Littoral</v>
          </cell>
          <cell r="F929" t="str">
            <v>Newb-Srce-Quartier</v>
          </cell>
          <cell r="G929" t="str">
            <v>P4</v>
          </cell>
          <cell r="H929" t="str">
            <v>Grid Only</v>
          </cell>
          <cell r="I929" t="str">
            <v>On Air</v>
          </cell>
          <cell r="J929" t="str">
            <v>Indoor</v>
          </cell>
          <cell r="K929" t="str">
            <v>AC</v>
          </cell>
          <cell r="L929" t="str">
            <v>Dowen</v>
          </cell>
          <cell r="M929" t="str">
            <v>St Michel</v>
          </cell>
          <cell r="N929" t="str">
            <v>Wouri</v>
          </cell>
          <cell r="O929" t="str">
            <v>Douala 2</v>
          </cell>
          <cell r="P929" t="str">
            <v>Jean Marie Wafo Metinou</v>
          </cell>
          <cell r="Q929">
            <v>677549197</v>
          </cell>
          <cell r="R929">
            <v>656993754</v>
          </cell>
          <cell r="S929" t="str">
            <v>Valery Doudou</v>
          </cell>
          <cell r="T929" t="str">
            <v>GEORGES NAKHOUL</v>
          </cell>
          <cell r="U929" t="str">
            <v>I H S</v>
          </cell>
        </row>
        <row r="930">
          <cell r="A930" t="str">
            <v>LIT_084</v>
          </cell>
          <cell r="B930" t="str">
            <v>IHS_DLA_209</v>
          </cell>
          <cell r="C930" t="str">
            <v>LIT_084</v>
          </cell>
          <cell r="D930" t="str">
            <v>Littoral</v>
          </cell>
          <cell r="E930" t="str">
            <v>Littoral</v>
          </cell>
          <cell r="F930" t="str">
            <v>C-D-Billes</v>
          </cell>
          <cell r="G930" t="str">
            <v>P4</v>
          </cell>
          <cell r="H930" t="str">
            <v>Grid-Gen</v>
          </cell>
          <cell r="I930" t="str">
            <v>On Air</v>
          </cell>
          <cell r="J930" t="str">
            <v>Outdoor</v>
          </cell>
          <cell r="K930" t="str">
            <v>AC</v>
          </cell>
          <cell r="L930" t="str">
            <v>Dowen</v>
          </cell>
          <cell r="M930" t="str">
            <v>Bilongue</v>
          </cell>
          <cell r="N930" t="str">
            <v>Wouri</v>
          </cell>
          <cell r="O930" t="str">
            <v>Douala 3</v>
          </cell>
          <cell r="P930" t="str">
            <v>Jean Marie Wafo Metinou</v>
          </cell>
          <cell r="Q930">
            <v>677549197</v>
          </cell>
          <cell r="R930">
            <v>656993754</v>
          </cell>
          <cell r="S930" t="str">
            <v>Valery Doudou</v>
          </cell>
          <cell r="T930" t="str">
            <v>GEORGES NAKHOUL</v>
          </cell>
          <cell r="U930" t="str">
            <v>I H S</v>
          </cell>
        </row>
        <row r="931">
          <cell r="A931" t="str">
            <v>LIT_168</v>
          </cell>
          <cell r="B931" t="str">
            <v>IHS_DLA_413</v>
          </cell>
          <cell r="C931" t="str">
            <v>LIT_168</v>
          </cell>
          <cell r="D931" t="str">
            <v>Littoral</v>
          </cell>
          <cell r="E931" t="str">
            <v>Littoral</v>
          </cell>
          <cell r="F931" t="str">
            <v>C-D-Palmiers-III-T0</v>
          </cell>
          <cell r="G931" t="str">
            <v>P4</v>
          </cell>
          <cell r="H931" t="str">
            <v>Grid Only</v>
          </cell>
          <cell r="I931" t="str">
            <v>On Air</v>
          </cell>
          <cell r="J931" t="str">
            <v>Outdoor</v>
          </cell>
          <cell r="K931" t="str">
            <v>AC</v>
          </cell>
          <cell r="L931" t="str">
            <v>Dowen</v>
          </cell>
          <cell r="M931" t="str">
            <v>Beedi</v>
          </cell>
          <cell r="N931" t="str">
            <v>Wouri</v>
          </cell>
          <cell r="O931" t="str">
            <v>Douala 3</v>
          </cell>
          <cell r="P931" t="str">
            <v>Jean Marie Wafo Metinou</v>
          </cell>
          <cell r="Q931">
            <v>677549197</v>
          </cell>
          <cell r="R931">
            <v>656993754</v>
          </cell>
          <cell r="S931" t="str">
            <v>Valery Doudou</v>
          </cell>
          <cell r="T931" t="str">
            <v>GEORGES NAKHOUL</v>
          </cell>
          <cell r="U931" t="str">
            <v>I H S</v>
          </cell>
        </row>
        <row r="932">
          <cell r="A932" t="str">
            <v>LIT_278</v>
          </cell>
          <cell r="B932" t="str">
            <v>IHS_DLA_235</v>
          </cell>
          <cell r="C932" t="str">
            <v>LIT_278</v>
          </cell>
          <cell r="D932" t="str">
            <v>Littoral</v>
          </cell>
          <cell r="E932" t="str">
            <v>Littoral</v>
          </cell>
          <cell r="F932" t="str">
            <v>PK10-Marche</v>
          </cell>
          <cell r="G932" t="str">
            <v>P4</v>
          </cell>
          <cell r="H932" t="str">
            <v>Grid Only</v>
          </cell>
          <cell r="I932" t="str">
            <v>On Air</v>
          </cell>
          <cell r="J932" t="str">
            <v>Outdoor</v>
          </cell>
          <cell r="K932" t="str">
            <v>AC</v>
          </cell>
          <cell r="L932" t="str">
            <v>Dowen</v>
          </cell>
          <cell r="M932" t="str">
            <v>PK12</v>
          </cell>
          <cell r="N932" t="str">
            <v>Wouri</v>
          </cell>
          <cell r="O932" t="str">
            <v>Douala 5</v>
          </cell>
          <cell r="P932" t="str">
            <v>Jean Marie Wafo Metinou</v>
          </cell>
          <cell r="Q932">
            <v>677549197</v>
          </cell>
          <cell r="R932">
            <v>656993754</v>
          </cell>
          <cell r="S932" t="str">
            <v>Valery Doudou</v>
          </cell>
          <cell r="T932" t="str">
            <v>GEORGES NAKHOUL</v>
          </cell>
          <cell r="U932" t="str">
            <v>I H S</v>
          </cell>
        </row>
        <row r="933">
          <cell r="A933" t="str">
            <v>LIT_049</v>
          </cell>
          <cell r="B933" t="str">
            <v>IHS_DLA_170</v>
          </cell>
          <cell r="C933" t="str">
            <v>LIT_049</v>
          </cell>
          <cell r="D933" t="str">
            <v>Littoral</v>
          </cell>
          <cell r="E933" t="str">
            <v>Littoral</v>
          </cell>
          <cell r="F933" t="str">
            <v>Madagascar</v>
          </cell>
          <cell r="G933" t="str">
            <v>P4</v>
          </cell>
          <cell r="H933" t="str">
            <v>Grid-Gen</v>
          </cell>
          <cell r="I933" t="str">
            <v>On Air</v>
          </cell>
          <cell r="J933" t="str">
            <v>Indoor</v>
          </cell>
          <cell r="K933" t="str">
            <v>AC</v>
          </cell>
          <cell r="L933" t="str">
            <v>Dowen</v>
          </cell>
          <cell r="M933" t="str">
            <v>Bilongue</v>
          </cell>
          <cell r="N933" t="str">
            <v>Wouri</v>
          </cell>
          <cell r="O933" t="str">
            <v>Douala 3</v>
          </cell>
          <cell r="P933" t="str">
            <v>Jean Marie Wafo Metinou</v>
          </cell>
          <cell r="Q933">
            <v>677549197</v>
          </cell>
          <cell r="R933">
            <v>656993754</v>
          </cell>
          <cell r="S933" t="str">
            <v>Valery Doudou</v>
          </cell>
          <cell r="T933" t="str">
            <v>GEORGES NAKHOUL</v>
          </cell>
          <cell r="U933" t="str">
            <v>I H S</v>
          </cell>
        </row>
        <row r="934">
          <cell r="A934" t="str">
            <v>LIT_081</v>
          </cell>
          <cell r="B934" t="str">
            <v>IHS_DLA_111</v>
          </cell>
          <cell r="C934" t="str">
            <v>LIT_081</v>
          </cell>
          <cell r="D934" t="str">
            <v>Littoral</v>
          </cell>
          <cell r="E934" t="str">
            <v>Littoral</v>
          </cell>
          <cell r="F934" t="str">
            <v>Brazzaville</v>
          </cell>
          <cell r="G934" t="str">
            <v>P4</v>
          </cell>
          <cell r="H934" t="str">
            <v>Grid-Gen</v>
          </cell>
          <cell r="I934" t="str">
            <v>On Air</v>
          </cell>
          <cell r="J934" t="str">
            <v>Indoor</v>
          </cell>
          <cell r="K934" t="str">
            <v>AC</v>
          </cell>
          <cell r="L934" t="str">
            <v>Dowen</v>
          </cell>
          <cell r="M934" t="str">
            <v>Bilongue</v>
          </cell>
          <cell r="N934" t="str">
            <v>Wouri</v>
          </cell>
          <cell r="O934" t="str">
            <v>Douala 3</v>
          </cell>
          <cell r="P934" t="str">
            <v>Jean Marie Wafo Metinou</v>
          </cell>
          <cell r="Q934">
            <v>677549197</v>
          </cell>
          <cell r="R934">
            <v>656993754</v>
          </cell>
          <cell r="S934" t="str">
            <v>Valery Doudou</v>
          </cell>
          <cell r="T934" t="str">
            <v>GEORGES NAKHOUL</v>
          </cell>
          <cell r="U934" t="str">
            <v>I H S</v>
          </cell>
        </row>
        <row r="935">
          <cell r="A935" t="str">
            <v>LIT_073</v>
          </cell>
          <cell r="B935" t="str">
            <v>IHS_DLA_032</v>
          </cell>
          <cell r="C935" t="str">
            <v>LIT_073</v>
          </cell>
          <cell r="D935" t="str">
            <v>Littoral</v>
          </cell>
          <cell r="E935" t="str">
            <v>Littoral</v>
          </cell>
          <cell r="F935" t="str">
            <v>PK-5</v>
          </cell>
          <cell r="G935" t="str">
            <v>P4</v>
          </cell>
          <cell r="H935" t="str">
            <v>Grid-Gen</v>
          </cell>
          <cell r="I935" t="str">
            <v>On Air</v>
          </cell>
          <cell r="J935" t="str">
            <v>Indoor</v>
          </cell>
          <cell r="K935" t="str">
            <v>AC</v>
          </cell>
          <cell r="L935" t="str">
            <v>Dowen</v>
          </cell>
          <cell r="M935" t="str">
            <v>St Michel</v>
          </cell>
          <cell r="N935" t="str">
            <v>Wouri</v>
          </cell>
          <cell r="O935" t="str">
            <v>Douala 2</v>
          </cell>
          <cell r="P935" t="str">
            <v>Jean Marie Wafo Metinou</v>
          </cell>
          <cell r="Q935">
            <v>677549197</v>
          </cell>
          <cell r="R935">
            <v>656993754</v>
          </cell>
          <cell r="S935" t="str">
            <v>Valery Doudou</v>
          </cell>
          <cell r="T935" t="str">
            <v>GEORGES NAKHOUL</v>
          </cell>
          <cell r="U935" t="str">
            <v>I H S</v>
          </cell>
        </row>
        <row r="936">
          <cell r="A936" t="str">
            <v>LIT_443</v>
          </cell>
          <cell r="B936" t="str">
            <v>IHS_DLA_438</v>
          </cell>
          <cell r="C936" t="str">
            <v>LIT_443</v>
          </cell>
          <cell r="D936" t="str">
            <v>Littoral</v>
          </cell>
          <cell r="E936" t="str">
            <v>Littoral</v>
          </cell>
          <cell r="F936" t="str">
            <v>PK8 Essiac</v>
          </cell>
          <cell r="G936" t="str">
            <v>P4</v>
          </cell>
          <cell r="H936" t="str">
            <v>Grid-Gen</v>
          </cell>
          <cell r="I936" t="str">
            <v>On Air</v>
          </cell>
          <cell r="J936" t="str">
            <v>Outdoor</v>
          </cell>
          <cell r="K936" t="str">
            <v>AC</v>
          </cell>
          <cell r="L936" t="str">
            <v>Dowen</v>
          </cell>
          <cell r="M936" t="str">
            <v>PK12</v>
          </cell>
          <cell r="N936" t="str">
            <v>Wouri</v>
          </cell>
          <cell r="O936" t="str">
            <v>Douala 3</v>
          </cell>
          <cell r="P936" t="str">
            <v>Jean Marie Wafo Metinou</v>
          </cell>
          <cell r="Q936">
            <v>677549197</v>
          </cell>
          <cell r="R936">
            <v>656993754</v>
          </cell>
          <cell r="S936" t="str">
            <v>Valery Doudou</v>
          </cell>
          <cell r="T936" t="str">
            <v>GEORGES NAKHOUL</v>
          </cell>
          <cell r="U936" t="str">
            <v>I H S</v>
          </cell>
        </row>
        <row r="937">
          <cell r="A937" t="str">
            <v>LIT_398</v>
          </cell>
          <cell r="B937" t="str">
            <v>IHS_DLA_215</v>
          </cell>
          <cell r="C937" t="str">
            <v>LIT_398</v>
          </cell>
          <cell r="D937" t="str">
            <v>Littoral</v>
          </cell>
          <cell r="E937" t="str">
            <v>Littoral</v>
          </cell>
          <cell r="F937" t="str">
            <v>Makepe-Missoke-Clinique</v>
          </cell>
          <cell r="G937" t="str">
            <v>P4</v>
          </cell>
          <cell r="H937" t="str">
            <v>Grid Only</v>
          </cell>
          <cell r="I937" t="str">
            <v>On Air</v>
          </cell>
          <cell r="J937" t="str">
            <v>Outdoor</v>
          </cell>
          <cell r="K937" t="str">
            <v>AC</v>
          </cell>
          <cell r="L937" t="str">
            <v>Dowen</v>
          </cell>
          <cell r="M937" t="str">
            <v>Beedi</v>
          </cell>
          <cell r="N937" t="str">
            <v>Wouri</v>
          </cell>
          <cell r="O937" t="str">
            <v>Douala 5</v>
          </cell>
          <cell r="P937" t="str">
            <v>Jean Marie Wafo Metinou</v>
          </cell>
          <cell r="Q937">
            <v>677549197</v>
          </cell>
          <cell r="R937">
            <v>656993754</v>
          </cell>
          <cell r="S937" t="str">
            <v>Valery Doudou</v>
          </cell>
          <cell r="T937" t="str">
            <v>GEORGES NAKHOUL</v>
          </cell>
          <cell r="U937" t="str">
            <v>I H S</v>
          </cell>
        </row>
        <row r="938">
          <cell r="A938" t="str">
            <v>LIT_285</v>
          </cell>
          <cell r="B938" t="str">
            <v>IHS_DLA_233</v>
          </cell>
          <cell r="C938" t="str">
            <v>LIT_285</v>
          </cell>
          <cell r="D938" t="str">
            <v>Littoral</v>
          </cell>
          <cell r="E938" t="str">
            <v>Littoral</v>
          </cell>
          <cell r="F938" t="str">
            <v>Makepe-Lycee</v>
          </cell>
          <cell r="G938" t="str">
            <v>P4</v>
          </cell>
          <cell r="H938" t="str">
            <v>Grid Only</v>
          </cell>
          <cell r="I938" t="str">
            <v>On Air</v>
          </cell>
          <cell r="J938" t="str">
            <v>Outdoor</v>
          </cell>
          <cell r="K938" t="str">
            <v>AC</v>
          </cell>
          <cell r="L938" t="str">
            <v>Dowen</v>
          </cell>
          <cell r="M938" t="str">
            <v>Beedi</v>
          </cell>
          <cell r="N938" t="str">
            <v>Wouri</v>
          </cell>
          <cell r="O938" t="str">
            <v>Douala 5</v>
          </cell>
          <cell r="P938" t="str">
            <v>Jean Marie Wafo Metinou</v>
          </cell>
          <cell r="Q938">
            <v>677549197</v>
          </cell>
          <cell r="R938">
            <v>656993754</v>
          </cell>
          <cell r="S938" t="str">
            <v>Valery Doudou</v>
          </cell>
          <cell r="T938" t="str">
            <v>GEORGES NAKHOUL</v>
          </cell>
          <cell r="U938" t="str">
            <v>I H S</v>
          </cell>
        </row>
        <row r="939">
          <cell r="A939" t="str">
            <v>LIT_234</v>
          </cell>
          <cell r="B939" t="str">
            <v>IHS_DLA_289</v>
          </cell>
          <cell r="C939" t="str">
            <v>LIT_234</v>
          </cell>
          <cell r="D939" t="str">
            <v>Littoral</v>
          </cell>
          <cell r="E939" t="str">
            <v>Littoral</v>
          </cell>
          <cell r="F939" t="str">
            <v>PK 17 University IHS</v>
          </cell>
          <cell r="G939" t="str">
            <v>P4</v>
          </cell>
          <cell r="H939" t="str">
            <v>Grid-Gen</v>
          </cell>
          <cell r="I939" t="str">
            <v>On Air</v>
          </cell>
          <cell r="J939" t="str">
            <v>Outdoor</v>
          </cell>
          <cell r="K939" t="str">
            <v>AC</v>
          </cell>
          <cell r="L939" t="str">
            <v>Dowen</v>
          </cell>
          <cell r="M939" t="str">
            <v>PK12</v>
          </cell>
          <cell r="N939" t="str">
            <v>Wouri</v>
          </cell>
          <cell r="O939" t="str">
            <v>Douala 3</v>
          </cell>
          <cell r="P939" t="str">
            <v>Jean Marie Wafo Metinou</v>
          </cell>
          <cell r="Q939">
            <v>677549197</v>
          </cell>
          <cell r="R939">
            <v>656993754</v>
          </cell>
          <cell r="S939" t="str">
            <v>Valery Doudou</v>
          </cell>
          <cell r="T939" t="str">
            <v>GEORGES NAKHOUL</v>
          </cell>
          <cell r="U939" t="str">
            <v>I H S</v>
          </cell>
        </row>
        <row r="940">
          <cell r="A940" t="str">
            <v>LIT_159</v>
          </cell>
          <cell r="B940" t="str">
            <v>IHS_DLA_279</v>
          </cell>
          <cell r="C940" t="str">
            <v>LIT_159</v>
          </cell>
          <cell r="D940" t="str">
            <v>Littoral</v>
          </cell>
          <cell r="E940" t="str">
            <v>Littoral</v>
          </cell>
          <cell r="F940" t="str">
            <v>Ndoghem-PK12-IHS</v>
          </cell>
          <cell r="G940" t="str">
            <v>P4</v>
          </cell>
          <cell r="H940" t="str">
            <v>Grid-Gen</v>
          </cell>
          <cell r="I940" t="str">
            <v>On Air</v>
          </cell>
          <cell r="J940" t="str">
            <v>Indoor</v>
          </cell>
          <cell r="K940" t="str">
            <v>AC</v>
          </cell>
          <cell r="L940" t="str">
            <v>Dowen</v>
          </cell>
          <cell r="M940" t="str">
            <v>PK12</v>
          </cell>
          <cell r="N940" t="str">
            <v>Wouri</v>
          </cell>
          <cell r="O940" t="str">
            <v>Douala 3</v>
          </cell>
          <cell r="P940" t="str">
            <v>Jean Marie Wafo Metinou</v>
          </cell>
          <cell r="Q940">
            <v>677549197</v>
          </cell>
          <cell r="R940">
            <v>656993754</v>
          </cell>
          <cell r="S940" t="str">
            <v>Valery Doudou</v>
          </cell>
          <cell r="T940" t="str">
            <v>GEORGES NAKHOUL</v>
          </cell>
          <cell r="U940" t="str">
            <v>I H S</v>
          </cell>
        </row>
        <row r="941">
          <cell r="A941" t="str">
            <v>LIT_153</v>
          </cell>
          <cell r="B941" t="str">
            <v>IHS_DLA_093</v>
          </cell>
          <cell r="C941" t="str">
            <v>LIT_153</v>
          </cell>
          <cell r="D941" t="str">
            <v>Littoral</v>
          </cell>
          <cell r="E941" t="str">
            <v>Littoral</v>
          </cell>
          <cell r="F941" t="str">
            <v>Babylone</v>
          </cell>
          <cell r="G941" t="str">
            <v>P4</v>
          </cell>
          <cell r="H941" t="str">
            <v>Grid-Gen</v>
          </cell>
          <cell r="I941" t="str">
            <v>On Air</v>
          </cell>
          <cell r="J941" t="str">
            <v>Outdoor</v>
          </cell>
          <cell r="K941" t="str">
            <v>AC</v>
          </cell>
          <cell r="L941" t="str">
            <v>Dowen</v>
          </cell>
          <cell r="M941" t="str">
            <v>St Michel</v>
          </cell>
          <cell r="N941" t="str">
            <v>Wouri</v>
          </cell>
          <cell r="O941" t="str">
            <v>Douala 2</v>
          </cell>
          <cell r="P941" t="str">
            <v>Jean Marie Wafo Metinou</v>
          </cell>
          <cell r="Q941">
            <v>677549197</v>
          </cell>
          <cell r="R941">
            <v>656993754</v>
          </cell>
          <cell r="S941" t="str">
            <v>Valery Doudou</v>
          </cell>
          <cell r="T941" t="str">
            <v>GEORGES NAKHOUL</v>
          </cell>
          <cell r="U941" t="str">
            <v>I H S</v>
          </cell>
        </row>
        <row r="942">
          <cell r="A942" t="str">
            <v>LIT_748 </v>
          </cell>
          <cell r="B942" t="str">
            <v>IHS_DLA_079</v>
          </cell>
          <cell r="C942" t="str">
            <v>LIT_748 </v>
          </cell>
          <cell r="D942" t="str">
            <v>Littoral</v>
          </cell>
          <cell r="E942" t="str">
            <v>Littoral</v>
          </cell>
          <cell r="F942" t="str">
            <v>ARMEE DE L'AIR</v>
          </cell>
          <cell r="G942" t="str">
            <v>P4</v>
          </cell>
          <cell r="H942" t="str">
            <v>Grid-Gen</v>
          </cell>
          <cell r="I942">
            <v>0</v>
          </cell>
          <cell r="J942" t="str">
            <v>Outdoor</v>
          </cell>
          <cell r="K942" t="str">
            <v>AC</v>
          </cell>
          <cell r="L942" t="str">
            <v>Dowen</v>
          </cell>
          <cell r="M942" t="str">
            <v>St Michel</v>
          </cell>
          <cell r="N942" t="str">
            <v>Wouri</v>
          </cell>
          <cell r="O942" t="str">
            <v>Douala 1</v>
          </cell>
          <cell r="P942" t="str">
            <v>Jean Marie Wafo Metinou</v>
          </cell>
          <cell r="Q942">
            <v>677549197</v>
          </cell>
          <cell r="R942">
            <v>656993754</v>
          </cell>
          <cell r="S942" t="str">
            <v>Valery Doudou</v>
          </cell>
          <cell r="T942" t="str">
            <v>GEORGES NAKHOUL</v>
          </cell>
          <cell r="U942" t="str">
            <v>I H S</v>
          </cell>
        </row>
        <row r="943">
          <cell r="A943" t="str">
            <v>LIT_428</v>
          </cell>
          <cell r="B943" t="str">
            <v>IHS_DLA_168</v>
          </cell>
          <cell r="C943" t="str">
            <v>LIT_428</v>
          </cell>
          <cell r="D943" t="str">
            <v>Littoral</v>
          </cell>
          <cell r="E943" t="str">
            <v>Littoral</v>
          </cell>
          <cell r="F943" t="str">
            <v>New Town Ancien Aeroport</v>
          </cell>
          <cell r="G943" t="str">
            <v>P4</v>
          </cell>
          <cell r="H943" t="str">
            <v>Grid-Gen</v>
          </cell>
          <cell r="I943" t="str">
            <v>On Air</v>
          </cell>
          <cell r="J943" t="str">
            <v>Outdoor</v>
          </cell>
          <cell r="K943" t="str">
            <v>AC</v>
          </cell>
          <cell r="L943" t="str">
            <v>Dowen</v>
          </cell>
          <cell r="M943" t="str">
            <v>Bilongue</v>
          </cell>
          <cell r="N943" t="str">
            <v>Wouri</v>
          </cell>
          <cell r="O943" t="str">
            <v>Douala 3</v>
          </cell>
          <cell r="P943" t="str">
            <v>Jean Marie Wafo Metinou</v>
          </cell>
          <cell r="Q943">
            <v>677549197</v>
          </cell>
          <cell r="R943">
            <v>656993754</v>
          </cell>
          <cell r="S943" t="str">
            <v>Valery Doudou</v>
          </cell>
          <cell r="T943" t="str">
            <v>GEORGES NAKHOUL</v>
          </cell>
          <cell r="U943" t="str">
            <v>I H S</v>
          </cell>
        </row>
        <row r="944">
          <cell r="A944" t="str">
            <v>LIT_426</v>
          </cell>
          <cell r="B944" t="str">
            <v>IHS_DLA_410</v>
          </cell>
          <cell r="C944" t="str">
            <v>LIT_426</v>
          </cell>
          <cell r="D944" t="str">
            <v>Littoral</v>
          </cell>
          <cell r="E944" t="str">
            <v>Littoral</v>
          </cell>
          <cell r="F944" t="str">
            <v>Bonbongo ITBA</v>
          </cell>
          <cell r="G944" t="str">
            <v>P4</v>
          </cell>
          <cell r="H944" t="str">
            <v>Grid-Gen</v>
          </cell>
          <cell r="I944" t="str">
            <v>On Air</v>
          </cell>
          <cell r="J944" t="str">
            <v>Outdoor</v>
          </cell>
          <cell r="K944" t="str">
            <v>AC</v>
          </cell>
          <cell r="L944" t="str">
            <v>Dowen</v>
          </cell>
          <cell r="M944" t="str">
            <v>Bilongue</v>
          </cell>
          <cell r="N944" t="str">
            <v>Wouri</v>
          </cell>
          <cell r="O944" t="str">
            <v>Douala 3</v>
          </cell>
          <cell r="P944" t="str">
            <v>Jean Marie Wafo Metinou</v>
          </cell>
          <cell r="Q944">
            <v>677549197</v>
          </cell>
          <cell r="R944">
            <v>656993754</v>
          </cell>
          <cell r="S944" t="str">
            <v>Valery Doudou</v>
          </cell>
          <cell r="T944" t="str">
            <v>GEORGES NAKHOUL</v>
          </cell>
          <cell r="U944" t="str">
            <v>I H S</v>
          </cell>
        </row>
        <row r="945">
          <cell r="A945" t="str">
            <v>LIT_376</v>
          </cell>
          <cell r="B945" t="str">
            <v>IHS_DLA_251</v>
          </cell>
          <cell r="C945" t="str">
            <v>LIT_376</v>
          </cell>
          <cell r="D945" t="str">
            <v>Littoral</v>
          </cell>
          <cell r="E945" t="str">
            <v>Littoral</v>
          </cell>
          <cell r="F945" t="str">
            <v>Logpom IHS</v>
          </cell>
          <cell r="G945" t="str">
            <v>P4</v>
          </cell>
          <cell r="H945" t="str">
            <v>Grid-Gen</v>
          </cell>
          <cell r="I945" t="str">
            <v>On Air</v>
          </cell>
          <cell r="J945" t="str">
            <v>Indoor</v>
          </cell>
          <cell r="K945" t="str">
            <v>AC</v>
          </cell>
          <cell r="L945" t="str">
            <v>Dowen</v>
          </cell>
          <cell r="M945" t="str">
            <v>Beedi</v>
          </cell>
          <cell r="N945" t="str">
            <v>Wouri</v>
          </cell>
          <cell r="O945" t="str">
            <v>Douala 5</v>
          </cell>
          <cell r="P945" t="str">
            <v>Jean Marie Wafo Metinou</v>
          </cell>
          <cell r="Q945">
            <v>677549197</v>
          </cell>
          <cell r="R945">
            <v>656993754</v>
          </cell>
          <cell r="S945" t="str">
            <v>Valery Doudou</v>
          </cell>
          <cell r="T945" t="str">
            <v>GEORGES NAKHOUL</v>
          </cell>
          <cell r="U945" t="str">
            <v>I H S</v>
          </cell>
        </row>
        <row r="946">
          <cell r="A946" t="str">
            <v>LIT_157</v>
          </cell>
          <cell r="B946" t="str">
            <v>IHS_DLA_211</v>
          </cell>
          <cell r="C946" t="str">
            <v>LIT_157</v>
          </cell>
          <cell r="D946" t="str">
            <v>Littoral</v>
          </cell>
          <cell r="E946" t="str">
            <v>Littoral</v>
          </cell>
          <cell r="F946" t="str">
            <v>Cite Berge</v>
          </cell>
          <cell r="G946" t="str">
            <v>P4</v>
          </cell>
          <cell r="H946" t="str">
            <v>Grid-Gen</v>
          </cell>
          <cell r="I946" t="str">
            <v>On Air</v>
          </cell>
          <cell r="J946" t="str">
            <v>Indoor</v>
          </cell>
          <cell r="K946" t="str">
            <v>AC</v>
          </cell>
          <cell r="L946" t="str">
            <v>Dowen</v>
          </cell>
          <cell r="M946" t="str">
            <v>Bilongue</v>
          </cell>
          <cell r="N946" t="str">
            <v>Wouri</v>
          </cell>
          <cell r="O946" t="str">
            <v>Douala 3</v>
          </cell>
          <cell r="P946" t="str">
            <v>Jean Marie Wafo Metinou</v>
          </cell>
          <cell r="Q946">
            <v>677549197</v>
          </cell>
          <cell r="R946">
            <v>656993754</v>
          </cell>
          <cell r="S946" t="str">
            <v>Valery Doudou</v>
          </cell>
          <cell r="T946" t="str">
            <v>GEORGES NAKHOUL</v>
          </cell>
          <cell r="U946" t="str">
            <v>I H S</v>
          </cell>
        </row>
        <row r="947">
          <cell r="A947" t="str">
            <v>LIT_578</v>
          </cell>
          <cell r="B947" t="str">
            <v>IHS_DLA_285</v>
          </cell>
          <cell r="C947" t="str">
            <v>LIT_578</v>
          </cell>
          <cell r="D947" t="str">
            <v>Littoral</v>
          </cell>
          <cell r="E947" t="str">
            <v>Littoral</v>
          </cell>
          <cell r="F947" t="str">
            <v>PK14-Market-IHS</v>
          </cell>
          <cell r="G947" t="str">
            <v>P4</v>
          </cell>
          <cell r="H947" t="str">
            <v>Grid-Gen</v>
          </cell>
          <cell r="I947" t="str">
            <v>On Air</v>
          </cell>
          <cell r="J947" t="str">
            <v>Outdoor</v>
          </cell>
          <cell r="K947" t="str">
            <v>AC</v>
          </cell>
          <cell r="L947" t="str">
            <v>Dowen</v>
          </cell>
          <cell r="M947" t="str">
            <v>PK12</v>
          </cell>
          <cell r="N947" t="str">
            <v>Wouri</v>
          </cell>
          <cell r="O947" t="str">
            <v>Douala 3</v>
          </cell>
          <cell r="P947" t="str">
            <v>Jean Marie Wafo Metinou</v>
          </cell>
          <cell r="Q947">
            <v>677549197</v>
          </cell>
          <cell r="R947">
            <v>656993754</v>
          </cell>
          <cell r="S947" t="str">
            <v>Valery Doudou</v>
          </cell>
          <cell r="T947" t="str">
            <v>GEORGES NAKHOUL</v>
          </cell>
          <cell r="U947" t="str">
            <v>I H S</v>
          </cell>
        </row>
        <row r="948">
          <cell r="A948" t="str">
            <v>LIT_156</v>
          </cell>
          <cell r="B948" t="str">
            <v>IHS_DLA_169</v>
          </cell>
          <cell r="C948" t="str">
            <v>LIT_156</v>
          </cell>
          <cell r="D948" t="str">
            <v>Littoral</v>
          </cell>
          <cell r="E948" t="str">
            <v>Littoral</v>
          </cell>
          <cell r="F948" t="str">
            <v>Bonaloka-IHS</v>
          </cell>
          <cell r="G948" t="str">
            <v>P4</v>
          </cell>
          <cell r="H948" t="str">
            <v>Grid-Gen</v>
          </cell>
          <cell r="I948" t="str">
            <v>On Air</v>
          </cell>
          <cell r="J948" t="str">
            <v>Outdoor</v>
          </cell>
          <cell r="K948" t="str">
            <v>AC</v>
          </cell>
          <cell r="L948" t="str">
            <v>Dowen</v>
          </cell>
          <cell r="M948" t="str">
            <v>Bilongue</v>
          </cell>
          <cell r="N948" t="str">
            <v>Wouri</v>
          </cell>
          <cell r="O948" t="str">
            <v>Douala 3</v>
          </cell>
          <cell r="P948" t="str">
            <v>Jean Marie Wafo Metinou</v>
          </cell>
          <cell r="Q948">
            <v>677549197</v>
          </cell>
          <cell r="R948">
            <v>656993754</v>
          </cell>
          <cell r="S948" t="str">
            <v>Valery Doudou</v>
          </cell>
          <cell r="T948" t="str">
            <v>GEORGES NAKHOUL</v>
          </cell>
          <cell r="U948" t="str">
            <v>I H S</v>
          </cell>
        </row>
        <row r="949">
          <cell r="A949" t="str">
            <v>LIT_129</v>
          </cell>
          <cell r="B949" t="str">
            <v>IHS_DLA_112</v>
          </cell>
          <cell r="C949" t="str">
            <v>LIT_129</v>
          </cell>
          <cell r="D949" t="str">
            <v>Littoral</v>
          </cell>
          <cell r="E949" t="str">
            <v>Littoral</v>
          </cell>
          <cell r="F949" t="str">
            <v>Bonadiwoto-IHS</v>
          </cell>
          <cell r="G949" t="str">
            <v>P4</v>
          </cell>
          <cell r="H949" t="str">
            <v>Grid-Gen</v>
          </cell>
          <cell r="I949" t="str">
            <v>On Air</v>
          </cell>
          <cell r="J949" t="str">
            <v>Outdoor</v>
          </cell>
          <cell r="K949" t="str">
            <v>AC</v>
          </cell>
          <cell r="L949" t="str">
            <v>Dowen</v>
          </cell>
          <cell r="M949" t="str">
            <v>Bilongue</v>
          </cell>
          <cell r="N949" t="str">
            <v>Wouri</v>
          </cell>
          <cell r="O949" t="str">
            <v>Douala 3</v>
          </cell>
          <cell r="P949" t="str">
            <v>Jean Marie Wafo Metinou</v>
          </cell>
          <cell r="Q949">
            <v>677549197</v>
          </cell>
          <cell r="R949">
            <v>656993754</v>
          </cell>
          <cell r="S949" t="str">
            <v>Valery Doudou</v>
          </cell>
          <cell r="T949" t="str">
            <v>GEORGES NAKHOUL</v>
          </cell>
          <cell r="U949" t="str">
            <v>I H S</v>
          </cell>
        </row>
        <row r="950">
          <cell r="A950" t="str">
            <v>LIT_235</v>
          </cell>
          <cell r="B950" t="str">
            <v>IHS_DLA_294</v>
          </cell>
          <cell r="C950" t="str">
            <v>LIT_235</v>
          </cell>
          <cell r="D950" t="str">
            <v>Littoral</v>
          </cell>
          <cell r="E950" t="str">
            <v>Littoral</v>
          </cell>
          <cell r="F950" t="str">
            <v>Logbessou PK21 IHS</v>
          </cell>
          <cell r="G950" t="str">
            <v>P4</v>
          </cell>
          <cell r="H950" t="str">
            <v>Grid-Gen</v>
          </cell>
          <cell r="I950" t="str">
            <v>On Air</v>
          </cell>
          <cell r="J950" t="str">
            <v>Outdoor</v>
          </cell>
          <cell r="K950" t="str">
            <v>AC</v>
          </cell>
          <cell r="L950" t="str">
            <v>Dowen</v>
          </cell>
          <cell r="M950" t="str">
            <v>PK12</v>
          </cell>
          <cell r="N950" t="str">
            <v>Wouri</v>
          </cell>
          <cell r="O950" t="str">
            <v>Douala 3</v>
          </cell>
          <cell r="P950" t="str">
            <v>Jean Marie Wafo Metinou</v>
          </cell>
          <cell r="Q950">
            <v>677549197</v>
          </cell>
          <cell r="R950">
            <v>656993754</v>
          </cell>
          <cell r="S950" t="str">
            <v>Valery Doudou</v>
          </cell>
          <cell r="T950" t="str">
            <v>GEORGES NAKHOUL</v>
          </cell>
          <cell r="U950" t="str">
            <v>I H S</v>
          </cell>
        </row>
        <row r="951">
          <cell r="A951" t="str">
            <v>LIT_528</v>
          </cell>
          <cell r="B951" t="str">
            <v>IHS_DLA_027</v>
          </cell>
          <cell r="C951" t="str">
            <v>LIT_528</v>
          </cell>
          <cell r="D951" t="str">
            <v>Littoral</v>
          </cell>
          <cell r="E951" t="str">
            <v>Littoral</v>
          </cell>
          <cell r="F951" t="str">
            <v>Newb-Ancien-Etage-new</v>
          </cell>
          <cell r="G951" t="str">
            <v>P4</v>
          </cell>
          <cell r="H951" t="str">
            <v>Grid Only</v>
          </cell>
          <cell r="I951" t="str">
            <v>On Air</v>
          </cell>
          <cell r="J951" t="str">
            <v>Outdoor</v>
          </cell>
          <cell r="K951" t="str">
            <v>AC</v>
          </cell>
          <cell r="L951" t="str">
            <v>Dowen</v>
          </cell>
          <cell r="M951" t="str">
            <v>St Michel</v>
          </cell>
          <cell r="N951" t="str">
            <v>Wouri</v>
          </cell>
          <cell r="O951" t="str">
            <v>Douala 2</v>
          </cell>
          <cell r="P951" t="str">
            <v>Jean Marie Wafo Metinou</v>
          </cell>
          <cell r="Q951">
            <v>677549197</v>
          </cell>
          <cell r="R951">
            <v>656993754</v>
          </cell>
          <cell r="S951" t="str">
            <v>Valery Doudou</v>
          </cell>
          <cell r="T951" t="str">
            <v>GEORGES NAKHOUL</v>
          </cell>
          <cell r="U951" t="str">
            <v>I H S</v>
          </cell>
        </row>
        <row r="952">
          <cell r="A952" t="str">
            <v>LIT_125</v>
          </cell>
          <cell r="B952" t="str">
            <v>IHS_BNB_043</v>
          </cell>
          <cell r="C952" t="str">
            <v>LIT_125</v>
          </cell>
          <cell r="D952" t="str">
            <v>Littoral</v>
          </cell>
          <cell r="E952" t="str">
            <v>Littoral</v>
          </cell>
          <cell r="F952" t="str">
            <v>Inernational Airport</v>
          </cell>
          <cell r="G952" t="str">
            <v>P4</v>
          </cell>
          <cell r="H952" t="str">
            <v>Grid Only</v>
          </cell>
          <cell r="I952" t="str">
            <v>On Air</v>
          </cell>
          <cell r="J952" t="str">
            <v>Indoor</v>
          </cell>
          <cell r="K952" t="str">
            <v>AC</v>
          </cell>
          <cell r="L952" t="str">
            <v>Dowen</v>
          </cell>
          <cell r="M952" t="str">
            <v>Bilongue</v>
          </cell>
          <cell r="N952" t="str">
            <v>Wouri</v>
          </cell>
          <cell r="O952" t="str">
            <v>Douala 3</v>
          </cell>
          <cell r="P952" t="str">
            <v>Jean Marie Wafo Metinou</v>
          </cell>
          <cell r="Q952">
            <v>677549197</v>
          </cell>
          <cell r="R952">
            <v>656993754</v>
          </cell>
          <cell r="S952" t="str">
            <v>Valery Doudou</v>
          </cell>
          <cell r="T952" t="str">
            <v>GEORGES NAKHOUL</v>
          </cell>
          <cell r="U952" t="str">
            <v>I H S</v>
          </cell>
        </row>
        <row r="953">
          <cell r="A953" t="str">
            <v>LIT_180</v>
          </cell>
          <cell r="B953" t="str">
            <v>IHS_DLA_306</v>
          </cell>
          <cell r="C953" t="str">
            <v>LIT_180</v>
          </cell>
          <cell r="D953" t="str">
            <v>Littoral</v>
          </cell>
          <cell r="E953" t="str">
            <v>Littoral</v>
          </cell>
          <cell r="F953" t="str">
            <v>Yingui</v>
          </cell>
          <cell r="G953" t="str">
            <v>P4</v>
          </cell>
          <cell r="H953" t="str">
            <v>Solar-Gen</v>
          </cell>
          <cell r="I953" t="str">
            <v>On Air</v>
          </cell>
          <cell r="J953" t="str">
            <v>Outdoor</v>
          </cell>
          <cell r="K953" t="str">
            <v>AC</v>
          </cell>
          <cell r="L953" t="str">
            <v>Dowen</v>
          </cell>
          <cell r="M953" t="str">
            <v>PK12</v>
          </cell>
          <cell r="N953" t="str">
            <v>NKAM</v>
          </cell>
          <cell r="O953" t="str">
            <v>yabassi</v>
          </cell>
          <cell r="P953" t="str">
            <v>Jean Marie Wafo Metinou</v>
          </cell>
          <cell r="Q953">
            <v>677549197</v>
          </cell>
          <cell r="R953">
            <v>656993754</v>
          </cell>
          <cell r="S953" t="str">
            <v>Valery Doudou</v>
          </cell>
          <cell r="T953" t="str">
            <v>GEORGES NAKHOUL</v>
          </cell>
          <cell r="U953" t="str">
            <v>I H S</v>
          </cell>
        </row>
        <row r="954">
          <cell r="A954" t="str">
            <v>LIT_145</v>
          </cell>
          <cell r="B954" t="str">
            <v>IHS_DLA_299</v>
          </cell>
          <cell r="C954" t="str">
            <v>LIT_145</v>
          </cell>
          <cell r="D954" t="str">
            <v>Littoral</v>
          </cell>
          <cell r="E954" t="str">
            <v>Littoral</v>
          </cell>
          <cell r="F954" t="str">
            <v>Bonepoupa-IHS</v>
          </cell>
          <cell r="G954" t="str">
            <v>P4</v>
          </cell>
          <cell r="H954" t="str">
            <v>Solar-Grid-Gen</v>
          </cell>
          <cell r="I954" t="str">
            <v>On Air</v>
          </cell>
          <cell r="J954" t="str">
            <v>Outdoor</v>
          </cell>
          <cell r="K954" t="str">
            <v>AC</v>
          </cell>
          <cell r="L954" t="str">
            <v>Dowen</v>
          </cell>
          <cell r="M954" t="str">
            <v>PK12</v>
          </cell>
          <cell r="N954" t="str">
            <v>Wouri</v>
          </cell>
          <cell r="O954" t="str">
            <v>yabassi</v>
          </cell>
          <cell r="P954" t="str">
            <v>Jean Marie Wafo Metinou</v>
          </cell>
          <cell r="Q954">
            <v>677549197</v>
          </cell>
          <cell r="R954">
            <v>656993754</v>
          </cell>
          <cell r="S954" t="str">
            <v>Valery Doudou</v>
          </cell>
          <cell r="T954" t="str">
            <v>GEORGES NAKHOUL</v>
          </cell>
          <cell r="U954" t="str">
            <v>I H S</v>
          </cell>
        </row>
        <row r="955">
          <cell r="A955" t="str">
            <v>LIT_562</v>
          </cell>
          <cell r="B955" t="str">
            <v>IHS_DLA_479</v>
          </cell>
          <cell r="C955" t="str">
            <v>LIT_562</v>
          </cell>
          <cell r="D955" t="str">
            <v>Littoral</v>
          </cell>
          <cell r="E955" t="str">
            <v>Littoral</v>
          </cell>
          <cell r="F955" t="str">
            <v>Pingo-PK10-IHS</v>
          </cell>
          <cell r="G955" t="str">
            <v>P4</v>
          </cell>
          <cell r="H955" t="str">
            <v>Grid-Gen</v>
          </cell>
          <cell r="I955" t="str">
            <v>On Air</v>
          </cell>
          <cell r="J955" t="str">
            <v>Outdoor</v>
          </cell>
          <cell r="K955" t="str">
            <v>AC</v>
          </cell>
          <cell r="L955" t="str">
            <v>Dowen</v>
          </cell>
          <cell r="M955" t="str">
            <v>PK12</v>
          </cell>
          <cell r="N955" t="str">
            <v>Wouri</v>
          </cell>
          <cell r="O955" t="str">
            <v>Douala 3</v>
          </cell>
          <cell r="P955" t="str">
            <v>Jean Marie Wafo Metinou</v>
          </cell>
          <cell r="Q955">
            <v>677549197</v>
          </cell>
          <cell r="R955">
            <v>656993754</v>
          </cell>
          <cell r="S955" t="str">
            <v>Valery Doudou</v>
          </cell>
          <cell r="T955" t="str">
            <v>GEORGES NAKHOUL</v>
          </cell>
          <cell r="U955" t="str">
            <v>I H S</v>
          </cell>
        </row>
        <row r="956">
          <cell r="A956" t="str">
            <v>LIT_167</v>
          </cell>
          <cell r="B956" t="str">
            <v>IHS_DLA_411</v>
          </cell>
          <cell r="C956" t="str">
            <v>LIT_167</v>
          </cell>
          <cell r="D956" t="str">
            <v>Littoral</v>
          </cell>
          <cell r="E956" t="str">
            <v>Littoral</v>
          </cell>
          <cell r="F956" t="str">
            <v>Makepe-Ecole-Sira</v>
          </cell>
          <cell r="G956" t="str">
            <v>P5</v>
          </cell>
          <cell r="H956" t="str">
            <v>Grid-Gen</v>
          </cell>
          <cell r="I956" t="str">
            <v>On Air</v>
          </cell>
          <cell r="J956" t="str">
            <v>Outdoor</v>
          </cell>
          <cell r="K956" t="str">
            <v>AC</v>
          </cell>
          <cell r="L956" t="str">
            <v>Dowen</v>
          </cell>
          <cell r="M956" t="str">
            <v>Beedi</v>
          </cell>
          <cell r="N956" t="str">
            <v>Wouri</v>
          </cell>
          <cell r="O956" t="str">
            <v>Douala 5</v>
          </cell>
          <cell r="P956" t="str">
            <v>Jean Marie Wafo Metinou</v>
          </cell>
          <cell r="Q956">
            <v>677549197</v>
          </cell>
          <cell r="R956">
            <v>656993754</v>
          </cell>
          <cell r="S956" t="str">
            <v>Valery Doudou</v>
          </cell>
          <cell r="T956" t="str">
            <v>GEORGES NAKHOUL</v>
          </cell>
          <cell r="U956" t="str">
            <v>I H S</v>
          </cell>
        </row>
        <row r="957">
          <cell r="A957" t="str">
            <v>LIT_448</v>
          </cell>
          <cell r="B957" t="str">
            <v>IHS_DLA_451</v>
          </cell>
          <cell r="C957" t="str">
            <v>LIT_448</v>
          </cell>
          <cell r="D957" t="str">
            <v>Littoral</v>
          </cell>
          <cell r="E957" t="str">
            <v>Littoral</v>
          </cell>
          <cell r="F957" t="str">
            <v>PK13-II-TO</v>
          </cell>
          <cell r="G957" t="str">
            <v>P5</v>
          </cell>
          <cell r="H957" t="str">
            <v>Grid-Gen</v>
          </cell>
          <cell r="I957" t="str">
            <v>On Air</v>
          </cell>
          <cell r="J957" t="str">
            <v>Outdoor</v>
          </cell>
          <cell r="K957" t="str">
            <v>AC</v>
          </cell>
          <cell r="L957" t="str">
            <v>Dowen</v>
          </cell>
          <cell r="M957" t="str">
            <v>PK12</v>
          </cell>
          <cell r="N957" t="str">
            <v>Wouri</v>
          </cell>
          <cell r="O957" t="str">
            <v>Douala 5</v>
          </cell>
          <cell r="P957" t="str">
            <v>Jean Marie Wafo Metinou</v>
          </cell>
          <cell r="Q957">
            <v>677549197</v>
          </cell>
          <cell r="R957">
            <v>656993754</v>
          </cell>
          <cell r="S957" t="str">
            <v>Valery Doudou</v>
          </cell>
          <cell r="T957" t="str">
            <v>GEORGES NAKHOUL</v>
          </cell>
          <cell r="U957" t="str">
            <v>I H S</v>
          </cell>
        </row>
        <row r="958">
          <cell r="A958" t="str">
            <v>LIT_449</v>
          </cell>
          <cell r="B958" t="str">
            <v>IHS_DLA_431</v>
          </cell>
          <cell r="C958" t="str">
            <v>LIT_449</v>
          </cell>
          <cell r="D958" t="str">
            <v>Littoral</v>
          </cell>
          <cell r="E958" t="str">
            <v>Littoral</v>
          </cell>
          <cell r="F958" t="str">
            <v>Malangue IHS</v>
          </cell>
          <cell r="G958" t="str">
            <v>P5</v>
          </cell>
          <cell r="H958" t="str">
            <v>Grid-Gen</v>
          </cell>
          <cell r="I958" t="str">
            <v>On Air</v>
          </cell>
          <cell r="J958" t="str">
            <v>Outdoor</v>
          </cell>
          <cell r="K958" t="str">
            <v>AC</v>
          </cell>
          <cell r="L958" t="str">
            <v>Dowen</v>
          </cell>
          <cell r="M958" t="str">
            <v>Beedi</v>
          </cell>
          <cell r="N958" t="str">
            <v>Wouri</v>
          </cell>
          <cell r="O958" t="str">
            <v>Douala 5</v>
          </cell>
          <cell r="P958" t="str">
            <v>Jean Marie Wafo Metinou</v>
          </cell>
          <cell r="Q958">
            <v>677549197</v>
          </cell>
          <cell r="R958">
            <v>656993754</v>
          </cell>
          <cell r="S958" t="str">
            <v>Valery Doudou</v>
          </cell>
          <cell r="T958" t="str">
            <v>GEORGES NAKHOUL</v>
          </cell>
          <cell r="U958" t="str">
            <v>I H S</v>
          </cell>
        </row>
        <row r="959">
          <cell r="A959" t="str">
            <v>LIT_440</v>
          </cell>
          <cell r="B959" t="str">
            <v>IHS_DLA_430</v>
          </cell>
          <cell r="C959" t="str">
            <v>LIT_440</v>
          </cell>
          <cell r="D959" t="str">
            <v>Littoral</v>
          </cell>
          <cell r="E959" t="str">
            <v>Littoral</v>
          </cell>
          <cell r="F959" t="str">
            <v>Logpom Denver City</v>
          </cell>
          <cell r="G959" t="str">
            <v>P5</v>
          </cell>
          <cell r="H959" t="str">
            <v>Grid-Gen</v>
          </cell>
          <cell r="I959" t="str">
            <v>On Air</v>
          </cell>
          <cell r="J959" t="str">
            <v>Outdoor</v>
          </cell>
          <cell r="K959" t="str">
            <v>AC</v>
          </cell>
          <cell r="L959" t="str">
            <v>Dowen</v>
          </cell>
          <cell r="M959" t="str">
            <v>Beedi</v>
          </cell>
          <cell r="N959" t="str">
            <v>Wouri</v>
          </cell>
          <cell r="O959" t="str">
            <v>Douala 5</v>
          </cell>
          <cell r="P959" t="str">
            <v>Jean Marie Wafo Metinou</v>
          </cell>
          <cell r="Q959">
            <v>677549197</v>
          </cell>
          <cell r="R959">
            <v>656993754</v>
          </cell>
          <cell r="S959" t="str">
            <v>Valery Doudou</v>
          </cell>
          <cell r="T959" t="str">
            <v>GEORGES NAKHOUL</v>
          </cell>
          <cell r="U959" t="str">
            <v>I H S</v>
          </cell>
        </row>
        <row r="960">
          <cell r="A960" t="str">
            <v>LIT_110</v>
          </cell>
          <cell r="B960" t="str">
            <v>IHS_DLA_302</v>
          </cell>
          <cell r="C960" t="str">
            <v>LIT_110</v>
          </cell>
          <cell r="D960" t="str">
            <v>Littoral</v>
          </cell>
          <cell r="E960" t="str">
            <v>Littoral</v>
          </cell>
          <cell r="F960" t="str">
            <v>Yabassi</v>
          </cell>
          <cell r="G960" t="str">
            <v>P5</v>
          </cell>
          <cell r="H960" t="str">
            <v>Grid Only</v>
          </cell>
          <cell r="I960" t="str">
            <v>On Air</v>
          </cell>
          <cell r="J960" t="str">
            <v>Indoor</v>
          </cell>
          <cell r="K960" t="str">
            <v>AC</v>
          </cell>
          <cell r="L960" t="str">
            <v>Dowen</v>
          </cell>
          <cell r="M960" t="str">
            <v>PK12</v>
          </cell>
          <cell r="N960" t="str">
            <v>NKAM</v>
          </cell>
          <cell r="O960" t="str">
            <v>yabassi</v>
          </cell>
          <cell r="P960" t="str">
            <v>Jean Marie Wafo Metinou</v>
          </cell>
          <cell r="Q960">
            <v>677549197</v>
          </cell>
          <cell r="R960">
            <v>656993754</v>
          </cell>
          <cell r="S960" t="str">
            <v>Valery Doudou</v>
          </cell>
          <cell r="T960" t="str">
            <v>GEORGES NAKHOUL</v>
          </cell>
          <cell r="U960" t="str">
            <v>I H S</v>
          </cell>
        </row>
        <row r="961">
          <cell r="A961" t="str">
            <v>LIT_369</v>
          </cell>
          <cell r="B961" t="str">
            <v>IHS_DLA_202</v>
          </cell>
          <cell r="C961" t="str">
            <v>LIT_369</v>
          </cell>
          <cell r="D961" t="str">
            <v>Littoral</v>
          </cell>
          <cell r="E961" t="str">
            <v>Littoral</v>
          </cell>
          <cell r="F961" t="str">
            <v>St-Thomas</v>
          </cell>
          <cell r="G961" t="str">
            <v>P5</v>
          </cell>
          <cell r="H961" t="str">
            <v>Grid-Gen</v>
          </cell>
          <cell r="I961" t="str">
            <v>On Air</v>
          </cell>
          <cell r="J961" t="str">
            <v>Outdoor</v>
          </cell>
          <cell r="K961" t="str">
            <v>AC</v>
          </cell>
          <cell r="L961" t="str">
            <v>Dowen</v>
          </cell>
          <cell r="M961" t="str">
            <v>Beedi</v>
          </cell>
          <cell r="N961" t="str">
            <v>Wouri</v>
          </cell>
          <cell r="O961" t="str">
            <v>Douala 3</v>
          </cell>
          <cell r="P961" t="str">
            <v>Jean Marie Wafo Metinou</v>
          </cell>
          <cell r="Q961">
            <v>677549197</v>
          </cell>
          <cell r="R961">
            <v>656993754</v>
          </cell>
          <cell r="S961" t="str">
            <v>Valery Doudou</v>
          </cell>
          <cell r="T961" t="str">
            <v>GEORGES NAKHOUL</v>
          </cell>
          <cell r="U961" t="str">
            <v>I H S</v>
          </cell>
        </row>
        <row r="962">
          <cell r="A962" t="str">
            <v>LIT_579</v>
          </cell>
          <cell r="B962" t="str">
            <v>IHS_DLA_167</v>
          </cell>
          <cell r="C962" t="str">
            <v>LIT_579</v>
          </cell>
          <cell r="D962" t="str">
            <v>Littoral</v>
          </cell>
          <cell r="E962" t="str">
            <v>Littoral</v>
          </cell>
          <cell r="F962" t="str">
            <v>Soboum-IHS</v>
          </cell>
          <cell r="G962" t="str">
            <v>P5</v>
          </cell>
          <cell r="H962" t="str">
            <v>Grid-Gen</v>
          </cell>
          <cell r="I962" t="str">
            <v>On Air</v>
          </cell>
          <cell r="J962" t="str">
            <v>Indoor</v>
          </cell>
          <cell r="K962" t="str">
            <v>AC</v>
          </cell>
          <cell r="L962" t="str">
            <v>Dowen</v>
          </cell>
          <cell r="M962" t="str">
            <v>Bilongue</v>
          </cell>
          <cell r="N962" t="str">
            <v>Wouri</v>
          </cell>
          <cell r="O962" t="str">
            <v>Douala 3</v>
          </cell>
          <cell r="P962" t="str">
            <v>Jean Marie Wafo Metinou</v>
          </cell>
          <cell r="Q962">
            <v>677549197</v>
          </cell>
          <cell r="R962">
            <v>656993754</v>
          </cell>
          <cell r="S962" t="str">
            <v>Valery Doudou</v>
          </cell>
          <cell r="T962" t="str">
            <v>GEORGES NAKHOUL</v>
          </cell>
          <cell r="U962" t="str">
            <v>I H S</v>
          </cell>
        </row>
        <row r="963">
          <cell r="A963" t="str">
            <v>LIT_275</v>
          </cell>
          <cell r="B963" t="str">
            <v>IHS_DLA_276</v>
          </cell>
          <cell r="C963" t="str">
            <v>LIT_275</v>
          </cell>
          <cell r="D963" t="str">
            <v>Littoral</v>
          </cell>
          <cell r="E963" t="str">
            <v>Littoral</v>
          </cell>
          <cell r="F963" t="str">
            <v>Logpom-Sodikombo</v>
          </cell>
          <cell r="G963" t="str">
            <v>P2</v>
          </cell>
          <cell r="H963" t="str">
            <v>Grid-Gen</v>
          </cell>
          <cell r="I963" t="str">
            <v>On Air</v>
          </cell>
          <cell r="J963" t="str">
            <v>Outdoor</v>
          </cell>
          <cell r="K963" t="str">
            <v>AC</v>
          </cell>
          <cell r="L963" t="str">
            <v>Dowen</v>
          </cell>
          <cell r="M963" t="str">
            <v>PK12</v>
          </cell>
          <cell r="N963" t="str">
            <v>Wouri</v>
          </cell>
          <cell r="O963" t="str">
            <v>Douala 5</v>
          </cell>
          <cell r="P963" t="str">
            <v>Jean Marie Wafo Metinou</v>
          </cell>
          <cell r="Q963">
            <v>677549197</v>
          </cell>
          <cell r="R963">
            <v>656993754</v>
          </cell>
          <cell r="S963" t="str">
            <v>Valery Doudou</v>
          </cell>
          <cell r="T963" t="str">
            <v>GEORGES NAKHOUL</v>
          </cell>
          <cell r="U963" t="str">
            <v>I H S</v>
          </cell>
        </row>
        <row r="964">
          <cell r="A964" t="str">
            <v>EXN_033</v>
          </cell>
          <cell r="B964" t="str">
            <v>IHS_MAR_090</v>
          </cell>
          <cell r="C964" t="str">
            <v>EXN_033</v>
          </cell>
          <cell r="D964" t="str">
            <v>North</v>
          </cell>
          <cell r="E964" t="str">
            <v>Far North</v>
          </cell>
          <cell r="F964" t="str">
            <v>Waza</v>
          </cell>
          <cell r="G964" t="str">
            <v>P2</v>
          </cell>
          <cell r="H964" t="str">
            <v>Grid-Hybrid-Gen</v>
          </cell>
          <cell r="I964" t="str">
            <v>On Air</v>
          </cell>
          <cell r="J964" t="str">
            <v>Indoor</v>
          </cell>
          <cell r="K964" t="str">
            <v>AC</v>
          </cell>
          <cell r="L964" t="str">
            <v>I-Eng</v>
          </cell>
          <cell r="M964" t="str">
            <v>Kousseri</v>
          </cell>
          <cell r="N964" t="str">
            <v>LOGONE ET CHARI</v>
          </cell>
          <cell r="O964" t="str">
            <v>WAZA</v>
          </cell>
          <cell r="P964" t="str">
            <v>Renaud Omog</v>
          </cell>
          <cell r="Q964">
            <v>677549882</v>
          </cell>
          <cell r="R964">
            <v>655999882</v>
          </cell>
          <cell r="S964" t="str">
            <v>Alain Etoundi</v>
          </cell>
          <cell r="T964" t="str">
            <v>Valeur HOUELL</v>
          </cell>
          <cell r="U964" t="str">
            <v>I H S</v>
          </cell>
        </row>
        <row r="965">
          <cell r="A965" t="str">
            <v>EXN_003</v>
          </cell>
          <cell r="B965" t="str">
            <v>IHS_KSR_001</v>
          </cell>
          <cell r="C965" t="str">
            <v>EXN_003</v>
          </cell>
          <cell r="D965" t="str">
            <v>North</v>
          </cell>
          <cell r="E965" t="str">
            <v>Far North</v>
          </cell>
          <cell r="F965" t="str">
            <v>Kousseri</v>
          </cell>
          <cell r="G965" t="str">
            <v>P2</v>
          </cell>
          <cell r="H965" t="str">
            <v>Grid-Gen</v>
          </cell>
          <cell r="I965" t="str">
            <v>On Air</v>
          </cell>
          <cell r="J965" t="str">
            <v>Indoor</v>
          </cell>
          <cell r="K965" t="str">
            <v>AC</v>
          </cell>
          <cell r="L965" t="str">
            <v>I-Eng</v>
          </cell>
          <cell r="M965" t="str">
            <v>Kousseri</v>
          </cell>
          <cell r="N965" t="str">
            <v>LOGONE ET CHARI</v>
          </cell>
          <cell r="O965" t="str">
            <v>KOUSSERI</v>
          </cell>
          <cell r="P965" t="str">
            <v>Renaud Omog</v>
          </cell>
          <cell r="Q965">
            <v>677549882</v>
          </cell>
          <cell r="R965">
            <v>655999882</v>
          </cell>
          <cell r="S965" t="str">
            <v>Alain Etoundi</v>
          </cell>
          <cell r="T965" t="str">
            <v>Valeur HOUELL</v>
          </cell>
          <cell r="U965" t="str">
            <v>I H S</v>
          </cell>
        </row>
        <row r="966">
          <cell r="A966" t="str">
            <v>EXN_034</v>
          </cell>
          <cell r="B966" t="str">
            <v>IHS_KSR_015</v>
          </cell>
          <cell r="C966" t="str">
            <v>EXN_034</v>
          </cell>
          <cell r="D966" t="str">
            <v>North</v>
          </cell>
          <cell r="E966" t="str">
            <v>Far North</v>
          </cell>
          <cell r="F966" t="str">
            <v>Zigague</v>
          </cell>
          <cell r="G966" t="str">
            <v>P2</v>
          </cell>
          <cell r="H966" t="str">
            <v>Solar-Grid-Gen</v>
          </cell>
          <cell r="I966" t="str">
            <v>On Air</v>
          </cell>
          <cell r="J966" t="str">
            <v>Indoor</v>
          </cell>
          <cell r="K966" t="str">
            <v>AC</v>
          </cell>
          <cell r="L966" t="str">
            <v>I-Eng</v>
          </cell>
          <cell r="M966" t="str">
            <v>Kousseri</v>
          </cell>
          <cell r="N966" t="str">
            <v>LOGONE ET CHARI</v>
          </cell>
          <cell r="O966" t="str">
            <v>WAZA</v>
          </cell>
          <cell r="P966" t="str">
            <v>Renaud Omog</v>
          </cell>
          <cell r="Q966">
            <v>677549882</v>
          </cell>
          <cell r="R966">
            <v>655999882</v>
          </cell>
          <cell r="S966" t="str">
            <v>Alain Etoundi</v>
          </cell>
          <cell r="T966" t="str">
            <v>Valeur HOUELL</v>
          </cell>
          <cell r="U966" t="str">
            <v>I H S</v>
          </cell>
        </row>
        <row r="967">
          <cell r="A967" t="str">
            <v>EXN_035</v>
          </cell>
          <cell r="B967" t="str">
            <v>IHS_KSR_008</v>
          </cell>
          <cell r="C967" t="str">
            <v>EXN_035</v>
          </cell>
          <cell r="D967" t="str">
            <v>North</v>
          </cell>
          <cell r="E967" t="str">
            <v>Far North</v>
          </cell>
          <cell r="F967" t="str">
            <v>Maltam</v>
          </cell>
          <cell r="G967" t="str">
            <v>P2</v>
          </cell>
          <cell r="H967" t="str">
            <v>Solar-Gen</v>
          </cell>
          <cell r="I967" t="str">
            <v>On Air</v>
          </cell>
          <cell r="J967" t="str">
            <v>Indoor</v>
          </cell>
          <cell r="K967" t="str">
            <v>AC</v>
          </cell>
          <cell r="L967" t="str">
            <v>I-Eng</v>
          </cell>
          <cell r="M967" t="str">
            <v>Kousseri</v>
          </cell>
          <cell r="N967" t="str">
            <v>LOGONE ET CHARI</v>
          </cell>
          <cell r="O967" t="str">
            <v>MAKARY</v>
          </cell>
          <cell r="P967" t="str">
            <v>Renaud Omog</v>
          </cell>
          <cell r="Q967">
            <v>677549882</v>
          </cell>
          <cell r="R967">
            <v>655999882</v>
          </cell>
          <cell r="S967" t="str">
            <v>Alain Etoundi</v>
          </cell>
          <cell r="T967" t="str">
            <v>Valeur HOUELL</v>
          </cell>
          <cell r="U967" t="str">
            <v>I H S</v>
          </cell>
        </row>
        <row r="968">
          <cell r="A968" t="str">
            <v>EXN_807</v>
          </cell>
          <cell r="B968" t="str">
            <v>IHS_KSR_013</v>
          </cell>
          <cell r="C968" t="str">
            <v>EXN_807</v>
          </cell>
          <cell r="D968" t="str">
            <v>North</v>
          </cell>
          <cell r="E968" t="str">
            <v>Far North</v>
          </cell>
          <cell r="F968" t="str">
            <v>Dabanga</v>
          </cell>
          <cell r="G968" t="str">
            <v>P2</v>
          </cell>
          <cell r="H968" t="str">
            <v>Solar-Grid-Gen</v>
          </cell>
          <cell r="I968" t="str">
            <v>On Air</v>
          </cell>
          <cell r="J968" t="str">
            <v>Indoor</v>
          </cell>
          <cell r="K968" t="str">
            <v>AC</v>
          </cell>
          <cell r="L968" t="str">
            <v>I-Eng</v>
          </cell>
          <cell r="M968" t="str">
            <v>Kousseri</v>
          </cell>
          <cell r="N968" t="str">
            <v>LOGONE ET CHARI</v>
          </cell>
          <cell r="O968" t="str">
            <v>COMMUNE DE LOGONE BIRNI</v>
          </cell>
          <cell r="P968" t="str">
            <v>Renaud Omog</v>
          </cell>
          <cell r="Q968">
            <v>677549882</v>
          </cell>
          <cell r="R968">
            <v>655999882</v>
          </cell>
          <cell r="S968" t="str">
            <v>Alain Etoundi</v>
          </cell>
          <cell r="T968" t="str">
            <v>Valeur HOUELL</v>
          </cell>
          <cell r="U968" t="str">
            <v>I H S</v>
          </cell>
        </row>
        <row r="969">
          <cell r="A969" t="str">
            <v>EXN_064</v>
          </cell>
          <cell r="B969" t="str">
            <v>IHS_KSR_002</v>
          </cell>
          <cell r="C969" t="str">
            <v>EXN_064</v>
          </cell>
          <cell r="D969" t="str">
            <v>North</v>
          </cell>
          <cell r="E969" t="str">
            <v>Far North</v>
          </cell>
          <cell r="F969" t="str">
            <v>Kousseri-Ville</v>
          </cell>
          <cell r="G969" t="str">
            <v>P4</v>
          </cell>
          <cell r="H969" t="str">
            <v>Grid-Gen</v>
          </cell>
          <cell r="I969" t="str">
            <v>On Air</v>
          </cell>
          <cell r="J969" t="str">
            <v>Outdoor</v>
          </cell>
          <cell r="K969" t="str">
            <v>AC</v>
          </cell>
          <cell r="L969" t="str">
            <v>I-Eng</v>
          </cell>
          <cell r="M969" t="str">
            <v>Kousseri</v>
          </cell>
          <cell r="N969" t="str">
            <v>LOGONE ET CHARI</v>
          </cell>
          <cell r="O969" t="str">
            <v>KOUSSERI</v>
          </cell>
          <cell r="P969" t="str">
            <v>Renaud Omog</v>
          </cell>
          <cell r="Q969">
            <v>677549882</v>
          </cell>
          <cell r="R969">
            <v>655999882</v>
          </cell>
          <cell r="S969" t="str">
            <v>Alain Etoundi</v>
          </cell>
          <cell r="T969" t="str">
            <v>Valeur HOUELL</v>
          </cell>
          <cell r="U969" t="str">
            <v>I H S</v>
          </cell>
        </row>
        <row r="970">
          <cell r="A970" t="str">
            <v>EXN_094</v>
          </cell>
          <cell r="B970" t="str">
            <v>IHS_KSR_004</v>
          </cell>
          <cell r="C970" t="str">
            <v>EXN_094</v>
          </cell>
          <cell r="D970" t="str">
            <v>North</v>
          </cell>
          <cell r="E970" t="str">
            <v>Far North</v>
          </cell>
          <cell r="F970" t="str">
            <v>Kousseri-Lacka</v>
          </cell>
          <cell r="G970" t="str">
            <v>P4</v>
          </cell>
          <cell r="H970" t="str">
            <v>Grid-Gen</v>
          </cell>
          <cell r="I970" t="str">
            <v>On Air</v>
          </cell>
          <cell r="J970" t="str">
            <v>Outdoor</v>
          </cell>
          <cell r="K970" t="str">
            <v>AC</v>
          </cell>
          <cell r="L970" t="str">
            <v>I-Eng</v>
          </cell>
          <cell r="M970" t="str">
            <v>Kousseri</v>
          </cell>
          <cell r="N970" t="str">
            <v>LOGONE ET CHARI</v>
          </cell>
          <cell r="O970" t="str">
            <v>KOUSSERI</v>
          </cell>
          <cell r="P970" t="str">
            <v>Renaud Omog</v>
          </cell>
          <cell r="Q970">
            <v>677549882</v>
          </cell>
          <cell r="R970">
            <v>655999882</v>
          </cell>
          <cell r="S970" t="str">
            <v>Alain Etoundi</v>
          </cell>
          <cell r="T970" t="str">
            <v>Valeur HOUELL</v>
          </cell>
          <cell r="U970" t="str">
            <v>I H S</v>
          </cell>
        </row>
        <row r="971">
          <cell r="A971" t="str">
            <v>EXN_010</v>
          </cell>
          <cell r="B971" t="str">
            <v>IHS_KSR_007</v>
          </cell>
          <cell r="C971" t="str">
            <v>EXN_010</v>
          </cell>
          <cell r="D971" t="str">
            <v>North</v>
          </cell>
          <cell r="E971" t="str">
            <v>Far North</v>
          </cell>
          <cell r="F971" t="str">
            <v>Kousseri-Sarra</v>
          </cell>
          <cell r="G971" t="str">
            <v>P4</v>
          </cell>
          <cell r="H971" t="str">
            <v>Grid-Gen</v>
          </cell>
          <cell r="I971" t="str">
            <v>On Air</v>
          </cell>
          <cell r="J971" t="str">
            <v>Indoor</v>
          </cell>
          <cell r="K971" t="str">
            <v>AC</v>
          </cell>
          <cell r="L971" t="str">
            <v>I-Eng</v>
          </cell>
          <cell r="M971" t="str">
            <v>Kousseri</v>
          </cell>
          <cell r="N971" t="str">
            <v>LOGONE ET CHARI</v>
          </cell>
          <cell r="O971" t="str">
            <v>KOUSSERI</v>
          </cell>
          <cell r="P971" t="str">
            <v>Renaud Omog</v>
          </cell>
          <cell r="Q971">
            <v>677549882</v>
          </cell>
          <cell r="R971">
            <v>655999882</v>
          </cell>
          <cell r="S971" t="str">
            <v>Alain Etoundi</v>
          </cell>
          <cell r="T971" t="str">
            <v>Valeur HOUELL</v>
          </cell>
          <cell r="U971" t="str">
            <v>I H S</v>
          </cell>
        </row>
        <row r="972">
          <cell r="A972" t="str">
            <v>EXN_051</v>
          </cell>
          <cell r="B972" t="str">
            <v>IHS_KSR_011</v>
          </cell>
          <cell r="C972" t="str">
            <v>EXN_051</v>
          </cell>
          <cell r="D972" t="str">
            <v>North</v>
          </cell>
          <cell r="E972" t="str">
            <v>Far North</v>
          </cell>
          <cell r="F972" t="str">
            <v>Logone-Birni</v>
          </cell>
          <cell r="G972" t="str">
            <v>P4</v>
          </cell>
          <cell r="H972" t="str">
            <v>Solar-Gen</v>
          </cell>
          <cell r="I972" t="str">
            <v>On Air</v>
          </cell>
          <cell r="J972" t="str">
            <v>Outdoor</v>
          </cell>
          <cell r="K972" t="str">
            <v>AC</v>
          </cell>
          <cell r="L972" t="str">
            <v>I-Eng</v>
          </cell>
          <cell r="M972" t="str">
            <v>Kousseri</v>
          </cell>
          <cell r="N972" t="str">
            <v>LOGONE ET CHARI</v>
          </cell>
          <cell r="O972" t="str">
            <v>LOGONE BIRNI</v>
          </cell>
          <cell r="P972" t="str">
            <v>Renaud Omog</v>
          </cell>
          <cell r="Q972">
            <v>677549882</v>
          </cell>
          <cell r="R972">
            <v>655999882</v>
          </cell>
          <cell r="S972" t="str">
            <v>Alain Etoundi</v>
          </cell>
          <cell r="T972" t="str">
            <v>Valeur HOUELL</v>
          </cell>
          <cell r="U972" t="str">
            <v>I H S</v>
          </cell>
        </row>
        <row r="973">
          <cell r="A973" t="str">
            <v>EXN_188</v>
          </cell>
          <cell r="B973" t="str">
            <v>IHS_KSR_118</v>
          </cell>
          <cell r="C973" t="str">
            <v>EXN_188</v>
          </cell>
          <cell r="D973" t="str">
            <v>North</v>
          </cell>
          <cell r="E973" t="str">
            <v>Far North</v>
          </cell>
          <cell r="F973" t="str">
            <v>Kousseri Parpar IHS</v>
          </cell>
          <cell r="G973" t="str">
            <v>P4</v>
          </cell>
          <cell r="H973" t="str">
            <v>Grid-Gen</v>
          </cell>
          <cell r="I973" t="str">
            <v>On Air</v>
          </cell>
          <cell r="J973" t="str">
            <v>Outdoor</v>
          </cell>
          <cell r="K973" t="str">
            <v>AC</v>
          </cell>
          <cell r="L973" t="str">
            <v>I-Eng</v>
          </cell>
          <cell r="M973" t="str">
            <v>Kousseri</v>
          </cell>
          <cell r="N973" t="str">
            <v>LOGONE ET CHARI</v>
          </cell>
          <cell r="O973" t="str">
            <v>KOUSSERI</v>
          </cell>
          <cell r="P973" t="str">
            <v>Renaud Omog</v>
          </cell>
          <cell r="Q973">
            <v>677549882</v>
          </cell>
          <cell r="R973">
            <v>655999882</v>
          </cell>
          <cell r="S973" t="str">
            <v>Alain Etoundi</v>
          </cell>
          <cell r="T973" t="str">
            <v>Valeur HOUELL</v>
          </cell>
          <cell r="U973" t="str">
            <v>I H S</v>
          </cell>
        </row>
        <row r="974">
          <cell r="A974" t="str">
            <v>EXN_138</v>
          </cell>
          <cell r="B974" t="str">
            <v>IHS_KSR_005</v>
          </cell>
          <cell r="C974" t="str">
            <v>EXN_138</v>
          </cell>
          <cell r="D974" t="str">
            <v>North</v>
          </cell>
          <cell r="E974" t="str">
            <v>Far North</v>
          </cell>
          <cell r="F974" t="str">
            <v>Kousseri MTN</v>
          </cell>
          <cell r="G974" t="str">
            <v>P4</v>
          </cell>
          <cell r="H974" t="str">
            <v>Grid-Gen</v>
          </cell>
          <cell r="I974" t="str">
            <v>On Air</v>
          </cell>
          <cell r="J974" t="str">
            <v>Outdoor</v>
          </cell>
          <cell r="K974" t="str">
            <v>AC</v>
          </cell>
          <cell r="L974" t="str">
            <v>I-Eng</v>
          </cell>
          <cell r="M974" t="str">
            <v>Kousseri</v>
          </cell>
          <cell r="N974" t="str">
            <v>LOGONE ET CHARI</v>
          </cell>
          <cell r="O974" t="str">
            <v>KOUSSERI</v>
          </cell>
          <cell r="P974" t="str">
            <v>Renaud Omog</v>
          </cell>
          <cell r="Q974">
            <v>677549882</v>
          </cell>
          <cell r="R974">
            <v>655999882</v>
          </cell>
          <cell r="S974" t="str">
            <v>Alain Etoundi</v>
          </cell>
          <cell r="T974" t="str">
            <v>Valeur HOUELL</v>
          </cell>
          <cell r="U974" t="str">
            <v>I H S</v>
          </cell>
        </row>
        <row r="975">
          <cell r="A975" t="str">
            <v>EXN_181</v>
          </cell>
          <cell r="B975" t="str">
            <v>IHS_BMD_201</v>
          </cell>
          <cell r="C975" t="str">
            <v>EXN_181</v>
          </cell>
          <cell r="D975" t="str">
            <v>North</v>
          </cell>
          <cell r="E975" t="str">
            <v>Far North</v>
          </cell>
          <cell r="F975" t="str">
            <v>Kousseri Arazai</v>
          </cell>
          <cell r="G975" t="str">
            <v>P4</v>
          </cell>
          <cell r="H975" t="str">
            <v>Grid-Gen</v>
          </cell>
          <cell r="I975" t="str">
            <v>On Air</v>
          </cell>
          <cell r="J975" t="str">
            <v>Outdoor</v>
          </cell>
          <cell r="K975" t="str">
            <v>AC</v>
          </cell>
          <cell r="L975" t="str">
            <v>I-Eng</v>
          </cell>
          <cell r="M975" t="str">
            <v>Kousseri</v>
          </cell>
          <cell r="N975" t="str">
            <v>LOGONE ET CHARI</v>
          </cell>
          <cell r="O975" t="str">
            <v>KOUSSERI</v>
          </cell>
          <cell r="P975" t="str">
            <v>Renaud Omog</v>
          </cell>
          <cell r="Q975">
            <v>677549882</v>
          </cell>
          <cell r="R975">
            <v>655999882</v>
          </cell>
          <cell r="S975" t="str">
            <v>Alain Etoundi</v>
          </cell>
          <cell r="T975" t="str">
            <v>Valeur HOUELL</v>
          </cell>
          <cell r="U975" t="str">
            <v>I H S</v>
          </cell>
        </row>
        <row r="976">
          <cell r="A976" t="str">
            <v>EXN_141</v>
          </cell>
          <cell r="B976" t="str">
            <v>IHS_KSR_006</v>
          </cell>
          <cell r="C976" t="str">
            <v>EXN_141</v>
          </cell>
          <cell r="D976" t="str">
            <v>North</v>
          </cell>
          <cell r="E976" t="str">
            <v>Far North</v>
          </cell>
          <cell r="F976" t="str">
            <v>Kousserie Nguelie</v>
          </cell>
          <cell r="G976" t="str">
            <v>P4</v>
          </cell>
          <cell r="H976" t="str">
            <v>Grid-Gen</v>
          </cell>
          <cell r="I976" t="str">
            <v>On Air</v>
          </cell>
          <cell r="J976" t="str">
            <v>Outdoor</v>
          </cell>
          <cell r="K976" t="str">
            <v>AC</v>
          </cell>
          <cell r="L976" t="str">
            <v>I-Eng</v>
          </cell>
          <cell r="M976" t="str">
            <v>Kousseri</v>
          </cell>
          <cell r="N976" t="str">
            <v>LOGONE ET CHARI</v>
          </cell>
          <cell r="O976" t="str">
            <v>KOUSSERI</v>
          </cell>
          <cell r="P976" t="str">
            <v>Renaud Omog</v>
          </cell>
          <cell r="Q976">
            <v>677549882</v>
          </cell>
          <cell r="R976">
            <v>655999882</v>
          </cell>
          <cell r="S976" t="str">
            <v>Alain Etoundi</v>
          </cell>
          <cell r="T976" t="str">
            <v>Valeur HOUELL</v>
          </cell>
          <cell r="U976" t="str">
            <v>I H S</v>
          </cell>
        </row>
        <row r="977">
          <cell r="A977" t="str">
            <v>EXN_180</v>
          </cell>
          <cell r="B977" t="str">
            <v>IHS_KSR_109</v>
          </cell>
          <cell r="C977" t="str">
            <v>EXN_180</v>
          </cell>
          <cell r="D977" t="str">
            <v>North</v>
          </cell>
          <cell r="E977" t="str">
            <v>Far North</v>
          </cell>
          <cell r="F977" t="str">
            <v>Kousseri Market</v>
          </cell>
          <cell r="G977" t="str">
            <v>P4</v>
          </cell>
          <cell r="H977" t="str">
            <v>Grid-Gen</v>
          </cell>
          <cell r="I977" t="str">
            <v>On Air</v>
          </cell>
          <cell r="J977" t="str">
            <v>Outdoor</v>
          </cell>
          <cell r="K977" t="str">
            <v>AC</v>
          </cell>
          <cell r="L977" t="str">
            <v>I-Eng</v>
          </cell>
          <cell r="M977" t="str">
            <v>Kousseri</v>
          </cell>
          <cell r="N977" t="str">
            <v>LOGONE ET CHARI</v>
          </cell>
          <cell r="O977" t="str">
            <v>KOUSSERI</v>
          </cell>
          <cell r="P977" t="str">
            <v>Renaud Omog</v>
          </cell>
          <cell r="Q977">
            <v>677549882</v>
          </cell>
          <cell r="R977">
            <v>655999882</v>
          </cell>
          <cell r="S977" t="str">
            <v>Alain Etoundi</v>
          </cell>
          <cell r="T977" t="str">
            <v>Valeur HOUELL</v>
          </cell>
          <cell r="U977" t="str">
            <v>I H S</v>
          </cell>
        </row>
        <row r="978">
          <cell r="A978" t="str">
            <v>EXN_182</v>
          </cell>
          <cell r="B978" t="str">
            <v>IHS_KSR_003</v>
          </cell>
          <cell r="C978" t="str">
            <v>EXN_182</v>
          </cell>
          <cell r="D978" t="str">
            <v>North</v>
          </cell>
          <cell r="E978" t="str">
            <v>Far North</v>
          </cell>
          <cell r="F978" t="str">
            <v>Kousseri Michedire</v>
          </cell>
          <cell r="G978" t="str">
            <v>P4</v>
          </cell>
          <cell r="H978" t="str">
            <v>Grid-Gen</v>
          </cell>
          <cell r="I978" t="str">
            <v>On Air</v>
          </cell>
          <cell r="J978" t="str">
            <v>Outdoor</v>
          </cell>
          <cell r="K978" t="str">
            <v>AC</v>
          </cell>
          <cell r="L978" t="str">
            <v>I-Eng</v>
          </cell>
          <cell r="M978" t="str">
            <v>Kousseri</v>
          </cell>
          <cell r="N978" t="str">
            <v>LOGONE ET CHARI</v>
          </cell>
          <cell r="O978" t="str">
            <v>KOUSSERI</v>
          </cell>
          <cell r="P978" t="str">
            <v>Renaud Omog</v>
          </cell>
          <cell r="Q978">
            <v>677549882</v>
          </cell>
          <cell r="R978">
            <v>655999882</v>
          </cell>
          <cell r="S978" t="str">
            <v>Alain Etoundi</v>
          </cell>
          <cell r="T978" t="str">
            <v>Valeur HOUELL</v>
          </cell>
          <cell r="U978" t="str">
            <v>I H S</v>
          </cell>
        </row>
        <row r="979">
          <cell r="A979" t="str">
            <v>EXN_109</v>
          </cell>
          <cell r="B979" t="str">
            <v>IHS_MAR_089</v>
          </cell>
          <cell r="C979" t="str">
            <v>EXN_109</v>
          </cell>
          <cell r="D979" t="str">
            <v>North</v>
          </cell>
          <cell r="E979" t="str">
            <v>Far North</v>
          </cell>
          <cell r="F979" t="str">
            <v>DOUBLE-IHS</v>
          </cell>
          <cell r="G979" t="str">
            <v>P4</v>
          </cell>
          <cell r="H979" t="str">
            <v>Grid-Gen</v>
          </cell>
          <cell r="I979" t="str">
            <v>On Air</v>
          </cell>
          <cell r="J979" t="str">
            <v>Outdoor</v>
          </cell>
          <cell r="K979" t="str">
            <v>AC</v>
          </cell>
          <cell r="L979" t="str">
            <v>I-Eng</v>
          </cell>
          <cell r="M979" t="str">
            <v>Kousseri</v>
          </cell>
          <cell r="N979" t="str">
            <v>LOGONE ET CHARI</v>
          </cell>
          <cell r="O979" t="str">
            <v>MORA</v>
          </cell>
          <cell r="P979" t="str">
            <v>Renaud Omog</v>
          </cell>
          <cell r="Q979">
            <v>677549882</v>
          </cell>
          <cell r="R979">
            <v>655999882</v>
          </cell>
          <cell r="S979" t="str">
            <v>Alain Etoundi</v>
          </cell>
          <cell r="T979" t="str">
            <v>Valeur HOUELL</v>
          </cell>
          <cell r="U979" t="str">
            <v>I H S</v>
          </cell>
        </row>
        <row r="980">
          <cell r="A980" t="str">
            <v>LIT_009</v>
          </cell>
          <cell r="B980" t="str">
            <v>IHS_DLA_076</v>
          </cell>
          <cell r="C980" t="str">
            <v>LIT_009</v>
          </cell>
          <cell r="D980" t="str">
            <v>Littoral</v>
          </cell>
          <cell r="E980" t="str">
            <v>Littoral</v>
          </cell>
          <cell r="F980" t="str">
            <v>La-Rose</v>
          </cell>
          <cell r="G980" t="str">
            <v>P2</v>
          </cell>
          <cell r="H980" t="str">
            <v>Grid-Gen</v>
          </cell>
          <cell r="I980" t="str">
            <v>On Air</v>
          </cell>
          <cell r="J980" t="str">
            <v>Indoor</v>
          </cell>
          <cell r="K980" t="str">
            <v>AC</v>
          </cell>
          <cell r="L980" t="str">
            <v>SAGEMCOM</v>
          </cell>
          <cell r="M980" t="str">
            <v>Kayo Elie</v>
          </cell>
          <cell r="N980" t="str">
            <v>WOURI</v>
          </cell>
          <cell r="O980" t="str">
            <v>Douala 1</v>
          </cell>
          <cell r="P980" t="str">
            <v>Johan Tonye</v>
          </cell>
          <cell r="Q980">
            <v>655022001</v>
          </cell>
          <cell r="R980">
            <v>652269685</v>
          </cell>
          <cell r="S980" t="str">
            <v>Valery Doudou</v>
          </cell>
          <cell r="T980" t="str">
            <v>GEORGES NAKHOUL</v>
          </cell>
          <cell r="U980" t="str">
            <v>I H S</v>
          </cell>
        </row>
        <row r="981">
          <cell r="A981" t="str">
            <v>LIT_297</v>
          </cell>
          <cell r="B981" t="str">
            <v>IHS_DLA_290</v>
          </cell>
          <cell r="C981" t="str">
            <v>LIT_297</v>
          </cell>
          <cell r="D981" t="str">
            <v>Littoral</v>
          </cell>
          <cell r="E981" t="str">
            <v>Littoral</v>
          </cell>
          <cell r="F981" t="str">
            <v>Lendi-Entree</v>
          </cell>
          <cell r="G981" t="str">
            <v>P2</v>
          </cell>
          <cell r="H981" t="str">
            <v>Grid-Gen</v>
          </cell>
          <cell r="I981" t="str">
            <v>On Air</v>
          </cell>
          <cell r="J981" t="str">
            <v>Outdoor</v>
          </cell>
          <cell r="K981" t="str">
            <v>AC</v>
          </cell>
          <cell r="L981" t="str">
            <v>SAGEMCOM</v>
          </cell>
          <cell r="M981" t="str">
            <v>Kotto</v>
          </cell>
          <cell r="N981" t="str">
            <v>WOURI</v>
          </cell>
          <cell r="O981" t="str">
            <v>Douala 5</v>
          </cell>
          <cell r="P981" t="str">
            <v>Johan Tonye</v>
          </cell>
          <cell r="Q981">
            <v>655022001</v>
          </cell>
          <cell r="R981">
            <v>652269685</v>
          </cell>
          <cell r="S981" t="str">
            <v>Valery Doudou</v>
          </cell>
          <cell r="T981" t="str">
            <v>GEORGES NAKHOUL</v>
          </cell>
          <cell r="U981" t="str">
            <v>I H S</v>
          </cell>
        </row>
        <row r="982">
          <cell r="A982" t="str">
            <v>LIT_043</v>
          </cell>
          <cell r="B982" t="str">
            <v>IHS_DLA_060</v>
          </cell>
          <cell r="C982" t="str">
            <v>LIT_043</v>
          </cell>
          <cell r="D982" t="str">
            <v>Littoral</v>
          </cell>
          <cell r="E982" t="str">
            <v>Littoral</v>
          </cell>
          <cell r="F982" t="str">
            <v>SNAC</v>
          </cell>
          <cell r="G982" t="str">
            <v>P2</v>
          </cell>
          <cell r="H982" t="str">
            <v>Grid Only</v>
          </cell>
          <cell r="I982" t="str">
            <v>On Air</v>
          </cell>
          <cell r="J982" t="str">
            <v>Indoor</v>
          </cell>
          <cell r="K982" t="str">
            <v>AC</v>
          </cell>
          <cell r="L982" t="str">
            <v>SAGEMCOM</v>
          </cell>
          <cell r="M982" t="str">
            <v>Kayo Elie</v>
          </cell>
          <cell r="N982" t="str">
            <v>WOURI</v>
          </cell>
          <cell r="O982" t="str">
            <v>Douala 1</v>
          </cell>
          <cell r="P982" t="str">
            <v>Johan Tonye</v>
          </cell>
          <cell r="Q982">
            <v>655022001</v>
          </cell>
          <cell r="R982">
            <v>652269685</v>
          </cell>
          <cell r="S982" t="str">
            <v>Valery Doudou</v>
          </cell>
          <cell r="T982" t="str">
            <v>GEORGES NAKHOUL</v>
          </cell>
          <cell r="U982" t="str">
            <v>I H S</v>
          </cell>
        </row>
        <row r="983">
          <cell r="A983" t="str">
            <v>LIT_023</v>
          </cell>
          <cell r="B983" t="str">
            <v>IHS_DLA_088</v>
          </cell>
          <cell r="C983" t="str">
            <v>LIT_023</v>
          </cell>
          <cell r="D983" t="str">
            <v>Littoral</v>
          </cell>
          <cell r="E983" t="str">
            <v>Littoral</v>
          </cell>
          <cell r="F983" t="str">
            <v>Minoterie</v>
          </cell>
          <cell r="G983" t="str">
            <v>P3</v>
          </cell>
          <cell r="H983" t="str">
            <v>Grid-Gen</v>
          </cell>
          <cell r="I983" t="str">
            <v>On Air</v>
          </cell>
          <cell r="J983" t="str">
            <v>Indoor</v>
          </cell>
          <cell r="K983" t="str">
            <v>AC</v>
          </cell>
          <cell r="L983" t="str">
            <v>SAGEMCOM</v>
          </cell>
          <cell r="M983" t="str">
            <v>Kayo Elie</v>
          </cell>
          <cell r="N983" t="str">
            <v>WOURI</v>
          </cell>
          <cell r="O983" t="str">
            <v>Douala 1</v>
          </cell>
          <cell r="P983" t="str">
            <v>Johan Tonye</v>
          </cell>
          <cell r="Q983">
            <v>655022001</v>
          </cell>
          <cell r="R983">
            <v>652269685</v>
          </cell>
          <cell r="S983" t="str">
            <v>Valery Doudou</v>
          </cell>
          <cell r="T983" t="str">
            <v>GEORGES NAKHOUL</v>
          </cell>
          <cell r="U983" t="str">
            <v>I H S</v>
          </cell>
        </row>
        <row r="984">
          <cell r="A984" t="str">
            <v>LIT_079</v>
          </cell>
          <cell r="B984" t="str">
            <v>IHS_DLA_054</v>
          </cell>
          <cell r="C984" t="str">
            <v>LIT_079</v>
          </cell>
          <cell r="D984" t="str">
            <v>Littoral</v>
          </cell>
          <cell r="E984" t="str">
            <v>Littoral</v>
          </cell>
          <cell r="F984" t="str">
            <v>Koloko</v>
          </cell>
          <cell r="G984" t="str">
            <v>P3</v>
          </cell>
          <cell r="H984" t="str">
            <v>Grid-Gen</v>
          </cell>
          <cell r="I984" t="str">
            <v>On Air</v>
          </cell>
          <cell r="J984" t="str">
            <v>Indoor</v>
          </cell>
          <cell r="K984" t="str">
            <v>AC</v>
          </cell>
          <cell r="L984" t="str">
            <v>SAGEMCOM</v>
          </cell>
          <cell r="M984" t="str">
            <v>Bonapriso</v>
          </cell>
          <cell r="N984" t="str">
            <v>WOURI</v>
          </cell>
          <cell r="O984" t="str">
            <v>Douala 2</v>
          </cell>
          <cell r="P984" t="str">
            <v>Johan Tonye</v>
          </cell>
          <cell r="Q984">
            <v>655022001</v>
          </cell>
          <cell r="R984">
            <v>652269685</v>
          </cell>
          <cell r="S984" t="str">
            <v>Valery Doudou</v>
          </cell>
          <cell r="T984" t="str">
            <v>GEORGES NAKHOUL</v>
          </cell>
          <cell r="U984" t="str">
            <v>I H S</v>
          </cell>
        </row>
        <row r="985">
          <cell r="A985" t="str">
            <v>LIT_294</v>
          </cell>
          <cell r="B985" t="str">
            <v>IHS_DLA_033</v>
          </cell>
          <cell r="C985" t="str">
            <v>LIT_294</v>
          </cell>
          <cell r="D985" t="str">
            <v>Littoral</v>
          </cell>
          <cell r="E985" t="str">
            <v>Littoral</v>
          </cell>
          <cell r="F985" t="str">
            <v>Ngodi</v>
          </cell>
          <cell r="G985" t="str">
            <v>P3</v>
          </cell>
          <cell r="H985" t="str">
            <v>Grid-Gen</v>
          </cell>
          <cell r="I985" t="str">
            <v>On Air</v>
          </cell>
          <cell r="J985" t="str">
            <v>Outdoor</v>
          </cell>
          <cell r="K985" t="str">
            <v>AC</v>
          </cell>
          <cell r="L985" t="str">
            <v>SAGEMCOM</v>
          </cell>
          <cell r="M985" t="str">
            <v>Agip</v>
          </cell>
          <cell r="N985" t="str">
            <v>WOURI</v>
          </cell>
          <cell r="O985" t="str">
            <v>Douala 2</v>
          </cell>
          <cell r="P985" t="str">
            <v>Johan Tonye</v>
          </cell>
          <cell r="Q985">
            <v>655022001</v>
          </cell>
          <cell r="R985">
            <v>652269685</v>
          </cell>
          <cell r="S985" t="str">
            <v>Valery Doudou</v>
          </cell>
          <cell r="T985" t="str">
            <v>GEORGES NAKHOUL</v>
          </cell>
          <cell r="U985" t="str">
            <v>I H S</v>
          </cell>
        </row>
        <row r="986">
          <cell r="A986" t="str">
            <v>LIT_060</v>
          </cell>
          <cell r="B986" t="str">
            <v>IHS_DLA_090</v>
          </cell>
          <cell r="C986" t="str">
            <v>LIT_060</v>
          </cell>
          <cell r="D986" t="str">
            <v>Littoral</v>
          </cell>
          <cell r="E986" t="str">
            <v>Littoral</v>
          </cell>
          <cell r="F986" t="str">
            <v>Bpriso-ASECNA</v>
          </cell>
          <cell r="G986" t="str">
            <v>P3</v>
          </cell>
          <cell r="H986" t="str">
            <v>Grid-Gen</v>
          </cell>
          <cell r="I986" t="str">
            <v>On Air</v>
          </cell>
          <cell r="J986" t="str">
            <v>Indoor</v>
          </cell>
          <cell r="K986" t="str">
            <v>AC</v>
          </cell>
          <cell r="L986" t="str">
            <v>SAGEMCOM</v>
          </cell>
          <cell r="M986" t="str">
            <v>Bonapriso</v>
          </cell>
          <cell r="N986" t="str">
            <v>WOURI</v>
          </cell>
          <cell r="O986" t="str">
            <v>Douala 2</v>
          </cell>
          <cell r="P986" t="str">
            <v>Johan Tonye</v>
          </cell>
          <cell r="Q986">
            <v>655022001</v>
          </cell>
          <cell r="R986">
            <v>652269685</v>
          </cell>
          <cell r="S986" t="str">
            <v>Valery Doudou</v>
          </cell>
          <cell r="T986" t="str">
            <v>GEORGES NAKHOUL</v>
          </cell>
          <cell r="U986" t="str">
            <v>I H S</v>
          </cell>
        </row>
        <row r="987">
          <cell r="A987" t="str">
            <v>LIT_025</v>
          </cell>
          <cell r="B987" t="str">
            <v>IHS_DLA_058</v>
          </cell>
          <cell r="C987" t="str">
            <v>LIT_025</v>
          </cell>
          <cell r="D987" t="str">
            <v>Littoral</v>
          </cell>
          <cell r="E987" t="str">
            <v>Littoral</v>
          </cell>
          <cell r="F987" t="str">
            <v>Tsekenis</v>
          </cell>
          <cell r="G987" t="str">
            <v>P3</v>
          </cell>
          <cell r="H987" t="str">
            <v>Grid-Gen</v>
          </cell>
          <cell r="I987" t="str">
            <v>On Air</v>
          </cell>
          <cell r="J987" t="str">
            <v>Indoor</v>
          </cell>
          <cell r="K987" t="str">
            <v>AC</v>
          </cell>
          <cell r="L987" t="str">
            <v>SAGEMCOM</v>
          </cell>
          <cell r="M987" t="str">
            <v>Agip</v>
          </cell>
          <cell r="N987" t="str">
            <v>WOURI</v>
          </cell>
          <cell r="O987" t="str">
            <v>Douala 1</v>
          </cell>
          <cell r="P987" t="str">
            <v>Johan Tonye</v>
          </cell>
          <cell r="Q987">
            <v>655022001</v>
          </cell>
          <cell r="R987">
            <v>652269685</v>
          </cell>
          <cell r="S987" t="str">
            <v>Valery Doudou</v>
          </cell>
          <cell r="T987" t="str">
            <v>GEORGES NAKHOUL</v>
          </cell>
          <cell r="U987" t="str">
            <v>I H S</v>
          </cell>
        </row>
        <row r="988">
          <cell r="A988" t="str">
            <v>LIT_311</v>
          </cell>
          <cell r="B988" t="str">
            <v>IHS_DLA_116</v>
          </cell>
          <cell r="C988" t="str">
            <v>LIT_311</v>
          </cell>
          <cell r="D988" t="str">
            <v>Littoral</v>
          </cell>
          <cell r="E988" t="str">
            <v>Littoral</v>
          </cell>
          <cell r="F988" t="str">
            <v>Camatrans-New</v>
          </cell>
          <cell r="G988" t="str">
            <v>P3</v>
          </cell>
          <cell r="H988" t="str">
            <v>Grid-Gen</v>
          </cell>
          <cell r="I988" t="str">
            <v>On Air</v>
          </cell>
          <cell r="J988" t="str">
            <v>Outdoor</v>
          </cell>
          <cell r="K988" t="str">
            <v>AC</v>
          </cell>
          <cell r="L988" t="str">
            <v>SAGEMCOM</v>
          </cell>
          <cell r="M988" t="str">
            <v>Kayo Elie</v>
          </cell>
          <cell r="N988" t="str">
            <v>WOURI</v>
          </cell>
          <cell r="O988" t="str">
            <v>Douala 2</v>
          </cell>
          <cell r="P988" t="str">
            <v>Johan Tonye</v>
          </cell>
          <cell r="Q988">
            <v>655022001</v>
          </cell>
          <cell r="R988">
            <v>652269685</v>
          </cell>
          <cell r="S988" t="str">
            <v>Valery Doudou</v>
          </cell>
          <cell r="T988" t="str">
            <v>GEORGES NAKHOUL</v>
          </cell>
          <cell r="U988" t="str">
            <v>I H S</v>
          </cell>
        </row>
        <row r="989">
          <cell r="A989" t="str">
            <v>LIT_106</v>
          </cell>
          <cell r="B989" t="str">
            <v>IHS_DLA_223</v>
          </cell>
          <cell r="C989" t="str">
            <v>LIT_106</v>
          </cell>
          <cell r="D989" t="str">
            <v>Littoral</v>
          </cell>
          <cell r="E989" t="str">
            <v>Littoral</v>
          </cell>
          <cell r="F989" t="str">
            <v>Denver</v>
          </cell>
          <cell r="G989" t="str">
            <v>P3</v>
          </cell>
          <cell r="H989" t="str">
            <v>Grid-Gen</v>
          </cell>
          <cell r="I989" t="str">
            <v>On Air</v>
          </cell>
          <cell r="J989" t="str">
            <v>Indoor</v>
          </cell>
          <cell r="K989" t="str">
            <v>AC</v>
          </cell>
          <cell r="L989" t="str">
            <v>SAGEMCOM</v>
          </cell>
          <cell r="M989" t="str">
            <v>Kotto</v>
          </cell>
          <cell r="N989" t="str">
            <v>WOURI</v>
          </cell>
          <cell r="O989" t="str">
            <v>Douala 5</v>
          </cell>
          <cell r="P989" t="str">
            <v>Johan Tonye</v>
          </cell>
          <cell r="Q989">
            <v>655022001</v>
          </cell>
          <cell r="R989">
            <v>652269685</v>
          </cell>
          <cell r="S989" t="str">
            <v>Valery Doudou</v>
          </cell>
          <cell r="T989" t="str">
            <v>GEORGES NAKHOUL</v>
          </cell>
          <cell r="U989" t="str">
            <v>I H S</v>
          </cell>
        </row>
        <row r="990">
          <cell r="A990" t="str">
            <v>LIT_224</v>
          </cell>
          <cell r="B990" t="str">
            <v>IHS_DLA_216</v>
          </cell>
          <cell r="C990" t="str">
            <v>LIT_224</v>
          </cell>
          <cell r="D990" t="str">
            <v>Littoral</v>
          </cell>
          <cell r="E990" t="str">
            <v>Littoral</v>
          </cell>
          <cell r="F990" t="str">
            <v>Makepe-St-Tropez</v>
          </cell>
          <cell r="G990" t="str">
            <v>P3</v>
          </cell>
          <cell r="H990" t="str">
            <v>Grid-Gen</v>
          </cell>
          <cell r="I990" t="str">
            <v>On Air</v>
          </cell>
          <cell r="J990" t="str">
            <v>Outdoor</v>
          </cell>
          <cell r="K990" t="str">
            <v>AC</v>
          </cell>
          <cell r="L990" t="str">
            <v>SAGEMCOM</v>
          </cell>
          <cell r="M990" t="str">
            <v>Kotto</v>
          </cell>
          <cell r="N990" t="str">
            <v>WOURI</v>
          </cell>
          <cell r="O990" t="str">
            <v>Douala 5</v>
          </cell>
          <cell r="P990" t="str">
            <v>Johan Tonye</v>
          </cell>
          <cell r="Q990">
            <v>655022001</v>
          </cell>
          <cell r="R990">
            <v>652269685</v>
          </cell>
          <cell r="S990" t="str">
            <v>Valery Doudou</v>
          </cell>
          <cell r="T990" t="str">
            <v>GEORGES NAKHOUL</v>
          </cell>
          <cell r="U990" t="str">
            <v>I H S</v>
          </cell>
        </row>
        <row r="991">
          <cell r="A991" t="str">
            <v>LIT_303</v>
          </cell>
          <cell r="B991" t="str">
            <v>IHS_DLA_257</v>
          </cell>
          <cell r="C991" t="str">
            <v>LIT_303</v>
          </cell>
          <cell r="D991" t="str">
            <v>Littoral</v>
          </cell>
          <cell r="E991" t="str">
            <v>Littoral</v>
          </cell>
          <cell r="F991" t="str">
            <v>Kotto-Antenne</v>
          </cell>
          <cell r="G991" t="str">
            <v>P3</v>
          </cell>
          <cell r="H991" t="str">
            <v>Grid-Gen</v>
          </cell>
          <cell r="I991" t="str">
            <v>On Air</v>
          </cell>
          <cell r="J991" t="str">
            <v>Outdoor</v>
          </cell>
          <cell r="K991" t="str">
            <v>AC</v>
          </cell>
          <cell r="L991" t="str">
            <v>SAGEMCOM</v>
          </cell>
          <cell r="M991" t="str">
            <v>Kotto</v>
          </cell>
          <cell r="N991" t="str">
            <v>WOURI</v>
          </cell>
          <cell r="O991" t="str">
            <v>Douala 5</v>
          </cell>
          <cell r="P991" t="str">
            <v>Johan Tonye</v>
          </cell>
          <cell r="Q991">
            <v>655022001</v>
          </cell>
          <cell r="R991">
            <v>652269685</v>
          </cell>
          <cell r="S991" t="str">
            <v>Valery Doudou</v>
          </cell>
          <cell r="T991" t="str">
            <v>GEORGES NAKHOUL</v>
          </cell>
          <cell r="U991" t="str">
            <v>I H S</v>
          </cell>
        </row>
        <row r="992">
          <cell r="A992" t="str">
            <v>LIT_045</v>
          </cell>
          <cell r="B992" t="str">
            <v>IHS_DLA_073</v>
          </cell>
          <cell r="C992" t="str">
            <v>LIT_045</v>
          </cell>
          <cell r="D992" t="str">
            <v>Littoral</v>
          </cell>
          <cell r="E992" t="str">
            <v>Littoral</v>
          </cell>
          <cell r="F992" t="str">
            <v>Centenaire</v>
          </cell>
          <cell r="G992" t="str">
            <v>P3</v>
          </cell>
          <cell r="H992" t="str">
            <v>Grid Only</v>
          </cell>
          <cell r="I992" t="str">
            <v>On Air</v>
          </cell>
          <cell r="J992" t="str">
            <v>Indoor</v>
          </cell>
          <cell r="K992" t="str">
            <v>AC</v>
          </cell>
          <cell r="L992" t="str">
            <v>SAGEMCOM</v>
          </cell>
          <cell r="M992" t="str">
            <v>Agip</v>
          </cell>
          <cell r="N992" t="str">
            <v>WOURI</v>
          </cell>
          <cell r="O992" t="str">
            <v>Douala 1</v>
          </cell>
          <cell r="P992" t="str">
            <v>Johan Tonye</v>
          </cell>
          <cell r="Q992">
            <v>655022001</v>
          </cell>
          <cell r="R992">
            <v>652269685</v>
          </cell>
          <cell r="S992" t="str">
            <v>Valery Doudou</v>
          </cell>
          <cell r="T992" t="str">
            <v>GEORGES NAKHOUL</v>
          </cell>
          <cell r="U992" t="str">
            <v>I H S</v>
          </cell>
        </row>
        <row r="993">
          <cell r="A993" t="str">
            <v>LIT_047</v>
          </cell>
          <cell r="B993" t="str">
            <v>IHS_DLA_043</v>
          </cell>
          <cell r="C993" t="str">
            <v>LIT_047</v>
          </cell>
          <cell r="D993" t="str">
            <v>Littoral</v>
          </cell>
          <cell r="E993" t="str">
            <v>Littoral</v>
          </cell>
          <cell r="F993" t="str">
            <v>Kayo-Elie</v>
          </cell>
          <cell r="G993" t="str">
            <v>P3</v>
          </cell>
          <cell r="H993" t="str">
            <v>Grid-Gen</v>
          </cell>
          <cell r="I993" t="str">
            <v>On Air</v>
          </cell>
          <cell r="J993" t="str">
            <v>Indoor</v>
          </cell>
          <cell r="K993" t="str">
            <v>AC</v>
          </cell>
          <cell r="L993" t="str">
            <v>SAGEMCOM</v>
          </cell>
          <cell r="M993" t="str">
            <v>Bonapriso</v>
          </cell>
          <cell r="N993" t="str">
            <v>WOURI</v>
          </cell>
          <cell r="O993" t="str">
            <v>Douala 1</v>
          </cell>
          <cell r="P993" t="str">
            <v>Johan Tonye</v>
          </cell>
          <cell r="Q993">
            <v>655022001</v>
          </cell>
          <cell r="R993">
            <v>652269685</v>
          </cell>
          <cell r="S993" t="str">
            <v>Valery Doudou</v>
          </cell>
          <cell r="T993" t="str">
            <v>GEORGES NAKHOUL</v>
          </cell>
          <cell r="U993" t="str">
            <v>I H S</v>
          </cell>
        </row>
        <row r="994">
          <cell r="A994" t="str">
            <v>LIT_126</v>
          </cell>
          <cell r="B994" t="str">
            <v>IHS_DLA_020</v>
          </cell>
          <cell r="C994" t="str">
            <v>LIT_126</v>
          </cell>
          <cell r="D994" t="str">
            <v>Littoral</v>
          </cell>
          <cell r="E994" t="str">
            <v>Littoral</v>
          </cell>
          <cell r="F994" t="str">
            <v>Bonadibong</v>
          </cell>
          <cell r="G994" t="str">
            <v>P3</v>
          </cell>
          <cell r="H994" t="str">
            <v>Grid-Gen</v>
          </cell>
          <cell r="I994" t="str">
            <v>On Air</v>
          </cell>
          <cell r="J994" t="str">
            <v>Indoor</v>
          </cell>
          <cell r="K994" t="str">
            <v>AC</v>
          </cell>
          <cell r="L994" t="str">
            <v>SAGEMCOM</v>
          </cell>
          <cell r="M994" t="str">
            <v>Bonapriso</v>
          </cell>
          <cell r="N994" t="str">
            <v>WOURI</v>
          </cell>
          <cell r="O994" t="str">
            <v>Douala 1</v>
          </cell>
          <cell r="P994" t="str">
            <v>Johan Tonye</v>
          </cell>
          <cell r="Q994">
            <v>655022001</v>
          </cell>
          <cell r="R994">
            <v>652269685</v>
          </cell>
          <cell r="S994" t="str">
            <v>Valery Doudou</v>
          </cell>
          <cell r="T994" t="str">
            <v>GEORGES NAKHOUL</v>
          </cell>
          <cell r="U994" t="str">
            <v>I H S</v>
          </cell>
        </row>
        <row r="995">
          <cell r="A995" t="str">
            <v>LIT_090</v>
          </cell>
          <cell r="B995" t="str">
            <v>IHS_DLA_024</v>
          </cell>
          <cell r="C995" t="str">
            <v>LIT_090</v>
          </cell>
          <cell r="D995" t="str">
            <v>Littoral</v>
          </cell>
          <cell r="E995" t="str">
            <v>Littoral</v>
          </cell>
          <cell r="F995" t="str">
            <v>Newb-Mairie</v>
          </cell>
          <cell r="G995" t="str">
            <v>P3</v>
          </cell>
          <cell r="H995" t="str">
            <v>Grid-Gen</v>
          </cell>
          <cell r="I995" t="str">
            <v>On Air</v>
          </cell>
          <cell r="J995" t="str">
            <v>Indoor</v>
          </cell>
          <cell r="K995" t="str">
            <v>AC</v>
          </cell>
          <cell r="L995" t="str">
            <v>SAGEMCOM</v>
          </cell>
          <cell r="M995" t="str">
            <v>Bonapriso</v>
          </cell>
          <cell r="N995" t="str">
            <v>WOURI</v>
          </cell>
          <cell r="O995" t="str">
            <v>Douala 2</v>
          </cell>
          <cell r="P995" t="str">
            <v>Johan Tonye</v>
          </cell>
          <cell r="Q995">
            <v>655022001</v>
          </cell>
          <cell r="R995">
            <v>652269685</v>
          </cell>
          <cell r="S995" t="str">
            <v>Valery Doudou</v>
          </cell>
          <cell r="T995" t="str">
            <v>GEORGES NAKHOUL</v>
          </cell>
          <cell r="U995" t="str">
            <v>I H S</v>
          </cell>
        </row>
        <row r="996">
          <cell r="A996" t="str">
            <v>LIT_087</v>
          </cell>
          <cell r="B996" t="str">
            <v>IHS_DLA_048</v>
          </cell>
          <cell r="C996" t="str">
            <v>LIT_087</v>
          </cell>
          <cell r="D996" t="str">
            <v>Littoral</v>
          </cell>
          <cell r="E996" t="str">
            <v>Littoral</v>
          </cell>
          <cell r="F996" t="str">
            <v>Wouri</v>
          </cell>
          <cell r="G996" t="str">
            <v>P3</v>
          </cell>
          <cell r="H996" t="str">
            <v>Grid-Gen</v>
          </cell>
          <cell r="I996" t="str">
            <v>On Air</v>
          </cell>
          <cell r="J996" t="str">
            <v>Indoor</v>
          </cell>
          <cell r="K996" t="str">
            <v>AC</v>
          </cell>
          <cell r="L996" t="str">
            <v>SAGEMCOM</v>
          </cell>
          <cell r="M996" t="str">
            <v>Agip</v>
          </cell>
          <cell r="N996" t="str">
            <v>WOURI</v>
          </cell>
          <cell r="O996" t="str">
            <v>Douala 1</v>
          </cell>
          <cell r="P996" t="str">
            <v>Johan Tonye</v>
          </cell>
          <cell r="Q996">
            <v>655022001</v>
          </cell>
          <cell r="R996">
            <v>652269685</v>
          </cell>
          <cell r="S996" t="str">
            <v>Valery Doudou</v>
          </cell>
          <cell r="T996" t="str">
            <v>GEORGES NAKHOUL</v>
          </cell>
          <cell r="U996" t="str">
            <v>I H S</v>
          </cell>
        </row>
        <row r="997">
          <cell r="A997" t="str">
            <v>LIT_446</v>
          </cell>
          <cell r="B997" t="str">
            <v>IHS_DLA_432</v>
          </cell>
          <cell r="C997" t="str">
            <v>LIT_446</v>
          </cell>
          <cell r="D997" t="str">
            <v>Littoral</v>
          </cell>
          <cell r="E997" t="str">
            <v>Littoral</v>
          </cell>
          <cell r="F997" t="str">
            <v>Bonamoussadi Hôpital</v>
          </cell>
          <cell r="G997" t="str">
            <v>P3</v>
          </cell>
          <cell r="H997" t="str">
            <v>Grid-Gen</v>
          </cell>
          <cell r="I997" t="str">
            <v>On Air</v>
          </cell>
          <cell r="J997" t="str">
            <v>Outdoor</v>
          </cell>
          <cell r="K997" t="str">
            <v>AC</v>
          </cell>
          <cell r="L997" t="str">
            <v>SAGEMCOM</v>
          </cell>
          <cell r="M997" t="str">
            <v>Kotto</v>
          </cell>
          <cell r="N997" t="str">
            <v>WOURI</v>
          </cell>
          <cell r="O997" t="str">
            <v>Douala 5</v>
          </cell>
          <cell r="P997" t="str">
            <v>Johan Tonye</v>
          </cell>
          <cell r="Q997">
            <v>655022001</v>
          </cell>
          <cell r="R997">
            <v>652269685</v>
          </cell>
          <cell r="S997" t="str">
            <v>Valery Doudou</v>
          </cell>
          <cell r="T997" t="str">
            <v>GEORGES NAKHOUL</v>
          </cell>
          <cell r="U997" t="str">
            <v>I H S</v>
          </cell>
        </row>
        <row r="998">
          <cell r="A998" t="str">
            <v>LIT_453</v>
          </cell>
          <cell r="B998" t="str">
            <v>IHS_DLA_454</v>
          </cell>
          <cell r="C998" t="str">
            <v>LIT_453</v>
          </cell>
          <cell r="D998" t="str">
            <v>Littoral</v>
          </cell>
          <cell r="E998" t="str">
            <v>Littoral</v>
          </cell>
          <cell r="F998" t="str">
            <v>Avenue de Gaulle</v>
          </cell>
          <cell r="G998" t="str">
            <v>P3</v>
          </cell>
          <cell r="H998" t="str">
            <v>Grid Only</v>
          </cell>
          <cell r="I998" t="str">
            <v>On Air</v>
          </cell>
          <cell r="J998" t="str">
            <v>Outdoor</v>
          </cell>
          <cell r="K998" t="str">
            <v>AC</v>
          </cell>
          <cell r="L998" t="str">
            <v>SAGEMCOM</v>
          </cell>
          <cell r="M998" t="str">
            <v>Kayo Elie</v>
          </cell>
          <cell r="N998" t="str">
            <v>WOURI</v>
          </cell>
          <cell r="O998" t="str">
            <v>Douala 1</v>
          </cell>
          <cell r="P998" t="str">
            <v>Johan Tonye</v>
          </cell>
          <cell r="Q998">
            <v>655022001</v>
          </cell>
          <cell r="R998">
            <v>652269685</v>
          </cell>
          <cell r="S998" t="str">
            <v>Valery Doudou</v>
          </cell>
          <cell r="T998" t="str">
            <v>GEORGES NAKHOUL</v>
          </cell>
          <cell r="U998" t="str">
            <v>I H S</v>
          </cell>
        </row>
        <row r="999">
          <cell r="A999" t="str">
            <v>LIT_247</v>
          </cell>
          <cell r="B999" t="str">
            <v>IHS_DLA_255</v>
          </cell>
          <cell r="C999" t="str">
            <v>LIT_247</v>
          </cell>
          <cell r="D999" t="str">
            <v>Littoral</v>
          </cell>
          <cell r="E999" t="str">
            <v>Littoral</v>
          </cell>
          <cell r="F999" t="str">
            <v>Bsadi-BlocJ</v>
          </cell>
          <cell r="G999" t="str">
            <v>P3</v>
          </cell>
          <cell r="H999" t="str">
            <v>Grid-Gen</v>
          </cell>
          <cell r="I999" t="str">
            <v>On Air</v>
          </cell>
          <cell r="J999" t="str">
            <v>Outdoor</v>
          </cell>
          <cell r="K999" t="str">
            <v>AC</v>
          </cell>
          <cell r="L999" t="str">
            <v>SAGEMCOM</v>
          </cell>
          <cell r="M999" t="str">
            <v>Kotto</v>
          </cell>
          <cell r="N999" t="str">
            <v>WOURI</v>
          </cell>
          <cell r="O999" t="str">
            <v>Douala 5</v>
          </cell>
          <cell r="P999" t="str">
            <v>Johan Tonye</v>
          </cell>
          <cell r="Q999">
            <v>655022001</v>
          </cell>
          <cell r="R999">
            <v>652269685</v>
          </cell>
          <cell r="S999" t="str">
            <v>Valery Doudou</v>
          </cell>
          <cell r="T999" t="str">
            <v>GEORGES NAKHOUL</v>
          </cell>
          <cell r="U999" t="str">
            <v>I H S</v>
          </cell>
        </row>
        <row r="1000">
          <cell r="A1000" t="str">
            <v>LIT_242</v>
          </cell>
          <cell r="B1000" t="str">
            <v>IHS_DLA_049</v>
          </cell>
          <cell r="C1000" t="str">
            <v>LIT_242</v>
          </cell>
          <cell r="D1000" t="str">
            <v>Littoral</v>
          </cell>
          <cell r="E1000" t="str">
            <v>Littoral</v>
          </cell>
          <cell r="F1000" t="str">
            <v>SABC-Bali</v>
          </cell>
          <cell r="G1000" t="str">
            <v>P3</v>
          </cell>
          <cell r="H1000" t="str">
            <v>Grid-Gen</v>
          </cell>
          <cell r="I1000" t="str">
            <v>On Air</v>
          </cell>
          <cell r="J1000" t="str">
            <v>Outdoor</v>
          </cell>
          <cell r="K1000" t="str">
            <v>AC</v>
          </cell>
          <cell r="L1000" t="str">
            <v>SAGEMCOM</v>
          </cell>
          <cell r="M1000" t="str">
            <v>Bonapriso</v>
          </cell>
          <cell r="N1000" t="str">
            <v>WOURI</v>
          </cell>
          <cell r="O1000" t="str">
            <v>Douala 1</v>
          </cell>
          <cell r="P1000" t="str">
            <v>Johan Tonye</v>
          </cell>
          <cell r="Q1000">
            <v>655022001</v>
          </cell>
          <cell r="R1000">
            <v>652269685</v>
          </cell>
          <cell r="S1000" t="str">
            <v>Valery Doudou</v>
          </cell>
          <cell r="T1000" t="str">
            <v>GEORGES NAKHOUL</v>
          </cell>
          <cell r="U1000" t="str">
            <v>I H S</v>
          </cell>
        </row>
        <row r="1001">
          <cell r="A1001" t="str">
            <v>LIT_413</v>
          </cell>
          <cell r="B1001" t="str">
            <v>IHS_DLA_001</v>
          </cell>
          <cell r="C1001" t="str">
            <v>LIT_413</v>
          </cell>
          <cell r="D1001" t="str">
            <v>Littoral</v>
          </cell>
          <cell r="E1001" t="str">
            <v>Littoral</v>
          </cell>
          <cell r="F1001" t="str">
            <v>Bali-Koumassi</v>
          </cell>
          <cell r="G1001" t="str">
            <v>P3</v>
          </cell>
          <cell r="H1001" t="str">
            <v>Grid-Gen</v>
          </cell>
          <cell r="I1001" t="str">
            <v>On Air</v>
          </cell>
          <cell r="J1001" t="str">
            <v>Outdoor</v>
          </cell>
          <cell r="K1001" t="str">
            <v>AC</v>
          </cell>
          <cell r="L1001" t="str">
            <v>SAGEMCOM</v>
          </cell>
          <cell r="M1001" t="str">
            <v>Kayo Elie</v>
          </cell>
          <cell r="N1001" t="str">
            <v>WOURI</v>
          </cell>
          <cell r="O1001" t="str">
            <v>Douala 1</v>
          </cell>
          <cell r="P1001" t="str">
            <v>Johan Tonye</v>
          </cell>
          <cell r="Q1001">
            <v>655022001</v>
          </cell>
          <cell r="R1001">
            <v>652269685</v>
          </cell>
          <cell r="S1001" t="str">
            <v>Valery Doudou</v>
          </cell>
          <cell r="T1001" t="str">
            <v>GEORGES NAKHOUL</v>
          </cell>
          <cell r="U1001" t="str">
            <v>I H S</v>
          </cell>
        </row>
        <row r="1002">
          <cell r="A1002" t="str">
            <v>LIT_099</v>
          </cell>
          <cell r="B1002" t="str">
            <v>IHS_DLA_087</v>
          </cell>
          <cell r="C1002" t="str">
            <v>LIT_099</v>
          </cell>
          <cell r="D1002" t="str">
            <v>Littoral</v>
          </cell>
          <cell r="E1002" t="str">
            <v>Littoral</v>
          </cell>
          <cell r="F1002" t="str">
            <v>H-Sawa</v>
          </cell>
          <cell r="G1002" t="str">
            <v>P3</v>
          </cell>
          <cell r="H1002" t="str">
            <v>Grid Only</v>
          </cell>
          <cell r="I1002" t="str">
            <v>On Air</v>
          </cell>
          <cell r="J1002" t="str">
            <v>Indoor</v>
          </cell>
          <cell r="K1002" t="str">
            <v>AC</v>
          </cell>
          <cell r="L1002" t="str">
            <v>SAGEMCOM</v>
          </cell>
          <cell r="M1002" t="str">
            <v>Kayo Elie</v>
          </cell>
          <cell r="N1002" t="str">
            <v>WOURI</v>
          </cell>
          <cell r="O1002" t="str">
            <v>Douala 1</v>
          </cell>
          <cell r="P1002" t="str">
            <v>Johan Tonye</v>
          </cell>
          <cell r="Q1002">
            <v>655022001</v>
          </cell>
          <cell r="R1002">
            <v>652269685</v>
          </cell>
          <cell r="S1002" t="str">
            <v>Valery Doudou</v>
          </cell>
          <cell r="T1002" t="str">
            <v>GEORGES NAKHOUL</v>
          </cell>
          <cell r="U1002" t="str">
            <v>I H S</v>
          </cell>
        </row>
        <row r="1003">
          <cell r="A1003" t="str">
            <v>LIT_065</v>
          </cell>
          <cell r="B1003" t="str">
            <v>IHS_DLA_036</v>
          </cell>
          <cell r="C1003" t="str">
            <v>LIT_065</v>
          </cell>
          <cell r="D1003" t="str">
            <v>Littoral</v>
          </cell>
          <cell r="E1003" t="str">
            <v>Littoral</v>
          </cell>
          <cell r="F1003" t="str">
            <v>H-Lumiere</v>
          </cell>
          <cell r="G1003" t="str">
            <v>P3</v>
          </cell>
          <cell r="H1003" t="str">
            <v>Grid Only</v>
          </cell>
          <cell r="I1003" t="str">
            <v>On Air</v>
          </cell>
          <cell r="J1003" t="str">
            <v>Indoor</v>
          </cell>
          <cell r="K1003" t="str">
            <v>AC</v>
          </cell>
          <cell r="L1003" t="str">
            <v>SAGEMCOM</v>
          </cell>
          <cell r="M1003" t="str">
            <v>Agip</v>
          </cell>
          <cell r="N1003" t="str">
            <v>WOURI</v>
          </cell>
          <cell r="O1003" t="str">
            <v>Douala 1</v>
          </cell>
          <cell r="P1003" t="str">
            <v>Johan Tonye</v>
          </cell>
          <cell r="Q1003">
            <v>655022001</v>
          </cell>
          <cell r="R1003">
            <v>652269685</v>
          </cell>
          <cell r="S1003" t="str">
            <v>Valery Doudou</v>
          </cell>
          <cell r="T1003" t="str">
            <v>GEORGES NAKHOUL</v>
          </cell>
          <cell r="U1003" t="str">
            <v>I H S</v>
          </cell>
        </row>
        <row r="1004">
          <cell r="A1004" t="str">
            <v>LIT_008</v>
          </cell>
          <cell r="B1004" t="str">
            <v>IHS_DLA_010</v>
          </cell>
          <cell r="C1004" t="str">
            <v>LIT_008</v>
          </cell>
          <cell r="D1004" t="str">
            <v>Littoral</v>
          </cell>
          <cell r="E1004" t="str">
            <v>Littoral</v>
          </cell>
          <cell r="F1004" t="str">
            <v>Hila</v>
          </cell>
          <cell r="G1004" t="str">
            <v>P3</v>
          </cell>
          <cell r="H1004" t="str">
            <v>Grid Only</v>
          </cell>
          <cell r="I1004" t="str">
            <v>On Air</v>
          </cell>
          <cell r="J1004" t="str">
            <v>Indoor</v>
          </cell>
          <cell r="K1004" t="str">
            <v>AC</v>
          </cell>
          <cell r="L1004" t="str">
            <v>SAGEMCOM</v>
          </cell>
          <cell r="M1004" t="str">
            <v>Bonapriso</v>
          </cell>
          <cell r="N1004" t="str">
            <v>WOURI</v>
          </cell>
          <cell r="O1004" t="str">
            <v>Douala 1</v>
          </cell>
          <cell r="P1004" t="str">
            <v>Johan Tonye</v>
          </cell>
          <cell r="Q1004">
            <v>655022001</v>
          </cell>
          <cell r="R1004">
            <v>652269685</v>
          </cell>
          <cell r="S1004" t="str">
            <v>Valery Doudou</v>
          </cell>
          <cell r="T1004" t="str">
            <v>GEORGES NAKHOUL</v>
          </cell>
          <cell r="U1004" t="str">
            <v>I H S</v>
          </cell>
        </row>
        <row r="1005">
          <cell r="A1005" t="str">
            <v>LIT_367</v>
          </cell>
          <cell r="B1005" t="str">
            <v>IHS_DLA_074</v>
          </cell>
          <cell r="C1005" t="str">
            <v>LIT_367</v>
          </cell>
          <cell r="D1005" t="str">
            <v>Littoral</v>
          </cell>
          <cell r="E1005" t="str">
            <v>Littoral</v>
          </cell>
          <cell r="F1005" t="str">
            <v>Activa-Akwa</v>
          </cell>
          <cell r="G1005" t="str">
            <v>P3</v>
          </cell>
          <cell r="H1005" t="str">
            <v>Grid Only</v>
          </cell>
          <cell r="I1005" t="str">
            <v>On Air</v>
          </cell>
          <cell r="J1005" t="str">
            <v>Outdoor</v>
          </cell>
          <cell r="K1005" t="str">
            <v>AC</v>
          </cell>
          <cell r="L1005" t="str">
            <v>SAGEMCOM</v>
          </cell>
          <cell r="M1005" t="str">
            <v>Agip</v>
          </cell>
          <cell r="N1005" t="str">
            <v>WOURI</v>
          </cell>
          <cell r="O1005" t="str">
            <v>Douala 1</v>
          </cell>
          <cell r="P1005" t="str">
            <v>Johan Tonye</v>
          </cell>
          <cell r="Q1005">
            <v>655022001</v>
          </cell>
          <cell r="R1005">
            <v>652269685</v>
          </cell>
          <cell r="S1005" t="str">
            <v>Valery Doudou</v>
          </cell>
          <cell r="T1005" t="str">
            <v>GEORGES NAKHOUL</v>
          </cell>
          <cell r="U1005" t="str">
            <v>I H S</v>
          </cell>
        </row>
        <row r="1006">
          <cell r="A1006" t="str">
            <v>LIT_171</v>
          </cell>
          <cell r="B1006" t="str">
            <v>IHS_MBG_029</v>
          </cell>
          <cell r="C1006" t="str">
            <v>LIT_171</v>
          </cell>
          <cell r="D1006" t="str">
            <v>Littoral</v>
          </cell>
          <cell r="E1006" t="str">
            <v>Littoral</v>
          </cell>
          <cell r="F1006" t="str">
            <v>Santa Barbara New</v>
          </cell>
          <cell r="G1006" t="str">
            <v>P3</v>
          </cell>
          <cell r="H1006" t="str">
            <v>Grid Only</v>
          </cell>
          <cell r="I1006" t="str">
            <v>On Air</v>
          </cell>
          <cell r="J1006" t="str">
            <v>Outdoor</v>
          </cell>
          <cell r="K1006" t="str">
            <v>AC</v>
          </cell>
          <cell r="L1006" t="str">
            <v>SAGEMCOM</v>
          </cell>
          <cell r="M1006" t="str">
            <v>Kotto</v>
          </cell>
          <cell r="N1006" t="str">
            <v>WOURI</v>
          </cell>
          <cell r="O1006" t="str">
            <v>Douala 5</v>
          </cell>
          <cell r="P1006" t="str">
            <v>Johan Tonye</v>
          </cell>
          <cell r="Q1006">
            <v>655022001</v>
          </cell>
          <cell r="R1006">
            <v>652269685</v>
          </cell>
          <cell r="S1006" t="str">
            <v>Valery Doudou</v>
          </cell>
          <cell r="T1006" t="str">
            <v>GEORGES NAKHOUL</v>
          </cell>
          <cell r="U1006" t="str">
            <v>I H S</v>
          </cell>
        </row>
        <row r="1007">
          <cell r="A1007" t="str">
            <v>LIT_427</v>
          </cell>
          <cell r="B1007" t="str">
            <v>IHS_DLA_050</v>
          </cell>
          <cell r="C1007" t="str">
            <v>LIT_427</v>
          </cell>
          <cell r="D1007" t="str">
            <v>Littoral</v>
          </cell>
          <cell r="E1007" t="str">
            <v>Littoral</v>
          </cell>
          <cell r="F1007" t="str">
            <v>Lycee technique Koumassi</v>
          </cell>
          <cell r="G1007" t="str">
            <v>P3</v>
          </cell>
          <cell r="H1007" t="str">
            <v>Grid-Gen</v>
          </cell>
          <cell r="I1007" t="str">
            <v>On Air</v>
          </cell>
          <cell r="J1007" t="str">
            <v>Indoor</v>
          </cell>
          <cell r="K1007" t="str">
            <v>AC</v>
          </cell>
          <cell r="L1007" t="str">
            <v>SAGEMCOM</v>
          </cell>
          <cell r="M1007" t="str">
            <v>Kayo Elie</v>
          </cell>
          <cell r="N1007" t="str">
            <v>WOURI</v>
          </cell>
          <cell r="O1007" t="str">
            <v>Douala 1</v>
          </cell>
          <cell r="P1007" t="str">
            <v>Johan Tonye</v>
          </cell>
          <cell r="Q1007">
            <v>655022001</v>
          </cell>
          <cell r="R1007">
            <v>652269685</v>
          </cell>
          <cell r="S1007" t="str">
            <v>Valery Doudou</v>
          </cell>
          <cell r="T1007" t="str">
            <v>GEORGES NAKHOUL</v>
          </cell>
          <cell r="U1007" t="str">
            <v>I H S</v>
          </cell>
        </row>
        <row r="1008">
          <cell r="A1008" t="str">
            <v>LIT_410</v>
          </cell>
          <cell r="B1008" t="str">
            <v>IHS_DLA_427</v>
          </cell>
          <cell r="C1008" t="str">
            <v>LIT_410</v>
          </cell>
          <cell r="D1008" t="str">
            <v>Littoral</v>
          </cell>
          <cell r="E1008" t="str">
            <v>Littoral</v>
          </cell>
          <cell r="F1008" t="str">
            <v>Bonapriso Vanitex New</v>
          </cell>
          <cell r="G1008" t="str">
            <v>P4</v>
          </cell>
          <cell r="H1008" t="str">
            <v>Grid-Gen</v>
          </cell>
          <cell r="I1008" t="str">
            <v>On Air</v>
          </cell>
          <cell r="J1008" t="str">
            <v>Outdoor</v>
          </cell>
          <cell r="K1008" t="str">
            <v>AC</v>
          </cell>
          <cell r="L1008" t="str">
            <v>SAGEMCOM</v>
          </cell>
          <cell r="M1008" t="str">
            <v>Bonapriso</v>
          </cell>
          <cell r="N1008" t="str">
            <v>WOURI</v>
          </cell>
          <cell r="O1008" t="str">
            <v>Douala 1</v>
          </cell>
          <cell r="P1008" t="str">
            <v>Johan Tonye</v>
          </cell>
          <cell r="Q1008">
            <v>655022001</v>
          </cell>
          <cell r="R1008">
            <v>652269685</v>
          </cell>
          <cell r="S1008" t="str">
            <v>Valery Doudou</v>
          </cell>
          <cell r="T1008" t="str">
            <v>GEORGES NAKHOUL</v>
          </cell>
          <cell r="U1008" t="str">
            <v>I H S</v>
          </cell>
        </row>
        <row r="1009">
          <cell r="A1009" t="str">
            <v>LIT_454</v>
          </cell>
          <cell r="B1009" t="str">
            <v>IHS_DLA_450</v>
          </cell>
          <cell r="C1009" t="str">
            <v>LIT_454</v>
          </cell>
          <cell r="D1009" t="str">
            <v>Littoral</v>
          </cell>
          <cell r="E1009" t="str">
            <v>Littoral</v>
          </cell>
          <cell r="F1009" t="str">
            <v>Kotto Eglise EPC</v>
          </cell>
          <cell r="G1009" t="str">
            <v>P4</v>
          </cell>
          <cell r="H1009" t="str">
            <v>Grid-Gen</v>
          </cell>
          <cell r="I1009" t="str">
            <v>On Air</v>
          </cell>
          <cell r="J1009" t="str">
            <v>Outdoor</v>
          </cell>
          <cell r="K1009" t="str">
            <v>AC</v>
          </cell>
          <cell r="L1009" t="str">
            <v>SAGEMCOM</v>
          </cell>
          <cell r="M1009" t="str">
            <v>Kotto</v>
          </cell>
          <cell r="N1009" t="str">
            <v>WOURI</v>
          </cell>
          <cell r="O1009" t="str">
            <v>Douala 5</v>
          </cell>
          <cell r="P1009" t="str">
            <v>Johan Tonye</v>
          </cell>
          <cell r="Q1009">
            <v>655022001</v>
          </cell>
          <cell r="R1009">
            <v>652269685</v>
          </cell>
          <cell r="S1009" t="str">
            <v>Valery Doudou</v>
          </cell>
          <cell r="T1009" t="str">
            <v>GEORGES NAKHOUL</v>
          </cell>
          <cell r="U1009" t="str">
            <v>I H S</v>
          </cell>
        </row>
        <row r="1010">
          <cell r="A1010" t="str">
            <v>LIT_358</v>
          </cell>
          <cell r="B1010" t="str">
            <v>IHS_DLA_273</v>
          </cell>
          <cell r="C1010" t="str">
            <v>LIT_358</v>
          </cell>
          <cell r="D1010" t="str">
            <v>Littoral</v>
          </cell>
          <cell r="E1010" t="str">
            <v>Littoral</v>
          </cell>
          <cell r="F1010" t="str">
            <v>Bonangang</v>
          </cell>
          <cell r="G1010" t="str">
            <v>P4</v>
          </cell>
          <cell r="H1010" t="str">
            <v>Grid-Gen</v>
          </cell>
          <cell r="I1010" t="str">
            <v>On Air</v>
          </cell>
          <cell r="J1010" t="str">
            <v>Outdoor</v>
          </cell>
          <cell r="K1010" t="str">
            <v>AC</v>
          </cell>
          <cell r="L1010" t="str">
            <v>SAGEMCOM</v>
          </cell>
          <cell r="M1010" t="str">
            <v>Kotto</v>
          </cell>
          <cell r="N1010" t="str">
            <v>WOURI</v>
          </cell>
          <cell r="O1010" t="str">
            <v>Douala 5</v>
          </cell>
          <cell r="P1010" t="str">
            <v>Johan Tonye</v>
          </cell>
          <cell r="Q1010">
            <v>655022001</v>
          </cell>
          <cell r="R1010">
            <v>652269685</v>
          </cell>
          <cell r="S1010" t="str">
            <v>Valery Doudou</v>
          </cell>
          <cell r="T1010" t="str">
            <v>GEORGES NAKHOUL</v>
          </cell>
          <cell r="U1010" t="str">
            <v>I H S</v>
          </cell>
        </row>
        <row r="1011">
          <cell r="A1011" t="str">
            <v>LIT_400</v>
          </cell>
          <cell r="B1011" t="str">
            <v>IHS_DLA_229</v>
          </cell>
          <cell r="C1011" t="str">
            <v>LIT_400</v>
          </cell>
          <cell r="D1011" t="str">
            <v>Littoral</v>
          </cell>
          <cell r="E1011" t="str">
            <v>Littoral</v>
          </cell>
          <cell r="F1011" t="str">
            <v>Bonawon</v>
          </cell>
          <cell r="G1011" t="str">
            <v>P4</v>
          </cell>
          <cell r="H1011" t="str">
            <v>Grid-Gen</v>
          </cell>
          <cell r="I1011" t="str">
            <v>On Air</v>
          </cell>
          <cell r="J1011" t="str">
            <v>Outdoor</v>
          </cell>
          <cell r="K1011" t="str">
            <v>AC</v>
          </cell>
          <cell r="L1011" t="str">
            <v>SAGEMCOM</v>
          </cell>
          <cell r="M1011" t="str">
            <v>Kotto</v>
          </cell>
          <cell r="N1011" t="str">
            <v>WOURI</v>
          </cell>
          <cell r="O1011" t="str">
            <v>Douala 5</v>
          </cell>
          <cell r="P1011" t="str">
            <v>Johan Tonye</v>
          </cell>
          <cell r="Q1011">
            <v>655022001</v>
          </cell>
          <cell r="R1011">
            <v>652269685</v>
          </cell>
          <cell r="S1011" t="str">
            <v>Valery Doudou</v>
          </cell>
          <cell r="T1011" t="str">
            <v>GEORGES NAKHOUL</v>
          </cell>
          <cell r="U1011" t="str">
            <v>I H S</v>
          </cell>
        </row>
        <row r="1012">
          <cell r="A1012" t="str">
            <v>LIT_347</v>
          </cell>
          <cell r="B1012" t="str">
            <v>IHS_DLA_117</v>
          </cell>
          <cell r="C1012" t="str">
            <v>LIT_347</v>
          </cell>
          <cell r="D1012" t="str">
            <v>Littoral</v>
          </cell>
          <cell r="E1012" t="str">
            <v>Littoral</v>
          </cell>
          <cell r="F1012" t="str">
            <v>Base-Navale</v>
          </cell>
          <cell r="G1012" t="str">
            <v>P4</v>
          </cell>
          <cell r="H1012" t="str">
            <v>Grid-Gen</v>
          </cell>
          <cell r="I1012" t="str">
            <v>On Air</v>
          </cell>
          <cell r="J1012" t="str">
            <v>Outdoor</v>
          </cell>
          <cell r="K1012" t="str">
            <v>AC</v>
          </cell>
          <cell r="L1012" t="str">
            <v>SAGEMCOM</v>
          </cell>
          <cell r="M1012" t="str">
            <v>Kayo Elie</v>
          </cell>
          <cell r="N1012" t="str">
            <v>WOURI</v>
          </cell>
          <cell r="O1012" t="str">
            <v>Douala 1</v>
          </cell>
          <cell r="P1012" t="str">
            <v>Johan Tonye</v>
          </cell>
          <cell r="Q1012">
            <v>655022001</v>
          </cell>
          <cell r="R1012">
            <v>652269685</v>
          </cell>
          <cell r="S1012" t="str">
            <v>Valery Doudou</v>
          </cell>
          <cell r="T1012" t="str">
            <v>GEORGES NAKHOUL</v>
          </cell>
          <cell r="U1012" t="str">
            <v>I H S</v>
          </cell>
        </row>
        <row r="1013">
          <cell r="A1013" t="str">
            <v>LIT_401</v>
          </cell>
          <cell r="B1013" t="str">
            <v>IHS_DLA_156</v>
          </cell>
          <cell r="C1013" t="str">
            <v>LIT_401</v>
          </cell>
          <cell r="D1013" t="str">
            <v>Littoral</v>
          </cell>
          <cell r="E1013" t="str">
            <v>Littoral</v>
          </cell>
          <cell r="F1013" t="str">
            <v>Makepe-Maturite</v>
          </cell>
          <cell r="G1013" t="str">
            <v>P4</v>
          </cell>
          <cell r="H1013" t="str">
            <v>Grid-Gen</v>
          </cell>
          <cell r="I1013" t="str">
            <v>On Air</v>
          </cell>
          <cell r="J1013" t="str">
            <v>Outdoor</v>
          </cell>
          <cell r="K1013" t="str">
            <v>AC</v>
          </cell>
          <cell r="L1013" t="str">
            <v>SAGEMCOM</v>
          </cell>
          <cell r="M1013" t="str">
            <v>Kotto</v>
          </cell>
          <cell r="N1013" t="str">
            <v>WOURI</v>
          </cell>
          <cell r="O1013" t="str">
            <v>Douala 5</v>
          </cell>
          <cell r="P1013" t="str">
            <v>Johan Tonye</v>
          </cell>
          <cell r="Q1013">
            <v>655022001</v>
          </cell>
          <cell r="R1013">
            <v>652269685</v>
          </cell>
          <cell r="S1013" t="str">
            <v>Valery Doudou</v>
          </cell>
          <cell r="T1013" t="str">
            <v>GEORGES NAKHOUL</v>
          </cell>
          <cell r="U1013" t="str">
            <v>I H S</v>
          </cell>
        </row>
        <row r="1014">
          <cell r="A1014" t="str">
            <v>LIT_411</v>
          </cell>
          <cell r="B1014" t="str">
            <v>IHS_DLA_034</v>
          </cell>
          <cell r="C1014" t="str">
            <v>LIT_411</v>
          </cell>
          <cell r="D1014" t="str">
            <v>Littoral</v>
          </cell>
          <cell r="E1014" t="str">
            <v>Littoral</v>
          </cell>
          <cell r="F1014" t="str">
            <v>Ngodi-Cimetiere</v>
          </cell>
          <cell r="G1014" t="str">
            <v>P4</v>
          </cell>
          <cell r="H1014" t="str">
            <v>Grid Only</v>
          </cell>
          <cell r="I1014" t="str">
            <v>On Air</v>
          </cell>
          <cell r="J1014" t="str">
            <v>Outdoor</v>
          </cell>
          <cell r="K1014" t="str">
            <v>AC</v>
          </cell>
          <cell r="L1014" t="str">
            <v>SAGEMCOM</v>
          </cell>
          <cell r="M1014" t="str">
            <v>Agip</v>
          </cell>
          <cell r="N1014" t="str">
            <v>WOURI</v>
          </cell>
          <cell r="O1014" t="str">
            <v>Douala 1</v>
          </cell>
          <cell r="P1014" t="str">
            <v>Johan Tonye</v>
          </cell>
          <cell r="Q1014">
            <v>655022001</v>
          </cell>
          <cell r="R1014">
            <v>652269685</v>
          </cell>
          <cell r="S1014" t="str">
            <v>Valery Doudou</v>
          </cell>
          <cell r="T1014" t="str">
            <v>GEORGES NAKHOUL</v>
          </cell>
          <cell r="U1014" t="str">
            <v>I H S</v>
          </cell>
        </row>
        <row r="1015">
          <cell r="A1015" t="str">
            <v>LIT_014</v>
          </cell>
          <cell r="B1015" t="str">
            <v>IHS_DLA_006</v>
          </cell>
          <cell r="C1015" t="str">
            <v>LIT_014</v>
          </cell>
          <cell r="D1015" t="str">
            <v>Littoral</v>
          </cell>
          <cell r="E1015" t="str">
            <v>Littoral</v>
          </cell>
          <cell r="F1015" t="str">
            <v>Stamatiades</v>
          </cell>
          <cell r="G1015" t="str">
            <v>P4</v>
          </cell>
          <cell r="H1015" t="str">
            <v>Grid Only</v>
          </cell>
          <cell r="I1015" t="str">
            <v>On Air</v>
          </cell>
          <cell r="J1015" t="str">
            <v>Indoor</v>
          </cell>
          <cell r="K1015" t="str">
            <v>AC</v>
          </cell>
          <cell r="L1015" t="str">
            <v>SAGEMCOM</v>
          </cell>
          <cell r="M1015" t="str">
            <v>Agip</v>
          </cell>
          <cell r="N1015" t="str">
            <v>WOURI</v>
          </cell>
          <cell r="O1015" t="str">
            <v>Douala 1</v>
          </cell>
          <cell r="P1015" t="str">
            <v>Johan Tonye</v>
          </cell>
          <cell r="Q1015">
            <v>655022001</v>
          </cell>
          <cell r="R1015">
            <v>652269685</v>
          </cell>
          <cell r="S1015" t="str">
            <v>Valery Doudou</v>
          </cell>
          <cell r="T1015" t="str">
            <v>GEORGES NAKHOUL</v>
          </cell>
          <cell r="U1015" t="str">
            <v>I H S</v>
          </cell>
        </row>
        <row r="1016">
          <cell r="A1016" t="str">
            <v>LIT_091</v>
          </cell>
          <cell r="B1016" t="str">
            <v>IHS_DLA_042</v>
          </cell>
          <cell r="C1016" t="str">
            <v>LIT_091</v>
          </cell>
          <cell r="D1016" t="str">
            <v>Littoral</v>
          </cell>
          <cell r="E1016" t="str">
            <v>Littoral</v>
          </cell>
          <cell r="F1016" t="str">
            <v>Nkongmondo</v>
          </cell>
          <cell r="G1016" t="str">
            <v>P4</v>
          </cell>
          <cell r="H1016" t="str">
            <v>Grid Only</v>
          </cell>
          <cell r="I1016" t="str">
            <v>On Air</v>
          </cell>
          <cell r="J1016" t="str">
            <v>Indoor</v>
          </cell>
          <cell r="K1016" t="str">
            <v>AC</v>
          </cell>
          <cell r="L1016" t="str">
            <v>SAGEMCOM</v>
          </cell>
          <cell r="M1016" t="str">
            <v>Bonapriso</v>
          </cell>
          <cell r="N1016" t="str">
            <v>WOURI</v>
          </cell>
          <cell r="O1016" t="str">
            <v>Douala 1</v>
          </cell>
          <cell r="P1016" t="str">
            <v>Johan Tonye</v>
          </cell>
          <cell r="Q1016">
            <v>655022001</v>
          </cell>
          <cell r="R1016">
            <v>652269685</v>
          </cell>
          <cell r="S1016" t="str">
            <v>Valery Doudou</v>
          </cell>
          <cell r="T1016" t="str">
            <v>GEORGES NAKHOUL</v>
          </cell>
          <cell r="U1016" t="str">
            <v>I H S</v>
          </cell>
        </row>
        <row r="1017">
          <cell r="A1017" t="str">
            <v>LIT_325</v>
          </cell>
          <cell r="B1017" t="str">
            <v>IHS_DLA_044</v>
          </cell>
          <cell r="C1017" t="str">
            <v>LIT_325</v>
          </cell>
          <cell r="D1017" t="str">
            <v>Littoral</v>
          </cell>
          <cell r="E1017" t="str">
            <v>Littoral</v>
          </cell>
          <cell r="F1017" t="str">
            <v>Hogmeni</v>
          </cell>
          <cell r="G1017" t="str">
            <v>P4</v>
          </cell>
          <cell r="H1017" t="str">
            <v>Grid Only</v>
          </cell>
          <cell r="I1017" t="str">
            <v>On Air</v>
          </cell>
          <cell r="J1017" t="str">
            <v>Outdoor</v>
          </cell>
          <cell r="K1017" t="str">
            <v>AC</v>
          </cell>
          <cell r="L1017" t="str">
            <v>SAGEMCOM</v>
          </cell>
          <cell r="M1017" t="str">
            <v>Kayo Elie</v>
          </cell>
          <cell r="N1017" t="str">
            <v>WOURI</v>
          </cell>
          <cell r="O1017" t="str">
            <v>Douala 1</v>
          </cell>
          <cell r="P1017" t="str">
            <v>Johan Tonye</v>
          </cell>
          <cell r="Q1017">
            <v>655022001</v>
          </cell>
          <cell r="R1017">
            <v>652269685</v>
          </cell>
          <cell r="S1017" t="str">
            <v>Valery Doudou</v>
          </cell>
          <cell r="T1017" t="str">
            <v>GEORGES NAKHOUL</v>
          </cell>
          <cell r="U1017" t="str">
            <v>I H S</v>
          </cell>
        </row>
        <row r="1018">
          <cell r="A1018" t="str">
            <v>LIT_373</v>
          </cell>
          <cell r="B1018" t="str">
            <v>IHS_DLA_190</v>
          </cell>
          <cell r="C1018" t="str">
            <v>LIT_373</v>
          </cell>
          <cell r="D1018" t="str">
            <v>Littoral</v>
          </cell>
          <cell r="E1018" t="str">
            <v>Littoral</v>
          </cell>
          <cell r="F1018" t="str">
            <v>Missoke-Universite</v>
          </cell>
          <cell r="G1018" t="str">
            <v>P4</v>
          </cell>
          <cell r="H1018" t="str">
            <v>Grid-Gen</v>
          </cell>
          <cell r="I1018" t="str">
            <v>On Air</v>
          </cell>
          <cell r="J1018" t="str">
            <v>Outdoor</v>
          </cell>
          <cell r="K1018" t="str">
            <v>AC</v>
          </cell>
          <cell r="L1018" t="str">
            <v>SAGEMCOM</v>
          </cell>
          <cell r="M1018" t="str">
            <v>Kotto</v>
          </cell>
          <cell r="N1018" t="str">
            <v>WOURI</v>
          </cell>
          <cell r="O1018" t="str">
            <v>Douala 5</v>
          </cell>
          <cell r="P1018" t="str">
            <v>Johan Tonye</v>
          </cell>
          <cell r="Q1018">
            <v>655022001</v>
          </cell>
          <cell r="R1018">
            <v>652269685</v>
          </cell>
          <cell r="S1018" t="str">
            <v>Valery Doudou</v>
          </cell>
          <cell r="T1018" t="str">
            <v>GEORGES NAKHOUL</v>
          </cell>
          <cell r="U1018" t="str">
            <v>I H S</v>
          </cell>
        </row>
        <row r="1019">
          <cell r="A1019" t="str">
            <v>LIT_057</v>
          </cell>
          <cell r="B1019" t="str">
            <v>IHS_DLA_254</v>
          </cell>
          <cell r="C1019" t="str">
            <v>LIT_057</v>
          </cell>
          <cell r="D1019" t="str">
            <v>Littoral</v>
          </cell>
          <cell r="E1019" t="str">
            <v>Littoral</v>
          </cell>
          <cell r="F1019" t="str">
            <v>Bsadi-Terminus</v>
          </cell>
          <cell r="G1019" t="str">
            <v>P4</v>
          </cell>
          <cell r="H1019" t="str">
            <v>Grid Only</v>
          </cell>
          <cell r="I1019" t="str">
            <v>On Air</v>
          </cell>
          <cell r="J1019" t="str">
            <v>Indoor</v>
          </cell>
          <cell r="K1019" t="str">
            <v>AC</v>
          </cell>
          <cell r="L1019" t="str">
            <v>SAGEMCOM</v>
          </cell>
          <cell r="M1019" t="str">
            <v>Kotto</v>
          </cell>
          <cell r="N1019" t="str">
            <v>WOURI</v>
          </cell>
          <cell r="O1019" t="str">
            <v>Douala 5</v>
          </cell>
          <cell r="P1019" t="str">
            <v>Johan Tonye</v>
          </cell>
          <cell r="Q1019">
            <v>655022001</v>
          </cell>
          <cell r="R1019">
            <v>652269685</v>
          </cell>
          <cell r="S1019" t="str">
            <v>Valery Doudou</v>
          </cell>
          <cell r="T1019" t="str">
            <v>GEORGES NAKHOUL</v>
          </cell>
          <cell r="U1019" t="str">
            <v>I H S</v>
          </cell>
        </row>
        <row r="1020">
          <cell r="A1020" t="str">
            <v>LIT_357</v>
          </cell>
          <cell r="B1020" t="str">
            <v>IHS_DLA_228</v>
          </cell>
          <cell r="C1020" t="str">
            <v>LIT_357</v>
          </cell>
          <cell r="D1020" t="str">
            <v>Littoral</v>
          </cell>
          <cell r="E1020" t="str">
            <v>Littoral</v>
          </cell>
          <cell r="F1020" t="str">
            <v>Makepe-AES</v>
          </cell>
          <cell r="G1020" t="str">
            <v>P4</v>
          </cell>
          <cell r="H1020" t="str">
            <v>Grid Only</v>
          </cell>
          <cell r="I1020" t="str">
            <v>On Air</v>
          </cell>
          <cell r="J1020" t="str">
            <v>Outdoor</v>
          </cell>
          <cell r="K1020" t="str">
            <v>AC</v>
          </cell>
          <cell r="L1020" t="str">
            <v>SAGEMCOM</v>
          </cell>
          <cell r="M1020" t="str">
            <v>Kotto</v>
          </cell>
          <cell r="N1020" t="str">
            <v>WOURI</v>
          </cell>
          <cell r="O1020" t="str">
            <v>Douala 5</v>
          </cell>
          <cell r="P1020" t="str">
            <v>Johan Tonye</v>
          </cell>
          <cell r="Q1020">
            <v>655022001</v>
          </cell>
          <cell r="R1020">
            <v>652269685</v>
          </cell>
          <cell r="S1020" t="str">
            <v>Valery Doudou</v>
          </cell>
          <cell r="T1020" t="str">
            <v>GEORGES NAKHOUL</v>
          </cell>
          <cell r="U1020" t="str">
            <v>I H S</v>
          </cell>
        </row>
        <row r="1021">
          <cell r="A1021" t="str">
            <v>LIT_460</v>
          </cell>
          <cell r="B1021" t="str">
            <v>IHS_DLA_447</v>
          </cell>
          <cell r="C1021" t="str">
            <v>LIT_460</v>
          </cell>
          <cell r="D1021" t="str">
            <v>Littoral</v>
          </cell>
          <cell r="E1021" t="str">
            <v>Littoral</v>
          </cell>
          <cell r="F1021" t="str">
            <v>Ngodi Akwa</v>
          </cell>
          <cell r="G1021" t="str">
            <v>P4</v>
          </cell>
          <cell r="H1021" t="str">
            <v>Grid Only</v>
          </cell>
          <cell r="I1021" t="str">
            <v>On Air</v>
          </cell>
          <cell r="J1021" t="str">
            <v>Outdoor</v>
          </cell>
          <cell r="K1021" t="str">
            <v>AC</v>
          </cell>
          <cell r="L1021" t="str">
            <v>SAGEMCOM</v>
          </cell>
          <cell r="M1021" t="str">
            <v>Agip</v>
          </cell>
          <cell r="N1021" t="str">
            <v>WOURI</v>
          </cell>
          <cell r="O1021" t="str">
            <v>Douala 1</v>
          </cell>
          <cell r="P1021" t="str">
            <v>Johan Tonye</v>
          </cell>
          <cell r="Q1021">
            <v>655022001</v>
          </cell>
          <cell r="R1021">
            <v>652269685</v>
          </cell>
          <cell r="S1021" t="str">
            <v>Valery Doudou</v>
          </cell>
          <cell r="T1021" t="str">
            <v>GEORGES NAKHOUL</v>
          </cell>
          <cell r="U1021" t="str">
            <v>I H S</v>
          </cell>
        </row>
        <row r="1022">
          <cell r="A1022" t="str">
            <v>LIT_120</v>
          </cell>
          <cell r="B1022" t="str">
            <v>IHS_DLA_055</v>
          </cell>
          <cell r="C1022" t="str">
            <v>LIT_120</v>
          </cell>
          <cell r="D1022" t="str">
            <v>Littoral</v>
          </cell>
          <cell r="E1022" t="str">
            <v>Littoral</v>
          </cell>
          <cell r="F1022" t="str">
            <v>Bonamouti</v>
          </cell>
          <cell r="G1022" t="str">
            <v>P4</v>
          </cell>
          <cell r="H1022" t="str">
            <v>Grid Only</v>
          </cell>
          <cell r="I1022" t="str">
            <v>On Air</v>
          </cell>
          <cell r="J1022" t="str">
            <v>Outdoor</v>
          </cell>
          <cell r="K1022" t="str">
            <v>AC</v>
          </cell>
          <cell r="L1022" t="str">
            <v>SAGEMCOM</v>
          </cell>
          <cell r="M1022" t="str">
            <v>Agip</v>
          </cell>
          <cell r="N1022" t="str">
            <v>WOURI</v>
          </cell>
          <cell r="O1022" t="str">
            <v>Douala 1</v>
          </cell>
          <cell r="P1022" t="str">
            <v>Johan Tonye</v>
          </cell>
          <cell r="Q1022">
            <v>655022001</v>
          </cell>
          <cell r="R1022">
            <v>652269685</v>
          </cell>
          <cell r="S1022" t="str">
            <v>Valery Doudou</v>
          </cell>
          <cell r="T1022" t="str">
            <v>GEORGES NAKHOUL</v>
          </cell>
          <cell r="U1022" t="str">
            <v>I H S</v>
          </cell>
        </row>
        <row r="1023">
          <cell r="A1023" t="str">
            <v>LIT_246</v>
          </cell>
          <cell r="B1023" t="str">
            <v>IHS_DLA_272</v>
          </cell>
          <cell r="C1023" t="str">
            <v>LIT_246</v>
          </cell>
          <cell r="D1023" t="str">
            <v>Littoral</v>
          </cell>
          <cell r="E1023" t="str">
            <v>Littoral</v>
          </cell>
          <cell r="F1023" t="str">
            <v>Kotto-Bloc</v>
          </cell>
          <cell r="G1023" t="str">
            <v>P4</v>
          </cell>
          <cell r="H1023" t="str">
            <v>Grid-Gen</v>
          </cell>
          <cell r="I1023" t="str">
            <v>On Air</v>
          </cell>
          <cell r="J1023" t="str">
            <v>Outdoor</v>
          </cell>
          <cell r="K1023" t="str">
            <v>AC</v>
          </cell>
          <cell r="L1023" t="str">
            <v>SAGEMCOM</v>
          </cell>
          <cell r="M1023" t="str">
            <v>Kotto</v>
          </cell>
          <cell r="N1023" t="str">
            <v>WOURI</v>
          </cell>
          <cell r="O1023" t="str">
            <v>Douala 5</v>
          </cell>
          <cell r="P1023" t="str">
            <v>Johan Tonye</v>
          </cell>
          <cell r="Q1023">
            <v>655022001</v>
          </cell>
          <cell r="R1023">
            <v>652269685</v>
          </cell>
          <cell r="S1023" t="str">
            <v>Valery Doudou</v>
          </cell>
          <cell r="T1023" t="str">
            <v>GEORGES NAKHOUL</v>
          </cell>
          <cell r="U1023" t="str">
            <v>I H S</v>
          </cell>
        </row>
        <row r="1024">
          <cell r="A1024" t="str">
            <v>LIT_236</v>
          </cell>
          <cell r="B1024" t="str">
            <v>IHS_DLA_428</v>
          </cell>
          <cell r="C1024" t="str">
            <v>LIT_236</v>
          </cell>
          <cell r="D1024" t="str">
            <v>Littoral</v>
          </cell>
          <cell r="E1024" t="str">
            <v>Littoral</v>
          </cell>
          <cell r="F1024" t="str">
            <v>Mboppi Marché</v>
          </cell>
          <cell r="G1024" t="str">
            <v>P4</v>
          </cell>
          <cell r="H1024" t="str">
            <v>Grid-Gen</v>
          </cell>
          <cell r="I1024" t="str">
            <v>On Air</v>
          </cell>
          <cell r="J1024" t="str">
            <v>Outdoor</v>
          </cell>
          <cell r="K1024" t="str">
            <v>AC</v>
          </cell>
          <cell r="L1024" t="str">
            <v>SAGEMCOM</v>
          </cell>
          <cell r="M1024" t="str">
            <v>Agip</v>
          </cell>
          <cell r="N1024" t="str">
            <v>WOURI</v>
          </cell>
          <cell r="O1024" t="str">
            <v>Douala 1</v>
          </cell>
          <cell r="P1024" t="str">
            <v>Johan Tonye</v>
          </cell>
          <cell r="Q1024">
            <v>655022001</v>
          </cell>
          <cell r="R1024">
            <v>652269685</v>
          </cell>
          <cell r="S1024" t="str">
            <v>Valery Doudou</v>
          </cell>
          <cell r="T1024" t="str">
            <v>GEORGES NAKHOUL</v>
          </cell>
          <cell r="U1024" t="str">
            <v>I H S</v>
          </cell>
        </row>
        <row r="1025">
          <cell r="A1025" t="str">
            <v>LIT_412</v>
          </cell>
          <cell r="B1025" t="str">
            <v>IHS_DLA_039</v>
          </cell>
          <cell r="C1025" t="str">
            <v>LIT_412</v>
          </cell>
          <cell r="D1025" t="str">
            <v>Littoral</v>
          </cell>
          <cell r="E1025" t="str">
            <v>Littoral</v>
          </cell>
          <cell r="F1025" t="str">
            <v>Bonadibong-Crf-Tif</v>
          </cell>
          <cell r="G1025" t="str">
            <v>P4</v>
          </cell>
          <cell r="H1025" t="str">
            <v>Grid Only</v>
          </cell>
          <cell r="I1025" t="str">
            <v>On Air</v>
          </cell>
          <cell r="J1025" t="str">
            <v>Outdoor</v>
          </cell>
          <cell r="K1025" t="str">
            <v>AC</v>
          </cell>
          <cell r="L1025" t="str">
            <v>SAGEMCOM</v>
          </cell>
          <cell r="M1025" t="str">
            <v>Bonapriso</v>
          </cell>
          <cell r="N1025" t="str">
            <v>WOURI</v>
          </cell>
          <cell r="O1025" t="str">
            <v>Douala 1</v>
          </cell>
          <cell r="P1025" t="str">
            <v>Johan Tonye</v>
          </cell>
          <cell r="Q1025">
            <v>655022001</v>
          </cell>
          <cell r="R1025">
            <v>652269685</v>
          </cell>
          <cell r="S1025" t="str">
            <v>Valery Doudou</v>
          </cell>
          <cell r="T1025" t="str">
            <v>GEORGES NAKHOUL</v>
          </cell>
          <cell r="U1025" t="str">
            <v>I H S</v>
          </cell>
        </row>
        <row r="1026">
          <cell r="A1026" t="str">
            <v>LIT_382</v>
          </cell>
          <cell r="B1026" t="str">
            <v>IHS_DLA_022</v>
          </cell>
          <cell r="C1026" t="str">
            <v>LIT_382</v>
          </cell>
          <cell r="D1026" t="str">
            <v>Littoral</v>
          </cell>
          <cell r="E1026" t="str">
            <v>Littoral</v>
          </cell>
          <cell r="F1026" t="str">
            <v>Banyangui</v>
          </cell>
          <cell r="G1026" t="str">
            <v>P4</v>
          </cell>
          <cell r="H1026" t="str">
            <v>Grid Only</v>
          </cell>
          <cell r="I1026" t="str">
            <v>On Air</v>
          </cell>
          <cell r="J1026" t="str">
            <v>Outdoor</v>
          </cell>
          <cell r="K1026" t="str">
            <v>AC</v>
          </cell>
          <cell r="L1026" t="str">
            <v>SAGEMCOM</v>
          </cell>
          <cell r="M1026" t="str">
            <v>Bonapriso</v>
          </cell>
          <cell r="N1026" t="str">
            <v>WOURI</v>
          </cell>
          <cell r="O1026" t="str">
            <v>Douala 1</v>
          </cell>
          <cell r="P1026" t="str">
            <v>Johan Tonye</v>
          </cell>
          <cell r="Q1026">
            <v>655022001</v>
          </cell>
          <cell r="R1026">
            <v>652269685</v>
          </cell>
          <cell r="S1026" t="str">
            <v>Valery Doudou</v>
          </cell>
          <cell r="T1026" t="str">
            <v>GEORGES NAKHOUL</v>
          </cell>
          <cell r="U1026" t="str">
            <v>I H S</v>
          </cell>
        </row>
        <row r="1027">
          <cell r="A1027" t="str">
            <v>LIT_407</v>
          </cell>
          <cell r="B1027" t="str">
            <v>IHS_DLA_052</v>
          </cell>
          <cell r="C1027" t="str">
            <v>LIT_407</v>
          </cell>
          <cell r="D1027" t="str">
            <v>Littoral</v>
          </cell>
          <cell r="E1027" t="str">
            <v>Littoral</v>
          </cell>
          <cell r="F1027" t="str">
            <v>Shell-NewBell-Carrefour</v>
          </cell>
          <cell r="G1027" t="str">
            <v>P4</v>
          </cell>
          <cell r="H1027" t="str">
            <v>Grid Only</v>
          </cell>
          <cell r="I1027" t="str">
            <v>On Air</v>
          </cell>
          <cell r="J1027" t="str">
            <v>Outdoor</v>
          </cell>
          <cell r="K1027" t="str">
            <v>AC</v>
          </cell>
          <cell r="L1027" t="str">
            <v>SAGEMCOM</v>
          </cell>
          <cell r="M1027" t="str">
            <v>Bonapriso</v>
          </cell>
          <cell r="N1027" t="str">
            <v>WOURI</v>
          </cell>
          <cell r="O1027" t="str">
            <v>Douala 2</v>
          </cell>
          <cell r="P1027" t="str">
            <v>Johan Tonye</v>
          </cell>
          <cell r="Q1027">
            <v>655022001</v>
          </cell>
          <cell r="R1027">
            <v>652269685</v>
          </cell>
          <cell r="S1027" t="str">
            <v>Valery Doudou</v>
          </cell>
          <cell r="T1027" t="str">
            <v>GEORGES NAKHOUL</v>
          </cell>
          <cell r="U1027" t="str">
            <v>I H S</v>
          </cell>
        </row>
        <row r="1028">
          <cell r="A1028" t="str">
            <v>LIT_244</v>
          </cell>
          <cell r="B1028" t="str">
            <v>IHS_DLA_002</v>
          </cell>
          <cell r="C1028" t="str">
            <v>LIT_244</v>
          </cell>
          <cell r="D1028" t="str">
            <v>Littoral</v>
          </cell>
          <cell r="E1028" t="str">
            <v>Littoral</v>
          </cell>
          <cell r="F1028" t="str">
            <v>H-Astoria</v>
          </cell>
          <cell r="G1028" t="str">
            <v>P4</v>
          </cell>
          <cell r="H1028" t="str">
            <v>Grid Only</v>
          </cell>
          <cell r="I1028" t="str">
            <v>On Air</v>
          </cell>
          <cell r="J1028" t="str">
            <v>Outdoor</v>
          </cell>
          <cell r="K1028" t="str">
            <v>AC</v>
          </cell>
          <cell r="L1028" t="str">
            <v>SAGEMCOM</v>
          </cell>
          <cell r="M1028" t="str">
            <v>Agip</v>
          </cell>
          <cell r="N1028" t="str">
            <v>WOURI</v>
          </cell>
          <cell r="O1028" t="str">
            <v>Douala 1</v>
          </cell>
          <cell r="P1028" t="str">
            <v>Johan Tonye</v>
          </cell>
          <cell r="Q1028">
            <v>655022001</v>
          </cell>
          <cell r="R1028">
            <v>652269685</v>
          </cell>
          <cell r="S1028" t="str">
            <v>Valery Doudou</v>
          </cell>
          <cell r="T1028" t="str">
            <v>GEORGES NAKHOUL</v>
          </cell>
          <cell r="U1028" t="str">
            <v>I H S</v>
          </cell>
        </row>
        <row r="1029">
          <cell r="A1029" t="str">
            <v>LIT_053</v>
          </cell>
          <cell r="B1029" t="str">
            <v>IHS_DLA_065</v>
          </cell>
          <cell r="C1029" t="str">
            <v>LIT_053</v>
          </cell>
          <cell r="D1029" t="str">
            <v>Littoral</v>
          </cell>
          <cell r="E1029" t="str">
            <v>Littoral</v>
          </cell>
          <cell r="F1029" t="str">
            <v>Shell-NewBell</v>
          </cell>
          <cell r="G1029" t="str">
            <v>P4</v>
          </cell>
          <cell r="H1029" t="str">
            <v>Grid-Gen</v>
          </cell>
          <cell r="I1029" t="str">
            <v>On Air</v>
          </cell>
          <cell r="J1029" t="str">
            <v>Indoor</v>
          </cell>
          <cell r="K1029" t="str">
            <v>AC</v>
          </cell>
          <cell r="L1029" t="str">
            <v>SAGEMCOM</v>
          </cell>
          <cell r="M1029" t="str">
            <v>Bonapriso</v>
          </cell>
          <cell r="N1029" t="str">
            <v>WOURI</v>
          </cell>
          <cell r="O1029" t="str">
            <v>Douala 2</v>
          </cell>
          <cell r="P1029" t="str">
            <v>Johan Tonye</v>
          </cell>
          <cell r="Q1029">
            <v>655022001</v>
          </cell>
          <cell r="R1029">
            <v>652269685</v>
          </cell>
          <cell r="S1029" t="str">
            <v>Valery Doudou</v>
          </cell>
          <cell r="T1029" t="str">
            <v>GEORGES NAKHOUL</v>
          </cell>
          <cell r="U1029" t="str">
            <v>I H S</v>
          </cell>
        </row>
        <row r="1030">
          <cell r="A1030" t="str">
            <v>LIT_267</v>
          </cell>
          <cell r="B1030" t="str">
            <v>IHS_DLA_187</v>
          </cell>
          <cell r="C1030" t="str">
            <v>LIT_267</v>
          </cell>
          <cell r="D1030" t="str">
            <v>Littoral</v>
          </cell>
          <cell r="E1030" t="str">
            <v>Littoral</v>
          </cell>
          <cell r="F1030" t="str">
            <v>Sable</v>
          </cell>
          <cell r="G1030" t="str">
            <v>P4</v>
          </cell>
          <cell r="H1030" t="str">
            <v>Grid-Gen</v>
          </cell>
          <cell r="I1030" t="str">
            <v>On Air</v>
          </cell>
          <cell r="J1030" t="str">
            <v>Outdoor</v>
          </cell>
          <cell r="K1030" t="str">
            <v>AC</v>
          </cell>
          <cell r="L1030" t="str">
            <v>SAGEMCOM</v>
          </cell>
          <cell r="M1030" t="str">
            <v>Kotto</v>
          </cell>
          <cell r="N1030" t="str">
            <v>WOURI</v>
          </cell>
          <cell r="O1030" t="str">
            <v>Douala 5</v>
          </cell>
          <cell r="P1030" t="str">
            <v>Johan Tonye</v>
          </cell>
          <cell r="Q1030">
            <v>655022001</v>
          </cell>
          <cell r="R1030">
            <v>652269685</v>
          </cell>
          <cell r="S1030" t="str">
            <v>Valery Doudou</v>
          </cell>
          <cell r="T1030" t="str">
            <v>GEORGES NAKHOUL</v>
          </cell>
          <cell r="U1030" t="str">
            <v>I H S</v>
          </cell>
        </row>
        <row r="1031">
          <cell r="A1031" t="str">
            <v>LIT_082</v>
          </cell>
          <cell r="B1031" t="str">
            <v>IHS_DLA_005</v>
          </cell>
          <cell r="C1031" t="str">
            <v>LIT_082</v>
          </cell>
          <cell r="D1031" t="str">
            <v>Littoral</v>
          </cell>
          <cell r="E1031" t="str">
            <v>Littoral</v>
          </cell>
          <cell r="F1031" t="str">
            <v>Laquintinie</v>
          </cell>
          <cell r="G1031" t="str">
            <v>P4</v>
          </cell>
          <cell r="H1031" t="str">
            <v>Grid Only</v>
          </cell>
          <cell r="I1031" t="str">
            <v>On Air</v>
          </cell>
          <cell r="J1031" t="str">
            <v>Indoor</v>
          </cell>
          <cell r="K1031" t="str">
            <v>AC</v>
          </cell>
          <cell r="L1031" t="str">
            <v>SAGEMCOM</v>
          </cell>
          <cell r="M1031" t="str">
            <v>Agip</v>
          </cell>
          <cell r="N1031" t="str">
            <v>WOURI</v>
          </cell>
          <cell r="O1031" t="str">
            <v>Douala 1</v>
          </cell>
          <cell r="P1031" t="str">
            <v>Johan Tonye</v>
          </cell>
          <cell r="Q1031">
            <v>655022001</v>
          </cell>
          <cell r="R1031">
            <v>652269685</v>
          </cell>
          <cell r="S1031" t="str">
            <v>Valery Doudou</v>
          </cell>
          <cell r="T1031" t="str">
            <v>GEORGES NAKHOUL</v>
          </cell>
          <cell r="U1031" t="str">
            <v>I H S</v>
          </cell>
        </row>
        <row r="1032">
          <cell r="A1032" t="str">
            <v>LIT_202</v>
          </cell>
          <cell r="B1032" t="str">
            <v>IHS_DLA_414</v>
          </cell>
          <cell r="C1032" t="str">
            <v>LIT_202</v>
          </cell>
          <cell r="D1032" t="str">
            <v>Littoral</v>
          </cell>
          <cell r="E1032" t="str">
            <v>Littoral</v>
          </cell>
          <cell r="F1032" t="str">
            <v>Kotto-Mbangue-T0</v>
          </cell>
          <cell r="G1032" t="str">
            <v>P4</v>
          </cell>
          <cell r="H1032" t="str">
            <v>Grid Only</v>
          </cell>
          <cell r="I1032" t="str">
            <v>On Air</v>
          </cell>
          <cell r="J1032" t="str">
            <v>Outdoor</v>
          </cell>
          <cell r="K1032" t="str">
            <v>AC</v>
          </cell>
          <cell r="L1032" t="str">
            <v>SAGEMCOM</v>
          </cell>
          <cell r="M1032" t="str">
            <v>Kotto</v>
          </cell>
          <cell r="N1032" t="str">
            <v>WOURI</v>
          </cell>
          <cell r="O1032" t="str">
            <v>Douala 5</v>
          </cell>
          <cell r="P1032" t="str">
            <v>Johan Tonye</v>
          </cell>
          <cell r="Q1032">
            <v>655022001</v>
          </cell>
          <cell r="R1032">
            <v>652269685</v>
          </cell>
          <cell r="S1032" t="str">
            <v>Valery Doudou</v>
          </cell>
          <cell r="T1032" t="str">
            <v>GEORGES NAKHOUL</v>
          </cell>
          <cell r="U1032" t="str">
            <v>I H S</v>
          </cell>
        </row>
        <row r="1033">
          <cell r="A1033" t="str">
            <v>LIT_041</v>
          </cell>
          <cell r="B1033" t="str">
            <v>IHS_DLA_081</v>
          </cell>
          <cell r="C1033" t="str">
            <v>LIT_041</v>
          </cell>
          <cell r="D1033" t="str">
            <v>Littoral</v>
          </cell>
          <cell r="E1033" t="str">
            <v>Littoral</v>
          </cell>
          <cell r="F1033" t="str">
            <v>La-Falaise</v>
          </cell>
          <cell r="G1033" t="str">
            <v>P4</v>
          </cell>
          <cell r="H1033" t="str">
            <v>Grid Only</v>
          </cell>
          <cell r="I1033" t="str">
            <v>On Air</v>
          </cell>
          <cell r="J1033" t="str">
            <v>Indoor</v>
          </cell>
          <cell r="K1033" t="str">
            <v>AC</v>
          </cell>
          <cell r="L1033" t="str">
            <v>SAGEMCOM</v>
          </cell>
          <cell r="M1033" t="str">
            <v>Kayo Elie</v>
          </cell>
          <cell r="N1033" t="str">
            <v>WOURI</v>
          </cell>
          <cell r="O1033" t="str">
            <v>Douala 1</v>
          </cell>
          <cell r="P1033" t="str">
            <v>Johan Tonye</v>
          </cell>
          <cell r="Q1033">
            <v>655022001</v>
          </cell>
          <cell r="R1033">
            <v>652269685</v>
          </cell>
          <cell r="S1033" t="str">
            <v>Valery Doudou</v>
          </cell>
          <cell r="T1033" t="str">
            <v>GEORGES NAKHOUL</v>
          </cell>
          <cell r="U1033" t="str">
            <v>I H S</v>
          </cell>
        </row>
        <row r="1034">
          <cell r="A1034" t="str">
            <v>LIT_139</v>
          </cell>
          <cell r="B1034" t="str">
            <v>IHS_DLA_083</v>
          </cell>
          <cell r="C1034" t="str">
            <v>LIT_139</v>
          </cell>
          <cell r="D1034" t="str">
            <v>Littoral</v>
          </cell>
          <cell r="E1034" t="str">
            <v>Littoral</v>
          </cell>
          <cell r="F1034" t="str">
            <v>Camship</v>
          </cell>
          <cell r="G1034" t="str">
            <v>P4</v>
          </cell>
          <cell r="H1034" t="str">
            <v>Grid-Gen</v>
          </cell>
          <cell r="I1034" t="str">
            <v>On Air</v>
          </cell>
          <cell r="J1034" t="str">
            <v>Indoor</v>
          </cell>
          <cell r="K1034" t="str">
            <v>AC</v>
          </cell>
          <cell r="L1034" t="str">
            <v>SAGEMCOM</v>
          </cell>
          <cell r="M1034" t="str">
            <v>Kayo Elie</v>
          </cell>
          <cell r="N1034" t="str">
            <v>WOURI</v>
          </cell>
          <cell r="O1034" t="str">
            <v>Douala 1</v>
          </cell>
          <cell r="P1034" t="str">
            <v>Johan Tonye</v>
          </cell>
          <cell r="Q1034">
            <v>655022001</v>
          </cell>
          <cell r="R1034">
            <v>652269685</v>
          </cell>
          <cell r="S1034" t="str">
            <v>Valery Doudou</v>
          </cell>
          <cell r="T1034" t="str">
            <v>GEORGES NAKHOUL</v>
          </cell>
          <cell r="U1034" t="str">
            <v>I H S</v>
          </cell>
        </row>
        <row r="1035">
          <cell r="A1035" t="str">
            <v>LIT_581</v>
          </cell>
          <cell r="B1035" t="str">
            <v>IHS_DLA_085</v>
          </cell>
          <cell r="C1035" t="str">
            <v>LIT_581</v>
          </cell>
          <cell r="D1035" t="str">
            <v>Littoral</v>
          </cell>
          <cell r="E1035" t="str">
            <v>Littoral</v>
          </cell>
          <cell r="F1035" t="str">
            <v>Ministere</v>
          </cell>
          <cell r="G1035" t="str">
            <v>P4</v>
          </cell>
          <cell r="H1035" t="str">
            <v>Grid-Gen</v>
          </cell>
          <cell r="I1035" t="str">
            <v>On Air</v>
          </cell>
          <cell r="J1035" t="str">
            <v>Indoor</v>
          </cell>
          <cell r="K1035" t="str">
            <v>AC</v>
          </cell>
          <cell r="L1035" t="str">
            <v>SAGEMCOM</v>
          </cell>
          <cell r="M1035" t="str">
            <v>Kayo Elie</v>
          </cell>
          <cell r="N1035" t="str">
            <v>WOURI</v>
          </cell>
          <cell r="O1035" t="str">
            <v>Douala 1</v>
          </cell>
          <cell r="P1035" t="str">
            <v>Johan Tonye</v>
          </cell>
          <cell r="Q1035">
            <v>655022001</v>
          </cell>
          <cell r="R1035">
            <v>652269685</v>
          </cell>
          <cell r="S1035" t="str">
            <v>Valery Doudou</v>
          </cell>
          <cell r="T1035" t="str">
            <v>GEORGES NAKHOUL</v>
          </cell>
          <cell r="U1035" t="str">
            <v>I H S</v>
          </cell>
        </row>
        <row r="1036">
          <cell r="A1036" t="str">
            <v>LIT_580</v>
          </cell>
          <cell r="B1036" t="str">
            <v>IHS_DLA_008</v>
          </cell>
          <cell r="C1036" t="str">
            <v>LIT_580</v>
          </cell>
          <cell r="D1036" t="str">
            <v>Littoral</v>
          </cell>
          <cell r="E1036" t="str">
            <v>Littoral</v>
          </cell>
          <cell r="F1036" t="str">
            <v>Douche</v>
          </cell>
          <cell r="G1036" t="str">
            <v>P4</v>
          </cell>
          <cell r="H1036" t="str">
            <v>Grid-Gen</v>
          </cell>
          <cell r="I1036" t="str">
            <v>On Air</v>
          </cell>
          <cell r="J1036" t="str">
            <v>Indoor</v>
          </cell>
          <cell r="K1036" t="str">
            <v>AC</v>
          </cell>
          <cell r="L1036" t="str">
            <v>SAGEMCOM</v>
          </cell>
          <cell r="M1036" t="str">
            <v>Agip</v>
          </cell>
          <cell r="N1036" t="str">
            <v>WOURI</v>
          </cell>
          <cell r="O1036" t="str">
            <v>Douala 1</v>
          </cell>
          <cell r="P1036" t="str">
            <v>Johan Tonye</v>
          </cell>
          <cell r="Q1036">
            <v>655022001</v>
          </cell>
          <cell r="R1036">
            <v>652269685</v>
          </cell>
          <cell r="S1036" t="str">
            <v>Valery Doudou</v>
          </cell>
          <cell r="T1036" t="str">
            <v>GEORGES NAKHOUL</v>
          </cell>
          <cell r="U1036" t="str">
            <v>I H S</v>
          </cell>
        </row>
        <row r="1037">
          <cell r="A1037" t="str">
            <v>LIT_574</v>
          </cell>
          <cell r="B1037" t="str">
            <v>IHS_DLA_225</v>
          </cell>
          <cell r="C1037" t="str">
            <v>LIT_574</v>
          </cell>
          <cell r="D1037" t="str">
            <v>Littoral</v>
          </cell>
          <cell r="E1037" t="str">
            <v>Littoral</v>
          </cell>
          <cell r="F1037" t="str">
            <v>New Bonamoussadi</v>
          </cell>
          <cell r="G1037" t="str">
            <v>P4</v>
          </cell>
          <cell r="H1037" t="str">
            <v>Grid-Gen</v>
          </cell>
          <cell r="I1037" t="str">
            <v>On Air</v>
          </cell>
          <cell r="J1037" t="str">
            <v>Outdoor</v>
          </cell>
          <cell r="K1037" t="str">
            <v>AC</v>
          </cell>
          <cell r="L1037" t="str">
            <v>SAGEMCOM</v>
          </cell>
          <cell r="M1037" t="str">
            <v>Kotto</v>
          </cell>
          <cell r="N1037" t="str">
            <v>WOURI</v>
          </cell>
          <cell r="O1037" t="str">
            <v>Douala 5</v>
          </cell>
          <cell r="P1037" t="str">
            <v>Johan Tonye</v>
          </cell>
          <cell r="Q1037">
            <v>655022001</v>
          </cell>
          <cell r="R1037">
            <v>652269685</v>
          </cell>
          <cell r="S1037" t="str">
            <v>Valery Doudou</v>
          </cell>
          <cell r="T1037" t="str">
            <v>GEORGES NAKHOUL</v>
          </cell>
          <cell r="U1037" t="str">
            <v>I H S</v>
          </cell>
        </row>
        <row r="1038">
          <cell r="A1038" t="str">
            <v>LIT_122</v>
          </cell>
          <cell r="B1038" t="str">
            <v>IHS_DLA_067</v>
          </cell>
          <cell r="C1038" t="str">
            <v>LIT_122</v>
          </cell>
          <cell r="D1038" t="str">
            <v>Littoral</v>
          </cell>
          <cell r="E1038" t="str">
            <v>Littoral</v>
          </cell>
          <cell r="F1038" t="str">
            <v>Old-Airport IHS</v>
          </cell>
          <cell r="G1038" t="str">
            <v>P4</v>
          </cell>
          <cell r="H1038" t="str">
            <v>Grid Only</v>
          </cell>
          <cell r="I1038" t="str">
            <v>On Air</v>
          </cell>
          <cell r="J1038" t="str">
            <v>Indoor</v>
          </cell>
          <cell r="K1038" t="str">
            <v>AC</v>
          </cell>
          <cell r="L1038" t="str">
            <v>SAGEMCOM</v>
          </cell>
          <cell r="M1038" t="str">
            <v>Bonapriso</v>
          </cell>
          <cell r="N1038" t="str">
            <v>WOURI</v>
          </cell>
          <cell r="O1038" t="str">
            <v>Douala 2</v>
          </cell>
          <cell r="P1038" t="str">
            <v>Johan Tonye</v>
          </cell>
          <cell r="Q1038">
            <v>655022001</v>
          </cell>
          <cell r="R1038">
            <v>652269685</v>
          </cell>
          <cell r="S1038" t="str">
            <v>Valery Doudou</v>
          </cell>
          <cell r="T1038" t="str">
            <v>GEORGES NAKHOUL</v>
          </cell>
          <cell r="U1038" t="str">
            <v>I H S</v>
          </cell>
        </row>
        <row r="1039">
          <cell r="A1039" t="str">
            <v>LIT_486</v>
          </cell>
          <cell r="B1039" t="str">
            <v>IHS_KMB_107</v>
          </cell>
          <cell r="C1039" t="str">
            <v>LIT_486</v>
          </cell>
          <cell r="D1039" t="str">
            <v>Littoral</v>
          </cell>
          <cell r="E1039" t="str">
            <v>Littoral</v>
          </cell>
          <cell r="F1039" t="str">
            <v>Denver II</v>
          </cell>
          <cell r="G1039" t="str">
            <v>P4</v>
          </cell>
          <cell r="H1039" t="str">
            <v>Grid Only</v>
          </cell>
          <cell r="I1039" t="str">
            <v>On Air</v>
          </cell>
          <cell r="J1039" t="str">
            <v>Outdoor</v>
          </cell>
          <cell r="K1039" t="str">
            <v>AC</v>
          </cell>
          <cell r="L1039" t="str">
            <v>SAGEMCOM</v>
          </cell>
          <cell r="M1039" t="str">
            <v>Kotto</v>
          </cell>
          <cell r="N1039" t="str">
            <v>WOURI</v>
          </cell>
          <cell r="O1039" t="str">
            <v>Douala 5</v>
          </cell>
          <cell r="P1039" t="str">
            <v>Johan Tonye</v>
          </cell>
          <cell r="Q1039">
            <v>655022001</v>
          </cell>
          <cell r="R1039">
            <v>652269685</v>
          </cell>
          <cell r="S1039" t="str">
            <v>Valery Doudou</v>
          </cell>
          <cell r="T1039" t="str">
            <v>GEORGES NAKHOUL</v>
          </cell>
          <cell r="U1039" t="str">
            <v>I H S</v>
          </cell>
        </row>
        <row r="1040">
          <cell r="A1040" t="str">
            <v>LIT_141</v>
          </cell>
          <cell r="B1040" t="str">
            <v>IHS_DLA_091</v>
          </cell>
          <cell r="C1040" t="str">
            <v>LIT_141</v>
          </cell>
          <cell r="D1040" t="str">
            <v>Littoral</v>
          </cell>
          <cell r="E1040" t="str">
            <v>Littoral</v>
          </cell>
          <cell r="F1040" t="str">
            <v>Sky-Way-Hotel_IHS</v>
          </cell>
          <cell r="G1040" t="str">
            <v>P4</v>
          </cell>
          <cell r="H1040" t="str">
            <v>Grid Only</v>
          </cell>
          <cell r="I1040" t="str">
            <v>On Air</v>
          </cell>
          <cell r="J1040" t="str">
            <v>Indoor</v>
          </cell>
          <cell r="K1040" t="str">
            <v>AC</v>
          </cell>
          <cell r="L1040" t="str">
            <v>SAGEMCOM</v>
          </cell>
          <cell r="M1040" t="str">
            <v>Bonapriso</v>
          </cell>
          <cell r="N1040" t="str">
            <v>WOURI</v>
          </cell>
          <cell r="O1040" t="str">
            <v>Douala 1</v>
          </cell>
          <cell r="P1040" t="str">
            <v>Johan Tonye</v>
          </cell>
          <cell r="Q1040">
            <v>655022001</v>
          </cell>
          <cell r="R1040">
            <v>652269685</v>
          </cell>
          <cell r="S1040" t="str">
            <v>Valery Doudou</v>
          </cell>
          <cell r="T1040" t="str">
            <v>GEORGES NAKHOUL</v>
          </cell>
          <cell r="U1040" t="str">
            <v>I H S</v>
          </cell>
        </row>
        <row r="1041">
          <cell r="A1041" t="str">
            <v>LIT_436</v>
          </cell>
          <cell r="B1041" t="str">
            <v>IHS_DLA_133</v>
          </cell>
          <cell r="C1041" t="str">
            <v>LIT_436</v>
          </cell>
          <cell r="D1041" t="str">
            <v>Littoral</v>
          </cell>
          <cell r="E1041" t="str">
            <v>Littoral</v>
          </cell>
          <cell r="F1041" t="str">
            <v>Deido Pharmacie</v>
          </cell>
          <cell r="G1041" t="str">
            <v>P4</v>
          </cell>
          <cell r="H1041" t="str">
            <v>Grid-Gen</v>
          </cell>
          <cell r="I1041" t="str">
            <v>On Air</v>
          </cell>
          <cell r="J1041" t="str">
            <v>Indoor</v>
          </cell>
          <cell r="K1041" t="str">
            <v>AC</v>
          </cell>
          <cell r="L1041" t="str">
            <v>SAGEMCOM</v>
          </cell>
          <cell r="M1041" t="str">
            <v>Agip</v>
          </cell>
          <cell r="N1041" t="str">
            <v>WOURI</v>
          </cell>
          <cell r="O1041" t="str">
            <v>Douala 5</v>
          </cell>
          <cell r="P1041" t="str">
            <v>Johan Tonye</v>
          </cell>
          <cell r="Q1041">
            <v>655022001</v>
          </cell>
          <cell r="R1041">
            <v>652269685</v>
          </cell>
          <cell r="S1041" t="str">
            <v>Valery Doudou</v>
          </cell>
          <cell r="T1041" t="str">
            <v>GEORGES NAKHOUL</v>
          </cell>
          <cell r="U1041" t="str">
            <v>I H S</v>
          </cell>
        </row>
        <row r="1042">
          <cell r="A1042" t="str">
            <v>LIT_497</v>
          </cell>
          <cell r="B1042" t="str">
            <v>IHS_DLA_307</v>
          </cell>
          <cell r="C1042" t="str">
            <v>LIT_497</v>
          </cell>
          <cell r="D1042" t="str">
            <v>Littoral</v>
          </cell>
          <cell r="E1042" t="str">
            <v>Littoral</v>
          </cell>
          <cell r="F1042" t="str">
            <v>Manoka-IHS</v>
          </cell>
          <cell r="G1042" t="str">
            <v>P4</v>
          </cell>
          <cell r="H1042" t="str">
            <v>Solar-Gen</v>
          </cell>
          <cell r="I1042" t="str">
            <v>On Air</v>
          </cell>
          <cell r="J1042" t="str">
            <v>Outdoor</v>
          </cell>
          <cell r="K1042" t="str">
            <v>AC</v>
          </cell>
          <cell r="L1042" t="str">
            <v>SAGEMCOM</v>
          </cell>
          <cell r="M1042" t="str">
            <v>Kayo Elie</v>
          </cell>
          <cell r="N1042" t="str">
            <v>WOURI</v>
          </cell>
          <cell r="O1042" t="str">
            <v>Douala 6</v>
          </cell>
          <cell r="P1042" t="str">
            <v>Johan Tonye</v>
          </cell>
          <cell r="Q1042">
            <v>655022001</v>
          </cell>
          <cell r="R1042">
            <v>652269685</v>
          </cell>
          <cell r="S1042" t="str">
            <v>Valery Doudou</v>
          </cell>
          <cell r="T1042" t="str">
            <v>GEORGES NAKHOUL</v>
          </cell>
          <cell r="U1042" t="str">
            <v>I H S</v>
          </cell>
        </row>
        <row r="1043">
          <cell r="A1043" t="str">
            <v>LIT_588</v>
          </cell>
          <cell r="B1043" t="str">
            <v>IHS_DLA_485</v>
          </cell>
          <cell r="C1043" t="str">
            <v>LIT_588</v>
          </cell>
          <cell r="D1043" t="str">
            <v>Littoral</v>
          </cell>
          <cell r="E1043" t="str">
            <v>Littoral</v>
          </cell>
          <cell r="F1043" t="str">
            <v>Denver Total</v>
          </cell>
          <cell r="G1043" t="str">
            <v>P4</v>
          </cell>
          <cell r="H1043" t="str">
            <v>Grid-Gen</v>
          </cell>
          <cell r="I1043" t="str">
            <v>On Air</v>
          </cell>
          <cell r="J1043" t="str">
            <v>Outdoor</v>
          </cell>
          <cell r="K1043" t="str">
            <v>AC</v>
          </cell>
          <cell r="L1043" t="str">
            <v>SAGEMCOM</v>
          </cell>
          <cell r="M1043" t="str">
            <v>Kotto</v>
          </cell>
          <cell r="N1043" t="str">
            <v>WOURI</v>
          </cell>
          <cell r="O1043" t="str">
            <v>Douala 5</v>
          </cell>
          <cell r="P1043" t="str">
            <v>Johan Tonye</v>
          </cell>
          <cell r="Q1043">
            <v>655022001</v>
          </cell>
          <cell r="R1043">
            <v>652269685</v>
          </cell>
          <cell r="S1043" t="str">
            <v>Valery Doudou</v>
          </cell>
          <cell r="T1043" t="str">
            <v>GEORGES NAKHOUL</v>
          </cell>
          <cell r="U1043" t="str">
            <v>I H S</v>
          </cell>
        </row>
        <row r="1044">
          <cell r="A1044" t="str">
            <v>LIT_268</v>
          </cell>
          <cell r="B1044" t="str">
            <v>IHS_DLA_114</v>
          </cell>
          <cell r="C1044" t="str">
            <v>LIT_268</v>
          </cell>
          <cell r="D1044" t="str">
            <v>Littoral</v>
          </cell>
          <cell r="E1044" t="str">
            <v>Littoral</v>
          </cell>
          <cell r="F1044" t="str">
            <v>Youpwe</v>
          </cell>
          <cell r="G1044" t="str">
            <v>P5</v>
          </cell>
          <cell r="H1044" t="str">
            <v>Grid-Gen</v>
          </cell>
          <cell r="I1044" t="str">
            <v>On Air</v>
          </cell>
          <cell r="J1044" t="str">
            <v>Outdoor</v>
          </cell>
          <cell r="K1044" t="str">
            <v>AC</v>
          </cell>
          <cell r="L1044" t="str">
            <v>SAGEMCOM</v>
          </cell>
          <cell r="M1044" t="str">
            <v>Bonapriso</v>
          </cell>
          <cell r="N1044" t="str">
            <v>WOURI</v>
          </cell>
          <cell r="O1044" t="str">
            <v>Douala 1</v>
          </cell>
          <cell r="P1044" t="str">
            <v>Johan Tonye</v>
          </cell>
          <cell r="Q1044">
            <v>655022001</v>
          </cell>
          <cell r="R1044">
            <v>652269685</v>
          </cell>
          <cell r="S1044" t="str">
            <v>Valery Doudou</v>
          </cell>
          <cell r="T1044" t="str">
            <v>GEORGES NAKHOUL</v>
          </cell>
          <cell r="U1044" t="str">
            <v>I H S</v>
          </cell>
        </row>
        <row r="1045">
          <cell r="A1045" t="str">
            <v>LIT_277</v>
          </cell>
          <cell r="B1045" t="str">
            <v>IHS_DLA_226</v>
          </cell>
          <cell r="C1045" t="str">
            <v>LIT_277</v>
          </cell>
          <cell r="D1045" t="str">
            <v>Littoral</v>
          </cell>
          <cell r="E1045" t="str">
            <v>Littoral</v>
          </cell>
          <cell r="F1045" t="str">
            <v>Bsadi-ZoneA-New</v>
          </cell>
          <cell r="G1045" t="str">
            <v>P5</v>
          </cell>
          <cell r="H1045" t="str">
            <v>Grid Only</v>
          </cell>
          <cell r="I1045" t="str">
            <v>On Air</v>
          </cell>
          <cell r="J1045" t="str">
            <v>Outdoor</v>
          </cell>
          <cell r="K1045" t="str">
            <v>AC</v>
          </cell>
          <cell r="L1045" t="str">
            <v>SAGEMCOM</v>
          </cell>
          <cell r="M1045" t="str">
            <v>Kotto</v>
          </cell>
          <cell r="N1045" t="str">
            <v>WOURI</v>
          </cell>
          <cell r="O1045" t="str">
            <v>Douala 5</v>
          </cell>
          <cell r="P1045" t="str">
            <v>Johan Tonye</v>
          </cell>
          <cell r="Q1045">
            <v>655022001</v>
          </cell>
          <cell r="R1045">
            <v>652269685</v>
          </cell>
          <cell r="S1045" t="str">
            <v>Valery Doudou</v>
          </cell>
          <cell r="T1045" t="str">
            <v>GEORGES NAKHOUL</v>
          </cell>
          <cell r="U1045" t="str">
            <v>I H S</v>
          </cell>
        </row>
        <row r="1046">
          <cell r="A1046" t="str">
            <v>LIT_336</v>
          </cell>
          <cell r="B1046" t="str">
            <v>IHS_DLA_038</v>
          </cell>
          <cell r="C1046" t="str">
            <v>LIT_336</v>
          </cell>
          <cell r="D1046" t="str">
            <v>Littoral</v>
          </cell>
          <cell r="E1046" t="str">
            <v>Littoral</v>
          </cell>
          <cell r="F1046" t="str">
            <v>Bonamikengue</v>
          </cell>
          <cell r="G1046" t="str">
            <v>P5</v>
          </cell>
          <cell r="H1046" t="str">
            <v>Grid Only</v>
          </cell>
          <cell r="I1046" t="str">
            <v>On Air</v>
          </cell>
          <cell r="J1046" t="str">
            <v>Outdoor</v>
          </cell>
          <cell r="K1046" t="str">
            <v>AC</v>
          </cell>
          <cell r="L1046" t="str">
            <v>SAGEMCOM</v>
          </cell>
          <cell r="M1046" t="str">
            <v>Agip</v>
          </cell>
          <cell r="N1046" t="str">
            <v>WOURI</v>
          </cell>
          <cell r="O1046" t="str">
            <v>Douala 1</v>
          </cell>
          <cell r="P1046" t="str">
            <v>Johan Tonye</v>
          </cell>
          <cell r="Q1046">
            <v>655022001</v>
          </cell>
          <cell r="R1046">
            <v>652269685</v>
          </cell>
          <cell r="S1046" t="str">
            <v>Valery Doudou</v>
          </cell>
          <cell r="T1046" t="str">
            <v>GEORGES NAKHOUL</v>
          </cell>
          <cell r="U1046" t="str">
            <v>I H S</v>
          </cell>
        </row>
        <row r="1047">
          <cell r="A1047" t="str">
            <v>LIT_429</v>
          </cell>
          <cell r="B1047" t="str">
            <v>IHS_DLA_089</v>
          </cell>
          <cell r="C1047" t="str">
            <v>LIT_429</v>
          </cell>
          <cell r="D1047" t="str">
            <v>Littoral</v>
          </cell>
          <cell r="E1047" t="str">
            <v>Littoral</v>
          </cell>
          <cell r="F1047" t="str">
            <v>Spectrum-Bonanjo-IHS</v>
          </cell>
          <cell r="G1047" t="str">
            <v>P5</v>
          </cell>
          <cell r="H1047" t="str">
            <v>Grid-Gen</v>
          </cell>
          <cell r="I1047" t="str">
            <v>On Air</v>
          </cell>
          <cell r="J1047" t="str">
            <v>Outdoor</v>
          </cell>
          <cell r="K1047" t="str">
            <v>AC</v>
          </cell>
          <cell r="L1047" t="str">
            <v>SAGEMCOM</v>
          </cell>
          <cell r="M1047" t="str">
            <v>Kayo Elie</v>
          </cell>
          <cell r="N1047" t="str">
            <v>WOURI</v>
          </cell>
          <cell r="O1047" t="str">
            <v>Douala 1</v>
          </cell>
          <cell r="P1047" t="str">
            <v>Johan Tonye</v>
          </cell>
          <cell r="Q1047">
            <v>655022001</v>
          </cell>
          <cell r="R1047">
            <v>652269685</v>
          </cell>
          <cell r="S1047" t="str">
            <v>Valery Doudou</v>
          </cell>
          <cell r="T1047" t="str">
            <v>GEORGES NAKHOUL</v>
          </cell>
          <cell r="U1047" t="str">
            <v>I H S</v>
          </cell>
        </row>
        <row r="1048">
          <cell r="A1048" t="str">
            <v>LIT_075</v>
          </cell>
          <cell r="B1048" t="str">
            <v>IHS_DLA_018</v>
          </cell>
          <cell r="C1048" t="str">
            <v>LIT_075</v>
          </cell>
          <cell r="D1048" t="str">
            <v>Littoral</v>
          </cell>
          <cell r="E1048" t="str">
            <v>Littoral</v>
          </cell>
          <cell r="F1048" t="str">
            <v>Mboppi</v>
          </cell>
          <cell r="G1048" t="str">
            <v>P4</v>
          </cell>
          <cell r="H1048" t="str">
            <v>Dismantled</v>
          </cell>
          <cell r="I1048" t="str">
            <v>On Air</v>
          </cell>
          <cell r="J1048" t="str">
            <v>Dismantled</v>
          </cell>
          <cell r="K1048" t="str">
            <v>AC</v>
          </cell>
          <cell r="L1048" t="str">
            <v>SAGEMCOM</v>
          </cell>
          <cell r="M1048" t="str">
            <v>Agip</v>
          </cell>
          <cell r="N1048" t="str">
            <v>WOURI</v>
          </cell>
          <cell r="O1048" t="str">
            <v>Douala 1</v>
          </cell>
          <cell r="P1048" t="str">
            <v>Johan Tonye</v>
          </cell>
          <cell r="Q1048">
            <v>655022001</v>
          </cell>
          <cell r="R1048">
            <v>652269685</v>
          </cell>
          <cell r="S1048" t="str">
            <v>Valery Doudou</v>
          </cell>
          <cell r="T1048" t="str">
            <v>GEORGES NAKHOUL</v>
          </cell>
          <cell r="U1048" t="str">
            <v>I H S</v>
          </cell>
        </row>
        <row r="1049">
          <cell r="A1049" t="str">
            <v>CTR_053</v>
          </cell>
          <cell r="B1049" t="str">
            <v>IHS_YND_384</v>
          </cell>
          <cell r="C1049" t="str">
            <v>CTR_053</v>
          </cell>
          <cell r="D1049" t="str">
            <v>South/East</v>
          </cell>
          <cell r="E1049" t="str">
            <v>South</v>
          </cell>
          <cell r="F1049" t="str">
            <v>Metet</v>
          </cell>
          <cell r="G1049" t="str">
            <v>P2</v>
          </cell>
          <cell r="H1049" t="str">
            <v>Grid-Gen</v>
          </cell>
          <cell r="I1049" t="str">
            <v>On Air</v>
          </cell>
          <cell r="J1049" t="str">
            <v>Indoor</v>
          </cell>
          <cell r="K1049" t="str">
            <v>AC</v>
          </cell>
          <cell r="L1049" t="str">
            <v>Dowen</v>
          </cell>
          <cell r="M1049" t="str">
            <v>Mbalmayo</v>
          </cell>
          <cell r="N1049" t="str">
            <v>DJA-ET-LOBO</v>
          </cell>
          <cell r="O1049" t="str">
            <v>COMMUNE DE MBALMAYO</v>
          </cell>
          <cell r="P1049" t="str">
            <v>Maxime Kenmoe</v>
          </cell>
          <cell r="Q1049">
            <v>677548276</v>
          </cell>
          <cell r="R1049">
            <v>655999785</v>
          </cell>
          <cell r="S1049" t="str">
            <v>Stephane KETCHOUANG</v>
          </cell>
          <cell r="T1049" t="str">
            <v>GEORGES NAKHOUL</v>
          </cell>
          <cell r="U1049" t="str">
            <v>I H S</v>
          </cell>
        </row>
        <row r="1050">
          <cell r="A1050" t="str">
            <v>CTR_111</v>
          </cell>
          <cell r="B1050" t="str">
            <v>IHS_SGM_013</v>
          </cell>
          <cell r="C1050" t="str">
            <v>CTR_111</v>
          </cell>
          <cell r="D1050" t="str">
            <v>South/East</v>
          </cell>
          <cell r="E1050" t="str">
            <v>South</v>
          </cell>
          <cell r="F1050" t="str">
            <v>Zoetele</v>
          </cell>
          <cell r="G1050" t="str">
            <v>P2</v>
          </cell>
          <cell r="H1050" t="str">
            <v>Grid-Gen</v>
          </cell>
          <cell r="I1050" t="str">
            <v>On Air</v>
          </cell>
          <cell r="J1050" t="str">
            <v>Indoor</v>
          </cell>
          <cell r="K1050" t="str">
            <v>AC</v>
          </cell>
          <cell r="L1050" t="str">
            <v>Dowen</v>
          </cell>
          <cell r="M1050" t="str">
            <v>Sangmelima</v>
          </cell>
          <cell r="N1050" t="str">
            <v>DJA-ET-LOBO</v>
          </cell>
          <cell r="O1050" t="str">
            <v>COMMUNE DE SANGMELIMA</v>
          </cell>
          <cell r="P1050" t="str">
            <v>Maxime Kenmoe</v>
          </cell>
          <cell r="Q1050">
            <v>677548276</v>
          </cell>
          <cell r="R1050">
            <v>655999785</v>
          </cell>
          <cell r="S1050" t="str">
            <v>Stephane KETCHOUANG</v>
          </cell>
          <cell r="T1050" t="str">
            <v>GEORGES NAKHOUL</v>
          </cell>
          <cell r="U1050" t="str">
            <v>I H S</v>
          </cell>
        </row>
        <row r="1051">
          <cell r="A1051" t="str">
            <v>SUD_012</v>
          </cell>
          <cell r="B1051" t="str">
            <v>IHS_SGM_008</v>
          </cell>
          <cell r="C1051" t="str">
            <v>SUD_012</v>
          </cell>
          <cell r="D1051" t="str">
            <v>South/East</v>
          </cell>
          <cell r="E1051" t="str">
            <v>South</v>
          </cell>
          <cell r="F1051" t="str">
            <v>Nkout</v>
          </cell>
          <cell r="G1051" t="str">
            <v>P2</v>
          </cell>
          <cell r="H1051" t="str">
            <v>Grid-Gen</v>
          </cell>
          <cell r="I1051" t="str">
            <v>On Air</v>
          </cell>
          <cell r="J1051" t="str">
            <v>Indoor</v>
          </cell>
          <cell r="K1051" t="str">
            <v>AC</v>
          </cell>
          <cell r="L1051" t="str">
            <v>Dowen</v>
          </cell>
          <cell r="M1051" t="str">
            <v>Sangmelima</v>
          </cell>
          <cell r="N1051" t="str">
            <v>DJA-ET-LOBO</v>
          </cell>
          <cell r="O1051" t="str">
            <v>COMMUNE DE SANGMELIMA</v>
          </cell>
          <cell r="P1051" t="str">
            <v>Maxime Kenmoe</v>
          </cell>
          <cell r="Q1051">
            <v>677548276</v>
          </cell>
          <cell r="R1051">
            <v>655999785</v>
          </cell>
          <cell r="S1051" t="str">
            <v>Stephane KETCHOUANG</v>
          </cell>
          <cell r="T1051" t="str">
            <v>GEORGES NAKHOUL</v>
          </cell>
          <cell r="U1051" t="str">
            <v>I H S</v>
          </cell>
        </row>
        <row r="1052">
          <cell r="A1052" t="str">
            <v>SUD_251</v>
          </cell>
          <cell r="B1052" t="str">
            <v>IHS_SGM_010</v>
          </cell>
          <cell r="C1052" t="str">
            <v>SUD_251</v>
          </cell>
          <cell r="D1052" t="str">
            <v>South/East</v>
          </cell>
          <cell r="E1052" t="str">
            <v>South</v>
          </cell>
          <cell r="F1052" t="str">
            <v>Essang-Mvout-MTN</v>
          </cell>
          <cell r="G1052" t="str">
            <v>P2</v>
          </cell>
          <cell r="H1052" t="str">
            <v>Hybrid-Gen</v>
          </cell>
          <cell r="I1052" t="str">
            <v>On Air</v>
          </cell>
          <cell r="J1052" t="str">
            <v>Outdoor</v>
          </cell>
          <cell r="K1052" t="str">
            <v>AC</v>
          </cell>
          <cell r="L1052" t="str">
            <v>Dowen</v>
          </cell>
          <cell r="M1052" t="str">
            <v>Sangmelima</v>
          </cell>
          <cell r="N1052" t="str">
            <v>DJA-ET-LOBO</v>
          </cell>
          <cell r="O1052" t="str">
            <v>COMMUNE DE SANGMELIMA</v>
          </cell>
          <cell r="P1052" t="str">
            <v>Maxime Kenmoe</v>
          </cell>
          <cell r="Q1052">
            <v>677548276</v>
          </cell>
          <cell r="R1052">
            <v>655999785</v>
          </cell>
          <cell r="S1052" t="str">
            <v>Stephane KETCHOUANG</v>
          </cell>
          <cell r="T1052" t="str">
            <v>GEORGES NAKHOUL</v>
          </cell>
          <cell r="U1052" t="str">
            <v>I H S</v>
          </cell>
        </row>
        <row r="1053">
          <cell r="A1053" t="str">
            <v>CTR_298</v>
          </cell>
          <cell r="B1053" t="str">
            <v>IHS_SGM_006</v>
          </cell>
          <cell r="C1053" t="str">
            <v>CTR_298</v>
          </cell>
          <cell r="D1053" t="str">
            <v>South/East</v>
          </cell>
          <cell r="E1053" t="str">
            <v>South</v>
          </cell>
          <cell r="F1053" t="str">
            <v>Olounou-MTN</v>
          </cell>
          <cell r="G1053" t="str">
            <v>P2</v>
          </cell>
          <cell r="H1053" t="str">
            <v>Hybrid-Gen</v>
          </cell>
          <cell r="I1053" t="str">
            <v>On Air</v>
          </cell>
          <cell r="J1053" t="str">
            <v>Outdoor</v>
          </cell>
          <cell r="K1053" t="str">
            <v>AC</v>
          </cell>
          <cell r="L1053" t="str">
            <v>Dowen</v>
          </cell>
          <cell r="M1053" t="str">
            <v>Sangmelima</v>
          </cell>
          <cell r="N1053" t="str">
            <v>DJA-ET-LOBO</v>
          </cell>
          <cell r="O1053" t="str">
            <v>COMMUNE DE MEYOMESSI</v>
          </cell>
          <cell r="P1053" t="str">
            <v>Maxime Kenmoe</v>
          </cell>
          <cell r="Q1053">
            <v>677548276</v>
          </cell>
          <cell r="R1053">
            <v>655999785</v>
          </cell>
          <cell r="S1053" t="str">
            <v>Stephane KETCHOUANG</v>
          </cell>
          <cell r="T1053" t="str">
            <v>GEORGES NAKHOUL</v>
          </cell>
          <cell r="U1053" t="str">
            <v>I H S</v>
          </cell>
        </row>
        <row r="1054">
          <cell r="A1054" t="str">
            <v>SUD_233</v>
          </cell>
          <cell r="B1054" t="str">
            <v>IHS_SGM_016</v>
          </cell>
          <cell r="C1054" t="str">
            <v>SUD_233</v>
          </cell>
          <cell r="D1054" t="str">
            <v>South/East</v>
          </cell>
          <cell r="E1054" t="str">
            <v>South</v>
          </cell>
          <cell r="F1054" t="str">
            <v>Boulou-MTN</v>
          </cell>
          <cell r="G1054" t="str">
            <v>P2</v>
          </cell>
          <cell r="H1054" t="str">
            <v>Hybrid-Gen</v>
          </cell>
          <cell r="I1054" t="str">
            <v>On Air</v>
          </cell>
          <cell r="J1054" t="str">
            <v>Outdoor</v>
          </cell>
          <cell r="K1054" t="str">
            <v>AC</v>
          </cell>
          <cell r="L1054" t="str">
            <v>Dowen</v>
          </cell>
          <cell r="M1054" t="str">
            <v>Djoum</v>
          </cell>
          <cell r="N1054" t="str">
            <v>DJA-ET-LOBO</v>
          </cell>
          <cell r="O1054" t="str">
            <v>COMMUNE DE DJOUM</v>
          </cell>
          <cell r="P1054" t="str">
            <v>Maxime Kenmoe</v>
          </cell>
          <cell r="Q1054">
            <v>677548276</v>
          </cell>
          <cell r="R1054">
            <v>655999785</v>
          </cell>
          <cell r="S1054" t="str">
            <v>Stephane KETCHOUANG</v>
          </cell>
          <cell r="T1054" t="str">
            <v>GEORGES NAKHOUL</v>
          </cell>
          <cell r="U1054" t="str">
            <v>I H S</v>
          </cell>
        </row>
        <row r="1055">
          <cell r="A1055" t="str">
            <v>SUD_231</v>
          </cell>
          <cell r="B1055" t="str">
            <v>IHS_SGM_019</v>
          </cell>
          <cell r="C1055" t="str">
            <v>SUD_231</v>
          </cell>
          <cell r="D1055" t="str">
            <v>South/East</v>
          </cell>
          <cell r="E1055" t="str">
            <v>South</v>
          </cell>
          <cell r="F1055" t="str">
            <v>Djoum-CIFAN</v>
          </cell>
          <cell r="G1055" t="str">
            <v>P2</v>
          </cell>
          <cell r="H1055" t="str">
            <v>Hybrid-Gen</v>
          </cell>
          <cell r="I1055" t="str">
            <v>On Air</v>
          </cell>
          <cell r="J1055" t="str">
            <v>Outdoor</v>
          </cell>
          <cell r="K1055" t="str">
            <v>AC</v>
          </cell>
          <cell r="L1055" t="str">
            <v>Dowen</v>
          </cell>
          <cell r="M1055" t="str">
            <v>Djoum</v>
          </cell>
          <cell r="N1055" t="str">
            <v>DJA-ET-LOBO</v>
          </cell>
          <cell r="O1055" t="str">
            <v>COMMUNE DE DJOUM</v>
          </cell>
          <cell r="P1055" t="str">
            <v>Maxime Kenmoe</v>
          </cell>
          <cell r="Q1055">
            <v>677548276</v>
          </cell>
          <cell r="R1055">
            <v>655999785</v>
          </cell>
          <cell r="S1055" t="str">
            <v>Stephane KETCHOUANG</v>
          </cell>
          <cell r="T1055" t="str">
            <v>GEORGES NAKHOUL</v>
          </cell>
          <cell r="U1055" t="str">
            <v>I H S</v>
          </cell>
        </row>
        <row r="1056">
          <cell r="A1056" t="str">
            <v>SUD_232</v>
          </cell>
          <cell r="B1056" t="str">
            <v>IHS_SGM_014</v>
          </cell>
          <cell r="C1056" t="str">
            <v>SUD_232</v>
          </cell>
          <cell r="D1056" t="str">
            <v>South/East</v>
          </cell>
          <cell r="E1056" t="str">
            <v>South</v>
          </cell>
          <cell r="F1056" t="str">
            <v>Bikoula-MTN</v>
          </cell>
          <cell r="G1056" t="str">
            <v>P2</v>
          </cell>
          <cell r="H1056" t="str">
            <v>Hybrid-Gen</v>
          </cell>
          <cell r="I1056" t="str">
            <v>On Air</v>
          </cell>
          <cell r="J1056" t="str">
            <v>Outdoor</v>
          </cell>
          <cell r="K1056" t="str">
            <v>AC</v>
          </cell>
          <cell r="L1056" t="str">
            <v>Dowen</v>
          </cell>
          <cell r="M1056" t="str">
            <v>Djoum</v>
          </cell>
          <cell r="N1056" t="str">
            <v>NYON-ET-SO'O</v>
          </cell>
          <cell r="O1056" t="str">
            <v>COMMUNE DE MEYOMESSI</v>
          </cell>
          <cell r="P1056" t="str">
            <v>Maxime Kenmoe</v>
          </cell>
          <cell r="Q1056">
            <v>677548276</v>
          </cell>
          <cell r="R1056">
            <v>655999785</v>
          </cell>
          <cell r="S1056" t="str">
            <v>Stephane KETCHOUANG</v>
          </cell>
          <cell r="T1056" t="str">
            <v>GEORGES NAKHOUL</v>
          </cell>
          <cell r="U1056" t="str">
            <v>I H S</v>
          </cell>
        </row>
        <row r="1057">
          <cell r="A1057" t="str">
            <v>SUD_244</v>
          </cell>
          <cell r="B1057" t="str">
            <v>IHS_SGM_021</v>
          </cell>
          <cell r="C1057" t="str">
            <v>SUD_244</v>
          </cell>
          <cell r="D1057" t="str">
            <v>South/East</v>
          </cell>
          <cell r="E1057" t="str">
            <v>South</v>
          </cell>
          <cell r="F1057" t="str">
            <v>Avobengon</v>
          </cell>
          <cell r="G1057" t="str">
            <v>P3</v>
          </cell>
          <cell r="H1057" t="str">
            <v>Hybrid-Gen</v>
          </cell>
          <cell r="I1057" t="str">
            <v>On Air</v>
          </cell>
          <cell r="J1057" t="str">
            <v>Outdoor</v>
          </cell>
          <cell r="K1057" t="str">
            <v>AC</v>
          </cell>
          <cell r="L1057" t="str">
            <v>Dowen</v>
          </cell>
          <cell r="M1057" t="str">
            <v>Djoum</v>
          </cell>
          <cell r="N1057" t="str">
            <v>DJA-ET-LOBO</v>
          </cell>
          <cell r="O1057" t="str">
            <v>COMMUNE DE DJOUM</v>
          </cell>
          <cell r="P1057" t="str">
            <v>Maxime Kenmoe</v>
          </cell>
          <cell r="Q1057">
            <v>677548276</v>
          </cell>
          <cell r="R1057">
            <v>655999785</v>
          </cell>
          <cell r="S1057" t="str">
            <v>Stephane KETCHOUANG</v>
          </cell>
          <cell r="T1057" t="str">
            <v>GEORGES NAKHOUL</v>
          </cell>
          <cell r="U1057" t="str">
            <v>I H S</v>
          </cell>
        </row>
        <row r="1058">
          <cell r="A1058" t="str">
            <v>SUD_050</v>
          </cell>
          <cell r="B1058" t="str">
            <v>IHS_SGM_108</v>
          </cell>
          <cell r="C1058" t="str">
            <v>SUD_050</v>
          </cell>
          <cell r="D1058" t="str">
            <v>South/East</v>
          </cell>
          <cell r="E1058" t="str">
            <v>South</v>
          </cell>
          <cell r="F1058" t="str">
            <v>NKOUMADJAP II</v>
          </cell>
          <cell r="G1058" t="str">
            <v>P4</v>
          </cell>
          <cell r="H1058" t="str">
            <v>Grid-Hybrid-Gen</v>
          </cell>
          <cell r="I1058" t="str">
            <v>On Air</v>
          </cell>
          <cell r="J1058" t="str">
            <v>Outdoor</v>
          </cell>
          <cell r="K1058" t="str">
            <v>AC</v>
          </cell>
          <cell r="L1058" t="str">
            <v>Dowen</v>
          </cell>
          <cell r="M1058" t="str">
            <v>Sangmelima</v>
          </cell>
          <cell r="N1058" t="str">
            <v>NYON-ET-SO'O</v>
          </cell>
          <cell r="O1058" t="str">
            <v>COMMUNE DE SANGMELIMA</v>
          </cell>
          <cell r="P1058" t="str">
            <v>Maxime Kenmoe</v>
          </cell>
          <cell r="Q1058">
            <v>677548276</v>
          </cell>
          <cell r="R1058">
            <v>655999785</v>
          </cell>
          <cell r="S1058" t="str">
            <v>Stephane KETCHOUANG</v>
          </cell>
          <cell r="T1058" t="str">
            <v>GEORGES NAKHOUL</v>
          </cell>
          <cell r="U1058" t="str">
            <v>I H S</v>
          </cell>
        </row>
        <row r="1059">
          <cell r="A1059" t="str">
            <v>SUD_222</v>
          </cell>
          <cell r="B1059" t="str">
            <v>IHS_BER_084</v>
          </cell>
          <cell r="C1059" t="str">
            <v>SUD_222</v>
          </cell>
          <cell r="D1059" t="str">
            <v>South/East</v>
          </cell>
          <cell r="E1059" t="str">
            <v>South</v>
          </cell>
          <cell r="F1059" t="str">
            <v>Mbalam</v>
          </cell>
          <cell r="G1059" t="str">
            <v>P4</v>
          </cell>
          <cell r="H1059" t="str">
            <v>Solar-Gen</v>
          </cell>
          <cell r="I1059" t="str">
            <v>On Air</v>
          </cell>
          <cell r="J1059" t="str">
            <v>Outdoor</v>
          </cell>
          <cell r="K1059" t="str">
            <v>AC</v>
          </cell>
          <cell r="L1059" t="str">
            <v>Dowen</v>
          </cell>
          <cell r="M1059" t="str">
            <v>Djoum</v>
          </cell>
          <cell r="N1059" t="str">
            <v>HAUT-NYONG</v>
          </cell>
          <cell r="O1059" t="str">
            <v>COMMUNE DE NGOLYA</v>
          </cell>
          <cell r="P1059" t="str">
            <v>Maxime Kenmoe</v>
          </cell>
          <cell r="Q1059">
            <v>677548276</v>
          </cell>
          <cell r="R1059">
            <v>655999785</v>
          </cell>
          <cell r="S1059" t="str">
            <v>Stephane KETCHOUANG</v>
          </cell>
          <cell r="T1059" t="str">
            <v>GEORGES NAKHOUL</v>
          </cell>
          <cell r="U1059" t="str">
            <v>I H S</v>
          </cell>
        </row>
        <row r="1060">
          <cell r="A1060" t="str">
            <v>SUD_064</v>
          </cell>
          <cell r="B1060" t="str">
            <v>IHS_SGM_105</v>
          </cell>
          <cell r="C1060" t="str">
            <v>SUD_064</v>
          </cell>
          <cell r="D1060" t="str">
            <v>South/East</v>
          </cell>
          <cell r="E1060" t="str">
            <v>South</v>
          </cell>
          <cell r="F1060" t="str">
            <v>Djoum Ville IHS</v>
          </cell>
          <cell r="G1060" t="str">
            <v>P4</v>
          </cell>
          <cell r="H1060" t="str">
            <v>Grid-Gen</v>
          </cell>
          <cell r="I1060" t="str">
            <v>On Air</v>
          </cell>
          <cell r="J1060" t="str">
            <v>Outdoor</v>
          </cell>
          <cell r="K1060" t="str">
            <v>AC</v>
          </cell>
          <cell r="L1060" t="str">
            <v>Dowen</v>
          </cell>
          <cell r="M1060" t="str">
            <v>Djoum</v>
          </cell>
          <cell r="N1060" t="str">
            <v>DJA-ET-LOBO</v>
          </cell>
          <cell r="O1060" t="str">
            <v>COMMUNE DE DJOUM</v>
          </cell>
          <cell r="P1060" t="str">
            <v>Maxime Kenmoe</v>
          </cell>
          <cell r="Q1060">
            <v>677548276</v>
          </cell>
          <cell r="R1060">
            <v>655999785</v>
          </cell>
          <cell r="S1060" t="str">
            <v>Stephane KETCHOUANG</v>
          </cell>
          <cell r="T1060" t="str">
            <v>GEORGES NAKHOUL</v>
          </cell>
          <cell r="U1060" t="str">
            <v>I H S</v>
          </cell>
        </row>
        <row r="1061">
          <cell r="A1061" t="str">
            <v>SUD_224</v>
          </cell>
          <cell r="B1061" t="str">
            <v>IHS_SGM_002</v>
          </cell>
          <cell r="C1061" t="str">
            <v>SUD_224</v>
          </cell>
          <cell r="D1061" t="str">
            <v>South/East</v>
          </cell>
          <cell r="E1061" t="str">
            <v>South</v>
          </cell>
          <cell r="F1061" t="str">
            <v>Sangmelima-II</v>
          </cell>
          <cell r="G1061" t="str">
            <v>P4</v>
          </cell>
          <cell r="H1061" t="str">
            <v>Grid-Gen</v>
          </cell>
          <cell r="I1061" t="str">
            <v>On Air</v>
          </cell>
          <cell r="J1061" t="str">
            <v>Outdoor</v>
          </cell>
          <cell r="K1061" t="str">
            <v>AC</v>
          </cell>
          <cell r="L1061" t="str">
            <v>Dowen</v>
          </cell>
          <cell r="M1061" t="str">
            <v>Sangmelima</v>
          </cell>
          <cell r="N1061" t="str">
            <v>DJA-ET-LOBO</v>
          </cell>
          <cell r="O1061" t="str">
            <v>COMMUNE DE SANGMELIMA</v>
          </cell>
          <cell r="P1061" t="str">
            <v>Maxime Kenmoe</v>
          </cell>
          <cell r="Q1061">
            <v>677548276</v>
          </cell>
          <cell r="R1061">
            <v>655999785</v>
          </cell>
          <cell r="S1061" t="str">
            <v>Stephane KETCHOUANG</v>
          </cell>
          <cell r="T1061" t="str">
            <v>GEORGES NAKHOUL</v>
          </cell>
          <cell r="U1061" t="str">
            <v>I H S</v>
          </cell>
        </row>
        <row r="1062">
          <cell r="A1062" t="str">
            <v>SUD_066</v>
          </cell>
          <cell r="B1062" t="str">
            <v>IHS_EBO_109</v>
          </cell>
          <cell r="C1062" t="str">
            <v>SUD_066</v>
          </cell>
          <cell r="D1062" t="str">
            <v>South/East</v>
          </cell>
          <cell r="E1062" t="str">
            <v>South</v>
          </cell>
          <cell r="F1062" t="str">
            <v>Mvangan</v>
          </cell>
          <cell r="G1062" t="str">
            <v>P4</v>
          </cell>
          <cell r="H1062" t="str">
            <v>Grid-Hybrid-Gen</v>
          </cell>
          <cell r="I1062" t="str">
            <v>On Air</v>
          </cell>
          <cell r="J1062" t="str">
            <v>Outdoor</v>
          </cell>
          <cell r="K1062" t="str">
            <v>AC</v>
          </cell>
          <cell r="L1062" t="str">
            <v>Dowen</v>
          </cell>
          <cell r="M1062" t="str">
            <v>Sangmelima</v>
          </cell>
          <cell r="N1062" t="str">
            <v>MVILLA</v>
          </cell>
          <cell r="O1062" t="str">
            <v>COMMUNE DE MVANGAN</v>
          </cell>
          <cell r="P1062" t="str">
            <v>Maxime Kenmoe</v>
          </cell>
          <cell r="Q1062">
            <v>677548276</v>
          </cell>
          <cell r="R1062">
            <v>655999785</v>
          </cell>
          <cell r="S1062" t="str">
            <v>Stephane KETCHOUANG</v>
          </cell>
          <cell r="T1062" t="str">
            <v>GEORGES NAKHOUL</v>
          </cell>
          <cell r="U1062" t="str">
            <v>I H S</v>
          </cell>
        </row>
        <row r="1063">
          <cell r="A1063" t="str">
            <v>SUD_248</v>
          </cell>
          <cell r="B1063" t="str">
            <v>IHS_SGM_024</v>
          </cell>
          <cell r="C1063" t="str">
            <v>SUD_248</v>
          </cell>
          <cell r="D1063" t="str">
            <v>South/East</v>
          </cell>
          <cell r="E1063" t="str">
            <v>South</v>
          </cell>
          <cell r="F1063" t="str">
            <v>Koungoulou-MTN</v>
          </cell>
          <cell r="G1063" t="str">
            <v>P4</v>
          </cell>
          <cell r="H1063" t="str">
            <v>Hybrid-Gen</v>
          </cell>
          <cell r="I1063" t="str">
            <v>On Air</v>
          </cell>
          <cell r="J1063" t="str">
            <v>Outdoor</v>
          </cell>
          <cell r="K1063" t="str">
            <v>AC</v>
          </cell>
          <cell r="L1063" t="str">
            <v>Dowen</v>
          </cell>
          <cell r="M1063" t="str">
            <v>Djoum</v>
          </cell>
          <cell r="N1063" t="str">
            <v>DJA-ET-LOBO</v>
          </cell>
          <cell r="O1063" t="str">
            <v>COMMUNE DE MINTOM</v>
          </cell>
          <cell r="P1063" t="str">
            <v>Maxime Kenmoe</v>
          </cell>
          <cell r="Q1063">
            <v>677548276</v>
          </cell>
          <cell r="R1063">
            <v>655999785</v>
          </cell>
          <cell r="S1063" t="str">
            <v>Stephane KETCHOUANG</v>
          </cell>
          <cell r="T1063" t="str">
            <v>GEORGES NAKHOUL</v>
          </cell>
          <cell r="U1063" t="str">
            <v>I H S</v>
          </cell>
        </row>
        <row r="1064">
          <cell r="A1064" t="str">
            <v>SUD_237</v>
          </cell>
          <cell r="B1064" t="str">
            <v>IHS_SGM_011</v>
          </cell>
          <cell r="C1064" t="str">
            <v>SUD_237</v>
          </cell>
          <cell r="D1064" t="str">
            <v>South/East</v>
          </cell>
          <cell r="E1064" t="str">
            <v>South</v>
          </cell>
          <cell r="F1064" t="str">
            <v>Mvoutessi-MTN</v>
          </cell>
          <cell r="G1064" t="str">
            <v>P4</v>
          </cell>
          <cell r="H1064" t="str">
            <v>Gen Only</v>
          </cell>
          <cell r="I1064" t="str">
            <v>On Air</v>
          </cell>
          <cell r="J1064" t="str">
            <v>Indoor</v>
          </cell>
          <cell r="K1064" t="str">
            <v>AC</v>
          </cell>
          <cell r="L1064" t="str">
            <v>Dowen</v>
          </cell>
          <cell r="M1064" t="str">
            <v>Sangmelima</v>
          </cell>
          <cell r="N1064" t="str">
            <v>DJA-ET-LOBO</v>
          </cell>
          <cell r="O1064" t="str">
            <v>COMMUNE DE SANGMELIMA</v>
          </cell>
          <cell r="P1064" t="str">
            <v>Maxime Kenmoe</v>
          </cell>
          <cell r="Q1064">
            <v>677548276</v>
          </cell>
          <cell r="R1064">
            <v>655999785</v>
          </cell>
          <cell r="S1064" t="str">
            <v>Stephane KETCHOUANG</v>
          </cell>
          <cell r="T1064" t="str">
            <v>GEORGES NAKHOUL</v>
          </cell>
          <cell r="U1064" t="str">
            <v>I H S</v>
          </cell>
        </row>
        <row r="1065">
          <cell r="A1065" t="str">
            <v>SUD_247</v>
          </cell>
          <cell r="B1065" t="str">
            <v>IHS_SGM_022</v>
          </cell>
          <cell r="C1065" t="str">
            <v>SUD_247</v>
          </cell>
          <cell r="D1065" t="str">
            <v>South/East</v>
          </cell>
          <cell r="E1065" t="str">
            <v>South</v>
          </cell>
          <cell r="F1065" t="str">
            <v>Messam-MTN</v>
          </cell>
          <cell r="G1065" t="str">
            <v>P4</v>
          </cell>
          <cell r="H1065" t="str">
            <v>Hybrid-Gen</v>
          </cell>
          <cell r="I1065" t="str">
            <v>On Air</v>
          </cell>
          <cell r="J1065" t="str">
            <v>Outdoor</v>
          </cell>
          <cell r="K1065" t="str">
            <v>AC</v>
          </cell>
          <cell r="L1065" t="str">
            <v>Dowen</v>
          </cell>
          <cell r="M1065" t="str">
            <v>Djoum</v>
          </cell>
          <cell r="N1065" t="str">
            <v>DJA-ET-LOBO</v>
          </cell>
          <cell r="O1065" t="str">
            <v>COMMUNE DE DJOUM</v>
          </cell>
          <cell r="P1065" t="str">
            <v>Maxime Kenmoe</v>
          </cell>
          <cell r="Q1065">
            <v>677548276</v>
          </cell>
          <cell r="R1065">
            <v>655999785</v>
          </cell>
          <cell r="S1065" t="str">
            <v>Stephane KETCHOUANG</v>
          </cell>
          <cell r="T1065" t="str">
            <v>GEORGES NAKHOUL</v>
          </cell>
          <cell r="U1065" t="str">
            <v>I H S</v>
          </cell>
        </row>
        <row r="1066">
          <cell r="A1066" t="str">
            <v>SUD_069</v>
          </cell>
          <cell r="B1066" t="str">
            <v>IHS_SGM_109</v>
          </cell>
          <cell r="C1066" t="str">
            <v>SUD_069</v>
          </cell>
          <cell r="D1066" t="str">
            <v>South/East</v>
          </cell>
          <cell r="E1066" t="str">
            <v>South</v>
          </cell>
          <cell r="F1066" t="str">
            <v>Mbile</v>
          </cell>
          <cell r="G1066" t="str">
            <v>P5</v>
          </cell>
          <cell r="H1066" t="str">
            <v>Gen Only</v>
          </cell>
          <cell r="I1066" t="str">
            <v>On Air</v>
          </cell>
          <cell r="J1066" t="str">
            <v>Outdoor</v>
          </cell>
          <cell r="K1066" t="str">
            <v>AC</v>
          </cell>
          <cell r="L1066" t="str">
            <v>Dowen</v>
          </cell>
          <cell r="M1066" t="str">
            <v>Sangmelima</v>
          </cell>
          <cell r="N1066" t="str">
            <v>DJA-ET-LOBO</v>
          </cell>
          <cell r="O1066" t="str">
            <v>COMMUNE DE SANGMELIMA</v>
          </cell>
          <cell r="P1066" t="str">
            <v>Maxime Kenmoe</v>
          </cell>
          <cell r="Q1066">
            <v>677548276</v>
          </cell>
          <cell r="R1066">
            <v>655999785</v>
          </cell>
          <cell r="S1066" t="str">
            <v>Stephane KETCHOUANG</v>
          </cell>
          <cell r="T1066" t="str">
            <v>GEORGES NAKHOUL</v>
          </cell>
          <cell r="U1066" t="str">
            <v>I H S</v>
          </cell>
        </row>
        <row r="1067">
          <cell r="A1067" t="str">
            <v>SUD_252</v>
          </cell>
          <cell r="B1067" t="str">
            <v>IHS_SGM_020</v>
          </cell>
          <cell r="C1067" t="str">
            <v>SUD_252</v>
          </cell>
          <cell r="D1067" t="str">
            <v>South/East</v>
          </cell>
          <cell r="E1067" t="str">
            <v>South</v>
          </cell>
          <cell r="F1067" t="str">
            <v>Djoum-CAMINEX</v>
          </cell>
          <cell r="G1067" t="str">
            <v>P5</v>
          </cell>
          <cell r="H1067" t="str">
            <v>Hybrid-Gen</v>
          </cell>
          <cell r="I1067" t="str">
            <v>On Air</v>
          </cell>
          <cell r="J1067" t="str">
            <v>Outdoor</v>
          </cell>
          <cell r="K1067" t="str">
            <v>AC</v>
          </cell>
          <cell r="L1067" t="str">
            <v>Dowen</v>
          </cell>
          <cell r="M1067" t="str">
            <v>Djoum</v>
          </cell>
          <cell r="N1067" t="str">
            <v>DJA-ET-LOBO</v>
          </cell>
          <cell r="O1067" t="str">
            <v>COMMUNE DE DJOUM</v>
          </cell>
          <cell r="P1067" t="str">
            <v>Maxime Kenmoe</v>
          </cell>
          <cell r="Q1067">
            <v>677548276</v>
          </cell>
          <cell r="R1067">
            <v>655999785</v>
          </cell>
          <cell r="S1067" t="str">
            <v>Stephane KETCHOUANG</v>
          </cell>
          <cell r="T1067" t="str">
            <v>GEORGES NAKHOUL</v>
          </cell>
          <cell r="U1067" t="str">
            <v>I H S</v>
          </cell>
        </row>
        <row r="1068">
          <cell r="A1068" t="str">
            <v>SUD_228</v>
          </cell>
          <cell r="B1068" t="str">
            <v>IHS_SGM_001</v>
          </cell>
          <cell r="C1068" t="str">
            <v>SUD_228</v>
          </cell>
          <cell r="D1068" t="str">
            <v>South/East</v>
          </cell>
          <cell r="E1068" t="str">
            <v>South</v>
          </cell>
          <cell r="F1068" t="str">
            <v>Sangmelima-Ville</v>
          </cell>
          <cell r="G1068" t="str">
            <v>P5</v>
          </cell>
          <cell r="H1068" t="str">
            <v>Grid-Gen</v>
          </cell>
          <cell r="I1068" t="str">
            <v>On Air</v>
          </cell>
          <cell r="J1068" t="str">
            <v>Outdoor</v>
          </cell>
          <cell r="K1068" t="str">
            <v>AC</v>
          </cell>
          <cell r="L1068" t="str">
            <v>Dowen</v>
          </cell>
          <cell r="M1068" t="str">
            <v>Sangmelima</v>
          </cell>
          <cell r="N1068" t="str">
            <v>DJA-ET-LOBO</v>
          </cell>
          <cell r="O1068" t="str">
            <v>COMMUNE DE SANGMELIMA</v>
          </cell>
          <cell r="P1068" t="str">
            <v>Maxime Kenmoe</v>
          </cell>
          <cell r="Q1068">
            <v>677548276</v>
          </cell>
          <cell r="R1068">
            <v>655999785</v>
          </cell>
          <cell r="S1068" t="str">
            <v>Stephane KETCHOUANG</v>
          </cell>
          <cell r="T1068" t="str">
            <v>GEORGES NAKHOUL</v>
          </cell>
          <cell r="U1068" t="str">
            <v>I H S</v>
          </cell>
        </row>
        <row r="1069">
          <cell r="A1069" t="str">
            <v>CTR_225</v>
          </cell>
          <cell r="B1069" t="str">
            <v>IHS_YND_452</v>
          </cell>
          <cell r="C1069" t="str">
            <v>CTR_225</v>
          </cell>
          <cell r="D1069" t="str">
            <v>South/East</v>
          </cell>
          <cell r="E1069" t="str">
            <v>South</v>
          </cell>
          <cell r="F1069" t="str">
            <v>Endom</v>
          </cell>
          <cell r="G1069" t="str">
            <v>P5</v>
          </cell>
          <cell r="H1069" t="str">
            <v>Grid-Hybrid-Gen</v>
          </cell>
          <cell r="I1069" t="str">
            <v>On Air</v>
          </cell>
          <cell r="J1069" t="str">
            <v>Outdoor</v>
          </cell>
          <cell r="K1069" t="str">
            <v>AC</v>
          </cell>
          <cell r="L1069" t="str">
            <v>Dowen</v>
          </cell>
          <cell r="M1069" t="str">
            <v>Sangmelima</v>
          </cell>
          <cell r="N1069" t="str">
            <v>DJA-ET-LOBO</v>
          </cell>
          <cell r="O1069" t="str">
            <v>COMMUNE DE ENDOM</v>
          </cell>
          <cell r="P1069" t="str">
            <v>Maxime Kenmoe</v>
          </cell>
          <cell r="Q1069">
            <v>677548276</v>
          </cell>
          <cell r="R1069">
            <v>655999785</v>
          </cell>
          <cell r="S1069" t="str">
            <v>Stephane KETCHOUANG</v>
          </cell>
          <cell r="T1069" t="str">
            <v>GEORGES NAKHOUL</v>
          </cell>
          <cell r="U1069" t="str">
            <v>I H S</v>
          </cell>
        </row>
        <row r="1070">
          <cell r="A1070" t="str">
            <v>SUD_249</v>
          </cell>
          <cell r="B1070" t="str">
            <v>IHS_SGM_005</v>
          </cell>
          <cell r="C1070" t="str">
            <v>SUD_249</v>
          </cell>
          <cell r="D1070" t="str">
            <v>South/East</v>
          </cell>
          <cell r="E1070" t="str">
            <v>South</v>
          </cell>
          <cell r="F1070" t="str">
            <v>Nyazanga</v>
          </cell>
          <cell r="G1070" t="str">
            <v>P5</v>
          </cell>
          <cell r="H1070" t="str">
            <v>Grid-Gen</v>
          </cell>
          <cell r="I1070" t="str">
            <v>On Air</v>
          </cell>
          <cell r="J1070" t="str">
            <v>Outdoor</v>
          </cell>
          <cell r="K1070" t="str">
            <v>AC</v>
          </cell>
          <cell r="L1070" t="str">
            <v>Dowen</v>
          </cell>
          <cell r="M1070" t="str">
            <v>Sangmelima</v>
          </cell>
          <cell r="N1070" t="str">
            <v>DJA-ET-LOBO</v>
          </cell>
          <cell r="O1070" t="str">
            <v>COMMUNE DE SANGMELIMA</v>
          </cell>
          <cell r="P1070" t="str">
            <v>Maxime Kenmoe</v>
          </cell>
          <cell r="Q1070">
            <v>677548276</v>
          </cell>
          <cell r="R1070">
            <v>655999785</v>
          </cell>
          <cell r="S1070" t="str">
            <v>Stephane KETCHOUANG</v>
          </cell>
          <cell r="T1070" t="str">
            <v>GEORGES NAKHOUL</v>
          </cell>
          <cell r="U1070" t="str">
            <v>I H S</v>
          </cell>
        </row>
        <row r="1071">
          <cell r="A1071" t="str">
            <v>SUD_235</v>
          </cell>
          <cell r="B1071" t="str">
            <v>IHS_YND_382</v>
          </cell>
          <cell r="C1071" t="str">
            <v>SUD_235</v>
          </cell>
          <cell r="D1071" t="str">
            <v>South/East</v>
          </cell>
          <cell r="E1071" t="str">
            <v>South</v>
          </cell>
          <cell r="F1071" t="str">
            <v>Memiam-MTN</v>
          </cell>
          <cell r="G1071" t="str">
            <v>P5</v>
          </cell>
          <cell r="H1071" t="str">
            <v>Grid-Gen</v>
          </cell>
          <cell r="I1071" t="str">
            <v>On Air</v>
          </cell>
          <cell r="J1071" t="str">
            <v>Outdoor</v>
          </cell>
          <cell r="K1071" t="str">
            <v>AC</v>
          </cell>
          <cell r="L1071" t="str">
            <v>Dowen</v>
          </cell>
          <cell r="M1071" t="str">
            <v>Mbalmayo</v>
          </cell>
          <cell r="N1071" t="str">
            <v>DJA-ET-LOBO</v>
          </cell>
          <cell r="O1071" t="str">
            <v>COMMUNE DE MBALMAYO</v>
          </cell>
          <cell r="P1071" t="str">
            <v>Maxime Kenmoe</v>
          </cell>
          <cell r="Q1071">
            <v>677548276</v>
          </cell>
          <cell r="R1071">
            <v>655999785</v>
          </cell>
          <cell r="S1071" t="str">
            <v>Stephane KETCHOUANG</v>
          </cell>
          <cell r="T1071" t="str">
            <v>GEORGES NAKHOUL</v>
          </cell>
          <cell r="U1071" t="str">
            <v>I H S</v>
          </cell>
        </row>
        <row r="1072">
          <cell r="A1072" t="str">
            <v>SUD_052</v>
          </cell>
          <cell r="B1072" t="str">
            <v>IHS_SGM_101</v>
          </cell>
          <cell r="C1072" t="str">
            <v>SUD_052</v>
          </cell>
          <cell r="D1072" t="str">
            <v>South/East</v>
          </cell>
          <cell r="E1072" t="str">
            <v>South</v>
          </cell>
          <cell r="F1072" t="str">
            <v>Bengbis</v>
          </cell>
          <cell r="G1072" t="str">
            <v>P5</v>
          </cell>
          <cell r="H1072" t="str">
            <v>Grid-Gen</v>
          </cell>
          <cell r="I1072" t="str">
            <v>On Air</v>
          </cell>
          <cell r="J1072" t="str">
            <v>Outdoor</v>
          </cell>
          <cell r="K1072" t="str">
            <v>AC</v>
          </cell>
          <cell r="L1072" t="str">
            <v>Dowen</v>
          </cell>
          <cell r="M1072" t="str">
            <v>Sangmelima</v>
          </cell>
          <cell r="N1072" t="str">
            <v>MEFOU-ET-AKONO</v>
          </cell>
          <cell r="O1072" t="str">
            <v>COMMUNE DE BENGBIS</v>
          </cell>
          <cell r="P1072" t="str">
            <v>Maxime Kenmoe</v>
          </cell>
          <cell r="Q1072">
            <v>677548276</v>
          </cell>
          <cell r="R1072">
            <v>655999785</v>
          </cell>
          <cell r="S1072" t="str">
            <v>Stephane KETCHOUANG</v>
          </cell>
          <cell r="T1072" t="str">
            <v>GEORGES NAKHOUL</v>
          </cell>
          <cell r="U1072" t="str">
            <v>I H S</v>
          </cell>
        </row>
        <row r="1073">
          <cell r="A1073" t="str">
            <v>SUD_062</v>
          </cell>
          <cell r="B1073" t="str">
            <v>IHS_SGM_009</v>
          </cell>
          <cell r="C1073" t="str">
            <v>SUD_062</v>
          </cell>
          <cell r="D1073" t="str">
            <v>South/East</v>
          </cell>
          <cell r="E1073" t="str">
            <v>South</v>
          </cell>
          <cell r="F1073" t="str">
            <v>Ndonkol</v>
          </cell>
          <cell r="G1073" t="str">
            <v>P5</v>
          </cell>
          <cell r="H1073" t="str">
            <v>Grid-Gen</v>
          </cell>
          <cell r="I1073" t="str">
            <v>On Air</v>
          </cell>
          <cell r="J1073" t="str">
            <v>Outdoor</v>
          </cell>
          <cell r="K1073" t="str">
            <v>AC</v>
          </cell>
          <cell r="L1073" t="str">
            <v>Dowen</v>
          </cell>
          <cell r="M1073" t="str">
            <v>Sangmelima</v>
          </cell>
          <cell r="N1073" t="str">
            <v>DJA-ET-LOBO</v>
          </cell>
          <cell r="O1073" t="str">
            <v>COMMUNE DE SANGMELIMA</v>
          </cell>
          <cell r="P1073" t="str">
            <v>Maxime Kenmoe</v>
          </cell>
          <cell r="Q1073">
            <v>677548276</v>
          </cell>
          <cell r="R1073">
            <v>655999785</v>
          </cell>
          <cell r="S1073" t="str">
            <v>Stephane KETCHOUANG</v>
          </cell>
          <cell r="T1073" t="str">
            <v>GEORGES NAKHOUL</v>
          </cell>
          <cell r="U1073" t="str">
            <v>I H S</v>
          </cell>
        </row>
        <row r="1074">
          <cell r="A1074" t="str">
            <v>SUD_239</v>
          </cell>
          <cell r="B1074" t="str">
            <v>IHS_SGM_004</v>
          </cell>
          <cell r="C1074" t="str">
            <v>SUD_239</v>
          </cell>
          <cell r="D1074" t="str">
            <v>South/East</v>
          </cell>
          <cell r="E1074" t="str">
            <v>South</v>
          </cell>
          <cell r="F1074" t="str">
            <v>Kpwang-MTN</v>
          </cell>
          <cell r="G1074" t="str">
            <v>P5</v>
          </cell>
          <cell r="H1074" t="str">
            <v>Grid-Gen</v>
          </cell>
          <cell r="I1074" t="str">
            <v>On Air</v>
          </cell>
          <cell r="J1074" t="str">
            <v>Outdoor</v>
          </cell>
          <cell r="K1074" t="str">
            <v>AC</v>
          </cell>
          <cell r="L1074" t="str">
            <v>Dowen</v>
          </cell>
          <cell r="M1074" t="str">
            <v>Sangmelima</v>
          </cell>
          <cell r="N1074" t="str">
            <v>DJA-ET-LOBO</v>
          </cell>
          <cell r="O1074" t="str">
            <v>COMMUNE DE SANGMELIMA</v>
          </cell>
          <cell r="P1074" t="str">
            <v>Maxime Kenmoe</v>
          </cell>
          <cell r="Q1074">
            <v>677548276</v>
          </cell>
          <cell r="R1074">
            <v>655999785</v>
          </cell>
          <cell r="S1074" t="str">
            <v>Stephane KETCHOUANG</v>
          </cell>
          <cell r="T1074" t="str">
            <v>GEORGES NAKHOUL</v>
          </cell>
          <cell r="U1074" t="str">
            <v>I H S</v>
          </cell>
        </row>
        <row r="1075">
          <cell r="A1075" t="str">
            <v>SUD_258</v>
          </cell>
          <cell r="B1075" t="str">
            <v>IHS_SGM_003</v>
          </cell>
          <cell r="C1075" t="str">
            <v>SUD_258</v>
          </cell>
          <cell r="D1075" t="str">
            <v>South/East</v>
          </cell>
          <cell r="E1075" t="str">
            <v>South</v>
          </cell>
          <cell r="F1075" t="str">
            <v>Sangmelima-Akon-MTN</v>
          </cell>
          <cell r="G1075" t="str">
            <v>P5</v>
          </cell>
          <cell r="H1075" t="str">
            <v>Grid-Gen</v>
          </cell>
          <cell r="I1075" t="str">
            <v>On Air</v>
          </cell>
          <cell r="J1075" t="str">
            <v>Outdoor</v>
          </cell>
          <cell r="K1075" t="str">
            <v>AC</v>
          </cell>
          <cell r="L1075" t="str">
            <v>Dowen</v>
          </cell>
          <cell r="M1075" t="str">
            <v>Sangmelima</v>
          </cell>
          <cell r="N1075" t="str">
            <v>DJA-ET-LOBO</v>
          </cell>
          <cell r="O1075" t="str">
            <v>SANGMELIMA</v>
          </cell>
          <cell r="P1075" t="str">
            <v>Maxime Kenmoe</v>
          </cell>
          <cell r="Q1075">
            <v>677548276</v>
          </cell>
          <cell r="R1075">
            <v>655999785</v>
          </cell>
          <cell r="S1075" t="str">
            <v>Stephane KETCHOUANG</v>
          </cell>
          <cell r="T1075" t="str">
            <v>GEORGES NAKHOUL</v>
          </cell>
          <cell r="U1075" t="str">
            <v>I H S</v>
          </cell>
        </row>
        <row r="1076">
          <cell r="A1076" t="str">
            <v>SUD_105</v>
          </cell>
          <cell r="B1076" t="str">
            <v>IHS_SGM_023</v>
          </cell>
          <cell r="C1076" t="str">
            <v>SUD_105</v>
          </cell>
          <cell r="D1076" t="str">
            <v>South/East</v>
          </cell>
          <cell r="E1076" t="str">
            <v>South</v>
          </cell>
          <cell r="F1076" t="str">
            <v>MBOMELA</v>
          </cell>
          <cell r="G1076" t="str">
            <v>P5</v>
          </cell>
          <cell r="H1076" t="str">
            <v>Hybrid-Gen</v>
          </cell>
          <cell r="I1076" t="str">
            <v>On Air</v>
          </cell>
          <cell r="J1076" t="str">
            <v>Outdoor</v>
          </cell>
          <cell r="K1076" t="str">
            <v>AC</v>
          </cell>
          <cell r="L1076" t="str">
            <v>Dowen</v>
          </cell>
          <cell r="M1076" t="str">
            <v>Djoum</v>
          </cell>
          <cell r="N1076" t="str">
            <v>DJA-ET-LOBO</v>
          </cell>
          <cell r="O1076" t="str">
            <v>COMMUNE DE MINTOM</v>
          </cell>
          <cell r="P1076" t="str">
            <v>Maxime Kenmoe</v>
          </cell>
          <cell r="Q1076">
            <v>677548276</v>
          </cell>
          <cell r="R1076">
            <v>655999785</v>
          </cell>
          <cell r="S1076" t="str">
            <v>Stephane KETCHOUANG</v>
          </cell>
          <cell r="T1076" t="str">
            <v>GEORGES NAKHOUL</v>
          </cell>
          <cell r="U1076" t="str">
            <v>I H S</v>
          </cell>
        </row>
        <row r="1077">
          <cell r="A1077" t="str">
            <v>CTR_673</v>
          </cell>
          <cell r="B1077" t="str">
            <v>IHS_YND_383</v>
          </cell>
          <cell r="C1077" t="str">
            <v>CTR_673</v>
          </cell>
          <cell r="D1077" t="str">
            <v>South/East</v>
          </cell>
          <cell r="E1077" t="str">
            <v>South</v>
          </cell>
          <cell r="F1077" t="str">
            <v>Yop</v>
          </cell>
          <cell r="G1077" t="str">
            <v>P5</v>
          </cell>
          <cell r="H1077" t="str">
            <v>Solar-Grid-Gen</v>
          </cell>
          <cell r="I1077" t="str">
            <v>On Air</v>
          </cell>
          <cell r="J1077" t="str">
            <v>Outdoor</v>
          </cell>
          <cell r="K1077" t="str">
            <v>AC</v>
          </cell>
          <cell r="L1077" t="str">
            <v>Dowen</v>
          </cell>
          <cell r="M1077" t="str">
            <v>Mbalmayo</v>
          </cell>
          <cell r="N1077" t="str">
            <v>DJA-ET-LOBO</v>
          </cell>
          <cell r="O1077" t="str">
            <v>COMMUNE DE MBALMAYO</v>
          </cell>
          <cell r="P1077" t="str">
            <v>Maxime Kenmoe</v>
          </cell>
          <cell r="Q1077">
            <v>677548276</v>
          </cell>
          <cell r="R1077">
            <v>655999785</v>
          </cell>
          <cell r="S1077" t="str">
            <v>Stephane KETCHOUANG</v>
          </cell>
          <cell r="T1077" t="str">
            <v>GEORGES NAKHOUL</v>
          </cell>
          <cell r="U1077" t="str">
            <v>I H S</v>
          </cell>
        </row>
        <row r="1078">
          <cell r="A1078" t="str">
            <v>SUD_246</v>
          </cell>
          <cell r="B1078" t="str">
            <v>IHS_SGM_025</v>
          </cell>
          <cell r="C1078" t="str">
            <v>SUD_246</v>
          </cell>
          <cell r="D1078" t="str">
            <v>South/East</v>
          </cell>
          <cell r="E1078" t="str">
            <v>South</v>
          </cell>
          <cell r="F1078" t="str">
            <v>Mintom-MTN</v>
          </cell>
          <cell r="G1078" t="str">
            <v>P5</v>
          </cell>
          <cell r="H1078" t="str">
            <v>Solar-Gen</v>
          </cell>
          <cell r="I1078" t="str">
            <v>On Air</v>
          </cell>
          <cell r="J1078" t="str">
            <v>Indoor</v>
          </cell>
          <cell r="K1078" t="str">
            <v>AC</v>
          </cell>
          <cell r="L1078" t="str">
            <v>Dowen</v>
          </cell>
          <cell r="M1078" t="str">
            <v>Djoum</v>
          </cell>
          <cell r="N1078" t="str">
            <v>DJA-ET-LOBO</v>
          </cell>
          <cell r="O1078" t="str">
            <v>COMMUNE DE MINTOM</v>
          </cell>
          <cell r="P1078" t="str">
            <v>Maxime Kenmoe</v>
          </cell>
          <cell r="Q1078">
            <v>677548276</v>
          </cell>
          <cell r="R1078">
            <v>655999785</v>
          </cell>
          <cell r="S1078" t="str">
            <v>Stephane KETCHOUANG</v>
          </cell>
          <cell r="T1078" t="str">
            <v>GEORGES NAKHOUL</v>
          </cell>
          <cell r="U1078" t="str">
            <v>I H S</v>
          </cell>
        </row>
        <row r="1079">
          <cell r="A1079" t="str">
            <v>CTR_122</v>
          </cell>
          <cell r="B1079" t="str">
            <v>IHS_YND_230</v>
          </cell>
          <cell r="C1079" t="str">
            <v>CTR_122</v>
          </cell>
          <cell r="D1079" t="str">
            <v>Center</v>
          </cell>
          <cell r="E1079" t="str">
            <v>Center</v>
          </cell>
          <cell r="F1079" t="str">
            <v>Meyong-Meyeme</v>
          </cell>
          <cell r="G1079" t="str">
            <v>P2</v>
          </cell>
          <cell r="H1079" t="str">
            <v>Grid-Gen</v>
          </cell>
          <cell r="I1079" t="str">
            <v>On Air</v>
          </cell>
          <cell r="J1079" t="str">
            <v>Indoor</v>
          </cell>
          <cell r="K1079" t="str">
            <v>AC</v>
          </cell>
          <cell r="L1079" t="str">
            <v>SAGEMCOM</v>
          </cell>
          <cell r="M1079" t="str">
            <v>Mendong</v>
          </cell>
          <cell r="N1079" t="str">
            <v>MFOUNDI</v>
          </cell>
          <cell r="O1079" t="str">
            <v>YAOUNDE 7</v>
          </cell>
          <cell r="P1079" t="str">
            <v>Pascaline MANDA</v>
          </cell>
          <cell r="Q1079">
            <v>677548320</v>
          </cell>
          <cell r="R1079">
            <v>656072444</v>
          </cell>
          <cell r="S1079" t="str">
            <v>Desire Moussinga</v>
          </cell>
          <cell r="T1079" t="str">
            <v>Valeur HOUELL</v>
          </cell>
          <cell r="U1079" t="str">
            <v>I H S</v>
          </cell>
        </row>
        <row r="1080">
          <cell r="A1080" t="str">
            <v>CTR_215</v>
          </cell>
          <cell r="B1080" t="str">
            <v>IHS_YND_311</v>
          </cell>
          <cell r="C1080" t="str">
            <v>CTR_215</v>
          </cell>
          <cell r="D1080" t="str">
            <v>Center</v>
          </cell>
          <cell r="E1080" t="str">
            <v>Center</v>
          </cell>
          <cell r="F1080" t="str">
            <v>Nkolda</v>
          </cell>
          <cell r="G1080" t="str">
            <v>P2</v>
          </cell>
          <cell r="H1080" t="str">
            <v>Grid-Gen</v>
          </cell>
          <cell r="I1080" t="str">
            <v>On Air</v>
          </cell>
          <cell r="J1080" t="str">
            <v>Outdoor</v>
          </cell>
          <cell r="K1080" t="str">
            <v>AC</v>
          </cell>
          <cell r="L1080" t="str">
            <v>SAGEMCOM</v>
          </cell>
          <cell r="M1080" t="str">
            <v>Tropicana</v>
          </cell>
          <cell r="N1080" t="str">
            <v>MFOUNDI</v>
          </cell>
          <cell r="O1080" t="str">
            <v>YAOUNDE 4</v>
          </cell>
          <cell r="P1080" t="str">
            <v>Pascaline MANDA</v>
          </cell>
          <cell r="Q1080">
            <v>677548320</v>
          </cell>
          <cell r="R1080">
            <v>656072444</v>
          </cell>
          <cell r="S1080" t="str">
            <v>Desire Moussinga</v>
          </cell>
          <cell r="T1080" t="str">
            <v>Valeur HOUELL</v>
          </cell>
          <cell r="U1080" t="str">
            <v>I H S</v>
          </cell>
        </row>
        <row r="1081">
          <cell r="A1081" t="str">
            <v>CTR_414</v>
          </cell>
          <cell r="B1081" t="str">
            <v>IHS_YND_202</v>
          </cell>
          <cell r="C1081" t="str">
            <v>CTR_414</v>
          </cell>
          <cell r="D1081" t="str">
            <v>Center</v>
          </cell>
          <cell r="E1081" t="str">
            <v>Center</v>
          </cell>
          <cell r="F1081" t="str">
            <v>Cite-Verte</v>
          </cell>
          <cell r="G1081" t="str">
            <v>P2</v>
          </cell>
          <cell r="H1081" t="str">
            <v>Grid Only</v>
          </cell>
          <cell r="I1081" t="str">
            <v>On Air</v>
          </cell>
          <cell r="J1081" t="str">
            <v>Outdoor</v>
          </cell>
          <cell r="K1081" t="str">
            <v>AC</v>
          </cell>
          <cell r="L1081" t="str">
            <v>SAGEMCOM</v>
          </cell>
          <cell r="M1081" t="str">
            <v>Nkolbisson</v>
          </cell>
          <cell r="N1081" t="str">
            <v>MFOUNDI</v>
          </cell>
          <cell r="O1081" t="str">
            <v>YAOUNDE 6</v>
          </cell>
          <cell r="P1081" t="str">
            <v>Pascaline MANDA</v>
          </cell>
          <cell r="Q1081">
            <v>677548320</v>
          </cell>
          <cell r="R1081">
            <v>656072444</v>
          </cell>
          <cell r="S1081" t="str">
            <v>Desire Moussinga</v>
          </cell>
          <cell r="T1081" t="str">
            <v>Valeur HOUELL</v>
          </cell>
          <cell r="U1081" t="str">
            <v>I H S</v>
          </cell>
        </row>
        <row r="1082">
          <cell r="A1082" t="str">
            <v>CTR_065</v>
          </cell>
          <cell r="B1082" t="str">
            <v>IHS_YND_285</v>
          </cell>
          <cell r="C1082" t="str">
            <v>CTR_065</v>
          </cell>
          <cell r="D1082" t="str">
            <v>Center</v>
          </cell>
          <cell r="E1082" t="str">
            <v>Center</v>
          </cell>
          <cell r="F1082" t="str">
            <v>Nkolbisson</v>
          </cell>
          <cell r="G1082" t="str">
            <v>P2</v>
          </cell>
          <cell r="H1082" t="str">
            <v>Grid-Gen</v>
          </cell>
          <cell r="I1082" t="str">
            <v>On Air</v>
          </cell>
          <cell r="J1082" t="str">
            <v>Indoor</v>
          </cell>
          <cell r="K1082" t="str">
            <v>AC</v>
          </cell>
          <cell r="L1082" t="str">
            <v>SAGEMCOM</v>
          </cell>
          <cell r="M1082" t="str">
            <v>Nkolbisson</v>
          </cell>
          <cell r="N1082" t="str">
            <v>MFOUNDI</v>
          </cell>
          <cell r="O1082" t="str">
            <v>YAOUNDE 7</v>
          </cell>
          <cell r="P1082" t="str">
            <v>Pascaline MANDA</v>
          </cell>
          <cell r="Q1082">
            <v>677548320</v>
          </cell>
          <cell r="R1082">
            <v>656072444</v>
          </cell>
          <cell r="S1082" t="str">
            <v>Desire Moussinga</v>
          </cell>
          <cell r="T1082" t="str">
            <v>Valeur HOUELL</v>
          </cell>
          <cell r="U1082" t="str">
            <v>I H S</v>
          </cell>
        </row>
        <row r="1083">
          <cell r="A1083" t="str">
            <v>SUD_016</v>
          </cell>
          <cell r="B1083" t="str">
            <v>IHS_YND_332</v>
          </cell>
          <cell r="C1083" t="str">
            <v>SUD_016</v>
          </cell>
          <cell r="D1083" t="str">
            <v>Center</v>
          </cell>
          <cell r="E1083" t="str">
            <v>Center</v>
          </cell>
          <cell r="F1083" t="str">
            <v>Nkomekui</v>
          </cell>
          <cell r="G1083" t="str">
            <v>P3</v>
          </cell>
          <cell r="H1083" t="str">
            <v>Grid-Gen</v>
          </cell>
          <cell r="I1083" t="str">
            <v>On Air</v>
          </cell>
          <cell r="J1083" t="str">
            <v>Indoor</v>
          </cell>
          <cell r="K1083" t="str">
            <v>AC</v>
          </cell>
          <cell r="L1083" t="str">
            <v>SAGEMCOM</v>
          </cell>
          <cell r="M1083" t="str">
            <v>Nkolbisson</v>
          </cell>
          <cell r="N1083" t="str">
            <v>MFOUNDI</v>
          </cell>
          <cell r="O1083" t="str">
            <v>YAOUNDE 7</v>
          </cell>
          <cell r="P1083" t="str">
            <v>Pascaline MANDA</v>
          </cell>
          <cell r="Q1083">
            <v>677548320</v>
          </cell>
          <cell r="R1083">
            <v>656072444</v>
          </cell>
          <cell r="S1083" t="str">
            <v>Desire Moussinga</v>
          </cell>
          <cell r="T1083" t="str">
            <v>Valeur HOUELL</v>
          </cell>
          <cell r="U1083" t="str">
            <v>I H S</v>
          </cell>
        </row>
        <row r="1084">
          <cell r="A1084" t="str">
            <v>CTR_333</v>
          </cell>
          <cell r="B1084" t="str">
            <v>IHS_YND_273</v>
          </cell>
          <cell r="C1084" t="str">
            <v>CTR_333</v>
          </cell>
          <cell r="D1084" t="str">
            <v>Center</v>
          </cell>
          <cell r="E1084" t="str">
            <v>Center</v>
          </cell>
          <cell r="F1084" t="str">
            <v>Nkolbi-Boss</v>
          </cell>
          <cell r="G1084" t="str">
            <v>P3</v>
          </cell>
          <cell r="H1084" t="str">
            <v>Grid-Gen</v>
          </cell>
          <cell r="I1084" t="str">
            <v>On Air</v>
          </cell>
          <cell r="J1084" t="str">
            <v>Outdoor</v>
          </cell>
          <cell r="K1084" t="str">
            <v>AC</v>
          </cell>
          <cell r="L1084" t="str">
            <v>SAGEMCOM</v>
          </cell>
          <cell r="M1084" t="str">
            <v>Nkolbisson</v>
          </cell>
          <cell r="N1084" t="str">
            <v>MFOUNDI</v>
          </cell>
          <cell r="O1084" t="str">
            <v>YAOUNDE 7</v>
          </cell>
          <cell r="P1084" t="str">
            <v>Pascaline MANDA</v>
          </cell>
          <cell r="Q1084">
            <v>677548320</v>
          </cell>
          <cell r="R1084">
            <v>656072444</v>
          </cell>
          <cell r="S1084" t="str">
            <v>Desire Moussinga</v>
          </cell>
          <cell r="T1084" t="str">
            <v>Valeur HOUELL</v>
          </cell>
          <cell r="U1084" t="str">
            <v>I H S</v>
          </cell>
        </row>
        <row r="1085">
          <cell r="A1085" t="str">
            <v>CTR_331</v>
          </cell>
          <cell r="B1085" t="str">
            <v>IHS_YND_253</v>
          </cell>
          <cell r="C1085" t="str">
            <v>CTR_331</v>
          </cell>
          <cell r="D1085" t="str">
            <v>Center</v>
          </cell>
          <cell r="E1085" t="str">
            <v>Center</v>
          </cell>
          <cell r="F1085" t="str">
            <v>Clge-Advantiste</v>
          </cell>
          <cell r="G1085" t="str">
            <v>P3</v>
          </cell>
          <cell r="H1085" t="str">
            <v>Grid-Gen</v>
          </cell>
          <cell r="I1085" t="str">
            <v>On Air</v>
          </cell>
          <cell r="J1085" t="str">
            <v>Outdoor</v>
          </cell>
          <cell r="K1085" t="str">
            <v>AC</v>
          </cell>
          <cell r="L1085" t="str">
            <v>SAGEMCOM</v>
          </cell>
          <cell r="M1085" t="str">
            <v>Tropicana</v>
          </cell>
          <cell r="N1085" t="str">
            <v>MFOUNDI</v>
          </cell>
          <cell r="O1085" t="str">
            <v>YAOUNDE 4</v>
          </cell>
          <cell r="P1085" t="str">
            <v>Pascaline MANDA</v>
          </cell>
          <cell r="Q1085">
            <v>677548320</v>
          </cell>
          <cell r="R1085">
            <v>656072444</v>
          </cell>
          <cell r="S1085" t="str">
            <v>Desire Moussinga</v>
          </cell>
          <cell r="T1085" t="str">
            <v>Valeur HOUELL</v>
          </cell>
          <cell r="U1085" t="str">
            <v>I H S</v>
          </cell>
        </row>
        <row r="1086">
          <cell r="A1086" t="str">
            <v>CTR_330</v>
          </cell>
          <cell r="B1086" t="str">
            <v>IHS_YND_255</v>
          </cell>
          <cell r="C1086" t="str">
            <v>CTR_330</v>
          </cell>
          <cell r="D1086" t="str">
            <v>Center</v>
          </cell>
          <cell r="E1086" t="str">
            <v>Center</v>
          </cell>
          <cell r="F1086" t="str">
            <v>Odza-PK10</v>
          </cell>
          <cell r="G1086" t="str">
            <v>P3</v>
          </cell>
          <cell r="H1086" t="str">
            <v>Grid-Gen</v>
          </cell>
          <cell r="I1086" t="str">
            <v>On Air</v>
          </cell>
          <cell r="J1086" t="str">
            <v>Outdoor</v>
          </cell>
          <cell r="K1086" t="str">
            <v>AC</v>
          </cell>
          <cell r="L1086" t="str">
            <v>SAGEMCOM</v>
          </cell>
          <cell r="M1086" t="str">
            <v>Tropicana</v>
          </cell>
          <cell r="N1086" t="str">
            <v>MFOUNDI</v>
          </cell>
          <cell r="O1086" t="str">
            <v>YAOUNDE 4</v>
          </cell>
          <cell r="P1086" t="str">
            <v>Pascaline MANDA</v>
          </cell>
          <cell r="Q1086">
            <v>677548320</v>
          </cell>
          <cell r="R1086">
            <v>656072444</v>
          </cell>
          <cell r="S1086" t="str">
            <v>Desire Moussinga</v>
          </cell>
          <cell r="T1086" t="str">
            <v>Valeur HOUELL</v>
          </cell>
          <cell r="U1086" t="str">
            <v>I H S</v>
          </cell>
        </row>
        <row r="1087">
          <cell r="A1087" t="str">
            <v>CTR_246</v>
          </cell>
          <cell r="B1087" t="str">
            <v>IHS_YND_287</v>
          </cell>
          <cell r="C1087" t="str">
            <v>CTR_246</v>
          </cell>
          <cell r="D1087" t="str">
            <v>Center</v>
          </cell>
          <cell r="E1087" t="str">
            <v>Center</v>
          </cell>
          <cell r="F1087" t="str">
            <v>Nkolafeme</v>
          </cell>
          <cell r="G1087" t="str">
            <v>P3</v>
          </cell>
          <cell r="H1087" t="str">
            <v>Grid-Gen</v>
          </cell>
          <cell r="I1087" t="str">
            <v>On Air</v>
          </cell>
          <cell r="J1087" t="str">
            <v>Outdoor</v>
          </cell>
          <cell r="K1087" t="str">
            <v>AC</v>
          </cell>
          <cell r="L1087" t="str">
            <v>SAGEMCOM</v>
          </cell>
          <cell r="M1087" t="str">
            <v>Nkolbisson</v>
          </cell>
          <cell r="N1087" t="str">
            <v>MFOUNDI</v>
          </cell>
          <cell r="O1087" t="str">
            <v>YAOUNDE 7</v>
          </cell>
          <cell r="P1087" t="str">
            <v>Pascaline MANDA</v>
          </cell>
          <cell r="Q1087">
            <v>677548320</v>
          </cell>
          <cell r="R1087">
            <v>656072444</v>
          </cell>
          <cell r="S1087" t="str">
            <v>Desire Moussinga</v>
          </cell>
          <cell r="T1087" t="str">
            <v>Valeur HOUELL</v>
          </cell>
          <cell r="U1087" t="str">
            <v>I H S</v>
          </cell>
        </row>
        <row r="1088">
          <cell r="A1088" t="str">
            <v>CTR_016</v>
          </cell>
          <cell r="B1088" t="str">
            <v>IHS_YND_226</v>
          </cell>
          <cell r="C1088" t="str">
            <v>CTR_016</v>
          </cell>
          <cell r="D1088" t="str">
            <v>Center</v>
          </cell>
          <cell r="E1088" t="str">
            <v>Center</v>
          </cell>
          <cell r="F1088" t="str">
            <v>Mvog-Betsi</v>
          </cell>
          <cell r="G1088" t="str">
            <v>P3</v>
          </cell>
          <cell r="H1088" t="str">
            <v>Grid-Gen</v>
          </cell>
          <cell r="I1088" t="str">
            <v>On Air</v>
          </cell>
          <cell r="J1088" t="str">
            <v>Indoor</v>
          </cell>
          <cell r="K1088" t="str">
            <v>AC</v>
          </cell>
          <cell r="L1088" t="str">
            <v>SAGEMCOM</v>
          </cell>
          <cell r="M1088" t="str">
            <v>Nkolbisson</v>
          </cell>
          <cell r="N1088" t="str">
            <v>MFOUNDI</v>
          </cell>
          <cell r="O1088" t="str">
            <v>YAOUNDE 6</v>
          </cell>
          <cell r="P1088" t="str">
            <v>Pascaline MANDA</v>
          </cell>
          <cell r="Q1088">
            <v>677548320</v>
          </cell>
          <cell r="R1088">
            <v>656072444</v>
          </cell>
          <cell r="S1088" t="str">
            <v>Desire Moussinga</v>
          </cell>
          <cell r="T1088" t="str">
            <v>Valeur HOUELL</v>
          </cell>
          <cell r="U1088" t="str">
            <v>I H S</v>
          </cell>
        </row>
        <row r="1089">
          <cell r="A1089" t="str">
            <v>CTR_008</v>
          </cell>
          <cell r="B1089" t="str">
            <v>IHS_YND_068</v>
          </cell>
          <cell r="C1089" t="str">
            <v>CTR_008</v>
          </cell>
          <cell r="D1089" t="str">
            <v>Center</v>
          </cell>
          <cell r="E1089" t="str">
            <v>Center</v>
          </cell>
          <cell r="F1089" t="str">
            <v>Ndisamba</v>
          </cell>
          <cell r="G1089" t="str">
            <v>P3</v>
          </cell>
          <cell r="H1089" t="str">
            <v>Grid-Gen</v>
          </cell>
          <cell r="I1089" t="str">
            <v>On Air</v>
          </cell>
          <cell r="J1089" t="str">
            <v>Indoor</v>
          </cell>
          <cell r="K1089" t="str">
            <v>AC</v>
          </cell>
          <cell r="L1089" t="str">
            <v>SAGEMCOM</v>
          </cell>
          <cell r="M1089" t="str">
            <v>Tropicana</v>
          </cell>
          <cell r="N1089" t="str">
            <v>MFOUNDI</v>
          </cell>
          <cell r="O1089" t="str">
            <v>YAOUNDE 4</v>
          </cell>
          <cell r="P1089" t="str">
            <v>Pascaline MANDA</v>
          </cell>
          <cell r="Q1089">
            <v>677548320</v>
          </cell>
          <cell r="R1089">
            <v>656072444</v>
          </cell>
          <cell r="S1089" t="str">
            <v>Desire Moussinga</v>
          </cell>
          <cell r="T1089" t="str">
            <v>Valeur HOUELL</v>
          </cell>
          <cell r="U1089" t="str">
            <v>I H S</v>
          </cell>
        </row>
        <row r="1090">
          <cell r="A1090" t="str">
            <v>CTR_483</v>
          </cell>
          <cell r="B1090" t="str">
            <v>IHS_YND_564</v>
          </cell>
          <cell r="C1090" t="str">
            <v>CTR_483</v>
          </cell>
          <cell r="D1090" t="str">
            <v>Center</v>
          </cell>
          <cell r="E1090" t="str">
            <v>Center</v>
          </cell>
          <cell r="F1090" t="str">
            <v>Mvog Mbi New</v>
          </cell>
          <cell r="G1090" t="str">
            <v>P3</v>
          </cell>
          <cell r="H1090" t="str">
            <v>Grid-Gen</v>
          </cell>
          <cell r="I1090" t="str">
            <v>On Air</v>
          </cell>
          <cell r="J1090" t="str">
            <v>Outdoor</v>
          </cell>
          <cell r="K1090" t="str">
            <v>AC</v>
          </cell>
          <cell r="L1090" t="str">
            <v>SAGEMCOM</v>
          </cell>
          <cell r="M1090" t="str">
            <v>Tropicana</v>
          </cell>
          <cell r="N1090" t="str">
            <v>MFOUNDI</v>
          </cell>
          <cell r="O1090" t="str">
            <v>YAOUNDE 4</v>
          </cell>
          <cell r="P1090" t="str">
            <v>Pascaline MANDA</v>
          </cell>
          <cell r="Q1090">
            <v>677548320</v>
          </cell>
          <cell r="R1090">
            <v>656072444</v>
          </cell>
          <cell r="S1090" t="str">
            <v>Desire Moussinga</v>
          </cell>
          <cell r="T1090" t="str">
            <v>Valeur HOUELL</v>
          </cell>
          <cell r="U1090" t="str">
            <v>I H S</v>
          </cell>
        </row>
        <row r="1091">
          <cell r="A1091" t="str">
            <v>CTR_389</v>
          </cell>
          <cell r="B1091" t="str">
            <v>IHS_YND_066</v>
          </cell>
          <cell r="C1091" t="str">
            <v>CTR_389</v>
          </cell>
          <cell r="D1091" t="str">
            <v>Center</v>
          </cell>
          <cell r="E1091" t="str">
            <v>Center</v>
          </cell>
          <cell r="F1091" t="str">
            <v>GSO</v>
          </cell>
          <cell r="G1091" t="str">
            <v>P3</v>
          </cell>
          <cell r="H1091" t="str">
            <v>Grid-Gen</v>
          </cell>
          <cell r="I1091" t="str">
            <v>On Air</v>
          </cell>
          <cell r="J1091" t="str">
            <v>Outdoor</v>
          </cell>
          <cell r="K1091" t="str">
            <v>AC</v>
          </cell>
          <cell r="L1091" t="str">
            <v>SAGEMCOM</v>
          </cell>
          <cell r="M1091" t="str">
            <v>Tropicana</v>
          </cell>
          <cell r="N1091" t="str">
            <v>MFOUNDI</v>
          </cell>
          <cell r="O1091" t="str">
            <v>YAOUNDE 4</v>
          </cell>
          <cell r="P1091" t="str">
            <v>Pascaline MANDA</v>
          </cell>
          <cell r="Q1091">
            <v>677548320</v>
          </cell>
          <cell r="R1091">
            <v>656072444</v>
          </cell>
          <cell r="S1091" t="str">
            <v>Desire Moussinga</v>
          </cell>
          <cell r="T1091" t="str">
            <v>Valeur HOUELL</v>
          </cell>
          <cell r="U1091" t="str">
            <v>I H S</v>
          </cell>
        </row>
        <row r="1092">
          <cell r="A1092" t="str">
            <v>CTR_519</v>
          </cell>
          <cell r="B1092" t="str">
            <v>IHS_YND_543</v>
          </cell>
          <cell r="C1092" t="str">
            <v>CTR_519</v>
          </cell>
          <cell r="D1092" t="str">
            <v>Center</v>
          </cell>
          <cell r="E1092" t="str">
            <v>Center</v>
          </cell>
          <cell r="F1092" t="str">
            <v>Entrée Cité verte</v>
          </cell>
          <cell r="G1092" t="str">
            <v>P3</v>
          </cell>
          <cell r="H1092" t="str">
            <v>Grid-Gen</v>
          </cell>
          <cell r="I1092" t="str">
            <v>On Air</v>
          </cell>
          <cell r="J1092" t="str">
            <v>Outdoor</v>
          </cell>
          <cell r="K1092" t="str">
            <v>AC</v>
          </cell>
          <cell r="L1092" t="str">
            <v>SAGEMCOM</v>
          </cell>
          <cell r="M1092" t="str">
            <v>Nkolbisson</v>
          </cell>
          <cell r="N1092" t="str">
            <v>MFOUNDI</v>
          </cell>
          <cell r="O1092" t="str">
            <v>YAOUNDE 6</v>
          </cell>
          <cell r="P1092" t="str">
            <v>Pascaline MANDA</v>
          </cell>
          <cell r="Q1092">
            <v>677548320</v>
          </cell>
          <cell r="R1092">
            <v>656072444</v>
          </cell>
          <cell r="S1092" t="str">
            <v>Desire Moussinga</v>
          </cell>
          <cell r="T1092" t="str">
            <v>Valeur HOUELL</v>
          </cell>
          <cell r="U1092" t="str">
            <v>I H S</v>
          </cell>
        </row>
        <row r="1093">
          <cell r="A1093" t="str">
            <v>CTR_522</v>
          </cell>
          <cell r="B1093" t="str">
            <v>IHS_YND_545</v>
          </cell>
          <cell r="C1093" t="str">
            <v>CTR_522</v>
          </cell>
          <cell r="D1093" t="str">
            <v>Center</v>
          </cell>
          <cell r="E1093" t="str">
            <v>Center</v>
          </cell>
          <cell r="F1093" t="str">
            <v>Nkolbisson Usine des eaux</v>
          </cell>
          <cell r="G1093" t="str">
            <v>P3</v>
          </cell>
          <cell r="H1093" t="str">
            <v>Grid-Gen</v>
          </cell>
          <cell r="I1093" t="str">
            <v>On Air</v>
          </cell>
          <cell r="J1093" t="str">
            <v>Outdoor</v>
          </cell>
          <cell r="K1093" t="str">
            <v>AC</v>
          </cell>
          <cell r="L1093" t="str">
            <v>SAGEMCOM</v>
          </cell>
          <cell r="M1093" t="str">
            <v>Nkolbisson</v>
          </cell>
          <cell r="N1093" t="str">
            <v>MFOUNDI</v>
          </cell>
          <cell r="O1093" t="str">
            <v>YAOUNDE 7</v>
          </cell>
          <cell r="P1093" t="str">
            <v>Pascaline MANDA</v>
          </cell>
          <cell r="Q1093">
            <v>677548320</v>
          </cell>
          <cell r="R1093">
            <v>656072444</v>
          </cell>
          <cell r="S1093" t="str">
            <v>Desire Moussinga</v>
          </cell>
          <cell r="T1093" t="str">
            <v>Valeur HOUELL</v>
          </cell>
          <cell r="U1093" t="str">
            <v>I H S</v>
          </cell>
        </row>
        <row r="1094">
          <cell r="A1094" t="str">
            <v>CTR_647</v>
          </cell>
          <cell r="B1094" t="str">
            <v>IHS_YND_684</v>
          </cell>
          <cell r="C1094" t="str">
            <v>CTR_647</v>
          </cell>
          <cell r="D1094" t="str">
            <v>Center</v>
          </cell>
          <cell r="E1094" t="str">
            <v>Center</v>
          </cell>
          <cell r="F1094" t="str">
            <v>Ekie sud IHS</v>
          </cell>
          <cell r="G1094" t="str">
            <v>P3</v>
          </cell>
          <cell r="H1094" t="str">
            <v>Grid-Gen</v>
          </cell>
          <cell r="I1094" t="str">
            <v>On Air</v>
          </cell>
          <cell r="J1094" t="str">
            <v>Outdoor</v>
          </cell>
          <cell r="K1094" t="str">
            <v>AC</v>
          </cell>
          <cell r="L1094" t="str">
            <v>SAGEMCOM</v>
          </cell>
          <cell r="M1094" t="str">
            <v>Tropicana</v>
          </cell>
          <cell r="N1094" t="str">
            <v>MFOUNDI</v>
          </cell>
          <cell r="O1094" t="str">
            <v>YAOUNDE 4</v>
          </cell>
          <cell r="P1094" t="str">
            <v>Pascaline MANDA</v>
          </cell>
          <cell r="Q1094">
            <v>677548320</v>
          </cell>
          <cell r="R1094">
            <v>656072444</v>
          </cell>
          <cell r="S1094" t="str">
            <v>Desire Moussinga</v>
          </cell>
          <cell r="T1094" t="str">
            <v>Valeur HOUELL</v>
          </cell>
          <cell r="U1094" t="str">
            <v>I H S</v>
          </cell>
        </row>
        <row r="1095">
          <cell r="A1095" t="str">
            <v>LIT_349</v>
          </cell>
          <cell r="B1095" t="str">
            <v>IHS_EDA_051</v>
          </cell>
          <cell r="C1095" t="str">
            <v>LIT_349</v>
          </cell>
          <cell r="D1095" t="str">
            <v>Center</v>
          </cell>
          <cell r="E1095" t="str">
            <v>Center</v>
          </cell>
          <cell r="F1095" t="str">
            <v>Nyanon</v>
          </cell>
          <cell r="G1095" t="str">
            <v>P4</v>
          </cell>
          <cell r="H1095" t="str">
            <v>Hybrid-Gen</v>
          </cell>
          <cell r="I1095" t="str">
            <v>On Air</v>
          </cell>
          <cell r="J1095" t="str">
            <v>Outdoor</v>
          </cell>
          <cell r="K1095" t="str">
            <v>AC</v>
          </cell>
          <cell r="L1095" t="str">
            <v>SAGEMCOM</v>
          </cell>
          <cell r="M1095" t="str">
            <v>Nkolbisson</v>
          </cell>
          <cell r="N1095" t="str">
            <v>HAUTE-SANAGA</v>
          </cell>
          <cell r="O1095" t="str">
            <v>NYANON</v>
          </cell>
          <cell r="P1095" t="str">
            <v>Pascaline MANDA</v>
          </cell>
          <cell r="Q1095">
            <v>677548320</v>
          </cell>
          <cell r="R1095">
            <v>656072444</v>
          </cell>
          <cell r="S1095" t="str">
            <v>Desire Moussinga</v>
          </cell>
          <cell r="T1095" t="str">
            <v>Valeur HOUELL</v>
          </cell>
          <cell r="U1095" t="str">
            <v>I H S</v>
          </cell>
        </row>
        <row r="1096">
          <cell r="A1096" t="str">
            <v>CTR_479</v>
          </cell>
          <cell r="B1096" t="str">
            <v>IHS_YND_580</v>
          </cell>
          <cell r="C1096" t="str">
            <v>CTR_479</v>
          </cell>
          <cell r="D1096" t="str">
            <v>Center</v>
          </cell>
          <cell r="E1096" t="str">
            <v>Center</v>
          </cell>
          <cell r="F1096" t="str">
            <v>Marche Odza</v>
          </cell>
          <cell r="G1096" t="str">
            <v>P4</v>
          </cell>
          <cell r="H1096" t="str">
            <v>Grid-Gen</v>
          </cell>
          <cell r="I1096" t="str">
            <v>On Air</v>
          </cell>
          <cell r="J1096" t="str">
            <v>Outdoor</v>
          </cell>
          <cell r="K1096" t="str">
            <v>AC</v>
          </cell>
          <cell r="L1096" t="str">
            <v>SAGEMCOM</v>
          </cell>
          <cell r="M1096" t="str">
            <v>Tropicana</v>
          </cell>
          <cell r="N1096" t="str">
            <v>MFOUNDI</v>
          </cell>
          <cell r="O1096" t="str">
            <v>YAOUNDE 4</v>
          </cell>
          <cell r="P1096" t="str">
            <v>Pascaline MANDA</v>
          </cell>
          <cell r="Q1096">
            <v>677548320</v>
          </cell>
          <cell r="R1096">
            <v>656072444</v>
          </cell>
          <cell r="S1096" t="str">
            <v>Desire Moussinga</v>
          </cell>
          <cell r="T1096" t="str">
            <v>Valeur HOUELL</v>
          </cell>
          <cell r="U1096" t="str">
            <v>I H S</v>
          </cell>
        </row>
        <row r="1097">
          <cell r="A1097" t="str">
            <v>CTR_488</v>
          </cell>
          <cell r="B1097" t="str">
            <v>IHS_YND_583</v>
          </cell>
          <cell r="C1097" t="str">
            <v>CTR_488</v>
          </cell>
          <cell r="D1097" t="str">
            <v>Center</v>
          </cell>
          <cell r="E1097" t="str">
            <v>Center</v>
          </cell>
          <cell r="F1097" t="str">
            <v>Nsam Sofavinc T0</v>
          </cell>
          <cell r="G1097" t="str">
            <v>P4</v>
          </cell>
          <cell r="H1097" t="str">
            <v>Grid-Gen</v>
          </cell>
          <cell r="I1097" t="str">
            <v>On Air</v>
          </cell>
          <cell r="J1097" t="str">
            <v>Outdoor</v>
          </cell>
          <cell r="K1097" t="str">
            <v>AC</v>
          </cell>
          <cell r="L1097" t="str">
            <v>SAGEMCOM</v>
          </cell>
          <cell r="M1097" t="str">
            <v>Tropicana</v>
          </cell>
          <cell r="N1097" t="str">
            <v>MFOUNDI</v>
          </cell>
          <cell r="O1097" t="str">
            <v>YAOUNDE 3</v>
          </cell>
          <cell r="P1097" t="str">
            <v>Pascaline MANDA</v>
          </cell>
          <cell r="Q1097">
            <v>677548320</v>
          </cell>
          <cell r="R1097">
            <v>656072444</v>
          </cell>
          <cell r="S1097" t="str">
            <v>Desire Moussinga</v>
          </cell>
          <cell r="T1097" t="str">
            <v>Valeur HOUELL</v>
          </cell>
          <cell r="U1097" t="str">
            <v>I H S</v>
          </cell>
        </row>
        <row r="1098">
          <cell r="A1098" t="str">
            <v>CTR_196</v>
          </cell>
          <cell r="B1098" t="str">
            <v>IHS_YND_159</v>
          </cell>
          <cell r="C1098" t="str">
            <v>CTR_196</v>
          </cell>
          <cell r="D1098" t="str">
            <v>Center</v>
          </cell>
          <cell r="E1098" t="str">
            <v>Center</v>
          </cell>
          <cell r="F1098" t="str">
            <v>Complexe-BEAC</v>
          </cell>
          <cell r="G1098" t="str">
            <v>P4</v>
          </cell>
          <cell r="H1098" t="str">
            <v>Grid-Gen</v>
          </cell>
          <cell r="I1098" t="str">
            <v>On Air</v>
          </cell>
          <cell r="J1098" t="str">
            <v>Indoor</v>
          </cell>
          <cell r="K1098" t="str">
            <v>AC</v>
          </cell>
          <cell r="L1098" t="str">
            <v>SAGEMCOM</v>
          </cell>
          <cell r="M1098" t="str">
            <v>Tropicana</v>
          </cell>
          <cell r="N1098" t="str">
            <v>MFOUNDI</v>
          </cell>
          <cell r="O1098" t="str">
            <v>YAOUNDE 4</v>
          </cell>
          <cell r="P1098" t="str">
            <v>Pascaline MANDA</v>
          </cell>
          <cell r="Q1098">
            <v>677548320</v>
          </cell>
          <cell r="R1098">
            <v>656072444</v>
          </cell>
          <cell r="S1098" t="str">
            <v>Desire Moussinga</v>
          </cell>
          <cell r="T1098" t="str">
            <v>Valeur HOUELL</v>
          </cell>
          <cell r="U1098" t="str">
            <v>I H S</v>
          </cell>
        </row>
        <row r="1099">
          <cell r="A1099" t="str">
            <v>CTR_276</v>
          </cell>
          <cell r="B1099" t="str">
            <v>IHS_YND_172</v>
          </cell>
          <cell r="C1099" t="str">
            <v>CTR_276</v>
          </cell>
          <cell r="D1099" t="str">
            <v>Center</v>
          </cell>
          <cell r="E1099" t="str">
            <v>Center</v>
          </cell>
          <cell r="F1099" t="str">
            <v>Tradex-Nkomo</v>
          </cell>
          <cell r="G1099" t="str">
            <v>P4</v>
          </cell>
          <cell r="H1099" t="str">
            <v>Grid-Gen</v>
          </cell>
          <cell r="I1099" t="str">
            <v>On Air</v>
          </cell>
          <cell r="J1099" t="str">
            <v>Outdoor</v>
          </cell>
          <cell r="K1099" t="str">
            <v>AC</v>
          </cell>
          <cell r="L1099" t="str">
            <v>SAGEMCOM</v>
          </cell>
          <cell r="M1099" t="str">
            <v>Nkomo</v>
          </cell>
          <cell r="N1099" t="str">
            <v>MFOUNDI</v>
          </cell>
          <cell r="O1099" t="str">
            <v>YAOUNDE 4</v>
          </cell>
          <cell r="P1099" t="str">
            <v>Pascaline MANDA</v>
          </cell>
          <cell r="Q1099">
            <v>677548320</v>
          </cell>
          <cell r="R1099">
            <v>656072444</v>
          </cell>
          <cell r="S1099" t="str">
            <v>Desire Moussinga</v>
          </cell>
          <cell r="T1099" t="str">
            <v>Valeur HOUELL</v>
          </cell>
          <cell r="U1099" t="str">
            <v>I H S</v>
          </cell>
        </row>
        <row r="1100">
          <cell r="A1100" t="str">
            <v>CTR_227</v>
          </cell>
          <cell r="B1100" t="str">
            <v>IHS_YND_341</v>
          </cell>
          <cell r="C1100" t="str">
            <v>CTR_227</v>
          </cell>
          <cell r="D1100" t="str">
            <v>Center</v>
          </cell>
          <cell r="E1100" t="str">
            <v>Center</v>
          </cell>
          <cell r="F1100" t="str">
            <v>Lobo</v>
          </cell>
          <cell r="G1100" t="str">
            <v>P4</v>
          </cell>
          <cell r="H1100" t="str">
            <v>Hybrid-Gen</v>
          </cell>
          <cell r="I1100" t="str">
            <v>On Air</v>
          </cell>
          <cell r="J1100" t="str">
            <v>Outdoor</v>
          </cell>
          <cell r="K1100" t="str">
            <v>AC</v>
          </cell>
          <cell r="L1100" t="str">
            <v>SAGEMCOM</v>
          </cell>
          <cell r="M1100" t="str">
            <v>Nkolbisson</v>
          </cell>
          <cell r="N1100" t="str">
            <v>LEKIE</v>
          </cell>
          <cell r="O1100" t="str">
            <v>LOBO</v>
          </cell>
          <cell r="P1100" t="str">
            <v>Pascaline MANDA</v>
          </cell>
          <cell r="Q1100">
            <v>677548320</v>
          </cell>
          <cell r="R1100">
            <v>656072444</v>
          </cell>
          <cell r="S1100" t="str">
            <v>Desire Moussinga</v>
          </cell>
          <cell r="T1100" t="str">
            <v>Valeur HOUELL</v>
          </cell>
          <cell r="U1100" t="str">
            <v>I H S</v>
          </cell>
        </row>
        <row r="1101">
          <cell r="A1101" t="str">
            <v>CTR_074</v>
          </cell>
          <cell r="B1101" t="str">
            <v>IHS_YND_166</v>
          </cell>
          <cell r="C1101" t="str">
            <v>CTR_074</v>
          </cell>
          <cell r="D1101" t="str">
            <v>Center</v>
          </cell>
          <cell r="E1101" t="str">
            <v>Center</v>
          </cell>
          <cell r="F1101" t="str">
            <v>Damas</v>
          </cell>
          <cell r="G1101" t="str">
            <v>P4</v>
          </cell>
          <cell r="H1101" t="str">
            <v>Grid-Gen</v>
          </cell>
          <cell r="I1101" t="str">
            <v>On Air</v>
          </cell>
          <cell r="J1101" t="str">
            <v>Indoor</v>
          </cell>
          <cell r="K1101" t="str">
            <v>AC</v>
          </cell>
          <cell r="L1101" t="str">
            <v>SAGEMCOM</v>
          </cell>
          <cell r="M1101" t="str">
            <v>Tropicana</v>
          </cell>
          <cell r="N1101" t="str">
            <v>MFOUNDI</v>
          </cell>
          <cell r="O1101" t="str">
            <v>YAOUNDE 3</v>
          </cell>
          <cell r="P1101" t="str">
            <v>Pascaline MANDA</v>
          </cell>
          <cell r="Q1101">
            <v>677548320</v>
          </cell>
          <cell r="R1101">
            <v>656072444</v>
          </cell>
          <cell r="S1101" t="str">
            <v>Desire Moussinga</v>
          </cell>
          <cell r="T1101" t="str">
            <v>Valeur HOUELL</v>
          </cell>
          <cell r="U1101" t="str">
            <v>I H S</v>
          </cell>
        </row>
        <row r="1102">
          <cell r="A1102" t="str">
            <v>CTR_378</v>
          </cell>
          <cell r="B1102" t="str">
            <v>IHS_YND_254</v>
          </cell>
          <cell r="C1102" t="str">
            <v>CTR_378</v>
          </cell>
          <cell r="D1102" t="str">
            <v>Center</v>
          </cell>
          <cell r="E1102" t="str">
            <v>Center</v>
          </cell>
          <cell r="F1102" t="str">
            <v>Mvog-Manga</v>
          </cell>
          <cell r="G1102" t="str">
            <v>P4</v>
          </cell>
          <cell r="H1102" t="str">
            <v>Grid-Gen</v>
          </cell>
          <cell r="I1102" t="str">
            <v>On Air</v>
          </cell>
          <cell r="J1102" t="str">
            <v>Outdoor</v>
          </cell>
          <cell r="K1102" t="str">
            <v>AC</v>
          </cell>
          <cell r="L1102" t="str">
            <v>SAGEMCOM</v>
          </cell>
          <cell r="M1102" t="str">
            <v>Tropicana</v>
          </cell>
          <cell r="N1102" t="str">
            <v>MFOUNDI</v>
          </cell>
          <cell r="O1102" t="str">
            <v>YAOUNDE 4</v>
          </cell>
          <cell r="P1102" t="str">
            <v>Pascaline MANDA</v>
          </cell>
          <cell r="Q1102">
            <v>677548320</v>
          </cell>
          <cell r="R1102">
            <v>656072444</v>
          </cell>
          <cell r="S1102" t="str">
            <v>Desire Moussinga</v>
          </cell>
          <cell r="T1102" t="str">
            <v>Valeur HOUELL</v>
          </cell>
          <cell r="U1102" t="str">
            <v>I H S</v>
          </cell>
        </row>
        <row r="1103">
          <cell r="A1103" t="str">
            <v>CTR_099</v>
          </cell>
          <cell r="B1103" t="str">
            <v>IHS_YND_168</v>
          </cell>
          <cell r="C1103" t="str">
            <v>CTR_099</v>
          </cell>
          <cell r="D1103" t="str">
            <v>Center</v>
          </cell>
          <cell r="E1103" t="str">
            <v>Center</v>
          </cell>
          <cell r="F1103" t="str">
            <v>Odza</v>
          </cell>
          <cell r="G1103" t="str">
            <v>P4</v>
          </cell>
          <cell r="H1103" t="str">
            <v>Grid-Gen</v>
          </cell>
          <cell r="I1103" t="str">
            <v>On Air</v>
          </cell>
          <cell r="J1103" t="str">
            <v>Indoor</v>
          </cell>
          <cell r="K1103" t="str">
            <v>AC</v>
          </cell>
          <cell r="L1103" t="str">
            <v>SAGEMCOM</v>
          </cell>
          <cell r="M1103" t="str">
            <v>Tropicana</v>
          </cell>
          <cell r="N1103" t="str">
            <v>MFOUNDI</v>
          </cell>
          <cell r="O1103" t="str">
            <v>YAOUNDE 4</v>
          </cell>
          <cell r="P1103" t="str">
            <v>Pascaline MANDA</v>
          </cell>
          <cell r="Q1103">
            <v>677548320</v>
          </cell>
          <cell r="R1103">
            <v>656072444</v>
          </cell>
          <cell r="S1103" t="str">
            <v>Desire Moussinga</v>
          </cell>
          <cell r="T1103" t="str">
            <v>Valeur HOUELL</v>
          </cell>
          <cell r="U1103" t="str">
            <v>I H S</v>
          </cell>
        </row>
        <row r="1104">
          <cell r="A1104" t="str">
            <v>CTR_255</v>
          </cell>
          <cell r="B1104" t="str">
            <v>IHS_YND_286</v>
          </cell>
          <cell r="C1104" t="str">
            <v>CTR_255</v>
          </cell>
          <cell r="D1104" t="str">
            <v>Center</v>
          </cell>
          <cell r="E1104" t="str">
            <v>Center</v>
          </cell>
          <cell r="F1104" t="str">
            <v>Dagobert</v>
          </cell>
          <cell r="G1104" t="str">
            <v>P4</v>
          </cell>
          <cell r="H1104" t="str">
            <v>Grid-Gen</v>
          </cell>
          <cell r="I1104" t="str">
            <v>On Air</v>
          </cell>
          <cell r="J1104" t="str">
            <v>Outdoor</v>
          </cell>
          <cell r="K1104" t="str">
            <v>AC</v>
          </cell>
          <cell r="L1104" t="str">
            <v>SAGEMCOM</v>
          </cell>
          <cell r="M1104" t="str">
            <v>Nkolbisson</v>
          </cell>
          <cell r="N1104" t="str">
            <v>MFOUNDI</v>
          </cell>
          <cell r="O1104" t="str">
            <v>YAOUNDE 7</v>
          </cell>
          <cell r="P1104" t="str">
            <v>Pascaline MANDA</v>
          </cell>
          <cell r="Q1104">
            <v>677548320</v>
          </cell>
          <cell r="R1104">
            <v>656072444</v>
          </cell>
          <cell r="S1104" t="str">
            <v>Desire Moussinga</v>
          </cell>
          <cell r="T1104" t="str">
            <v>Valeur HOUELL</v>
          </cell>
          <cell r="U1104" t="str">
            <v>I H S</v>
          </cell>
        </row>
        <row r="1105">
          <cell r="A1105" t="str">
            <v>CTR_158</v>
          </cell>
          <cell r="B1105" t="str">
            <v>IHS_YND_527</v>
          </cell>
          <cell r="C1105" t="str">
            <v>CTR_158</v>
          </cell>
          <cell r="D1105" t="str">
            <v>Center</v>
          </cell>
          <cell r="E1105" t="str">
            <v>Center</v>
          </cell>
          <cell r="F1105" t="str">
            <v>Odza-II</v>
          </cell>
          <cell r="G1105" t="str">
            <v>P4</v>
          </cell>
          <cell r="H1105" t="str">
            <v>Grid-Gen</v>
          </cell>
          <cell r="I1105" t="str">
            <v>On Air</v>
          </cell>
          <cell r="J1105" t="str">
            <v>Outdoor</v>
          </cell>
          <cell r="K1105" t="str">
            <v>AC</v>
          </cell>
          <cell r="L1105" t="str">
            <v>SAGEMCOM</v>
          </cell>
          <cell r="M1105" t="str">
            <v>Tropicana</v>
          </cell>
          <cell r="N1105" t="str">
            <v>MFOUNDI</v>
          </cell>
          <cell r="O1105" t="str">
            <v>YAOUNDE 4</v>
          </cell>
          <cell r="P1105" t="str">
            <v>Pascaline MANDA</v>
          </cell>
          <cell r="Q1105">
            <v>677548320</v>
          </cell>
          <cell r="R1105">
            <v>656072444</v>
          </cell>
          <cell r="S1105" t="str">
            <v>Desire Moussinga</v>
          </cell>
          <cell r="T1105" t="str">
            <v>Valeur HOUELL</v>
          </cell>
          <cell r="U1105" t="str">
            <v>I H S</v>
          </cell>
        </row>
        <row r="1106">
          <cell r="A1106" t="str">
            <v>CTR_262</v>
          </cell>
          <cell r="B1106" t="str">
            <v>IHS_YND_150</v>
          </cell>
          <cell r="C1106" t="str">
            <v>CTR_262</v>
          </cell>
          <cell r="D1106" t="str">
            <v>Center</v>
          </cell>
          <cell r="E1106" t="str">
            <v>Center</v>
          </cell>
          <cell r="F1106" t="str">
            <v>Nkol-Mbanda</v>
          </cell>
          <cell r="G1106" t="str">
            <v>P4</v>
          </cell>
          <cell r="H1106" t="str">
            <v>Grid-Gen</v>
          </cell>
          <cell r="I1106" t="str">
            <v>On Air</v>
          </cell>
          <cell r="J1106" t="str">
            <v>Outdoor</v>
          </cell>
          <cell r="K1106" t="str">
            <v>AC</v>
          </cell>
          <cell r="L1106" t="str">
            <v>SAGEMCOM</v>
          </cell>
          <cell r="M1106" t="str">
            <v>Tropicana</v>
          </cell>
          <cell r="N1106" t="str">
            <v>MFOUNDI</v>
          </cell>
          <cell r="O1106" t="str">
            <v>YAOUNDE 4</v>
          </cell>
          <cell r="P1106" t="str">
            <v>Pascaline MANDA</v>
          </cell>
          <cell r="Q1106">
            <v>677548320</v>
          </cell>
          <cell r="R1106">
            <v>656072444</v>
          </cell>
          <cell r="S1106" t="str">
            <v>Desire Moussinga</v>
          </cell>
          <cell r="T1106" t="str">
            <v>Valeur HOUELL</v>
          </cell>
          <cell r="U1106" t="str">
            <v>I H S</v>
          </cell>
        </row>
        <row r="1107">
          <cell r="A1107" t="str">
            <v>CTR_340</v>
          </cell>
          <cell r="B1107" t="str">
            <v>IHS_YND_233</v>
          </cell>
          <cell r="C1107" t="str">
            <v>CTR_340</v>
          </cell>
          <cell r="D1107" t="str">
            <v>Center</v>
          </cell>
          <cell r="E1107" t="str">
            <v>Center</v>
          </cell>
          <cell r="F1107" t="str">
            <v>Oyomabang</v>
          </cell>
          <cell r="G1107" t="str">
            <v>P4</v>
          </cell>
          <cell r="H1107" t="str">
            <v>Grid-Gen</v>
          </cell>
          <cell r="I1107" t="str">
            <v>On Air</v>
          </cell>
          <cell r="J1107" t="str">
            <v>Outdoor</v>
          </cell>
          <cell r="K1107" t="str">
            <v>AC</v>
          </cell>
          <cell r="L1107" t="str">
            <v>SAGEMCOM</v>
          </cell>
          <cell r="M1107" t="str">
            <v>Nkolbisson</v>
          </cell>
          <cell r="N1107" t="str">
            <v>MFOUNDI</v>
          </cell>
          <cell r="O1107" t="str">
            <v>YAOUNDE 7</v>
          </cell>
          <cell r="P1107" t="str">
            <v>Pascaline MANDA</v>
          </cell>
          <cell r="Q1107">
            <v>677548320</v>
          </cell>
          <cell r="R1107">
            <v>656072444</v>
          </cell>
          <cell r="S1107" t="str">
            <v>Desire Moussinga</v>
          </cell>
          <cell r="T1107" t="str">
            <v>Valeur HOUELL</v>
          </cell>
          <cell r="U1107" t="str">
            <v>I H S</v>
          </cell>
        </row>
        <row r="1108">
          <cell r="A1108" t="str">
            <v>CTR_259</v>
          </cell>
          <cell r="B1108" t="str">
            <v>IHS_YND_169</v>
          </cell>
          <cell r="C1108" t="str">
            <v>CTR_259</v>
          </cell>
          <cell r="D1108" t="str">
            <v>Center</v>
          </cell>
          <cell r="E1108" t="str">
            <v>Center</v>
          </cell>
          <cell r="F1108" t="str">
            <v>Ekoumdoum</v>
          </cell>
          <cell r="G1108" t="str">
            <v>P4</v>
          </cell>
          <cell r="H1108" t="str">
            <v>Grid-Gen</v>
          </cell>
          <cell r="I1108" t="str">
            <v>On Air</v>
          </cell>
          <cell r="J1108" t="str">
            <v>Outdoor</v>
          </cell>
          <cell r="K1108" t="str">
            <v>AC</v>
          </cell>
          <cell r="L1108" t="str">
            <v>SAGEMCOM</v>
          </cell>
          <cell r="M1108" t="str">
            <v>Tropicana</v>
          </cell>
          <cell r="N1108" t="str">
            <v>MFOUNDI</v>
          </cell>
          <cell r="O1108" t="str">
            <v>YAOUNDE 4</v>
          </cell>
          <cell r="P1108" t="str">
            <v>Pascaline MANDA</v>
          </cell>
          <cell r="Q1108">
            <v>677548320</v>
          </cell>
          <cell r="R1108">
            <v>656072444</v>
          </cell>
          <cell r="S1108" t="str">
            <v>Desire Moussinga</v>
          </cell>
          <cell r="T1108" t="str">
            <v>Valeur HOUELL</v>
          </cell>
          <cell r="U1108" t="str">
            <v>I H S</v>
          </cell>
        </row>
        <row r="1109">
          <cell r="A1109" t="str">
            <v>CTR_056</v>
          </cell>
          <cell r="B1109" t="str">
            <v>IHS_YND_100</v>
          </cell>
          <cell r="C1109" t="str">
            <v>CTR_056</v>
          </cell>
          <cell r="D1109" t="str">
            <v>Center</v>
          </cell>
          <cell r="E1109" t="str">
            <v>Center</v>
          </cell>
          <cell r="F1109" t="str">
            <v>Shell-Nsimeyong</v>
          </cell>
          <cell r="G1109" t="str">
            <v>P4</v>
          </cell>
          <cell r="H1109" t="str">
            <v>Grid-Gen</v>
          </cell>
          <cell r="I1109" t="str">
            <v>On Air</v>
          </cell>
          <cell r="J1109" t="str">
            <v>Indoor</v>
          </cell>
          <cell r="K1109" t="str">
            <v>AC</v>
          </cell>
          <cell r="L1109" t="str">
            <v>SAGEMCOM</v>
          </cell>
          <cell r="M1109" t="str">
            <v>Tropicana</v>
          </cell>
          <cell r="N1109" t="str">
            <v>MFOUNDI</v>
          </cell>
          <cell r="O1109" t="str">
            <v>YAOUNDE 3</v>
          </cell>
          <cell r="P1109" t="str">
            <v>Pascaline MANDA</v>
          </cell>
          <cell r="Q1109">
            <v>677548320</v>
          </cell>
          <cell r="R1109">
            <v>656072444</v>
          </cell>
          <cell r="S1109" t="str">
            <v>Desire Moussinga</v>
          </cell>
          <cell r="T1109" t="str">
            <v>Valeur HOUELL</v>
          </cell>
          <cell r="U1109" t="str">
            <v>I H S</v>
          </cell>
        </row>
        <row r="1110">
          <cell r="A1110" t="str">
            <v>CTR_249</v>
          </cell>
          <cell r="B1110" t="str">
            <v>IHS_YND_225</v>
          </cell>
          <cell r="C1110" t="str">
            <v>CTR_249</v>
          </cell>
          <cell r="D1110" t="str">
            <v>Center</v>
          </cell>
          <cell r="E1110" t="str">
            <v>Center</v>
          </cell>
          <cell r="F1110" t="str">
            <v>Science</v>
          </cell>
          <cell r="G1110" t="str">
            <v>P4</v>
          </cell>
          <cell r="H1110" t="str">
            <v>Grid-Gen</v>
          </cell>
          <cell r="I1110" t="str">
            <v>On Air</v>
          </cell>
          <cell r="J1110" t="str">
            <v>Outdoor</v>
          </cell>
          <cell r="K1110" t="str">
            <v>AC</v>
          </cell>
          <cell r="L1110" t="str">
            <v>SAGEMCOM</v>
          </cell>
          <cell r="M1110" t="str">
            <v>Nkolbisson</v>
          </cell>
          <cell r="N1110" t="str">
            <v>MFOUNDI</v>
          </cell>
          <cell r="O1110" t="str">
            <v>YAOUNDE 6</v>
          </cell>
          <cell r="P1110" t="str">
            <v>Pascaline MANDA</v>
          </cell>
          <cell r="Q1110">
            <v>677548320</v>
          </cell>
          <cell r="R1110">
            <v>656072444</v>
          </cell>
          <cell r="S1110" t="str">
            <v>Desire Moussinga</v>
          </cell>
          <cell r="T1110" t="str">
            <v>Valeur HOUELL</v>
          </cell>
          <cell r="U1110" t="str">
            <v>I H S</v>
          </cell>
        </row>
        <row r="1111">
          <cell r="A1111" t="str">
            <v>CTR_209</v>
          </cell>
          <cell r="B1111" t="str">
            <v>IHS_YND_070</v>
          </cell>
          <cell r="C1111" t="str">
            <v>CTR_209</v>
          </cell>
          <cell r="D1111" t="str">
            <v>Center</v>
          </cell>
          <cell r="E1111" t="str">
            <v>Center</v>
          </cell>
          <cell r="F1111" t="str">
            <v>Efoulan</v>
          </cell>
          <cell r="G1111" t="str">
            <v>P4</v>
          </cell>
          <cell r="H1111" t="str">
            <v>Grid-Gen</v>
          </cell>
          <cell r="I1111" t="str">
            <v>On Air</v>
          </cell>
          <cell r="J1111" t="str">
            <v>Outdoor</v>
          </cell>
          <cell r="K1111" t="str">
            <v>AC</v>
          </cell>
          <cell r="L1111" t="str">
            <v>SAGEMCOM</v>
          </cell>
          <cell r="M1111" t="str">
            <v>Tropicana</v>
          </cell>
          <cell r="N1111" t="str">
            <v>MFOUNDI</v>
          </cell>
          <cell r="O1111" t="str">
            <v>YAOUNDE 3</v>
          </cell>
          <cell r="P1111" t="str">
            <v>Pascaline MANDA</v>
          </cell>
          <cell r="Q1111">
            <v>677548320</v>
          </cell>
          <cell r="R1111">
            <v>656072444</v>
          </cell>
          <cell r="S1111" t="str">
            <v>Desire Moussinga</v>
          </cell>
          <cell r="T1111" t="str">
            <v>Valeur HOUELL</v>
          </cell>
          <cell r="U1111" t="str">
            <v>I H S</v>
          </cell>
        </row>
        <row r="1112">
          <cell r="A1112" t="str">
            <v>CTR_256</v>
          </cell>
          <cell r="B1112" t="str">
            <v>IHS_YND_232</v>
          </cell>
          <cell r="C1112" t="str">
            <v>CTR_256</v>
          </cell>
          <cell r="D1112" t="str">
            <v>Center</v>
          </cell>
          <cell r="E1112" t="str">
            <v>Center</v>
          </cell>
          <cell r="F1112" t="str">
            <v>Crf-Nkolbisson</v>
          </cell>
          <cell r="G1112" t="str">
            <v>P4</v>
          </cell>
          <cell r="H1112" t="str">
            <v>Grid-Gen</v>
          </cell>
          <cell r="I1112" t="str">
            <v>On Air</v>
          </cell>
          <cell r="J1112" t="str">
            <v>Outdoor</v>
          </cell>
          <cell r="K1112" t="str">
            <v>AC</v>
          </cell>
          <cell r="L1112" t="str">
            <v>SAGEMCOM</v>
          </cell>
          <cell r="M1112" t="str">
            <v>Nkolbisson</v>
          </cell>
          <cell r="N1112" t="str">
            <v>MFOUNDI</v>
          </cell>
          <cell r="O1112" t="str">
            <v>YAOUNDE 7</v>
          </cell>
          <cell r="P1112" t="str">
            <v>Pascaline MANDA</v>
          </cell>
          <cell r="Q1112">
            <v>677548320</v>
          </cell>
          <cell r="R1112">
            <v>656072444</v>
          </cell>
          <cell r="S1112" t="str">
            <v>Desire Moussinga</v>
          </cell>
          <cell r="T1112" t="str">
            <v>Valeur HOUELL</v>
          </cell>
          <cell r="U1112" t="str">
            <v>I H S</v>
          </cell>
        </row>
        <row r="1113">
          <cell r="A1113" t="str">
            <v>CTR_285</v>
          </cell>
          <cell r="B1113" t="str">
            <v>IHS_YND_099</v>
          </cell>
          <cell r="C1113" t="str">
            <v>CTR_285</v>
          </cell>
          <cell r="D1113" t="str">
            <v>Center</v>
          </cell>
          <cell r="E1113" t="str">
            <v>Center</v>
          </cell>
          <cell r="F1113" t="str">
            <v>Ekie-Elegance</v>
          </cell>
          <cell r="G1113" t="str">
            <v>P4</v>
          </cell>
          <cell r="H1113" t="str">
            <v>Grid Only</v>
          </cell>
          <cell r="I1113" t="str">
            <v>On Air</v>
          </cell>
          <cell r="J1113" t="str">
            <v>Outdoor</v>
          </cell>
          <cell r="K1113" t="str">
            <v>AC</v>
          </cell>
          <cell r="L1113" t="str">
            <v>SAGEMCOM</v>
          </cell>
          <cell r="M1113" t="str">
            <v>Tropicana</v>
          </cell>
          <cell r="N1113" t="str">
            <v>MFOUNDI</v>
          </cell>
          <cell r="O1113" t="str">
            <v>YAOUNDE 4</v>
          </cell>
          <cell r="P1113" t="str">
            <v>Pascaline MANDA</v>
          </cell>
          <cell r="Q1113">
            <v>677548320</v>
          </cell>
          <cell r="R1113">
            <v>656072444</v>
          </cell>
          <cell r="S1113" t="str">
            <v>Desire Moussinga</v>
          </cell>
          <cell r="T1113" t="str">
            <v>Valeur HOUELL</v>
          </cell>
          <cell r="U1113" t="str">
            <v>I H S</v>
          </cell>
        </row>
        <row r="1114">
          <cell r="A1114" t="str">
            <v>CTR_386</v>
          </cell>
          <cell r="B1114" t="str">
            <v>IHS_YND_162</v>
          </cell>
          <cell r="C1114" t="str">
            <v>CTR_386</v>
          </cell>
          <cell r="D1114" t="str">
            <v>Center</v>
          </cell>
          <cell r="E1114" t="str">
            <v>Center</v>
          </cell>
          <cell r="F1114" t="str">
            <v>Tropicana</v>
          </cell>
          <cell r="G1114" t="str">
            <v>P4</v>
          </cell>
          <cell r="H1114" t="str">
            <v>Grid Only</v>
          </cell>
          <cell r="I1114" t="str">
            <v>On Air</v>
          </cell>
          <cell r="J1114" t="str">
            <v>Outdoor</v>
          </cell>
          <cell r="K1114" t="str">
            <v>AC</v>
          </cell>
          <cell r="L1114" t="str">
            <v>SAGEMCOM</v>
          </cell>
          <cell r="M1114" t="str">
            <v>Tropicana</v>
          </cell>
          <cell r="N1114" t="str">
            <v>MFOUNDI</v>
          </cell>
          <cell r="O1114" t="str">
            <v>YAOUNDE 4</v>
          </cell>
          <cell r="P1114" t="str">
            <v>Pascaline MANDA</v>
          </cell>
          <cell r="Q1114">
            <v>677548320</v>
          </cell>
          <cell r="R1114">
            <v>656072444</v>
          </cell>
          <cell r="S1114" t="str">
            <v>Desire Moussinga</v>
          </cell>
          <cell r="T1114" t="str">
            <v>Valeur HOUELL</v>
          </cell>
          <cell r="U1114" t="str">
            <v>I H S</v>
          </cell>
        </row>
        <row r="1115">
          <cell r="A1115" t="str">
            <v>CTR_159</v>
          </cell>
          <cell r="B1115" t="str">
            <v>IHS_YND_508</v>
          </cell>
          <cell r="C1115" t="str">
            <v>CTR_159</v>
          </cell>
          <cell r="D1115" t="str">
            <v>Center</v>
          </cell>
          <cell r="E1115" t="str">
            <v>Center</v>
          </cell>
          <cell r="F1115" t="str">
            <v>Crf-Nsam</v>
          </cell>
          <cell r="G1115" t="str">
            <v>P4</v>
          </cell>
          <cell r="H1115" t="str">
            <v>Grid-Gen</v>
          </cell>
          <cell r="I1115" t="str">
            <v>On Air</v>
          </cell>
          <cell r="J1115" t="str">
            <v>Outdoor</v>
          </cell>
          <cell r="K1115" t="str">
            <v>AC</v>
          </cell>
          <cell r="L1115" t="str">
            <v>SAGEMCOM</v>
          </cell>
          <cell r="M1115" t="str">
            <v>Tropicana</v>
          </cell>
          <cell r="N1115" t="str">
            <v>MFOUNDI</v>
          </cell>
          <cell r="O1115" t="str">
            <v>YAOUNDE 3</v>
          </cell>
          <cell r="P1115" t="str">
            <v>Pascaline MANDA</v>
          </cell>
          <cell r="Q1115">
            <v>677548320</v>
          </cell>
          <cell r="R1115">
            <v>656072444</v>
          </cell>
          <cell r="S1115" t="str">
            <v>Desire Moussinga</v>
          </cell>
          <cell r="T1115" t="str">
            <v>Valeur HOUELL</v>
          </cell>
          <cell r="U1115" t="str">
            <v>I H S</v>
          </cell>
        </row>
        <row r="1116">
          <cell r="A1116" t="str">
            <v>CTR_238</v>
          </cell>
          <cell r="B1116" t="str">
            <v>IHS_YND_148</v>
          </cell>
          <cell r="C1116" t="str">
            <v>CTR_238</v>
          </cell>
          <cell r="D1116" t="str">
            <v>Center</v>
          </cell>
          <cell r="E1116" t="str">
            <v>Center</v>
          </cell>
          <cell r="F1116" t="str">
            <v>Chapelle-Nsimeyong</v>
          </cell>
          <cell r="G1116" t="str">
            <v>P4</v>
          </cell>
          <cell r="H1116" t="str">
            <v>Grid-Gen</v>
          </cell>
          <cell r="I1116" t="str">
            <v>On Air</v>
          </cell>
          <cell r="J1116" t="str">
            <v>Outdoor</v>
          </cell>
          <cell r="K1116" t="str">
            <v>AC</v>
          </cell>
          <cell r="L1116" t="str">
            <v>SAGEMCOM</v>
          </cell>
          <cell r="M1116" t="str">
            <v>Tropicana</v>
          </cell>
          <cell r="N1116" t="str">
            <v>MFOUNDI</v>
          </cell>
          <cell r="O1116" t="str">
            <v>YAOUNDE 3</v>
          </cell>
          <cell r="P1116" t="str">
            <v>Pascaline MANDA</v>
          </cell>
          <cell r="Q1116">
            <v>677548320</v>
          </cell>
          <cell r="R1116">
            <v>656072444</v>
          </cell>
          <cell r="S1116" t="str">
            <v>Desire Moussinga</v>
          </cell>
          <cell r="T1116" t="str">
            <v>Valeur HOUELL</v>
          </cell>
          <cell r="U1116" t="str">
            <v>I H S</v>
          </cell>
        </row>
        <row r="1117">
          <cell r="A1117" t="str">
            <v>CTR_261</v>
          </cell>
          <cell r="B1117" t="str">
            <v>IHS_YND_161</v>
          </cell>
          <cell r="C1117" t="str">
            <v>CTR_261</v>
          </cell>
          <cell r="D1117" t="str">
            <v>Center</v>
          </cell>
          <cell r="E1117" t="str">
            <v>Center</v>
          </cell>
          <cell r="F1117" t="str">
            <v>Sofavinc</v>
          </cell>
          <cell r="G1117" t="str">
            <v>P4</v>
          </cell>
          <cell r="H1117" t="str">
            <v>Grid-Gen</v>
          </cell>
          <cell r="I1117" t="str">
            <v>On Air</v>
          </cell>
          <cell r="J1117" t="str">
            <v>Outdoor</v>
          </cell>
          <cell r="K1117" t="str">
            <v>AC</v>
          </cell>
          <cell r="L1117" t="str">
            <v>SAGEMCOM</v>
          </cell>
          <cell r="M1117" t="str">
            <v>Tropicana</v>
          </cell>
          <cell r="N1117" t="str">
            <v>MFOUNDI</v>
          </cell>
          <cell r="O1117" t="str">
            <v>YAOUNDE 3</v>
          </cell>
          <cell r="P1117" t="str">
            <v>Pascaline MANDA</v>
          </cell>
          <cell r="Q1117">
            <v>677548320</v>
          </cell>
          <cell r="R1117">
            <v>656072444</v>
          </cell>
          <cell r="S1117" t="str">
            <v>Desire Moussinga</v>
          </cell>
          <cell r="T1117" t="str">
            <v>Valeur HOUELL</v>
          </cell>
          <cell r="U1117" t="str">
            <v>I H S</v>
          </cell>
        </row>
        <row r="1118">
          <cell r="A1118" t="str">
            <v>CTR_310</v>
          </cell>
          <cell r="B1118" t="str">
            <v>IHS_YND_057</v>
          </cell>
          <cell r="C1118" t="str">
            <v>CTR_310</v>
          </cell>
          <cell r="D1118" t="str">
            <v>Center</v>
          </cell>
          <cell r="E1118" t="str">
            <v>Center</v>
          </cell>
          <cell r="F1118" t="str">
            <v>Mvolye-New</v>
          </cell>
          <cell r="G1118" t="str">
            <v>P4</v>
          </cell>
          <cell r="H1118" t="str">
            <v>Grid Only</v>
          </cell>
          <cell r="I1118" t="str">
            <v>On Air</v>
          </cell>
          <cell r="J1118" t="str">
            <v>Outdoor</v>
          </cell>
          <cell r="K1118" t="str">
            <v>AC</v>
          </cell>
          <cell r="L1118" t="str">
            <v>SAGEMCOM</v>
          </cell>
          <cell r="M1118" t="str">
            <v>Tropicana</v>
          </cell>
          <cell r="N1118" t="str">
            <v>MFOUNDI</v>
          </cell>
          <cell r="O1118" t="str">
            <v>YAOUNDE 3</v>
          </cell>
          <cell r="P1118" t="str">
            <v>Pascaline MANDA</v>
          </cell>
          <cell r="Q1118">
            <v>677548320</v>
          </cell>
          <cell r="R1118">
            <v>656072444</v>
          </cell>
          <cell r="S1118" t="str">
            <v>Desire Moussinga</v>
          </cell>
          <cell r="T1118" t="str">
            <v>Valeur HOUELL</v>
          </cell>
          <cell r="U1118" t="str">
            <v>I H S</v>
          </cell>
        </row>
        <row r="1119">
          <cell r="A1119" t="str">
            <v>CTR_240</v>
          </cell>
          <cell r="B1119" t="str">
            <v>IHS_YND_021</v>
          </cell>
          <cell r="C1119" t="str">
            <v>CTR_240</v>
          </cell>
          <cell r="D1119" t="str">
            <v>Center</v>
          </cell>
          <cell r="E1119" t="str">
            <v>Center</v>
          </cell>
          <cell r="F1119" t="str">
            <v>C-Supreme</v>
          </cell>
          <cell r="G1119" t="str">
            <v>P4</v>
          </cell>
          <cell r="H1119" t="str">
            <v>Grid Only</v>
          </cell>
          <cell r="I1119" t="str">
            <v>On Air</v>
          </cell>
          <cell r="J1119" t="str">
            <v>Outdoor</v>
          </cell>
          <cell r="K1119" t="str">
            <v>AC</v>
          </cell>
          <cell r="L1119" t="str">
            <v>SAGEMCOM</v>
          </cell>
          <cell r="M1119" t="str">
            <v>Essos</v>
          </cell>
          <cell r="N1119" t="str">
            <v>MFOUNDI</v>
          </cell>
          <cell r="O1119" t="str">
            <v>YAOUNDE 1</v>
          </cell>
          <cell r="P1119" t="str">
            <v>Pascaline MANDA</v>
          </cell>
          <cell r="Q1119">
            <v>677548320</v>
          </cell>
          <cell r="R1119">
            <v>656072444</v>
          </cell>
          <cell r="S1119" t="str">
            <v>Desire Moussinga</v>
          </cell>
          <cell r="T1119" t="str">
            <v>Valeur HOUELL</v>
          </cell>
          <cell r="U1119" t="str">
            <v>I H S</v>
          </cell>
        </row>
        <row r="1120">
          <cell r="A1120" t="str">
            <v>CTR_035</v>
          </cell>
          <cell r="B1120" t="str">
            <v>IHS_YND_055</v>
          </cell>
          <cell r="C1120" t="str">
            <v>CTR_035</v>
          </cell>
          <cell r="D1120" t="str">
            <v>Center</v>
          </cell>
          <cell r="E1120" t="str">
            <v>Center</v>
          </cell>
          <cell r="F1120" t="str">
            <v>Olezoa</v>
          </cell>
          <cell r="G1120" t="str">
            <v>P4</v>
          </cell>
          <cell r="H1120" t="str">
            <v>Grid Only</v>
          </cell>
          <cell r="I1120" t="str">
            <v>On Air</v>
          </cell>
          <cell r="J1120" t="str">
            <v>Indoor</v>
          </cell>
          <cell r="K1120" t="str">
            <v>AC</v>
          </cell>
          <cell r="L1120" t="str">
            <v>SAGEMCOM</v>
          </cell>
          <cell r="M1120" t="str">
            <v>Tropicana</v>
          </cell>
          <cell r="N1120" t="str">
            <v>MFOUNDI</v>
          </cell>
          <cell r="O1120" t="str">
            <v>YAOUNDE 3</v>
          </cell>
          <cell r="P1120" t="str">
            <v>Pascaline MANDA</v>
          </cell>
          <cell r="Q1120">
            <v>677548320</v>
          </cell>
          <cell r="R1120">
            <v>656072444</v>
          </cell>
          <cell r="S1120" t="str">
            <v>Desire Moussinga</v>
          </cell>
          <cell r="T1120" t="str">
            <v>Valeur HOUELL</v>
          </cell>
          <cell r="U1120" t="str">
            <v>I H S</v>
          </cell>
        </row>
        <row r="1121">
          <cell r="A1121" t="str">
            <v>CTR_382</v>
          </cell>
          <cell r="B1121" t="str">
            <v>IHS_YND_265</v>
          </cell>
          <cell r="C1121" t="str">
            <v>CTR_382</v>
          </cell>
          <cell r="D1121" t="str">
            <v>Center</v>
          </cell>
          <cell r="E1121" t="str">
            <v>Center</v>
          </cell>
          <cell r="F1121" t="str">
            <v>Messa-Carriere</v>
          </cell>
          <cell r="G1121" t="str">
            <v>P4</v>
          </cell>
          <cell r="H1121" t="str">
            <v>Grid Only</v>
          </cell>
          <cell r="I1121" t="str">
            <v>On Air</v>
          </cell>
          <cell r="J1121" t="str">
            <v>Outdoor</v>
          </cell>
          <cell r="K1121" t="str">
            <v>AC</v>
          </cell>
          <cell r="L1121" t="str">
            <v>SAGEMCOM</v>
          </cell>
          <cell r="M1121" t="str">
            <v>Nkolbisson</v>
          </cell>
          <cell r="N1121" t="str">
            <v>MFOUNDI</v>
          </cell>
          <cell r="O1121" t="str">
            <v>YAOUNDE 6</v>
          </cell>
          <cell r="P1121" t="str">
            <v>Pascaline MANDA</v>
          </cell>
          <cell r="Q1121">
            <v>677548320</v>
          </cell>
          <cell r="R1121">
            <v>656072444</v>
          </cell>
          <cell r="S1121" t="str">
            <v>Desire Moussinga</v>
          </cell>
          <cell r="T1121" t="str">
            <v>Valeur HOUELL</v>
          </cell>
          <cell r="U1121" t="str">
            <v>I H S</v>
          </cell>
        </row>
        <row r="1122">
          <cell r="A1122" t="str">
            <v>CTR_010</v>
          </cell>
          <cell r="B1122" t="str">
            <v>IHS_YND_327</v>
          </cell>
          <cell r="C1122" t="str">
            <v>CTR_010</v>
          </cell>
          <cell r="D1122" t="str">
            <v>Center</v>
          </cell>
          <cell r="E1122" t="str">
            <v>Center</v>
          </cell>
          <cell r="F1122" t="str">
            <v>Nsimalen</v>
          </cell>
          <cell r="G1122" t="str">
            <v>P4</v>
          </cell>
          <cell r="H1122" t="str">
            <v>Grid Only</v>
          </cell>
          <cell r="I1122" t="str">
            <v>On Air</v>
          </cell>
          <cell r="J1122" t="str">
            <v>Indoor</v>
          </cell>
          <cell r="K1122" t="str">
            <v>AC</v>
          </cell>
          <cell r="L1122" t="str">
            <v>SAGEMCOM</v>
          </cell>
          <cell r="M1122" t="str">
            <v>Tropicana</v>
          </cell>
          <cell r="N1122" t="str">
            <v>MFOUNDI</v>
          </cell>
          <cell r="O1122" t="str">
            <v>YAOUNDE 4</v>
          </cell>
          <cell r="P1122" t="str">
            <v>Pascaline MANDA</v>
          </cell>
          <cell r="Q1122">
            <v>677548320</v>
          </cell>
          <cell r="R1122">
            <v>656072444</v>
          </cell>
          <cell r="S1122" t="str">
            <v>Desire Moussinga</v>
          </cell>
          <cell r="T1122" t="str">
            <v>Valeur HOUELL</v>
          </cell>
          <cell r="U1122" t="str">
            <v>I H S</v>
          </cell>
        </row>
        <row r="1123">
          <cell r="A1123" t="str">
            <v>CTR_623</v>
          </cell>
          <cell r="B1123" t="str">
            <v>IHS_YND_515</v>
          </cell>
          <cell r="C1123" t="str">
            <v>CTR_623</v>
          </cell>
          <cell r="D1123" t="str">
            <v>Center</v>
          </cell>
          <cell r="E1123" t="str">
            <v>Center</v>
          </cell>
          <cell r="F1123" t="str">
            <v>Elum Ndem-IHS</v>
          </cell>
          <cell r="G1123" t="str">
            <v>P4</v>
          </cell>
          <cell r="H1123" t="str">
            <v>Grid-Gen</v>
          </cell>
          <cell r="I1123" t="str">
            <v>On Air</v>
          </cell>
          <cell r="J1123" t="str">
            <v>Outdoor</v>
          </cell>
          <cell r="K1123" t="str">
            <v>AC</v>
          </cell>
          <cell r="L1123" t="str">
            <v>SAGEMCOM</v>
          </cell>
          <cell r="M1123" t="str">
            <v>Nkolbisson</v>
          </cell>
          <cell r="N1123" t="str">
            <v>MFOUNDI</v>
          </cell>
          <cell r="O1123" t="str">
            <v>YAOUNDE 6</v>
          </cell>
          <cell r="P1123" t="str">
            <v>Pascaline MANDA</v>
          </cell>
          <cell r="Q1123">
            <v>677548320</v>
          </cell>
          <cell r="R1123">
            <v>656072444</v>
          </cell>
          <cell r="S1123" t="str">
            <v>Desire Moussinga</v>
          </cell>
          <cell r="T1123" t="str">
            <v>Valeur HOUELL</v>
          </cell>
          <cell r="U1123" t="str">
            <v>I H S</v>
          </cell>
        </row>
        <row r="1124">
          <cell r="A1124" t="str">
            <v>CTR_467</v>
          </cell>
          <cell r="B1124" t="str">
            <v>IHS_YND_281</v>
          </cell>
          <cell r="C1124" t="str">
            <v>CTR_467</v>
          </cell>
          <cell r="D1124" t="str">
            <v>Center</v>
          </cell>
          <cell r="E1124" t="str">
            <v>Center</v>
          </cell>
          <cell r="F1124" t="str">
            <v>Odza II</v>
          </cell>
          <cell r="G1124" t="str">
            <v>P4</v>
          </cell>
          <cell r="H1124" t="str">
            <v>Grid-Gen</v>
          </cell>
          <cell r="I1124" t="str">
            <v>On Air</v>
          </cell>
          <cell r="J1124" t="str">
            <v>Outdoor</v>
          </cell>
          <cell r="K1124" t="str">
            <v>AC</v>
          </cell>
          <cell r="L1124" t="str">
            <v>SAGEMCOM</v>
          </cell>
          <cell r="M1124" t="str">
            <v>Tropicana</v>
          </cell>
          <cell r="N1124" t="str">
            <v>MFOUNDI</v>
          </cell>
          <cell r="O1124" t="str">
            <v>YAOUNDE 4</v>
          </cell>
          <cell r="P1124" t="str">
            <v>Pascaline MANDA</v>
          </cell>
          <cell r="Q1124">
            <v>677548320</v>
          </cell>
          <cell r="R1124">
            <v>656072444</v>
          </cell>
          <cell r="S1124" t="str">
            <v>Desire Moussinga</v>
          </cell>
          <cell r="T1124" t="str">
            <v>Valeur HOUELL</v>
          </cell>
          <cell r="U1124" t="str">
            <v>I H S</v>
          </cell>
        </row>
        <row r="1125">
          <cell r="A1125" t="str">
            <v>CTR_309</v>
          </cell>
          <cell r="B1125" t="str">
            <v>IHS_YND_343</v>
          </cell>
          <cell r="C1125" t="str">
            <v>CTR_309</v>
          </cell>
          <cell r="D1125" t="str">
            <v>Center</v>
          </cell>
          <cell r="E1125" t="str">
            <v>Center</v>
          </cell>
          <cell r="F1125" t="str">
            <v>Ekali-MTN</v>
          </cell>
          <cell r="G1125" t="str">
            <v>P4</v>
          </cell>
          <cell r="H1125" t="str">
            <v>Grid-Gen</v>
          </cell>
          <cell r="I1125" t="str">
            <v>On Air</v>
          </cell>
          <cell r="J1125" t="str">
            <v>Outdoor</v>
          </cell>
          <cell r="K1125" t="str">
            <v>AC</v>
          </cell>
          <cell r="L1125" t="str">
            <v>SAGEMCOM</v>
          </cell>
          <cell r="M1125" t="str">
            <v>Tropicana</v>
          </cell>
          <cell r="N1125" t="str">
            <v>NYONG-ET-SO'O</v>
          </cell>
          <cell r="O1125" t="str">
            <v>MBALMAYO</v>
          </cell>
          <cell r="P1125" t="str">
            <v>Pascaline MANDA</v>
          </cell>
          <cell r="Q1125">
            <v>677548320</v>
          </cell>
          <cell r="R1125">
            <v>656072444</v>
          </cell>
          <cell r="S1125" t="str">
            <v>Desire Moussinga</v>
          </cell>
          <cell r="T1125" t="str">
            <v>Valeur HOUELL</v>
          </cell>
          <cell r="U1125" t="str">
            <v>I H S</v>
          </cell>
        </row>
        <row r="1126">
          <cell r="A1126" t="str">
            <v>CTR_466</v>
          </cell>
          <cell r="B1126" t="str">
            <v>IHS_YND_271</v>
          </cell>
          <cell r="C1126" t="str">
            <v>CTR_466</v>
          </cell>
          <cell r="D1126" t="str">
            <v>Center</v>
          </cell>
          <cell r="E1126" t="str">
            <v>Center</v>
          </cell>
          <cell r="F1126" t="str">
            <v>Yona-Hotel-MTN-IHS</v>
          </cell>
          <cell r="G1126" t="str">
            <v>P4</v>
          </cell>
          <cell r="H1126" t="str">
            <v>Grid-Gen</v>
          </cell>
          <cell r="I1126" t="str">
            <v>On Air</v>
          </cell>
          <cell r="J1126" t="str">
            <v>Indoor</v>
          </cell>
          <cell r="K1126" t="str">
            <v>AC</v>
          </cell>
          <cell r="L1126" t="str">
            <v>SAGEMCOM</v>
          </cell>
          <cell r="M1126" t="str">
            <v>Nkolbisson</v>
          </cell>
          <cell r="N1126" t="str">
            <v>MFOUNDI</v>
          </cell>
          <cell r="O1126" t="str">
            <v>YAOUNDE 7</v>
          </cell>
          <cell r="P1126" t="str">
            <v>Pascaline MANDA</v>
          </cell>
          <cell r="Q1126">
            <v>677548320</v>
          </cell>
          <cell r="R1126">
            <v>656072444</v>
          </cell>
          <cell r="S1126" t="str">
            <v>Desire Moussinga</v>
          </cell>
          <cell r="T1126" t="str">
            <v>Valeur HOUELL</v>
          </cell>
          <cell r="U1126" t="str">
            <v>I H S</v>
          </cell>
        </row>
        <row r="1127">
          <cell r="A1127" t="str">
            <v>CTR_661</v>
          </cell>
          <cell r="B1127" t="str">
            <v>IHS_YND_067</v>
          </cell>
          <cell r="C1127" t="str">
            <v>CTR_661</v>
          </cell>
          <cell r="D1127" t="str">
            <v>Center</v>
          </cell>
          <cell r="E1127" t="str">
            <v>Center</v>
          </cell>
          <cell r="F1127" t="str">
            <v>Noka-Ayos-IHS</v>
          </cell>
          <cell r="G1127" t="str">
            <v>P4</v>
          </cell>
          <cell r="H1127" t="str">
            <v>Grid-Gen</v>
          </cell>
          <cell r="I1127" t="str">
            <v>On Air</v>
          </cell>
          <cell r="J1127" t="str">
            <v>Outdoor</v>
          </cell>
          <cell r="K1127" t="str">
            <v>AC</v>
          </cell>
          <cell r="L1127" t="str">
            <v>SAGEMCOM</v>
          </cell>
          <cell r="M1127" t="str">
            <v>Tropicana</v>
          </cell>
          <cell r="N1127" t="str">
            <v>MFOUNDI</v>
          </cell>
          <cell r="O1127" t="str">
            <v>YAOUNDE 4</v>
          </cell>
          <cell r="P1127" t="str">
            <v>Pascaline MANDA</v>
          </cell>
          <cell r="Q1127">
            <v>677548320</v>
          </cell>
          <cell r="R1127">
            <v>656072444</v>
          </cell>
          <cell r="S1127" t="str">
            <v>Desire Moussinga</v>
          </cell>
          <cell r="T1127" t="str">
            <v>Valeur HOUELL</v>
          </cell>
          <cell r="U1127" t="str">
            <v>I H S</v>
          </cell>
        </row>
        <row r="1128">
          <cell r="A1128" t="str">
            <v>CTR_471</v>
          </cell>
          <cell r="B1128" t="str">
            <v>IHS_YND_231</v>
          </cell>
          <cell r="C1128" t="str">
            <v>CTR_471</v>
          </cell>
          <cell r="D1128" t="str">
            <v>Center</v>
          </cell>
          <cell r="E1128" t="str">
            <v>Center</v>
          </cell>
          <cell r="F1128" t="str">
            <v>Nkolso-MTN-IHS</v>
          </cell>
          <cell r="G1128" t="str">
            <v>P4</v>
          </cell>
          <cell r="H1128" t="str">
            <v>Grid-Gen</v>
          </cell>
          <cell r="I1128" t="str">
            <v>On Air</v>
          </cell>
          <cell r="J1128" t="str">
            <v>Indoor</v>
          </cell>
          <cell r="K1128" t="str">
            <v>AC</v>
          </cell>
          <cell r="L1128" t="str">
            <v>SAGEMCOM</v>
          </cell>
          <cell r="M1128" t="str">
            <v>Nkolbisson</v>
          </cell>
          <cell r="N1128" t="str">
            <v>MFOUNDI</v>
          </cell>
          <cell r="O1128" t="str">
            <v>YAOUNDE 7</v>
          </cell>
          <cell r="P1128" t="str">
            <v>Pascaline MANDA</v>
          </cell>
          <cell r="Q1128">
            <v>677548320</v>
          </cell>
          <cell r="R1128">
            <v>656072444</v>
          </cell>
          <cell r="S1128" t="str">
            <v>Desire Moussinga</v>
          </cell>
          <cell r="T1128" t="str">
            <v>Valeur HOUELL</v>
          </cell>
          <cell r="U1128" t="str">
            <v>I H S</v>
          </cell>
        </row>
        <row r="1129">
          <cell r="A1129" t="str">
            <v>CTR_419</v>
          </cell>
          <cell r="B1129" t="str">
            <v>IHS_YND_227</v>
          </cell>
          <cell r="C1129" t="str">
            <v>CTR_419</v>
          </cell>
          <cell r="D1129" t="str">
            <v>Center</v>
          </cell>
          <cell r="E1129" t="str">
            <v>Center</v>
          </cell>
          <cell r="F1129" t="str">
            <v>EtougEbe-Lycee-MTN</v>
          </cell>
          <cell r="G1129" t="str">
            <v>P4</v>
          </cell>
          <cell r="H1129" t="str">
            <v>Grid-Gen</v>
          </cell>
          <cell r="I1129" t="str">
            <v>On Air</v>
          </cell>
          <cell r="J1129" t="str">
            <v>Indoor</v>
          </cell>
          <cell r="K1129" t="str">
            <v>AC</v>
          </cell>
          <cell r="L1129" t="str">
            <v>SAGEMCOM</v>
          </cell>
          <cell r="M1129" t="str">
            <v>Nkolbisson</v>
          </cell>
          <cell r="N1129" t="str">
            <v>MFOUNDI</v>
          </cell>
          <cell r="O1129" t="str">
            <v>YAOUNDE 6</v>
          </cell>
          <cell r="P1129" t="str">
            <v>Pascaline MANDA</v>
          </cell>
          <cell r="Q1129">
            <v>677548320</v>
          </cell>
          <cell r="R1129">
            <v>656072444</v>
          </cell>
          <cell r="S1129" t="str">
            <v>Desire Moussinga</v>
          </cell>
          <cell r="T1129" t="str">
            <v>Valeur HOUELL</v>
          </cell>
          <cell r="U1129" t="str">
            <v>I H S</v>
          </cell>
        </row>
        <row r="1130">
          <cell r="A1130" t="str">
            <v>CTR_487</v>
          </cell>
          <cell r="B1130" t="str">
            <v>IHS_YND_510</v>
          </cell>
          <cell r="C1130" t="str">
            <v>CTR_487</v>
          </cell>
          <cell r="D1130" t="str">
            <v>Center</v>
          </cell>
          <cell r="E1130" t="str">
            <v>Center</v>
          </cell>
          <cell r="F1130" t="str">
            <v>Mvan MRS</v>
          </cell>
          <cell r="G1130" t="str">
            <v>P4</v>
          </cell>
          <cell r="H1130" t="str">
            <v>Grid-Gen</v>
          </cell>
          <cell r="I1130" t="str">
            <v>On Air</v>
          </cell>
          <cell r="J1130" t="str">
            <v>Outdoor</v>
          </cell>
          <cell r="K1130" t="str">
            <v>AC</v>
          </cell>
          <cell r="L1130" t="str">
            <v>SAGEMCOM</v>
          </cell>
          <cell r="M1130" t="str">
            <v>Tropicana</v>
          </cell>
          <cell r="N1130" t="str">
            <v>MFOUNDI</v>
          </cell>
          <cell r="O1130" t="str">
            <v>YAOUNDE 4</v>
          </cell>
          <cell r="P1130" t="str">
            <v>Pascaline MANDA</v>
          </cell>
          <cell r="Q1130">
            <v>677548320</v>
          </cell>
          <cell r="R1130">
            <v>656072444</v>
          </cell>
          <cell r="S1130" t="str">
            <v>Desire Moussinga</v>
          </cell>
          <cell r="T1130" t="str">
            <v>Valeur HOUELL</v>
          </cell>
          <cell r="U1130" t="str">
            <v>I H S</v>
          </cell>
        </row>
        <row r="1131">
          <cell r="A1131" t="str">
            <v>CTR_465</v>
          </cell>
          <cell r="B1131" t="str">
            <v>IHS_YND_291</v>
          </cell>
          <cell r="C1131" t="str">
            <v>CTR_465</v>
          </cell>
          <cell r="D1131" t="str">
            <v>Center</v>
          </cell>
          <cell r="E1131" t="str">
            <v>Center</v>
          </cell>
          <cell r="F1131" t="str">
            <v>Ekoumdoum</v>
          </cell>
          <cell r="G1131" t="str">
            <v>P4</v>
          </cell>
          <cell r="H1131" t="str">
            <v>Grid-Gen</v>
          </cell>
          <cell r="I1131" t="str">
            <v>On Air</v>
          </cell>
          <cell r="J1131" t="str">
            <v>Outdoor</v>
          </cell>
          <cell r="K1131" t="str">
            <v>AC</v>
          </cell>
          <cell r="L1131" t="str">
            <v>SAGEMCOM</v>
          </cell>
          <cell r="M1131" t="str">
            <v>Tropicana</v>
          </cell>
          <cell r="N1131" t="str">
            <v>MFOUNDI</v>
          </cell>
          <cell r="O1131" t="str">
            <v>YAOUNDE 4</v>
          </cell>
          <cell r="P1131" t="str">
            <v>Pascaline MANDA</v>
          </cell>
          <cell r="Q1131">
            <v>677548320</v>
          </cell>
          <cell r="R1131">
            <v>656072444</v>
          </cell>
          <cell r="S1131" t="str">
            <v>Desire Moussinga</v>
          </cell>
          <cell r="T1131" t="str">
            <v>Valeur HOUELL</v>
          </cell>
          <cell r="U1131" t="str">
            <v>I H S</v>
          </cell>
        </row>
        <row r="1132">
          <cell r="A1132" t="str">
            <v>CTR_269</v>
          </cell>
          <cell r="B1132" t="str">
            <v>IHS_YND_098</v>
          </cell>
          <cell r="C1132" t="str">
            <v>CTR_269</v>
          </cell>
          <cell r="D1132" t="str">
            <v>Center</v>
          </cell>
          <cell r="E1132" t="str">
            <v>Center</v>
          </cell>
          <cell r="F1132" t="str">
            <v>Ekounou-PJ</v>
          </cell>
          <cell r="G1132" t="str">
            <v>P4</v>
          </cell>
          <cell r="H1132" t="str">
            <v>Grid-Gen</v>
          </cell>
          <cell r="I1132" t="str">
            <v>On Air</v>
          </cell>
          <cell r="J1132" t="str">
            <v>Outdoor</v>
          </cell>
          <cell r="K1132" t="str">
            <v>AC</v>
          </cell>
          <cell r="L1132" t="str">
            <v>SAGEMCOM</v>
          </cell>
          <cell r="M1132" t="str">
            <v>Nkomo</v>
          </cell>
          <cell r="N1132" t="str">
            <v>MFOUNDI</v>
          </cell>
          <cell r="O1132" t="str">
            <v>YAOUNDE 4</v>
          </cell>
          <cell r="P1132" t="str">
            <v>Pascaline MANDA</v>
          </cell>
          <cell r="Q1132">
            <v>677548320</v>
          </cell>
          <cell r="R1132">
            <v>656072444</v>
          </cell>
          <cell r="S1132" t="str">
            <v>Desire Moussinga</v>
          </cell>
          <cell r="T1132" t="str">
            <v>Valeur HOUELL</v>
          </cell>
          <cell r="U1132" t="str">
            <v>I H S</v>
          </cell>
        </row>
        <row r="1133">
          <cell r="A1133" t="str">
            <v>CTR_593</v>
          </cell>
          <cell r="B1133" t="str">
            <v>IHS_YND_309</v>
          </cell>
          <cell r="C1133" t="str">
            <v>CTR_593</v>
          </cell>
          <cell r="D1133" t="str">
            <v>Center</v>
          </cell>
          <cell r="E1133" t="str">
            <v>Center</v>
          </cell>
          <cell r="F1133" t="str">
            <v>Leboudi</v>
          </cell>
          <cell r="G1133" t="str">
            <v>P4</v>
          </cell>
          <cell r="H1133" t="str">
            <v>Grid-Gen</v>
          </cell>
          <cell r="I1133" t="str">
            <v>On Air</v>
          </cell>
          <cell r="J1133" t="str">
            <v>Outdoor</v>
          </cell>
          <cell r="K1133" t="str">
            <v>AC</v>
          </cell>
          <cell r="L1133" t="str">
            <v>SAGEMCOM</v>
          </cell>
          <cell r="M1133" t="str">
            <v>Nkolbisson</v>
          </cell>
          <cell r="N1133" t="str">
            <v>LEKIE</v>
          </cell>
          <cell r="O1133" t="str">
            <v>OKOLA</v>
          </cell>
          <cell r="P1133" t="str">
            <v>Pascaline MANDA</v>
          </cell>
          <cell r="Q1133">
            <v>677548320</v>
          </cell>
          <cell r="R1133">
            <v>656072444</v>
          </cell>
          <cell r="S1133" t="str">
            <v>Desire Moussinga</v>
          </cell>
          <cell r="T1133" t="str">
            <v>Valeur HOUELL</v>
          </cell>
          <cell r="U1133" t="str">
            <v>I H S</v>
          </cell>
        </row>
        <row r="1134">
          <cell r="A1134" t="str">
            <v>CTR_635</v>
          </cell>
          <cell r="B1134" t="str">
            <v>IHS_YND_528</v>
          </cell>
          <cell r="C1134" t="str">
            <v>CTR_635</v>
          </cell>
          <cell r="D1134" t="str">
            <v>Center</v>
          </cell>
          <cell r="E1134" t="str">
            <v>Center</v>
          </cell>
          <cell r="F1134" t="str">
            <v>Mehandan</v>
          </cell>
          <cell r="G1134" t="str">
            <v>P4</v>
          </cell>
          <cell r="H1134" t="str">
            <v>Grid-Gen</v>
          </cell>
          <cell r="I1134" t="str">
            <v>On Air</v>
          </cell>
          <cell r="J1134" t="str">
            <v>Outdoor</v>
          </cell>
          <cell r="K1134" t="str">
            <v>AC</v>
          </cell>
          <cell r="L1134" t="str">
            <v>SAGEMCOM</v>
          </cell>
          <cell r="M1134" t="str">
            <v>Tropicana</v>
          </cell>
          <cell r="N1134" t="str">
            <v>MFOUNDI</v>
          </cell>
          <cell r="O1134" t="str">
            <v>YAOUNDE 4</v>
          </cell>
          <cell r="P1134" t="str">
            <v>Pascaline MANDA</v>
          </cell>
          <cell r="Q1134">
            <v>677548320</v>
          </cell>
          <cell r="R1134">
            <v>656072444</v>
          </cell>
          <cell r="S1134" t="str">
            <v>Desire Moussinga</v>
          </cell>
          <cell r="T1134" t="str">
            <v>Valeur HOUELL</v>
          </cell>
          <cell r="U1134" t="str">
            <v>I H S</v>
          </cell>
        </row>
        <row r="1135">
          <cell r="A1135" t="str">
            <v>CTR_591</v>
          </cell>
          <cell r="B1135" t="str">
            <v>IHS_YND_519</v>
          </cell>
          <cell r="C1135" t="str">
            <v>CTR_591</v>
          </cell>
          <cell r="D1135" t="str">
            <v>Center</v>
          </cell>
          <cell r="E1135" t="str">
            <v>Center</v>
          </cell>
          <cell r="F1135" t="str">
            <v>Afeme-Nord</v>
          </cell>
          <cell r="G1135" t="str">
            <v>P4</v>
          </cell>
          <cell r="H1135" t="str">
            <v>Grid-Gen</v>
          </cell>
          <cell r="I1135" t="str">
            <v>On Air</v>
          </cell>
          <cell r="J1135" t="str">
            <v>Outdoor</v>
          </cell>
          <cell r="K1135" t="str">
            <v>AC</v>
          </cell>
          <cell r="L1135" t="str">
            <v>SAGEMCOM</v>
          </cell>
          <cell r="M1135" t="str">
            <v>Nkolbisson</v>
          </cell>
          <cell r="N1135" t="str">
            <v>MFOUNDI</v>
          </cell>
          <cell r="O1135" t="str">
            <v>YAOUNDE 7</v>
          </cell>
          <cell r="P1135" t="str">
            <v>Pascaline MANDA</v>
          </cell>
          <cell r="Q1135">
            <v>677548320</v>
          </cell>
          <cell r="R1135">
            <v>656072444</v>
          </cell>
          <cell r="S1135" t="str">
            <v>Desire Moussinga</v>
          </cell>
          <cell r="T1135" t="str">
            <v>Valeur HOUELL</v>
          </cell>
          <cell r="U1135" t="str">
            <v>I H S</v>
          </cell>
        </row>
        <row r="1136">
          <cell r="A1136" t="str">
            <v>CTR_639</v>
          </cell>
          <cell r="B1136" t="str">
            <v>IHS_YND_157</v>
          </cell>
          <cell r="C1136" t="str">
            <v>CTR_639</v>
          </cell>
          <cell r="D1136" t="str">
            <v>Center</v>
          </cell>
          <cell r="E1136" t="str">
            <v>Center</v>
          </cell>
          <cell r="F1136" t="str">
            <v>Mvan-IHS</v>
          </cell>
          <cell r="G1136" t="str">
            <v>P4</v>
          </cell>
          <cell r="H1136" t="str">
            <v>Grid-Gen</v>
          </cell>
          <cell r="I1136" t="str">
            <v>On Air</v>
          </cell>
          <cell r="J1136" t="str">
            <v>Outdoor</v>
          </cell>
          <cell r="K1136" t="str">
            <v>AC</v>
          </cell>
          <cell r="L1136" t="str">
            <v>SAGEMCOM</v>
          </cell>
          <cell r="M1136" t="str">
            <v>Tropicana</v>
          </cell>
          <cell r="N1136" t="str">
            <v>MFOUNDI</v>
          </cell>
          <cell r="O1136" t="str">
            <v>YAOUNDE 4</v>
          </cell>
          <cell r="P1136" t="str">
            <v>Pascaline MANDA</v>
          </cell>
          <cell r="Q1136">
            <v>677548320</v>
          </cell>
          <cell r="R1136">
            <v>656072444</v>
          </cell>
          <cell r="S1136" t="str">
            <v>Desire Moussinga</v>
          </cell>
          <cell r="T1136" t="str">
            <v>Valeur HOUELL</v>
          </cell>
          <cell r="U1136" t="str">
            <v>I H S</v>
          </cell>
        </row>
        <row r="1137">
          <cell r="A1137" t="str">
            <v>CTR_549</v>
          </cell>
          <cell r="B1137" t="str">
            <v>IHS_YND_283</v>
          </cell>
          <cell r="C1137" t="str">
            <v>CTR_549</v>
          </cell>
          <cell r="D1137" t="str">
            <v>Center</v>
          </cell>
          <cell r="E1137" t="str">
            <v>Center</v>
          </cell>
          <cell r="F1137" t="str">
            <v>Abome</v>
          </cell>
          <cell r="G1137" t="str">
            <v>P4</v>
          </cell>
          <cell r="H1137" t="str">
            <v>Grid-Gen</v>
          </cell>
          <cell r="I1137" t="str">
            <v>On Air</v>
          </cell>
          <cell r="J1137" t="str">
            <v>Outdoor</v>
          </cell>
          <cell r="K1137" t="str">
            <v>AC</v>
          </cell>
          <cell r="L1137" t="str">
            <v>SAGEMCOM</v>
          </cell>
          <cell r="M1137" t="str">
            <v>Tropicana</v>
          </cell>
          <cell r="N1137" t="str">
            <v>MFOUNDI</v>
          </cell>
          <cell r="O1137" t="str">
            <v>YAOUNDE 4</v>
          </cell>
          <cell r="P1137" t="str">
            <v>Pascaline MANDA</v>
          </cell>
          <cell r="Q1137">
            <v>677548320</v>
          </cell>
          <cell r="R1137">
            <v>656072444</v>
          </cell>
          <cell r="S1137" t="str">
            <v>Desire Moussinga</v>
          </cell>
          <cell r="T1137" t="str">
            <v>Valeur HOUELL</v>
          </cell>
          <cell r="U1137" t="str">
            <v>I H S</v>
          </cell>
        </row>
        <row r="1138">
          <cell r="A1138" t="str">
            <v>CTR_543</v>
          </cell>
          <cell r="B1138" t="str">
            <v>IHS_YND_155</v>
          </cell>
          <cell r="C1138" t="str">
            <v>CTR_543</v>
          </cell>
          <cell r="D1138" t="str">
            <v>Center</v>
          </cell>
          <cell r="E1138" t="str">
            <v>Center</v>
          </cell>
          <cell r="F1138" t="str">
            <v>Obobogo new</v>
          </cell>
          <cell r="G1138" t="str">
            <v>P4</v>
          </cell>
          <cell r="H1138" t="str">
            <v>Grid-Gen</v>
          </cell>
          <cell r="I1138" t="str">
            <v>On Air</v>
          </cell>
          <cell r="J1138" t="str">
            <v>Indoor</v>
          </cell>
          <cell r="K1138" t="str">
            <v>AC</v>
          </cell>
          <cell r="L1138" t="str">
            <v>SAGEMCOM</v>
          </cell>
          <cell r="M1138" t="str">
            <v>Tropicana</v>
          </cell>
          <cell r="N1138" t="str">
            <v>MFOUNDI</v>
          </cell>
          <cell r="O1138" t="str">
            <v>YAOUNDE 3</v>
          </cell>
          <cell r="P1138" t="str">
            <v>Pascaline MANDA</v>
          </cell>
          <cell r="Q1138">
            <v>677548320</v>
          </cell>
          <cell r="R1138">
            <v>656072444</v>
          </cell>
          <cell r="S1138" t="str">
            <v>Desire Moussinga</v>
          </cell>
          <cell r="T1138" t="str">
            <v>Valeur HOUELL</v>
          </cell>
          <cell r="U1138" t="str">
            <v>I H S</v>
          </cell>
        </row>
        <row r="1139">
          <cell r="A1139" t="str">
            <v>CTR_604</v>
          </cell>
          <cell r="B1139" t="str">
            <v>IHS_YND_252</v>
          </cell>
          <cell r="C1139" t="str">
            <v>CTR_604</v>
          </cell>
          <cell r="D1139" t="str">
            <v>Center</v>
          </cell>
          <cell r="E1139" t="str">
            <v>Center</v>
          </cell>
          <cell r="F1139" t="str">
            <v>Koweit City II-IHS</v>
          </cell>
          <cell r="G1139" t="str">
            <v>P4</v>
          </cell>
          <cell r="H1139" t="str">
            <v>Grid-Gen</v>
          </cell>
          <cell r="I1139" t="str">
            <v>On Air</v>
          </cell>
          <cell r="J1139" t="str">
            <v>Outdoor</v>
          </cell>
          <cell r="K1139" t="str">
            <v>AC</v>
          </cell>
          <cell r="L1139" t="str">
            <v>SAGEMCOM</v>
          </cell>
          <cell r="M1139" t="str">
            <v>Tropicana</v>
          </cell>
          <cell r="N1139" t="str">
            <v>MFOUNDI</v>
          </cell>
          <cell r="O1139" t="str">
            <v>YAOUNDE 4</v>
          </cell>
          <cell r="P1139" t="str">
            <v>Pascaline MANDA</v>
          </cell>
          <cell r="Q1139">
            <v>677548320</v>
          </cell>
          <cell r="R1139">
            <v>656072444</v>
          </cell>
          <cell r="S1139" t="str">
            <v>Desire Moussinga</v>
          </cell>
          <cell r="T1139" t="str">
            <v>Valeur HOUELL</v>
          </cell>
          <cell r="U1139" t="str">
            <v>I H S</v>
          </cell>
        </row>
        <row r="1140">
          <cell r="A1140" t="str">
            <v>CTR_632</v>
          </cell>
          <cell r="B1140" t="str">
            <v>IHS_YND_721</v>
          </cell>
          <cell r="C1140" t="str">
            <v>CTR_632</v>
          </cell>
          <cell r="D1140" t="str">
            <v>Center</v>
          </cell>
          <cell r="E1140" t="str">
            <v>Center</v>
          </cell>
          <cell r="F1140" t="str">
            <v>Yde-Voirie-Municipal</v>
          </cell>
          <cell r="G1140" t="str">
            <v>P4</v>
          </cell>
          <cell r="H1140" t="str">
            <v>Grid-Gen</v>
          </cell>
          <cell r="I1140" t="str">
            <v>On Air</v>
          </cell>
          <cell r="J1140" t="str">
            <v>Outdoor</v>
          </cell>
          <cell r="K1140" t="str">
            <v>AC</v>
          </cell>
          <cell r="L1140" t="str">
            <v>SAGEMCOM</v>
          </cell>
          <cell r="M1140" t="str">
            <v>Essos</v>
          </cell>
          <cell r="N1140" t="str">
            <v>MFOUNDI</v>
          </cell>
          <cell r="O1140" t="str">
            <v>YAOUNDE 1</v>
          </cell>
          <cell r="P1140" t="str">
            <v>Pascaline MANDA</v>
          </cell>
          <cell r="Q1140">
            <v>677548320</v>
          </cell>
          <cell r="R1140">
            <v>656072444</v>
          </cell>
          <cell r="S1140" t="str">
            <v>Desire Moussinga</v>
          </cell>
          <cell r="T1140" t="str">
            <v>Valeur HOUELL</v>
          </cell>
          <cell r="U1140" t="str">
            <v>I H S</v>
          </cell>
        </row>
        <row r="1141">
          <cell r="A1141" t="str">
            <v>CTR_694</v>
          </cell>
          <cell r="B1141" t="str">
            <v>IHS_YND_714</v>
          </cell>
          <cell r="C1141" t="str">
            <v>CTR_694</v>
          </cell>
          <cell r="D1141" t="str">
            <v>Center</v>
          </cell>
          <cell r="E1141" t="str">
            <v>Center</v>
          </cell>
          <cell r="F1141" t="str">
            <v>Ekekam-MTN-IHS</v>
          </cell>
          <cell r="G1141" t="str">
            <v>P4</v>
          </cell>
          <cell r="H1141" t="str">
            <v>Hybrid-Gen</v>
          </cell>
          <cell r="I1141" t="str">
            <v>On Air</v>
          </cell>
          <cell r="J1141" t="str">
            <v>Outdoor</v>
          </cell>
          <cell r="K1141" t="str">
            <v>AC</v>
          </cell>
          <cell r="L1141" t="str">
            <v>SAGEMCOM</v>
          </cell>
          <cell r="M1141" t="str">
            <v>Nkolbisson</v>
          </cell>
          <cell r="N1141" t="str">
            <v>LEKIE</v>
          </cell>
          <cell r="O1141" t="str">
            <v>LOBO</v>
          </cell>
          <cell r="P1141" t="str">
            <v>Pascaline MANDA</v>
          </cell>
          <cell r="Q1141">
            <v>677548320</v>
          </cell>
          <cell r="R1141">
            <v>656072444</v>
          </cell>
          <cell r="S1141" t="str">
            <v>Desire Moussinga</v>
          </cell>
          <cell r="T1141" t="str">
            <v>Valeur HOUELL</v>
          </cell>
          <cell r="U1141" t="str">
            <v>I H S</v>
          </cell>
        </row>
        <row r="1142">
          <cell r="A1142" t="str">
            <v>CTR_676</v>
          </cell>
          <cell r="B1142" t="str">
            <v>IHS_YND_712</v>
          </cell>
          <cell r="C1142" t="str">
            <v>CTR_676</v>
          </cell>
          <cell r="D1142" t="str">
            <v>Center</v>
          </cell>
          <cell r="E1142" t="str">
            <v>Center</v>
          </cell>
          <cell r="F1142" t="str">
            <v>Nkolnkoumou</v>
          </cell>
          <cell r="G1142" t="str">
            <v>P4</v>
          </cell>
          <cell r="H1142" t="str">
            <v>Grid-Gen</v>
          </cell>
          <cell r="I1142" t="str">
            <v>On Air</v>
          </cell>
          <cell r="J1142" t="str">
            <v>Outdoor</v>
          </cell>
          <cell r="K1142" t="str">
            <v>AC</v>
          </cell>
          <cell r="L1142" t="str">
            <v>SAGEMCOM</v>
          </cell>
          <cell r="M1142" t="str">
            <v>Nkolbisson</v>
          </cell>
          <cell r="N1142" t="str">
            <v>MFOUNDI</v>
          </cell>
          <cell r="O1142" t="str">
            <v>YAOUNDE 7</v>
          </cell>
          <cell r="P1142" t="str">
            <v>Pascaline MANDA</v>
          </cell>
          <cell r="Q1142">
            <v>677548320</v>
          </cell>
          <cell r="R1142">
            <v>656072444</v>
          </cell>
          <cell r="S1142" t="str">
            <v>Desire Moussinga</v>
          </cell>
          <cell r="T1142" t="str">
            <v>Valeur HOUELL</v>
          </cell>
          <cell r="U1142" t="str">
            <v>I H S</v>
          </cell>
        </row>
        <row r="1143">
          <cell r="A1143" t="str">
            <v>CTR_191</v>
          </cell>
          <cell r="B1143" t="str">
            <v>IHS_YND_338</v>
          </cell>
          <cell r="C1143" t="str">
            <v>CTR_191</v>
          </cell>
          <cell r="D1143" t="str">
            <v>Center</v>
          </cell>
          <cell r="E1143" t="str">
            <v>Center</v>
          </cell>
          <cell r="F1143" t="str">
            <v>Okola</v>
          </cell>
          <cell r="G1143" t="str">
            <v>P5</v>
          </cell>
          <cell r="H1143" t="str">
            <v>Grid-Gen</v>
          </cell>
          <cell r="I1143" t="str">
            <v>On Air</v>
          </cell>
          <cell r="J1143" t="str">
            <v>Outdoor</v>
          </cell>
          <cell r="K1143" t="str">
            <v>AC</v>
          </cell>
          <cell r="L1143" t="str">
            <v>SAGEMCOM</v>
          </cell>
          <cell r="M1143" t="str">
            <v>Nkolbisson</v>
          </cell>
          <cell r="N1143" t="str">
            <v>MFOUNDI</v>
          </cell>
          <cell r="O1143" t="str">
            <v>OKOLA</v>
          </cell>
          <cell r="P1143" t="str">
            <v>Pascaline MANDA</v>
          </cell>
          <cell r="Q1143">
            <v>677548320</v>
          </cell>
          <cell r="R1143">
            <v>656072444</v>
          </cell>
          <cell r="S1143" t="str">
            <v>Desire Moussinga</v>
          </cell>
          <cell r="T1143" t="str">
            <v>Valeur HOUELL</v>
          </cell>
          <cell r="U1143" t="str">
            <v>I H S</v>
          </cell>
        </row>
        <row r="1144">
          <cell r="A1144" t="str">
            <v>CTR_228</v>
          </cell>
          <cell r="B1144" t="str">
            <v>IHS_YND_409</v>
          </cell>
          <cell r="C1144" t="str">
            <v>CTR_228</v>
          </cell>
          <cell r="D1144" t="str">
            <v>Center</v>
          </cell>
          <cell r="E1144" t="str">
            <v>Center</v>
          </cell>
          <cell r="F1144" t="str">
            <v>Evodoula</v>
          </cell>
          <cell r="G1144" t="str">
            <v>P5</v>
          </cell>
          <cell r="H1144" t="str">
            <v>Grid-Gen</v>
          </cell>
          <cell r="I1144" t="str">
            <v>On Air</v>
          </cell>
          <cell r="J1144" t="str">
            <v>Outdoor</v>
          </cell>
          <cell r="K1144" t="str">
            <v>AC</v>
          </cell>
          <cell r="L1144" t="str">
            <v>SAGEMCOM</v>
          </cell>
          <cell r="M1144" t="str">
            <v>Nkolbisson</v>
          </cell>
          <cell r="N1144" t="str">
            <v>LEKIE</v>
          </cell>
          <cell r="O1144" t="str">
            <v>EVODOULA</v>
          </cell>
          <cell r="P1144" t="str">
            <v>Pascaline MANDA</v>
          </cell>
          <cell r="Q1144">
            <v>677548320</v>
          </cell>
          <cell r="R1144">
            <v>656072444</v>
          </cell>
          <cell r="S1144" t="str">
            <v>Desire Moussinga</v>
          </cell>
          <cell r="T1144" t="str">
            <v>Valeur HOUELL</v>
          </cell>
          <cell r="U1144" t="str">
            <v>I H S</v>
          </cell>
        </row>
        <row r="1145">
          <cell r="A1145" t="str">
            <v>CTR_553</v>
          </cell>
          <cell r="B1145" t="str">
            <v>IHS_YND_686</v>
          </cell>
          <cell r="C1145" t="str">
            <v>CTR_553</v>
          </cell>
          <cell r="D1145" t="str">
            <v>Center</v>
          </cell>
          <cell r="E1145" t="str">
            <v>Center</v>
          </cell>
          <cell r="F1145" t="str">
            <v>Oyomabang  Ecole</v>
          </cell>
          <cell r="G1145" t="str">
            <v>P5</v>
          </cell>
          <cell r="H1145" t="str">
            <v>Grid-Gen</v>
          </cell>
          <cell r="I1145" t="str">
            <v>On Air</v>
          </cell>
          <cell r="J1145" t="str">
            <v>Outdoor</v>
          </cell>
          <cell r="K1145" t="str">
            <v>AC</v>
          </cell>
          <cell r="L1145" t="str">
            <v>SAGEMCOM</v>
          </cell>
          <cell r="M1145" t="str">
            <v>Nkolbisson</v>
          </cell>
          <cell r="N1145" t="str">
            <v>MFOUNDI</v>
          </cell>
          <cell r="O1145" t="str">
            <v>YAOUNDE 7</v>
          </cell>
          <cell r="P1145" t="str">
            <v>Pascaline MANDA</v>
          </cell>
          <cell r="Q1145">
            <v>677548320</v>
          </cell>
          <cell r="R1145">
            <v>656072444</v>
          </cell>
          <cell r="S1145" t="str">
            <v>Desire Moussinga</v>
          </cell>
          <cell r="T1145" t="str">
            <v>Valeur HOUELL</v>
          </cell>
          <cell r="U1145" t="str">
            <v>I H S</v>
          </cell>
        </row>
        <row r="1146">
          <cell r="A1146" t="str">
            <v>CTR_696</v>
          </cell>
          <cell r="B1146" t="str">
            <v>IHS_YND_713</v>
          </cell>
          <cell r="C1146" t="str">
            <v>CTR_696</v>
          </cell>
          <cell r="D1146" t="str">
            <v>Center</v>
          </cell>
          <cell r="E1146" t="str">
            <v>Center</v>
          </cell>
          <cell r="F1146" t="str">
            <v>NKONGKARAK-MTN-IHS</v>
          </cell>
          <cell r="G1146" t="str">
            <v>P5</v>
          </cell>
          <cell r="H1146" t="str">
            <v>Hybrid-Gen</v>
          </cell>
          <cell r="I1146" t="str">
            <v>On Air</v>
          </cell>
          <cell r="J1146" t="str">
            <v>Outdoor</v>
          </cell>
          <cell r="K1146" t="str">
            <v>AC</v>
          </cell>
          <cell r="L1146" t="str">
            <v>SAGEMCOM</v>
          </cell>
          <cell r="M1146" t="str">
            <v>Nkolbisson</v>
          </cell>
          <cell r="N1146" t="str">
            <v>LEKIE</v>
          </cell>
          <cell r="O1146" t="str">
            <v>LOBO</v>
          </cell>
          <cell r="P1146" t="str">
            <v>Pascaline MANDA</v>
          </cell>
          <cell r="Q1146">
            <v>677548320</v>
          </cell>
          <cell r="R1146">
            <v>656072444</v>
          </cell>
          <cell r="S1146" t="str">
            <v>Desire Moussinga</v>
          </cell>
          <cell r="T1146" t="str">
            <v>Valeur HOUELL</v>
          </cell>
          <cell r="U1146" t="str">
            <v>I H S</v>
          </cell>
        </row>
        <row r="1147">
          <cell r="A1147" t="str">
            <v>EST_008</v>
          </cell>
          <cell r="B1147" t="str">
            <v>IHS_BER_033</v>
          </cell>
          <cell r="C1147" t="str">
            <v>EST_008</v>
          </cell>
          <cell r="D1147" t="str">
            <v>South/East</v>
          </cell>
          <cell r="E1147" t="str">
            <v>East</v>
          </cell>
          <cell r="F1147" t="str">
            <v>Djangane</v>
          </cell>
          <cell r="G1147" t="str">
            <v>P2</v>
          </cell>
          <cell r="H1147" t="str">
            <v>Grid-Gen</v>
          </cell>
          <cell r="I1147" t="str">
            <v>On Air</v>
          </cell>
          <cell r="J1147" t="str">
            <v>Indoor</v>
          </cell>
          <cell r="K1147" t="str">
            <v>AC</v>
          </cell>
          <cell r="L1147" t="str">
            <v>Dowen</v>
          </cell>
          <cell r="M1147" t="str">
            <v>Abong Mbang</v>
          </cell>
          <cell r="N1147" t="str">
            <v>LOM-ET-DJEREM</v>
          </cell>
          <cell r="O1147" t="str">
            <v>BELABO</v>
          </cell>
          <cell r="P1147" t="str">
            <v>Peter Ojong</v>
          </cell>
          <cell r="Q1147">
            <v>677549886</v>
          </cell>
          <cell r="R1147">
            <v>655999886</v>
          </cell>
          <cell r="S1147" t="str">
            <v>Stephane KETCHOUANG</v>
          </cell>
          <cell r="T1147" t="str">
            <v>Valeur HOUELL</v>
          </cell>
          <cell r="U1147" t="str">
            <v>I H S</v>
          </cell>
        </row>
        <row r="1148">
          <cell r="A1148" t="str">
            <v>EST_003</v>
          </cell>
          <cell r="B1148" t="str">
            <v>IHS_BER_021</v>
          </cell>
          <cell r="C1148" t="str">
            <v>EST_003</v>
          </cell>
          <cell r="D1148" t="str">
            <v>South/East</v>
          </cell>
          <cell r="E1148" t="str">
            <v>East</v>
          </cell>
          <cell r="F1148" t="str">
            <v>Bouam</v>
          </cell>
          <cell r="G1148" t="str">
            <v>P2</v>
          </cell>
          <cell r="H1148" t="str">
            <v>Grid-Gen</v>
          </cell>
          <cell r="I1148" t="str">
            <v>On Air</v>
          </cell>
          <cell r="J1148" t="str">
            <v>Indoor</v>
          </cell>
          <cell r="K1148" t="str">
            <v>AC</v>
          </cell>
          <cell r="L1148" t="str">
            <v>Dowen</v>
          </cell>
          <cell r="M1148" t="str">
            <v>Abong Mbang</v>
          </cell>
          <cell r="N1148" t="str">
            <v>LOM-ET-DJEREM</v>
          </cell>
          <cell r="O1148" t="str">
            <v>Diang</v>
          </cell>
          <cell r="P1148" t="str">
            <v>Peter Ojong</v>
          </cell>
          <cell r="Q1148">
            <v>677549886</v>
          </cell>
          <cell r="R1148">
            <v>655999886</v>
          </cell>
          <cell r="S1148" t="str">
            <v>Stephane KETCHOUANG</v>
          </cell>
          <cell r="T1148" t="str">
            <v>Valeur HOUELL</v>
          </cell>
          <cell r="U1148" t="str">
            <v>I H S</v>
          </cell>
        </row>
        <row r="1149">
          <cell r="A1149" t="str">
            <v>EST_054</v>
          </cell>
          <cell r="B1149" t="str">
            <v>IHS_BER_046</v>
          </cell>
          <cell r="C1149" t="str">
            <v>EST_054</v>
          </cell>
          <cell r="D1149" t="str">
            <v>South/East</v>
          </cell>
          <cell r="E1149" t="str">
            <v>East</v>
          </cell>
          <cell r="F1149" t="str">
            <v>Ndokayo</v>
          </cell>
          <cell r="G1149" t="str">
            <v>P2</v>
          </cell>
          <cell r="H1149" t="str">
            <v>Solar-Gen</v>
          </cell>
          <cell r="I1149" t="str">
            <v>On Air</v>
          </cell>
          <cell r="J1149" t="str">
            <v>Indoor</v>
          </cell>
          <cell r="K1149" t="str">
            <v>AC</v>
          </cell>
          <cell r="L1149" t="str">
            <v>Dowen</v>
          </cell>
          <cell r="M1149" t="str">
            <v>Garoua Boulai</v>
          </cell>
          <cell r="N1149" t="str">
            <v>LOM-ET-DJEREM</v>
          </cell>
          <cell r="O1149" t="str">
            <v>BETARE OYA</v>
          </cell>
          <cell r="P1149" t="str">
            <v>Peter Ojong</v>
          </cell>
          <cell r="Q1149">
            <v>677549886</v>
          </cell>
          <cell r="R1149">
            <v>655999886</v>
          </cell>
          <cell r="S1149" t="str">
            <v>Stephane KETCHOUANG</v>
          </cell>
          <cell r="T1149" t="str">
            <v>Valeur HOUELL</v>
          </cell>
          <cell r="U1149" t="str">
            <v>I H S</v>
          </cell>
        </row>
        <row r="1150">
          <cell r="A1150" t="str">
            <v>EST_053</v>
          </cell>
          <cell r="B1150" t="str">
            <v>IHS_BER_030</v>
          </cell>
          <cell r="C1150" t="str">
            <v>EST_053</v>
          </cell>
          <cell r="D1150" t="str">
            <v>South/East</v>
          </cell>
          <cell r="E1150" t="str">
            <v>East</v>
          </cell>
          <cell r="F1150" t="str">
            <v>Mbele-Mbeke</v>
          </cell>
          <cell r="G1150" t="str">
            <v>P2</v>
          </cell>
          <cell r="H1150" t="str">
            <v>Solar-Gen</v>
          </cell>
          <cell r="I1150" t="str">
            <v>On Air</v>
          </cell>
          <cell r="J1150" t="str">
            <v>Indoor</v>
          </cell>
          <cell r="K1150" t="str">
            <v>AC</v>
          </cell>
          <cell r="L1150" t="str">
            <v>Dowen</v>
          </cell>
          <cell r="M1150" t="str">
            <v>Garoua Boulai</v>
          </cell>
          <cell r="N1150" t="str">
            <v>LOM-ET-DJEREM</v>
          </cell>
          <cell r="O1150" t="str">
            <v>Goura</v>
          </cell>
          <cell r="P1150" t="str">
            <v>Peter Ojong</v>
          </cell>
          <cell r="Q1150">
            <v>677549886</v>
          </cell>
          <cell r="R1150">
            <v>655999886</v>
          </cell>
          <cell r="S1150" t="str">
            <v>Stephane KETCHOUANG</v>
          </cell>
          <cell r="T1150" t="str">
            <v>Valeur HOUELL</v>
          </cell>
          <cell r="U1150" t="str">
            <v>I H S</v>
          </cell>
        </row>
        <row r="1151">
          <cell r="A1151" t="str">
            <v>EST_055</v>
          </cell>
          <cell r="B1151" t="str">
            <v>IHS_BER_066</v>
          </cell>
          <cell r="C1151" t="str">
            <v>EST_055</v>
          </cell>
          <cell r="D1151" t="str">
            <v>South/East</v>
          </cell>
          <cell r="E1151" t="str">
            <v>East</v>
          </cell>
          <cell r="F1151" t="str">
            <v>Gado-Badzere</v>
          </cell>
          <cell r="G1151" t="str">
            <v>P2</v>
          </cell>
          <cell r="H1151" t="str">
            <v>Solar-Gen</v>
          </cell>
          <cell r="I1151" t="str">
            <v>On Air</v>
          </cell>
          <cell r="J1151" t="str">
            <v>Indoor</v>
          </cell>
          <cell r="K1151" t="str">
            <v>AC</v>
          </cell>
          <cell r="L1151" t="str">
            <v>Dowen</v>
          </cell>
          <cell r="M1151" t="str">
            <v>Garoua Boulai</v>
          </cell>
          <cell r="N1151" t="str">
            <v>LOM-ET-DJEREM</v>
          </cell>
          <cell r="O1151" t="str">
            <v>GAROUA BOULAI</v>
          </cell>
          <cell r="P1151" t="str">
            <v>Peter Ojong</v>
          </cell>
          <cell r="Q1151">
            <v>677549886</v>
          </cell>
          <cell r="R1151">
            <v>655999886</v>
          </cell>
          <cell r="S1151" t="str">
            <v>Stephane KETCHOUANG</v>
          </cell>
          <cell r="T1151" t="str">
            <v>Valeur HOUELL</v>
          </cell>
          <cell r="U1151" t="str">
            <v>I H S</v>
          </cell>
        </row>
        <row r="1152">
          <cell r="A1152" t="str">
            <v>EST_056</v>
          </cell>
          <cell r="B1152" t="str">
            <v>IHS_BER_017</v>
          </cell>
          <cell r="C1152" t="str">
            <v>EST_056</v>
          </cell>
          <cell r="D1152" t="str">
            <v>South/East</v>
          </cell>
          <cell r="E1152" t="str">
            <v>East</v>
          </cell>
          <cell r="F1152" t="str">
            <v>Brigaya</v>
          </cell>
          <cell r="G1152" t="str">
            <v>P2</v>
          </cell>
          <cell r="H1152" t="str">
            <v>Solar-Gen</v>
          </cell>
          <cell r="I1152" t="str">
            <v>On Air</v>
          </cell>
          <cell r="J1152" t="str">
            <v>Indoor</v>
          </cell>
          <cell r="K1152" t="str">
            <v>AC</v>
          </cell>
          <cell r="L1152" t="str">
            <v>Dowen</v>
          </cell>
          <cell r="M1152" t="str">
            <v>bertoua</v>
          </cell>
          <cell r="N1152" t="str">
            <v>LOM-ET-DJEREM</v>
          </cell>
          <cell r="O1152" t="str">
            <v>MANDJOU</v>
          </cell>
          <cell r="P1152" t="str">
            <v>Peter Ojong</v>
          </cell>
          <cell r="Q1152">
            <v>677549886</v>
          </cell>
          <cell r="R1152">
            <v>655999886</v>
          </cell>
          <cell r="S1152" t="str">
            <v>Stephane KETCHOUANG</v>
          </cell>
          <cell r="T1152" t="str">
            <v>Valeur HOUELL</v>
          </cell>
          <cell r="U1152" t="str">
            <v>I H S</v>
          </cell>
        </row>
        <row r="1153">
          <cell r="A1153" t="str">
            <v>EST_060</v>
          </cell>
          <cell r="B1153" t="str">
            <v>IHS_BER_005</v>
          </cell>
          <cell r="C1153" t="str">
            <v>EST_060</v>
          </cell>
          <cell r="D1153" t="str">
            <v>South/East</v>
          </cell>
          <cell r="E1153" t="str">
            <v>East</v>
          </cell>
          <cell r="F1153" t="str">
            <v>Bertoua-Mokolo</v>
          </cell>
          <cell r="G1153" t="str">
            <v>P2</v>
          </cell>
          <cell r="H1153" t="str">
            <v>Grid-Gen</v>
          </cell>
          <cell r="I1153" t="str">
            <v>On Air</v>
          </cell>
          <cell r="J1153" t="str">
            <v>Outdoor</v>
          </cell>
          <cell r="K1153" t="str">
            <v>AC</v>
          </cell>
          <cell r="L1153" t="str">
            <v>Dowen</v>
          </cell>
          <cell r="M1153" t="str">
            <v>bertoua</v>
          </cell>
          <cell r="N1153" t="str">
            <v>LOM-ET-DJEREM</v>
          </cell>
          <cell r="O1153" t="str">
            <v>Bertoua 2</v>
          </cell>
          <cell r="P1153" t="str">
            <v>Peter Ojong</v>
          </cell>
          <cell r="Q1153">
            <v>677549886</v>
          </cell>
          <cell r="R1153">
            <v>655999886</v>
          </cell>
          <cell r="S1153" t="str">
            <v>Stephane KETCHOUANG</v>
          </cell>
          <cell r="T1153" t="str">
            <v>Valeur HOUELL</v>
          </cell>
          <cell r="U1153" t="str">
            <v>I H S</v>
          </cell>
        </row>
        <row r="1154">
          <cell r="A1154" t="str">
            <v>CTR_233</v>
          </cell>
          <cell r="B1154" t="str">
            <v>IHS_YND_459</v>
          </cell>
          <cell r="C1154" t="str">
            <v>CTR_233</v>
          </cell>
          <cell r="D1154" t="str">
            <v>South/East</v>
          </cell>
          <cell r="E1154" t="str">
            <v>East</v>
          </cell>
          <cell r="F1154" t="str">
            <v>Minta</v>
          </cell>
          <cell r="G1154" t="str">
            <v>P3</v>
          </cell>
          <cell r="H1154" t="str">
            <v>Hybrid-Gen</v>
          </cell>
          <cell r="I1154" t="str">
            <v>On Air</v>
          </cell>
          <cell r="J1154" t="str">
            <v>Outdoor</v>
          </cell>
          <cell r="K1154" t="str">
            <v>AC</v>
          </cell>
          <cell r="L1154" t="str">
            <v>Dowen</v>
          </cell>
          <cell r="M1154" t="str">
            <v>Abong Mbang</v>
          </cell>
          <cell r="N1154" t="str">
            <v>HAUTE-SANAGA</v>
          </cell>
          <cell r="O1154" t="str">
            <v>Minta</v>
          </cell>
          <cell r="P1154" t="str">
            <v>Peter Ojong</v>
          </cell>
          <cell r="Q1154">
            <v>677549886</v>
          </cell>
          <cell r="R1154">
            <v>655999886</v>
          </cell>
          <cell r="S1154" t="str">
            <v>Stephane KETCHOUANG</v>
          </cell>
          <cell r="T1154" t="str">
            <v>Valeur HOUELL</v>
          </cell>
          <cell r="U1154" t="str">
            <v>I H S</v>
          </cell>
        </row>
        <row r="1155">
          <cell r="A1155" t="str">
            <v>EST_032</v>
          </cell>
          <cell r="B1155" t="str">
            <v>IHS_BER_009</v>
          </cell>
          <cell r="C1155" t="str">
            <v>EST_032</v>
          </cell>
          <cell r="D1155" t="str">
            <v>South/East</v>
          </cell>
          <cell r="E1155" t="str">
            <v>East</v>
          </cell>
          <cell r="F1155" t="str">
            <v>Bertoua-Kano</v>
          </cell>
          <cell r="G1155" t="str">
            <v>P3</v>
          </cell>
          <cell r="H1155" t="str">
            <v>Grid-Gen</v>
          </cell>
          <cell r="I1155" t="str">
            <v>On Air</v>
          </cell>
          <cell r="J1155" t="str">
            <v>Outdoor</v>
          </cell>
          <cell r="K1155" t="str">
            <v>AC</v>
          </cell>
          <cell r="L1155" t="str">
            <v>Dowen</v>
          </cell>
          <cell r="M1155" t="str">
            <v>bertoua</v>
          </cell>
          <cell r="N1155" t="str">
            <v>LOM-ET-DJEREM</v>
          </cell>
          <cell r="O1155" t="str">
            <v>MANDJOU</v>
          </cell>
          <cell r="P1155" t="str">
            <v>Peter Ojong</v>
          </cell>
          <cell r="Q1155">
            <v>677549886</v>
          </cell>
          <cell r="R1155">
            <v>655999886</v>
          </cell>
          <cell r="S1155" t="str">
            <v>Stephane KETCHOUANG</v>
          </cell>
          <cell r="T1155" t="str">
            <v>Valeur HOUELL</v>
          </cell>
          <cell r="U1155" t="str">
            <v>I H S</v>
          </cell>
        </row>
        <row r="1156">
          <cell r="A1156" t="str">
            <v>EST_075</v>
          </cell>
          <cell r="B1156" t="str">
            <v>IHS_BER_013</v>
          </cell>
          <cell r="C1156" t="str">
            <v>EST_075</v>
          </cell>
          <cell r="D1156" t="str">
            <v>South/East</v>
          </cell>
          <cell r="E1156" t="str">
            <v>East</v>
          </cell>
          <cell r="F1156" t="str">
            <v>Ndemba</v>
          </cell>
          <cell r="G1156" t="str">
            <v>P3</v>
          </cell>
          <cell r="H1156" t="str">
            <v>Grid-Gen</v>
          </cell>
          <cell r="I1156" t="str">
            <v>On Air</v>
          </cell>
          <cell r="J1156" t="str">
            <v>Outdoor</v>
          </cell>
          <cell r="K1156" t="str">
            <v>AC</v>
          </cell>
          <cell r="L1156" t="str">
            <v>Dowen</v>
          </cell>
          <cell r="M1156" t="str">
            <v>bertoua</v>
          </cell>
          <cell r="N1156" t="str">
            <v>LOM-ET-DJEREM</v>
          </cell>
          <cell r="O1156" t="str">
            <v>MANDJOU</v>
          </cell>
          <cell r="P1156" t="str">
            <v>Peter Ojong</v>
          </cell>
          <cell r="Q1156">
            <v>677549886</v>
          </cell>
          <cell r="R1156">
            <v>655999886</v>
          </cell>
          <cell r="S1156" t="str">
            <v>Stephane KETCHOUANG</v>
          </cell>
          <cell r="T1156" t="str">
            <v>Valeur HOUELL</v>
          </cell>
          <cell r="U1156" t="str">
            <v>I H S</v>
          </cell>
        </row>
        <row r="1157">
          <cell r="A1157" t="str">
            <v>EST_077</v>
          </cell>
          <cell r="B1157" t="str">
            <v>IHS_YND_467</v>
          </cell>
          <cell r="C1157" t="str">
            <v>EST_077</v>
          </cell>
          <cell r="D1157" t="str">
            <v>South/East</v>
          </cell>
          <cell r="E1157" t="str">
            <v>East</v>
          </cell>
          <cell r="F1157" t="str">
            <v>Nguem-MTN</v>
          </cell>
          <cell r="G1157" t="str">
            <v>P3</v>
          </cell>
          <cell r="H1157" t="str">
            <v>Grid-Gen</v>
          </cell>
          <cell r="I1157" t="str">
            <v>On Air</v>
          </cell>
          <cell r="J1157" t="str">
            <v>Outdoor</v>
          </cell>
          <cell r="K1157" t="str">
            <v>AC</v>
          </cell>
          <cell r="L1157" t="str">
            <v>Dowen</v>
          </cell>
          <cell r="M1157" t="str">
            <v>Abong Mbang</v>
          </cell>
          <cell r="N1157" t="str">
            <v>HAUTE-SANAGA</v>
          </cell>
          <cell r="O1157" t="str">
            <v>Minta</v>
          </cell>
          <cell r="P1157" t="str">
            <v>Peter Ojong</v>
          </cell>
          <cell r="Q1157">
            <v>677549886</v>
          </cell>
          <cell r="R1157">
            <v>655999886</v>
          </cell>
          <cell r="S1157" t="str">
            <v>Stephane KETCHOUANG</v>
          </cell>
          <cell r="T1157" t="str">
            <v>Valeur HOUELL</v>
          </cell>
          <cell r="U1157" t="str">
            <v>I H S</v>
          </cell>
        </row>
        <row r="1158">
          <cell r="A1158" t="str">
            <v>EST_112</v>
          </cell>
          <cell r="B1158" t="str">
            <v>IHS_BER_010</v>
          </cell>
          <cell r="C1158" t="str">
            <v>EST_112</v>
          </cell>
          <cell r="D1158" t="str">
            <v>South/East</v>
          </cell>
          <cell r="E1158" t="str">
            <v>East</v>
          </cell>
          <cell r="F1158" t="str">
            <v>Mandjou</v>
          </cell>
          <cell r="G1158" t="str">
            <v>P3</v>
          </cell>
          <cell r="H1158" t="str">
            <v>Grid-Gen</v>
          </cell>
          <cell r="I1158" t="str">
            <v>On Air</v>
          </cell>
          <cell r="J1158" t="str">
            <v>Outdoor</v>
          </cell>
          <cell r="K1158" t="str">
            <v>AC</v>
          </cell>
          <cell r="L1158" t="str">
            <v>Dowen</v>
          </cell>
          <cell r="M1158" t="str">
            <v>bertoua</v>
          </cell>
          <cell r="N1158" t="str">
            <v>LOM-ET-DJEREM</v>
          </cell>
          <cell r="O1158" t="str">
            <v>MANDJOU</v>
          </cell>
          <cell r="P1158" t="str">
            <v>Peter Ojong</v>
          </cell>
          <cell r="Q1158">
            <v>677549886</v>
          </cell>
          <cell r="R1158">
            <v>655999886</v>
          </cell>
          <cell r="S1158" t="str">
            <v>Stephane KETCHOUANG</v>
          </cell>
          <cell r="T1158" t="str">
            <v>Valeur HOUELL</v>
          </cell>
          <cell r="U1158" t="str">
            <v>I H S</v>
          </cell>
        </row>
        <row r="1159">
          <cell r="A1159" t="str">
            <v>EST_107</v>
          </cell>
          <cell r="B1159" t="str">
            <v>IHS_BER_146</v>
          </cell>
          <cell r="C1159" t="str">
            <v>EST_107</v>
          </cell>
          <cell r="D1159" t="str">
            <v>South/East</v>
          </cell>
          <cell r="E1159" t="str">
            <v>East</v>
          </cell>
          <cell r="F1159" t="str">
            <v>Bertoua Meteo</v>
          </cell>
          <cell r="G1159" t="str">
            <v>P3</v>
          </cell>
          <cell r="H1159" t="str">
            <v>Grid-Gen</v>
          </cell>
          <cell r="I1159" t="str">
            <v>On Air</v>
          </cell>
          <cell r="J1159" t="str">
            <v>Outdoor</v>
          </cell>
          <cell r="K1159" t="str">
            <v>AC</v>
          </cell>
          <cell r="L1159" t="str">
            <v>Dowen</v>
          </cell>
          <cell r="M1159" t="str">
            <v>bertoua</v>
          </cell>
          <cell r="N1159" t="str">
            <v>LOM-ET-DJEREM</v>
          </cell>
          <cell r="O1159" t="str">
            <v>Bertoua2</v>
          </cell>
          <cell r="P1159" t="str">
            <v>Peter Ojong</v>
          </cell>
          <cell r="Q1159">
            <v>677549886</v>
          </cell>
          <cell r="R1159">
            <v>655999886</v>
          </cell>
          <cell r="S1159" t="str">
            <v>Stephane KETCHOUANG</v>
          </cell>
          <cell r="T1159" t="str">
            <v>Valeur HOUELL</v>
          </cell>
          <cell r="U1159" t="str">
            <v>I H S</v>
          </cell>
        </row>
        <row r="1160">
          <cell r="A1160" t="str">
            <v>EST_076</v>
          </cell>
          <cell r="B1160" t="str">
            <v>IHS_BER_022</v>
          </cell>
          <cell r="C1160" t="str">
            <v>EST_076</v>
          </cell>
          <cell r="D1160" t="str">
            <v>South/East</v>
          </cell>
          <cell r="E1160" t="str">
            <v>East</v>
          </cell>
          <cell r="F1160" t="str">
            <v>Diang-MTN</v>
          </cell>
          <cell r="G1160" t="str">
            <v>P3</v>
          </cell>
          <cell r="H1160" t="str">
            <v>Grid-Gen</v>
          </cell>
          <cell r="I1160" t="str">
            <v>On Air</v>
          </cell>
          <cell r="J1160" t="str">
            <v>Outdoor</v>
          </cell>
          <cell r="K1160" t="str">
            <v>AC</v>
          </cell>
          <cell r="L1160" t="str">
            <v>Dowen</v>
          </cell>
          <cell r="M1160" t="str">
            <v>Abong Mbang</v>
          </cell>
          <cell r="N1160" t="str">
            <v>LOM-ET-DJEREM</v>
          </cell>
          <cell r="O1160" t="str">
            <v>Diang</v>
          </cell>
          <cell r="P1160" t="str">
            <v>Peter Ojong</v>
          </cell>
          <cell r="Q1160">
            <v>677549886</v>
          </cell>
          <cell r="R1160">
            <v>655999886</v>
          </cell>
          <cell r="S1160" t="str">
            <v>Stephane KETCHOUANG</v>
          </cell>
          <cell r="T1160" t="str">
            <v>Valeur HOUELL</v>
          </cell>
          <cell r="U1160" t="str">
            <v>I H S</v>
          </cell>
        </row>
        <row r="1161">
          <cell r="A1161" t="str">
            <v>EST_064</v>
          </cell>
          <cell r="B1161" t="str">
            <v>IHS_BER_042</v>
          </cell>
          <cell r="C1161" t="str">
            <v>EST_064</v>
          </cell>
          <cell r="D1161" t="str">
            <v>South/East</v>
          </cell>
          <cell r="E1161" t="str">
            <v>East</v>
          </cell>
          <cell r="F1161" t="str">
            <v>Garga-Salari-MTN</v>
          </cell>
          <cell r="G1161" t="str">
            <v>P3</v>
          </cell>
          <cell r="H1161" t="str">
            <v>Solar-Gen</v>
          </cell>
          <cell r="I1161" t="str">
            <v>On Air</v>
          </cell>
          <cell r="J1161" t="str">
            <v>Outdoor</v>
          </cell>
          <cell r="K1161" t="str">
            <v>AC</v>
          </cell>
          <cell r="L1161" t="str">
            <v>Dowen</v>
          </cell>
          <cell r="M1161" t="str">
            <v>Garoua Boulai</v>
          </cell>
          <cell r="N1161" t="str">
            <v>LOM-ET-DJEREM</v>
          </cell>
          <cell r="O1161" t="str">
            <v>Goura</v>
          </cell>
          <cell r="P1161" t="str">
            <v>Peter Ojong</v>
          </cell>
          <cell r="Q1161">
            <v>677549886</v>
          </cell>
          <cell r="R1161">
            <v>655999886</v>
          </cell>
          <cell r="S1161" t="str">
            <v>Stephane KETCHOUANG</v>
          </cell>
          <cell r="T1161" t="str">
            <v>Valeur HOUELL</v>
          </cell>
          <cell r="U1161" t="str">
            <v>I H S</v>
          </cell>
        </row>
        <row r="1162">
          <cell r="A1162" t="str">
            <v>EST_080</v>
          </cell>
          <cell r="B1162" t="str">
            <v>IHS_BER_069</v>
          </cell>
          <cell r="C1162" t="str">
            <v>EST_080</v>
          </cell>
          <cell r="D1162" t="str">
            <v>South/East</v>
          </cell>
          <cell r="E1162" t="str">
            <v>East</v>
          </cell>
          <cell r="F1162" t="str">
            <v>Garoua-Boulai-Frontiere</v>
          </cell>
          <cell r="G1162" t="str">
            <v>P4</v>
          </cell>
          <cell r="H1162" t="str">
            <v>Grid-Gen</v>
          </cell>
          <cell r="I1162" t="str">
            <v>On Air</v>
          </cell>
          <cell r="J1162" t="str">
            <v>Outdoor</v>
          </cell>
          <cell r="K1162" t="str">
            <v>AC</v>
          </cell>
          <cell r="L1162" t="str">
            <v>Dowen</v>
          </cell>
          <cell r="M1162" t="str">
            <v>Garoua Boulai</v>
          </cell>
          <cell r="N1162" t="str">
            <v>LOM-ET-DJEREM</v>
          </cell>
          <cell r="O1162" t="str">
            <v>Garoua Boulai</v>
          </cell>
          <cell r="P1162" t="str">
            <v>Peter Ojong</v>
          </cell>
          <cell r="Q1162">
            <v>677549886</v>
          </cell>
          <cell r="R1162">
            <v>655999886</v>
          </cell>
          <cell r="S1162" t="str">
            <v>Stephane KETCHOUANG</v>
          </cell>
          <cell r="T1162" t="str">
            <v>Valeur HOUELL</v>
          </cell>
          <cell r="U1162" t="str">
            <v>I H S</v>
          </cell>
        </row>
        <row r="1163">
          <cell r="A1163" t="str">
            <v>EST_051</v>
          </cell>
          <cell r="B1163" t="str">
            <v>IHS_BER_004</v>
          </cell>
          <cell r="C1163" t="str">
            <v>EST_051</v>
          </cell>
          <cell r="D1163" t="str">
            <v>South/East</v>
          </cell>
          <cell r="E1163" t="str">
            <v>East</v>
          </cell>
          <cell r="F1163" t="str">
            <v>Bertoua-Ngaikada</v>
          </cell>
          <cell r="G1163" t="str">
            <v>P4</v>
          </cell>
          <cell r="H1163" t="str">
            <v>Grid-Gen</v>
          </cell>
          <cell r="I1163" t="str">
            <v>On Air</v>
          </cell>
          <cell r="J1163" t="str">
            <v>Outdoor</v>
          </cell>
          <cell r="K1163" t="str">
            <v>AC</v>
          </cell>
          <cell r="L1163" t="str">
            <v>Dowen</v>
          </cell>
          <cell r="M1163" t="str">
            <v>bertoua</v>
          </cell>
          <cell r="N1163" t="str">
            <v>LOM-ET-DJEREM</v>
          </cell>
          <cell r="O1163" t="str">
            <v>Bertoua2</v>
          </cell>
          <cell r="P1163" t="str">
            <v>Peter Ojong</v>
          </cell>
          <cell r="Q1163">
            <v>677549886</v>
          </cell>
          <cell r="R1163">
            <v>655999886</v>
          </cell>
          <cell r="S1163" t="str">
            <v>Stephane KETCHOUANG</v>
          </cell>
          <cell r="T1163" t="str">
            <v>Valeur HOUELL</v>
          </cell>
          <cell r="U1163" t="str">
            <v>I H S</v>
          </cell>
        </row>
        <row r="1164">
          <cell r="A1164" t="str">
            <v>EST_079</v>
          </cell>
          <cell r="B1164" t="str">
            <v>IHS_BER_002</v>
          </cell>
          <cell r="C1164" t="str">
            <v>EST_079</v>
          </cell>
          <cell r="D1164" t="str">
            <v>South/East</v>
          </cell>
          <cell r="E1164" t="str">
            <v>East</v>
          </cell>
          <cell r="F1164" t="str">
            <v>Bertoua-Tigaza</v>
          </cell>
          <cell r="G1164" t="str">
            <v>P4</v>
          </cell>
          <cell r="H1164" t="str">
            <v>Grid-Gen</v>
          </cell>
          <cell r="I1164" t="str">
            <v>On Air</v>
          </cell>
          <cell r="J1164" t="str">
            <v>Outdoor</v>
          </cell>
          <cell r="K1164" t="str">
            <v>AC</v>
          </cell>
          <cell r="L1164" t="str">
            <v>Dowen</v>
          </cell>
          <cell r="M1164" t="str">
            <v>bertoua</v>
          </cell>
          <cell r="N1164" t="str">
            <v>LOM-ET-DJEREM</v>
          </cell>
          <cell r="O1164" t="str">
            <v>BERTOUA</v>
          </cell>
          <cell r="P1164" t="str">
            <v>Peter Ojong</v>
          </cell>
          <cell r="Q1164">
            <v>677549886</v>
          </cell>
          <cell r="R1164">
            <v>655999886</v>
          </cell>
          <cell r="S1164" t="str">
            <v>Stephane KETCHOUANG</v>
          </cell>
          <cell r="T1164" t="str">
            <v>Valeur HOUELL</v>
          </cell>
          <cell r="U1164" t="str">
            <v>I H S</v>
          </cell>
        </row>
        <row r="1165">
          <cell r="A1165" t="str">
            <v>EST_093</v>
          </cell>
          <cell r="B1165" t="str">
            <v>IHS_BER_103</v>
          </cell>
          <cell r="C1165" t="str">
            <v>EST_093</v>
          </cell>
          <cell r="D1165" t="str">
            <v>South/East</v>
          </cell>
          <cell r="E1165" t="str">
            <v>East</v>
          </cell>
          <cell r="F1165" t="str">
            <v>Deng-Deng-IHS</v>
          </cell>
          <cell r="G1165" t="str">
            <v>P4</v>
          </cell>
          <cell r="H1165" t="str">
            <v>Hybrid-Gen</v>
          </cell>
          <cell r="I1165" t="str">
            <v>On Air</v>
          </cell>
          <cell r="J1165" t="str">
            <v>Outdoor</v>
          </cell>
          <cell r="K1165" t="str">
            <v>AC</v>
          </cell>
          <cell r="L1165" t="str">
            <v>Dowen</v>
          </cell>
          <cell r="M1165" t="str">
            <v>Abong Mbang</v>
          </cell>
          <cell r="N1165" t="str">
            <v>LOM-ET-DJEREM</v>
          </cell>
          <cell r="O1165" t="str">
            <v>Belabo</v>
          </cell>
          <cell r="P1165" t="str">
            <v>Peter Ojong</v>
          </cell>
          <cell r="Q1165">
            <v>677549886</v>
          </cell>
          <cell r="R1165">
            <v>655999886</v>
          </cell>
          <cell r="S1165" t="str">
            <v>Stephane KETCHOUANG</v>
          </cell>
          <cell r="T1165" t="str">
            <v>Valeur HOUELL</v>
          </cell>
          <cell r="U1165" t="str">
            <v>I H S</v>
          </cell>
        </row>
        <row r="1166">
          <cell r="A1166" t="str">
            <v>EST_127</v>
          </cell>
          <cell r="B1166" t="str">
            <v>IHS_BER_140</v>
          </cell>
          <cell r="C1166" t="str">
            <v>EST_127</v>
          </cell>
          <cell r="D1166" t="str">
            <v>South/East</v>
          </cell>
          <cell r="E1166" t="str">
            <v>East</v>
          </cell>
          <cell r="F1166" t="str">
            <v>Bertoua Bindia</v>
          </cell>
          <cell r="G1166" t="str">
            <v>P4</v>
          </cell>
          <cell r="H1166" t="str">
            <v>Grid-Gen</v>
          </cell>
          <cell r="I1166" t="str">
            <v>On Air</v>
          </cell>
          <cell r="J1166" t="str">
            <v>Outdoor</v>
          </cell>
          <cell r="K1166" t="str">
            <v>AC</v>
          </cell>
          <cell r="L1166" t="str">
            <v>Dowen</v>
          </cell>
          <cell r="M1166" t="str">
            <v>bertoua</v>
          </cell>
          <cell r="N1166" t="str">
            <v>LOM-ET-DJEREM</v>
          </cell>
          <cell r="O1166" t="str">
            <v>Mandjou</v>
          </cell>
          <cell r="P1166" t="str">
            <v>Peter Ojong</v>
          </cell>
          <cell r="Q1166">
            <v>677549886</v>
          </cell>
          <cell r="R1166">
            <v>655999886</v>
          </cell>
          <cell r="S1166" t="str">
            <v>Stephane KETCHOUANG</v>
          </cell>
          <cell r="T1166" t="str">
            <v>Valeur HOUELL</v>
          </cell>
          <cell r="U1166" t="str">
            <v>I H S</v>
          </cell>
        </row>
        <row r="1167">
          <cell r="A1167" t="str">
            <v>EST_069</v>
          </cell>
          <cell r="B1167" t="str">
            <v>IHS_BER_006</v>
          </cell>
          <cell r="C1167" t="str">
            <v>EST_069</v>
          </cell>
          <cell r="D1167" t="str">
            <v>South/East</v>
          </cell>
          <cell r="E1167" t="str">
            <v>East</v>
          </cell>
          <cell r="F1167" t="str">
            <v>Bertoua-ENIA-MTN</v>
          </cell>
          <cell r="G1167" t="str">
            <v>P4</v>
          </cell>
          <cell r="H1167" t="str">
            <v>Grid-Gen</v>
          </cell>
          <cell r="I1167" t="str">
            <v>On Air</v>
          </cell>
          <cell r="J1167" t="str">
            <v>Indoor</v>
          </cell>
          <cell r="K1167" t="str">
            <v>AC</v>
          </cell>
          <cell r="L1167" t="str">
            <v>Dowen</v>
          </cell>
          <cell r="M1167" t="str">
            <v>bertoua</v>
          </cell>
          <cell r="N1167" t="str">
            <v>LOM-ET-DJEREM</v>
          </cell>
          <cell r="O1167" t="str">
            <v>Bertoua2</v>
          </cell>
          <cell r="P1167" t="str">
            <v>Peter Ojong</v>
          </cell>
          <cell r="Q1167">
            <v>677549886</v>
          </cell>
          <cell r="R1167">
            <v>655999886</v>
          </cell>
          <cell r="S1167" t="str">
            <v>Stephane KETCHOUANG</v>
          </cell>
          <cell r="T1167" t="str">
            <v>Valeur HOUELL</v>
          </cell>
          <cell r="U1167" t="str">
            <v>I H S</v>
          </cell>
        </row>
        <row r="1168">
          <cell r="A1168" t="str">
            <v>CTR_138</v>
          </cell>
          <cell r="B1168" t="str">
            <v>IHS_YND_443</v>
          </cell>
          <cell r="C1168" t="str">
            <v>CTR_138</v>
          </cell>
          <cell r="D1168" t="str">
            <v>South/East</v>
          </cell>
          <cell r="E1168" t="str">
            <v>East</v>
          </cell>
          <cell r="F1168" t="str">
            <v>Nanga-Eboko-IHS</v>
          </cell>
          <cell r="G1168" t="str">
            <v>P4</v>
          </cell>
          <cell r="H1168" t="str">
            <v>Grid-Gen</v>
          </cell>
          <cell r="I1168" t="str">
            <v>On Air</v>
          </cell>
          <cell r="J1168" t="str">
            <v>Outdoor</v>
          </cell>
          <cell r="K1168" t="str">
            <v>AC</v>
          </cell>
          <cell r="L1168" t="str">
            <v>Dowen</v>
          </cell>
          <cell r="M1168" t="str">
            <v>Abong Mbang</v>
          </cell>
          <cell r="N1168" t="str">
            <v>HAUTE-SANAGA</v>
          </cell>
          <cell r="O1168" t="str">
            <v>Nanaga Eboko</v>
          </cell>
          <cell r="P1168" t="str">
            <v>Peter Ojong</v>
          </cell>
          <cell r="Q1168">
            <v>677549886</v>
          </cell>
          <cell r="R1168">
            <v>655999886</v>
          </cell>
          <cell r="S1168" t="str">
            <v>Stephane KETCHOUANG</v>
          </cell>
          <cell r="T1168" t="str">
            <v>Valeur HOUELL</v>
          </cell>
          <cell r="U1168" t="str">
            <v>I H S</v>
          </cell>
        </row>
        <row r="1169">
          <cell r="A1169" t="str">
            <v>EST_118</v>
          </cell>
          <cell r="B1169" t="str">
            <v>IHS_BER_067</v>
          </cell>
          <cell r="C1169" t="str">
            <v>EST_118</v>
          </cell>
          <cell r="D1169" t="str">
            <v>South/East</v>
          </cell>
          <cell r="E1169" t="str">
            <v>East</v>
          </cell>
          <cell r="F1169" t="str">
            <v>Garoua-Boulai New</v>
          </cell>
          <cell r="G1169" t="str">
            <v>P4</v>
          </cell>
          <cell r="H1169" t="str">
            <v>Grid-Gen</v>
          </cell>
          <cell r="I1169" t="str">
            <v>On Air</v>
          </cell>
          <cell r="J1169" t="str">
            <v>Indoor</v>
          </cell>
          <cell r="K1169" t="str">
            <v>AC</v>
          </cell>
          <cell r="L1169" t="str">
            <v>Dowen</v>
          </cell>
          <cell r="M1169" t="str">
            <v>Garoua Boulai</v>
          </cell>
          <cell r="N1169" t="str">
            <v>LOM-ET-DJEREM</v>
          </cell>
          <cell r="O1169" t="str">
            <v>Garoua Boulai</v>
          </cell>
          <cell r="P1169" t="str">
            <v>Peter Ojong</v>
          </cell>
          <cell r="Q1169">
            <v>677549886</v>
          </cell>
          <cell r="R1169">
            <v>655999886</v>
          </cell>
          <cell r="S1169" t="str">
            <v>Stephane KETCHOUANG</v>
          </cell>
          <cell r="T1169" t="str">
            <v>Valeur HOUELL</v>
          </cell>
          <cell r="U1169" t="str">
            <v>I H S</v>
          </cell>
        </row>
        <row r="1170">
          <cell r="A1170" t="str">
            <v>EST_083</v>
          </cell>
          <cell r="B1170" t="str">
            <v>IHS_BER_054</v>
          </cell>
          <cell r="C1170" t="str">
            <v>EST_083</v>
          </cell>
          <cell r="D1170" t="str">
            <v>South/East</v>
          </cell>
          <cell r="E1170" t="str">
            <v>East</v>
          </cell>
          <cell r="F1170" t="str">
            <v>Lom-Pangar-MTN</v>
          </cell>
          <cell r="G1170" t="str">
            <v>P4</v>
          </cell>
          <cell r="H1170" t="str">
            <v>Hybrid-Gen</v>
          </cell>
          <cell r="I1170" t="str">
            <v>On Air</v>
          </cell>
          <cell r="J1170" t="str">
            <v>Outdoor</v>
          </cell>
          <cell r="K1170" t="str">
            <v>AC</v>
          </cell>
          <cell r="L1170" t="str">
            <v>Dowen</v>
          </cell>
          <cell r="M1170" t="str">
            <v>Abong Mbang</v>
          </cell>
          <cell r="N1170" t="str">
            <v>LOM-ET-DJEREM</v>
          </cell>
          <cell r="O1170" t="str">
            <v>Belabo</v>
          </cell>
          <cell r="P1170" t="str">
            <v>Peter Ojong</v>
          </cell>
          <cell r="Q1170">
            <v>677549886</v>
          </cell>
          <cell r="R1170">
            <v>655999886</v>
          </cell>
          <cell r="S1170" t="str">
            <v>Stephane KETCHOUANG</v>
          </cell>
          <cell r="T1170" t="str">
            <v>Valeur HOUELL</v>
          </cell>
          <cell r="U1170" t="str">
            <v>I H S</v>
          </cell>
        </row>
        <row r="1171">
          <cell r="A1171" t="str">
            <v>EST_125</v>
          </cell>
          <cell r="B1171" t="str">
            <v>IHS_BER_052</v>
          </cell>
          <cell r="C1171" t="str">
            <v>EST_125</v>
          </cell>
          <cell r="D1171" t="str">
            <v>South/East</v>
          </cell>
          <cell r="E1171" t="str">
            <v>East</v>
          </cell>
          <cell r="F1171" t="str">
            <v>Kolomine</v>
          </cell>
          <cell r="G1171" t="str">
            <v>P4</v>
          </cell>
          <cell r="H1171" t="str">
            <v>Hybrid-Gen</v>
          </cell>
          <cell r="I1171" t="str">
            <v>On Air</v>
          </cell>
          <cell r="J1171" t="str">
            <v>Outdoor</v>
          </cell>
          <cell r="K1171" t="str">
            <v>AC</v>
          </cell>
          <cell r="L1171" t="str">
            <v>Dowen</v>
          </cell>
          <cell r="M1171" t="str">
            <v>Garoua Boulai</v>
          </cell>
          <cell r="N1171" t="str">
            <v>LOM-ET-DJEREM</v>
          </cell>
          <cell r="O1171" t="str">
            <v>Goura</v>
          </cell>
          <cell r="P1171" t="str">
            <v>Peter Ojong</v>
          </cell>
          <cell r="Q1171">
            <v>677549886</v>
          </cell>
          <cell r="R1171">
            <v>655999886</v>
          </cell>
          <cell r="S1171" t="str">
            <v>Stephane KETCHOUANG</v>
          </cell>
          <cell r="T1171" t="str">
            <v>Valeur HOUELL</v>
          </cell>
          <cell r="U1171" t="str">
            <v>I H S</v>
          </cell>
        </row>
        <row r="1172">
          <cell r="A1172" t="str">
            <v>EST_061</v>
          </cell>
          <cell r="B1172" t="str">
            <v>IHS_BER_056</v>
          </cell>
          <cell r="C1172" t="str">
            <v>EST_061</v>
          </cell>
          <cell r="D1172" t="str">
            <v>South/East</v>
          </cell>
          <cell r="E1172" t="str">
            <v>East</v>
          </cell>
          <cell r="F1172" t="str">
            <v>Mombal-MTN</v>
          </cell>
          <cell r="G1172" t="str">
            <v>P4</v>
          </cell>
          <cell r="H1172" t="str">
            <v>Solar-Gen</v>
          </cell>
          <cell r="I1172" t="str">
            <v>On Air</v>
          </cell>
          <cell r="J1172" t="str">
            <v>Outdoor</v>
          </cell>
          <cell r="K1172" t="str">
            <v>AC</v>
          </cell>
          <cell r="L1172" t="str">
            <v>Dowen</v>
          </cell>
          <cell r="M1172" t="str">
            <v>Garoua Boulai</v>
          </cell>
          <cell r="N1172" t="str">
            <v>LOM-ET-DJEREM</v>
          </cell>
          <cell r="O1172" t="str">
            <v>Garoua Boulai</v>
          </cell>
          <cell r="P1172" t="str">
            <v>Peter Ojong</v>
          </cell>
          <cell r="Q1172">
            <v>677549886</v>
          </cell>
          <cell r="R1172">
            <v>655999886</v>
          </cell>
          <cell r="S1172" t="str">
            <v>Stephane KETCHOUANG</v>
          </cell>
          <cell r="T1172" t="str">
            <v>Valeur HOUELL</v>
          </cell>
          <cell r="U1172" t="str">
            <v>I H S</v>
          </cell>
        </row>
        <row r="1173">
          <cell r="A1173" t="str">
            <v>EST_116</v>
          </cell>
          <cell r="B1173" t="str">
            <v>IHS_BER_160</v>
          </cell>
          <cell r="C1173" t="str">
            <v>EST_116</v>
          </cell>
          <cell r="D1173" t="str">
            <v>South/East</v>
          </cell>
          <cell r="E1173" t="str">
            <v>East</v>
          </cell>
          <cell r="F1173" t="str">
            <v>Tongo Ngandinma</v>
          </cell>
          <cell r="G1173" t="str">
            <v>P5</v>
          </cell>
          <cell r="H1173" t="str">
            <v>Hybrid-Gen</v>
          </cell>
          <cell r="I1173" t="str">
            <v>On Air</v>
          </cell>
          <cell r="J1173" t="str">
            <v>Outdoor</v>
          </cell>
          <cell r="K1173" t="str">
            <v>AC</v>
          </cell>
          <cell r="L1173" t="str">
            <v>Dowen</v>
          </cell>
          <cell r="M1173" t="str">
            <v>Garoua Boulai</v>
          </cell>
          <cell r="N1173" t="str">
            <v>LOM-ET-DJEREM</v>
          </cell>
          <cell r="O1173" t="str">
            <v>Goura</v>
          </cell>
          <cell r="P1173" t="str">
            <v>Peter Ojong</v>
          </cell>
          <cell r="Q1173">
            <v>677549886</v>
          </cell>
          <cell r="R1173">
            <v>655999886</v>
          </cell>
          <cell r="S1173" t="str">
            <v>Stephane KETCHOUANG</v>
          </cell>
          <cell r="T1173" t="str">
            <v>Valeur HOUELL</v>
          </cell>
          <cell r="U1173" t="str">
            <v>I H S</v>
          </cell>
        </row>
        <row r="1174">
          <cell r="A1174" t="str">
            <v>EST_073</v>
          </cell>
          <cell r="B1174" t="str">
            <v>IHS_BER_078</v>
          </cell>
          <cell r="C1174" t="str">
            <v>EST_073</v>
          </cell>
          <cell r="D1174" t="str">
            <v>South/East</v>
          </cell>
          <cell r="E1174" t="str">
            <v>East</v>
          </cell>
          <cell r="F1174" t="str">
            <v>Bonga</v>
          </cell>
          <cell r="G1174" t="str">
            <v>P5</v>
          </cell>
          <cell r="H1174" t="str">
            <v>Hybrid-Gen</v>
          </cell>
          <cell r="I1174" t="str">
            <v>On Air</v>
          </cell>
          <cell r="J1174" t="str">
            <v>Outdoor</v>
          </cell>
          <cell r="K1174" t="str">
            <v>AC</v>
          </cell>
          <cell r="L1174" t="str">
            <v>Dowen</v>
          </cell>
          <cell r="M1174" t="str">
            <v>Garoua Boulai</v>
          </cell>
          <cell r="N1174" t="str">
            <v>LOM-ET-DJEREM</v>
          </cell>
          <cell r="O1174" t="str">
            <v>Garoua Boulai</v>
          </cell>
          <cell r="P1174" t="str">
            <v>Peter Ojong</v>
          </cell>
          <cell r="Q1174">
            <v>677549886</v>
          </cell>
          <cell r="R1174">
            <v>655999886</v>
          </cell>
          <cell r="S1174" t="str">
            <v>Stephane KETCHOUANG</v>
          </cell>
          <cell r="T1174" t="str">
            <v>Valeur HOUELL</v>
          </cell>
          <cell r="U1174" t="str">
            <v>I H S</v>
          </cell>
        </row>
        <row r="1175">
          <cell r="A1175" t="str">
            <v>EST_014</v>
          </cell>
          <cell r="B1175" t="str">
            <v>IHS_BER_047</v>
          </cell>
          <cell r="C1175" t="str">
            <v>EST_014</v>
          </cell>
          <cell r="D1175" t="str">
            <v>South/East</v>
          </cell>
          <cell r="E1175" t="str">
            <v>East</v>
          </cell>
          <cell r="F1175" t="str">
            <v>Betare-Oya</v>
          </cell>
          <cell r="G1175" t="str">
            <v>P5</v>
          </cell>
          <cell r="H1175" t="str">
            <v>Solar-Gen</v>
          </cell>
          <cell r="I1175" t="str">
            <v>On Air</v>
          </cell>
          <cell r="J1175" t="str">
            <v>Indoor</v>
          </cell>
          <cell r="K1175" t="str">
            <v>AC</v>
          </cell>
          <cell r="L1175" t="str">
            <v>Dowen</v>
          </cell>
          <cell r="M1175" t="str">
            <v>Garoua Boulai</v>
          </cell>
          <cell r="N1175" t="str">
            <v>LOM-ET-DJEREM</v>
          </cell>
          <cell r="O1175" t="str">
            <v>BETARE OYA</v>
          </cell>
          <cell r="P1175" t="str">
            <v>Peter Ojong</v>
          </cell>
          <cell r="Q1175">
            <v>677549886</v>
          </cell>
          <cell r="R1175">
            <v>655999886</v>
          </cell>
          <cell r="S1175" t="str">
            <v>Stephane KETCHOUANG</v>
          </cell>
          <cell r="T1175" t="str">
            <v>Valeur HOUELL</v>
          </cell>
          <cell r="U1175" t="str">
            <v>I H S</v>
          </cell>
        </row>
        <row r="1176">
          <cell r="A1176" t="str">
            <v>EST_094</v>
          </cell>
          <cell r="B1176" t="str">
            <v>IHS_BER_014</v>
          </cell>
          <cell r="C1176" t="str">
            <v>EST_094</v>
          </cell>
          <cell r="D1176" t="str">
            <v>South/East</v>
          </cell>
          <cell r="E1176" t="str">
            <v>East</v>
          </cell>
          <cell r="F1176" t="str">
            <v>Kouba-MTN-IHS</v>
          </cell>
          <cell r="G1176" t="str">
            <v>P5</v>
          </cell>
          <cell r="H1176" t="str">
            <v>Hybrid-Gen</v>
          </cell>
          <cell r="I1176" t="str">
            <v>On Air</v>
          </cell>
          <cell r="J1176" t="str">
            <v>Outdoor</v>
          </cell>
          <cell r="K1176" t="str">
            <v>AC</v>
          </cell>
          <cell r="L1176" t="str">
            <v>Dowen</v>
          </cell>
          <cell r="M1176" t="str">
            <v>bertoua</v>
          </cell>
          <cell r="N1176" t="str">
            <v>LOM-ET-DJEREM</v>
          </cell>
          <cell r="O1176" t="str">
            <v>Mandjou</v>
          </cell>
          <cell r="P1176" t="str">
            <v>Peter Ojong</v>
          </cell>
          <cell r="Q1176">
            <v>677549886</v>
          </cell>
          <cell r="R1176">
            <v>655999886</v>
          </cell>
          <cell r="S1176" t="str">
            <v>Stephane KETCHOUANG</v>
          </cell>
          <cell r="T1176" t="str">
            <v>Valeur HOUELL</v>
          </cell>
          <cell r="U1176" t="str">
            <v>I H S</v>
          </cell>
        </row>
        <row r="1177">
          <cell r="A1177" t="str">
            <v>EST_021</v>
          </cell>
          <cell r="B1177" t="str">
            <v>IHS_BER_051</v>
          </cell>
          <cell r="C1177" t="str">
            <v>EST_021</v>
          </cell>
          <cell r="D1177" t="str">
            <v>South/East</v>
          </cell>
          <cell r="E1177" t="str">
            <v>East</v>
          </cell>
          <cell r="F1177" t="str">
            <v>Ngoura-IHS</v>
          </cell>
          <cell r="G1177" t="str">
            <v>P5</v>
          </cell>
          <cell r="H1177" t="str">
            <v>Gen Only</v>
          </cell>
          <cell r="I1177" t="str">
            <v>On Air</v>
          </cell>
          <cell r="J1177" t="str">
            <v>Outdoor</v>
          </cell>
          <cell r="K1177" t="str">
            <v>AC</v>
          </cell>
          <cell r="L1177" t="str">
            <v>Dowen</v>
          </cell>
          <cell r="M1177" t="str">
            <v>Garoua Boulai</v>
          </cell>
          <cell r="N1177" t="str">
            <v>LOM-ET-DJEREM</v>
          </cell>
          <cell r="O1177" t="str">
            <v>Goura</v>
          </cell>
          <cell r="P1177" t="str">
            <v>Peter Ojong</v>
          </cell>
          <cell r="Q1177">
            <v>677549886</v>
          </cell>
          <cell r="R1177">
            <v>655999886</v>
          </cell>
          <cell r="S1177" t="str">
            <v>Stephane KETCHOUANG</v>
          </cell>
          <cell r="T1177" t="str">
            <v>Valeur HOUELL</v>
          </cell>
          <cell r="U1177" t="str">
            <v>I H S</v>
          </cell>
        </row>
        <row r="1178">
          <cell r="A1178" t="str">
            <v>ADM_156</v>
          </cell>
          <cell r="B1178" t="str">
            <v>IHS_BER_070</v>
          </cell>
          <cell r="C1178" t="str">
            <v>ADM_156</v>
          </cell>
          <cell r="D1178" t="str">
            <v>South/East</v>
          </cell>
          <cell r="E1178" t="str">
            <v>East</v>
          </cell>
          <cell r="F1178" t="str">
            <v>GAROUA-BOULAI2-IHS</v>
          </cell>
          <cell r="G1178" t="str">
            <v>P5</v>
          </cell>
          <cell r="H1178" t="str">
            <v>Grid-Gen</v>
          </cell>
          <cell r="I1178" t="str">
            <v>On Air</v>
          </cell>
          <cell r="J1178" t="str">
            <v>Outdoor</v>
          </cell>
          <cell r="K1178" t="str">
            <v>AC</v>
          </cell>
          <cell r="L1178" t="str">
            <v>Dowen</v>
          </cell>
          <cell r="M1178" t="str">
            <v>Garoua Boulai</v>
          </cell>
          <cell r="N1178" t="str">
            <v>LOM-ET-DJEREM</v>
          </cell>
          <cell r="O1178" t="str">
            <v>Garoua Boulai</v>
          </cell>
          <cell r="P1178" t="str">
            <v>Peter Ojong</v>
          </cell>
          <cell r="Q1178">
            <v>677549886</v>
          </cell>
          <cell r="R1178">
            <v>655999886</v>
          </cell>
          <cell r="S1178" t="str">
            <v>Stephane KETCHOUANG</v>
          </cell>
          <cell r="T1178" t="str">
            <v>Valeur HOUELL</v>
          </cell>
          <cell r="U1178" t="str">
            <v>I H S</v>
          </cell>
        </row>
        <row r="1179">
          <cell r="A1179" t="str">
            <v>CTR_141</v>
          </cell>
          <cell r="B1179" t="str">
            <v>IHS_YND_457</v>
          </cell>
          <cell r="C1179" t="str">
            <v>CTR_141</v>
          </cell>
          <cell r="D1179" t="str">
            <v>South/East</v>
          </cell>
          <cell r="E1179" t="str">
            <v>East</v>
          </cell>
          <cell r="F1179" t="str">
            <v>Ndandouck-IHS</v>
          </cell>
          <cell r="G1179" t="str">
            <v>P5</v>
          </cell>
          <cell r="H1179" t="str">
            <v>Solar-Gen</v>
          </cell>
          <cell r="I1179" t="str">
            <v>On Air</v>
          </cell>
          <cell r="J1179" t="str">
            <v>Outdoor</v>
          </cell>
          <cell r="K1179" t="str">
            <v>AC</v>
          </cell>
          <cell r="L1179" t="str">
            <v>Dowen</v>
          </cell>
          <cell r="M1179" t="str">
            <v>Abong Mbang</v>
          </cell>
          <cell r="N1179" t="str">
            <v>HAUTE-SANAGA</v>
          </cell>
          <cell r="O1179" t="str">
            <v>Minta</v>
          </cell>
          <cell r="P1179" t="str">
            <v>Peter Ojong</v>
          </cell>
          <cell r="Q1179">
            <v>677549886</v>
          </cell>
          <cell r="R1179">
            <v>655999886</v>
          </cell>
          <cell r="S1179" t="str">
            <v>Stephane KETCHOUANG</v>
          </cell>
          <cell r="T1179" t="str">
            <v>Valeur HOUELL</v>
          </cell>
          <cell r="U1179" t="str">
            <v>I H S</v>
          </cell>
        </row>
        <row r="1180">
          <cell r="A1180" t="str">
            <v>EST_063</v>
          </cell>
          <cell r="B1180" t="str">
            <v>IHS_BER_024</v>
          </cell>
          <cell r="C1180" t="str">
            <v>EST_063</v>
          </cell>
          <cell r="D1180" t="str">
            <v>South/East</v>
          </cell>
          <cell r="E1180" t="str">
            <v>East</v>
          </cell>
          <cell r="F1180" t="str">
            <v>Letta-MTN</v>
          </cell>
          <cell r="G1180" t="str">
            <v>P5</v>
          </cell>
          <cell r="H1180" t="str">
            <v>Solar-Gen</v>
          </cell>
          <cell r="I1180" t="str">
            <v>On Air</v>
          </cell>
          <cell r="J1180" t="str">
            <v>Outdoor</v>
          </cell>
          <cell r="K1180" t="str">
            <v>AC</v>
          </cell>
          <cell r="L1180" t="str">
            <v>Dowen</v>
          </cell>
          <cell r="M1180" t="str">
            <v>bertoua</v>
          </cell>
          <cell r="N1180" t="str">
            <v>LOM-ET-DJEREM</v>
          </cell>
          <cell r="O1180" t="str">
            <v>Mandjou</v>
          </cell>
          <cell r="P1180" t="str">
            <v>Peter Ojong</v>
          </cell>
          <cell r="Q1180">
            <v>677549886</v>
          </cell>
          <cell r="R1180">
            <v>655999886</v>
          </cell>
          <cell r="S1180" t="str">
            <v>Stephane KETCHOUANG</v>
          </cell>
          <cell r="T1180" t="str">
            <v>Valeur HOUELL</v>
          </cell>
          <cell r="U1180" t="str">
            <v>I H S</v>
          </cell>
        </row>
        <row r="1181">
          <cell r="A1181" t="str">
            <v>CTR_054</v>
          </cell>
          <cell r="B1181" t="str">
            <v>IHS_YND_445</v>
          </cell>
          <cell r="C1181" t="str">
            <v>CTR_054</v>
          </cell>
          <cell r="D1181" t="str">
            <v>West</v>
          </cell>
          <cell r="E1181" t="str">
            <v>West</v>
          </cell>
          <cell r="F1181" t="str">
            <v>Ndoussan</v>
          </cell>
          <cell r="G1181" t="str">
            <v>P2</v>
          </cell>
          <cell r="H1181" t="str">
            <v>Hybrid-Gen</v>
          </cell>
          <cell r="I1181" t="str">
            <v>On Air</v>
          </cell>
          <cell r="J1181" t="str">
            <v>Indoor</v>
          </cell>
          <cell r="K1181" t="str">
            <v>AC</v>
          </cell>
          <cell r="L1181" t="str">
            <v>I-Eng</v>
          </cell>
          <cell r="M1181" t="str">
            <v>Bafia</v>
          </cell>
          <cell r="N1181" t="str">
            <v>Mbam et inoubou</v>
          </cell>
          <cell r="O1181" t="str">
            <v>Kon-yambetta</v>
          </cell>
          <cell r="P1181" t="str">
            <v>Prospere Fassu</v>
          </cell>
          <cell r="Q1181">
            <v>677548569</v>
          </cell>
          <cell r="R1181">
            <v>656072387</v>
          </cell>
          <cell r="S1181" t="str">
            <v>Vensa Mohammadu</v>
          </cell>
          <cell r="T1181" t="str">
            <v>GEORGES NAKHOUL</v>
          </cell>
          <cell r="U1181" t="str">
            <v>I H S</v>
          </cell>
        </row>
        <row r="1182">
          <cell r="A1182" t="str">
            <v>CTR_095</v>
          </cell>
          <cell r="B1182" t="str">
            <v>IHS_YND_429</v>
          </cell>
          <cell r="C1182" t="str">
            <v>CTR_095</v>
          </cell>
          <cell r="D1182" t="str">
            <v>West</v>
          </cell>
          <cell r="E1182" t="str">
            <v>West</v>
          </cell>
          <cell r="F1182" t="str">
            <v>Ombessa</v>
          </cell>
          <cell r="G1182" t="str">
            <v>P2</v>
          </cell>
          <cell r="H1182" t="str">
            <v>Grid-Gen</v>
          </cell>
          <cell r="I1182" t="str">
            <v>On Air</v>
          </cell>
          <cell r="J1182" t="str">
            <v>Indoor</v>
          </cell>
          <cell r="K1182" t="str">
            <v>AC</v>
          </cell>
          <cell r="L1182" t="str">
            <v>I-Eng</v>
          </cell>
          <cell r="M1182" t="str">
            <v>Bafia</v>
          </cell>
          <cell r="N1182" t="str">
            <v>Mbam et inoubou</v>
          </cell>
          <cell r="O1182" t="str">
            <v>Ombessa</v>
          </cell>
          <cell r="P1182" t="str">
            <v>Prospere Fassu</v>
          </cell>
          <cell r="Q1182">
            <v>677548569</v>
          </cell>
          <cell r="R1182">
            <v>656072387</v>
          </cell>
          <cell r="S1182" t="str">
            <v>Vensa Mohammadu</v>
          </cell>
          <cell r="T1182" t="str">
            <v>GEORGES NAKHOUL</v>
          </cell>
          <cell r="U1182" t="str">
            <v>I H S</v>
          </cell>
        </row>
        <row r="1183">
          <cell r="A1183" t="str">
            <v>OST_015</v>
          </cell>
          <cell r="B1183" t="str">
            <v>IHS_BFG_004</v>
          </cell>
          <cell r="C1183" t="str">
            <v>OST_015</v>
          </cell>
          <cell r="D1183" t="str">
            <v>West</v>
          </cell>
          <cell r="E1183" t="str">
            <v>West</v>
          </cell>
          <cell r="F1183" t="str">
            <v>Bafang</v>
          </cell>
          <cell r="G1183" t="str">
            <v>P2</v>
          </cell>
          <cell r="H1183" t="str">
            <v>Grid-Gen</v>
          </cell>
          <cell r="I1183" t="str">
            <v>On Air</v>
          </cell>
          <cell r="J1183" t="str">
            <v>Indoor</v>
          </cell>
          <cell r="K1183" t="str">
            <v>AC</v>
          </cell>
          <cell r="L1183" t="str">
            <v>I-Eng</v>
          </cell>
          <cell r="M1183" t="str">
            <v>Dschang</v>
          </cell>
          <cell r="N1183" t="str">
            <v>Haut Nkam</v>
          </cell>
          <cell r="O1183" t="str">
            <v>Bafang</v>
          </cell>
          <cell r="P1183" t="str">
            <v>Prospere Fassu</v>
          </cell>
          <cell r="Q1183">
            <v>677548569</v>
          </cell>
          <cell r="R1183">
            <v>656072387</v>
          </cell>
          <cell r="S1183" t="str">
            <v>Vensa Mohammadu</v>
          </cell>
          <cell r="T1183" t="str">
            <v>GEORGES NAKHOUL</v>
          </cell>
          <cell r="U1183" t="str">
            <v>I H S</v>
          </cell>
        </row>
        <row r="1184">
          <cell r="A1184" t="str">
            <v>OST_010</v>
          </cell>
          <cell r="B1184" t="str">
            <v>IHS_BAF_071</v>
          </cell>
          <cell r="C1184" t="str">
            <v>OST_010</v>
          </cell>
          <cell r="D1184" t="str">
            <v>West</v>
          </cell>
          <cell r="E1184" t="str">
            <v>West</v>
          </cell>
          <cell r="F1184" t="str">
            <v>Bantoum</v>
          </cell>
          <cell r="G1184" t="str">
            <v>P2</v>
          </cell>
          <cell r="H1184" t="str">
            <v>Grid-Gen</v>
          </cell>
          <cell r="I1184" t="str">
            <v>On Air</v>
          </cell>
          <cell r="J1184" t="str">
            <v>Indoor</v>
          </cell>
          <cell r="K1184" t="str">
            <v>AC</v>
          </cell>
          <cell r="L1184" t="str">
            <v>I-Eng</v>
          </cell>
          <cell r="M1184" t="str">
            <v>Bafia</v>
          </cell>
          <cell r="N1184" t="str">
            <v>Nde</v>
          </cell>
          <cell r="O1184" t="str">
            <v>Bangangte</v>
          </cell>
          <cell r="P1184" t="str">
            <v>Prospere Fassu</v>
          </cell>
          <cell r="Q1184">
            <v>677548569</v>
          </cell>
          <cell r="R1184">
            <v>656072387</v>
          </cell>
          <cell r="S1184" t="str">
            <v>Vensa Mohammadu</v>
          </cell>
          <cell r="T1184" t="str">
            <v>GEORGES NAKHOUL</v>
          </cell>
          <cell r="U1184" t="str">
            <v>I H S</v>
          </cell>
        </row>
        <row r="1185">
          <cell r="A1185" t="str">
            <v>CTR_226</v>
          </cell>
          <cell r="B1185" t="str">
            <v>IHS_YND_426</v>
          </cell>
          <cell r="C1185" t="str">
            <v>CTR_226</v>
          </cell>
          <cell r="D1185" t="str">
            <v>West</v>
          </cell>
          <cell r="E1185" t="str">
            <v>West</v>
          </cell>
          <cell r="F1185" t="str">
            <v>Mbangassina</v>
          </cell>
          <cell r="G1185" t="str">
            <v>P2</v>
          </cell>
          <cell r="H1185" t="str">
            <v>Grid-Gen</v>
          </cell>
          <cell r="I1185" t="str">
            <v>On Air</v>
          </cell>
          <cell r="J1185" t="str">
            <v>Outdoor</v>
          </cell>
          <cell r="K1185" t="str">
            <v>AC</v>
          </cell>
          <cell r="L1185" t="str">
            <v>I-Eng</v>
          </cell>
          <cell r="M1185" t="str">
            <v>Bafia</v>
          </cell>
          <cell r="N1185" t="str">
            <v>MBAM ET KIM</v>
          </cell>
          <cell r="O1185" t="str">
            <v>Mbangassina</v>
          </cell>
          <cell r="P1185" t="str">
            <v>Prospere Fassu</v>
          </cell>
          <cell r="Q1185">
            <v>677548569</v>
          </cell>
          <cell r="R1185">
            <v>656072387</v>
          </cell>
          <cell r="S1185" t="str">
            <v>Vensa Mohammadu</v>
          </cell>
          <cell r="T1185" t="str">
            <v>GEORGES NAKHOUL</v>
          </cell>
          <cell r="U1185" t="str">
            <v>I H S</v>
          </cell>
        </row>
        <row r="1186">
          <cell r="A1186" t="str">
            <v>OST_013</v>
          </cell>
          <cell r="B1186" t="str">
            <v>IHS_BAF_048</v>
          </cell>
          <cell r="C1186" t="str">
            <v>OST_013</v>
          </cell>
          <cell r="D1186" t="str">
            <v>West</v>
          </cell>
          <cell r="E1186" t="str">
            <v>West</v>
          </cell>
          <cell r="F1186" t="str">
            <v>Yenon</v>
          </cell>
          <cell r="G1186" t="str">
            <v>P2</v>
          </cell>
          <cell r="H1186" t="str">
            <v>Grid-Gen</v>
          </cell>
          <cell r="I1186" t="str">
            <v>On Air</v>
          </cell>
          <cell r="J1186" t="str">
            <v>Indoor</v>
          </cell>
          <cell r="K1186" t="str">
            <v>AC</v>
          </cell>
          <cell r="L1186" t="str">
            <v>I-Eng</v>
          </cell>
          <cell r="M1186" t="str">
            <v>Bafoussam</v>
          </cell>
          <cell r="N1186" t="str">
            <v>Koung-Khi</v>
          </cell>
          <cell r="O1186" t="str">
            <v>Bayangam</v>
          </cell>
          <cell r="P1186" t="str">
            <v>Prospere Fassu</v>
          </cell>
          <cell r="Q1186">
            <v>677548569</v>
          </cell>
          <cell r="R1186">
            <v>656072387</v>
          </cell>
          <cell r="S1186" t="str">
            <v>Vensa Mohammadu</v>
          </cell>
          <cell r="T1186" t="str">
            <v>GEORGES NAKHOUL</v>
          </cell>
          <cell r="U1186" t="str">
            <v>I H S</v>
          </cell>
        </row>
        <row r="1187">
          <cell r="A1187" t="str">
            <v>LIT_063</v>
          </cell>
          <cell r="B1187" t="str">
            <v>IHS_NKS_014</v>
          </cell>
          <cell r="C1187" t="str">
            <v>LIT_063</v>
          </cell>
          <cell r="D1187" t="str">
            <v>West</v>
          </cell>
          <cell r="E1187" t="str">
            <v>West</v>
          </cell>
          <cell r="F1187" t="str">
            <v>Melong</v>
          </cell>
          <cell r="G1187" t="str">
            <v>P2</v>
          </cell>
          <cell r="H1187" t="str">
            <v>Grid-Gen</v>
          </cell>
          <cell r="I1187" t="str">
            <v>On Air</v>
          </cell>
          <cell r="J1187" t="str">
            <v>Indoor</v>
          </cell>
          <cell r="K1187" t="str">
            <v>AC</v>
          </cell>
          <cell r="L1187" t="str">
            <v>I-Eng</v>
          </cell>
          <cell r="M1187" t="str">
            <v>Dschang</v>
          </cell>
          <cell r="N1187" t="str">
            <v>Moungo</v>
          </cell>
          <cell r="O1187" t="str">
            <v>Melong</v>
          </cell>
          <cell r="P1187" t="str">
            <v>Prospere Fassu</v>
          </cell>
          <cell r="Q1187">
            <v>677548569</v>
          </cell>
          <cell r="R1187">
            <v>656072387</v>
          </cell>
          <cell r="S1187" t="str">
            <v>Vensa Mohammadu</v>
          </cell>
          <cell r="T1187" t="str">
            <v>GEORGES NAKHOUL</v>
          </cell>
          <cell r="U1187" t="str">
            <v>I H S</v>
          </cell>
        </row>
        <row r="1188">
          <cell r="A1188" t="str">
            <v>OST_126</v>
          </cell>
          <cell r="B1188" t="str">
            <v>IHS_BFG_001</v>
          </cell>
          <cell r="C1188" t="str">
            <v>OST_126</v>
          </cell>
          <cell r="D1188" t="str">
            <v>West</v>
          </cell>
          <cell r="E1188" t="str">
            <v>West</v>
          </cell>
          <cell r="F1188" t="str">
            <v>Bafang-Centre</v>
          </cell>
          <cell r="G1188" t="str">
            <v>P2</v>
          </cell>
          <cell r="H1188" t="str">
            <v>Grid Only</v>
          </cell>
          <cell r="I1188" t="str">
            <v>On Air</v>
          </cell>
          <cell r="J1188" t="str">
            <v>Outdoor</v>
          </cell>
          <cell r="K1188" t="str">
            <v>AC</v>
          </cell>
          <cell r="L1188" t="str">
            <v>I-Eng</v>
          </cell>
          <cell r="M1188" t="str">
            <v>Dschang</v>
          </cell>
          <cell r="N1188" t="str">
            <v>Haut Nkam</v>
          </cell>
          <cell r="O1188" t="str">
            <v>Bafang</v>
          </cell>
          <cell r="P1188" t="str">
            <v>Prospere Fassu</v>
          </cell>
          <cell r="Q1188">
            <v>677548569</v>
          </cell>
          <cell r="R1188">
            <v>656072387</v>
          </cell>
          <cell r="S1188" t="str">
            <v>Vensa Mohammadu</v>
          </cell>
          <cell r="T1188" t="str">
            <v>GEORGES NAKHOUL</v>
          </cell>
          <cell r="U1188" t="str">
            <v>I H S</v>
          </cell>
        </row>
        <row r="1189">
          <cell r="A1189" t="str">
            <v>OST_012</v>
          </cell>
          <cell r="B1189" t="str">
            <v>IHS_BAF_053</v>
          </cell>
          <cell r="C1189" t="str">
            <v>OST_012</v>
          </cell>
          <cell r="D1189" t="str">
            <v>West</v>
          </cell>
          <cell r="E1189" t="str">
            <v>West</v>
          </cell>
          <cell r="F1189" t="str">
            <v>Bangangte</v>
          </cell>
          <cell r="G1189" t="str">
            <v>P3</v>
          </cell>
          <cell r="H1189" t="str">
            <v>Grid-Gen</v>
          </cell>
          <cell r="I1189" t="str">
            <v>On Air</v>
          </cell>
          <cell r="J1189" t="str">
            <v>Indoor</v>
          </cell>
          <cell r="K1189" t="str">
            <v>AC</v>
          </cell>
          <cell r="L1189" t="str">
            <v>I-Eng</v>
          </cell>
          <cell r="M1189" t="str">
            <v>Bafia</v>
          </cell>
          <cell r="N1189" t="str">
            <v>Nde</v>
          </cell>
          <cell r="O1189" t="str">
            <v>Bangangte</v>
          </cell>
          <cell r="P1189" t="str">
            <v>Prospere Fassu</v>
          </cell>
          <cell r="Q1189">
            <v>677548569</v>
          </cell>
          <cell r="R1189">
            <v>656072387</v>
          </cell>
          <cell r="S1189" t="str">
            <v>Vensa Mohammadu</v>
          </cell>
          <cell r="T1189" t="str">
            <v>GEORGES NAKHOUL</v>
          </cell>
          <cell r="U1189" t="str">
            <v>I H S</v>
          </cell>
        </row>
        <row r="1190">
          <cell r="A1190" t="str">
            <v>CTR_231</v>
          </cell>
          <cell r="B1190" t="str">
            <v>IHS_YND_430</v>
          </cell>
          <cell r="C1190" t="str">
            <v>CTR_231</v>
          </cell>
          <cell r="D1190" t="str">
            <v>West</v>
          </cell>
          <cell r="E1190" t="str">
            <v>West</v>
          </cell>
          <cell r="F1190" t="str">
            <v>Goufan</v>
          </cell>
          <cell r="G1190" t="str">
            <v>P3</v>
          </cell>
          <cell r="H1190" t="str">
            <v>Grid-Gen</v>
          </cell>
          <cell r="I1190" t="str">
            <v>On Air</v>
          </cell>
          <cell r="J1190" t="str">
            <v>Outdoor</v>
          </cell>
          <cell r="K1190" t="str">
            <v>AC</v>
          </cell>
          <cell r="L1190" t="str">
            <v>I-Eng</v>
          </cell>
          <cell r="M1190" t="str">
            <v>Bafia</v>
          </cell>
          <cell r="N1190" t="str">
            <v>Mbam et inoubou</v>
          </cell>
          <cell r="O1190" t="str">
            <v>Bafia</v>
          </cell>
          <cell r="P1190" t="str">
            <v>Prospere Fassu</v>
          </cell>
          <cell r="Q1190">
            <v>677548569</v>
          </cell>
          <cell r="R1190">
            <v>656072387</v>
          </cell>
          <cell r="S1190" t="str">
            <v>Vensa Mohammadu</v>
          </cell>
          <cell r="T1190" t="str">
            <v>GEORGES NAKHOUL</v>
          </cell>
          <cell r="U1190" t="str">
            <v>I H S</v>
          </cell>
        </row>
        <row r="1191">
          <cell r="A1191" t="str">
            <v>SUO_028</v>
          </cell>
          <cell r="B1191" t="str">
            <v>IHS_EDA_049</v>
          </cell>
          <cell r="C1191" t="str">
            <v>SUO_028</v>
          </cell>
          <cell r="D1191" t="str">
            <v>West</v>
          </cell>
          <cell r="E1191" t="str">
            <v>West</v>
          </cell>
          <cell r="F1191" t="str">
            <v>Ndom</v>
          </cell>
          <cell r="G1191" t="str">
            <v>P3</v>
          </cell>
          <cell r="H1191" t="str">
            <v>Grid-Gen</v>
          </cell>
          <cell r="I1191" t="str">
            <v>On Air</v>
          </cell>
          <cell r="J1191" t="str">
            <v>Indoor</v>
          </cell>
          <cell r="K1191" t="str">
            <v>AC</v>
          </cell>
          <cell r="L1191" t="str">
            <v>I-Eng</v>
          </cell>
          <cell r="M1191" t="str">
            <v>Bafia</v>
          </cell>
          <cell r="N1191" t="str">
            <v>SANAGA-MARITIME</v>
          </cell>
          <cell r="O1191" t="str">
            <v>Ndom</v>
          </cell>
          <cell r="P1191" t="str">
            <v>Prospere Fassu</v>
          </cell>
          <cell r="Q1191">
            <v>677548569</v>
          </cell>
          <cell r="R1191">
            <v>656072387</v>
          </cell>
          <cell r="S1191" t="str">
            <v>Vensa Mohammadu</v>
          </cell>
          <cell r="T1191" t="str">
            <v>GEORGES NAKHOUL</v>
          </cell>
          <cell r="U1191" t="str">
            <v>I H S</v>
          </cell>
        </row>
        <row r="1192">
          <cell r="A1192" t="str">
            <v>CTR_206</v>
          </cell>
          <cell r="B1192" t="str">
            <v>IHS_YND_550</v>
          </cell>
          <cell r="C1192" t="str">
            <v>CTR_206</v>
          </cell>
          <cell r="D1192" t="str">
            <v>West</v>
          </cell>
          <cell r="E1192" t="str">
            <v>West</v>
          </cell>
          <cell r="F1192" t="str">
            <v>TALBA</v>
          </cell>
          <cell r="G1192" t="str">
            <v>P4</v>
          </cell>
          <cell r="H1192" t="str">
            <v>Grid-Gen</v>
          </cell>
          <cell r="I1192" t="str">
            <v>On Air</v>
          </cell>
          <cell r="J1192" t="str">
            <v>Outdoor</v>
          </cell>
          <cell r="K1192" t="str">
            <v>AC</v>
          </cell>
          <cell r="L1192" t="str">
            <v>I-Eng</v>
          </cell>
          <cell r="M1192" t="str">
            <v>Bafia</v>
          </cell>
          <cell r="N1192" t="str">
            <v>MBAM ET KIM</v>
          </cell>
          <cell r="O1192" t="str">
            <v>Mbangassina</v>
          </cell>
          <cell r="P1192" t="str">
            <v>Prospere Fassu</v>
          </cell>
          <cell r="Q1192">
            <v>677548569</v>
          </cell>
          <cell r="R1192">
            <v>656072387</v>
          </cell>
          <cell r="S1192" t="str">
            <v>Vensa Mohammadu</v>
          </cell>
          <cell r="T1192" t="str">
            <v>GEORGES NAKHOUL</v>
          </cell>
          <cell r="U1192" t="str">
            <v>I H S</v>
          </cell>
        </row>
        <row r="1193">
          <cell r="A1193" t="str">
            <v>CTR_190</v>
          </cell>
          <cell r="B1193" t="str">
            <v>IHS_YND_549</v>
          </cell>
          <cell r="C1193" t="str">
            <v>CTR_190</v>
          </cell>
          <cell r="D1193" t="str">
            <v>West</v>
          </cell>
          <cell r="E1193" t="str">
            <v>West</v>
          </cell>
          <cell r="F1193" t="str">
            <v>KIKI</v>
          </cell>
          <cell r="G1193" t="str">
            <v>P4</v>
          </cell>
          <cell r="H1193" t="str">
            <v>Grid-Gen</v>
          </cell>
          <cell r="I1193" t="str">
            <v>On Air</v>
          </cell>
          <cell r="J1193" t="str">
            <v>Outdoor</v>
          </cell>
          <cell r="K1193" t="str">
            <v>AC</v>
          </cell>
          <cell r="L1193" t="str">
            <v>I-Eng</v>
          </cell>
          <cell r="M1193" t="str">
            <v>Bafia</v>
          </cell>
          <cell r="N1193" t="str">
            <v>Mbam et Inoubou</v>
          </cell>
          <cell r="O1193" t="str">
            <v>Kiki</v>
          </cell>
          <cell r="P1193" t="str">
            <v>Prospere Fassu</v>
          </cell>
          <cell r="Q1193">
            <v>677548569</v>
          </cell>
          <cell r="R1193">
            <v>656072387</v>
          </cell>
          <cell r="S1193" t="str">
            <v>Vensa Mohammadu</v>
          </cell>
          <cell r="T1193" t="str">
            <v>GEORGES NAKHOUL</v>
          </cell>
          <cell r="U1193" t="str">
            <v>I H S</v>
          </cell>
        </row>
        <row r="1194">
          <cell r="A1194" t="str">
            <v>OST_158</v>
          </cell>
          <cell r="B1194" t="str">
            <v>IHS_BFG_017</v>
          </cell>
          <cell r="C1194" t="str">
            <v>OST_158</v>
          </cell>
          <cell r="D1194" t="str">
            <v>West</v>
          </cell>
          <cell r="E1194" t="str">
            <v>West</v>
          </cell>
          <cell r="F1194" t="str">
            <v>FONDJANTI</v>
          </cell>
          <cell r="G1194" t="str">
            <v>P4</v>
          </cell>
          <cell r="H1194" t="str">
            <v>Grid-Gen</v>
          </cell>
          <cell r="I1194" t="str">
            <v>On Air</v>
          </cell>
          <cell r="J1194" t="str">
            <v>Outdoor</v>
          </cell>
          <cell r="K1194" t="str">
            <v>AC</v>
          </cell>
          <cell r="L1194" t="str">
            <v>I-Eng</v>
          </cell>
          <cell r="M1194" t="str">
            <v>Dschang</v>
          </cell>
          <cell r="N1194" t="str">
            <v>Haut Nkam</v>
          </cell>
          <cell r="O1194" t="str">
            <v>Bakou</v>
          </cell>
          <cell r="P1194" t="str">
            <v>Prospere Fassu</v>
          </cell>
          <cell r="Q1194">
            <v>677548569</v>
          </cell>
          <cell r="R1194">
            <v>656072387</v>
          </cell>
          <cell r="S1194" t="str">
            <v>Vensa Mohammadu</v>
          </cell>
          <cell r="T1194" t="str">
            <v>GEORGES NAKHOUL</v>
          </cell>
          <cell r="U1194" t="str">
            <v>I H S</v>
          </cell>
        </row>
        <row r="1195">
          <cell r="A1195" t="str">
            <v>CTR_362</v>
          </cell>
          <cell r="B1195" t="str">
            <v>IHS_YND_437</v>
          </cell>
          <cell r="C1195" t="str">
            <v>CTR_362</v>
          </cell>
          <cell r="D1195" t="str">
            <v>West</v>
          </cell>
          <cell r="E1195" t="str">
            <v>West</v>
          </cell>
          <cell r="F1195" t="str">
            <v>Bafia-Lable</v>
          </cell>
          <cell r="G1195" t="str">
            <v>P4</v>
          </cell>
          <cell r="H1195" t="str">
            <v>Grid-Gen</v>
          </cell>
          <cell r="I1195" t="str">
            <v>On Air</v>
          </cell>
          <cell r="J1195" t="str">
            <v>Outdoor</v>
          </cell>
          <cell r="K1195" t="str">
            <v>AC</v>
          </cell>
          <cell r="L1195" t="str">
            <v>I-Eng</v>
          </cell>
          <cell r="M1195" t="str">
            <v>Bafia</v>
          </cell>
          <cell r="N1195" t="str">
            <v>Mbam et Inoubou</v>
          </cell>
          <cell r="O1195" t="str">
            <v>Bafia</v>
          </cell>
          <cell r="P1195" t="str">
            <v>Prospere Fassu</v>
          </cell>
          <cell r="Q1195">
            <v>677548569</v>
          </cell>
          <cell r="R1195">
            <v>656072387</v>
          </cell>
          <cell r="S1195" t="str">
            <v>Vensa Mohammadu</v>
          </cell>
          <cell r="T1195" t="str">
            <v>GEORGES NAKHOUL</v>
          </cell>
          <cell r="U1195" t="str">
            <v>I H S</v>
          </cell>
        </row>
        <row r="1196">
          <cell r="A1196" t="str">
            <v>CTR_092</v>
          </cell>
          <cell r="B1196" t="str">
            <v>IHS_YND_461</v>
          </cell>
          <cell r="C1196" t="str">
            <v>CTR_092</v>
          </cell>
          <cell r="D1196" t="str">
            <v>West</v>
          </cell>
          <cell r="E1196" t="str">
            <v>West</v>
          </cell>
          <cell r="F1196" t="str">
            <v>Boutourou</v>
          </cell>
          <cell r="G1196" t="str">
            <v>P4</v>
          </cell>
          <cell r="H1196" t="str">
            <v>Grid-Hybrid-Gen</v>
          </cell>
          <cell r="I1196" t="str">
            <v>On Air</v>
          </cell>
          <cell r="J1196" t="str">
            <v>Indoor</v>
          </cell>
          <cell r="K1196" t="str">
            <v>AC</v>
          </cell>
          <cell r="L1196" t="str">
            <v>I-Eng</v>
          </cell>
          <cell r="M1196" t="str">
            <v>Bafia</v>
          </cell>
          <cell r="N1196" t="str">
            <v>Mbam et inoubou</v>
          </cell>
          <cell r="O1196" t="str">
            <v>Ndikinimeki</v>
          </cell>
          <cell r="P1196" t="str">
            <v>Prospere Fassu</v>
          </cell>
          <cell r="Q1196">
            <v>677548569</v>
          </cell>
          <cell r="R1196">
            <v>656072387</v>
          </cell>
          <cell r="S1196" t="str">
            <v>Vensa Mohammadu</v>
          </cell>
          <cell r="T1196" t="str">
            <v>GEORGES NAKHOUL</v>
          </cell>
          <cell r="U1196" t="str">
            <v>I H S</v>
          </cell>
        </row>
        <row r="1197">
          <cell r="A1197" t="str">
            <v>OST_022</v>
          </cell>
          <cell r="B1197" t="str">
            <v>IHS_BAF_054</v>
          </cell>
          <cell r="C1197" t="str">
            <v>OST_022</v>
          </cell>
          <cell r="D1197" t="str">
            <v>West</v>
          </cell>
          <cell r="E1197" t="str">
            <v>West</v>
          </cell>
          <cell r="F1197" t="str">
            <v>Bandja</v>
          </cell>
          <cell r="G1197" t="str">
            <v>P4</v>
          </cell>
          <cell r="H1197" t="str">
            <v>Grid-Gen</v>
          </cell>
          <cell r="I1197" t="str">
            <v>On Air</v>
          </cell>
          <cell r="J1197" t="str">
            <v>Indoor</v>
          </cell>
          <cell r="K1197" t="str">
            <v>AC</v>
          </cell>
          <cell r="L1197" t="str">
            <v>I-Eng</v>
          </cell>
          <cell r="M1197" t="str">
            <v>Dschang</v>
          </cell>
          <cell r="N1197" t="str">
            <v>Haut Nkam</v>
          </cell>
          <cell r="O1197" t="str">
            <v>Bandja</v>
          </cell>
          <cell r="P1197" t="str">
            <v>Prospere Fassu</v>
          </cell>
          <cell r="Q1197">
            <v>677548569</v>
          </cell>
          <cell r="R1197">
            <v>656072387</v>
          </cell>
          <cell r="S1197" t="str">
            <v>Vensa Mohammadu</v>
          </cell>
          <cell r="T1197" t="str">
            <v>GEORGES NAKHOUL</v>
          </cell>
          <cell r="U1197" t="str">
            <v>I H S</v>
          </cell>
        </row>
        <row r="1198">
          <cell r="A1198" t="str">
            <v>CTR_022</v>
          </cell>
          <cell r="B1198" t="str">
            <v>IHS_YND_436</v>
          </cell>
          <cell r="C1198" t="str">
            <v>CTR_022</v>
          </cell>
          <cell r="D1198" t="str">
            <v>West</v>
          </cell>
          <cell r="E1198" t="str">
            <v>West</v>
          </cell>
          <cell r="F1198" t="str">
            <v>Bafia</v>
          </cell>
          <cell r="G1198" t="str">
            <v>P4</v>
          </cell>
          <cell r="H1198" t="str">
            <v>Grid-Gen</v>
          </cell>
          <cell r="I1198" t="str">
            <v>On Air</v>
          </cell>
          <cell r="J1198" t="str">
            <v>Indoor</v>
          </cell>
          <cell r="K1198" t="str">
            <v>AC</v>
          </cell>
          <cell r="L1198" t="str">
            <v>I-Eng</v>
          </cell>
          <cell r="M1198" t="str">
            <v>Bafia</v>
          </cell>
          <cell r="N1198" t="str">
            <v>Mbam et inoubou</v>
          </cell>
          <cell r="O1198" t="str">
            <v>Bafia</v>
          </cell>
          <cell r="P1198" t="str">
            <v>Prospere Fassu</v>
          </cell>
          <cell r="Q1198">
            <v>677548569</v>
          </cell>
          <cell r="R1198">
            <v>656072387</v>
          </cell>
          <cell r="S1198" t="str">
            <v>Vensa Mohammadu</v>
          </cell>
          <cell r="T1198" t="str">
            <v>GEORGES NAKHOUL</v>
          </cell>
          <cell r="U1198" t="str">
            <v>I H S</v>
          </cell>
        </row>
        <row r="1199">
          <cell r="A1199" t="str">
            <v>LIT_136</v>
          </cell>
          <cell r="B1199" t="str">
            <v>IHS_EDA_050</v>
          </cell>
          <cell r="C1199" t="str">
            <v>LIT_136</v>
          </cell>
          <cell r="D1199" t="str">
            <v>West</v>
          </cell>
          <cell r="E1199" t="str">
            <v>West</v>
          </cell>
          <cell r="F1199" t="str">
            <v>Omeng</v>
          </cell>
          <cell r="G1199" t="str">
            <v>P4</v>
          </cell>
          <cell r="H1199" t="str">
            <v>Grid-Gen</v>
          </cell>
          <cell r="I1199" t="str">
            <v>On Air</v>
          </cell>
          <cell r="J1199" t="str">
            <v>Indoor</v>
          </cell>
          <cell r="K1199" t="str">
            <v>AC</v>
          </cell>
          <cell r="L1199" t="str">
            <v>I-Eng</v>
          </cell>
          <cell r="M1199" t="str">
            <v>Bafia</v>
          </cell>
          <cell r="N1199" t="str">
            <v>SANAGA-MARITIME</v>
          </cell>
          <cell r="O1199" t="str">
            <v>Ndom</v>
          </cell>
          <cell r="P1199" t="str">
            <v>Prospere Fassu</v>
          </cell>
          <cell r="Q1199">
            <v>677548569</v>
          </cell>
          <cell r="R1199">
            <v>656072387</v>
          </cell>
          <cell r="S1199" t="str">
            <v>Vensa Mohammadu</v>
          </cell>
          <cell r="T1199" t="str">
            <v>GEORGES NAKHOUL</v>
          </cell>
          <cell r="U1199" t="str">
            <v>I H S</v>
          </cell>
        </row>
        <row r="1200">
          <cell r="A1200" t="str">
            <v>CTR_081</v>
          </cell>
          <cell r="B1200" t="str">
            <v>IHS_YND_471</v>
          </cell>
          <cell r="C1200" t="str">
            <v>CTR_081</v>
          </cell>
          <cell r="D1200" t="str">
            <v>West</v>
          </cell>
          <cell r="E1200" t="str">
            <v>West</v>
          </cell>
          <cell r="F1200" t="str">
            <v>Makenene</v>
          </cell>
          <cell r="G1200" t="str">
            <v>P4</v>
          </cell>
          <cell r="H1200" t="str">
            <v>Grid-Gen</v>
          </cell>
          <cell r="I1200" t="str">
            <v>On Air</v>
          </cell>
          <cell r="J1200" t="str">
            <v>Indoor</v>
          </cell>
          <cell r="K1200" t="str">
            <v>AC</v>
          </cell>
          <cell r="L1200" t="str">
            <v>I-Eng</v>
          </cell>
          <cell r="M1200" t="str">
            <v>Bafia</v>
          </cell>
          <cell r="N1200" t="str">
            <v>Mbam et inoubou</v>
          </cell>
          <cell r="O1200" t="str">
            <v>Makenene</v>
          </cell>
          <cell r="P1200" t="str">
            <v>Prospere Fassu</v>
          </cell>
          <cell r="Q1200">
            <v>677548569</v>
          </cell>
          <cell r="R1200">
            <v>656072387</v>
          </cell>
          <cell r="S1200" t="str">
            <v>Vensa Mohammadu</v>
          </cell>
          <cell r="T1200" t="str">
            <v>GEORGES NAKHOUL</v>
          </cell>
          <cell r="U1200" t="str">
            <v>I H S</v>
          </cell>
        </row>
        <row r="1201">
          <cell r="A1201" t="str">
            <v>CTR_397</v>
          </cell>
          <cell r="B1201" t="str">
            <v>IHS_YND_435</v>
          </cell>
          <cell r="C1201" t="str">
            <v>CTR_397</v>
          </cell>
          <cell r="D1201" t="str">
            <v>West</v>
          </cell>
          <cell r="E1201" t="str">
            <v>West</v>
          </cell>
          <cell r="F1201" t="str">
            <v>Bafia-Dang</v>
          </cell>
          <cell r="G1201" t="str">
            <v>P4</v>
          </cell>
          <cell r="H1201" t="str">
            <v>Grid-Gen</v>
          </cell>
          <cell r="I1201" t="str">
            <v>On Air</v>
          </cell>
          <cell r="J1201" t="str">
            <v>Outdoor</v>
          </cell>
          <cell r="K1201" t="str">
            <v>AC</v>
          </cell>
          <cell r="L1201" t="str">
            <v>I-Eng</v>
          </cell>
          <cell r="M1201" t="str">
            <v>Bafia</v>
          </cell>
          <cell r="N1201" t="str">
            <v>Mbam et inoubou</v>
          </cell>
          <cell r="O1201" t="str">
            <v>Bafia</v>
          </cell>
          <cell r="P1201" t="str">
            <v>Prospere Fassu</v>
          </cell>
          <cell r="Q1201">
            <v>677548569</v>
          </cell>
          <cell r="R1201">
            <v>656072387</v>
          </cell>
          <cell r="S1201" t="str">
            <v>Vensa Mohammadu</v>
          </cell>
          <cell r="T1201" t="str">
            <v>GEORGES NAKHOUL</v>
          </cell>
          <cell r="U1201" t="str">
            <v>I H S</v>
          </cell>
        </row>
        <row r="1202">
          <cell r="A1202" t="str">
            <v>OST_088</v>
          </cell>
          <cell r="B1202" t="str">
            <v>IHS_BAF_045</v>
          </cell>
          <cell r="C1202" t="str">
            <v>OST_088</v>
          </cell>
          <cell r="D1202" t="str">
            <v>West</v>
          </cell>
          <cell r="E1202" t="str">
            <v>West</v>
          </cell>
          <cell r="F1202" t="str">
            <v>Demdeng</v>
          </cell>
          <cell r="G1202" t="str">
            <v>P4</v>
          </cell>
          <cell r="H1202" t="str">
            <v>Grid-Gen</v>
          </cell>
          <cell r="I1202" t="str">
            <v>On Air</v>
          </cell>
          <cell r="J1202" t="str">
            <v>Outdoor</v>
          </cell>
          <cell r="K1202" t="str">
            <v>AC</v>
          </cell>
          <cell r="L1202" t="str">
            <v>I-Eng</v>
          </cell>
          <cell r="M1202" t="str">
            <v>Bafoussam</v>
          </cell>
          <cell r="N1202" t="str">
            <v>Koung-Khi</v>
          </cell>
          <cell r="O1202" t="str">
            <v>Demdeng</v>
          </cell>
          <cell r="P1202" t="str">
            <v>Prospere Fassu</v>
          </cell>
          <cell r="Q1202">
            <v>677548569</v>
          </cell>
          <cell r="R1202">
            <v>656072387</v>
          </cell>
          <cell r="S1202" t="str">
            <v>Vensa Mohammadu</v>
          </cell>
          <cell r="T1202" t="str">
            <v>GEORGES NAKHOUL</v>
          </cell>
          <cell r="U1202" t="str">
            <v>I H S</v>
          </cell>
        </row>
        <row r="1203">
          <cell r="A1203" t="str">
            <v>OST_053</v>
          </cell>
          <cell r="B1203" t="str">
            <v>IHS_BAF_072</v>
          </cell>
          <cell r="C1203" t="str">
            <v>OST_053</v>
          </cell>
          <cell r="D1203" t="str">
            <v>West</v>
          </cell>
          <cell r="E1203" t="str">
            <v>West</v>
          </cell>
          <cell r="F1203" t="str">
            <v>Tonga</v>
          </cell>
          <cell r="G1203" t="str">
            <v>P4</v>
          </cell>
          <cell r="H1203" t="str">
            <v>Grid-Gen</v>
          </cell>
          <cell r="I1203" t="str">
            <v>On Air</v>
          </cell>
          <cell r="J1203" t="str">
            <v>Outdoor</v>
          </cell>
          <cell r="K1203" t="str">
            <v>AC</v>
          </cell>
          <cell r="L1203" t="str">
            <v>I-Eng</v>
          </cell>
          <cell r="M1203" t="str">
            <v>Bafia</v>
          </cell>
          <cell r="N1203" t="str">
            <v>Nde</v>
          </cell>
          <cell r="O1203" t="str">
            <v>Tonga</v>
          </cell>
          <cell r="P1203" t="str">
            <v>Prospere Fassu</v>
          </cell>
          <cell r="Q1203">
            <v>677548569</v>
          </cell>
          <cell r="R1203">
            <v>656072387</v>
          </cell>
          <cell r="S1203" t="str">
            <v>Vensa Mohammadu</v>
          </cell>
          <cell r="T1203" t="str">
            <v>GEORGES NAKHOUL</v>
          </cell>
          <cell r="U1203" t="str">
            <v>I H S</v>
          </cell>
        </row>
        <row r="1204">
          <cell r="A1204" t="str">
            <v>OST_037</v>
          </cell>
          <cell r="B1204" t="str">
            <v>IHS_BAF_070</v>
          </cell>
          <cell r="C1204" t="str">
            <v>OST_037</v>
          </cell>
          <cell r="D1204" t="str">
            <v>West</v>
          </cell>
          <cell r="E1204" t="str">
            <v>West</v>
          </cell>
          <cell r="F1204" t="str">
            <v>Bazou</v>
          </cell>
          <cell r="G1204" t="str">
            <v>P4</v>
          </cell>
          <cell r="H1204" t="str">
            <v>Grid-Gen</v>
          </cell>
          <cell r="I1204" t="str">
            <v>On Air</v>
          </cell>
          <cell r="J1204" t="str">
            <v>Indoor</v>
          </cell>
          <cell r="K1204" t="str">
            <v>AC</v>
          </cell>
          <cell r="L1204" t="str">
            <v>I-Eng</v>
          </cell>
          <cell r="M1204" t="str">
            <v>Bafia</v>
          </cell>
          <cell r="N1204" t="str">
            <v>NDE</v>
          </cell>
          <cell r="O1204" t="str">
            <v>Bazou</v>
          </cell>
          <cell r="P1204" t="str">
            <v>Prospere Fassu</v>
          </cell>
          <cell r="Q1204">
            <v>677548569</v>
          </cell>
          <cell r="R1204">
            <v>656072387</v>
          </cell>
          <cell r="S1204" t="str">
            <v>Vensa Mohammadu</v>
          </cell>
          <cell r="T1204" t="str">
            <v>GEORGES NAKHOUL</v>
          </cell>
          <cell r="U1204" t="str">
            <v>I H S</v>
          </cell>
        </row>
        <row r="1205">
          <cell r="A1205" t="str">
            <v>OST_033</v>
          </cell>
          <cell r="B1205" t="str">
            <v>IHS_BAF_061</v>
          </cell>
          <cell r="C1205" t="str">
            <v>OST_033</v>
          </cell>
          <cell r="D1205" t="str">
            <v>West</v>
          </cell>
          <cell r="E1205" t="str">
            <v>West</v>
          </cell>
          <cell r="F1205" t="str">
            <v>Batchingou</v>
          </cell>
          <cell r="G1205" t="str">
            <v>P4</v>
          </cell>
          <cell r="H1205" t="str">
            <v>Grid-Gen</v>
          </cell>
          <cell r="I1205" t="str">
            <v>On Air</v>
          </cell>
          <cell r="J1205" t="str">
            <v>Outdoor</v>
          </cell>
          <cell r="K1205" t="str">
            <v>AC</v>
          </cell>
          <cell r="L1205" t="str">
            <v>I-Eng</v>
          </cell>
          <cell r="M1205" t="str">
            <v>Bafoussam</v>
          </cell>
          <cell r="N1205" t="str">
            <v>NDE</v>
          </cell>
          <cell r="O1205" t="str">
            <v>Bangangte</v>
          </cell>
          <cell r="P1205" t="str">
            <v>Prospere Fassu</v>
          </cell>
          <cell r="Q1205">
            <v>677548569</v>
          </cell>
          <cell r="R1205">
            <v>656072387</v>
          </cell>
          <cell r="S1205" t="str">
            <v>Vensa Mohammadu</v>
          </cell>
          <cell r="T1205" t="str">
            <v>GEORGES NAKHOUL</v>
          </cell>
          <cell r="U1205" t="str">
            <v>I H S</v>
          </cell>
        </row>
        <row r="1206">
          <cell r="A1206" t="str">
            <v>SUO_013</v>
          </cell>
          <cell r="B1206" t="str">
            <v>IHS_KMB_058</v>
          </cell>
          <cell r="C1206" t="str">
            <v>SUO_013</v>
          </cell>
          <cell r="D1206" t="str">
            <v>West</v>
          </cell>
          <cell r="E1206" t="str">
            <v>West</v>
          </cell>
          <cell r="F1206" t="str">
            <v>Banguem</v>
          </cell>
          <cell r="G1206" t="str">
            <v>P4</v>
          </cell>
          <cell r="H1206" t="str">
            <v>Grid-Gen</v>
          </cell>
          <cell r="I1206" t="str">
            <v>On Air</v>
          </cell>
          <cell r="J1206" t="str">
            <v>Indoor</v>
          </cell>
          <cell r="K1206" t="str">
            <v>AC</v>
          </cell>
          <cell r="L1206" t="str">
            <v>I-Eng</v>
          </cell>
          <cell r="M1206" t="str">
            <v>Dschang</v>
          </cell>
          <cell r="N1206" t="str">
            <v>Koupe-Manengouba</v>
          </cell>
          <cell r="O1206" t="str">
            <v>Banguem</v>
          </cell>
          <cell r="P1206" t="str">
            <v>Prospere Fassu</v>
          </cell>
          <cell r="Q1206">
            <v>677548569</v>
          </cell>
          <cell r="R1206">
            <v>656072387</v>
          </cell>
          <cell r="S1206" t="str">
            <v>Vensa Mohammadu</v>
          </cell>
          <cell r="T1206" t="str">
            <v>GEORGES NAKHOUL</v>
          </cell>
          <cell r="U1206" t="str">
            <v>I H S</v>
          </cell>
        </row>
        <row r="1207">
          <cell r="A1207" t="str">
            <v>OST_018</v>
          </cell>
          <cell r="B1207" t="str">
            <v>IHS_BAF_055</v>
          </cell>
          <cell r="C1207" t="str">
            <v>OST_018</v>
          </cell>
          <cell r="D1207" t="str">
            <v>West</v>
          </cell>
          <cell r="E1207" t="str">
            <v>West</v>
          </cell>
          <cell r="F1207" t="str">
            <v>Bangangte-Ville</v>
          </cell>
          <cell r="G1207" t="str">
            <v>P4</v>
          </cell>
          <cell r="H1207" t="str">
            <v>Grid Only</v>
          </cell>
          <cell r="I1207" t="str">
            <v>On Air</v>
          </cell>
          <cell r="J1207" t="str">
            <v>Indoor</v>
          </cell>
          <cell r="K1207" t="str">
            <v>AC</v>
          </cell>
          <cell r="L1207" t="str">
            <v>I-Eng</v>
          </cell>
          <cell r="M1207" t="str">
            <v>Bafia</v>
          </cell>
          <cell r="N1207" t="str">
            <v>NDE</v>
          </cell>
          <cell r="O1207" t="str">
            <v>Bangangte</v>
          </cell>
          <cell r="P1207" t="str">
            <v>Prospere Fassu</v>
          </cell>
          <cell r="Q1207">
            <v>677548569</v>
          </cell>
          <cell r="R1207">
            <v>656072387</v>
          </cell>
          <cell r="S1207" t="str">
            <v>Vensa Mohammadu</v>
          </cell>
          <cell r="T1207" t="str">
            <v>GEORGES NAKHOUL</v>
          </cell>
          <cell r="U1207" t="str">
            <v>I H S</v>
          </cell>
        </row>
        <row r="1208">
          <cell r="A1208" t="str">
            <v>CTR_278</v>
          </cell>
          <cell r="B1208" t="str">
            <v>IHS_YND_466</v>
          </cell>
          <cell r="C1208" t="str">
            <v>CTR_278</v>
          </cell>
          <cell r="D1208" t="str">
            <v>West</v>
          </cell>
          <cell r="E1208" t="str">
            <v>West</v>
          </cell>
          <cell r="F1208" t="str">
            <v>Ngoro</v>
          </cell>
          <cell r="G1208" t="str">
            <v>P4</v>
          </cell>
          <cell r="H1208" t="str">
            <v>Hybrid-Gen</v>
          </cell>
          <cell r="I1208" t="str">
            <v>On Air</v>
          </cell>
          <cell r="J1208" t="str">
            <v>Outdoor</v>
          </cell>
          <cell r="K1208" t="str">
            <v>AC</v>
          </cell>
          <cell r="L1208" t="str">
            <v>I-Eng</v>
          </cell>
          <cell r="M1208" t="str">
            <v>Bafia</v>
          </cell>
          <cell r="N1208" t="str">
            <v>Mbam et inoubou</v>
          </cell>
          <cell r="O1208" t="str">
            <v>Ngoro</v>
          </cell>
          <cell r="P1208" t="str">
            <v>Prospere Fassu</v>
          </cell>
          <cell r="Q1208">
            <v>677548569</v>
          </cell>
          <cell r="R1208">
            <v>656072387</v>
          </cell>
          <cell r="S1208" t="str">
            <v>Vensa Mohammadu</v>
          </cell>
          <cell r="T1208" t="str">
            <v>GEORGES NAKHOUL</v>
          </cell>
          <cell r="U1208" t="str">
            <v>I H S</v>
          </cell>
        </row>
        <row r="1209">
          <cell r="A1209" t="str">
            <v>CTR_277</v>
          </cell>
          <cell r="B1209" t="str">
            <v>IHS_YND_468</v>
          </cell>
          <cell r="C1209" t="str">
            <v>CTR_277</v>
          </cell>
          <cell r="D1209" t="str">
            <v>West</v>
          </cell>
          <cell r="E1209" t="str">
            <v>West</v>
          </cell>
          <cell r="F1209" t="str">
            <v>Deuk</v>
          </cell>
          <cell r="G1209" t="str">
            <v>P4</v>
          </cell>
          <cell r="H1209" t="str">
            <v>Solar-Gen</v>
          </cell>
          <cell r="I1209" t="str">
            <v>On Air</v>
          </cell>
          <cell r="J1209" t="str">
            <v>Outdoor</v>
          </cell>
          <cell r="K1209" t="str">
            <v>AC</v>
          </cell>
          <cell r="L1209" t="str">
            <v>I-Eng</v>
          </cell>
          <cell r="M1209" t="str">
            <v>Bafia</v>
          </cell>
          <cell r="N1209" t="str">
            <v>Mbam et inoubou</v>
          </cell>
          <cell r="O1209" t="str">
            <v>Deuk</v>
          </cell>
          <cell r="P1209" t="str">
            <v>Prospere Fassu</v>
          </cell>
          <cell r="Q1209">
            <v>677548569</v>
          </cell>
          <cell r="R1209">
            <v>656072387</v>
          </cell>
          <cell r="S1209" t="str">
            <v>Vensa Mohammadu</v>
          </cell>
          <cell r="T1209" t="str">
            <v>GEORGES NAKHOUL</v>
          </cell>
          <cell r="U1209" t="str">
            <v>I H S</v>
          </cell>
        </row>
        <row r="1210">
          <cell r="A1210" t="str">
            <v>CTR_091</v>
          </cell>
          <cell r="B1210" t="str">
            <v>IHS_YND_447</v>
          </cell>
          <cell r="C1210" t="str">
            <v>CTR_091</v>
          </cell>
          <cell r="D1210" t="str">
            <v>West</v>
          </cell>
          <cell r="E1210" t="str">
            <v>West</v>
          </cell>
          <cell r="F1210" t="str">
            <v>Bamoko</v>
          </cell>
          <cell r="G1210" t="str">
            <v>P4</v>
          </cell>
          <cell r="H1210" t="str">
            <v>Solar-Gen</v>
          </cell>
          <cell r="I1210" t="str">
            <v>On Air</v>
          </cell>
          <cell r="J1210" t="str">
            <v>Indoor</v>
          </cell>
          <cell r="K1210" t="str">
            <v>AC</v>
          </cell>
          <cell r="L1210" t="str">
            <v>I-Eng</v>
          </cell>
          <cell r="M1210" t="str">
            <v>Bafia</v>
          </cell>
          <cell r="N1210" t="str">
            <v>Mbam et inoubou</v>
          </cell>
          <cell r="O1210" t="str">
            <v>Kon-yambetta</v>
          </cell>
          <cell r="P1210" t="str">
            <v>Prospere Fassu</v>
          </cell>
          <cell r="Q1210">
            <v>677548569</v>
          </cell>
          <cell r="R1210">
            <v>656072387</v>
          </cell>
          <cell r="S1210" t="str">
            <v>Vensa Mohammadu</v>
          </cell>
          <cell r="T1210" t="str">
            <v>GEORGES NAKHOUL</v>
          </cell>
          <cell r="U1210" t="str">
            <v>I H S</v>
          </cell>
        </row>
        <row r="1211">
          <cell r="A1211" t="str">
            <v>LIT_501</v>
          </cell>
          <cell r="B1211" t="str">
            <v>IHS_EDA_058</v>
          </cell>
          <cell r="C1211" t="str">
            <v>LIT_501</v>
          </cell>
          <cell r="D1211" t="str">
            <v>West</v>
          </cell>
          <cell r="E1211" t="str">
            <v>West</v>
          </cell>
          <cell r="F1211" t="str">
            <v>Sohock IHS</v>
          </cell>
          <cell r="G1211" t="str">
            <v>P4</v>
          </cell>
          <cell r="H1211" t="str">
            <v>Hybrid-Gen</v>
          </cell>
          <cell r="I1211" t="str">
            <v>On Air</v>
          </cell>
          <cell r="J1211" t="str">
            <v>Outdoor</v>
          </cell>
          <cell r="K1211" t="str">
            <v>AC</v>
          </cell>
          <cell r="L1211" t="str">
            <v>I-Eng</v>
          </cell>
          <cell r="M1211" t="str">
            <v>Dschang</v>
          </cell>
          <cell r="N1211" t="str">
            <v>Nkam</v>
          </cell>
          <cell r="O1211" t="str">
            <v>Nkondjock</v>
          </cell>
          <cell r="P1211" t="str">
            <v>Prospere Fassu</v>
          </cell>
          <cell r="Q1211">
            <v>677548569</v>
          </cell>
          <cell r="R1211">
            <v>656072387</v>
          </cell>
          <cell r="S1211" t="str">
            <v>Vensa Mohammadu</v>
          </cell>
          <cell r="T1211" t="str">
            <v>GEORGES NAKHOUL</v>
          </cell>
          <cell r="U1211" t="str">
            <v>I H S</v>
          </cell>
        </row>
        <row r="1212">
          <cell r="A1212" t="str">
            <v>LIT_502</v>
          </cell>
          <cell r="B1212" t="str">
            <v>IHS_EDA_054</v>
          </cell>
          <cell r="C1212" t="str">
            <v>LIT_502</v>
          </cell>
          <cell r="D1212" t="str">
            <v>West</v>
          </cell>
          <cell r="E1212" t="str">
            <v>West</v>
          </cell>
          <cell r="F1212" t="str">
            <v>Kouedjou</v>
          </cell>
          <cell r="G1212" t="str">
            <v>P4</v>
          </cell>
          <cell r="H1212" t="str">
            <v>Gen Only</v>
          </cell>
          <cell r="I1212" t="str">
            <v>On Air</v>
          </cell>
          <cell r="J1212" t="str">
            <v>Outdoor</v>
          </cell>
          <cell r="K1212" t="str">
            <v>AC</v>
          </cell>
          <cell r="L1212" t="str">
            <v>I-Eng</v>
          </cell>
          <cell r="M1212" t="str">
            <v>Dschang</v>
          </cell>
          <cell r="N1212" t="str">
            <v>Nkam</v>
          </cell>
          <cell r="O1212" t="str">
            <v>Nkondjock</v>
          </cell>
          <cell r="P1212" t="str">
            <v>Prospere Fassu</v>
          </cell>
          <cell r="Q1212">
            <v>677548569</v>
          </cell>
          <cell r="R1212">
            <v>656072387</v>
          </cell>
          <cell r="S1212" t="str">
            <v>Vensa Mohammadu</v>
          </cell>
          <cell r="T1212" t="str">
            <v>GEORGES NAKHOUL</v>
          </cell>
          <cell r="U1212" t="str">
            <v>I H S</v>
          </cell>
        </row>
        <row r="1213">
          <cell r="A1213" t="str">
            <v>NRO_093</v>
          </cell>
          <cell r="B1213" t="str">
            <v>IHS_BFG_18</v>
          </cell>
          <cell r="C1213" t="str">
            <v>NRO_093</v>
          </cell>
          <cell r="D1213" t="str">
            <v>West</v>
          </cell>
          <cell r="E1213" t="str">
            <v>West</v>
          </cell>
          <cell r="F1213" t="str">
            <v>Bamengwi</v>
          </cell>
          <cell r="G1213" t="str">
            <v>P4</v>
          </cell>
          <cell r="H1213" t="str">
            <v>Grid-Gen</v>
          </cell>
          <cell r="I1213" t="str">
            <v>On Air</v>
          </cell>
          <cell r="J1213" t="str">
            <v>Outdoor</v>
          </cell>
          <cell r="K1213" t="str">
            <v>AC</v>
          </cell>
          <cell r="L1213" t="str">
            <v>I-Eng</v>
          </cell>
          <cell r="M1213" t="str">
            <v>Dschang</v>
          </cell>
          <cell r="N1213" t="str">
            <v>Haut Nkam</v>
          </cell>
          <cell r="O1213" t="str">
            <v>Kekem</v>
          </cell>
          <cell r="P1213" t="str">
            <v>Prospere Fassu</v>
          </cell>
          <cell r="Q1213">
            <v>677548569</v>
          </cell>
          <cell r="R1213">
            <v>656072387</v>
          </cell>
          <cell r="S1213" t="str">
            <v>Vensa Mohammadu</v>
          </cell>
          <cell r="T1213" t="str">
            <v>GEORGES NAKHOUL</v>
          </cell>
          <cell r="U1213" t="str">
            <v>I H S</v>
          </cell>
        </row>
        <row r="1214">
          <cell r="A1214" t="str">
            <v>CTR_828</v>
          </cell>
          <cell r="B1214" t="str">
            <v>IHS_YND_481</v>
          </cell>
          <cell r="C1214" t="str">
            <v>CTR_828</v>
          </cell>
          <cell r="D1214" t="str">
            <v>West</v>
          </cell>
          <cell r="E1214" t="str">
            <v>West</v>
          </cell>
          <cell r="F1214" t="str">
            <v>BAFIA BEGNIAN</v>
          </cell>
          <cell r="G1214" t="str">
            <v>P4</v>
          </cell>
          <cell r="H1214" t="str">
            <v>Grid-Hybrid-Gen</v>
          </cell>
          <cell r="I1214">
            <v>0</v>
          </cell>
          <cell r="J1214" t="str">
            <v>Outdoor</v>
          </cell>
          <cell r="K1214" t="str">
            <v>AC</v>
          </cell>
          <cell r="L1214" t="str">
            <v>I-Eng</v>
          </cell>
          <cell r="M1214" t="str">
            <v>Bafia</v>
          </cell>
          <cell r="N1214" t="str">
            <v>Mbam et Inoubou</v>
          </cell>
          <cell r="O1214" t="str">
            <v>Bafia</v>
          </cell>
          <cell r="P1214" t="str">
            <v>Prospere Fassu</v>
          </cell>
          <cell r="Q1214">
            <v>677548569</v>
          </cell>
          <cell r="R1214">
            <v>656072387</v>
          </cell>
          <cell r="S1214" t="str">
            <v>Vensa Mohammadu</v>
          </cell>
          <cell r="T1214" t="str">
            <v>GEORGES NAKHOUL</v>
          </cell>
          <cell r="U1214" t="str">
            <v>I H S</v>
          </cell>
        </row>
        <row r="1215">
          <cell r="A1215" t="str">
            <v>SUO_150</v>
          </cell>
          <cell r="B1215" t="str">
            <v>IHS_KMB_118</v>
          </cell>
          <cell r="C1215" t="str">
            <v>SUO_150</v>
          </cell>
          <cell r="D1215" t="str">
            <v>West</v>
          </cell>
          <cell r="E1215" t="str">
            <v>West</v>
          </cell>
          <cell r="F1215" t="str">
            <v>BANGUEM STREET II</v>
          </cell>
          <cell r="G1215" t="str">
            <v>P4</v>
          </cell>
          <cell r="H1215" t="str">
            <v>Grid-Gen</v>
          </cell>
          <cell r="I1215" t="str">
            <v>On Air</v>
          </cell>
          <cell r="J1215" t="str">
            <v>Outdoor</v>
          </cell>
          <cell r="K1215" t="str">
            <v>AC</v>
          </cell>
          <cell r="L1215" t="str">
            <v>I-Eng</v>
          </cell>
          <cell r="M1215" t="str">
            <v>Dschang</v>
          </cell>
          <cell r="N1215" t="str">
            <v>Koupe-Manengouba</v>
          </cell>
          <cell r="O1215" t="str">
            <v>Banguem</v>
          </cell>
          <cell r="P1215" t="str">
            <v>Prospere Fassu</v>
          </cell>
          <cell r="Q1215">
            <v>677548569</v>
          </cell>
          <cell r="R1215">
            <v>656072387</v>
          </cell>
          <cell r="S1215" t="str">
            <v>Vensa Mohammadu</v>
          </cell>
          <cell r="T1215" t="str">
            <v>GEORGES NAKHOUL</v>
          </cell>
          <cell r="U1215" t="str">
            <v>I H S</v>
          </cell>
        </row>
        <row r="1216">
          <cell r="A1216" t="str">
            <v>OST_025</v>
          </cell>
          <cell r="B1216" t="str">
            <v>IHS_YND_469</v>
          </cell>
          <cell r="C1216" t="str">
            <v>OST_025</v>
          </cell>
          <cell r="D1216" t="str">
            <v>West</v>
          </cell>
          <cell r="E1216" t="str">
            <v>West</v>
          </cell>
          <cell r="F1216" t="str">
            <v>Ndokohok-IHS</v>
          </cell>
          <cell r="G1216" t="str">
            <v>P4</v>
          </cell>
          <cell r="H1216" t="str">
            <v>Grid-Gen</v>
          </cell>
          <cell r="I1216" t="str">
            <v>On Air</v>
          </cell>
          <cell r="J1216" t="str">
            <v>Indoor</v>
          </cell>
          <cell r="K1216" t="str">
            <v>AC</v>
          </cell>
          <cell r="L1216" t="str">
            <v>I-Eng</v>
          </cell>
          <cell r="M1216" t="str">
            <v>Bafia</v>
          </cell>
          <cell r="N1216" t="str">
            <v>Mbam et inoubou</v>
          </cell>
          <cell r="O1216" t="str">
            <v>Ndikinimeki</v>
          </cell>
          <cell r="P1216" t="str">
            <v>Prospere Fassu</v>
          </cell>
          <cell r="Q1216">
            <v>677548569</v>
          </cell>
          <cell r="R1216">
            <v>656072387</v>
          </cell>
          <cell r="S1216" t="str">
            <v>Vensa Mohammadu</v>
          </cell>
          <cell r="T1216" t="str">
            <v>GEORGES NAKHOUL</v>
          </cell>
          <cell r="U1216" t="str">
            <v>I H S</v>
          </cell>
        </row>
        <row r="1217">
          <cell r="A1217" t="str">
            <v>LIT_239</v>
          </cell>
          <cell r="B1217" t="str">
            <v>IHS_DLA_305</v>
          </cell>
          <cell r="C1217" t="str">
            <v>LIT_239</v>
          </cell>
          <cell r="D1217" t="str">
            <v>West</v>
          </cell>
          <cell r="E1217" t="str">
            <v>West</v>
          </cell>
          <cell r="F1217" t="str">
            <v>Nkondjock-MTN</v>
          </cell>
          <cell r="G1217" t="str">
            <v>P4</v>
          </cell>
          <cell r="H1217" t="str">
            <v>Grid-Gen</v>
          </cell>
          <cell r="I1217" t="str">
            <v>On Air</v>
          </cell>
          <cell r="J1217" t="str">
            <v>Outdoor</v>
          </cell>
          <cell r="K1217" t="str">
            <v>AC</v>
          </cell>
          <cell r="L1217" t="str">
            <v>I-Eng</v>
          </cell>
          <cell r="M1217" t="str">
            <v>Dschang</v>
          </cell>
          <cell r="N1217" t="str">
            <v>Nkam</v>
          </cell>
          <cell r="O1217" t="str">
            <v>Nkondjock</v>
          </cell>
          <cell r="P1217" t="str">
            <v>Prospere Fassu</v>
          </cell>
          <cell r="Q1217">
            <v>677548569</v>
          </cell>
          <cell r="R1217">
            <v>656072387</v>
          </cell>
          <cell r="S1217" t="str">
            <v>Vensa Mohammadu</v>
          </cell>
          <cell r="T1217" t="str">
            <v>GEORGES NAKHOUL</v>
          </cell>
          <cell r="U1217" t="str">
            <v>I H S</v>
          </cell>
        </row>
        <row r="1218">
          <cell r="A1218" t="str">
            <v>CTR_082</v>
          </cell>
          <cell r="B1218" t="str">
            <v>IHS_YND_464</v>
          </cell>
          <cell r="C1218" t="str">
            <v>CTR_082</v>
          </cell>
          <cell r="D1218" t="str">
            <v>West</v>
          </cell>
          <cell r="E1218" t="str">
            <v>West</v>
          </cell>
          <cell r="F1218" t="str">
            <v>Ndikinimeki</v>
          </cell>
          <cell r="G1218" t="str">
            <v>P4</v>
          </cell>
          <cell r="H1218" t="str">
            <v>Grid-Gen</v>
          </cell>
          <cell r="I1218" t="str">
            <v>On Air</v>
          </cell>
          <cell r="J1218" t="str">
            <v>Indoor</v>
          </cell>
          <cell r="K1218" t="str">
            <v>AC</v>
          </cell>
          <cell r="L1218" t="str">
            <v>I-Eng</v>
          </cell>
          <cell r="M1218" t="str">
            <v>Bafia</v>
          </cell>
          <cell r="N1218" t="str">
            <v>Mbam et inoubou</v>
          </cell>
          <cell r="O1218" t="str">
            <v>Ndikinimeki</v>
          </cell>
          <cell r="P1218" t="str">
            <v>Prospere Fassu</v>
          </cell>
          <cell r="Q1218">
            <v>677548569</v>
          </cell>
          <cell r="R1218">
            <v>656072387</v>
          </cell>
          <cell r="S1218" t="str">
            <v>Vensa Mohammadu</v>
          </cell>
          <cell r="T1218" t="str">
            <v>GEORGES NAKHOUL</v>
          </cell>
          <cell r="U1218" t="str">
            <v>I H S</v>
          </cell>
        </row>
        <row r="1219">
          <cell r="A1219" t="str">
            <v>CTR_364</v>
          </cell>
          <cell r="B1219" t="str">
            <v>IHS_YND_446</v>
          </cell>
          <cell r="C1219" t="str">
            <v>CTR_364</v>
          </cell>
          <cell r="D1219" t="str">
            <v>West</v>
          </cell>
          <cell r="E1219" t="str">
            <v>West</v>
          </cell>
          <cell r="F1219" t="str">
            <v>Bayomen-Kalong-MTN</v>
          </cell>
          <cell r="G1219" t="str">
            <v>P4</v>
          </cell>
          <cell r="H1219" t="str">
            <v>Hybrid-Gen</v>
          </cell>
          <cell r="I1219" t="str">
            <v>On Air</v>
          </cell>
          <cell r="J1219" t="str">
            <v>Indoor</v>
          </cell>
          <cell r="K1219" t="str">
            <v>AC</v>
          </cell>
          <cell r="L1219" t="str">
            <v>I-Eng</v>
          </cell>
          <cell r="M1219" t="str">
            <v>Bafia</v>
          </cell>
          <cell r="N1219" t="str">
            <v>Mbam et inoubou</v>
          </cell>
          <cell r="O1219" t="str">
            <v>Kon-yambetta</v>
          </cell>
          <cell r="P1219" t="str">
            <v>Prospere Fassu</v>
          </cell>
          <cell r="Q1219">
            <v>677548569</v>
          </cell>
          <cell r="R1219">
            <v>656072387</v>
          </cell>
          <cell r="S1219" t="str">
            <v>Vensa Mohammadu</v>
          </cell>
          <cell r="T1219" t="str">
            <v>GEORGES NAKHOUL</v>
          </cell>
          <cell r="U1219" t="str">
            <v>I H S</v>
          </cell>
        </row>
        <row r="1220">
          <cell r="A1220" t="str">
            <v>OST_143</v>
          </cell>
          <cell r="B1220" t="str">
            <v>IHS_BAF_067</v>
          </cell>
          <cell r="C1220" t="str">
            <v>OST_143</v>
          </cell>
          <cell r="D1220" t="str">
            <v>West</v>
          </cell>
          <cell r="E1220" t="str">
            <v>West</v>
          </cell>
          <cell r="F1220" t="str">
            <v>Bassamba</v>
          </cell>
          <cell r="G1220" t="str">
            <v>P4</v>
          </cell>
          <cell r="H1220" t="str">
            <v>Grid-Gen</v>
          </cell>
          <cell r="I1220" t="str">
            <v>On Air</v>
          </cell>
          <cell r="J1220" t="str">
            <v>Outdoor</v>
          </cell>
          <cell r="K1220" t="str">
            <v>AC</v>
          </cell>
          <cell r="L1220" t="str">
            <v>I-Eng</v>
          </cell>
          <cell r="M1220" t="str">
            <v>Bafia</v>
          </cell>
          <cell r="N1220" t="str">
            <v>Nde</v>
          </cell>
          <cell r="O1220" t="str">
            <v>Bassamba</v>
          </cell>
          <cell r="P1220" t="str">
            <v>Prospere Fassu</v>
          </cell>
          <cell r="Q1220">
            <v>677548569</v>
          </cell>
          <cell r="R1220">
            <v>656072387</v>
          </cell>
          <cell r="S1220" t="str">
            <v>Vensa Mohammadu</v>
          </cell>
          <cell r="T1220" t="str">
            <v>GEORGES NAKHOUL</v>
          </cell>
          <cell r="U1220" t="str">
            <v>I H S</v>
          </cell>
        </row>
        <row r="1221">
          <cell r="A1221" t="str">
            <v>CTR_193</v>
          </cell>
          <cell r="B1221" t="str">
            <v>IHS_YND_439</v>
          </cell>
          <cell r="C1221" t="str">
            <v>CTR_193</v>
          </cell>
          <cell r="D1221" t="str">
            <v>West</v>
          </cell>
          <cell r="E1221" t="str">
            <v>West</v>
          </cell>
          <cell r="F1221" t="str">
            <v>Bokito-MTN</v>
          </cell>
          <cell r="G1221" t="str">
            <v>P4</v>
          </cell>
          <cell r="H1221" t="str">
            <v>Grid-Gen</v>
          </cell>
          <cell r="I1221" t="str">
            <v>On Air</v>
          </cell>
          <cell r="J1221" t="str">
            <v>Indoor</v>
          </cell>
          <cell r="K1221" t="str">
            <v>AC</v>
          </cell>
          <cell r="L1221" t="str">
            <v>I-Eng</v>
          </cell>
          <cell r="M1221" t="str">
            <v>Bafia</v>
          </cell>
          <cell r="N1221" t="str">
            <v>Mbam et inoubou</v>
          </cell>
          <cell r="O1221" t="str">
            <v>Bokito</v>
          </cell>
          <cell r="P1221" t="str">
            <v>Prospere Fassu</v>
          </cell>
          <cell r="Q1221">
            <v>677548569</v>
          </cell>
          <cell r="R1221">
            <v>656072387</v>
          </cell>
          <cell r="S1221" t="str">
            <v>Vensa Mohammadu</v>
          </cell>
          <cell r="T1221" t="str">
            <v>GEORGES NAKHOUL</v>
          </cell>
          <cell r="U1221" t="str">
            <v>I H S</v>
          </cell>
        </row>
        <row r="1222">
          <cell r="A1222" t="str">
            <v>CTR_184</v>
          </cell>
          <cell r="B1222" t="str">
            <v>IHS_YND_438</v>
          </cell>
          <cell r="C1222" t="str">
            <v>CTR_184</v>
          </cell>
          <cell r="D1222" t="str">
            <v>West</v>
          </cell>
          <cell r="E1222" t="str">
            <v>West</v>
          </cell>
          <cell r="F1222" t="str">
            <v>Taete-MTN-IHS</v>
          </cell>
          <cell r="G1222" t="str">
            <v>P4</v>
          </cell>
          <cell r="H1222" t="str">
            <v>Grid-Hybrid-Gen</v>
          </cell>
          <cell r="I1222" t="str">
            <v>On Air</v>
          </cell>
          <cell r="J1222" t="str">
            <v>Outdoor</v>
          </cell>
          <cell r="K1222" t="str">
            <v>AC</v>
          </cell>
          <cell r="L1222" t="str">
            <v>I-Eng</v>
          </cell>
          <cell r="M1222" t="str">
            <v>Bafia</v>
          </cell>
          <cell r="N1222" t="str">
            <v>MBAM ET KIM</v>
          </cell>
          <cell r="O1222" t="str">
            <v>Mbangassina</v>
          </cell>
          <cell r="P1222" t="str">
            <v>Prospere Fassu</v>
          </cell>
          <cell r="Q1222">
            <v>677548569</v>
          </cell>
          <cell r="R1222">
            <v>656072387</v>
          </cell>
          <cell r="S1222" t="str">
            <v>Vensa Mohammadu</v>
          </cell>
          <cell r="T1222" t="str">
            <v>GEORGES NAKHOUL</v>
          </cell>
          <cell r="U1222" t="str">
            <v>I H S</v>
          </cell>
        </row>
        <row r="1223">
          <cell r="A1223" t="str">
            <v>CTR_183</v>
          </cell>
          <cell r="B1223" t="str">
            <v>IHS_YND_448</v>
          </cell>
          <cell r="C1223" t="str">
            <v>CTR_183</v>
          </cell>
          <cell r="D1223" t="str">
            <v>West</v>
          </cell>
          <cell r="E1223" t="str">
            <v>West</v>
          </cell>
          <cell r="F1223" t="str">
            <v>Mvoundou-Ngoke-MTN-IHS</v>
          </cell>
          <cell r="G1223" t="str">
            <v>P4</v>
          </cell>
          <cell r="H1223" t="str">
            <v>Hybrid-Gen</v>
          </cell>
          <cell r="I1223" t="str">
            <v>On Air</v>
          </cell>
          <cell r="J1223" t="str">
            <v>Outdoor</v>
          </cell>
          <cell r="K1223" t="str">
            <v>AC</v>
          </cell>
          <cell r="L1223" t="str">
            <v>I-Eng</v>
          </cell>
          <cell r="M1223" t="str">
            <v>Bafia</v>
          </cell>
          <cell r="N1223" t="str">
            <v>MBAM ET KIM</v>
          </cell>
          <cell r="O1223" t="str">
            <v>Mbangassina</v>
          </cell>
          <cell r="P1223" t="str">
            <v>Prospere Fassu</v>
          </cell>
          <cell r="Q1223">
            <v>677548569</v>
          </cell>
          <cell r="R1223">
            <v>656072387</v>
          </cell>
          <cell r="S1223" t="str">
            <v>Vensa Mohammadu</v>
          </cell>
          <cell r="T1223" t="str">
            <v>GEORGES NAKHOUL</v>
          </cell>
          <cell r="U1223" t="str">
            <v>I H S</v>
          </cell>
        </row>
        <row r="1224">
          <cell r="A1224" t="str">
            <v>CTR_443</v>
          </cell>
          <cell r="B1224" t="str">
            <v>IHS_YND_425</v>
          </cell>
          <cell r="C1224" t="str">
            <v>CTR_443</v>
          </cell>
          <cell r="D1224" t="str">
            <v>West</v>
          </cell>
          <cell r="E1224" t="str">
            <v>West</v>
          </cell>
          <cell r="F1224" t="str">
            <v>Biakoa</v>
          </cell>
          <cell r="G1224" t="str">
            <v>P4</v>
          </cell>
          <cell r="H1224" t="str">
            <v>Solar-Grid-Gen</v>
          </cell>
          <cell r="I1224" t="str">
            <v>On Air</v>
          </cell>
          <cell r="J1224" t="str">
            <v>Indoor</v>
          </cell>
          <cell r="K1224" t="str">
            <v>AC</v>
          </cell>
          <cell r="L1224" t="str">
            <v>I-Eng</v>
          </cell>
          <cell r="M1224" t="str">
            <v>Bafia</v>
          </cell>
          <cell r="N1224" t="str">
            <v>MBAM ET KIM</v>
          </cell>
          <cell r="O1224" t="str">
            <v>Mbangassina</v>
          </cell>
          <cell r="P1224" t="str">
            <v>Prospere Fassu</v>
          </cell>
          <cell r="Q1224">
            <v>677548569</v>
          </cell>
          <cell r="R1224">
            <v>656072387</v>
          </cell>
          <cell r="S1224" t="str">
            <v>Vensa Mohammadu</v>
          </cell>
          <cell r="T1224" t="str">
            <v>GEORGES NAKHOUL</v>
          </cell>
          <cell r="U1224" t="str">
            <v>I H S</v>
          </cell>
        </row>
        <row r="1225">
          <cell r="A1225" t="str">
            <v>CTR_297</v>
          </cell>
          <cell r="B1225" t="str">
            <v>IHS_YND_463</v>
          </cell>
          <cell r="C1225" t="str">
            <v>CTR_297</v>
          </cell>
          <cell r="D1225" t="str">
            <v>West</v>
          </cell>
          <cell r="E1225" t="str">
            <v>West</v>
          </cell>
          <cell r="F1225" t="str">
            <v>Nomale</v>
          </cell>
          <cell r="G1225" t="str">
            <v>P5</v>
          </cell>
          <cell r="H1225" t="str">
            <v>Grid-Gen</v>
          </cell>
          <cell r="I1225" t="str">
            <v>On Air</v>
          </cell>
          <cell r="J1225" t="str">
            <v>Outdoor</v>
          </cell>
          <cell r="K1225" t="str">
            <v>AC</v>
          </cell>
          <cell r="L1225" t="str">
            <v>I-Eng</v>
          </cell>
          <cell r="M1225" t="str">
            <v>Bafia</v>
          </cell>
          <cell r="N1225" t="str">
            <v>Mbam et inoubou</v>
          </cell>
          <cell r="O1225" t="str">
            <v>Ndikinimeki</v>
          </cell>
          <cell r="P1225" t="str">
            <v>Prospere Fassu</v>
          </cell>
          <cell r="Q1225">
            <v>677548569</v>
          </cell>
          <cell r="R1225">
            <v>656072387</v>
          </cell>
          <cell r="S1225" t="str">
            <v>Vensa Mohammadu</v>
          </cell>
          <cell r="T1225" t="str">
            <v>GEORGES NAKHOUL</v>
          </cell>
          <cell r="U1225" t="str">
            <v>I H S</v>
          </cell>
        </row>
        <row r="1226">
          <cell r="A1226" t="str">
            <v>OST_103</v>
          </cell>
          <cell r="B1226" t="str">
            <v>IHS_BFG_012</v>
          </cell>
          <cell r="C1226" t="str">
            <v>OST_103</v>
          </cell>
          <cell r="D1226" t="str">
            <v>West</v>
          </cell>
          <cell r="E1226" t="str">
            <v>West</v>
          </cell>
          <cell r="F1226" t="str">
            <v>Kekem</v>
          </cell>
          <cell r="G1226" t="str">
            <v>P5</v>
          </cell>
          <cell r="H1226" t="str">
            <v>Grid-Gen</v>
          </cell>
          <cell r="I1226" t="str">
            <v>On Air</v>
          </cell>
          <cell r="J1226" t="str">
            <v>Outdoor</v>
          </cell>
          <cell r="K1226" t="str">
            <v>AC</v>
          </cell>
          <cell r="L1226" t="str">
            <v>I-Eng</v>
          </cell>
          <cell r="M1226" t="str">
            <v>Dschang</v>
          </cell>
          <cell r="N1226" t="str">
            <v>Haut Nkam</v>
          </cell>
          <cell r="O1226" t="str">
            <v>Kekem</v>
          </cell>
          <cell r="P1226" t="str">
            <v>Prospere Fassu</v>
          </cell>
          <cell r="Q1226">
            <v>677548569</v>
          </cell>
          <cell r="R1226">
            <v>656072387</v>
          </cell>
          <cell r="S1226" t="str">
            <v>Vensa Mohammadu</v>
          </cell>
          <cell r="T1226" t="str">
            <v>GEORGES NAKHOUL</v>
          </cell>
          <cell r="U1226" t="str">
            <v>I H S</v>
          </cell>
        </row>
        <row r="1227">
          <cell r="A1227" t="str">
            <v>OST_156</v>
          </cell>
          <cell r="B1227" t="str">
            <v>IHS_BFG_016</v>
          </cell>
          <cell r="C1227" t="str">
            <v>OST_156</v>
          </cell>
          <cell r="D1227" t="str">
            <v>West</v>
          </cell>
          <cell r="E1227" t="str">
            <v>West</v>
          </cell>
          <cell r="F1227" t="str">
            <v>FOYEMTCHA</v>
          </cell>
          <cell r="G1227" t="str">
            <v>P5</v>
          </cell>
          <cell r="H1227" t="str">
            <v>Grid-Gen</v>
          </cell>
          <cell r="I1227" t="str">
            <v>On Air</v>
          </cell>
          <cell r="J1227" t="str">
            <v>Outdoor</v>
          </cell>
          <cell r="K1227" t="str">
            <v>AC</v>
          </cell>
          <cell r="L1227" t="str">
            <v>I-Eng</v>
          </cell>
          <cell r="M1227" t="str">
            <v>Dschang</v>
          </cell>
          <cell r="N1227" t="str">
            <v>Haut Nkam</v>
          </cell>
          <cell r="O1227" t="str">
            <v>Kekem</v>
          </cell>
          <cell r="P1227" t="str">
            <v>Prospere Fassu</v>
          </cell>
          <cell r="Q1227">
            <v>677548569</v>
          </cell>
          <cell r="R1227">
            <v>656072387</v>
          </cell>
          <cell r="S1227" t="str">
            <v>Vensa Mohammadu</v>
          </cell>
          <cell r="T1227" t="str">
            <v>GEORGES NAKHOUL</v>
          </cell>
          <cell r="U1227" t="str">
            <v>I H S</v>
          </cell>
        </row>
        <row r="1228">
          <cell r="A1228" t="str">
            <v>OST_182</v>
          </cell>
          <cell r="B1228" t="str">
            <v>IHS_BFG_020</v>
          </cell>
          <cell r="C1228" t="str">
            <v>OST_182</v>
          </cell>
          <cell r="D1228" t="str">
            <v>West</v>
          </cell>
          <cell r="E1228" t="str">
            <v>West</v>
          </cell>
          <cell r="F1228" t="str">
            <v>Bakou</v>
          </cell>
          <cell r="G1228" t="str">
            <v>P5</v>
          </cell>
          <cell r="H1228" t="str">
            <v>Grid-Gen</v>
          </cell>
          <cell r="I1228" t="str">
            <v>On Air</v>
          </cell>
          <cell r="J1228" t="str">
            <v>Outdoor</v>
          </cell>
          <cell r="K1228" t="str">
            <v>AC</v>
          </cell>
          <cell r="L1228" t="str">
            <v>I-Eng</v>
          </cell>
          <cell r="M1228" t="str">
            <v>Dschang</v>
          </cell>
          <cell r="N1228" t="str">
            <v>Haut Nkam</v>
          </cell>
          <cell r="O1228" t="str">
            <v>Bakou</v>
          </cell>
          <cell r="P1228" t="str">
            <v>Prospere Fassu</v>
          </cell>
          <cell r="Q1228">
            <v>677548569</v>
          </cell>
          <cell r="R1228">
            <v>656072387</v>
          </cell>
          <cell r="S1228" t="str">
            <v>Vensa Mohammadu</v>
          </cell>
          <cell r="T1228" t="str">
            <v>GEORGES NAKHOUL</v>
          </cell>
          <cell r="U1228" t="str">
            <v>I H S</v>
          </cell>
        </row>
        <row r="1229">
          <cell r="A1229" t="str">
            <v>OST_052</v>
          </cell>
          <cell r="B1229" t="str">
            <v>IHS_BAF_058</v>
          </cell>
          <cell r="C1229" t="str">
            <v>OST_052</v>
          </cell>
          <cell r="D1229" t="str">
            <v>West</v>
          </cell>
          <cell r="E1229" t="str">
            <v>West</v>
          </cell>
          <cell r="F1229" t="str">
            <v>Banekane</v>
          </cell>
          <cell r="G1229" t="str">
            <v>P5</v>
          </cell>
          <cell r="H1229" t="str">
            <v>Grid-Gen</v>
          </cell>
          <cell r="I1229" t="str">
            <v>On Air</v>
          </cell>
          <cell r="J1229" t="str">
            <v>Outdoor</v>
          </cell>
          <cell r="K1229" t="str">
            <v>AC</v>
          </cell>
          <cell r="L1229" t="str">
            <v>I-Eng</v>
          </cell>
          <cell r="M1229" t="str">
            <v>Bafia</v>
          </cell>
          <cell r="N1229" t="str">
            <v>Nde</v>
          </cell>
          <cell r="O1229" t="str">
            <v>Bangangte</v>
          </cell>
          <cell r="P1229" t="str">
            <v>Prospere Fassu</v>
          </cell>
          <cell r="Q1229">
            <v>677548569</v>
          </cell>
          <cell r="R1229">
            <v>656072387</v>
          </cell>
          <cell r="S1229" t="str">
            <v>Vensa Mohammadu</v>
          </cell>
          <cell r="T1229" t="str">
            <v>GEORGES NAKHOUL</v>
          </cell>
          <cell r="U1229" t="str">
            <v>I H S</v>
          </cell>
        </row>
        <row r="1230">
          <cell r="A1230" t="str">
            <v>OST_049</v>
          </cell>
          <cell r="B1230" t="str">
            <v>IHS_BAF_065</v>
          </cell>
          <cell r="C1230" t="str">
            <v>OST_049</v>
          </cell>
          <cell r="D1230" t="str">
            <v>West</v>
          </cell>
          <cell r="E1230" t="str">
            <v>West</v>
          </cell>
          <cell r="F1230" t="str">
            <v>Balengou</v>
          </cell>
          <cell r="G1230" t="str">
            <v>P5</v>
          </cell>
          <cell r="H1230" t="str">
            <v>Grid-Gen</v>
          </cell>
          <cell r="I1230" t="str">
            <v>On Air</v>
          </cell>
          <cell r="J1230" t="str">
            <v>Outdoor</v>
          </cell>
          <cell r="K1230" t="str">
            <v>AC</v>
          </cell>
          <cell r="L1230" t="str">
            <v>I-Eng</v>
          </cell>
          <cell r="M1230" t="str">
            <v>Bafia</v>
          </cell>
          <cell r="N1230" t="str">
            <v>NDE</v>
          </cell>
          <cell r="O1230" t="str">
            <v>Bazou</v>
          </cell>
          <cell r="P1230" t="str">
            <v>Prospere Fassu</v>
          </cell>
          <cell r="Q1230">
            <v>677548569</v>
          </cell>
          <cell r="R1230">
            <v>656072387</v>
          </cell>
          <cell r="S1230" t="str">
            <v>Vensa Mohammadu</v>
          </cell>
          <cell r="T1230" t="str">
            <v>GEORGES NAKHOUL</v>
          </cell>
          <cell r="U1230" t="str">
            <v>I H S</v>
          </cell>
        </row>
        <row r="1231">
          <cell r="A1231" t="str">
            <v>OST_036</v>
          </cell>
          <cell r="B1231" t="str">
            <v>IHS_BFG_014</v>
          </cell>
          <cell r="C1231" t="str">
            <v>OST_036</v>
          </cell>
          <cell r="D1231" t="str">
            <v>West</v>
          </cell>
          <cell r="E1231" t="str">
            <v>West</v>
          </cell>
          <cell r="F1231" t="str">
            <v>Bana-Centre</v>
          </cell>
          <cell r="G1231" t="str">
            <v>P5</v>
          </cell>
          <cell r="H1231" t="str">
            <v>Grid-Gen</v>
          </cell>
          <cell r="I1231" t="str">
            <v>On Air</v>
          </cell>
          <cell r="J1231" t="str">
            <v>Outdoor</v>
          </cell>
          <cell r="K1231" t="str">
            <v>AC</v>
          </cell>
          <cell r="L1231" t="str">
            <v>I-Eng</v>
          </cell>
          <cell r="M1231" t="str">
            <v>Bafoussam</v>
          </cell>
          <cell r="N1231" t="str">
            <v>Haut Nkam</v>
          </cell>
          <cell r="O1231" t="str">
            <v>Bana</v>
          </cell>
          <cell r="P1231" t="str">
            <v>Prospere Fassu</v>
          </cell>
          <cell r="Q1231">
            <v>677548569</v>
          </cell>
          <cell r="R1231">
            <v>656072387</v>
          </cell>
          <cell r="S1231" t="str">
            <v>Vensa Mohammadu</v>
          </cell>
          <cell r="T1231" t="str">
            <v>GEORGES NAKHOUL</v>
          </cell>
          <cell r="U1231" t="str">
            <v>I H S</v>
          </cell>
        </row>
        <row r="1232">
          <cell r="A1232" t="str">
            <v>CTR_352</v>
          </cell>
          <cell r="B1232" t="str">
            <v>IHS_YND_427</v>
          </cell>
          <cell r="C1232" t="str">
            <v>CTR_352</v>
          </cell>
          <cell r="D1232" t="str">
            <v>West</v>
          </cell>
          <cell r="E1232" t="str">
            <v>West</v>
          </cell>
          <cell r="F1232" t="str">
            <v>Baliama</v>
          </cell>
          <cell r="G1232" t="str">
            <v>P5</v>
          </cell>
          <cell r="H1232" t="str">
            <v>Grid-Gen</v>
          </cell>
          <cell r="I1232" t="str">
            <v>On Air</v>
          </cell>
          <cell r="J1232" t="str">
            <v>Outdoor</v>
          </cell>
          <cell r="K1232" t="str">
            <v>AC</v>
          </cell>
          <cell r="L1232" t="str">
            <v>I-Eng</v>
          </cell>
          <cell r="M1232" t="str">
            <v>Bafia</v>
          </cell>
          <cell r="N1232" t="str">
            <v>Mbam et inoubou</v>
          </cell>
          <cell r="O1232" t="str">
            <v>Ombessa</v>
          </cell>
          <cell r="P1232" t="str">
            <v>Prospere Fassu</v>
          </cell>
          <cell r="Q1232">
            <v>677548569</v>
          </cell>
          <cell r="R1232">
            <v>656072387</v>
          </cell>
          <cell r="S1232" t="str">
            <v>Vensa Mohammadu</v>
          </cell>
          <cell r="T1232" t="str">
            <v>GEORGES NAKHOUL</v>
          </cell>
          <cell r="U1232" t="str">
            <v>I H S</v>
          </cell>
        </row>
        <row r="1233">
          <cell r="A1233" t="str">
            <v>OST_051</v>
          </cell>
          <cell r="B1233" t="str">
            <v>IHS_BAF_046</v>
          </cell>
          <cell r="C1233" t="str">
            <v>OST_051</v>
          </cell>
          <cell r="D1233" t="str">
            <v>West</v>
          </cell>
          <cell r="E1233" t="str">
            <v>West</v>
          </cell>
          <cell r="F1233" t="str">
            <v>Bayangam</v>
          </cell>
          <cell r="G1233" t="str">
            <v>P5</v>
          </cell>
          <cell r="H1233" t="str">
            <v>Grid-Gen</v>
          </cell>
          <cell r="I1233" t="str">
            <v>On Air</v>
          </cell>
          <cell r="J1233" t="str">
            <v>Outdoor</v>
          </cell>
          <cell r="K1233" t="str">
            <v>AC</v>
          </cell>
          <cell r="L1233" t="str">
            <v>I-Eng</v>
          </cell>
          <cell r="M1233" t="str">
            <v>Bafoussam</v>
          </cell>
          <cell r="N1233" t="str">
            <v>Koung-Khi</v>
          </cell>
          <cell r="O1233" t="str">
            <v>Bayangam</v>
          </cell>
          <cell r="P1233" t="str">
            <v>Prospere Fassu</v>
          </cell>
          <cell r="Q1233">
            <v>677548569</v>
          </cell>
          <cell r="R1233">
            <v>656072387</v>
          </cell>
          <cell r="S1233" t="str">
            <v>Vensa Mohammadu</v>
          </cell>
          <cell r="T1233" t="str">
            <v>GEORGES NAKHOUL</v>
          </cell>
          <cell r="U1233" t="str">
            <v>I H S</v>
          </cell>
        </row>
        <row r="1234">
          <cell r="A1234" t="str">
            <v>OST_099</v>
          </cell>
          <cell r="B1234" t="str">
            <v>IHS_BFG_006</v>
          </cell>
          <cell r="C1234" t="str">
            <v>OST_099</v>
          </cell>
          <cell r="D1234" t="str">
            <v>West</v>
          </cell>
          <cell r="E1234" t="str">
            <v>West</v>
          </cell>
          <cell r="F1234" t="str">
            <v>Bafang-Chefferie</v>
          </cell>
          <cell r="G1234" t="str">
            <v>P5</v>
          </cell>
          <cell r="H1234" t="str">
            <v>Grid-Gen</v>
          </cell>
          <cell r="I1234" t="str">
            <v>On Air</v>
          </cell>
          <cell r="J1234" t="str">
            <v>Outdoor</v>
          </cell>
          <cell r="K1234" t="str">
            <v>AC</v>
          </cell>
          <cell r="L1234" t="str">
            <v>I-Eng</v>
          </cell>
          <cell r="M1234" t="str">
            <v>Dschang</v>
          </cell>
          <cell r="N1234" t="str">
            <v>Haut Nkam</v>
          </cell>
          <cell r="O1234" t="str">
            <v>Bafang</v>
          </cell>
          <cell r="P1234" t="str">
            <v>Prospere Fassu</v>
          </cell>
          <cell r="Q1234">
            <v>677548569</v>
          </cell>
          <cell r="R1234">
            <v>656072387</v>
          </cell>
          <cell r="S1234" t="str">
            <v>Vensa Mohammadu</v>
          </cell>
          <cell r="T1234" t="str">
            <v>GEORGES NAKHOUL</v>
          </cell>
          <cell r="U1234" t="str">
            <v>I H S</v>
          </cell>
        </row>
        <row r="1235">
          <cell r="A1235" t="str">
            <v>CTR_232</v>
          </cell>
          <cell r="B1235" t="str">
            <v>IHS_YND_423</v>
          </cell>
          <cell r="C1235" t="str">
            <v>CTR_232</v>
          </cell>
          <cell r="D1235" t="str">
            <v>West</v>
          </cell>
          <cell r="E1235" t="str">
            <v>West</v>
          </cell>
          <cell r="F1235" t="str">
            <v>Yambassa</v>
          </cell>
          <cell r="G1235" t="str">
            <v>P5</v>
          </cell>
          <cell r="H1235" t="str">
            <v>Grid-Gen</v>
          </cell>
          <cell r="I1235" t="str">
            <v>On Air</v>
          </cell>
          <cell r="J1235" t="str">
            <v>Outdoor</v>
          </cell>
          <cell r="K1235" t="str">
            <v>AC</v>
          </cell>
          <cell r="L1235" t="str">
            <v>I-Eng</v>
          </cell>
          <cell r="M1235" t="str">
            <v>Bafia</v>
          </cell>
          <cell r="N1235" t="str">
            <v>Mbam et inoubou</v>
          </cell>
          <cell r="O1235" t="str">
            <v>Bokito</v>
          </cell>
          <cell r="P1235" t="str">
            <v>Prospere Fassu</v>
          </cell>
          <cell r="Q1235">
            <v>677548569</v>
          </cell>
          <cell r="R1235">
            <v>656072387</v>
          </cell>
          <cell r="S1235" t="str">
            <v>Vensa Mohammadu</v>
          </cell>
          <cell r="T1235" t="str">
            <v>GEORGES NAKHOUL</v>
          </cell>
          <cell r="U1235" t="str">
            <v>I H S</v>
          </cell>
        </row>
        <row r="1236">
          <cell r="A1236" t="str">
            <v>OST_089</v>
          </cell>
          <cell r="B1236" t="str">
            <v>IHS_BFG_015</v>
          </cell>
          <cell r="C1236" t="str">
            <v>OST_089</v>
          </cell>
          <cell r="D1236" t="str">
            <v>West</v>
          </cell>
          <cell r="E1236" t="str">
            <v>West</v>
          </cell>
          <cell r="F1236" t="str">
            <v>Banwa</v>
          </cell>
          <cell r="G1236" t="str">
            <v>P5</v>
          </cell>
          <cell r="H1236" t="str">
            <v>Grid-Gen</v>
          </cell>
          <cell r="I1236" t="str">
            <v>On Air</v>
          </cell>
          <cell r="J1236" t="str">
            <v>Outdoor</v>
          </cell>
          <cell r="K1236" t="str">
            <v>AC</v>
          </cell>
          <cell r="L1236" t="str">
            <v>I-Eng</v>
          </cell>
          <cell r="M1236" t="str">
            <v>Dschang</v>
          </cell>
          <cell r="N1236" t="str">
            <v>Haut Nkam</v>
          </cell>
          <cell r="O1236" t="str">
            <v>Banwa</v>
          </cell>
          <cell r="P1236" t="str">
            <v>Prospere Fassu</v>
          </cell>
          <cell r="Q1236">
            <v>677548569</v>
          </cell>
          <cell r="R1236">
            <v>656072387</v>
          </cell>
          <cell r="S1236" t="str">
            <v>Vensa Mohammadu</v>
          </cell>
          <cell r="T1236" t="str">
            <v>GEORGES NAKHOUL</v>
          </cell>
          <cell r="U1236" t="str">
            <v>I H S</v>
          </cell>
        </row>
        <row r="1237">
          <cell r="A1237" t="str">
            <v>OST_180</v>
          </cell>
          <cell r="B1237" t="str">
            <v>IHS_BFG_018</v>
          </cell>
          <cell r="C1237" t="str">
            <v>OST_180</v>
          </cell>
          <cell r="D1237" t="str">
            <v>West</v>
          </cell>
          <cell r="E1237" t="str">
            <v>West</v>
          </cell>
          <cell r="F1237" t="str">
            <v>Bagangte Center</v>
          </cell>
          <cell r="G1237" t="str">
            <v>P5</v>
          </cell>
          <cell r="H1237" t="str">
            <v>Grid-Gen</v>
          </cell>
          <cell r="I1237" t="str">
            <v>On Air</v>
          </cell>
          <cell r="J1237" t="str">
            <v>Outdoor</v>
          </cell>
          <cell r="K1237" t="str">
            <v>AC</v>
          </cell>
          <cell r="L1237" t="str">
            <v>I-Eng</v>
          </cell>
          <cell r="M1237" t="str">
            <v>Bafia</v>
          </cell>
          <cell r="N1237" t="str">
            <v>NDE</v>
          </cell>
          <cell r="O1237" t="str">
            <v>Bangangte</v>
          </cell>
          <cell r="P1237" t="str">
            <v>Prospere Fassu</v>
          </cell>
          <cell r="Q1237">
            <v>677548569</v>
          </cell>
          <cell r="R1237">
            <v>656072387</v>
          </cell>
          <cell r="S1237" t="str">
            <v>Vensa Mohammadu</v>
          </cell>
          <cell r="T1237" t="str">
            <v>GEORGES NAKHOUL</v>
          </cell>
          <cell r="U1237" t="str">
            <v>I H S</v>
          </cell>
        </row>
        <row r="1238">
          <cell r="A1238" t="str">
            <v>OST_212</v>
          </cell>
          <cell r="B1238" t="str">
            <v>IHS_FBN_027</v>
          </cell>
          <cell r="C1238" t="str">
            <v>OST_212</v>
          </cell>
          <cell r="D1238" t="str">
            <v>West</v>
          </cell>
          <cell r="E1238" t="str">
            <v>West</v>
          </cell>
          <cell r="F1238" t="str">
            <v>Bangam Fokam</v>
          </cell>
          <cell r="G1238" t="str">
            <v>P5</v>
          </cell>
          <cell r="H1238" t="str">
            <v>Grid-Gen</v>
          </cell>
          <cell r="I1238" t="str">
            <v>On Air</v>
          </cell>
          <cell r="J1238" t="str">
            <v>Outdoor</v>
          </cell>
          <cell r="K1238" t="str">
            <v>AC</v>
          </cell>
          <cell r="L1238" t="str">
            <v>I-Eng</v>
          </cell>
          <cell r="M1238" t="str">
            <v>Bafoussam</v>
          </cell>
          <cell r="N1238" t="str">
            <v>Nde</v>
          </cell>
          <cell r="O1238" t="str">
            <v>Bangangte</v>
          </cell>
          <cell r="P1238" t="str">
            <v>Prospere Fassu</v>
          </cell>
          <cell r="Q1238">
            <v>677548569</v>
          </cell>
          <cell r="R1238">
            <v>656072387</v>
          </cell>
          <cell r="S1238" t="str">
            <v>Vensa Mohammadu</v>
          </cell>
          <cell r="T1238" t="str">
            <v>GEORGES NAKHOUL</v>
          </cell>
          <cell r="U1238" t="str">
            <v>I H S</v>
          </cell>
        </row>
        <row r="1239">
          <cell r="A1239" t="str">
            <v>CTR_177</v>
          </cell>
          <cell r="B1239" t="str">
            <v>IHS_YND_472</v>
          </cell>
          <cell r="C1239" t="str">
            <v>CTR_177</v>
          </cell>
          <cell r="D1239" t="str">
            <v>West</v>
          </cell>
          <cell r="E1239" t="str">
            <v>West</v>
          </cell>
          <cell r="F1239" t="str">
            <v>Nitoukou-IHS</v>
          </cell>
          <cell r="G1239" t="str">
            <v>P5</v>
          </cell>
          <cell r="H1239" t="str">
            <v>Grid-Gen</v>
          </cell>
          <cell r="I1239" t="str">
            <v>On Air</v>
          </cell>
          <cell r="J1239" t="str">
            <v>Outdoor</v>
          </cell>
          <cell r="K1239" t="str">
            <v>AC</v>
          </cell>
          <cell r="L1239" t="str">
            <v>I-Eng</v>
          </cell>
          <cell r="M1239" t="str">
            <v>Bafia</v>
          </cell>
          <cell r="N1239" t="str">
            <v>Mbam et inoubou</v>
          </cell>
          <cell r="O1239" t="str">
            <v>Nitoukou</v>
          </cell>
          <cell r="P1239" t="str">
            <v>Prospere Fassu</v>
          </cell>
          <cell r="Q1239">
            <v>677548569</v>
          </cell>
          <cell r="R1239">
            <v>656072387</v>
          </cell>
          <cell r="S1239" t="str">
            <v>Vensa Mohammadu</v>
          </cell>
          <cell r="T1239" t="str">
            <v>GEORGES NAKHOUL</v>
          </cell>
          <cell r="U1239" t="str">
            <v>I H S</v>
          </cell>
        </row>
        <row r="1240">
          <cell r="A1240" t="str">
            <v>OST_152</v>
          </cell>
          <cell r="B1240" t="str">
            <v>IHS_BAF_064</v>
          </cell>
          <cell r="C1240" t="str">
            <v>OST_152</v>
          </cell>
          <cell r="D1240" t="str">
            <v>West</v>
          </cell>
          <cell r="E1240" t="str">
            <v>West</v>
          </cell>
          <cell r="F1240" t="str">
            <v>Bazou-IHS</v>
          </cell>
          <cell r="G1240" t="str">
            <v>P5</v>
          </cell>
          <cell r="H1240" t="str">
            <v>Grid-Gen</v>
          </cell>
          <cell r="I1240" t="str">
            <v>On Air</v>
          </cell>
          <cell r="J1240" t="str">
            <v>Outdoor</v>
          </cell>
          <cell r="K1240" t="str">
            <v>AC</v>
          </cell>
          <cell r="L1240" t="str">
            <v>I-Eng</v>
          </cell>
          <cell r="M1240" t="str">
            <v>Bafia</v>
          </cell>
          <cell r="N1240" t="str">
            <v>Nde</v>
          </cell>
          <cell r="O1240" t="str">
            <v>Bazou</v>
          </cell>
          <cell r="P1240" t="str">
            <v>Prospere Fassu</v>
          </cell>
          <cell r="Q1240">
            <v>677548569</v>
          </cell>
          <cell r="R1240">
            <v>656072387</v>
          </cell>
          <cell r="S1240" t="str">
            <v>Vensa Mohammadu</v>
          </cell>
          <cell r="T1240" t="str">
            <v>GEORGES NAKHOUL</v>
          </cell>
          <cell r="U1240" t="str">
            <v>I H S</v>
          </cell>
        </row>
        <row r="1241">
          <cell r="A1241" t="str">
            <v>OST_161</v>
          </cell>
          <cell r="B1241" t="str">
            <v>IHS_BFG_009</v>
          </cell>
          <cell r="C1241" t="str">
            <v>OST_161</v>
          </cell>
          <cell r="D1241" t="str">
            <v>West</v>
          </cell>
          <cell r="E1241" t="str">
            <v>West</v>
          </cell>
          <cell r="F1241" t="str">
            <v>Bafang II</v>
          </cell>
          <cell r="G1241" t="str">
            <v>P5</v>
          </cell>
          <cell r="H1241" t="str">
            <v>Grid-Gen</v>
          </cell>
          <cell r="I1241" t="str">
            <v>On Air</v>
          </cell>
          <cell r="J1241" t="str">
            <v>Outdoor</v>
          </cell>
          <cell r="K1241" t="str">
            <v>AC</v>
          </cell>
          <cell r="L1241" t="str">
            <v>I-Eng</v>
          </cell>
          <cell r="M1241" t="str">
            <v>Dschang</v>
          </cell>
          <cell r="N1241" t="str">
            <v>Haut Nkam</v>
          </cell>
          <cell r="O1241" t="str">
            <v>Bafang</v>
          </cell>
          <cell r="P1241" t="str">
            <v>Prospere Fassu</v>
          </cell>
          <cell r="Q1241">
            <v>677548569</v>
          </cell>
          <cell r="R1241">
            <v>656072387</v>
          </cell>
          <cell r="S1241" t="str">
            <v>Vensa Mohammadu</v>
          </cell>
          <cell r="T1241" t="str">
            <v>GEORGES NAKHOUL</v>
          </cell>
          <cell r="U1241" t="str">
            <v>I H S</v>
          </cell>
        </row>
        <row r="1242">
          <cell r="A1242" t="str">
            <v>OST_222</v>
          </cell>
          <cell r="B1242" t="str">
            <v>IHS_BFG_003</v>
          </cell>
          <cell r="C1242" t="str">
            <v>OST_222</v>
          </cell>
          <cell r="D1242" t="str">
            <v>West</v>
          </cell>
          <cell r="E1242" t="str">
            <v>West</v>
          </cell>
          <cell r="F1242" t="str">
            <v>Mantoum Village</v>
          </cell>
          <cell r="G1242" t="str">
            <v>P5</v>
          </cell>
          <cell r="H1242" t="str">
            <v>Grid-Gen</v>
          </cell>
          <cell r="I1242" t="str">
            <v>On Air</v>
          </cell>
          <cell r="J1242" t="str">
            <v>Outdoor</v>
          </cell>
          <cell r="K1242" t="str">
            <v>AC</v>
          </cell>
          <cell r="L1242" t="str">
            <v>I-Eng</v>
          </cell>
          <cell r="M1242" t="str">
            <v>Dschang</v>
          </cell>
          <cell r="N1242" t="str">
            <v>Haut Nkam</v>
          </cell>
          <cell r="O1242" t="str">
            <v>Bafang</v>
          </cell>
          <cell r="P1242" t="str">
            <v>Prospere Fassu</v>
          </cell>
          <cell r="Q1242">
            <v>677548569</v>
          </cell>
          <cell r="R1242">
            <v>656072387</v>
          </cell>
          <cell r="S1242" t="str">
            <v>Vensa Mohammadu</v>
          </cell>
          <cell r="T1242" t="str">
            <v>GEORGES NAKHOUL</v>
          </cell>
          <cell r="U1242" t="str">
            <v>I H S</v>
          </cell>
        </row>
        <row r="1243">
          <cell r="A1243" t="str">
            <v>OST_208</v>
          </cell>
          <cell r="B1243" t="str">
            <v>IHS_BAF_312</v>
          </cell>
          <cell r="C1243" t="str">
            <v>OST_208</v>
          </cell>
          <cell r="D1243" t="str">
            <v>West</v>
          </cell>
          <cell r="E1243" t="str">
            <v>West</v>
          </cell>
          <cell r="F1243" t="str">
            <v>Fondjomekwet</v>
          </cell>
          <cell r="G1243" t="str">
            <v>P5</v>
          </cell>
          <cell r="H1243" t="str">
            <v>Grid-Gen</v>
          </cell>
          <cell r="I1243" t="str">
            <v>On Air</v>
          </cell>
          <cell r="J1243" t="str">
            <v>Outdoor</v>
          </cell>
          <cell r="K1243" t="str">
            <v>AC</v>
          </cell>
          <cell r="L1243" t="str">
            <v>I-Eng</v>
          </cell>
          <cell r="M1243" t="str">
            <v>Dschang</v>
          </cell>
          <cell r="N1243" t="str">
            <v>Haut Nkam</v>
          </cell>
          <cell r="O1243" t="str">
            <v>Bandja</v>
          </cell>
          <cell r="P1243" t="str">
            <v>Prospere Fassu</v>
          </cell>
          <cell r="Q1243">
            <v>677548569</v>
          </cell>
          <cell r="R1243">
            <v>656072387</v>
          </cell>
          <cell r="S1243" t="str">
            <v>Vensa Mohammadu</v>
          </cell>
          <cell r="T1243" t="str">
            <v>GEORGES NAKHOUL</v>
          </cell>
          <cell r="U1243" t="str">
            <v>I H S</v>
          </cell>
        </row>
        <row r="1244">
          <cell r="A1244" t="str">
            <v>OST_266</v>
          </cell>
          <cell r="B1244" t="str">
            <v>IHS_BAF_057</v>
          </cell>
          <cell r="C1244" t="str">
            <v>OST_266</v>
          </cell>
          <cell r="D1244" t="str">
            <v>West</v>
          </cell>
          <cell r="E1244" t="str">
            <v>West</v>
          </cell>
          <cell r="F1244" t="str">
            <v>Bangangte-Lycee-Classique-IHS</v>
          </cell>
          <cell r="G1244" t="str">
            <v>P5</v>
          </cell>
          <cell r="H1244" t="str">
            <v>Grid-Gen</v>
          </cell>
          <cell r="I1244" t="str">
            <v>On Air</v>
          </cell>
          <cell r="J1244" t="str">
            <v>Outdoor</v>
          </cell>
          <cell r="K1244" t="str">
            <v>AC</v>
          </cell>
          <cell r="L1244" t="str">
            <v>I-Eng</v>
          </cell>
          <cell r="M1244" t="str">
            <v>Bafia</v>
          </cell>
          <cell r="N1244" t="str">
            <v>NDE</v>
          </cell>
          <cell r="O1244" t="str">
            <v>Bangangte</v>
          </cell>
          <cell r="P1244" t="str">
            <v>Prospere Fassu</v>
          </cell>
          <cell r="Q1244">
            <v>677548569</v>
          </cell>
          <cell r="R1244">
            <v>656072387</v>
          </cell>
          <cell r="S1244" t="str">
            <v>Vensa Mohammadu</v>
          </cell>
          <cell r="T1244" t="str">
            <v>GEORGES NAKHOUL</v>
          </cell>
          <cell r="U1244" t="str">
            <v>I H S</v>
          </cell>
        </row>
        <row r="1245">
          <cell r="A1245" t="str">
            <v>OST_183</v>
          </cell>
          <cell r="B1245" t="str">
            <v>IHS_BAF_052</v>
          </cell>
          <cell r="C1245" t="str">
            <v>OST_183</v>
          </cell>
          <cell r="D1245" t="str">
            <v>West</v>
          </cell>
          <cell r="E1245" t="str">
            <v>West</v>
          </cell>
          <cell r="F1245" t="str">
            <v>Bangoua</v>
          </cell>
          <cell r="G1245" t="str">
            <v>P5</v>
          </cell>
          <cell r="H1245" t="str">
            <v>Grid-Gen</v>
          </cell>
          <cell r="I1245" t="str">
            <v>On Air</v>
          </cell>
          <cell r="J1245" t="str">
            <v>Outdoor</v>
          </cell>
          <cell r="K1245" t="str">
            <v>AC</v>
          </cell>
          <cell r="L1245" t="str">
            <v>I-Eng</v>
          </cell>
          <cell r="M1245" t="str">
            <v>Bafia</v>
          </cell>
          <cell r="N1245" t="str">
            <v>NDE</v>
          </cell>
          <cell r="O1245" t="str">
            <v>Bangangte</v>
          </cell>
          <cell r="P1245" t="str">
            <v>Prospere Fassu</v>
          </cell>
          <cell r="Q1245">
            <v>677548569</v>
          </cell>
          <cell r="R1245">
            <v>656072387</v>
          </cell>
          <cell r="S1245" t="str">
            <v>Vensa Mohammadu</v>
          </cell>
          <cell r="T1245" t="str">
            <v>GEORGES NAKHOUL</v>
          </cell>
          <cell r="U1245" t="str">
            <v>I H S</v>
          </cell>
        </row>
        <row r="1246">
          <cell r="A1246" t="str">
            <v>OST_224</v>
          </cell>
          <cell r="B1246" t="str">
            <v>IHS_BFG_010</v>
          </cell>
          <cell r="C1246" t="str">
            <v>OST_224</v>
          </cell>
          <cell r="D1246" t="str">
            <v>West</v>
          </cell>
          <cell r="E1246" t="str">
            <v>West</v>
          </cell>
          <cell r="F1246" t="str">
            <v>Moumee-new</v>
          </cell>
          <cell r="G1246" t="str">
            <v>P5</v>
          </cell>
          <cell r="H1246" t="str">
            <v>Grid-Gen</v>
          </cell>
          <cell r="I1246" t="str">
            <v>On Air</v>
          </cell>
          <cell r="J1246" t="str">
            <v>Indoor</v>
          </cell>
          <cell r="K1246" t="str">
            <v>AC</v>
          </cell>
          <cell r="L1246" t="str">
            <v>I-Eng</v>
          </cell>
          <cell r="M1246" t="str">
            <v>Dschang</v>
          </cell>
          <cell r="N1246" t="str">
            <v>Haut Nkam</v>
          </cell>
          <cell r="O1246" t="str">
            <v>Kekem</v>
          </cell>
          <cell r="P1246" t="str">
            <v>Prospere Fassu</v>
          </cell>
          <cell r="Q1246">
            <v>677548569</v>
          </cell>
          <cell r="R1246">
            <v>656072387</v>
          </cell>
          <cell r="S1246" t="str">
            <v>Vensa Mohammadu</v>
          </cell>
          <cell r="T1246" t="str">
            <v>GEORGES NAKHOUL</v>
          </cell>
          <cell r="U1246" t="str">
            <v>I H S</v>
          </cell>
        </row>
        <row r="1247">
          <cell r="A1247" t="str">
            <v>OST_301</v>
          </cell>
          <cell r="B1247" t="str">
            <v>IHS_BAF_062</v>
          </cell>
          <cell r="C1247" t="str">
            <v>OST_301</v>
          </cell>
          <cell r="D1247" t="str">
            <v>West</v>
          </cell>
          <cell r="E1247" t="str">
            <v>West</v>
          </cell>
          <cell r="F1247" t="str">
            <v>Bantoum</v>
          </cell>
          <cell r="G1247" t="str">
            <v>P5</v>
          </cell>
          <cell r="H1247" t="str">
            <v>Grid-Gen</v>
          </cell>
          <cell r="I1247">
            <v>0</v>
          </cell>
          <cell r="J1247" t="str">
            <v>Indoor</v>
          </cell>
          <cell r="K1247" t="str">
            <v>AC</v>
          </cell>
          <cell r="L1247" t="str">
            <v>I-Eng</v>
          </cell>
          <cell r="M1247" t="str">
            <v>Bafia</v>
          </cell>
          <cell r="N1247" t="str">
            <v>NDE</v>
          </cell>
          <cell r="O1247" t="str">
            <v>Bangangte</v>
          </cell>
          <cell r="P1247" t="str">
            <v>Prospere Fassu</v>
          </cell>
          <cell r="Q1247">
            <v>677548569</v>
          </cell>
          <cell r="R1247">
            <v>656072387</v>
          </cell>
          <cell r="S1247" t="str">
            <v>Vensa Mohammadu</v>
          </cell>
          <cell r="T1247" t="str">
            <v>GEORGES NAKHOUL</v>
          </cell>
          <cell r="U1247" t="str">
            <v>I H S</v>
          </cell>
        </row>
        <row r="1248">
          <cell r="A1248" t="str">
            <v>OST_048</v>
          </cell>
          <cell r="B1248" t="str">
            <v>IHS_BAF_059</v>
          </cell>
          <cell r="C1248" t="str">
            <v>OST_048</v>
          </cell>
          <cell r="D1248" t="str">
            <v>West</v>
          </cell>
          <cell r="E1248" t="str">
            <v>West</v>
          </cell>
          <cell r="F1248" t="str">
            <v>Bambit-MTN</v>
          </cell>
          <cell r="G1248" t="str">
            <v>P5</v>
          </cell>
          <cell r="H1248" t="str">
            <v>Grid-Gen</v>
          </cell>
          <cell r="I1248" t="str">
            <v>On Air</v>
          </cell>
          <cell r="J1248" t="str">
            <v>Indoor</v>
          </cell>
          <cell r="K1248" t="str">
            <v>AC</v>
          </cell>
          <cell r="L1248" t="str">
            <v>I-Eng</v>
          </cell>
          <cell r="M1248" t="str">
            <v>Bafia</v>
          </cell>
          <cell r="N1248" t="str">
            <v>NDE</v>
          </cell>
          <cell r="O1248" t="str">
            <v>Bangangte</v>
          </cell>
          <cell r="P1248" t="str">
            <v>Prospere Fassu</v>
          </cell>
          <cell r="Q1248">
            <v>677548569</v>
          </cell>
          <cell r="R1248">
            <v>656072387</v>
          </cell>
          <cell r="S1248" t="str">
            <v>Vensa Mohammadu</v>
          </cell>
          <cell r="T1248" t="str">
            <v>GEORGES NAKHOUL</v>
          </cell>
          <cell r="U1248" t="str">
            <v>I H S</v>
          </cell>
        </row>
        <row r="1249">
          <cell r="A1249" t="str">
            <v>CTR_223</v>
          </cell>
          <cell r="B1249" t="str">
            <v>IHS_YND_400</v>
          </cell>
          <cell r="C1249" t="str">
            <v>CTR_223</v>
          </cell>
          <cell r="D1249" t="str">
            <v>West</v>
          </cell>
          <cell r="E1249" t="str">
            <v>West</v>
          </cell>
          <cell r="F1249" t="str">
            <v>Botatango-MTN</v>
          </cell>
          <cell r="G1249" t="str">
            <v>P5</v>
          </cell>
          <cell r="H1249" t="str">
            <v>Solar-Gen</v>
          </cell>
          <cell r="I1249" t="str">
            <v>On Air</v>
          </cell>
          <cell r="J1249" t="str">
            <v>Indoor</v>
          </cell>
          <cell r="K1249" t="str">
            <v>AC</v>
          </cell>
          <cell r="L1249" t="str">
            <v>I-Eng</v>
          </cell>
          <cell r="M1249" t="str">
            <v>Bafia</v>
          </cell>
          <cell r="N1249" t="str">
            <v>Mbam et inoubou</v>
          </cell>
          <cell r="O1249" t="str">
            <v>Balamba</v>
          </cell>
          <cell r="P1249" t="str">
            <v>Prospere Fassu</v>
          </cell>
          <cell r="Q1249">
            <v>677548569</v>
          </cell>
          <cell r="R1249">
            <v>656072387</v>
          </cell>
          <cell r="S1249" t="str">
            <v>Vensa Mohammadu</v>
          </cell>
          <cell r="T1249" t="str">
            <v>GEORGES NAKHOUL</v>
          </cell>
          <cell r="U1249" t="str">
            <v>I H S</v>
          </cell>
        </row>
        <row r="1250">
          <cell r="B1250" t="str">
            <v>IHS_MBG_031</v>
          </cell>
          <cell r="D1250" t="str">
            <v>West</v>
          </cell>
          <cell r="E1250" t="str">
            <v>West</v>
          </cell>
          <cell r="F1250" t="str">
            <v>Lelem</v>
          </cell>
          <cell r="G1250" t="str">
            <v>P4</v>
          </cell>
          <cell r="H1250" t="str">
            <v>Solar Only</v>
          </cell>
          <cell r="I1250" t="str">
            <v>On Air</v>
          </cell>
          <cell r="J1250" t="str">
            <v>Outdoor</v>
          </cell>
          <cell r="K1250" t="str">
            <v>AC</v>
          </cell>
          <cell r="L1250" t="str">
            <v>I-Eng</v>
          </cell>
          <cell r="M1250" t="str">
            <v>Bafia</v>
          </cell>
          <cell r="N1250" t="str">
            <v>Mbam et inoubou</v>
          </cell>
          <cell r="O1250" t="str">
            <v>N/A</v>
          </cell>
          <cell r="P1250" t="str">
            <v>Prospere Fassu</v>
          </cell>
          <cell r="Q1250">
            <v>677548569</v>
          </cell>
          <cell r="R1250">
            <v>656072387</v>
          </cell>
          <cell r="S1250" t="str">
            <v>Vensa Mohammadu</v>
          </cell>
          <cell r="T1250" t="str">
            <v>GEORGES NAKHOUL</v>
          </cell>
          <cell r="U1250" t="str">
            <v>I H S</v>
          </cell>
        </row>
        <row r="1251">
          <cell r="A1251" t="str">
            <v>EXN_020</v>
          </cell>
          <cell r="B1251" t="str">
            <v>IHS_KSR_018</v>
          </cell>
          <cell r="C1251" t="str">
            <v>EXN_020</v>
          </cell>
          <cell r="D1251" t="str">
            <v>North</v>
          </cell>
          <cell r="E1251" t="str">
            <v>Far North</v>
          </cell>
          <cell r="F1251" t="str">
            <v>Makary</v>
          </cell>
          <cell r="G1251" t="str">
            <v>P2</v>
          </cell>
          <cell r="H1251" t="str">
            <v>Solar-Gen</v>
          </cell>
          <cell r="I1251" t="str">
            <v>On Air</v>
          </cell>
          <cell r="J1251" t="str">
            <v>Indoor</v>
          </cell>
          <cell r="K1251" t="str">
            <v>AC</v>
          </cell>
          <cell r="L1251" t="str">
            <v>I-Eng</v>
          </cell>
          <cell r="M1251" t="str">
            <v>Kousseri</v>
          </cell>
          <cell r="N1251" t="str">
            <v>LOGONE ET CHARI</v>
          </cell>
          <cell r="O1251" t="str">
            <v>MAKARY</v>
          </cell>
          <cell r="P1251" t="str">
            <v>Renaud Omog</v>
          </cell>
          <cell r="Q1251">
            <v>672544188</v>
          </cell>
          <cell r="R1251">
            <v>657105012</v>
          </cell>
          <cell r="S1251" t="str">
            <v>Alain Etoundi</v>
          </cell>
          <cell r="T1251" t="str">
            <v>Valeur HOUELL</v>
          </cell>
          <cell r="U1251" t="str">
            <v>I H S</v>
          </cell>
        </row>
        <row r="1252">
          <cell r="A1252" t="str">
            <v>EXN_021</v>
          </cell>
          <cell r="B1252" t="str">
            <v>IHS_KSR_009</v>
          </cell>
          <cell r="C1252" t="str">
            <v>EXN_021</v>
          </cell>
          <cell r="D1252" t="str">
            <v>North</v>
          </cell>
          <cell r="E1252" t="str">
            <v>Far North</v>
          </cell>
          <cell r="F1252" t="str">
            <v>Goulfey</v>
          </cell>
          <cell r="G1252" t="str">
            <v>P2</v>
          </cell>
          <cell r="H1252" t="str">
            <v>Solar-Gen</v>
          </cell>
          <cell r="I1252" t="str">
            <v>On Air</v>
          </cell>
          <cell r="J1252" t="str">
            <v>Indoor</v>
          </cell>
          <cell r="K1252" t="str">
            <v>AC</v>
          </cell>
          <cell r="L1252" t="str">
            <v>I-Eng</v>
          </cell>
          <cell r="M1252" t="str">
            <v>Kousseri</v>
          </cell>
          <cell r="N1252" t="str">
            <v>LOGONE ET CHARI</v>
          </cell>
          <cell r="O1252" t="str">
            <v>COMMUNE GOULFEY</v>
          </cell>
          <cell r="P1252" t="str">
            <v>Renaud Omog</v>
          </cell>
          <cell r="Q1252">
            <v>672544188</v>
          </cell>
          <cell r="R1252">
            <v>657105012</v>
          </cell>
          <cell r="S1252" t="str">
            <v>Alain Etoundi</v>
          </cell>
          <cell r="T1252" t="str">
            <v>Valeur HOUELL</v>
          </cell>
          <cell r="U1252" t="str">
            <v>I H S</v>
          </cell>
        </row>
        <row r="1253">
          <cell r="A1253" t="str">
            <v>EXN_223</v>
          </cell>
          <cell r="B1253" t="str">
            <v>IHS_KSR_102</v>
          </cell>
          <cell r="C1253" t="str">
            <v>EXN_223</v>
          </cell>
          <cell r="D1253" t="str">
            <v>North</v>
          </cell>
          <cell r="E1253" t="str">
            <v>Far North</v>
          </cell>
          <cell r="F1253" t="str">
            <v>Mada-IHS</v>
          </cell>
          <cell r="G1253" t="str">
            <v>P4</v>
          </cell>
          <cell r="H1253" t="str">
            <v>Gen Only</v>
          </cell>
          <cell r="I1253" t="str">
            <v>On Air</v>
          </cell>
          <cell r="J1253" t="str">
            <v>Outdoor</v>
          </cell>
          <cell r="K1253" t="str">
            <v>AC</v>
          </cell>
          <cell r="L1253" t="str">
            <v>I-Eng</v>
          </cell>
          <cell r="M1253" t="str">
            <v>Kousseri</v>
          </cell>
          <cell r="N1253" t="str">
            <v>LOGONE ET CHARI</v>
          </cell>
          <cell r="O1253" t="str">
            <v>MAKARY</v>
          </cell>
          <cell r="P1253" t="str">
            <v>Renaud Omog</v>
          </cell>
          <cell r="Q1253">
            <v>672544188</v>
          </cell>
          <cell r="R1253">
            <v>657105012</v>
          </cell>
          <cell r="S1253" t="str">
            <v>Alain Etoundi</v>
          </cell>
          <cell r="T1253" t="str">
            <v>Valeur HOUELL</v>
          </cell>
          <cell r="U1253" t="str">
            <v>I H S</v>
          </cell>
        </row>
        <row r="1254">
          <cell r="A1254" t="str">
            <v>EXN_224</v>
          </cell>
          <cell r="B1254" t="str">
            <v>IHS_KSR_104</v>
          </cell>
          <cell r="C1254" t="str">
            <v>EXN_224</v>
          </cell>
          <cell r="D1254" t="str">
            <v>North</v>
          </cell>
          <cell r="E1254" t="str">
            <v>Far North</v>
          </cell>
          <cell r="F1254" t="str">
            <v>Hile-Alifa-IHS</v>
          </cell>
          <cell r="G1254" t="str">
            <v>P4</v>
          </cell>
          <cell r="H1254" t="str">
            <v>Hybrid-Gen</v>
          </cell>
          <cell r="I1254" t="str">
            <v>On Air</v>
          </cell>
          <cell r="J1254" t="str">
            <v>Outdoor</v>
          </cell>
          <cell r="K1254" t="str">
            <v>AC</v>
          </cell>
          <cell r="L1254" t="str">
            <v>I-Eng</v>
          </cell>
          <cell r="M1254" t="str">
            <v>Kousseri</v>
          </cell>
          <cell r="N1254" t="str">
            <v>LOGONE ET CHARI</v>
          </cell>
          <cell r="O1254" t="str">
            <v>HILE ALIFA</v>
          </cell>
          <cell r="P1254" t="str">
            <v>Renaud Omog</v>
          </cell>
          <cell r="Q1254">
            <v>672544188</v>
          </cell>
          <cell r="R1254">
            <v>657105012</v>
          </cell>
          <cell r="S1254" t="str">
            <v>Alain Etoundi</v>
          </cell>
          <cell r="T1254" t="str">
            <v>Valeur HOUELL</v>
          </cell>
          <cell r="U1254" t="str">
            <v>I H S</v>
          </cell>
        </row>
        <row r="1255">
          <cell r="A1255" t="str">
            <v>EXN_133</v>
          </cell>
          <cell r="B1255" t="str">
            <v>IHS_KSR_020</v>
          </cell>
          <cell r="C1255" t="str">
            <v>EXN_133</v>
          </cell>
          <cell r="D1255" t="str">
            <v>North</v>
          </cell>
          <cell r="E1255" t="str">
            <v>Far North</v>
          </cell>
          <cell r="F1255" t="str">
            <v>Darrack</v>
          </cell>
          <cell r="G1255" t="str">
            <v>P4</v>
          </cell>
          <cell r="H1255" t="str">
            <v>Solar-Gen</v>
          </cell>
          <cell r="I1255" t="str">
            <v>On Air</v>
          </cell>
          <cell r="J1255" t="str">
            <v>Outdoor</v>
          </cell>
          <cell r="K1255" t="str">
            <v>AC</v>
          </cell>
          <cell r="L1255" t="str">
            <v>I-Eng</v>
          </cell>
          <cell r="M1255" t="str">
            <v>Kousseri</v>
          </cell>
          <cell r="N1255" t="str">
            <v>LOGONE ET CHARI</v>
          </cell>
          <cell r="O1255" t="str">
            <v>DARRACK</v>
          </cell>
          <cell r="P1255" t="str">
            <v>Renaud Omog</v>
          </cell>
          <cell r="Q1255">
            <v>672544188</v>
          </cell>
          <cell r="R1255">
            <v>657105012</v>
          </cell>
          <cell r="S1255" t="str">
            <v>Alain Etoundi</v>
          </cell>
          <cell r="T1255" t="str">
            <v>Valeur HOUELL</v>
          </cell>
          <cell r="U1255" t="str">
            <v>I H S</v>
          </cell>
        </row>
        <row r="1256">
          <cell r="A1256" t="str">
            <v>EXN_013</v>
          </cell>
          <cell r="B1256" t="str">
            <v>IHS_KSR_016</v>
          </cell>
          <cell r="C1256" t="str">
            <v>EXN_013</v>
          </cell>
          <cell r="D1256" t="str">
            <v>North</v>
          </cell>
          <cell r="E1256" t="str">
            <v>Far North</v>
          </cell>
          <cell r="F1256" t="str">
            <v>Fotokol</v>
          </cell>
          <cell r="G1256" t="str">
            <v>P5</v>
          </cell>
          <cell r="H1256" t="str">
            <v>Solar-Gen</v>
          </cell>
          <cell r="I1256" t="str">
            <v>On Air</v>
          </cell>
          <cell r="J1256" t="str">
            <v>Outdoor</v>
          </cell>
          <cell r="K1256" t="str">
            <v>AC</v>
          </cell>
          <cell r="L1256" t="str">
            <v>I-Eng</v>
          </cell>
          <cell r="M1256" t="str">
            <v>Kousseri</v>
          </cell>
          <cell r="N1256" t="str">
            <v>LOGONE ET CHARI</v>
          </cell>
          <cell r="O1256" t="str">
            <v>FOTOKOL</v>
          </cell>
          <cell r="P1256" t="str">
            <v>Renaud Omog</v>
          </cell>
          <cell r="Q1256">
            <v>672544188</v>
          </cell>
          <cell r="R1256">
            <v>657105012</v>
          </cell>
          <cell r="S1256" t="str">
            <v>Alain Etoundi</v>
          </cell>
          <cell r="T1256" t="str">
            <v>Valeur HOUELL</v>
          </cell>
          <cell r="U1256" t="str">
            <v>I H S</v>
          </cell>
        </row>
        <row r="1257">
          <cell r="A1257" t="str">
            <v>EXN_041</v>
          </cell>
          <cell r="B1257" t="str">
            <v>IHS_KSR_019</v>
          </cell>
          <cell r="C1257" t="str">
            <v>EXN_041</v>
          </cell>
          <cell r="D1257" t="str">
            <v>North</v>
          </cell>
          <cell r="E1257" t="str">
            <v>Far North</v>
          </cell>
          <cell r="F1257" t="str">
            <v>Blangoua</v>
          </cell>
          <cell r="G1257" t="str">
            <v>P5</v>
          </cell>
          <cell r="H1257" t="str">
            <v>Solar-Gen</v>
          </cell>
          <cell r="I1257" t="str">
            <v>On Air</v>
          </cell>
          <cell r="J1257" t="str">
            <v>Outdoor</v>
          </cell>
          <cell r="K1257" t="str">
            <v>AC</v>
          </cell>
          <cell r="L1257" t="str">
            <v>I-Eng</v>
          </cell>
          <cell r="M1257" t="str">
            <v>Kousseri</v>
          </cell>
          <cell r="N1257" t="str">
            <v>LOGONE ET CHARI</v>
          </cell>
          <cell r="O1257" t="str">
            <v>COMMUNE BLANGOUA</v>
          </cell>
          <cell r="P1257" t="str">
            <v>Renaud Omog</v>
          </cell>
          <cell r="Q1257">
            <v>672544188</v>
          </cell>
          <cell r="R1257">
            <v>657105012</v>
          </cell>
          <cell r="S1257" t="str">
            <v>Alain Etoundi</v>
          </cell>
          <cell r="T1257" t="str">
            <v>Valeur HOUELL</v>
          </cell>
          <cell r="U1257" t="str">
            <v>I H S</v>
          </cell>
        </row>
        <row r="1258">
          <cell r="A1258" t="str">
            <v>EXN_225</v>
          </cell>
          <cell r="B1258" t="str">
            <v>IHS_KSR_107</v>
          </cell>
          <cell r="C1258" t="str">
            <v>EXN_225</v>
          </cell>
          <cell r="D1258" t="str">
            <v>North</v>
          </cell>
          <cell r="E1258" t="str">
            <v>Far North</v>
          </cell>
          <cell r="F1258" t="str">
            <v>Tchika</v>
          </cell>
          <cell r="G1258" t="str">
            <v>P5</v>
          </cell>
          <cell r="H1258" t="str">
            <v>Hybrid-Gen</v>
          </cell>
          <cell r="I1258" t="str">
            <v>On Air</v>
          </cell>
          <cell r="J1258" t="str">
            <v>Outdoor</v>
          </cell>
          <cell r="K1258" t="str">
            <v>AC</v>
          </cell>
          <cell r="L1258" t="str">
            <v>I-Eng</v>
          </cell>
          <cell r="M1258" t="str">
            <v>Kousseri</v>
          </cell>
          <cell r="N1258" t="str">
            <v>LOGONE ET CHARI</v>
          </cell>
          <cell r="O1258" t="str">
            <v>HILE ALIFA</v>
          </cell>
          <cell r="P1258" t="str">
            <v>Renaud Omog</v>
          </cell>
          <cell r="Q1258">
            <v>672544188</v>
          </cell>
          <cell r="R1258">
            <v>657105012</v>
          </cell>
          <cell r="S1258" t="str">
            <v>Alain Etoundi</v>
          </cell>
          <cell r="T1258" t="str">
            <v>Valeur HOUELL</v>
          </cell>
          <cell r="U1258" t="str">
            <v>I H S</v>
          </cell>
        </row>
        <row r="1259">
          <cell r="A1259" t="str">
            <v>EXN_259</v>
          </cell>
          <cell r="B1259" t="str">
            <v>IHS_KSR_103</v>
          </cell>
          <cell r="C1259" t="str">
            <v>EXN_259</v>
          </cell>
          <cell r="D1259" t="str">
            <v>North</v>
          </cell>
          <cell r="E1259" t="str">
            <v>Far North</v>
          </cell>
          <cell r="F1259" t="str">
            <v>FOTOKOL TOWN</v>
          </cell>
          <cell r="G1259" t="str">
            <v>P2</v>
          </cell>
          <cell r="H1259" t="str">
            <v>Hybrid-Gen</v>
          </cell>
          <cell r="I1259">
            <v>0</v>
          </cell>
          <cell r="J1259" t="str">
            <v>Outdoor</v>
          </cell>
          <cell r="K1259" t="str">
            <v>AC</v>
          </cell>
          <cell r="L1259" t="str">
            <v>I-Eng</v>
          </cell>
          <cell r="M1259" t="str">
            <v>Kousseri</v>
          </cell>
          <cell r="N1259" t="str">
            <v>LOGONE ET CHARI</v>
          </cell>
          <cell r="O1259" t="str">
            <v>FOTOKOL</v>
          </cell>
          <cell r="P1259" t="str">
            <v>Renaud Omog</v>
          </cell>
          <cell r="Q1259">
            <v>677549882</v>
          </cell>
          <cell r="R1259">
            <v>655999882</v>
          </cell>
          <cell r="S1259" t="str">
            <v>Alain Etoundi</v>
          </cell>
          <cell r="T1259" t="str">
            <v>Valeur HOUELL</v>
          </cell>
          <cell r="U1259" t="str">
            <v>I H S</v>
          </cell>
        </row>
        <row r="1260">
          <cell r="A1260" t="str">
            <v>ADM_127</v>
          </cell>
          <cell r="B1260" t="str">
            <v>IHS_NGD_226</v>
          </cell>
          <cell r="C1260" t="str">
            <v>ADM_127</v>
          </cell>
          <cell r="D1260" t="str">
            <v>North</v>
          </cell>
          <cell r="E1260" t="str">
            <v>Adamawa</v>
          </cell>
          <cell r="F1260" t="str">
            <v>Ngaoundere University II</v>
          </cell>
          <cell r="G1260" t="str">
            <v>P2</v>
          </cell>
          <cell r="H1260" t="str">
            <v>Grid-Gen</v>
          </cell>
          <cell r="I1260" t="str">
            <v>On Air</v>
          </cell>
          <cell r="J1260" t="str">
            <v>Indoor</v>
          </cell>
          <cell r="K1260" t="str">
            <v>AC</v>
          </cell>
          <cell r="L1260" t="str">
            <v>I-Eng</v>
          </cell>
          <cell r="M1260" t="str">
            <v>Ngaoundere</v>
          </cell>
          <cell r="N1260" t="str">
            <v>VINA</v>
          </cell>
          <cell r="O1260" t="str">
            <v>NGAOUNDERE 3</v>
          </cell>
          <cell r="P1260" t="str">
            <v>Richard Nganmo</v>
          </cell>
          <cell r="Q1260">
            <v>655999898</v>
          </cell>
          <cell r="R1260">
            <v>673457084</v>
          </cell>
          <cell r="S1260" t="str">
            <v>Alain Etoundi</v>
          </cell>
          <cell r="T1260" t="str">
            <v>Valeur HOUELL</v>
          </cell>
          <cell r="U1260" t="str">
            <v>I H S</v>
          </cell>
        </row>
        <row r="1261">
          <cell r="A1261" t="str">
            <v>ADM_005</v>
          </cell>
          <cell r="B1261" t="str">
            <v>IHS_GAR_078</v>
          </cell>
          <cell r="C1261" t="str">
            <v>ADM_005</v>
          </cell>
          <cell r="D1261" t="str">
            <v>North</v>
          </cell>
          <cell r="E1261" t="str">
            <v>North</v>
          </cell>
          <cell r="F1261" t="str">
            <v>Touboro</v>
          </cell>
          <cell r="G1261" t="str">
            <v>P2</v>
          </cell>
          <cell r="H1261" t="str">
            <v>Grid-Gen</v>
          </cell>
          <cell r="I1261" t="str">
            <v>On Air</v>
          </cell>
          <cell r="J1261" t="str">
            <v>Indoor</v>
          </cell>
          <cell r="K1261" t="str">
            <v>AC</v>
          </cell>
          <cell r="L1261" t="str">
            <v>I-Eng</v>
          </cell>
          <cell r="M1261" t="str">
            <v>Garoua 1</v>
          </cell>
          <cell r="N1261" t="str">
            <v>MAYO REY</v>
          </cell>
          <cell r="O1261" t="str">
            <v>touboro</v>
          </cell>
          <cell r="P1261" t="str">
            <v>Richard Nganmo</v>
          </cell>
          <cell r="Q1261">
            <v>655999898</v>
          </cell>
          <cell r="R1261">
            <v>673457084</v>
          </cell>
          <cell r="S1261" t="str">
            <v>Alain Etoundi</v>
          </cell>
          <cell r="T1261" t="str">
            <v>Valeur HOUELL</v>
          </cell>
          <cell r="U1261" t="str">
            <v>I H S</v>
          </cell>
        </row>
        <row r="1262">
          <cell r="A1262" t="str">
            <v>ADM_016</v>
          </cell>
          <cell r="B1262" t="str">
            <v>IHS_NGD_032</v>
          </cell>
          <cell r="C1262" t="str">
            <v>ADM_016</v>
          </cell>
          <cell r="D1262" t="str">
            <v>North</v>
          </cell>
          <cell r="E1262" t="str">
            <v>Adamawa</v>
          </cell>
          <cell r="F1262" t="str">
            <v>Tchabal</v>
          </cell>
          <cell r="G1262" t="str">
            <v>P2</v>
          </cell>
          <cell r="H1262" t="str">
            <v>Solar-Grid-Gen</v>
          </cell>
          <cell r="I1262" t="str">
            <v>On Air</v>
          </cell>
          <cell r="J1262" t="str">
            <v>Indoor</v>
          </cell>
          <cell r="K1262" t="str">
            <v>AC</v>
          </cell>
          <cell r="L1262" t="str">
            <v>I-Eng</v>
          </cell>
          <cell r="M1262" t="str">
            <v>Ngaoundere</v>
          </cell>
          <cell r="N1262" t="str">
            <v>VINA</v>
          </cell>
          <cell r="O1262" t="str">
            <v>NGAOUNEDERE 3</v>
          </cell>
          <cell r="P1262" t="str">
            <v>Richard Nganmo</v>
          </cell>
          <cell r="Q1262">
            <v>655999898</v>
          </cell>
          <cell r="R1262">
            <v>673457084</v>
          </cell>
          <cell r="S1262" t="str">
            <v>Alain Etoundi</v>
          </cell>
          <cell r="T1262" t="str">
            <v>Valeur HOUELL</v>
          </cell>
          <cell r="U1262" t="str">
            <v>I H S</v>
          </cell>
        </row>
        <row r="1263">
          <cell r="A1263" t="str">
            <v>NRD_813</v>
          </cell>
          <cell r="B1263" t="str">
            <v>IHS_GAR_121</v>
          </cell>
          <cell r="C1263" t="str">
            <v>NRD_813</v>
          </cell>
          <cell r="D1263" t="str">
            <v>North</v>
          </cell>
          <cell r="E1263" t="str">
            <v>North</v>
          </cell>
          <cell r="F1263" t="str">
            <v>Nana-IHS</v>
          </cell>
          <cell r="G1263" t="str">
            <v>P2</v>
          </cell>
          <cell r="H1263" t="str">
            <v>Solar-Gen</v>
          </cell>
          <cell r="I1263" t="str">
            <v>On Air</v>
          </cell>
          <cell r="J1263" t="str">
            <v>Indoor</v>
          </cell>
          <cell r="K1263" t="str">
            <v>AC</v>
          </cell>
          <cell r="L1263" t="str">
            <v>I-Eng</v>
          </cell>
          <cell r="M1263" t="str">
            <v>Garoua 1</v>
          </cell>
          <cell r="N1263" t="str">
            <v>MAYO REY</v>
          </cell>
          <cell r="O1263" t="str">
            <v>touboro</v>
          </cell>
          <cell r="P1263" t="str">
            <v>Richard Nganmo</v>
          </cell>
          <cell r="Q1263">
            <v>655999898</v>
          </cell>
          <cell r="R1263">
            <v>673457084</v>
          </cell>
          <cell r="S1263" t="str">
            <v>Alain Etoundi</v>
          </cell>
          <cell r="T1263" t="str">
            <v>Valeur HOUELL</v>
          </cell>
          <cell r="U1263" t="str">
            <v>I H S</v>
          </cell>
        </row>
        <row r="1264">
          <cell r="A1264" t="str">
            <v>ADM_115</v>
          </cell>
          <cell r="B1264" t="str">
            <v>IHS_NGD_202</v>
          </cell>
          <cell r="C1264" t="str">
            <v>ADM_115</v>
          </cell>
          <cell r="D1264" t="str">
            <v>North</v>
          </cell>
          <cell r="E1264" t="str">
            <v>Adamawa</v>
          </cell>
          <cell r="F1264" t="str">
            <v>Ngaoundere Audi</v>
          </cell>
          <cell r="G1264" t="str">
            <v>P2</v>
          </cell>
          <cell r="H1264" t="str">
            <v>Grid-Gen</v>
          </cell>
          <cell r="I1264" t="str">
            <v>On Air</v>
          </cell>
          <cell r="J1264" t="str">
            <v>Indoor</v>
          </cell>
          <cell r="K1264" t="str">
            <v>AC</v>
          </cell>
          <cell r="L1264" t="str">
            <v>I-Eng</v>
          </cell>
          <cell r="M1264" t="str">
            <v>Ngaoundere</v>
          </cell>
          <cell r="N1264" t="str">
            <v>VINA</v>
          </cell>
          <cell r="O1264" t="str">
            <v>NGAOUNEDERE 1</v>
          </cell>
          <cell r="P1264" t="str">
            <v>Richard Nganmo</v>
          </cell>
          <cell r="Q1264">
            <v>655999898</v>
          </cell>
          <cell r="R1264">
            <v>673457084</v>
          </cell>
          <cell r="S1264" t="str">
            <v>Alain Etoundi</v>
          </cell>
          <cell r="T1264" t="str">
            <v>Valeur HOUELL</v>
          </cell>
          <cell r="U1264" t="str">
            <v>I H S</v>
          </cell>
        </row>
        <row r="1265">
          <cell r="A1265" t="str">
            <v>ADM_085</v>
          </cell>
          <cell r="B1265" t="str">
            <v>IHS_NGD_206</v>
          </cell>
          <cell r="C1265" t="str">
            <v>ADM_085</v>
          </cell>
          <cell r="D1265" t="str">
            <v>North</v>
          </cell>
          <cell r="E1265" t="str">
            <v>Adamawa</v>
          </cell>
          <cell r="F1265" t="str">
            <v>Ngd-Bamyangal-II</v>
          </cell>
          <cell r="G1265" t="str">
            <v>P3</v>
          </cell>
          <cell r="H1265" t="str">
            <v>Grid-Gen</v>
          </cell>
          <cell r="I1265" t="str">
            <v>On Air</v>
          </cell>
          <cell r="J1265" t="str">
            <v>Outdoor</v>
          </cell>
          <cell r="K1265" t="str">
            <v>AC</v>
          </cell>
          <cell r="L1265" t="str">
            <v>I-Eng</v>
          </cell>
          <cell r="M1265" t="str">
            <v>Ngaoundere</v>
          </cell>
          <cell r="N1265" t="str">
            <v>VINA</v>
          </cell>
          <cell r="O1265" t="str">
            <v>NGAOUNDERE 1</v>
          </cell>
          <cell r="P1265" t="str">
            <v>Richard Nganmo</v>
          </cell>
          <cell r="Q1265">
            <v>655999898</v>
          </cell>
          <cell r="R1265">
            <v>673457084</v>
          </cell>
          <cell r="S1265" t="str">
            <v>Alain Etoundi</v>
          </cell>
          <cell r="T1265" t="str">
            <v>Valeur HOUELL</v>
          </cell>
          <cell r="U1265" t="str">
            <v>I H S</v>
          </cell>
        </row>
        <row r="1266">
          <cell r="A1266" t="str">
            <v>ADM_048</v>
          </cell>
          <cell r="B1266" t="str">
            <v>IHS_NGD_006</v>
          </cell>
          <cell r="C1266" t="str">
            <v>ADM_048</v>
          </cell>
          <cell r="D1266" t="str">
            <v>North</v>
          </cell>
          <cell r="E1266" t="str">
            <v>Adamawa</v>
          </cell>
          <cell r="F1266" t="str">
            <v>Ngd-Q-Haoussa</v>
          </cell>
          <cell r="G1266" t="str">
            <v>P3</v>
          </cell>
          <cell r="H1266" t="str">
            <v>Grid-Gen</v>
          </cell>
          <cell r="I1266" t="str">
            <v>On Air</v>
          </cell>
          <cell r="J1266" t="str">
            <v>Outdoor</v>
          </cell>
          <cell r="K1266" t="str">
            <v>AC</v>
          </cell>
          <cell r="L1266" t="str">
            <v>I-Eng</v>
          </cell>
          <cell r="M1266" t="str">
            <v>Ngaoundere</v>
          </cell>
          <cell r="N1266" t="str">
            <v>VINA</v>
          </cell>
          <cell r="O1266" t="str">
            <v>NGAOUNDERE 1</v>
          </cell>
          <cell r="P1266" t="str">
            <v>Richard Nganmo</v>
          </cell>
          <cell r="Q1266">
            <v>655999898</v>
          </cell>
          <cell r="R1266">
            <v>673457084</v>
          </cell>
          <cell r="S1266" t="str">
            <v>Alain Etoundi</v>
          </cell>
          <cell r="T1266" t="str">
            <v>Valeur HOUELL</v>
          </cell>
          <cell r="U1266" t="str">
            <v>I H S</v>
          </cell>
        </row>
        <row r="1267">
          <cell r="A1267" t="str">
            <v>ADM_035</v>
          </cell>
          <cell r="B1267" t="str">
            <v>IHS_NGD_010</v>
          </cell>
          <cell r="C1267" t="str">
            <v>ADM_035</v>
          </cell>
          <cell r="D1267" t="str">
            <v>North</v>
          </cell>
          <cell r="E1267" t="str">
            <v>Adamawa</v>
          </cell>
          <cell r="F1267" t="str">
            <v>Ngd-Baladji</v>
          </cell>
          <cell r="G1267" t="str">
            <v>P3</v>
          </cell>
          <cell r="H1267" t="str">
            <v>Grid-Gen</v>
          </cell>
          <cell r="I1267" t="str">
            <v>On Air</v>
          </cell>
          <cell r="J1267" t="str">
            <v>Outdoor</v>
          </cell>
          <cell r="K1267" t="str">
            <v>AC</v>
          </cell>
          <cell r="L1267" t="str">
            <v>I-Eng</v>
          </cell>
          <cell r="M1267" t="str">
            <v>Ngaoundere</v>
          </cell>
          <cell r="N1267" t="str">
            <v>VINA</v>
          </cell>
          <cell r="O1267" t="str">
            <v>NGAOUNEDERE 1</v>
          </cell>
          <cell r="P1267" t="str">
            <v>Richard Nganmo</v>
          </cell>
          <cell r="Q1267">
            <v>655999898</v>
          </cell>
          <cell r="R1267">
            <v>673457084</v>
          </cell>
          <cell r="S1267" t="str">
            <v>Alain Etoundi</v>
          </cell>
          <cell r="T1267" t="str">
            <v>Valeur HOUELL</v>
          </cell>
          <cell r="U1267" t="str">
            <v>I H S</v>
          </cell>
        </row>
        <row r="1268">
          <cell r="A1268" t="str">
            <v>ADM_018</v>
          </cell>
          <cell r="B1268" t="str">
            <v>IHS_NGD_011</v>
          </cell>
          <cell r="C1268" t="str">
            <v>ADM_018</v>
          </cell>
          <cell r="D1268" t="str">
            <v>North</v>
          </cell>
          <cell r="E1268" t="str">
            <v>Adamawa</v>
          </cell>
          <cell r="F1268" t="str">
            <v>Ngd-Ville</v>
          </cell>
          <cell r="G1268" t="str">
            <v>P3</v>
          </cell>
          <cell r="H1268" t="str">
            <v>Grid-Gen</v>
          </cell>
          <cell r="I1268" t="str">
            <v>On Air</v>
          </cell>
          <cell r="J1268" t="str">
            <v>Indoor</v>
          </cell>
          <cell r="K1268" t="str">
            <v>AC</v>
          </cell>
          <cell r="L1268" t="str">
            <v>I-Eng</v>
          </cell>
          <cell r="M1268" t="str">
            <v>Ngaoundere</v>
          </cell>
          <cell r="N1268" t="str">
            <v>VINA</v>
          </cell>
          <cell r="O1268" t="str">
            <v>NGAOUNEDERE 1</v>
          </cell>
          <cell r="P1268" t="str">
            <v>Richard Nganmo</v>
          </cell>
          <cell r="Q1268">
            <v>655999898</v>
          </cell>
          <cell r="R1268">
            <v>673457084</v>
          </cell>
          <cell r="S1268" t="str">
            <v>Alain Etoundi</v>
          </cell>
          <cell r="T1268" t="str">
            <v>Valeur HOUELL</v>
          </cell>
          <cell r="U1268" t="str">
            <v>I H S</v>
          </cell>
        </row>
        <row r="1269">
          <cell r="A1269" t="str">
            <v>ADM_057</v>
          </cell>
          <cell r="B1269" t="str">
            <v>IHS_NGD_035</v>
          </cell>
          <cell r="C1269" t="str">
            <v>ADM_057</v>
          </cell>
          <cell r="D1269" t="str">
            <v>North</v>
          </cell>
          <cell r="E1269" t="str">
            <v>Adamawa</v>
          </cell>
          <cell r="F1269" t="str">
            <v>Ngd-Stade</v>
          </cell>
          <cell r="G1269" t="str">
            <v>P3</v>
          </cell>
          <cell r="H1269" t="str">
            <v>Grid Only</v>
          </cell>
          <cell r="I1269" t="str">
            <v>On Air</v>
          </cell>
          <cell r="J1269" t="str">
            <v>Outdoor</v>
          </cell>
          <cell r="K1269" t="str">
            <v>AC</v>
          </cell>
          <cell r="L1269" t="str">
            <v>I-Eng</v>
          </cell>
          <cell r="M1269" t="str">
            <v>Ngaoundere</v>
          </cell>
          <cell r="N1269" t="str">
            <v>VINA</v>
          </cell>
          <cell r="O1269" t="str">
            <v>NGAOUNEDERE 1</v>
          </cell>
          <cell r="P1269" t="str">
            <v>Richard Nganmo</v>
          </cell>
          <cell r="Q1269">
            <v>655999898</v>
          </cell>
          <cell r="R1269">
            <v>673457084</v>
          </cell>
          <cell r="S1269" t="str">
            <v>Alain Etoundi</v>
          </cell>
          <cell r="T1269" t="str">
            <v>Valeur HOUELL</v>
          </cell>
          <cell r="U1269" t="str">
            <v>I H S</v>
          </cell>
        </row>
        <row r="1270">
          <cell r="A1270" t="str">
            <v>ADM_120</v>
          </cell>
          <cell r="B1270" t="str">
            <v>IHS_NGD_012</v>
          </cell>
          <cell r="C1270" t="str">
            <v>ADM_120</v>
          </cell>
          <cell r="D1270" t="str">
            <v>North</v>
          </cell>
          <cell r="E1270" t="str">
            <v>Adamawa</v>
          </cell>
          <cell r="F1270" t="str">
            <v>Ngaoundere CIFAN</v>
          </cell>
          <cell r="G1270" t="str">
            <v>P3</v>
          </cell>
          <cell r="H1270" t="str">
            <v>Grid-Gen</v>
          </cell>
          <cell r="I1270" t="str">
            <v>On Air</v>
          </cell>
          <cell r="J1270" t="str">
            <v>Outdoor</v>
          </cell>
          <cell r="K1270" t="str">
            <v>AC</v>
          </cell>
          <cell r="L1270" t="str">
            <v>I-Eng</v>
          </cell>
          <cell r="M1270" t="str">
            <v>Ngaoundere</v>
          </cell>
          <cell r="N1270" t="str">
            <v>VINA</v>
          </cell>
          <cell r="O1270" t="str">
            <v>NGAOUNEDERE 1</v>
          </cell>
          <cell r="P1270" t="str">
            <v>Richard Nganmo</v>
          </cell>
          <cell r="Q1270">
            <v>655999898</v>
          </cell>
          <cell r="R1270">
            <v>673457084</v>
          </cell>
          <cell r="S1270" t="str">
            <v>Alain Etoundi</v>
          </cell>
          <cell r="T1270" t="str">
            <v>Valeur HOUELL</v>
          </cell>
          <cell r="U1270" t="str">
            <v>I H S</v>
          </cell>
        </row>
        <row r="1271">
          <cell r="A1271" t="str">
            <v>ADM_073</v>
          </cell>
          <cell r="B1271" t="str">
            <v>IHS_NGD_003</v>
          </cell>
          <cell r="C1271" t="str">
            <v>ADM_073</v>
          </cell>
          <cell r="D1271" t="str">
            <v>North</v>
          </cell>
          <cell r="E1271" t="str">
            <v>Adamawa</v>
          </cell>
          <cell r="F1271" t="str">
            <v>Ngd-Yarban</v>
          </cell>
          <cell r="G1271" t="str">
            <v>P4</v>
          </cell>
          <cell r="H1271" t="str">
            <v>Grid-Gen</v>
          </cell>
          <cell r="I1271" t="str">
            <v>On Air</v>
          </cell>
          <cell r="J1271" t="str">
            <v>Outdoor</v>
          </cell>
          <cell r="K1271" t="str">
            <v>AC</v>
          </cell>
          <cell r="L1271" t="str">
            <v>I-Eng</v>
          </cell>
          <cell r="M1271" t="str">
            <v>Ngaoundere</v>
          </cell>
          <cell r="N1271" t="str">
            <v>VINA</v>
          </cell>
          <cell r="O1271" t="str">
            <v>NGAOUNDERE 1</v>
          </cell>
          <cell r="P1271" t="str">
            <v>Richard Nganmo</v>
          </cell>
          <cell r="Q1271">
            <v>655999898</v>
          </cell>
          <cell r="R1271">
            <v>673457084</v>
          </cell>
          <cell r="S1271" t="str">
            <v>Alain Etoundi</v>
          </cell>
          <cell r="T1271" t="str">
            <v>Valeur HOUELL</v>
          </cell>
          <cell r="U1271" t="str">
            <v>I H S</v>
          </cell>
        </row>
        <row r="1272">
          <cell r="A1272" t="str">
            <v>ADM_084</v>
          </cell>
          <cell r="B1272" t="str">
            <v>IHS_NGD_201</v>
          </cell>
          <cell r="C1272" t="str">
            <v>ADM_084</v>
          </cell>
          <cell r="D1272" t="str">
            <v>North</v>
          </cell>
          <cell r="E1272" t="str">
            <v>Adamawa</v>
          </cell>
          <cell r="F1272" t="str">
            <v>NG'DERE MADAGASCAR-IHS</v>
          </cell>
          <cell r="G1272" t="str">
            <v>P4</v>
          </cell>
          <cell r="H1272" t="str">
            <v>Grid-Gen</v>
          </cell>
          <cell r="I1272" t="str">
            <v>On Air</v>
          </cell>
          <cell r="J1272" t="str">
            <v>Outdoor</v>
          </cell>
          <cell r="K1272" t="str">
            <v>AC</v>
          </cell>
          <cell r="L1272" t="str">
            <v>I-Eng</v>
          </cell>
          <cell r="M1272" t="str">
            <v>Ngaoundere</v>
          </cell>
          <cell r="N1272" t="str">
            <v>VINA</v>
          </cell>
          <cell r="O1272" t="str">
            <v>NGAOUNDERE 1</v>
          </cell>
          <cell r="P1272" t="str">
            <v>Richard Nganmo</v>
          </cell>
          <cell r="Q1272">
            <v>655999898</v>
          </cell>
          <cell r="R1272">
            <v>673457084</v>
          </cell>
          <cell r="S1272" t="str">
            <v>Alain Etoundi</v>
          </cell>
          <cell r="T1272" t="str">
            <v>Valeur HOUELL</v>
          </cell>
          <cell r="U1272" t="str">
            <v>I H S</v>
          </cell>
        </row>
        <row r="1273">
          <cell r="A1273" t="str">
            <v>ADM_101</v>
          </cell>
          <cell r="B1273" t="str">
            <v>IHS_NGD_205</v>
          </cell>
          <cell r="C1273" t="str">
            <v>ADM_101</v>
          </cell>
          <cell r="D1273" t="str">
            <v>North</v>
          </cell>
          <cell r="E1273" t="str">
            <v>Adamawa</v>
          </cell>
          <cell r="F1273" t="str">
            <v>Ngd-Gambara</v>
          </cell>
          <cell r="G1273" t="str">
            <v>P4</v>
          </cell>
          <cell r="H1273" t="str">
            <v>Grid-Gen</v>
          </cell>
          <cell r="I1273" t="str">
            <v>On Air</v>
          </cell>
          <cell r="J1273" t="str">
            <v>Outdoor</v>
          </cell>
          <cell r="K1273" t="str">
            <v>AC</v>
          </cell>
          <cell r="L1273" t="str">
            <v>I-Eng</v>
          </cell>
          <cell r="M1273" t="str">
            <v>Ngaoundere</v>
          </cell>
          <cell r="N1273" t="str">
            <v>VINA</v>
          </cell>
          <cell r="O1273" t="str">
            <v>NGAOUNDERE 1</v>
          </cell>
          <cell r="P1273" t="str">
            <v>Richard Nganmo</v>
          </cell>
          <cell r="Q1273">
            <v>655999898</v>
          </cell>
          <cell r="R1273">
            <v>673457084</v>
          </cell>
          <cell r="S1273" t="str">
            <v>Alain Etoundi</v>
          </cell>
          <cell r="T1273" t="str">
            <v>Valeur HOUELL</v>
          </cell>
          <cell r="U1273" t="str">
            <v>I H S</v>
          </cell>
        </row>
        <row r="1274">
          <cell r="A1274" t="str">
            <v>ADM_003</v>
          </cell>
          <cell r="B1274" t="str">
            <v>IHS_NGD_027</v>
          </cell>
          <cell r="C1274" t="str">
            <v>ADM_003</v>
          </cell>
          <cell r="D1274" t="str">
            <v>North</v>
          </cell>
          <cell r="E1274" t="str">
            <v>Adamawa</v>
          </cell>
          <cell r="F1274" t="str">
            <v>Ngd-Universite</v>
          </cell>
          <cell r="G1274" t="str">
            <v>P4</v>
          </cell>
          <cell r="H1274" t="str">
            <v>Grid-Gen</v>
          </cell>
          <cell r="I1274" t="str">
            <v>On Air</v>
          </cell>
          <cell r="J1274" t="str">
            <v>Indoor</v>
          </cell>
          <cell r="K1274" t="str">
            <v>AC</v>
          </cell>
          <cell r="L1274" t="str">
            <v>I-Eng</v>
          </cell>
          <cell r="M1274" t="str">
            <v>Ngaoundere</v>
          </cell>
          <cell r="N1274" t="str">
            <v>VINA</v>
          </cell>
          <cell r="O1274" t="str">
            <v>COMMUNE NGAOUNDERE3</v>
          </cell>
          <cell r="P1274" t="str">
            <v>Richard Nganmo</v>
          </cell>
          <cell r="Q1274">
            <v>655999898</v>
          </cell>
          <cell r="R1274">
            <v>673457084</v>
          </cell>
          <cell r="S1274" t="str">
            <v>Alain Etoundi</v>
          </cell>
          <cell r="T1274" t="str">
            <v>Valeur HOUELL</v>
          </cell>
          <cell r="U1274" t="str">
            <v>I H S</v>
          </cell>
        </row>
        <row r="1275">
          <cell r="A1275" t="str">
            <v>ADM_017</v>
          </cell>
          <cell r="B1275" t="str">
            <v>IHS_NGD_029</v>
          </cell>
          <cell r="C1275" t="str">
            <v>ADM_017</v>
          </cell>
          <cell r="D1275" t="str">
            <v>North</v>
          </cell>
          <cell r="E1275" t="str">
            <v>Adamawa</v>
          </cell>
          <cell r="F1275" t="str">
            <v>Ngd-Dang</v>
          </cell>
          <cell r="G1275" t="str">
            <v>P4</v>
          </cell>
          <cell r="H1275" t="str">
            <v>Grid-Gen</v>
          </cell>
          <cell r="I1275" t="str">
            <v>On Air</v>
          </cell>
          <cell r="J1275" t="str">
            <v>Indoor</v>
          </cell>
          <cell r="K1275" t="str">
            <v>AC</v>
          </cell>
          <cell r="L1275" t="str">
            <v>I-Eng</v>
          </cell>
          <cell r="M1275" t="str">
            <v>Ngaoundere</v>
          </cell>
          <cell r="N1275" t="str">
            <v>VINA</v>
          </cell>
          <cell r="O1275" t="str">
            <v>NGAOUNDERE 3</v>
          </cell>
          <cell r="P1275" t="str">
            <v>Richard Nganmo</v>
          </cell>
          <cell r="Q1275">
            <v>655999898</v>
          </cell>
          <cell r="R1275">
            <v>673457084</v>
          </cell>
          <cell r="S1275" t="str">
            <v>Alain Etoundi</v>
          </cell>
          <cell r="T1275" t="str">
            <v>Valeur HOUELL</v>
          </cell>
          <cell r="U1275" t="str">
            <v>I H S</v>
          </cell>
        </row>
        <row r="1276">
          <cell r="A1276" t="str">
            <v>ADM_074</v>
          </cell>
          <cell r="B1276" t="str">
            <v>IHS_NGD_007</v>
          </cell>
          <cell r="C1276" t="str">
            <v>ADM_074</v>
          </cell>
          <cell r="D1276" t="str">
            <v>North</v>
          </cell>
          <cell r="E1276" t="str">
            <v>Adamawa</v>
          </cell>
          <cell r="F1276" t="str">
            <v>Ngd-Troua-Mala-II</v>
          </cell>
          <cell r="G1276" t="str">
            <v>P4</v>
          </cell>
          <cell r="H1276" t="str">
            <v>Grid-Gen</v>
          </cell>
          <cell r="I1276" t="str">
            <v>On Air</v>
          </cell>
          <cell r="J1276" t="str">
            <v>Outdoor</v>
          </cell>
          <cell r="K1276" t="str">
            <v>AC</v>
          </cell>
          <cell r="L1276" t="str">
            <v>I-Eng</v>
          </cell>
          <cell r="M1276" t="str">
            <v>Ngaoundere</v>
          </cell>
          <cell r="N1276" t="str">
            <v>VINA</v>
          </cell>
          <cell r="O1276" t="str">
            <v>NGAOUNEDERE 1</v>
          </cell>
          <cell r="P1276" t="str">
            <v>Richard Nganmo</v>
          </cell>
          <cell r="Q1276">
            <v>655999898</v>
          </cell>
          <cell r="R1276">
            <v>673457084</v>
          </cell>
          <cell r="S1276" t="str">
            <v>Alain Etoundi</v>
          </cell>
          <cell r="T1276" t="str">
            <v>Valeur HOUELL</v>
          </cell>
          <cell r="U1276" t="str">
            <v>I H S</v>
          </cell>
        </row>
        <row r="1277">
          <cell r="A1277" t="str">
            <v>ADM_087</v>
          </cell>
          <cell r="B1277" t="str">
            <v>IHS_NGD_204</v>
          </cell>
          <cell r="C1277" t="str">
            <v>ADM_087</v>
          </cell>
          <cell r="D1277" t="str">
            <v>North</v>
          </cell>
          <cell r="E1277" t="str">
            <v>Adamawa</v>
          </cell>
          <cell r="F1277" t="str">
            <v>Gada Mabanga</v>
          </cell>
          <cell r="G1277" t="str">
            <v>P4</v>
          </cell>
          <cell r="H1277" t="str">
            <v>Grid-Gen</v>
          </cell>
          <cell r="I1277" t="str">
            <v>On Air</v>
          </cell>
          <cell r="J1277" t="str">
            <v>Outdoor</v>
          </cell>
          <cell r="K1277" t="str">
            <v>AC</v>
          </cell>
          <cell r="L1277" t="str">
            <v>I-Eng</v>
          </cell>
          <cell r="M1277" t="str">
            <v>Ngaoundere</v>
          </cell>
          <cell r="N1277" t="str">
            <v>VINA</v>
          </cell>
          <cell r="O1277" t="str">
            <v>NGAOUNEDERE 1</v>
          </cell>
          <cell r="P1277" t="str">
            <v>Richard Nganmo</v>
          </cell>
          <cell r="Q1277">
            <v>655999898</v>
          </cell>
          <cell r="R1277">
            <v>673457084</v>
          </cell>
          <cell r="S1277" t="str">
            <v>Alain Etoundi</v>
          </cell>
          <cell r="T1277" t="str">
            <v>Valeur HOUELL</v>
          </cell>
          <cell r="U1277" t="str">
            <v>I H S</v>
          </cell>
        </row>
        <row r="1278">
          <cell r="A1278" t="str">
            <v>ADM_036</v>
          </cell>
          <cell r="B1278" t="str">
            <v>IHS_NGD_017</v>
          </cell>
          <cell r="C1278" t="str">
            <v>ADM_036</v>
          </cell>
          <cell r="D1278" t="str">
            <v>North</v>
          </cell>
          <cell r="E1278" t="str">
            <v>Adamawa</v>
          </cell>
          <cell r="F1278" t="str">
            <v>Ngd-Burkina</v>
          </cell>
          <cell r="G1278" t="str">
            <v>P4</v>
          </cell>
          <cell r="H1278" t="str">
            <v>Grid-Gen</v>
          </cell>
          <cell r="I1278" t="str">
            <v>On Air</v>
          </cell>
          <cell r="J1278" t="str">
            <v>Outdoor</v>
          </cell>
          <cell r="K1278" t="str">
            <v>AC</v>
          </cell>
          <cell r="L1278" t="str">
            <v>I-Eng</v>
          </cell>
          <cell r="M1278" t="str">
            <v>Ngaoundere</v>
          </cell>
          <cell r="N1278" t="str">
            <v>VINA</v>
          </cell>
          <cell r="O1278" t="str">
            <v>NGAOUNEDERE 1</v>
          </cell>
          <cell r="P1278" t="str">
            <v>Richard Nganmo</v>
          </cell>
          <cell r="Q1278">
            <v>655999898</v>
          </cell>
          <cell r="R1278">
            <v>673457084</v>
          </cell>
          <cell r="S1278" t="str">
            <v>Alain Etoundi</v>
          </cell>
          <cell r="T1278" t="str">
            <v>Valeur HOUELL</v>
          </cell>
          <cell r="U1278" t="str">
            <v>I H S</v>
          </cell>
        </row>
        <row r="1279">
          <cell r="A1279" t="str">
            <v>ADM_034</v>
          </cell>
          <cell r="B1279" t="str">
            <v>IHS_NGD_025</v>
          </cell>
          <cell r="C1279" t="str">
            <v>ADM_034</v>
          </cell>
          <cell r="D1279" t="str">
            <v>North</v>
          </cell>
          <cell r="E1279" t="str">
            <v>Adamawa</v>
          </cell>
          <cell r="F1279" t="str">
            <v>Ngd-Projet-Laitier</v>
          </cell>
          <cell r="G1279" t="str">
            <v>P4</v>
          </cell>
          <cell r="H1279" t="str">
            <v>Grid-Gen</v>
          </cell>
          <cell r="I1279" t="str">
            <v>On Air</v>
          </cell>
          <cell r="J1279" t="str">
            <v>Outdoor</v>
          </cell>
          <cell r="K1279" t="str">
            <v>AC</v>
          </cell>
          <cell r="L1279" t="str">
            <v>I-Eng</v>
          </cell>
          <cell r="M1279" t="str">
            <v>Ngaoundere</v>
          </cell>
          <cell r="N1279" t="str">
            <v>VINA</v>
          </cell>
          <cell r="O1279" t="str">
            <v>COMMUNE NGAOUNDERE 3</v>
          </cell>
          <cell r="P1279" t="str">
            <v>Richard Nganmo</v>
          </cell>
          <cell r="Q1279">
            <v>655999898</v>
          </cell>
          <cell r="R1279">
            <v>673457084</v>
          </cell>
          <cell r="S1279" t="str">
            <v>Alain Etoundi</v>
          </cell>
          <cell r="T1279" t="str">
            <v>Valeur HOUELL</v>
          </cell>
          <cell r="U1279" t="str">
            <v>I H S</v>
          </cell>
        </row>
        <row r="1280">
          <cell r="A1280" t="str">
            <v>ADM_071</v>
          </cell>
          <cell r="B1280" t="str">
            <v>IHS_NGD_001</v>
          </cell>
          <cell r="C1280" t="str">
            <v>ADM_071</v>
          </cell>
          <cell r="D1280" t="str">
            <v>North</v>
          </cell>
          <cell r="E1280" t="str">
            <v>Adamawa</v>
          </cell>
          <cell r="F1280" t="str">
            <v>Ngd-Crf-Texaco</v>
          </cell>
          <cell r="G1280" t="str">
            <v>P4</v>
          </cell>
          <cell r="H1280" t="str">
            <v>Grid Only</v>
          </cell>
          <cell r="I1280" t="str">
            <v>On Air</v>
          </cell>
          <cell r="J1280" t="str">
            <v>Outdoor</v>
          </cell>
          <cell r="K1280" t="str">
            <v>AC</v>
          </cell>
          <cell r="L1280" t="str">
            <v>I-Eng</v>
          </cell>
          <cell r="M1280" t="str">
            <v>Ngaoundere</v>
          </cell>
          <cell r="N1280" t="str">
            <v>VINA</v>
          </cell>
          <cell r="O1280" t="str">
            <v>NGAOUNEDERE 1</v>
          </cell>
          <cell r="P1280" t="str">
            <v>Richard Nganmo</v>
          </cell>
          <cell r="Q1280">
            <v>655999898</v>
          </cell>
          <cell r="R1280">
            <v>673457084</v>
          </cell>
          <cell r="S1280" t="str">
            <v>Alain Etoundi</v>
          </cell>
          <cell r="T1280" t="str">
            <v>Valeur HOUELL</v>
          </cell>
          <cell r="U1280" t="str">
            <v>I H S</v>
          </cell>
        </row>
        <row r="1281">
          <cell r="A1281" t="str">
            <v>ADM_058</v>
          </cell>
          <cell r="B1281" t="str">
            <v>IHS_NGD_015</v>
          </cell>
          <cell r="C1281" t="str">
            <v>ADM_058</v>
          </cell>
          <cell r="D1281" t="str">
            <v>North</v>
          </cell>
          <cell r="E1281" t="str">
            <v>Adamawa</v>
          </cell>
          <cell r="F1281" t="str">
            <v>Ngd-Trouamala</v>
          </cell>
          <cell r="G1281" t="str">
            <v>P4</v>
          </cell>
          <cell r="H1281" t="str">
            <v>Grid-Gen</v>
          </cell>
          <cell r="I1281" t="str">
            <v>On Air</v>
          </cell>
          <cell r="J1281" t="str">
            <v>Outdoor</v>
          </cell>
          <cell r="K1281" t="str">
            <v>AC</v>
          </cell>
          <cell r="L1281" t="str">
            <v>I-Eng</v>
          </cell>
          <cell r="M1281" t="str">
            <v>Ngaoundere</v>
          </cell>
          <cell r="N1281" t="str">
            <v>VINA</v>
          </cell>
          <cell r="O1281" t="str">
            <v>NGAOUNEDERE 1</v>
          </cell>
          <cell r="P1281" t="str">
            <v>Richard Nganmo</v>
          </cell>
          <cell r="Q1281">
            <v>655999898</v>
          </cell>
          <cell r="R1281">
            <v>673457084</v>
          </cell>
          <cell r="S1281" t="str">
            <v>Alain Etoundi</v>
          </cell>
          <cell r="T1281" t="str">
            <v>Valeur HOUELL</v>
          </cell>
          <cell r="U1281" t="str">
            <v>I H S</v>
          </cell>
        </row>
        <row r="1282">
          <cell r="A1282" t="str">
            <v>ADM_072</v>
          </cell>
          <cell r="B1282" t="str">
            <v>IHS_NGD_002</v>
          </cell>
          <cell r="C1282" t="str">
            <v>ADM_072</v>
          </cell>
          <cell r="D1282" t="str">
            <v>North</v>
          </cell>
          <cell r="E1282" t="str">
            <v>Adamawa</v>
          </cell>
          <cell r="F1282" t="str">
            <v>Ngd-Lamidat-IHS</v>
          </cell>
          <cell r="G1282" t="str">
            <v>P4</v>
          </cell>
          <cell r="H1282" t="str">
            <v>Grid-Gen</v>
          </cell>
          <cell r="I1282" t="str">
            <v>On Air</v>
          </cell>
          <cell r="J1282" t="str">
            <v>Outdoor</v>
          </cell>
          <cell r="K1282" t="str">
            <v>AC</v>
          </cell>
          <cell r="L1282" t="str">
            <v>I-Eng</v>
          </cell>
          <cell r="M1282" t="str">
            <v>Ngaoundere</v>
          </cell>
          <cell r="N1282" t="str">
            <v>VINA</v>
          </cell>
          <cell r="O1282" t="str">
            <v>NGAOUNDERE 1</v>
          </cell>
          <cell r="P1282" t="str">
            <v>Richard Nganmo</v>
          </cell>
          <cell r="Q1282">
            <v>655999898</v>
          </cell>
          <cell r="R1282">
            <v>673457084</v>
          </cell>
          <cell r="S1282" t="str">
            <v>Alain Etoundi</v>
          </cell>
          <cell r="T1282" t="str">
            <v>Valeur HOUELL</v>
          </cell>
          <cell r="U1282" t="str">
            <v>I H S</v>
          </cell>
        </row>
        <row r="1283">
          <cell r="A1283" t="str">
            <v>ADM_033</v>
          </cell>
          <cell r="B1283" t="str">
            <v>IHS_NGD_021</v>
          </cell>
          <cell r="C1283" t="str">
            <v>ADM_033</v>
          </cell>
          <cell r="D1283" t="str">
            <v>North</v>
          </cell>
          <cell r="E1283" t="str">
            <v>Adamawa</v>
          </cell>
          <cell r="F1283" t="str">
            <v>Ngd-ZI New</v>
          </cell>
          <cell r="G1283" t="str">
            <v>P4</v>
          </cell>
          <cell r="H1283" t="str">
            <v>Grid-Gen</v>
          </cell>
          <cell r="I1283" t="str">
            <v>On Air</v>
          </cell>
          <cell r="J1283" t="str">
            <v>Outdoor</v>
          </cell>
          <cell r="K1283" t="str">
            <v>AC</v>
          </cell>
          <cell r="L1283" t="str">
            <v>I-Eng</v>
          </cell>
          <cell r="M1283" t="str">
            <v>Ngaoundere</v>
          </cell>
          <cell r="N1283" t="str">
            <v>VINA</v>
          </cell>
          <cell r="O1283" t="str">
            <v>NGAOUNDERE 1</v>
          </cell>
          <cell r="P1283" t="str">
            <v>Richard Nganmo</v>
          </cell>
          <cell r="Q1283">
            <v>655999898</v>
          </cell>
          <cell r="R1283">
            <v>673457084</v>
          </cell>
          <cell r="S1283" t="str">
            <v>Alain Etoundi</v>
          </cell>
          <cell r="T1283" t="str">
            <v>Valeur HOUELL</v>
          </cell>
          <cell r="U1283" t="str">
            <v>I H S</v>
          </cell>
        </row>
        <row r="1284">
          <cell r="A1284" t="str">
            <v>ADM_076</v>
          </cell>
          <cell r="B1284" t="str">
            <v>IHS_NGD_028</v>
          </cell>
          <cell r="C1284" t="str">
            <v>ADM_076</v>
          </cell>
          <cell r="D1284" t="str">
            <v>North</v>
          </cell>
          <cell r="E1284" t="str">
            <v>Adamawa</v>
          </cell>
          <cell r="F1284" t="str">
            <v>Ngaoundere-University-IHS</v>
          </cell>
          <cell r="G1284" t="str">
            <v>P4</v>
          </cell>
          <cell r="H1284" t="str">
            <v>Grid-Gen</v>
          </cell>
          <cell r="I1284" t="str">
            <v>On Air</v>
          </cell>
          <cell r="J1284" t="str">
            <v>Indoor</v>
          </cell>
          <cell r="K1284" t="str">
            <v>AC</v>
          </cell>
          <cell r="L1284" t="str">
            <v>I-Eng</v>
          </cell>
          <cell r="M1284" t="str">
            <v>Ngaoundere</v>
          </cell>
          <cell r="N1284" t="str">
            <v>VINA</v>
          </cell>
          <cell r="O1284" t="str">
            <v>NGAOUNDERE 3</v>
          </cell>
          <cell r="P1284" t="str">
            <v>Richard Nganmo</v>
          </cell>
          <cell r="Q1284">
            <v>655999898</v>
          </cell>
          <cell r="R1284">
            <v>673457084</v>
          </cell>
          <cell r="S1284" t="str">
            <v>Alain Etoundi</v>
          </cell>
          <cell r="T1284" t="str">
            <v>Valeur HOUELL</v>
          </cell>
          <cell r="U1284" t="str">
            <v>I H S</v>
          </cell>
        </row>
        <row r="1285">
          <cell r="A1285" t="str">
            <v>ADM_155</v>
          </cell>
          <cell r="B1285" t="str">
            <v>IHS_NGD_214</v>
          </cell>
          <cell r="C1285" t="str">
            <v>ADM_155</v>
          </cell>
          <cell r="D1285" t="str">
            <v>North</v>
          </cell>
          <cell r="E1285" t="str">
            <v>Adamawa</v>
          </cell>
          <cell r="F1285" t="str">
            <v>Ngd-Sabonbari-America-IHS</v>
          </cell>
          <cell r="G1285" t="str">
            <v>P4</v>
          </cell>
          <cell r="H1285" t="str">
            <v>Grid-Gen</v>
          </cell>
          <cell r="I1285" t="str">
            <v>On Air</v>
          </cell>
          <cell r="J1285" t="str">
            <v>Outdoor</v>
          </cell>
          <cell r="K1285" t="str">
            <v>AC</v>
          </cell>
          <cell r="L1285" t="str">
            <v>I-Eng</v>
          </cell>
          <cell r="M1285" t="str">
            <v>Ngaoundere</v>
          </cell>
          <cell r="N1285" t="str">
            <v>VINA</v>
          </cell>
          <cell r="O1285" t="str">
            <v>NGAOUNEDERE 1</v>
          </cell>
          <cell r="P1285" t="str">
            <v>Richard Nganmo</v>
          </cell>
          <cell r="Q1285">
            <v>655999898</v>
          </cell>
          <cell r="R1285">
            <v>673457084</v>
          </cell>
          <cell r="S1285" t="str">
            <v>Alain Etoundi</v>
          </cell>
          <cell r="T1285" t="str">
            <v>Valeur HOUELL</v>
          </cell>
          <cell r="U1285" t="str">
            <v>I H S</v>
          </cell>
        </row>
        <row r="1286">
          <cell r="A1286" t="str">
            <v>ADM_137</v>
          </cell>
          <cell r="B1286" t="str">
            <v>IHS_NGD_038</v>
          </cell>
          <cell r="C1286" t="str">
            <v>ADM_137</v>
          </cell>
          <cell r="D1286" t="str">
            <v>North</v>
          </cell>
          <cell r="E1286" t="str">
            <v>Adamawa</v>
          </cell>
          <cell r="F1286" t="str">
            <v>NGANHA</v>
          </cell>
          <cell r="G1286" t="str">
            <v>P4</v>
          </cell>
          <cell r="H1286" t="str">
            <v>Hybrid-Gen</v>
          </cell>
          <cell r="I1286" t="str">
            <v>On Air</v>
          </cell>
          <cell r="J1286" t="str">
            <v>Outdoor</v>
          </cell>
          <cell r="K1286" t="str">
            <v>AC</v>
          </cell>
          <cell r="L1286" t="str">
            <v>I-Eng</v>
          </cell>
          <cell r="M1286" t="str">
            <v>Ngaoundere</v>
          </cell>
          <cell r="N1286" t="str">
            <v>MAYO REY</v>
          </cell>
          <cell r="O1286" t="str">
            <v>NGANHA</v>
          </cell>
          <cell r="P1286" t="str">
            <v>Richard Nganmo</v>
          </cell>
          <cell r="Q1286">
            <v>655999898</v>
          </cell>
          <cell r="R1286">
            <v>673457084</v>
          </cell>
          <cell r="S1286" t="str">
            <v>Alain Etoundi</v>
          </cell>
          <cell r="T1286" t="str">
            <v>Valeur HOUELL</v>
          </cell>
          <cell r="U1286" t="str">
            <v>I H S</v>
          </cell>
        </row>
        <row r="1287">
          <cell r="A1287" t="str">
            <v>ADM_094</v>
          </cell>
          <cell r="B1287" t="str">
            <v>IHS_NGD_040</v>
          </cell>
          <cell r="C1287" t="str">
            <v>ADM_094</v>
          </cell>
          <cell r="D1287" t="str">
            <v>North</v>
          </cell>
          <cell r="E1287" t="str">
            <v>Adamawa</v>
          </cell>
          <cell r="F1287" t="str">
            <v>Tourningal</v>
          </cell>
          <cell r="G1287" t="str">
            <v>P4</v>
          </cell>
          <cell r="H1287" t="str">
            <v>Solar-Grid-Gen</v>
          </cell>
          <cell r="I1287" t="str">
            <v>On Air</v>
          </cell>
          <cell r="J1287" t="str">
            <v>Outdoor</v>
          </cell>
          <cell r="K1287" t="str">
            <v>AC</v>
          </cell>
          <cell r="L1287" t="str">
            <v>I-Eng</v>
          </cell>
          <cell r="M1287" t="str">
            <v>Ngaoundere</v>
          </cell>
          <cell r="N1287" t="str">
            <v>VINA</v>
          </cell>
          <cell r="O1287" t="str">
            <v>BELLEL</v>
          </cell>
          <cell r="P1287" t="str">
            <v>Richard Nganmo</v>
          </cell>
          <cell r="Q1287">
            <v>655999898</v>
          </cell>
          <cell r="R1287">
            <v>673457084</v>
          </cell>
          <cell r="S1287" t="str">
            <v>Alain Etoundi</v>
          </cell>
          <cell r="T1287" t="str">
            <v>Valeur HOUELL</v>
          </cell>
          <cell r="U1287" t="str">
            <v>I H S</v>
          </cell>
        </row>
        <row r="1288">
          <cell r="A1288" t="str">
            <v>ADM_069</v>
          </cell>
          <cell r="B1288" t="str">
            <v>IHS_NGD_026</v>
          </cell>
          <cell r="C1288" t="str">
            <v>ADM_069</v>
          </cell>
          <cell r="D1288" t="str">
            <v>North</v>
          </cell>
          <cell r="E1288" t="str">
            <v>Adamawa</v>
          </cell>
          <cell r="F1288" t="str">
            <v>Ngd-Bini</v>
          </cell>
          <cell r="G1288" t="str">
            <v>P5</v>
          </cell>
          <cell r="H1288" t="str">
            <v>Grid-Gen</v>
          </cell>
          <cell r="I1288" t="str">
            <v>On Air</v>
          </cell>
          <cell r="J1288" t="str">
            <v>Outdoor</v>
          </cell>
          <cell r="K1288" t="str">
            <v>AC</v>
          </cell>
          <cell r="L1288" t="str">
            <v>I-Eng</v>
          </cell>
          <cell r="M1288" t="str">
            <v>Ngaoundere</v>
          </cell>
          <cell r="N1288" t="str">
            <v>VINA</v>
          </cell>
          <cell r="O1288" t="str">
            <v>NGAOUNEDERE 1</v>
          </cell>
          <cell r="P1288" t="str">
            <v>Richard Nganmo</v>
          </cell>
          <cell r="Q1288">
            <v>655999898</v>
          </cell>
          <cell r="R1288">
            <v>673457084</v>
          </cell>
          <cell r="S1288" t="str">
            <v>Alain Etoundi</v>
          </cell>
          <cell r="T1288" t="str">
            <v>Valeur HOUELL</v>
          </cell>
          <cell r="U1288" t="str">
            <v>I H S</v>
          </cell>
        </row>
        <row r="1289">
          <cell r="A1289" t="str">
            <v>ADM_008</v>
          </cell>
          <cell r="B1289" t="str">
            <v>IHS_GAR_079</v>
          </cell>
          <cell r="C1289" t="str">
            <v>ADM_008</v>
          </cell>
          <cell r="D1289" t="str">
            <v>North</v>
          </cell>
          <cell r="E1289" t="str">
            <v>North</v>
          </cell>
          <cell r="F1289" t="str">
            <v>Baiboum</v>
          </cell>
          <cell r="G1289" t="str">
            <v>P5</v>
          </cell>
          <cell r="H1289" t="str">
            <v>Gen Only</v>
          </cell>
          <cell r="I1289" t="str">
            <v>On Air</v>
          </cell>
          <cell r="J1289" t="str">
            <v>Indoor</v>
          </cell>
          <cell r="K1289" t="str">
            <v>AC</v>
          </cell>
          <cell r="L1289" t="str">
            <v>I-Eng</v>
          </cell>
          <cell r="M1289" t="str">
            <v>Garoua 1</v>
          </cell>
          <cell r="N1289" t="str">
            <v>MAYO REY</v>
          </cell>
          <cell r="O1289" t="str">
            <v>touboro</v>
          </cell>
          <cell r="P1289" t="str">
            <v>Richard Nganmo</v>
          </cell>
          <cell r="Q1289">
            <v>655999898</v>
          </cell>
          <cell r="R1289">
            <v>673457084</v>
          </cell>
          <cell r="S1289" t="str">
            <v>Alain Etoundi</v>
          </cell>
          <cell r="T1289" t="str">
            <v>Valeur HOUELL</v>
          </cell>
          <cell r="U1289" t="str">
            <v>I H S</v>
          </cell>
        </row>
        <row r="1290">
          <cell r="A1290" t="str">
            <v>ADM_111</v>
          </cell>
          <cell r="B1290" t="str">
            <v>IHS_NGD_208</v>
          </cell>
          <cell r="C1290" t="str">
            <v>ADM_111</v>
          </cell>
          <cell r="D1290" t="str">
            <v>North</v>
          </cell>
          <cell r="E1290" t="str">
            <v>Adamawa</v>
          </cell>
          <cell r="F1290" t="str">
            <v>Deone</v>
          </cell>
          <cell r="G1290" t="str">
            <v>P5</v>
          </cell>
          <cell r="H1290" t="str">
            <v>Hybrid-Gen</v>
          </cell>
          <cell r="I1290" t="str">
            <v>On Air</v>
          </cell>
          <cell r="J1290" t="str">
            <v>Outdoor</v>
          </cell>
          <cell r="K1290" t="str">
            <v>AC</v>
          </cell>
          <cell r="L1290" t="str">
            <v>I-Eng</v>
          </cell>
          <cell r="M1290" t="str">
            <v>Ngaoundere</v>
          </cell>
          <cell r="N1290" t="str">
            <v>VINA</v>
          </cell>
          <cell r="O1290" t="str">
            <v>NGAOUNDERE 3</v>
          </cell>
          <cell r="P1290" t="str">
            <v>Richard Nganmo</v>
          </cell>
          <cell r="Q1290">
            <v>655999898</v>
          </cell>
          <cell r="R1290">
            <v>673457084</v>
          </cell>
          <cell r="S1290" t="str">
            <v>Alain Etoundi</v>
          </cell>
          <cell r="T1290" t="str">
            <v>Valeur HOUELL</v>
          </cell>
          <cell r="U1290" t="str">
            <v>I H S</v>
          </cell>
        </row>
        <row r="1291">
          <cell r="A1291" t="str">
            <v>ADM_131</v>
          </cell>
          <cell r="B1291" t="str">
            <v>IHS_NGD_020</v>
          </cell>
          <cell r="C1291" t="str">
            <v>ADM_131</v>
          </cell>
          <cell r="D1291" t="str">
            <v>North</v>
          </cell>
          <cell r="E1291" t="str">
            <v>Adamawa</v>
          </cell>
          <cell r="F1291" t="str">
            <v>Ngd-Bamyangal New</v>
          </cell>
          <cell r="G1291" t="str">
            <v>P5</v>
          </cell>
          <cell r="H1291" t="str">
            <v>Grid-Gen</v>
          </cell>
          <cell r="I1291" t="str">
            <v>On Air</v>
          </cell>
          <cell r="J1291" t="str">
            <v>Outdoor</v>
          </cell>
          <cell r="K1291" t="str">
            <v>AC</v>
          </cell>
          <cell r="L1291" t="str">
            <v>I-Eng</v>
          </cell>
          <cell r="M1291" t="str">
            <v>Ngaoundere</v>
          </cell>
          <cell r="N1291" t="str">
            <v>VINA</v>
          </cell>
          <cell r="O1291" t="str">
            <v>NGAOUNDERE 1</v>
          </cell>
          <cell r="P1291" t="str">
            <v>Richard Nganmo</v>
          </cell>
          <cell r="Q1291">
            <v>655999898</v>
          </cell>
          <cell r="R1291">
            <v>673457084</v>
          </cell>
          <cell r="S1291" t="str">
            <v>Alain Etoundi</v>
          </cell>
          <cell r="T1291" t="str">
            <v>Valeur HOUELL</v>
          </cell>
          <cell r="U1291" t="str">
            <v>I H S</v>
          </cell>
        </row>
        <row r="1292">
          <cell r="A1292" t="str">
            <v>ADM_158</v>
          </cell>
          <cell r="B1292" t="str">
            <v>IHS_NGD_227</v>
          </cell>
          <cell r="C1292" t="str">
            <v>ADM_158</v>
          </cell>
          <cell r="D1292" t="str">
            <v>North</v>
          </cell>
          <cell r="E1292" t="str">
            <v>Adamawa</v>
          </cell>
          <cell r="F1292" t="str">
            <v>Ngd-Baladji-II-IHS</v>
          </cell>
          <cell r="G1292" t="str">
            <v>P5</v>
          </cell>
          <cell r="H1292" t="str">
            <v>Grid-Gen</v>
          </cell>
          <cell r="I1292" t="str">
            <v>On Air</v>
          </cell>
          <cell r="J1292" t="str">
            <v>Outdoor</v>
          </cell>
          <cell r="K1292" t="str">
            <v>AC</v>
          </cell>
          <cell r="L1292" t="str">
            <v>I-Eng</v>
          </cell>
          <cell r="M1292" t="str">
            <v>Ngaoundere</v>
          </cell>
          <cell r="N1292" t="str">
            <v>VINA</v>
          </cell>
          <cell r="O1292" t="str">
            <v>NGAOUNDERE 1</v>
          </cell>
          <cell r="P1292" t="str">
            <v>Richard Nganmo</v>
          </cell>
          <cell r="Q1292">
            <v>655999898</v>
          </cell>
          <cell r="R1292">
            <v>673457084</v>
          </cell>
          <cell r="S1292" t="str">
            <v>Alain Etoundi</v>
          </cell>
          <cell r="T1292" t="str">
            <v>Valeur HOUELL</v>
          </cell>
          <cell r="U1292" t="str">
            <v>I H S</v>
          </cell>
        </row>
        <row r="1293">
          <cell r="A1293" t="str">
            <v>ADM_132</v>
          </cell>
          <cell r="B1293" t="str">
            <v>IHS_NGD_023</v>
          </cell>
          <cell r="C1293" t="str">
            <v>ADM_132</v>
          </cell>
          <cell r="D1293" t="str">
            <v>North</v>
          </cell>
          <cell r="E1293" t="str">
            <v>Adamawa</v>
          </cell>
          <cell r="F1293" t="str">
            <v>Beka-Hossere-MTN-IHS</v>
          </cell>
          <cell r="G1293" t="str">
            <v>P5</v>
          </cell>
          <cell r="H1293" t="str">
            <v>Grid-Gen</v>
          </cell>
          <cell r="I1293" t="str">
            <v>On Air</v>
          </cell>
          <cell r="J1293" t="str">
            <v>Outdoor</v>
          </cell>
          <cell r="K1293" t="str">
            <v>AC</v>
          </cell>
          <cell r="L1293" t="str">
            <v>I-Eng</v>
          </cell>
          <cell r="M1293" t="str">
            <v>Ngaoundere</v>
          </cell>
          <cell r="N1293" t="str">
            <v>VINA</v>
          </cell>
          <cell r="O1293" t="str">
            <v>NGAOUNDERE 1</v>
          </cell>
          <cell r="P1293" t="str">
            <v>Richard Nganmo</v>
          </cell>
          <cell r="Q1293">
            <v>655999898</v>
          </cell>
          <cell r="R1293">
            <v>673457084</v>
          </cell>
          <cell r="S1293" t="str">
            <v>Alain Etoundi</v>
          </cell>
          <cell r="T1293" t="str">
            <v>Valeur HOUELL</v>
          </cell>
          <cell r="U1293" t="str">
            <v>I H S</v>
          </cell>
        </row>
        <row r="1294">
          <cell r="A1294" t="str">
            <v>ADM_135</v>
          </cell>
          <cell r="B1294" t="str">
            <v>IHS_NGD_008</v>
          </cell>
          <cell r="C1294" t="str">
            <v>ADM_135</v>
          </cell>
          <cell r="D1294" t="str">
            <v>North</v>
          </cell>
          <cell r="E1294" t="str">
            <v>Adamawa</v>
          </cell>
          <cell r="F1294" t="str">
            <v>Ngd-Madagascar</v>
          </cell>
          <cell r="G1294" t="str">
            <v>P5</v>
          </cell>
          <cell r="H1294" t="str">
            <v>Grid-Gen</v>
          </cell>
          <cell r="I1294" t="str">
            <v>On Air</v>
          </cell>
          <cell r="J1294" t="str">
            <v>Outdoor</v>
          </cell>
          <cell r="K1294" t="str">
            <v>AC</v>
          </cell>
          <cell r="L1294" t="str">
            <v>I-Eng</v>
          </cell>
          <cell r="M1294" t="str">
            <v>Ngaoundere</v>
          </cell>
          <cell r="N1294" t="str">
            <v>VINA</v>
          </cell>
          <cell r="O1294" t="str">
            <v>NGAOUNDERE 1</v>
          </cell>
          <cell r="P1294" t="str">
            <v>Richard Nganmo</v>
          </cell>
          <cell r="Q1294">
            <v>655999898</v>
          </cell>
          <cell r="R1294">
            <v>673457084</v>
          </cell>
          <cell r="S1294" t="str">
            <v>Alain Etoundi</v>
          </cell>
          <cell r="T1294" t="str">
            <v>Valeur HOUELL</v>
          </cell>
          <cell r="U1294" t="str">
            <v>I H S</v>
          </cell>
        </row>
        <row r="1295">
          <cell r="A1295" t="str">
            <v>ADM_157</v>
          </cell>
          <cell r="B1295" t="str">
            <v>IHS_NGD_018</v>
          </cell>
          <cell r="C1295" t="str">
            <v>ADM_157</v>
          </cell>
          <cell r="D1295" t="str">
            <v>North</v>
          </cell>
          <cell r="E1295" t="str">
            <v>Adamawa</v>
          </cell>
          <cell r="F1295" t="str">
            <v>Ngd-Mbideng-IHS</v>
          </cell>
          <cell r="G1295" t="str">
            <v>P5</v>
          </cell>
          <cell r="H1295" t="str">
            <v>Grid-Gen</v>
          </cell>
          <cell r="I1295" t="str">
            <v>On Air</v>
          </cell>
          <cell r="J1295" t="str">
            <v>Outdoor</v>
          </cell>
          <cell r="K1295" t="str">
            <v>AC</v>
          </cell>
          <cell r="L1295" t="str">
            <v>I-Eng</v>
          </cell>
          <cell r="M1295" t="str">
            <v>Ngaoundere</v>
          </cell>
          <cell r="N1295" t="str">
            <v>VINA</v>
          </cell>
          <cell r="O1295" t="str">
            <v>NGAOUNEDERE 1</v>
          </cell>
          <cell r="P1295" t="str">
            <v>Richard Nganmo</v>
          </cell>
          <cell r="Q1295">
            <v>655999898</v>
          </cell>
          <cell r="R1295">
            <v>673457084</v>
          </cell>
          <cell r="S1295" t="str">
            <v>Alain Etoundi</v>
          </cell>
          <cell r="T1295" t="str">
            <v>Valeur HOUELL</v>
          </cell>
          <cell r="U1295" t="str">
            <v>I H S</v>
          </cell>
        </row>
        <row r="1296">
          <cell r="A1296" t="str">
            <v>ADM_077</v>
          </cell>
          <cell r="B1296" t="str">
            <v>IHS_NGD_013</v>
          </cell>
          <cell r="C1296" t="str">
            <v>ADM_077</v>
          </cell>
          <cell r="D1296" t="str">
            <v>North</v>
          </cell>
          <cell r="E1296" t="str">
            <v>Adamawa</v>
          </cell>
          <cell r="F1296" t="str">
            <v>Ngd-EPC-IHS</v>
          </cell>
          <cell r="G1296" t="str">
            <v>P5</v>
          </cell>
          <cell r="H1296" t="str">
            <v>Grid-Gen</v>
          </cell>
          <cell r="I1296" t="str">
            <v>On Air</v>
          </cell>
          <cell r="J1296" t="str">
            <v>Outdoor</v>
          </cell>
          <cell r="K1296" t="str">
            <v>AC</v>
          </cell>
          <cell r="L1296" t="str">
            <v>I-Eng</v>
          </cell>
          <cell r="M1296" t="str">
            <v>Ngaoundere</v>
          </cell>
          <cell r="N1296" t="str">
            <v>VINA</v>
          </cell>
          <cell r="O1296" t="str">
            <v>NGAOUNEDERE 1</v>
          </cell>
          <cell r="P1296" t="str">
            <v>Richard Nganmo</v>
          </cell>
          <cell r="Q1296">
            <v>655999898</v>
          </cell>
          <cell r="R1296">
            <v>673457084</v>
          </cell>
          <cell r="S1296" t="str">
            <v>Alain Etoundi</v>
          </cell>
          <cell r="T1296" t="str">
            <v>Valeur HOUELL</v>
          </cell>
          <cell r="U1296" t="str">
            <v>I H S</v>
          </cell>
        </row>
        <row r="1297">
          <cell r="A1297" t="str">
            <v>ADM_083</v>
          </cell>
          <cell r="B1297" t="str">
            <v>IHS_NGD_030</v>
          </cell>
          <cell r="C1297" t="str">
            <v>ADM_083</v>
          </cell>
          <cell r="D1297" t="str">
            <v>North</v>
          </cell>
          <cell r="E1297" t="str">
            <v>Adamawa</v>
          </cell>
          <cell r="F1297" t="str">
            <v>Ngd-Dang-MTN-IHS</v>
          </cell>
          <cell r="G1297" t="str">
            <v>P5</v>
          </cell>
          <cell r="H1297" t="str">
            <v>Grid-Gen</v>
          </cell>
          <cell r="I1297" t="str">
            <v>On Air</v>
          </cell>
          <cell r="J1297" t="str">
            <v>Outdoor</v>
          </cell>
          <cell r="K1297" t="str">
            <v>AC</v>
          </cell>
          <cell r="L1297" t="str">
            <v>I-Eng</v>
          </cell>
          <cell r="M1297" t="str">
            <v>Ngaoundere</v>
          </cell>
          <cell r="N1297" t="str">
            <v>VINA</v>
          </cell>
          <cell r="O1297" t="str">
            <v>NGAOUNEDERE 3</v>
          </cell>
          <cell r="P1297" t="str">
            <v>Richard Nganmo</v>
          </cell>
          <cell r="Q1297">
            <v>655999898</v>
          </cell>
          <cell r="R1297">
            <v>673457084</v>
          </cell>
          <cell r="S1297" t="str">
            <v>Alain Etoundi</v>
          </cell>
          <cell r="T1297" t="str">
            <v>Valeur HOUELL</v>
          </cell>
          <cell r="U1297" t="str">
            <v>I H S</v>
          </cell>
        </row>
        <row r="1298">
          <cell r="A1298" t="str">
            <v>ADM_136</v>
          </cell>
          <cell r="B1298" t="str">
            <v>IHS_NGD_057</v>
          </cell>
          <cell r="C1298" t="str">
            <v>ADM_136</v>
          </cell>
          <cell r="D1298" t="str">
            <v>North</v>
          </cell>
          <cell r="E1298" t="str">
            <v>Adamawa</v>
          </cell>
          <cell r="F1298" t="str">
            <v>Ngd-Bamyanga2-IHS</v>
          </cell>
          <cell r="G1298" t="str">
            <v>P5</v>
          </cell>
          <cell r="H1298" t="str">
            <v>Grid-Gen</v>
          </cell>
          <cell r="I1298" t="str">
            <v>On Air</v>
          </cell>
          <cell r="J1298" t="str">
            <v>Outdoor</v>
          </cell>
          <cell r="K1298" t="str">
            <v>AC</v>
          </cell>
          <cell r="L1298" t="str">
            <v>I-Eng</v>
          </cell>
          <cell r="M1298" t="str">
            <v>Ngaoundere</v>
          </cell>
          <cell r="N1298" t="str">
            <v>VINA</v>
          </cell>
          <cell r="O1298" t="str">
            <v>NGAOUNEDERE 1</v>
          </cell>
          <cell r="P1298" t="str">
            <v>Richard Nganmo</v>
          </cell>
          <cell r="Q1298">
            <v>655999898</v>
          </cell>
          <cell r="R1298">
            <v>673457084</v>
          </cell>
          <cell r="S1298" t="str">
            <v>Alain Etoundi</v>
          </cell>
          <cell r="T1298" t="str">
            <v>Valeur HOUELL</v>
          </cell>
          <cell r="U1298" t="str">
            <v>I H S</v>
          </cell>
        </row>
        <row r="1299">
          <cell r="A1299" t="str">
            <v>ADM_108</v>
          </cell>
          <cell r="B1299" t="str">
            <v>IHS_NGD_042</v>
          </cell>
          <cell r="C1299" t="str">
            <v>ADM_108</v>
          </cell>
          <cell r="D1299" t="str">
            <v>North</v>
          </cell>
          <cell r="E1299" t="str">
            <v>Adamawa</v>
          </cell>
          <cell r="F1299" t="str">
            <v>TELLO</v>
          </cell>
          <cell r="G1299" t="str">
            <v>P5</v>
          </cell>
          <cell r="H1299" t="str">
            <v>Grid-Hybrid-Gen</v>
          </cell>
          <cell r="I1299" t="str">
            <v>On Air</v>
          </cell>
          <cell r="J1299" t="str">
            <v>Outdoor</v>
          </cell>
          <cell r="K1299" t="str">
            <v>AC</v>
          </cell>
          <cell r="L1299" t="str">
            <v>I-Eng</v>
          </cell>
          <cell r="M1299" t="str">
            <v>Ngaoundere</v>
          </cell>
          <cell r="N1299" t="str">
            <v>VINA</v>
          </cell>
          <cell r="O1299" t="str">
            <v>BELLEL</v>
          </cell>
          <cell r="P1299" t="str">
            <v>Richard Nganmo</v>
          </cell>
          <cell r="Q1299">
            <v>655999898</v>
          </cell>
          <cell r="R1299">
            <v>673457084</v>
          </cell>
          <cell r="S1299" t="str">
            <v>Alain Etoundi</v>
          </cell>
          <cell r="T1299" t="str">
            <v>Valeur HOUELL</v>
          </cell>
          <cell r="U1299" t="str">
            <v>I H S</v>
          </cell>
        </row>
        <row r="1300">
          <cell r="A1300" t="str">
            <v>ADM_093</v>
          </cell>
          <cell r="B1300" t="str">
            <v>IHS_NGD_034</v>
          </cell>
          <cell r="C1300" t="str">
            <v>ADM_093</v>
          </cell>
          <cell r="D1300" t="str">
            <v>North</v>
          </cell>
          <cell r="E1300" t="str">
            <v>Adamawa</v>
          </cell>
          <cell r="F1300" t="str">
            <v>Laore</v>
          </cell>
          <cell r="G1300" t="str">
            <v>P5</v>
          </cell>
          <cell r="H1300" t="str">
            <v>Solar-Gen</v>
          </cell>
          <cell r="I1300" t="str">
            <v>On Air</v>
          </cell>
          <cell r="J1300" t="str">
            <v>Outdoor</v>
          </cell>
          <cell r="K1300" t="str">
            <v>AC</v>
          </cell>
          <cell r="L1300" t="str">
            <v>I-Eng</v>
          </cell>
          <cell r="M1300" t="str">
            <v>Ngaoundere</v>
          </cell>
          <cell r="N1300" t="str">
            <v>VINA</v>
          </cell>
          <cell r="O1300" t="str">
            <v>NGAOUNDERE 1</v>
          </cell>
          <cell r="P1300" t="str">
            <v>Richard Nganmo</v>
          </cell>
          <cell r="Q1300">
            <v>655999898</v>
          </cell>
          <cell r="R1300">
            <v>673457084</v>
          </cell>
          <cell r="S1300" t="str">
            <v>Alain Etoundi</v>
          </cell>
          <cell r="T1300" t="str">
            <v>Valeur HOUELL</v>
          </cell>
          <cell r="U1300" t="str">
            <v>I H S</v>
          </cell>
        </row>
        <row r="1301">
          <cell r="A1301" t="str">
            <v>ADM_112</v>
          </cell>
          <cell r="B1301" t="str">
            <v>IHS_GAR_120</v>
          </cell>
          <cell r="C1301" t="str">
            <v>ADM_112</v>
          </cell>
          <cell r="D1301" t="str">
            <v>North</v>
          </cell>
          <cell r="E1301" t="str">
            <v>North</v>
          </cell>
          <cell r="F1301" t="str">
            <v>Home</v>
          </cell>
          <cell r="G1301" t="str">
            <v>P5</v>
          </cell>
          <cell r="H1301" t="str">
            <v>Hybrid-Gen</v>
          </cell>
          <cell r="I1301" t="str">
            <v>On Air</v>
          </cell>
          <cell r="J1301" t="str">
            <v>Outdoor</v>
          </cell>
          <cell r="K1301" t="str">
            <v>AC</v>
          </cell>
          <cell r="L1301" t="str">
            <v>I-Eng</v>
          </cell>
          <cell r="M1301" t="str">
            <v>Garoua 1</v>
          </cell>
          <cell r="N1301" t="str">
            <v>MAYO REY</v>
          </cell>
          <cell r="O1301" t="str">
            <v>touboro</v>
          </cell>
          <cell r="P1301" t="str">
            <v>Richard Nganmo</v>
          </cell>
          <cell r="Q1301">
            <v>655999898</v>
          </cell>
          <cell r="R1301">
            <v>673457084</v>
          </cell>
          <cell r="S1301" t="str">
            <v>Alain Etoundi</v>
          </cell>
          <cell r="T1301" t="str">
            <v>Valeur HOUELL</v>
          </cell>
          <cell r="U1301" t="str">
            <v>I H S</v>
          </cell>
        </row>
        <row r="1302">
          <cell r="A1302" t="str">
            <v>EST_017</v>
          </cell>
          <cell r="B1302" t="str">
            <v>IHS_BER_064</v>
          </cell>
          <cell r="C1302" t="str">
            <v>EST_017</v>
          </cell>
          <cell r="D1302" t="str">
            <v>Center</v>
          </cell>
          <cell r="E1302" t="str">
            <v>Center</v>
          </cell>
          <cell r="F1302" t="str">
            <v>Atok</v>
          </cell>
          <cell r="G1302" t="str">
            <v>P2</v>
          </cell>
          <cell r="H1302" t="str">
            <v>Grid-Hybrid-Gen</v>
          </cell>
          <cell r="I1302" t="str">
            <v>On Air</v>
          </cell>
          <cell r="J1302" t="str">
            <v>Indoor</v>
          </cell>
          <cell r="K1302" t="str">
            <v>AC</v>
          </cell>
          <cell r="L1302" t="str">
            <v>Dowen</v>
          </cell>
          <cell r="M1302" t="str">
            <v>Akonolinga</v>
          </cell>
          <cell r="N1302" t="str">
            <v>HAUT-NYONG</v>
          </cell>
          <cell r="O1302" t="str">
            <v>ATOK</v>
          </cell>
          <cell r="P1302" t="str">
            <v>Rodrigue Kuate</v>
          </cell>
          <cell r="Q1302">
            <v>677549185</v>
          </cell>
          <cell r="R1302">
            <v>656993741</v>
          </cell>
          <cell r="S1302" t="str">
            <v>Desire Moussinga</v>
          </cell>
          <cell r="T1302" t="str">
            <v>Valeur HOUELL</v>
          </cell>
          <cell r="U1302" t="str">
            <v>I H S</v>
          </cell>
        </row>
        <row r="1303">
          <cell r="A1303" t="str">
            <v>EST_018</v>
          </cell>
          <cell r="B1303" t="str">
            <v>IHS_YND_441</v>
          </cell>
          <cell r="C1303" t="str">
            <v>EST_018</v>
          </cell>
          <cell r="D1303" t="str">
            <v>Center</v>
          </cell>
          <cell r="E1303" t="str">
            <v>Center</v>
          </cell>
          <cell r="F1303" t="str">
            <v>Ayos</v>
          </cell>
          <cell r="G1303" t="str">
            <v>P2</v>
          </cell>
          <cell r="H1303" t="str">
            <v>Grid-Gen</v>
          </cell>
          <cell r="I1303" t="str">
            <v>On Air</v>
          </cell>
          <cell r="J1303" t="str">
            <v>Indoor</v>
          </cell>
          <cell r="K1303" t="str">
            <v>AC</v>
          </cell>
          <cell r="L1303" t="str">
            <v>Dowen</v>
          </cell>
          <cell r="M1303" t="str">
            <v>Akonolinga</v>
          </cell>
          <cell r="N1303" t="str">
            <v>NYONG-ET-MFOUMOU</v>
          </cell>
          <cell r="O1303" t="str">
            <v>AYOS</v>
          </cell>
          <cell r="P1303" t="str">
            <v>Rodrigue Kuate</v>
          </cell>
          <cell r="Q1303">
            <v>677549185</v>
          </cell>
          <cell r="R1303">
            <v>656993741</v>
          </cell>
          <cell r="S1303" t="str">
            <v>Desire Moussinga</v>
          </cell>
          <cell r="T1303" t="str">
            <v>Valeur HOUELL</v>
          </cell>
          <cell r="U1303" t="str">
            <v>I H S</v>
          </cell>
        </row>
        <row r="1304">
          <cell r="A1304" t="str">
            <v>CTR_146</v>
          </cell>
          <cell r="B1304" t="str">
            <v>IHS_YND_399</v>
          </cell>
          <cell r="C1304" t="str">
            <v>CTR_146</v>
          </cell>
          <cell r="D1304" t="str">
            <v>Center</v>
          </cell>
          <cell r="E1304" t="str">
            <v>Center</v>
          </cell>
          <cell r="F1304" t="str">
            <v>Mekouda</v>
          </cell>
          <cell r="G1304" t="str">
            <v>P2</v>
          </cell>
          <cell r="H1304" t="str">
            <v>Grid-Gen</v>
          </cell>
          <cell r="I1304" t="str">
            <v>On Air</v>
          </cell>
          <cell r="J1304" t="str">
            <v>Indoor</v>
          </cell>
          <cell r="K1304" t="str">
            <v>AC</v>
          </cell>
          <cell r="L1304" t="str">
            <v>Dowen</v>
          </cell>
          <cell r="M1304" t="str">
            <v>Akonolinga</v>
          </cell>
          <cell r="N1304" t="str">
            <v>NYONG-ET-MFOUMOU</v>
          </cell>
          <cell r="O1304" t="str">
            <v>AKONOLINGA</v>
          </cell>
          <cell r="P1304" t="str">
            <v>Rodrigue Kuate</v>
          </cell>
          <cell r="Q1304">
            <v>677549185</v>
          </cell>
          <cell r="R1304">
            <v>656993741</v>
          </cell>
          <cell r="S1304" t="str">
            <v>Desire Moussinga</v>
          </cell>
          <cell r="T1304" t="str">
            <v>Valeur HOUELL</v>
          </cell>
          <cell r="U1304" t="str">
            <v>I H S</v>
          </cell>
        </row>
        <row r="1305">
          <cell r="A1305" t="str">
            <v>CTR_211</v>
          </cell>
          <cell r="B1305" t="str">
            <v>IHS_YND_248</v>
          </cell>
          <cell r="C1305" t="str">
            <v>CTR_211</v>
          </cell>
          <cell r="D1305" t="str">
            <v>Center</v>
          </cell>
          <cell r="E1305" t="str">
            <v>Center</v>
          </cell>
          <cell r="F1305" t="str">
            <v>Biteng</v>
          </cell>
          <cell r="G1305" t="str">
            <v>P2</v>
          </cell>
          <cell r="H1305" t="str">
            <v>Grid-Gen</v>
          </cell>
          <cell r="I1305" t="str">
            <v>On Air</v>
          </cell>
          <cell r="J1305" t="str">
            <v>Outdoor</v>
          </cell>
          <cell r="K1305" t="str">
            <v>AC</v>
          </cell>
          <cell r="L1305" t="str">
            <v>SAGEMCOM</v>
          </cell>
          <cell r="M1305" t="str">
            <v>Nkomo</v>
          </cell>
          <cell r="N1305" t="str">
            <v>MFOUNDI</v>
          </cell>
          <cell r="O1305" t="str">
            <v>YAOUNDE 4</v>
          </cell>
          <cell r="P1305" t="str">
            <v>Rodrigue Kuate</v>
          </cell>
          <cell r="Q1305">
            <v>677549185</v>
          </cell>
          <cell r="R1305">
            <v>656993741</v>
          </cell>
          <cell r="S1305" t="str">
            <v>Desire Moussinga</v>
          </cell>
          <cell r="T1305" t="str">
            <v>Valeur HOUELL</v>
          </cell>
          <cell r="U1305" t="str">
            <v>I H S</v>
          </cell>
        </row>
        <row r="1306">
          <cell r="A1306" t="str">
            <v>CTR_112</v>
          </cell>
          <cell r="B1306" t="str">
            <v>IHS_YND_355</v>
          </cell>
          <cell r="C1306" t="str">
            <v>CTR_112</v>
          </cell>
          <cell r="D1306" t="str">
            <v>Center</v>
          </cell>
          <cell r="E1306" t="str">
            <v>Center</v>
          </cell>
          <cell r="F1306" t="str">
            <v>Awae</v>
          </cell>
          <cell r="G1306" t="str">
            <v>P3</v>
          </cell>
          <cell r="H1306" t="str">
            <v>Grid-Gen</v>
          </cell>
          <cell r="I1306" t="str">
            <v>On Air</v>
          </cell>
          <cell r="J1306" t="str">
            <v>Indoor</v>
          </cell>
          <cell r="K1306" t="str">
            <v>AC</v>
          </cell>
          <cell r="L1306" t="str">
            <v>Dowen</v>
          </cell>
          <cell r="M1306" t="str">
            <v>Akonolinga</v>
          </cell>
          <cell r="N1306" t="str">
            <v>MEFOU-ET-AFAMBA</v>
          </cell>
          <cell r="O1306" t="str">
            <v>NKOLAFAMBA</v>
          </cell>
          <cell r="P1306" t="str">
            <v>Rodrigue Kuate</v>
          </cell>
          <cell r="Q1306">
            <v>677549185</v>
          </cell>
          <cell r="R1306">
            <v>656993741</v>
          </cell>
          <cell r="S1306" t="str">
            <v>Desire Moussinga</v>
          </cell>
          <cell r="T1306" t="str">
            <v>Valeur HOUELL</v>
          </cell>
          <cell r="U1306" t="str">
            <v>I H S</v>
          </cell>
        </row>
        <row r="1307">
          <cell r="A1307" t="str">
            <v>CTR_315</v>
          </cell>
          <cell r="B1307" t="str">
            <v>IHS_YND_292</v>
          </cell>
          <cell r="C1307" t="str">
            <v>CTR_315</v>
          </cell>
          <cell r="D1307" t="str">
            <v>Center</v>
          </cell>
          <cell r="E1307" t="str">
            <v>Center</v>
          </cell>
          <cell r="F1307" t="str">
            <v>Bitoto</v>
          </cell>
          <cell r="G1307" t="str">
            <v>P3</v>
          </cell>
          <cell r="H1307" t="str">
            <v>Grid-Gen</v>
          </cell>
          <cell r="I1307" t="str">
            <v>On Air</v>
          </cell>
          <cell r="J1307" t="str">
            <v>Outdoor</v>
          </cell>
          <cell r="K1307" t="str">
            <v>AC</v>
          </cell>
          <cell r="L1307" t="str">
            <v>SAGEMCOM</v>
          </cell>
          <cell r="M1307" t="str">
            <v>Nkomo</v>
          </cell>
          <cell r="N1307" t="str">
            <v>MEFOU-ET-AFAMBA</v>
          </cell>
          <cell r="O1307" t="str">
            <v>MFOU</v>
          </cell>
          <cell r="P1307" t="str">
            <v>Rodrigue Kuate</v>
          </cell>
          <cell r="Q1307">
            <v>677549185</v>
          </cell>
          <cell r="R1307">
            <v>656993741</v>
          </cell>
          <cell r="S1307" t="str">
            <v>Desire Moussinga</v>
          </cell>
          <cell r="T1307" t="str">
            <v>Valeur HOUELL</v>
          </cell>
          <cell r="U1307" t="str">
            <v>I H S</v>
          </cell>
        </row>
        <row r="1308">
          <cell r="A1308" t="str">
            <v>CTR_084</v>
          </cell>
          <cell r="B1308" t="str">
            <v>IHS_YND_294</v>
          </cell>
          <cell r="C1308" t="str">
            <v>CTR_084</v>
          </cell>
          <cell r="D1308" t="str">
            <v>Center</v>
          </cell>
          <cell r="E1308" t="str">
            <v>Center</v>
          </cell>
          <cell r="F1308" t="str">
            <v>Nkoabang</v>
          </cell>
          <cell r="G1308" t="str">
            <v>P3</v>
          </cell>
          <cell r="H1308" t="str">
            <v>Grid-Gen</v>
          </cell>
          <cell r="I1308" t="str">
            <v>On Air</v>
          </cell>
          <cell r="J1308" t="str">
            <v>Indoor</v>
          </cell>
          <cell r="K1308" t="str">
            <v>AC</v>
          </cell>
          <cell r="L1308" t="str">
            <v>SAGEMCOM</v>
          </cell>
          <cell r="M1308" t="str">
            <v>Nkomo</v>
          </cell>
          <cell r="N1308" t="str">
            <v>MEFOU-ET-AFAMBA</v>
          </cell>
          <cell r="O1308" t="str">
            <v>NKOLAFAMBA</v>
          </cell>
          <cell r="P1308" t="str">
            <v>Rodrigue Kuate</v>
          </cell>
          <cell r="Q1308">
            <v>677549185</v>
          </cell>
          <cell r="R1308">
            <v>656993741</v>
          </cell>
          <cell r="S1308" t="str">
            <v>Desire Moussinga</v>
          </cell>
          <cell r="T1308" t="str">
            <v>Valeur HOUELL</v>
          </cell>
          <cell r="U1308" t="str">
            <v>I H S</v>
          </cell>
        </row>
        <row r="1309">
          <cell r="A1309" t="str">
            <v>CTR_247</v>
          </cell>
          <cell r="B1309" t="str">
            <v>IHS_YND_289</v>
          </cell>
          <cell r="C1309" t="str">
            <v>CTR_247</v>
          </cell>
          <cell r="D1309" t="str">
            <v>Center</v>
          </cell>
          <cell r="E1309" t="str">
            <v>Center</v>
          </cell>
          <cell r="F1309" t="str">
            <v>Nkolangaa</v>
          </cell>
          <cell r="G1309" t="str">
            <v>P3</v>
          </cell>
          <cell r="H1309" t="str">
            <v>Grid-Gen</v>
          </cell>
          <cell r="I1309" t="str">
            <v>On Air</v>
          </cell>
          <cell r="J1309" t="str">
            <v>Outdoor</v>
          </cell>
          <cell r="K1309" t="str">
            <v>AC</v>
          </cell>
          <cell r="L1309" t="str">
            <v>SAGEMCOM</v>
          </cell>
          <cell r="M1309" t="str">
            <v>Nkomo</v>
          </cell>
          <cell r="N1309" t="str">
            <v>MEFOU-ET-AFAMBA</v>
          </cell>
          <cell r="O1309" t="str">
            <v>NKOLAFAMBA</v>
          </cell>
          <cell r="P1309" t="str">
            <v>Rodrigue Kuate</v>
          </cell>
          <cell r="Q1309">
            <v>677549185</v>
          </cell>
          <cell r="R1309">
            <v>656993741</v>
          </cell>
          <cell r="S1309" t="str">
            <v>Desire Moussinga</v>
          </cell>
          <cell r="T1309" t="str">
            <v>Valeur HOUELL</v>
          </cell>
          <cell r="U1309" t="str">
            <v>I H S</v>
          </cell>
        </row>
        <row r="1310">
          <cell r="A1310" t="str">
            <v>CTR_236</v>
          </cell>
          <cell r="B1310" t="str">
            <v>IHS_YND_177</v>
          </cell>
          <cell r="C1310" t="str">
            <v>CTR_236</v>
          </cell>
          <cell r="D1310" t="str">
            <v>Center</v>
          </cell>
          <cell r="E1310" t="str">
            <v>Center</v>
          </cell>
          <cell r="F1310" t="str">
            <v>Awae-Yde</v>
          </cell>
          <cell r="G1310" t="str">
            <v>P3</v>
          </cell>
          <cell r="H1310" t="str">
            <v>Grid-Gen</v>
          </cell>
          <cell r="I1310" t="str">
            <v>On Air</v>
          </cell>
          <cell r="J1310" t="str">
            <v>Outdoor</v>
          </cell>
          <cell r="K1310" t="str">
            <v>AC</v>
          </cell>
          <cell r="L1310" t="str">
            <v>SAGEMCOM</v>
          </cell>
          <cell r="M1310" t="str">
            <v>Nkomo</v>
          </cell>
          <cell r="N1310" t="str">
            <v>MEFOU-ET-AFAMBA</v>
          </cell>
          <cell r="O1310" t="str">
            <v>NKOLAFAMBA</v>
          </cell>
          <cell r="P1310" t="str">
            <v>Rodrigue Kuate</v>
          </cell>
          <cell r="Q1310">
            <v>677549185</v>
          </cell>
          <cell r="R1310">
            <v>656993741</v>
          </cell>
          <cell r="S1310" t="str">
            <v>Desire Moussinga</v>
          </cell>
          <cell r="T1310" t="str">
            <v>Valeur HOUELL</v>
          </cell>
          <cell r="U1310" t="str">
            <v>I H S</v>
          </cell>
        </row>
        <row r="1311">
          <cell r="A1311" t="str">
            <v>CTR_109</v>
          </cell>
          <cell r="B1311" t="str">
            <v>IHS_YND_037</v>
          </cell>
          <cell r="C1311" t="str">
            <v>CTR_109</v>
          </cell>
          <cell r="D1311" t="str">
            <v>Center</v>
          </cell>
          <cell r="E1311" t="str">
            <v>Center</v>
          </cell>
          <cell r="F1311" t="str">
            <v>Nkolndongo</v>
          </cell>
          <cell r="G1311" t="str">
            <v>P3</v>
          </cell>
          <cell r="H1311" t="str">
            <v>Grid-Gen</v>
          </cell>
          <cell r="I1311" t="str">
            <v>On Air</v>
          </cell>
          <cell r="J1311" t="str">
            <v>Indoor</v>
          </cell>
          <cell r="K1311" t="str">
            <v>AC</v>
          </cell>
          <cell r="L1311" t="str">
            <v>SAGEMCOM</v>
          </cell>
          <cell r="M1311" t="str">
            <v>Essos</v>
          </cell>
          <cell r="N1311" t="str">
            <v>MFOUNDI</v>
          </cell>
          <cell r="O1311" t="str">
            <v>YAOUNDE 5</v>
          </cell>
          <cell r="P1311" t="str">
            <v>Rodrigue Kuate</v>
          </cell>
          <cell r="Q1311">
            <v>677549185</v>
          </cell>
          <cell r="R1311">
            <v>656993741</v>
          </cell>
          <cell r="S1311" t="str">
            <v>Desire Moussinga</v>
          </cell>
          <cell r="T1311" t="str">
            <v>Valeur HOUELL</v>
          </cell>
          <cell r="U1311" t="str">
            <v>I H S</v>
          </cell>
        </row>
        <row r="1312">
          <cell r="A1312" t="str">
            <v>CTR_348</v>
          </cell>
          <cell r="B1312" t="str">
            <v>IHS_YND_356</v>
          </cell>
          <cell r="C1312" t="str">
            <v>CTR_348</v>
          </cell>
          <cell r="D1312" t="str">
            <v>Center</v>
          </cell>
          <cell r="E1312" t="str">
            <v>Center</v>
          </cell>
          <cell r="F1312" t="str">
            <v>Essiezik</v>
          </cell>
          <cell r="G1312" t="str">
            <v>P4</v>
          </cell>
          <cell r="H1312" t="str">
            <v>Hybrid-Gen</v>
          </cell>
          <cell r="I1312" t="str">
            <v>On Air</v>
          </cell>
          <cell r="J1312" t="str">
            <v>Outdoor</v>
          </cell>
          <cell r="K1312" t="str">
            <v>AC</v>
          </cell>
          <cell r="L1312" t="str">
            <v>Dowen</v>
          </cell>
          <cell r="M1312" t="str">
            <v>Akonolinga</v>
          </cell>
          <cell r="N1312" t="str">
            <v>NYONG-ET-MFOUMOU</v>
          </cell>
          <cell r="O1312" t="str">
            <v>NKOLAFAMBA</v>
          </cell>
          <cell r="P1312" t="str">
            <v>Rodrigue Kuate</v>
          </cell>
          <cell r="Q1312">
            <v>677549185</v>
          </cell>
          <cell r="R1312">
            <v>656993741</v>
          </cell>
          <cell r="S1312" t="str">
            <v>Desire Moussinga</v>
          </cell>
          <cell r="T1312" t="str">
            <v>Valeur HOUELL</v>
          </cell>
          <cell r="U1312" t="str">
            <v>I H S</v>
          </cell>
        </row>
        <row r="1313">
          <cell r="A1313" t="str">
            <v>CTR_353</v>
          </cell>
          <cell r="B1313" t="str">
            <v>IHS_YND_413</v>
          </cell>
          <cell r="C1313" t="str">
            <v>CTR_353</v>
          </cell>
          <cell r="D1313" t="str">
            <v>Center</v>
          </cell>
          <cell r="E1313" t="str">
            <v>Center</v>
          </cell>
          <cell r="F1313" t="str">
            <v>Nguinda</v>
          </cell>
          <cell r="G1313" t="str">
            <v>P4</v>
          </cell>
          <cell r="H1313" t="str">
            <v>Grid-Gen</v>
          </cell>
          <cell r="I1313" t="str">
            <v>On Air</v>
          </cell>
          <cell r="J1313" t="str">
            <v>Outdoor</v>
          </cell>
          <cell r="K1313" t="str">
            <v>AC</v>
          </cell>
          <cell r="L1313" t="str">
            <v>Dowen</v>
          </cell>
          <cell r="M1313" t="str">
            <v>Akonolinga</v>
          </cell>
          <cell r="N1313" t="str">
            <v>NYONG-ET-MFOUMOU</v>
          </cell>
          <cell r="O1313" t="str">
            <v>AYOS</v>
          </cell>
          <cell r="P1313" t="str">
            <v>Rodrigue Kuate</v>
          </cell>
          <cell r="Q1313">
            <v>677549185</v>
          </cell>
          <cell r="R1313">
            <v>656993741</v>
          </cell>
          <cell r="S1313" t="str">
            <v>Desire Moussinga</v>
          </cell>
          <cell r="T1313" t="str">
            <v>Valeur HOUELL</v>
          </cell>
          <cell r="U1313" t="str">
            <v>I H S</v>
          </cell>
        </row>
        <row r="1314">
          <cell r="A1314" t="str">
            <v>CTR_134</v>
          </cell>
          <cell r="B1314" t="str">
            <v>IHS_YND_398</v>
          </cell>
          <cell r="C1314" t="str">
            <v>CTR_134</v>
          </cell>
          <cell r="D1314" t="str">
            <v>Center</v>
          </cell>
          <cell r="E1314" t="str">
            <v>Center</v>
          </cell>
          <cell r="F1314" t="str">
            <v>Akonolinga Town</v>
          </cell>
          <cell r="G1314" t="str">
            <v>P4</v>
          </cell>
          <cell r="H1314" t="str">
            <v>Grid-Gen</v>
          </cell>
          <cell r="I1314" t="str">
            <v>On Air</v>
          </cell>
          <cell r="J1314" t="str">
            <v>Indoor</v>
          </cell>
          <cell r="K1314" t="str">
            <v>AC</v>
          </cell>
          <cell r="L1314" t="str">
            <v>Dowen</v>
          </cell>
          <cell r="M1314" t="str">
            <v>Akonolinga</v>
          </cell>
          <cell r="N1314" t="str">
            <v>MEFOU-ET-AFAMBA</v>
          </cell>
          <cell r="O1314" t="str">
            <v>ESSE</v>
          </cell>
          <cell r="P1314" t="str">
            <v>Rodrigue Kuate</v>
          </cell>
          <cell r="Q1314">
            <v>677549185</v>
          </cell>
          <cell r="R1314">
            <v>656993741</v>
          </cell>
          <cell r="S1314" t="str">
            <v>Desire Moussinga</v>
          </cell>
          <cell r="T1314" t="str">
            <v>Valeur HOUELL</v>
          </cell>
          <cell r="U1314" t="str">
            <v>I H S</v>
          </cell>
        </row>
        <row r="1315">
          <cell r="A1315" t="str">
            <v>CTR_349</v>
          </cell>
          <cell r="B1315" t="str">
            <v>IHS_YND_315</v>
          </cell>
          <cell r="C1315" t="str">
            <v>CTR_349</v>
          </cell>
          <cell r="D1315" t="str">
            <v>Center</v>
          </cell>
          <cell r="E1315" t="str">
            <v>Center</v>
          </cell>
          <cell r="F1315" t="str">
            <v>Ayoumgong-MTN</v>
          </cell>
          <cell r="G1315" t="str">
            <v>P4</v>
          </cell>
          <cell r="H1315" t="str">
            <v>Grid-Gen</v>
          </cell>
          <cell r="I1315" t="str">
            <v>On Air</v>
          </cell>
          <cell r="J1315" t="str">
            <v>Indoor</v>
          </cell>
          <cell r="K1315" t="str">
            <v>AC</v>
          </cell>
          <cell r="L1315" t="str">
            <v>Dowen</v>
          </cell>
          <cell r="M1315" t="str">
            <v>Akonolinga</v>
          </cell>
          <cell r="N1315" t="str">
            <v>MEFOU-ET-AFAMBA</v>
          </cell>
          <cell r="O1315" t="str">
            <v>NKOLAFAMBA</v>
          </cell>
          <cell r="P1315" t="str">
            <v>Rodrigue Kuate</v>
          </cell>
          <cell r="Q1315">
            <v>677549185</v>
          </cell>
          <cell r="R1315">
            <v>656993741</v>
          </cell>
          <cell r="S1315" t="str">
            <v>Desire Moussinga</v>
          </cell>
          <cell r="T1315" t="str">
            <v>Valeur HOUELL</v>
          </cell>
          <cell r="U1315" t="str">
            <v>I H S</v>
          </cell>
        </row>
        <row r="1316">
          <cell r="A1316" t="str">
            <v>CTR_307</v>
          </cell>
          <cell r="B1316" t="str">
            <v>IHS_YND_412</v>
          </cell>
          <cell r="C1316" t="str">
            <v>CTR_307</v>
          </cell>
          <cell r="D1316" t="str">
            <v>Center</v>
          </cell>
          <cell r="E1316" t="str">
            <v>Center</v>
          </cell>
          <cell r="F1316" t="str">
            <v>Miende-MTN</v>
          </cell>
          <cell r="G1316" t="str">
            <v>P4</v>
          </cell>
          <cell r="H1316" t="str">
            <v>Grid-Gen</v>
          </cell>
          <cell r="I1316" t="str">
            <v>On Air</v>
          </cell>
          <cell r="J1316" t="str">
            <v>Outdoor</v>
          </cell>
          <cell r="K1316" t="str">
            <v>AC</v>
          </cell>
          <cell r="L1316" t="str">
            <v>Dowen</v>
          </cell>
          <cell r="M1316" t="str">
            <v>Akonolinga</v>
          </cell>
          <cell r="N1316" t="str">
            <v>NYONG-ET-MFOUMOU</v>
          </cell>
          <cell r="O1316" t="str">
            <v>AKONOLINGA</v>
          </cell>
          <cell r="P1316" t="str">
            <v>Rodrigue Kuate</v>
          </cell>
          <cell r="Q1316">
            <v>677549185</v>
          </cell>
          <cell r="R1316">
            <v>656993741</v>
          </cell>
          <cell r="S1316" t="str">
            <v>Desire Moussinga</v>
          </cell>
          <cell r="T1316" t="str">
            <v>Valeur HOUELL</v>
          </cell>
          <cell r="U1316" t="str">
            <v>I H S</v>
          </cell>
        </row>
        <row r="1317">
          <cell r="A1317" t="str">
            <v>CTR_827</v>
          </cell>
          <cell r="B1317" t="str">
            <v>IHS_YND_533</v>
          </cell>
          <cell r="C1317" t="str">
            <v>CTR_827</v>
          </cell>
          <cell r="D1317" t="str">
            <v>Center</v>
          </cell>
          <cell r="E1317" t="str">
            <v>Center</v>
          </cell>
          <cell r="F1317" t="str">
            <v>Akonolinga Town</v>
          </cell>
          <cell r="G1317" t="str">
            <v>P4</v>
          </cell>
          <cell r="H1317" t="str">
            <v>Grid-Gen</v>
          </cell>
          <cell r="I1317">
            <v>0</v>
          </cell>
          <cell r="J1317" t="str">
            <v>Outdoor</v>
          </cell>
          <cell r="K1317" t="str">
            <v>AC</v>
          </cell>
          <cell r="L1317" t="str">
            <v>Dowen</v>
          </cell>
          <cell r="M1317" t="str">
            <v>Akonolinga</v>
          </cell>
          <cell r="N1317" t="str">
            <v>NYONG-ET-MFOUMOU</v>
          </cell>
          <cell r="O1317" t="str">
            <v>AKONOLINGA</v>
          </cell>
          <cell r="P1317" t="str">
            <v>Rodrigue Kuate</v>
          </cell>
          <cell r="Q1317">
            <v>677549185</v>
          </cell>
          <cell r="R1317">
            <v>656993741</v>
          </cell>
          <cell r="S1317" t="str">
            <v>Desire Moussinga</v>
          </cell>
          <cell r="T1317" t="str">
            <v>Valeur HOUELL</v>
          </cell>
          <cell r="U1317" t="str">
            <v>I H S</v>
          </cell>
        </row>
        <row r="1318">
          <cell r="A1318" t="str">
            <v>CTR_306</v>
          </cell>
          <cell r="B1318" t="str">
            <v>IHS_YND_397</v>
          </cell>
          <cell r="C1318" t="str">
            <v>CTR_306</v>
          </cell>
          <cell r="D1318" t="str">
            <v>Center</v>
          </cell>
          <cell r="E1318" t="str">
            <v>Center</v>
          </cell>
          <cell r="F1318" t="str">
            <v>Mengang-MTN</v>
          </cell>
          <cell r="G1318" t="str">
            <v>P4</v>
          </cell>
          <cell r="H1318" t="str">
            <v>Grid-Gen</v>
          </cell>
          <cell r="I1318" t="str">
            <v>On Air</v>
          </cell>
          <cell r="J1318" t="str">
            <v>Outdoor</v>
          </cell>
          <cell r="K1318" t="str">
            <v>AC</v>
          </cell>
          <cell r="L1318" t="str">
            <v>Dowen</v>
          </cell>
          <cell r="M1318" t="str">
            <v>Akonolinga</v>
          </cell>
          <cell r="N1318" t="str">
            <v>NYONG-ET-MFOUMOU</v>
          </cell>
          <cell r="O1318" t="str">
            <v>AKONOLINGA</v>
          </cell>
          <cell r="P1318" t="str">
            <v>Rodrigue Kuate</v>
          </cell>
          <cell r="Q1318">
            <v>677549185</v>
          </cell>
          <cell r="R1318">
            <v>656993741</v>
          </cell>
          <cell r="S1318" t="str">
            <v>Desire Moussinga</v>
          </cell>
          <cell r="T1318" t="str">
            <v>Valeur HOUELL</v>
          </cell>
          <cell r="U1318" t="str">
            <v>I H S</v>
          </cell>
        </row>
        <row r="1319">
          <cell r="A1319" t="str">
            <v>CTR_478</v>
          </cell>
          <cell r="B1319" t="str">
            <v>IHS_YND_568</v>
          </cell>
          <cell r="C1319" t="str">
            <v>CTR_478</v>
          </cell>
          <cell r="D1319" t="str">
            <v>Center</v>
          </cell>
          <cell r="E1319" t="str">
            <v>Center</v>
          </cell>
          <cell r="F1319" t="str">
            <v>Anguissa New</v>
          </cell>
          <cell r="G1319" t="str">
            <v>P4</v>
          </cell>
          <cell r="H1319" t="str">
            <v>Grid-Gen</v>
          </cell>
          <cell r="I1319" t="str">
            <v>On Air</v>
          </cell>
          <cell r="J1319" t="str">
            <v>Outdoor</v>
          </cell>
          <cell r="K1319" t="str">
            <v>AC</v>
          </cell>
          <cell r="L1319" t="str">
            <v>SAGEMCOM</v>
          </cell>
          <cell r="M1319" t="str">
            <v>Nkomo</v>
          </cell>
          <cell r="N1319" t="str">
            <v>MFOUNDI</v>
          </cell>
          <cell r="O1319" t="str">
            <v>YAOUNDE 4</v>
          </cell>
          <cell r="P1319" t="str">
            <v>Rodrigue Kuate</v>
          </cell>
          <cell r="Q1319">
            <v>677549185</v>
          </cell>
          <cell r="R1319">
            <v>656993741</v>
          </cell>
          <cell r="S1319" t="str">
            <v>Desire Moussinga</v>
          </cell>
          <cell r="T1319" t="str">
            <v>Valeur HOUELL</v>
          </cell>
          <cell r="U1319" t="str">
            <v>I H S</v>
          </cell>
        </row>
        <row r="1320">
          <cell r="A1320" t="str">
            <v>CTR_042</v>
          </cell>
          <cell r="B1320" t="str">
            <v>IHS_YND_175</v>
          </cell>
          <cell r="C1320" t="str">
            <v>CTR_042</v>
          </cell>
          <cell r="D1320" t="str">
            <v>Center</v>
          </cell>
          <cell r="E1320" t="str">
            <v>Center</v>
          </cell>
          <cell r="F1320" t="str">
            <v>Nkomo</v>
          </cell>
          <cell r="G1320" t="str">
            <v>P4</v>
          </cell>
          <cell r="H1320" t="str">
            <v>Grid-Gen</v>
          </cell>
          <cell r="I1320" t="str">
            <v>On Air</v>
          </cell>
          <cell r="J1320" t="str">
            <v>Indoor</v>
          </cell>
          <cell r="K1320" t="str">
            <v>AC</v>
          </cell>
          <cell r="L1320" t="str">
            <v>SAGEMCOM</v>
          </cell>
          <cell r="M1320" t="str">
            <v>Nkomo</v>
          </cell>
          <cell r="N1320" t="str">
            <v>MFOUNDI</v>
          </cell>
          <cell r="O1320" t="str">
            <v>YAOUNDE 4</v>
          </cell>
          <cell r="P1320" t="str">
            <v>Rodrigue Kuate</v>
          </cell>
          <cell r="Q1320">
            <v>677549185</v>
          </cell>
          <cell r="R1320">
            <v>656993741</v>
          </cell>
          <cell r="S1320" t="str">
            <v>Desire Moussinga</v>
          </cell>
          <cell r="T1320" t="str">
            <v>Valeur HOUELL</v>
          </cell>
          <cell r="U1320" t="str">
            <v>I H S</v>
          </cell>
        </row>
        <row r="1321">
          <cell r="A1321" t="str">
            <v>CTR_395</v>
          </cell>
          <cell r="B1321" t="str">
            <v>IHS_YND_249</v>
          </cell>
          <cell r="C1321" t="str">
            <v>CTR_395</v>
          </cell>
          <cell r="D1321" t="str">
            <v>Center</v>
          </cell>
          <cell r="E1321" t="str">
            <v>Center</v>
          </cell>
          <cell r="F1321" t="str">
            <v>Biteng-Maetur</v>
          </cell>
          <cell r="G1321" t="str">
            <v>P4</v>
          </cell>
          <cell r="H1321" t="str">
            <v>Grid-Gen</v>
          </cell>
          <cell r="I1321" t="str">
            <v>On Air</v>
          </cell>
          <cell r="J1321" t="str">
            <v>Indoor / Outdoor</v>
          </cell>
          <cell r="K1321" t="str">
            <v>AC</v>
          </cell>
          <cell r="L1321" t="str">
            <v>SAGEMCOM</v>
          </cell>
          <cell r="M1321" t="str">
            <v>Nkomo</v>
          </cell>
          <cell r="N1321" t="str">
            <v>MFOUNDI</v>
          </cell>
          <cell r="O1321" t="str">
            <v>YAOUNDE 4</v>
          </cell>
          <cell r="P1321" t="str">
            <v>Rodrigue Kuate</v>
          </cell>
          <cell r="Q1321">
            <v>677549185</v>
          </cell>
          <cell r="R1321">
            <v>656993741</v>
          </cell>
          <cell r="S1321" t="str">
            <v>Desire Moussinga</v>
          </cell>
          <cell r="T1321" t="str">
            <v>Valeur HOUELL</v>
          </cell>
          <cell r="U1321" t="str">
            <v>I H S</v>
          </cell>
        </row>
        <row r="1322">
          <cell r="A1322" t="str">
            <v>CTR_036</v>
          </cell>
          <cell r="B1322" t="str">
            <v>IHS_YND_334</v>
          </cell>
          <cell r="C1322" t="str">
            <v>CTR_036</v>
          </cell>
          <cell r="D1322" t="str">
            <v>Center</v>
          </cell>
          <cell r="E1322" t="str">
            <v>Center</v>
          </cell>
          <cell r="F1322" t="str">
            <v>Mfou</v>
          </cell>
          <cell r="G1322" t="str">
            <v>P4</v>
          </cell>
          <cell r="H1322" t="str">
            <v>Grid-Gen</v>
          </cell>
          <cell r="I1322" t="str">
            <v>On Air</v>
          </cell>
          <cell r="J1322" t="str">
            <v>Indoor</v>
          </cell>
          <cell r="K1322" t="str">
            <v>AC</v>
          </cell>
          <cell r="L1322" t="str">
            <v>SAGEMCOM</v>
          </cell>
          <cell r="M1322" t="str">
            <v>Nkomo</v>
          </cell>
          <cell r="N1322" t="str">
            <v>MEFOU-ET-AFAMBA</v>
          </cell>
          <cell r="O1322" t="str">
            <v>MFOU</v>
          </cell>
          <cell r="P1322" t="str">
            <v>Rodrigue Kuate</v>
          </cell>
          <cell r="Q1322">
            <v>677549185</v>
          </cell>
          <cell r="R1322">
            <v>656993741</v>
          </cell>
          <cell r="S1322" t="str">
            <v>Desire Moussinga</v>
          </cell>
          <cell r="T1322" t="str">
            <v>Valeur HOUELL</v>
          </cell>
          <cell r="U1322" t="str">
            <v>I H S</v>
          </cell>
        </row>
        <row r="1323">
          <cell r="A1323" t="str">
            <v>CTR_477</v>
          </cell>
          <cell r="B1323" t="str">
            <v>IHS_YND_566</v>
          </cell>
          <cell r="C1323" t="str">
            <v>CTR_477</v>
          </cell>
          <cell r="D1323" t="str">
            <v>Center</v>
          </cell>
          <cell r="E1323" t="str">
            <v>Center</v>
          </cell>
          <cell r="F1323" t="str">
            <v>Crf Cornier</v>
          </cell>
          <cell r="G1323" t="str">
            <v>P4</v>
          </cell>
          <cell r="H1323" t="str">
            <v>Grid-Gen</v>
          </cell>
          <cell r="I1323" t="str">
            <v>On Air</v>
          </cell>
          <cell r="J1323" t="str">
            <v>Outdoor</v>
          </cell>
          <cell r="K1323" t="str">
            <v>AC</v>
          </cell>
          <cell r="L1323" t="str">
            <v>SAGEMCOM</v>
          </cell>
          <cell r="M1323" t="str">
            <v>Nkomo</v>
          </cell>
          <cell r="N1323" t="str">
            <v>MFOUNDI</v>
          </cell>
          <cell r="O1323" t="str">
            <v>YAOUNDE 4</v>
          </cell>
          <cell r="P1323" t="str">
            <v>Rodrigue Kuate</v>
          </cell>
          <cell r="Q1323">
            <v>677549185</v>
          </cell>
          <cell r="R1323">
            <v>656993741</v>
          </cell>
          <cell r="S1323" t="str">
            <v>Desire Moussinga</v>
          </cell>
          <cell r="T1323" t="str">
            <v>Valeur HOUELL</v>
          </cell>
          <cell r="U1323" t="str">
            <v>I H S</v>
          </cell>
        </row>
        <row r="1324">
          <cell r="A1324" t="str">
            <v>CTR_040</v>
          </cell>
          <cell r="B1324" t="str">
            <v>IHS_YND_114</v>
          </cell>
          <cell r="C1324" t="str">
            <v>CTR_040</v>
          </cell>
          <cell r="D1324" t="str">
            <v>Center</v>
          </cell>
          <cell r="E1324" t="str">
            <v>Center</v>
          </cell>
          <cell r="F1324" t="str">
            <v>Kondengui</v>
          </cell>
          <cell r="G1324" t="str">
            <v>P4</v>
          </cell>
          <cell r="H1324" t="str">
            <v>Grid-Gen</v>
          </cell>
          <cell r="I1324" t="str">
            <v>On Air</v>
          </cell>
          <cell r="J1324" t="str">
            <v>Indoor</v>
          </cell>
          <cell r="K1324" t="str">
            <v>AC</v>
          </cell>
          <cell r="L1324" t="str">
            <v>SAGEMCOM</v>
          </cell>
          <cell r="M1324" t="str">
            <v>Nkomo</v>
          </cell>
          <cell r="N1324" t="str">
            <v>MFOUNDI</v>
          </cell>
          <cell r="O1324" t="str">
            <v>YAOUNDE 4</v>
          </cell>
          <cell r="P1324" t="str">
            <v>Rodrigue Kuate</v>
          </cell>
          <cell r="Q1324">
            <v>677549185</v>
          </cell>
          <cell r="R1324">
            <v>656993741</v>
          </cell>
          <cell r="S1324" t="str">
            <v>Desire Moussinga</v>
          </cell>
          <cell r="T1324" t="str">
            <v>Valeur HOUELL</v>
          </cell>
          <cell r="U1324" t="str">
            <v>I H S</v>
          </cell>
        </row>
        <row r="1325">
          <cell r="A1325" t="str">
            <v>CTR_274</v>
          </cell>
          <cell r="B1325" t="str">
            <v>IHS_YND_116</v>
          </cell>
          <cell r="C1325" t="str">
            <v>CTR_274</v>
          </cell>
          <cell r="D1325" t="str">
            <v>Center</v>
          </cell>
          <cell r="E1325" t="str">
            <v>Center</v>
          </cell>
          <cell r="F1325" t="str">
            <v>Stade-Abega</v>
          </cell>
          <cell r="G1325" t="str">
            <v>P4</v>
          </cell>
          <cell r="H1325" t="str">
            <v>Grid-Gen</v>
          </cell>
          <cell r="I1325" t="str">
            <v>On Air</v>
          </cell>
          <cell r="J1325" t="str">
            <v>Outdoor</v>
          </cell>
          <cell r="K1325" t="str">
            <v>AC</v>
          </cell>
          <cell r="L1325" t="str">
            <v>SAGEMCOM</v>
          </cell>
          <cell r="M1325" t="str">
            <v>Nkomo</v>
          </cell>
          <cell r="N1325" t="str">
            <v>MFOUNDI</v>
          </cell>
          <cell r="O1325" t="str">
            <v>YAOUNDE 4</v>
          </cell>
          <cell r="P1325" t="str">
            <v>Rodrigue Kuate</v>
          </cell>
          <cell r="Q1325">
            <v>677549185</v>
          </cell>
          <cell r="R1325">
            <v>656993741</v>
          </cell>
          <cell r="S1325" t="str">
            <v>Desire Moussinga</v>
          </cell>
          <cell r="T1325" t="str">
            <v>Valeur HOUELL</v>
          </cell>
          <cell r="U1325" t="str">
            <v>I H S</v>
          </cell>
        </row>
        <row r="1326">
          <cell r="A1326" t="str">
            <v>CTR_245</v>
          </cell>
          <cell r="B1326" t="str">
            <v>IHS_YND_267</v>
          </cell>
          <cell r="C1326" t="str">
            <v>CTR_245</v>
          </cell>
          <cell r="D1326" t="str">
            <v>Center</v>
          </cell>
          <cell r="E1326" t="str">
            <v>Center</v>
          </cell>
          <cell r="F1326" t="str">
            <v>Mimboman-Village</v>
          </cell>
          <cell r="G1326" t="str">
            <v>P4</v>
          </cell>
          <cell r="H1326" t="str">
            <v>Grid-Gen</v>
          </cell>
          <cell r="I1326" t="str">
            <v>On Air</v>
          </cell>
          <cell r="J1326" t="str">
            <v>Outdoor</v>
          </cell>
          <cell r="K1326" t="str">
            <v>AC</v>
          </cell>
          <cell r="L1326" t="str">
            <v>SAGEMCOM</v>
          </cell>
          <cell r="M1326" t="str">
            <v>Nkomo</v>
          </cell>
          <cell r="N1326" t="str">
            <v>MFOUNDI</v>
          </cell>
          <cell r="O1326" t="str">
            <v>YAOUNDE 4</v>
          </cell>
          <cell r="P1326" t="str">
            <v>Rodrigue Kuate</v>
          </cell>
          <cell r="Q1326">
            <v>677549185</v>
          </cell>
          <cell r="R1326">
            <v>656993741</v>
          </cell>
          <cell r="S1326" t="str">
            <v>Desire Moussinga</v>
          </cell>
          <cell r="T1326" t="str">
            <v>Valeur HOUELL</v>
          </cell>
          <cell r="U1326" t="str">
            <v>I H S</v>
          </cell>
        </row>
        <row r="1327">
          <cell r="A1327" t="str">
            <v>CTR_270</v>
          </cell>
          <cell r="B1327" t="str">
            <v>IHS_YND_023</v>
          </cell>
          <cell r="C1327" t="str">
            <v>CTR_270</v>
          </cell>
          <cell r="D1327" t="str">
            <v>Center</v>
          </cell>
          <cell r="E1327" t="str">
            <v>Center</v>
          </cell>
          <cell r="F1327" t="str">
            <v>Montesquieux</v>
          </cell>
          <cell r="G1327" t="str">
            <v>P4</v>
          </cell>
          <cell r="H1327" t="str">
            <v>Grid-Gen</v>
          </cell>
          <cell r="I1327" t="str">
            <v>On Air</v>
          </cell>
          <cell r="J1327" t="str">
            <v>Outdoor</v>
          </cell>
          <cell r="K1327" t="str">
            <v>AC</v>
          </cell>
          <cell r="L1327" t="str">
            <v>SAGEMCOM</v>
          </cell>
          <cell r="M1327" t="str">
            <v>Essos</v>
          </cell>
          <cell r="N1327" t="str">
            <v>MFOUNDI</v>
          </cell>
          <cell r="O1327" t="str">
            <v>YAOUNDE 5</v>
          </cell>
          <cell r="P1327" t="str">
            <v>Rodrigue Kuate</v>
          </cell>
          <cell r="Q1327">
            <v>677549185</v>
          </cell>
          <cell r="R1327">
            <v>656993741</v>
          </cell>
          <cell r="S1327" t="str">
            <v>Desire Moussinga</v>
          </cell>
          <cell r="T1327" t="str">
            <v>Valeur HOUELL</v>
          </cell>
          <cell r="U1327" t="str">
            <v>I H S</v>
          </cell>
        </row>
        <row r="1328">
          <cell r="A1328" t="str">
            <v>CTR_096</v>
          </cell>
          <cell r="B1328" t="str">
            <v>IHS_YND_042</v>
          </cell>
          <cell r="C1328" t="str">
            <v>CTR_096</v>
          </cell>
          <cell r="D1328" t="str">
            <v>Center</v>
          </cell>
          <cell r="E1328" t="str">
            <v>Center</v>
          </cell>
          <cell r="F1328" t="str">
            <v>Mvog-Ada-TKC</v>
          </cell>
          <cell r="G1328" t="str">
            <v>P4</v>
          </cell>
          <cell r="H1328" t="str">
            <v>Grid Only</v>
          </cell>
          <cell r="I1328" t="str">
            <v>On Air</v>
          </cell>
          <cell r="J1328" t="str">
            <v>Indoor</v>
          </cell>
          <cell r="K1328" t="str">
            <v>AC</v>
          </cell>
          <cell r="L1328" t="str">
            <v>SAGEMCOM</v>
          </cell>
          <cell r="M1328" t="str">
            <v>Essos</v>
          </cell>
          <cell r="N1328" t="str">
            <v>MFOUNDI</v>
          </cell>
          <cell r="O1328" t="str">
            <v>YAOUNDE 5</v>
          </cell>
          <cell r="P1328" t="str">
            <v>Rodrigue Kuate</v>
          </cell>
          <cell r="Q1328">
            <v>677549185</v>
          </cell>
          <cell r="R1328">
            <v>656993741</v>
          </cell>
          <cell r="S1328" t="str">
            <v>Desire Moussinga</v>
          </cell>
          <cell r="T1328" t="str">
            <v>Valeur HOUELL</v>
          </cell>
          <cell r="U1328" t="str">
            <v>I H S</v>
          </cell>
        </row>
        <row r="1329">
          <cell r="A1329" t="str">
            <v>CTR_374</v>
          </cell>
          <cell r="B1329" t="str">
            <v>IHS_YND_173</v>
          </cell>
          <cell r="C1329" t="str">
            <v>CTR_374</v>
          </cell>
          <cell r="D1329" t="str">
            <v>Center</v>
          </cell>
          <cell r="E1329" t="str">
            <v>Center</v>
          </cell>
          <cell r="F1329" t="str">
            <v>Awae-Nkomo</v>
          </cell>
          <cell r="G1329" t="str">
            <v>P4</v>
          </cell>
          <cell r="H1329" t="str">
            <v>Grid-Gen</v>
          </cell>
          <cell r="I1329" t="str">
            <v>On Air</v>
          </cell>
          <cell r="J1329" t="str">
            <v>Outdoor</v>
          </cell>
          <cell r="K1329" t="str">
            <v>AC</v>
          </cell>
          <cell r="L1329" t="str">
            <v>SAGEMCOM</v>
          </cell>
          <cell r="M1329" t="str">
            <v>Nkomo</v>
          </cell>
          <cell r="N1329" t="str">
            <v>MEFOU-ET-AFAMBA</v>
          </cell>
          <cell r="O1329" t="str">
            <v>NKOLAFAMBA</v>
          </cell>
          <cell r="P1329" t="str">
            <v>Rodrigue Kuate</v>
          </cell>
          <cell r="Q1329">
            <v>677549185</v>
          </cell>
          <cell r="R1329">
            <v>656993741</v>
          </cell>
          <cell r="S1329" t="str">
            <v>Desire Moussinga</v>
          </cell>
          <cell r="T1329" t="str">
            <v>Valeur HOUELL</v>
          </cell>
          <cell r="U1329" t="str">
            <v>I H S</v>
          </cell>
        </row>
        <row r="1330">
          <cell r="A1330" t="str">
            <v>CTR_212</v>
          </cell>
          <cell r="B1330" t="str">
            <v>IHS_YND_178</v>
          </cell>
          <cell r="C1330" t="str">
            <v>CTR_212</v>
          </cell>
          <cell r="D1330" t="str">
            <v>Center</v>
          </cell>
          <cell r="E1330" t="str">
            <v>Center</v>
          </cell>
          <cell r="F1330" t="str">
            <v>Emombo</v>
          </cell>
          <cell r="G1330" t="str">
            <v>P4</v>
          </cell>
          <cell r="H1330" t="str">
            <v>Grid-Gen</v>
          </cell>
          <cell r="I1330" t="str">
            <v>On Air</v>
          </cell>
          <cell r="J1330" t="str">
            <v>Indoor</v>
          </cell>
          <cell r="K1330" t="str">
            <v>AC</v>
          </cell>
          <cell r="L1330" t="str">
            <v>SAGEMCOM</v>
          </cell>
          <cell r="M1330" t="str">
            <v>Nkomo</v>
          </cell>
          <cell r="N1330" t="str">
            <v>MFOUNDI</v>
          </cell>
          <cell r="O1330" t="str">
            <v>YAOUNDE 4</v>
          </cell>
          <cell r="P1330" t="str">
            <v>Rodrigue Kuate</v>
          </cell>
          <cell r="Q1330">
            <v>677549185</v>
          </cell>
          <cell r="R1330">
            <v>656993741</v>
          </cell>
          <cell r="S1330" t="str">
            <v>Desire Moussinga</v>
          </cell>
          <cell r="T1330" t="str">
            <v>Valeur HOUELL</v>
          </cell>
          <cell r="U1330" t="str">
            <v>I H S</v>
          </cell>
        </row>
        <row r="1331">
          <cell r="A1331" t="str">
            <v>CTR_090</v>
          </cell>
          <cell r="B1331" t="str">
            <v>IHS_YND_063</v>
          </cell>
          <cell r="C1331" t="str">
            <v>CTR_090</v>
          </cell>
          <cell r="D1331" t="str">
            <v>Center</v>
          </cell>
          <cell r="E1331" t="str">
            <v>Center</v>
          </cell>
          <cell r="F1331" t="str">
            <v>Av-Germaine</v>
          </cell>
          <cell r="G1331" t="str">
            <v>P4</v>
          </cell>
          <cell r="H1331" t="str">
            <v>Grid Only</v>
          </cell>
          <cell r="I1331" t="str">
            <v>On Air</v>
          </cell>
          <cell r="J1331" t="str">
            <v>Indoor</v>
          </cell>
          <cell r="K1331" t="str">
            <v>AC</v>
          </cell>
          <cell r="L1331" t="str">
            <v>SAGEMCOM</v>
          </cell>
          <cell r="M1331" t="str">
            <v>Essos</v>
          </cell>
          <cell r="N1331" t="str">
            <v>MFOUNDI</v>
          </cell>
          <cell r="O1331" t="str">
            <v>YAOUNDE 5</v>
          </cell>
          <cell r="P1331" t="str">
            <v>Rodrigue Kuate</v>
          </cell>
          <cell r="Q1331">
            <v>677549185</v>
          </cell>
          <cell r="R1331">
            <v>656993741</v>
          </cell>
          <cell r="S1331" t="str">
            <v>Desire Moussinga</v>
          </cell>
          <cell r="T1331" t="str">
            <v>Valeur HOUELL</v>
          </cell>
          <cell r="U1331" t="str">
            <v>I H S</v>
          </cell>
        </row>
        <row r="1332">
          <cell r="A1332" t="str">
            <v>CTR_125</v>
          </cell>
          <cell r="B1332" t="str">
            <v>IHS_YND_096</v>
          </cell>
          <cell r="C1332" t="str">
            <v>CTR_125</v>
          </cell>
          <cell r="D1332" t="str">
            <v>Center</v>
          </cell>
          <cell r="E1332" t="str">
            <v>Center</v>
          </cell>
          <cell r="F1332" t="str">
            <v>Mobil-Kondengui</v>
          </cell>
          <cell r="G1332" t="str">
            <v>P4</v>
          </cell>
          <cell r="H1332" t="str">
            <v>Grid Only</v>
          </cell>
          <cell r="I1332" t="str">
            <v>On Air</v>
          </cell>
          <cell r="J1332" t="str">
            <v>Indoor</v>
          </cell>
          <cell r="K1332" t="str">
            <v>AC</v>
          </cell>
          <cell r="L1332" t="str">
            <v>SAGEMCOM</v>
          </cell>
          <cell r="M1332" t="str">
            <v>Nkomo</v>
          </cell>
          <cell r="N1332" t="str">
            <v>MFOUNDI</v>
          </cell>
          <cell r="O1332" t="str">
            <v>YAOUNDE 4</v>
          </cell>
          <cell r="P1332" t="str">
            <v>Rodrigue Kuate</v>
          </cell>
          <cell r="Q1332">
            <v>677549185</v>
          </cell>
          <cell r="R1332">
            <v>656993741</v>
          </cell>
          <cell r="S1332" t="str">
            <v>Desire Moussinga</v>
          </cell>
          <cell r="T1332" t="str">
            <v>Valeur HOUELL</v>
          </cell>
          <cell r="U1332" t="str">
            <v>I H S</v>
          </cell>
        </row>
        <row r="1333">
          <cell r="A1333" t="str">
            <v>CTR_266</v>
          </cell>
          <cell r="B1333" t="str">
            <v>IHS_YND_179</v>
          </cell>
          <cell r="C1333" t="str">
            <v>CTR_266</v>
          </cell>
          <cell r="D1333" t="str">
            <v>Center</v>
          </cell>
          <cell r="E1333" t="str">
            <v>Center</v>
          </cell>
          <cell r="F1333" t="str">
            <v>Essomba</v>
          </cell>
          <cell r="G1333" t="str">
            <v>P4</v>
          </cell>
          <cell r="H1333" t="str">
            <v>Grid-Gen</v>
          </cell>
          <cell r="I1333" t="str">
            <v>On Air</v>
          </cell>
          <cell r="J1333" t="str">
            <v>Outdoor</v>
          </cell>
          <cell r="K1333" t="str">
            <v>AC</v>
          </cell>
          <cell r="L1333" t="str">
            <v>SAGEMCOM</v>
          </cell>
          <cell r="M1333" t="str">
            <v>Nkomo</v>
          </cell>
          <cell r="N1333" t="str">
            <v>MFOUNDI</v>
          </cell>
          <cell r="O1333" t="str">
            <v>YAOUNDE 4</v>
          </cell>
          <cell r="P1333" t="str">
            <v>Rodrigue Kuate</v>
          </cell>
          <cell r="Q1333">
            <v>677549185</v>
          </cell>
          <cell r="R1333">
            <v>656993741</v>
          </cell>
          <cell r="S1333" t="str">
            <v>Desire Moussinga</v>
          </cell>
          <cell r="T1333" t="str">
            <v>Valeur HOUELL</v>
          </cell>
          <cell r="U1333" t="str">
            <v>I H S</v>
          </cell>
        </row>
        <row r="1334">
          <cell r="A1334" t="str">
            <v>CTR_422</v>
          </cell>
          <cell r="B1334" t="str">
            <v>IHS_YND_512</v>
          </cell>
          <cell r="C1334" t="str">
            <v>CTR_422</v>
          </cell>
          <cell r="D1334" t="str">
            <v>Center</v>
          </cell>
          <cell r="E1334" t="str">
            <v>Center</v>
          </cell>
          <cell r="F1334" t="str">
            <v>Mimboman-Ecole</v>
          </cell>
          <cell r="G1334" t="str">
            <v>P4</v>
          </cell>
          <cell r="H1334" t="str">
            <v>Grid-Gen</v>
          </cell>
          <cell r="I1334" t="str">
            <v>On Air</v>
          </cell>
          <cell r="J1334" t="str">
            <v>Outdoor</v>
          </cell>
          <cell r="K1334" t="str">
            <v>AC</v>
          </cell>
          <cell r="L1334" t="str">
            <v>SAGEMCOM</v>
          </cell>
          <cell r="M1334" t="str">
            <v>Nkomo</v>
          </cell>
          <cell r="N1334" t="str">
            <v>MFOUNDI</v>
          </cell>
          <cell r="O1334" t="str">
            <v>YAOUNDE 4</v>
          </cell>
          <cell r="P1334" t="str">
            <v>Rodrigue Kuate</v>
          </cell>
          <cell r="Q1334">
            <v>677549185</v>
          </cell>
          <cell r="R1334">
            <v>656993741</v>
          </cell>
          <cell r="S1334" t="str">
            <v>Desire Moussinga</v>
          </cell>
          <cell r="T1334" t="str">
            <v>Valeur HOUELL</v>
          </cell>
          <cell r="U1334" t="str">
            <v>I H S</v>
          </cell>
        </row>
        <row r="1335">
          <cell r="A1335" t="str">
            <v>CTR_417</v>
          </cell>
          <cell r="B1335" t="str">
            <v>IHS_YND_121</v>
          </cell>
          <cell r="C1335" t="str">
            <v>CTR_417</v>
          </cell>
          <cell r="D1335" t="str">
            <v>Center</v>
          </cell>
          <cell r="E1335" t="str">
            <v>Center</v>
          </cell>
          <cell r="F1335" t="str">
            <v>Emombo-Tchad</v>
          </cell>
          <cell r="G1335" t="str">
            <v>P4</v>
          </cell>
          <cell r="H1335" t="str">
            <v>Grid Only</v>
          </cell>
          <cell r="I1335" t="str">
            <v>On Air</v>
          </cell>
          <cell r="J1335" t="str">
            <v>Outdoor</v>
          </cell>
          <cell r="K1335" t="str">
            <v>AC</v>
          </cell>
          <cell r="L1335" t="str">
            <v>SAGEMCOM</v>
          </cell>
          <cell r="M1335" t="str">
            <v>Nkomo</v>
          </cell>
          <cell r="N1335" t="str">
            <v>MFOUNDI</v>
          </cell>
          <cell r="O1335" t="str">
            <v>YAOUNDE 4</v>
          </cell>
          <cell r="P1335" t="str">
            <v>Rodrigue Kuate</v>
          </cell>
          <cell r="Q1335">
            <v>677549185</v>
          </cell>
          <cell r="R1335">
            <v>656993741</v>
          </cell>
          <cell r="S1335" t="str">
            <v>Desire Moussinga</v>
          </cell>
          <cell r="T1335" t="str">
            <v>Valeur HOUELL</v>
          </cell>
          <cell r="U1335" t="str">
            <v>I H S</v>
          </cell>
        </row>
        <row r="1336">
          <cell r="A1336" t="str">
            <v>CTR_207</v>
          </cell>
          <cell r="B1336" t="str">
            <v>IHS_YND_093</v>
          </cell>
          <cell r="C1336" t="str">
            <v>CTR_207</v>
          </cell>
          <cell r="D1336" t="str">
            <v>Center</v>
          </cell>
          <cell r="E1336" t="str">
            <v>Center</v>
          </cell>
          <cell r="F1336" t="str">
            <v>Chapelle-Essos</v>
          </cell>
          <cell r="G1336" t="str">
            <v>P4</v>
          </cell>
          <cell r="H1336" t="str">
            <v>Grid-Gen</v>
          </cell>
          <cell r="I1336" t="str">
            <v>On Air</v>
          </cell>
          <cell r="J1336" t="str">
            <v>Indoor</v>
          </cell>
          <cell r="K1336" t="str">
            <v>AC</v>
          </cell>
          <cell r="L1336" t="str">
            <v>SAGEMCOM</v>
          </cell>
          <cell r="M1336" t="str">
            <v>Essos</v>
          </cell>
          <cell r="N1336" t="str">
            <v>MFOUNDI</v>
          </cell>
          <cell r="O1336" t="str">
            <v>YAOUNDE 5</v>
          </cell>
          <cell r="P1336" t="str">
            <v>Rodrigue Kuate</v>
          </cell>
          <cell r="Q1336">
            <v>677549185</v>
          </cell>
          <cell r="R1336">
            <v>656993741</v>
          </cell>
          <cell r="S1336" t="str">
            <v>Desire Moussinga</v>
          </cell>
          <cell r="T1336" t="str">
            <v>Valeur HOUELL</v>
          </cell>
          <cell r="U1336" t="str">
            <v>I H S</v>
          </cell>
        </row>
        <row r="1337">
          <cell r="A1337" t="str">
            <v>CTR_068</v>
          </cell>
          <cell r="B1337" t="str">
            <v>IHS_YND_109</v>
          </cell>
          <cell r="C1337" t="str">
            <v>CTR_068</v>
          </cell>
          <cell r="D1337" t="str">
            <v>Center</v>
          </cell>
          <cell r="E1337" t="str">
            <v>Center</v>
          </cell>
          <cell r="F1337" t="str">
            <v>Mobil-Essos</v>
          </cell>
          <cell r="G1337" t="str">
            <v>P4</v>
          </cell>
          <cell r="H1337" t="str">
            <v>Grid-Gen</v>
          </cell>
          <cell r="I1337" t="str">
            <v>On Air</v>
          </cell>
          <cell r="J1337" t="str">
            <v>Indoor</v>
          </cell>
          <cell r="K1337" t="str">
            <v>AC</v>
          </cell>
          <cell r="L1337" t="str">
            <v>SAGEMCOM</v>
          </cell>
          <cell r="M1337" t="str">
            <v>Essos</v>
          </cell>
          <cell r="N1337" t="str">
            <v>MFOUNDI</v>
          </cell>
          <cell r="O1337" t="str">
            <v>YAOUNDE 5</v>
          </cell>
          <cell r="P1337" t="str">
            <v>Rodrigue Kuate</v>
          </cell>
          <cell r="Q1337">
            <v>677549185</v>
          </cell>
          <cell r="R1337">
            <v>656993741</v>
          </cell>
          <cell r="S1337" t="str">
            <v>Desire Moussinga</v>
          </cell>
          <cell r="T1337" t="str">
            <v>Valeur HOUELL</v>
          </cell>
          <cell r="U1337" t="str">
            <v>I H S</v>
          </cell>
        </row>
        <row r="1338">
          <cell r="A1338" t="str">
            <v>CTR_015</v>
          </cell>
          <cell r="B1338" t="str">
            <v>IHS_YND_115</v>
          </cell>
          <cell r="C1338" t="str">
            <v>CTR_015</v>
          </cell>
          <cell r="D1338" t="str">
            <v>Center</v>
          </cell>
          <cell r="E1338" t="str">
            <v>Center</v>
          </cell>
          <cell r="F1338" t="str">
            <v>Labogenie</v>
          </cell>
          <cell r="G1338" t="str">
            <v>P4</v>
          </cell>
          <cell r="H1338" t="str">
            <v>Grid Only</v>
          </cell>
          <cell r="I1338" t="str">
            <v>On Air</v>
          </cell>
          <cell r="J1338" t="str">
            <v>Indoor</v>
          </cell>
          <cell r="K1338" t="str">
            <v>AC</v>
          </cell>
          <cell r="L1338" t="str">
            <v>SAGEMCOM</v>
          </cell>
          <cell r="M1338" t="str">
            <v>Nkomo</v>
          </cell>
          <cell r="N1338" t="str">
            <v>MFOUNDI</v>
          </cell>
          <cell r="O1338" t="str">
            <v>YAOUNDE 4</v>
          </cell>
          <cell r="P1338" t="str">
            <v>Rodrigue Kuate</v>
          </cell>
          <cell r="Q1338">
            <v>677549185</v>
          </cell>
          <cell r="R1338">
            <v>656993741</v>
          </cell>
          <cell r="S1338" t="str">
            <v>Desire Moussinga</v>
          </cell>
          <cell r="T1338" t="str">
            <v>Valeur HOUELL</v>
          </cell>
          <cell r="U1338" t="str">
            <v>I H S</v>
          </cell>
        </row>
        <row r="1339">
          <cell r="A1339" t="str">
            <v>CTR_071</v>
          </cell>
          <cell r="B1339" t="str">
            <v>IHS_YND_112</v>
          </cell>
          <cell r="C1339" t="str">
            <v>CTR_071</v>
          </cell>
          <cell r="D1339" t="str">
            <v>Center</v>
          </cell>
          <cell r="E1339" t="str">
            <v>Center</v>
          </cell>
          <cell r="F1339" t="str">
            <v>Madison</v>
          </cell>
          <cell r="G1339" t="str">
            <v>P4</v>
          </cell>
          <cell r="H1339" t="str">
            <v>Grid-Gen</v>
          </cell>
          <cell r="I1339" t="str">
            <v>On Air</v>
          </cell>
          <cell r="J1339" t="str">
            <v>Indoor</v>
          </cell>
          <cell r="K1339" t="str">
            <v>AC</v>
          </cell>
          <cell r="L1339" t="str">
            <v>SAGEMCOM</v>
          </cell>
          <cell r="M1339" t="str">
            <v>Essos</v>
          </cell>
          <cell r="N1339" t="str">
            <v>MFOUNDI</v>
          </cell>
          <cell r="O1339" t="str">
            <v>YAOUNDE 5</v>
          </cell>
          <cell r="P1339" t="str">
            <v>Rodrigue Kuate</v>
          </cell>
          <cell r="Q1339">
            <v>677549185</v>
          </cell>
          <cell r="R1339">
            <v>656993741</v>
          </cell>
          <cell r="S1339" t="str">
            <v>Desire Moussinga</v>
          </cell>
          <cell r="T1339" t="str">
            <v>Valeur HOUELL</v>
          </cell>
          <cell r="U1339" t="str">
            <v>I H S</v>
          </cell>
        </row>
        <row r="1340">
          <cell r="A1340" t="str">
            <v>CTR_462</v>
          </cell>
          <cell r="B1340" t="str">
            <v>IHS_YND_290</v>
          </cell>
          <cell r="C1340" t="str">
            <v>CTR_462</v>
          </cell>
          <cell r="D1340" t="str">
            <v>Center</v>
          </cell>
          <cell r="E1340" t="str">
            <v>Center</v>
          </cell>
          <cell r="F1340" t="str">
            <v>Abang</v>
          </cell>
          <cell r="G1340" t="str">
            <v>P4</v>
          </cell>
          <cell r="H1340" t="str">
            <v>Grid-Gen</v>
          </cell>
          <cell r="I1340" t="str">
            <v>On Air</v>
          </cell>
          <cell r="J1340" t="str">
            <v>Outdoor</v>
          </cell>
          <cell r="K1340" t="str">
            <v>AC</v>
          </cell>
          <cell r="L1340" t="str">
            <v>SAGEMCOM</v>
          </cell>
          <cell r="M1340" t="str">
            <v>Nkomo</v>
          </cell>
          <cell r="N1340" t="str">
            <v>MEFOU-ET-AFAMBA</v>
          </cell>
          <cell r="O1340" t="str">
            <v>NKOLAFAMBA</v>
          </cell>
          <cell r="P1340" t="str">
            <v>Rodrigue Kuate</v>
          </cell>
          <cell r="Q1340">
            <v>677549185</v>
          </cell>
          <cell r="R1340">
            <v>656993741</v>
          </cell>
          <cell r="S1340" t="str">
            <v>Desire Moussinga</v>
          </cell>
          <cell r="T1340" t="str">
            <v>Valeur HOUELL</v>
          </cell>
          <cell r="U1340" t="str">
            <v>I H S</v>
          </cell>
        </row>
        <row r="1341">
          <cell r="A1341" t="str">
            <v>CTR_129</v>
          </cell>
          <cell r="B1341" t="str">
            <v>IHS_YND_036</v>
          </cell>
          <cell r="C1341" t="str">
            <v>CTR_129</v>
          </cell>
          <cell r="D1341" t="str">
            <v>Center</v>
          </cell>
          <cell r="E1341" t="str">
            <v>Center</v>
          </cell>
          <cell r="F1341" t="str">
            <v>Acropole-IHS</v>
          </cell>
          <cell r="G1341" t="str">
            <v>P4</v>
          </cell>
          <cell r="H1341" t="str">
            <v>Grid-Gen</v>
          </cell>
          <cell r="I1341" t="str">
            <v>On Air</v>
          </cell>
          <cell r="J1341" t="str">
            <v>Outdoor</v>
          </cell>
          <cell r="K1341" t="str">
            <v>AC</v>
          </cell>
          <cell r="L1341" t="str">
            <v>SAGEMCOM</v>
          </cell>
          <cell r="M1341" t="str">
            <v>Essos</v>
          </cell>
          <cell r="N1341" t="str">
            <v>MFOUNDI</v>
          </cell>
          <cell r="O1341" t="str">
            <v>YAOUNDE 5</v>
          </cell>
          <cell r="P1341" t="str">
            <v>Rodrigue Kuate</v>
          </cell>
          <cell r="Q1341">
            <v>677549185</v>
          </cell>
          <cell r="R1341">
            <v>656993741</v>
          </cell>
          <cell r="S1341" t="str">
            <v>Desire Moussinga</v>
          </cell>
          <cell r="T1341" t="str">
            <v>Valeur HOUELL</v>
          </cell>
          <cell r="U1341" t="str">
            <v>I H S</v>
          </cell>
        </row>
        <row r="1342">
          <cell r="A1342" t="str">
            <v>CTR_376</v>
          </cell>
          <cell r="B1342" t="str">
            <v>IHS_YND_113</v>
          </cell>
          <cell r="C1342" t="str">
            <v>CTR_376</v>
          </cell>
          <cell r="D1342" t="str">
            <v>Center</v>
          </cell>
          <cell r="E1342" t="str">
            <v>Center</v>
          </cell>
          <cell r="F1342" t="str">
            <v>Emombo-1er-Crf-MTN</v>
          </cell>
          <cell r="G1342" t="str">
            <v>P4</v>
          </cell>
          <cell r="H1342" t="str">
            <v>Grid-Gen</v>
          </cell>
          <cell r="I1342" t="str">
            <v>On Air</v>
          </cell>
          <cell r="J1342" t="str">
            <v>Indoor</v>
          </cell>
          <cell r="K1342" t="str">
            <v>AC</v>
          </cell>
          <cell r="L1342" t="str">
            <v>SAGEMCOM</v>
          </cell>
          <cell r="M1342" t="str">
            <v>Nkomo</v>
          </cell>
          <cell r="N1342" t="str">
            <v>MFOUNDI</v>
          </cell>
          <cell r="O1342" t="str">
            <v>YAOUNDE 4</v>
          </cell>
          <cell r="P1342" t="str">
            <v>Rodrigue Kuate</v>
          </cell>
          <cell r="Q1342">
            <v>677549185</v>
          </cell>
          <cell r="R1342">
            <v>656993741</v>
          </cell>
          <cell r="S1342" t="str">
            <v>Desire Moussinga</v>
          </cell>
          <cell r="T1342" t="str">
            <v>Valeur HOUELL</v>
          </cell>
          <cell r="U1342" t="str">
            <v>I H S</v>
          </cell>
        </row>
        <row r="1343">
          <cell r="A1343" t="str">
            <v>CTR_484</v>
          </cell>
          <cell r="B1343" t="str">
            <v>IHS_YND_118</v>
          </cell>
          <cell r="C1343" t="str">
            <v>CTR_484</v>
          </cell>
          <cell r="D1343" t="str">
            <v>Center</v>
          </cell>
          <cell r="E1343" t="str">
            <v>Center</v>
          </cell>
          <cell r="F1343" t="str">
            <v>H Plateau New</v>
          </cell>
          <cell r="G1343" t="str">
            <v>P4</v>
          </cell>
          <cell r="H1343" t="str">
            <v>Grid-Gen</v>
          </cell>
          <cell r="I1343" t="str">
            <v>On Air</v>
          </cell>
          <cell r="J1343" t="str">
            <v>Outdoor</v>
          </cell>
          <cell r="K1343" t="str">
            <v>AC</v>
          </cell>
          <cell r="L1343" t="str">
            <v>SAGEMCOM</v>
          </cell>
          <cell r="M1343" t="str">
            <v>Essos</v>
          </cell>
          <cell r="N1343" t="str">
            <v>MFOUNDI</v>
          </cell>
          <cell r="O1343" t="str">
            <v>YAOUNDE 5</v>
          </cell>
          <cell r="P1343" t="str">
            <v>Rodrigue Kuate</v>
          </cell>
          <cell r="Q1343">
            <v>677549185</v>
          </cell>
          <cell r="R1343">
            <v>656993741</v>
          </cell>
          <cell r="S1343" t="str">
            <v>Desire Moussinga</v>
          </cell>
          <cell r="T1343" t="str">
            <v>Valeur HOUELL</v>
          </cell>
          <cell r="U1343" t="str">
            <v>I H S</v>
          </cell>
        </row>
        <row r="1344">
          <cell r="A1344" t="str">
            <v>CTR_622</v>
          </cell>
          <cell r="B1344" t="str">
            <v>IHS_YND_535</v>
          </cell>
          <cell r="C1344" t="str">
            <v>CTR_622</v>
          </cell>
          <cell r="D1344" t="str">
            <v>Center</v>
          </cell>
          <cell r="E1344" t="str">
            <v>Center</v>
          </cell>
          <cell r="F1344" t="str">
            <v>Ondoa-Otoa-IHS</v>
          </cell>
          <cell r="G1344" t="str">
            <v>P4</v>
          </cell>
          <cell r="H1344" t="str">
            <v>Grid-Gen</v>
          </cell>
          <cell r="I1344" t="str">
            <v>On Air</v>
          </cell>
          <cell r="J1344" t="str">
            <v>Outdoor</v>
          </cell>
          <cell r="K1344" t="str">
            <v>AC</v>
          </cell>
          <cell r="L1344" t="str">
            <v>SAGEMCOM</v>
          </cell>
          <cell r="M1344" t="str">
            <v>Nkomo</v>
          </cell>
          <cell r="N1344" t="str">
            <v>MEFOU-ET-AFAMBA</v>
          </cell>
          <cell r="O1344" t="str">
            <v>NKOLAFAMBA</v>
          </cell>
          <cell r="P1344" t="str">
            <v>Rodrigue Kuate</v>
          </cell>
          <cell r="Q1344">
            <v>677549185</v>
          </cell>
          <cell r="R1344">
            <v>656993741</v>
          </cell>
          <cell r="S1344" t="str">
            <v>Desire Moussinga</v>
          </cell>
          <cell r="T1344" t="str">
            <v>Valeur HOUELL</v>
          </cell>
          <cell r="U1344" t="str">
            <v>I H S</v>
          </cell>
        </row>
        <row r="1345">
          <cell r="A1345" t="str">
            <v>CTR_458</v>
          </cell>
          <cell r="B1345" t="str">
            <v>IHS_YND_526</v>
          </cell>
          <cell r="C1345" t="str">
            <v>CTR_458</v>
          </cell>
          <cell r="D1345" t="str">
            <v>Center</v>
          </cell>
          <cell r="E1345" t="str">
            <v>Center</v>
          </cell>
          <cell r="F1345" t="str">
            <v>Nkoabang II</v>
          </cell>
          <cell r="G1345" t="str">
            <v>P4</v>
          </cell>
          <cell r="H1345" t="str">
            <v>Grid-Gen</v>
          </cell>
          <cell r="I1345" t="str">
            <v>On Air</v>
          </cell>
          <cell r="J1345" t="str">
            <v>Outdoor</v>
          </cell>
          <cell r="K1345" t="str">
            <v>AC</v>
          </cell>
          <cell r="L1345" t="str">
            <v>SAGEMCOM</v>
          </cell>
          <cell r="M1345" t="str">
            <v>Nkomo</v>
          </cell>
          <cell r="N1345" t="str">
            <v>MEFOU-ET-AFAMBA</v>
          </cell>
          <cell r="O1345" t="str">
            <v>NKOLAFAMBA</v>
          </cell>
          <cell r="P1345" t="str">
            <v>Rodrigue Kuate</v>
          </cell>
          <cell r="Q1345">
            <v>677549185</v>
          </cell>
          <cell r="R1345">
            <v>656993741</v>
          </cell>
          <cell r="S1345" t="str">
            <v>Desire Moussinga</v>
          </cell>
          <cell r="T1345" t="str">
            <v>Valeur HOUELL</v>
          </cell>
          <cell r="U1345" t="str">
            <v>I H S</v>
          </cell>
        </row>
        <row r="1346">
          <cell r="A1346" t="str">
            <v>CTR_464</v>
          </cell>
          <cell r="B1346" t="str">
            <v>IHS_YND_674</v>
          </cell>
          <cell r="C1346" t="str">
            <v>CTR_464</v>
          </cell>
          <cell r="D1346" t="str">
            <v>Center</v>
          </cell>
          <cell r="E1346" t="str">
            <v>Center</v>
          </cell>
          <cell r="F1346" t="str">
            <v>Mfou EPC-MTN-IHS</v>
          </cell>
          <cell r="G1346" t="str">
            <v>P4</v>
          </cell>
          <cell r="H1346" t="str">
            <v>Grid-Gen</v>
          </cell>
          <cell r="I1346" t="str">
            <v>On Air</v>
          </cell>
          <cell r="J1346" t="str">
            <v>Outdoor</v>
          </cell>
          <cell r="K1346" t="str">
            <v>AC</v>
          </cell>
          <cell r="L1346" t="str">
            <v>SAGEMCOM</v>
          </cell>
          <cell r="M1346" t="str">
            <v>Nkomo</v>
          </cell>
          <cell r="N1346" t="str">
            <v>MEFOU-ET-AFAMBA</v>
          </cell>
          <cell r="O1346" t="str">
            <v>MFOU</v>
          </cell>
          <cell r="P1346" t="str">
            <v>Rodrigue Kuate</v>
          </cell>
          <cell r="Q1346">
            <v>677549185</v>
          </cell>
          <cell r="R1346">
            <v>656993741</v>
          </cell>
          <cell r="S1346" t="str">
            <v>Desire Moussinga</v>
          </cell>
          <cell r="T1346" t="str">
            <v>Valeur HOUELL</v>
          </cell>
          <cell r="U1346" t="str">
            <v>I H S</v>
          </cell>
        </row>
        <row r="1347">
          <cell r="A1347" t="str">
            <v>CTR_168</v>
          </cell>
          <cell r="B1347" t="str">
            <v>IHS_YND_171</v>
          </cell>
          <cell r="C1347" t="str">
            <v>CTR_168</v>
          </cell>
          <cell r="D1347" t="str">
            <v>Center</v>
          </cell>
          <cell r="E1347" t="str">
            <v>Center</v>
          </cell>
          <cell r="F1347" t="str">
            <v>AWAE Escalier</v>
          </cell>
          <cell r="G1347" t="str">
            <v>P4</v>
          </cell>
          <cell r="H1347" t="str">
            <v>Grid-Gen</v>
          </cell>
          <cell r="I1347" t="str">
            <v>On Air</v>
          </cell>
          <cell r="J1347" t="str">
            <v>Outdoor</v>
          </cell>
          <cell r="K1347" t="str">
            <v>AC</v>
          </cell>
          <cell r="L1347" t="str">
            <v>SAGEMCOM</v>
          </cell>
          <cell r="M1347" t="str">
            <v>Nkomo</v>
          </cell>
          <cell r="N1347" t="str">
            <v>MEFOU-ET-AFAMBA</v>
          </cell>
          <cell r="O1347" t="str">
            <v>NKOLAFAMBA</v>
          </cell>
          <cell r="P1347" t="str">
            <v>Rodrigue Kuate</v>
          </cell>
          <cell r="Q1347">
            <v>677549185</v>
          </cell>
          <cell r="R1347">
            <v>656993741</v>
          </cell>
          <cell r="S1347" t="str">
            <v>Desire Moussinga</v>
          </cell>
          <cell r="T1347" t="str">
            <v>Valeur HOUELL</v>
          </cell>
          <cell r="U1347" t="str">
            <v>I H S</v>
          </cell>
        </row>
        <row r="1348">
          <cell r="A1348" t="str">
            <v>CTR_554</v>
          </cell>
          <cell r="B1348" t="str">
            <v>IHS_YND_174</v>
          </cell>
          <cell r="C1348" t="str">
            <v>CTR_554</v>
          </cell>
          <cell r="D1348" t="str">
            <v>Center</v>
          </cell>
          <cell r="E1348" t="str">
            <v>Center</v>
          </cell>
          <cell r="F1348" t="str">
            <v>Carrefour Nkomo</v>
          </cell>
          <cell r="G1348" t="str">
            <v>P4</v>
          </cell>
          <cell r="H1348" t="str">
            <v>Grid-Gen</v>
          </cell>
          <cell r="I1348" t="str">
            <v>On Air</v>
          </cell>
          <cell r="J1348" t="str">
            <v>Outdoor</v>
          </cell>
          <cell r="K1348" t="str">
            <v>AC</v>
          </cell>
          <cell r="L1348" t="str">
            <v>SAGEMCOM</v>
          </cell>
          <cell r="M1348" t="str">
            <v>Nkomo</v>
          </cell>
          <cell r="N1348" t="str">
            <v>MFOUNDI</v>
          </cell>
          <cell r="O1348" t="str">
            <v>YAOUNDE 4</v>
          </cell>
          <cell r="P1348" t="str">
            <v>Rodrigue Kuate</v>
          </cell>
          <cell r="Q1348">
            <v>677549185</v>
          </cell>
          <cell r="R1348">
            <v>656993741</v>
          </cell>
          <cell r="S1348" t="str">
            <v>Desire Moussinga</v>
          </cell>
          <cell r="T1348" t="str">
            <v>Valeur HOUELL</v>
          </cell>
          <cell r="U1348" t="str">
            <v>I H S</v>
          </cell>
        </row>
        <row r="1349">
          <cell r="A1349" t="str">
            <v>CTR_535</v>
          </cell>
          <cell r="B1349" t="str">
            <v>IHS_YND_682</v>
          </cell>
          <cell r="C1349" t="str">
            <v>CTR_535</v>
          </cell>
          <cell r="D1349" t="str">
            <v>Center</v>
          </cell>
          <cell r="E1349" t="str">
            <v>Center</v>
          </cell>
          <cell r="F1349" t="str">
            <v>Montee Kondengui</v>
          </cell>
          <cell r="G1349" t="str">
            <v>P4</v>
          </cell>
          <cell r="H1349" t="str">
            <v>Grid-Gen</v>
          </cell>
          <cell r="I1349" t="str">
            <v>On Air</v>
          </cell>
          <cell r="J1349" t="str">
            <v>Outdoor</v>
          </cell>
          <cell r="K1349" t="str">
            <v>AC</v>
          </cell>
          <cell r="L1349" t="str">
            <v>SAGEMCOM</v>
          </cell>
          <cell r="M1349" t="str">
            <v>Nkomo</v>
          </cell>
          <cell r="N1349" t="str">
            <v>MFOUNDI</v>
          </cell>
          <cell r="O1349" t="str">
            <v>YAOUNDE 4</v>
          </cell>
          <cell r="P1349" t="str">
            <v>Rodrigue Kuate</v>
          </cell>
          <cell r="Q1349">
            <v>677549185</v>
          </cell>
          <cell r="R1349">
            <v>656993741</v>
          </cell>
          <cell r="S1349" t="str">
            <v>Desire Moussinga</v>
          </cell>
          <cell r="T1349" t="str">
            <v>Valeur HOUELL</v>
          </cell>
          <cell r="U1349" t="str">
            <v>I H S</v>
          </cell>
        </row>
        <row r="1350">
          <cell r="A1350" t="str">
            <v>CTR_625</v>
          </cell>
          <cell r="B1350" t="str">
            <v>IHS_YND_181</v>
          </cell>
          <cell r="C1350" t="str">
            <v>CTR_625</v>
          </cell>
          <cell r="D1350" t="str">
            <v>Center</v>
          </cell>
          <cell r="E1350" t="str">
            <v>Center</v>
          </cell>
          <cell r="F1350" t="str">
            <v>Mimboman</v>
          </cell>
          <cell r="G1350" t="str">
            <v>P4</v>
          </cell>
          <cell r="H1350" t="str">
            <v>Grid-Gen</v>
          </cell>
          <cell r="I1350" t="str">
            <v>On Air</v>
          </cell>
          <cell r="J1350" t="str">
            <v>Outdoor</v>
          </cell>
          <cell r="K1350" t="str">
            <v>AC</v>
          </cell>
          <cell r="L1350" t="str">
            <v>SAGEMCOM</v>
          </cell>
          <cell r="M1350" t="str">
            <v>Nkomo</v>
          </cell>
          <cell r="N1350" t="str">
            <v>MFOUNDI</v>
          </cell>
          <cell r="O1350" t="str">
            <v>YAOUNDE 4</v>
          </cell>
          <cell r="P1350" t="str">
            <v>Rodrigue Kuate</v>
          </cell>
          <cell r="Q1350">
            <v>677549185</v>
          </cell>
          <cell r="R1350">
            <v>656993741</v>
          </cell>
          <cell r="S1350" t="str">
            <v>Desire Moussinga</v>
          </cell>
          <cell r="T1350" t="str">
            <v>Valeur HOUELL</v>
          </cell>
          <cell r="U1350" t="str">
            <v>I H S</v>
          </cell>
        </row>
        <row r="1351">
          <cell r="A1351" t="str">
            <v>CTR_590</v>
          </cell>
          <cell r="B1351" t="str">
            <v>IHS_YND_295</v>
          </cell>
          <cell r="C1351" t="str">
            <v>CTR_590</v>
          </cell>
          <cell r="D1351" t="str">
            <v>Center</v>
          </cell>
          <cell r="E1351" t="str">
            <v>Center</v>
          </cell>
          <cell r="F1351" t="str">
            <v>Ngona</v>
          </cell>
          <cell r="G1351" t="str">
            <v>P4</v>
          </cell>
          <cell r="H1351" t="str">
            <v>Grid-Gen</v>
          </cell>
          <cell r="I1351" t="str">
            <v>On Air</v>
          </cell>
          <cell r="J1351" t="str">
            <v>Outdoor</v>
          </cell>
          <cell r="K1351" t="str">
            <v>AC</v>
          </cell>
          <cell r="L1351" t="str">
            <v>SAGEMCOM</v>
          </cell>
          <cell r="M1351" t="str">
            <v>Nkomo</v>
          </cell>
          <cell r="N1351" t="str">
            <v>MEFOU-ET-AFAMBA</v>
          </cell>
          <cell r="O1351" t="str">
            <v>NKOLAFAMBA</v>
          </cell>
          <cell r="P1351" t="str">
            <v>Rodrigue Kuate</v>
          </cell>
          <cell r="Q1351">
            <v>677549185</v>
          </cell>
          <cell r="R1351">
            <v>656993741</v>
          </cell>
          <cell r="S1351" t="str">
            <v>Desire Moussinga</v>
          </cell>
          <cell r="T1351" t="str">
            <v>Valeur HOUELL</v>
          </cell>
          <cell r="U1351" t="str">
            <v>I H S</v>
          </cell>
        </row>
        <row r="1352">
          <cell r="A1352" t="str">
            <v>CTR_133</v>
          </cell>
          <cell r="B1352" t="str">
            <v>IHS_YND_120</v>
          </cell>
          <cell r="C1352" t="str">
            <v>CTR_133</v>
          </cell>
          <cell r="D1352" t="str">
            <v>Center</v>
          </cell>
          <cell r="E1352" t="str">
            <v>Center</v>
          </cell>
          <cell r="F1352" t="str">
            <v>Sapeur-Mimboman-IHS</v>
          </cell>
          <cell r="G1352" t="str">
            <v>P4</v>
          </cell>
          <cell r="H1352" t="str">
            <v>Grid-Gen</v>
          </cell>
          <cell r="I1352" t="str">
            <v>On Air</v>
          </cell>
          <cell r="J1352" t="str">
            <v>Indoor</v>
          </cell>
          <cell r="K1352" t="str">
            <v>AC</v>
          </cell>
          <cell r="L1352" t="str">
            <v>SAGEMCOM</v>
          </cell>
          <cell r="M1352" t="str">
            <v>Nkomo</v>
          </cell>
          <cell r="N1352" t="str">
            <v>MFOUNDI</v>
          </cell>
          <cell r="O1352" t="str">
            <v>YAOUNDE 4</v>
          </cell>
          <cell r="P1352" t="str">
            <v>Rodrigue Kuate</v>
          </cell>
          <cell r="Q1352">
            <v>677549185</v>
          </cell>
          <cell r="R1352">
            <v>656993741</v>
          </cell>
          <cell r="S1352" t="str">
            <v>Desire Moussinga</v>
          </cell>
          <cell r="T1352" t="str">
            <v>Valeur HOUELL</v>
          </cell>
          <cell r="U1352" t="str">
            <v>I H S</v>
          </cell>
        </row>
        <row r="1353">
          <cell r="A1353" t="str">
            <v>CTR_641</v>
          </cell>
          <cell r="B1353" t="str">
            <v>IHS_YND_062</v>
          </cell>
          <cell r="C1353" t="str">
            <v>CTR_641</v>
          </cell>
          <cell r="D1353" t="str">
            <v>Center</v>
          </cell>
          <cell r="E1353" t="str">
            <v>Center</v>
          </cell>
          <cell r="F1353" t="str">
            <v>Institute Samba IHS</v>
          </cell>
          <cell r="G1353" t="str">
            <v>P4</v>
          </cell>
          <cell r="H1353" t="str">
            <v>Grid-Gen</v>
          </cell>
          <cell r="I1353" t="str">
            <v>On Air</v>
          </cell>
          <cell r="J1353" t="str">
            <v>Indoor</v>
          </cell>
          <cell r="K1353" t="str">
            <v>AC</v>
          </cell>
          <cell r="L1353" t="str">
            <v>SAGEMCOM</v>
          </cell>
          <cell r="M1353" t="str">
            <v>Essos</v>
          </cell>
          <cell r="N1353" t="str">
            <v>MFOUNDI</v>
          </cell>
          <cell r="O1353" t="str">
            <v>YAOUNDE 5</v>
          </cell>
          <cell r="P1353" t="str">
            <v>Rodrigue Kuate</v>
          </cell>
          <cell r="Q1353">
            <v>677549185</v>
          </cell>
          <cell r="R1353">
            <v>656993741</v>
          </cell>
          <cell r="S1353" t="str">
            <v>Desire Moussinga</v>
          </cell>
          <cell r="T1353" t="str">
            <v>Valeur HOUELL</v>
          </cell>
          <cell r="U1353" t="str">
            <v>I H S</v>
          </cell>
        </row>
        <row r="1354">
          <cell r="A1354" t="str">
            <v>CTR_552</v>
          </cell>
          <cell r="B1354" t="str">
            <v>IHS_YND_680</v>
          </cell>
          <cell r="C1354" t="str">
            <v>CTR_552</v>
          </cell>
          <cell r="D1354" t="str">
            <v>Center</v>
          </cell>
          <cell r="E1354" t="str">
            <v>Center</v>
          </cell>
          <cell r="F1354" t="str">
            <v>Mimboman Liberte</v>
          </cell>
          <cell r="G1354" t="str">
            <v>P4</v>
          </cell>
          <cell r="H1354" t="str">
            <v>Grid-Gen</v>
          </cell>
          <cell r="I1354" t="str">
            <v>On Air</v>
          </cell>
          <cell r="J1354" t="str">
            <v>Outdoor</v>
          </cell>
          <cell r="K1354" t="str">
            <v>AC</v>
          </cell>
          <cell r="L1354" t="str">
            <v>SAGEMCOM</v>
          </cell>
          <cell r="M1354" t="str">
            <v>Nkomo</v>
          </cell>
          <cell r="N1354" t="str">
            <v>MFOUNDI</v>
          </cell>
          <cell r="O1354" t="str">
            <v>YAOUNDE 4</v>
          </cell>
          <cell r="P1354" t="str">
            <v>Rodrigue Kuate</v>
          </cell>
          <cell r="Q1354">
            <v>677549185</v>
          </cell>
          <cell r="R1354">
            <v>656993741</v>
          </cell>
          <cell r="S1354" t="str">
            <v>Desire Moussinga</v>
          </cell>
          <cell r="T1354" t="str">
            <v>Valeur HOUELL</v>
          </cell>
          <cell r="U1354" t="str">
            <v>I H S</v>
          </cell>
        </row>
        <row r="1355">
          <cell r="A1355" t="str">
            <v>CTR_469</v>
          </cell>
          <cell r="B1355" t="str">
            <v>IHS_YND_709</v>
          </cell>
          <cell r="C1355" t="str">
            <v>CTR_469</v>
          </cell>
          <cell r="D1355" t="str">
            <v>Center</v>
          </cell>
          <cell r="E1355" t="str">
            <v>Center</v>
          </cell>
          <cell r="F1355" t="str">
            <v>Nkolo2-MTN-IHS</v>
          </cell>
          <cell r="G1355" t="str">
            <v>P4</v>
          </cell>
          <cell r="H1355" t="str">
            <v>Grid-Gen</v>
          </cell>
          <cell r="I1355" t="str">
            <v>On Air</v>
          </cell>
          <cell r="J1355" t="str">
            <v>Outdoor</v>
          </cell>
          <cell r="K1355" t="str">
            <v>AC</v>
          </cell>
          <cell r="L1355" t="str">
            <v>SAGEMCOM</v>
          </cell>
          <cell r="M1355" t="str">
            <v>Nkomo</v>
          </cell>
          <cell r="N1355" t="str">
            <v>MFOUNDI</v>
          </cell>
          <cell r="O1355" t="str">
            <v>YAOUNDE 4</v>
          </cell>
          <cell r="P1355" t="str">
            <v>Rodrigue Kuate</v>
          </cell>
          <cell r="Q1355">
            <v>677549185</v>
          </cell>
          <cell r="R1355">
            <v>656993741</v>
          </cell>
          <cell r="S1355" t="str">
            <v>Desire Moussinga</v>
          </cell>
          <cell r="T1355" t="str">
            <v>Valeur HOUELL</v>
          </cell>
          <cell r="U1355" t="str">
            <v>I H S</v>
          </cell>
        </row>
        <row r="1356">
          <cell r="A1356" t="str">
            <v>EST_057</v>
          </cell>
          <cell r="B1356" t="str">
            <v>IHS_YND_449</v>
          </cell>
          <cell r="C1356" t="str">
            <v>EST_057</v>
          </cell>
          <cell r="D1356" t="str">
            <v>Center</v>
          </cell>
          <cell r="E1356" t="str">
            <v>Center</v>
          </cell>
          <cell r="F1356" t="str">
            <v>Kobdombo</v>
          </cell>
          <cell r="G1356" t="str">
            <v>P5</v>
          </cell>
          <cell r="H1356" t="str">
            <v>Grid-Gen</v>
          </cell>
          <cell r="I1356" t="str">
            <v>On Air</v>
          </cell>
          <cell r="J1356" t="str">
            <v>Outdoor</v>
          </cell>
          <cell r="K1356" t="str">
            <v>AC</v>
          </cell>
          <cell r="L1356" t="str">
            <v>Dowen</v>
          </cell>
          <cell r="M1356" t="str">
            <v>Akonolinga</v>
          </cell>
          <cell r="N1356" t="str">
            <v>NYONG-ET-MFOUMOU</v>
          </cell>
          <cell r="O1356" t="str">
            <v>ENDOM</v>
          </cell>
          <cell r="P1356" t="str">
            <v>Rodrigue Kuate</v>
          </cell>
          <cell r="Q1356">
            <v>677549185</v>
          </cell>
          <cell r="R1356">
            <v>656993741</v>
          </cell>
          <cell r="S1356" t="str">
            <v>Desire Moussinga</v>
          </cell>
          <cell r="T1356" t="str">
            <v>Valeur HOUELL</v>
          </cell>
          <cell r="U1356" t="str">
            <v>I H S</v>
          </cell>
        </row>
        <row r="1357">
          <cell r="A1357" t="str">
            <v>CTR_147</v>
          </cell>
          <cell r="B1357" t="str">
            <v>IHS_YND_340</v>
          </cell>
          <cell r="C1357" t="str">
            <v>CTR_147</v>
          </cell>
          <cell r="D1357" t="str">
            <v>Center</v>
          </cell>
          <cell r="E1357" t="str">
            <v>Center</v>
          </cell>
          <cell r="F1357" t="str">
            <v>Essa-Mitsang-IHS</v>
          </cell>
          <cell r="G1357" t="str">
            <v>P5</v>
          </cell>
          <cell r="H1357" t="str">
            <v>Grid-Hybrid-Gen</v>
          </cell>
          <cell r="I1357" t="str">
            <v>On Air</v>
          </cell>
          <cell r="J1357" t="str">
            <v>Outdoor</v>
          </cell>
          <cell r="K1357" t="str">
            <v>AC</v>
          </cell>
          <cell r="L1357" t="str">
            <v>Dowen</v>
          </cell>
          <cell r="M1357" t="str">
            <v>Akonolinga</v>
          </cell>
          <cell r="N1357" t="str">
            <v>MEFOU-ET-AFAMBA</v>
          </cell>
          <cell r="O1357" t="str">
            <v>ESSE</v>
          </cell>
          <cell r="P1357" t="str">
            <v>Rodrigue Kuate</v>
          </cell>
          <cell r="Q1357">
            <v>677549185</v>
          </cell>
          <cell r="R1357">
            <v>656993741</v>
          </cell>
          <cell r="S1357" t="str">
            <v>Desire Moussinga</v>
          </cell>
          <cell r="T1357" t="str">
            <v>Valeur HOUELL</v>
          </cell>
          <cell r="U1357" t="str">
            <v>I H S</v>
          </cell>
        </row>
        <row r="1358">
          <cell r="A1358" t="str">
            <v>CTR_187</v>
          </cell>
          <cell r="B1358" t="str">
            <v>IHS_YND_170</v>
          </cell>
          <cell r="C1358" t="str">
            <v>CTR_187</v>
          </cell>
          <cell r="D1358" t="str">
            <v>Center</v>
          </cell>
          <cell r="E1358" t="str">
            <v>Center</v>
          </cell>
          <cell r="F1358" t="str">
            <v>Awae-IHS</v>
          </cell>
          <cell r="G1358" t="str">
            <v>P5</v>
          </cell>
          <cell r="H1358" t="str">
            <v>Grid-Gen</v>
          </cell>
          <cell r="I1358" t="str">
            <v>On Air</v>
          </cell>
          <cell r="J1358" t="str">
            <v>Indoor</v>
          </cell>
          <cell r="K1358" t="str">
            <v>AC</v>
          </cell>
          <cell r="L1358" t="str">
            <v>Dowen</v>
          </cell>
          <cell r="M1358" t="str">
            <v>Akonolinga</v>
          </cell>
          <cell r="N1358" t="str">
            <v>MEFOU-ET-AFAMBA</v>
          </cell>
          <cell r="O1358" t="str">
            <v>NKOLAFAMBA</v>
          </cell>
          <cell r="P1358" t="str">
            <v>Rodrigue Kuate</v>
          </cell>
          <cell r="Q1358">
            <v>677549185</v>
          </cell>
          <cell r="R1358">
            <v>656993741</v>
          </cell>
          <cell r="S1358" t="str">
            <v>Desire Moussinga</v>
          </cell>
          <cell r="T1358" t="str">
            <v>Valeur HOUELL</v>
          </cell>
          <cell r="U1358" t="str">
            <v>I H S</v>
          </cell>
        </row>
        <row r="1359">
          <cell r="A1359" t="str">
            <v>EST_067</v>
          </cell>
          <cell r="B1359" t="str">
            <v>IHS_BER_071</v>
          </cell>
          <cell r="C1359" t="str">
            <v>EST_067</v>
          </cell>
          <cell r="D1359" t="str">
            <v>Center</v>
          </cell>
          <cell r="E1359" t="str">
            <v>Center</v>
          </cell>
          <cell r="F1359" t="str">
            <v>Ngoulemakong-MTN</v>
          </cell>
          <cell r="G1359" t="str">
            <v>P5</v>
          </cell>
          <cell r="H1359" t="str">
            <v>Grid-Hybrid-Gen</v>
          </cell>
          <cell r="I1359" t="str">
            <v>On Air</v>
          </cell>
          <cell r="J1359" t="str">
            <v>Outdoor</v>
          </cell>
          <cell r="K1359" t="str">
            <v>AC</v>
          </cell>
          <cell r="L1359" t="str">
            <v>Dowen</v>
          </cell>
          <cell r="M1359" t="str">
            <v>Akonolinga</v>
          </cell>
          <cell r="N1359" t="str">
            <v>HAUT-NYONG</v>
          </cell>
          <cell r="O1359" t="str">
            <v>ATOK</v>
          </cell>
          <cell r="P1359" t="str">
            <v>Rodrigue Kuate</v>
          </cell>
          <cell r="Q1359">
            <v>677549185</v>
          </cell>
          <cell r="R1359">
            <v>656993741</v>
          </cell>
          <cell r="S1359" t="str">
            <v>Desire Moussinga</v>
          </cell>
          <cell r="T1359" t="str">
            <v>Valeur HOUELL</v>
          </cell>
          <cell r="U1359" t="str">
            <v>I H S</v>
          </cell>
        </row>
        <row r="1360">
          <cell r="A1360" t="str">
            <v>CTR_351</v>
          </cell>
          <cell r="B1360" t="str">
            <v>IHS_YND_734</v>
          </cell>
          <cell r="C1360" t="str">
            <v>CTR_351</v>
          </cell>
          <cell r="D1360" t="str">
            <v>Center</v>
          </cell>
          <cell r="E1360" t="str">
            <v>Center</v>
          </cell>
          <cell r="F1360" t="str">
            <v>Mimboman Chateau</v>
          </cell>
          <cell r="G1360" t="str">
            <v>P4</v>
          </cell>
          <cell r="H1360" t="str">
            <v>Grid Only</v>
          </cell>
          <cell r="I1360" t="str">
            <v>On Air</v>
          </cell>
          <cell r="J1360" t="str">
            <v>Outdoor</v>
          </cell>
          <cell r="K1360" t="str">
            <v>AC</v>
          </cell>
          <cell r="L1360" t="str">
            <v>SAGEMCOM</v>
          </cell>
          <cell r="M1360" t="str">
            <v>Nkomo</v>
          </cell>
          <cell r="N1360" t="str">
            <v>MFOUNDI</v>
          </cell>
          <cell r="O1360" t="str">
            <v>YAOUNDE 5</v>
          </cell>
          <cell r="P1360" t="str">
            <v>Rodrigue Kuate</v>
          </cell>
          <cell r="Q1360">
            <v>677549185</v>
          </cell>
          <cell r="R1360">
            <v>656993741</v>
          </cell>
          <cell r="S1360" t="str">
            <v>Desire Moussinga</v>
          </cell>
          <cell r="T1360" t="str">
            <v>Valeur HOUELL</v>
          </cell>
          <cell r="U1360" t="str">
            <v>I H S</v>
          </cell>
        </row>
        <row r="1361">
          <cell r="A1361" t="str">
            <v>ADM_028</v>
          </cell>
          <cell r="B1361" t="str">
            <v>IHS_NGD_054</v>
          </cell>
          <cell r="C1361" t="str">
            <v>ADM_028</v>
          </cell>
          <cell r="D1361" t="str">
            <v>North</v>
          </cell>
          <cell r="E1361" t="str">
            <v>Adamawa</v>
          </cell>
          <cell r="F1361" t="str">
            <v>Galle</v>
          </cell>
          <cell r="G1361" t="str">
            <v>P2</v>
          </cell>
          <cell r="H1361" t="str">
            <v>Grid-Gen</v>
          </cell>
          <cell r="I1361" t="str">
            <v>On Air</v>
          </cell>
          <cell r="J1361" t="str">
            <v>Indoor</v>
          </cell>
          <cell r="K1361" t="str">
            <v>AC</v>
          </cell>
          <cell r="L1361" t="str">
            <v>I-Eng</v>
          </cell>
          <cell r="M1361" t="str">
            <v>Meiganga</v>
          </cell>
          <cell r="N1361" t="str">
            <v>MBERE</v>
          </cell>
          <cell r="O1361" t="str">
            <v>MEIGANGA</v>
          </cell>
          <cell r="P1361" t="str">
            <v>Rostand TCHAGTIEU</v>
          </cell>
          <cell r="Q1361">
            <v>677548566</v>
          </cell>
          <cell r="R1361">
            <v>656072391</v>
          </cell>
          <cell r="S1361" t="str">
            <v>Alain Etoundi</v>
          </cell>
          <cell r="T1361" t="str">
            <v>Valeur HOUELL</v>
          </cell>
          <cell r="U1361" t="str">
            <v>I H S</v>
          </cell>
        </row>
        <row r="1362">
          <cell r="A1362" t="str">
            <v>ADM_030</v>
          </cell>
          <cell r="B1362" t="str">
            <v>IHS_NGD_041</v>
          </cell>
          <cell r="C1362" t="str">
            <v>ADM_030</v>
          </cell>
          <cell r="D1362" t="str">
            <v>North</v>
          </cell>
          <cell r="E1362" t="str">
            <v>Adamawa</v>
          </cell>
          <cell r="F1362" t="str">
            <v>Soukounga-MTN</v>
          </cell>
          <cell r="G1362" t="str">
            <v>P2</v>
          </cell>
          <cell r="H1362" t="str">
            <v>Grid-Gen</v>
          </cell>
          <cell r="I1362" t="str">
            <v>On Air</v>
          </cell>
          <cell r="J1362" t="str">
            <v>Indoor</v>
          </cell>
          <cell r="K1362" t="str">
            <v>AC</v>
          </cell>
          <cell r="L1362" t="str">
            <v>I-Eng</v>
          </cell>
          <cell r="M1362" t="str">
            <v>Ngaoundere</v>
          </cell>
          <cell r="N1362" t="str">
            <v>VINA</v>
          </cell>
          <cell r="O1362" t="str">
            <v>NYAMBAKA</v>
          </cell>
          <cell r="P1362" t="str">
            <v>Rostand TCHAGTIEU</v>
          </cell>
          <cell r="Q1362">
            <v>677548566</v>
          </cell>
          <cell r="R1362">
            <v>656072391</v>
          </cell>
          <cell r="S1362" t="str">
            <v>Alain Etoundi</v>
          </cell>
          <cell r="T1362" t="str">
            <v>Valeur HOUELL</v>
          </cell>
          <cell r="U1362" t="str">
            <v>I H S</v>
          </cell>
        </row>
        <row r="1363">
          <cell r="A1363" t="str">
            <v>ADM_065</v>
          </cell>
          <cell r="B1363" t="str">
            <v>IHS_NGD_037</v>
          </cell>
          <cell r="C1363" t="str">
            <v>ADM_065</v>
          </cell>
          <cell r="D1363" t="str">
            <v>North</v>
          </cell>
          <cell r="E1363" t="str">
            <v>Adamawa</v>
          </cell>
          <cell r="F1363" t="str">
            <v>Likok-MTN</v>
          </cell>
          <cell r="G1363" t="str">
            <v>P2</v>
          </cell>
          <cell r="H1363" t="str">
            <v>Hybrid-Gen</v>
          </cell>
          <cell r="I1363" t="str">
            <v>On Air</v>
          </cell>
          <cell r="J1363" t="str">
            <v>Outdoor</v>
          </cell>
          <cell r="K1363" t="str">
            <v>AC</v>
          </cell>
          <cell r="L1363" t="str">
            <v>I-Eng</v>
          </cell>
          <cell r="M1363" t="str">
            <v>Ngaoundere</v>
          </cell>
          <cell r="N1363" t="str">
            <v>VINA</v>
          </cell>
          <cell r="O1363" t="str">
            <v>MARTAP</v>
          </cell>
          <cell r="P1363" t="str">
            <v>Rostand TCHAGTIEU</v>
          </cell>
          <cell r="Q1363">
            <v>677548566</v>
          </cell>
          <cell r="R1363">
            <v>656072391</v>
          </cell>
          <cell r="S1363" t="str">
            <v>Alain Etoundi</v>
          </cell>
          <cell r="T1363" t="str">
            <v>Valeur HOUELL</v>
          </cell>
          <cell r="U1363" t="str">
            <v>I H S</v>
          </cell>
        </row>
        <row r="1364">
          <cell r="A1364" t="str">
            <v>ADM_023</v>
          </cell>
          <cell r="B1364" t="str">
            <v>IHS_NGD_053</v>
          </cell>
          <cell r="C1364" t="str">
            <v>ADM_023</v>
          </cell>
          <cell r="D1364" t="str">
            <v>North</v>
          </cell>
          <cell r="E1364" t="str">
            <v>Adamawa</v>
          </cell>
          <cell r="F1364" t="str">
            <v>Ngam</v>
          </cell>
          <cell r="G1364" t="str">
            <v>P3</v>
          </cell>
          <cell r="H1364" t="str">
            <v>Hybrid-Gen</v>
          </cell>
          <cell r="I1364" t="str">
            <v>On Air</v>
          </cell>
          <cell r="J1364" t="str">
            <v>Outdoor</v>
          </cell>
          <cell r="K1364" t="str">
            <v>AC</v>
          </cell>
          <cell r="L1364" t="str">
            <v>I-Eng</v>
          </cell>
          <cell r="M1364" t="str">
            <v>Meiganga</v>
          </cell>
          <cell r="N1364" t="str">
            <v>MBERE</v>
          </cell>
          <cell r="O1364" t="str">
            <v>DJOHONG</v>
          </cell>
          <cell r="P1364" t="str">
            <v>Rostand TCHAGTIEU</v>
          </cell>
          <cell r="Q1364">
            <v>677548566</v>
          </cell>
          <cell r="R1364">
            <v>656072391</v>
          </cell>
          <cell r="S1364" t="str">
            <v>Alain Etoundi</v>
          </cell>
          <cell r="T1364" t="str">
            <v>Valeur HOUELL</v>
          </cell>
          <cell r="U1364" t="str">
            <v>I H S</v>
          </cell>
        </row>
        <row r="1365">
          <cell r="A1365" t="str">
            <v>ADM_031</v>
          </cell>
          <cell r="B1365" t="str">
            <v>IHS_NGD_039</v>
          </cell>
          <cell r="C1365" t="str">
            <v>ADM_031</v>
          </cell>
          <cell r="D1365" t="str">
            <v>North</v>
          </cell>
          <cell r="E1365" t="str">
            <v>Adamawa</v>
          </cell>
          <cell r="F1365" t="str">
            <v>Galdi</v>
          </cell>
          <cell r="G1365" t="str">
            <v>P3</v>
          </cell>
          <cell r="H1365" t="str">
            <v>Grid-Gen</v>
          </cell>
          <cell r="I1365" t="str">
            <v>On Air</v>
          </cell>
          <cell r="J1365" t="str">
            <v>Indoor</v>
          </cell>
          <cell r="K1365" t="str">
            <v>AC</v>
          </cell>
          <cell r="L1365" t="str">
            <v>I-Eng</v>
          </cell>
          <cell r="M1365" t="str">
            <v>Ngaoundere</v>
          </cell>
          <cell r="N1365" t="str">
            <v>VINA</v>
          </cell>
          <cell r="O1365" t="str">
            <v>NYAMBAKA</v>
          </cell>
          <cell r="P1365" t="str">
            <v>Rostand TCHAGTIEU</v>
          </cell>
          <cell r="Q1365">
            <v>677548566</v>
          </cell>
          <cell r="R1365">
            <v>656072391</v>
          </cell>
          <cell r="S1365" t="str">
            <v>Alain Etoundi</v>
          </cell>
          <cell r="T1365" t="str">
            <v>Valeur HOUELL</v>
          </cell>
          <cell r="U1365" t="str">
            <v>I H S</v>
          </cell>
        </row>
        <row r="1366">
          <cell r="A1366" t="str">
            <v>ADM_021</v>
          </cell>
          <cell r="B1366" t="str">
            <v>IHS_NGD_077</v>
          </cell>
          <cell r="C1366" t="str">
            <v>ADM_021</v>
          </cell>
          <cell r="D1366" t="str">
            <v>North</v>
          </cell>
          <cell r="E1366" t="str">
            <v>Adamawa</v>
          </cell>
          <cell r="F1366" t="str">
            <v>Dir</v>
          </cell>
          <cell r="G1366" t="str">
            <v>P3</v>
          </cell>
          <cell r="H1366" t="str">
            <v>Solar-Gen</v>
          </cell>
          <cell r="I1366" t="str">
            <v>On Air</v>
          </cell>
          <cell r="J1366" t="str">
            <v>Outdoor</v>
          </cell>
          <cell r="K1366" t="str">
            <v>AC</v>
          </cell>
          <cell r="L1366" t="str">
            <v>I-Eng</v>
          </cell>
          <cell r="M1366" t="str">
            <v>Meiganga</v>
          </cell>
          <cell r="N1366" t="str">
            <v>Meiganga</v>
          </cell>
          <cell r="O1366" t="str">
            <v>DIR</v>
          </cell>
          <cell r="P1366" t="str">
            <v>Rostand TCHAGTIEU</v>
          </cell>
          <cell r="Q1366">
            <v>677548566</v>
          </cell>
          <cell r="R1366">
            <v>656072391</v>
          </cell>
          <cell r="S1366" t="str">
            <v>Alain Etoundi</v>
          </cell>
          <cell r="T1366" t="str">
            <v>Valeur HOUELL</v>
          </cell>
          <cell r="U1366" t="str">
            <v>I H S</v>
          </cell>
        </row>
        <row r="1367">
          <cell r="A1367" t="str">
            <v>ADM_022</v>
          </cell>
          <cell r="B1367" t="str">
            <v>IHS_NGD_058</v>
          </cell>
          <cell r="C1367" t="str">
            <v>ADM_022</v>
          </cell>
          <cell r="D1367" t="str">
            <v>North</v>
          </cell>
          <cell r="E1367" t="str">
            <v>Adamawa</v>
          </cell>
          <cell r="F1367" t="str">
            <v>Djohong</v>
          </cell>
          <cell r="G1367" t="str">
            <v>P3</v>
          </cell>
          <cell r="H1367" t="str">
            <v>Solar-Gen</v>
          </cell>
          <cell r="I1367" t="str">
            <v>On Air</v>
          </cell>
          <cell r="J1367" t="str">
            <v>Outdoor</v>
          </cell>
          <cell r="K1367" t="str">
            <v>AC</v>
          </cell>
          <cell r="L1367" t="str">
            <v>I-Eng</v>
          </cell>
          <cell r="M1367" t="str">
            <v>Meiganga</v>
          </cell>
          <cell r="N1367" t="str">
            <v>MBERE</v>
          </cell>
          <cell r="O1367" t="str">
            <v>DJOHONG</v>
          </cell>
          <cell r="P1367" t="str">
            <v>Rostand TCHAGTIEU</v>
          </cell>
          <cell r="Q1367">
            <v>677548566</v>
          </cell>
          <cell r="R1367">
            <v>656072391</v>
          </cell>
          <cell r="S1367" t="str">
            <v>Alain Etoundi</v>
          </cell>
          <cell r="T1367" t="str">
            <v>Valeur HOUELL</v>
          </cell>
          <cell r="U1367" t="str">
            <v>I H S</v>
          </cell>
        </row>
        <row r="1368">
          <cell r="A1368" t="str">
            <v>ADM_029</v>
          </cell>
          <cell r="B1368" t="str">
            <v>IHS_NGD_047</v>
          </cell>
          <cell r="C1368" t="str">
            <v>ADM_029</v>
          </cell>
          <cell r="D1368" t="str">
            <v>North</v>
          </cell>
          <cell r="E1368" t="str">
            <v>Adamawa</v>
          </cell>
          <cell r="F1368" t="str">
            <v>Mboulai-MTN</v>
          </cell>
          <cell r="G1368" t="str">
            <v>P3</v>
          </cell>
          <cell r="H1368" t="str">
            <v>Gen Only</v>
          </cell>
          <cell r="I1368" t="str">
            <v>On Air</v>
          </cell>
          <cell r="J1368" t="str">
            <v>Indoor</v>
          </cell>
          <cell r="K1368" t="str">
            <v>AC</v>
          </cell>
          <cell r="L1368" t="str">
            <v>I-Eng</v>
          </cell>
          <cell r="M1368" t="str">
            <v>Meiganga</v>
          </cell>
          <cell r="N1368" t="str">
            <v>MBERE</v>
          </cell>
          <cell r="O1368" t="str">
            <v>MEIGANGA</v>
          </cell>
          <cell r="P1368" t="str">
            <v>Rostand TCHAGTIEU</v>
          </cell>
          <cell r="Q1368">
            <v>677548566</v>
          </cell>
          <cell r="R1368">
            <v>656072391</v>
          </cell>
          <cell r="S1368" t="str">
            <v>Alain Etoundi</v>
          </cell>
          <cell r="T1368" t="str">
            <v>Valeur HOUELL</v>
          </cell>
          <cell r="U1368" t="str">
            <v>I H S</v>
          </cell>
        </row>
        <row r="1369">
          <cell r="A1369" t="str">
            <v>ADM_037</v>
          </cell>
          <cell r="B1369" t="str">
            <v>IHS_NGD_072</v>
          </cell>
          <cell r="C1369" t="str">
            <v>ADM_037</v>
          </cell>
          <cell r="D1369" t="str">
            <v>North</v>
          </cell>
          <cell r="E1369" t="str">
            <v>Adamawa</v>
          </cell>
          <cell r="F1369" t="str">
            <v>Ngaoui</v>
          </cell>
          <cell r="G1369" t="str">
            <v>P4</v>
          </cell>
          <cell r="H1369" t="str">
            <v>Solar-Gen</v>
          </cell>
          <cell r="I1369" t="str">
            <v>On Air</v>
          </cell>
          <cell r="J1369" t="str">
            <v>Outdoor</v>
          </cell>
          <cell r="K1369" t="str">
            <v>AC</v>
          </cell>
          <cell r="L1369" t="str">
            <v>I-Eng</v>
          </cell>
          <cell r="M1369" t="str">
            <v>Meiganga</v>
          </cell>
          <cell r="N1369" t="str">
            <v>MBERE</v>
          </cell>
          <cell r="O1369" t="str">
            <v>NGAOUI</v>
          </cell>
          <cell r="P1369" t="str">
            <v>Rostand TCHAGTIEU</v>
          </cell>
          <cell r="Q1369">
            <v>677548566</v>
          </cell>
          <cell r="R1369">
            <v>656072391</v>
          </cell>
          <cell r="S1369" t="str">
            <v>Alain Etoundi</v>
          </cell>
          <cell r="T1369" t="str">
            <v>Valeur HOUELL</v>
          </cell>
          <cell r="U1369" t="str">
            <v>I H S</v>
          </cell>
        </row>
        <row r="1370">
          <cell r="A1370" t="str">
            <v>ADM_051</v>
          </cell>
          <cell r="B1370" t="str">
            <v>IHS_NGD_066</v>
          </cell>
          <cell r="C1370" t="str">
            <v>ADM_051</v>
          </cell>
          <cell r="D1370" t="str">
            <v>North</v>
          </cell>
          <cell r="E1370" t="str">
            <v>Adamawa</v>
          </cell>
          <cell r="F1370" t="str">
            <v>Lokoti</v>
          </cell>
          <cell r="G1370" t="str">
            <v>P4</v>
          </cell>
          <cell r="H1370" t="str">
            <v>Solar-Grid-Gen</v>
          </cell>
          <cell r="I1370" t="str">
            <v>On Air</v>
          </cell>
          <cell r="J1370" t="str">
            <v>Outdoor</v>
          </cell>
          <cell r="K1370" t="str">
            <v>AC</v>
          </cell>
          <cell r="L1370" t="str">
            <v>I-Eng</v>
          </cell>
          <cell r="M1370" t="str">
            <v>Meiganga</v>
          </cell>
          <cell r="N1370" t="str">
            <v>MBERE</v>
          </cell>
          <cell r="O1370" t="str">
            <v>MEIGANGA</v>
          </cell>
          <cell r="P1370" t="str">
            <v>Rostand TCHAGTIEU</v>
          </cell>
          <cell r="Q1370">
            <v>677548566</v>
          </cell>
          <cell r="R1370">
            <v>656072391</v>
          </cell>
          <cell r="S1370" t="str">
            <v>Alain Etoundi</v>
          </cell>
          <cell r="T1370" t="str">
            <v>Valeur HOUELL</v>
          </cell>
          <cell r="U1370" t="str">
            <v>I H S</v>
          </cell>
        </row>
        <row r="1371">
          <cell r="A1371" t="str">
            <v>ADM_078</v>
          </cell>
          <cell r="B1371" t="str">
            <v>IHS_NGD_033</v>
          </cell>
          <cell r="C1371" t="str">
            <v>ADM_078</v>
          </cell>
          <cell r="D1371" t="str">
            <v>North</v>
          </cell>
          <cell r="E1371" t="str">
            <v>Adamawa</v>
          </cell>
          <cell r="F1371" t="str">
            <v>Wakwa-IHS</v>
          </cell>
          <cell r="G1371" t="str">
            <v>P4</v>
          </cell>
          <cell r="H1371" t="str">
            <v>Grid-Gen</v>
          </cell>
          <cell r="I1371" t="str">
            <v>On Air</v>
          </cell>
          <cell r="J1371" t="str">
            <v>Outdoor</v>
          </cell>
          <cell r="K1371" t="str">
            <v>AC</v>
          </cell>
          <cell r="L1371" t="str">
            <v>I-Eng</v>
          </cell>
          <cell r="M1371" t="str">
            <v>Ngaoundere</v>
          </cell>
          <cell r="N1371" t="str">
            <v>VINA</v>
          </cell>
          <cell r="O1371" t="str">
            <v>NGAOUNEDERE 1</v>
          </cell>
          <cell r="P1371" t="str">
            <v>Rostand TCHAGTIEU</v>
          </cell>
          <cell r="Q1371">
            <v>677548566</v>
          </cell>
          <cell r="R1371">
            <v>656072391</v>
          </cell>
          <cell r="S1371" t="str">
            <v>Alain Etoundi</v>
          </cell>
          <cell r="T1371" t="str">
            <v>Valeur HOUELL</v>
          </cell>
          <cell r="U1371" t="str">
            <v>I H S</v>
          </cell>
        </row>
        <row r="1372">
          <cell r="A1372" t="str">
            <v>ADM_045</v>
          </cell>
          <cell r="B1372" t="str">
            <v>IHS_NGD_069</v>
          </cell>
          <cell r="C1372" t="str">
            <v>ADM_045</v>
          </cell>
          <cell r="D1372" t="str">
            <v>North</v>
          </cell>
          <cell r="E1372" t="str">
            <v>Adamawa</v>
          </cell>
          <cell r="F1372" t="str">
            <v>Dobiri-MTN</v>
          </cell>
          <cell r="G1372" t="str">
            <v>P4</v>
          </cell>
          <cell r="H1372" t="str">
            <v>Solar-Gen</v>
          </cell>
          <cell r="I1372" t="str">
            <v>On Air</v>
          </cell>
          <cell r="J1372" t="str">
            <v>Indoor</v>
          </cell>
          <cell r="K1372" t="str">
            <v>AC</v>
          </cell>
          <cell r="L1372" t="str">
            <v>I-Eng</v>
          </cell>
          <cell r="M1372" t="str">
            <v>Meiganga</v>
          </cell>
          <cell r="N1372" t="str">
            <v>MBERE</v>
          </cell>
          <cell r="O1372" t="str">
            <v>DIR</v>
          </cell>
          <cell r="P1372" t="str">
            <v>Rostand TCHAGTIEU</v>
          </cell>
          <cell r="Q1372">
            <v>677548566</v>
          </cell>
          <cell r="R1372">
            <v>656072391</v>
          </cell>
          <cell r="S1372" t="str">
            <v>Alain Etoundi</v>
          </cell>
          <cell r="T1372" t="str">
            <v>Valeur HOUELL</v>
          </cell>
          <cell r="U1372" t="str">
            <v>I H S</v>
          </cell>
        </row>
        <row r="1373">
          <cell r="A1373" t="str">
            <v>ADM_052</v>
          </cell>
          <cell r="B1373" t="str">
            <v>IHS_NGD_079</v>
          </cell>
          <cell r="C1373" t="str">
            <v>ADM_052</v>
          </cell>
          <cell r="D1373" t="str">
            <v>North</v>
          </cell>
          <cell r="E1373" t="str">
            <v>Adamawa</v>
          </cell>
          <cell r="F1373" t="str">
            <v>Bagodo</v>
          </cell>
          <cell r="G1373" t="str">
            <v>P5</v>
          </cell>
          <cell r="H1373" t="str">
            <v>Gen-Solar AER</v>
          </cell>
          <cell r="I1373" t="str">
            <v>On Air</v>
          </cell>
          <cell r="J1373" t="str">
            <v>Outdoor</v>
          </cell>
          <cell r="K1373" t="str">
            <v>AC</v>
          </cell>
          <cell r="L1373" t="str">
            <v>I-Eng</v>
          </cell>
          <cell r="M1373" t="str">
            <v>Meiganga</v>
          </cell>
          <cell r="N1373" t="str">
            <v>Meiganga</v>
          </cell>
          <cell r="O1373" t="str">
            <v>DIR</v>
          </cell>
          <cell r="P1373" t="str">
            <v>Rostand TCHAGTIEU</v>
          </cell>
          <cell r="Q1373">
            <v>677548566</v>
          </cell>
          <cell r="R1373">
            <v>656072391</v>
          </cell>
          <cell r="S1373" t="str">
            <v>Alain Etoundi</v>
          </cell>
          <cell r="T1373" t="str">
            <v>Valeur HOUELL</v>
          </cell>
          <cell r="U1373" t="str">
            <v>I H S</v>
          </cell>
        </row>
        <row r="1374">
          <cell r="A1374" t="str">
            <v>ADM_027</v>
          </cell>
          <cell r="B1374" t="str">
            <v>IHS_NGD_071</v>
          </cell>
          <cell r="C1374" t="str">
            <v>ADM_027</v>
          </cell>
          <cell r="D1374" t="str">
            <v>North</v>
          </cell>
          <cell r="E1374" t="str">
            <v>Adamawa</v>
          </cell>
          <cell r="F1374" t="str">
            <v>Bata</v>
          </cell>
          <cell r="G1374" t="str">
            <v>P5</v>
          </cell>
          <cell r="H1374" t="str">
            <v>Solar-Grid-Gen</v>
          </cell>
          <cell r="I1374" t="str">
            <v>On Air</v>
          </cell>
          <cell r="J1374" t="str">
            <v>Indoor</v>
          </cell>
          <cell r="K1374" t="str">
            <v>AC</v>
          </cell>
          <cell r="L1374" t="str">
            <v>I-Eng</v>
          </cell>
          <cell r="M1374" t="str">
            <v>Meiganga</v>
          </cell>
          <cell r="N1374" t="str">
            <v>MBERE</v>
          </cell>
          <cell r="O1374" t="str">
            <v>MEIGANGA</v>
          </cell>
          <cell r="P1374" t="str">
            <v>Rostand TCHAGTIEU</v>
          </cell>
          <cell r="Q1374">
            <v>677548566</v>
          </cell>
          <cell r="R1374">
            <v>656072391</v>
          </cell>
          <cell r="S1374" t="str">
            <v>Alain Etoundi</v>
          </cell>
          <cell r="T1374" t="str">
            <v>Valeur HOUELL</v>
          </cell>
          <cell r="U1374" t="str">
            <v>I H S</v>
          </cell>
        </row>
        <row r="1375">
          <cell r="A1375" t="str">
            <v>ADM_142</v>
          </cell>
          <cell r="B1375" t="str">
            <v>IHS_NGD_217</v>
          </cell>
          <cell r="C1375" t="str">
            <v>ADM_142</v>
          </cell>
          <cell r="D1375" t="str">
            <v>North</v>
          </cell>
          <cell r="E1375" t="str">
            <v>Adamawa</v>
          </cell>
          <cell r="F1375" t="str">
            <v>YARBANG GAZIYA</v>
          </cell>
          <cell r="G1375" t="str">
            <v>P5</v>
          </cell>
          <cell r="H1375" t="str">
            <v>Hybrid-Gen</v>
          </cell>
          <cell r="I1375" t="str">
            <v>On Air</v>
          </cell>
          <cell r="J1375" t="str">
            <v>Outdoor</v>
          </cell>
          <cell r="K1375" t="str">
            <v>AC</v>
          </cell>
          <cell r="L1375" t="str">
            <v>I-Eng</v>
          </cell>
          <cell r="M1375" t="str">
            <v>Meiganga</v>
          </cell>
          <cell r="N1375" t="str">
            <v>MBERE</v>
          </cell>
          <cell r="O1375" t="str">
            <v>DJOHONG</v>
          </cell>
          <cell r="P1375" t="str">
            <v>Rostand TCHAGTIEU</v>
          </cell>
          <cell r="Q1375">
            <v>677548566</v>
          </cell>
          <cell r="R1375">
            <v>656072391</v>
          </cell>
          <cell r="S1375" t="str">
            <v>Alain Etoundi</v>
          </cell>
          <cell r="T1375" t="str">
            <v>Valeur HOUELL</v>
          </cell>
          <cell r="U1375" t="str">
            <v>I H S</v>
          </cell>
        </row>
        <row r="1376">
          <cell r="A1376" t="str">
            <v>ADM_143</v>
          </cell>
          <cell r="B1376" t="str">
            <v>IHS_NGD_219</v>
          </cell>
          <cell r="C1376" t="str">
            <v>ADM_143</v>
          </cell>
          <cell r="D1376" t="str">
            <v>North</v>
          </cell>
          <cell r="E1376" t="str">
            <v>Adamawa</v>
          </cell>
          <cell r="F1376" t="str">
            <v>BAWA</v>
          </cell>
          <cell r="G1376" t="str">
            <v>P5</v>
          </cell>
          <cell r="H1376" t="str">
            <v>Solar-Gen</v>
          </cell>
          <cell r="I1376" t="str">
            <v>On Air</v>
          </cell>
          <cell r="J1376" t="str">
            <v>Outdoor</v>
          </cell>
          <cell r="K1376" t="str">
            <v>AC</v>
          </cell>
          <cell r="L1376" t="str">
            <v>I-Eng</v>
          </cell>
          <cell r="M1376" t="str">
            <v>Ngaoundere</v>
          </cell>
          <cell r="N1376" t="str">
            <v>VINA</v>
          </cell>
          <cell r="O1376" t="str">
            <v>MARTAP</v>
          </cell>
          <cell r="P1376" t="str">
            <v>Rostand TCHAGTIEU</v>
          </cell>
          <cell r="Q1376">
            <v>677548566</v>
          </cell>
          <cell r="R1376">
            <v>656072391</v>
          </cell>
          <cell r="S1376" t="str">
            <v>Alain Etoundi</v>
          </cell>
          <cell r="T1376" t="str">
            <v>Valeur HOUELL</v>
          </cell>
          <cell r="U1376" t="str">
            <v>I H S</v>
          </cell>
        </row>
        <row r="1377">
          <cell r="A1377" t="str">
            <v>ADM_141</v>
          </cell>
          <cell r="B1377" t="str">
            <v>IHS_NGD_212</v>
          </cell>
          <cell r="C1377" t="str">
            <v>ADM_141</v>
          </cell>
          <cell r="D1377" t="str">
            <v>North</v>
          </cell>
          <cell r="E1377" t="str">
            <v>Adamawa</v>
          </cell>
          <cell r="F1377" t="str">
            <v>Batoua-Godole</v>
          </cell>
          <cell r="G1377" t="str">
            <v>P5</v>
          </cell>
          <cell r="H1377" t="str">
            <v>Solar-Gen</v>
          </cell>
          <cell r="I1377" t="str">
            <v>On Air</v>
          </cell>
          <cell r="J1377" t="str">
            <v>Outdoor</v>
          </cell>
          <cell r="K1377" t="str">
            <v>AC</v>
          </cell>
          <cell r="L1377" t="str">
            <v>I-Eng</v>
          </cell>
          <cell r="M1377" t="str">
            <v>Meiganga</v>
          </cell>
          <cell r="N1377" t="str">
            <v>MBERE</v>
          </cell>
          <cell r="O1377" t="str">
            <v>MEIGANGA</v>
          </cell>
          <cell r="P1377" t="str">
            <v>Rostand TCHAGTIEU</v>
          </cell>
          <cell r="Q1377">
            <v>677548566</v>
          </cell>
          <cell r="R1377">
            <v>656072391</v>
          </cell>
          <cell r="S1377" t="str">
            <v>Alain Etoundi</v>
          </cell>
          <cell r="T1377" t="str">
            <v>Valeur HOUELL</v>
          </cell>
          <cell r="U1377" t="str">
            <v>I H S</v>
          </cell>
        </row>
        <row r="1378">
          <cell r="A1378" t="str">
            <v>ADM_106</v>
          </cell>
          <cell r="B1378" t="str">
            <v>IHS_NGD_056</v>
          </cell>
          <cell r="C1378" t="str">
            <v>ADM_106</v>
          </cell>
          <cell r="D1378" t="str">
            <v>North</v>
          </cell>
          <cell r="E1378" t="str">
            <v>Adamawa</v>
          </cell>
          <cell r="F1378" t="str">
            <v>Meiganga EECL</v>
          </cell>
          <cell r="G1378" t="str">
            <v>P5</v>
          </cell>
          <cell r="H1378" t="str">
            <v>Grid-Gen</v>
          </cell>
          <cell r="I1378" t="str">
            <v>On Air</v>
          </cell>
          <cell r="J1378" t="str">
            <v>Outdoor</v>
          </cell>
          <cell r="K1378" t="str">
            <v>AC</v>
          </cell>
          <cell r="L1378" t="str">
            <v>I-Eng</v>
          </cell>
          <cell r="M1378" t="str">
            <v>Meiganga</v>
          </cell>
          <cell r="N1378" t="str">
            <v>MBERE</v>
          </cell>
          <cell r="O1378" t="str">
            <v>MEIGANGA</v>
          </cell>
          <cell r="P1378" t="str">
            <v>Rostand TCHAGTIEU</v>
          </cell>
          <cell r="Q1378">
            <v>677548566</v>
          </cell>
          <cell r="R1378">
            <v>656072391</v>
          </cell>
          <cell r="S1378" t="str">
            <v>Alain Etoundi</v>
          </cell>
          <cell r="T1378" t="str">
            <v>Valeur HOUELL</v>
          </cell>
          <cell r="U1378" t="str">
            <v>I H S</v>
          </cell>
        </row>
        <row r="1379">
          <cell r="A1379" t="str">
            <v>ADM_107</v>
          </cell>
          <cell r="B1379" t="str">
            <v>IHS_NGD_211</v>
          </cell>
          <cell r="C1379" t="str">
            <v>ADM_107</v>
          </cell>
          <cell r="D1379" t="str">
            <v>North</v>
          </cell>
          <cell r="E1379" t="str">
            <v>Adamawa</v>
          </cell>
          <cell r="F1379" t="str">
            <v>Meiganga Market</v>
          </cell>
          <cell r="G1379" t="str">
            <v>P5</v>
          </cell>
          <cell r="H1379" t="str">
            <v>Grid-Gen</v>
          </cell>
          <cell r="I1379" t="str">
            <v>On Air</v>
          </cell>
          <cell r="J1379" t="str">
            <v>Outdoor</v>
          </cell>
          <cell r="K1379" t="str">
            <v>AC</v>
          </cell>
          <cell r="L1379" t="str">
            <v>I-Eng</v>
          </cell>
          <cell r="M1379" t="str">
            <v>Meiganga</v>
          </cell>
          <cell r="N1379" t="str">
            <v>MBERE</v>
          </cell>
          <cell r="O1379" t="str">
            <v>MEIGANGA</v>
          </cell>
          <cell r="P1379" t="str">
            <v>Rostand TCHAGTIEU</v>
          </cell>
          <cell r="Q1379">
            <v>677548566</v>
          </cell>
          <cell r="R1379">
            <v>656072391</v>
          </cell>
          <cell r="S1379" t="str">
            <v>Alain Etoundi</v>
          </cell>
          <cell r="T1379" t="str">
            <v>Valeur HOUELL</v>
          </cell>
          <cell r="U1379" t="str">
            <v>I H S</v>
          </cell>
        </row>
        <row r="1380">
          <cell r="A1380" t="str">
            <v>ADM_032</v>
          </cell>
          <cell r="B1380" t="str">
            <v>IHS_NGD_036</v>
          </cell>
          <cell r="C1380" t="str">
            <v>ADM_032</v>
          </cell>
          <cell r="D1380" t="str">
            <v>North</v>
          </cell>
          <cell r="E1380" t="str">
            <v>Adamawa</v>
          </cell>
          <cell r="F1380" t="str">
            <v>Dibi-MTN</v>
          </cell>
          <cell r="G1380" t="str">
            <v>P5</v>
          </cell>
          <cell r="H1380" t="str">
            <v>Grid-Gen</v>
          </cell>
          <cell r="I1380" t="str">
            <v>On Air</v>
          </cell>
          <cell r="J1380" t="str">
            <v>Indoor</v>
          </cell>
          <cell r="K1380" t="str">
            <v>AC</v>
          </cell>
          <cell r="L1380" t="str">
            <v>I-Eng</v>
          </cell>
          <cell r="M1380" t="str">
            <v>Ngaoundere</v>
          </cell>
          <cell r="N1380" t="str">
            <v>VINA</v>
          </cell>
          <cell r="O1380" t="str">
            <v>NGAOUNEDERE 1</v>
          </cell>
          <cell r="P1380" t="str">
            <v>Rostand TCHAGTIEU</v>
          </cell>
          <cell r="Q1380">
            <v>677548566</v>
          </cell>
          <cell r="R1380">
            <v>656072391</v>
          </cell>
          <cell r="S1380" t="str">
            <v>Alain Etoundi</v>
          </cell>
          <cell r="T1380" t="str">
            <v>Valeur HOUELL</v>
          </cell>
          <cell r="U1380" t="str">
            <v>I H S</v>
          </cell>
        </row>
        <row r="1381">
          <cell r="A1381" t="str">
            <v>ADM_062</v>
          </cell>
          <cell r="B1381" t="str">
            <v>IHS_NGD_065</v>
          </cell>
          <cell r="C1381" t="str">
            <v>ADM_062</v>
          </cell>
          <cell r="D1381" t="str">
            <v>North</v>
          </cell>
          <cell r="E1381" t="str">
            <v>Adamawa</v>
          </cell>
          <cell r="F1381" t="str">
            <v>Meidougou-MTN</v>
          </cell>
          <cell r="G1381" t="str">
            <v>P5</v>
          </cell>
          <cell r="H1381" t="str">
            <v>Grid-Gen</v>
          </cell>
          <cell r="I1381" t="str">
            <v>On Air</v>
          </cell>
          <cell r="J1381" t="str">
            <v>Outdoor</v>
          </cell>
          <cell r="K1381" t="str">
            <v>AC</v>
          </cell>
          <cell r="L1381" t="str">
            <v>I-Eng</v>
          </cell>
          <cell r="M1381" t="str">
            <v>Meiganga</v>
          </cell>
          <cell r="N1381" t="str">
            <v>MBERE</v>
          </cell>
          <cell r="O1381" t="str">
            <v>MEIGANGA</v>
          </cell>
          <cell r="P1381" t="str">
            <v>Rostand TCHAGTIEU</v>
          </cell>
          <cell r="Q1381">
            <v>677548566</v>
          </cell>
          <cell r="R1381">
            <v>656072391</v>
          </cell>
          <cell r="S1381" t="str">
            <v>Alain Etoundi</v>
          </cell>
          <cell r="T1381" t="str">
            <v>Valeur HOUELL</v>
          </cell>
          <cell r="U1381" t="str">
            <v>I H S</v>
          </cell>
        </row>
        <row r="1382">
          <cell r="A1382" t="str">
            <v>ADM_079</v>
          </cell>
          <cell r="B1382" t="str">
            <v>IHS_NGD_044</v>
          </cell>
          <cell r="C1382" t="str">
            <v>ADM_079</v>
          </cell>
          <cell r="D1382" t="str">
            <v>North</v>
          </cell>
          <cell r="E1382" t="str">
            <v>Adamawa</v>
          </cell>
          <cell r="F1382" t="str">
            <v>Mbidou-IHS</v>
          </cell>
          <cell r="G1382" t="str">
            <v>P5</v>
          </cell>
          <cell r="H1382" t="str">
            <v>Grid-Gen</v>
          </cell>
          <cell r="I1382" t="str">
            <v>On Air</v>
          </cell>
          <cell r="J1382" t="str">
            <v>Outdoor</v>
          </cell>
          <cell r="K1382" t="str">
            <v>AC</v>
          </cell>
          <cell r="L1382" t="str">
            <v>I-Eng</v>
          </cell>
          <cell r="M1382" t="str">
            <v>Meiganga</v>
          </cell>
          <cell r="N1382" t="str">
            <v>VINA</v>
          </cell>
          <cell r="O1382" t="str">
            <v>NYAMBAKA</v>
          </cell>
          <cell r="P1382" t="str">
            <v>Rostand TCHAGTIEU</v>
          </cell>
          <cell r="Q1382">
            <v>677548566</v>
          </cell>
          <cell r="R1382">
            <v>656072391</v>
          </cell>
          <cell r="S1382" t="str">
            <v>Alain Etoundi</v>
          </cell>
          <cell r="T1382" t="str">
            <v>Valeur HOUELL</v>
          </cell>
          <cell r="U1382" t="str">
            <v>I H S</v>
          </cell>
        </row>
        <row r="1383">
          <cell r="A1383" t="str">
            <v>ADM_080</v>
          </cell>
          <cell r="B1383" t="str">
            <v>IHS_NGD_052</v>
          </cell>
          <cell r="C1383" t="str">
            <v>ADM_080</v>
          </cell>
          <cell r="D1383" t="str">
            <v>North</v>
          </cell>
          <cell r="E1383" t="str">
            <v>Adamawa</v>
          </cell>
          <cell r="F1383" t="str">
            <v>Limbon-IHS</v>
          </cell>
          <cell r="G1383" t="str">
            <v>P5</v>
          </cell>
          <cell r="H1383" t="str">
            <v>Grid-Gen</v>
          </cell>
          <cell r="I1383" t="str">
            <v>On Air</v>
          </cell>
          <cell r="J1383" t="str">
            <v>Outdoor</v>
          </cell>
          <cell r="K1383" t="str">
            <v>AC</v>
          </cell>
          <cell r="L1383" t="str">
            <v>I-Eng</v>
          </cell>
          <cell r="M1383" t="str">
            <v>Meiganga</v>
          </cell>
          <cell r="N1383" t="str">
            <v>MBERE</v>
          </cell>
          <cell r="O1383" t="str">
            <v>MEIGANGA</v>
          </cell>
          <cell r="P1383" t="str">
            <v>Rostand TCHAGTIEU</v>
          </cell>
          <cell r="Q1383">
            <v>677548566</v>
          </cell>
          <cell r="R1383">
            <v>656072391</v>
          </cell>
          <cell r="S1383" t="str">
            <v>Alain Etoundi</v>
          </cell>
          <cell r="T1383" t="str">
            <v>Valeur HOUELL</v>
          </cell>
          <cell r="U1383" t="str">
            <v>I H S</v>
          </cell>
        </row>
        <row r="1384">
          <cell r="A1384" t="str">
            <v>ADM_138</v>
          </cell>
          <cell r="B1384" t="str">
            <v>IHS_NGD_068</v>
          </cell>
          <cell r="C1384" t="str">
            <v>ADM_138</v>
          </cell>
          <cell r="D1384" t="str">
            <v>North</v>
          </cell>
          <cell r="E1384" t="str">
            <v>Adamawa</v>
          </cell>
          <cell r="F1384" t="str">
            <v>GORO</v>
          </cell>
          <cell r="G1384" t="str">
            <v>P5</v>
          </cell>
          <cell r="H1384" t="str">
            <v>Hybrid-Gen</v>
          </cell>
          <cell r="I1384" t="str">
            <v>On Air</v>
          </cell>
          <cell r="J1384" t="str">
            <v>Outdoor</v>
          </cell>
          <cell r="K1384" t="str">
            <v>AC</v>
          </cell>
          <cell r="L1384" t="str">
            <v>I-Eng</v>
          </cell>
          <cell r="M1384" t="str">
            <v>Meiganga</v>
          </cell>
          <cell r="N1384" t="str">
            <v>MBERE</v>
          </cell>
          <cell r="O1384" t="str">
            <v>DIR</v>
          </cell>
          <cell r="P1384" t="str">
            <v>Rostand TCHAGTIEU</v>
          </cell>
          <cell r="Q1384">
            <v>677548566</v>
          </cell>
          <cell r="R1384">
            <v>656072391</v>
          </cell>
          <cell r="S1384" t="str">
            <v>Alain Etoundi</v>
          </cell>
          <cell r="T1384" t="str">
            <v>Valeur HOUELL</v>
          </cell>
          <cell r="U1384" t="str">
            <v>I H S</v>
          </cell>
        </row>
        <row r="1385">
          <cell r="A1385" t="str">
            <v>ADM_100</v>
          </cell>
          <cell r="B1385" t="str">
            <v>IHS_NGD_067</v>
          </cell>
          <cell r="C1385" t="str">
            <v>ADM_100</v>
          </cell>
          <cell r="D1385" t="str">
            <v>North</v>
          </cell>
          <cell r="E1385" t="str">
            <v>Adamawa</v>
          </cell>
          <cell r="F1385" t="str">
            <v>Kaladi-MTN-IHS</v>
          </cell>
          <cell r="G1385" t="str">
            <v>P5</v>
          </cell>
          <cell r="H1385" t="str">
            <v>Solar-Gen</v>
          </cell>
          <cell r="I1385" t="str">
            <v>On Air</v>
          </cell>
          <cell r="J1385" t="str">
            <v>Indoor</v>
          </cell>
          <cell r="K1385" t="str">
            <v>AC</v>
          </cell>
          <cell r="L1385" t="str">
            <v>I-Eng</v>
          </cell>
          <cell r="M1385" t="str">
            <v>Meiganga</v>
          </cell>
          <cell r="N1385" t="str">
            <v>MBERE</v>
          </cell>
          <cell r="O1385" t="str">
            <v>MEIGANGA</v>
          </cell>
          <cell r="P1385" t="str">
            <v>Rostand TCHAGTIEU</v>
          </cell>
          <cell r="Q1385">
            <v>677548566</v>
          </cell>
          <cell r="R1385">
            <v>656072391</v>
          </cell>
          <cell r="S1385" t="str">
            <v>Alain Etoundi</v>
          </cell>
          <cell r="T1385" t="str">
            <v>Valeur HOUELL</v>
          </cell>
          <cell r="U1385" t="str">
            <v>I H S</v>
          </cell>
        </row>
        <row r="1386">
          <cell r="A1386" t="str">
            <v>ADM_095</v>
          </cell>
          <cell r="B1386" t="str">
            <v>IHS_NGD_045</v>
          </cell>
          <cell r="C1386" t="str">
            <v>ADM_095</v>
          </cell>
          <cell r="D1386" t="str">
            <v>North</v>
          </cell>
          <cell r="E1386" t="str">
            <v>Adamawa</v>
          </cell>
          <cell r="F1386" t="str">
            <v>Djerkoka</v>
          </cell>
          <cell r="G1386" t="str">
            <v>P5</v>
          </cell>
          <cell r="H1386" t="str">
            <v>Hybrid-Gen</v>
          </cell>
          <cell r="I1386" t="str">
            <v>On Air</v>
          </cell>
          <cell r="J1386" t="str">
            <v>Outdoor</v>
          </cell>
          <cell r="K1386" t="str">
            <v>AC</v>
          </cell>
          <cell r="L1386" t="str">
            <v>I-Eng</v>
          </cell>
          <cell r="M1386" t="str">
            <v>Meiganga</v>
          </cell>
          <cell r="N1386" t="str">
            <v>VINA</v>
          </cell>
          <cell r="O1386" t="str">
            <v>BELEL</v>
          </cell>
          <cell r="P1386" t="str">
            <v>Rostand TCHAGTIEU</v>
          </cell>
          <cell r="Q1386">
            <v>677548566</v>
          </cell>
          <cell r="R1386">
            <v>656072391</v>
          </cell>
          <cell r="S1386" t="str">
            <v>Alain Etoundi</v>
          </cell>
          <cell r="T1386" t="str">
            <v>Valeur HOUELL</v>
          </cell>
          <cell r="U1386" t="str">
            <v>I H S</v>
          </cell>
        </row>
        <row r="1387">
          <cell r="A1387" t="str">
            <v>ADM_096</v>
          </cell>
          <cell r="B1387" t="str">
            <v>IHS_NGD_048</v>
          </cell>
          <cell r="C1387" t="str">
            <v>ADM_096</v>
          </cell>
          <cell r="D1387" t="str">
            <v>North</v>
          </cell>
          <cell r="E1387" t="str">
            <v>Adamawa</v>
          </cell>
          <cell r="F1387" t="str">
            <v>Belel</v>
          </cell>
          <cell r="G1387" t="str">
            <v>P5</v>
          </cell>
          <cell r="H1387" t="str">
            <v>Solar-Gen</v>
          </cell>
          <cell r="I1387" t="str">
            <v>On Air</v>
          </cell>
          <cell r="J1387" t="str">
            <v>Outdoor</v>
          </cell>
          <cell r="K1387" t="str">
            <v>AC</v>
          </cell>
          <cell r="L1387" t="str">
            <v>I-Eng</v>
          </cell>
          <cell r="M1387" t="str">
            <v>Meiganga</v>
          </cell>
          <cell r="N1387" t="str">
            <v>VINA</v>
          </cell>
          <cell r="O1387" t="str">
            <v>BELEL</v>
          </cell>
          <cell r="P1387" t="str">
            <v>Rostand TCHAGTIEU</v>
          </cell>
          <cell r="Q1387">
            <v>677548566</v>
          </cell>
          <cell r="R1387">
            <v>656072391</v>
          </cell>
          <cell r="S1387" t="str">
            <v>Alain Etoundi</v>
          </cell>
          <cell r="T1387" t="str">
            <v>Valeur HOUELL</v>
          </cell>
          <cell r="U1387" t="str">
            <v>I H S</v>
          </cell>
        </row>
        <row r="1388">
          <cell r="A1388" t="str">
            <v>EST_020</v>
          </cell>
          <cell r="B1388" t="str">
            <v>IHS_BER_028</v>
          </cell>
          <cell r="C1388" t="str">
            <v>EST_020</v>
          </cell>
          <cell r="D1388" t="str">
            <v>South/East</v>
          </cell>
          <cell r="E1388" t="str">
            <v>East</v>
          </cell>
          <cell r="F1388" t="str">
            <v>Doume</v>
          </cell>
          <cell r="G1388" t="str">
            <v>P2</v>
          </cell>
          <cell r="H1388" t="str">
            <v>Grid-Hybrid-Gen</v>
          </cell>
          <cell r="I1388" t="str">
            <v>On Air</v>
          </cell>
          <cell r="J1388" t="str">
            <v>Indoor</v>
          </cell>
          <cell r="K1388" t="str">
            <v>AC</v>
          </cell>
          <cell r="L1388" t="str">
            <v>Dowen</v>
          </cell>
          <cell r="M1388" t="str">
            <v>Abong Mbang</v>
          </cell>
          <cell r="N1388" t="str">
            <v>HAUT-NYONG</v>
          </cell>
          <cell r="O1388" t="str">
            <v>DOUME</v>
          </cell>
          <cell r="P1388" t="str">
            <v>Samson Ndjaka</v>
          </cell>
          <cell r="Q1388">
            <v>677548443</v>
          </cell>
          <cell r="R1388">
            <v>656072411</v>
          </cell>
          <cell r="S1388" t="str">
            <v>Stephane KETCHOUANG</v>
          </cell>
          <cell r="T1388" t="str">
            <v>Valeur HOUELL</v>
          </cell>
          <cell r="U1388" t="str">
            <v>I H S</v>
          </cell>
        </row>
        <row r="1389">
          <cell r="A1389" t="str">
            <v>EST_036</v>
          </cell>
          <cell r="B1389" t="str">
            <v>IHS_BER_041</v>
          </cell>
          <cell r="C1389" t="str">
            <v>EST_036</v>
          </cell>
          <cell r="D1389" t="str">
            <v>South/East</v>
          </cell>
          <cell r="E1389" t="str">
            <v>East</v>
          </cell>
          <cell r="F1389" t="str">
            <v>Abong-Mbang-II</v>
          </cell>
          <cell r="G1389" t="str">
            <v>P2</v>
          </cell>
          <cell r="H1389" t="str">
            <v>Grid-Gen</v>
          </cell>
          <cell r="I1389" t="str">
            <v>On Air</v>
          </cell>
          <cell r="J1389" t="str">
            <v>Indoor</v>
          </cell>
          <cell r="K1389" t="str">
            <v>AC</v>
          </cell>
          <cell r="L1389" t="str">
            <v>Dowen</v>
          </cell>
          <cell r="M1389" t="str">
            <v>Abong Mbang</v>
          </cell>
          <cell r="N1389" t="str">
            <v>HAUT-NYONG</v>
          </cell>
          <cell r="O1389" t="str">
            <v>ABONGMBANG</v>
          </cell>
          <cell r="P1389" t="str">
            <v>Samson Ndjaka</v>
          </cell>
          <cell r="Q1389">
            <v>677548443</v>
          </cell>
          <cell r="R1389">
            <v>656072411</v>
          </cell>
          <cell r="S1389" t="str">
            <v>Stephane KETCHOUANG</v>
          </cell>
          <cell r="T1389" t="str">
            <v>Valeur HOUELL</v>
          </cell>
          <cell r="U1389" t="str">
            <v>I H S</v>
          </cell>
        </row>
        <row r="1390">
          <cell r="A1390" t="str">
            <v>EST_022</v>
          </cell>
          <cell r="B1390" t="str">
            <v>IHS_BER_038</v>
          </cell>
          <cell r="C1390" t="str">
            <v>EST_022</v>
          </cell>
          <cell r="D1390" t="str">
            <v>South/East</v>
          </cell>
          <cell r="E1390" t="str">
            <v>East</v>
          </cell>
          <cell r="F1390" t="str">
            <v>Nkoum</v>
          </cell>
          <cell r="G1390" t="str">
            <v>P2</v>
          </cell>
          <cell r="H1390" t="str">
            <v>Grid-Gen</v>
          </cell>
          <cell r="I1390" t="str">
            <v>On Air</v>
          </cell>
          <cell r="J1390" t="str">
            <v>Indoor</v>
          </cell>
          <cell r="K1390" t="str">
            <v>AC</v>
          </cell>
          <cell r="L1390" t="str">
            <v>Dowen</v>
          </cell>
          <cell r="M1390" t="str">
            <v>Abong Mbang</v>
          </cell>
          <cell r="N1390" t="str">
            <v>HAUT-NYONG</v>
          </cell>
          <cell r="O1390" t="str">
            <v>ABONGMBANG</v>
          </cell>
          <cell r="P1390" t="str">
            <v>Samson Ndjaka</v>
          </cell>
          <cell r="Q1390">
            <v>677548443</v>
          </cell>
          <cell r="R1390">
            <v>656072411</v>
          </cell>
          <cell r="S1390" t="str">
            <v>Stephane KETCHOUANG</v>
          </cell>
          <cell r="T1390" t="str">
            <v>Valeur HOUELL</v>
          </cell>
          <cell r="U1390" t="str">
            <v>I H S</v>
          </cell>
        </row>
        <row r="1391">
          <cell r="A1391" t="str">
            <v>EST_040</v>
          </cell>
          <cell r="B1391" t="str">
            <v>IHS_BER_025</v>
          </cell>
          <cell r="C1391" t="str">
            <v>EST_040</v>
          </cell>
          <cell r="D1391" t="str">
            <v>South/East</v>
          </cell>
          <cell r="E1391" t="str">
            <v>East</v>
          </cell>
          <cell r="F1391" t="str">
            <v>Tikondi-MTN</v>
          </cell>
          <cell r="G1391" t="str">
            <v>P2</v>
          </cell>
          <cell r="H1391" t="str">
            <v>Grid-Gen</v>
          </cell>
          <cell r="I1391" t="str">
            <v>On Air</v>
          </cell>
          <cell r="J1391" t="str">
            <v>Indoor</v>
          </cell>
          <cell r="K1391" t="str">
            <v>AC</v>
          </cell>
          <cell r="L1391" t="str">
            <v>Dowen</v>
          </cell>
          <cell r="M1391" t="str">
            <v>Yokadouma</v>
          </cell>
          <cell r="N1391" t="str">
            <v>KADEY</v>
          </cell>
          <cell r="O1391" t="str">
            <v>BATOURI</v>
          </cell>
          <cell r="P1391" t="str">
            <v>Samson Ndjaka</v>
          </cell>
          <cell r="Q1391">
            <v>677548443</v>
          </cell>
          <cell r="R1391">
            <v>656072411</v>
          </cell>
          <cell r="S1391" t="str">
            <v>Stephane KETCHOUANG</v>
          </cell>
          <cell r="T1391" t="str">
            <v>Valeur HOUELL</v>
          </cell>
          <cell r="U1391" t="str">
            <v>I H S</v>
          </cell>
        </row>
        <row r="1392">
          <cell r="A1392" t="str">
            <v>EST_041</v>
          </cell>
          <cell r="B1392" t="str">
            <v>IHS_BER_060</v>
          </cell>
          <cell r="C1392" t="str">
            <v>EST_041</v>
          </cell>
          <cell r="D1392" t="str">
            <v>South/East</v>
          </cell>
          <cell r="E1392" t="str">
            <v>East</v>
          </cell>
          <cell r="F1392" t="str">
            <v>Ndelele-MTN</v>
          </cell>
          <cell r="G1392" t="str">
            <v>P2</v>
          </cell>
          <cell r="H1392" t="str">
            <v>Gen-Solar AER</v>
          </cell>
          <cell r="I1392" t="str">
            <v>On Air</v>
          </cell>
          <cell r="J1392" t="str">
            <v>Indoor / Outdoor</v>
          </cell>
          <cell r="K1392" t="str">
            <v>AC</v>
          </cell>
          <cell r="L1392" t="str">
            <v>Dowen</v>
          </cell>
          <cell r="M1392" t="str">
            <v>Yokadouma</v>
          </cell>
          <cell r="N1392" t="str">
            <v>BOUMBA-ET-NGOKO</v>
          </cell>
          <cell r="O1392" t="str">
            <v>NDELELE</v>
          </cell>
          <cell r="P1392" t="str">
            <v>Samson Ndjaka</v>
          </cell>
          <cell r="Q1392">
            <v>677548443</v>
          </cell>
          <cell r="R1392">
            <v>656072411</v>
          </cell>
          <cell r="S1392" t="str">
            <v>Stephane KETCHOUANG</v>
          </cell>
          <cell r="T1392" t="str">
            <v>Valeur HOUELL</v>
          </cell>
          <cell r="U1392" t="str">
            <v>I H S</v>
          </cell>
        </row>
        <row r="1393">
          <cell r="A1393" t="str">
            <v>EST_096</v>
          </cell>
          <cell r="B1393" t="str">
            <v>IHS_BER_156</v>
          </cell>
          <cell r="C1393" t="str">
            <v>EST_096</v>
          </cell>
          <cell r="D1393" t="str">
            <v>South/East</v>
          </cell>
          <cell r="E1393" t="str">
            <v>East</v>
          </cell>
          <cell r="F1393" t="str">
            <v>BOUBARA</v>
          </cell>
          <cell r="G1393" t="str">
            <v>P3</v>
          </cell>
          <cell r="H1393" t="str">
            <v>Hybrid-Gen</v>
          </cell>
          <cell r="I1393" t="str">
            <v>On Air</v>
          </cell>
          <cell r="J1393" t="str">
            <v>Outdoor</v>
          </cell>
          <cell r="K1393" t="str">
            <v>AC</v>
          </cell>
          <cell r="L1393" t="str">
            <v>Dowen</v>
          </cell>
          <cell r="M1393" t="str">
            <v>Yokadouma</v>
          </cell>
          <cell r="N1393" t="str">
            <v>KADEY</v>
          </cell>
          <cell r="O1393" t="str">
            <v>KETTE</v>
          </cell>
          <cell r="P1393" t="str">
            <v>Samson Ndjaka</v>
          </cell>
          <cell r="Q1393">
            <v>677548443</v>
          </cell>
          <cell r="R1393">
            <v>656072411</v>
          </cell>
          <cell r="S1393" t="str">
            <v>Stephane KETCHOUANG</v>
          </cell>
          <cell r="T1393" t="str">
            <v>Valeur HOUELL</v>
          </cell>
          <cell r="U1393" t="str">
            <v>I H S</v>
          </cell>
        </row>
        <row r="1394">
          <cell r="A1394" t="str">
            <v>EST_019</v>
          </cell>
          <cell r="B1394" t="str">
            <v>IHS_BER_020</v>
          </cell>
          <cell r="C1394" t="str">
            <v>EST_019</v>
          </cell>
          <cell r="D1394" t="str">
            <v>South/East</v>
          </cell>
          <cell r="E1394" t="str">
            <v>East</v>
          </cell>
          <cell r="F1394" t="str">
            <v>Dimako</v>
          </cell>
          <cell r="G1394" t="str">
            <v>P3</v>
          </cell>
          <cell r="H1394" t="str">
            <v>Grid-Gen</v>
          </cell>
          <cell r="I1394" t="str">
            <v>On Air</v>
          </cell>
          <cell r="J1394" t="str">
            <v>Indoor</v>
          </cell>
          <cell r="K1394" t="str">
            <v>AC</v>
          </cell>
          <cell r="L1394" t="str">
            <v>Dowen</v>
          </cell>
          <cell r="M1394" t="str">
            <v>bertoua</v>
          </cell>
          <cell r="N1394" t="str">
            <v>HAUT-NYONG</v>
          </cell>
          <cell r="O1394" t="str">
            <v>Dimako</v>
          </cell>
          <cell r="P1394" t="str">
            <v>Samson Ndjaka</v>
          </cell>
          <cell r="Q1394">
            <v>677548443</v>
          </cell>
          <cell r="R1394">
            <v>656072411</v>
          </cell>
          <cell r="S1394" t="str">
            <v>Stephane KETCHOUANG</v>
          </cell>
          <cell r="T1394" t="str">
            <v>Valeur HOUELL</v>
          </cell>
          <cell r="U1394" t="str">
            <v>I H S</v>
          </cell>
        </row>
        <row r="1395">
          <cell r="A1395" t="str">
            <v>EST_070</v>
          </cell>
          <cell r="B1395" t="str">
            <v>IHS_BER_032</v>
          </cell>
          <cell r="C1395" t="str">
            <v>EST_070</v>
          </cell>
          <cell r="D1395" t="str">
            <v>South/East</v>
          </cell>
          <cell r="E1395" t="str">
            <v>East</v>
          </cell>
          <cell r="F1395" t="str">
            <v>Batouri-Kako-MTN</v>
          </cell>
          <cell r="G1395" t="str">
            <v>P3</v>
          </cell>
          <cell r="H1395" t="str">
            <v>Grid-Gen</v>
          </cell>
          <cell r="I1395" t="str">
            <v>On Air</v>
          </cell>
          <cell r="J1395" t="str">
            <v>Indoor</v>
          </cell>
          <cell r="K1395" t="str">
            <v>AC</v>
          </cell>
          <cell r="L1395" t="str">
            <v>Dowen</v>
          </cell>
          <cell r="M1395" t="str">
            <v>Yokadouma</v>
          </cell>
          <cell r="N1395" t="str">
            <v>BOUMBA-ET-NGOKO</v>
          </cell>
          <cell r="O1395" t="str">
            <v>BATOURI</v>
          </cell>
          <cell r="P1395" t="str">
            <v>Samson Ndjaka</v>
          </cell>
          <cell r="Q1395">
            <v>677548443</v>
          </cell>
          <cell r="R1395">
            <v>656072411</v>
          </cell>
          <cell r="S1395" t="str">
            <v>Stephane KETCHOUANG</v>
          </cell>
          <cell r="T1395" t="str">
            <v>Valeur HOUELL</v>
          </cell>
          <cell r="U1395" t="str">
            <v>I H S</v>
          </cell>
        </row>
        <row r="1396">
          <cell r="A1396" t="str">
            <v>EST_092</v>
          </cell>
          <cell r="B1396" t="str">
            <v>IHS_BER_027</v>
          </cell>
          <cell r="C1396" t="str">
            <v>EST_092</v>
          </cell>
          <cell r="D1396" t="str">
            <v>South/East</v>
          </cell>
          <cell r="E1396" t="str">
            <v>East</v>
          </cell>
          <cell r="F1396" t="str">
            <v>Doume-MTN-IHS</v>
          </cell>
          <cell r="G1396" t="str">
            <v>P3</v>
          </cell>
          <cell r="H1396" t="str">
            <v>Grid-Gen</v>
          </cell>
          <cell r="I1396" t="str">
            <v>On Air</v>
          </cell>
          <cell r="J1396" t="str">
            <v>Indoor</v>
          </cell>
          <cell r="K1396" t="str">
            <v>AC</v>
          </cell>
          <cell r="L1396" t="str">
            <v>Dowen</v>
          </cell>
          <cell r="M1396" t="str">
            <v>Abong Mbang</v>
          </cell>
          <cell r="N1396" t="str">
            <v>HAUT-NYONG</v>
          </cell>
          <cell r="O1396" t="str">
            <v>DOUME</v>
          </cell>
          <cell r="P1396" t="str">
            <v>Samson Ndjaka</v>
          </cell>
          <cell r="Q1396">
            <v>677548443</v>
          </cell>
          <cell r="R1396">
            <v>656072411</v>
          </cell>
          <cell r="S1396" t="str">
            <v>Stephane KETCHOUANG</v>
          </cell>
          <cell r="T1396" t="str">
            <v>Valeur HOUELL</v>
          </cell>
          <cell r="U1396" t="str">
            <v>I H S</v>
          </cell>
        </row>
        <row r="1397">
          <cell r="A1397" t="str">
            <v>EST_130</v>
          </cell>
          <cell r="B1397" t="str">
            <v>IHS_BER_043</v>
          </cell>
          <cell r="C1397" t="str">
            <v>EST_130</v>
          </cell>
          <cell r="D1397" t="str">
            <v>South/East</v>
          </cell>
          <cell r="E1397" t="str">
            <v>East</v>
          </cell>
          <cell r="F1397" t="str">
            <v>Borongoue</v>
          </cell>
          <cell r="G1397" t="str">
            <v>P3</v>
          </cell>
          <cell r="H1397" t="str">
            <v>Solar-Gen</v>
          </cell>
          <cell r="I1397" t="str">
            <v>On Air</v>
          </cell>
          <cell r="J1397" t="str">
            <v>Indoor</v>
          </cell>
          <cell r="K1397" t="str">
            <v>AC</v>
          </cell>
          <cell r="L1397" t="str">
            <v>Dowen</v>
          </cell>
          <cell r="M1397" t="str">
            <v>Yokadouma</v>
          </cell>
          <cell r="N1397" t="str">
            <v>KADEY</v>
          </cell>
          <cell r="O1397" t="str">
            <v>Batouri</v>
          </cell>
          <cell r="P1397" t="str">
            <v>Samson Ndjaka</v>
          </cell>
          <cell r="Q1397">
            <v>677548443</v>
          </cell>
          <cell r="R1397">
            <v>656072411</v>
          </cell>
          <cell r="S1397" t="str">
            <v>Stephane KETCHOUANG</v>
          </cell>
          <cell r="T1397" t="str">
            <v>Valeur HOUELL</v>
          </cell>
          <cell r="U1397" t="str">
            <v>I H S</v>
          </cell>
        </row>
        <row r="1398">
          <cell r="A1398" t="str">
            <v>EST_114</v>
          </cell>
          <cell r="B1398" t="str">
            <v>IHS_BER_159</v>
          </cell>
          <cell r="C1398" t="str">
            <v>EST_114</v>
          </cell>
          <cell r="D1398" t="str">
            <v>South/East</v>
          </cell>
          <cell r="E1398" t="str">
            <v>East</v>
          </cell>
          <cell r="F1398" t="str">
            <v>Ouli</v>
          </cell>
          <cell r="G1398" t="str">
            <v>P4</v>
          </cell>
          <cell r="H1398" t="str">
            <v>Gen Only</v>
          </cell>
          <cell r="I1398" t="str">
            <v>On Air</v>
          </cell>
          <cell r="J1398" t="str">
            <v>Outdoor</v>
          </cell>
          <cell r="K1398" t="str">
            <v>AC</v>
          </cell>
          <cell r="L1398" t="str">
            <v>Dowen</v>
          </cell>
          <cell r="M1398" t="str">
            <v>Yokadouma</v>
          </cell>
          <cell r="N1398" t="str">
            <v>KADEY</v>
          </cell>
          <cell r="O1398" t="str">
            <v>OULI</v>
          </cell>
          <cell r="P1398" t="str">
            <v>Samson Ndjaka</v>
          </cell>
          <cell r="Q1398">
            <v>677548443</v>
          </cell>
          <cell r="R1398">
            <v>656072411</v>
          </cell>
          <cell r="S1398" t="str">
            <v>Stephane KETCHOUANG</v>
          </cell>
          <cell r="T1398" t="str">
            <v>Valeur HOUELL</v>
          </cell>
          <cell r="U1398" t="str">
            <v>I H S</v>
          </cell>
        </row>
        <row r="1399">
          <cell r="A1399" t="str">
            <v>EST_071</v>
          </cell>
          <cell r="B1399" t="str">
            <v>IHS_BER_023</v>
          </cell>
          <cell r="C1399" t="str">
            <v>EST_071</v>
          </cell>
          <cell r="D1399" t="str">
            <v>South/East</v>
          </cell>
          <cell r="E1399" t="str">
            <v>East</v>
          </cell>
          <cell r="F1399" t="str">
            <v>Kouen</v>
          </cell>
          <cell r="G1399" t="str">
            <v>P4</v>
          </cell>
          <cell r="H1399" t="str">
            <v>Gen Only</v>
          </cell>
          <cell r="I1399" t="str">
            <v>On Air</v>
          </cell>
          <cell r="J1399" t="str">
            <v>Outdoor</v>
          </cell>
          <cell r="K1399" t="str">
            <v>AC</v>
          </cell>
          <cell r="L1399" t="str">
            <v>Dowen</v>
          </cell>
          <cell r="M1399" t="str">
            <v>Abong Mbang</v>
          </cell>
          <cell r="N1399" t="str">
            <v>HAUT-NYONG</v>
          </cell>
          <cell r="O1399" t="str">
            <v>DIMAKO</v>
          </cell>
          <cell r="P1399" t="str">
            <v>Samson Ndjaka</v>
          </cell>
          <cell r="Q1399">
            <v>677548443</v>
          </cell>
          <cell r="R1399">
            <v>656072411</v>
          </cell>
          <cell r="S1399" t="str">
            <v>Stephane KETCHOUANG</v>
          </cell>
          <cell r="T1399" t="str">
            <v>Valeur HOUELL</v>
          </cell>
          <cell r="U1399" t="str">
            <v>I H S</v>
          </cell>
        </row>
        <row r="1400">
          <cell r="A1400" t="str">
            <v>EST_115</v>
          </cell>
          <cell r="B1400" t="str">
            <v>IHS_BER_152</v>
          </cell>
          <cell r="C1400" t="str">
            <v>EST_115</v>
          </cell>
          <cell r="D1400" t="str">
            <v>South/East</v>
          </cell>
          <cell r="E1400" t="str">
            <v>East</v>
          </cell>
          <cell r="F1400" t="str">
            <v>Kika</v>
          </cell>
          <cell r="G1400" t="str">
            <v>P4</v>
          </cell>
          <cell r="H1400" t="str">
            <v>Hybrid-Gen</v>
          </cell>
          <cell r="I1400" t="str">
            <v>On Air</v>
          </cell>
          <cell r="J1400" t="str">
            <v>Outdoor</v>
          </cell>
          <cell r="K1400" t="str">
            <v>AC</v>
          </cell>
          <cell r="L1400" t="str">
            <v>Dowen</v>
          </cell>
          <cell r="M1400" t="str">
            <v>Yokadouma</v>
          </cell>
          <cell r="N1400" t="str">
            <v>BOUMBA-ET-NGOKO</v>
          </cell>
          <cell r="O1400" t="str">
            <v>MOLOUNDOU</v>
          </cell>
          <cell r="P1400" t="str">
            <v>Samson Ndjaka</v>
          </cell>
          <cell r="Q1400">
            <v>677548443</v>
          </cell>
          <cell r="R1400">
            <v>656072411</v>
          </cell>
          <cell r="S1400" t="str">
            <v>Stephane KETCHOUANG</v>
          </cell>
          <cell r="T1400" t="str">
            <v>Valeur HOUELL</v>
          </cell>
          <cell r="U1400" t="str">
            <v>I H S</v>
          </cell>
        </row>
        <row r="1401">
          <cell r="A1401" t="str">
            <v>EST_025</v>
          </cell>
          <cell r="B1401" t="str">
            <v>IHS_BER_100</v>
          </cell>
          <cell r="C1401" t="str">
            <v>EST_025</v>
          </cell>
          <cell r="D1401" t="str">
            <v>South/East</v>
          </cell>
          <cell r="E1401" t="str">
            <v>East</v>
          </cell>
          <cell r="F1401" t="str">
            <v>Bertoua-Camp-SIC_IHS</v>
          </cell>
          <cell r="G1401" t="str">
            <v>P4</v>
          </cell>
          <cell r="H1401" t="str">
            <v>Grid-Gen</v>
          </cell>
          <cell r="I1401" t="str">
            <v>On Air</v>
          </cell>
          <cell r="J1401" t="str">
            <v>Outdoor</v>
          </cell>
          <cell r="K1401" t="str">
            <v>AC</v>
          </cell>
          <cell r="L1401" t="str">
            <v>Dowen</v>
          </cell>
          <cell r="M1401" t="str">
            <v>bertoua</v>
          </cell>
          <cell r="N1401" t="str">
            <v>LOM-ET-DJEREM</v>
          </cell>
          <cell r="O1401" t="str">
            <v>BERTOUA 1er</v>
          </cell>
          <cell r="P1401" t="str">
            <v>Samson Ndjaka</v>
          </cell>
          <cell r="Q1401">
            <v>677548443</v>
          </cell>
          <cell r="R1401">
            <v>656072411</v>
          </cell>
          <cell r="S1401" t="str">
            <v>Stephane KETCHOUANG</v>
          </cell>
          <cell r="T1401" t="str">
            <v>Valeur HOUELL</v>
          </cell>
          <cell r="U1401" t="str">
            <v>I H S</v>
          </cell>
        </row>
        <row r="1402">
          <cell r="A1402" t="str">
            <v>EST_108</v>
          </cell>
          <cell r="B1402" t="str">
            <v>IHS_BER_151</v>
          </cell>
          <cell r="C1402" t="str">
            <v>EST_108</v>
          </cell>
          <cell r="D1402" t="str">
            <v>South/East</v>
          </cell>
          <cell r="E1402" t="str">
            <v>East</v>
          </cell>
          <cell r="F1402" t="str">
            <v>Bertoua Q Admin</v>
          </cell>
          <cell r="G1402" t="str">
            <v>P4</v>
          </cell>
          <cell r="H1402" t="str">
            <v>Grid-Gen</v>
          </cell>
          <cell r="I1402" t="str">
            <v>On Air</v>
          </cell>
          <cell r="J1402" t="str">
            <v>Outdoor</v>
          </cell>
          <cell r="K1402" t="str">
            <v>AC</v>
          </cell>
          <cell r="L1402" t="str">
            <v>Dowen</v>
          </cell>
          <cell r="M1402" t="str">
            <v>bertoua</v>
          </cell>
          <cell r="N1402" t="str">
            <v>LOM-ET-DJEREM</v>
          </cell>
          <cell r="O1402" t="str">
            <v>BERTOUA 1er</v>
          </cell>
          <cell r="P1402" t="str">
            <v>Samson Ndjaka</v>
          </cell>
          <cell r="Q1402">
            <v>677548443</v>
          </cell>
          <cell r="R1402">
            <v>656072411</v>
          </cell>
          <cell r="S1402" t="str">
            <v>Stephane KETCHOUANG</v>
          </cell>
          <cell r="T1402" t="str">
            <v>Valeur HOUELL</v>
          </cell>
          <cell r="U1402" t="str">
            <v>I H S</v>
          </cell>
        </row>
        <row r="1403">
          <cell r="A1403" t="str">
            <v>EST_087</v>
          </cell>
          <cell r="B1403" t="str">
            <v>IHS_BER_007</v>
          </cell>
          <cell r="C1403" t="str">
            <v>EST_087</v>
          </cell>
          <cell r="D1403" t="str">
            <v>South/East</v>
          </cell>
          <cell r="E1403" t="str">
            <v>East</v>
          </cell>
          <cell r="F1403" t="str">
            <v>Bertoua-Dabadi</v>
          </cell>
          <cell r="G1403" t="str">
            <v>P4</v>
          </cell>
          <cell r="H1403" t="str">
            <v>Grid-Gen</v>
          </cell>
          <cell r="I1403" t="str">
            <v>On Air</v>
          </cell>
          <cell r="J1403" t="str">
            <v>Outdoor</v>
          </cell>
          <cell r="K1403" t="str">
            <v>AC</v>
          </cell>
          <cell r="L1403" t="str">
            <v>Dowen</v>
          </cell>
          <cell r="M1403" t="str">
            <v>bertoua</v>
          </cell>
          <cell r="N1403" t="str">
            <v>LOM-ET-DJEREM</v>
          </cell>
          <cell r="O1403" t="str">
            <v>BERTOUA 1er</v>
          </cell>
          <cell r="P1403" t="str">
            <v>Samson Ndjaka</v>
          </cell>
          <cell r="Q1403">
            <v>677548443</v>
          </cell>
          <cell r="R1403">
            <v>656072411</v>
          </cell>
          <cell r="S1403" t="str">
            <v>Stephane KETCHOUANG</v>
          </cell>
          <cell r="T1403" t="str">
            <v>Valeur HOUELL</v>
          </cell>
          <cell r="U1403" t="str">
            <v>I H S</v>
          </cell>
        </row>
        <row r="1404">
          <cell r="A1404" t="str">
            <v>EST_010</v>
          </cell>
          <cell r="B1404" t="str">
            <v>IHS_BER_080</v>
          </cell>
          <cell r="C1404" t="str">
            <v>EST_010</v>
          </cell>
          <cell r="D1404" t="str">
            <v>South/East</v>
          </cell>
          <cell r="E1404" t="str">
            <v>East</v>
          </cell>
          <cell r="F1404" t="str">
            <v>Lomie</v>
          </cell>
          <cell r="G1404" t="str">
            <v>P4</v>
          </cell>
          <cell r="H1404" t="str">
            <v>Grid-Gen</v>
          </cell>
          <cell r="I1404" t="str">
            <v>On Air</v>
          </cell>
          <cell r="J1404" t="str">
            <v>Indoor</v>
          </cell>
          <cell r="K1404" t="str">
            <v>AC</v>
          </cell>
          <cell r="L1404" t="str">
            <v>Dowen</v>
          </cell>
          <cell r="M1404" t="str">
            <v>Abong Mbang</v>
          </cell>
          <cell r="N1404" t="str">
            <v>HAUT-NYONG</v>
          </cell>
          <cell r="O1404" t="str">
            <v>Lomie</v>
          </cell>
          <cell r="P1404" t="str">
            <v>Samson Ndjaka</v>
          </cell>
          <cell r="Q1404">
            <v>677548443</v>
          </cell>
          <cell r="R1404">
            <v>656072411</v>
          </cell>
          <cell r="S1404" t="str">
            <v>Stephane KETCHOUANG</v>
          </cell>
          <cell r="T1404" t="str">
            <v>Valeur HOUELL</v>
          </cell>
          <cell r="U1404" t="str">
            <v>I H S</v>
          </cell>
        </row>
        <row r="1405">
          <cell r="A1405" t="str">
            <v>EST_024</v>
          </cell>
          <cell r="B1405" t="str">
            <v>IHS_BER_077</v>
          </cell>
          <cell r="C1405" t="str">
            <v>EST_024</v>
          </cell>
          <cell r="D1405" t="str">
            <v>South/East</v>
          </cell>
          <cell r="E1405" t="str">
            <v>East</v>
          </cell>
          <cell r="F1405" t="str">
            <v>Nguelemendouka-FH</v>
          </cell>
          <cell r="G1405" t="str">
            <v>P4</v>
          </cell>
          <cell r="H1405" t="str">
            <v>Grid-Gen</v>
          </cell>
          <cell r="I1405" t="str">
            <v>On Air</v>
          </cell>
          <cell r="J1405" t="str">
            <v>Outdoor</v>
          </cell>
          <cell r="K1405" t="str">
            <v>AC</v>
          </cell>
          <cell r="L1405" t="str">
            <v>Dowen</v>
          </cell>
          <cell r="M1405" t="str">
            <v>Abong Mbang</v>
          </cell>
          <cell r="N1405" t="str">
            <v>HAUT-NYONG</v>
          </cell>
          <cell r="O1405" t="str">
            <v>Nguelemedouka</v>
          </cell>
          <cell r="P1405" t="str">
            <v>Samson Ndjaka</v>
          </cell>
          <cell r="Q1405">
            <v>677548443</v>
          </cell>
          <cell r="R1405">
            <v>656072411</v>
          </cell>
          <cell r="S1405" t="str">
            <v>Stephane KETCHOUANG</v>
          </cell>
          <cell r="T1405" t="str">
            <v>Valeur HOUELL</v>
          </cell>
          <cell r="U1405" t="str">
            <v>I H S</v>
          </cell>
        </row>
        <row r="1406">
          <cell r="A1406" t="str">
            <v>EST_012</v>
          </cell>
          <cell r="B1406" t="str">
            <v>IHS_BER_073</v>
          </cell>
          <cell r="C1406" t="str">
            <v>EST_012</v>
          </cell>
          <cell r="D1406" t="str">
            <v>South/East</v>
          </cell>
          <cell r="E1406" t="str">
            <v>East</v>
          </cell>
          <cell r="F1406" t="str">
            <v>Mindourou</v>
          </cell>
          <cell r="G1406" t="str">
            <v>P4</v>
          </cell>
          <cell r="H1406" t="str">
            <v>Solar-Gen</v>
          </cell>
          <cell r="I1406" t="str">
            <v>On Air</v>
          </cell>
          <cell r="J1406" t="str">
            <v>Indoor</v>
          </cell>
          <cell r="K1406" t="str">
            <v>AC</v>
          </cell>
          <cell r="L1406" t="str">
            <v>Dowen</v>
          </cell>
          <cell r="M1406" t="str">
            <v>Abong Mbang</v>
          </cell>
          <cell r="N1406" t="str">
            <v>KADEY</v>
          </cell>
          <cell r="O1406" t="str">
            <v>MINDOUROU</v>
          </cell>
          <cell r="P1406" t="str">
            <v>Samson Ndjaka</v>
          </cell>
          <cell r="Q1406">
            <v>677548443</v>
          </cell>
          <cell r="R1406">
            <v>656072411</v>
          </cell>
          <cell r="S1406" t="str">
            <v>Stephane KETCHOUANG</v>
          </cell>
          <cell r="T1406" t="str">
            <v>Valeur HOUELL</v>
          </cell>
          <cell r="U1406" t="str">
            <v>I H S</v>
          </cell>
        </row>
        <row r="1407">
          <cell r="A1407" t="str">
            <v>EST_046</v>
          </cell>
          <cell r="B1407" t="str">
            <v>IHS_BER_072</v>
          </cell>
          <cell r="C1407" t="str">
            <v>EST_046</v>
          </cell>
          <cell r="D1407" t="str">
            <v>South/East</v>
          </cell>
          <cell r="E1407" t="str">
            <v>East</v>
          </cell>
          <cell r="F1407" t="str">
            <v>Messamena</v>
          </cell>
          <cell r="G1407" t="str">
            <v>P4</v>
          </cell>
          <cell r="H1407" t="str">
            <v>Solar-Gen</v>
          </cell>
          <cell r="I1407" t="str">
            <v>On Air</v>
          </cell>
          <cell r="J1407" t="str">
            <v>Outdoor</v>
          </cell>
          <cell r="K1407" t="str">
            <v>AC</v>
          </cell>
          <cell r="L1407" t="str">
            <v>Dowen</v>
          </cell>
          <cell r="M1407" t="str">
            <v>Abong Mbang</v>
          </cell>
          <cell r="N1407" t="str">
            <v>HAUT-NYONG</v>
          </cell>
          <cell r="O1407" t="str">
            <v>MESSAMENA</v>
          </cell>
          <cell r="P1407" t="str">
            <v>Samson Ndjaka</v>
          </cell>
          <cell r="Q1407">
            <v>677548443</v>
          </cell>
          <cell r="R1407">
            <v>656072411</v>
          </cell>
          <cell r="S1407" t="str">
            <v>Stephane KETCHOUANG</v>
          </cell>
          <cell r="T1407" t="str">
            <v>Valeur HOUELL</v>
          </cell>
          <cell r="U1407" t="str">
            <v>I H S</v>
          </cell>
        </row>
        <row r="1408">
          <cell r="A1408" t="str">
            <v>EST_011</v>
          </cell>
          <cell r="B1408" t="str">
            <v>IHS_BER_055</v>
          </cell>
          <cell r="C1408" t="str">
            <v>EST_011</v>
          </cell>
          <cell r="D1408" t="str">
            <v>South/East</v>
          </cell>
          <cell r="E1408" t="str">
            <v>East</v>
          </cell>
          <cell r="F1408" t="str">
            <v>Mbang</v>
          </cell>
          <cell r="G1408" t="str">
            <v>P4</v>
          </cell>
          <cell r="H1408" t="str">
            <v>Solar-Gen</v>
          </cell>
          <cell r="I1408" t="str">
            <v>On Air</v>
          </cell>
          <cell r="J1408" t="str">
            <v>Indoor</v>
          </cell>
          <cell r="K1408" t="str">
            <v>AC</v>
          </cell>
          <cell r="L1408" t="str">
            <v>Dowen</v>
          </cell>
          <cell r="M1408" t="str">
            <v>Yokadouma</v>
          </cell>
          <cell r="N1408" t="str">
            <v>KADEY</v>
          </cell>
          <cell r="O1408" t="str">
            <v>MBANG</v>
          </cell>
          <cell r="P1408" t="str">
            <v>Samson Ndjaka</v>
          </cell>
          <cell r="Q1408">
            <v>677548443</v>
          </cell>
          <cell r="R1408">
            <v>656072411</v>
          </cell>
          <cell r="S1408" t="str">
            <v>Stephane KETCHOUANG</v>
          </cell>
          <cell r="T1408" t="str">
            <v>Valeur HOUELL</v>
          </cell>
          <cell r="U1408" t="str">
            <v>I H S</v>
          </cell>
        </row>
        <row r="1409">
          <cell r="A1409" t="str">
            <v>EST_045</v>
          </cell>
          <cell r="B1409" t="str">
            <v>IHS_BER_053</v>
          </cell>
          <cell r="C1409" t="str">
            <v>EST_045</v>
          </cell>
          <cell r="D1409" t="str">
            <v>South/East</v>
          </cell>
          <cell r="E1409" t="str">
            <v>East</v>
          </cell>
          <cell r="F1409" t="str">
            <v>Kette</v>
          </cell>
          <cell r="G1409" t="str">
            <v>P4</v>
          </cell>
          <cell r="H1409" t="str">
            <v>Solar-Gen</v>
          </cell>
          <cell r="I1409" t="str">
            <v>On Air</v>
          </cell>
          <cell r="J1409" t="str">
            <v>Outdoor</v>
          </cell>
          <cell r="K1409" t="str">
            <v>AC</v>
          </cell>
          <cell r="L1409" t="str">
            <v>Dowen</v>
          </cell>
          <cell r="M1409" t="str">
            <v>Yokadouma</v>
          </cell>
          <cell r="N1409" t="str">
            <v>KADEY</v>
          </cell>
          <cell r="O1409" t="str">
            <v>KETTE</v>
          </cell>
          <cell r="P1409" t="str">
            <v>Samson Ndjaka</v>
          </cell>
          <cell r="Q1409">
            <v>677548443</v>
          </cell>
          <cell r="R1409">
            <v>656072411</v>
          </cell>
          <cell r="S1409" t="str">
            <v>Stephane KETCHOUANG</v>
          </cell>
          <cell r="T1409" t="str">
            <v>Valeur HOUELL</v>
          </cell>
          <cell r="U1409" t="str">
            <v>I H S</v>
          </cell>
        </row>
        <row r="1410">
          <cell r="A1410" t="str">
            <v>EST_016</v>
          </cell>
          <cell r="B1410" t="str">
            <v>IHS_BER_058</v>
          </cell>
          <cell r="C1410" t="str">
            <v>EST_016</v>
          </cell>
          <cell r="D1410" t="str">
            <v>South/East</v>
          </cell>
          <cell r="E1410" t="str">
            <v>East</v>
          </cell>
          <cell r="F1410" t="str">
            <v>Kenzou</v>
          </cell>
          <cell r="G1410" t="str">
            <v>P4</v>
          </cell>
          <cell r="H1410" t="str">
            <v>Solar-Gen</v>
          </cell>
          <cell r="I1410" t="str">
            <v>On Air</v>
          </cell>
          <cell r="J1410" t="str">
            <v>Indoor</v>
          </cell>
          <cell r="K1410" t="str">
            <v>AC</v>
          </cell>
          <cell r="L1410" t="str">
            <v>Dowen</v>
          </cell>
          <cell r="M1410" t="str">
            <v>Yokadouma</v>
          </cell>
          <cell r="N1410" t="str">
            <v>KADEY</v>
          </cell>
          <cell r="O1410" t="str">
            <v>KENTZOU</v>
          </cell>
          <cell r="P1410" t="str">
            <v>Samson Ndjaka</v>
          </cell>
          <cell r="Q1410">
            <v>677548443</v>
          </cell>
          <cell r="R1410">
            <v>656072411</v>
          </cell>
          <cell r="S1410" t="str">
            <v>Stephane KETCHOUANG</v>
          </cell>
          <cell r="T1410" t="str">
            <v>Valeur HOUELL</v>
          </cell>
          <cell r="U1410" t="str">
            <v>I H S</v>
          </cell>
        </row>
        <row r="1411">
          <cell r="A1411" t="str">
            <v>EST_048</v>
          </cell>
          <cell r="B1411" t="str">
            <v>IHS_BER_061</v>
          </cell>
          <cell r="C1411" t="str">
            <v>EST_048</v>
          </cell>
          <cell r="D1411" t="str">
            <v>South/East</v>
          </cell>
          <cell r="E1411" t="str">
            <v>East</v>
          </cell>
          <cell r="F1411" t="str">
            <v>Gari-Gombo</v>
          </cell>
          <cell r="G1411" t="str">
            <v>P4</v>
          </cell>
          <cell r="H1411" t="str">
            <v>Gen-Solar AER</v>
          </cell>
          <cell r="I1411" t="str">
            <v>On Air</v>
          </cell>
          <cell r="J1411" t="str">
            <v>Outdoor</v>
          </cell>
          <cell r="K1411" t="str">
            <v>AC</v>
          </cell>
          <cell r="L1411" t="str">
            <v>Dowen</v>
          </cell>
          <cell r="M1411" t="str">
            <v>Yokadouma</v>
          </cell>
          <cell r="N1411" t="str">
            <v>BOUMBA-ET-NGOKO</v>
          </cell>
          <cell r="O1411" t="str">
            <v>GARIGOMBO</v>
          </cell>
          <cell r="P1411" t="str">
            <v>Samson Ndjaka</v>
          </cell>
          <cell r="Q1411">
            <v>677548443</v>
          </cell>
          <cell r="R1411">
            <v>656072411</v>
          </cell>
          <cell r="S1411" t="str">
            <v>Stephane KETCHOUANG</v>
          </cell>
          <cell r="T1411" t="str">
            <v>Valeur HOUELL</v>
          </cell>
          <cell r="U1411" t="str">
            <v>I H S</v>
          </cell>
        </row>
        <row r="1412">
          <cell r="A1412" t="str">
            <v>EST_103</v>
          </cell>
          <cell r="B1412" t="str">
            <v>IHS_BER_106</v>
          </cell>
          <cell r="C1412" t="str">
            <v>EST_103</v>
          </cell>
          <cell r="D1412" t="str">
            <v>South/East</v>
          </cell>
          <cell r="E1412" t="str">
            <v>East</v>
          </cell>
          <cell r="F1412" t="str">
            <v>Salapoumbe</v>
          </cell>
          <cell r="G1412" t="str">
            <v>P4</v>
          </cell>
          <cell r="H1412" t="str">
            <v>Hybrid-Gen</v>
          </cell>
          <cell r="I1412" t="str">
            <v>On Air</v>
          </cell>
          <cell r="J1412" t="str">
            <v>Outdoor</v>
          </cell>
          <cell r="K1412" t="str">
            <v>AC</v>
          </cell>
          <cell r="L1412" t="str">
            <v>Dowen</v>
          </cell>
          <cell r="M1412" t="str">
            <v>Yokadouma</v>
          </cell>
          <cell r="N1412" t="str">
            <v>BOUMBA-ET-NGOKO</v>
          </cell>
          <cell r="O1412" t="str">
            <v>SALAPOUMBE</v>
          </cell>
          <cell r="P1412" t="str">
            <v>Samson Ndjaka</v>
          </cell>
          <cell r="Q1412">
            <v>677548443</v>
          </cell>
          <cell r="R1412">
            <v>656072411</v>
          </cell>
          <cell r="S1412" t="str">
            <v>Stephane KETCHOUANG</v>
          </cell>
          <cell r="T1412" t="str">
            <v>Valeur HOUELL</v>
          </cell>
          <cell r="U1412" t="str">
            <v>I H S</v>
          </cell>
        </row>
        <row r="1413">
          <cell r="A1413" t="str">
            <v>EST_128</v>
          </cell>
          <cell r="B1413" t="str">
            <v>IHS_BER_107</v>
          </cell>
          <cell r="C1413" t="str">
            <v>EST_128</v>
          </cell>
          <cell r="D1413" t="str">
            <v>South/East</v>
          </cell>
          <cell r="E1413" t="str">
            <v>East</v>
          </cell>
          <cell r="F1413" t="str">
            <v>Bertoua-Birpondo-IHS</v>
          </cell>
          <cell r="G1413" t="str">
            <v>P4</v>
          </cell>
          <cell r="H1413" t="str">
            <v>Grid-Gen</v>
          </cell>
          <cell r="I1413" t="str">
            <v>On Air</v>
          </cell>
          <cell r="J1413" t="str">
            <v>Outdoor</v>
          </cell>
          <cell r="K1413" t="str">
            <v>AC</v>
          </cell>
          <cell r="L1413" t="str">
            <v>Dowen</v>
          </cell>
          <cell r="M1413" t="str">
            <v>bertoua</v>
          </cell>
          <cell r="N1413" t="str">
            <v>LOM-ET-DJEREM</v>
          </cell>
          <cell r="O1413" t="str">
            <v>BERTOUA 2em</v>
          </cell>
          <cell r="P1413" t="str">
            <v>Samson Ndjaka</v>
          </cell>
          <cell r="Q1413">
            <v>677548443</v>
          </cell>
          <cell r="R1413">
            <v>656072411</v>
          </cell>
          <cell r="S1413" t="str">
            <v>Stephane KETCHOUANG</v>
          </cell>
          <cell r="T1413" t="str">
            <v>Valeur HOUELL</v>
          </cell>
          <cell r="U1413" t="str">
            <v>I H S</v>
          </cell>
        </row>
        <row r="1414">
          <cell r="A1414" t="str">
            <v>EST_126</v>
          </cell>
          <cell r="B1414" t="str">
            <v>IHS_BER_044</v>
          </cell>
          <cell r="C1414" t="str">
            <v>EST_126</v>
          </cell>
          <cell r="D1414" t="str">
            <v>South/East</v>
          </cell>
          <cell r="E1414" t="str">
            <v>East</v>
          </cell>
          <cell r="F1414" t="str">
            <v>Gomala</v>
          </cell>
          <cell r="G1414" t="str">
            <v>P4</v>
          </cell>
          <cell r="H1414" t="str">
            <v>Solar-Gen</v>
          </cell>
          <cell r="I1414" t="str">
            <v>On Air</v>
          </cell>
          <cell r="J1414" t="str">
            <v>Outdoor</v>
          </cell>
          <cell r="K1414" t="str">
            <v>AC</v>
          </cell>
          <cell r="L1414" t="str">
            <v>Dowen</v>
          </cell>
          <cell r="M1414" t="str">
            <v>Yokadouma</v>
          </cell>
          <cell r="N1414" t="str">
            <v>KADEY</v>
          </cell>
          <cell r="O1414" t="str">
            <v>KENTZOU</v>
          </cell>
          <cell r="P1414" t="str">
            <v>Samson Ndjaka</v>
          </cell>
          <cell r="Q1414">
            <v>677548443</v>
          </cell>
          <cell r="R1414">
            <v>656072411</v>
          </cell>
          <cell r="S1414" t="str">
            <v>Stephane KETCHOUANG</v>
          </cell>
          <cell r="T1414" t="str">
            <v>Valeur HOUELL</v>
          </cell>
          <cell r="U1414" t="str">
            <v>I H S</v>
          </cell>
        </row>
        <row r="1415">
          <cell r="A1415" t="str">
            <v>EST_074</v>
          </cell>
          <cell r="B1415" t="str">
            <v>IHS_BER_050</v>
          </cell>
          <cell r="C1415" t="str">
            <v>EST_074</v>
          </cell>
          <cell r="D1415" t="str">
            <v>South/East</v>
          </cell>
          <cell r="E1415" t="str">
            <v>East</v>
          </cell>
          <cell r="F1415" t="str">
            <v>Mazabe</v>
          </cell>
          <cell r="G1415" t="str">
            <v>P5</v>
          </cell>
          <cell r="H1415" t="str">
            <v>Solar Only</v>
          </cell>
          <cell r="I1415" t="str">
            <v>On Air</v>
          </cell>
          <cell r="J1415" t="str">
            <v>Outdoor</v>
          </cell>
          <cell r="K1415" t="str">
            <v>AC</v>
          </cell>
          <cell r="L1415" t="str">
            <v>Dowen</v>
          </cell>
          <cell r="M1415" t="str">
            <v>Abong Mbang</v>
          </cell>
          <cell r="N1415" t="str">
            <v>HAUT-NYONG</v>
          </cell>
          <cell r="O1415" t="str">
            <v>ABONGMBANG</v>
          </cell>
          <cell r="P1415" t="str">
            <v>Samson Ndjaka</v>
          </cell>
          <cell r="Q1415">
            <v>677548443</v>
          </cell>
          <cell r="R1415">
            <v>656072411</v>
          </cell>
          <cell r="S1415" t="str">
            <v>Stephane KETCHOUANG</v>
          </cell>
          <cell r="T1415" t="str">
            <v>Valeur HOUELL</v>
          </cell>
          <cell r="U1415" t="str">
            <v>I H S</v>
          </cell>
        </row>
        <row r="1416">
          <cell r="A1416" t="str">
            <v>EST_072</v>
          </cell>
          <cell r="B1416" t="str">
            <v>IHS_BER_015</v>
          </cell>
          <cell r="C1416" t="str">
            <v>EST_072</v>
          </cell>
          <cell r="D1416" t="str">
            <v>South/East</v>
          </cell>
          <cell r="E1416" t="str">
            <v>East</v>
          </cell>
          <cell r="F1416" t="str">
            <v>Longtimbi</v>
          </cell>
          <cell r="G1416" t="str">
            <v>P5</v>
          </cell>
          <cell r="H1416" t="str">
            <v>Grid-Gen</v>
          </cell>
          <cell r="I1416" t="str">
            <v>On Air</v>
          </cell>
          <cell r="J1416" t="str">
            <v>Outdoor</v>
          </cell>
          <cell r="K1416" t="str">
            <v>AC</v>
          </cell>
          <cell r="L1416" t="str">
            <v>Dowen</v>
          </cell>
          <cell r="M1416" t="str">
            <v>Abong Mbang</v>
          </cell>
          <cell r="N1416" t="str">
            <v>LOM-ET-DJEREM</v>
          </cell>
          <cell r="O1416" t="str">
            <v>BERTOUA 1er</v>
          </cell>
          <cell r="P1416" t="str">
            <v>Samson Ndjaka</v>
          </cell>
          <cell r="Q1416">
            <v>677548443</v>
          </cell>
          <cell r="R1416">
            <v>656072411</v>
          </cell>
          <cell r="S1416" t="str">
            <v>Stephane KETCHOUANG</v>
          </cell>
          <cell r="T1416" t="str">
            <v>Valeur HOUELL</v>
          </cell>
          <cell r="U1416" t="str">
            <v>I H S</v>
          </cell>
        </row>
        <row r="1417">
          <cell r="A1417" t="str">
            <v>EST_101</v>
          </cell>
          <cell r="B1417" t="str">
            <v>IHS_BER_157</v>
          </cell>
          <cell r="C1417" t="str">
            <v>EST_101</v>
          </cell>
          <cell r="D1417" t="str">
            <v>South/East</v>
          </cell>
          <cell r="E1417" t="str">
            <v>East</v>
          </cell>
          <cell r="F1417" t="str">
            <v>GBITI</v>
          </cell>
          <cell r="G1417" t="str">
            <v>P5</v>
          </cell>
          <cell r="H1417" t="str">
            <v>Hybrid-Gen</v>
          </cell>
          <cell r="I1417" t="str">
            <v>On Air</v>
          </cell>
          <cell r="J1417" t="str">
            <v>Outdoor</v>
          </cell>
          <cell r="K1417" t="str">
            <v>AC</v>
          </cell>
          <cell r="L1417" t="str">
            <v>Dowen</v>
          </cell>
          <cell r="M1417" t="str">
            <v>Yokadouma</v>
          </cell>
          <cell r="N1417" t="str">
            <v>KADEY</v>
          </cell>
          <cell r="O1417" t="str">
            <v>KETTE</v>
          </cell>
          <cell r="P1417" t="str">
            <v>Samson Ndjaka</v>
          </cell>
          <cell r="Q1417">
            <v>677548443</v>
          </cell>
          <cell r="R1417">
            <v>656072411</v>
          </cell>
          <cell r="S1417" t="str">
            <v>Stephane KETCHOUANG</v>
          </cell>
          <cell r="T1417" t="str">
            <v>Valeur HOUELL</v>
          </cell>
          <cell r="U1417" t="str">
            <v>I H S</v>
          </cell>
        </row>
        <row r="1418">
          <cell r="A1418" t="str">
            <v>EST_082</v>
          </cell>
          <cell r="B1418" t="str">
            <v>IHS_BER_048</v>
          </cell>
          <cell r="C1418" t="str">
            <v>EST_082</v>
          </cell>
          <cell r="D1418" t="str">
            <v>South/East</v>
          </cell>
          <cell r="E1418" t="str">
            <v>East</v>
          </cell>
          <cell r="F1418" t="str">
            <v>Bagofit</v>
          </cell>
          <cell r="G1418" t="str">
            <v>P5</v>
          </cell>
          <cell r="H1418" t="str">
            <v>Grid-Gen</v>
          </cell>
          <cell r="I1418" t="str">
            <v>On Air</v>
          </cell>
          <cell r="J1418" t="str">
            <v>Outdoor</v>
          </cell>
          <cell r="K1418" t="str">
            <v>AC</v>
          </cell>
          <cell r="L1418" t="str">
            <v>Dowen</v>
          </cell>
          <cell r="M1418" t="str">
            <v>Abong Mbang</v>
          </cell>
          <cell r="N1418" t="str">
            <v>HAUT-NYONG</v>
          </cell>
          <cell r="O1418" t="str">
            <v>ABONGMBANG</v>
          </cell>
          <cell r="P1418" t="str">
            <v>Samson Ndjaka</v>
          </cell>
          <cell r="Q1418">
            <v>677548443</v>
          </cell>
          <cell r="R1418">
            <v>656072411</v>
          </cell>
          <cell r="S1418" t="str">
            <v>Stephane KETCHOUANG</v>
          </cell>
          <cell r="T1418" t="str">
            <v>Valeur HOUELL</v>
          </cell>
          <cell r="U1418" t="str">
            <v>I H S</v>
          </cell>
        </row>
        <row r="1419">
          <cell r="A1419" t="str">
            <v>EST_015</v>
          </cell>
          <cell r="B1419" t="str">
            <v>IHS_BER_082</v>
          </cell>
          <cell r="C1419" t="str">
            <v>EST_015</v>
          </cell>
          <cell r="D1419" t="str">
            <v>South/East</v>
          </cell>
          <cell r="E1419" t="str">
            <v>East</v>
          </cell>
          <cell r="F1419" t="str">
            <v>Moloundou</v>
          </cell>
          <cell r="G1419" t="str">
            <v>P5</v>
          </cell>
          <cell r="H1419" t="str">
            <v>Solar-Gen</v>
          </cell>
          <cell r="I1419" t="str">
            <v>On Air</v>
          </cell>
          <cell r="J1419" t="str">
            <v>Indoor / Outdoor</v>
          </cell>
          <cell r="K1419" t="str">
            <v>AC</v>
          </cell>
          <cell r="L1419" t="str">
            <v>Dowen</v>
          </cell>
          <cell r="M1419" t="str">
            <v>Yokadouma</v>
          </cell>
          <cell r="N1419" t="str">
            <v>BOUMBA-ET-NGOKO</v>
          </cell>
          <cell r="O1419" t="str">
            <v>MOLOUDOU</v>
          </cell>
          <cell r="P1419" t="str">
            <v>Samson Ndjaka</v>
          </cell>
          <cell r="Q1419">
            <v>677548443</v>
          </cell>
          <cell r="R1419">
            <v>656072411</v>
          </cell>
          <cell r="S1419" t="str">
            <v>Stephane KETCHOUANG</v>
          </cell>
          <cell r="T1419" t="str">
            <v>Valeur HOUELL</v>
          </cell>
          <cell r="U1419" t="str">
            <v>I H S</v>
          </cell>
        </row>
        <row r="1420">
          <cell r="A1420" t="str">
            <v>EST_102</v>
          </cell>
          <cell r="B1420" t="str">
            <v>IHS_BER_105</v>
          </cell>
          <cell r="C1420" t="str">
            <v>EST_102</v>
          </cell>
          <cell r="D1420" t="str">
            <v>South/East</v>
          </cell>
          <cell r="E1420" t="str">
            <v>East</v>
          </cell>
          <cell r="F1420" t="str">
            <v>SFID-NDENG-MTN-IHS</v>
          </cell>
          <cell r="G1420" t="str">
            <v>P5</v>
          </cell>
          <cell r="H1420" t="str">
            <v>Hybrid-Gen</v>
          </cell>
          <cell r="I1420" t="str">
            <v>On Air</v>
          </cell>
          <cell r="J1420" t="str">
            <v>Outdoor</v>
          </cell>
          <cell r="K1420" t="str">
            <v>AC</v>
          </cell>
          <cell r="L1420" t="str">
            <v>Dowen</v>
          </cell>
          <cell r="M1420" t="str">
            <v>Yokadouma</v>
          </cell>
          <cell r="N1420" t="str">
            <v>BOUMBA-ET-NGOKO</v>
          </cell>
          <cell r="O1420" t="str">
            <v>YOKADOUMA</v>
          </cell>
          <cell r="P1420" t="str">
            <v>Samson Ndjaka</v>
          </cell>
          <cell r="Q1420">
            <v>677548443</v>
          </cell>
          <cell r="R1420">
            <v>656072411</v>
          </cell>
          <cell r="S1420" t="str">
            <v>Stephane KETCHOUANG</v>
          </cell>
          <cell r="T1420" t="str">
            <v>Valeur HOUELL</v>
          </cell>
          <cell r="U1420" t="str">
            <v>I H S</v>
          </cell>
        </row>
        <row r="1421">
          <cell r="A1421" t="str">
            <v>EST_122</v>
          </cell>
          <cell r="B1421" t="str">
            <v>IHS_BER_104</v>
          </cell>
          <cell r="C1421" t="str">
            <v>EST_122</v>
          </cell>
          <cell r="D1421" t="str">
            <v>South/East</v>
          </cell>
          <cell r="E1421" t="str">
            <v>East</v>
          </cell>
          <cell r="F1421" t="str">
            <v>MINDOUROU  GRUMCAM</v>
          </cell>
          <cell r="G1421" t="str">
            <v>P5</v>
          </cell>
          <cell r="H1421" t="str">
            <v>Hybrid-Gen</v>
          </cell>
          <cell r="I1421" t="str">
            <v>On Air</v>
          </cell>
          <cell r="J1421" t="str">
            <v>Outdoor</v>
          </cell>
          <cell r="K1421" t="str">
            <v>AC</v>
          </cell>
          <cell r="L1421" t="str">
            <v>Dowen</v>
          </cell>
          <cell r="M1421" t="str">
            <v>Abong Mbang</v>
          </cell>
          <cell r="N1421" t="str">
            <v>KADEY</v>
          </cell>
          <cell r="O1421" t="str">
            <v>BATOURI</v>
          </cell>
          <cell r="P1421" t="str">
            <v>Samson Ndjaka</v>
          </cell>
          <cell r="Q1421">
            <v>677548443</v>
          </cell>
          <cell r="R1421">
            <v>656072411</v>
          </cell>
          <cell r="S1421" t="str">
            <v>Stephane KETCHOUANG</v>
          </cell>
          <cell r="T1421" t="str">
            <v>Valeur HOUELL</v>
          </cell>
          <cell r="U1421" t="str">
            <v>I H S</v>
          </cell>
        </row>
        <row r="1422">
          <cell r="A1422" t="str">
            <v>EST_042</v>
          </cell>
          <cell r="B1422" t="str">
            <v>IHS_BER_081</v>
          </cell>
          <cell r="C1422" t="str">
            <v>EST_042</v>
          </cell>
          <cell r="D1422" t="str">
            <v>South/East</v>
          </cell>
          <cell r="E1422" t="str">
            <v>East</v>
          </cell>
          <cell r="F1422" t="str">
            <v>Lokomo-MTN</v>
          </cell>
          <cell r="G1422" t="str">
            <v>P5</v>
          </cell>
          <cell r="H1422" t="str">
            <v>Grid-Gen</v>
          </cell>
          <cell r="I1422" t="str">
            <v>On Air</v>
          </cell>
          <cell r="J1422" t="str">
            <v>Indoor</v>
          </cell>
          <cell r="K1422" t="str">
            <v>AC</v>
          </cell>
          <cell r="L1422" t="str">
            <v>Dowen</v>
          </cell>
          <cell r="M1422" t="str">
            <v>Yokadouma</v>
          </cell>
          <cell r="N1422" t="str">
            <v>BOUMBA-ET-NGOKO</v>
          </cell>
          <cell r="O1422" t="str">
            <v>SALAPOUMBE</v>
          </cell>
          <cell r="P1422" t="str">
            <v>Samson Ndjaka</v>
          </cell>
          <cell r="Q1422">
            <v>677548443</v>
          </cell>
          <cell r="R1422">
            <v>656072411</v>
          </cell>
          <cell r="S1422" t="str">
            <v>Stephane KETCHOUANG</v>
          </cell>
          <cell r="T1422" t="str">
            <v>Valeur HOUELL</v>
          </cell>
          <cell r="U1422" t="str">
            <v>I H S</v>
          </cell>
        </row>
        <row r="1423">
          <cell r="A1423" t="str">
            <v>EST_084</v>
          </cell>
          <cell r="B1423" t="str">
            <v>IHS_BER_018</v>
          </cell>
          <cell r="C1423" t="str">
            <v>EST_084</v>
          </cell>
          <cell r="D1423" t="str">
            <v>South/East</v>
          </cell>
          <cell r="E1423" t="str">
            <v>East</v>
          </cell>
          <cell r="F1423" t="str">
            <v>Fio-MTN</v>
          </cell>
          <cell r="G1423" t="str">
            <v>P5</v>
          </cell>
          <cell r="H1423" t="str">
            <v>Grid-Gen</v>
          </cell>
          <cell r="I1423" t="str">
            <v>On Air</v>
          </cell>
          <cell r="J1423" t="str">
            <v>Outdoor</v>
          </cell>
          <cell r="K1423" t="str">
            <v>AC</v>
          </cell>
          <cell r="L1423" t="str">
            <v>Dowen</v>
          </cell>
          <cell r="M1423" t="str">
            <v>Yokadouma</v>
          </cell>
          <cell r="N1423" t="str">
            <v>KADEY</v>
          </cell>
          <cell r="O1423" t="str">
            <v>MANDJOU</v>
          </cell>
          <cell r="P1423" t="str">
            <v>Samson Ndjaka</v>
          </cell>
          <cell r="Q1423">
            <v>677548443</v>
          </cell>
          <cell r="R1423">
            <v>656072411</v>
          </cell>
          <cell r="S1423" t="str">
            <v>Stephane KETCHOUANG</v>
          </cell>
          <cell r="T1423" t="str">
            <v>Valeur HOUELL</v>
          </cell>
          <cell r="U1423" t="str">
            <v>I H S</v>
          </cell>
        </row>
        <row r="1424">
          <cell r="A1424" t="str">
            <v>EST_052</v>
          </cell>
          <cell r="B1424" t="str">
            <v>IHS_BER_011</v>
          </cell>
          <cell r="C1424" t="str">
            <v>EST_052</v>
          </cell>
          <cell r="D1424" t="str">
            <v>South/East</v>
          </cell>
          <cell r="E1424" t="str">
            <v>East</v>
          </cell>
          <cell r="F1424" t="str">
            <v>Bertoua-Bonis-MTN</v>
          </cell>
          <cell r="G1424" t="str">
            <v>P5</v>
          </cell>
          <cell r="H1424" t="str">
            <v>Grid-Gen</v>
          </cell>
          <cell r="I1424" t="str">
            <v>On Air</v>
          </cell>
          <cell r="J1424" t="str">
            <v>Outdoor</v>
          </cell>
          <cell r="K1424" t="str">
            <v>AC</v>
          </cell>
          <cell r="L1424" t="str">
            <v>Dowen</v>
          </cell>
          <cell r="M1424" t="str">
            <v>bertoua</v>
          </cell>
          <cell r="N1424" t="str">
            <v>LOM-ET-DJEREM</v>
          </cell>
          <cell r="O1424" t="str">
            <v>Bertoua 1er</v>
          </cell>
          <cell r="P1424" t="str">
            <v>Samson Ndjaka</v>
          </cell>
          <cell r="Q1424">
            <v>677548443</v>
          </cell>
          <cell r="R1424">
            <v>656072411</v>
          </cell>
          <cell r="S1424" t="str">
            <v>Stephane KETCHOUANG</v>
          </cell>
          <cell r="T1424" t="str">
            <v>Valeur HOUELL</v>
          </cell>
          <cell r="U1424" t="str">
            <v>I H S</v>
          </cell>
        </row>
        <row r="1425">
          <cell r="A1425" t="str">
            <v>EST_062</v>
          </cell>
          <cell r="B1425" t="str">
            <v>IHS_BER_039</v>
          </cell>
          <cell r="C1425" t="str">
            <v>EST_062</v>
          </cell>
          <cell r="D1425" t="str">
            <v>South/East</v>
          </cell>
          <cell r="E1425" t="str">
            <v>East</v>
          </cell>
          <cell r="F1425" t="str">
            <v>Motcheboum</v>
          </cell>
          <cell r="G1425" t="str">
            <v>P5</v>
          </cell>
          <cell r="H1425" t="str">
            <v>Grid-Gen</v>
          </cell>
          <cell r="I1425" t="str">
            <v>On Air</v>
          </cell>
          <cell r="J1425" t="str">
            <v>Outdoor</v>
          </cell>
          <cell r="K1425" t="str">
            <v>AC</v>
          </cell>
          <cell r="L1425" t="str">
            <v>Dowen</v>
          </cell>
          <cell r="M1425" t="str">
            <v>Abong Mbang</v>
          </cell>
          <cell r="N1425" t="str">
            <v>HAUT-NYONG</v>
          </cell>
          <cell r="O1425" t="str">
            <v>ABONGMBANG</v>
          </cell>
          <cell r="P1425" t="str">
            <v>Samson Ndjaka</v>
          </cell>
          <cell r="Q1425">
            <v>677548443</v>
          </cell>
          <cell r="R1425">
            <v>656072411</v>
          </cell>
          <cell r="S1425" t="str">
            <v>Stephane KETCHOUANG</v>
          </cell>
          <cell r="T1425" t="str">
            <v>Valeur HOUELL</v>
          </cell>
          <cell r="U1425" t="str">
            <v>I H S</v>
          </cell>
        </row>
        <row r="1426">
          <cell r="A1426" t="str">
            <v>EST_029</v>
          </cell>
          <cell r="B1426" t="str">
            <v>IHS_BER_062</v>
          </cell>
          <cell r="C1426" t="str">
            <v>EST_029</v>
          </cell>
          <cell r="D1426" t="str">
            <v>South/East</v>
          </cell>
          <cell r="E1426" t="str">
            <v>East</v>
          </cell>
          <cell r="F1426" t="str">
            <v>Bigoens-IHS</v>
          </cell>
          <cell r="G1426" t="str">
            <v>P5</v>
          </cell>
          <cell r="H1426" t="str">
            <v>Hybrid-Gen</v>
          </cell>
          <cell r="I1426" t="str">
            <v>On Air</v>
          </cell>
          <cell r="J1426" t="str">
            <v>Outdoor</v>
          </cell>
          <cell r="K1426" t="str">
            <v>AC</v>
          </cell>
          <cell r="L1426" t="str">
            <v>Dowen</v>
          </cell>
          <cell r="M1426" t="str">
            <v>Abong Mbang</v>
          </cell>
          <cell r="N1426" t="str">
            <v>HAUT-NYONG</v>
          </cell>
          <cell r="O1426" t="str">
            <v>ABONGMBANG</v>
          </cell>
          <cell r="P1426" t="str">
            <v>Samson Ndjaka</v>
          </cell>
          <cell r="Q1426">
            <v>677548443</v>
          </cell>
          <cell r="R1426">
            <v>656072411</v>
          </cell>
          <cell r="S1426" t="str">
            <v>Stephane KETCHOUANG</v>
          </cell>
          <cell r="T1426" t="str">
            <v>Valeur HOUELL</v>
          </cell>
          <cell r="U1426" t="str">
            <v>I H S</v>
          </cell>
        </row>
        <row r="1427">
          <cell r="A1427" t="str">
            <v>EST_089</v>
          </cell>
          <cell r="B1427" t="str">
            <v>IHS_BER_026</v>
          </cell>
          <cell r="C1427" t="str">
            <v>EST_089</v>
          </cell>
          <cell r="D1427" t="str">
            <v>South/East</v>
          </cell>
          <cell r="E1427" t="str">
            <v>East</v>
          </cell>
          <cell r="F1427" t="str">
            <v>Badongoue-MTN-IHS</v>
          </cell>
          <cell r="G1427" t="str">
            <v>P5</v>
          </cell>
          <cell r="H1427" t="str">
            <v>Grid-Hybrid-Gen</v>
          </cell>
          <cell r="I1427" t="str">
            <v>On Air</v>
          </cell>
          <cell r="J1427" t="str">
            <v>Outdoor</v>
          </cell>
          <cell r="K1427" t="str">
            <v>AC</v>
          </cell>
          <cell r="L1427" t="str">
            <v>Dowen</v>
          </cell>
          <cell r="M1427" t="str">
            <v>Yokadouma</v>
          </cell>
          <cell r="N1427" t="str">
            <v>KADEY</v>
          </cell>
          <cell r="O1427" t="str">
            <v>BATOURI</v>
          </cell>
          <cell r="P1427" t="str">
            <v>Samson Ndjaka</v>
          </cell>
          <cell r="Q1427">
            <v>677548443</v>
          </cell>
          <cell r="R1427">
            <v>656072411</v>
          </cell>
          <cell r="S1427" t="str">
            <v>Stephane KETCHOUANG</v>
          </cell>
          <cell r="T1427" t="str">
            <v>Valeur HOUELL</v>
          </cell>
          <cell r="U1427" t="str">
            <v>I H S</v>
          </cell>
        </row>
        <row r="1428">
          <cell r="A1428" t="str">
            <v>EST_106</v>
          </cell>
          <cell r="B1428" t="str">
            <v>IHS_BER_059</v>
          </cell>
          <cell r="C1428" t="str">
            <v>EST_106</v>
          </cell>
          <cell r="D1428" t="str">
            <v>South/East</v>
          </cell>
          <cell r="E1428" t="str">
            <v>East</v>
          </cell>
          <cell r="F1428" t="str">
            <v>Yola</v>
          </cell>
          <cell r="G1428" t="str">
            <v>P5</v>
          </cell>
          <cell r="H1428" t="str">
            <v>Solar-Gen</v>
          </cell>
          <cell r="I1428" t="str">
            <v>On Air</v>
          </cell>
          <cell r="J1428" t="str">
            <v>Outdoor</v>
          </cell>
          <cell r="K1428" t="str">
            <v>AC</v>
          </cell>
          <cell r="L1428" t="str">
            <v>Dowen</v>
          </cell>
          <cell r="M1428" t="str">
            <v>Yokadouma</v>
          </cell>
          <cell r="N1428" t="str">
            <v>BOUMBA-ET-NGOKO</v>
          </cell>
          <cell r="O1428" t="str">
            <v>NDELELE</v>
          </cell>
          <cell r="P1428" t="str">
            <v>Samson Ndjaka</v>
          </cell>
          <cell r="Q1428">
            <v>677548443</v>
          </cell>
          <cell r="R1428">
            <v>656072411</v>
          </cell>
          <cell r="S1428" t="str">
            <v>Stephane KETCHOUANG</v>
          </cell>
          <cell r="T1428" t="str">
            <v>Valeur HOUELL</v>
          </cell>
          <cell r="U1428" t="str">
            <v>I H S</v>
          </cell>
        </row>
        <row r="1429">
          <cell r="A1429" t="str">
            <v>EST_043</v>
          </cell>
          <cell r="B1429" t="str">
            <v>IHS_BER_075</v>
          </cell>
          <cell r="C1429" t="str">
            <v>EST_043</v>
          </cell>
          <cell r="D1429" t="str">
            <v>South/East</v>
          </cell>
          <cell r="E1429" t="str">
            <v>East</v>
          </cell>
          <cell r="F1429" t="str">
            <v>Ngola-MTN</v>
          </cell>
          <cell r="G1429" t="str">
            <v>P5</v>
          </cell>
          <cell r="H1429" t="str">
            <v>Solar-Gen</v>
          </cell>
          <cell r="I1429" t="str">
            <v>On Air</v>
          </cell>
          <cell r="J1429" t="str">
            <v>Outdoor</v>
          </cell>
          <cell r="K1429" t="str">
            <v>AC</v>
          </cell>
          <cell r="L1429" t="str">
            <v>Dowen</v>
          </cell>
          <cell r="M1429" t="str">
            <v>Yokadouma</v>
          </cell>
          <cell r="N1429" t="str">
            <v>BOUMBA-ET-NGOKO</v>
          </cell>
          <cell r="O1429" t="str">
            <v>YOKADOUMA</v>
          </cell>
          <cell r="P1429" t="str">
            <v>Samson Ndjaka</v>
          </cell>
          <cell r="Q1429">
            <v>677548443</v>
          </cell>
          <cell r="R1429">
            <v>656072411</v>
          </cell>
          <cell r="S1429" t="str">
            <v>Stephane KETCHOUANG</v>
          </cell>
          <cell r="T1429" t="str">
            <v>Valeur HOUELL</v>
          </cell>
          <cell r="U1429" t="str">
            <v>I H S</v>
          </cell>
        </row>
        <row r="1430">
          <cell r="A1430" t="str">
            <v>EST_028</v>
          </cell>
          <cell r="B1430" t="str">
            <v>IHS_BER_035</v>
          </cell>
          <cell r="C1430" t="str">
            <v>EST_028</v>
          </cell>
          <cell r="D1430" t="str">
            <v>South/East</v>
          </cell>
          <cell r="E1430" t="str">
            <v>East</v>
          </cell>
          <cell r="F1430" t="str">
            <v>Kambolepi-IHS</v>
          </cell>
          <cell r="G1430" t="str">
            <v>P5</v>
          </cell>
          <cell r="H1430" t="str">
            <v>Solar-Gen</v>
          </cell>
          <cell r="I1430" t="str">
            <v>On Air</v>
          </cell>
          <cell r="J1430" t="str">
            <v>Outdoor</v>
          </cell>
          <cell r="K1430" t="str">
            <v>AC</v>
          </cell>
          <cell r="L1430" t="str">
            <v>Dowen</v>
          </cell>
          <cell r="M1430" t="str">
            <v>Yokadouma</v>
          </cell>
          <cell r="N1430" t="str">
            <v>KADEY</v>
          </cell>
          <cell r="O1430" t="str">
            <v>Batouri</v>
          </cell>
          <cell r="P1430" t="str">
            <v>Samson Ndjaka</v>
          </cell>
          <cell r="Q1430">
            <v>677548443</v>
          </cell>
          <cell r="R1430">
            <v>656072411</v>
          </cell>
          <cell r="S1430" t="str">
            <v>Stephane KETCHOUANG</v>
          </cell>
          <cell r="T1430" t="str">
            <v>Valeur HOUELL</v>
          </cell>
          <cell r="U1430" t="str">
            <v>I H S</v>
          </cell>
        </row>
        <row r="1431">
          <cell r="A1431" t="str">
            <v>OST_029</v>
          </cell>
          <cell r="B1431" t="str">
            <v>IHS_KMB_075</v>
          </cell>
          <cell r="C1431" t="str">
            <v>OST_029</v>
          </cell>
          <cell r="D1431" t="str">
            <v>West</v>
          </cell>
          <cell r="E1431" t="str">
            <v>West</v>
          </cell>
          <cell r="F1431" t="str">
            <v>Meguia</v>
          </cell>
          <cell r="G1431" t="str">
            <v>P2</v>
          </cell>
          <cell r="H1431" t="str">
            <v>Gen Only</v>
          </cell>
          <cell r="I1431" t="str">
            <v>On Air</v>
          </cell>
          <cell r="J1431" t="str">
            <v>Indoor</v>
          </cell>
          <cell r="K1431" t="str">
            <v>AC</v>
          </cell>
          <cell r="L1431" t="str">
            <v>I-Eng</v>
          </cell>
          <cell r="M1431" t="str">
            <v>Dschang</v>
          </cell>
          <cell r="N1431" t="str">
            <v>MENOUA</v>
          </cell>
          <cell r="O1431" t="str">
            <v>DSCHANG</v>
          </cell>
          <cell r="P1431" t="str">
            <v>Samuel Ekouele</v>
          </cell>
          <cell r="Q1431">
            <v>677549818</v>
          </cell>
          <cell r="R1431">
            <v>655999818</v>
          </cell>
          <cell r="S1431" t="str">
            <v>Vensa Mohammadu</v>
          </cell>
          <cell r="T1431" t="str">
            <v>GEORGES NAKHOUL</v>
          </cell>
          <cell r="U1431" t="str">
            <v>I H S</v>
          </cell>
        </row>
        <row r="1432">
          <cell r="A1432" t="str">
            <v>OST_007</v>
          </cell>
          <cell r="B1432" t="str">
            <v>IHS_BAF_069</v>
          </cell>
          <cell r="C1432" t="str">
            <v>OST_007</v>
          </cell>
          <cell r="D1432" t="str">
            <v>West</v>
          </cell>
          <cell r="E1432" t="str">
            <v>West</v>
          </cell>
          <cell r="F1432" t="str">
            <v>Bana</v>
          </cell>
          <cell r="G1432" t="str">
            <v>P2</v>
          </cell>
          <cell r="H1432" t="str">
            <v>Grid-Gen</v>
          </cell>
          <cell r="I1432" t="str">
            <v>On Air</v>
          </cell>
          <cell r="J1432" t="str">
            <v>Indoor</v>
          </cell>
          <cell r="K1432" t="str">
            <v>AC</v>
          </cell>
          <cell r="L1432" t="str">
            <v>I-Eng</v>
          </cell>
          <cell r="M1432" t="str">
            <v>Bafoussam</v>
          </cell>
          <cell r="N1432" t="str">
            <v>HAUT-NKAM</v>
          </cell>
          <cell r="O1432" t="str">
            <v>BANA</v>
          </cell>
          <cell r="P1432" t="str">
            <v>Samuel Ekouele</v>
          </cell>
          <cell r="Q1432">
            <v>677549818</v>
          </cell>
          <cell r="R1432">
            <v>655999818</v>
          </cell>
          <cell r="S1432" t="str">
            <v>Vensa Mohammadu</v>
          </cell>
          <cell r="T1432" t="str">
            <v>GEORGES NAKHOUL</v>
          </cell>
          <cell r="U1432" t="str">
            <v>I H S</v>
          </cell>
        </row>
        <row r="1433">
          <cell r="A1433" t="str">
            <v>OST_017</v>
          </cell>
          <cell r="B1433" t="str">
            <v>IHS_DCG_021</v>
          </cell>
          <cell r="C1433" t="str">
            <v>OST_017</v>
          </cell>
          <cell r="D1433" t="str">
            <v>West</v>
          </cell>
          <cell r="E1433" t="str">
            <v>West</v>
          </cell>
          <cell r="F1433" t="str">
            <v>Bafou</v>
          </cell>
          <cell r="G1433" t="str">
            <v>P2</v>
          </cell>
          <cell r="H1433" t="str">
            <v>Grid-Gen</v>
          </cell>
          <cell r="I1433" t="str">
            <v>On Air</v>
          </cell>
          <cell r="J1433" t="str">
            <v>Indoor</v>
          </cell>
          <cell r="K1433" t="str">
            <v>AC</v>
          </cell>
          <cell r="L1433" t="str">
            <v>I-Eng</v>
          </cell>
          <cell r="M1433" t="str">
            <v>Dschang</v>
          </cell>
          <cell r="N1433" t="str">
            <v>MENOUA</v>
          </cell>
          <cell r="O1433" t="str">
            <v>NKONGHNI</v>
          </cell>
          <cell r="P1433" t="str">
            <v>Samuel Ekouele</v>
          </cell>
          <cell r="Q1433">
            <v>677549818</v>
          </cell>
          <cell r="R1433">
            <v>655999818</v>
          </cell>
          <cell r="S1433" t="str">
            <v>Vensa Mohammadu</v>
          </cell>
          <cell r="T1433" t="str">
            <v>GEORGES NAKHOUL</v>
          </cell>
          <cell r="U1433" t="str">
            <v>I H S</v>
          </cell>
        </row>
        <row r="1434">
          <cell r="A1434" t="str">
            <v>SUO_017</v>
          </cell>
          <cell r="B1434" t="str">
            <v>IHS_KMB_068</v>
          </cell>
          <cell r="C1434" t="str">
            <v>SUO_017</v>
          </cell>
          <cell r="D1434" t="str">
            <v>West</v>
          </cell>
          <cell r="E1434" t="str">
            <v>West</v>
          </cell>
          <cell r="F1434" t="str">
            <v>Fontem</v>
          </cell>
          <cell r="G1434" t="str">
            <v>P2</v>
          </cell>
          <cell r="H1434" t="str">
            <v>Grid-Gen</v>
          </cell>
          <cell r="I1434" t="str">
            <v>On Air</v>
          </cell>
          <cell r="J1434" t="str">
            <v>Indoor</v>
          </cell>
          <cell r="K1434" t="str">
            <v>AC</v>
          </cell>
          <cell r="L1434" t="str">
            <v>I-Eng</v>
          </cell>
          <cell r="M1434" t="str">
            <v>Dschang</v>
          </cell>
          <cell r="N1434" t="str">
            <v>LEBIALEM</v>
          </cell>
          <cell r="O1434" t="str">
            <v>MENDJI</v>
          </cell>
          <cell r="P1434" t="str">
            <v>Samuel Ekouele</v>
          </cell>
          <cell r="Q1434">
            <v>677549818</v>
          </cell>
          <cell r="R1434">
            <v>655999818</v>
          </cell>
          <cell r="S1434" t="str">
            <v>Vensa Mohammadu</v>
          </cell>
          <cell r="T1434" t="str">
            <v>GEORGES NAKHOUL</v>
          </cell>
          <cell r="U1434" t="str">
            <v>I H S</v>
          </cell>
        </row>
        <row r="1435">
          <cell r="A1435" t="str">
            <v>OST_016</v>
          </cell>
          <cell r="B1435" t="str">
            <v>IHS_BAF_003</v>
          </cell>
          <cell r="C1435" t="str">
            <v>OST_016</v>
          </cell>
          <cell r="D1435" t="str">
            <v>West</v>
          </cell>
          <cell r="E1435" t="str">
            <v>West</v>
          </cell>
          <cell r="F1435" t="str">
            <v>bfsam-Djeleng</v>
          </cell>
          <cell r="G1435" t="str">
            <v>P2</v>
          </cell>
          <cell r="H1435" t="str">
            <v>Grid-Gen</v>
          </cell>
          <cell r="I1435" t="str">
            <v>On Air</v>
          </cell>
          <cell r="J1435" t="str">
            <v>Indoor</v>
          </cell>
          <cell r="K1435" t="str">
            <v>AC</v>
          </cell>
          <cell r="L1435" t="str">
            <v>I-Eng</v>
          </cell>
          <cell r="M1435" t="str">
            <v>Bafoussam</v>
          </cell>
          <cell r="N1435" t="str">
            <v>MIFI</v>
          </cell>
          <cell r="O1435" t="str">
            <v>BAFOUSSAM</v>
          </cell>
          <cell r="P1435" t="str">
            <v>Samuel Ekouele</v>
          </cell>
          <cell r="Q1435">
            <v>677549818</v>
          </cell>
          <cell r="R1435">
            <v>655999818</v>
          </cell>
          <cell r="S1435" t="str">
            <v>Vensa Mohammadu</v>
          </cell>
          <cell r="T1435" t="str">
            <v>GEORGES NAKHOUL</v>
          </cell>
          <cell r="U1435" t="str">
            <v>I H S</v>
          </cell>
        </row>
        <row r="1436">
          <cell r="A1436" t="str">
            <v>OST_020</v>
          </cell>
          <cell r="B1436" t="str">
            <v>IHS_DCG_011</v>
          </cell>
          <cell r="C1436" t="str">
            <v>OST_020</v>
          </cell>
          <cell r="D1436" t="str">
            <v>West</v>
          </cell>
          <cell r="E1436" t="str">
            <v>West</v>
          </cell>
          <cell r="F1436" t="str">
            <v>Dschang-II</v>
          </cell>
          <cell r="G1436" t="str">
            <v>P2</v>
          </cell>
          <cell r="H1436" t="str">
            <v>Grid-Gen</v>
          </cell>
          <cell r="I1436" t="str">
            <v>On Air</v>
          </cell>
          <cell r="J1436" t="str">
            <v>Indoor</v>
          </cell>
          <cell r="K1436" t="str">
            <v>AC</v>
          </cell>
          <cell r="L1436" t="str">
            <v>I-Eng</v>
          </cell>
          <cell r="M1436" t="str">
            <v>Dschang</v>
          </cell>
          <cell r="N1436" t="str">
            <v>MENOUA</v>
          </cell>
          <cell r="O1436" t="str">
            <v>DSCHANG</v>
          </cell>
          <cell r="P1436" t="str">
            <v>Samuel Ekouele</v>
          </cell>
          <cell r="Q1436">
            <v>677549818</v>
          </cell>
          <cell r="R1436">
            <v>655999818</v>
          </cell>
          <cell r="S1436" t="str">
            <v>Vensa Mohammadu</v>
          </cell>
          <cell r="T1436" t="str">
            <v>GEORGES NAKHOUL</v>
          </cell>
          <cell r="U1436" t="str">
            <v>I H S</v>
          </cell>
        </row>
        <row r="1437">
          <cell r="A1437" t="str">
            <v>OST_111</v>
          </cell>
          <cell r="B1437" t="str">
            <v>IHS_BAF_007</v>
          </cell>
          <cell r="C1437" t="str">
            <v>OST_111</v>
          </cell>
          <cell r="D1437" t="str">
            <v>West</v>
          </cell>
          <cell r="E1437" t="str">
            <v>West</v>
          </cell>
          <cell r="F1437" t="str">
            <v>Bfsam-Q-Admin</v>
          </cell>
          <cell r="G1437" t="str">
            <v>P2</v>
          </cell>
          <cell r="H1437" t="str">
            <v>Grid-Gen</v>
          </cell>
          <cell r="I1437" t="str">
            <v>On Air</v>
          </cell>
          <cell r="J1437" t="str">
            <v>Indoor</v>
          </cell>
          <cell r="K1437" t="str">
            <v>AC</v>
          </cell>
          <cell r="L1437" t="str">
            <v>I-Eng</v>
          </cell>
          <cell r="M1437" t="str">
            <v>Bafoussam</v>
          </cell>
          <cell r="N1437" t="str">
            <v>MIFI</v>
          </cell>
          <cell r="O1437" t="str">
            <v>BAFOUSSAM</v>
          </cell>
          <cell r="P1437" t="str">
            <v>Samuel Ekouele</v>
          </cell>
          <cell r="Q1437">
            <v>677549818</v>
          </cell>
          <cell r="R1437">
            <v>655999818</v>
          </cell>
          <cell r="S1437" t="str">
            <v>Vensa Mohammadu</v>
          </cell>
          <cell r="T1437" t="str">
            <v>GEORGES NAKHOUL</v>
          </cell>
          <cell r="U1437" t="str">
            <v>I H S</v>
          </cell>
        </row>
        <row r="1438">
          <cell r="A1438" t="str">
            <v>OST_045</v>
          </cell>
          <cell r="B1438" t="str">
            <v>IHS_BAF_023</v>
          </cell>
          <cell r="C1438" t="str">
            <v>OST_045</v>
          </cell>
          <cell r="D1438" t="str">
            <v>West</v>
          </cell>
          <cell r="E1438" t="str">
            <v>West</v>
          </cell>
          <cell r="F1438" t="str">
            <v>Bfsam-Toket</v>
          </cell>
          <cell r="G1438" t="str">
            <v>P3</v>
          </cell>
          <cell r="H1438" t="str">
            <v>Grid-Gen</v>
          </cell>
          <cell r="I1438" t="str">
            <v>On Air</v>
          </cell>
          <cell r="J1438" t="str">
            <v>Outdoor</v>
          </cell>
          <cell r="K1438" t="str">
            <v>AC</v>
          </cell>
          <cell r="L1438" t="str">
            <v>I-Eng</v>
          </cell>
          <cell r="M1438" t="str">
            <v>Bafoussam</v>
          </cell>
          <cell r="N1438" t="str">
            <v>MIFI</v>
          </cell>
          <cell r="O1438" t="str">
            <v>BAFOUSSAM</v>
          </cell>
          <cell r="P1438" t="str">
            <v>Samuel Ekouele</v>
          </cell>
          <cell r="Q1438">
            <v>677549818</v>
          </cell>
          <cell r="R1438">
            <v>655999818</v>
          </cell>
          <cell r="S1438" t="str">
            <v>Vensa Mohammadu</v>
          </cell>
          <cell r="T1438" t="str">
            <v>GEORGES NAKHOUL</v>
          </cell>
          <cell r="U1438" t="str">
            <v>I H S</v>
          </cell>
        </row>
        <row r="1439">
          <cell r="A1439" t="str">
            <v>OST_077</v>
          </cell>
          <cell r="B1439" t="str">
            <v>IHS_BAF_015</v>
          </cell>
          <cell r="C1439" t="str">
            <v>OST_077</v>
          </cell>
          <cell r="D1439" t="str">
            <v>West</v>
          </cell>
          <cell r="E1439" t="str">
            <v>West</v>
          </cell>
          <cell r="F1439" t="str">
            <v>Bfsam-Tougang-EEC</v>
          </cell>
          <cell r="G1439" t="str">
            <v>P3</v>
          </cell>
          <cell r="H1439" t="str">
            <v>Grid-Gen</v>
          </cell>
          <cell r="I1439" t="str">
            <v>On Air</v>
          </cell>
          <cell r="J1439" t="str">
            <v>Outdoor</v>
          </cell>
          <cell r="K1439" t="str">
            <v>AC</v>
          </cell>
          <cell r="L1439" t="str">
            <v>I-Eng</v>
          </cell>
          <cell r="M1439" t="str">
            <v>Bafoussam</v>
          </cell>
          <cell r="N1439" t="str">
            <v>MIFI</v>
          </cell>
          <cell r="O1439" t="str">
            <v>BAFOUSSAM</v>
          </cell>
          <cell r="P1439" t="str">
            <v>Samuel Ekouele</v>
          </cell>
          <cell r="Q1439">
            <v>677549818</v>
          </cell>
          <cell r="R1439">
            <v>655999818</v>
          </cell>
          <cell r="S1439" t="str">
            <v>Vensa Mohammadu</v>
          </cell>
          <cell r="T1439" t="str">
            <v>GEORGES NAKHOUL</v>
          </cell>
          <cell r="U1439" t="str">
            <v>I H S</v>
          </cell>
        </row>
        <row r="1440">
          <cell r="A1440" t="str">
            <v>OST_035</v>
          </cell>
          <cell r="B1440" t="str">
            <v>IHS_BAF_044</v>
          </cell>
          <cell r="C1440" t="str">
            <v>OST_035</v>
          </cell>
          <cell r="D1440" t="str">
            <v>West</v>
          </cell>
          <cell r="E1440" t="str">
            <v>West</v>
          </cell>
          <cell r="F1440" t="str">
            <v>Baham</v>
          </cell>
          <cell r="G1440" t="str">
            <v>P3</v>
          </cell>
          <cell r="H1440" t="str">
            <v>Grid-Gen</v>
          </cell>
          <cell r="I1440" t="str">
            <v>On Air</v>
          </cell>
          <cell r="J1440" t="str">
            <v>Indoor</v>
          </cell>
          <cell r="K1440" t="str">
            <v>AC</v>
          </cell>
          <cell r="L1440" t="str">
            <v>I-Eng</v>
          </cell>
          <cell r="M1440" t="str">
            <v>Bafoussam</v>
          </cell>
          <cell r="N1440" t="str">
            <v>HAUTS-PLATEAUX</v>
          </cell>
          <cell r="O1440" t="str">
            <v>BAHAM</v>
          </cell>
          <cell r="P1440" t="str">
            <v>Samuel Ekouele</v>
          </cell>
          <cell r="Q1440">
            <v>677549818</v>
          </cell>
          <cell r="R1440">
            <v>655999818</v>
          </cell>
          <cell r="S1440" t="str">
            <v>Vensa Mohammadu</v>
          </cell>
          <cell r="T1440" t="str">
            <v>GEORGES NAKHOUL</v>
          </cell>
          <cell r="U1440" t="str">
            <v>I H S</v>
          </cell>
        </row>
        <row r="1441">
          <cell r="A1441" t="str">
            <v>OST_121</v>
          </cell>
          <cell r="B1441" t="str">
            <v>IHS_BAF_019</v>
          </cell>
          <cell r="C1441" t="str">
            <v>OST_121</v>
          </cell>
          <cell r="D1441" t="str">
            <v>West</v>
          </cell>
          <cell r="E1441" t="str">
            <v>West</v>
          </cell>
          <cell r="F1441" t="str">
            <v>Bfsam-Gouache</v>
          </cell>
          <cell r="G1441" t="str">
            <v>P3</v>
          </cell>
          <cell r="H1441" t="str">
            <v>Grid-Gen</v>
          </cell>
          <cell r="I1441" t="str">
            <v>On Air</v>
          </cell>
          <cell r="J1441" t="str">
            <v>Outdoor</v>
          </cell>
          <cell r="K1441" t="str">
            <v>AC</v>
          </cell>
          <cell r="L1441" t="str">
            <v>I-Eng</v>
          </cell>
          <cell r="M1441" t="str">
            <v>Bafoussam</v>
          </cell>
          <cell r="N1441" t="str">
            <v>MIFI</v>
          </cell>
          <cell r="O1441" t="str">
            <v>BAFOUSSAM</v>
          </cell>
          <cell r="P1441" t="str">
            <v>Samuel Ekouele</v>
          </cell>
          <cell r="Q1441">
            <v>677549818</v>
          </cell>
          <cell r="R1441">
            <v>655999818</v>
          </cell>
          <cell r="S1441" t="str">
            <v>Vensa Mohammadu</v>
          </cell>
          <cell r="T1441" t="str">
            <v>GEORGES NAKHOUL</v>
          </cell>
          <cell r="U1441" t="str">
            <v>I H S</v>
          </cell>
        </row>
        <row r="1442">
          <cell r="A1442" t="str">
            <v>OST_193</v>
          </cell>
          <cell r="B1442" t="str">
            <v>IHS_BAF_314</v>
          </cell>
          <cell r="C1442" t="str">
            <v>OST_193</v>
          </cell>
          <cell r="D1442" t="str">
            <v>West</v>
          </cell>
          <cell r="E1442" t="str">
            <v>West</v>
          </cell>
          <cell r="F1442" t="str">
            <v>Banefo Baleng</v>
          </cell>
          <cell r="G1442" t="str">
            <v>P4</v>
          </cell>
          <cell r="H1442" t="str">
            <v>Gen Only</v>
          </cell>
          <cell r="I1442" t="str">
            <v>On Air</v>
          </cell>
          <cell r="J1442" t="str">
            <v>Outdoor</v>
          </cell>
          <cell r="K1442" t="str">
            <v>AC</v>
          </cell>
          <cell r="L1442" t="str">
            <v>I-Eng</v>
          </cell>
          <cell r="M1442" t="str">
            <v>Bafoussam</v>
          </cell>
          <cell r="N1442" t="str">
            <v>MIFI</v>
          </cell>
          <cell r="O1442" t="str">
            <v>BAFOUSSAM</v>
          </cell>
          <cell r="P1442" t="str">
            <v>Samuel Ekouele</v>
          </cell>
          <cell r="Q1442">
            <v>677549818</v>
          </cell>
          <cell r="R1442">
            <v>655999818</v>
          </cell>
          <cell r="S1442" t="str">
            <v>Vensa Mohammadu</v>
          </cell>
          <cell r="T1442" t="str">
            <v>GEORGES NAKHOUL</v>
          </cell>
          <cell r="U1442" t="str">
            <v>I H S</v>
          </cell>
        </row>
        <row r="1443">
          <cell r="A1443" t="str">
            <v>OST_155</v>
          </cell>
          <cell r="B1443" t="str">
            <v>IHS_MBD_018</v>
          </cell>
          <cell r="C1443" t="str">
            <v>OST_155</v>
          </cell>
          <cell r="D1443" t="str">
            <v>West</v>
          </cell>
          <cell r="E1443" t="str">
            <v>West</v>
          </cell>
          <cell r="F1443" t="str">
            <v>BAMENKOMBO</v>
          </cell>
          <cell r="G1443" t="str">
            <v>P4</v>
          </cell>
          <cell r="H1443" t="str">
            <v>Grid-Gen</v>
          </cell>
          <cell r="I1443" t="str">
            <v>On Air</v>
          </cell>
          <cell r="J1443" t="str">
            <v>Outdoor</v>
          </cell>
          <cell r="K1443" t="str">
            <v>AC</v>
          </cell>
          <cell r="L1443" t="str">
            <v>I-Eng</v>
          </cell>
          <cell r="M1443" t="str">
            <v>Bafoussam</v>
          </cell>
          <cell r="N1443" t="str">
            <v>MENOUA</v>
          </cell>
          <cell r="O1443" t="str">
            <v>MBOUDA</v>
          </cell>
          <cell r="P1443" t="str">
            <v>Samuel Ekouele</v>
          </cell>
          <cell r="Q1443">
            <v>677549818</v>
          </cell>
          <cell r="R1443">
            <v>655999818</v>
          </cell>
          <cell r="S1443" t="str">
            <v>Vensa Mohammadu</v>
          </cell>
          <cell r="T1443" t="str">
            <v>GEORGES NAKHOUL</v>
          </cell>
          <cell r="U1443" t="str">
            <v>I H S</v>
          </cell>
        </row>
        <row r="1444">
          <cell r="A1444" t="str">
            <v>OST_105</v>
          </cell>
          <cell r="B1444" t="str">
            <v>IHS_DCG_015</v>
          </cell>
          <cell r="C1444" t="str">
            <v>OST_105</v>
          </cell>
          <cell r="D1444" t="str">
            <v>West</v>
          </cell>
          <cell r="E1444" t="str">
            <v>West</v>
          </cell>
          <cell r="F1444" t="str">
            <v>Dschang-Foto</v>
          </cell>
          <cell r="G1444" t="str">
            <v>P4</v>
          </cell>
          <cell r="H1444" t="str">
            <v>Grid-Gen</v>
          </cell>
          <cell r="I1444" t="str">
            <v>On Air</v>
          </cell>
          <cell r="J1444" t="str">
            <v>Outdoor</v>
          </cell>
          <cell r="K1444" t="str">
            <v>AC</v>
          </cell>
          <cell r="L1444" t="str">
            <v>I-Eng</v>
          </cell>
          <cell r="M1444" t="str">
            <v>Dschang</v>
          </cell>
          <cell r="N1444" t="str">
            <v>MENOUA</v>
          </cell>
          <cell r="O1444" t="str">
            <v>DSCHANG</v>
          </cell>
          <cell r="P1444" t="str">
            <v>Samuel Ekouele</v>
          </cell>
          <cell r="Q1444">
            <v>677549818</v>
          </cell>
          <cell r="R1444">
            <v>655999818</v>
          </cell>
          <cell r="S1444" t="str">
            <v>Vensa Mohammadu</v>
          </cell>
          <cell r="T1444" t="str">
            <v>GEORGES NAKHOUL</v>
          </cell>
          <cell r="U1444" t="str">
            <v>I H S</v>
          </cell>
        </row>
        <row r="1445">
          <cell r="A1445" t="str">
            <v>OST_024</v>
          </cell>
          <cell r="B1445" t="str">
            <v>IHS_BAF_028</v>
          </cell>
          <cell r="C1445" t="str">
            <v>OST_024</v>
          </cell>
          <cell r="D1445" t="str">
            <v>West</v>
          </cell>
          <cell r="E1445" t="str">
            <v>West</v>
          </cell>
          <cell r="F1445" t="str">
            <v>bfsam-Bamendzi</v>
          </cell>
          <cell r="G1445" t="str">
            <v>P4</v>
          </cell>
          <cell r="H1445" t="str">
            <v>Grid-Gen</v>
          </cell>
          <cell r="I1445" t="str">
            <v>On Air</v>
          </cell>
          <cell r="J1445" t="str">
            <v>Indoor</v>
          </cell>
          <cell r="K1445" t="str">
            <v>AC</v>
          </cell>
          <cell r="L1445" t="str">
            <v>I-Eng</v>
          </cell>
          <cell r="M1445" t="str">
            <v>Bafoussam</v>
          </cell>
          <cell r="N1445" t="str">
            <v>MIFI</v>
          </cell>
          <cell r="O1445" t="str">
            <v>BAFOUSSAM</v>
          </cell>
          <cell r="P1445" t="str">
            <v>Samuel Ekouele</v>
          </cell>
          <cell r="Q1445">
            <v>677549818</v>
          </cell>
          <cell r="R1445">
            <v>655999818</v>
          </cell>
          <cell r="S1445" t="str">
            <v>Vensa Mohammadu</v>
          </cell>
          <cell r="T1445" t="str">
            <v>GEORGES NAKHOUL</v>
          </cell>
          <cell r="U1445" t="str">
            <v>I H S</v>
          </cell>
        </row>
        <row r="1446">
          <cell r="A1446" t="str">
            <v>OST_040</v>
          </cell>
          <cell r="B1446" t="str">
            <v>IHS_MBD_011</v>
          </cell>
          <cell r="C1446" t="str">
            <v>OST_040</v>
          </cell>
          <cell r="D1446" t="str">
            <v>West</v>
          </cell>
          <cell r="E1446" t="str">
            <v>West</v>
          </cell>
          <cell r="F1446" t="str">
            <v>Batcham</v>
          </cell>
          <cell r="G1446" t="str">
            <v>P4</v>
          </cell>
          <cell r="H1446" t="str">
            <v>Grid-Gen</v>
          </cell>
          <cell r="I1446" t="str">
            <v>On Air</v>
          </cell>
          <cell r="J1446" t="str">
            <v>Outdoor</v>
          </cell>
          <cell r="K1446" t="str">
            <v>AC</v>
          </cell>
          <cell r="L1446" t="str">
            <v>I-Eng</v>
          </cell>
          <cell r="M1446" t="str">
            <v>Bafoussam</v>
          </cell>
          <cell r="N1446" t="str">
            <v>BAMBOUTOUS</v>
          </cell>
          <cell r="O1446" t="str">
            <v>BATCHAM</v>
          </cell>
          <cell r="P1446" t="str">
            <v>Samuel Ekouele</v>
          </cell>
          <cell r="Q1446">
            <v>677549818</v>
          </cell>
          <cell r="R1446">
            <v>655999818</v>
          </cell>
          <cell r="S1446" t="str">
            <v>Vensa Mohammadu</v>
          </cell>
          <cell r="T1446" t="str">
            <v>GEORGES NAKHOUL</v>
          </cell>
          <cell r="U1446" t="str">
            <v>I H S</v>
          </cell>
        </row>
        <row r="1447">
          <cell r="A1447" t="str">
            <v>OST_046</v>
          </cell>
          <cell r="B1447" t="str">
            <v>IHS_BAF_029</v>
          </cell>
          <cell r="C1447" t="str">
            <v>OST_046</v>
          </cell>
          <cell r="D1447" t="str">
            <v>West</v>
          </cell>
          <cell r="E1447" t="str">
            <v>West</v>
          </cell>
          <cell r="F1447" t="str">
            <v>bfsam-Bamengoum</v>
          </cell>
          <cell r="G1447" t="str">
            <v>P4</v>
          </cell>
          <cell r="H1447" t="str">
            <v>Grid-Gen</v>
          </cell>
          <cell r="I1447" t="str">
            <v>On Air</v>
          </cell>
          <cell r="J1447" t="str">
            <v>Outdoor</v>
          </cell>
          <cell r="K1447" t="str">
            <v>AC</v>
          </cell>
          <cell r="L1447" t="str">
            <v>I-Eng</v>
          </cell>
          <cell r="M1447" t="str">
            <v>Bafoussam</v>
          </cell>
          <cell r="N1447" t="str">
            <v>MIFI</v>
          </cell>
          <cell r="O1447" t="str">
            <v>BAFOUSSAM</v>
          </cell>
          <cell r="P1447" t="str">
            <v>Samuel Ekouele</v>
          </cell>
          <cell r="Q1447">
            <v>677549818</v>
          </cell>
          <cell r="R1447">
            <v>655999818</v>
          </cell>
          <cell r="S1447" t="str">
            <v>Vensa Mohammadu</v>
          </cell>
          <cell r="T1447" t="str">
            <v>GEORGES NAKHOUL</v>
          </cell>
          <cell r="U1447" t="str">
            <v>I H S</v>
          </cell>
        </row>
        <row r="1448">
          <cell r="A1448" t="str">
            <v>OST_009</v>
          </cell>
          <cell r="B1448" t="str">
            <v>IHS_BAF_038</v>
          </cell>
          <cell r="C1448" t="str">
            <v>OST_009</v>
          </cell>
          <cell r="D1448" t="str">
            <v>West</v>
          </cell>
          <cell r="E1448" t="str">
            <v>West</v>
          </cell>
          <cell r="F1448" t="str">
            <v>Bandjoun</v>
          </cell>
          <cell r="G1448" t="str">
            <v>P4</v>
          </cell>
          <cell r="H1448" t="str">
            <v>Grid-Gen</v>
          </cell>
          <cell r="I1448" t="str">
            <v>On Air</v>
          </cell>
          <cell r="J1448" t="str">
            <v>Indoor</v>
          </cell>
          <cell r="K1448" t="str">
            <v>AC</v>
          </cell>
          <cell r="L1448" t="str">
            <v>I-Eng</v>
          </cell>
          <cell r="M1448" t="str">
            <v>Bafoussam</v>
          </cell>
          <cell r="N1448" t="str">
            <v>KOUNG-KHI</v>
          </cell>
          <cell r="O1448" t="str">
            <v>BANDJOUN</v>
          </cell>
          <cell r="P1448" t="str">
            <v>Samuel Ekouele</v>
          </cell>
          <cell r="Q1448">
            <v>677549818</v>
          </cell>
          <cell r="R1448">
            <v>655999818</v>
          </cell>
          <cell r="S1448" t="str">
            <v>Vensa Mohammadu</v>
          </cell>
          <cell r="T1448" t="str">
            <v>GEORGES NAKHOUL</v>
          </cell>
          <cell r="U1448" t="str">
            <v>I H S</v>
          </cell>
        </row>
        <row r="1449">
          <cell r="A1449" t="str">
            <v>OST_076</v>
          </cell>
          <cell r="B1449" t="str">
            <v>IHS_BAF_032</v>
          </cell>
          <cell r="C1449" t="str">
            <v>OST_076</v>
          </cell>
          <cell r="D1449" t="str">
            <v>West</v>
          </cell>
          <cell r="E1449" t="str">
            <v>West</v>
          </cell>
          <cell r="F1449" t="str">
            <v>bfsam-Njinkwo</v>
          </cell>
          <cell r="G1449" t="str">
            <v>P4</v>
          </cell>
          <cell r="H1449" t="str">
            <v>Grid-Gen</v>
          </cell>
          <cell r="I1449" t="str">
            <v>On Air</v>
          </cell>
          <cell r="J1449" t="str">
            <v>Outdoor</v>
          </cell>
          <cell r="K1449" t="str">
            <v>AC</v>
          </cell>
          <cell r="L1449" t="str">
            <v>I-Eng</v>
          </cell>
          <cell r="M1449" t="str">
            <v>Bafoussam</v>
          </cell>
          <cell r="N1449" t="str">
            <v>MIFI</v>
          </cell>
          <cell r="O1449" t="str">
            <v>BAFOUSSAM</v>
          </cell>
          <cell r="P1449" t="str">
            <v>Samuel Ekouele</v>
          </cell>
          <cell r="Q1449">
            <v>677549818</v>
          </cell>
          <cell r="R1449">
            <v>655999818</v>
          </cell>
          <cell r="S1449" t="str">
            <v>Vensa Mohammadu</v>
          </cell>
          <cell r="T1449" t="str">
            <v>GEORGES NAKHOUL</v>
          </cell>
          <cell r="U1449" t="str">
            <v>I H S</v>
          </cell>
        </row>
        <row r="1450">
          <cell r="A1450" t="str">
            <v>OST_034</v>
          </cell>
          <cell r="B1450" t="str">
            <v>IHS_BAF_050</v>
          </cell>
          <cell r="C1450" t="str">
            <v>OST_034</v>
          </cell>
          <cell r="D1450" t="str">
            <v>West</v>
          </cell>
          <cell r="E1450" t="str">
            <v>West</v>
          </cell>
          <cell r="F1450" t="str">
            <v>Batie</v>
          </cell>
          <cell r="G1450" t="str">
            <v>P4</v>
          </cell>
          <cell r="H1450" t="str">
            <v>Grid-Gen</v>
          </cell>
          <cell r="I1450" t="str">
            <v>On Air</v>
          </cell>
          <cell r="J1450" t="str">
            <v>Outdoor</v>
          </cell>
          <cell r="K1450" t="str">
            <v>AC</v>
          </cell>
          <cell r="L1450" t="str">
            <v>I-Eng</v>
          </cell>
          <cell r="M1450" t="str">
            <v>Bafoussam</v>
          </cell>
          <cell r="N1450" t="str">
            <v>HAUTS-PLATEAUX</v>
          </cell>
          <cell r="O1450" t="str">
            <v>BATIE</v>
          </cell>
          <cell r="P1450" t="str">
            <v>Samuel Ekouele</v>
          </cell>
          <cell r="Q1450">
            <v>677549818</v>
          </cell>
          <cell r="R1450">
            <v>655999818</v>
          </cell>
          <cell r="S1450" t="str">
            <v>Vensa Mohammadu</v>
          </cell>
          <cell r="T1450" t="str">
            <v>GEORGES NAKHOUL</v>
          </cell>
          <cell r="U1450" t="str">
            <v>I H S</v>
          </cell>
        </row>
        <row r="1451">
          <cell r="A1451" t="str">
            <v>OST_074</v>
          </cell>
          <cell r="B1451" t="str">
            <v>IHS_DCG_016</v>
          </cell>
          <cell r="C1451" t="str">
            <v>OST_074</v>
          </cell>
          <cell r="D1451" t="str">
            <v>West</v>
          </cell>
          <cell r="E1451" t="str">
            <v>West</v>
          </cell>
          <cell r="F1451" t="str">
            <v>Dschang-Meka</v>
          </cell>
          <cell r="G1451" t="str">
            <v>P4</v>
          </cell>
          <cell r="H1451" t="str">
            <v>Grid-Gen</v>
          </cell>
          <cell r="I1451" t="str">
            <v>On Air</v>
          </cell>
          <cell r="J1451" t="str">
            <v>Outdoor</v>
          </cell>
          <cell r="K1451" t="str">
            <v>AC</v>
          </cell>
          <cell r="L1451" t="str">
            <v>I-Eng</v>
          </cell>
          <cell r="M1451" t="str">
            <v>Dschang</v>
          </cell>
          <cell r="N1451" t="str">
            <v>MENOUA</v>
          </cell>
          <cell r="O1451" t="str">
            <v>DSCHANG</v>
          </cell>
          <cell r="P1451" t="str">
            <v>Samuel Ekouele</v>
          </cell>
          <cell r="Q1451">
            <v>677549818</v>
          </cell>
          <cell r="R1451">
            <v>655999818</v>
          </cell>
          <cell r="S1451" t="str">
            <v>Vensa Mohammadu</v>
          </cell>
          <cell r="T1451" t="str">
            <v>GEORGES NAKHOUL</v>
          </cell>
          <cell r="U1451" t="str">
            <v>I H S</v>
          </cell>
        </row>
        <row r="1452">
          <cell r="A1452" t="str">
            <v>OST_069</v>
          </cell>
          <cell r="B1452" t="str">
            <v>IHS_DCG_020</v>
          </cell>
          <cell r="C1452" t="str">
            <v>OST_069</v>
          </cell>
          <cell r="D1452" t="str">
            <v>West</v>
          </cell>
          <cell r="E1452" t="str">
            <v>West</v>
          </cell>
          <cell r="F1452" t="str">
            <v>Bafou-Zinkop</v>
          </cell>
          <cell r="G1452" t="str">
            <v>P4</v>
          </cell>
          <cell r="H1452" t="str">
            <v>Grid-Gen</v>
          </cell>
          <cell r="I1452" t="str">
            <v>On Air</v>
          </cell>
          <cell r="J1452" t="str">
            <v>Outdoor</v>
          </cell>
          <cell r="K1452" t="str">
            <v>AC</v>
          </cell>
          <cell r="L1452" t="str">
            <v>I-Eng</v>
          </cell>
          <cell r="M1452" t="str">
            <v>Dschang</v>
          </cell>
          <cell r="N1452" t="str">
            <v>MENOUA</v>
          </cell>
          <cell r="O1452" t="str">
            <v>NKONGHNI</v>
          </cell>
          <cell r="P1452" t="str">
            <v>Samuel Ekouele</v>
          </cell>
          <cell r="Q1452">
            <v>677549818</v>
          </cell>
          <cell r="R1452">
            <v>655999818</v>
          </cell>
          <cell r="S1452" t="str">
            <v>Vensa Mohammadu</v>
          </cell>
          <cell r="T1452" t="str">
            <v>GEORGES NAKHOUL</v>
          </cell>
          <cell r="U1452" t="str">
            <v>I H S</v>
          </cell>
        </row>
        <row r="1453">
          <cell r="A1453" t="str">
            <v>OST_064</v>
          </cell>
          <cell r="B1453" t="str">
            <v>IHS_BAF_021</v>
          </cell>
          <cell r="C1453" t="str">
            <v>OST_064</v>
          </cell>
          <cell r="D1453" t="str">
            <v>West</v>
          </cell>
          <cell r="E1453" t="str">
            <v>West</v>
          </cell>
          <cell r="F1453" t="str">
            <v>Bfsam-Tougang</v>
          </cell>
          <cell r="G1453" t="str">
            <v>P4</v>
          </cell>
          <cell r="H1453" t="str">
            <v>Grid-Gen</v>
          </cell>
          <cell r="I1453" t="str">
            <v>On Air</v>
          </cell>
          <cell r="J1453" t="str">
            <v>Outdoor</v>
          </cell>
          <cell r="K1453" t="str">
            <v>AC</v>
          </cell>
          <cell r="L1453" t="str">
            <v>I-Eng</v>
          </cell>
          <cell r="M1453" t="str">
            <v>Bafoussam</v>
          </cell>
          <cell r="N1453" t="str">
            <v>MIFI</v>
          </cell>
          <cell r="O1453" t="str">
            <v>BAFOUSSAM</v>
          </cell>
          <cell r="P1453" t="str">
            <v>Samuel Ekouele</v>
          </cell>
          <cell r="Q1453">
            <v>677549818</v>
          </cell>
          <cell r="R1453">
            <v>655999818</v>
          </cell>
          <cell r="S1453" t="str">
            <v>Vensa Mohammadu</v>
          </cell>
          <cell r="T1453" t="str">
            <v>GEORGES NAKHOUL</v>
          </cell>
          <cell r="U1453" t="str">
            <v>I H S</v>
          </cell>
        </row>
        <row r="1454">
          <cell r="A1454" t="str">
            <v>OST_059</v>
          </cell>
          <cell r="B1454" t="str">
            <v>IHS_DCG_028</v>
          </cell>
          <cell r="C1454" t="str">
            <v>OST_059</v>
          </cell>
          <cell r="D1454" t="str">
            <v>West</v>
          </cell>
          <cell r="E1454" t="str">
            <v>West</v>
          </cell>
          <cell r="F1454" t="str">
            <v>Fokoue</v>
          </cell>
          <cell r="G1454" t="str">
            <v>P4</v>
          </cell>
          <cell r="H1454" t="str">
            <v>Grid-Gen</v>
          </cell>
          <cell r="I1454" t="str">
            <v>On Air</v>
          </cell>
          <cell r="J1454" t="str">
            <v>Outdoor</v>
          </cell>
          <cell r="K1454" t="str">
            <v>AC</v>
          </cell>
          <cell r="L1454" t="str">
            <v>I-Eng</v>
          </cell>
          <cell r="M1454" t="str">
            <v>Dschang</v>
          </cell>
          <cell r="N1454" t="str">
            <v>MENOUA</v>
          </cell>
          <cell r="O1454" t="str">
            <v>FOKOUE</v>
          </cell>
          <cell r="P1454" t="str">
            <v>Samuel Ekouele</v>
          </cell>
          <cell r="Q1454">
            <v>677549818</v>
          </cell>
          <cell r="R1454">
            <v>655999818</v>
          </cell>
          <cell r="S1454" t="str">
            <v>Vensa Mohammadu</v>
          </cell>
          <cell r="T1454" t="str">
            <v>GEORGES NAKHOUL</v>
          </cell>
          <cell r="U1454" t="str">
            <v>I H S</v>
          </cell>
        </row>
        <row r="1455">
          <cell r="A1455" t="str">
            <v>OST_073</v>
          </cell>
          <cell r="B1455" t="str">
            <v>IHS_DCG_100</v>
          </cell>
          <cell r="C1455" t="str">
            <v>OST_073</v>
          </cell>
          <cell r="D1455" t="str">
            <v>West</v>
          </cell>
          <cell r="E1455" t="str">
            <v>West</v>
          </cell>
          <cell r="F1455" t="str">
            <v>Nkong-Zem</v>
          </cell>
          <cell r="G1455" t="str">
            <v>P4</v>
          </cell>
          <cell r="H1455" t="str">
            <v>Grid-Gen</v>
          </cell>
          <cell r="I1455" t="str">
            <v>On Air</v>
          </cell>
          <cell r="J1455" t="str">
            <v>Outdoor</v>
          </cell>
          <cell r="K1455" t="str">
            <v>AC</v>
          </cell>
          <cell r="L1455" t="str">
            <v>I-Eng</v>
          </cell>
          <cell r="M1455" t="str">
            <v>Dschang</v>
          </cell>
          <cell r="N1455" t="str">
            <v>MENOUA</v>
          </cell>
          <cell r="O1455" t="str">
            <v>NKONGHNI</v>
          </cell>
          <cell r="P1455" t="str">
            <v>Samuel Ekouele</v>
          </cell>
          <cell r="Q1455">
            <v>677549818</v>
          </cell>
          <cell r="R1455">
            <v>655999818</v>
          </cell>
          <cell r="S1455" t="str">
            <v>Vensa Mohammadu</v>
          </cell>
          <cell r="T1455" t="str">
            <v>GEORGES NAKHOUL</v>
          </cell>
          <cell r="U1455" t="str">
            <v>I H S</v>
          </cell>
        </row>
        <row r="1456">
          <cell r="A1456" t="str">
            <v>OST_060</v>
          </cell>
          <cell r="B1456" t="str">
            <v>IHS_MBD_008</v>
          </cell>
          <cell r="C1456" t="str">
            <v>OST_060</v>
          </cell>
          <cell r="D1456" t="str">
            <v>West</v>
          </cell>
          <cell r="E1456" t="str">
            <v>West</v>
          </cell>
          <cell r="F1456" t="str">
            <v>Babadjou</v>
          </cell>
          <cell r="G1456" t="str">
            <v>P4</v>
          </cell>
          <cell r="H1456" t="str">
            <v>Grid-Gen</v>
          </cell>
          <cell r="I1456" t="str">
            <v>On Air</v>
          </cell>
          <cell r="J1456" t="str">
            <v>Outdoor</v>
          </cell>
          <cell r="K1456" t="str">
            <v>AC</v>
          </cell>
          <cell r="L1456" t="str">
            <v>I-Eng</v>
          </cell>
          <cell r="M1456" t="str">
            <v>Bafoussam</v>
          </cell>
          <cell r="N1456" t="str">
            <v>BAMBOUTOUS</v>
          </cell>
          <cell r="O1456" t="str">
            <v>BABADJOU</v>
          </cell>
          <cell r="P1456" t="str">
            <v>Samuel Ekouele</v>
          </cell>
          <cell r="Q1456">
            <v>677549818</v>
          </cell>
          <cell r="R1456">
            <v>655999818</v>
          </cell>
          <cell r="S1456" t="str">
            <v>Vensa Mohammadu</v>
          </cell>
          <cell r="T1456" t="str">
            <v>GEORGES NAKHOUL</v>
          </cell>
          <cell r="U1456" t="str">
            <v>I H S</v>
          </cell>
        </row>
        <row r="1457">
          <cell r="A1457" t="str">
            <v>OST_063</v>
          </cell>
          <cell r="B1457" t="str">
            <v>IHS_BAF_027</v>
          </cell>
          <cell r="C1457" t="str">
            <v>OST_063</v>
          </cell>
          <cell r="D1457" t="str">
            <v>West</v>
          </cell>
          <cell r="E1457" t="str">
            <v>West</v>
          </cell>
          <cell r="F1457" t="str">
            <v>Bfsam-Baleng</v>
          </cell>
          <cell r="G1457" t="str">
            <v>P4</v>
          </cell>
          <cell r="H1457" t="str">
            <v>Grid-Gen</v>
          </cell>
          <cell r="I1457" t="str">
            <v>On Air</v>
          </cell>
          <cell r="J1457" t="str">
            <v>Outdoor</v>
          </cell>
          <cell r="K1457" t="str">
            <v>AC</v>
          </cell>
          <cell r="L1457" t="str">
            <v>I-Eng</v>
          </cell>
          <cell r="M1457" t="str">
            <v>Bafoussam</v>
          </cell>
          <cell r="N1457" t="str">
            <v>MIFI</v>
          </cell>
          <cell r="O1457" t="str">
            <v>BAFOUSSAM</v>
          </cell>
          <cell r="P1457" t="str">
            <v>Samuel Ekouele</v>
          </cell>
          <cell r="Q1457">
            <v>677549818</v>
          </cell>
          <cell r="R1457">
            <v>655999818</v>
          </cell>
          <cell r="S1457" t="str">
            <v>Vensa Mohammadu</v>
          </cell>
          <cell r="T1457" t="str">
            <v>GEORGES NAKHOUL</v>
          </cell>
          <cell r="U1457" t="str">
            <v>I H S</v>
          </cell>
        </row>
        <row r="1458">
          <cell r="A1458" t="str">
            <v>OST_065</v>
          </cell>
          <cell r="B1458" t="str">
            <v>IHS_BAF_006</v>
          </cell>
          <cell r="C1458" t="str">
            <v>OST_065</v>
          </cell>
          <cell r="D1458" t="str">
            <v>West</v>
          </cell>
          <cell r="E1458" t="str">
            <v>West</v>
          </cell>
          <cell r="F1458" t="str">
            <v>bfsam-Kouogouo</v>
          </cell>
          <cell r="G1458" t="str">
            <v>P4</v>
          </cell>
          <cell r="H1458" t="str">
            <v>Grid-Gen</v>
          </cell>
          <cell r="I1458" t="str">
            <v>On Air</v>
          </cell>
          <cell r="J1458" t="str">
            <v>Outdoor</v>
          </cell>
          <cell r="K1458" t="str">
            <v>AC</v>
          </cell>
          <cell r="L1458" t="str">
            <v>I-Eng</v>
          </cell>
          <cell r="M1458" t="str">
            <v>Bafoussam</v>
          </cell>
          <cell r="N1458" t="str">
            <v>MIFI</v>
          </cell>
          <cell r="O1458" t="str">
            <v>BAFOUSSAM</v>
          </cell>
          <cell r="P1458" t="str">
            <v>Samuel Ekouele</v>
          </cell>
          <cell r="Q1458">
            <v>677549818</v>
          </cell>
          <cell r="R1458">
            <v>655999818</v>
          </cell>
          <cell r="S1458" t="str">
            <v>Vensa Mohammadu</v>
          </cell>
          <cell r="T1458" t="str">
            <v>GEORGES NAKHOUL</v>
          </cell>
          <cell r="U1458" t="str">
            <v>I H S</v>
          </cell>
        </row>
        <row r="1459">
          <cell r="A1459" t="str">
            <v>OST_100</v>
          </cell>
          <cell r="B1459" t="str">
            <v>IHS_BAF_010</v>
          </cell>
          <cell r="C1459" t="str">
            <v>OST_100</v>
          </cell>
          <cell r="D1459" t="str">
            <v>West</v>
          </cell>
          <cell r="E1459" t="str">
            <v>West</v>
          </cell>
          <cell r="F1459" t="str">
            <v>Bfsam-Q-Haoussa</v>
          </cell>
          <cell r="G1459" t="str">
            <v>P4</v>
          </cell>
          <cell r="H1459" t="str">
            <v>Grid-Gen</v>
          </cell>
          <cell r="I1459" t="str">
            <v>On Air</v>
          </cell>
          <cell r="J1459" t="str">
            <v>Outdoor</v>
          </cell>
          <cell r="K1459" t="str">
            <v>AC</v>
          </cell>
          <cell r="L1459" t="str">
            <v>I-Eng</v>
          </cell>
          <cell r="M1459" t="str">
            <v>Bafoussam</v>
          </cell>
          <cell r="N1459" t="str">
            <v>MIFI</v>
          </cell>
          <cell r="O1459" t="str">
            <v>BAFOUSSAM</v>
          </cell>
          <cell r="P1459" t="str">
            <v>Samuel Ekouele</v>
          </cell>
          <cell r="Q1459">
            <v>677549818</v>
          </cell>
          <cell r="R1459">
            <v>655999818</v>
          </cell>
          <cell r="S1459" t="str">
            <v>Vensa Mohammadu</v>
          </cell>
          <cell r="T1459" t="str">
            <v>GEORGES NAKHOUL</v>
          </cell>
          <cell r="U1459" t="str">
            <v>I H S</v>
          </cell>
        </row>
        <row r="1460">
          <cell r="A1460" t="str">
            <v>OST_066</v>
          </cell>
          <cell r="B1460" t="str">
            <v>IHS_BAF_009</v>
          </cell>
          <cell r="C1460" t="str">
            <v>OST_066</v>
          </cell>
          <cell r="D1460" t="str">
            <v>West</v>
          </cell>
          <cell r="E1460" t="str">
            <v>West</v>
          </cell>
          <cell r="F1460" t="str">
            <v>Bfsam-Eveche-Carrefour</v>
          </cell>
          <cell r="G1460" t="str">
            <v>P4</v>
          </cell>
          <cell r="H1460" t="str">
            <v>Grid-Gen</v>
          </cell>
          <cell r="I1460" t="str">
            <v>On Air</v>
          </cell>
          <cell r="J1460" t="str">
            <v>Outdoor</v>
          </cell>
          <cell r="K1460" t="str">
            <v>AC</v>
          </cell>
          <cell r="L1460" t="str">
            <v>I-Eng</v>
          </cell>
          <cell r="M1460" t="str">
            <v>Bafoussam</v>
          </cell>
          <cell r="N1460" t="str">
            <v>MIFI</v>
          </cell>
          <cell r="O1460" t="str">
            <v>BAFOUSSAM</v>
          </cell>
          <cell r="P1460" t="str">
            <v>Samuel Ekouele</v>
          </cell>
          <cell r="Q1460">
            <v>677549818</v>
          </cell>
          <cell r="R1460">
            <v>655999818</v>
          </cell>
          <cell r="S1460" t="str">
            <v>Vensa Mohammadu</v>
          </cell>
          <cell r="T1460" t="str">
            <v>GEORGES NAKHOUL</v>
          </cell>
          <cell r="U1460" t="str">
            <v>I H S</v>
          </cell>
        </row>
        <row r="1461">
          <cell r="A1461" t="str">
            <v>OST_038</v>
          </cell>
          <cell r="B1461" t="str">
            <v>IHS_DCG_029</v>
          </cell>
          <cell r="C1461" t="str">
            <v>OST_038</v>
          </cell>
          <cell r="D1461" t="str">
            <v>West</v>
          </cell>
          <cell r="E1461" t="str">
            <v>West</v>
          </cell>
          <cell r="F1461" t="str">
            <v>Santchou</v>
          </cell>
          <cell r="G1461" t="str">
            <v>P4</v>
          </cell>
          <cell r="H1461" t="str">
            <v>Grid-Gen</v>
          </cell>
          <cell r="I1461" t="str">
            <v>On Air</v>
          </cell>
          <cell r="J1461" t="str">
            <v>Outdoor</v>
          </cell>
          <cell r="K1461" t="str">
            <v>AC</v>
          </cell>
          <cell r="L1461" t="str">
            <v>I-Eng</v>
          </cell>
          <cell r="M1461" t="str">
            <v>Dschang</v>
          </cell>
          <cell r="N1461" t="str">
            <v>MENOUA</v>
          </cell>
          <cell r="O1461" t="str">
            <v>SANTCHOU</v>
          </cell>
          <cell r="P1461" t="str">
            <v>Samuel Ekouele</v>
          </cell>
          <cell r="Q1461">
            <v>677549818</v>
          </cell>
          <cell r="R1461">
            <v>655999818</v>
          </cell>
          <cell r="S1461" t="str">
            <v>Vensa Mohammadu</v>
          </cell>
          <cell r="T1461" t="str">
            <v>GEORGES NAKHOUL</v>
          </cell>
          <cell r="U1461" t="str">
            <v>I H S</v>
          </cell>
        </row>
        <row r="1462">
          <cell r="A1462" t="str">
            <v>OST_071</v>
          </cell>
          <cell r="B1462" t="str">
            <v>IHS_MBD_002</v>
          </cell>
          <cell r="C1462" t="str">
            <v>OST_071</v>
          </cell>
          <cell r="D1462" t="str">
            <v>West</v>
          </cell>
          <cell r="E1462" t="str">
            <v>West</v>
          </cell>
          <cell r="F1462" t="str">
            <v>Mbouda-Lepi</v>
          </cell>
          <cell r="G1462" t="str">
            <v>P4</v>
          </cell>
          <cell r="H1462" t="str">
            <v>Grid-Gen</v>
          </cell>
          <cell r="I1462" t="str">
            <v>On Air</v>
          </cell>
          <cell r="J1462" t="str">
            <v>Outdoor</v>
          </cell>
          <cell r="K1462" t="str">
            <v>AC</v>
          </cell>
          <cell r="L1462" t="str">
            <v>I-Eng</v>
          </cell>
          <cell r="M1462" t="str">
            <v>Bafoussam</v>
          </cell>
          <cell r="N1462" t="str">
            <v>BAMBOUTOUS</v>
          </cell>
          <cell r="O1462" t="str">
            <v>MBOUDA</v>
          </cell>
          <cell r="P1462" t="str">
            <v>Samuel Ekouele</v>
          </cell>
          <cell r="Q1462">
            <v>677549818</v>
          </cell>
          <cell r="R1462">
            <v>655999818</v>
          </cell>
          <cell r="S1462" t="str">
            <v>Vensa Mohammadu</v>
          </cell>
          <cell r="T1462" t="str">
            <v>GEORGES NAKHOUL</v>
          </cell>
          <cell r="U1462" t="str">
            <v>I H S</v>
          </cell>
        </row>
        <row r="1463">
          <cell r="A1463" t="str">
            <v>OST_109</v>
          </cell>
          <cell r="B1463" t="str">
            <v>IHS_BMD_093</v>
          </cell>
          <cell r="C1463" t="str">
            <v>OST_109</v>
          </cell>
          <cell r="D1463" t="str">
            <v>West</v>
          </cell>
          <cell r="E1463" t="str">
            <v>West</v>
          </cell>
          <cell r="F1463" t="str">
            <v>Bfsam-Akwa</v>
          </cell>
          <cell r="G1463" t="str">
            <v>P4</v>
          </cell>
          <cell r="H1463" t="str">
            <v>Grid Only</v>
          </cell>
          <cell r="I1463" t="str">
            <v>On Air</v>
          </cell>
          <cell r="J1463" t="str">
            <v>Outdoor</v>
          </cell>
          <cell r="K1463" t="str">
            <v>AC</v>
          </cell>
          <cell r="L1463" t="str">
            <v>I-Eng</v>
          </cell>
          <cell r="M1463" t="str">
            <v>Bafoussam</v>
          </cell>
          <cell r="N1463" t="str">
            <v>MIFI</v>
          </cell>
          <cell r="O1463" t="str">
            <v>BAFOUSSAM</v>
          </cell>
          <cell r="P1463" t="str">
            <v>Samuel Ekouele</v>
          </cell>
          <cell r="Q1463">
            <v>677549818</v>
          </cell>
          <cell r="R1463">
            <v>655999818</v>
          </cell>
          <cell r="S1463" t="str">
            <v>Vensa Mohammadu</v>
          </cell>
          <cell r="T1463" t="str">
            <v>GEORGES NAKHOUL</v>
          </cell>
          <cell r="U1463" t="str">
            <v>I H S</v>
          </cell>
        </row>
        <row r="1464">
          <cell r="A1464" t="str">
            <v>OST_110</v>
          </cell>
          <cell r="B1464" t="str">
            <v>IHS_BAF_008</v>
          </cell>
          <cell r="C1464" t="str">
            <v>OST_110</v>
          </cell>
          <cell r="D1464" t="str">
            <v>West</v>
          </cell>
          <cell r="E1464" t="str">
            <v>West</v>
          </cell>
          <cell r="F1464" t="str">
            <v>Bfsam-Stade</v>
          </cell>
          <cell r="G1464" t="str">
            <v>P4</v>
          </cell>
          <cell r="H1464" t="str">
            <v>Grid Only</v>
          </cell>
          <cell r="I1464" t="str">
            <v>On Air</v>
          </cell>
          <cell r="J1464" t="str">
            <v>Outdoor</v>
          </cell>
          <cell r="K1464" t="str">
            <v>AC</v>
          </cell>
          <cell r="L1464" t="str">
            <v>I-Eng</v>
          </cell>
          <cell r="M1464" t="str">
            <v>Bafoussam</v>
          </cell>
          <cell r="N1464" t="str">
            <v>MIFI</v>
          </cell>
          <cell r="O1464" t="str">
            <v>BAFOUSSAM</v>
          </cell>
          <cell r="P1464" t="str">
            <v>Samuel Ekouele</v>
          </cell>
          <cell r="Q1464">
            <v>677549818</v>
          </cell>
          <cell r="R1464">
            <v>655999818</v>
          </cell>
          <cell r="S1464" t="str">
            <v>Vensa Mohammadu</v>
          </cell>
          <cell r="T1464" t="str">
            <v>GEORGES NAKHOUL</v>
          </cell>
          <cell r="U1464" t="str">
            <v>I H S</v>
          </cell>
        </row>
        <row r="1465">
          <cell r="A1465" t="str">
            <v>OST_170</v>
          </cell>
          <cell r="B1465" t="str">
            <v>IHS_BAF_310</v>
          </cell>
          <cell r="C1465" t="str">
            <v>OST_170</v>
          </cell>
          <cell r="D1465" t="str">
            <v>West</v>
          </cell>
          <cell r="E1465" t="str">
            <v>West</v>
          </cell>
          <cell r="F1465" t="str">
            <v>Bfsam Centre II</v>
          </cell>
          <cell r="G1465" t="str">
            <v>P4</v>
          </cell>
          <cell r="H1465" t="str">
            <v>Grid Only</v>
          </cell>
          <cell r="I1465" t="str">
            <v>On Air</v>
          </cell>
          <cell r="J1465" t="str">
            <v>Outdoor</v>
          </cell>
          <cell r="K1465" t="str">
            <v>AC</v>
          </cell>
          <cell r="L1465" t="str">
            <v>I-Eng</v>
          </cell>
          <cell r="M1465" t="str">
            <v>Bafoussam</v>
          </cell>
          <cell r="N1465" t="str">
            <v>MIFI</v>
          </cell>
          <cell r="O1465" t="str">
            <v>BAFOUSSAM</v>
          </cell>
          <cell r="P1465" t="str">
            <v>Samuel Ekouele</v>
          </cell>
          <cell r="Q1465">
            <v>677549818</v>
          </cell>
          <cell r="R1465">
            <v>655999818</v>
          </cell>
          <cell r="S1465" t="str">
            <v>Vensa Mohammadu</v>
          </cell>
          <cell r="T1465" t="str">
            <v>GEORGES NAKHOUL</v>
          </cell>
          <cell r="U1465" t="str">
            <v>I H S</v>
          </cell>
        </row>
        <row r="1466">
          <cell r="A1466" t="str">
            <v>OST_120</v>
          </cell>
          <cell r="B1466" t="str">
            <v>IHS_BAF_024</v>
          </cell>
          <cell r="C1466" t="str">
            <v>OST_120</v>
          </cell>
          <cell r="D1466" t="str">
            <v>West</v>
          </cell>
          <cell r="E1466" t="str">
            <v>West</v>
          </cell>
          <cell r="F1466" t="str">
            <v>Bfsam-Dienso</v>
          </cell>
          <cell r="G1466" t="str">
            <v>P4</v>
          </cell>
          <cell r="H1466" t="str">
            <v>Grid Only</v>
          </cell>
          <cell r="I1466" t="str">
            <v>On Air</v>
          </cell>
          <cell r="J1466" t="str">
            <v>Outdoor</v>
          </cell>
          <cell r="K1466" t="str">
            <v>AC</v>
          </cell>
          <cell r="L1466" t="str">
            <v>I-Eng</v>
          </cell>
          <cell r="M1466" t="str">
            <v>Bafoussam</v>
          </cell>
          <cell r="N1466" t="str">
            <v>MIFI</v>
          </cell>
          <cell r="O1466" t="str">
            <v>BAFOUSSAM</v>
          </cell>
          <cell r="P1466" t="str">
            <v>Samuel Ekouele</v>
          </cell>
          <cell r="Q1466">
            <v>677549818</v>
          </cell>
          <cell r="R1466">
            <v>655999818</v>
          </cell>
          <cell r="S1466" t="str">
            <v>Vensa Mohammadu</v>
          </cell>
          <cell r="T1466" t="str">
            <v>GEORGES NAKHOUL</v>
          </cell>
          <cell r="U1466" t="str">
            <v>I H S</v>
          </cell>
        </row>
        <row r="1467">
          <cell r="A1467" t="str">
            <v>OST_119</v>
          </cell>
          <cell r="B1467" t="str">
            <v>IHS_BAF_018</v>
          </cell>
          <cell r="C1467" t="str">
            <v>OST_119</v>
          </cell>
          <cell r="D1467" t="str">
            <v>West</v>
          </cell>
          <cell r="E1467" t="str">
            <v>West</v>
          </cell>
          <cell r="F1467" t="str">
            <v>Bfsam Ndiandam</v>
          </cell>
          <cell r="G1467" t="str">
            <v>P4</v>
          </cell>
          <cell r="H1467" t="str">
            <v>Grid Only</v>
          </cell>
          <cell r="I1467" t="str">
            <v>On Air</v>
          </cell>
          <cell r="J1467" t="str">
            <v>Outdoor</v>
          </cell>
          <cell r="K1467" t="str">
            <v>AC</v>
          </cell>
          <cell r="L1467" t="str">
            <v>I-Eng</v>
          </cell>
          <cell r="M1467" t="str">
            <v>Bafoussam</v>
          </cell>
          <cell r="N1467" t="str">
            <v>MIFI</v>
          </cell>
          <cell r="O1467" t="str">
            <v>BAFOUSSAM</v>
          </cell>
          <cell r="P1467" t="str">
            <v>Samuel Ekouele</v>
          </cell>
          <cell r="Q1467">
            <v>677549818</v>
          </cell>
          <cell r="R1467">
            <v>655999818</v>
          </cell>
          <cell r="S1467" t="str">
            <v>Vensa Mohammadu</v>
          </cell>
          <cell r="T1467" t="str">
            <v>GEORGES NAKHOUL</v>
          </cell>
          <cell r="U1467" t="str">
            <v>I H S</v>
          </cell>
        </row>
        <row r="1468">
          <cell r="A1468" t="str">
            <v>OST_002</v>
          </cell>
          <cell r="B1468" t="str">
            <v>IHS_BAF_020</v>
          </cell>
          <cell r="C1468" t="str">
            <v>OST_002</v>
          </cell>
          <cell r="D1468" t="str">
            <v>West</v>
          </cell>
          <cell r="E1468" t="str">
            <v>West</v>
          </cell>
          <cell r="F1468" t="str">
            <v>bfsam-Kamkouop</v>
          </cell>
          <cell r="G1468" t="str">
            <v>P4</v>
          </cell>
          <cell r="H1468" t="str">
            <v>Grid-Gen</v>
          </cell>
          <cell r="I1468" t="str">
            <v>On Air</v>
          </cell>
          <cell r="J1468" t="str">
            <v>Indoor</v>
          </cell>
          <cell r="K1468" t="str">
            <v>AC</v>
          </cell>
          <cell r="L1468" t="str">
            <v>I-Eng</v>
          </cell>
          <cell r="M1468" t="str">
            <v>Bafoussam</v>
          </cell>
          <cell r="N1468" t="str">
            <v>MIFI</v>
          </cell>
          <cell r="O1468" t="str">
            <v>BAFOUSSAM</v>
          </cell>
          <cell r="P1468" t="str">
            <v>Samuel Ekouele</v>
          </cell>
          <cell r="Q1468">
            <v>677549818</v>
          </cell>
          <cell r="R1468">
            <v>655999818</v>
          </cell>
          <cell r="S1468" t="str">
            <v>Vensa Mohammadu</v>
          </cell>
          <cell r="T1468" t="str">
            <v>GEORGES NAKHOUL</v>
          </cell>
          <cell r="U1468" t="str">
            <v>I H S</v>
          </cell>
        </row>
        <row r="1469">
          <cell r="A1469" t="str">
            <v>OST_107</v>
          </cell>
          <cell r="B1469" t="str">
            <v>IHS_BAF_005</v>
          </cell>
          <cell r="C1469" t="str">
            <v>OST_107</v>
          </cell>
          <cell r="D1469" t="str">
            <v>West</v>
          </cell>
          <cell r="E1469" t="str">
            <v>West</v>
          </cell>
          <cell r="F1469" t="str">
            <v>Bfsam-Nylon</v>
          </cell>
          <cell r="G1469" t="str">
            <v>P4</v>
          </cell>
          <cell r="H1469" t="str">
            <v>Grid-Gen</v>
          </cell>
          <cell r="I1469" t="str">
            <v>On Air</v>
          </cell>
          <cell r="J1469" t="str">
            <v>Outdoor</v>
          </cell>
          <cell r="K1469" t="str">
            <v>AC</v>
          </cell>
          <cell r="L1469" t="str">
            <v>I-Eng</v>
          </cell>
          <cell r="M1469" t="str">
            <v>Bafoussam</v>
          </cell>
          <cell r="N1469" t="str">
            <v>MIFI</v>
          </cell>
          <cell r="O1469" t="str">
            <v>BAFOUSSAM</v>
          </cell>
          <cell r="P1469" t="str">
            <v>Samuel Ekouele</v>
          </cell>
          <cell r="Q1469">
            <v>677549818</v>
          </cell>
          <cell r="R1469">
            <v>655999818</v>
          </cell>
          <cell r="S1469" t="str">
            <v>Vensa Mohammadu</v>
          </cell>
          <cell r="T1469" t="str">
            <v>GEORGES NAKHOUL</v>
          </cell>
          <cell r="U1469" t="str">
            <v>I H S</v>
          </cell>
        </row>
        <row r="1470">
          <cell r="A1470" t="str">
            <v>OST_134</v>
          </cell>
          <cell r="B1470" t="str">
            <v>IHS_BAF_100</v>
          </cell>
          <cell r="C1470" t="str">
            <v>OST_134</v>
          </cell>
          <cell r="D1470" t="str">
            <v>West</v>
          </cell>
          <cell r="E1470" t="str">
            <v>West</v>
          </cell>
          <cell r="F1470" t="str">
            <v>Bfsam-Gabon-Bar (Bfsam-Brasserie)</v>
          </cell>
          <cell r="G1470" t="str">
            <v>P4</v>
          </cell>
          <cell r="H1470" t="str">
            <v>Grid-Gen</v>
          </cell>
          <cell r="I1470" t="str">
            <v>On Air</v>
          </cell>
          <cell r="J1470" t="str">
            <v>Outdoor</v>
          </cell>
          <cell r="K1470" t="str">
            <v>AC</v>
          </cell>
          <cell r="L1470" t="str">
            <v>I-Eng</v>
          </cell>
          <cell r="M1470" t="str">
            <v>Bafoussam</v>
          </cell>
          <cell r="N1470" t="str">
            <v>MIFI</v>
          </cell>
          <cell r="O1470" t="str">
            <v>BAFOUSSAM</v>
          </cell>
          <cell r="P1470" t="str">
            <v>Samuel Ekouele</v>
          </cell>
          <cell r="Q1470">
            <v>677549818</v>
          </cell>
          <cell r="R1470">
            <v>655999818</v>
          </cell>
          <cell r="S1470" t="str">
            <v>Vensa Mohammadu</v>
          </cell>
          <cell r="T1470" t="str">
            <v>GEORGES NAKHOUL</v>
          </cell>
          <cell r="U1470" t="str">
            <v>I H S</v>
          </cell>
        </row>
        <row r="1471">
          <cell r="A1471" t="str">
            <v>OST_078</v>
          </cell>
          <cell r="B1471" t="str">
            <v>IHS_BAF_002</v>
          </cell>
          <cell r="C1471" t="str">
            <v>OST_078</v>
          </cell>
          <cell r="D1471" t="str">
            <v>West</v>
          </cell>
          <cell r="E1471" t="str">
            <v>West</v>
          </cell>
          <cell r="F1471" t="str">
            <v>Bfsam-Centre</v>
          </cell>
          <cell r="G1471" t="str">
            <v>P4</v>
          </cell>
          <cell r="H1471" t="str">
            <v>Grid Only</v>
          </cell>
          <cell r="I1471" t="str">
            <v>On Air</v>
          </cell>
          <cell r="J1471" t="str">
            <v>Indoor</v>
          </cell>
          <cell r="K1471" t="str">
            <v>AC</v>
          </cell>
          <cell r="L1471" t="str">
            <v>I-Eng</v>
          </cell>
          <cell r="M1471" t="str">
            <v>Bafoussam</v>
          </cell>
          <cell r="N1471" t="str">
            <v>MIFI</v>
          </cell>
          <cell r="O1471" t="str">
            <v>BAFOUSSAM</v>
          </cell>
          <cell r="P1471" t="str">
            <v>Samuel Ekouele</v>
          </cell>
          <cell r="Q1471">
            <v>677549818</v>
          </cell>
          <cell r="R1471">
            <v>655999818</v>
          </cell>
          <cell r="S1471" t="str">
            <v>Vensa Mohammadu</v>
          </cell>
          <cell r="T1471" t="str">
            <v>GEORGES NAKHOUL</v>
          </cell>
          <cell r="U1471" t="str">
            <v>I H S</v>
          </cell>
        </row>
        <row r="1472">
          <cell r="A1472" t="str">
            <v>OST_210</v>
          </cell>
          <cell r="B1472" t="str">
            <v>IHS_BAF_105</v>
          </cell>
          <cell r="C1472" t="str">
            <v>OST_210</v>
          </cell>
          <cell r="D1472" t="str">
            <v>West</v>
          </cell>
          <cell r="E1472" t="str">
            <v>West</v>
          </cell>
          <cell r="F1472" t="str">
            <v>PENKA MICHEL</v>
          </cell>
          <cell r="G1472" t="str">
            <v>P4</v>
          </cell>
          <cell r="H1472" t="str">
            <v>Grid-Gen</v>
          </cell>
          <cell r="I1472" t="str">
            <v>On Air</v>
          </cell>
          <cell r="J1472" t="str">
            <v>Outdoor</v>
          </cell>
          <cell r="K1472" t="str">
            <v>AC</v>
          </cell>
          <cell r="L1472" t="str">
            <v>I-Eng</v>
          </cell>
          <cell r="M1472" t="str">
            <v>Dschang</v>
          </cell>
          <cell r="N1472" t="str">
            <v>MENOUA</v>
          </cell>
          <cell r="O1472" t="str">
            <v>PENKA MICHEL</v>
          </cell>
          <cell r="P1472" t="str">
            <v>Samuel Ekouele</v>
          </cell>
          <cell r="Q1472">
            <v>677549818</v>
          </cell>
          <cell r="R1472">
            <v>655999818</v>
          </cell>
          <cell r="S1472" t="str">
            <v>Vensa Mohammadu</v>
          </cell>
          <cell r="T1472" t="str">
            <v>GEORGES NAKHOUL</v>
          </cell>
          <cell r="U1472" t="str">
            <v>I H S</v>
          </cell>
        </row>
        <row r="1473">
          <cell r="A1473" t="str">
            <v>NRO_087</v>
          </cell>
          <cell r="B1473" t="str">
            <v>IHS_KMB_120</v>
          </cell>
          <cell r="C1473" t="str">
            <v>NRO_087</v>
          </cell>
          <cell r="D1473" t="str">
            <v>West</v>
          </cell>
          <cell r="E1473" t="str">
            <v>West</v>
          </cell>
          <cell r="F1473" t="str">
            <v>Mendji</v>
          </cell>
          <cell r="G1473" t="str">
            <v>P4</v>
          </cell>
          <cell r="H1473" t="str">
            <v>Hybrid-Gen</v>
          </cell>
          <cell r="I1473" t="str">
            <v>On Air</v>
          </cell>
          <cell r="J1473" t="str">
            <v>Outdoor</v>
          </cell>
          <cell r="K1473" t="str">
            <v>AC</v>
          </cell>
          <cell r="L1473" t="str">
            <v>I-Eng</v>
          </cell>
          <cell r="M1473" t="str">
            <v>Dschang</v>
          </cell>
          <cell r="N1473" t="str">
            <v>LEBIALEM</v>
          </cell>
          <cell r="O1473" t="str">
            <v>MENDJI</v>
          </cell>
          <cell r="P1473" t="str">
            <v>Samuel Ekouele</v>
          </cell>
          <cell r="Q1473">
            <v>677549818</v>
          </cell>
          <cell r="R1473">
            <v>655999818</v>
          </cell>
          <cell r="S1473" t="str">
            <v>Vensa Mohammadu</v>
          </cell>
          <cell r="T1473" t="str">
            <v>GEORGES NAKHOUL</v>
          </cell>
          <cell r="U1473" t="str">
            <v>I H S</v>
          </cell>
        </row>
        <row r="1474">
          <cell r="A1474" t="str">
            <v>OST_162</v>
          </cell>
          <cell r="B1474" t="str">
            <v>IHS_BAF_042</v>
          </cell>
          <cell r="C1474" t="str">
            <v>OST_162</v>
          </cell>
          <cell r="D1474" t="str">
            <v>West</v>
          </cell>
          <cell r="E1474" t="str">
            <v>West</v>
          </cell>
          <cell r="F1474" t="str">
            <v>Bameka</v>
          </cell>
          <cell r="G1474" t="str">
            <v>P4</v>
          </cell>
          <cell r="H1474" t="str">
            <v>Grid-Gen</v>
          </cell>
          <cell r="I1474" t="str">
            <v>On Air</v>
          </cell>
          <cell r="J1474" t="str">
            <v>Outdoor</v>
          </cell>
          <cell r="K1474" t="str">
            <v>AC</v>
          </cell>
          <cell r="L1474" t="str">
            <v>I-Eng</v>
          </cell>
          <cell r="M1474" t="str">
            <v>Bafoussam</v>
          </cell>
          <cell r="N1474" t="str">
            <v>HAUTS-PLATEAUX</v>
          </cell>
          <cell r="O1474" t="str">
            <v>BAMENDJOU</v>
          </cell>
          <cell r="P1474" t="str">
            <v>Samuel Ekouele</v>
          </cell>
          <cell r="Q1474">
            <v>677549818</v>
          </cell>
          <cell r="R1474">
            <v>655999818</v>
          </cell>
          <cell r="S1474" t="str">
            <v>Vensa Mohammadu</v>
          </cell>
          <cell r="T1474" t="str">
            <v>GEORGES NAKHOUL</v>
          </cell>
          <cell r="U1474" t="str">
            <v>I H S</v>
          </cell>
        </row>
        <row r="1475">
          <cell r="A1475" t="str">
            <v>OST_267</v>
          </cell>
          <cell r="B1475" t="str">
            <v>IHS_DCG_017</v>
          </cell>
          <cell r="C1475" t="str">
            <v>OST_267</v>
          </cell>
          <cell r="D1475" t="str">
            <v>West</v>
          </cell>
          <cell r="E1475" t="str">
            <v>West</v>
          </cell>
          <cell r="F1475" t="str">
            <v>Dschang Lycee Technique-IHS</v>
          </cell>
          <cell r="G1475" t="str">
            <v>P4</v>
          </cell>
          <cell r="H1475" t="str">
            <v>Grid-Gen</v>
          </cell>
          <cell r="I1475" t="str">
            <v>On Air</v>
          </cell>
          <cell r="J1475" t="str">
            <v>Outdoor</v>
          </cell>
          <cell r="K1475" t="str">
            <v>AC</v>
          </cell>
          <cell r="L1475" t="str">
            <v>I-Eng</v>
          </cell>
          <cell r="M1475" t="str">
            <v>Dschang</v>
          </cell>
          <cell r="N1475" t="str">
            <v>MENOUA</v>
          </cell>
          <cell r="O1475" t="str">
            <v>DSCHANG</v>
          </cell>
          <cell r="P1475" t="str">
            <v>Samuel Ekouele</v>
          </cell>
          <cell r="Q1475">
            <v>677549818</v>
          </cell>
          <cell r="R1475">
            <v>655999818</v>
          </cell>
          <cell r="S1475" t="str">
            <v>Vensa Mohammadu</v>
          </cell>
          <cell r="T1475" t="str">
            <v>GEORGES NAKHOUL</v>
          </cell>
          <cell r="U1475" t="str">
            <v>I H S</v>
          </cell>
        </row>
        <row r="1476">
          <cell r="A1476" t="str">
            <v>SUO_133</v>
          </cell>
          <cell r="B1476" t="str">
            <v>IHS_KMB_072</v>
          </cell>
          <cell r="C1476" t="str">
            <v>SUO_133</v>
          </cell>
          <cell r="D1476" t="str">
            <v>West</v>
          </cell>
          <cell r="E1476" t="str">
            <v>West</v>
          </cell>
          <cell r="F1476" t="str">
            <v>Alou</v>
          </cell>
          <cell r="G1476" t="str">
            <v>P4</v>
          </cell>
          <cell r="H1476" t="str">
            <v>Grid-Gen</v>
          </cell>
          <cell r="I1476" t="str">
            <v>On Air</v>
          </cell>
          <cell r="J1476" t="str">
            <v>Indoor</v>
          </cell>
          <cell r="K1476" t="str">
            <v>AC</v>
          </cell>
          <cell r="L1476" t="str">
            <v>I-Eng</v>
          </cell>
          <cell r="M1476" t="str">
            <v>Dschang</v>
          </cell>
          <cell r="N1476" t="str">
            <v>LEBIALEM</v>
          </cell>
          <cell r="O1476" t="str">
            <v>ALOU</v>
          </cell>
          <cell r="P1476" t="str">
            <v>Samuel Ekouele</v>
          </cell>
          <cell r="Q1476">
            <v>677549818</v>
          </cell>
          <cell r="R1476">
            <v>655999818</v>
          </cell>
          <cell r="S1476" t="str">
            <v>Vensa Mohammadu</v>
          </cell>
          <cell r="T1476" t="str">
            <v>GEORGES NAKHOUL</v>
          </cell>
          <cell r="U1476" t="str">
            <v>I H S</v>
          </cell>
        </row>
        <row r="1477">
          <cell r="A1477" t="str">
            <v>OST_172</v>
          </cell>
          <cell r="B1477" t="str">
            <v>IHS_BAF_011</v>
          </cell>
          <cell r="C1477" t="str">
            <v>OST_172</v>
          </cell>
          <cell r="D1477" t="str">
            <v>West</v>
          </cell>
          <cell r="E1477" t="str">
            <v>West</v>
          </cell>
          <cell r="F1477" t="str">
            <v>Bfsam Water Tower</v>
          </cell>
          <cell r="G1477" t="str">
            <v>P4</v>
          </cell>
          <cell r="H1477" t="str">
            <v>Grid-Gen</v>
          </cell>
          <cell r="I1477" t="str">
            <v>On Air</v>
          </cell>
          <cell r="J1477" t="str">
            <v>Indoor</v>
          </cell>
          <cell r="K1477" t="str">
            <v>AC</v>
          </cell>
          <cell r="L1477" t="str">
            <v>I-Eng</v>
          </cell>
          <cell r="M1477" t="str">
            <v>Bafoussam</v>
          </cell>
          <cell r="N1477" t="str">
            <v>MIFI</v>
          </cell>
          <cell r="O1477" t="str">
            <v>BAFOUSSAM</v>
          </cell>
          <cell r="P1477" t="str">
            <v>Samuel Ekouele</v>
          </cell>
          <cell r="Q1477">
            <v>677549818</v>
          </cell>
          <cell r="R1477">
            <v>655999818</v>
          </cell>
          <cell r="S1477" t="str">
            <v>Vensa Mohammadu</v>
          </cell>
          <cell r="T1477" t="str">
            <v>GEORGES NAKHOUL</v>
          </cell>
          <cell r="U1477" t="str">
            <v>I H S</v>
          </cell>
        </row>
        <row r="1478">
          <cell r="A1478" t="str">
            <v>SUO_136</v>
          </cell>
          <cell r="B1478" t="str">
            <v>IHS_KMB_071</v>
          </cell>
          <cell r="C1478" t="str">
            <v>SUO_136</v>
          </cell>
          <cell r="D1478" t="str">
            <v>West</v>
          </cell>
          <cell r="E1478" t="str">
            <v>West</v>
          </cell>
          <cell r="F1478" t="str">
            <v>Alou Repeater</v>
          </cell>
          <cell r="G1478" t="str">
            <v>P4</v>
          </cell>
          <cell r="H1478" t="str">
            <v>Grid-Gen</v>
          </cell>
          <cell r="I1478" t="str">
            <v>On Air</v>
          </cell>
          <cell r="J1478" t="str">
            <v>Indoor</v>
          </cell>
          <cell r="K1478" t="str">
            <v>AC</v>
          </cell>
          <cell r="L1478" t="str">
            <v>I-Eng</v>
          </cell>
          <cell r="M1478" t="str">
            <v>Dschang</v>
          </cell>
          <cell r="N1478" t="str">
            <v>MENOUA</v>
          </cell>
          <cell r="O1478" t="str">
            <v>FONGO-TONGO</v>
          </cell>
          <cell r="P1478" t="str">
            <v>Samuel Ekouele</v>
          </cell>
          <cell r="Q1478">
            <v>677549818</v>
          </cell>
          <cell r="R1478">
            <v>655999818</v>
          </cell>
          <cell r="S1478" t="str">
            <v>Vensa Mohammadu</v>
          </cell>
          <cell r="T1478" t="str">
            <v>GEORGES NAKHOUL</v>
          </cell>
          <cell r="U1478" t="str">
            <v>I H S</v>
          </cell>
        </row>
        <row r="1479">
          <cell r="A1479" t="str">
            <v>OST_166</v>
          </cell>
          <cell r="B1479" t="str">
            <v>IHS_BAF_030</v>
          </cell>
          <cell r="C1479" t="str">
            <v>OST_166</v>
          </cell>
          <cell r="D1479" t="str">
            <v>West</v>
          </cell>
          <cell r="E1479" t="str">
            <v>West</v>
          </cell>
          <cell r="F1479" t="str">
            <v>Bfsam Leproserie</v>
          </cell>
          <cell r="G1479" t="str">
            <v>P4</v>
          </cell>
          <cell r="H1479" t="str">
            <v>Grid-Gen</v>
          </cell>
          <cell r="I1479" t="str">
            <v>On Air</v>
          </cell>
          <cell r="J1479" t="str">
            <v>Outdoor</v>
          </cell>
          <cell r="K1479" t="str">
            <v>AC</v>
          </cell>
          <cell r="L1479" t="str">
            <v>I-Eng</v>
          </cell>
          <cell r="M1479" t="str">
            <v>Bafoussam</v>
          </cell>
          <cell r="N1479" t="str">
            <v>MIFI</v>
          </cell>
          <cell r="O1479" t="str">
            <v>BAFOUSSAM</v>
          </cell>
          <cell r="P1479" t="str">
            <v>Samuel Ekouele</v>
          </cell>
          <cell r="Q1479">
            <v>677549818</v>
          </cell>
          <cell r="R1479">
            <v>655999818</v>
          </cell>
          <cell r="S1479" t="str">
            <v>Vensa Mohammadu</v>
          </cell>
          <cell r="T1479" t="str">
            <v>GEORGES NAKHOUL</v>
          </cell>
          <cell r="U1479" t="str">
            <v>I H S</v>
          </cell>
        </row>
        <row r="1480">
          <cell r="A1480" t="str">
            <v>OST_146</v>
          </cell>
          <cell r="B1480" t="str">
            <v>IHS_BAF_035</v>
          </cell>
          <cell r="C1480" t="str">
            <v>OST_146</v>
          </cell>
          <cell r="D1480" t="str">
            <v>West</v>
          </cell>
          <cell r="E1480" t="str">
            <v>West</v>
          </cell>
          <cell r="F1480" t="str">
            <v>Kamkop</v>
          </cell>
          <cell r="G1480" t="str">
            <v>P4</v>
          </cell>
          <cell r="H1480" t="str">
            <v>Grid-Gen</v>
          </cell>
          <cell r="I1480" t="str">
            <v>On Air</v>
          </cell>
          <cell r="J1480" t="str">
            <v>Outdoor</v>
          </cell>
          <cell r="K1480" t="str">
            <v>AC</v>
          </cell>
          <cell r="L1480" t="str">
            <v>I-Eng</v>
          </cell>
          <cell r="M1480" t="str">
            <v>Bafoussam</v>
          </cell>
          <cell r="N1480" t="str">
            <v>MIFI</v>
          </cell>
          <cell r="O1480" t="str">
            <v>BAFOUSSAM</v>
          </cell>
          <cell r="P1480" t="str">
            <v>Samuel Ekouele</v>
          </cell>
          <cell r="Q1480">
            <v>677549818</v>
          </cell>
          <cell r="R1480">
            <v>655999818</v>
          </cell>
          <cell r="S1480" t="str">
            <v>Vensa Mohammadu</v>
          </cell>
          <cell r="T1480" t="str">
            <v>GEORGES NAKHOUL</v>
          </cell>
          <cell r="U1480" t="str">
            <v>I H S</v>
          </cell>
        </row>
        <row r="1481">
          <cell r="A1481" t="str">
            <v>OST_118</v>
          </cell>
          <cell r="B1481" t="str">
            <v>IHS_BAF_016</v>
          </cell>
          <cell r="C1481" t="str">
            <v>OST_118</v>
          </cell>
          <cell r="D1481" t="str">
            <v>West</v>
          </cell>
          <cell r="E1481" t="str">
            <v>West</v>
          </cell>
          <cell r="F1481" t="str">
            <v>Bafoussam Tyo</v>
          </cell>
          <cell r="G1481" t="str">
            <v>P4</v>
          </cell>
          <cell r="H1481" t="str">
            <v>Grid-Gen</v>
          </cell>
          <cell r="I1481" t="str">
            <v>On Air</v>
          </cell>
          <cell r="J1481" t="str">
            <v>Outdoor</v>
          </cell>
          <cell r="K1481" t="str">
            <v>AC</v>
          </cell>
          <cell r="L1481" t="str">
            <v>I-Eng</v>
          </cell>
          <cell r="M1481" t="str">
            <v>Bafoussam</v>
          </cell>
          <cell r="N1481" t="str">
            <v>MIFI</v>
          </cell>
          <cell r="O1481" t="str">
            <v>BAFOUSSAM</v>
          </cell>
          <cell r="P1481" t="str">
            <v>Samuel Ekouele</v>
          </cell>
          <cell r="Q1481">
            <v>677549818</v>
          </cell>
          <cell r="R1481">
            <v>655999818</v>
          </cell>
          <cell r="S1481" t="str">
            <v>Vensa Mohammadu</v>
          </cell>
          <cell r="T1481" t="str">
            <v>GEORGES NAKHOUL</v>
          </cell>
          <cell r="U1481" t="str">
            <v>I H S</v>
          </cell>
        </row>
        <row r="1482">
          <cell r="A1482" t="str">
            <v>OST_169</v>
          </cell>
          <cell r="B1482" t="str">
            <v>IHS_BAF_026</v>
          </cell>
          <cell r="C1482" t="str">
            <v>OST_169</v>
          </cell>
          <cell r="D1482" t="str">
            <v>West</v>
          </cell>
          <cell r="E1482" t="str">
            <v>West</v>
          </cell>
          <cell r="F1482" t="str">
            <v>Bafsam Baleng</v>
          </cell>
          <cell r="G1482" t="str">
            <v>P4</v>
          </cell>
          <cell r="H1482" t="str">
            <v>Grid-Gen</v>
          </cell>
          <cell r="I1482" t="str">
            <v>On Air</v>
          </cell>
          <cell r="J1482" t="str">
            <v>Outdoor</v>
          </cell>
          <cell r="K1482" t="str">
            <v>AC</v>
          </cell>
          <cell r="L1482" t="str">
            <v>I-Eng</v>
          </cell>
          <cell r="M1482" t="str">
            <v>Bafoussam</v>
          </cell>
          <cell r="N1482" t="str">
            <v>MIFI</v>
          </cell>
          <cell r="O1482" t="str">
            <v>BAFOUSSAM</v>
          </cell>
          <cell r="P1482" t="str">
            <v>Samuel Ekouele</v>
          </cell>
          <cell r="Q1482">
            <v>677549818</v>
          </cell>
          <cell r="R1482">
            <v>655999818</v>
          </cell>
          <cell r="S1482" t="str">
            <v>Vensa Mohammadu</v>
          </cell>
          <cell r="T1482" t="str">
            <v>GEORGES NAKHOUL</v>
          </cell>
          <cell r="U1482" t="str">
            <v>I H S</v>
          </cell>
        </row>
        <row r="1483">
          <cell r="A1483" t="str">
            <v>OST_151</v>
          </cell>
          <cell r="B1483" t="str">
            <v>IHS_BAF_036</v>
          </cell>
          <cell r="C1483" t="str">
            <v>OST_151</v>
          </cell>
          <cell r="D1483" t="str">
            <v>West</v>
          </cell>
          <cell r="E1483" t="str">
            <v>West</v>
          </cell>
          <cell r="F1483" t="str">
            <v>BANSOA</v>
          </cell>
          <cell r="G1483" t="str">
            <v>P4</v>
          </cell>
          <cell r="H1483" t="str">
            <v>Grid-Gen</v>
          </cell>
          <cell r="I1483" t="str">
            <v>On Air</v>
          </cell>
          <cell r="J1483" t="str">
            <v>Outdoor</v>
          </cell>
          <cell r="K1483" t="str">
            <v>AC</v>
          </cell>
          <cell r="L1483" t="str">
            <v>I-Eng</v>
          </cell>
          <cell r="M1483" t="str">
            <v>Dschang</v>
          </cell>
          <cell r="N1483" t="str">
            <v>MENOUA</v>
          </cell>
          <cell r="O1483" t="str">
            <v>PENKA MICHEL</v>
          </cell>
          <cell r="P1483" t="str">
            <v>Samuel Ekouele</v>
          </cell>
          <cell r="Q1483">
            <v>677549818</v>
          </cell>
          <cell r="R1483">
            <v>655999818</v>
          </cell>
          <cell r="S1483" t="str">
            <v>Vensa Mohammadu</v>
          </cell>
          <cell r="T1483" t="str">
            <v>GEORGES NAKHOUL</v>
          </cell>
          <cell r="U1483" t="str">
            <v>I H S</v>
          </cell>
        </row>
        <row r="1484">
          <cell r="A1484" t="str">
            <v>OST_139</v>
          </cell>
          <cell r="B1484" t="str">
            <v>IHS_DCG_027</v>
          </cell>
          <cell r="C1484" t="str">
            <v>OST_139</v>
          </cell>
          <cell r="D1484" t="str">
            <v>West</v>
          </cell>
          <cell r="E1484" t="str">
            <v>West</v>
          </cell>
          <cell r="F1484" t="str">
            <v>FOKOUE</v>
          </cell>
          <cell r="G1484" t="str">
            <v>P4</v>
          </cell>
          <cell r="H1484" t="str">
            <v>Grid-Gen</v>
          </cell>
          <cell r="I1484" t="str">
            <v>On Air</v>
          </cell>
          <cell r="J1484" t="str">
            <v>Outdoor</v>
          </cell>
          <cell r="K1484" t="str">
            <v>AC</v>
          </cell>
          <cell r="L1484" t="str">
            <v>I-Eng</v>
          </cell>
          <cell r="M1484" t="str">
            <v>Dschang</v>
          </cell>
          <cell r="N1484" t="str">
            <v>MENOUA</v>
          </cell>
          <cell r="O1484" t="str">
            <v>FOKOUE</v>
          </cell>
          <cell r="P1484" t="str">
            <v>Samuel Ekouele</v>
          </cell>
          <cell r="Q1484">
            <v>677549818</v>
          </cell>
          <cell r="R1484">
            <v>655999818</v>
          </cell>
          <cell r="S1484" t="str">
            <v>Vensa Mohammadu</v>
          </cell>
          <cell r="T1484" t="str">
            <v>GEORGES NAKHOUL</v>
          </cell>
          <cell r="U1484" t="str">
            <v>I H S</v>
          </cell>
        </row>
        <row r="1485">
          <cell r="A1485" t="str">
            <v>OST_150</v>
          </cell>
          <cell r="B1485" t="str">
            <v>IHS_MBD_009</v>
          </cell>
          <cell r="C1485" t="str">
            <v>OST_150</v>
          </cell>
          <cell r="D1485" t="str">
            <v>West</v>
          </cell>
          <cell r="E1485" t="str">
            <v>West</v>
          </cell>
          <cell r="F1485" t="str">
            <v>Bafounda-IHS</v>
          </cell>
          <cell r="G1485" t="str">
            <v>P4</v>
          </cell>
          <cell r="H1485" t="str">
            <v>Grid-Gen</v>
          </cell>
          <cell r="I1485" t="str">
            <v>On Air</v>
          </cell>
          <cell r="J1485" t="str">
            <v>Outdoor</v>
          </cell>
          <cell r="K1485" t="str">
            <v>AC</v>
          </cell>
          <cell r="L1485" t="str">
            <v>I-Eng</v>
          </cell>
          <cell r="M1485" t="str">
            <v>Bafoussam</v>
          </cell>
          <cell r="N1485" t="str">
            <v>BAMBOUTOUS</v>
          </cell>
          <cell r="O1485" t="str">
            <v>MBOUDA</v>
          </cell>
          <cell r="P1485" t="str">
            <v>Samuel Ekouele</v>
          </cell>
          <cell r="Q1485">
            <v>677549818</v>
          </cell>
          <cell r="R1485">
            <v>655999818</v>
          </cell>
          <cell r="S1485" t="str">
            <v>Vensa Mohammadu</v>
          </cell>
          <cell r="T1485" t="str">
            <v>GEORGES NAKHOUL</v>
          </cell>
          <cell r="U1485" t="str">
            <v>I H S</v>
          </cell>
        </row>
        <row r="1486">
          <cell r="A1486" t="str">
            <v>OST_213</v>
          </cell>
          <cell r="B1486" t="str">
            <v>IHS_BAF_031</v>
          </cell>
          <cell r="C1486" t="str">
            <v>OST_213</v>
          </cell>
          <cell r="D1486" t="str">
            <v>West</v>
          </cell>
          <cell r="E1486" t="str">
            <v>West</v>
          </cell>
          <cell r="F1486" t="str">
            <v>Bafoussam Tayim</v>
          </cell>
          <cell r="G1486" t="str">
            <v>P4</v>
          </cell>
          <cell r="H1486" t="str">
            <v>Grid-Gen</v>
          </cell>
          <cell r="I1486" t="str">
            <v>On Air</v>
          </cell>
          <cell r="J1486" t="str">
            <v>Outdoor</v>
          </cell>
          <cell r="K1486" t="str">
            <v>AC</v>
          </cell>
          <cell r="L1486" t="str">
            <v>I-Eng</v>
          </cell>
          <cell r="M1486" t="str">
            <v>Bafoussam</v>
          </cell>
          <cell r="N1486" t="str">
            <v>MIFI</v>
          </cell>
          <cell r="O1486" t="str">
            <v>BAFOUSSAM</v>
          </cell>
          <cell r="P1486" t="str">
            <v>Samuel Ekouele</v>
          </cell>
          <cell r="Q1486">
            <v>677549818</v>
          </cell>
          <cell r="R1486">
            <v>655999818</v>
          </cell>
          <cell r="S1486" t="str">
            <v>Vensa Mohammadu</v>
          </cell>
          <cell r="T1486" t="str">
            <v>GEORGES NAKHOUL</v>
          </cell>
          <cell r="U1486" t="str">
            <v>I H S</v>
          </cell>
        </row>
        <row r="1487">
          <cell r="A1487" t="str">
            <v>OST_214</v>
          </cell>
          <cell r="B1487" t="str">
            <v>IHS_BAF_025</v>
          </cell>
          <cell r="C1487" t="str">
            <v>OST_214</v>
          </cell>
          <cell r="D1487" t="str">
            <v>West</v>
          </cell>
          <cell r="E1487" t="str">
            <v>West</v>
          </cell>
          <cell r="F1487" t="str">
            <v>BAFOUSSAM MARIE RURALE</v>
          </cell>
          <cell r="G1487" t="str">
            <v>P4</v>
          </cell>
          <cell r="H1487" t="str">
            <v>Grid-Gen</v>
          </cell>
          <cell r="I1487" t="str">
            <v>On Air</v>
          </cell>
          <cell r="J1487" t="str">
            <v>Outdoor</v>
          </cell>
          <cell r="K1487" t="str">
            <v>AC</v>
          </cell>
          <cell r="L1487" t="str">
            <v>I-Eng</v>
          </cell>
          <cell r="M1487" t="str">
            <v>Bafoussam</v>
          </cell>
          <cell r="N1487" t="str">
            <v>MIFI</v>
          </cell>
          <cell r="O1487" t="str">
            <v>BAFOUSSAM</v>
          </cell>
          <cell r="P1487" t="str">
            <v>Samuel Ekouele</v>
          </cell>
          <cell r="Q1487">
            <v>677549818</v>
          </cell>
          <cell r="R1487">
            <v>655999818</v>
          </cell>
          <cell r="S1487" t="str">
            <v>Vensa Mohammadu</v>
          </cell>
          <cell r="T1487" t="str">
            <v>GEORGES NAKHOUL</v>
          </cell>
          <cell r="U1487" t="str">
            <v>I H S</v>
          </cell>
        </row>
        <row r="1488">
          <cell r="A1488" t="str">
            <v>OST_108</v>
          </cell>
          <cell r="B1488" t="str">
            <v>IHS_DCG_018</v>
          </cell>
          <cell r="C1488" t="str">
            <v>OST_108</v>
          </cell>
          <cell r="D1488" t="str">
            <v>West</v>
          </cell>
          <cell r="E1488" t="str">
            <v>West</v>
          </cell>
          <cell r="F1488" t="str">
            <v>Bafou-Badzifeng</v>
          </cell>
          <cell r="G1488" t="str">
            <v>P5</v>
          </cell>
          <cell r="H1488" t="str">
            <v>Grid-Gen</v>
          </cell>
          <cell r="I1488" t="str">
            <v>On Air</v>
          </cell>
          <cell r="J1488" t="str">
            <v>Outdoor</v>
          </cell>
          <cell r="K1488" t="str">
            <v>AC</v>
          </cell>
          <cell r="L1488" t="str">
            <v>I-Eng</v>
          </cell>
          <cell r="M1488" t="str">
            <v>Dschang</v>
          </cell>
          <cell r="N1488" t="str">
            <v>MENOUA</v>
          </cell>
          <cell r="O1488" t="str">
            <v>NKONGHNI</v>
          </cell>
          <cell r="P1488" t="str">
            <v>Samuel Ekouele</v>
          </cell>
          <cell r="Q1488">
            <v>677549818</v>
          </cell>
          <cell r="R1488">
            <v>655999818</v>
          </cell>
          <cell r="S1488" t="str">
            <v>Vensa Mohammadu</v>
          </cell>
          <cell r="T1488" t="str">
            <v>GEORGES NAKHOUL</v>
          </cell>
          <cell r="U1488" t="str">
            <v>I H S</v>
          </cell>
        </row>
        <row r="1489">
          <cell r="A1489" t="str">
            <v>OST_112</v>
          </cell>
          <cell r="B1489" t="str">
            <v>IHS_DCG_008</v>
          </cell>
          <cell r="C1489" t="str">
            <v>OST_112</v>
          </cell>
          <cell r="D1489" t="str">
            <v>West</v>
          </cell>
          <cell r="E1489" t="str">
            <v>West</v>
          </cell>
          <cell r="F1489" t="str">
            <v>Dschang-Q-Admin</v>
          </cell>
          <cell r="G1489" t="str">
            <v>P5</v>
          </cell>
          <cell r="H1489" t="str">
            <v>Grid-Gen</v>
          </cell>
          <cell r="I1489" t="str">
            <v>On Air</v>
          </cell>
          <cell r="J1489" t="str">
            <v>Outdoor</v>
          </cell>
          <cell r="K1489" t="str">
            <v>AC</v>
          </cell>
          <cell r="L1489" t="str">
            <v>I-Eng</v>
          </cell>
          <cell r="M1489" t="str">
            <v>Dschang</v>
          </cell>
          <cell r="N1489" t="str">
            <v>MENOUA</v>
          </cell>
          <cell r="O1489" t="str">
            <v>DSCHANG</v>
          </cell>
          <cell r="P1489" t="str">
            <v>Samuel Ekouele</v>
          </cell>
          <cell r="Q1489">
            <v>677549818</v>
          </cell>
          <cell r="R1489">
            <v>655999818</v>
          </cell>
          <cell r="S1489" t="str">
            <v>Vensa Mohammadu</v>
          </cell>
          <cell r="T1489" t="str">
            <v>GEORGES NAKHOUL</v>
          </cell>
          <cell r="U1489" t="str">
            <v>I H S</v>
          </cell>
        </row>
        <row r="1490">
          <cell r="A1490" t="str">
            <v>OST_106</v>
          </cell>
          <cell r="B1490" t="str">
            <v>IHS_DCG_005</v>
          </cell>
          <cell r="C1490" t="str">
            <v>OST_106</v>
          </cell>
          <cell r="D1490" t="str">
            <v>West</v>
          </cell>
          <cell r="E1490" t="str">
            <v>West</v>
          </cell>
          <cell r="F1490" t="str">
            <v>Dschang-Universite</v>
          </cell>
          <cell r="G1490" t="str">
            <v>P5</v>
          </cell>
          <cell r="H1490" t="str">
            <v>Grid-Gen</v>
          </cell>
          <cell r="I1490" t="str">
            <v>On Air</v>
          </cell>
          <cell r="J1490" t="str">
            <v>Outdoor</v>
          </cell>
          <cell r="K1490" t="str">
            <v>AC</v>
          </cell>
          <cell r="L1490" t="str">
            <v>I-Eng</v>
          </cell>
          <cell r="M1490" t="str">
            <v>Dschang</v>
          </cell>
          <cell r="N1490" t="str">
            <v>MENOUA</v>
          </cell>
          <cell r="O1490" t="str">
            <v>DSCHANG</v>
          </cell>
          <cell r="P1490" t="str">
            <v>Samuel Ekouele</v>
          </cell>
          <cell r="Q1490">
            <v>677549818</v>
          </cell>
          <cell r="R1490">
            <v>655999818</v>
          </cell>
          <cell r="S1490" t="str">
            <v>Vensa Mohammadu</v>
          </cell>
          <cell r="T1490" t="str">
            <v>GEORGES NAKHOUL</v>
          </cell>
          <cell r="U1490" t="str">
            <v>I H S</v>
          </cell>
        </row>
        <row r="1491">
          <cell r="A1491" t="str">
            <v>OST_056</v>
          </cell>
          <cell r="B1491" t="str">
            <v>IHS_DCG_023</v>
          </cell>
          <cell r="C1491" t="str">
            <v>OST_056</v>
          </cell>
          <cell r="D1491" t="str">
            <v>West</v>
          </cell>
          <cell r="E1491" t="str">
            <v>West</v>
          </cell>
          <cell r="F1491" t="str">
            <v>Bamendou</v>
          </cell>
          <cell r="G1491" t="str">
            <v>P5</v>
          </cell>
          <cell r="H1491" t="str">
            <v>Grid-Gen</v>
          </cell>
          <cell r="I1491" t="str">
            <v>On Air</v>
          </cell>
          <cell r="J1491" t="str">
            <v>Outdoor</v>
          </cell>
          <cell r="K1491" t="str">
            <v>AC</v>
          </cell>
          <cell r="L1491" t="str">
            <v>I-Eng</v>
          </cell>
          <cell r="M1491" t="str">
            <v>Dschang</v>
          </cell>
          <cell r="N1491" t="str">
            <v>MENOUA</v>
          </cell>
          <cell r="O1491" t="str">
            <v>NKONGHNI</v>
          </cell>
          <cell r="P1491" t="str">
            <v>Samuel Ekouele</v>
          </cell>
          <cell r="Q1491">
            <v>677549818</v>
          </cell>
          <cell r="R1491">
            <v>655999818</v>
          </cell>
          <cell r="S1491" t="str">
            <v>Vensa Mohammadu</v>
          </cell>
          <cell r="T1491" t="str">
            <v>GEORGES NAKHOUL</v>
          </cell>
          <cell r="U1491" t="str">
            <v>I H S</v>
          </cell>
        </row>
        <row r="1492">
          <cell r="A1492" t="str">
            <v>OST_084</v>
          </cell>
          <cell r="B1492" t="str">
            <v>IHS_DCG_002</v>
          </cell>
          <cell r="C1492" t="str">
            <v>OST_084</v>
          </cell>
          <cell r="D1492" t="str">
            <v>West</v>
          </cell>
          <cell r="E1492" t="str">
            <v>West</v>
          </cell>
          <cell r="F1492" t="str">
            <v>Dschang-St-Augustin</v>
          </cell>
          <cell r="G1492" t="str">
            <v>P5</v>
          </cell>
          <cell r="H1492" t="str">
            <v>Grid-Gen</v>
          </cell>
          <cell r="I1492" t="str">
            <v>On Air</v>
          </cell>
          <cell r="J1492" t="str">
            <v>Outdoor</v>
          </cell>
          <cell r="K1492" t="str">
            <v>AC</v>
          </cell>
          <cell r="L1492" t="str">
            <v>I-Eng</v>
          </cell>
          <cell r="M1492" t="str">
            <v>Dschang</v>
          </cell>
          <cell r="N1492" t="str">
            <v>MENOUA</v>
          </cell>
          <cell r="O1492" t="str">
            <v>DSCHANG</v>
          </cell>
          <cell r="P1492" t="str">
            <v>Samuel Ekouele</v>
          </cell>
          <cell r="Q1492">
            <v>677549818</v>
          </cell>
          <cell r="R1492">
            <v>655999818</v>
          </cell>
          <cell r="S1492" t="str">
            <v>Vensa Mohammadu</v>
          </cell>
          <cell r="T1492" t="str">
            <v>GEORGES NAKHOUL</v>
          </cell>
          <cell r="U1492" t="str">
            <v>I H S</v>
          </cell>
        </row>
        <row r="1493">
          <cell r="A1493" t="str">
            <v>OST_067</v>
          </cell>
          <cell r="B1493" t="str">
            <v>IHS_BAF_039</v>
          </cell>
          <cell r="C1493" t="str">
            <v>OST_067</v>
          </cell>
          <cell r="D1493" t="str">
            <v>West</v>
          </cell>
          <cell r="E1493" t="str">
            <v>West</v>
          </cell>
          <cell r="F1493" t="str">
            <v>Bandjoun-Soung</v>
          </cell>
          <cell r="G1493" t="str">
            <v>P5</v>
          </cell>
          <cell r="H1493" t="str">
            <v>Grid-Gen</v>
          </cell>
          <cell r="I1493" t="str">
            <v>On Air</v>
          </cell>
          <cell r="J1493" t="str">
            <v>Outdoor</v>
          </cell>
          <cell r="K1493" t="str">
            <v>AC</v>
          </cell>
          <cell r="L1493" t="str">
            <v>I-Eng</v>
          </cell>
          <cell r="M1493" t="str">
            <v>Bafoussam</v>
          </cell>
          <cell r="N1493" t="str">
            <v>KOUNG-KHI</v>
          </cell>
          <cell r="O1493" t="str">
            <v>BANDJOUN</v>
          </cell>
          <cell r="P1493" t="str">
            <v>Samuel Ekouele</v>
          </cell>
          <cell r="Q1493">
            <v>677549818</v>
          </cell>
          <cell r="R1493">
            <v>655999818</v>
          </cell>
          <cell r="S1493" t="str">
            <v>Vensa Mohammadu</v>
          </cell>
          <cell r="T1493" t="str">
            <v>GEORGES NAKHOUL</v>
          </cell>
          <cell r="U1493" t="str">
            <v>I H S</v>
          </cell>
        </row>
        <row r="1494">
          <cell r="A1494" t="str">
            <v>OST_075</v>
          </cell>
          <cell r="B1494" t="str">
            <v>IHS_BAF_034</v>
          </cell>
          <cell r="C1494" t="str">
            <v>OST_075</v>
          </cell>
          <cell r="D1494" t="str">
            <v>West</v>
          </cell>
          <cell r="E1494" t="str">
            <v>West</v>
          </cell>
          <cell r="F1494" t="str">
            <v>bfsam-Ndjinga</v>
          </cell>
          <cell r="G1494" t="str">
            <v>P5</v>
          </cell>
          <cell r="H1494" t="str">
            <v>Grid-Gen</v>
          </cell>
          <cell r="I1494" t="str">
            <v>On Air</v>
          </cell>
          <cell r="J1494" t="str">
            <v>Outdoor</v>
          </cell>
          <cell r="K1494" t="str">
            <v>AC</v>
          </cell>
          <cell r="L1494" t="str">
            <v>I-Eng</v>
          </cell>
          <cell r="M1494" t="str">
            <v>Bafoussam</v>
          </cell>
          <cell r="N1494" t="str">
            <v>MIFI</v>
          </cell>
          <cell r="O1494" t="str">
            <v>BAFOUSSAM</v>
          </cell>
          <cell r="P1494" t="str">
            <v>Samuel Ekouele</v>
          </cell>
          <cell r="Q1494">
            <v>677549818</v>
          </cell>
          <cell r="R1494">
            <v>655999818</v>
          </cell>
          <cell r="S1494" t="str">
            <v>Vensa Mohammadu</v>
          </cell>
          <cell r="T1494" t="str">
            <v>GEORGES NAKHOUL</v>
          </cell>
          <cell r="U1494" t="str">
            <v>I H S</v>
          </cell>
        </row>
        <row r="1495">
          <cell r="A1495" t="str">
            <v>OST_135</v>
          </cell>
          <cell r="B1495" t="str">
            <v>IHS_BAF_101</v>
          </cell>
          <cell r="C1495" t="str">
            <v>OST_135</v>
          </cell>
          <cell r="D1495" t="str">
            <v>West</v>
          </cell>
          <cell r="E1495" t="str">
            <v>West</v>
          </cell>
          <cell r="F1495" t="str">
            <v>Bfsam-Bamendzi-II</v>
          </cell>
          <cell r="G1495" t="str">
            <v>P5</v>
          </cell>
          <cell r="H1495" t="str">
            <v>Grid Only</v>
          </cell>
          <cell r="I1495" t="str">
            <v>On Air</v>
          </cell>
          <cell r="J1495" t="str">
            <v>Outdoor</v>
          </cell>
          <cell r="K1495" t="str">
            <v>AC</v>
          </cell>
          <cell r="L1495" t="str">
            <v>I-Eng</v>
          </cell>
          <cell r="M1495" t="str">
            <v>Bafoussam</v>
          </cell>
          <cell r="N1495" t="str">
            <v>MIFI</v>
          </cell>
          <cell r="O1495" t="str">
            <v>BAFOUSSAM</v>
          </cell>
          <cell r="P1495" t="str">
            <v>Samuel Ekouele</v>
          </cell>
          <cell r="Q1495">
            <v>677549818</v>
          </cell>
          <cell r="R1495">
            <v>655999818</v>
          </cell>
          <cell r="S1495" t="str">
            <v>Vensa Mohammadu</v>
          </cell>
          <cell r="T1495" t="str">
            <v>GEORGES NAKHOUL</v>
          </cell>
          <cell r="U1495" t="str">
            <v>I H S</v>
          </cell>
        </row>
        <row r="1496">
          <cell r="A1496" t="str">
            <v>OST_123</v>
          </cell>
          <cell r="B1496" t="str">
            <v>IHS_DCG_006</v>
          </cell>
          <cell r="C1496" t="str">
            <v>OST_123</v>
          </cell>
          <cell r="D1496" t="str">
            <v>West</v>
          </cell>
          <cell r="E1496" t="str">
            <v>West</v>
          </cell>
          <cell r="F1496" t="str">
            <v>Dschang-Foto-II</v>
          </cell>
          <cell r="G1496" t="str">
            <v>P5</v>
          </cell>
          <cell r="H1496" t="str">
            <v>Grid-Gen</v>
          </cell>
          <cell r="I1496" t="str">
            <v>On Air</v>
          </cell>
          <cell r="J1496" t="str">
            <v>Outdoor</v>
          </cell>
          <cell r="K1496" t="str">
            <v>AC</v>
          </cell>
          <cell r="L1496" t="str">
            <v>I-Eng</v>
          </cell>
          <cell r="M1496" t="str">
            <v>Dschang</v>
          </cell>
          <cell r="N1496" t="str">
            <v>MENOUA</v>
          </cell>
          <cell r="O1496" t="str">
            <v>DSCHANG</v>
          </cell>
          <cell r="P1496" t="str">
            <v>Samuel Ekouele</v>
          </cell>
          <cell r="Q1496">
            <v>677549818</v>
          </cell>
          <cell r="R1496">
            <v>655999818</v>
          </cell>
          <cell r="S1496" t="str">
            <v>Vensa Mohammadu</v>
          </cell>
          <cell r="T1496" t="str">
            <v>GEORGES NAKHOUL</v>
          </cell>
          <cell r="U1496" t="str">
            <v>I H S</v>
          </cell>
        </row>
        <row r="1497">
          <cell r="A1497" t="str">
            <v>OST_122</v>
          </cell>
          <cell r="B1497" t="str">
            <v>IHS_DCG_013</v>
          </cell>
          <cell r="C1497" t="str">
            <v>OST_122</v>
          </cell>
          <cell r="D1497" t="str">
            <v>West</v>
          </cell>
          <cell r="E1497" t="str">
            <v>West</v>
          </cell>
          <cell r="F1497" t="str">
            <v>Dschang-Foreke</v>
          </cell>
          <cell r="G1497" t="str">
            <v>P5</v>
          </cell>
          <cell r="H1497" t="str">
            <v>Grid Only</v>
          </cell>
          <cell r="I1497" t="str">
            <v>On Air</v>
          </cell>
          <cell r="J1497" t="str">
            <v>Outdoor</v>
          </cell>
          <cell r="K1497" t="str">
            <v>AC</v>
          </cell>
          <cell r="L1497" t="str">
            <v>I-Eng</v>
          </cell>
          <cell r="M1497" t="str">
            <v>Dschang</v>
          </cell>
          <cell r="N1497" t="str">
            <v>MENOUA</v>
          </cell>
          <cell r="O1497" t="str">
            <v>DSCHANG</v>
          </cell>
          <cell r="P1497" t="str">
            <v>Samuel Ekouele</v>
          </cell>
          <cell r="Q1497">
            <v>677549818</v>
          </cell>
          <cell r="R1497">
            <v>655999818</v>
          </cell>
          <cell r="S1497" t="str">
            <v>Vensa Mohammadu</v>
          </cell>
          <cell r="T1497" t="str">
            <v>GEORGES NAKHOUL</v>
          </cell>
          <cell r="U1497" t="str">
            <v>I H S</v>
          </cell>
        </row>
        <row r="1498">
          <cell r="A1498" t="str">
            <v>OST_096</v>
          </cell>
          <cell r="B1498" t="str">
            <v>IHS_DCG_004</v>
          </cell>
          <cell r="C1498" t="str">
            <v>OST_096</v>
          </cell>
          <cell r="D1498" t="str">
            <v>West</v>
          </cell>
          <cell r="E1498" t="str">
            <v>West</v>
          </cell>
          <cell r="F1498" t="str">
            <v>Dschang-Vallee</v>
          </cell>
          <cell r="G1498" t="str">
            <v>P5</v>
          </cell>
          <cell r="H1498" t="str">
            <v>Grid-Gen</v>
          </cell>
          <cell r="I1498" t="str">
            <v>On Air</v>
          </cell>
          <cell r="J1498" t="str">
            <v>Outdoor</v>
          </cell>
          <cell r="K1498" t="str">
            <v>AC</v>
          </cell>
          <cell r="L1498" t="str">
            <v>I-Eng</v>
          </cell>
          <cell r="M1498" t="str">
            <v>Dschang</v>
          </cell>
          <cell r="N1498" t="str">
            <v>MENOUA</v>
          </cell>
          <cell r="O1498" t="str">
            <v>DSCHANG</v>
          </cell>
          <cell r="P1498" t="str">
            <v>Samuel Ekouele</v>
          </cell>
          <cell r="Q1498">
            <v>677549818</v>
          </cell>
          <cell r="R1498">
            <v>655999818</v>
          </cell>
          <cell r="S1498" t="str">
            <v>Vensa Mohammadu</v>
          </cell>
          <cell r="T1498" t="str">
            <v>GEORGES NAKHOUL</v>
          </cell>
          <cell r="U1498" t="str">
            <v>I H S</v>
          </cell>
        </row>
        <row r="1499">
          <cell r="A1499" t="str">
            <v>OST_153</v>
          </cell>
          <cell r="B1499" t="str">
            <v>IHS_BAF_103</v>
          </cell>
          <cell r="C1499" t="str">
            <v>OST_153</v>
          </cell>
          <cell r="D1499" t="str">
            <v>West</v>
          </cell>
          <cell r="E1499" t="str">
            <v>West</v>
          </cell>
          <cell r="F1499" t="str">
            <v>Fotouni</v>
          </cell>
          <cell r="G1499" t="str">
            <v>P5</v>
          </cell>
          <cell r="H1499" t="str">
            <v>Hybrid-Gen</v>
          </cell>
          <cell r="I1499" t="str">
            <v>On Air</v>
          </cell>
          <cell r="J1499" t="str">
            <v>Outdoor</v>
          </cell>
          <cell r="K1499" t="str">
            <v>AC</v>
          </cell>
          <cell r="L1499" t="str">
            <v>I-Eng</v>
          </cell>
          <cell r="M1499" t="str">
            <v>Bafoussam</v>
          </cell>
          <cell r="N1499" t="str">
            <v>HAUT-NKAM</v>
          </cell>
          <cell r="O1499" t="str">
            <v>BANDJA</v>
          </cell>
          <cell r="P1499" t="str">
            <v>Samuel Ekouele</v>
          </cell>
          <cell r="Q1499">
            <v>677549818</v>
          </cell>
          <cell r="R1499">
            <v>655999818</v>
          </cell>
          <cell r="S1499" t="str">
            <v>Vensa Mohammadu</v>
          </cell>
          <cell r="T1499" t="str">
            <v>GEORGES NAKHOUL</v>
          </cell>
          <cell r="U1499" t="str">
            <v>I H S</v>
          </cell>
        </row>
        <row r="1500">
          <cell r="A1500" t="str">
            <v>OST_167</v>
          </cell>
          <cell r="B1500" t="str">
            <v>IHS_BAF_102</v>
          </cell>
          <cell r="C1500" t="str">
            <v>OST_167</v>
          </cell>
          <cell r="D1500" t="str">
            <v>West</v>
          </cell>
          <cell r="E1500" t="str">
            <v>West</v>
          </cell>
          <cell r="F1500" t="str">
            <v>Baloum</v>
          </cell>
          <cell r="G1500" t="str">
            <v>P5</v>
          </cell>
          <cell r="H1500" t="str">
            <v>Gen Only</v>
          </cell>
          <cell r="I1500" t="str">
            <v>On Air</v>
          </cell>
          <cell r="J1500" t="str">
            <v>Outdoor</v>
          </cell>
          <cell r="K1500" t="str">
            <v>AC</v>
          </cell>
          <cell r="L1500" t="str">
            <v>I-Eng</v>
          </cell>
          <cell r="M1500" t="str">
            <v>Dschang</v>
          </cell>
          <cell r="N1500" t="str">
            <v>MIFI</v>
          </cell>
          <cell r="O1500" t="str">
            <v>PENKA MICHEL</v>
          </cell>
          <cell r="P1500" t="str">
            <v>Samuel Ekouele</v>
          </cell>
          <cell r="Q1500">
            <v>677549818</v>
          </cell>
          <cell r="R1500">
            <v>655999818</v>
          </cell>
          <cell r="S1500" t="str">
            <v>Vensa Mohammadu</v>
          </cell>
          <cell r="T1500" t="str">
            <v>GEORGES NAKHOUL</v>
          </cell>
          <cell r="U1500" t="str">
            <v>I H S</v>
          </cell>
        </row>
        <row r="1501">
          <cell r="A1501" t="str">
            <v>NRO_027</v>
          </cell>
          <cell r="B1501" t="str">
            <v>IHS_BMD_094</v>
          </cell>
          <cell r="C1501" t="str">
            <v>NRO_027</v>
          </cell>
          <cell r="D1501" t="str">
            <v>West</v>
          </cell>
          <cell r="E1501" t="str">
            <v>West</v>
          </cell>
          <cell r="F1501" t="str">
            <v>BALATCHI</v>
          </cell>
          <cell r="G1501" t="str">
            <v>P5</v>
          </cell>
          <cell r="H1501" t="str">
            <v>Hybrid-Gen</v>
          </cell>
          <cell r="I1501" t="str">
            <v>On Air</v>
          </cell>
          <cell r="J1501" t="str">
            <v>Outdoor</v>
          </cell>
          <cell r="K1501" t="str">
            <v>AC</v>
          </cell>
          <cell r="L1501" t="str">
            <v>I-Eng</v>
          </cell>
          <cell r="M1501" t="str">
            <v>Bafoussam</v>
          </cell>
          <cell r="N1501" t="str">
            <v>BAMBOUTOUS</v>
          </cell>
          <cell r="O1501" t="str">
            <v>BATCHAM</v>
          </cell>
          <cell r="P1501" t="str">
            <v>Samuel Ekouele</v>
          </cell>
          <cell r="Q1501">
            <v>677549818</v>
          </cell>
          <cell r="R1501">
            <v>655999818</v>
          </cell>
          <cell r="S1501" t="str">
            <v>Vensa Mohammadu</v>
          </cell>
          <cell r="T1501" t="str">
            <v>GEORGES NAKHOUL</v>
          </cell>
          <cell r="U1501" t="str">
            <v>I H S</v>
          </cell>
        </row>
        <row r="1502">
          <cell r="A1502" t="str">
            <v>OST_300</v>
          </cell>
          <cell r="B1502" t="str">
            <v>IHS_BAF_047</v>
          </cell>
          <cell r="C1502" t="str">
            <v>OST_300</v>
          </cell>
          <cell r="D1502" t="str">
            <v>West</v>
          </cell>
          <cell r="E1502" t="str">
            <v>West</v>
          </cell>
          <cell r="F1502" t="str">
            <v>Bahouan</v>
          </cell>
          <cell r="G1502" t="str">
            <v>P5</v>
          </cell>
          <cell r="H1502" t="str">
            <v>Grid-Gen</v>
          </cell>
          <cell r="I1502">
            <v>0</v>
          </cell>
          <cell r="J1502" t="str">
            <v>Outdoor</v>
          </cell>
          <cell r="K1502" t="str">
            <v>AC</v>
          </cell>
          <cell r="L1502" t="str">
            <v>I-Eng</v>
          </cell>
          <cell r="M1502" t="str">
            <v>Bafoussam</v>
          </cell>
          <cell r="N1502" t="str">
            <v>HAUTS-PLATEAUX</v>
          </cell>
          <cell r="O1502" t="str">
            <v>BAMENDJOU</v>
          </cell>
          <cell r="P1502" t="str">
            <v>Samuel Ekouele</v>
          </cell>
          <cell r="Q1502">
            <v>677549818</v>
          </cell>
          <cell r="R1502">
            <v>655999818</v>
          </cell>
          <cell r="S1502" t="str">
            <v>Vensa Mohammadu</v>
          </cell>
          <cell r="T1502" t="str">
            <v>GEORGES NAKHOUL</v>
          </cell>
          <cell r="U1502" t="str">
            <v>I H S</v>
          </cell>
        </row>
        <row r="1503">
          <cell r="A1503" t="str">
            <v>OST_211</v>
          </cell>
          <cell r="B1503" t="str">
            <v>IHS_BAF_311</v>
          </cell>
          <cell r="C1503" t="str">
            <v>OST_211</v>
          </cell>
          <cell r="D1503" t="str">
            <v>West</v>
          </cell>
          <cell r="E1503" t="str">
            <v>West</v>
          </cell>
          <cell r="F1503" t="str">
            <v>Bangam</v>
          </cell>
          <cell r="G1503" t="str">
            <v>P5</v>
          </cell>
          <cell r="H1503" t="str">
            <v>Grid-Gen</v>
          </cell>
          <cell r="I1503" t="str">
            <v>On Air</v>
          </cell>
          <cell r="J1503" t="str">
            <v>Outdoor</v>
          </cell>
          <cell r="K1503" t="str">
            <v>AC</v>
          </cell>
          <cell r="L1503" t="str">
            <v>I-Eng</v>
          </cell>
          <cell r="M1503" t="str">
            <v>Bafoussam</v>
          </cell>
          <cell r="N1503" t="str">
            <v>HAUTS-PLATEAUX</v>
          </cell>
          <cell r="O1503" t="str">
            <v>BATIE</v>
          </cell>
          <cell r="P1503" t="str">
            <v>Samuel Ekouele</v>
          </cell>
          <cell r="Q1503">
            <v>677549818</v>
          </cell>
          <cell r="R1503">
            <v>655999818</v>
          </cell>
          <cell r="S1503" t="str">
            <v>Vensa Mohammadu</v>
          </cell>
          <cell r="T1503" t="str">
            <v>GEORGES NAKHOUL</v>
          </cell>
          <cell r="U1503" t="str">
            <v>I H S</v>
          </cell>
        </row>
        <row r="1504">
          <cell r="A1504" t="str">
            <v>OST_163</v>
          </cell>
          <cell r="B1504" t="str">
            <v>IHS_BAF_033</v>
          </cell>
          <cell r="C1504" t="str">
            <v>OST_163</v>
          </cell>
          <cell r="D1504" t="str">
            <v>West</v>
          </cell>
          <cell r="E1504" t="str">
            <v>West</v>
          </cell>
          <cell r="F1504" t="str">
            <v>Bamoungoum</v>
          </cell>
          <cell r="G1504" t="str">
            <v>P5</v>
          </cell>
          <cell r="H1504" t="str">
            <v>Grid-Gen</v>
          </cell>
          <cell r="I1504" t="str">
            <v>On Air</v>
          </cell>
          <cell r="J1504" t="str">
            <v>Outdoor</v>
          </cell>
          <cell r="K1504" t="str">
            <v>AC</v>
          </cell>
          <cell r="L1504" t="str">
            <v>I-Eng</v>
          </cell>
          <cell r="M1504" t="str">
            <v>Bafoussam</v>
          </cell>
          <cell r="N1504" t="str">
            <v>MIFI</v>
          </cell>
          <cell r="O1504" t="str">
            <v>BAMOUNGOUM</v>
          </cell>
          <cell r="P1504" t="str">
            <v>Samuel Ekouele</v>
          </cell>
          <cell r="Q1504">
            <v>677549818</v>
          </cell>
          <cell r="R1504">
            <v>655999818</v>
          </cell>
          <cell r="S1504" t="str">
            <v>Vensa Mohammadu</v>
          </cell>
          <cell r="T1504" t="str">
            <v>GEORGES NAKHOUL</v>
          </cell>
          <cell r="U1504" t="str">
            <v>I H S</v>
          </cell>
        </row>
        <row r="1505">
          <cell r="A1505" t="str">
            <v>OST_256</v>
          </cell>
          <cell r="B1505" t="str">
            <v>IHS_DCG_019</v>
          </cell>
          <cell r="C1505" t="str">
            <v>OST_256</v>
          </cell>
          <cell r="D1505" t="str">
            <v>West</v>
          </cell>
          <cell r="E1505" t="str">
            <v>West</v>
          </cell>
          <cell r="F1505" t="str">
            <v>Makong-II-IHS</v>
          </cell>
          <cell r="G1505" t="str">
            <v>P5</v>
          </cell>
          <cell r="H1505" t="str">
            <v>Grid-Gen</v>
          </cell>
          <cell r="I1505" t="str">
            <v>On Air</v>
          </cell>
          <cell r="J1505" t="str">
            <v>Indoor</v>
          </cell>
          <cell r="K1505" t="str">
            <v>AC</v>
          </cell>
          <cell r="L1505" t="str">
            <v>I-Eng</v>
          </cell>
          <cell r="M1505" t="str">
            <v>Dschang</v>
          </cell>
          <cell r="N1505" t="str">
            <v>MENOUA</v>
          </cell>
          <cell r="O1505" t="str">
            <v>DSCHANG</v>
          </cell>
          <cell r="P1505" t="str">
            <v>Samuel Ekouele</v>
          </cell>
          <cell r="Q1505">
            <v>677549818</v>
          </cell>
          <cell r="R1505">
            <v>655999818</v>
          </cell>
          <cell r="S1505" t="str">
            <v>Vensa Mohammadu</v>
          </cell>
          <cell r="T1505" t="str">
            <v>GEORGES NAKHOUL</v>
          </cell>
          <cell r="U1505" t="str">
            <v>I H S</v>
          </cell>
        </row>
        <row r="1506">
          <cell r="A1506" t="str">
            <v>OST_165</v>
          </cell>
          <cell r="B1506" t="str">
            <v>IHS_BAF_040</v>
          </cell>
          <cell r="C1506" t="str">
            <v>OST_165</v>
          </cell>
          <cell r="D1506" t="str">
            <v>West</v>
          </cell>
          <cell r="E1506" t="str">
            <v>West</v>
          </cell>
          <cell r="F1506" t="str">
            <v>Djelen 2</v>
          </cell>
          <cell r="G1506" t="str">
            <v>P5</v>
          </cell>
          <cell r="H1506" t="str">
            <v>Grid-Gen</v>
          </cell>
          <cell r="I1506" t="str">
            <v>On Air</v>
          </cell>
          <cell r="J1506" t="str">
            <v>Indoor</v>
          </cell>
          <cell r="K1506" t="str">
            <v>AC</v>
          </cell>
          <cell r="L1506" t="str">
            <v>I-Eng</v>
          </cell>
          <cell r="M1506" t="str">
            <v>Bafoussam</v>
          </cell>
          <cell r="N1506" t="str">
            <v>KOUNG-KHI</v>
          </cell>
          <cell r="O1506" t="str">
            <v>BANDJOUN</v>
          </cell>
          <cell r="P1506" t="str">
            <v>Samuel Ekouele</v>
          </cell>
          <cell r="Q1506">
            <v>677549818</v>
          </cell>
          <cell r="R1506">
            <v>655999818</v>
          </cell>
          <cell r="S1506" t="str">
            <v>Vensa Mohammadu</v>
          </cell>
          <cell r="T1506" t="str">
            <v>GEORGES NAKHOUL</v>
          </cell>
          <cell r="U1506" t="str">
            <v>I H S</v>
          </cell>
        </row>
        <row r="1507">
          <cell r="A1507" t="str">
            <v>OST_142</v>
          </cell>
          <cell r="B1507" t="str">
            <v>IHS_MBD_006</v>
          </cell>
          <cell r="C1507" t="str">
            <v>OST_142</v>
          </cell>
          <cell r="D1507" t="str">
            <v>West</v>
          </cell>
          <cell r="E1507" t="str">
            <v>West</v>
          </cell>
          <cell r="F1507" t="str">
            <v>Mbouda-Batang-IHS</v>
          </cell>
          <cell r="G1507" t="str">
            <v>P5</v>
          </cell>
          <cell r="H1507" t="str">
            <v>Grid-Gen</v>
          </cell>
          <cell r="I1507" t="str">
            <v>On Air</v>
          </cell>
          <cell r="J1507" t="str">
            <v>Outdoor</v>
          </cell>
          <cell r="K1507" t="str">
            <v>AC</v>
          </cell>
          <cell r="L1507" t="str">
            <v>I-Eng</v>
          </cell>
          <cell r="M1507" t="str">
            <v>Bafoussam</v>
          </cell>
          <cell r="N1507" t="str">
            <v>BAMBOUTOUS</v>
          </cell>
          <cell r="O1507" t="str">
            <v>MBOUDA</v>
          </cell>
          <cell r="P1507" t="str">
            <v>Samuel Ekouele</v>
          </cell>
          <cell r="Q1507">
            <v>677549818</v>
          </cell>
          <cell r="R1507">
            <v>655999818</v>
          </cell>
          <cell r="S1507" t="str">
            <v>Vensa Mohammadu</v>
          </cell>
          <cell r="T1507" t="str">
            <v>GEORGES NAKHOUL</v>
          </cell>
          <cell r="U1507" t="str">
            <v>I H S</v>
          </cell>
        </row>
        <row r="1508">
          <cell r="A1508" t="str">
            <v>OST_044</v>
          </cell>
          <cell r="B1508" t="str">
            <v>IHS_BAF_043</v>
          </cell>
          <cell r="C1508" t="str">
            <v>OST_044</v>
          </cell>
          <cell r="D1508" t="str">
            <v>West</v>
          </cell>
          <cell r="E1508" t="str">
            <v>West</v>
          </cell>
          <cell r="F1508" t="str">
            <v>Bamendjou-MTN</v>
          </cell>
          <cell r="G1508" t="str">
            <v>P5</v>
          </cell>
          <cell r="H1508" t="str">
            <v>Grid-Gen</v>
          </cell>
          <cell r="I1508" t="str">
            <v>On Air</v>
          </cell>
          <cell r="J1508" t="str">
            <v>Indoor</v>
          </cell>
          <cell r="K1508" t="str">
            <v>AC</v>
          </cell>
          <cell r="L1508" t="str">
            <v>I-Eng</v>
          </cell>
          <cell r="M1508" t="str">
            <v>Bafoussam</v>
          </cell>
          <cell r="N1508" t="str">
            <v>HAUTS-PLATEAUX</v>
          </cell>
          <cell r="O1508" t="str">
            <v>BAMENDJOU</v>
          </cell>
          <cell r="P1508" t="str">
            <v>Samuel Ekouele</v>
          </cell>
          <cell r="Q1508">
            <v>677549818</v>
          </cell>
          <cell r="R1508">
            <v>655999818</v>
          </cell>
          <cell r="S1508" t="str">
            <v>Vensa Mohammadu</v>
          </cell>
          <cell r="T1508" t="str">
            <v>GEORGES NAKHOUL</v>
          </cell>
          <cell r="U1508" t="str">
            <v>I H S</v>
          </cell>
        </row>
        <row r="1509">
          <cell r="A1509" t="str">
            <v>OST_223</v>
          </cell>
          <cell r="B1509" t="str">
            <v>IHS_BAF_014</v>
          </cell>
          <cell r="C1509" t="str">
            <v>OST_223</v>
          </cell>
          <cell r="D1509" t="str">
            <v>West</v>
          </cell>
          <cell r="E1509" t="str">
            <v>West</v>
          </cell>
          <cell r="F1509" t="str">
            <v>Bafoussam Marche New</v>
          </cell>
          <cell r="G1509" t="str">
            <v>P5</v>
          </cell>
          <cell r="H1509" t="str">
            <v>Grid-Gen</v>
          </cell>
          <cell r="I1509" t="str">
            <v>On Air</v>
          </cell>
          <cell r="J1509" t="str">
            <v>Indoor</v>
          </cell>
          <cell r="K1509" t="str">
            <v>AC</v>
          </cell>
          <cell r="L1509" t="str">
            <v>I-Eng</v>
          </cell>
          <cell r="M1509" t="str">
            <v>Bafoussam</v>
          </cell>
          <cell r="N1509" t="str">
            <v>MIFI</v>
          </cell>
          <cell r="O1509" t="str">
            <v>BAFOUSSAM</v>
          </cell>
          <cell r="P1509" t="str">
            <v>Samuel Ekouele</v>
          </cell>
          <cell r="Q1509">
            <v>677549818</v>
          </cell>
          <cell r="R1509">
            <v>655999818</v>
          </cell>
          <cell r="S1509" t="str">
            <v>Vensa Mohammadu</v>
          </cell>
          <cell r="T1509" t="str">
            <v>GEORGES NAKHOUL</v>
          </cell>
          <cell r="U1509" t="str">
            <v>I H S</v>
          </cell>
        </row>
        <row r="1510">
          <cell r="A1510" t="str">
            <v>OST_140</v>
          </cell>
          <cell r="B1510" t="str">
            <v>IHS_DCG_025</v>
          </cell>
          <cell r="C1510" t="str">
            <v>OST_140</v>
          </cell>
          <cell r="D1510" t="str">
            <v>West</v>
          </cell>
          <cell r="E1510" t="str">
            <v>West</v>
          </cell>
          <cell r="F1510" t="str">
            <v>Santchou-IHS</v>
          </cell>
          <cell r="G1510" t="str">
            <v>P5</v>
          </cell>
          <cell r="H1510" t="str">
            <v>Grid-Gen</v>
          </cell>
          <cell r="I1510" t="str">
            <v>On Air</v>
          </cell>
          <cell r="J1510" t="str">
            <v>Outdoor</v>
          </cell>
          <cell r="K1510" t="str">
            <v>AC</v>
          </cell>
          <cell r="L1510" t="str">
            <v>I-Eng</v>
          </cell>
          <cell r="M1510" t="str">
            <v>Dschang</v>
          </cell>
          <cell r="N1510" t="str">
            <v>MENOUA</v>
          </cell>
          <cell r="O1510" t="str">
            <v>SANTCHOU</v>
          </cell>
          <cell r="P1510" t="str">
            <v>Samuel Ekouele</v>
          </cell>
          <cell r="Q1510">
            <v>677549818</v>
          </cell>
          <cell r="R1510">
            <v>655999818</v>
          </cell>
          <cell r="S1510" t="str">
            <v>Vensa Mohammadu</v>
          </cell>
          <cell r="T1510" t="str">
            <v>GEORGES NAKHOUL</v>
          </cell>
          <cell r="U1510" t="str">
            <v>I H S</v>
          </cell>
        </row>
        <row r="1511">
          <cell r="A1511" t="str">
            <v>OST_263</v>
          </cell>
          <cell r="B1511" t="str">
            <v>IHS_DCG_026</v>
          </cell>
          <cell r="C1511" t="str">
            <v>OST_263</v>
          </cell>
          <cell r="D1511" t="str">
            <v>West</v>
          </cell>
          <cell r="E1511" t="str">
            <v>West</v>
          </cell>
          <cell r="F1511" t="str">
            <v>Fondonera_IHS</v>
          </cell>
          <cell r="G1511" t="str">
            <v>P5</v>
          </cell>
          <cell r="H1511" t="str">
            <v>Grid-Gen</v>
          </cell>
          <cell r="I1511" t="str">
            <v>On Air</v>
          </cell>
          <cell r="J1511" t="str">
            <v>Outdoor</v>
          </cell>
          <cell r="K1511" t="str">
            <v>AC</v>
          </cell>
          <cell r="L1511" t="str">
            <v>I-Eng</v>
          </cell>
          <cell r="M1511" t="str">
            <v>Dschang</v>
          </cell>
          <cell r="N1511" t="str">
            <v>MENOUA</v>
          </cell>
          <cell r="O1511" t="str">
            <v>SANTCHOU</v>
          </cell>
          <cell r="P1511" t="str">
            <v>Samuel Ekouele</v>
          </cell>
          <cell r="Q1511">
            <v>677549818</v>
          </cell>
          <cell r="R1511">
            <v>655999818</v>
          </cell>
          <cell r="S1511" t="str">
            <v>Vensa Mohammadu</v>
          </cell>
          <cell r="T1511" t="str">
            <v>GEORGES NAKHOUL</v>
          </cell>
          <cell r="U1511" t="str">
            <v>I H S</v>
          </cell>
        </row>
        <row r="1512">
          <cell r="A1512" t="str">
            <v>OST_164</v>
          </cell>
          <cell r="B1512" t="str">
            <v>IHS_BAF_051</v>
          </cell>
          <cell r="C1512" t="str">
            <v>OST_164</v>
          </cell>
          <cell r="D1512" t="str">
            <v>West</v>
          </cell>
          <cell r="E1512" t="str">
            <v>West</v>
          </cell>
          <cell r="F1512" t="str">
            <v>Batie</v>
          </cell>
          <cell r="G1512" t="str">
            <v>P5</v>
          </cell>
          <cell r="H1512" t="str">
            <v>Grid-Gen</v>
          </cell>
          <cell r="I1512" t="str">
            <v>On Air</v>
          </cell>
          <cell r="J1512" t="str">
            <v>Outdoor</v>
          </cell>
          <cell r="K1512" t="str">
            <v>AC</v>
          </cell>
          <cell r="L1512" t="str">
            <v>I-Eng</v>
          </cell>
          <cell r="M1512" t="str">
            <v>Bafoussam</v>
          </cell>
          <cell r="N1512" t="str">
            <v>HAUTS-PLATEAUX</v>
          </cell>
          <cell r="O1512" t="str">
            <v>BATIE</v>
          </cell>
          <cell r="P1512" t="str">
            <v>Samuel Ekouele</v>
          </cell>
          <cell r="Q1512">
            <v>677549818</v>
          </cell>
          <cell r="R1512">
            <v>655999818</v>
          </cell>
          <cell r="S1512" t="str">
            <v>Vensa Mohammadu</v>
          </cell>
          <cell r="T1512" t="str">
            <v>GEORGES NAKHOUL</v>
          </cell>
          <cell r="U1512" t="str">
            <v>I H S</v>
          </cell>
        </row>
        <row r="1513">
          <cell r="A1513" t="str">
            <v>OST_097</v>
          </cell>
          <cell r="B1513" t="str">
            <v>IHS_DCG_007</v>
          </cell>
          <cell r="C1513" t="str">
            <v>OST_097</v>
          </cell>
          <cell r="D1513" t="str">
            <v>West</v>
          </cell>
          <cell r="E1513" t="str">
            <v>West</v>
          </cell>
          <cell r="F1513" t="str">
            <v>Dschang-Rectorat-MTN</v>
          </cell>
          <cell r="G1513" t="str">
            <v>P5</v>
          </cell>
          <cell r="H1513" t="str">
            <v>Grid-Gen</v>
          </cell>
          <cell r="I1513" t="str">
            <v>On Air</v>
          </cell>
          <cell r="J1513" t="str">
            <v>Indoor</v>
          </cell>
          <cell r="K1513" t="str">
            <v>AC</v>
          </cell>
          <cell r="L1513" t="str">
            <v>I-Eng</v>
          </cell>
          <cell r="M1513" t="str">
            <v>Dschang</v>
          </cell>
          <cell r="N1513" t="str">
            <v>MENOUA</v>
          </cell>
          <cell r="O1513" t="str">
            <v>DSCHANG</v>
          </cell>
          <cell r="P1513" t="str">
            <v>Samuel Ekouele</v>
          </cell>
          <cell r="Q1513">
            <v>677549818</v>
          </cell>
          <cell r="R1513">
            <v>655999818</v>
          </cell>
          <cell r="S1513" t="str">
            <v>Vensa Mohammadu</v>
          </cell>
          <cell r="T1513" t="str">
            <v>GEORGES NAKHOUL</v>
          </cell>
          <cell r="U1513" t="str">
            <v>I H S</v>
          </cell>
        </row>
        <row r="1514">
          <cell r="A1514" t="str">
            <v>OST_255</v>
          </cell>
          <cell r="B1514" t="str">
            <v>IHS_DCG_024</v>
          </cell>
          <cell r="C1514" t="str">
            <v>OST_255</v>
          </cell>
          <cell r="D1514" t="str">
            <v>West</v>
          </cell>
          <cell r="E1514" t="str">
            <v>West</v>
          </cell>
          <cell r="F1514" t="str">
            <v>Bafou-Balepe</v>
          </cell>
          <cell r="G1514" t="str">
            <v>P5</v>
          </cell>
          <cell r="H1514" t="str">
            <v>Grid-Gen</v>
          </cell>
          <cell r="I1514" t="str">
            <v>On Air</v>
          </cell>
          <cell r="J1514" t="str">
            <v>Outdoor</v>
          </cell>
          <cell r="K1514" t="str">
            <v>AC</v>
          </cell>
          <cell r="L1514" t="str">
            <v>I-Eng</v>
          </cell>
          <cell r="M1514" t="str">
            <v>Dschang</v>
          </cell>
          <cell r="N1514" t="str">
            <v>MENOUA</v>
          </cell>
          <cell r="O1514" t="str">
            <v>NKONGHNI</v>
          </cell>
          <cell r="P1514" t="str">
            <v>Samuel Ekouele</v>
          </cell>
          <cell r="Q1514">
            <v>677549818</v>
          </cell>
          <cell r="R1514">
            <v>655999818</v>
          </cell>
          <cell r="S1514" t="str">
            <v>Vensa Mohammadu</v>
          </cell>
          <cell r="T1514" t="str">
            <v>GEORGES NAKHOUL</v>
          </cell>
          <cell r="U1514" t="str">
            <v>I H S</v>
          </cell>
        </row>
        <row r="1515">
          <cell r="A1515" t="str">
            <v>OST_144</v>
          </cell>
          <cell r="B1515" t="str">
            <v>IHS_MBD_001</v>
          </cell>
          <cell r="C1515" t="str">
            <v>OST_144</v>
          </cell>
          <cell r="D1515" t="str">
            <v>West</v>
          </cell>
          <cell r="E1515" t="str">
            <v>West</v>
          </cell>
          <cell r="F1515" t="str">
            <v>Mbouda-SIK-IHS</v>
          </cell>
          <cell r="G1515" t="str">
            <v>P5</v>
          </cell>
          <cell r="H1515" t="str">
            <v>Grid-Gen</v>
          </cell>
          <cell r="I1515" t="str">
            <v>On Air</v>
          </cell>
          <cell r="J1515" t="str">
            <v>Outdoor</v>
          </cell>
          <cell r="K1515" t="str">
            <v>AC</v>
          </cell>
          <cell r="L1515" t="str">
            <v>I-Eng</v>
          </cell>
          <cell r="M1515" t="str">
            <v>Bafoussam</v>
          </cell>
          <cell r="N1515" t="str">
            <v>BAMBOUTOUS</v>
          </cell>
          <cell r="O1515" t="str">
            <v>MBOUDA</v>
          </cell>
          <cell r="P1515" t="str">
            <v>Samuel Ekouele</v>
          </cell>
          <cell r="Q1515">
            <v>677549818</v>
          </cell>
          <cell r="R1515">
            <v>655999818</v>
          </cell>
          <cell r="S1515" t="str">
            <v>Vensa Mohammadu</v>
          </cell>
          <cell r="T1515" t="str">
            <v>GEORGES NAKHOUL</v>
          </cell>
          <cell r="U1515" t="str">
            <v>I H S</v>
          </cell>
        </row>
        <row r="1516">
          <cell r="A1516" t="str">
            <v>SUO_097</v>
          </cell>
          <cell r="B1516" t="str">
            <v>IHS_KMB_102</v>
          </cell>
          <cell r="C1516" t="str">
            <v>SUO_097</v>
          </cell>
          <cell r="D1516" t="str">
            <v>South West</v>
          </cell>
          <cell r="E1516" t="str">
            <v>South West</v>
          </cell>
          <cell r="F1516" t="str">
            <v>Gamoko-Hill-C1</v>
          </cell>
          <cell r="G1516" t="str">
            <v>P2</v>
          </cell>
          <cell r="H1516" t="str">
            <v>Gen Only</v>
          </cell>
          <cell r="I1516" t="str">
            <v>No Access</v>
          </cell>
          <cell r="J1516" t="str">
            <v>Outdoor</v>
          </cell>
          <cell r="K1516" t="str">
            <v>AC</v>
          </cell>
          <cell r="L1516" t="str">
            <v>I-Eng</v>
          </cell>
          <cell r="M1516" t="str">
            <v>Kumba</v>
          </cell>
          <cell r="N1516" t="str">
            <v>Meme</v>
          </cell>
          <cell r="O1516" t="str">
            <v>Mbonge</v>
          </cell>
          <cell r="P1516" t="str">
            <v>Sani Njamo</v>
          </cell>
          <cell r="Q1516">
            <v>677549819</v>
          </cell>
          <cell r="R1516">
            <v>655999819</v>
          </cell>
          <cell r="S1516" t="str">
            <v>Stephane KETCHOUANG</v>
          </cell>
          <cell r="T1516" t="str">
            <v>GEORGES NAKHOUL</v>
          </cell>
          <cell r="U1516" t="str">
            <v>I H S</v>
          </cell>
        </row>
        <row r="1517">
          <cell r="A1517" t="str">
            <v>SUO_006</v>
          </cell>
          <cell r="B1517" t="str">
            <v>IHS_KMB_004</v>
          </cell>
          <cell r="C1517" t="str">
            <v>SUO_006</v>
          </cell>
          <cell r="D1517" t="str">
            <v>South West</v>
          </cell>
          <cell r="E1517" t="str">
            <v>South West</v>
          </cell>
          <cell r="F1517" t="str">
            <v>Kumba</v>
          </cell>
          <cell r="G1517" t="str">
            <v>P2</v>
          </cell>
          <cell r="H1517" t="str">
            <v>Grid-Gen</v>
          </cell>
          <cell r="I1517" t="str">
            <v>On Air</v>
          </cell>
          <cell r="J1517" t="str">
            <v>Indoor</v>
          </cell>
          <cell r="K1517" t="str">
            <v>AC</v>
          </cell>
          <cell r="L1517" t="str">
            <v>I-Eng</v>
          </cell>
          <cell r="M1517" t="str">
            <v>Kumba</v>
          </cell>
          <cell r="N1517" t="str">
            <v>MEME</v>
          </cell>
          <cell r="O1517" t="str">
            <v>Kumba 2</v>
          </cell>
          <cell r="P1517" t="str">
            <v>Sani Njamo</v>
          </cell>
          <cell r="Q1517">
            <v>677549819</v>
          </cell>
          <cell r="R1517">
            <v>655999819</v>
          </cell>
          <cell r="S1517" t="str">
            <v>Stephane KETCHOUANG</v>
          </cell>
          <cell r="T1517" t="str">
            <v>GEORGES NAKHOUL</v>
          </cell>
          <cell r="U1517" t="str">
            <v>I H S</v>
          </cell>
        </row>
        <row r="1518">
          <cell r="A1518" t="str">
            <v>SUO_027</v>
          </cell>
          <cell r="B1518" t="str">
            <v>IHS_KMB_017</v>
          </cell>
          <cell r="C1518" t="str">
            <v>SUO_027</v>
          </cell>
          <cell r="D1518" t="str">
            <v>South West</v>
          </cell>
          <cell r="E1518" t="str">
            <v>South West</v>
          </cell>
          <cell r="F1518" t="str">
            <v>Kumba-Mabanda</v>
          </cell>
          <cell r="G1518" t="str">
            <v>P2</v>
          </cell>
          <cell r="H1518" t="str">
            <v>Grid-Gen</v>
          </cell>
          <cell r="I1518" t="str">
            <v>On Air</v>
          </cell>
          <cell r="J1518" t="str">
            <v>Outdoor</v>
          </cell>
          <cell r="K1518" t="str">
            <v>AC</v>
          </cell>
          <cell r="L1518" t="str">
            <v>I-Eng</v>
          </cell>
          <cell r="M1518" t="str">
            <v>Kumba</v>
          </cell>
          <cell r="N1518" t="str">
            <v>MEME</v>
          </cell>
          <cell r="O1518" t="str">
            <v>Kumba 3</v>
          </cell>
          <cell r="P1518" t="str">
            <v>Sani Njamo</v>
          </cell>
          <cell r="Q1518">
            <v>677549819</v>
          </cell>
          <cell r="R1518">
            <v>655999819</v>
          </cell>
          <cell r="S1518" t="str">
            <v>Stephane KETCHOUANG</v>
          </cell>
          <cell r="T1518" t="str">
            <v>GEORGES NAKHOUL</v>
          </cell>
          <cell r="U1518" t="str">
            <v>I H S</v>
          </cell>
        </row>
        <row r="1519">
          <cell r="A1519" t="str">
            <v>SUO_020</v>
          </cell>
          <cell r="B1519" t="str">
            <v>IHS_KMB_049</v>
          </cell>
          <cell r="C1519" t="str">
            <v>SUO_020</v>
          </cell>
          <cell r="D1519" t="str">
            <v>South West</v>
          </cell>
          <cell r="E1519" t="str">
            <v>South West</v>
          </cell>
          <cell r="F1519" t="str">
            <v>Mundemba</v>
          </cell>
          <cell r="G1519" t="str">
            <v>P3</v>
          </cell>
          <cell r="H1519" t="str">
            <v>Hybrid-Gen</v>
          </cell>
          <cell r="I1519" t="str">
            <v>On Air</v>
          </cell>
          <cell r="J1519" t="str">
            <v>Outdoor</v>
          </cell>
          <cell r="K1519" t="str">
            <v>AC</v>
          </cell>
          <cell r="L1519" t="str">
            <v>I-Eng</v>
          </cell>
          <cell r="M1519" t="str">
            <v>Ekondo Titi</v>
          </cell>
          <cell r="N1519" t="str">
            <v>NDIAN</v>
          </cell>
          <cell r="O1519" t="str">
            <v>Mundemba</v>
          </cell>
          <cell r="P1519" t="str">
            <v>Sani Njamo</v>
          </cell>
          <cell r="Q1519">
            <v>677549819</v>
          </cell>
          <cell r="R1519">
            <v>655999819</v>
          </cell>
          <cell r="S1519" t="str">
            <v>Stephane KETCHOUANG</v>
          </cell>
          <cell r="T1519" t="str">
            <v>GEORGES NAKHOUL</v>
          </cell>
          <cell r="U1519" t="str">
            <v>I H S</v>
          </cell>
        </row>
        <row r="1520">
          <cell r="A1520" t="str">
            <v>SUO_019</v>
          </cell>
          <cell r="B1520" t="str">
            <v>IHS_KMB_033</v>
          </cell>
          <cell r="C1520" t="str">
            <v>SUO_019</v>
          </cell>
          <cell r="D1520" t="str">
            <v>South West</v>
          </cell>
          <cell r="E1520" t="str">
            <v>South West</v>
          </cell>
          <cell r="F1520" t="str">
            <v>Ekondo-Titi</v>
          </cell>
          <cell r="G1520" t="str">
            <v>P3</v>
          </cell>
          <cell r="H1520" t="str">
            <v>Grid-Gen</v>
          </cell>
          <cell r="I1520" t="str">
            <v>On Air</v>
          </cell>
          <cell r="J1520" t="str">
            <v>Outdoor</v>
          </cell>
          <cell r="K1520" t="str">
            <v>AC</v>
          </cell>
          <cell r="L1520" t="str">
            <v>I-Eng</v>
          </cell>
          <cell r="M1520" t="str">
            <v>Ekondo Titi</v>
          </cell>
          <cell r="N1520" t="str">
            <v>NDIAN</v>
          </cell>
          <cell r="O1520" t="str">
            <v>Ekondo titi</v>
          </cell>
          <cell r="P1520" t="str">
            <v>Sani Njamo</v>
          </cell>
          <cell r="Q1520">
            <v>677549819</v>
          </cell>
          <cell r="R1520">
            <v>655999819</v>
          </cell>
          <cell r="S1520" t="str">
            <v>Stephane KETCHOUANG</v>
          </cell>
          <cell r="T1520" t="str">
            <v>GEORGES NAKHOUL</v>
          </cell>
          <cell r="U1520" t="str">
            <v>I H S</v>
          </cell>
        </row>
        <row r="1521">
          <cell r="A1521" t="str">
            <v>SUO_007</v>
          </cell>
          <cell r="B1521" t="str">
            <v>IHS_BUA_002</v>
          </cell>
          <cell r="C1521" t="str">
            <v>SUO_007</v>
          </cell>
          <cell r="D1521" t="str">
            <v>South West</v>
          </cell>
          <cell r="E1521" t="str">
            <v>South West</v>
          </cell>
          <cell r="F1521" t="str">
            <v>Buea-Orange</v>
          </cell>
          <cell r="G1521" t="str">
            <v>P3</v>
          </cell>
          <cell r="H1521" t="str">
            <v>Grid-Gen</v>
          </cell>
          <cell r="I1521" t="str">
            <v>On Air</v>
          </cell>
          <cell r="J1521" t="str">
            <v>Indoor</v>
          </cell>
          <cell r="K1521" t="str">
            <v>AC</v>
          </cell>
          <cell r="L1521" t="str">
            <v>I-Eng</v>
          </cell>
          <cell r="M1521" t="str">
            <v>Buea</v>
          </cell>
          <cell r="N1521" t="str">
            <v>FAKO</v>
          </cell>
          <cell r="O1521" t="str">
            <v>Buea</v>
          </cell>
          <cell r="P1521" t="str">
            <v>Sani Njamo</v>
          </cell>
          <cell r="Q1521">
            <v>677549819</v>
          </cell>
          <cell r="R1521">
            <v>655999819</v>
          </cell>
          <cell r="S1521" t="str">
            <v>Stephane KETCHOUANG</v>
          </cell>
          <cell r="T1521" t="str">
            <v>GEORGES NAKHOUL</v>
          </cell>
          <cell r="U1521" t="str">
            <v>I H S</v>
          </cell>
        </row>
        <row r="1522">
          <cell r="A1522" t="str">
            <v>SUO_077</v>
          </cell>
          <cell r="B1522" t="str">
            <v>IHS_BUA_021</v>
          </cell>
          <cell r="C1522" t="str">
            <v>SUO_077</v>
          </cell>
          <cell r="D1522" t="str">
            <v>South West</v>
          </cell>
          <cell r="E1522" t="str">
            <v>South West</v>
          </cell>
          <cell r="F1522" t="str">
            <v>Buea-David-Square</v>
          </cell>
          <cell r="G1522" t="str">
            <v>P3</v>
          </cell>
          <cell r="H1522" t="str">
            <v>Grid-Gen</v>
          </cell>
          <cell r="I1522" t="str">
            <v>On Air</v>
          </cell>
          <cell r="J1522" t="str">
            <v>Outdoor</v>
          </cell>
          <cell r="K1522" t="str">
            <v>AC</v>
          </cell>
          <cell r="L1522" t="str">
            <v>I-Eng</v>
          </cell>
          <cell r="M1522" t="str">
            <v>Buea</v>
          </cell>
          <cell r="N1522" t="str">
            <v>FAKO</v>
          </cell>
          <cell r="O1522" t="str">
            <v>Buea</v>
          </cell>
          <cell r="P1522" t="str">
            <v>Sani Njamo</v>
          </cell>
          <cell r="Q1522">
            <v>677549819</v>
          </cell>
          <cell r="R1522">
            <v>655999819</v>
          </cell>
          <cell r="S1522" t="str">
            <v>Stephane KETCHOUANG</v>
          </cell>
          <cell r="T1522" t="str">
            <v>GEORGES NAKHOUL</v>
          </cell>
          <cell r="U1522" t="str">
            <v>I H S</v>
          </cell>
        </row>
        <row r="1523">
          <cell r="A1523" t="str">
            <v>SUO_062</v>
          </cell>
          <cell r="B1523" t="str">
            <v>IHS_BUA_005</v>
          </cell>
          <cell r="C1523" t="str">
            <v>SUO_062</v>
          </cell>
          <cell r="D1523" t="str">
            <v>South West</v>
          </cell>
          <cell r="E1523" t="str">
            <v>South West</v>
          </cell>
          <cell r="F1523" t="str">
            <v>Buea-Universite</v>
          </cell>
          <cell r="G1523" t="str">
            <v>P3</v>
          </cell>
          <cell r="H1523" t="str">
            <v>Grid-Gen</v>
          </cell>
          <cell r="I1523" t="str">
            <v>On Air</v>
          </cell>
          <cell r="J1523" t="str">
            <v>Outdoor</v>
          </cell>
          <cell r="K1523" t="str">
            <v>AC</v>
          </cell>
          <cell r="L1523" t="str">
            <v>I-Eng</v>
          </cell>
          <cell r="M1523" t="str">
            <v>Buea</v>
          </cell>
          <cell r="N1523" t="str">
            <v>FAKO</v>
          </cell>
          <cell r="O1523" t="str">
            <v>Buea</v>
          </cell>
          <cell r="P1523" t="str">
            <v>Sani Njamo</v>
          </cell>
          <cell r="Q1523">
            <v>677549819</v>
          </cell>
          <cell r="R1523">
            <v>655999819</v>
          </cell>
          <cell r="S1523" t="str">
            <v>Stephane KETCHOUANG</v>
          </cell>
          <cell r="T1523" t="str">
            <v>GEORGES NAKHOUL</v>
          </cell>
          <cell r="U1523" t="str">
            <v>I H S</v>
          </cell>
        </row>
        <row r="1524">
          <cell r="A1524" t="str">
            <v>SUO_063</v>
          </cell>
          <cell r="B1524" t="str">
            <v>IHS_BUA_009</v>
          </cell>
          <cell r="C1524" t="str">
            <v>SUO_063</v>
          </cell>
          <cell r="D1524" t="str">
            <v>South West</v>
          </cell>
          <cell r="E1524" t="str">
            <v>South West</v>
          </cell>
          <cell r="F1524" t="str">
            <v>Buea-Centre-Ville</v>
          </cell>
          <cell r="G1524" t="str">
            <v>P3</v>
          </cell>
          <cell r="H1524" t="str">
            <v>Grid-Gen</v>
          </cell>
          <cell r="I1524" t="str">
            <v>On Air</v>
          </cell>
          <cell r="J1524" t="str">
            <v>Outdoor</v>
          </cell>
          <cell r="K1524" t="str">
            <v>AC</v>
          </cell>
          <cell r="L1524" t="str">
            <v>I-Eng</v>
          </cell>
          <cell r="M1524" t="str">
            <v>Buea</v>
          </cell>
          <cell r="N1524" t="str">
            <v>FAKO</v>
          </cell>
          <cell r="O1524" t="str">
            <v>Buea</v>
          </cell>
          <cell r="P1524" t="str">
            <v>Sani Njamo</v>
          </cell>
          <cell r="Q1524">
            <v>677549819</v>
          </cell>
          <cell r="R1524">
            <v>655999819</v>
          </cell>
          <cell r="S1524" t="str">
            <v>Stephane KETCHOUANG</v>
          </cell>
          <cell r="T1524" t="str">
            <v>GEORGES NAKHOUL</v>
          </cell>
          <cell r="U1524" t="str">
            <v>I H S</v>
          </cell>
        </row>
        <row r="1525">
          <cell r="A1525" t="str">
            <v>SUO_052</v>
          </cell>
          <cell r="B1525" t="str">
            <v>IHS_KMB_014</v>
          </cell>
          <cell r="C1525" t="str">
            <v>SUO_052</v>
          </cell>
          <cell r="D1525" t="str">
            <v>South West</v>
          </cell>
          <cell r="E1525" t="str">
            <v>South West</v>
          </cell>
          <cell r="F1525" t="str">
            <v>Kumba-Kake</v>
          </cell>
          <cell r="G1525" t="str">
            <v>P3</v>
          </cell>
          <cell r="H1525" t="str">
            <v>Gen Only</v>
          </cell>
          <cell r="I1525" t="str">
            <v>On Air</v>
          </cell>
          <cell r="J1525" t="str">
            <v>Outdoor</v>
          </cell>
          <cell r="K1525" t="str">
            <v>AC</v>
          </cell>
          <cell r="L1525" t="str">
            <v>I-Eng</v>
          </cell>
          <cell r="M1525" t="str">
            <v>Kumba</v>
          </cell>
          <cell r="N1525" t="str">
            <v>MEME</v>
          </cell>
          <cell r="O1525" t="str">
            <v>Kumba 1</v>
          </cell>
          <cell r="P1525" t="str">
            <v>Sani Njamo</v>
          </cell>
          <cell r="Q1525">
            <v>677549819</v>
          </cell>
          <cell r="R1525">
            <v>655999819</v>
          </cell>
          <cell r="S1525" t="str">
            <v>Stephane KETCHOUANG</v>
          </cell>
          <cell r="T1525" t="str">
            <v>GEORGES NAKHOUL</v>
          </cell>
          <cell r="U1525" t="str">
            <v>I H S</v>
          </cell>
        </row>
        <row r="1526">
          <cell r="A1526" t="str">
            <v>SUO_128</v>
          </cell>
          <cell r="B1526" t="str">
            <v>IHS_BUA_034</v>
          </cell>
          <cell r="C1526" t="str">
            <v>SUO_128</v>
          </cell>
          <cell r="D1526" t="str">
            <v>South West</v>
          </cell>
          <cell r="E1526" t="str">
            <v>South West</v>
          </cell>
          <cell r="F1526" t="str">
            <v>Ekona-II-IHS</v>
          </cell>
          <cell r="G1526" t="str">
            <v>P3</v>
          </cell>
          <cell r="H1526" t="str">
            <v>Vandalized</v>
          </cell>
          <cell r="I1526" t="str">
            <v>On Air</v>
          </cell>
          <cell r="J1526" t="str">
            <v>Outdoor</v>
          </cell>
          <cell r="K1526" t="str">
            <v>AC</v>
          </cell>
          <cell r="L1526" t="str">
            <v>I-Eng</v>
          </cell>
          <cell r="M1526" t="str">
            <v>Buea</v>
          </cell>
          <cell r="N1526" t="str">
            <v>FAKO</v>
          </cell>
          <cell r="O1526" t="str">
            <v>Buea</v>
          </cell>
          <cell r="P1526" t="str">
            <v>Sani Njamo</v>
          </cell>
          <cell r="Q1526">
            <v>677549819</v>
          </cell>
          <cell r="R1526">
            <v>655999819</v>
          </cell>
          <cell r="S1526" t="str">
            <v>Stephane KETCHOUANG</v>
          </cell>
          <cell r="T1526" t="str">
            <v>GEORGES NAKHOUL</v>
          </cell>
          <cell r="U1526" t="str">
            <v>I H S</v>
          </cell>
        </row>
        <row r="1527">
          <cell r="A1527" t="str">
            <v>SUO_110</v>
          </cell>
          <cell r="B1527" t="str">
            <v>IHS_KMB_009</v>
          </cell>
          <cell r="C1527" t="str">
            <v>SUO_110</v>
          </cell>
          <cell r="D1527" t="str">
            <v>South West</v>
          </cell>
          <cell r="E1527" t="str">
            <v>South West</v>
          </cell>
          <cell r="F1527" t="str">
            <v>Kumba-Fiango-IHS</v>
          </cell>
          <cell r="G1527" t="str">
            <v>P3</v>
          </cell>
          <cell r="H1527" t="str">
            <v>Grid-Gen</v>
          </cell>
          <cell r="I1527" t="str">
            <v>On Air</v>
          </cell>
          <cell r="J1527" t="str">
            <v>Outdoor</v>
          </cell>
          <cell r="K1527" t="str">
            <v>AC</v>
          </cell>
          <cell r="L1527" t="str">
            <v>I-Eng</v>
          </cell>
          <cell r="M1527" t="str">
            <v>Kumba</v>
          </cell>
          <cell r="N1527" t="str">
            <v>MEME</v>
          </cell>
          <cell r="O1527" t="str">
            <v>Kumba 3</v>
          </cell>
          <cell r="P1527" t="str">
            <v>Sani Njamo</v>
          </cell>
          <cell r="Q1527">
            <v>677549819</v>
          </cell>
          <cell r="R1527">
            <v>655999819</v>
          </cell>
          <cell r="S1527" t="str">
            <v>Stephane KETCHOUANG</v>
          </cell>
          <cell r="T1527" t="str">
            <v>GEORGES NAKHOUL</v>
          </cell>
          <cell r="U1527" t="str">
            <v>I H S</v>
          </cell>
        </row>
        <row r="1528">
          <cell r="A1528" t="str">
            <v>SUO_134</v>
          </cell>
          <cell r="B1528" t="str">
            <v>IHS_KMB_109</v>
          </cell>
          <cell r="C1528" t="str">
            <v>SUO_134</v>
          </cell>
          <cell r="D1528" t="str">
            <v>South West</v>
          </cell>
          <cell r="E1528" t="str">
            <v>South West</v>
          </cell>
          <cell r="F1528" t="str">
            <v>Mbonge</v>
          </cell>
          <cell r="G1528" t="str">
            <v>P4</v>
          </cell>
          <cell r="H1528" t="str">
            <v>Hybrid-Gen</v>
          </cell>
          <cell r="I1528" t="str">
            <v>On Air</v>
          </cell>
          <cell r="J1528" t="str">
            <v>Outdoor</v>
          </cell>
          <cell r="K1528" t="str">
            <v>AC</v>
          </cell>
          <cell r="L1528" t="str">
            <v>I-Eng</v>
          </cell>
          <cell r="M1528" t="str">
            <v>Ekondo Titi</v>
          </cell>
          <cell r="N1528" t="str">
            <v>NDIAN</v>
          </cell>
          <cell r="O1528" t="str">
            <v>Mbonge</v>
          </cell>
          <cell r="P1528" t="str">
            <v>Sani Njamo</v>
          </cell>
          <cell r="Q1528">
            <v>677549819</v>
          </cell>
          <cell r="R1528">
            <v>655999819</v>
          </cell>
          <cell r="S1528" t="str">
            <v>Stephane KETCHOUANG</v>
          </cell>
          <cell r="T1528" t="str">
            <v>GEORGES NAKHOUL</v>
          </cell>
          <cell r="U1528" t="str">
            <v>I H S</v>
          </cell>
        </row>
        <row r="1529">
          <cell r="A1529" t="str">
            <v>SUO_025</v>
          </cell>
          <cell r="B1529" t="str">
            <v>IHS_BUA_102</v>
          </cell>
          <cell r="C1529" t="str">
            <v>SUO_025</v>
          </cell>
          <cell r="D1529" t="str">
            <v>South West</v>
          </cell>
          <cell r="E1529" t="str">
            <v>South West</v>
          </cell>
          <cell r="F1529" t="str">
            <v>Bova- Bokombo _IHS</v>
          </cell>
          <cell r="G1529" t="str">
            <v>P4</v>
          </cell>
          <cell r="H1529" t="str">
            <v>Gen Only</v>
          </cell>
          <cell r="I1529" t="str">
            <v>On Air</v>
          </cell>
          <cell r="J1529" t="str">
            <v>Outdoor</v>
          </cell>
          <cell r="K1529" t="str">
            <v>AC</v>
          </cell>
          <cell r="L1529" t="str">
            <v>I-Eng</v>
          </cell>
          <cell r="M1529" t="str">
            <v>Buea</v>
          </cell>
          <cell r="N1529" t="str">
            <v>FAKO</v>
          </cell>
          <cell r="O1529" t="str">
            <v>Muyuka</v>
          </cell>
          <cell r="P1529" t="str">
            <v>Sani Njamo</v>
          </cell>
          <cell r="Q1529">
            <v>677549819</v>
          </cell>
          <cell r="R1529">
            <v>655999819</v>
          </cell>
          <cell r="S1529" t="str">
            <v>Stephane KETCHOUANG</v>
          </cell>
          <cell r="T1529" t="str">
            <v>GEORGES NAKHOUL</v>
          </cell>
          <cell r="U1529" t="str">
            <v>I H S</v>
          </cell>
        </row>
        <row r="1530">
          <cell r="A1530" t="str">
            <v>SUO_132</v>
          </cell>
          <cell r="B1530" t="str">
            <v>IHS_BUA_154</v>
          </cell>
          <cell r="C1530" t="str">
            <v>SUO_132</v>
          </cell>
          <cell r="D1530" t="str">
            <v>South West</v>
          </cell>
          <cell r="E1530" t="str">
            <v>South West</v>
          </cell>
          <cell r="F1530" t="str">
            <v>bonakanda</v>
          </cell>
          <cell r="G1530" t="str">
            <v>P4</v>
          </cell>
          <cell r="H1530" t="str">
            <v>Grid-Gen</v>
          </cell>
          <cell r="I1530" t="str">
            <v>On Air</v>
          </cell>
          <cell r="J1530" t="str">
            <v>Outdoor</v>
          </cell>
          <cell r="K1530" t="str">
            <v>AC</v>
          </cell>
          <cell r="L1530" t="str">
            <v>I-Eng</v>
          </cell>
          <cell r="M1530" t="str">
            <v>Buea</v>
          </cell>
          <cell r="N1530" t="str">
            <v>FAKO</v>
          </cell>
          <cell r="O1530" t="str">
            <v>Buea</v>
          </cell>
          <cell r="P1530" t="str">
            <v>Sani Njamo</v>
          </cell>
          <cell r="Q1530">
            <v>677549819</v>
          </cell>
          <cell r="R1530">
            <v>655999819</v>
          </cell>
          <cell r="S1530" t="str">
            <v>Stephane KETCHOUANG</v>
          </cell>
          <cell r="T1530" t="str">
            <v>GEORGES NAKHOUL</v>
          </cell>
          <cell r="U1530" t="str">
            <v>I H S</v>
          </cell>
        </row>
        <row r="1531">
          <cell r="A1531" t="str">
            <v>SUO_012</v>
          </cell>
          <cell r="B1531" t="str">
            <v>IHS_BUA_043</v>
          </cell>
          <cell r="C1531" t="str">
            <v>SUO_012</v>
          </cell>
          <cell r="D1531" t="str">
            <v>South West</v>
          </cell>
          <cell r="E1531" t="str">
            <v>South West</v>
          </cell>
          <cell r="F1531" t="str">
            <v>Muyuka</v>
          </cell>
          <cell r="G1531" t="str">
            <v>P4</v>
          </cell>
          <cell r="H1531" t="str">
            <v>Grid-Gen</v>
          </cell>
          <cell r="I1531" t="str">
            <v>OFF Air</v>
          </cell>
          <cell r="J1531" t="str">
            <v>Indoor</v>
          </cell>
          <cell r="K1531" t="str">
            <v>AC</v>
          </cell>
          <cell r="L1531" t="str">
            <v>I-Eng</v>
          </cell>
          <cell r="M1531" t="str">
            <v>Buea</v>
          </cell>
          <cell r="N1531" t="str">
            <v>FAKO</v>
          </cell>
          <cell r="O1531" t="str">
            <v>Muyuka</v>
          </cell>
          <cell r="P1531" t="str">
            <v>Sani Njamo</v>
          </cell>
          <cell r="Q1531">
            <v>677549819</v>
          </cell>
          <cell r="R1531">
            <v>655999819</v>
          </cell>
          <cell r="S1531" t="str">
            <v>Stephane KETCHOUANG</v>
          </cell>
          <cell r="T1531" t="str">
            <v>GEORGES NAKHOUL</v>
          </cell>
          <cell r="U1531" t="str">
            <v>I H S</v>
          </cell>
        </row>
        <row r="1532">
          <cell r="A1532" t="str">
            <v>SUO_071</v>
          </cell>
          <cell r="B1532" t="str">
            <v>IHS_KMB_002</v>
          </cell>
          <cell r="C1532" t="str">
            <v>SUO_071</v>
          </cell>
          <cell r="D1532" t="str">
            <v>South West</v>
          </cell>
          <cell r="E1532" t="str">
            <v>South West</v>
          </cell>
          <cell r="F1532" t="str">
            <v>Kumba-Centre</v>
          </cell>
          <cell r="G1532" t="str">
            <v>P4</v>
          </cell>
          <cell r="H1532" t="str">
            <v>Grid-Gen</v>
          </cell>
          <cell r="I1532" t="str">
            <v>On Air</v>
          </cell>
          <cell r="J1532" t="str">
            <v>Outdoor</v>
          </cell>
          <cell r="K1532" t="str">
            <v>AC</v>
          </cell>
          <cell r="L1532" t="str">
            <v>I-Eng</v>
          </cell>
          <cell r="M1532" t="str">
            <v>Kumba</v>
          </cell>
          <cell r="N1532" t="str">
            <v>MEME</v>
          </cell>
          <cell r="O1532" t="str">
            <v>Kumba</v>
          </cell>
          <cell r="P1532" t="str">
            <v>Sani Njamo</v>
          </cell>
          <cell r="Q1532">
            <v>677549819</v>
          </cell>
          <cell r="R1532">
            <v>655999819</v>
          </cell>
          <cell r="S1532" t="str">
            <v>Stephane KETCHOUANG</v>
          </cell>
          <cell r="T1532" t="str">
            <v>GEORGES NAKHOUL</v>
          </cell>
          <cell r="U1532" t="str">
            <v>I H S</v>
          </cell>
        </row>
        <row r="1533">
          <cell r="A1533" t="str">
            <v>SUO_038</v>
          </cell>
          <cell r="B1533" t="str">
            <v>IHS_BUA_023</v>
          </cell>
          <cell r="C1533" t="str">
            <v>SUO_038</v>
          </cell>
          <cell r="D1533" t="str">
            <v>South West</v>
          </cell>
          <cell r="E1533" t="str">
            <v>South West</v>
          </cell>
          <cell r="F1533" t="str">
            <v>Muea</v>
          </cell>
          <cell r="G1533" t="str">
            <v>P4</v>
          </cell>
          <cell r="H1533" t="str">
            <v>Grid-Gen</v>
          </cell>
          <cell r="I1533" t="str">
            <v>On Air</v>
          </cell>
          <cell r="J1533" t="str">
            <v>Outdoor</v>
          </cell>
          <cell r="K1533" t="str">
            <v>AC</v>
          </cell>
          <cell r="L1533" t="str">
            <v>I-Eng</v>
          </cell>
          <cell r="M1533" t="str">
            <v>Buea</v>
          </cell>
          <cell r="N1533" t="str">
            <v>FAKO</v>
          </cell>
          <cell r="O1533" t="str">
            <v>Buea</v>
          </cell>
          <cell r="P1533" t="str">
            <v>Sani Njamo</v>
          </cell>
          <cell r="Q1533">
            <v>677549819</v>
          </cell>
          <cell r="R1533">
            <v>655999819</v>
          </cell>
          <cell r="S1533" t="str">
            <v>Stephane KETCHOUANG</v>
          </cell>
          <cell r="T1533" t="str">
            <v>GEORGES NAKHOUL</v>
          </cell>
          <cell r="U1533" t="str">
            <v>I H S</v>
          </cell>
        </row>
        <row r="1534">
          <cell r="A1534" t="str">
            <v>SUO_033</v>
          </cell>
          <cell r="B1534" t="str">
            <v>IHS_BUA_018</v>
          </cell>
          <cell r="C1534" t="str">
            <v>SUO_033</v>
          </cell>
          <cell r="D1534" t="str">
            <v>South West</v>
          </cell>
          <cell r="E1534" t="str">
            <v>South West</v>
          </cell>
          <cell r="F1534" t="str">
            <v>Buea-Entree</v>
          </cell>
          <cell r="G1534" t="str">
            <v>P4</v>
          </cell>
          <cell r="H1534" t="str">
            <v>Grid-Gen</v>
          </cell>
          <cell r="I1534" t="str">
            <v>On Air</v>
          </cell>
          <cell r="J1534" t="str">
            <v>Outdoor</v>
          </cell>
          <cell r="K1534" t="str">
            <v>AC</v>
          </cell>
          <cell r="L1534" t="str">
            <v>I-Eng</v>
          </cell>
          <cell r="M1534" t="str">
            <v>Buea</v>
          </cell>
          <cell r="N1534" t="str">
            <v>FAKO</v>
          </cell>
          <cell r="O1534" t="str">
            <v>Buea</v>
          </cell>
          <cell r="P1534" t="str">
            <v>Sani Njamo</v>
          </cell>
          <cell r="Q1534">
            <v>677549819</v>
          </cell>
          <cell r="R1534">
            <v>655999819</v>
          </cell>
          <cell r="S1534" t="str">
            <v>Stephane KETCHOUANG</v>
          </cell>
          <cell r="T1534" t="str">
            <v>GEORGES NAKHOUL</v>
          </cell>
          <cell r="U1534" t="str">
            <v>I H S</v>
          </cell>
        </row>
        <row r="1535">
          <cell r="A1535" t="str">
            <v>SUO_018</v>
          </cell>
          <cell r="B1535" t="str">
            <v>IHS_KMB_056</v>
          </cell>
          <cell r="C1535" t="str">
            <v>SUO_018</v>
          </cell>
          <cell r="D1535" t="str">
            <v>South West</v>
          </cell>
          <cell r="E1535" t="str">
            <v>South West</v>
          </cell>
          <cell r="F1535" t="str">
            <v>Bakassi</v>
          </cell>
          <cell r="G1535" t="str">
            <v>P4</v>
          </cell>
          <cell r="H1535" t="str">
            <v>Solar-Gen</v>
          </cell>
          <cell r="I1535" t="str">
            <v>No Access</v>
          </cell>
          <cell r="J1535" t="str">
            <v>Indoor</v>
          </cell>
          <cell r="K1535" t="str">
            <v>AC</v>
          </cell>
          <cell r="L1535" t="str">
            <v>I-Eng</v>
          </cell>
          <cell r="M1535" t="str">
            <v>Ekondo Titi</v>
          </cell>
          <cell r="N1535" t="str">
            <v>NDIAN</v>
          </cell>
          <cell r="O1535" t="str">
            <v>Isanguele</v>
          </cell>
          <cell r="P1535" t="str">
            <v>Sani Njamo</v>
          </cell>
          <cell r="Q1535">
            <v>677549819</v>
          </cell>
          <cell r="R1535">
            <v>655999819</v>
          </cell>
          <cell r="S1535" t="str">
            <v>Stephane KETCHOUANG</v>
          </cell>
          <cell r="T1535" t="str">
            <v>GEORGES NAKHOUL</v>
          </cell>
          <cell r="U1535" t="str">
            <v>I H S</v>
          </cell>
        </row>
        <row r="1536">
          <cell r="A1536" t="str">
            <v>SUO_152</v>
          </cell>
          <cell r="B1536" t="str">
            <v>IHS_BUA_167</v>
          </cell>
          <cell r="C1536" t="str">
            <v>SUO_152</v>
          </cell>
          <cell r="D1536" t="str">
            <v>South West</v>
          </cell>
          <cell r="E1536" t="str">
            <v>South West</v>
          </cell>
          <cell r="F1536" t="str">
            <v>Tole Tea</v>
          </cell>
          <cell r="G1536" t="str">
            <v>P4</v>
          </cell>
          <cell r="H1536" t="str">
            <v>Grid-Gen</v>
          </cell>
          <cell r="I1536" t="str">
            <v>On Air</v>
          </cell>
          <cell r="J1536" t="str">
            <v>Outdoor</v>
          </cell>
          <cell r="K1536" t="str">
            <v>AC</v>
          </cell>
          <cell r="L1536" t="str">
            <v>I-Eng</v>
          </cell>
          <cell r="M1536" t="str">
            <v>Buea</v>
          </cell>
          <cell r="N1536" t="str">
            <v>FAKO</v>
          </cell>
          <cell r="O1536" t="str">
            <v>Buea</v>
          </cell>
          <cell r="P1536" t="str">
            <v>Sani Njamo</v>
          </cell>
          <cell r="Q1536">
            <v>677549819</v>
          </cell>
          <cell r="R1536">
            <v>655999819</v>
          </cell>
          <cell r="S1536" t="str">
            <v>Stephane KETCHOUANG</v>
          </cell>
          <cell r="T1536" t="str">
            <v>GEORGES NAKHOUL</v>
          </cell>
          <cell r="U1536" t="str">
            <v>I H S</v>
          </cell>
        </row>
        <row r="1537">
          <cell r="A1537" t="str">
            <v>SUO_198</v>
          </cell>
          <cell r="B1537" t="str">
            <v>IHS_BUA_011</v>
          </cell>
          <cell r="C1537" t="str">
            <v>SUO_198</v>
          </cell>
          <cell r="D1537" t="str">
            <v>South West</v>
          </cell>
          <cell r="E1537" t="str">
            <v>South West</v>
          </cell>
          <cell r="F1537" t="str">
            <v>Tole 2</v>
          </cell>
          <cell r="G1537" t="str">
            <v>P4</v>
          </cell>
          <cell r="H1537" t="str">
            <v>Grid-Gen</v>
          </cell>
          <cell r="I1537">
            <v>0</v>
          </cell>
          <cell r="J1537" t="str">
            <v>Outdoor</v>
          </cell>
          <cell r="K1537" t="str">
            <v>AC</v>
          </cell>
          <cell r="L1537" t="str">
            <v>I-Eng</v>
          </cell>
          <cell r="M1537" t="str">
            <v>Buea</v>
          </cell>
          <cell r="N1537" t="str">
            <v>FAKO</v>
          </cell>
          <cell r="O1537" t="str">
            <v>Buea</v>
          </cell>
          <cell r="P1537" t="str">
            <v>Sani Njamo</v>
          </cell>
          <cell r="Q1537">
            <v>677549819</v>
          </cell>
          <cell r="R1537">
            <v>655999819</v>
          </cell>
          <cell r="S1537" t="str">
            <v>Stephane KETCHOUANG</v>
          </cell>
          <cell r="T1537" t="str">
            <v>GEORGES NAKHOUL</v>
          </cell>
          <cell r="U1537" t="str">
            <v>I H S</v>
          </cell>
        </row>
        <row r="1538">
          <cell r="A1538" t="str">
            <v>SUO_090</v>
          </cell>
          <cell r="B1538" t="str">
            <v>IHS_KMB_019</v>
          </cell>
          <cell r="C1538" t="str">
            <v>SUO_090</v>
          </cell>
          <cell r="D1538" t="str">
            <v>South West</v>
          </cell>
          <cell r="E1538" t="str">
            <v>South West</v>
          </cell>
          <cell r="F1538" t="str">
            <v>Small-Ekombe-IHS</v>
          </cell>
          <cell r="G1538" t="str">
            <v>P4</v>
          </cell>
          <cell r="H1538" t="str">
            <v>Hybrid-Gen</v>
          </cell>
          <cell r="I1538" t="str">
            <v>On Air</v>
          </cell>
          <cell r="J1538" t="str">
            <v>Outdoor</v>
          </cell>
          <cell r="K1538" t="str">
            <v>AC</v>
          </cell>
          <cell r="L1538" t="str">
            <v>I-Eng</v>
          </cell>
          <cell r="M1538" t="str">
            <v>Kumba</v>
          </cell>
          <cell r="N1538" t="str">
            <v>Meme</v>
          </cell>
          <cell r="O1538" t="str">
            <v>Mbonge</v>
          </cell>
          <cell r="P1538" t="str">
            <v>Sani Njamo</v>
          </cell>
          <cell r="Q1538">
            <v>677549819</v>
          </cell>
          <cell r="R1538">
            <v>655999819</v>
          </cell>
          <cell r="S1538" t="str">
            <v>Stephane KETCHOUANG</v>
          </cell>
          <cell r="T1538" t="str">
            <v>GEORGES NAKHOUL</v>
          </cell>
          <cell r="U1538" t="str">
            <v>I H S</v>
          </cell>
        </row>
        <row r="1539">
          <cell r="A1539" t="str">
            <v>SUO_098</v>
          </cell>
          <cell r="B1539" t="str">
            <v>IHS_BUA_054</v>
          </cell>
          <cell r="C1539" t="str">
            <v>SUO_098</v>
          </cell>
          <cell r="D1539" t="str">
            <v>South West</v>
          </cell>
          <cell r="E1539" t="str">
            <v>South West</v>
          </cell>
          <cell r="F1539" t="str">
            <v>Munyengue-Trouble-IHS</v>
          </cell>
          <cell r="G1539" t="str">
            <v>P4</v>
          </cell>
          <cell r="H1539" t="str">
            <v>Gen Only</v>
          </cell>
          <cell r="I1539" t="str">
            <v>On Air</v>
          </cell>
          <cell r="J1539" t="str">
            <v>Outdoor</v>
          </cell>
          <cell r="K1539" t="str">
            <v>AC</v>
          </cell>
          <cell r="L1539" t="str">
            <v>I-Eng</v>
          </cell>
          <cell r="M1539" t="str">
            <v>Buea</v>
          </cell>
          <cell r="N1539" t="str">
            <v>FAKO</v>
          </cell>
          <cell r="O1539" t="str">
            <v>Muyuka</v>
          </cell>
          <cell r="P1539" t="str">
            <v>Sani Njamo</v>
          </cell>
          <cell r="Q1539">
            <v>677549819</v>
          </cell>
          <cell r="R1539">
            <v>655999819</v>
          </cell>
          <cell r="S1539" t="str">
            <v>Stephane KETCHOUANG</v>
          </cell>
          <cell r="T1539" t="str">
            <v>GEORGES NAKHOUL</v>
          </cell>
          <cell r="U1539" t="str">
            <v>I H S</v>
          </cell>
        </row>
        <row r="1540">
          <cell r="A1540" t="str">
            <v>LIT_176</v>
          </cell>
          <cell r="B1540" t="str">
            <v>IHS_BUA_101</v>
          </cell>
          <cell r="C1540" t="str">
            <v>LIT_176</v>
          </cell>
          <cell r="D1540" t="str">
            <v>South West</v>
          </cell>
          <cell r="E1540" t="str">
            <v>South West</v>
          </cell>
          <cell r="F1540" t="str">
            <v>Muyengue-Bafia</v>
          </cell>
          <cell r="G1540" t="str">
            <v>P4</v>
          </cell>
          <cell r="H1540" t="str">
            <v>Grid-Gen</v>
          </cell>
          <cell r="I1540" t="str">
            <v>Vandalized</v>
          </cell>
          <cell r="J1540" t="str">
            <v>Outdoor</v>
          </cell>
          <cell r="K1540" t="str">
            <v>AC</v>
          </cell>
          <cell r="L1540" t="str">
            <v>I-Eng</v>
          </cell>
          <cell r="M1540" t="str">
            <v>Buea</v>
          </cell>
          <cell r="N1540" t="str">
            <v>FAKO</v>
          </cell>
          <cell r="O1540" t="str">
            <v>Muyuka</v>
          </cell>
          <cell r="P1540" t="str">
            <v>Sani Njamo</v>
          </cell>
          <cell r="Q1540">
            <v>677549819</v>
          </cell>
          <cell r="R1540">
            <v>655999819</v>
          </cell>
          <cell r="S1540" t="str">
            <v>Stephane KETCHOUANG</v>
          </cell>
          <cell r="T1540" t="str">
            <v>GEORGES NAKHOUL</v>
          </cell>
          <cell r="U1540" t="str">
            <v>I H S</v>
          </cell>
        </row>
        <row r="1541">
          <cell r="A1541" t="str">
            <v>SUO_046</v>
          </cell>
          <cell r="B1541" t="str">
            <v>IHS_KMB_045</v>
          </cell>
          <cell r="C1541" t="str">
            <v>SUO_046</v>
          </cell>
          <cell r="D1541" t="str">
            <v>South West</v>
          </cell>
          <cell r="E1541" t="str">
            <v>South West</v>
          </cell>
          <cell r="F1541" t="str">
            <v>Ilor-MTN</v>
          </cell>
          <cell r="G1541" t="str">
            <v>P4</v>
          </cell>
          <cell r="H1541" t="str">
            <v>Gen Only</v>
          </cell>
          <cell r="I1541" t="str">
            <v>Vandalized</v>
          </cell>
          <cell r="J1541" t="str">
            <v>Outdoor</v>
          </cell>
          <cell r="K1541" t="str">
            <v>AC</v>
          </cell>
          <cell r="L1541" t="str">
            <v>I-Eng</v>
          </cell>
          <cell r="M1541" t="str">
            <v>Ekondo Titi</v>
          </cell>
          <cell r="N1541" t="str">
            <v>NDIAN</v>
          </cell>
          <cell r="O1541" t="str">
            <v>Ekondo titi</v>
          </cell>
          <cell r="P1541" t="str">
            <v>Sani Njamo</v>
          </cell>
          <cell r="Q1541">
            <v>677549819</v>
          </cell>
          <cell r="R1541">
            <v>655999819</v>
          </cell>
          <cell r="S1541" t="str">
            <v>Stephane KETCHOUANG</v>
          </cell>
          <cell r="T1541" t="str">
            <v>GEORGES NAKHOUL</v>
          </cell>
          <cell r="U1541" t="str">
            <v>I H S</v>
          </cell>
        </row>
        <row r="1542">
          <cell r="A1542" t="str">
            <v>SUO_163</v>
          </cell>
          <cell r="B1542" t="str">
            <v>IHS_BUA_163</v>
          </cell>
          <cell r="C1542" t="str">
            <v>SUO_163</v>
          </cell>
          <cell r="D1542" t="str">
            <v>South West</v>
          </cell>
          <cell r="E1542" t="str">
            <v>South West</v>
          </cell>
          <cell r="F1542" t="str">
            <v>Buea Hospital</v>
          </cell>
          <cell r="G1542" t="str">
            <v>P4</v>
          </cell>
          <cell r="H1542" t="str">
            <v>Grid-Gen</v>
          </cell>
          <cell r="I1542" t="str">
            <v>On Air</v>
          </cell>
          <cell r="J1542" t="str">
            <v>Outdoor</v>
          </cell>
          <cell r="K1542" t="str">
            <v>AC</v>
          </cell>
          <cell r="L1542" t="str">
            <v>I-Eng</v>
          </cell>
          <cell r="M1542" t="str">
            <v>Buea</v>
          </cell>
          <cell r="N1542" t="str">
            <v>FAKO</v>
          </cell>
          <cell r="O1542" t="str">
            <v>Buea</v>
          </cell>
          <cell r="P1542" t="str">
            <v>Sani Njamo</v>
          </cell>
          <cell r="Q1542">
            <v>677549819</v>
          </cell>
          <cell r="R1542">
            <v>655999819</v>
          </cell>
          <cell r="S1542" t="str">
            <v>Stephane KETCHOUANG</v>
          </cell>
          <cell r="T1542" t="str">
            <v>GEORGES NAKHOUL</v>
          </cell>
          <cell r="U1542" t="str">
            <v>I H S</v>
          </cell>
        </row>
        <row r="1543">
          <cell r="A1543" t="str">
            <v> SUO_221</v>
          </cell>
          <cell r="B1543" t="str">
            <v>IHS_BUA_026</v>
          </cell>
          <cell r="C1543" t="str">
            <v> SUO_221</v>
          </cell>
          <cell r="D1543" t="str">
            <v>South West</v>
          </cell>
          <cell r="E1543" t="str">
            <v>South West</v>
          </cell>
          <cell r="F1543" t="str">
            <v>BOVA2</v>
          </cell>
          <cell r="G1543" t="str">
            <v>P4</v>
          </cell>
          <cell r="H1543" t="str">
            <v>Grid-Gen</v>
          </cell>
          <cell r="I1543">
            <v>0</v>
          </cell>
          <cell r="J1543" t="str">
            <v>Outdoor</v>
          </cell>
          <cell r="K1543" t="str">
            <v>AC</v>
          </cell>
          <cell r="L1543" t="str">
            <v>I-Eng</v>
          </cell>
          <cell r="M1543" t="str">
            <v>Buea</v>
          </cell>
          <cell r="N1543" t="str">
            <v>FAKO</v>
          </cell>
          <cell r="O1543" t="str">
            <v>Buea</v>
          </cell>
          <cell r="P1543" t="str">
            <v>Sani Njamo</v>
          </cell>
          <cell r="Q1543">
            <v>677549819</v>
          </cell>
          <cell r="R1543">
            <v>655999819</v>
          </cell>
          <cell r="S1543" t="str">
            <v>Stephane KETCHOUANG</v>
          </cell>
          <cell r="T1543" t="str">
            <v>GEORGES NAKHOUL</v>
          </cell>
          <cell r="U1543" t="str">
            <v>I H S</v>
          </cell>
        </row>
        <row r="1544">
          <cell r="A1544" t="str">
            <v>SUO_153</v>
          </cell>
          <cell r="B1544" t="str">
            <v>IHS_BUA_160</v>
          </cell>
          <cell r="C1544" t="str">
            <v>SUO_153</v>
          </cell>
          <cell r="D1544" t="str">
            <v>South West</v>
          </cell>
          <cell r="E1544" t="str">
            <v>South West</v>
          </cell>
          <cell r="F1544" t="str">
            <v>Bai Kuke</v>
          </cell>
          <cell r="G1544" t="str">
            <v>P4</v>
          </cell>
          <cell r="H1544" t="str">
            <v>Vandalized</v>
          </cell>
          <cell r="I1544" t="str">
            <v>Vandalized</v>
          </cell>
          <cell r="J1544" t="str">
            <v>Outdoor</v>
          </cell>
          <cell r="K1544" t="str">
            <v>AC</v>
          </cell>
          <cell r="L1544" t="str">
            <v>I-Eng</v>
          </cell>
          <cell r="M1544" t="str">
            <v>Ekondo Titi</v>
          </cell>
          <cell r="N1544" t="str">
            <v>FAKO</v>
          </cell>
          <cell r="O1544" t="str">
            <v>Mbonge</v>
          </cell>
          <cell r="P1544" t="str">
            <v>Sani Njamo</v>
          </cell>
          <cell r="Q1544">
            <v>677549819</v>
          </cell>
          <cell r="R1544">
            <v>655999819</v>
          </cell>
          <cell r="S1544" t="str">
            <v>Stephane KETCHOUANG</v>
          </cell>
          <cell r="T1544" t="str">
            <v>GEORGES NAKHOUL</v>
          </cell>
          <cell r="U1544" t="str">
            <v>I H S</v>
          </cell>
        </row>
        <row r="1545">
          <cell r="A1545" t="str">
            <v>SUO_217</v>
          </cell>
          <cell r="B1545" t="str">
            <v>IHS_KMB_100</v>
          </cell>
          <cell r="C1545" t="str">
            <v>SUO_217</v>
          </cell>
          <cell r="D1545" t="str">
            <v>South West</v>
          </cell>
          <cell r="E1545" t="str">
            <v>South West</v>
          </cell>
          <cell r="F1545" t="str">
            <v>Kumba Nkamlikum</v>
          </cell>
          <cell r="G1545" t="str">
            <v>P4</v>
          </cell>
          <cell r="H1545" t="str">
            <v>Grid-Gen</v>
          </cell>
          <cell r="I1545">
            <v>0</v>
          </cell>
          <cell r="J1545" t="str">
            <v>Outdoor</v>
          </cell>
          <cell r="K1545" t="str">
            <v>AC</v>
          </cell>
          <cell r="L1545" t="str">
            <v>I-Eng</v>
          </cell>
          <cell r="M1545" t="str">
            <v>Kumba</v>
          </cell>
          <cell r="N1545" t="str">
            <v>MEME</v>
          </cell>
          <cell r="O1545" t="str">
            <v>Kumba 1</v>
          </cell>
          <cell r="P1545" t="str">
            <v>Sani Njamo</v>
          </cell>
          <cell r="Q1545">
            <v>677549819</v>
          </cell>
          <cell r="R1545">
            <v>655999819</v>
          </cell>
          <cell r="S1545" t="str">
            <v>Stephane KETCHOUANG</v>
          </cell>
          <cell r="T1545" t="str">
            <v>GEORGES NAKHOUL</v>
          </cell>
          <cell r="U1545" t="str">
            <v>I H S</v>
          </cell>
        </row>
        <row r="1546">
          <cell r="A1546" t="str">
            <v>LIT_462</v>
          </cell>
          <cell r="B1546" t="str">
            <v>IHS_BUA_164</v>
          </cell>
          <cell r="C1546" t="str">
            <v>LIT_462</v>
          </cell>
          <cell r="D1546" t="str">
            <v>South West</v>
          </cell>
          <cell r="E1546" t="str">
            <v>South West</v>
          </cell>
          <cell r="F1546" t="str">
            <v>Malende</v>
          </cell>
          <cell r="G1546" t="str">
            <v>P4</v>
          </cell>
          <cell r="H1546" t="str">
            <v>Gen Only</v>
          </cell>
          <cell r="I1546">
            <v>0</v>
          </cell>
          <cell r="J1546" t="str">
            <v>Outdoor</v>
          </cell>
          <cell r="K1546" t="str">
            <v>AC</v>
          </cell>
          <cell r="L1546" t="str">
            <v>I-Eng</v>
          </cell>
          <cell r="M1546" t="str">
            <v>Kumba</v>
          </cell>
          <cell r="N1546" t="str">
            <v>FAKO</v>
          </cell>
          <cell r="O1546" t="str">
            <v>Muyuka</v>
          </cell>
          <cell r="P1546" t="str">
            <v>Sani Njamo</v>
          </cell>
          <cell r="Q1546">
            <v>677549819</v>
          </cell>
          <cell r="R1546">
            <v>655999819</v>
          </cell>
          <cell r="S1546" t="str">
            <v>Stephane KETCHOUANG</v>
          </cell>
          <cell r="T1546" t="str">
            <v>GEORGES NAKHOUL</v>
          </cell>
          <cell r="U1546" t="str">
            <v>I H S</v>
          </cell>
        </row>
        <row r="1547">
          <cell r="A1547" t="str">
            <v>SUO_087</v>
          </cell>
          <cell r="B1547" t="str">
            <v>IHS_BUA_033</v>
          </cell>
          <cell r="C1547" t="str">
            <v>SUO_087</v>
          </cell>
          <cell r="D1547" t="str">
            <v>South West</v>
          </cell>
          <cell r="E1547" t="str">
            <v>South West</v>
          </cell>
          <cell r="F1547" t="str">
            <v>Ekona-MTN</v>
          </cell>
          <cell r="G1547" t="str">
            <v>P4</v>
          </cell>
          <cell r="H1547" t="str">
            <v>Vandalized</v>
          </cell>
          <cell r="I1547" t="str">
            <v>Vandalized</v>
          </cell>
          <cell r="J1547" t="str">
            <v>Outdoor</v>
          </cell>
          <cell r="K1547" t="str">
            <v>AC</v>
          </cell>
          <cell r="L1547" t="str">
            <v>I-Eng</v>
          </cell>
          <cell r="M1547" t="str">
            <v>Buea</v>
          </cell>
          <cell r="N1547" t="str">
            <v>FAKO</v>
          </cell>
          <cell r="O1547" t="str">
            <v>Ekona</v>
          </cell>
          <cell r="P1547" t="str">
            <v>Sani Njamo</v>
          </cell>
          <cell r="Q1547">
            <v>677549819</v>
          </cell>
          <cell r="R1547">
            <v>655999819</v>
          </cell>
          <cell r="S1547" t="str">
            <v>Stephane KETCHOUANG</v>
          </cell>
          <cell r="T1547" t="str">
            <v>GEORGES NAKHOUL</v>
          </cell>
          <cell r="U1547" t="str">
            <v>I H S</v>
          </cell>
        </row>
        <row r="1548">
          <cell r="A1548" t="str">
            <v>SUO_181</v>
          </cell>
          <cell r="B1548" t="str">
            <v>IHS_BUA_006</v>
          </cell>
          <cell r="C1548" t="str">
            <v>SUO_181</v>
          </cell>
          <cell r="D1548" t="str">
            <v>South West</v>
          </cell>
          <cell r="E1548" t="str">
            <v>South West</v>
          </cell>
          <cell r="F1548" t="str">
            <v>Great Soppo</v>
          </cell>
          <cell r="G1548" t="str">
            <v>P4</v>
          </cell>
          <cell r="H1548" t="str">
            <v>Grid-Gen</v>
          </cell>
          <cell r="I1548">
            <v>0</v>
          </cell>
          <cell r="J1548" t="str">
            <v>Indoor</v>
          </cell>
          <cell r="K1548" t="str">
            <v>AC</v>
          </cell>
          <cell r="L1548" t="str">
            <v>I-Eng</v>
          </cell>
          <cell r="M1548" t="str">
            <v>Buea</v>
          </cell>
          <cell r="N1548" t="str">
            <v>FAKO</v>
          </cell>
          <cell r="O1548" t="str">
            <v>Buea</v>
          </cell>
          <cell r="P1548" t="str">
            <v>Sani Njamo</v>
          </cell>
          <cell r="Q1548">
            <v>677549819</v>
          </cell>
          <cell r="R1548">
            <v>655999819</v>
          </cell>
          <cell r="S1548" t="str">
            <v>Stephane KETCHOUANG</v>
          </cell>
          <cell r="T1548" t="str">
            <v>GEORGES NAKHOUL</v>
          </cell>
          <cell r="U1548" t="str">
            <v>I H S</v>
          </cell>
        </row>
        <row r="1549">
          <cell r="A1549" t="str">
            <v>SUO_199</v>
          </cell>
          <cell r="B1549" t="str">
            <v>IHS_YND_500</v>
          </cell>
          <cell r="C1549" t="str">
            <v>SUO_199</v>
          </cell>
          <cell r="D1549" t="str">
            <v>South West</v>
          </cell>
          <cell r="E1549" t="str">
            <v>South West</v>
          </cell>
          <cell r="F1549" t="str">
            <v>Buea Soppo University</v>
          </cell>
          <cell r="G1549" t="str">
            <v>P4</v>
          </cell>
          <cell r="H1549" t="str">
            <v>Grid-Gen</v>
          </cell>
          <cell r="I1549">
            <v>0</v>
          </cell>
          <cell r="J1549" t="str">
            <v>Outdoor</v>
          </cell>
          <cell r="K1549" t="str">
            <v>AC</v>
          </cell>
          <cell r="L1549" t="str">
            <v>I-Eng</v>
          </cell>
          <cell r="M1549" t="str">
            <v>Buea</v>
          </cell>
          <cell r="N1549" t="str">
            <v>FAKO</v>
          </cell>
          <cell r="O1549" t="str">
            <v>Buea</v>
          </cell>
          <cell r="P1549" t="str">
            <v>Sani Njamo</v>
          </cell>
          <cell r="Q1549">
            <v>677549819</v>
          </cell>
          <cell r="R1549">
            <v>655999819</v>
          </cell>
          <cell r="S1549" t="str">
            <v>Stephane KETCHOUANG</v>
          </cell>
          <cell r="T1549" t="str">
            <v>GEORGES NAKHOUL</v>
          </cell>
          <cell r="U1549" t="str">
            <v>I H S</v>
          </cell>
        </row>
        <row r="1550">
          <cell r="A1550" t="str">
            <v>SUO_045</v>
          </cell>
          <cell r="B1550" t="str">
            <v>IHS_KMB_018</v>
          </cell>
          <cell r="C1550" t="str">
            <v>SUO_045</v>
          </cell>
          <cell r="D1550" t="str">
            <v>South West</v>
          </cell>
          <cell r="E1550" t="str">
            <v>South West</v>
          </cell>
          <cell r="F1550" t="str">
            <v>Ekindi-MTN</v>
          </cell>
          <cell r="G1550" t="str">
            <v>P4</v>
          </cell>
          <cell r="H1550" t="str">
            <v>Grid-Gen</v>
          </cell>
          <cell r="I1550" t="str">
            <v>Vandalized</v>
          </cell>
          <cell r="J1550" t="str">
            <v>Outdoor</v>
          </cell>
          <cell r="K1550" t="str">
            <v>AC</v>
          </cell>
          <cell r="L1550" t="str">
            <v>I-Eng</v>
          </cell>
          <cell r="M1550" t="str">
            <v>Kumba</v>
          </cell>
          <cell r="N1550" t="str">
            <v>FAKO</v>
          </cell>
          <cell r="O1550" t="str">
            <v>Mbonge</v>
          </cell>
          <cell r="P1550" t="str">
            <v>Sani Njamo</v>
          </cell>
          <cell r="Q1550">
            <v>677549819</v>
          </cell>
          <cell r="R1550">
            <v>655999819</v>
          </cell>
          <cell r="S1550" t="str">
            <v>Stephane KETCHOUANG</v>
          </cell>
          <cell r="T1550" t="str">
            <v>GEORGES NAKHOUL</v>
          </cell>
          <cell r="U1550" t="str">
            <v>I H S</v>
          </cell>
        </row>
        <row r="1551">
          <cell r="A1551" t="str">
            <v>SUO_091</v>
          </cell>
          <cell r="B1551" t="str">
            <v>IHS_KMB_021</v>
          </cell>
          <cell r="C1551" t="str">
            <v>SUO_091</v>
          </cell>
          <cell r="D1551" t="str">
            <v>South West</v>
          </cell>
          <cell r="E1551" t="str">
            <v>South West</v>
          </cell>
          <cell r="F1551" t="str">
            <v>Ekombe-Bondji-IHS</v>
          </cell>
          <cell r="G1551" t="str">
            <v>P4</v>
          </cell>
          <cell r="H1551" t="str">
            <v>Gen Only</v>
          </cell>
          <cell r="I1551" t="str">
            <v>Vandalized</v>
          </cell>
          <cell r="J1551" t="str">
            <v>Outdoor</v>
          </cell>
          <cell r="K1551" t="str">
            <v>AC</v>
          </cell>
          <cell r="L1551" t="str">
            <v>I-Eng</v>
          </cell>
          <cell r="M1551" t="str">
            <v>Kumba</v>
          </cell>
          <cell r="N1551" t="str">
            <v>Meme</v>
          </cell>
          <cell r="O1551" t="str">
            <v>Mbonge</v>
          </cell>
          <cell r="P1551" t="str">
            <v>Sani Njamo</v>
          </cell>
          <cell r="Q1551">
            <v>677549819</v>
          </cell>
          <cell r="R1551">
            <v>655999819</v>
          </cell>
          <cell r="S1551" t="str">
            <v>Stephane KETCHOUANG</v>
          </cell>
          <cell r="T1551" t="str">
            <v>GEORGES NAKHOUL</v>
          </cell>
          <cell r="U1551" t="str">
            <v>I H S</v>
          </cell>
        </row>
        <row r="1552">
          <cell r="A1552" t="str">
            <v>SUO_066</v>
          </cell>
          <cell r="B1552" t="str">
            <v>IHS_BUA_014</v>
          </cell>
          <cell r="C1552" t="str">
            <v>SUO_066</v>
          </cell>
          <cell r="D1552" t="str">
            <v>South West</v>
          </cell>
          <cell r="E1552" t="str">
            <v>South West</v>
          </cell>
          <cell r="F1552" t="str">
            <v>Berunda-MTN</v>
          </cell>
          <cell r="G1552" t="str">
            <v>P4</v>
          </cell>
          <cell r="H1552" t="str">
            <v>Grid-Gen</v>
          </cell>
          <cell r="I1552" t="str">
            <v>On Air</v>
          </cell>
          <cell r="J1552" t="str">
            <v>Outdoor</v>
          </cell>
          <cell r="K1552" t="str">
            <v>AC</v>
          </cell>
          <cell r="L1552" t="str">
            <v>I-Eng</v>
          </cell>
          <cell r="M1552" t="str">
            <v>Buea</v>
          </cell>
          <cell r="N1552" t="str">
            <v>FAKO</v>
          </cell>
          <cell r="O1552" t="str">
            <v>Buea</v>
          </cell>
          <cell r="P1552" t="str">
            <v>Sani Njamo</v>
          </cell>
          <cell r="Q1552">
            <v>677549819</v>
          </cell>
          <cell r="R1552">
            <v>655999819</v>
          </cell>
          <cell r="S1552" t="str">
            <v>Stephane KETCHOUANG</v>
          </cell>
          <cell r="T1552" t="str">
            <v>GEORGES NAKHOUL</v>
          </cell>
          <cell r="U1552" t="str">
            <v>I H S</v>
          </cell>
        </row>
        <row r="1553">
          <cell r="A1553" t="str">
            <v>SUO_186</v>
          </cell>
          <cell r="B1553" t="str">
            <v>IHS_BUA_003</v>
          </cell>
          <cell r="C1553" t="str">
            <v>SUO_186</v>
          </cell>
          <cell r="D1553" t="str">
            <v>South West</v>
          </cell>
          <cell r="E1553" t="str">
            <v>South West</v>
          </cell>
          <cell r="F1553" t="str">
            <v>Buea Boduma</v>
          </cell>
          <cell r="G1553" t="str">
            <v>P4</v>
          </cell>
          <cell r="H1553" t="str">
            <v>Grid-Gen</v>
          </cell>
          <cell r="I1553">
            <v>0</v>
          </cell>
          <cell r="J1553" t="str">
            <v>Outdoor</v>
          </cell>
          <cell r="K1553" t="str">
            <v>AC</v>
          </cell>
          <cell r="L1553" t="str">
            <v>I-Eng</v>
          </cell>
          <cell r="M1553" t="str">
            <v>Buea</v>
          </cell>
          <cell r="N1553" t="str">
            <v>FAKO</v>
          </cell>
          <cell r="O1553" t="str">
            <v>Buea</v>
          </cell>
          <cell r="P1553" t="str">
            <v>Sani Njamo</v>
          </cell>
          <cell r="Q1553">
            <v>677549819</v>
          </cell>
          <cell r="R1553">
            <v>655999819</v>
          </cell>
          <cell r="S1553" t="str">
            <v>Stephane KETCHOUANG</v>
          </cell>
          <cell r="T1553" t="str">
            <v>GEORGES NAKHOUL</v>
          </cell>
          <cell r="U1553" t="str">
            <v>I H S</v>
          </cell>
        </row>
        <row r="1554">
          <cell r="A1554" t="str">
            <v>SUO_213</v>
          </cell>
          <cell r="B1554" t="str">
            <v>IHS_BUA_008</v>
          </cell>
          <cell r="C1554" t="str">
            <v>SUO_213</v>
          </cell>
          <cell r="D1554" t="str">
            <v>South West</v>
          </cell>
          <cell r="E1554" t="str">
            <v>South West</v>
          </cell>
          <cell r="F1554" t="str">
            <v>Moliko (Buea SC 2)</v>
          </cell>
          <cell r="G1554" t="str">
            <v>P4</v>
          </cell>
          <cell r="H1554" t="str">
            <v>Grid-Gen</v>
          </cell>
          <cell r="I1554">
            <v>0</v>
          </cell>
          <cell r="J1554" t="str">
            <v>Outdoor</v>
          </cell>
          <cell r="K1554" t="str">
            <v>AC</v>
          </cell>
          <cell r="L1554" t="str">
            <v>I-Eng</v>
          </cell>
          <cell r="M1554" t="str">
            <v>Buea</v>
          </cell>
          <cell r="N1554" t="str">
            <v>FAKO</v>
          </cell>
          <cell r="O1554" t="str">
            <v>Buea</v>
          </cell>
          <cell r="P1554" t="str">
            <v>Sani Njamo</v>
          </cell>
          <cell r="Q1554">
            <v>677549819</v>
          </cell>
          <cell r="R1554">
            <v>655999819</v>
          </cell>
          <cell r="S1554" t="str">
            <v>Stephane KETCHOUANG</v>
          </cell>
          <cell r="T1554" t="str">
            <v>GEORGES NAKHOUL</v>
          </cell>
          <cell r="U1554" t="str">
            <v>I H S</v>
          </cell>
        </row>
        <row r="1555">
          <cell r="A1555" t="str">
            <v>SUO_197</v>
          </cell>
          <cell r="B1555" t="str">
            <v>IHS_BUA_024</v>
          </cell>
          <cell r="C1555" t="str">
            <v>SUO_197</v>
          </cell>
          <cell r="D1555" t="str">
            <v>South West</v>
          </cell>
          <cell r="E1555" t="str">
            <v>South West</v>
          </cell>
          <cell r="F1555" t="str">
            <v>Bokwaï</v>
          </cell>
          <cell r="G1555" t="str">
            <v>P4</v>
          </cell>
          <cell r="H1555" t="str">
            <v>Grid-Gen</v>
          </cell>
          <cell r="I1555">
            <v>0</v>
          </cell>
          <cell r="J1555" t="str">
            <v>Outdoor</v>
          </cell>
          <cell r="K1555" t="str">
            <v>AC</v>
          </cell>
          <cell r="L1555" t="str">
            <v>I-Eng</v>
          </cell>
          <cell r="M1555" t="str">
            <v>Buea</v>
          </cell>
          <cell r="N1555" t="str">
            <v>FAKO</v>
          </cell>
          <cell r="O1555" t="str">
            <v>Buea</v>
          </cell>
          <cell r="P1555" t="str">
            <v>Sani Njamo</v>
          </cell>
          <cell r="Q1555">
            <v>677549819</v>
          </cell>
          <cell r="R1555">
            <v>655999819</v>
          </cell>
          <cell r="S1555" t="str">
            <v>Stephane KETCHOUANG</v>
          </cell>
          <cell r="T1555" t="str">
            <v>GEORGES NAKHOUL</v>
          </cell>
          <cell r="U1555" t="str">
            <v>I H S</v>
          </cell>
        </row>
        <row r="1556">
          <cell r="A1556" t="str">
            <v>SUO_216</v>
          </cell>
          <cell r="B1556" t="str">
            <v>IHS_KMB_108</v>
          </cell>
          <cell r="C1556" t="str">
            <v>SUO_216</v>
          </cell>
          <cell r="D1556" t="str">
            <v>South West</v>
          </cell>
          <cell r="E1556" t="str">
            <v>South West</v>
          </cell>
          <cell r="F1556" t="str">
            <v>Kumba Preventive</v>
          </cell>
          <cell r="G1556" t="str">
            <v>P4</v>
          </cell>
          <cell r="H1556" t="str">
            <v>Grid-Gen</v>
          </cell>
          <cell r="I1556">
            <v>0</v>
          </cell>
          <cell r="J1556" t="str">
            <v>Outdoor</v>
          </cell>
          <cell r="K1556" t="str">
            <v>AC</v>
          </cell>
          <cell r="L1556" t="str">
            <v>I-Eng</v>
          </cell>
          <cell r="M1556" t="str">
            <v>Kumba</v>
          </cell>
          <cell r="N1556" t="str">
            <v>MEME</v>
          </cell>
          <cell r="O1556" t="str">
            <v>Kumba 1</v>
          </cell>
          <cell r="P1556" t="str">
            <v>Sani Njamo</v>
          </cell>
          <cell r="Q1556">
            <v>677549819</v>
          </cell>
          <cell r="R1556">
            <v>655999819</v>
          </cell>
          <cell r="S1556" t="str">
            <v>Stephane KETCHOUANG</v>
          </cell>
          <cell r="T1556" t="str">
            <v>GEORGES NAKHOUL</v>
          </cell>
          <cell r="U1556" t="str">
            <v>I H S</v>
          </cell>
        </row>
        <row r="1557">
          <cell r="A1557" t="str">
            <v>SUO_183</v>
          </cell>
          <cell r="B1557" t="str">
            <v>IHS_BUA_004</v>
          </cell>
          <cell r="C1557" t="str">
            <v>SUO_183</v>
          </cell>
          <cell r="D1557" t="str">
            <v>South West</v>
          </cell>
          <cell r="E1557" t="str">
            <v>South West</v>
          </cell>
          <cell r="F1557" t="str">
            <v>Molyko</v>
          </cell>
          <cell r="G1557" t="str">
            <v>P4</v>
          </cell>
          <cell r="H1557" t="str">
            <v>Grid-Gen</v>
          </cell>
          <cell r="I1557">
            <v>0</v>
          </cell>
          <cell r="J1557" t="str">
            <v>Outdoor</v>
          </cell>
          <cell r="K1557" t="str">
            <v>AC</v>
          </cell>
          <cell r="L1557" t="str">
            <v>I-Eng</v>
          </cell>
          <cell r="M1557" t="str">
            <v>Buea</v>
          </cell>
          <cell r="N1557" t="str">
            <v>FAKO</v>
          </cell>
          <cell r="O1557" t="str">
            <v>Buea</v>
          </cell>
          <cell r="P1557" t="str">
            <v>Sani Njamo</v>
          </cell>
          <cell r="Q1557">
            <v>677549819</v>
          </cell>
          <cell r="R1557">
            <v>655999819</v>
          </cell>
          <cell r="S1557" t="str">
            <v>Stephane KETCHOUANG</v>
          </cell>
          <cell r="T1557" t="str">
            <v>GEORGES NAKHOUL</v>
          </cell>
          <cell r="U1557" t="str">
            <v>I H S</v>
          </cell>
        </row>
        <row r="1558">
          <cell r="A1558" t="str">
            <v>SUO_201</v>
          </cell>
          <cell r="B1558" t="str">
            <v>IHS_BUA_162</v>
          </cell>
          <cell r="C1558" t="str">
            <v>SUO_201</v>
          </cell>
          <cell r="D1558" t="str">
            <v>South West</v>
          </cell>
          <cell r="E1558" t="str">
            <v>South West</v>
          </cell>
          <cell r="F1558" t="str">
            <v>Buea Bomaka 2 (Buea Park)</v>
          </cell>
          <cell r="G1558" t="str">
            <v>P4</v>
          </cell>
          <cell r="H1558" t="str">
            <v>Grid-Gen</v>
          </cell>
          <cell r="I1558">
            <v>0</v>
          </cell>
          <cell r="J1558" t="str">
            <v>Outdoor</v>
          </cell>
          <cell r="K1558" t="str">
            <v>AC</v>
          </cell>
          <cell r="L1558" t="str">
            <v>I-Eng</v>
          </cell>
          <cell r="M1558" t="str">
            <v>Buea</v>
          </cell>
          <cell r="N1558" t="str">
            <v>FAKO</v>
          </cell>
          <cell r="O1558" t="str">
            <v>Buea</v>
          </cell>
          <cell r="P1558" t="str">
            <v>Sani Njamo</v>
          </cell>
          <cell r="Q1558">
            <v>677549819</v>
          </cell>
          <cell r="R1558">
            <v>655999819</v>
          </cell>
          <cell r="S1558" t="str">
            <v>Stephane KETCHOUANG</v>
          </cell>
          <cell r="T1558" t="str">
            <v>GEORGES NAKHOUL</v>
          </cell>
          <cell r="U1558" t="str">
            <v>I H S</v>
          </cell>
        </row>
        <row r="1559">
          <cell r="A1559" t="str">
            <v>SUO_182</v>
          </cell>
          <cell r="B1559" t="str">
            <v>IHS_BUA_007</v>
          </cell>
          <cell r="C1559" t="str">
            <v>SUO_182</v>
          </cell>
          <cell r="D1559" t="str">
            <v>South West</v>
          </cell>
          <cell r="E1559" t="str">
            <v>South West</v>
          </cell>
          <cell r="F1559" t="str">
            <v>Buea Service Center</v>
          </cell>
          <cell r="G1559" t="str">
            <v>P4</v>
          </cell>
          <cell r="H1559" t="str">
            <v>Grid-Gen</v>
          </cell>
          <cell r="I1559">
            <v>0</v>
          </cell>
          <cell r="J1559" t="str">
            <v>Outdoor</v>
          </cell>
          <cell r="K1559" t="str">
            <v>AC</v>
          </cell>
          <cell r="L1559" t="str">
            <v>I-Eng</v>
          </cell>
          <cell r="M1559" t="str">
            <v>Buea</v>
          </cell>
          <cell r="N1559" t="str">
            <v>FAKO</v>
          </cell>
          <cell r="O1559" t="str">
            <v>Buea</v>
          </cell>
          <cell r="P1559" t="str">
            <v>Sani Njamo</v>
          </cell>
          <cell r="Q1559">
            <v>677549819</v>
          </cell>
          <cell r="R1559">
            <v>655999819</v>
          </cell>
          <cell r="S1559" t="str">
            <v>Stephane KETCHOUANG</v>
          </cell>
          <cell r="T1559" t="str">
            <v>GEORGES NAKHOUL</v>
          </cell>
          <cell r="U1559" t="str">
            <v>I H S</v>
          </cell>
        </row>
        <row r="1560">
          <cell r="A1560" t="str">
            <v>SUO_184</v>
          </cell>
          <cell r="B1560" t="str">
            <v>IHS_BUA_012</v>
          </cell>
          <cell r="C1560" t="str">
            <v>SUO_184</v>
          </cell>
          <cell r="D1560" t="str">
            <v>South West</v>
          </cell>
          <cell r="E1560" t="str">
            <v>South West</v>
          </cell>
          <cell r="F1560" t="str">
            <v>GSS BUEA TOWN</v>
          </cell>
          <cell r="G1560" t="str">
            <v>P4</v>
          </cell>
          <cell r="H1560" t="str">
            <v>Grid-Gen</v>
          </cell>
          <cell r="I1560">
            <v>0</v>
          </cell>
          <cell r="J1560" t="str">
            <v>Outdoor</v>
          </cell>
          <cell r="K1560" t="str">
            <v>AC</v>
          </cell>
          <cell r="L1560" t="str">
            <v>I-Eng</v>
          </cell>
          <cell r="M1560" t="str">
            <v>Buea</v>
          </cell>
          <cell r="N1560" t="str">
            <v>FAKO</v>
          </cell>
          <cell r="O1560" t="str">
            <v>Buea</v>
          </cell>
          <cell r="P1560" t="str">
            <v>Sani Njamo</v>
          </cell>
          <cell r="Q1560">
            <v>677549819</v>
          </cell>
          <cell r="R1560">
            <v>655999819</v>
          </cell>
          <cell r="S1560" t="str">
            <v>Stephane KETCHOUANG</v>
          </cell>
          <cell r="T1560" t="str">
            <v>GEORGES NAKHOUL</v>
          </cell>
          <cell r="U1560" t="str">
            <v>I H S</v>
          </cell>
        </row>
        <row r="1561">
          <cell r="A1561" t="str">
            <v>SUO_115</v>
          </cell>
          <cell r="B1561" t="str">
            <v>IHS_KMB_008</v>
          </cell>
          <cell r="C1561" t="str">
            <v>SUO_115</v>
          </cell>
          <cell r="D1561" t="str">
            <v>South West</v>
          </cell>
          <cell r="E1561" t="str">
            <v>South West</v>
          </cell>
          <cell r="F1561" t="str">
            <v>Kumba PULLETIN</v>
          </cell>
          <cell r="G1561" t="str">
            <v>P4</v>
          </cell>
          <cell r="H1561" t="str">
            <v>Grid-Gen</v>
          </cell>
          <cell r="I1561" t="str">
            <v>On Air</v>
          </cell>
          <cell r="J1561" t="str">
            <v>Outdoor</v>
          </cell>
          <cell r="K1561" t="str">
            <v>AC</v>
          </cell>
          <cell r="L1561" t="str">
            <v>I-Eng</v>
          </cell>
          <cell r="M1561" t="str">
            <v>Kumba</v>
          </cell>
          <cell r="N1561" t="str">
            <v>MEME</v>
          </cell>
          <cell r="O1561" t="str">
            <v>Kumba 2</v>
          </cell>
          <cell r="P1561" t="str">
            <v>Sani Njamo</v>
          </cell>
          <cell r="Q1561">
            <v>677549819</v>
          </cell>
          <cell r="R1561">
            <v>655999819</v>
          </cell>
          <cell r="S1561" t="str">
            <v>Stephane KETCHOUANG</v>
          </cell>
          <cell r="T1561" t="str">
            <v>GEORGES NAKHOUL</v>
          </cell>
          <cell r="U1561" t="str">
            <v>I H S</v>
          </cell>
        </row>
        <row r="1562">
          <cell r="A1562" t="str">
            <v>SUO_112</v>
          </cell>
          <cell r="B1562" t="str">
            <v>IHS_KMB_006</v>
          </cell>
          <cell r="C1562" t="str">
            <v>SUO_112</v>
          </cell>
          <cell r="D1562" t="str">
            <v>South West</v>
          </cell>
          <cell r="E1562" t="str">
            <v>South West</v>
          </cell>
          <cell r="F1562" t="str">
            <v>Kumba Market</v>
          </cell>
          <cell r="G1562" t="str">
            <v>P4</v>
          </cell>
          <cell r="H1562" t="str">
            <v>Grid-Gen</v>
          </cell>
          <cell r="I1562" t="str">
            <v>On Air</v>
          </cell>
          <cell r="J1562" t="str">
            <v>Indoor</v>
          </cell>
          <cell r="K1562" t="str">
            <v>AC</v>
          </cell>
          <cell r="L1562" t="str">
            <v>I-Eng</v>
          </cell>
          <cell r="M1562" t="str">
            <v>Kumba</v>
          </cell>
          <cell r="N1562" t="str">
            <v>MEME</v>
          </cell>
          <cell r="O1562" t="str">
            <v>Kumba 1</v>
          </cell>
          <cell r="P1562" t="str">
            <v>Sani Njamo</v>
          </cell>
          <cell r="Q1562">
            <v>677549819</v>
          </cell>
          <cell r="R1562">
            <v>655999819</v>
          </cell>
          <cell r="S1562" t="str">
            <v>Stephane KETCHOUANG</v>
          </cell>
          <cell r="T1562" t="str">
            <v>GEORGES NAKHOUL</v>
          </cell>
          <cell r="U1562" t="str">
            <v>I H S</v>
          </cell>
        </row>
        <row r="1563">
          <cell r="A1563" t="str">
            <v>SUO_126</v>
          </cell>
          <cell r="B1563" t="str">
            <v>IHS_KMB_013</v>
          </cell>
          <cell r="C1563" t="str">
            <v>SUO_126</v>
          </cell>
          <cell r="D1563" t="str">
            <v>South West</v>
          </cell>
          <cell r="E1563" t="str">
            <v>South West</v>
          </cell>
          <cell r="F1563" t="str">
            <v>Kumba-STATION-IHS</v>
          </cell>
          <cell r="G1563" t="str">
            <v>P4</v>
          </cell>
          <cell r="H1563" t="str">
            <v>Grid-Gen</v>
          </cell>
          <cell r="I1563" t="str">
            <v>On Air</v>
          </cell>
          <cell r="J1563" t="str">
            <v>Outdoor</v>
          </cell>
          <cell r="K1563" t="str">
            <v>AC</v>
          </cell>
          <cell r="L1563" t="str">
            <v>I-Eng</v>
          </cell>
          <cell r="M1563" t="str">
            <v>Kumba</v>
          </cell>
          <cell r="N1563" t="str">
            <v>MEME</v>
          </cell>
          <cell r="O1563" t="str">
            <v>Kumba</v>
          </cell>
          <cell r="P1563" t="str">
            <v>Sani Njamo</v>
          </cell>
          <cell r="Q1563">
            <v>677549819</v>
          </cell>
          <cell r="R1563">
            <v>655999819</v>
          </cell>
          <cell r="S1563" t="str">
            <v>Stephane KETCHOUANG</v>
          </cell>
          <cell r="T1563" t="str">
            <v>GEORGES NAKHOUL</v>
          </cell>
          <cell r="U1563" t="str">
            <v>I H S</v>
          </cell>
        </row>
        <row r="1564">
          <cell r="A1564" t="str">
            <v>SUO_109</v>
          </cell>
          <cell r="B1564" t="str">
            <v>IHS_KMB_010</v>
          </cell>
          <cell r="C1564" t="str">
            <v>SUO_109</v>
          </cell>
          <cell r="D1564" t="str">
            <v>South West</v>
          </cell>
          <cell r="E1564" t="str">
            <v>South West</v>
          </cell>
          <cell r="F1564" t="str">
            <v>Kumba CCAS</v>
          </cell>
          <cell r="G1564" t="str">
            <v>P4</v>
          </cell>
          <cell r="H1564" t="str">
            <v>Grid-Gen</v>
          </cell>
          <cell r="I1564" t="str">
            <v>On Air</v>
          </cell>
          <cell r="J1564" t="str">
            <v>Outdoor</v>
          </cell>
          <cell r="K1564" t="str">
            <v>AC</v>
          </cell>
          <cell r="L1564" t="str">
            <v>I-Eng</v>
          </cell>
          <cell r="M1564" t="str">
            <v>Kumba</v>
          </cell>
          <cell r="N1564" t="str">
            <v>MEME</v>
          </cell>
          <cell r="O1564" t="str">
            <v>Kumba 3</v>
          </cell>
          <cell r="P1564" t="str">
            <v>Sani Njamo</v>
          </cell>
          <cell r="Q1564">
            <v>677549819</v>
          </cell>
          <cell r="R1564">
            <v>655999819</v>
          </cell>
          <cell r="S1564" t="str">
            <v>Stephane KETCHOUANG</v>
          </cell>
          <cell r="T1564" t="str">
            <v>GEORGES NAKHOUL</v>
          </cell>
          <cell r="U1564" t="str">
            <v>I H S</v>
          </cell>
        </row>
        <row r="1565">
          <cell r="A1565" t="str">
            <v>SUO_180</v>
          </cell>
          <cell r="B1565" t="str">
            <v>IHS_BUA_157</v>
          </cell>
          <cell r="C1565" t="str">
            <v>SUO_180</v>
          </cell>
          <cell r="D1565" t="str">
            <v>South West</v>
          </cell>
          <cell r="E1565" t="str">
            <v>South West</v>
          </cell>
          <cell r="F1565" t="str">
            <v>Buea Sandpitt</v>
          </cell>
          <cell r="G1565" t="str">
            <v>P4</v>
          </cell>
          <cell r="H1565" t="str">
            <v>Grid-Gen</v>
          </cell>
          <cell r="I1565">
            <v>0</v>
          </cell>
          <cell r="J1565" t="str">
            <v>Outdoor</v>
          </cell>
          <cell r="K1565" t="str">
            <v>AC</v>
          </cell>
          <cell r="L1565" t="str">
            <v>I-Eng</v>
          </cell>
          <cell r="M1565" t="str">
            <v>Buea</v>
          </cell>
          <cell r="N1565" t="str">
            <v>FAKO</v>
          </cell>
          <cell r="O1565" t="str">
            <v>Buea</v>
          </cell>
          <cell r="P1565" t="str">
            <v>Sani Njamo</v>
          </cell>
          <cell r="Q1565">
            <v>677549819</v>
          </cell>
          <cell r="R1565">
            <v>655999819</v>
          </cell>
          <cell r="S1565" t="str">
            <v>Stephane KETCHOUANG</v>
          </cell>
          <cell r="T1565" t="str">
            <v>GEORGES NAKHOUL</v>
          </cell>
          <cell r="U1565" t="str">
            <v>I H S</v>
          </cell>
        </row>
        <row r="1566">
          <cell r="A1566" t="str">
            <v>SUO_048</v>
          </cell>
          <cell r="B1566" t="str">
            <v>IHS_KMB_022</v>
          </cell>
          <cell r="C1566" t="str">
            <v>SUO_048</v>
          </cell>
          <cell r="D1566" t="str">
            <v>South West</v>
          </cell>
          <cell r="E1566" t="str">
            <v>South West</v>
          </cell>
          <cell r="F1566" t="str">
            <v>Ikiliwindi-MTN</v>
          </cell>
          <cell r="G1566" t="str">
            <v>P4</v>
          </cell>
          <cell r="H1566" t="str">
            <v>Gen Only</v>
          </cell>
          <cell r="I1566" t="str">
            <v>Vandalized</v>
          </cell>
          <cell r="J1566" t="str">
            <v>Outdoor</v>
          </cell>
          <cell r="K1566" t="str">
            <v>AC</v>
          </cell>
          <cell r="L1566" t="str">
            <v>I-Eng</v>
          </cell>
          <cell r="M1566" t="str">
            <v>Kumba</v>
          </cell>
          <cell r="N1566" t="str">
            <v>Meme</v>
          </cell>
          <cell r="O1566" t="str">
            <v>Konye</v>
          </cell>
          <cell r="P1566" t="str">
            <v>Sani Njamo</v>
          </cell>
          <cell r="Q1566">
            <v>677549819</v>
          </cell>
          <cell r="R1566">
            <v>655999819</v>
          </cell>
          <cell r="S1566" t="str">
            <v>Stephane KETCHOUANG</v>
          </cell>
          <cell r="T1566" t="str">
            <v>GEORGES NAKHOUL</v>
          </cell>
          <cell r="U1566" t="str">
            <v>I H S</v>
          </cell>
        </row>
        <row r="1567">
          <cell r="A1567" t="str">
            <v>SUO_054</v>
          </cell>
          <cell r="B1567" t="str">
            <v>IHS_KMB_015</v>
          </cell>
          <cell r="C1567" t="str">
            <v>SUO_054</v>
          </cell>
          <cell r="D1567" t="str">
            <v>South West</v>
          </cell>
          <cell r="E1567" t="str">
            <v>South West</v>
          </cell>
          <cell r="F1567" t="str">
            <v>Kumba-Barombi-Kang-II-IHS</v>
          </cell>
          <cell r="G1567" t="str">
            <v>P4</v>
          </cell>
          <cell r="H1567" t="str">
            <v>Grid-Gen</v>
          </cell>
          <cell r="I1567" t="str">
            <v>On Air</v>
          </cell>
          <cell r="J1567" t="str">
            <v>Outdoor</v>
          </cell>
          <cell r="K1567" t="str">
            <v>AC</v>
          </cell>
          <cell r="L1567" t="str">
            <v>I-Eng</v>
          </cell>
          <cell r="M1567" t="str">
            <v>Kumba</v>
          </cell>
          <cell r="N1567" t="str">
            <v>Meme</v>
          </cell>
          <cell r="O1567" t="str">
            <v>Kumba 3</v>
          </cell>
          <cell r="P1567" t="str">
            <v>Sani Njamo</v>
          </cell>
          <cell r="Q1567">
            <v>677549819</v>
          </cell>
          <cell r="R1567">
            <v>655999819</v>
          </cell>
          <cell r="S1567" t="str">
            <v>Stephane KETCHOUANG</v>
          </cell>
          <cell r="T1567" t="str">
            <v>GEORGES NAKHOUL</v>
          </cell>
          <cell r="U1567" t="str">
            <v>I H S</v>
          </cell>
        </row>
        <row r="1568">
          <cell r="A1568" t="str">
            <v>SUO_125</v>
          </cell>
          <cell r="B1568" t="str">
            <v>IHS_KMB_007</v>
          </cell>
          <cell r="C1568" t="str">
            <v>SUO_125</v>
          </cell>
          <cell r="D1568" t="str">
            <v>South West</v>
          </cell>
          <cell r="E1568" t="str">
            <v>South West</v>
          </cell>
          <cell r="F1568" t="str">
            <v>KUMBA KRAMA</v>
          </cell>
          <cell r="G1568" t="str">
            <v>P4</v>
          </cell>
          <cell r="H1568" t="str">
            <v>Grid-Gen</v>
          </cell>
          <cell r="I1568" t="str">
            <v>On Air</v>
          </cell>
          <cell r="J1568" t="str">
            <v>Outdoor</v>
          </cell>
          <cell r="K1568" t="str">
            <v>AC</v>
          </cell>
          <cell r="L1568" t="str">
            <v>I-Eng</v>
          </cell>
          <cell r="M1568" t="str">
            <v>Kumba</v>
          </cell>
          <cell r="N1568" t="str">
            <v>MEME</v>
          </cell>
          <cell r="O1568" t="str">
            <v>Kumba 1</v>
          </cell>
          <cell r="P1568" t="str">
            <v>Sani Njamo</v>
          </cell>
          <cell r="Q1568">
            <v>677549819</v>
          </cell>
          <cell r="R1568">
            <v>655999819</v>
          </cell>
          <cell r="S1568" t="str">
            <v>Stephane KETCHOUANG</v>
          </cell>
          <cell r="T1568" t="str">
            <v>GEORGES NAKHOUL</v>
          </cell>
          <cell r="U1568" t="str">
            <v>I H S</v>
          </cell>
        </row>
        <row r="1569">
          <cell r="A1569" t="str">
            <v>SUO_215</v>
          </cell>
          <cell r="B1569" t="str">
            <v>IHS_BUA_016</v>
          </cell>
          <cell r="C1569" t="str">
            <v>SUO_215</v>
          </cell>
          <cell r="D1569" t="str">
            <v>South West</v>
          </cell>
          <cell r="E1569" t="str">
            <v>South West</v>
          </cell>
          <cell r="F1569" t="str">
            <v>Buea Kouma</v>
          </cell>
          <cell r="G1569" t="str">
            <v>P4</v>
          </cell>
          <cell r="H1569" t="str">
            <v>Grid-Gen</v>
          </cell>
          <cell r="I1569">
            <v>0</v>
          </cell>
          <cell r="J1569" t="str">
            <v>Outdoor</v>
          </cell>
          <cell r="K1569" t="str">
            <v>AC</v>
          </cell>
          <cell r="L1569" t="str">
            <v>I-Eng</v>
          </cell>
          <cell r="M1569" t="str">
            <v>Buea</v>
          </cell>
          <cell r="N1569" t="str">
            <v>FAKO</v>
          </cell>
          <cell r="O1569" t="str">
            <v>Buea</v>
          </cell>
          <cell r="P1569" t="str">
            <v>Sani Njamo</v>
          </cell>
          <cell r="Q1569">
            <v>677549819</v>
          </cell>
          <cell r="R1569">
            <v>655999819</v>
          </cell>
          <cell r="S1569" t="str">
            <v>Stephane KETCHOUANG</v>
          </cell>
          <cell r="T1569" t="str">
            <v>GEORGES NAKHOUL</v>
          </cell>
          <cell r="U1569" t="str">
            <v>I H S</v>
          </cell>
        </row>
        <row r="1570">
          <cell r="A1570" t="str">
            <v>SUO_196</v>
          </cell>
          <cell r="B1570" t="str">
            <v>IHS_BUA_010</v>
          </cell>
          <cell r="C1570" t="str">
            <v>SUO_196</v>
          </cell>
          <cell r="D1570" t="str">
            <v>South West</v>
          </cell>
          <cell r="E1570" t="str">
            <v>South West</v>
          </cell>
          <cell r="F1570" t="str">
            <v>Tole</v>
          </cell>
          <cell r="G1570" t="str">
            <v>P4</v>
          </cell>
          <cell r="H1570" t="str">
            <v>Grid-Gen</v>
          </cell>
          <cell r="I1570">
            <v>0</v>
          </cell>
          <cell r="J1570" t="str">
            <v>Outdoor</v>
          </cell>
          <cell r="K1570" t="str">
            <v>AC</v>
          </cell>
          <cell r="L1570" t="str">
            <v>I-Eng</v>
          </cell>
          <cell r="M1570" t="str">
            <v>Buea</v>
          </cell>
          <cell r="N1570" t="str">
            <v>FAKO</v>
          </cell>
          <cell r="O1570" t="str">
            <v>Buea</v>
          </cell>
          <cell r="P1570" t="str">
            <v>Sani Njamo</v>
          </cell>
          <cell r="Q1570">
            <v>677549819</v>
          </cell>
          <cell r="R1570">
            <v>655999819</v>
          </cell>
          <cell r="S1570" t="str">
            <v>Stephane KETCHOUANG</v>
          </cell>
          <cell r="T1570" t="str">
            <v>GEORGES NAKHOUL</v>
          </cell>
          <cell r="U1570" t="str">
            <v>I H S</v>
          </cell>
        </row>
        <row r="1571">
          <cell r="A1571" t="str">
            <v>SUO_195</v>
          </cell>
          <cell r="B1571" t="str">
            <v>IHS_BUA_019</v>
          </cell>
          <cell r="C1571" t="str">
            <v>SUO_195</v>
          </cell>
          <cell r="D1571" t="str">
            <v>South West</v>
          </cell>
          <cell r="E1571" t="str">
            <v>South West</v>
          </cell>
          <cell r="F1571" t="str">
            <v>WONYA MAVIO</v>
          </cell>
          <cell r="G1571" t="str">
            <v>P4</v>
          </cell>
          <cell r="H1571" t="str">
            <v>Grid-Gen</v>
          </cell>
          <cell r="I1571">
            <v>0</v>
          </cell>
          <cell r="J1571" t="str">
            <v>Outdoor</v>
          </cell>
          <cell r="K1571" t="str">
            <v>AC</v>
          </cell>
          <cell r="L1571" t="str">
            <v>I-Eng</v>
          </cell>
          <cell r="M1571" t="str">
            <v>Buea</v>
          </cell>
          <cell r="N1571" t="str">
            <v>FAKO</v>
          </cell>
          <cell r="O1571" t="str">
            <v>Buea</v>
          </cell>
          <cell r="P1571" t="str">
            <v>Sani Njamo</v>
          </cell>
          <cell r="Q1571">
            <v>677549819</v>
          </cell>
          <cell r="R1571">
            <v>655999819</v>
          </cell>
          <cell r="S1571" t="str">
            <v>Stephane KETCHOUANG</v>
          </cell>
          <cell r="T1571" t="str">
            <v>GEORGES NAKHOUL</v>
          </cell>
          <cell r="U1571" t="str">
            <v>I H S</v>
          </cell>
        </row>
        <row r="1572">
          <cell r="A1572" t="str">
            <v>SUO_086</v>
          </cell>
          <cell r="B1572" t="str">
            <v>IHS_BUA_053</v>
          </cell>
          <cell r="C1572" t="str">
            <v>SUO_086</v>
          </cell>
          <cell r="D1572" t="str">
            <v>South West</v>
          </cell>
          <cell r="E1572" t="str">
            <v>South West</v>
          </cell>
          <cell r="F1572" t="str">
            <v>Bombe-Bakundu-MTN</v>
          </cell>
          <cell r="G1572" t="str">
            <v>P4</v>
          </cell>
          <cell r="H1572" t="str">
            <v>Vandalized</v>
          </cell>
          <cell r="I1572" t="str">
            <v>Vandalized</v>
          </cell>
          <cell r="J1572" t="str">
            <v>Outdoor</v>
          </cell>
          <cell r="K1572" t="str">
            <v>AC</v>
          </cell>
          <cell r="L1572" t="str">
            <v>I-Eng</v>
          </cell>
          <cell r="M1572" t="str">
            <v>Kumba</v>
          </cell>
          <cell r="N1572" t="str">
            <v>Meme</v>
          </cell>
          <cell r="O1572" t="str">
            <v>Mbonge</v>
          </cell>
          <cell r="P1572" t="str">
            <v>Sani Njamo</v>
          </cell>
          <cell r="Q1572">
            <v>677549819</v>
          </cell>
          <cell r="R1572">
            <v>655999819</v>
          </cell>
          <cell r="S1572" t="str">
            <v>Stephane KETCHOUANG</v>
          </cell>
          <cell r="T1572" t="str">
            <v>GEORGES NAKHOUL</v>
          </cell>
          <cell r="U1572" t="str">
            <v>I H S</v>
          </cell>
        </row>
        <row r="1573">
          <cell r="A1573" t="str">
            <v>SUO_026</v>
          </cell>
          <cell r="B1573" t="str">
            <v>IHS_BUA_051</v>
          </cell>
          <cell r="C1573" t="str">
            <v>SUO_026</v>
          </cell>
          <cell r="D1573" t="str">
            <v>South West</v>
          </cell>
          <cell r="E1573" t="str">
            <v>South West</v>
          </cell>
          <cell r="F1573" t="str">
            <v>Muyengue-II-IHS</v>
          </cell>
          <cell r="G1573" t="str">
            <v>P4</v>
          </cell>
          <cell r="H1573" t="str">
            <v>Grid-Gen</v>
          </cell>
          <cell r="I1573" t="str">
            <v>Vandalized</v>
          </cell>
          <cell r="J1573" t="str">
            <v>Outdoor</v>
          </cell>
          <cell r="K1573" t="str">
            <v>AC</v>
          </cell>
          <cell r="L1573" t="str">
            <v>I-Eng</v>
          </cell>
          <cell r="M1573" t="str">
            <v>Buea</v>
          </cell>
          <cell r="N1573" t="str">
            <v>FAKO</v>
          </cell>
          <cell r="O1573" t="str">
            <v>Muyuka</v>
          </cell>
          <cell r="P1573" t="str">
            <v>Sani Njamo</v>
          </cell>
          <cell r="Q1573">
            <v>677549819</v>
          </cell>
          <cell r="R1573">
            <v>655999819</v>
          </cell>
          <cell r="S1573" t="str">
            <v>Stephane KETCHOUANG</v>
          </cell>
          <cell r="T1573" t="str">
            <v>GEORGES NAKHOUL</v>
          </cell>
          <cell r="U1573" t="str">
            <v>I H S</v>
          </cell>
        </row>
        <row r="1574">
          <cell r="A1574" t="str">
            <v>LIT_175</v>
          </cell>
          <cell r="B1574" t="str">
            <v>IHS_BUA_052</v>
          </cell>
          <cell r="C1574" t="str">
            <v>LIT_175</v>
          </cell>
          <cell r="D1574" t="str">
            <v>South West</v>
          </cell>
          <cell r="E1574" t="str">
            <v>South West</v>
          </cell>
          <cell r="F1574" t="str">
            <v>Muyengue</v>
          </cell>
          <cell r="G1574" t="str">
            <v>P4</v>
          </cell>
          <cell r="H1574" t="str">
            <v>Grid-Gen</v>
          </cell>
          <cell r="I1574" t="str">
            <v>Vandalized</v>
          </cell>
          <cell r="J1574" t="str">
            <v>Outdoor</v>
          </cell>
          <cell r="K1574" t="str">
            <v>AC</v>
          </cell>
          <cell r="L1574" t="str">
            <v>I-Eng</v>
          </cell>
          <cell r="M1574" t="str">
            <v>Buea</v>
          </cell>
          <cell r="N1574" t="str">
            <v>FAKO</v>
          </cell>
          <cell r="O1574" t="str">
            <v>Muyuka</v>
          </cell>
          <cell r="P1574" t="str">
            <v>Sani Njamo</v>
          </cell>
          <cell r="Q1574">
            <v>677549819</v>
          </cell>
          <cell r="R1574">
            <v>655999819</v>
          </cell>
          <cell r="S1574" t="str">
            <v>Stephane KETCHOUANG</v>
          </cell>
          <cell r="T1574" t="str">
            <v>GEORGES NAKHOUL</v>
          </cell>
          <cell r="U1574" t="str">
            <v>I H S</v>
          </cell>
        </row>
        <row r="1575">
          <cell r="A1575" t="str">
            <v>SUO_047</v>
          </cell>
          <cell r="B1575" t="str">
            <v>IHS_KMB_036</v>
          </cell>
          <cell r="C1575" t="str">
            <v>SUO_047</v>
          </cell>
          <cell r="D1575" t="str">
            <v>South West</v>
          </cell>
          <cell r="E1575" t="str">
            <v>South West</v>
          </cell>
          <cell r="F1575" t="str">
            <v>Ekondo-Nege-MTN</v>
          </cell>
          <cell r="G1575" t="str">
            <v>P4</v>
          </cell>
          <cell r="H1575" t="str">
            <v>Hybrid-Gen</v>
          </cell>
          <cell r="I1575" t="str">
            <v>On Air</v>
          </cell>
          <cell r="J1575" t="str">
            <v>Outdoor</v>
          </cell>
          <cell r="K1575" t="str">
            <v>AC</v>
          </cell>
          <cell r="L1575" t="str">
            <v>I-Eng</v>
          </cell>
          <cell r="M1575" t="str">
            <v>Ekondo Titi</v>
          </cell>
          <cell r="N1575" t="str">
            <v>NDIAN</v>
          </cell>
          <cell r="O1575" t="str">
            <v>Ekondo titi</v>
          </cell>
          <cell r="P1575" t="str">
            <v>Sani Njamo</v>
          </cell>
          <cell r="Q1575">
            <v>677549819</v>
          </cell>
          <cell r="R1575">
            <v>655999819</v>
          </cell>
          <cell r="S1575" t="str">
            <v>Stephane KETCHOUANG</v>
          </cell>
          <cell r="T1575" t="str">
            <v>GEORGES NAKHOUL</v>
          </cell>
          <cell r="U1575" t="str">
            <v>I H S</v>
          </cell>
        </row>
        <row r="1576">
          <cell r="A1576" t="str">
            <v>SUO_043</v>
          </cell>
          <cell r="B1576" t="str">
            <v>IHS_KMB_041</v>
          </cell>
          <cell r="C1576" t="str">
            <v>SUO_043</v>
          </cell>
          <cell r="D1576" t="str">
            <v>South West</v>
          </cell>
          <cell r="E1576" t="str">
            <v>South West</v>
          </cell>
          <cell r="F1576" t="str">
            <v>Loe-MTN</v>
          </cell>
          <cell r="G1576" t="str">
            <v>P4</v>
          </cell>
          <cell r="H1576" t="str">
            <v>Gen Only</v>
          </cell>
          <cell r="I1576" t="str">
            <v>Vandalized</v>
          </cell>
          <cell r="J1576" t="str">
            <v>Outdoor</v>
          </cell>
          <cell r="K1576" t="str">
            <v>AC</v>
          </cell>
          <cell r="L1576" t="str">
            <v>I-Eng</v>
          </cell>
          <cell r="M1576" t="str">
            <v>Ekondo Titi</v>
          </cell>
          <cell r="N1576" t="str">
            <v>NDIAN</v>
          </cell>
          <cell r="O1576" t="str">
            <v>Ekondo titi</v>
          </cell>
          <cell r="P1576" t="str">
            <v>Sani Njamo</v>
          </cell>
          <cell r="Q1576">
            <v>677549819</v>
          </cell>
          <cell r="R1576">
            <v>655999819</v>
          </cell>
          <cell r="S1576" t="str">
            <v>Stephane KETCHOUANG</v>
          </cell>
          <cell r="T1576" t="str">
            <v>GEORGES NAKHOUL</v>
          </cell>
          <cell r="U1576" t="str">
            <v>I H S</v>
          </cell>
        </row>
        <row r="1577">
          <cell r="A1577" t="str">
            <v>SUO_088</v>
          </cell>
          <cell r="B1577" t="str">
            <v>IHS_KMB_040</v>
          </cell>
          <cell r="C1577" t="str">
            <v>SUO_088</v>
          </cell>
          <cell r="D1577" t="str">
            <v>South West</v>
          </cell>
          <cell r="E1577" t="str">
            <v>South West</v>
          </cell>
          <cell r="F1577" t="str">
            <v>Kumbe-MTN</v>
          </cell>
          <cell r="G1577" t="str">
            <v>P4</v>
          </cell>
          <cell r="H1577" t="str">
            <v>Gen Only</v>
          </cell>
          <cell r="I1577" t="str">
            <v>Vandalized</v>
          </cell>
          <cell r="J1577" t="str">
            <v>Outdoor</v>
          </cell>
          <cell r="K1577" t="str">
            <v>AC</v>
          </cell>
          <cell r="L1577" t="str">
            <v>I-Eng</v>
          </cell>
          <cell r="M1577" t="str">
            <v>Kumba</v>
          </cell>
          <cell r="N1577" t="str">
            <v>Meme</v>
          </cell>
          <cell r="O1577" t="str">
            <v>konye</v>
          </cell>
          <cell r="P1577" t="str">
            <v>Sani Njamo</v>
          </cell>
          <cell r="Q1577">
            <v>677549819</v>
          </cell>
          <cell r="R1577">
            <v>655999819</v>
          </cell>
          <cell r="S1577" t="str">
            <v>Stephane KETCHOUANG</v>
          </cell>
          <cell r="T1577" t="str">
            <v>GEORGES NAKHOUL</v>
          </cell>
          <cell r="U1577" t="str">
            <v>I H S</v>
          </cell>
        </row>
        <row r="1578">
          <cell r="A1578" t="str">
            <v>SUO_049</v>
          </cell>
          <cell r="B1578" t="str">
            <v>IHS_KMB_039</v>
          </cell>
          <cell r="C1578" t="str">
            <v>SUO_049</v>
          </cell>
          <cell r="D1578" t="str">
            <v>South West</v>
          </cell>
          <cell r="E1578" t="str">
            <v>South West</v>
          </cell>
          <cell r="F1578" t="str">
            <v>Mbakwa-Supe-MTN</v>
          </cell>
          <cell r="G1578" t="str">
            <v>P4</v>
          </cell>
          <cell r="H1578" t="str">
            <v>Vandalized</v>
          </cell>
          <cell r="I1578" t="str">
            <v>Vandalized</v>
          </cell>
          <cell r="J1578" t="str">
            <v>Outdoor</v>
          </cell>
          <cell r="K1578" t="str">
            <v>AC</v>
          </cell>
          <cell r="L1578" t="str">
            <v>I-Eng</v>
          </cell>
          <cell r="M1578" t="str">
            <v>Kumba</v>
          </cell>
          <cell r="N1578" t="str">
            <v>Meme</v>
          </cell>
          <cell r="O1578" t="str">
            <v>konye</v>
          </cell>
          <cell r="P1578" t="str">
            <v>Sani Njamo</v>
          </cell>
          <cell r="Q1578">
            <v>677549819</v>
          </cell>
          <cell r="R1578">
            <v>655999819</v>
          </cell>
          <cell r="S1578" t="str">
            <v>Stephane KETCHOUANG</v>
          </cell>
          <cell r="T1578" t="str">
            <v>GEORGES NAKHOUL</v>
          </cell>
          <cell r="U1578" t="str">
            <v>I H S</v>
          </cell>
        </row>
        <row r="1579">
          <cell r="A1579" t="str">
            <v>SUO_095</v>
          </cell>
          <cell r="B1579" t="str">
            <v>IHS_KMB_026</v>
          </cell>
          <cell r="C1579" t="str">
            <v>SUO_095</v>
          </cell>
          <cell r="D1579" t="str">
            <v>South West</v>
          </cell>
          <cell r="E1579" t="str">
            <v>South West</v>
          </cell>
          <cell r="F1579" t="str">
            <v>Bombanda-Ebulu-IHS</v>
          </cell>
          <cell r="G1579" t="str">
            <v>P4</v>
          </cell>
          <cell r="H1579" t="str">
            <v>Vandalized</v>
          </cell>
          <cell r="I1579" t="str">
            <v>Vandalized</v>
          </cell>
          <cell r="J1579" t="str">
            <v>Outdoor</v>
          </cell>
          <cell r="K1579" t="str">
            <v>AC</v>
          </cell>
          <cell r="L1579" t="str">
            <v>I-Eng</v>
          </cell>
          <cell r="M1579" t="str">
            <v>Kumba</v>
          </cell>
          <cell r="N1579" t="str">
            <v>Meme</v>
          </cell>
          <cell r="O1579" t="str">
            <v>Mbonge</v>
          </cell>
          <cell r="P1579" t="str">
            <v>Sani Njamo</v>
          </cell>
          <cell r="Q1579">
            <v>677549819</v>
          </cell>
          <cell r="R1579">
            <v>655999819</v>
          </cell>
          <cell r="S1579" t="str">
            <v>Stephane KETCHOUANG</v>
          </cell>
          <cell r="T1579" t="str">
            <v>GEORGES NAKHOUL</v>
          </cell>
          <cell r="U1579" t="str">
            <v>I H S</v>
          </cell>
        </row>
        <row r="1580">
          <cell r="A1580" t="str">
            <v>SUO_096</v>
          </cell>
          <cell r="B1580" t="str">
            <v>IHS_KMB_025</v>
          </cell>
          <cell r="C1580" t="str">
            <v>SUO_096</v>
          </cell>
          <cell r="D1580" t="str">
            <v>South West</v>
          </cell>
          <cell r="E1580" t="str">
            <v>South West</v>
          </cell>
          <cell r="F1580" t="str">
            <v>BEKONDO-IHS</v>
          </cell>
          <cell r="G1580" t="str">
            <v>P4</v>
          </cell>
          <cell r="H1580" t="str">
            <v>Hybrid-Gen</v>
          </cell>
          <cell r="I1580" t="str">
            <v>Vandalized</v>
          </cell>
          <cell r="J1580" t="str">
            <v>Outdoor</v>
          </cell>
          <cell r="K1580" t="str">
            <v>AC</v>
          </cell>
          <cell r="L1580" t="str">
            <v>I-Eng</v>
          </cell>
          <cell r="M1580" t="str">
            <v>Kumba</v>
          </cell>
          <cell r="N1580" t="str">
            <v>Meme</v>
          </cell>
          <cell r="O1580" t="str">
            <v>Mbonge</v>
          </cell>
          <cell r="P1580" t="str">
            <v>Sani Njamo</v>
          </cell>
          <cell r="Q1580">
            <v>677549819</v>
          </cell>
          <cell r="R1580">
            <v>655999819</v>
          </cell>
          <cell r="S1580" t="str">
            <v>Stephane KETCHOUANG</v>
          </cell>
          <cell r="T1580" t="str">
            <v>GEORGES NAKHOUL</v>
          </cell>
          <cell r="U1580" t="str">
            <v>I H S</v>
          </cell>
        </row>
        <row r="1581">
          <cell r="A1581" t="str">
            <v>SUO_093</v>
          </cell>
          <cell r="B1581" t="str">
            <v>IHS_KMB_028</v>
          </cell>
          <cell r="C1581" t="str">
            <v>SUO_093</v>
          </cell>
          <cell r="D1581" t="str">
            <v>South West</v>
          </cell>
          <cell r="E1581" t="str">
            <v>South West</v>
          </cell>
          <cell r="F1581" t="str">
            <v>Bai-Panya-IHS</v>
          </cell>
          <cell r="G1581" t="str">
            <v>P4</v>
          </cell>
          <cell r="H1581" t="str">
            <v>Gen Only</v>
          </cell>
          <cell r="I1581" t="str">
            <v>On Air</v>
          </cell>
          <cell r="J1581" t="str">
            <v>Outdoor</v>
          </cell>
          <cell r="K1581" t="str">
            <v>AC</v>
          </cell>
          <cell r="L1581" t="str">
            <v>I-Eng</v>
          </cell>
          <cell r="M1581" t="str">
            <v>Kumba</v>
          </cell>
          <cell r="N1581" t="str">
            <v>Meme</v>
          </cell>
          <cell r="O1581" t="str">
            <v>Mbonge</v>
          </cell>
          <cell r="P1581" t="str">
            <v>Sani Njamo</v>
          </cell>
          <cell r="Q1581">
            <v>677549819</v>
          </cell>
          <cell r="R1581">
            <v>655999819</v>
          </cell>
          <cell r="S1581" t="str">
            <v>Stephane KETCHOUANG</v>
          </cell>
          <cell r="T1581" t="str">
            <v>GEORGES NAKHOUL</v>
          </cell>
          <cell r="U1581" t="str">
            <v>I H S</v>
          </cell>
        </row>
        <row r="1582">
          <cell r="A1582" t="str">
            <v>SUO_099</v>
          </cell>
          <cell r="B1582" t="str">
            <v>IHS_KMB_042</v>
          </cell>
          <cell r="C1582" t="str">
            <v>SUO_099</v>
          </cell>
          <cell r="D1582" t="str">
            <v>South West</v>
          </cell>
          <cell r="E1582" t="str">
            <v>South West</v>
          </cell>
          <cell r="F1582" t="str">
            <v>Babensi-IHS</v>
          </cell>
          <cell r="G1582" t="str">
            <v>P4</v>
          </cell>
          <cell r="H1582" t="str">
            <v>Gen Only</v>
          </cell>
          <cell r="I1582" t="str">
            <v>Vandalized</v>
          </cell>
          <cell r="J1582" t="str">
            <v>Outdoor</v>
          </cell>
          <cell r="K1582" t="str">
            <v>AC</v>
          </cell>
          <cell r="L1582" t="str">
            <v>I-Eng</v>
          </cell>
          <cell r="M1582" t="str">
            <v>Kumba</v>
          </cell>
          <cell r="N1582" t="str">
            <v>MANYU</v>
          </cell>
          <cell r="O1582" t="str">
            <v>Nguti</v>
          </cell>
          <cell r="P1582" t="str">
            <v>Sani Njamo</v>
          </cell>
          <cell r="Q1582">
            <v>677549819</v>
          </cell>
          <cell r="R1582">
            <v>655999819</v>
          </cell>
          <cell r="S1582" t="str">
            <v>Stephane KETCHOUANG</v>
          </cell>
          <cell r="T1582" t="str">
            <v>GEORGES NAKHOUL</v>
          </cell>
          <cell r="U1582" t="str">
            <v>I H S</v>
          </cell>
        </row>
        <row r="1583">
          <cell r="A1583" t="str">
            <v>SUO_218</v>
          </cell>
          <cell r="B1583" t="str">
            <v>IHS_KMB_121</v>
          </cell>
          <cell r="C1583" t="str">
            <v>SUO_218</v>
          </cell>
          <cell r="D1583" t="str">
            <v>South West</v>
          </cell>
          <cell r="E1583" t="str">
            <v>South West</v>
          </cell>
          <cell r="F1583" t="str">
            <v>KUMBA BONAKAMA</v>
          </cell>
          <cell r="G1583" t="str">
            <v>P4</v>
          </cell>
          <cell r="H1583" t="str">
            <v>Grid-Gen</v>
          </cell>
          <cell r="I1583">
            <v>0</v>
          </cell>
          <cell r="J1583" t="str">
            <v>Outdoor</v>
          </cell>
          <cell r="K1583" t="str">
            <v>AC</v>
          </cell>
          <cell r="L1583" t="str">
            <v>I-Eng</v>
          </cell>
          <cell r="M1583" t="str">
            <v>Kumba</v>
          </cell>
          <cell r="N1583" t="str">
            <v>MEME</v>
          </cell>
          <cell r="O1583" t="str">
            <v>Kumba 1</v>
          </cell>
          <cell r="P1583" t="str">
            <v>Sani Njamo</v>
          </cell>
          <cell r="Q1583">
            <v>677549819</v>
          </cell>
          <cell r="R1583">
            <v>655999819</v>
          </cell>
          <cell r="S1583" t="str">
            <v>Stephane KETCHOUANG</v>
          </cell>
          <cell r="T1583" t="str">
            <v>GEORGES NAKHOUL</v>
          </cell>
          <cell r="U1583" t="str">
            <v>I H S</v>
          </cell>
        </row>
        <row r="1584">
          <cell r="A1584" t="str">
            <v>SUO_231</v>
          </cell>
          <cell r="B1584" t="str">
            <v>IHS_KMB_122</v>
          </cell>
          <cell r="C1584" t="str">
            <v>SUO_231</v>
          </cell>
          <cell r="D1584" t="str">
            <v>South West</v>
          </cell>
          <cell r="E1584" t="str">
            <v>South West</v>
          </cell>
          <cell r="F1584" t="str">
            <v>Kumba Bonakama2</v>
          </cell>
          <cell r="G1584" t="str">
            <v>P4</v>
          </cell>
          <cell r="H1584" t="str">
            <v>Hybrid-Gen</v>
          </cell>
          <cell r="I1584">
            <v>0</v>
          </cell>
          <cell r="J1584" t="str">
            <v>Outdoor</v>
          </cell>
          <cell r="K1584" t="str">
            <v>AC</v>
          </cell>
          <cell r="L1584" t="str">
            <v>I-Eng</v>
          </cell>
          <cell r="M1584" t="str">
            <v>Kumba</v>
          </cell>
          <cell r="N1584" t="str">
            <v>MEME</v>
          </cell>
          <cell r="O1584" t="str">
            <v>Kumba 1</v>
          </cell>
          <cell r="P1584" t="str">
            <v>Sani Njamo</v>
          </cell>
          <cell r="Q1584">
            <v>677549819</v>
          </cell>
          <cell r="R1584">
            <v>655999819</v>
          </cell>
          <cell r="S1584" t="str">
            <v>Stephane KETCHOUANG</v>
          </cell>
          <cell r="T1584" t="str">
            <v>GEORGES NAKHOUL</v>
          </cell>
          <cell r="U1584" t="str">
            <v>I H S</v>
          </cell>
        </row>
        <row r="1585">
          <cell r="A1585" t="str">
            <v>SUO_202</v>
          </cell>
          <cell r="B1585" t="str">
            <v>IHS_BUA_171</v>
          </cell>
          <cell r="C1585" t="str">
            <v>SUO_202</v>
          </cell>
          <cell r="D1585" t="str">
            <v>South West</v>
          </cell>
          <cell r="E1585" t="str">
            <v>South West</v>
          </cell>
          <cell r="F1585" t="str">
            <v>MOUNTAIN HOTEL</v>
          </cell>
          <cell r="G1585" t="str">
            <v>P4</v>
          </cell>
          <cell r="H1585" t="str">
            <v>Grid Only</v>
          </cell>
          <cell r="I1585">
            <v>0</v>
          </cell>
          <cell r="J1585" t="str">
            <v>Outdoor</v>
          </cell>
          <cell r="K1585" t="str">
            <v>AC</v>
          </cell>
          <cell r="L1585" t="str">
            <v>I-Eng</v>
          </cell>
          <cell r="M1585" t="str">
            <v>Buea</v>
          </cell>
          <cell r="N1585" t="str">
            <v>FAKO</v>
          </cell>
          <cell r="O1585" t="str">
            <v>Buea</v>
          </cell>
          <cell r="P1585" t="str">
            <v>Sani Njamo</v>
          </cell>
          <cell r="Q1585">
            <v>677549819</v>
          </cell>
          <cell r="R1585">
            <v>655999819</v>
          </cell>
          <cell r="S1585" t="str">
            <v>Stephane KETCHOUANG</v>
          </cell>
          <cell r="T1585" t="str">
            <v>GEORGES NAKHOUL</v>
          </cell>
          <cell r="U1585" t="str">
            <v>I H S</v>
          </cell>
        </row>
        <row r="1586">
          <cell r="A1586" t="str">
            <v>SUO_179</v>
          </cell>
          <cell r="B1586" t="str">
            <v>IHS_BUA_174</v>
          </cell>
          <cell r="C1586" t="str">
            <v>SUO_179</v>
          </cell>
          <cell r="D1586" t="str">
            <v>South West</v>
          </cell>
          <cell r="E1586" t="str">
            <v>South West</v>
          </cell>
          <cell r="F1586" t="str">
            <v>MOLYKO PARAMOUNT STREET</v>
          </cell>
          <cell r="G1586" t="str">
            <v>P4</v>
          </cell>
          <cell r="H1586" t="str">
            <v>Grid-Gen</v>
          </cell>
          <cell r="I1586">
            <v>0</v>
          </cell>
          <cell r="J1586" t="str">
            <v>Outdoor</v>
          </cell>
          <cell r="K1586" t="str">
            <v>AC</v>
          </cell>
          <cell r="L1586" t="str">
            <v>I-Eng</v>
          </cell>
          <cell r="M1586" t="str">
            <v>Buea</v>
          </cell>
          <cell r="N1586" t="str">
            <v>FAKO</v>
          </cell>
          <cell r="O1586" t="str">
            <v>Buea</v>
          </cell>
          <cell r="P1586" t="str">
            <v>Sani Njamo</v>
          </cell>
          <cell r="Q1586">
            <v>677549819</v>
          </cell>
          <cell r="R1586">
            <v>655999819</v>
          </cell>
          <cell r="S1586" t="str">
            <v>Stephane KETCHOUANG</v>
          </cell>
          <cell r="T1586" t="str">
            <v>GEORGES NAKHOUL</v>
          </cell>
          <cell r="U1586" t="str">
            <v>I H S</v>
          </cell>
        </row>
        <row r="1587">
          <cell r="A1587" t="str">
            <v>SUO_200</v>
          </cell>
          <cell r="B1587" t="str">
            <v>IHS_BUA_170</v>
          </cell>
          <cell r="C1587" t="str">
            <v>SUO_200</v>
          </cell>
          <cell r="D1587" t="str">
            <v>South West</v>
          </cell>
          <cell r="E1587" t="str">
            <v>South West</v>
          </cell>
          <cell r="F1587" t="str">
            <v>BUEA UB Lamp</v>
          </cell>
          <cell r="G1587" t="str">
            <v>P4</v>
          </cell>
          <cell r="H1587" t="str">
            <v>Grid-Gen</v>
          </cell>
          <cell r="I1587">
            <v>0</v>
          </cell>
          <cell r="J1587" t="str">
            <v>Outdoor</v>
          </cell>
          <cell r="K1587" t="str">
            <v>AC</v>
          </cell>
          <cell r="L1587" t="str">
            <v>I-Eng</v>
          </cell>
          <cell r="M1587" t="str">
            <v>Buea</v>
          </cell>
          <cell r="N1587" t="str">
            <v>FAKO</v>
          </cell>
          <cell r="O1587" t="str">
            <v>Buea</v>
          </cell>
          <cell r="P1587" t="str">
            <v>Sani Njamo</v>
          </cell>
          <cell r="Q1587">
            <v>677549819</v>
          </cell>
          <cell r="R1587">
            <v>655999819</v>
          </cell>
          <cell r="S1587" t="str">
            <v>Stephane KETCHOUANG</v>
          </cell>
          <cell r="T1587" t="str">
            <v>GEORGES NAKHOUL</v>
          </cell>
          <cell r="U1587" t="str">
            <v>I H S</v>
          </cell>
        </row>
        <row r="1588">
          <cell r="A1588" t="str">
            <v>SUO_185</v>
          </cell>
          <cell r="B1588" t="str">
            <v>IHS_BUA_173</v>
          </cell>
          <cell r="C1588" t="str">
            <v>SUO_185</v>
          </cell>
          <cell r="D1588" t="str">
            <v>South West</v>
          </cell>
          <cell r="E1588" t="str">
            <v>South West</v>
          </cell>
          <cell r="F1588" t="str">
            <v>BUEA WOKOKO</v>
          </cell>
          <cell r="G1588" t="str">
            <v>P4</v>
          </cell>
          <cell r="H1588" t="str">
            <v>Grid-Gen</v>
          </cell>
          <cell r="I1588">
            <v>0</v>
          </cell>
          <cell r="J1588" t="str">
            <v>Outdoor</v>
          </cell>
          <cell r="K1588" t="str">
            <v>AC</v>
          </cell>
          <cell r="L1588" t="str">
            <v>I-Eng</v>
          </cell>
          <cell r="M1588" t="str">
            <v>Buea</v>
          </cell>
          <cell r="N1588" t="str">
            <v>FAKO</v>
          </cell>
          <cell r="O1588" t="str">
            <v>Buea</v>
          </cell>
          <cell r="P1588" t="str">
            <v>Sani Njamo</v>
          </cell>
          <cell r="Q1588">
            <v>677549819</v>
          </cell>
          <cell r="R1588">
            <v>655999819</v>
          </cell>
          <cell r="S1588" t="str">
            <v>Stephane KETCHOUANG</v>
          </cell>
          <cell r="T1588" t="str">
            <v>GEORGES NAKHOUL</v>
          </cell>
          <cell r="U1588" t="str">
            <v>I H S</v>
          </cell>
        </row>
        <row r="1589">
          <cell r="A1589" t="str">
            <v>SUO_230</v>
          </cell>
          <cell r="B1589" t="str">
            <v>IHS_KMB_125</v>
          </cell>
          <cell r="C1589" t="str">
            <v>SUO_230</v>
          </cell>
          <cell r="D1589" t="str">
            <v>South West</v>
          </cell>
          <cell r="E1589" t="str">
            <v>South West</v>
          </cell>
          <cell r="F1589" t="str">
            <v>Kumba Alaska street</v>
          </cell>
          <cell r="G1589" t="str">
            <v>P4</v>
          </cell>
          <cell r="H1589" t="str">
            <v>Grid-Gen</v>
          </cell>
          <cell r="I1589">
            <v>0</v>
          </cell>
          <cell r="J1589" t="str">
            <v>Outdoor</v>
          </cell>
          <cell r="K1589" t="str">
            <v>AC</v>
          </cell>
          <cell r="L1589" t="str">
            <v>I-Eng</v>
          </cell>
          <cell r="M1589" t="str">
            <v>Kumba</v>
          </cell>
          <cell r="N1589" t="str">
            <v>MEME</v>
          </cell>
          <cell r="O1589" t="str">
            <v>Kumba 1</v>
          </cell>
          <cell r="P1589" t="str">
            <v>Sani Njamo</v>
          </cell>
          <cell r="Q1589">
            <v>677549819</v>
          </cell>
          <cell r="R1589">
            <v>655999819</v>
          </cell>
          <cell r="S1589" t="str">
            <v>Stephane KETCHOUANG</v>
          </cell>
          <cell r="T1589" t="str">
            <v>GEORGES NAKHOUL</v>
          </cell>
          <cell r="U1589" t="str">
            <v>I H S</v>
          </cell>
        </row>
        <row r="1590">
          <cell r="A1590" t="str">
            <v>SUO_070</v>
          </cell>
          <cell r="B1590" t="str">
            <v>IHS_BUA_047</v>
          </cell>
          <cell r="C1590" t="str">
            <v>SUO_070</v>
          </cell>
          <cell r="D1590" t="str">
            <v>South West</v>
          </cell>
          <cell r="E1590" t="str">
            <v>South West</v>
          </cell>
          <cell r="F1590" t="str">
            <v>Yoke</v>
          </cell>
          <cell r="G1590" t="str">
            <v>P5</v>
          </cell>
          <cell r="H1590" t="str">
            <v>Grid-Gen</v>
          </cell>
          <cell r="I1590" t="str">
            <v>On Air</v>
          </cell>
          <cell r="J1590" t="str">
            <v>Outdoor</v>
          </cell>
          <cell r="K1590" t="str">
            <v>AC</v>
          </cell>
          <cell r="L1590" t="str">
            <v>I-Eng</v>
          </cell>
          <cell r="M1590" t="str">
            <v>Buea</v>
          </cell>
          <cell r="N1590" t="str">
            <v>FAKO</v>
          </cell>
          <cell r="O1590" t="str">
            <v>Muyuka</v>
          </cell>
          <cell r="P1590" t="str">
            <v>Sani Njamo</v>
          </cell>
          <cell r="Q1590">
            <v>677549819</v>
          </cell>
          <cell r="R1590">
            <v>655999819</v>
          </cell>
          <cell r="S1590" t="str">
            <v>Stephane KETCHOUANG</v>
          </cell>
          <cell r="T1590" t="str">
            <v>GEORGES NAKHOUL</v>
          </cell>
          <cell r="U1590" t="str">
            <v>I H S</v>
          </cell>
        </row>
        <row r="1591">
          <cell r="A1591" t="str">
            <v>SUO_032</v>
          </cell>
          <cell r="B1591" t="str">
            <v>IHS_KMB_037</v>
          </cell>
          <cell r="C1591" t="str">
            <v>SUO_032</v>
          </cell>
          <cell r="D1591" t="str">
            <v>South West</v>
          </cell>
          <cell r="E1591" t="str">
            <v>South West</v>
          </cell>
          <cell r="F1591" t="str">
            <v>Konye</v>
          </cell>
          <cell r="G1591" t="str">
            <v>P5</v>
          </cell>
          <cell r="H1591" t="str">
            <v>Hybrid-Gen</v>
          </cell>
          <cell r="I1591" t="str">
            <v>No Access</v>
          </cell>
          <cell r="J1591" t="str">
            <v>Outdoor</v>
          </cell>
          <cell r="K1591" t="str">
            <v>AC</v>
          </cell>
          <cell r="L1591" t="str">
            <v>I-Eng</v>
          </cell>
          <cell r="M1591" t="str">
            <v>Kumba</v>
          </cell>
          <cell r="N1591" t="str">
            <v>Meme</v>
          </cell>
          <cell r="O1591" t="str">
            <v>Konye</v>
          </cell>
          <cell r="P1591" t="str">
            <v>Sani Njamo</v>
          </cell>
          <cell r="Q1591">
            <v>677549819</v>
          </cell>
          <cell r="R1591">
            <v>655999819</v>
          </cell>
          <cell r="S1591" t="str">
            <v>Stephane KETCHOUANG</v>
          </cell>
          <cell r="T1591" t="str">
            <v>GEORGES NAKHOUL</v>
          </cell>
          <cell r="U1591" t="str">
            <v>I H S</v>
          </cell>
        </row>
        <row r="1592">
          <cell r="A1592" t="str">
            <v>SUO_108</v>
          </cell>
          <cell r="B1592" t="str">
            <v>IHS_KMB_016</v>
          </cell>
          <cell r="C1592" t="str">
            <v>SUO_108</v>
          </cell>
          <cell r="D1592" t="str">
            <v>South West</v>
          </cell>
          <cell r="E1592" t="str">
            <v>South West</v>
          </cell>
          <cell r="F1592" t="str">
            <v>Kumba-Barombi-Kang II</v>
          </cell>
          <cell r="G1592" t="str">
            <v>P5</v>
          </cell>
          <cell r="H1592" t="str">
            <v>Grid-Gen</v>
          </cell>
          <cell r="I1592" t="str">
            <v>On Air</v>
          </cell>
          <cell r="J1592" t="str">
            <v>Outdoor</v>
          </cell>
          <cell r="K1592" t="str">
            <v>AC</v>
          </cell>
          <cell r="L1592" t="str">
            <v>I-Eng</v>
          </cell>
          <cell r="M1592" t="str">
            <v>Kumba</v>
          </cell>
          <cell r="N1592" t="str">
            <v>MEME</v>
          </cell>
          <cell r="O1592" t="str">
            <v>Kumba 3</v>
          </cell>
          <cell r="P1592" t="str">
            <v>Sani Njamo</v>
          </cell>
          <cell r="Q1592">
            <v>677549819</v>
          </cell>
          <cell r="R1592">
            <v>655999819</v>
          </cell>
          <cell r="S1592" t="str">
            <v>Stephane KETCHOUANG</v>
          </cell>
          <cell r="T1592" t="str">
            <v>GEORGES NAKHOUL</v>
          </cell>
          <cell r="U1592" t="str">
            <v>I H S</v>
          </cell>
        </row>
        <row r="1593">
          <cell r="A1593" t="str">
            <v>SUO_111</v>
          </cell>
          <cell r="B1593" t="str">
            <v>IHS_KMB_012</v>
          </cell>
          <cell r="C1593" t="str">
            <v>SUO_111</v>
          </cell>
          <cell r="D1593" t="str">
            <v>South West</v>
          </cell>
          <cell r="E1593" t="str">
            <v>South West</v>
          </cell>
          <cell r="F1593" t="str">
            <v>Kumba MAKATA</v>
          </cell>
          <cell r="G1593" t="str">
            <v>P5</v>
          </cell>
          <cell r="H1593" t="str">
            <v>Grid-Gen</v>
          </cell>
          <cell r="I1593" t="str">
            <v>On Air</v>
          </cell>
          <cell r="J1593" t="str">
            <v>Outdoor</v>
          </cell>
          <cell r="K1593" t="str">
            <v>AC</v>
          </cell>
          <cell r="L1593" t="str">
            <v>I-Eng</v>
          </cell>
          <cell r="M1593" t="str">
            <v>Kumba</v>
          </cell>
          <cell r="N1593" t="str">
            <v>MEME</v>
          </cell>
          <cell r="O1593" t="str">
            <v>Kumba 1</v>
          </cell>
          <cell r="P1593" t="str">
            <v>Sani Njamo</v>
          </cell>
          <cell r="Q1593">
            <v>677549819</v>
          </cell>
          <cell r="R1593">
            <v>655999819</v>
          </cell>
          <cell r="S1593" t="str">
            <v>Stephane KETCHOUANG</v>
          </cell>
          <cell r="T1593" t="str">
            <v>GEORGES NAKHOUL</v>
          </cell>
          <cell r="U1593" t="str">
            <v>I H S</v>
          </cell>
        </row>
        <row r="1594">
          <cell r="A1594" t="str">
            <v>SUO_079</v>
          </cell>
          <cell r="B1594" t="str">
            <v>IHS_BUA_028</v>
          </cell>
          <cell r="C1594" t="str">
            <v>SUO_079</v>
          </cell>
          <cell r="D1594" t="str">
            <v>South West</v>
          </cell>
          <cell r="E1594" t="str">
            <v>South West</v>
          </cell>
          <cell r="F1594" t="str">
            <v>Mile14-IHS</v>
          </cell>
          <cell r="G1594" t="str">
            <v>P5</v>
          </cell>
          <cell r="H1594" t="str">
            <v>Grid-Gen</v>
          </cell>
          <cell r="I1594" t="str">
            <v>On Air</v>
          </cell>
          <cell r="J1594" t="str">
            <v>Outdoor</v>
          </cell>
          <cell r="K1594" t="str">
            <v>AC</v>
          </cell>
          <cell r="L1594" t="str">
            <v>I-Eng</v>
          </cell>
          <cell r="M1594" t="str">
            <v>Buea</v>
          </cell>
          <cell r="N1594" t="str">
            <v>FAKO</v>
          </cell>
          <cell r="O1594" t="str">
            <v>Buea</v>
          </cell>
          <cell r="P1594" t="str">
            <v>Sani Njamo</v>
          </cell>
          <cell r="Q1594">
            <v>677549819</v>
          </cell>
          <cell r="R1594">
            <v>655999819</v>
          </cell>
          <cell r="S1594" t="str">
            <v>Stephane KETCHOUANG</v>
          </cell>
          <cell r="T1594" t="str">
            <v>GEORGES NAKHOUL</v>
          </cell>
          <cell r="U1594" t="str">
            <v>I H S</v>
          </cell>
        </row>
        <row r="1595">
          <cell r="A1595" t="str">
            <v>SUO_113</v>
          </cell>
          <cell r="B1595" t="str">
            <v>IHS_KMB_011</v>
          </cell>
          <cell r="C1595" t="str">
            <v>SUO_113</v>
          </cell>
          <cell r="D1595" t="str">
            <v>South West</v>
          </cell>
          <cell r="E1595" t="str">
            <v>South West</v>
          </cell>
          <cell r="F1595" t="str">
            <v>Kumba-Kossala-IHS</v>
          </cell>
          <cell r="G1595" t="str">
            <v>P5</v>
          </cell>
          <cell r="H1595" t="str">
            <v>Grid-Gen</v>
          </cell>
          <cell r="I1595" t="str">
            <v>On Air</v>
          </cell>
          <cell r="J1595" t="str">
            <v>Outdoor</v>
          </cell>
          <cell r="K1595" t="str">
            <v>AC</v>
          </cell>
          <cell r="L1595" t="str">
            <v>I-Eng</v>
          </cell>
          <cell r="M1595" t="str">
            <v>Kumba</v>
          </cell>
          <cell r="N1595" t="str">
            <v>MEME</v>
          </cell>
          <cell r="O1595" t="str">
            <v>Kumba 2</v>
          </cell>
          <cell r="P1595" t="str">
            <v>Sani Njamo</v>
          </cell>
          <cell r="Q1595">
            <v>677549819</v>
          </cell>
          <cell r="R1595">
            <v>655999819</v>
          </cell>
          <cell r="S1595" t="str">
            <v>Stephane KETCHOUANG</v>
          </cell>
          <cell r="T1595" t="str">
            <v>GEORGES NAKHOUL</v>
          </cell>
          <cell r="U1595" t="str">
            <v>I H S</v>
          </cell>
        </row>
        <row r="1596">
          <cell r="A1596" t="str">
            <v>SUO_114</v>
          </cell>
          <cell r="B1596" t="str">
            <v>IHS_KMB_003</v>
          </cell>
          <cell r="C1596" t="str">
            <v>SUO_114</v>
          </cell>
          <cell r="D1596" t="str">
            <v>South West</v>
          </cell>
          <cell r="E1596" t="str">
            <v>South West</v>
          </cell>
          <cell r="F1596" t="str">
            <v>Kumba KOSSALA II</v>
          </cell>
          <cell r="G1596" t="str">
            <v>P5</v>
          </cell>
          <cell r="H1596" t="str">
            <v>Grid-Gen</v>
          </cell>
          <cell r="I1596" t="str">
            <v>On Air</v>
          </cell>
          <cell r="J1596" t="str">
            <v>Outdoor</v>
          </cell>
          <cell r="K1596" t="str">
            <v>AC</v>
          </cell>
          <cell r="L1596" t="str">
            <v>I-Eng</v>
          </cell>
          <cell r="M1596" t="str">
            <v>Kumba</v>
          </cell>
          <cell r="N1596" t="str">
            <v>MEME</v>
          </cell>
          <cell r="O1596" t="str">
            <v>Kumba 2</v>
          </cell>
          <cell r="P1596" t="str">
            <v>Sani Njamo</v>
          </cell>
          <cell r="Q1596">
            <v>677549819</v>
          </cell>
          <cell r="R1596">
            <v>655999819</v>
          </cell>
          <cell r="S1596" t="str">
            <v>Stephane KETCHOUANG</v>
          </cell>
          <cell r="T1596" t="str">
            <v>GEORGES NAKHOUL</v>
          </cell>
          <cell r="U1596" t="str">
            <v>I H S</v>
          </cell>
        </row>
        <row r="1597">
          <cell r="A1597" t="str">
            <v>SUO_116</v>
          </cell>
          <cell r="B1597" t="str">
            <v>IHS_KMB_001</v>
          </cell>
          <cell r="C1597" t="str">
            <v>SUO_116</v>
          </cell>
          <cell r="D1597" t="str">
            <v>South West</v>
          </cell>
          <cell r="E1597" t="str">
            <v>South West</v>
          </cell>
          <cell r="F1597" t="str">
            <v>Kumba-MBO-STREET-IHS</v>
          </cell>
          <cell r="G1597" t="str">
            <v>P5</v>
          </cell>
          <cell r="H1597" t="str">
            <v>Grid-Gen</v>
          </cell>
          <cell r="I1597" t="str">
            <v>On Air</v>
          </cell>
          <cell r="J1597" t="str">
            <v>Outdoor</v>
          </cell>
          <cell r="K1597" t="str">
            <v>AC</v>
          </cell>
          <cell r="L1597" t="str">
            <v>I-Eng</v>
          </cell>
          <cell r="M1597" t="str">
            <v>Kumba</v>
          </cell>
          <cell r="N1597" t="str">
            <v>MEME</v>
          </cell>
          <cell r="O1597" t="str">
            <v>Kumba 2</v>
          </cell>
          <cell r="P1597" t="str">
            <v>Sani Njamo</v>
          </cell>
          <cell r="Q1597">
            <v>677549819</v>
          </cell>
          <cell r="R1597">
            <v>655999819</v>
          </cell>
          <cell r="S1597" t="str">
            <v>Stephane KETCHOUANG</v>
          </cell>
          <cell r="T1597" t="str">
            <v>GEORGES NAKHOUL</v>
          </cell>
          <cell r="U1597" t="str">
            <v>I H S</v>
          </cell>
        </row>
        <row r="1598">
          <cell r="A1598" t="str">
            <v> SUO_238_T</v>
          </cell>
          <cell r="B1598" t="str">
            <v>IHS_BUA_156</v>
          </cell>
          <cell r="C1598" t="str">
            <v> SUO_238_T</v>
          </cell>
          <cell r="D1598" t="str">
            <v>South West</v>
          </cell>
          <cell r="E1598" t="str">
            <v>South West</v>
          </cell>
          <cell r="F1598" t="str">
            <v>Kumba Gare Ntam I</v>
          </cell>
          <cell r="G1598" t="str">
            <v>P4</v>
          </cell>
          <cell r="H1598" t="str">
            <v>Hybrid-Gen</v>
          </cell>
          <cell r="I1598">
            <v>0</v>
          </cell>
          <cell r="J1598" t="str">
            <v>Outdoor</v>
          </cell>
          <cell r="K1598" t="str">
            <v>AC</v>
          </cell>
          <cell r="L1598" t="str">
            <v>I-Eng</v>
          </cell>
          <cell r="M1598" t="str">
            <v>Kumba</v>
          </cell>
          <cell r="N1598" t="str">
            <v>MEME</v>
          </cell>
          <cell r="O1598" t="str">
            <v>Kumba 3</v>
          </cell>
          <cell r="P1598" t="str">
            <v>Sani Njamo</v>
          </cell>
          <cell r="Q1598">
            <v>677549819</v>
          </cell>
          <cell r="R1598">
            <v>655999819</v>
          </cell>
          <cell r="S1598" t="str">
            <v>Stephane KETCHOUANG</v>
          </cell>
          <cell r="T1598" t="str">
            <v>GEORGES NAKHOUL</v>
          </cell>
          <cell r="U1598" t="str">
            <v>I H S</v>
          </cell>
        </row>
        <row r="1599">
          <cell r="A1599" t="str">
            <v> SUO_242</v>
          </cell>
          <cell r="B1599" t="str">
            <v>IHS_BUA_013</v>
          </cell>
          <cell r="C1599" t="str">
            <v> SUO_242</v>
          </cell>
          <cell r="D1599" t="str">
            <v>South West</v>
          </cell>
          <cell r="E1599" t="str">
            <v>South West</v>
          </cell>
          <cell r="F1599" t="str">
            <v>Buea G.R.A.</v>
          </cell>
          <cell r="G1599" t="str">
            <v>P4</v>
          </cell>
          <cell r="H1599" t="str">
            <v>Grid-Gen</v>
          </cell>
          <cell r="I1599">
            <v>0</v>
          </cell>
          <cell r="J1599" t="str">
            <v>Outdoor</v>
          </cell>
          <cell r="K1599" t="str">
            <v>AC</v>
          </cell>
          <cell r="L1599" t="str">
            <v>I-Eng</v>
          </cell>
          <cell r="M1599" t="str">
            <v>Buea</v>
          </cell>
          <cell r="N1599" t="str">
            <v>FAKO</v>
          </cell>
          <cell r="O1599" t="str">
            <v>Buea</v>
          </cell>
          <cell r="P1599" t="str">
            <v>Sani Njamo</v>
          </cell>
          <cell r="Q1599">
            <v>677549819</v>
          </cell>
          <cell r="R1599">
            <v>655999819</v>
          </cell>
          <cell r="S1599" t="str">
            <v>Stephane KETCHOUANG</v>
          </cell>
          <cell r="T1599" t="str">
            <v>GEORGES NAKHOUL</v>
          </cell>
          <cell r="U1599" t="str">
            <v>I H S</v>
          </cell>
        </row>
        <row r="1600">
          <cell r="A1600" t="str">
            <v> SUO_237</v>
          </cell>
          <cell r="B1600" t="str">
            <v>IHS_KMB_126</v>
          </cell>
          <cell r="C1600" t="str">
            <v> SUO_237</v>
          </cell>
          <cell r="D1600" t="str">
            <v>South West</v>
          </cell>
          <cell r="E1600" t="str">
            <v>South West</v>
          </cell>
          <cell r="F1600" t="str">
            <v>Kumba Mbongue Road</v>
          </cell>
          <cell r="G1600" t="str">
            <v>P4</v>
          </cell>
          <cell r="H1600" t="str">
            <v>Grid-Gen</v>
          </cell>
          <cell r="I1600">
            <v>0</v>
          </cell>
          <cell r="J1600" t="str">
            <v>Outdoor</v>
          </cell>
          <cell r="K1600" t="str">
            <v>AC</v>
          </cell>
          <cell r="L1600" t="str">
            <v>I-Eng</v>
          </cell>
          <cell r="M1600" t="str">
            <v>Kumba</v>
          </cell>
          <cell r="N1600" t="str">
            <v>MEME</v>
          </cell>
          <cell r="O1600" t="str">
            <v>Kumba 1</v>
          </cell>
          <cell r="P1600" t="str">
            <v>Sani Njamo</v>
          </cell>
          <cell r="Q1600">
            <v>677549819</v>
          </cell>
          <cell r="R1600">
            <v>655999819</v>
          </cell>
          <cell r="S1600" t="str">
            <v>Stephane KETCHOUANG</v>
          </cell>
          <cell r="T1600" t="str">
            <v>GEORGES NAKHOUL</v>
          </cell>
          <cell r="U1600" t="str">
            <v>I H S</v>
          </cell>
        </row>
        <row r="1601">
          <cell r="A1601" t="str">
            <v>EXN_073</v>
          </cell>
          <cell r="B1601" t="str">
            <v>IHS_MAR_049</v>
          </cell>
          <cell r="C1601" t="str">
            <v>EXN_073</v>
          </cell>
          <cell r="D1601" t="str">
            <v>North</v>
          </cell>
          <cell r="E1601" t="str">
            <v>Far North</v>
          </cell>
          <cell r="F1601" t="str">
            <v>Ndoukoula</v>
          </cell>
          <cell r="G1601" t="str">
            <v>P2</v>
          </cell>
          <cell r="H1601" t="str">
            <v>Hybrid-Gen</v>
          </cell>
          <cell r="I1601" t="str">
            <v>On Air</v>
          </cell>
          <cell r="J1601" t="str">
            <v>Outdoor</v>
          </cell>
          <cell r="K1601" t="str">
            <v>AC</v>
          </cell>
          <cell r="L1601" t="str">
            <v>I-Eng</v>
          </cell>
          <cell r="M1601" t="str">
            <v>Yagoua</v>
          </cell>
          <cell r="N1601" t="str">
            <v>Mayo-Tsanaga</v>
          </cell>
          <cell r="O1601" t="str">
            <v>Ndoukoula</v>
          </cell>
          <cell r="P1601" t="str">
            <v>Seraphin Tchoga</v>
          </cell>
          <cell r="Q1601">
            <v>677548355</v>
          </cell>
          <cell r="R1601">
            <v>655999812</v>
          </cell>
          <cell r="S1601" t="str">
            <v>Alain Etoundi</v>
          </cell>
          <cell r="T1601" t="str">
            <v>Valeur HOUELL</v>
          </cell>
          <cell r="U1601" t="str">
            <v>I H S</v>
          </cell>
        </row>
        <row r="1602">
          <cell r="A1602" t="str">
            <v>EXN_175</v>
          </cell>
          <cell r="B1602" t="str">
            <v>IHS_MAR_368</v>
          </cell>
          <cell r="C1602" t="str">
            <v>EXN_175</v>
          </cell>
          <cell r="D1602" t="str">
            <v>North</v>
          </cell>
          <cell r="E1602" t="str">
            <v>Far North</v>
          </cell>
          <cell r="F1602" t="str">
            <v>Moude</v>
          </cell>
          <cell r="G1602" t="str">
            <v>P2</v>
          </cell>
          <cell r="H1602" t="str">
            <v>Solar-Gen</v>
          </cell>
          <cell r="I1602" t="str">
            <v>On Air</v>
          </cell>
          <cell r="J1602" t="str">
            <v>Outdoor</v>
          </cell>
          <cell r="K1602" t="str">
            <v>AC</v>
          </cell>
          <cell r="L1602" t="str">
            <v>I-Eng</v>
          </cell>
          <cell r="M1602" t="str">
            <v>Yagoua</v>
          </cell>
          <cell r="N1602" t="str">
            <v>Mayo-Tsanaga</v>
          </cell>
          <cell r="O1602" t="str">
            <v>Mogode</v>
          </cell>
          <cell r="P1602" t="str">
            <v>Seraphin Tchoga</v>
          </cell>
          <cell r="Q1602">
            <v>677548355</v>
          </cell>
          <cell r="R1602">
            <v>655999812</v>
          </cell>
          <cell r="S1602" t="str">
            <v>Alain Etoundi</v>
          </cell>
          <cell r="T1602" t="str">
            <v>Valeur HOUELL</v>
          </cell>
          <cell r="U1602" t="str">
            <v>I H S</v>
          </cell>
        </row>
        <row r="1603">
          <cell r="A1603" t="str">
            <v>EXN_168</v>
          </cell>
          <cell r="B1603" t="str">
            <v>IHS_MAR_327</v>
          </cell>
          <cell r="C1603" t="str">
            <v>EXN_168</v>
          </cell>
          <cell r="D1603" t="str">
            <v>North</v>
          </cell>
          <cell r="E1603" t="str">
            <v>Far North</v>
          </cell>
          <cell r="F1603" t="str">
            <v>Kinguin OCM</v>
          </cell>
          <cell r="G1603" t="str">
            <v>P2</v>
          </cell>
          <cell r="H1603" t="str">
            <v>Grid-Gen</v>
          </cell>
          <cell r="I1603" t="str">
            <v>On Air</v>
          </cell>
          <cell r="J1603" t="str">
            <v>Outdoor</v>
          </cell>
          <cell r="K1603" t="str">
            <v>AC</v>
          </cell>
          <cell r="L1603" t="str">
            <v>I-Eng</v>
          </cell>
          <cell r="M1603" t="str">
            <v>Yagoua</v>
          </cell>
          <cell r="N1603" t="str">
            <v>Mayo-Tsanaga</v>
          </cell>
          <cell r="O1603" t="str">
            <v>Mogode</v>
          </cell>
          <cell r="P1603" t="str">
            <v>Seraphin Tchoga</v>
          </cell>
          <cell r="Q1603">
            <v>677548355</v>
          </cell>
          <cell r="R1603">
            <v>655999812</v>
          </cell>
          <cell r="S1603" t="str">
            <v>Alain Etoundi</v>
          </cell>
          <cell r="T1603" t="str">
            <v>Valeur HOUELL</v>
          </cell>
          <cell r="U1603" t="str">
            <v>I H S</v>
          </cell>
        </row>
        <row r="1604">
          <cell r="A1604" t="str">
            <v>EXN_058</v>
          </cell>
          <cell r="B1604" t="str">
            <v>IHS_MAR_072</v>
          </cell>
          <cell r="C1604" t="str">
            <v>EXN_058</v>
          </cell>
          <cell r="D1604" t="str">
            <v>North</v>
          </cell>
          <cell r="E1604" t="str">
            <v>Far North</v>
          </cell>
          <cell r="F1604" t="str">
            <v>Kalfou</v>
          </cell>
          <cell r="G1604" t="str">
            <v>P2</v>
          </cell>
          <cell r="H1604" t="str">
            <v>Grid-Gen</v>
          </cell>
          <cell r="I1604" t="str">
            <v>On Air</v>
          </cell>
          <cell r="J1604" t="str">
            <v>Outdoor</v>
          </cell>
          <cell r="K1604" t="str">
            <v>AC</v>
          </cell>
          <cell r="L1604" t="str">
            <v>I-Eng</v>
          </cell>
          <cell r="M1604" t="str">
            <v>Yagoua</v>
          </cell>
          <cell r="N1604" t="str">
            <v>Mayo-DANAY</v>
          </cell>
          <cell r="O1604" t="str">
            <v>Kalfou</v>
          </cell>
          <cell r="P1604" t="str">
            <v>Seraphin Tchoga</v>
          </cell>
          <cell r="Q1604">
            <v>677548355</v>
          </cell>
          <cell r="R1604">
            <v>655999812</v>
          </cell>
          <cell r="S1604" t="str">
            <v>Alain Etoundi</v>
          </cell>
          <cell r="T1604" t="str">
            <v>Valeur HOUELL</v>
          </cell>
          <cell r="U1604" t="str">
            <v>I H S</v>
          </cell>
        </row>
        <row r="1605">
          <cell r="A1605" t="str">
            <v>EXN_167</v>
          </cell>
          <cell r="B1605" t="str">
            <v>IHS_MAR_315</v>
          </cell>
          <cell r="C1605" t="str">
            <v>EXN_167</v>
          </cell>
          <cell r="D1605" t="str">
            <v>North</v>
          </cell>
          <cell r="E1605" t="str">
            <v>Far North</v>
          </cell>
          <cell r="F1605" t="str">
            <v>Bariki-II</v>
          </cell>
          <cell r="G1605" t="str">
            <v>P2</v>
          </cell>
          <cell r="H1605" t="str">
            <v>Solar-Gen</v>
          </cell>
          <cell r="I1605" t="str">
            <v>On Air</v>
          </cell>
          <cell r="J1605" t="str">
            <v>Outdoor</v>
          </cell>
          <cell r="K1605" t="str">
            <v>AC</v>
          </cell>
          <cell r="L1605" t="str">
            <v>I-Eng</v>
          </cell>
          <cell r="M1605" t="str">
            <v>Yagoua</v>
          </cell>
          <cell r="N1605" t="str">
            <v>Mayo-Tsanaga</v>
          </cell>
          <cell r="O1605" t="str">
            <v>Mogode</v>
          </cell>
          <cell r="P1605" t="str">
            <v>Seraphin Tchoga</v>
          </cell>
          <cell r="Q1605">
            <v>677548355</v>
          </cell>
          <cell r="R1605">
            <v>655999812</v>
          </cell>
          <cell r="S1605" t="str">
            <v>Alain Etoundi</v>
          </cell>
          <cell r="T1605" t="str">
            <v>Valeur HOUELL</v>
          </cell>
          <cell r="U1605" t="str">
            <v>I H S</v>
          </cell>
        </row>
        <row r="1606">
          <cell r="A1606" t="str">
            <v>EXN_152</v>
          </cell>
          <cell r="B1606" t="str">
            <v>IHS_MAR_357</v>
          </cell>
          <cell r="C1606" t="str">
            <v>EXN_152</v>
          </cell>
          <cell r="D1606" t="str">
            <v>North</v>
          </cell>
          <cell r="E1606" t="str">
            <v>Far North</v>
          </cell>
          <cell r="F1606" t="str">
            <v>Badjonré</v>
          </cell>
          <cell r="G1606" t="str">
            <v>P2</v>
          </cell>
          <cell r="H1606" t="str">
            <v>Solar-Gen</v>
          </cell>
          <cell r="I1606" t="str">
            <v>On Air</v>
          </cell>
          <cell r="J1606" t="str">
            <v>Outdoor</v>
          </cell>
          <cell r="K1606" t="str">
            <v>AC</v>
          </cell>
          <cell r="L1606" t="str">
            <v>I-Eng</v>
          </cell>
          <cell r="M1606" t="str">
            <v>Yagoua</v>
          </cell>
          <cell r="N1606" t="str">
            <v>Mayo-kani</v>
          </cell>
          <cell r="O1606" t="str">
            <v>Moulvouday</v>
          </cell>
          <cell r="P1606" t="str">
            <v>Seraphin Tchoga</v>
          </cell>
          <cell r="Q1606">
            <v>677548355</v>
          </cell>
          <cell r="R1606">
            <v>655999812</v>
          </cell>
          <cell r="S1606" t="str">
            <v>Alain Etoundi</v>
          </cell>
          <cell r="T1606" t="str">
            <v>Valeur HOUELL</v>
          </cell>
          <cell r="U1606" t="str">
            <v>I H S</v>
          </cell>
        </row>
        <row r="1607">
          <cell r="A1607" t="str">
            <v>EXN_155</v>
          </cell>
          <cell r="B1607" t="str">
            <v>IHS_MAR_323</v>
          </cell>
          <cell r="C1607" t="str">
            <v>EXN_155</v>
          </cell>
          <cell r="D1607" t="str">
            <v>North</v>
          </cell>
          <cell r="E1607" t="str">
            <v>Far North</v>
          </cell>
          <cell r="F1607" t="str">
            <v>Minawao IHS</v>
          </cell>
          <cell r="G1607" t="str">
            <v>P2</v>
          </cell>
          <cell r="H1607" t="str">
            <v>Solar-Gen</v>
          </cell>
          <cell r="I1607" t="str">
            <v>On Air</v>
          </cell>
          <cell r="J1607" t="str">
            <v>Outdoor</v>
          </cell>
          <cell r="K1607" t="str">
            <v>AC</v>
          </cell>
          <cell r="L1607" t="str">
            <v>I-Eng</v>
          </cell>
          <cell r="M1607" t="str">
            <v>Yagoua</v>
          </cell>
          <cell r="N1607" t="str">
            <v>Mayo-Tsanaga</v>
          </cell>
          <cell r="O1607" t="str">
            <v>Mokolo</v>
          </cell>
          <cell r="P1607" t="str">
            <v>Seraphin Tchoga</v>
          </cell>
          <cell r="Q1607">
            <v>677548355</v>
          </cell>
          <cell r="R1607">
            <v>655999812</v>
          </cell>
          <cell r="S1607" t="str">
            <v>Alain Etoundi</v>
          </cell>
          <cell r="T1607" t="str">
            <v>Valeur HOUELL</v>
          </cell>
          <cell r="U1607" t="str">
            <v>I H S</v>
          </cell>
        </row>
        <row r="1608">
          <cell r="A1608" t="str">
            <v>EXN_074</v>
          </cell>
          <cell r="B1608" t="str">
            <v>IHS_MAR_079</v>
          </cell>
          <cell r="C1608" t="str">
            <v>EXN_074</v>
          </cell>
          <cell r="D1608" t="str">
            <v>North</v>
          </cell>
          <cell r="E1608" t="str">
            <v>Far North</v>
          </cell>
          <cell r="F1608" t="str">
            <v>Dziguilao</v>
          </cell>
          <cell r="G1608" t="str">
            <v>P2</v>
          </cell>
          <cell r="H1608" t="str">
            <v>Gen-Solar AER</v>
          </cell>
          <cell r="I1608" t="str">
            <v>On Air</v>
          </cell>
          <cell r="J1608" t="str">
            <v>Outdoor</v>
          </cell>
          <cell r="K1608" t="str">
            <v>AC</v>
          </cell>
          <cell r="L1608" t="str">
            <v>I-Eng</v>
          </cell>
          <cell r="M1608" t="str">
            <v>Yagoua</v>
          </cell>
          <cell r="N1608" t="str">
            <v>Mayo-kani</v>
          </cell>
          <cell r="O1608" t="str">
            <v>Dziguilao</v>
          </cell>
          <cell r="P1608" t="str">
            <v>Seraphin Tchoga</v>
          </cell>
          <cell r="Q1608">
            <v>677548355</v>
          </cell>
          <cell r="R1608">
            <v>655999812</v>
          </cell>
          <cell r="S1608" t="str">
            <v>Alain Etoundi</v>
          </cell>
          <cell r="T1608" t="str">
            <v>Valeur HOUELL</v>
          </cell>
          <cell r="U1608" t="str">
            <v>I H S</v>
          </cell>
        </row>
        <row r="1609">
          <cell r="A1609" t="str">
            <v>EXN_018</v>
          </cell>
          <cell r="B1609" t="str">
            <v>IHS_MAR_070</v>
          </cell>
          <cell r="C1609" t="str">
            <v>EXN_018</v>
          </cell>
          <cell r="D1609" t="str">
            <v>North</v>
          </cell>
          <cell r="E1609" t="str">
            <v>Far North</v>
          </cell>
          <cell r="F1609" t="str">
            <v>Guidiguis</v>
          </cell>
          <cell r="G1609" t="str">
            <v>P2</v>
          </cell>
          <cell r="H1609" t="str">
            <v>Grid-Gen</v>
          </cell>
          <cell r="I1609" t="str">
            <v>On Air</v>
          </cell>
          <cell r="J1609" t="str">
            <v>Indoor</v>
          </cell>
          <cell r="K1609" t="str">
            <v>AC</v>
          </cell>
          <cell r="L1609" t="str">
            <v>I-Eng</v>
          </cell>
          <cell r="M1609" t="str">
            <v>Yagoua</v>
          </cell>
          <cell r="N1609" t="str">
            <v>Mayo-kani</v>
          </cell>
          <cell r="O1609" t="str">
            <v>Guidiguis</v>
          </cell>
          <cell r="P1609" t="str">
            <v>Seraphin Tchoga</v>
          </cell>
          <cell r="Q1609">
            <v>677548355</v>
          </cell>
          <cell r="R1609">
            <v>655999812</v>
          </cell>
          <cell r="S1609" t="str">
            <v>Alain Etoundi</v>
          </cell>
          <cell r="T1609" t="str">
            <v>Valeur HOUELL</v>
          </cell>
          <cell r="U1609" t="str">
            <v>I H S</v>
          </cell>
        </row>
        <row r="1610">
          <cell r="A1610" t="str">
            <v>EXN_017</v>
          </cell>
          <cell r="B1610" t="str">
            <v>IHS_MAR_077</v>
          </cell>
          <cell r="C1610" t="str">
            <v>EXN_017</v>
          </cell>
          <cell r="D1610" t="str">
            <v>North</v>
          </cell>
          <cell r="E1610" t="str">
            <v>Far North</v>
          </cell>
          <cell r="F1610" t="str">
            <v>Tchatibali</v>
          </cell>
          <cell r="G1610" t="str">
            <v>P2</v>
          </cell>
          <cell r="H1610" t="str">
            <v>Grid-Gen</v>
          </cell>
          <cell r="I1610" t="str">
            <v>On Air</v>
          </cell>
          <cell r="J1610" t="str">
            <v>Indoor</v>
          </cell>
          <cell r="K1610" t="str">
            <v>AC</v>
          </cell>
          <cell r="L1610" t="str">
            <v>I-Eng</v>
          </cell>
          <cell r="M1610" t="str">
            <v>Yagoua</v>
          </cell>
          <cell r="N1610" t="str">
            <v>Mayo-kani</v>
          </cell>
          <cell r="O1610" t="str">
            <v>Tchatibali</v>
          </cell>
          <cell r="P1610" t="str">
            <v>Seraphin Tchoga</v>
          </cell>
          <cell r="Q1610">
            <v>677548355</v>
          </cell>
          <cell r="R1610">
            <v>655999812</v>
          </cell>
          <cell r="S1610" t="str">
            <v>Alain Etoundi</v>
          </cell>
          <cell r="T1610" t="str">
            <v>Valeur HOUELL</v>
          </cell>
          <cell r="U1610" t="str">
            <v>I H S</v>
          </cell>
        </row>
        <row r="1611">
          <cell r="A1611" t="str">
            <v>EXN_011</v>
          </cell>
          <cell r="B1611" t="str">
            <v>IHS_MAR_056</v>
          </cell>
          <cell r="C1611" t="str">
            <v>EXN_011</v>
          </cell>
          <cell r="D1611" t="str">
            <v>North</v>
          </cell>
          <cell r="E1611" t="str">
            <v>Far North</v>
          </cell>
          <cell r="F1611" t="str">
            <v>Kaele</v>
          </cell>
          <cell r="G1611" t="str">
            <v>P2</v>
          </cell>
          <cell r="H1611" t="str">
            <v>Grid-Gen</v>
          </cell>
          <cell r="I1611" t="str">
            <v>On Air</v>
          </cell>
          <cell r="J1611" t="str">
            <v>Indoor</v>
          </cell>
          <cell r="K1611" t="str">
            <v>AC</v>
          </cell>
          <cell r="L1611" t="str">
            <v>I-Eng</v>
          </cell>
          <cell r="M1611" t="str">
            <v>Yagoua</v>
          </cell>
          <cell r="N1611" t="str">
            <v>Mayo-kani</v>
          </cell>
          <cell r="O1611" t="str">
            <v>Kaele</v>
          </cell>
          <cell r="P1611" t="str">
            <v>Seraphin Tchoga</v>
          </cell>
          <cell r="Q1611">
            <v>677548355</v>
          </cell>
          <cell r="R1611">
            <v>655999812</v>
          </cell>
          <cell r="S1611" t="str">
            <v>Alain Etoundi</v>
          </cell>
          <cell r="T1611" t="str">
            <v>Valeur HOUELL</v>
          </cell>
          <cell r="U1611" t="str">
            <v>I H S</v>
          </cell>
        </row>
        <row r="1612">
          <cell r="A1612" t="str">
            <v>EXN_037</v>
          </cell>
          <cell r="B1612" t="str">
            <v>IHS_MAR_043</v>
          </cell>
          <cell r="C1612" t="str">
            <v>EXN_037</v>
          </cell>
          <cell r="D1612" t="str">
            <v>North</v>
          </cell>
          <cell r="E1612" t="str">
            <v>Far North</v>
          </cell>
          <cell r="F1612" t="str">
            <v>Mindif</v>
          </cell>
          <cell r="G1612" t="str">
            <v>P2</v>
          </cell>
          <cell r="H1612" t="str">
            <v>Grid-Gen</v>
          </cell>
          <cell r="I1612" t="str">
            <v>On Air</v>
          </cell>
          <cell r="J1612" t="str">
            <v>Outdoor</v>
          </cell>
          <cell r="K1612" t="str">
            <v>AC</v>
          </cell>
          <cell r="L1612" t="str">
            <v>I-Eng</v>
          </cell>
          <cell r="M1612" t="str">
            <v>Yagoua</v>
          </cell>
          <cell r="N1612" t="str">
            <v>Mayo-kani</v>
          </cell>
          <cell r="O1612" t="str">
            <v>Mindif</v>
          </cell>
          <cell r="P1612" t="str">
            <v>Seraphin Tchoga</v>
          </cell>
          <cell r="Q1612">
            <v>677548355</v>
          </cell>
          <cell r="R1612">
            <v>655999812</v>
          </cell>
          <cell r="S1612" t="str">
            <v>Alain Etoundi</v>
          </cell>
          <cell r="T1612" t="str">
            <v>Valeur HOUELL</v>
          </cell>
          <cell r="U1612" t="str">
            <v>I H S</v>
          </cell>
        </row>
        <row r="1613">
          <cell r="A1613" t="str">
            <v>EXN_038</v>
          </cell>
          <cell r="B1613" t="str">
            <v>IHS_MAR_053</v>
          </cell>
          <cell r="C1613" t="str">
            <v>EXN_038</v>
          </cell>
          <cell r="D1613" t="str">
            <v>North</v>
          </cell>
          <cell r="E1613" t="str">
            <v>Far North</v>
          </cell>
          <cell r="F1613" t="str">
            <v>Moulvouday</v>
          </cell>
          <cell r="G1613" t="str">
            <v>P2</v>
          </cell>
          <cell r="H1613" t="str">
            <v>Solar-Gen</v>
          </cell>
          <cell r="I1613" t="str">
            <v>On Air</v>
          </cell>
          <cell r="J1613" t="str">
            <v>Outdoor</v>
          </cell>
          <cell r="K1613" t="str">
            <v>AC</v>
          </cell>
          <cell r="L1613" t="str">
            <v>I-Eng</v>
          </cell>
          <cell r="M1613" t="str">
            <v>Yagoua</v>
          </cell>
          <cell r="N1613" t="str">
            <v>Mayo-DANAY</v>
          </cell>
          <cell r="O1613" t="str">
            <v>Moulvouday</v>
          </cell>
          <cell r="P1613" t="str">
            <v>Seraphin Tchoga</v>
          </cell>
          <cell r="Q1613">
            <v>677548355</v>
          </cell>
          <cell r="R1613">
            <v>655999812</v>
          </cell>
          <cell r="S1613" t="str">
            <v>Alain Etoundi</v>
          </cell>
          <cell r="T1613" t="str">
            <v>Valeur HOUELL</v>
          </cell>
          <cell r="U1613" t="str">
            <v>I H S</v>
          </cell>
        </row>
        <row r="1614">
          <cell r="A1614" t="str">
            <v>EXN_047</v>
          </cell>
          <cell r="B1614" t="str">
            <v>IHS_MAR_058</v>
          </cell>
          <cell r="C1614" t="str">
            <v>EXN_047</v>
          </cell>
          <cell r="D1614" t="str">
            <v>North</v>
          </cell>
          <cell r="E1614" t="str">
            <v>Far North</v>
          </cell>
          <cell r="F1614" t="str">
            <v>Hina</v>
          </cell>
          <cell r="G1614" t="str">
            <v>P2</v>
          </cell>
          <cell r="H1614" t="str">
            <v>Solar-Gen</v>
          </cell>
          <cell r="I1614" t="str">
            <v>On Air</v>
          </cell>
          <cell r="J1614" t="str">
            <v>Outdoor</v>
          </cell>
          <cell r="K1614" t="str">
            <v>AC</v>
          </cell>
          <cell r="L1614" t="str">
            <v>I-Eng</v>
          </cell>
          <cell r="M1614" t="str">
            <v>Yagoua</v>
          </cell>
          <cell r="N1614" t="str">
            <v>Mayo-Tsanaga</v>
          </cell>
          <cell r="O1614" t="str">
            <v>Hina</v>
          </cell>
          <cell r="P1614" t="str">
            <v>Seraphin Tchoga</v>
          </cell>
          <cell r="Q1614">
            <v>677548355</v>
          </cell>
          <cell r="R1614">
            <v>655999812</v>
          </cell>
          <cell r="S1614" t="str">
            <v>Alain Etoundi</v>
          </cell>
          <cell r="T1614" t="str">
            <v>Valeur HOUELL</v>
          </cell>
          <cell r="U1614" t="str">
            <v>I H S</v>
          </cell>
        </row>
        <row r="1615">
          <cell r="A1615" t="str">
            <v>EXN_131</v>
          </cell>
          <cell r="B1615" t="str">
            <v>IHS_MAR_210</v>
          </cell>
          <cell r="C1615" t="str">
            <v>EXN_131</v>
          </cell>
          <cell r="D1615" t="str">
            <v>North</v>
          </cell>
          <cell r="E1615" t="str">
            <v>Far North</v>
          </cell>
          <cell r="F1615" t="str">
            <v>Zanay</v>
          </cell>
          <cell r="G1615" t="str">
            <v>P2</v>
          </cell>
          <cell r="H1615" t="str">
            <v>Grid-Gen</v>
          </cell>
          <cell r="I1615" t="str">
            <v>On Air</v>
          </cell>
          <cell r="J1615" t="str">
            <v>Outdoor</v>
          </cell>
          <cell r="K1615" t="str">
            <v>AC</v>
          </cell>
          <cell r="L1615" t="str">
            <v>I-Eng</v>
          </cell>
          <cell r="M1615" t="str">
            <v>Yagoua</v>
          </cell>
          <cell r="N1615" t="str">
            <v>Mayo-Tsanaga</v>
          </cell>
          <cell r="O1615" t="str">
            <v>Mokolo</v>
          </cell>
          <cell r="P1615" t="str">
            <v>Seraphin Tchoga</v>
          </cell>
          <cell r="Q1615">
            <v>677548355</v>
          </cell>
          <cell r="R1615">
            <v>655999812</v>
          </cell>
          <cell r="S1615" t="str">
            <v>Alain Etoundi</v>
          </cell>
          <cell r="T1615" t="str">
            <v>Valeur HOUELL</v>
          </cell>
          <cell r="U1615" t="str">
            <v>I H S</v>
          </cell>
        </row>
        <row r="1616">
          <cell r="A1616" t="str">
            <v>EXN_160</v>
          </cell>
          <cell r="B1616" t="str">
            <v>IHS_MAR_055</v>
          </cell>
          <cell r="C1616" t="str">
            <v>EXN_160</v>
          </cell>
          <cell r="D1616" t="str">
            <v>North</v>
          </cell>
          <cell r="E1616" t="str">
            <v>Far North</v>
          </cell>
          <cell r="F1616" t="str">
            <v>Kaele-MTN</v>
          </cell>
          <cell r="G1616" t="str">
            <v>P2</v>
          </cell>
          <cell r="H1616" t="str">
            <v>Grid-Gen</v>
          </cell>
          <cell r="I1616" t="str">
            <v>On Air</v>
          </cell>
          <cell r="J1616" t="str">
            <v>Indoor</v>
          </cell>
          <cell r="K1616" t="str">
            <v>AC</v>
          </cell>
          <cell r="L1616" t="str">
            <v>I-Eng</v>
          </cell>
          <cell r="M1616" t="str">
            <v>Yagoua</v>
          </cell>
          <cell r="N1616" t="str">
            <v>Mayo-kani</v>
          </cell>
          <cell r="O1616" t="str">
            <v>Kaele</v>
          </cell>
          <cell r="P1616" t="str">
            <v>Seraphin Tchoga</v>
          </cell>
          <cell r="Q1616">
            <v>677548355</v>
          </cell>
          <cell r="R1616">
            <v>655999812</v>
          </cell>
          <cell r="S1616" t="str">
            <v>Alain Etoundi</v>
          </cell>
          <cell r="T1616" t="str">
            <v>Valeur HOUELL</v>
          </cell>
          <cell r="U1616" t="str">
            <v>I H S</v>
          </cell>
        </row>
        <row r="1617">
          <cell r="A1617" t="str">
            <v>EXN_027</v>
          </cell>
          <cell r="B1617" t="str">
            <v>IHS_MAR_050</v>
          </cell>
          <cell r="C1617" t="str">
            <v>EXN_027</v>
          </cell>
          <cell r="D1617" t="str">
            <v>North</v>
          </cell>
          <cell r="E1617" t="str">
            <v>Far North</v>
          </cell>
          <cell r="F1617" t="str">
            <v>Moutourwa-MTN</v>
          </cell>
          <cell r="G1617" t="str">
            <v>P2</v>
          </cell>
          <cell r="H1617" t="str">
            <v>Grid-Gen</v>
          </cell>
          <cell r="I1617" t="str">
            <v>On Air</v>
          </cell>
          <cell r="J1617" t="str">
            <v>Indoor</v>
          </cell>
          <cell r="K1617" t="str">
            <v>AC</v>
          </cell>
          <cell r="L1617" t="str">
            <v>I-Eng</v>
          </cell>
          <cell r="M1617" t="str">
            <v>Yagoua</v>
          </cell>
          <cell r="N1617" t="str">
            <v>Mayo-kani</v>
          </cell>
          <cell r="O1617" t="str">
            <v>Moutourwa</v>
          </cell>
          <cell r="P1617" t="str">
            <v>Seraphin Tchoga</v>
          </cell>
          <cell r="Q1617">
            <v>677548355</v>
          </cell>
          <cell r="R1617">
            <v>655999812</v>
          </cell>
          <cell r="S1617" t="str">
            <v>Alain Etoundi</v>
          </cell>
          <cell r="T1617" t="str">
            <v>Valeur HOUELL</v>
          </cell>
          <cell r="U1617" t="str">
            <v>I H S</v>
          </cell>
        </row>
        <row r="1618">
          <cell r="A1618" t="str">
            <v>EXN_139</v>
          </cell>
          <cell r="B1618" t="str">
            <v>IHS_MAR_082</v>
          </cell>
          <cell r="C1618" t="str">
            <v>EXN_139</v>
          </cell>
          <cell r="D1618" t="str">
            <v>North</v>
          </cell>
          <cell r="E1618" t="str">
            <v>Far North</v>
          </cell>
          <cell r="F1618" t="str">
            <v>Rhumsiki</v>
          </cell>
          <cell r="G1618" t="str">
            <v>P2</v>
          </cell>
          <cell r="H1618" t="str">
            <v>Grid-Gen</v>
          </cell>
          <cell r="I1618" t="str">
            <v>On Air</v>
          </cell>
          <cell r="J1618" t="str">
            <v>Outdoor</v>
          </cell>
          <cell r="K1618" t="str">
            <v>AC</v>
          </cell>
          <cell r="L1618" t="str">
            <v>I-Eng</v>
          </cell>
          <cell r="M1618" t="str">
            <v>Yagoua</v>
          </cell>
          <cell r="N1618" t="str">
            <v>Mayo-Tsanaga</v>
          </cell>
          <cell r="O1618" t="str">
            <v>Mogode</v>
          </cell>
          <cell r="P1618" t="str">
            <v>Seraphin Tchoga</v>
          </cell>
          <cell r="Q1618">
            <v>677548355</v>
          </cell>
          <cell r="R1618">
            <v>655999812</v>
          </cell>
          <cell r="S1618" t="str">
            <v>Alain Etoundi</v>
          </cell>
          <cell r="T1618" t="str">
            <v>Valeur HOUELL</v>
          </cell>
          <cell r="U1618" t="str">
            <v>I H S</v>
          </cell>
        </row>
        <row r="1619">
          <cell r="A1619" t="str">
            <v>EXN_162</v>
          </cell>
          <cell r="B1619" t="str">
            <v>IHS_MAR_361</v>
          </cell>
          <cell r="C1619" t="str">
            <v>EXN_162</v>
          </cell>
          <cell r="D1619" t="str">
            <v>North</v>
          </cell>
          <cell r="E1619" t="str">
            <v>Far North</v>
          </cell>
          <cell r="F1619" t="str">
            <v>Mayo Kaba</v>
          </cell>
          <cell r="G1619" t="str">
            <v>P3</v>
          </cell>
          <cell r="H1619" t="str">
            <v>Hybrid-Gen</v>
          </cell>
          <cell r="I1619" t="str">
            <v>On Air</v>
          </cell>
          <cell r="J1619" t="str">
            <v>Outdoor</v>
          </cell>
          <cell r="K1619" t="str">
            <v>AC</v>
          </cell>
          <cell r="L1619" t="str">
            <v>I-Eng</v>
          </cell>
          <cell r="M1619" t="str">
            <v>Yagoua</v>
          </cell>
          <cell r="N1619" t="str">
            <v>Mayo-Tsanaga</v>
          </cell>
          <cell r="O1619" t="str">
            <v>Hina</v>
          </cell>
          <cell r="P1619" t="str">
            <v>Seraphin Tchoga</v>
          </cell>
          <cell r="Q1619">
            <v>677548355</v>
          </cell>
          <cell r="R1619">
            <v>655999812</v>
          </cell>
          <cell r="S1619" t="str">
            <v>Alain Etoundi</v>
          </cell>
          <cell r="T1619" t="str">
            <v>Valeur HOUELL</v>
          </cell>
          <cell r="U1619" t="str">
            <v>I H S</v>
          </cell>
        </row>
        <row r="1620">
          <cell r="A1620" t="str">
            <v>EXN_173</v>
          </cell>
          <cell r="B1620" t="str">
            <v>IHS_MAR_324</v>
          </cell>
          <cell r="C1620" t="str">
            <v>EXN_173</v>
          </cell>
          <cell r="D1620" t="str">
            <v>North</v>
          </cell>
          <cell r="E1620" t="str">
            <v>Far North</v>
          </cell>
          <cell r="F1620" t="str">
            <v>Guili Centre</v>
          </cell>
          <cell r="G1620" t="str">
            <v>P3</v>
          </cell>
          <cell r="H1620" t="str">
            <v>Grid-Gen</v>
          </cell>
          <cell r="I1620" t="str">
            <v>On Air</v>
          </cell>
          <cell r="J1620" t="str">
            <v>Outdoor</v>
          </cell>
          <cell r="K1620" t="str">
            <v>AC</v>
          </cell>
          <cell r="L1620" t="str">
            <v>I-Eng</v>
          </cell>
          <cell r="M1620" t="str">
            <v>Yagoua</v>
          </cell>
          <cell r="N1620" t="str">
            <v>Mayo-Tsanaga</v>
          </cell>
          <cell r="O1620" t="str">
            <v>BOURRHA</v>
          </cell>
          <cell r="P1620" t="str">
            <v>Seraphin Tchoga</v>
          </cell>
          <cell r="Q1620">
            <v>677548355</v>
          </cell>
          <cell r="R1620">
            <v>655999812</v>
          </cell>
          <cell r="S1620" t="str">
            <v>Alain Etoundi</v>
          </cell>
          <cell r="T1620" t="str">
            <v>Valeur HOUELL</v>
          </cell>
          <cell r="U1620" t="str">
            <v>I H S</v>
          </cell>
        </row>
        <row r="1621">
          <cell r="A1621" t="str">
            <v>EXN_069</v>
          </cell>
          <cell r="B1621" t="str">
            <v>IHS_MAR_075</v>
          </cell>
          <cell r="C1621" t="str">
            <v>EXN_069</v>
          </cell>
          <cell r="D1621" t="str">
            <v>North</v>
          </cell>
          <cell r="E1621" t="str">
            <v>Far North</v>
          </cell>
          <cell r="F1621" t="str">
            <v>Yagoua-Quinf</v>
          </cell>
          <cell r="G1621" t="str">
            <v>P3</v>
          </cell>
          <cell r="H1621" t="str">
            <v>Grid-Gen</v>
          </cell>
          <cell r="I1621" t="str">
            <v>On Air</v>
          </cell>
          <cell r="J1621" t="str">
            <v>Outdoor</v>
          </cell>
          <cell r="K1621" t="str">
            <v>AC</v>
          </cell>
          <cell r="L1621" t="str">
            <v>I-Eng</v>
          </cell>
          <cell r="M1621" t="str">
            <v>Yagoua</v>
          </cell>
          <cell r="N1621" t="str">
            <v>Mayo-DANAY</v>
          </cell>
          <cell r="O1621" t="str">
            <v>COMMUNE DE YAGOUA</v>
          </cell>
          <cell r="P1621" t="str">
            <v>Seraphin Tchoga</v>
          </cell>
          <cell r="Q1621">
            <v>677548355</v>
          </cell>
          <cell r="R1621">
            <v>655999812</v>
          </cell>
          <cell r="S1621" t="str">
            <v>Alain Etoundi</v>
          </cell>
          <cell r="T1621" t="str">
            <v>Valeur HOUELL</v>
          </cell>
          <cell r="U1621" t="str">
            <v>I H S</v>
          </cell>
        </row>
        <row r="1622">
          <cell r="A1622" t="str">
            <v>EXN_096</v>
          </cell>
          <cell r="B1622" t="str">
            <v>IHS_MAR_223</v>
          </cell>
          <cell r="C1622" t="str">
            <v>EXN_096</v>
          </cell>
          <cell r="D1622" t="str">
            <v>North</v>
          </cell>
          <cell r="E1622" t="str">
            <v>Far North</v>
          </cell>
          <cell r="F1622" t="str">
            <v>Yagoua-Ville</v>
          </cell>
          <cell r="G1622" t="str">
            <v>P3</v>
          </cell>
          <cell r="H1622" t="str">
            <v>Grid-Gen</v>
          </cell>
          <cell r="I1622" t="str">
            <v>On Air</v>
          </cell>
          <cell r="J1622" t="str">
            <v>Outdoor</v>
          </cell>
          <cell r="K1622" t="str">
            <v>AC</v>
          </cell>
          <cell r="L1622" t="str">
            <v>I-Eng</v>
          </cell>
          <cell r="M1622" t="str">
            <v>Yagoua</v>
          </cell>
          <cell r="N1622" t="str">
            <v>Mayo-DANAY</v>
          </cell>
          <cell r="O1622" t="str">
            <v>Yagoua</v>
          </cell>
          <cell r="P1622" t="str">
            <v>Seraphin Tchoga</v>
          </cell>
          <cell r="Q1622">
            <v>677548355</v>
          </cell>
          <cell r="R1622">
            <v>655999812</v>
          </cell>
          <cell r="S1622" t="str">
            <v>Alain Etoundi</v>
          </cell>
          <cell r="T1622" t="str">
            <v>Valeur HOUELL</v>
          </cell>
          <cell r="U1622" t="str">
            <v>I H S</v>
          </cell>
        </row>
        <row r="1623">
          <cell r="A1623" t="str">
            <v>EXN_052</v>
          </cell>
          <cell r="B1623" t="str">
            <v>IHS_MAR_060</v>
          </cell>
          <cell r="C1623" t="str">
            <v>EXN_052</v>
          </cell>
          <cell r="D1623" t="str">
            <v>North</v>
          </cell>
          <cell r="E1623" t="str">
            <v>Far North</v>
          </cell>
          <cell r="F1623" t="str">
            <v>Soulede</v>
          </cell>
          <cell r="G1623" t="str">
            <v>P3</v>
          </cell>
          <cell r="H1623" t="str">
            <v>Solar-Grid-Gen</v>
          </cell>
          <cell r="I1623" t="str">
            <v>On Air</v>
          </cell>
          <cell r="J1623" t="str">
            <v>Outdoor</v>
          </cell>
          <cell r="K1623" t="str">
            <v>AC</v>
          </cell>
          <cell r="L1623" t="str">
            <v>I-Eng</v>
          </cell>
          <cell r="M1623" t="str">
            <v>Yagoua</v>
          </cell>
          <cell r="N1623" t="str">
            <v>Mayo-tsanaga</v>
          </cell>
          <cell r="O1623" t="str">
            <v>Soulédé-Roua</v>
          </cell>
          <cell r="P1623" t="str">
            <v>Seraphin Tchoga</v>
          </cell>
          <cell r="Q1623">
            <v>677548355</v>
          </cell>
          <cell r="R1623">
            <v>655999812</v>
          </cell>
          <cell r="S1623" t="str">
            <v>Alain Etoundi</v>
          </cell>
          <cell r="T1623" t="str">
            <v>Valeur HOUELL</v>
          </cell>
          <cell r="U1623" t="str">
            <v>I H S</v>
          </cell>
        </row>
        <row r="1624">
          <cell r="A1624" t="str">
            <v>EXN_075</v>
          </cell>
          <cell r="B1624" t="str">
            <v>IHS_MAR_083</v>
          </cell>
          <cell r="C1624" t="str">
            <v>EXN_075</v>
          </cell>
          <cell r="D1624" t="str">
            <v>North</v>
          </cell>
          <cell r="E1624" t="str">
            <v>Far North</v>
          </cell>
          <cell r="F1624" t="str">
            <v>Datcheka</v>
          </cell>
          <cell r="G1624" t="str">
            <v>P3</v>
          </cell>
          <cell r="H1624" t="str">
            <v>Gen-Solar AER</v>
          </cell>
          <cell r="I1624" t="str">
            <v>On Air</v>
          </cell>
          <cell r="J1624" t="str">
            <v>Outdoor</v>
          </cell>
          <cell r="K1624" t="str">
            <v>AC</v>
          </cell>
          <cell r="L1624" t="str">
            <v>I-Eng</v>
          </cell>
          <cell r="M1624" t="str">
            <v>Yagoua</v>
          </cell>
          <cell r="N1624" t="str">
            <v>Mayo-DANAY</v>
          </cell>
          <cell r="O1624" t="str">
            <v>COMMUNE DE DATCHEKA</v>
          </cell>
          <cell r="P1624" t="str">
            <v>Seraphin Tchoga</v>
          </cell>
          <cell r="Q1624">
            <v>677548355</v>
          </cell>
          <cell r="R1624">
            <v>655999812</v>
          </cell>
          <cell r="S1624" t="str">
            <v>Alain Etoundi</v>
          </cell>
          <cell r="T1624" t="str">
            <v>Valeur HOUELL</v>
          </cell>
          <cell r="U1624" t="str">
            <v>I H S</v>
          </cell>
        </row>
        <row r="1625">
          <cell r="A1625" t="str">
            <v>EXN_022</v>
          </cell>
          <cell r="B1625" t="str">
            <v>IHS_MAR_078</v>
          </cell>
          <cell r="C1625" t="str">
            <v>EXN_022</v>
          </cell>
          <cell r="D1625" t="str">
            <v>North</v>
          </cell>
          <cell r="E1625" t="str">
            <v>Far North</v>
          </cell>
          <cell r="F1625" t="str">
            <v>Kar-Hay</v>
          </cell>
          <cell r="G1625" t="str">
            <v>P3</v>
          </cell>
          <cell r="H1625" t="str">
            <v>Solar-Grid-Gen</v>
          </cell>
          <cell r="I1625" t="str">
            <v>On Air</v>
          </cell>
          <cell r="J1625" t="str">
            <v>Outdoor</v>
          </cell>
          <cell r="K1625" t="str">
            <v>AC</v>
          </cell>
          <cell r="L1625" t="str">
            <v>I-Eng</v>
          </cell>
          <cell r="M1625" t="str">
            <v>Yagoua</v>
          </cell>
          <cell r="N1625" t="str">
            <v>Mayo-DANAY</v>
          </cell>
          <cell r="O1625" t="str">
            <v>Kar-hay</v>
          </cell>
          <cell r="P1625" t="str">
            <v>Seraphin Tchoga</v>
          </cell>
          <cell r="Q1625">
            <v>677548355</v>
          </cell>
          <cell r="R1625">
            <v>655999812</v>
          </cell>
          <cell r="S1625" t="str">
            <v>Alain Etoundi</v>
          </cell>
          <cell r="T1625" t="str">
            <v>Valeur HOUELL</v>
          </cell>
          <cell r="U1625" t="str">
            <v>I H S</v>
          </cell>
        </row>
        <row r="1626">
          <cell r="A1626" t="str">
            <v>EXN_208</v>
          </cell>
          <cell r="B1626" t="str">
            <v>IHS_MAR_385</v>
          </cell>
          <cell r="C1626" t="str">
            <v>EXN_208</v>
          </cell>
          <cell r="D1626" t="str">
            <v>North</v>
          </cell>
          <cell r="E1626" t="str">
            <v>Far North</v>
          </cell>
          <cell r="F1626" t="str">
            <v>Kuruda </v>
          </cell>
          <cell r="G1626" t="str">
            <v>P3</v>
          </cell>
          <cell r="H1626" t="str">
            <v>Hybrid-Gen</v>
          </cell>
          <cell r="I1626" t="str">
            <v>On Air</v>
          </cell>
          <cell r="J1626" t="str">
            <v>Outdoor</v>
          </cell>
          <cell r="K1626" t="str">
            <v>AC</v>
          </cell>
          <cell r="L1626" t="str">
            <v>I-Eng</v>
          </cell>
          <cell r="M1626" t="str">
            <v>Yagoua</v>
          </cell>
          <cell r="N1626" t="str">
            <v>Mayo-DANAY</v>
          </cell>
          <cell r="O1626" t="str">
            <v>Yagoua</v>
          </cell>
          <cell r="P1626" t="str">
            <v>Seraphin Tchoga</v>
          </cell>
          <cell r="Q1626">
            <v>677548355</v>
          </cell>
          <cell r="R1626">
            <v>655999812</v>
          </cell>
          <cell r="S1626" t="str">
            <v>Alain Etoundi</v>
          </cell>
          <cell r="T1626" t="str">
            <v>Valeur HOUELL</v>
          </cell>
          <cell r="U1626" t="str">
            <v>I H S</v>
          </cell>
        </row>
        <row r="1627">
          <cell r="A1627" t="str">
            <v>EXN_127</v>
          </cell>
          <cell r="B1627" t="str">
            <v>IHS_MAR_307</v>
          </cell>
          <cell r="C1627" t="str">
            <v>EXN_127</v>
          </cell>
          <cell r="D1627" t="str">
            <v>North</v>
          </cell>
          <cell r="E1627" t="str">
            <v>Far North</v>
          </cell>
          <cell r="F1627" t="str">
            <v>Wina</v>
          </cell>
          <cell r="G1627" t="str">
            <v>P4</v>
          </cell>
          <cell r="H1627" t="str">
            <v>Gen Only</v>
          </cell>
          <cell r="I1627" t="str">
            <v>On Air</v>
          </cell>
          <cell r="J1627" t="str">
            <v>Outdoor</v>
          </cell>
          <cell r="K1627" t="str">
            <v>AC</v>
          </cell>
          <cell r="L1627" t="str">
            <v>I-Eng</v>
          </cell>
          <cell r="M1627" t="str">
            <v>Yagoua</v>
          </cell>
          <cell r="N1627" t="str">
            <v>Mayo-DANAY</v>
          </cell>
          <cell r="O1627" t="str">
            <v>Wina</v>
          </cell>
          <cell r="P1627" t="str">
            <v>Seraphin Tchoga</v>
          </cell>
          <cell r="Q1627">
            <v>677548355</v>
          </cell>
          <cell r="R1627">
            <v>655999812</v>
          </cell>
          <cell r="S1627" t="str">
            <v>Alain Etoundi</v>
          </cell>
          <cell r="T1627" t="str">
            <v>Valeur HOUELL</v>
          </cell>
          <cell r="U1627" t="str">
            <v>I H S</v>
          </cell>
        </row>
        <row r="1628">
          <cell r="A1628" t="str">
            <v>EXN_186</v>
          </cell>
          <cell r="B1628" t="str">
            <v>IHS_MAR_342</v>
          </cell>
          <cell r="C1628" t="str">
            <v>EXN_186</v>
          </cell>
          <cell r="D1628" t="str">
            <v>North</v>
          </cell>
          <cell r="E1628" t="str">
            <v>Far North</v>
          </cell>
          <cell r="F1628" t="str">
            <v>Mouda</v>
          </cell>
          <cell r="G1628" t="str">
            <v>P4</v>
          </cell>
          <cell r="H1628" t="str">
            <v>Hybrid-Gen</v>
          </cell>
          <cell r="I1628" t="str">
            <v>On Air</v>
          </cell>
          <cell r="J1628" t="str">
            <v>Outdoor</v>
          </cell>
          <cell r="K1628" t="str">
            <v>AC</v>
          </cell>
          <cell r="L1628" t="str">
            <v>I-Eng</v>
          </cell>
          <cell r="M1628" t="str">
            <v>Yagoua</v>
          </cell>
          <cell r="N1628" t="str">
            <v>Mayo-kani</v>
          </cell>
          <cell r="O1628" t="str">
            <v>Moutourwa</v>
          </cell>
          <cell r="P1628" t="str">
            <v>Seraphin Tchoga</v>
          </cell>
          <cell r="Q1628">
            <v>677548355</v>
          </cell>
          <cell r="R1628">
            <v>655999812</v>
          </cell>
          <cell r="S1628" t="str">
            <v>Alain Etoundi</v>
          </cell>
          <cell r="T1628" t="str">
            <v>Valeur HOUELL</v>
          </cell>
          <cell r="U1628" t="str">
            <v>I H S</v>
          </cell>
        </row>
        <row r="1629">
          <cell r="A1629" t="str">
            <v>EXN_128</v>
          </cell>
          <cell r="B1629" t="str">
            <v>IHS_GAR_342</v>
          </cell>
          <cell r="C1629" t="str">
            <v>EXN_128</v>
          </cell>
          <cell r="D1629" t="str">
            <v>North</v>
          </cell>
          <cell r="E1629" t="str">
            <v>Far North</v>
          </cell>
          <cell r="F1629" t="str">
            <v>MAGADA</v>
          </cell>
          <cell r="G1629" t="str">
            <v>P4</v>
          </cell>
          <cell r="H1629" t="str">
            <v>Gen Only</v>
          </cell>
          <cell r="I1629" t="str">
            <v>On Air</v>
          </cell>
          <cell r="J1629" t="str">
            <v>Outdoor</v>
          </cell>
          <cell r="K1629" t="str">
            <v>AC</v>
          </cell>
          <cell r="L1629" t="str">
            <v>I-Eng</v>
          </cell>
          <cell r="M1629" t="str">
            <v>Yagoua</v>
          </cell>
          <cell r="N1629" t="str">
            <v>Mayo-kani</v>
          </cell>
          <cell r="O1629" t="str">
            <v>Kaele</v>
          </cell>
          <cell r="P1629" t="str">
            <v>Seraphin Tchoga</v>
          </cell>
          <cell r="Q1629">
            <v>677548355</v>
          </cell>
          <cell r="R1629">
            <v>655999812</v>
          </cell>
          <cell r="S1629" t="str">
            <v>Alain Etoundi</v>
          </cell>
          <cell r="T1629" t="str">
            <v>Valeur HOUELL</v>
          </cell>
          <cell r="U1629" t="str">
            <v>I H S</v>
          </cell>
        </row>
        <row r="1630">
          <cell r="A1630" t="str">
            <v>EXN_102</v>
          </cell>
          <cell r="B1630" t="str">
            <v>IHS_MAR_211</v>
          </cell>
          <cell r="C1630" t="str">
            <v>EXN_102</v>
          </cell>
          <cell r="D1630" t="str">
            <v>North</v>
          </cell>
          <cell r="E1630" t="str">
            <v>Far North</v>
          </cell>
          <cell r="F1630" t="str">
            <v>Lara</v>
          </cell>
          <cell r="G1630" t="str">
            <v>P4</v>
          </cell>
          <cell r="H1630" t="str">
            <v>Grid-Gen</v>
          </cell>
          <cell r="I1630" t="str">
            <v>On Air</v>
          </cell>
          <cell r="J1630" t="str">
            <v>Outdoor</v>
          </cell>
          <cell r="K1630" t="str">
            <v>AC</v>
          </cell>
          <cell r="L1630" t="str">
            <v>I-Eng</v>
          </cell>
          <cell r="M1630" t="str">
            <v>Yagoua</v>
          </cell>
          <cell r="N1630" t="str">
            <v>Mayo-kani</v>
          </cell>
          <cell r="O1630" t="str">
            <v>lara</v>
          </cell>
          <cell r="P1630" t="str">
            <v>Seraphin Tchoga</v>
          </cell>
          <cell r="Q1630">
            <v>677548355</v>
          </cell>
          <cell r="R1630">
            <v>655999812</v>
          </cell>
          <cell r="S1630" t="str">
            <v>Alain Etoundi</v>
          </cell>
          <cell r="T1630" t="str">
            <v>Valeur HOUELL</v>
          </cell>
          <cell r="U1630" t="str">
            <v>I H S</v>
          </cell>
        </row>
        <row r="1631">
          <cell r="A1631" t="str">
            <v>EXN_126</v>
          </cell>
          <cell r="B1631" t="str">
            <v>IHS_MAR_359</v>
          </cell>
          <cell r="C1631" t="str">
            <v>EXN_126</v>
          </cell>
          <cell r="D1631" t="str">
            <v>North</v>
          </cell>
          <cell r="E1631" t="str">
            <v>Far North</v>
          </cell>
          <cell r="F1631" t="str">
            <v>Guere</v>
          </cell>
          <cell r="G1631" t="str">
            <v>P4</v>
          </cell>
          <cell r="H1631" t="str">
            <v>Gen Only</v>
          </cell>
          <cell r="I1631" t="str">
            <v>On Air</v>
          </cell>
          <cell r="J1631" t="str">
            <v>Outdoor</v>
          </cell>
          <cell r="K1631" t="str">
            <v>AC</v>
          </cell>
          <cell r="L1631" t="str">
            <v>I-Eng</v>
          </cell>
          <cell r="M1631" t="str">
            <v>Yagoua</v>
          </cell>
          <cell r="N1631" t="str">
            <v>Mayo-DANAY</v>
          </cell>
          <cell r="O1631" t="str">
            <v>Guere</v>
          </cell>
          <cell r="P1631" t="str">
            <v>Seraphin Tchoga</v>
          </cell>
          <cell r="Q1631">
            <v>677548355</v>
          </cell>
          <cell r="R1631">
            <v>655999812</v>
          </cell>
          <cell r="S1631" t="str">
            <v>Alain Etoundi</v>
          </cell>
          <cell r="T1631" t="str">
            <v>Valeur HOUELL</v>
          </cell>
          <cell r="U1631" t="str">
            <v>I H S</v>
          </cell>
        </row>
        <row r="1632">
          <cell r="A1632" t="str">
            <v>EXN_163</v>
          </cell>
          <cell r="B1632" t="str">
            <v>IHS_MAR_362</v>
          </cell>
          <cell r="C1632" t="str">
            <v>EXN_163</v>
          </cell>
          <cell r="D1632" t="str">
            <v>North</v>
          </cell>
          <cell r="E1632" t="str">
            <v>Far North</v>
          </cell>
          <cell r="F1632" t="str">
            <v>Gamdougoum</v>
          </cell>
          <cell r="G1632" t="str">
            <v>P4</v>
          </cell>
          <cell r="H1632" t="str">
            <v>Solar-Gen</v>
          </cell>
          <cell r="I1632" t="str">
            <v>On Air</v>
          </cell>
          <cell r="J1632" t="str">
            <v>Outdoor</v>
          </cell>
          <cell r="K1632" t="str">
            <v>AC</v>
          </cell>
          <cell r="L1632" t="str">
            <v>I-Eng</v>
          </cell>
          <cell r="M1632" t="str">
            <v>Yagoua</v>
          </cell>
          <cell r="N1632" t="str">
            <v>Mayo-Tsanaga</v>
          </cell>
          <cell r="O1632" t="str">
            <v>Hina</v>
          </cell>
          <cell r="P1632" t="str">
            <v>Seraphin Tchoga</v>
          </cell>
          <cell r="Q1632">
            <v>677548355</v>
          </cell>
          <cell r="R1632">
            <v>655999812</v>
          </cell>
          <cell r="S1632" t="str">
            <v>Alain Etoundi</v>
          </cell>
          <cell r="T1632" t="str">
            <v>Valeur HOUELL</v>
          </cell>
          <cell r="U1632" t="str">
            <v>I H S</v>
          </cell>
        </row>
        <row r="1633">
          <cell r="A1633" t="str">
            <v>EXN_118</v>
          </cell>
          <cell r="B1633" t="str">
            <v>IHS_MAR_157</v>
          </cell>
          <cell r="C1633" t="str">
            <v>EXN_118</v>
          </cell>
          <cell r="D1633" t="str">
            <v>North</v>
          </cell>
          <cell r="E1633" t="str">
            <v>Far North</v>
          </cell>
          <cell r="F1633" t="str">
            <v>Doreissou</v>
          </cell>
          <cell r="G1633" t="str">
            <v>P4</v>
          </cell>
          <cell r="H1633" t="str">
            <v>Hybrid-Gen</v>
          </cell>
          <cell r="I1633" t="str">
            <v>On Air</v>
          </cell>
          <cell r="J1633" t="str">
            <v>Outdoor</v>
          </cell>
          <cell r="K1633" t="str">
            <v>AC</v>
          </cell>
          <cell r="L1633" t="str">
            <v>I-Eng</v>
          </cell>
          <cell r="M1633" t="str">
            <v>Yagoua</v>
          </cell>
          <cell r="N1633" t="str">
            <v>Mayo-DANAY</v>
          </cell>
          <cell r="O1633" t="str">
            <v>Vele</v>
          </cell>
          <cell r="P1633" t="str">
            <v>Seraphin Tchoga</v>
          </cell>
          <cell r="Q1633">
            <v>677548355</v>
          </cell>
          <cell r="R1633">
            <v>655999812</v>
          </cell>
          <cell r="S1633" t="str">
            <v>Alain Etoundi</v>
          </cell>
          <cell r="T1633" t="str">
            <v>Valeur HOUELL</v>
          </cell>
          <cell r="U1633" t="str">
            <v>I H S</v>
          </cell>
        </row>
        <row r="1634">
          <cell r="A1634" t="str">
            <v>EXN_135</v>
          </cell>
          <cell r="B1634" t="str">
            <v>IHS_MAR_316</v>
          </cell>
          <cell r="C1634" t="str">
            <v>EXN_135</v>
          </cell>
          <cell r="D1634" t="str">
            <v>North</v>
          </cell>
          <cell r="E1634" t="str">
            <v>Far North</v>
          </cell>
          <cell r="F1634" t="str">
            <v>BOUGOUDOUM</v>
          </cell>
          <cell r="G1634" t="str">
            <v>P4</v>
          </cell>
          <cell r="H1634" t="str">
            <v>Gen Only</v>
          </cell>
          <cell r="I1634" t="str">
            <v>On Air</v>
          </cell>
          <cell r="J1634" t="str">
            <v>Outdoor</v>
          </cell>
          <cell r="K1634" t="str">
            <v>AC</v>
          </cell>
          <cell r="L1634" t="str">
            <v>I-Eng</v>
          </cell>
          <cell r="M1634" t="str">
            <v>Yagoua</v>
          </cell>
          <cell r="N1634" t="str">
            <v>Mayo-DANAY</v>
          </cell>
          <cell r="O1634" t="str">
            <v>Gobo</v>
          </cell>
          <cell r="P1634" t="str">
            <v>Seraphin Tchoga</v>
          </cell>
          <cell r="Q1634">
            <v>677548355</v>
          </cell>
          <cell r="R1634">
            <v>655999812</v>
          </cell>
          <cell r="S1634" t="str">
            <v>Alain Etoundi</v>
          </cell>
          <cell r="T1634" t="str">
            <v>Valeur HOUELL</v>
          </cell>
          <cell r="U1634" t="str">
            <v>I H S</v>
          </cell>
        </row>
        <row r="1635">
          <cell r="A1635" t="str">
            <v>EXN_172</v>
          </cell>
          <cell r="B1635" t="str">
            <v>IHS_MAR_349</v>
          </cell>
          <cell r="C1635" t="str">
            <v>EXN_172</v>
          </cell>
          <cell r="D1635" t="str">
            <v>North</v>
          </cell>
          <cell r="E1635" t="str">
            <v>Far North</v>
          </cell>
          <cell r="F1635" t="str">
            <v>Zouvoul-IHS</v>
          </cell>
          <cell r="G1635" t="str">
            <v>P4</v>
          </cell>
          <cell r="H1635" t="str">
            <v>Hybrid-Gen</v>
          </cell>
          <cell r="I1635" t="str">
            <v>On Air</v>
          </cell>
          <cell r="J1635" t="str">
            <v>Outdoor</v>
          </cell>
          <cell r="K1635" t="str">
            <v>AC</v>
          </cell>
          <cell r="L1635" t="str">
            <v>I-Eng</v>
          </cell>
          <cell r="M1635" t="str">
            <v>Yagoua</v>
          </cell>
          <cell r="N1635" t="str">
            <v>Mayo-Tsanaga</v>
          </cell>
          <cell r="O1635" t="str">
            <v>Hina</v>
          </cell>
          <cell r="P1635" t="str">
            <v>Seraphin Tchoga</v>
          </cell>
          <cell r="Q1635">
            <v>677548355</v>
          </cell>
          <cell r="R1635">
            <v>655999812</v>
          </cell>
          <cell r="S1635" t="str">
            <v>Alain Etoundi</v>
          </cell>
          <cell r="T1635" t="str">
            <v>Valeur HOUELL</v>
          </cell>
          <cell r="U1635" t="str">
            <v>I H S</v>
          </cell>
        </row>
        <row r="1636">
          <cell r="A1636" t="str">
            <v>EXN_174</v>
          </cell>
          <cell r="B1636" t="str">
            <v>IHS_MAR_367</v>
          </cell>
          <cell r="C1636" t="str">
            <v>EXN_174</v>
          </cell>
          <cell r="D1636" t="str">
            <v>North</v>
          </cell>
          <cell r="E1636" t="str">
            <v>Far North</v>
          </cell>
          <cell r="F1636" t="str">
            <v>Zileng</v>
          </cell>
          <cell r="G1636" t="str">
            <v>P4</v>
          </cell>
          <cell r="H1636" t="str">
            <v>Grid-Gen</v>
          </cell>
          <cell r="I1636" t="str">
            <v>On Air</v>
          </cell>
          <cell r="J1636" t="str">
            <v>Outdoor</v>
          </cell>
          <cell r="K1636" t="str">
            <v>AC</v>
          </cell>
          <cell r="L1636" t="str">
            <v>I-Eng</v>
          </cell>
          <cell r="M1636" t="str">
            <v>Yagoua</v>
          </cell>
          <cell r="N1636" t="str">
            <v>Mayo-Tsanaga</v>
          </cell>
          <cell r="O1636" t="str">
            <v>Mokolo</v>
          </cell>
          <cell r="P1636" t="str">
            <v>Seraphin Tchoga</v>
          </cell>
          <cell r="Q1636">
            <v>677548355</v>
          </cell>
          <cell r="R1636">
            <v>655999812</v>
          </cell>
          <cell r="S1636" t="str">
            <v>Alain Etoundi</v>
          </cell>
          <cell r="T1636" t="str">
            <v>Valeur HOUELL</v>
          </cell>
          <cell r="U1636" t="str">
            <v>I H S</v>
          </cell>
        </row>
        <row r="1637">
          <cell r="A1637" t="str">
            <v>EXN_154</v>
          </cell>
          <cell r="B1637" t="str">
            <v>IHS_MAR_348</v>
          </cell>
          <cell r="C1637" t="str">
            <v>EXN_154</v>
          </cell>
          <cell r="D1637" t="str">
            <v>North</v>
          </cell>
          <cell r="E1637" t="str">
            <v>Far North</v>
          </cell>
          <cell r="F1637" t="str">
            <v>Zidim IHS</v>
          </cell>
          <cell r="G1637" t="str">
            <v>P4</v>
          </cell>
          <cell r="H1637" t="str">
            <v>Solar-Gen</v>
          </cell>
          <cell r="I1637" t="str">
            <v>On Air</v>
          </cell>
          <cell r="J1637" t="str">
            <v>Outdoor</v>
          </cell>
          <cell r="K1637" t="str">
            <v>AC</v>
          </cell>
          <cell r="L1637" t="str">
            <v>I-Eng</v>
          </cell>
          <cell r="M1637" t="str">
            <v>Yagoua</v>
          </cell>
          <cell r="N1637" t="str">
            <v>Mayo-Tsanaga</v>
          </cell>
          <cell r="O1637" t="str">
            <v>Mokolo</v>
          </cell>
          <cell r="P1637" t="str">
            <v>Seraphin Tchoga</v>
          </cell>
          <cell r="Q1637">
            <v>677548355</v>
          </cell>
          <cell r="R1637">
            <v>655999812</v>
          </cell>
          <cell r="S1637" t="str">
            <v>Alain Etoundi</v>
          </cell>
          <cell r="T1637" t="str">
            <v>Valeur HOUELL</v>
          </cell>
          <cell r="U1637" t="str">
            <v>I H S</v>
          </cell>
        </row>
        <row r="1638">
          <cell r="A1638" t="str">
            <v>EXN_178</v>
          </cell>
          <cell r="B1638" t="str">
            <v>IHS_MAR_346</v>
          </cell>
          <cell r="C1638" t="str">
            <v>EXN_178</v>
          </cell>
          <cell r="D1638" t="str">
            <v>North</v>
          </cell>
          <cell r="E1638" t="str">
            <v>Far North</v>
          </cell>
          <cell r="F1638" t="str">
            <v>Torock-IHS</v>
          </cell>
          <cell r="G1638" t="str">
            <v>P4</v>
          </cell>
          <cell r="H1638" t="str">
            <v>Solar-Grid-Gen</v>
          </cell>
          <cell r="I1638" t="str">
            <v>On Air</v>
          </cell>
          <cell r="J1638" t="str">
            <v>Outdoor</v>
          </cell>
          <cell r="K1638" t="str">
            <v>AC</v>
          </cell>
          <cell r="L1638" t="str">
            <v>I-Eng</v>
          </cell>
          <cell r="M1638" t="str">
            <v>Yagoua</v>
          </cell>
          <cell r="N1638" t="str">
            <v>Mayo-kani</v>
          </cell>
          <cell r="O1638" t="str">
            <v>Kaele</v>
          </cell>
          <cell r="P1638" t="str">
            <v>Seraphin Tchoga</v>
          </cell>
          <cell r="Q1638">
            <v>677548355</v>
          </cell>
          <cell r="R1638">
            <v>655999812</v>
          </cell>
          <cell r="S1638" t="str">
            <v>Alain Etoundi</v>
          </cell>
          <cell r="T1638" t="str">
            <v>Valeur HOUELL</v>
          </cell>
          <cell r="U1638" t="str">
            <v>I H S</v>
          </cell>
        </row>
        <row r="1639">
          <cell r="A1639" t="str">
            <v>EXN_165</v>
          </cell>
          <cell r="B1639" t="str">
            <v>IHS_MAR_364</v>
          </cell>
          <cell r="C1639" t="str">
            <v>EXN_165</v>
          </cell>
          <cell r="D1639" t="str">
            <v>North</v>
          </cell>
          <cell r="E1639" t="str">
            <v>Far North</v>
          </cell>
          <cell r="F1639" t="str">
            <v>Doumo-IHS</v>
          </cell>
          <cell r="G1639" t="str">
            <v>P4</v>
          </cell>
          <cell r="H1639" t="str">
            <v>Hybrid-Gen</v>
          </cell>
          <cell r="I1639" t="str">
            <v>On Air</v>
          </cell>
          <cell r="J1639" t="str">
            <v>Outdoor</v>
          </cell>
          <cell r="K1639" t="str">
            <v>AC</v>
          </cell>
          <cell r="L1639" t="str">
            <v>I-Eng</v>
          </cell>
          <cell r="M1639" t="str">
            <v>Yagoua</v>
          </cell>
          <cell r="N1639" t="str">
            <v>Mayo-Tsanaga</v>
          </cell>
          <cell r="O1639" t="str">
            <v>Hina</v>
          </cell>
          <cell r="P1639" t="str">
            <v>Seraphin Tchoga</v>
          </cell>
          <cell r="Q1639">
            <v>677548355</v>
          </cell>
          <cell r="R1639">
            <v>655999812</v>
          </cell>
          <cell r="S1639" t="str">
            <v>Alain Etoundi</v>
          </cell>
          <cell r="T1639" t="str">
            <v>Valeur HOUELL</v>
          </cell>
          <cell r="U1639" t="str">
            <v>I H S</v>
          </cell>
        </row>
        <row r="1640">
          <cell r="A1640" t="str">
            <v>EXN_108</v>
          </cell>
          <cell r="B1640" t="str">
            <v>IHS_MAR_208</v>
          </cell>
          <cell r="C1640" t="str">
            <v>EXN_108</v>
          </cell>
          <cell r="D1640" t="str">
            <v>North</v>
          </cell>
          <cell r="E1640" t="str">
            <v>Far North</v>
          </cell>
          <cell r="F1640" t="str">
            <v>Roua-C1</v>
          </cell>
          <cell r="G1640" t="str">
            <v>P4</v>
          </cell>
          <cell r="H1640" t="str">
            <v>Grid-Gen</v>
          </cell>
          <cell r="I1640" t="str">
            <v>On Air</v>
          </cell>
          <cell r="J1640" t="str">
            <v>Outdoor</v>
          </cell>
          <cell r="K1640" t="str">
            <v>AC</v>
          </cell>
          <cell r="L1640" t="str">
            <v>I-Eng</v>
          </cell>
          <cell r="M1640" t="str">
            <v>Yagoua</v>
          </cell>
          <cell r="N1640" t="str">
            <v>Mayo-Tsanaga</v>
          </cell>
          <cell r="O1640" t="str">
            <v>Soulédé-Roua</v>
          </cell>
          <cell r="P1640" t="str">
            <v>Seraphin Tchoga</v>
          </cell>
          <cell r="Q1640">
            <v>677548355</v>
          </cell>
          <cell r="R1640">
            <v>655999812</v>
          </cell>
          <cell r="S1640" t="str">
            <v>Alain Etoundi</v>
          </cell>
          <cell r="T1640" t="str">
            <v>Valeur HOUELL</v>
          </cell>
          <cell r="U1640" t="str">
            <v>I H S</v>
          </cell>
        </row>
        <row r="1641">
          <cell r="A1641" t="str">
            <v>EXN_095</v>
          </cell>
          <cell r="B1641" t="str">
            <v>IHS_MAR_212</v>
          </cell>
          <cell r="C1641" t="str">
            <v>EXN_095</v>
          </cell>
          <cell r="D1641" t="str">
            <v>North</v>
          </cell>
          <cell r="E1641" t="str">
            <v>Far North</v>
          </cell>
          <cell r="F1641" t="str">
            <v>Kaele-Guiedame</v>
          </cell>
          <cell r="G1641" t="str">
            <v>P4</v>
          </cell>
          <cell r="H1641" t="str">
            <v>Grid-Gen</v>
          </cell>
          <cell r="I1641" t="str">
            <v>On Air</v>
          </cell>
          <cell r="J1641" t="str">
            <v>Outdoor</v>
          </cell>
          <cell r="K1641" t="str">
            <v>AC</v>
          </cell>
          <cell r="L1641" t="str">
            <v>I-Eng</v>
          </cell>
          <cell r="M1641" t="str">
            <v>Yagoua</v>
          </cell>
          <cell r="N1641" t="str">
            <v>Mayo-kani</v>
          </cell>
          <cell r="O1641" t="str">
            <v>Kaele</v>
          </cell>
          <cell r="P1641" t="str">
            <v>Seraphin Tchoga</v>
          </cell>
          <cell r="Q1641">
            <v>677548355</v>
          </cell>
          <cell r="R1641">
            <v>655999812</v>
          </cell>
          <cell r="S1641" t="str">
            <v>Alain Etoundi</v>
          </cell>
          <cell r="T1641" t="str">
            <v>Valeur HOUELL</v>
          </cell>
          <cell r="U1641" t="str">
            <v>I H S</v>
          </cell>
        </row>
        <row r="1642">
          <cell r="A1642" t="str">
            <v>EXN_042</v>
          </cell>
          <cell r="B1642" t="str">
            <v>IHS_MAR_066</v>
          </cell>
          <cell r="C1642" t="str">
            <v>EXN_042</v>
          </cell>
          <cell r="D1642" t="str">
            <v>North</v>
          </cell>
          <cell r="E1642" t="str">
            <v>Far North</v>
          </cell>
          <cell r="F1642" t="str">
            <v>Mozogo</v>
          </cell>
          <cell r="G1642" t="str">
            <v>P4</v>
          </cell>
          <cell r="H1642" t="str">
            <v>Solar-Gen</v>
          </cell>
          <cell r="I1642" t="str">
            <v>On Air</v>
          </cell>
          <cell r="J1642" t="str">
            <v>Outdoor</v>
          </cell>
          <cell r="K1642" t="str">
            <v>AC</v>
          </cell>
          <cell r="L1642" t="str">
            <v>I-Eng</v>
          </cell>
          <cell r="M1642" t="str">
            <v>Yagoua</v>
          </cell>
          <cell r="N1642" t="str">
            <v>Mayo-Tsanaga</v>
          </cell>
          <cell r="O1642" t="str">
            <v>Mozogo</v>
          </cell>
          <cell r="P1642" t="str">
            <v>Seraphin Tchoga</v>
          </cell>
          <cell r="Q1642">
            <v>677548355</v>
          </cell>
          <cell r="R1642">
            <v>655999812</v>
          </cell>
          <cell r="S1642" t="str">
            <v>Alain Etoundi</v>
          </cell>
          <cell r="T1642" t="str">
            <v>Valeur HOUELL</v>
          </cell>
          <cell r="U1642" t="str">
            <v>I H S</v>
          </cell>
        </row>
        <row r="1643">
          <cell r="A1643" t="str">
            <v>EXN_024</v>
          </cell>
          <cell r="B1643" t="str">
            <v>IHS_MAR_081</v>
          </cell>
          <cell r="C1643" t="str">
            <v>EXN_024</v>
          </cell>
          <cell r="D1643" t="str">
            <v>North</v>
          </cell>
          <cell r="E1643" t="str">
            <v>Far North</v>
          </cell>
          <cell r="F1643" t="str">
            <v>Mogode</v>
          </cell>
          <cell r="G1643" t="str">
            <v>P4</v>
          </cell>
          <cell r="H1643" t="str">
            <v>Solar-Grid-Gen</v>
          </cell>
          <cell r="I1643" t="str">
            <v>On Air</v>
          </cell>
          <cell r="J1643" t="str">
            <v>Outdoor</v>
          </cell>
          <cell r="K1643" t="str">
            <v>AC</v>
          </cell>
          <cell r="L1643" t="str">
            <v>I-Eng</v>
          </cell>
          <cell r="M1643" t="str">
            <v>Yagoua</v>
          </cell>
          <cell r="N1643" t="str">
            <v>Mayo-Tsanaga</v>
          </cell>
          <cell r="O1643" t="str">
            <v>Mogode</v>
          </cell>
          <cell r="P1643" t="str">
            <v>Seraphin Tchoga</v>
          </cell>
          <cell r="Q1643">
            <v>677548355</v>
          </cell>
          <cell r="R1643">
            <v>655999812</v>
          </cell>
          <cell r="S1643" t="str">
            <v>Alain Etoundi</v>
          </cell>
          <cell r="T1643" t="str">
            <v>Valeur HOUELL</v>
          </cell>
          <cell r="U1643" t="str">
            <v>I H S</v>
          </cell>
        </row>
        <row r="1644">
          <cell r="A1644" t="str">
            <v>EXN_049</v>
          </cell>
          <cell r="B1644" t="str">
            <v>IHS_MAR_064</v>
          </cell>
          <cell r="C1644" t="str">
            <v>EXN_049</v>
          </cell>
          <cell r="D1644" t="str">
            <v>North</v>
          </cell>
          <cell r="E1644" t="str">
            <v>Far North</v>
          </cell>
          <cell r="F1644" t="str">
            <v>Gueme</v>
          </cell>
          <cell r="G1644" t="str">
            <v>P4</v>
          </cell>
          <cell r="H1644" t="str">
            <v>Solar-Gen</v>
          </cell>
          <cell r="I1644" t="str">
            <v>On Air</v>
          </cell>
          <cell r="J1644" t="str">
            <v>Outdoor</v>
          </cell>
          <cell r="K1644" t="str">
            <v>AC</v>
          </cell>
          <cell r="L1644" t="str">
            <v>I-Eng</v>
          </cell>
          <cell r="M1644" t="str">
            <v>Yagoua</v>
          </cell>
          <cell r="N1644" t="str">
            <v>Mayo-DANAY</v>
          </cell>
          <cell r="O1644" t="str">
            <v>Vele</v>
          </cell>
          <cell r="P1644" t="str">
            <v>Seraphin Tchoga</v>
          </cell>
          <cell r="Q1644">
            <v>677548355</v>
          </cell>
          <cell r="R1644">
            <v>655999812</v>
          </cell>
          <cell r="S1644" t="str">
            <v>Alain Etoundi</v>
          </cell>
          <cell r="T1644" t="str">
            <v>Valeur HOUELL</v>
          </cell>
          <cell r="U1644" t="str">
            <v>I H S</v>
          </cell>
        </row>
        <row r="1645">
          <cell r="A1645" t="str">
            <v>EXN_048</v>
          </cell>
          <cell r="B1645" t="str">
            <v>IHS_MAR_087</v>
          </cell>
          <cell r="C1645" t="str">
            <v>EXN_048</v>
          </cell>
          <cell r="D1645" t="str">
            <v>North</v>
          </cell>
          <cell r="E1645" t="str">
            <v>Far North</v>
          </cell>
          <cell r="F1645" t="str">
            <v>Gobo</v>
          </cell>
          <cell r="G1645" t="str">
            <v>P4</v>
          </cell>
          <cell r="H1645" t="str">
            <v>Solar-Gen</v>
          </cell>
          <cell r="I1645" t="str">
            <v>On Air</v>
          </cell>
          <cell r="J1645" t="str">
            <v>Outdoor</v>
          </cell>
          <cell r="K1645" t="str">
            <v>AC</v>
          </cell>
          <cell r="L1645" t="str">
            <v>I-Eng</v>
          </cell>
          <cell r="M1645" t="str">
            <v>Yagoua</v>
          </cell>
          <cell r="N1645" t="str">
            <v>Mayo-DANAY</v>
          </cell>
          <cell r="O1645" t="str">
            <v>Gobo</v>
          </cell>
          <cell r="P1645" t="str">
            <v>Seraphin Tchoga</v>
          </cell>
          <cell r="Q1645">
            <v>677548355</v>
          </cell>
          <cell r="R1645">
            <v>655999812</v>
          </cell>
          <cell r="S1645" t="str">
            <v>Alain Etoundi</v>
          </cell>
          <cell r="T1645" t="str">
            <v>Valeur HOUELL</v>
          </cell>
          <cell r="U1645" t="str">
            <v>I H S</v>
          </cell>
        </row>
        <row r="1646">
          <cell r="A1646" t="str">
            <v>EXN_210</v>
          </cell>
          <cell r="B1646" t="str">
            <v>IHS_MAR_383</v>
          </cell>
          <cell r="C1646" t="str">
            <v>EXN_210</v>
          </cell>
          <cell r="D1646" t="str">
            <v>North</v>
          </cell>
          <cell r="E1646" t="str">
            <v>Far North</v>
          </cell>
          <cell r="F1646" t="str">
            <v>Gabarairou</v>
          </cell>
          <cell r="G1646" t="str">
            <v>P4</v>
          </cell>
          <cell r="H1646" t="str">
            <v>Hybrid-Gen</v>
          </cell>
          <cell r="I1646" t="str">
            <v>On Air</v>
          </cell>
          <cell r="J1646" t="str">
            <v>Outdoor</v>
          </cell>
          <cell r="K1646" t="str">
            <v>AC</v>
          </cell>
          <cell r="L1646" t="str">
            <v>I-Eng</v>
          </cell>
          <cell r="M1646" t="str">
            <v>Yagoua</v>
          </cell>
          <cell r="N1646" t="str">
            <v>Mayo-DANAY</v>
          </cell>
          <cell r="O1646" t="str">
            <v>Moulvouday</v>
          </cell>
          <cell r="P1646" t="str">
            <v>Seraphin Tchoga</v>
          </cell>
          <cell r="Q1646">
            <v>677548355</v>
          </cell>
          <cell r="R1646">
            <v>655999812</v>
          </cell>
          <cell r="S1646" t="str">
            <v>Alain Etoundi</v>
          </cell>
          <cell r="T1646" t="str">
            <v>Valeur HOUELL</v>
          </cell>
          <cell r="U1646" t="str">
            <v>I H S</v>
          </cell>
        </row>
        <row r="1647">
          <cell r="A1647" t="str">
            <v>EXN_142</v>
          </cell>
          <cell r="B1647" t="str">
            <v>IHS_MAR_061</v>
          </cell>
          <cell r="C1647" t="str">
            <v>EXN_142</v>
          </cell>
          <cell r="D1647" t="str">
            <v>North</v>
          </cell>
          <cell r="E1647" t="str">
            <v>Far North</v>
          </cell>
          <cell r="F1647" t="str">
            <v>Mokola</v>
          </cell>
          <cell r="G1647" t="str">
            <v>P4</v>
          </cell>
          <cell r="H1647" t="str">
            <v>Grid-Gen</v>
          </cell>
          <cell r="I1647" t="str">
            <v>On Air</v>
          </cell>
          <cell r="J1647" t="str">
            <v>Indoor</v>
          </cell>
          <cell r="K1647" t="str">
            <v>AC</v>
          </cell>
          <cell r="L1647" t="str">
            <v>I-Eng</v>
          </cell>
          <cell r="M1647" t="str">
            <v>Yagoua</v>
          </cell>
          <cell r="N1647" t="str">
            <v>Mayo-Tsanaga</v>
          </cell>
          <cell r="O1647" t="str">
            <v>Mokolo</v>
          </cell>
          <cell r="P1647" t="str">
            <v>Seraphin Tchoga</v>
          </cell>
          <cell r="Q1647">
            <v>677548355</v>
          </cell>
          <cell r="R1647">
            <v>655999812</v>
          </cell>
          <cell r="S1647" t="str">
            <v>Alain Etoundi</v>
          </cell>
          <cell r="T1647" t="str">
            <v>Valeur HOUELL</v>
          </cell>
          <cell r="U1647" t="str">
            <v>I H S</v>
          </cell>
        </row>
        <row r="1648">
          <cell r="A1648" t="str">
            <v>EXN_043</v>
          </cell>
          <cell r="B1648" t="str">
            <v>IHS_MAR_065</v>
          </cell>
          <cell r="C1648" t="str">
            <v>EXN_043</v>
          </cell>
          <cell r="D1648" t="str">
            <v>North</v>
          </cell>
          <cell r="E1648" t="str">
            <v>Far North</v>
          </cell>
          <cell r="F1648" t="str">
            <v>Koza-MTN</v>
          </cell>
          <cell r="G1648" t="str">
            <v>P4</v>
          </cell>
          <cell r="H1648" t="str">
            <v>Grid-Gen</v>
          </cell>
          <cell r="I1648" t="str">
            <v>On Air</v>
          </cell>
          <cell r="J1648" t="str">
            <v>Indoor</v>
          </cell>
          <cell r="K1648" t="str">
            <v>AC</v>
          </cell>
          <cell r="L1648" t="str">
            <v>I-Eng</v>
          </cell>
          <cell r="M1648" t="str">
            <v>Yagoua</v>
          </cell>
          <cell r="N1648" t="str">
            <v>Mayo-Tsanaga</v>
          </cell>
          <cell r="O1648" t="str">
            <v>Koza</v>
          </cell>
          <cell r="P1648" t="str">
            <v>Seraphin Tchoga</v>
          </cell>
          <cell r="Q1648">
            <v>677548355</v>
          </cell>
          <cell r="R1648">
            <v>655999812</v>
          </cell>
          <cell r="S1648" t="str">
            <v>Alain Etoundi</v>
          </cell>
          <cell r="T1648" t="str">
            <v>Valeur HOUELL</v>
          </cell>
          <cell r="U1648" t="str">
            <v>I H S</v>
          </cell>
        </row>
        <row r="1649">
          <cell r="A1649" t="str">
            <v>EXN_130</v>
          </cell>
          <cell r="B1649" t="str">
            <v>IHS_MAR_039</v>
          </cell>
          <cell r="C1649" t="str">
            <v>EXN_130</v>
          </cell>
          <cell r="D1649" t="str">
            <v>North</v>
          </cell>
          <cell r="E1649" t="str">
            <v>Far North</v>
          </cell>
          <cell r="F1649" t="str">
            <v>GAZAWA</v>
          </cell>
          <cell r="G1649" t="str">
            <v>P4</v>
          </cell>
          <cell r="H1649" t="str">
            <v>Grid-Gen</v>
          </cell>
          <cell r="I1649" t="str">
            <v>On Air</v>
          </cell>
          <cell r="J1649" t="str">
            <v>Outdoor</v>
          </cell>
          <cell r="K1649" t="str">
            <v>AC</v>
          </cell>
          <cell r="L1649" t="str">
            <v>I-Eng</v>
          </cell>
          <cell r="M1649" t="str">
            <v>Yagoua</v>
          </cell>
          <cell r="N1649" t="str">
            <v>Mayo-Tsanaga</v>
          </cell>
          <cell r="O1649" t="str">
            <v>Gazawa</v>
          </cell>
          <cell r="P1649" t="str">
            <v>Seraphin Tchoga</v>
          </cell>
          <cell r="Q1649">
            <v>677548355</v>
          </cell>
          <cell r="R1649">
            <v>655999812</v>
          </cell>
          <cell r="S1649" t="str">
            <v>Alain Etoundi</v>
          </cell>
          <cell r="T1649" t="str">
            <v>Valeur HOUELL</v>
          </cell>
          <cell r="U1649" t="str">
            <v>I H S</v>
          </cell>
        </row>
        <row r="1650">
          <cell r="A1650" t="str">
            <v>EXN_144</v>
          </cell>
          <cell r="B1650" t="str">
            <v>IHS_MAR_076</v>
          </cell>
          <cell r="C1650" t="str">
            <v>EXN_144</v>
          </cell>
          <cell r="D1650" t="str">
            <v>North</v>
          </cell>
          <cell r="E1650" t="str">
            <v>Far North</v>
          </cell>
          <cell r="F1650" t="str">
            <v>Yagoua IHS</v>
          </cell>
          <cell r="G1650" t="str">
            <v>P4</v>
          </cell>
          <cell r="H1650" t="str">
            <v>Grid-Gen</v>
          </cell>
          <cell r="I1650" t="str">
            <v>On Air</v>
          </cell>
          <cell r="J1650" t="str">
            <v>Indoor</v>
          </cell>
          <cell r="K1650" t="str">
            <v>AC</v>
          </cell>
          <cell r="L1650" t="str">
            <v>I-Eng</v>
          </cell>
          <cell r="M1650" t="str">
            <v>Yagoua</v>
          </cell>
          <cell r="N1650" t="str">
            <v>Mayo-DANAY</v>
          </cell>
          <cell r="O1650" t="str">
            <v>Yagoua</v>
          </cell>
          <cell r="P1650" t="str">
            <v>Seraphin Tchoga</v>
          </cell>
          <cell r="Q1650">
            <v>677548355</v>
          </cell>
          <cell r="R1650">
            <v>655999812</v>
          </cell>
          <cell r="S1650" t="str">
            <v>Alain Etoundi</v>
          </cell>
          <cell r="T1650" t="str">
            <v>Valeur HOUELL</v>
          </cell>
          <cell r="U1650" t="str">
            <v>I H S</v>
          </cell>
        </row>
        <row r="1651">
          <cell r="A1651" t="str">
            <v>EXN_156</v>
          </cell>
          <cell r="B1651" t="str">
            <v>IHS_MAR_309</v>
          </cell>
          <cell r="C1651" t="str">
            <v>EXN_156</v>
          </cell>
          <cell r="D1651" t="str">
            <v>North</v>
          </cell>
          <cell r="E1651" t="str">
            <v>Far North</v>
          </cell>
          <cell r="F1651" t="str">
            <v>Mokolo 3</v>
          </cell>
          <cell r="G1651" t="str">
            <v>P4</v>
          </cell>
          <cell r="H1651" t="str">
            <v>Grid-Gen</v>
          </cell>
          <cell r="I1651" t="str">
            <v>On Air</v>
          </cell>
          <cell r="J1651" t="str">
            <v>Outdoor</v>
          </cell>
          <cell r="K1651" t="str">
            <v>AC</v>
          </cell>
          <cell r="L1651" t="str">
            <v>I-Eng</v>
          </cell>
          <cell r="M1651" t="str">
            <v>Yagoua</v>
          </cell>
          <cell r="N1651" t="str">
            <v>Mayo-Tsanaga</v>
          </cell>
          <cell r="O1651" t="str">
            <v>Mokolo</v>
          </cell>
          <cell r="P1651" t="str">
            <v>Seraphin Tchoga</v>
          </cell>
          <cell r="Q1651">
            <v>677548355</v>
          </cell>
          <cell r="R1651">
            <v>655999812</v>
          </cell>
          <cell r="S1651" t="str">
            <v>Alain Etoundi</v>
          </cell>
          <cell r="T1651" t="str">
            <v>Valeur HOUELL</v>
          </cell>
          <cell r="U1651" t="str">
            <v>I H S</v>
          </cell>
        </row>
        <row r="1652">
          <cell r="A1652" t="str">
            <v>EXN_050</v>
          </cell>
          <cell r="B1652" t="str">
            <v>IHS_MAR_063</v>
          </cell>
          <cell r="C1652" t="str">
            <v>EXN_050</v>
          </cell>
          <cell r="D1652" t="str">
            <v>North</v>
          </cell>
          <cell r="E1652" t="str">
            <v>Far North</v>
          </cell>
          <cell r="F1652" t="str">
            <v>Kay-Kay</v>
          </cell>
          <cell r="G1652" t="str">
            <v>P5</v>
          </cell>
          <cell r="H1652" t="str">
            <v>Solar-Gen</v>
          </cell>
          <cell r="I1652" t="str">
            <v>On Air</v>
          </cell>
          <cell r="J1652" t="str">
            <v>Outdoor</v>
          </cell>
          <cell r="K1652" t="str">
            <v>AC</v>
          </cell>
          <cell r="L1652" t="str">
            <v>I-Eng</v>
          </cell>
          <cell r="M1652" t="str">
            <v>Yagoua</v>
          </cell>
          <cell r="N1652" t="str">
            <v>Mayo-DANAY</v>
          </cell>
          <cell r="O1652" t="str">
            <v>kay kay</v>
          </cell>
          <cell r="P1652" t="str">
            <v>Seraphin Tchoga</v>
          </cell>
          <cell r="Q1652">
            <v>677548355</v>
          </cell>
          <cell r="R1652">
            <v>655999812</v>
          </cell>
          <cell r="S1652" t="str">
            <v>Alain Etoundi</v>
          </cell>
          <cell r="T1652" t="str">
            <v>Valeur HOUELL</v>
          </cell>
          <cell r="U1652" t="str">
            <v>I H S</v>
          </cell>
        </row>
        <row r="1653">
          <cell r="A1653" t="str">
            <v>EXN_200</v>
          </cell>
          <cell r="B1653" t="str">
            <v>IHS_MAR_380</v>
          </cell>
          <cell r="C1653" t="str">
            <v>EXN_200</v>
          </cell>
          <cell r="D1653" t="str">
            <v>North</v>
          </cell>
          <cell r="E1653" t="str">
            <v>Far North</v>
          </cell>
          <cell r="F1653" t="str">
            <v>Goulourgou</v>
          </cell>
          <cell r="G1653" t="str">
            <v>P5</v>
          </cell>
          <cell r="H1653" t="str">
            <v>Hybrid-Gen</v>
          </cell>
          <cell r="I1653" t="str">
            <v>On Air</v>
          </cell>
          <cell r="J1653" t="str">
            <v>Outdoor</v>
          </cell>
          <cell r="K1653" t="str">
            <v>AC</v>
          </cell>
          <cell r="L1653" t="str">
            <v>I-Eng</v>
          </cell>
          <cell r="M1653" t="str">
            <v>Yagoua</v>
          </cell>
          <cell r="N1653" t="str">
            <v>Mayo-DANAY</v>
          </cell>
          <cell r="O1653" t="str">
            <v>Kar-hay</v>
          </cell>
          <cell r="P1653" t="str">
            <v>Seraphin Tchoga</v>
          </cell>
          <cell r="Q1653">
            <v>677548355</v>
          </cell>
          <cell r="R1653">
            <v>655999812</v>
          </cell>
          <cell r="S1653" t="str">
            <v>Alain Etoundi</v>
          </cell>
          <cell r="T1653" t="str">
            <v>Valeur HOUELL</v>
          </cell>
          <cell r="U1653" t="str">
            <v>I H S</v>
          </cell>
        </row>
        <row r="1654">
          <cell r="A1654" t="str">
            <v>EXN_207</v>
          </cell>
          <cell r="B1654" t="str">
            <v>IHS_MAR_381</v>
          </cell>
          <cell r="C1654" t="str">
            <v>EXN_207</v>
          </cell>
          <cell r="D1654" t="str">
            <v>North</v>
          </cell>
          <cell r="E1654" t="str">
            <v>Far North</v>
          </cell>
          <cell r="F1654" t="str">
            <v>Matafal</v>
          </cell>
          <cell r="G1654" t="str">
            <v>P5</v>
          </cell>
          <cell r="H1654" t="str">
            <v>Hybrid-Gen</v>
          </cell>
          <cell r="I1654" t="str">
            <v>On Air</v>
          </cell>
          <cell r="J1654" t="str">
            <v>Outdoor</v>
          </cell>
          <cell r="K1654" t="str">
            <v>AC</v>
          </cell>
          <cell r="L1654" t="str">
            <v>I-Eng</v>
          </cell>
          <cell r="M1654" t="str">
            <v>Yagoua</v>
          </cell>
          <cell r="N1654" t="str">
            <v>Mayo-tsanaga</v>
          </cell>
          <cell r="O1654" t="str">
            <v>commune de matafal</v>
          </cell>
          <cell r="P1654" t="str">
            <v>Seraphin Tchoga</v>
          </cell>
          <cell r="Q1654">
            <v>677548355</v>
          </cell>
          <cell r="R1654">
            <v>655999812</v>
          </cell>
          <cell r="S1654" t="str">
            <v>Alain Etoundi</v>
          </cell>
          <cell r="T1654" t="str">
            <v>Valeur HOUELL</v>
          </cell>
          <cell r="U1654" t="str">
            <v>I H S</v>
          </cell>
        </row>
        <row r="1655">
          <cell r="A1655" t="str">
            <v>EXN_125</v>
          </cell>
          <cell r="B1655" t="str">
            <v>IHS_MAR_216</v>
          </cell>
          <cell r="C1655" t="str">
            <v>EXN_125</v>
          </cell>
          <cell r="D1655" t="str">
            <v>North</v>
          </cell>
          <cell r="E1655" t="str">
            <v>Far North</v>
          </cell>
          <cell r="F1655" t="str">
            <v>TOULOUM-IHS</v>
          </cell>
          <cell r="G1655" t="str">
            <v>P5</v>
          </cell>
          <cell r="H1655" t="str">
            <v>Grid-Gen</v>
          </cell>
          <cell r="I1655" t="str">
            <v>On Air</v>
          </cell>
          <cell r="J1655" t="str">
            <v>Outdoor</v>
          </cell>
          <cell r="K1655" t="str">
            <v>AC</v>
          </cell>
          <cell r="L1655" t="str">
            <v>I-Eng</v>
          </cell>
          <cell r="M1655" t="str">
            <v>Yagoua</v>
          </cell>
          <cell r="N1655" t="str">
            <v>Mayo-kani</v>
          </cell>
          <cell r="O1655" t="str">
            <v>Touloum</v>
          </cell>
          <cell r="P1655" t="str">
            <v>Seraphin Tchoga</v>
          </cell>
          <cell r="Q1655">
            <v>677548355</v>
          </cell>
          <cell r="R1655">
            <v>655999812</v>
          </cell>
          <cell r="S1655" t="str">
            <v>Alain Etoundi</v>
          </cell>
          <cell r="T1655" t="str">
            <v>Valeur HOUELL</v>
          </cell>
          <cell r="U1655" t="str">
            <v>I H S</v>
          </cell>
        </row>
        <row r="1656">
          <cell r="A1656" t="str">
            <v>EXN_161</v>
          </cell>
          <cell r="B1656" t="str">
            <v>IHS_MAR_044</v>
          </cell>
          <cell r="C1656" t="str">
            <v>EXN_161</v>
          </cell>
          <cell r="D1656" t="str">
            <v>North</v>
          </cell>
          <cell r="E1656" t="str">
            <v>Far North</v>
          </cell>
          <cell r="F1656" t="str">
            <v>Mokong IHS</v>
          </cell>
          <cell r="G1656" t="str">
            <v>P5</v>
          </cell>
          <cell r="H1656" t="str">
            <v>Hybrid-Gen</v>
          </cell>
          <cell r="I1656" t="str">
            <v>On Air</v>
          </cell>
          <cell r="J1656" t="str">
            <v>Outdoor</v>
          </cell>
          <cell r="K1656" t="str">
            <v>AC</v>
          </cell>
          <cell r="L1656" t="str">
            <v>I-Eng</v>
          </cell>
          <cell r="M1656" t="str">
            <v>Yagoua</v>
          </cell>
          <cell r="N1656" t="str">
            <v>Mayo-kani</v>
          </cell>
          <cell r="O1656" t="str">
            <v>Mokolo</v>
          </cell>
          <cell r="P1656" t="str">
            <v>Seraphin Tchoga</v>
          </cell>
          <cell r="Q1656">
            <v>677548355</v>
          </cell>
          <cell r="R1656">
            <v>655999812</v>
          </cell>
          <cell r="S1656" t="str">
            <v>Alain Etoundi</v>
          </cell>
          <cell r="T1656" t="str">
            <v>Valeur HOUELL</v>
          </cell>
          <cell r="U1656" t="str">
            <v>I H S</v>
          </cell>
        </row>
        <row r="1657">
          <cell r="A1657" t="str">
            <v>EXN_100</v>
          </cell>
          <cell r="B1657" t="str">
            <v>IHS_MAR_057</v>
          </cell>
          <cell r="C1657" t="str">
            <v>EXN_100</v>
          </cell>
          <cell r="D1657" t="str">
            <v>North</v>
          </cell>
          <cell r="E1657" t="str">
            <v>Far North</v>
          </cell>
          <cell r="F1657" t="str">
            <v>Gouzougoui-IHS</v>
          </cell>
          <cell r="G1657" t="str">
            <v>P5</v>
          </cell>
          <cell r="H1657" t="str">
            <v>Grid-Gen</v>
          </cell>
          <cell r="I1657" t="str">
            <v>On Air</v>
          </cell>
          <cell r="J1657" t="str">
            <v>Outdoor</v>
          </cell>
          <cell r="K1657" t="str">
            <v>AC</v>
          </cell>
          <cell r="L1657" t="str">
            <v>I-Eng</v>
          </cell>
          <cell r="M1657" t="str">
            <v>Yagoua</v>
          </cell>
          <cell r="N1657" t="str">
            <v>Mayo-kani</v>
          </cell>
          <cell r="O1657" t="str">
            <v>Kaele</v>
          </cell>
          <cell r="P1657" t="str">
            <v>Seraphin Tchoga</v>
          </cell>
          <cell r="Q1657">
            <v>677548355</v>
          </cell>
          <cell r="R1657">
            <v>655999812</v>
          </cell>
          <cell r="S1657" t="str">
            <v>Alain Etoundi</v>
          </cell>
          <cell r="T1657" t="str">
            <v>Valeur HOUELL</v>
          </cell>
          <cell r="U1657" t="str">
            <v>I H S</v>
          </cell>
        </row>
        <row r="1658">
          <cell r="A1658" t="str">
            <v>NRO_007</v>
          </cell>
          <cell r="B1658" t="str">
            <v>IHS_BMD_063</v>
          </cell>
          <cell r="C1658" t="str">
            <v>NRO_007</v>
          </cell>
          <cell r="D1658" t="str">
            <v>West</v>
          </cell>
          <cell r="E1658" t="str">
            <v>North West</v>
          </cell>
          <cell r="F1658" t="str">
            <v>Wum</v>
          </cell>
          <cell r="G1658" t="str">
            <v>P2</v>
          </cell>
          <cell r="H1658" t="str">
            <v>Grid-Gen</v>
          </cell>
          <cell r="I1658" t="str">
            <v>On Air</v>
          </cell>
          <cell r="J1658" t="str">
            <v>Indoor</v>
          </cell>
          <cell r="K1658" t="str">
            <v>AC</v>
          </cell>
          <cell r="L1658" t="str">
            <v>I-Eng</v>
          </cell>
          <cell r="M1658" t="str">
            <v>Kumbo</v>
          </cell>
          <cell r="N1658" t="str">
            <v>Menchum</v>
          </cell>
          <cell r="O1658" t="str">
            <v>Wum</v>
          </cell>
          <cell r="S1658" t="str">
            <v>Vensa Mohammadu</v>
          </cell>
          <cell r="T1658" t="str">
            <v>GEORGES NAKHOUL</v>
          </cell>
          <cell r="U1658" t="str">
            <v>I H S</v>
          </cell>
        </row>
        <row r="1659">
          <cell r="A1659" t="str">
            <v>NRO_013</v>
          </cell>
          <cell r="B1659" t="str">
            <v>IHS_BMD_081</v>
          </cell>
          <cell r="C1659" t="str">
            <v>NRO_013</v>
          </cell>
          <cell r="D1659" t="str">
            <v>West</v>
          </cell>
          <cell r="E1659" t="str">
            <v>North West</v>
          </cell>
          <cell r="F1659" t="str">
            <v>Oku</v>
          </cell>
          <cell r="G1659" t="str">
            <v>P3</v>
          </cell>
          <cell r="H1659" t="str">
            <v>Grid-Gen</v>
          </cell>
          <cell r="I1659" t="str">
            <v>On Air</v>
          </cell>
          <cell r="J1659" t="str">
            <v>Outdoor</v>
          </cell>
          <cell r="K1659" t="str">
            <v>AC</v>
          </cell>
          <cell r="L1659" t="str">
            <v>I-Eng</v>
          </cell>
          <cell r="M1659" t="str">
            <v>Kumbo</v>
          </cell>
          <cell r="N1659" t="str">
            <v>Bui</v>
          </cell>
          <cell r="O1659" t="str">
            <v>Elak Oku</v>
          </cell>
          <cell r="S1659" t="str">
            <v>Vensa Mohammadu</v>
          </cell>
          <cell r="T1659" t="str">
            <v>GEORGES NAKHOUL</v>
          </cell>
          <cell r="U1659" t="str">
            <v>I H S</v>
          </cell>
        </row>
        <row r="1660">
          <cell r="A1660" t="str">
            <v>NRO_015</v>
          </cell>
          <cell r="B1660" t="str">
            <v>IHS_BMD_073</v>
          </cell>
          <cell r="C1660" t="str">
            <v>NRO_015</v>
          </cell>
          <cell r="D1660" t="str">
            <v>West</v>
          </cell>
          <cell r="E1660" t="str">
            <v>North West</v>
          </cell>
          <cell r="F1660" t="str">
            <v>Fundong</v>
          </cell>
          <cell r="G1660" t="str">
            <v>P3</v>
          </cell>
          <cell r="H1660" t="str">
            <v>Grid-Gen</v>
          </cell>
          <cell r="I1660" t="str">
            <v>On Air</v>
          </cell>
          <cell r="J1660" t="str">
            <v>Indoor</v>
          </cell>
          <cell r="K1660" t="str">
            <v>AC</v>
          </cell>
          <cell r="L1660" t="str">
            <v>I-Eng</v>
          </cell>
          <cell r="M1660" t="str">
            <v>Kumbo</v>
          </cell>
          <cell r="N1660" t="str">
            <v>Boyo</v>
          </cell>
          <cell r="O1660" t="str">
            <v>Fundong</v>
          </cell>
          <cell r="S1660" t="str">
            <v>Vensa Mohammadu</v>
          </cell>
          <cell r="T1660" t="str">
            <v>GEORGES NAKHOUL</v>
          </cell>
          <cell r="U1660" t="str">
            <v>I H S</v>
          </cell>
        </row>
        <row r="1661">
          <cell r="A1661" t="str">
            <v>NRO_009</v>
          </cell>
          <cell r="B1661" t="str">
            <v>IHS_BMD_086</v>
          </cell>
          <cell r="C1661" t="str">
            <v>NRO_009</v>
          </cell>
          <cell r="D1661" t="str">
            <v>West</v>
          </cell>
          <cell r="E1661" t="str">
            <v>North West</v>
          </cell>
          <cell r="F1661" t="str">
            <v>Ndu</v>
          </cell>
          <cell r="G1661" t="str">
            <v>P3</v>
          </cell>
          <cell r="H1661" t="str">
            <v>Grid-Gen</v>
          </cell>
          <cell r="I1661" t="str">
            <v>On Air</v>
          </cell>
          <cell r="J1661" t="str">
            <v>Indoor</v>
          </cell>
          <cell r="K1661" t="str">
            <v>AC</v>
          </cell>
          <cell r="L1661" t="str">
            <v>I-Eng</v>
          </cell>
          <cell r="M1661" t="str">
            <v>Kumbo</v>
          </cell>
          <cell r="N1661" t="str">
            <v>Donga Mantoum</v>
          </cell>
          <cell r="O1661" t="str">
            <v>Ndu</v>
          </cell>
          <cell r="S1661" t="str">
            <v>Vensa Mohammadu</v>
          </cell>
          <cell r="T1661" t="str">
            <v>GEORGES NAKHOUL</v>
          </cell>
          <cell r="U1661" t="str">
            <v>I H S</v>
          </cell>
        </row>
        <row r="1662">
          <cell r="A1662" t="str">
            <v>SUO_092</v>
          </cell>
          <cell r="B1662" t="str">
            <v>IHS_KMB_106</v>
          </cell>
          <cell r="C1662" t="str">
            <v>SUO_092</v>
          </cell>
          <cell r="D1662" t="str">
            <v>West</v>
          </cell>
          <cell r="E1662" t="str">
            <v>North West</v>
          </cell>
          <cell r="F1662" t="str">
            <v>AKWAYA</v>
          </cell>
          <cell r="G1662" t="str">
            <v>P3</v>
          </cell>
          <cell r="H1662" t="str">
            <v>Solar-Gen</v>
          </cell>
          <cell r="I1662" t="str">
            <v>On Air</v>
          </cell>
          <cell r="J1662" t="str">
            <v>Outdoor</v>
          </cell>
          <cell r="K1662" t="str">
            <v>AC</v>
          </cell>
          <cell r="L1662" t="str">
            <v>I-Eng</v>
          </cell>
          <cell r="M1662" t="str">
            <v>Kumbo</v>
          </cell>
          <cell r="N1662" t="str">
            <v>Manyu</v>
          </cell>
          <cell r="O1662" t="str">
            <v>Akwaya</v>
          </cell>
          <cell r="S1662" t="str">
            <v>Vensa Mohammadu</v>
          </cell>
          <cell r="T1662" t="str">
            <v>GEORGES NAKHOUL</v>
          </cell>
          <cell r="U1662" t="str">
            <v>I H S</v>
          </cell>
        </row>
        <row r="1663">
          <cell r="A1663" t="str">
            <v>NRO_030</v>
          </cell>
          <cell r="B1663" t="str">
            <v>IHS_BMD_206</v>
          </cell>
          <cell r="C1663" t="str">
            <v>NRO_030</v>
          </cell>
          <cell r="D1663" t="str">
            <v>West</v>
          </cell>
          <cell r="E1663" t="str">
            <v>North West</v>
          </cell>
          <cell r="F1663" t="str">
            <v>Zhoa</v>
          </cell>
          <cell r="G1663" t="str">
            <v>P4</v>
          </cell>
          <cell r="H1663" t="str">
            <v>Hybrid-Gen</v>
          </cell>
          <cell r="I1663" t="str">
            <v>On Air</v>
          </cell>
          <cell r="J1663" t="str">
            <v>Outdoor</v>
          </cell>
          <cell r="K1663" t="str">
            <v>AC</v>
          </cell>
          <cell r="L1663" t="str">
            <v>I-Eng</v>
          </cell>
          <cell r="M1663" t="str">
            <v>Kumbo</v>
          </cell>
          <cell r="N1663" t="str">
            <v>MENCHUM</v>
          </cell>
          <cell r="O1663" t="str">
            <v>Zhoa</v>
          </cell>
          <cell r="S1663" t="str">
            <v>Vensa Mohammadu</v>
          </cell>
          <cell r="T1663" t="str">
            <v>GEORGES NAKHOUL</v>
          </cell>
          <cell r="U1663" t="str">
            <v>I H S</v>
          </cell>
        </row>
        <row r="1664">
          <cell r="A1664" t="str">
            <v>NRO_056</v>
          </cell>
          <cell r="B1664" t="str">
            <v>IHS_BMD_320</v>
          </cell>
          <cell r="C1664" t="str">
            <v>NRO_056</v>
          </cell>
          <cell r="D1664" t="str">
            <v>West</v>
          </cell>
          <cell r="E1664" t="str">
            <v>North West</v>
          </cell>
          <cell r="F1664" t="str">
            <v>NTEM</v>
          </cell>
          <cell r="G1664" t="str">
            <v>P4</v>
          </cell>
          <cell r="H1664" t="str">
            <v>Hybrid-Gen</v>
          </cell>
          <cell r="I1664" t="str">
            <v>On Air</v>
          </cell>
          <cell r="J1664" t="str">
            <v>Outdoor</v>
          </cell>
          <cell r="K1664" t="str">
            <v>AC</v>
          </cell>
          <cell r="L1664" t="str">
            <v>I-Eng</v>
          </cell>
          <cell r="M1664" t="str">
            <v>Kumbo</v>
          </cell>
          <cell r="N1664" t="str">
            <v>Donga Mantoum</v>
          </cell>
          <cell r="O1664" t="str">
            <v>Nwa</v>
          </cell>
          <cell r="S1664" t="str">
            <v>Vensa Mohammadu</v>
          </cell>
          <cell r="T1664" t="str">
            <v>GEORGES NAKHOUL</v>
          </cell>
          <cell r="U1664" t="str">
            <v>I H S</v>
          </cell>
        </row>
        <row r="1665">
          <cell r="A1665" t="str">
            <v>NRO_057</v>
          </cell>
          <cell r="B1665" t="str">
            <v>IHS_BMD_312</v>
          </cell>
          <cell r="C1665" t="str">
            <v>NRO_057</v>
          </cell>
          <cell r="D1665" t="str">
            <v>West</v>
          </cell>
          <cell r="E1665" t="str">
            <v>North West</v>
          </cell>
          <cell r="F1665" t="str">
            <v>Mbonso</v>
          </cell>
          <cell r="G1665" t="str">
            <v>P4</v>
          </cell>
          <cell r="H1665" t="str">
            <v>Gen Only</v>
          </cell>
          <cell r="I1665" t="str">
            <v>On Air</v>
          </cell>
          <cell r="J1665" t="str">
            <v>Outdoor</v>
          </cell>
          <cell r="K1665" t="str">
            <v>AC</v>
          </cell>
          <cell r="L1665" t="str">
            <v>I-Eng</v>
          </cell>
          <cell r="M1665" t="str">
            <v>Kumbo</v>
          </cell>
          <cell r="N1665" t="str">
            <v>Bui</v>
          </cell>
          <cell r="O1665" t="str">
            <v>mbiame</v>
          </cell>
          <cell r="S1665" t="str">
            <v>Vensa Mohammadu</v>
          </cell>
          <cell r="T1665" t="str">
            <v>GEORGES NAKHOUL</v>
          </cell>
          <cell r="U1665" t="str">
            <v>I H S</v>
          </cell>
        </row>
        <row r="1666">
          <cell r="A1666" t="str">
            <v>NRO_044</v>
          </cell>
          <cell r="B1666" t="str">
            <v>IHS_BMD_316</v>
          </cell>
          <cell r="C1666" t="str">
            <v>NRO_044</v>
          </cell>
          <cell r="D1666" t="str">
            <v>West</v>
          </cell>
          <cell r="E1666" t="str">
            <v>North West</v>
          </cell>
          <cell r="F1666" t="str">
            <v>Lassin</v>
          </cell>
          <cell r="G1666" t="str">
            <v>P4</v>
          </cell>
          <cell r="H1666" t="str">
            <v>Gen Only</v>
          </cell>
          <cell r="I1666" t="str">
            <v>On Air</v>
          </cell>
          <cell r="J1666" t="str">
            <v>Outdoor</v>
          </cell>
          <cell r="K1666" t="str">
            <v>AC</v>
          </cell>
          <cell r="L1666" t="str">
            <v>I-Eng</v>
          </cell>
          <cell r="M1666" t="str">
            <v>Kumbo</v>
          </cell>
          <cell r="N1666" t="str">
            <v>Bui</v>
          </cell>
          <cell r="O1666" t="str">
            <v>Nkor</v>
          </cell>
          <cell r="S1666" t="str">
            <v>Vensa Mohammadu</v>
          </cell>
          <cell r="T1666" t="str">
            <v>GEORGES NAKHOUL</v>
          </cell>
          <cell r="U1666" t="str">
            <v>I H S</v>
          </cell>
        </row>
        <row r="1667">
          <cell r="A1667" t="str">
            <v>NRO_071</v>
          </cell>
          <cell r="B1667" t="str">
            <v>IHS_BMD_2212</v>
          </cell>
          <cell r="C1667" t="str">
            <v>NRO_071</v>
          </cell>
          <cell r="D1667" t="str">
            <v>West</v>
          </cell>
          <cell r="E1667" t="str">
            <v>North West</v>
          </cell>
          <cell r="F1667" t="str">
            <v>Jikejem</v>
          </cell>
          <cell r="G1667" t="str">
            <v>P4</v>
          </cell>
          <cell r="H1667" t="str">
            <v>Hybrid-Gen</v>
          </cell>
          <cell r="I1667" t="str">
            <v>On Air</v>
          </cell>
          <cell r="J1667" t="str">
            <v>Outdoor</v>
          </cell>
          <cell r="K1667" t="str">
            <v>AC</v>
          </cell>
          <cell r="L1667" t="str">
            <v>I-Eng</v>
          </cell>
          <cell r="M1667" t="str">
            <v>Kumbo</v>
          </cell>
          <cell r="N1667" t="str">
            <v>Bui</v>
          </cell>
          <cell r="O1667" t="str">
            <v>Elak Oku</v>
          </cell>
          <cell r="S1667" t="str">
            <v>Vensa Mohammadu</v>
          </cell>
          <cell r="T1667" t="str">
            <v>GEORGES NAKHOUL</v>
          </cell>
          <cell r="U1667" t="str">
            <v>I H S</v>
          </cell>
        </row>
        <row r="1668">
          <cell r="A1668" t="str">
            <v>NRO_043</v>
          </cell>
          <cell r="B1668" t="str">
            <v>IHS_BMD_325</v>
          </cell>
          <cell r="C1668" t="str">
            <v>NRO_043</v>
          </cell>
          <cell r="D1668" t="str">
            <v>West</v>
          </cell>
          <cell r="E1668" t="str">
            <v>North West</v>
          </cell>
          <cell r="F1668" t="str">
            <v>Fonfuka</v>
          </cell>
          <cell r="G1668" t="str">
            <v>P4</v>
          </cell>
          <cell r="H1668" t="str">
            <v>Hybrid-Gen</v>
          </cell>
          <cell r="I1668" t="str">
            <v>On Air</v>
          </cell>
          <cell r="J1668" t="str">
            <v>Outdoor</v>
          </cell>
          <cell r="K1668" t="str">
            <v>AC</v>
          </cell>
          <cell r="L1668" t="str">
            <v>I-Eng</v>
          </cell>
          <cell r="M1668" t="str">
            <v>Kumbo</v>
          </cell>
          <cell r="N1668" t="str">
            <v>Boyo</v>
          </cell>
          <cell r="O1668" t="str">
            <v>Fonfuka</v>
          </cell>
          <cell r="S1668" t="str">
            <v>Vensa Mohammadu</v>
          </cell>
          <cell r="T1668" t="str">
            <v>GEORGES NAKHOUL</v>
          </cell>
          <cell r="U1668" t="str">
            <v>I H S</v>
          </cell>
        </row>
        <row r="1669">
          <cell r="A1669" t="str">
            <v>NRO_234</v>
          </cell>
          <cell r="B1669" t="str">
            <v>IHS_BMD_092</v>
          </cell>
          <cell r="C1669" t="str">
            <v>NRO_234</v>
          </cell>
          <cell r="D1669" t="str">
            <v>West</v>
          </cell>
          <cell r="E1669" t="str">
            <v>North West</v>
          </cell>
          <cell r="F1669" t="str">
            <v>Essu</v>
          </cell>
          <cell r="G1669" t="str">
            <v>P4</v>
          </cell>
          <cell r="H1669" t="str">
            <v>Gen Only</v>
          </cell>
          <cell r="I1669" t="str">
            <v>No Access</v>
          </cell>
          <cell r="J1669" t="str">
            <v>Outdoor</v>
          </cell>
          <cell r="K1669" t="str">
            <v>AC</v>
          </cell>
          <cell r="L1669" t="str">
            <v>I-Eng</v>
          </cell>
          <cell r="M1669" t="str">
            <v>Kumbo</v>
          </cell>
          <cell r="N1669" t="str">
            <v>Menchum</v>
          </cell>
          <cell r="O1669" t="str">
            <v>Zhoa</v>
          </cell>
          <cell r="S1669" t="str">
            <v>Vensa Mohammadu</v>
          </cell>
          <cell r="T1669" t="str">
            <v>GEORGES NAKHOUL</v>
          </cell>
          <cell r="U1669" t="str">
            <v>I H S</v>
          </cell>
        </row>
        <row r="1670">
          <cell r="A1670" t="str">
            <v>NRO_046</v>
          </cell>
          <cell r="B1670" t="str">
            <v>IHS_BMD_318</v>
          </cell>
          <cell r="C1670" t="str">
            <v>NRO_046</v>
          </cell>
          <cell r="D1670" t="str">
            <v>West</v>
          </cell>
          <cell r="E1670" t="str">
            <v>North West</v>
          </cell>
          <cell r="F1670" t="str">
            <v>DUMBU</v>
          </cell>
          <cell r="G1670" t="str">
            <v>P4</v>
          </cell>
          <cell r="H1670" t="str">
            <v>Hybrid-Gen</v>
          </cell>
          <cell r="I1670" t="str">
            <v>On Air</v>
          </cell>
          <cell r="J1670" t="str">
            <v>Outdoor</v>
          </cell>
          <cell r="K1670" t="str">
            <v>AC</v>
          </cell>
          <cell r="L1670" t="str">
            <v>I-Eng</v>
          </cell>
          <cell r="M1670" t="str">
            <v>Kumbo</v>
          </cell>
          <cell r="N1670" t="str">
            <v>Donga Mantoum</v>
          </cell>
          <cell r="O1670" t="str">
            <v>misaje</v>
          </cell>
          <cell r="S1670" t="str">
            <v>Vensa Mohammadu</v>
          </cell>
          <cell r="T1670" t="str">
            <v>GEORGES NAKHOUL</v>
          </cell>
          <cell r="U1670" t="str">
            <v>I H S</v>
          </cell>
        </row>
        <row r="1671">
          <cell r="A1671" t="str">
            <v>NRO_233</v>
          </cell>
          <cell r="B1671" t="str">
            <v>IHS_BMD_079</v>
          </cell>
          <cell r="C1671" t="str">
            <v>NRO_233</v>
          </cell>
          <cell r="D1671" t="str">
            <v>West</v>
          </cell>
          <cell r="E1671" t="str">
            <v>North West</v>
          </cell>
          <cell r="F1671" t="str">
            <v>Benakuma</v>
          </cell>
          <cell r="G1671" t="str">
            <v>P4</v>
          </cell>
          <cell r="H1671" t="str">
            <v>Gen Only</v>
          </cell>
          <cell r="I1671" t="str">
            <v>On Air</v>
          </cell>
          <cell r="J1671" t="str">
            <v>Outdoor</v>
          </cell>
          <cell r="K1671" t="str">
            <v>AC</v>
          </cell>
          <cell r="L1671" t="str">
            <v>I-Eng</v>
          </cell>
          <cell r="M1671" t="str">
            <v>Kumbo</v>
          </cell>
          <cell r="N1671" t="str">
            <v>Menchum</v>
          </cell>
          <cell r="O1671" t="str">
            <v>Benakuma</v>
          </cell>
          <cell r="S1671" t="str">
            <v>Vensa Mohammadu</v>
          </cell>
          <cell r="T1671" t="str">
            <v>GEORGES NAKHOUL</v>
          </cell>
          <cell r="U1671" t="str">
            <v>I H S</v>
          </cell>
        </row>
        <row r="1672">
          <cell r="A1672" t="str">
            <v>NRO_047</v>
          </cell>
          <cell r="B1672" t="str">
            <v>IHS_BMD_319</v>
          </cell>
          <cell r="C1672" t="str">
            <v>NRO_047</v>
          </cell>
          <cell r="D1672" t="str">
            <v>West</v>
          </cell>
          <cell r="E1672" t="str">
            <v>North West</v>
          </cell>
          <cell r="F1672" t="str">
            <v>BAFMENG</v>
          </cell>
          <cell r="G1672" t="str">
            <v>P4</v>
          </cell>
          <cell r="H1672" t="str">
            <v>Hybrid-Gen</v>
          </cell>
          <cell r="I1672" t="str">
            <v>On Air</v>
          </cell>
          <cell r="J1672" t="str">
            <v>Outdoor</v>
          </cell>
          <cell r="K1672" t="str">
            <v>AC</v>
          </cell>
          <cell r="L1672" t="str">
            <v>I-Eng</v>
          </cell>
          <cell r="M1672" t="str">
            <v>Kumbo</v>
          </cell>
          <cell r="N1672" t="str">
            <v>Boyo</v>
          </cell>
          <cell r="O1672" t="str">
            <v>Zhoa</v>
          </cell>
          <cell r="S1672" t="str">
            <v>Vensa Mohammadu</v>
          </cell>
          <cell r="T1672" t="str">
            <v>GEORGES NAKHOUL</v>
          </cell>
          <cell r="U1672" t="str">
            <v>I H S</v>
          </cell>
        </row>
        <row r="1673">
          <cell r="A1673" t="str">
            <v>NRO_045</v>
          </cell>
          <cell r="B1673" t="str">
            <v>IHS_BMD_317</v>
          </cell>
          <cell r="C1673" t="str">
            <v>NRO_045</v>
          </cell>
          <cell r="D1673" t="str">
            <v>West</v>
          </cell>
          <cell r="E1673" t="str">
            <v>North West</v>
          </cell>
          <cell r="F1673" t="str">
            <v>ABUENSHIE</v>
          </cell>
          <cell r="G1673" t="str">
            <v>P4</v>
          </cell>
          <cell r="H1673" t="str">
            <v>Vandalized</v>
          </cell>
          <cell r="I1673" t="str">
            <v>Vandalized</v>
          </cell>
          <cell r="J1673" t="str">
            <v>Outdoor</v>
          </cell>
          <cell r="K1673" t="str">
            <v>AC</v>
          </cell>
          <cell r="L1673" t="str">
            <v>I-Eng</v>
          </cell>
          <cell r="M1673" t="str">
            <v>Kumbo</v>
          </cell>
          <cell r="N1673" t="str">
            <v>Donga Mantoum</v>
          </cell>
          <cell r="O1673" t="str">
            <v>Ako</v>
          </cell>
          <cell r="S1673" t="str">
            <v>Vensa Mohammadu</v>
          </cell>
          <cell r="T1673" t="str">
            <v>GEORGES NAKHOUL</v>
          </cell>
          <cell r="U1673" t="str">
            <v>I H S</v>
          </cell>
        </row>
        <row r="1674">
          <cell r="A1674" t="str">
            <v>NRO_081</v>
          </cell>
          <cell r="B1674" t="str">
            <v>IHS_BMD_2229</v>
          </cell>
          <cell r="C1674" t="str">
            <v>NRO_081</v>
          </cell>
          <cell r="D1674" t="str">
            <v>West</v>
          </cell>
          <cell r="E1674" t="str">
            <v>North West</v>
          </cell>
          <cell r="F1674" t="str">
            <v>Njinikom</v>
          </cell>
          <cell r="G1674" t="str">
            <v>P4</v>
          </cell>
          <cell r="H1674" t="str">
            <v>Grid-Gen</v>
          </cell>
          <cell r="I1674" t="str">
            <v>On Air</v>
          </cell>
          <cell r="J1674" t="str">
            <v>Outdoor</v>
          </cell>
          <cell r="K1674" t="str">
            <v>AC</v>
          </cell>
          <cell r="L1674" t="str">
            <v>I-Eng</v>
          </cell>
          <cell r="M1674" t="str">
            <v>Kumbo</v>
          </cell>
          <cell r="N1674" t="str">
            <v>Boyo</v>
          </cell>
          <cell r="O1674" t="str">
            <v>Njinikom</v>
          </cell>
          <cell r="S1674" t="str">
            <v>Vensa Mohammadu</v>
          </cell>
          <cell r="T1674" t="str">
            <v>GEORGES NAKHOUL</v>
          </cell>
          <cell r="U1674" t="str">
            <v>I H S</v>
          </cell>
        </row>
        <row r="1675">
          <cell r="A1675" t="str">
            <v>NRO_096</v>
          </cell>
          <cell r="B1675" t="str">
            <v>IHS_BMD_2238</v>
          </cell>
          <cell r="C1675" t="str">
            <v>NRO_096</v>
          </cell>
          <cell r="D1675" t="str">
            <v>West</v>
          </cell>
          <cell r="E1675" t="str">
            <v>North West</v>
          </cell>
          <cell r="F1675" t="str">
            <v>Kwaja</v>
          </cell>
          <cell r="G1675" t="str">
            <v>P4</v>
          </cell>
          <cell r="H1675" t="str">
            <v>Vandalized</v>
          </cell>
          <cell r="I1675" t="str">
            <v>Vandalized</v>
          </cell>
          <cell r="J1675" t="str">
            <v>Outdoor</v>
          </cell>
          <cell r="K1675" t="str">
            <v>AC</v>
          </cell>
          <cell r="L1675" t="str">
            <v>I-Eng</v>
          </cell>
          <cell r="M1675" t="str">
            <v>Kumbo</v>
          </cell>
          <cell r="N1675" t="str">
            <v>Donga Mantoum</v>
          </cell>
          <cell r="O1675" t="str">
            <v>Nwa</v>
          </cell>
          <cell r="S1675" t="str">
            <v>Vensa Mohammadu</v>
          </cell>
          <cell r="T1675" t="str">
            <v>GEORGES NAKHOUL</v>
          </cell>
          <cell r="U1675" t="str">
            <v>I H S</v>
          </cell>
        </row>
        <row r="1676">
          <cell r="A1676" t="str">
            <v>NRO_021</v>
          </cell>
          <cell r="B1676" t="str">
            <v>IHS_BMD_083</v>
          </cell>
          <cell r="C1676" t="str">
            <v>NRO_021</v>
          </cell>
          <cell r="D1676" t="str">
            <v>West</v>
          </cell>
          <cell r="E1676" t="str">
            <v>North West</v>
          </cell>
          <cell r="F1676" t="str">
            <v>Ma</v>
          </cell>
          <cell r="G1676" t="str">
            <v>P4</v>
          </cell>
          <cell r="H1676" t="str">
            <v>Grid-Gen</v>
          </cell>
          <cell r="I1676" t="str">
            <v>On Air</v>
          </cell>
          <cell r="J1676" t="str">
            <v>Indoor</v>
          </cell>
          <cell r="K1676" t="str">
            <v>AC</v>
          </cell>
          <cell r="L1676" t="str">
            <v>I-Eng</v>
          </cell>
          <cell r="M1676" t="str">
            <v>Kumbo</v>
          </cell>
          <cell r="N1676" t="str">
            <v>Bui</v>
          </cell>
          <cell r="O1676" t="str">
            <v>Nkum</v>
          </cell>
          <cell r="S1676" t="str">
            <v>Vensa Mohammadu</v>
          </cell>
          <cell r="T1676" t="str">
            <v>GEORGES NAKHOUL</v>
          </cell>
          <cell r="U1676" t="str">
            <v>I H S</v>
          </cell>
        </row>
        <row r="1677">
          <cell r="A1677" t="str">
            <v>NRO_246</v>
          </cell>
          <cell r="B1677" t="str">
            <v>IHS_BMD_089</v>
          </cell>
          <cell r="C1677" t="str">
            <v>NRO_246</v>
          </cell>
          <cell r="D1677" t="str">
            <v>West</v>
          </cell>
          <cell r="E1677" t="str">
            <v>North West</v>
          </cell>
          <cell r="F1677" t="str">
            <v>Mbot</v>
          </cell>
          <cell r="G1677" t="str">
            <v>P4</v>
          </cell>
          <cell r="H1677" t="str">
            <v>Solar-Gen</v>
          </cell>
          <cell r="I1677" t="str">
            <v>On Air</v>
          </cell>
          <cell r="J1677" t="str">
            <v>Outdoor</v>
          </cell>
          <cell r="K1677" t="str">
            <v>AC</v>
          </cell>
          <cell r="L1677" t="str">
            <v>I-Eng</v>
          </cell>
          <cell r="M1677" t="str">
            <v>Kumbo</v>
          </cell>
          <cell r="N1677" t="str">
            <v>Donga Mantoum</v>
          </cell>
          <cell r="O1677" t="str">
            <v>Nkambe</v>
          </cell>
          <cell r="S1677" t="str">
            <v>Vensa Mohammadu</v>
          </cell>
          <cell r="T1677" t="str">
            <v>GEORGES NAKHOUL</v>
          </cell>
          <cell r="U1677" t="str">
            <v>I H S</v>
          </cell>
        </row>
        <row r="1678">
          <cell r="A1678" t="str">
            <v>NRO_012</v>
          </cell>
          <cell r="B1678" t="str">
            <v>IHS_BMD_097</v>
          </cell>
          <cell r="C1678" t="str">
            <v>NRO_012</v>
          </cell>
          <cell r="D1678" t="str">
            <v>West</v>
          </cell>
          <cell r="E1678" t="str">
            <v>North West</v>
          </cell>
          <cell r="F1678" t="str">
            <v>Nwa</v>
          </cell>
          <cell r="G1678" t="str">
            <v>P4</v>
          </cell>
          <cell r="H1678" t="str">
            <v>Solar-Gen</v>
          </cell>
          <cell r="I1678" t="str">
            <v>On Air</v>
          </cell>
          <cell r="J1678" t="str">
            <v>Indoor</v>
          </cell>
          <cell r="K1678" t="str">
            <v>AC</v>
          </cell>
          <cell r="L1678" t="str">
            <v>I-Eng</v>
          </cell>
          <cell r="M1678" t="str">
            <v>Kumbo</v>
          </cell>
          <cell r="N1678" t="str">
            <v>Donga Mantoum</v>
          </cell>
          <cell r="O1678" t="str">
            <v>Nwa</v>
          </cell>
          <cell r="S1678" t="str">
            <v>Vensa Mohammadu</v>
          </cell>
          <cell r="T1678" t="str">
            <v>GEORGES NAKHOUL</v>
          </cell>
          <cell r="U1678" t="str">
            <v>I H S</v>
          </cell>
        </row>
        <row r="1679">
          <cell r="A1679" t="str">
            <v>NRO_245</v>
          </cell>
          <cell r="B1679" t="str">
            <v>IHS_BMD_084</v>
          </cell>
          <cell r="C1679" t="str">
            <v>NRO_245</v>
          </cell>
          <cell r="D1679" t="str">
            <v>West</v>
          </cell>
          <cell r="E1679" t="str">
            <v>North West</v>
          </cell>
          <cell r="F1679" t="str">
            <v>Ntumbaw</v>
          </cell>
          <cell r="G1679" t="str">
            <v>P4</v>
          </cell>
          <cell r="H1679" t="str">
            <v>Gen Only</v>
          </cell>
          <cell r="I1679" t="str">
            <v>On Air</v>
          </cell>
          <cell r="J1679" t="str">
            <v>Outdoor</v>
          </cell>
          <cell r="K1679" t="str">
            <v>AC</v>
          </cell>
          <cell r="L1679" t="str">
            <v>I-Eng</v>
          </cell>
          <cell r="M1679" t="str">
            <v>Kumbo</v>
          </cell>
          <cell r="N1679" t="str">
            <v>Donga Mantoum</v>
          </cell>
          <cell r="O1679" t="str">
            <v>Ndu</v>
          </cell>
          <cell r="S1679" t="str">
            <v>Vensa Mohammadu</v>
          </cell>
          <cell r="T1679" t="str">
            <v>GEORGES NAKHOUL</v>
          </cell>
          <cell r="U1679" t="str">
            <v>I H S</v>
          </cell>
        </row>
        <row r="1680">
          <cell r="A1680" t="str">
            <v>NRO_073</v>
          </cell>
          <cell r="B1680" t="str">
            <v>IHS_BMD_2217</v>
          </cell>
          <cell r="C1680" t="str">
            <v>NRO_073</v>
          </cell>
          <cell r="D1680" t="str">
            <v>West</v>
          </cell>
          <cell r="E1680" t="str">
            <v>North West</v>
          </cell>
          <cell r="F1680" t="str">
            <v>Tatum</v>
          </cell>
          <cell r="G1680" t="str">
            <v>P4</v>
          </cell>
          <cell r="H1680" t="str">
            <v>Hybrid-Gen</v>
          </cell>
          <cell r="I1680" t="str">
            <v>On Air</v>
          </cell>
          <cell r="J1680" t="str">
            <v>Outdoor</v>
          </cell>
          <cell r="K1680" t="str">
            <v>AC</v>
          </cell>
          <cell r="L1680" t="str">
            <v>I-Eng</v>
          </cell>
          <cell r="M1680" t="str">
            <v>Kumbo</v>
          </cell>
          <cell r="N1680" t="str">
            <v>BUI</v>
          </cell>
          <cell r="O1680" t="str">
            <v>Nkum</v>
          </cell>
          <cell r="S1680" t="str">
            <v>Vensa Mohammadu</v>
          </cell>
          <cell r="T1680" t="str">
            <v>GEORGES NAKHOUL</v>
          </cell>
          <cell r="U1680" t="str">
            <v>I H S</v>
          </cell>
        </row>
        <row r="1681">
          <cell r="A1681" t="str">
            <v>NRO_094</v>
          </cell>
          <cell r="B1681" t="str">
            <v>IHS_BMD_2223</v>
          </cell>
          <cell r="C1681" t="str">
            <v>NRO_094</v>
          </cell>
          <cell r="D1681" t="str">
            <v>West</v>
          </cell>
          <cell r="E1681" t="str">
            <v>North West</v>
          </cell>
          <cell r="F1681" t="str">
            <v>Songkolong</v>
          </cell>
          <cell r="G1681" t="str">
            <v>P4</v>
          </cell>
          <cell r="H1681" t="str">
            <v>Gen Only</v>
          </cell>
          <cell r="I1681" t="str">
            <v>On Air</v>
          </cell>
          <cell r="J1681" t="str">
            <v>Outdoor</v>
          </cell>
          <cell r="K1681" t="str">
            <v>AC</v>
          </cell>
          <cell r="L1681" t="str">
            <v>I-Eng</v>
          </cell>
          <cell r="M1681" t="str">
            <v>Kumbo</v>
          </cell>
          <cell r="N1681" t="str">
            <v>Mayo Banyo</v>
          </cell>
          <cell r="O1681" t="str">
            <v>Bankim</v>
          </cell>
          <cell r="S1681" t="str">
            <v>Vensa Mohammadu</v>
          </cell>
          <cell r="T1681" t="str">
            <v>GEORGES NAKHOUL</v>
          </cell>
          <cell r="U1681" t="str">
            <v>I H S</v>
          </cell>
        </row>
        <row r="1682">
          <cell r="A1682" t="str">
            <v>NRO_092</v>
          </cell>
          <cell r="B1682" t="str">
            <v>IHS_BMD_2222</v>
          </cell>
          <cell r="C1682" t="str">
            <v>NRO_092</v>
          </cell>
          <cell r="D1682" t="str">
            <v>West</v>
          </cell>
          <cell r="E1682" t="str">
            <v>North West</v>
          </cell>
          <cell r="F1682" t="str">
            <v>Fundong FM</v>
          </cell>
          <cell r="G1682" t="str">
            <v>P4</v>
          </cell>
          <cell r="H1682" t="str">
            <v>Hybrid-Gen</v>
          </cell>
          <cell r="I1682" t="str">
            <v>On Air</v>
          </cell>
          <cell r="J1682" t="str">
            <v>Outdoor</v>
          </cell>
          <cell r="K1682" t="str">
            <v>AC</v>
          </cell>
          <cell r="L1682" t="str">
            <v>I-Eng</v>
          </cell>
          <cell r="M1682" t="str">
            <v>Kumbo</v>
          </cell>
          <cell r="N1682" t="str">
            <v>Boyo</v>
          </cell>
          <cell r="O1682" t="str">
            <v>Fundong</v>
          </cell>
          <cell r="S1682" t="str">
            <v>Vensa Mohammadu</v>
          </cell>
          <cell r="T1682" t="str">
            <v>GEORGES NAKHOUL</v>
          </cell>
          <cell r="U1682" t="str">
            <v>I H S</v>
          </cell>
        </row>
        <row r="1683">
          <cell r="A1683" t="str">
            <v>NRO_101</v>
          </cell>
          <cell r="B1683" t="str">
            <v>IHS_BMD_059</v>
          </cell>
          <cell r="C1683" t="str">
            <v>NRO_101</v>
          </cell>
          <cell r="D1683" t="str">
            <v>West</v>
          </cell>
          <cell r="E1683" t="str">
            <v>North West</v>
          </cell>
          <cell r="F1683" t="str">
            <v>Tholon Oku</v>
          </cell>
          <cell r="G1683" t="str">
            <v>P4</v>
          </cell>
          <cell r="H1683" t="str">
            <v>Gen Only</v>
          </cell>
          <cell r="I1683" t="str">
            <v>On Air</v>
          </cell>
          <cell r="J1683" t="str">
            <v>Outdoor</v>
          </cell>
          <cell r="K1683" t="str">
            <v>AC</v>
          </cell>
          <cell r="L1683" t="str">
            <v>I-Eng</v>
          </cell>
          <cell r="M1683" t="str">
            <v>Kumbo</v>
          </cell>
          <cell r="N1683" t="str">
            <v>Bui</v>
          </cell>
          <cell r="O1683" t="str">
            <v>Elak Oku</v>
          </cell>
          <cell r="S1683" t="str">
            <v>Vensa Mohammadu</v>
          </cell>
          <cell r="T1683" t="str">
            <v>GEORGES NAKHOUL</v>
          </cell>
          <cell r="U1683" t="str">
            <v>I H S</v>
          </cell>
        </row>
        <row r="1684">
          <cell r="A1684" t="str">
            <v>NRO_090</v>
          </cell>
          <cell r="B1684" t="str">
            <v>IHS_BMD_0054</v>
          </cell>
          <cell r="C1684" t="str">
            <v>NRO_090</v>
          </cell>
          <cell r="D1684" t="str">
            <v>West</v>
          </cell>
          <cell r="E1684" t="str">
            <v>North West</v>
          </cell>
          <cell r="F1684" t="str">
            <v>NKAMBE ENTRANCE</v>
          </cell>
          <cell r="G1684" t="str">
            <v>P4</v>
          </cell>
          <cell r="H1684" t="str">
            <v>Grid-Gen</v>
          </cell>
          <cell r="I1684" t="str">
            <v>On Air</v>
          </cell>
          <cell r="J1684" t="str">
            <v>Outdoor</v>
          </cell>
          <cell r="K1684" t="str">
            <v>AC</v>
          </cell>
          <cell r="L1684" t="str">
            <v>I-Eng</v>
          </cell>
          <cell r="M1684" t="str">
            <v>Kumbo</v>
          </cell>
          <cell r="N1684" t="str">
            <v>Donga Mantoum</v>
          </cell>
          <cell r="O1684" t="str">
            <v>Nkambe</v>
          </cell>
          <cell r="S1684" t="str">
            <v>Vensa Mohammadu</v>
          </cell>
          <cell r="T1684" t="str">
            <v>GEORGES NAKHOUL</v>
          </cell>
          <cell r="U1684" t="str">
            <v>I H S</v>
          </cell>
        </row>
        <row r="1685">
          <cell r="A1685" t="str">
            <v>NRO_089</v>
          </cell>
          <cell r="B1685" t="str">
            <v>IHS_BMD_0049</v>
          </cell>
          <cell r="C1685" t="str">
            <v>NRO_089</v>
          </cell>
          <cell r="D1685" t="str">
            <v>West</v>
          </cell>
          <cell r="E1685" t="str">
            <v>North West</v>
          </cell>
          <cell r="F1685" t="str">
            <v>Ndu Mbakfu</v>
          </cell>
          <cell r="G1685" t="str">
            <v>P4</v>
          </cell>
          <cell r="H1685" t="str">
            <v>Hybrid-Gen</v>
          </cell>
          <cell r="I1685" t="str">
            <v>On Air</v>
          </cell>
          <cell r="J1685" t="str">
            <v>Outdoor</v>
          </cell>
          <cell r="K1685" t="str">
            <v>AC</v>
          </cell>
          <cell r="L1685" t="str">
            <v>I-Eng</v>
          </cell>
          <cell r="M1685" t="str">
            <v>Kumbo</v>
          </cell>
          <cell r="N1685" t="str">
            <v>Donga Mantoum</v>
          </cell>
          <cell r="O1685" t="str">
            <v>Ndu</v>
          </cell>
          <cell r="S1685" t="str">
            <v>Vensa Mohammadu</v>
          </cell>
          <cell r="T1685" t="str">
            <v>GEORGES NAKHOUL</v>
          </cell>
          <cell r="U1685" t="str">
            <v>I H S</v>
          </cell>
        </row>
        <row r="1686">
          <cell r="A1686" t="str">
            <v>NRO_053</v>
          </cell>
          <cell r="B1686" t="str">
            <v>IHS_BMD_077</v>
          </cell>
          <cell r="C1686" t="str">
            <v>NRO_053</v>
          </cell>
          <cell r="D1686" t="str">
            <v>West</v>
          </cell>
          <cell r="E1686" t="str">
            <v>North West</v>
          </cell>
          <cell r="F1686" t="str">
            <v>Kikai</v>
          </cell>
          <cell r="G1686" t="str">
            <v>P4</v>
          </cell>
          <cell r="H1686" t="str">
            <v>Gen Only</v>
          </cell>
          <cell r="I1686" t="str">
            <v>On Air</v>
          </cell>
          <cell r="J1686" t="str">
            <v>Outdoor</v>
          </cell>
          <cell r="K1686" t="str">
            <v>AC</v>
          </cell>
          <cell r="L1686" t="str">
            <v>I-Eng</v>
          </cell>
          <cell r="M1686" t="str">
            <v>Kumbo</v>
          </cell>
          <cell r="N1686" t="str">
            <v>Bui</v>
          </cell>
          <cell r="O1686" t="str">
            <v>kumbo</v>
          </cell>
          <cell r="S1686" t="str">
            <v>Vensa Mohammadu</v>
          </cell>
          <cell r="T1686" t="str">
            <v>GEORGES NAKHOUL</v>
          </cell>
          <cell r="U1686" t="str">
            <v>I H S</v>
          </cell>
        </row>
        <row r="1687">
          <cell r="A1687" t="str">
            <v>NRO_052</v>
          </cell>
          <cell r="B1687" t="str">
            <v>IHS_BMD_074</v>
          </cell>
          <cell r="C1687" t="str">
            <v>NRO_052</v>
          </cell>
          <cell r="D1687" t="str">
            <v>West</v>
          </cell>
          <cell r="E1687" t="str">
            <v>North West</v>
          </cell>
          <cell r="F1687" t="str">
            <v>Kumbo Bangam</v>
          </cell>
          <cell r="G1687" t="str">
            <v>P4</v>
          </cell>
          <cell r="H1687" t="str">
            <v>Grid-Gen</v>
          </cell>
          <cell r="I1687" t="str">
            <v>On Air</v>
          </cell>
          <cell r="J1687" t="str">
            <v>Outdoor</v>
          </cell>
          <cell r="K1687" t="str">
            <v>AC</v>
          </cell>
          <cell r="L1687" t="str">
            <v>I-Eng</v>
          </cell>
          <cell r="M1687" t="str">
            <v>Kumbo</v>
          </cell>
          <cell r="N1687" t="str">
            <v>Bui</v>
          </cell>
          <cell r="O1687" t="str">
            <v>Kumbo</v>
          </cell>
          <cell r="S1687" t="str">
            <v>Vensa Mohammadu</v>
          </cell>
          <cell r="T1687" t="str">
            <v>GEORGES NAKHOUL</v>
          </cell>
          <cell r="U1687" t="str">
            <v>I H S</v>
          </cell>
        </row>
        <row r="1688">
          <cell r="A1688" t="str">
            <v>NRO_258</v>
          </cell>
          <cell r="B1688" t="str">
            <v>IHS_BMD_067</v>
          </cell>
          <cell r="C1688" t="str">
            <v>NRO_258</v>
          </cell>
          <cell r="D1688" t="str">
            <v>West</v>
          </cell>
          <cell r="E1688" t="str">
            <v>North West</v>
          </cell>
          <cell r="F1688" t="str">
            <v>Sop-MTN</v>
          </cell>
          <cell r="G1688" t="str">
            <v>P4</v>
          </cell>
          <cell r="H1688" t="str">
            <v>Grid-Gen</v>
          </cell>
          <cell r="I1688" t="str">
            <v>On Air</v>
          </cell>
          <cell r="J1688" t="str">
            <v>Outdoor</v>
          </cell>
          <cell r="K1688" t="str">
            <v>AC</v>
          </cell>
          <cell r="L1688" t="str">
            <v>I-Eng</v>
          </cell>
          <cell r="M1688" t="str">
            <v>Kumbo</v>
          </cell>
          <cell r="N1688" t="str">
            <v>Bui</v>
          </cell>
          <cell r="O1688" t="str">
            <v>Jakiri</v>
          </cell>
          <cell r="S1688" t="str">
            <v>Vensa Mohammadu</v>
          </cell>
          <cell r="T1688" t="str">
            <v>GEORGES NAKHOUL</v>
          </cell>
          <cell r="U1688" t="str">
            <v>I H S</v>
          </cell>
        </row>
        <row r="1689">
          <cell r="A1689" t="str">
            <v>NRO_217</v>
          </cell>
          <cell r="B1689" t="str">
            <v>IHS_BMD_070</v>
          </cell>
          <cell r="C1689" t="str">
            <v>NRO_217</v>
          </cell>
          <cell r="D1689" t="str">
            <v>West</v>
          </cell>
          <cell r="E1689" t="str">
            <v>North West</v>
          </cell>
          <cell r="F1689" t="str">
            <v>Mbingo-MTN</v>
          </cell>
          <cell r="G1689" t="str">
            <v>P4</v>
          </cell>
          <cell r="H1689" t="str">
            <v>Grid-Gen</v>
          </cell>
          <cell r="I1689" t="str">
            <v>On Air</v>
          </cell>
          <cell r="J1689" t="str">
            <v>Outdoor</v>
          </cell>
          <cell r="K1689" t="str">
            <v>AC</v>
          </cell>
          <cell r="L1689" t="str">
            <v>I-Eng</v>
          </cell>
          <cell r="M1689" t="str">
            <v>Kumbo</v>
          </cell>
          <cell r="N1689" t="str">
            <v>Boyo</v>
          </cell>
          <cell r="O1689" t="str">
            <v>Belo</v>
          </cell>
          <cell r="S1689" t="str">
            <v>Vensa Mohammadu</v>
          </cell>
          <cell r="T1689" t="str">
            <v>GEORGES NAKHOUL</v>
          </cell>
          <cell r="U1689" t="str">
            <v>I H S</v>
          </cell>
        </row>
        <row r="1690">
          <cell r="A1690" t="str">
            <v>NRO_041</v>
          </cell>
          <cell r="B1690" t="str">
            <v>IHS_BMD_072</v>
          </cell>
          <cell r="C1690" t="str">
            <v>NRO_041</v>
          </cell>
          <cell r="D1690" t="str">
            <v>West</v>
          </cell>
          <cell r="E1690" t="str">
            <v>North West</v>
          </cell>
          <cell r="F1690" t="str">
            <v>MUCHEMNI FUNDONG</v>
          </cell>
          <cell r="G1690" t="str">
            <v>P4</v>
          </cell>
          <cell r="H1690" t="str">
            <v>Grid-Gen</v>
          </cell>
          <cell r="I1690" t="str">
            <v>On Air</v>
          </cell>
          <cell r="J1690" t="str">
            <v>Indoor</v>
          </cell>
          <cell r="K1690" t="str">
            <v>AC</v>
          </cell>
          <cell r="L1690" t="str">
            <v>I-Eng</v>
          </cell>
          <cell r="M1690" t="str">
            <v>Kumbo</v>
          </cell>
          <cell r="N1690" t="str">
            <v>Boyo</v>
          </cell>
          <cell r="O1690" t="str">
            <v>Fundong</v>
          </cell>
          <cell r="S1690" t="str">
            <v>Vensa Mohammadu</v>
          </cell>
          <cell r="T1690" t="str">
            <v>GEORGES NAKHOUL</v>
          </cell>
          <cell r="U1690" t="str">
            <v>I H S</v>
          </cell>
        </row>
        <row r="1691">
          <cell r="A1691" t="str">
            <v>NRO_098</v>
          </cell>
          <cell r="B1691" t="str">
            <v>IHS_BMD_2252</v>
          </cell>
          <cell r="C1691" t="str">
            <v>NRO_098</v>
          </cell>
          <cell r="D1691" t="str">
            <v>West</v>
          </cell>
          <cell r="E1691" t="str">
            <v>North West</v>
          </cell>
          <cell r="F1691" t="str">
            <v>Djottin</v>
          </cell>
          <cell r="G1691" t="str">
            <v>P5</v>
          </cell>
          <cell r="H1691" t="str">
            <v>Gen Only</v>
          </cell>
          <cell r="I1691" t="str">
            <v>On Air</v>
          </cell>
          <cell r="J1691" t="str">
            <v>Outdoor</v>
          </cell>
          <cell r="K1691" t="str">
            <v>AC</v>
          </cell>
          <cell r="L1691" t="str">
            <v>I-Eng</v>
          </cell>
          <cell r="M1691" t="str">
            <v>Kumbo</v>
          </cell>
          <cell r="N1691" t="str">
            <v>Bui</v>
          </cell>
          <cell r="O1691" t="str">
            <v>Nkor</v>
          </cell>
          <cell r="S1691" t="str">
            <v>Vensa Mohammadu</v>
          </cell>
          <cell r="T1691" t="str">
            <v>GEORGES NAKHOUL</v>
          </cell>
          <cell r="U1691" t="str">
            <v>I H S</v>
          </cell>
        </row>
        <row r="1692">
          <cell r="A1692" t="str">
            <v>NRO_031</v>
          </cell>
          <cell r="B1692" t="str">
            <v>IHS_BMD_203</v>
          </cell>
          <cell r="C1692" t="str">
            <v>NRO_031</v>
          </cell>
          <cell r="D1692" t="str">
            <v>West</v>
          </cell>
          <cell r="E1692" t="str">
            <v>North West</v>
          </cell>
          <cell r="F1692" t="str">
            <v>Bingo-IHS</v>
          </cell>
          <cell r="G1692" t="str">
            <v>P5</v>
          </cell>
          <cell r="H1692" t="str">
            <v>Grid-Gen</v>
          </cell>
          <cell r="I1692" t="str">
            <v>On Air</v>
          </cell>
          <cell r="J1692" t="str">
            <v>Outdoor</v>
          </cell>
          <cell r="K1692" t="str">
            <v>AC</v>
          </cell>
          <cell r="L1692" t="str">
            <v>I-Eng</v>
          </cell>
          <cell r="M1692" t="str">
            <v>Kumbo</v>
          </cell>
          <cell r="N1692" t="str">
            <v>Boyo</v>
          </cell>
          <cell r="O1692" t="str">
            <v>Belo</v>
          </cell>
          <cell r="S1692" t="str">
            <v>Vensa Mohammadu</v>
          </cell>
          <cell r="T1692" t="str">
            <v>GEORGES NAKHOUL</v>
          </cell>
          <cell r="U1692" t="str">
            <v>I H S</v>
          </cell>
        </row>
        <row r="1693">
          <cell r="A1693" t="str">
            <v>NRO_032</v>
          </cell>
          <cell r="B1693" t="str">
            <v>IHS_BMD_069</v>
          </cell>
          <cell r="C1693" t="str">
            <v>NRO_032</v>
          </cell>
          <cell r="D1693" t="str">
            <v>West</v>
          </cell>
          <cell r="E1693" t="str">
            <v>North West</v>
          </cell>
          <cell r="F1693" t="str">
            <v>Belo</v>
          </cell>
          <cell r="G1693" t="str">
            <v>P5</v>
          </cell>
          <cell r="H1693" t="str">
            <v>Grid-Gen</v>
          </cell>
          <cell r="I1693" t="str">
            <v>On Air</v>
          </cell>
          <cell r="J1693" t="str">
            <v>Outdoor</v>
          </cell>
          <cell r="K1693" t="str">
            <v>AC</v>
          </cell>
          <cell r="L1693" t="str">
            <v>I-Eng</v>
          </cell>
          <cell r="M1693" t="str">
            <v>Kumbo</v>
          </cell>
          <cell r="N1693" t="str">
            <v>Boyo</v>
          </cell>
          <cell r="O1693" t="str">
            <v>belo</v>
          </cell>
          <cell r="S1693" t="str">
            <v>Vensa Mohammadu</v>
          </cell>
          <cell r="T1693" t="str">
            <v>GEORGES NAKHOUL</v>
          </cell>
          <cell r="U1693" t="str">
            <v>I H S</v>
          </cell>
        </row>
        <row r="1694">
          <cell r="A1694" t="str">
            <v>NRO_230</v>
          </cell>
          <cell r="B1694" t="str">
            <v>IHS_BMD_096</v>
          </cell>
          <cell r="C1694" t="str">
            <v>NRO_230</v>
          </cell>
          <cell r="D1694" t="str">
            <v>West</v>
          </cell>
          <cell r="E1694" t="str">
            <v>North West</v>
          </cell>
          <cell r="F1694" t="str">
            <v>Sabongari-NRO</v>
          </cell>
          <cell r="G1694" t="str">
            <v>P5</v>
          </cell>
          <cell r="H1694" t="str">
            <v>Hybrid-Gen</v>
          </cell>
          <cell r="I1694" t="str">
            <v>On Air</v>
          </cell>
          <cell r="J1694" t="str">
            <v>Outdoor</v>
          </cell>
          <cell r="K1694" t="str">
            <v>AC</v>
          </cell>
          <cell r="L1694" t="str">
            <v>I-Eng</v>
          </cell>
          <cell r="M1694" t="str">
            <v>Kumbo</v>
          </cell>
          <cell r="N1694" t="str">
            <v>Donga Mantoum</v>
          </cell>
          <cell r="O1694" t="str">
            <v>Nwa</v>
          </cell>
          <cell r="S1694" t="str">
            <v>Vensa Mohammadu</v>
          </cell>
          <cell r="T1694" t="str">
            <v>GEORGES NAKHOUL</v>
          </cell>
          <cell r="U1694" t="str">
            <v>I H S</v>
          </cell>
        </row>
        <row r="1695">
          <cell r="A1695" t="str">
            <v>NRO_237</v>
          </cell>
          <cell r="B1695" t="str">
            <v>IHS_BMD_095</v>
          </cell>
          <cell r="C1695" t="str">
            <v>NRO_237</v>
          </cell>
          <cell r="D1695" t="str">
            <v>West</v>
          </cell>
          <cell r="E1695" t="str">
            <v>North West</v>
          </cell>
          <cell r="F1695" t="str">
            <v>Misaje</v>
          </cell>
          <cell r="G1695" t="str">
            <v>P5</v>
          </cell>
          <cell r="H1695" t="str">
            <v>Solar-Gen</v>
          </cell>
          <cell r="I1695" t="str">
            <v>On Air</v>
          </cell>
          <cell r="J1695" t="str">
            <v>Outdoor</v>
          </cell>
          <cell r="K1695" t="str">
            <v>AC</v>
          </cell>
          <cell r="L1695" t="str">
            <v>I-Eng</v>
          </cell>
          <cell r="M1695" t="str">
            <v>Kumbo</v>
          </cell>
          <cell r="N1695" t="str">
            <v>Donga Mantoum</v>
          </cell>
          <cell r="O1695" t="str">
            <v>Misaje</v>
          </cell>
          <cell r="S1695" t="str">
            <v>Vensa Mohammadu</v>
          </cell>
          <cell r="T1695" t="str">
            <v>GEORGES NAKHOUL</v>
          </cell>
          <cell r="U1695" t="str">
            <v>I H S</v>
          </cell>
        </row>
        <row r="1696">
          <cell r="A1696" t="str">
            <v>NRO_023</v>
          </cell>
          <cell r="B1696" t="str">
            <v>IHS_BAF_104</v>
          </cell>
          <cell r="C1696" t="str">
            <v>NRO_023</v>
          </cell>
          <cell r="D1696" t="str">
            <v>West</v>
          </cell>
          <cell r="E1696" t="str">
            <v>North West</v>
          </cell>
          <cell r="F1696" t="str">
            <v>Binka</v>
          </cell>
          <cell r="G1696" t="str">
            <v>P5</v>
          </cell>
          <cell r="H1696" t="str">
            <v>Gen Only</v>
          </cell>
          <cell r="I1696" t="str">
            <v>On Air</v>
          </cell>
          <cell r="J1696" t="str">
            <v>Outdoor</v>
          </cell>
          <cell r="K1696" t="str">
            <v>AC</v>
          </cell>
          <cell r="L1696" t="str">
            <v>I-Eng</v>
          </cell>
          <cell r="M1696" t="str">
            <v>Kumbo</v>
          </cell>
          <cell r="N1696" t="str">
            <v>Donga Mantoum</v>
          </cell>
          <cell r="O1696" t="str">
            <v>Nkambe</v>
          </cell>
          <cell r="S1696" t="str">
            <v>Vensa Mohammadu</v>
          </cell>
          <cell r="T1696" t="str">
            <v>GEORGES NAKHOUL</v>
          </cell>
          <cell r="U1696" t="str">
            <v>I H S</v>
          </cell>
        </row>
        <row r="1697">
          <cell r="A1697" t="str">
            <v>NRO_079</v>
          </cell>
          <cell r="B1697" t="str">
            <v>IHS_BMD_2215</v>
          </cell>
          <cell r="C1697" t="str">
            <v>NRO_079</v>
          </cell>
          <cell r="D1697" t="str">
            <v>West</v>
          </cell>
          <cell r="E1697" t="str">
            <v>North West</v>
          </cell>
          <cell r="F1697" t="str">
            <v>Abuh Ngun</v>
          </cell>
          <cell r="G1697" t="str">
            <v>P5</v>
          </cell>
          <cell r="H1697" t="str">
            <v>Hybrid-Gen</v>
          </cell>
          <cell r="I1697" t="str">
            <v>On Air</v>
          </cell>
          <cell r="J1697" t="str">
            <v>Outdoor</v>
          </cell>
          <cell r="K1697" t="str">
            <v>AC</v>
          </cell>
          <cell r="L1697" t="str">
            <v>I-Eng</v>
          </cell>
          <cell r="M1697" t="str">
            <v>Kumbo</v>
          </cell>
          <cell r="N1697" t="str">
            <v>Boyo</v>
          </cell>
          <cell r="O1697" t="str">
            <v>Fundong</v>
          </cell>
          <cell r="S1697" t="str">
            <v>Vensa Mohammadu</v>
          </cell>
          <cell r="T1697" t="str">
            <v>GEORGES NAKHOUL</v>
          </cell>
          <cell r="U1697" t="str">
            <v>I H S</v>
          </cell>
        </row>
        <row r="1698">
          <cell r="A1698" t="str">
            <v>NRO_038</v>
          </cell>
          <cell r="B1698" t="str">
            <v>IHS_BMD_041</v>
          </cell>
          <cell r="C1698" t="str">
            <v>NRO_038</v>
          </cell>
          <cell r="D1698" t="str">
            <v>West</v>
          </cell>
          <cell r="E1698" t="str">
            <v>North West</v>
          </cell>
          <cell r="F1698" t="str">
            <v>Bamessing-IHS</v>
          </cell>
          <cell r="G1698" t="str">
            <v>P5</v>
          </cell>
          <cell r="H1698" t="str">
            <v>Grid-Gen</v>
          </cell>
          <cell r="I1698" t="str">
            <v>On Air</v>
          </cell>
          <cell r="J1698" t="str">
            <v>Outdoor</v>
          </cell>
          <cell r="K1698" t="str">
            <v>AC</v>
          </cell>
          <cell r="L1698" t="str">
            <v>I-Eng</v>
          </cell>
          <cell r="M1698" t="str">
            <v>Kumbo</v>
          </cell>
          <cell r="N1698" t="str">
            <v>Ngo-Ketunjia</v>
          </cell>
          <cell r="O1698" t="str">
            <v>Ndop</v>
          </cell>
          <cell r="S1698" t="str">
            <v>Vensa Mohammadu</v>
          </cell>
          <cell r="T1698" t="str">
            <v>GEORGES NAKHOUL</v>
          </cell>
          <cell r="U1698" t="str">
            <v>I H S</v>
          </cell>
        </row>
        <row r="1699">
          <cell r="A1699" t="str">
            <v>NRO_259</v>
          </cell>
          <cell r="B1699" t="str">
            <v>IHS_BMD_058</v>
          </cell>
          <cell r="C1699" t="str">
            <v>NRO_259</v>
          </cell>
          <cell r="D1699" t="str">
            <v>West</v>
          </cell>
          <cell r="E1699" t="str">
            <v>North West</v>
          </cell>
          <cell r="F1699" t="str">
            <v>Baba-MTN</v>
          </cell>
          <cell r="G1699" t="str">
            <v>P5</v>
          </cell>
          <cell r="H1699" t="str">
            <v>Grid-Gen</v>
          </cell>
          <cell r="I1699" t="str">
            <v>On Air</v>
          </cell>
          <cell r="J1699" t="str">
            <v>Outdoor</v>
          </cell>
          <cell r="K1699" t="str">
            <v>AC</v>
          </cell>
          <cell r="L1699" t="str">
            <v>I-Eng</v>
          </cell>
          <cell r="M1699" t="str">
            <v>Kumbo</v>
          </cell>
          <cell r="N1699" t="str">
            <v>Ngo-Ketunjia</v>
          </cell>
          <cell r="O1699" t="str">
            <v>Babessi</v>
          </cell>
          <cell r="S1699" t="str">
            <v>Vensa Mohammadu</v>
          </cell>
          <cell r="T1699" t="str">
            <v>GEORGES NAKHOUL</v>
          </cell>
          <cell r="U1699" t="str">
            <v>I H S</v>
          </cell>
        </row>
        <row r="1700">
          <cell r="A1700" t="str">
            <v>NRO_058</v>
          </cell>
          <cell r="B1700" t="str">
            <v>IHS_BMD_071</v>
          </cell>
          <cell r="C1700" t="str">
            <v>NRO_058</v>
          </cell>
          <cell r="D1700" t="str">
            <v>West</v>
          </cell>
          <cell r="E1700" t="str">
            <v>North West</v>
          </cell>
          <cell r="F1700" t="str">
            <v>Babanki</v>
          </cell>
          <cell r="G1700" t="str">
            <v>P5</v>
          </cell>
          <cell r="H1700" t="str">
            <v>Grid-Gen</v>
          </cell>
          <cell r="I1700" t="str">
            <v>On Air</v>
          </cell>
          <cell r="J1700" t="str">
            <v>Outdoor</v>
          </cell>
          <cell r="K1700" t="str">
            <v>AC</v>
          </cell>
          <cell r="L1700" t="str">
            <v>I-Eng</v>
          </cell>
          <cell r="M1700" t="str">
            <v>Kumbo</v>
          </cell>
          <cell r="N1700" t="str">
            <v>Boyo</v>
          </cell>
          <cell r="O1700" t="str">
            <v>Tubah</v>
          </cell>
          <cell r="S1700" t="str">
            <v>Vensa Mohammadu</v>
          </cell>
          <cell r="T1700" t="str">
            <v>GEORGES NAKHOUL</v>
          </cell>
          <cell r="U1700" t="str">
            <v>I H S</v>
          </cell>
        </row>
        <row r="1701">
          <cell r="A1701" t="str">
            <v>  NRO_136 </v>
          </cell>
          <cell r="B1701" t="str">
            <v>IHS_BMD_0048</v>
          </cell>
          <cell r="C1701" t="str">
            <v>  NRO_136 </v>
          </cell>
          <cell r="D1701" t="str">
            <v>West</v>
          </cell>
          <cell r="E1701" t="str">
            <v>North West</v>
          </cell>
          <cell r="F1701" t="str">
            <v>Ndop Catholic Church</v>
          </cell>
          <cell r="G1701" t="str">
            <v>P4</v>
          </cell>
          <cell r="H1701" t="str">
            <v>Grid-Gen</v>
          </cell>
          <cell r="I1701">
            <v>0</v>
          </cell>
          <cell r="J1701" t="str">
            <v>Outdoor</v>
          </cell>
          <cell r="K1701" t="str">
            <v>AC</v>
          </cell>
          <cell r="L1701" t="str">
            <v>I-Eng</v>
          </cell>
          <cell r="M1701" t="str">
            <v>Kumbo</v>
          </cell>
          <cell r="N1701" t="str">
            <v>Ngo-Ketunjia</v>
          </cell>
          <cell r="O1701" t="str">
            <v>Ndop</v>
          </cell>
          <cell r="S1701" t="str">
            <v>Vensa Mohammadu</v>
          </cell>
          <cell r="T1701" t="str">
            <v>GEORGES NAKHOUL</v>
          </cell>
          <cell r="U1701" t="str">
            <v>I H S</v>
          </cell>
        </row>
        <row r="1702">
          <cell r="A1702" t="str">
            <v> NRO_137</v>
          </cell>
          <cell r="B1702" t="str">
            <v>IHS_BMD_204</v>
          </cell>
          <cell r="C1702" t="str">
            <v> NRO_137</v>
          </cell>
          <cell r="D1702" t="str">
            <v>West</v>
          </cell>
          <cell r="E1702" t="str">
            <v>North West</v>
          </cell>
          <cell r="F1702" t="str">
            <v>NDOP KAKE</v>
          </cell>
          <cell r="G1702" t="str">
            <v>P3</v>
          </cell>
          <cell r="H1702" t="str">
            <v>Grid-Gen</v>
          </cell>
          <cell r="I1702">
            <v>0</v>
          </cell>
          <cell r="J1702" t="str">
            <v>Outdoor</v>
          </cell>
          <cell r="K1702" t="str">
            <v>AC</v>
          </cell>
          <cell r="L1702" t="str">
            <v>I-Eng</v>
          </cell>
          <cell r="M1702" t="str">
            <v>Kumbo</v>
          </cell>
          <cell r="N1702" t="str">
            <v>Ngo-Ketunjia</v>
          </cell>
          <cell r="O1702" t="str">
            <v>Ndop</v>
          </cell>
          <cell r="S1702" t="str">
            <v>Vensa Mohammadu</v>
          </cell>
          <cell r="T1702" t="str">
            <v>GEORGES NAKHOUL</v>
          </cell>
          <cell r="U1702" t="str">
            <v>I H S</v>
          </cell>
        </row>
        <row r="1703">
          <cell r="A1703" t="str">
            <v>NRO_142</v>
          </cell>
          <cell r="B1703" t="str">
            <v>IHS_BMD_066</v>
          </cell>
          <cell r="C1703" t="str">
            <v>NRO_142</v>
          </cell>
          <cell r="D1703" t="str">
            <v>West</v>
          </cell>
          <cell r="E1703" t="str">
            <v>North West</v>
          </cell>
          <cell r="F1703" t="str">
            <v>Nkar</v>
          </cell>
          <cell r="G1703" t="str">
            <v>P4</v>
          </cell>
          <cell r="H1703" t="str">
            <v>Hybrid-Gen</v>
          </cell>
          <cell r="I1703" t="str">
            <v>On Air</v>
          </cell>
          <cell r="J1703" t="str">
            <v>Outdoor</v>
          </cell>
          <cell r="K1703" t="str">
            <v>AC</v>
          </cell>
          <cell r="L1703" t="str">
            <v>I-Eng</v>
          </cell>
          <cell r="M1703" t="str">
            <v>Kumbo</v>
          </cell>
          <cell r="N1703" t="str">
            <v>Bui</v>
          </cell>
          <cell r="O1703" t="str">
            <v>Jakiri</v>
          </cell>
          <cell r="S1703" t="str">
            <v>Vensa Mohammadu</v>
          </cell>
          <cell r="T1703" t="str">
            <v>GEORGES NAKHOUL</v>
          </cell>
          <cell r="U1703" t="str">
            <v>I H S</v>
          </cell>
        </row>
      </sheetData>
      <sheetData sheetId="10" refreshError="1">
        <row r="1">
          <cell r="A1" t="str">
            <v>Site ID</v>
          </cell>
          <cell r="B1" t="str">
            <v>Site Name</v>
          </cell>
          <cell r="C1" t="str">
            <v>Date mise "On Air"</v>
          </cell>
          <cell r="D1" t="str">
            <v>Batch</v>
          </cell>
          <cell r="E1" t="str">
            <v>Priorité SLA</v>
          </cell>
          <cell r="F1" t="str">
            <v>Typologie cible catalogue</v>
          </cell>
          <cell r="G1" t="str">
            <v>POWERCO</v>
          </cell>
        </row>
        <row r="2">
          <cell r="A2" t="str">
            <v>CTR_650</v>
          </cell>
          <cell r="B2" t="str">
            <v>ABOM PLATEAU</v>
          </cell>
          <cell r="C2">
            <v>44300</v>
          </cell>
          <cell r="D2" t="str">
            <v>273 sites</v>
          </cell>
          <cell r="E2" t="str">
            <v>P4</v>
          </cell>
          <cell r="F2" t="str">
            <v>Good Grid + GE</v>
          </cell>
          <cell r="G2" t="str">
            <v>CAMUSAT</v>
          </cell>
        </row>
        <row r="3">
          <cell r="A3" t="str">
            <v>CTR_636</v>
          </cell>
          <cell r="B3" t="str">
            <v>BTS-Mobile-Mbandjock</v>
          </cell>
          <cell r="D3" t="str">
            <v>273 sites</v>
          </cell>
          <cell r="E3" t="str">
            <v>P4</v>
          </cell>
          <cell r="F3" t="str">
            <v>HGB</v>
          </cell>
          <cell r="G3" t="str">
            <v>CAMUSAT</v>
          </cell>
        </row>
        <row r="4">
          <cell r="A4" t="str">
            <v>LIT_609</v>
          </cell>
          <cell r="B4" t="str">
            <v>Agape</v>
          </cell>
          <cell r="C4">
            <v>44442</v>
          </cell>
          <cell r="D4" t="str">
            <v>273 sites</v>
          </cell>
          <cell r="E4" t="str">
            <v>P4</v>
          </cell>
          <cell r="F4" t="str">
            <v>Good Grid no GE - 8h</v>
          </cell>
          <cell r="G4" t="str">
            <v>CAMUSAT</v>
          </cell>
        </row>
        <row r="5">
          <cell r="A5" t="str">
            <v>CTR_872</v>
          </cell>
          <cell r="B5" t="str">
            <v>Abom-Plateau-II</v>
          </cell>
          <cell r="C5">
            <v>44800</v>
          </cell>
          <cell r="D5" t="str">
            <v>OG22</v>
          </cell>
          <cell r="E5" t="str">
            <v>P4</v>
          </cell>
          <cell r="F5" t="str">
            <v>Good Grid + GE</v>
          </cell>
          <cell r="G5" t="str">
            <v>CAMUSAT</v>
          </cell>
        </row>
        <row r="6">
          <cell r="A6" t="str">
            <v>CTR_663</v>
          </cell>
          <cell r="B6" t="str">
            <v>AKOK</v>
          </cell>
          <cell r="C6">
            <v>44372</v>
          </cell>
          <cell r="D6" t="str">
            <v>273 sites</v>
          </cell>
          <cell r="E6" t="str">
            <v>P4</v>
          </cell>
          <cell r="F6" t="str">
            <v>Good Grid + Solar + GE</v>
          </cell>
          <cell r="G6" t="str">
            <v>CAMUSAT</v>
          </cell>
        </row>
        <row r="7">
          <cell r="A7" t="str">
            <v>CTR_745</v>
          </cell>
          <cell r="B7" t="str">
            <v>Ambassade-du-Gabon</v>
          </cell>
          <cell r="C7">
            <v>44281</v>
          </cell>
          <cell r="D7" t="str">
            <v>273 sites</v>
          </cell>
          <cell r="E7" t="str">
            <v>P4</v>
          </cell>
          <cell r="F7" t="str">
            <v>Good Grid no GE - 8h</v>
          </cell>
          <cell r="G7" t="str">
            <v>CAMUSAT</v>
          </cell>
        </row>
        <row r="8">
          <cell r="A8" t="str">
            <v>CTR_651</v>
          </cell>
          <cell r="B8" t="str">
            <v>Ayene</v>
          </cell>
          <cell r="C8">
            <v>44405</v>
          </cell>
          <cell r="D8" t="str">
            <v>273 sites</v>
          </cell>
          <cell r="E8" t="str">
            <v>P4</v>
          </cell>
          <cell r="F8" t="str">
            <v>Good Grid + GE</v>
          </cell>
          <cell r="G8" t="str">
            <v>CAMUSAT</v>
          </cell>
        </row>
        <row r="9">
          <cell r="A9" t="str">
            <v>CTR_755</v>
          </cell>
          <cell r="B9" t="str">
            <v>Ba'aba</v>
          </cell>
          <cell r="C9">
            <v>44474</v>
          </cell>
          <cell r="D9" t="str">
            <v>273 sites</v>
          </cell>
          <cell r="E9" t="str">
            <v>P4</v>
          </cell>
          <cell r="F9" t="str">
            <v>Bad Grid + GE</v>
          </cell>
          <cell r="G9" t="str">
            <v>CAMUSAT</v>
          </cell>
        </row>
        <row r="10">
          <cell r="A10" t="str">
            <v>OST_257</v>
          </cell>
          <cell r="B10" t="str">
            <v>Babete</v>
          </cell>
          <cell r="C10">
            <v>44430</v>
          </cell>
          <cell r="D10" t="str">
            <v>273 sites</v>
          </cell>
          <cell r="E10" t="str">
            <v>P4</v>
          </cell>
          <cell r="F10" t="str">
            <v>Hybrid Solar - S3</v>
          </cell>
          <cell r="G10" t="str">
            <v>CAMUSAT</v>
          </cell>
        </row>
        <row r="11">
          <cell r="A11" t="str">
            <v>LIT_648</v>
          </cell>
          <cell r="B11" t="str">
            <v>Babylone-Dispensaire</v>
          </cell>
          <cell r="C11">
            <v>44322</v>
          </cell>
          <cell r="D11" t="str">
            <v>273 sites</v>
          </cell>
          <cell r="E11" t="str">
            <v>P4</v>
          </cell>
          <cell r="F11" t="str">
            <v>Good Grid no GE - 12h</v>
          </cell>
          <cell r="G11" t="str">
            <v>CAMUSAT</v>
          </cell>
        </row>
        <row r="12">
          <cell r="A12" t="str">
            <v>EST_009</v>
          </cell>
          <cell r="B12" t="str">
            <v>ABONG MBANG CRTV</v>
          </cell>
          <cell r="C12">
            <v>44527</v>
          </cell>
          <cell r="D12" t="str">
            <v>Sites tiers</v>
          </cell>
          <cell r="E12" t="str">
            <v>P3</v>
          </cell>
          <cell r="F12" t="str">
            <v>Bad Grid + Solar + GE</v>
          </cell>
          <cell r="G12" t="str">
            <v>CAMUSAT</v>
          </cell>
        </row>
        <row r="13">
          <cell r="A13" t="str">
            <v>OST_258</v>
          </cell>
          <cell r="B13" t="str">
            <v>Badenkop</v>
          </cell>
          <cell r="C13">
            <v>44492</v>
          </cell>
          <cell r="D13" t="str">
            <v>273 sites</v>
          </cell>
          <cell r="E13" t="str">
            <v>P4</v>
          </cell>
          <cell r="F13" t="str">
            <v>Good Grid + GE</v>
          </cell>
          <cell r="G13" t="str">
            <v>CAMUSAT</v>
          </cell>
        </row>
        <row r="14">
          <cell r="A14" t="str">
            <v>EXN_239</v>
          </cell>
          <cell r="B14" t="str">
            <v>Badjouma-Zagam</v>
          </cell>
          <cell r="C14">
            <v>44435</v>
          </cell>
          <cell r="D14" t="str">
            <v>273 sites</v>
          </cell>
          <cell r="E14" t="str">
            <v>P4</v>
          </cell>
          <cell r="F14" t="str">
            <v>Hybrid Solar - S3</v>
          </cell>
          <cell r="G14" t="str">
            <v>CAMUSAT</v>
          </cell>
        </row>
        <row r="15">
          <cell r="A15" t="str">
            <v>EXN_202</v>
          </cell>
          <cell r="B15" t="str">
            <v>Bagarao</v>
          </cell>
          <cell r="C15">
            <v>44465</v>
          </cell>
          <cell r="D15" t="str">
            <v>273 sites</v>
          </cell>
          <cell r="E15" t="str">
            <v>P4</v>
          </cell>
          <cell r="F15" t="str">
            <v>Hybrid Solar - S3</v>
          </cell>
          <cell r="G15" t="str">
            <v>CAMUSAT</v>
          </cell>
        </row>
        <row r="16">
          <cell r="A16" t="str">
            <v>EXN_229</v>
          </cell>
          <cell r="B16" t="str">
            <v>Balda</v>
          </cell>
          <cell r="C16">
            <v>44445</v>
          </cell>
          <cell r="D16" t="str">
            <v>273 sites</v>
          </cell>
          <cell r="E16" t="str">
            <v>P4</v>
          </cell>
          <cell r="F16" t="str">
            <v>Hybrid Solar - S3</v>
          </cell>
          <cell r="G16" t="str">
            <v>CAMUSAT</v>
          </cell>
        </row>
        <row r="17">
          <cell r="A17" t="str">
            <v>OST_260</v>
          </cell>
          <cell r="B17" t="str">
            <v>Bamena</v>
          </cell>
          <cell r="C17">
            <v>44437</v>
          </cell>
          <cell r="D17" t="str">
            <v>273 sites</v>
          </cell>
          <cell r="E17" t="str">
            <v>P4</v>
          </cell>
          <cell r="F17" t="str">
            <v>HGB</v>
          </cell>
          <cell r="G17" t="str">
            <v>CAMUSAT</v>
          </cell>
        </row>
        <row r="18">
          <cell r="A18" t="str">
            <v>OST_274</v>
          </cell>
          <cell r="B18" t="str">
            <v>Bamoungoum</v>
          </cell>
          <cell r="C18">
            <v>44267</v>
          </cell>
          <cell r="D18" t="str">
            <v>273 sites</v>
          </cell>
          <cell r="E18" t="str">
            <v>P4</v>
          </cell>
          <cell r="F18" t="str">
            <v>Good Grid + GE</v>
          </cell>
          <cell r="G18" t="str">
            <v>CAMUSAT</v>
          </cell>
        </row>
        <row r="19">
          <cell r="A19" t="str">
            <v>OST_239</v>
          </cell>
          <cell r="B19" t="str">
            <v>Bandjoun iut</v>
          </cell>
          <cell r="C19">
            <v>44194</v>
          </cell>
          <cell r="D19" t="str">
            <v>273 sites</v>
          </cell>
          <cell r="E19" t="str">
            <v>P4</v>
          </cell>
          <cell r="F19" t="str">
            <v>Bad Grid + GE</v>
          </cell>
          <cell r="G19" t="str">
            <v>CAMUSAT</v>
          </cell>
        </row>
        <row r="20">
          <cell r="A20" t="str">
            <v>CTR_761</v>
          </cell>
          <cell r="B20" t="str">
            <v>Nkolbisson-II</v>
          </cell>
          <cell r="C20">
            <v>44506</v>
          </cell>
          <cell r="D20" t="str">
            <v>25 sites</v>
          </cell>
          <cell r="E20" t="str">
            <v>P4</v>
          </cell>
          <cell r="F20" t="str">
            <v>Good Grid + GE</v>
          </cell>
          <cell r="G20" t="str">
            <v>CAMUSAT</v>
          </cell>
        </row>
        <row r="21">
          <cell r="A21" t="str">
            <v>OST_259</v>
          </cell>
          <cell r="B21" t="str">
            <v>Bapa</v>
          </cell>
          <cell r="C21">
            <v>44261</v>
          </cell>
          <cell r="D21" t="str">
            <v>273 sites</v>
          </cell>
          <cell r="E21" t="str">
            <v>P4</v>
          </cell>
          <cell r="F21" t="str">
            <v>Hybrid Solar - S1</v>
          </cell>
          <cell r="G21" t="str">
            <v>CAMUSAT</v>
          </cell>
        </row>
        <row r="22">
          <cell r="A22" t="str">
            <v>CTR_722</v>
          </cell>
          <cell r="B22" t="str">
            <v>Bastos-ART-CAMTEL</v>
          </cell>
          <cell r="C22">
            <v>44484</v>
          </cell>
          <cell r="D22" t="str">
            <v>273 sites</v>
          </cell>
          <cell r="E22" t="str">
            <v>P4</v>
          </cell>
          <cell r="F22" t="str">
            <v>Good Grid + GE</v>
          </cell>
          <cell r="G22" t="str">
            <v>CAMUSAT</v>
          </cell>
        </row>
        <row r="23">
          <cell r="A23" t="str">
            <v>EST_134</v>
          </cell>
          <cell r="B23" t="str">
            <v>Adouma</v>
          </cell>
          <cell r="C23">
            <v>44529</v>
          </cell>
          <cell r="D23" t="str">
            <v>48 sites -2021</v>
          </cell>
          <cell r="E23" t="str">
            <v>P4</v>
          </cell>
          <cell r="F23" t="str">
            <v>Hybrid Solar - S3</v>
          </cell>
          <cell r="G23" t="str">
            <v>CAMUSAT</v>
          </cell>
        </row>
        <row r="24">
          <cell r="A24" t="str">
            <v>OST_243</v>
          </cell>
          <cell r="B24" t="str">
            <v>Batcham</v>
          </cell>
          <cell r="C24">
            <v>44438</v>
          </cell>
          <cell r="D24" t="str">
            <v>273 sites</v>
          </cell>
          <cell r="E24" t="str">
            <v>P4</v>
          </cell>
          <cell r="F24" t="str">
            <v>HGB</v>
          </cell>
          <cell r="G24" t="str">
            <v>CAMUSAT</v>
          </cell>
        </row>
        <row r="25">
          <cell r="A25" t="str">
            <v>OST_273</v>
          </cell>
          <cell r="B25" t="str">
            <v>Bato</v>
          </cell>
          <cell r="C25">
            <v>44271</v>
          </cell>
          <cell r="D25" t="str">
            <v>273 sites</v>
          </cell>
          <cell r="E25" t="str">
            <v>P4</v>
          </cell>
          <cell r="F25" t="str">
            <v>Bad Grid + GE</v>
          </cell>
          <cell r="G25" t="str">
            <v>CAMUSAT</v>
          </cell>
        </row>
        <row r="26">
          <cell r="A26" t="str">
            <v>OST_277</v>
          </cell>
          <cell r="B26" t="str">
            <v>Batoufam-Chefferie</v>
          </cell>
          <cell r="C26">
            <v>44272</v>
          </cell>
          <cell r="D26" t="str">
            <v>273 sites</v>
          </cell>
          <cell r="E26" t="str">
            <v>P4</v>
          </cell>
          <cell r="F26" t="str">
            <v>Good Grid + GE</v>
          </cell>
          <cell r="G26" t="str">
            <v>CAMUSAT</v>
          </cell>
        </row>
        <row r="27">
          <cell r="A27" t="str">
            <v>NRD_174</v>
          </cell>
          <cell r="B27" t="str">
            <v>Gra-Stade-Omnisport Roumde-Adja</v>
          </cell>
          <cell r="D27" t="str">
            <v>25 sites</v>
          </cell>
          <cell r="E27" t="str">
            <v>P4</v>
          </cell>
          <cell r="F27" t="str">
            <v>Good Grid + GE</v>
          </cell>
          <cell r="G27" t="str">
            <v>CAMUSAT</v>
          </cell>
        </row>
        <row r="28">
          <cell r="A28" t="str">
            <v>LIT_645</v>
          </cell>
          <cell r="B28" t="str">
            <v>Bberi-Excellence</v>
          </cell>
          <cell r="C28">
            <v>44440</v>
          </cell>
          <cell r="D28" t="str">
            <v>273 sites</v>
          </cell>
          <cell r="E28" t="str">
            <v>P4</v>
          </cell>
          <cell r="F28" t="str">
            <v>Good Grid no GE - 8h</v>
          </cell>
          <cell r="G28" t="str">
            <v>CAMUSAT</v>
          </cell>
        </row>
        <row r="29">
          <cell r="A29" t="str">
            <v>NRD_180</v>
          </cell>
          <cell r="B29" t="str">
            <v>Tchollire-Centre</v>
          </cell>
          <cell r="C29">
            <v>44399</v>
          </cell>
          <cell r="D29" t="str">
            <v>25 sites</v>
          </cell>
          <cell r="E29" t="str">
            <v>P4</v>
          </cell>
          <cell r="F29" t="str">
            <v>HGB</v>
          </cell>
          <cell r="G29" t="str">
            <v>CAMUSAT</v>
          </cell>
        </row>
        <row r="30">
          <cell r="A30" t="str">
            <v>LIT_649</v>
          </cell>
          <cell r="B30" t="str">
            <v>Bep-Cafrad</v>
          </cell>
          <cell r="C30">
            <v>44313</v>
          </cell>
          <cell r="D30" t="str">
            <v>273 sites</v>
          </cell>
          <cell r="E30" t="str">
            <v>P4</v>
          </cell>
          <cell r="F30" t="str">
            <v>Good Grid no GE - 12h</v>
          </cell>
          <cell r="G30" t="str">
            <v>CAMUSAT</v>
          </cell>
        </row>
        <row r="31">
          <cell r="A31" t="str">
            <v>ADM_159</v>
          </cell>
          <cell r="B31" t="str">
            <v>Bere-Camtel</v>
          </cell>
          <cell r="C31">
            <v>44369</v>
          </cell>
          <cell r="D31" t="str">
            <v>273 sites</v>
          </cell>
          <cell r="E31" t="str">
            <v>P3</v>
          </cell>
          <cell r="F31" t="str">
            <v>Hybrid Solar - S3</v>
          </cell>
          <cell r="G31" t="str">
            <v>CAMUSAT</v>
          </cell>
        </row>
        <row r="32">
          <cell r="A32" t="str">
            <v>ADM_133</v>
          </cell>
          <cell r="B32" t="str">
            <v>Berem-Gop</v>
          </cell>
          <cell r="C32">
            <v>44339</v>
          </cell>
          <cell r="D32" t="str">
            <v>273 sites</v>
          </cell>
          <cell r="E32" t="str">
            <v>P4</v>
          </cell>
          <cell r="F32" t="str">
            <v>Hybrid Solar - S3</v>
          </cell>
          <cell r="G32" t="str">
            <v>CAMUSAT</v>
          </cell>
        </row>
        <row r="33">
          <cell r="A33" t="str">
            <v>EST_120</v>
          </cell>
          <cell r="B33" t="str">
            <v>BERTOUA FORCE TYRE</v>
          </cell>
          <cell r="C33">
            <v>44485</v>
          </cell>
          <cell r="D33" t="str">
            <v>273 sites</v>
          </cell>
          <cell r="E33" t="str">
            <v>P4</v>
          </cell>
          <cell r="F33" t="str">
            <v>Medium Grid + GE</v>
          </cell>
          <cell r="G33" t="str">
            <v>CAMUSAT</v>
          </cell>
        </row>
        <row r="34">
          <cell r="A34" t="str">
            <v>EST_124</v>
          </cell>
          <cell r="B34" t="str">
            <v>BERTOUA METEO II</v>
          </cell>
          <cell r="C34">
            <v>44486</v>
          </cell>
          <cell r="D34" t="str">
            <v>273 sites</v>
          </cell>
          <cell r="E34" t="str">
            <v>P4</v>
          </cell>
          <cell r="F34" t="str">
            <v>Medium Grid + GE</v>
          </cell>
          <cell r="G34" t="str">
            <v>CAMUSAT</v>
          </cell>
        </row>
        <row r="35">
          <cell r="A35" t="str">
            <v>EST_131</v>
          </cell>
          <cell r="B35" t="str">
            <v>Bertoua-Lycee-Technique</v>
          </cell>
          <cell r="C35">
            <v>44346</v>
          </cell>
          <cell r="D35" t="str">
            <v>273 sites</v>
          </cell>
          <cell r="E35" t="str">
            <v>P4</v>
          </cell>
          <cell r="F35" t="str">
            <v>Bad Grid + GE</v>
          </cell>
          <cell r="G35" t="str">
            <v>CAMUSAT</v>
          </cell>
        </row>
        <row r="36">
          <cell r="A36" t="str">
            <v>OST_268</v>
          </cell>
          <cell r="B36" t="str">
            <v>Bfsam-Toungan-Lycee</v>
          </cell>
          <cell r="C36">
            <v>44494</v>
          </cell>
          <cell r="D36" t="str">
            <v>273 sites</v>
          </cell>
          <cell r="E36" t="str">
            <v>P4</v>
          </cell>
          <cell r="F36" t="str">
            <v>Good Grid + GE</v>
          </cell>
          <cell r="G36" t="str">
            <v>CAMUSAT</v>
          </cell>
        </row>
        <row r="37">
          <cell r="A37" t="str">
            <v>CTR_556</v>
          </cell>
          <cell r="B37" t="str">
            <v>BITENG GP</v>
          </cell>
          <cell r="C37">
            <v>44313</v>
          </cell>
          <cell r="D37" t="str">
            <v>273 sites</v>
          </cell>
          <cell r="E37" t="str">
            <v>P4</v>
          </cell>
          <cell r="F37" t="str">
            <v>Good Grid no GE - 8h</v>
          </cell>
          <cell r="G37" t="str">
            <v>CAMUSAT</v>
          </cell>
        </row>
        <row r="38">
          <cell r="A38" t="str">
            <v>CTR_705</v>
          </cell>
          <cell r="B38" t="str">
            <v>Biteng-OKUI</v>
          </cell>
          <cell r="C38">
            <v>44490</v>
          </cell>
          <cell r="D38" t="str">
            <v>273 sites</v>
          </cell>
          <cell r="E38" t="str">
            <v>P4</v>
          </cell>
          <cell r="F38" t="str">
            <v>Medium Grid + GE</v>
          </cell>
          <cell r="G38" t="str">
            <v>CAMUSAT</v>
          </cell>
        </row>
        <row r="39">
          <cell r="A39" t="str">
            <v>LIT_730</v>
          </cell>
          <cell r="B39" t="str">
            <v>Makepe-Conteneur</v>
          </cell>
          <cell r="C39">
            <v>44440</v>
          </cell>
          <cell r="D39" t="str">
            <v>48 sites -2021</v>
          </cell>
          <cell r="E39" t="str">
            <v>P4</v>
          </cell>
          <cell r="F39" t="str">
            <v>Good Grid no GE - 8h</v>
          </cell>
          <cell r="G39" t="str">
            <v>CAMUSAT</v>
          </cell>
        </row>
        <row r="40">
          <cell r="A40" t="str">
            <v>LIT_568</v>
          </cell>
          <cell r="B40" t="str">
            <v>Bobongo-II</v>
          </cell>
          <cell r="C40">
            <v>44152</v>
          </cell>
          <cell r="D40" t="str">
            <v>273 sites</v>
          </cell>
          <cell r="E40" t="str">
            <v>P4</v>
          </cell>
          <cell r="F40" t="str">
            <v>Medium Grid + GE</v>
          </cell>
          <cell r="G40" t="str">
            <v>CAMUSAT</v>
          </cell>
        </row>
        <row r="41">
          <cell r="A41" t="str">
            <v>EXN_191</v>
          </cell>
          <cell r="B41" t="str">
            <v>BOGO MARCHE</v>
          </cell>
          <cell r="C41">
            <v>44441</v>
          </cell>
          <cell r="D41" t="str">
            <v>273 sites</v>
          </cell>
          <cell r="E41" t="str">
            <v>P4</v>
          </cell>
          <cell r="F41" t="str">
            <v>Bad Grid + GE</v>
          </cell>
          <cell r="G41" t="str">
            <v>CAMUSAT</v>
          </cell>
        </row>
        <row r="42">
          <cell r="A42" t="str">
            <v>LIT_564</v>
          </cell>
          <cell r="B42" t="str">
            <v>Bois-des-Singes</v>
          </cell>
          <cell r="C42">
            <v>44286</v>
          </cell>
          <cell r="D42" t="str">
            <v>273 sites</v>
          </cell>
          <cell r="E42" t="str">
            <v>P4</v>
          </cell>
          <cell r="F42" t="str">
            <v>Medium Grid + GE</v>
          </cell>
          <cell r="G42" t="str">
            <v>CAMUSAT</v>
          </cell>
        </row>
        <row r="43">
          <cell r="A43" t="str">
            <v>LIT_610</v>
          </cell>
          <cell r="B43" t="str">
            <v>Bonamoutongo-II</v>
          </cell>
          <cell r="C43">
            <v>44440</v>
          </cell>
          <cell r="D43" t="str">
            <v>273 sites</v>
          </cell>
          <cell r="E43" t="str">
            <v>P4</v>
          </cell>
          <cell r="F43" t="str">
            <v>Good Grid + GE</v>
          </cell>
          <cell r="G43" t="str">
            <v>CAMUSAT</v>
          </cell>
        </row>
        <row r="44">
          <cell r="A44" t="str">
            <v>CTR_838</v>
          </cell>
          <cell r="B44" t="str">
            <v>Afanoya II remplace Zamengoue-II</v>
          </cell>
          <cell r="C44">
            <v>44499</v>
          </cell>
          <cell r="D44" t="str">
            <v>48 sites -2021</v>
          </cell>
          <cell r="E44" t="str">
            <v>P4</v>
          </cell>
          <cell r="F44" t="str">
            <v>Medium Grid + GE</v>
          </cell>
          <cell r="G44" t="str">
            <v>CAMUSAT</v>
          </cell>
        </row>
        <row r="45">
          <cell r="A45" t="str">
            <v>LIT_641</v>
          </cell>
          <cell r="B45" t="str">
            <v>Bonendale-II</v>
          </cell>
          <cell r="C45">
            <v>44440</v>
          </cell>
          <cell r="D45" t="str">
            <v>273 sites</v>
          </cell>
          <cell r="E45" t="str">
            <v>P4</v>
          </cell>
          <cell r="F45" t="str">
            <v>Good Grid + GE</v>
          </cell>
          <cell r="G45" t="str">
            <v>CAMUSAT</v>
          </cell>
        </row>
        <row r="46">
          <cell r="A46" t="str">
            <v>LIT_615</v>
          </cell>
          <cell r="B46" t="str">
            <v>Bonewonda-III</v>
          </cell>
          <cell r="C46">
            <v>44464</v>
          </cell>
          <cell r="D46" t="str">
            <v>273 sites</v>
          </cell>
          <cell r="E46" t="str">
            <v>P4</v>
          </cell>
          <cell r="F46" t="str">
            <v>Good Grid no GE - 8h</v>
          </cell>
          <cell r="G46" t="str">
            <v>CAMUSAT</v>
          </cell>
        </row>
        <row r="47">
          <cell r="A47" t="str">
            <v>CTR_791</v>
          </cell>
          <cell r="B47" t="str">
            <v>Ayene-II</v>
          </cell>
          <cell r="C47">
            <v>44724</v>
          </cell>
          <cell r="D47" t="str">
            <v>OG22</v>
          </cell>
          <cell r="E47" t="str">
            <v>P4</v>
          </cell>
          <cell r="F47" t="str">
            <v>Good Grid no GE - 8h</v>
          </cell>
          <cell r="G47" t="str">
            <v>CAMUSAT</v>
          </cell>
        </row>
        <row r="48">
          <cell r="A48" t="str">
            <v>ADM_162</v>
          </cell>
          <cell r="B48" t="str">
            <v>Borongo</v>
          </cell>
          <cell r="C48">
            <v>44280</v>
          </cell>
          <cell r="D48" t="str">
            <v>273 sites</v>
          </cell>
          <cell r="E48" t="str">
            <v>P4</v>
          </cell>
          <cell r="F48" t="str">
            <v>Bad Grid + GE</v>
          </cell>
          <cell r="G48" t="str">
            <v>CAMUSAT</v>
          </cell>
        </row>
        <row r="49">
          <cell r="A49" t="str">
            <v>NRD_167</v>
          </cell>
          <cell r="B49" t="str">
            <v>Bouba-Ndjida-Park</v>
          </cell>
          <cell r="D49" t="str">
            <v>273 sites</v>
          </cell>
          <cell r="E49" t="str">
            <v>P4</v>
          </cell>
          <cell r="F49" t="str">
            <v>Hybrid Solar - S3</v>
          </cell>
          <cell r="G49" t="str">
            <v>CAMUSAT</v>
          </cell>
        </row>
        <row r="50">
          <cell r="A50" t="str">
            <v>LIT_643</v>
          </cell>
          <cell r="B50" t="str">
            <v>Bsadi-Lycee</v>
          </cell>
          <cell r="C50">
            <v>44222</v>
          </cell>
          <cell r="D50" t="str">
            <v>273 sites</v>
          </cell>
          <cell r="E50" t="str">
            <v>P4</v>
          </cell>
          <cell r="F50" t="str">
            <v>Good Grid no GE - 12h</v>
          </cell>
          <cell r="G50" t="str">
            <v>CAMUSAT</v>
          </cell>
        </row>
        <row r="51">
          <cell r="A51" t="str">
            <v>LIT_616</v>
          </cell>
          <cell r="B51" t="str">
            <v>Bucavoyage</v>
          </cell>
          <cell r="C51">
            <v>44461</v>
          </cell>
          <cell r="D51" t="str">
            <v>273 sites</v>
          </cell>
          <cell r="E51" t="str">
            <v>P4</v>
          </cell>
          <cell r="F51" t="str">
            <v>Good Grid no GE - 8h</v>
          </cell>
          <cell r="G51" t="str">
            <v>CAMUSAT</v>
          </cell>
        </row>
        <row r="52">
          <cell r="A52" t="str">
            <v>CTR_595</v>
          </cell>
          <cell r="B52" t="str">
            <v>CAMP SONEL</v>
          </cell>
          <cell r="C52">
            <v>44316</v>
          </cell>
          <cell r="D52" t="str">
            <v>273 sites</v>
          </cell>
          <cell r="E52" t="str">
            <v>P4</v>
          </cell>
          <cell r="F52" t="str">
            <v>Good Grid no GE - 8h</v>
          </cell>
          <cell r="G52" t="str">
            <v>CAMUSAT</v>
          </cell>
        </row>
        <row r="53">
          <cell r="A53" t="str">
            <v>SUD_085</v>
          </cell>
          <cell r="B53" t="str">
            <v>Campo-Maan</v>
          </cell>
          <cell r="C53">
            <v>44433</v>
          </cell>
          <cell r="D53" t="str">
            <v>273 sites</v>
          </cell>
          <cell r="E53" t="str">
            <v>P4</v>
          </cell>
          <cell r="F53" t="str">
            <v>Hybrid Solar - S3</v>
          </cell>
          <cell r="G53" t="str">
            <v>CAMUSAT</v>
          </cell>
        </row>
        <row r="54">
          <cell r="A54" t="str">
            <v>LIT_656</v>
          </cell>
          <cell r="B54" t="str">
            <v>Cité-Berge-EPC</v>
          </cell>
          <cell r="C54">
            <v>44453</v>
          </cell>
          <cell r="D54" t="str">
            <v>273 sites</v>
          </cell>
          <cell r="E54" t="str">
            <v>P4</v>
          </cell>
          <cell r="F54" t="str">
            <v>Medium Grid + GE</v>
          </cell>
          <cell r="G54" t="str">
            <v>CAMUSAT</v>
          </cell>
        </row>
        <row r="55">
          <cell r="A55" t="str">
            <v>CTR_879</v>
          </cell>
          <cell r="B55" t="str">
            <v>Ba'aba II remplace BIYOUHA</v>
          </cell>
          <cell r="C55">
            <v>44826</v>
          </cell>
          <cell r="D55" t="str">
            <v>OG22</v>
          </cell>
          <cell r="E55" t="str">
            <v>P4</v>
          </cell>
          <cell r="F55" t="str">
            <v>HGB</v>
          </cell>
          <cell r="G55" t="str">
            <v>CAMUSAT</v>
          </cell>
        </row>
        <row r="56">
          <cell r="A56" t="str">
            <v>CTR_579</v>
          </cell>
          <cell r="B56" t="str">
            <v>Cradat</v>
          </cell>
          <cell r="C56">
            <v>44307</v>
          </cell>
          <cell r="D56" t="str">
            <v>273 sites</v>
          </cell>
          <cell r="E56" t="str">
            <v>P4</v>
          </cell>
          <cell r="F56" t="str">
            <v>Good Grid + GE</v>
          </cell>
          <cell r="G56" t="str">
            <v>CAMUSAT</v>
          </cell>
        </row>
        <row r="57">
          <cell r="A57" t="str">
            <v>LIT_651</v>
          </cell>
          <cell r="B57" t="str">
            <v>Deido-Marche</v>
          </cell>
          <cell r="C57">
            <v>44304</v>
          </cell>
          <cell r="D57" t="str">
            <v>273 sites</v>
          </cell>
          <cell r="E57" t="str">
            <v>P4</v>
          </cell>
          <cell r="F57" t="str">
            <v>Good Grid no GE - 12h</v>
          </cell>
          <cell r="G57" t="str">
            <v>CAMUSAT</v>
          </cell>
        </row>
        <row r="58">
          <cell r="A58" t="str">
            <v>LIT_583</v>
          </cell>
          <cell r="B58" t="str">
            <v>Dibamba</v>
          </cell>
          <cell r="C58">
            <v>44232</v>
          </cell>
          <cell r="D58" t="str">
            <v>273 sites</v>
          </cell>
          <cell r="E58" t="str">
            <v>P4</v>
          </cell>
          <cell r="F58" t="str">
            <v>Good Grid + GE</v>
          </cell>
          <cell r="G58" t="str">
            <v>CAMUSAT</v>
          </cell>
        </row>
        <row r="59">
          <cell r="A59" t="str">
            <v>LIT_617</v>
          </cell>
          <cell r="B59" t="str">
            <v>Dibamba-centrale-electrique</v>
          </cell>
          <cell r="C59">
            <v>44245</v>
          </cell>
          <cell r="D59" t="str">
            <v>273 sites</v>
          </cell>
          <cell r="E59" t="str">
            <v>P4</v>
          </cell>
          <cell r="F59" t="str">
            <v>Medium Grid + GE</v>
          </cell>
          <cell r="G59" t="str">
            <v>CAMUSAT</v>
          </cell>
        </row>
        <row r="60">
          <cell r="A60" t="str">
            <v>EXN_196</v>
          </cell>
          <cell r="B60" t="str">
            <v>DIGUIRWO 2</v>
          </cell>
          <cell r="C60">
            <v>44499</v>
          </cell>
          <cell r="D60" t="str">
            <v>273 sites</v>
          </cell>
          <cell r="E60" t="str">
            <v>P4</v>
          </cell>
          <cell r="F60" t="str">
            <v>Good Grid + GE</v>
          </cell>
          <cell r="G60" t="str">
            <v>CAMUSAT</v>
          </cell>
        </row>
        <row r="61">
          <cell r="A61" t="str">
            <v>SUD_041</v>
          </cell>
          <cell r="B61" t="str">
            <v>Ebolowa-Agence-New</v>
          </cell>
          <cell r="C61">
            <v>44286</v>
          </cell>
          <cell r="D61" t="str">
            <v>273 sites</v>
          </cell>
          <cell r="E61" t="str">
            <v>P3</v>
          </cell>
          <cell r="F61" t="str">
            <v>Good Grid + GE</v>
          </cell>
          <cell r="G61" t="str">
            <v>CAMUSAT</v>
          </cell>
        </row>
        <row r="62">
          <cell r="A62" t="str">
            <v>SUD_097</v>
          </cell>
          <cell r="B62" t="str">
            <v>Ebolowa-SIM</v>
          </cell>
          <cell r="C62">
            <v>44286</v>
          </cell>
          <cell r="D62" t="str">
            <v>273 sites</v>
          </cell>
          <cell r="E62" t="str">
            <v>P4</v>
          </cell>
          <cell r="F62" t="str">
            <v>Good Grid + GE</v>
          </cell>
          <cell r="G62" t="str">
            <v>CAMUSAT</v>
          </cell>
        </row>
        <row r="63">
          <cell r="A63" t="str">
            <v>CTR_596</v>
          </cell>
          <cell r="B63" t="str">
            <v>Ebom Maetur</v>
          </cell>
          <cell r="C63">
            <v>44308</v>
          </cell>
          <cell r="D63" t="str">
            <v>273 sites</v>
          </cell>
          <cell r="E63" t="str">
            <v>P4</v>
          </cell>
          <cell r="F63" t="str">
            <v>Good Grid no GE - 8h</v>
          </cell>
          <cell r="G63" t="str">
            <v>CAMUSAT</v>
          </cell>
        </row>
        <row r="64">
          <cell r="A64" t="str">
            <v>CTR_730</v>
          </cell>
          <cell r="B64" t="str">
            <v>Edenville-Stade</v>
          </cell>
          <cell r="C64">
            <v>44440</v>
          </cell>
          <cell r="D64" t="str">
            <v>273 sites</v>
          </cell>
          <cell r="E64" t="str">
            <v>P4</v>
          </cell>
          <cell r="F64" t="str">
            <v>Good Grid + GE</v>
          </cell>
          <cell r="G64" t="str">
            <v>CAMUSAT</v>
          </cell>
        </row>
        <row r="65">
          <cell r="A65" t="str">
            <v>CTR_717</v>
          </cell>
          <cell r="B65" t="str">
            <v>Ekang-I</v>
          </cell>
          <cell r="C65">
            <v>44440</v>
          </cell>
          <cell r="D65" t="str">
            <v>273 sites</v>
          </cell>
          <cell r="E65" t="str">
            <v>P4</v>
          </cell>
          <cell r="F65" t="str">
            <v>Good Grid + GE</v>
          </cell>
          <cell r="G65" t="str">
            <v>CAMUSAT</v>
          </cell>
        </row>
        <row r="66">
          <cell r="A66" t="str">
            <v>CTR_723</v>
          </cell>
          <cell r="B66" t="str">
            <v>Ekombitie-II</v>
          </cell>
          <cell r="C66">
            <v>44405</v>
          </cell>
          <cell r="D66" t="str">
            <v>273 sites</v>
          </cell>
          <cell r="E66" t="str">
            <v>P4</v>
          </cell>
          <cell r="F66" t="str">
            <v>Good Grid + GE</v>
          </cell>
          <cell r="G66" t="str">
            <v>CAMUSAT</v>
          </cell>
        </row>
        <row r="67">
          <cell r="A67" t="str">
            <v>OST_303</v>
          </cell>
          <cell r="B67" t="str">
            <v>Badoumguia</v>
          </cell>
          <cell r="D67" t="str">
            <v>12 sites Ph-2-2021</v>
          </cell>
          <cell r="E67" t="str">
            <v>P4</v>
          </cell>
          <cell r="F67" t="str">
            <v>Hybrid Solar - S3</v>
          </cell>
          <cell r="G67" t="str">
            <v>CAMUSAT</v>
          </cell>
        </row>
        <row r="68">
          <cell r="A68" t="str">
            <v>OST_254</v>
          </cell>
          <cell r="B68" t="str">
            <v>Bafou Dzimezo</v>
          </cell>
          <cell r="D68" t="str">
            <v>OG22</v>
          </cell>
          <cell r="E68" t="str">
            <v>P4</v>
          </cell>
          <cell r="F68" t="str">
            <v>Hybrid Solar - S2</v>
          </cell>
          <cell r="G68" t="str">
            <v>CAMUSAT</v>
          </cell>
        </row>
        <row r="69">
          <cell r="A69" t="str">
            <v>CTR_665</v>
          </cell>
          <cell r="B69" t="str">
            <v>Ekoumdoum 2</v>
          </cell>
          <cell r="C69">
            <v>44203</v>
          </cell>
          <cell r="D69" t="str">
            <v>273 sites</v>
          </cell>
          <cell r="E69" t="str">
            <v>P4</v>
          </cell>
          <cell r="F69" t="str">
            <v>HGB</v>
          </cell>
          <cell r="G69" t="str">
            <v>CAMUSAT</v>
          </cell>
        </row>
        <row r="70">
          <cell r="A70" t="str">
            <v>LIT_696</v>
          </cell>
          <cell r="B70" t="str">
            <v>Ange-Raphael-II</v>
          </cell>
          <cell r="C70">
            <v>44280</v>
          </cell>
          <cell r="D70" t="str">
            <v>25 sites</v>
          </cell>
          <cell r="E70" t="str">
            <v>P4</v>
          </cell>
          <cell r="F70" t="str">
            <v>Good Grid no GE - 8h</v>
          </cell>
          <cell r="G70" t="str">
            <v>CAMUSAT</v>
          </cell>
        </row>
        <row r="71">
          <cell r="A71" t="str">
            <v>CTR_762</v>
          </cell>
          <cell r="B71" t="str">
            <v>Ekoumdoum-Chatel</v>
          </cell>
          <cell r="C71">
            <v>44440</v>
          </cell>
          <cell r="D71" t="str">
            <v>273 sites</v>
          </cell>
          <cell r="E71" t="str">
            <v>P4</v>
          </cell>
          <cell r="F71" t="str">
            <v>Good Grid + GE</v>
          </cell>
          <cell r="G71" t="str">
            <v>CAMUSAT</v>
          </cell>
        </row>
        <row r="72">
          <cell r="A72" t="str">
            <v>CTR_630</v>
          </cell>
          <cell r="B72" t="str">
            <v>Eloumdem</v>
          </cell>
          <cell r="C72">
            <v>44300</v>
          </cell>
          <cell r="D72" t="str">
            <v>273 sites</v>
          </cell>
          <cell r="E72" t="str">
            <v>P4</v>
          </cell>
          <cell r="F72" t="str">
            <v>Good Grid + GE</v>
          </cell>
          <cell r="G72" t="str">
            <v>CAMUSAT</v>
          </cell>
        </row>
        <row r="73">
          <cell r="A73" t="str">
            <v>CTR_749</v>
          </cell>
          <cell r="B73" t="str">
            <v>Essazok</v>
          </cell>
          <cell r="C73">
            <v>44362</v>
          </cell>
          <cell r="D73" t="str">
            <v>273 sites</v>
          </cell>
          <cell r="E73" t="str">
            <v>P4</v>
          </cell>
          <cell r="F73" t="str">
            <v>Hybrid Solar - S3</v>
          </cell>
          <cell r="G73" t="str">
            <v>CAMUSAT</v>
          </cell>
        </row>
        <row r="74">
          <cell r="A74" t="str">
            <v>CTR_721</v>
          </cell>
          <cell r="B74" t="str">
            <v>Etam-Bafia</v>
          </cell>
          <cell r="C74">
            <v>44284</v>
          </cell>
          <cell r="D74" t="str">
            <v>273 sites</v>
          </cell>
          <cell r="E74" t="str">
            <v>P4</v>
          </cell>
          <cell r="F74" t="str">
            <v>Good Grid no GE - 8h</v>
          </cell>
          <cell r="G74" t="str">
            <v>CAMUSAT</v>
          </cell>
        </row>
        <row r="75">
          <cell r="A75" t="str">
            <v>CTR_715</v>
          </cell>
          <cell r="B75" t="str">
            <v>Etoa-Dispensaire</v>
          </cell>
          <cell r="C75">
            <v>44304</v>
          </cell>
          <cell r="D75" t="str">
            <v>273 sites</v>
          </cell>
          <cell r="E75" t="str">
            <v>P4</v>
          </cell>
          <cell r="F75" t="str">
            <v>Bad Grid + GE</v>
          </cell>
          <cell r="G75" t="str">
            <v>CAMUSAT</v>
          </cell>
        </row>
        <row r="76">
          <cell r="A76" t="str">
            <v>OST_291</v>
          </cell>
          <cell r="B76" t="str">
            <v>Bafoussam Tayim II</v>
          </cell>
          <cell r="D76" t="str">
            <v>OG22</v>
          </cell>
          <cell r="E76" t="str">
            <v>P4</v>
          </cell>
          <cell r="F76" t="str">
            <v>Bad Grid + GE</v>
          </cell>
          <cell r="G76" t="str">
            <v>CAMUSAT</v>
          </cell>
        </row>
        <row r="77">
          <cell r="A77" t="str">
            <v>CTR_740</v>
          </cell>
          <cell r="B77" t="str">
            <v>Etoug-Ebe-II</v>
          </cell>
          <cell r="C77">
            <v>44440</v>
          </cell>
          <cell r="D77" t="str">
            <v>273 sites</v>
          </cell>
          <cell r="E77" t="str">
            <v>P4</v>
          </cell>
          <cell r="F77" t="str">
            <v>Good Grid + GE</v>
          </cell>
          <cell r="G77" t="str">
            <v>CAMUSAT</v>
          </cell>
        </row>
        <row r="78">
          <cell r="A78" t="str">
            <v>NRD_153</v>
          </cell>
          <cell r="B78" t="str">
            <v>Foubarka</v>
          </cell>
          <cell r="C78">
            <v>44232</v>
          </cell>
          <cell r="D78" t="str">
            <v>273 sites</v>
          </cell>
          <cell r="E78" t="str">
            <v>P4</v>
          </cell>
          <cell r="F78" t="str">
            <v>Hybrid Solar - S3</v>
          </cell>
          <cell r="G78" t="str">
            <v>CAMUSAT</v>
          </cell>
        </row>
        <row r="79">
          <cell r="A79" t="str">
            <v>OST_235</v>
          </cell>
          <cell r="B79" t="str">
            <v>foumban Camtel 2</v>
          </cell>
          <cell r="C79">
            <v>44441</v>
          </cell>
          <cell r="D79" t="str">
            <v>273 sites</v>
          </cell>
          <cell r="E79" t="str">
            <v>P4</v>
          </cell>
          <cell r="F79" t="str">
            <v>Good Grid + GE</v>
          </cell>
          <cell r="G79" t="str">
            <v>CAMUSAT</v>
          </cell>
        </row>
        <row r="80">
          <cell r="A80" t="str">
            <v>OST_229</v>
          </cell>
          <cell r="B80" t="str">
            <v>foumban njisse3</v>
          </cell>
          <cell r="C80">
            <v>44441</v>
          </cell>
          <cell r="D80" t="str">
            <v>273 sites</v>
          </cell>
          <cell r="E80" t="str">
            <v>P4</v>
          </cell>
          <cell r="F80" t="str">
            <v>HGB</v>
          </cell>
          <cell r="G80" t="str">
            <v>CAMUSAT</v>
          </cell>
        </row>
        <row r="81">
          <cell r="A81" t="str">
            <v>OST_228</v>
          </cell>
          <cell r="B81" t="str">
            <v>Foumbot ndoumben</v>
          </cell>
          <cell r="C81">
            <v>44339</v>
          </cell>
          <cell r="D81" t="str">
            <v>273 sites</v>
          </cell>
          <cell r="E81" t="str">
            <v>P4</v>
          </cell>
          <cell r="F81" t="str">
            <v>Hybrid Solar - S1</v>
          </cell>
          <cell r="G81" t="str">
            <v>CAMUSAT</v>
          </cell>
        </row>
        <row r="82">
          <cell r="A82" t="str">
            <v>LIT_596</v>
          </cell>
          <cell r="B82" t="str">
            <v>Franqueville-New</v>
          </cell>
          <cell r="C82">
            <v>44338</v>
          </cell>
          <cell r="D82" t="str">
            <v>273 sites</v>
          </cell>
          <cell r="E82" t="str">
            <v>P4</v>
          </cell>
          <cell r="F82" t="str">
            <v>Good Grid no GE - 8h</v>
          </cell>
          <cell r="G82" t="str">
            <v>CAMUSAT</v>
          </cell>
        </row>
        <row r="83">
          <cell r="A83" t="str">
            <v>OST_307</v>
          </cell>
          <cell r="B83" t="str">
            <v>Bafoussam-CHR</v>
          </cell>
          <cell r="C83">
            <v>44720</v>
          </cell>
          <cell r="D83" t="str">
            <v>OG22</v>
          </cell>
          <cell r="E83" t="str">
            <v>P4</v>
          </cell>
          <cell r="F83" t="str">
            <v>Medium Grid + GE</v>
          </cell>
          <cell r="G83" t="str">
            <v>CAMUSAT</v>
          </cell>
        </row>
        <row r="84">
          <cell r="A84" t="str">
            <v>OST_282</v>
          </cell>
          <cell r="B84" t="str">
            <v>BAHAM-NGOUGOUM</v>
          </cell>
          <cell r="C84">
            <v>44531</v>
          </cell>
          <cell r="D84" t="str">
            <v>48 sites -2021</v>
          </cell>
          <cell r="E84" t="str">
            <v>P4</v>
          </cell>
          <cell r="F84" t="str">
            <v>Bad Grid + GE</v>
          </cell>
          <cell r="G84" t="str">
            <v>CAMUSAT</v>
          </cell>
        </row>
        <row r="85">
          <cell r="A85" t="str">
            <v>OST_283</v>
          </cell>
          <cell r="B85" t="str">
            <v>Baligam</v>
          </cell>
          <cell r="D85" t="str">
            <v>12 sites Ph-2-2021</v>
          </cell>
          <cell r="E85" t="str">
            <v>P4</v>
          </cell>
          <cell r="F85" t="str">
            <v>Hybrid Solar - S3</v>
          </cell>
          <cell r="G85" t="str">
            <v>CAMUSAT</v>
          </cell>
        </row>
        <row r="86">
          <cell r="A86" t="str">
            <v>NRD_155</v>
          </cell>
          <cell r="B86" t="str">
            <v>Gaba</v>
          </cell>
          <cell r="C86">
            <v>44278</v>
          </cell>
          <cell r="D86" t="str">
            <v>273 sites</v>
          </cell>
          <cell r="E86" t="str">
            <v>P4</v>
          </cell>
          <cell r="F86" t="str">
            <v>Hybrid Solar - S3</v>
          </cell>
          <cell r="G86" t="str">
            <v>CAMUSAT</v>
          </cell>
        </row>
        <row r="87">
          <cell r="A87" t="str">
            <v>EXN_209</v>
          </cell>
          <cell r="B87" t="str">
            <v>Gagadje</v>
          </cell>
          <cell r="C87">
            <v>44356</v>
          </cell>
          <cell r="D87" t="str">
            <v>273 sites</v>
          </cell>
          <cell r="E87" t="str">
            <v>P4</v>
          </cell>
          <cell r="F87" t="str">
            <v>Hybrid Solar - S3</v>
          </cell>
          <cell r="G87" t="str">
            <v>CAMUSAT</v>
          </cell>
        </row>
        <row r="88">
          <cell r="A88" t="str">
            <v>NRO_008</v>
          </cell>
          <cell r="B88" t="str">
            <v>Bamenda-CRTV</v>
          </cell>
          <cell r="D88" t="str">
            <v>Sites tiers</v>
          </cell>
          <cell r="E88" t="str">
            <v>P3</v>
          </cell>
          <cell r="F88" t="str">
            <v>Good Grid + GE</v>
          </cell>
          <cell r="G88" t="str">
            <v>CAMUSAT</v>
          </cell>
        </row>
        <row r="89">
          <cell r="A89" t="str">
            <v>CTR_583</v>
          </cell>
          <cell r="B89" t="str">
            <v>GARAGE JAPONAIS</v>
          </cell>
          <cell r="C89">
            <v>44313</v>
          </cell>
          <cell r="D89" t="str">
            <v>273 sites</v>
          </cell>
          <cell r="E89" t="str">
            <v>P4</v>
          </cell>
          <cell r="F89" t="str">
            <v>Good Grid no GE - 8h</v>
          </cell>
          <cell r="G89" t="str">
            <v>CAMUSAT</v>
          </cell>
        </row>
        <row r="90">
          <cell r="A90" t="str">
            <v>NRD_163</v>
          </cell>
          <cell r="B90" t="str">
            <v>Garoua-Camp-Chinois-II</v>
          </cell>
          <cell r="C90">
            <v>44203</v>
          </cell>
          <cell r="D90" t="str">
            <v>273 sites</v>
          </cell>
          <cell r="E90" t="str">
            <v>P4</v>
          </cell>
          <cell r="F90" t="str">
            <v>Medium Grid + GE</v>
          </cell>
          <cell r="G90" t="str">
            <v>CAMUSAT</v>
          </cell>
        </row>
        <row r="91">
          <cell r="A91" t="str">
            <v>OST_298</v>
          </cell>
          <cell r="B91" t="str">
            <v>Bamendjou-II</v>
          </cell>
          <cell r="C91">
            <v>44527</v>
          </cell>
          <cell r="D91" t="str">
            <v>48 sites -2021</v>
          </cell>
          <cell r="E91" t="str">
            <v>P4</v>
          </cell>
          <cell r="F91" t="str">
            <v>Hybrid Solar - S3</v>
          </cell>
          <cell r="G91" t="str">
            <v>CAMUSAT</v>
          </cell>
        </row>
        <row r="92">
          <cell r="A92" t="str">
            <v>NRD_149</v>
          </cell>
          <cell r="B92" t="str">
            <v>Garoua-Djamboutou-II</v>
          </cell>
          <cell r="C92">
            <v>44440</v>
          </cell>
          <cell r="D92" t="str">
            <v>273 sites</v>
          </cell>
          <cell r="E92" t="str">
            <v>P4</v>
          </cell>
          <cell r="F92" t="str">
            <v>Bad Grid + GE</v>
          </cell>
          <cell r="G92" t="str">
            <v>CAMUSAT</v>
          </cell>
        </row>
        <row r="93">
          <cell r="A93" t="str">
            <v>NRD_139</v>
          </cell>
          <cell r="B93" t="str">
            <v>Garoua-Foulbere-II</v>
          </cell>
          <cell r="C93">
            <v>44472</v>
          </cell>
          <cell r="D93" t="str">
            <v>273 sites</v>
          </cell>
          <cell r="E93" t="str">
            <v>P4</v>
          </cell>
          <cell r="F93" t="str">
            <v>Good Grid + GE</v>
          </cell>
          <cell r="G93" t="str">
            <v>CAMUSAT</v>
          </cell>
        </row>
        <row r="94">
          <cell r="A94" t="str">
            <v>NRD_160</v>
          </cell>
          <cell r="B94" t="str">
            <v>Garoua-Hodango</v>
          </cell>
          <cell r="C94">
            <v>44440</v>
          </cell>
          <cell r="D94" t="str">
            <v>273 sites</v>
          </cell>
          <cell r="E94" t="str">
            <v>P4</v>
          </cell>
          <cell r="F94" t="str">
            <v>Hybrid Solar - S3</v>
          </cell>
          <cell r="G94" t="str">
            <v>CAMUSAT</v>
          </cell>
        </row>
        <row r="95">
          <cell r="A95" t="str">
            <v>OST_276</v>
          </cell>
          <cell r="B95" t="str">
            <v>Bandjoun-Marche-Hiala</v>
          </cell>
          <cell r="C95">
            <v>44516</v>
          </cell>
          <cell r="D95" t="str">
            <v>48 sites -2021</v>
          </cell>
          <cell r="E95" t="str">
            <v>P4</v>
          </cell>
          <cell r="F95" t="str">
            <v>Medium Grid + GE</v>
          </cell>
          <cell r="G95" t="str">
            <v>CAMUSAT</v>
          </cell>
        </row>
        <row r="96">
          <cell r="A96" t="str">
            <v>NRD_141</v>
          </cell>
          <cell r="B96" t="str">
            <v>Garoua-Kolbives-II</v>
          </cell>
          <cell r="C96">
            <v>44194</v>
          </cell>
          <cell r="D96" t="str">
            <v>273 sites</v>
          </cell>
          <cell r="E96" t="str">
            <v>P4</v>
          </cell>
          <cell r="F96" t="str">
            <v>Good Grid + GE</v>
          </cell>
          <cell r="G96" t="str">
            <v>CAMUSAT</v>
          </cell>
        </row>
        <row r="97">
          <cell r="A97" t="str">
            <v>NRD_145</v>
          </cell>
          <cell r="B97" t="str">
            <v>Garoua-Lainde-II</v>
          </cell>
          <cell r="C97">
            <v>44474</v>
          </cell>
          <cell r="D97" t="str">
            <v>273 sites</v>
          </cell>
          <cell r="E97" t="str">
            <v>P4</v>
          </cell>
          <cell r="F97" t="str">
            <v>Good Grid + GE</v>
          </cell>
          <cell r="G97" t="str">
            <v>CAMUSAT</v>
          </cell>
        </row>
        <row r="98">
          <cell r="A98" t="str">
            <v>NRD_142</v>
          </cell>
          <cell r="B98" t="str">
            <v>Garoua-Mairie</v>
          </cell>
          <cell r="C98">
            <v>44203</v>
          </cell>
          <cell r="D98" t="str">
            <v>273 sites</v>
          </cell>
          <cell r="E98" t="str">
            <v>P4</v>
          </cell>
          <cell r="F98" t="str">
            <v>Medium Grid + GE</v>
          </cell>
          <cell r="G98" t="str">
            <v>CAMUSAT</v>
          </cell>
        </row>
        <row r="99">
          <cell r="A99" t="str">
            <v>NRD_158</v>
          </cell>
          <cell r="B99" t="str">
            <v>Garoua-Ngalbidje-II</v>
          </cell>
          <cell r="C99">
            <v>44395</v>
          </cell>
          <cell r="D99" t="str">
            <v>273 sites</v>
          </cell>
          <cell r="E99" t="str">
            <v>P4</v>
          </cell>
          <cell r="F99" t="str">
            <v>Good Grid + Solar + GE</v>
          </cell>
          <cell r="G99" t="str">
            <v>CAMUSAT</v>
          </cell>
        </row>
        <row r="100">
          <cell r="A100" t="str">
            <v>OST_286</v>
          </cell>
          <cell r="B100" t="str">
            <v>Banka</v>
          </cell>
          <cell r="D100" t="str">
            <v>48 sites -2021</v>
          </cell>
          <cell r="E100" t="str">
            <v>P4</v>
          </cell>
          <cell r="F100" t="str">
            <v>Bad Grid + GE</v>
          </cell>
          <cell r="G100" t="str">
            <v>CAMUSAT</v>
          </cell>
        </row>
        <row r="101">
          <cell r="A101" t="str">
            <v>CTR_769</v>
          </cell>
          <cell r="B101" t="str">
            <v>Bastos-Golf</v>
          </cell>
          <cell r="C101">
            <v>44509</v>
          </cell>
          <cell r="D101" t="str">
            <v>25 sites</v>
          </cell>
          <cell r="E101" t="str">
            <v>P4</v>
          </cell>
          <cell r="F101" t="str">
            <v>Good Grid + GE</v>
          </cell>
          <cell r="G101" t="str">
            <v>CAMUSAT</v>
          </cell>
        </row>
        <row r="102">
          <cell r="A102" t="str">
            <v>NRD_146</v>
          </cell>
          <cell r="B102" t="str">
            <v>Garoua-Ouro-Lawan-II</v>
          </cell>
          <cell r="C102">
            <v>44231</v>
          </cell>
          <cell r="D102" t="str">
            <v>273 sites</v>
          </cell>
          <cell r="E102" t="str">
            <v>P4</v>
          </cell>
          <cell r="F102" t="str">
            <v>Hybrid Solar - S3</v>
          </cell>
          <cell r="G102" t="str">
            <v>CAMUSAT</v>
          </cell>
        </row>
        <row r="103">
          <cell r="A103" t="str">
            <v>NRD_138</v>
          </cell>
          <cell r="B103" t="str">
            <v>Garoua-Roumde-Adja-II</v>
          </cell>
          <cell r="C103">
            <v>44203</v>
          </cell>
          <cell r="D103" t="str">
            <v>273 sites</v>
          </cell>
          <cell r="E103" t="str">
            <v>P4</v>
          </cell>
          <cell r="F103" t="str">
            <v>Good Grid + GE</v>
          </cell>
          <cell r="G103" t="str">
            <v>CAMUSAT</v>
          </cell>
        </row>
        <row r="104">
          <cell r="A104" t="str">
            <v>NRD_159</v>
          </cell>
          <cell r="B104" t="str">
            <v>Garoua-Rte-Gashiga</v>
          </cell>
          <cell r="C104">
            <v>44210</v>
          </cell>
          <cell r="D104" t="str">
            <v>273 sites</v>
          </cell>
          <cell r="E104" t="str">
            <v>P4</v>
          </cell>
          <cell r="F104" t="str">
            <v>Bad Grid + Solar + GE</v>
          </cell>
          <cell r="G104" t="str">
            <v>CAMUSAT</v>
          </cell>
        </row>
        <row r="105">
          <cell r="A105" t="str">
            <v>NRD_162</v>
          </cell>
          <cell r="B105" t="str">
            <v>Garoua-Sonayo</v>
          </cell>
          <cell r="C105">
            <v>44206</v>
          </cell>
          <cell r="D105" t="str">
            <v>273 sites</v>
          </cell>
          <cell r="E105" t="str">
            <v>P4</v>
          </cell>
          <cell r="F105" t="str">
            <v>Medium Grid + GE</v>
          </cell>
          <cell r="G105" t="str">
            <v>CAMUSAT</v>
          </cell>
        </row>
        <row r="106">
          <cell r="A106" t="str">
            <v>NRD_143</v>
          </cell>
          <cell r="B106" t="str">
            <v>Garoua-Stade</v>
          </cell>
          <cell r="C106">
            <v>44440</v>
          </cell>
          <cell r="D106" t="str">
            <v>273 sites</v>
          </cell>
          <cell r="E106" t="str">
            <v>P4</v>
          </cell>
          <cell r="F106" t="str">
            <v>Good Grid + GE</v>
          </cell>
          <cell r="G106" t="str">
            <v>CAMUSAT</v>
          </cell>
        </row>
        <row r="107">
          <cell r="A107" t="str">
            <v>EXN_232</v>
          </cell>
          <cell r="B107" t="str">
            <v>Gossi</v>
          </cell>
          <cell r="D107" t="str">
            <v>273 sites</v>
          </cell>
          <cell r="E107" t="str">
            <v>P4</v>
          </cell>
          <cell r="F107" t="str">
            <v>Hybrid Solar - S3</v>
          </cell>
          <cell r="G107" t="str">
            <v>CAMUSAT</v>
          </cell>
        </row>
        <row r="108">
          <cell r="A108" t="str">
            <v>NRD_134</v>
          </cell>
          <cell r="B108" t="str">
            <v>Guider-Sanguere</v>
          </cell>
          <cell r="C108">
            <v>44481</v>
          </cell>
          <cell r="D108" t="str">
            <v>273 sites</v>
          </cell>
          <cell r="E108" t="str">
            <v>P4</v>
          </cell>
          <cell r="F108" t="str">
            <v>Good Grid + GE</v>
          </cell>
          <cell r="G108" t="str">
            <v>CAMUSAT</v>
          </cell>
        </row>
        <row r="109">
          <cell r="A109" t="str">
            <v>NRD_144</v>
          </cell>
          <cell r="B109" t="str">
            <v>GUIDIGUIS VILLE</v>
          </cell>
          <cell r="C109">
            <v>44500</v>
          </cell>
          <cell r="D109" t="str">
            <v>273 sites</v>
          </cell>
          <cell r="E109" t="str">
            <v>P4</v>
          </cell>
          <cell r="F109" t="str">
            <v>Good Grid + GE</v>
          </cell>
          <cell r="G109" t="str">
            <v>CAMUSAT</v>
          </cell>
        </row>
        <row r="110">
          <cell r="A110" t="str">
            <v>LIT_697</v>
          </cell>
          <cell r="B110" t="str">
            <v>Crf-Patrick-Mboma</v>
          </cell>
          <cell r="C110">
            <v>44504</v>
          </cell>
          <cell r="D110" t="str">
            <v>25 sites</v>
          </cell>
          <cell r="E110" t="str">
            <v>P4</v>
          </cell>
          <cell r="F110" t="str">
            <v>Good Grid no GE - 8h</v>
          </cell>
          <cell r="G110" t="str">
            <v>CAMUSAT</v>
          </cell>
        </row>
        <row r="111">
          <cell r="A111" t="str">
            <v>EST_123</v>
          </cell>
          <cell r="B111" t="str">
            <v>GUIWA YANGAMO</v>
          </cell>
          <cell r="C111">
            <v>44431</v>
          </cell>
          <cell r="D111" t="str">
            <v>273 sites</v>
          </cell>
          <cell r="E111" t="str">
            <v>P4</v>
          </cell>
          <cell r="F111" t="str">
            <v>Hybrid Solar - S2</v>
          </cell>
          <cell r="G111" t="str">
            <v>CAMUSAT</v>
          </cell>
        </row>
        <row r="112">
          <cell r="A112" t="str">
            <v>OST_299</v>
          </cell>
          <cell r="B112" t="str">
            <v>Bansoa-II</v>
          </cell>
          <cell r="D112" t="str">
            <v>48 sites -2021</v>
          </cell>
          <cell r="E112" t="str">
            <v>P4</v>
          </cell>
          <cell r="F112" t="str">
            <v>Hybrid Solar - S3</v>
          </cell>
          <cell r="G112" t="str">
            <v>CAMUSAT</v>
          </cell>
        </row>
        <row r="113">
          <cell r="A113" t="str">
            <v>EXN_245</v>
          </cell>
          <cell r="B113" t="str">
            <v>Hougno</v>
          </cell>
          <cell r="C113">
            <v>44464</v>
          </cell>
          <cell r="D113" t="str">
            <v>273 sites</v>
          </cell>
          <cell r="E113" t="str">
            <v>P4</v>
          </cell>
          <cell r="F113" t="str">
            <v>HGB</v>
          </cell>
          <cell r="G113" t="str">
            <v>CAMUSAT</v>
          </cell>
        </row>
        <row r="114">
          <cell r="A114" t="str">
            <v>ADM_006</v>
          </cell>
          <cell r="B114" t="str">
            <v>Banyo</v>
          </cell>
          <cell r="D114" t="str">
            <v>Sites tiers</v>
          </cell>
          <cell r="E114" t="str">
            <v>P3</v>
          </cell>
          <cell r="F114" t="str">
            <v>Bad Grid + GE</v>
          </cell>
          <cell r="G114" t="str">
            <v>CAMUSAT</v>
          </cell>
        </row>
        <row r="115">
          <cell r="A115" t="str">
            <v>EXN_192</v>
          </cell>
          <cell r="B115" t="str">
            <v>KARHAY VILLE</v>
          </cell>
          <cell r="C115">
            <v>44446</v>
          </cell>
          <cell r="D115" t="str">
            <v>273 sites</v>
          </cell>
          <cell r="E115" t="str">
            <v>P4</v>
          </cell>
          <cell r="F115" t="str">
            <v>Bad Grid + GE</v>
          </cell>
          <cell r="G115" t="str">
            <v>CAMUSAT</v>
          </cell>
        </row>
        <row r="116">
          <cell r="A116" t="str">
            <v>EXN_235</v>
          </cell>
          <cell r="B116" t="str">
            <v>Kodek Djarengol</v>
          </cell>
          <cell r="C116">
            <v>44477</v>
          </cell>
          <cell r="D116" t="str">
            <v>273 sites</v>
          </cell>
          <cell r="E116" t="str">
            <v>P4</v>
          </cell>
          <cell r="F116" t="str">
            <v>Bad Grid + GE</v>
          </cell>
          <cell r="G116" t="str">
            <v>CAMUSAT</v>
          </cell>
        </row>
        <row r="117">
          <cell r="A117" t="str">
            <v>ADM_130</v>
          </cell>
          <cell r="B117" t="str">
            <v>Kontcha</v>
          </cell>
          <cell r="C117">
            <v>44344</v>
          </cell>
          <cell r="D117" t="str">
            <v>273 sites</v>
          </cell>
          <cell r="E117" t="str">
            <v>P4</v>
          </cell>
          <cell r="F117" t="str">
            <v>Hybrid Solar - S3</v>
          </cell>
          <cell r="G117" t="str">
            <v>CAMUSAT</v>
          </cell>
        </row>
        <row r="118">
          <cell r="A118" t="str">
            <v>EXN_244</v>
          </cell>
          <cell r="B118" t="str">
            <v>Kosseoua</v>
          </cell>
          <cell r="C118">
            <v>44499</v>
          </cell>
          <cell r="D118" t="str">
            <v>273 sites</v>
          </cell>
          <cell r="E118" t="str">
            <v>P4</v>
          </cell>
          <cell r="F118" t="str">
            <v>HGB</v>
          </cell>
          <cell r="G118" t="str">
            <v>CAMUSAT</v>
          </cell>
        </row>
        <row r="119">
          <cell r="A119" t="str">
            <v>LIT_611</v>
          </cell>
          <cell r="B119" t="str">
            <v>Kotto-Bloc-II</v>
          </cell>
          <cell r="C119">
            <v>44315</v>
          </cell>
          <cell r="D119" t="str">
            <v>273 sites</v>
          </cell>
          <cell r="E119" t="str">
            <v>P4</v>
          </cell>
          <cell r="F119" t="str">
            <v>Good Grid no GE - 8h</v>
          </cell>
          <cell r="G119" t="str">
            <v>CAMUSAT</v>
          </cell>
        </row>
        <row r="120">
          <cell r="A120" t="str">
            <v>EXN_194</v>
          </cell>
          <cell r="B120" t="str">
            <v>KOUSSERI 2</v>
          </cell>
          <cell r="C120">
            <v>44449</v>
          </cell>
          <cell r="D120" t="str">
            <v>273 sites</v>
          </cell>
          <cell r="E120" t="str">
            <v>P4</v>
          </cell>
          <cell r="F120" t="str">
            <v>Bad Grid + GE</v>
          </cell>
          <cell r="G120" t="str">
            <v>CAMUSAT</v>
          </cell>
        </row>
        <row r="121">
          <cell r="A121" t="str">
            <v>EST_005</v>
          </cell>
          <cell r="B121" t="str">
            <v>Batouri</v>
          </cell>
          <cell r="D121" t="str">
            <v>Sites tiers</v>
          </cell>
          <cell r="E121" t="str">
            <v>P3</v>
          </cell>
          <cell r="F121" t="str">
            <v>Bad Grid + Solar + GE</v>
          </cell>
          <cell r="G121" t="str">
            <v>CAMUSAT</v>
          </cell>
        </row>
        <row r="122">
          <cell r="A122" t="str">
            <v>SUD_093</v>
          </cell>
          <cell r="B122" t="str">
            <v>Kribi-Bwambe-II</v>
          </cell>
          <cell r="C122">
            <v>44440</v>
          </cell>
          <cell r="D122" t="str">
            <v>273 sites</v>
          </cell>
          <cell r="E122" t="str">
            <v>P4</v>
          </cell>
          <cell r="F122" t="str">
            <v>Medium Grid + GE</v>
          </cell>
          <cell r="G122" t="str">
            <v>CAMUSAT</v>
          </cell>
        </row>
        <row r="123">
          <cell r="A123" t="str">
            <v>SUD_095</v>
          </cell>
          <cell r="B123" t="str">
            <v>Kribi-Makao</v>
          </cell>
          <cell r="C123">
            <v>44440</v>
          </cell>
          <cell r="D123" t="str">
            <v>273 sites</v>
          </cell>
          <cell r="E123" t="str">
            <v>P4</v>
          </cell>
          <cell r="F123" t="str">
            <v>Good Grid + GE</v>
          </cell>
          <cell r="G123" t="str">
            <v>CAMUSAT</v>
          </cell>
        </row>
        <row r="124">
          <cell r="A124" t="str">
            <v>EST_139</v>
          </cell>
          <cell r="B124" t="str">
            <v>Batouri-Sambo</v>
          </cell>
          <cell r="D124" t="str">
            <v>48 sites -2021</v>
          </cell>
          <cell r="E124" t="str">
            <v>P4</v>
          </cell>
          <cell r="F124" t="str">
            <v>Hybrid Solar - S3</v>
          </cell>
          <cell r="G124" t="str">
            <v>CAMUSAT</v>
          </cell>
        </row>
        <row r="125">
          <cell r="A125" t="str">
            <v>SUD_081</v>
          </cell>
          <cell r="B125" t="str">
            <v>Kribi-Ndjibo</v>
          </cell>
          <cell r="C125">
            <v>44407</v>
          </cell>
          <cell r="D125" t="str">
            <v>273 sites</v>
          </cell>
          <cell r="E125" t="str">
            <v>P4</v>
          </cell>
          <cell r="F125" t="str">
            <v>Good Grid + Solar + GE</v>
          </cell>
          <cell r="G125" t="str">
            <v>CAMUSAT</v>
          </cell>
        </row>
        <row r="126">
          <cell r="A126" t="str">
            <v>SUD_096</v>
          </cell>
          <cell r="B126" t="str">
            <v>Kribi-Ndombe-II</v>
          </cell>
          <cell r="C126">
            <v>44407</v>
          </cell>
          <cell r="D126" t="str">
            <v>273 sites</v>
          </cell>
          <cell r="E126" t="str">
            <v>P4</v>
          </cell>
          <cell r="F126" t="str">
            <v>Good Grid + Solar + GE</v>
          </cell>
          <cell r="G126" t="str">
            <v>CAMUSAT</v>
          </cell>
        </row>
        <row r="127">
          <cell r="A127" t="str">
            <v>SUD_073</v>
          </cell>
          <cell r="B127" t="str">
            <v>KYE-OSSI</v>
          </cell>
          <cell r="C127">
            <v>44430</v>
          </cell>
          <cell r="D127" t="str">
            <v>273 sites</v>
          </cell>
          <cell r="E127" t="str">
            <v>P4</v>
          </cell>
          <cell r="F127" t="str">
            <v>HGB</v>
          </cell>
          <cell r="G127" t="str">
            <v>CAMUSAT</v>
          </cell>
        </row>
        <row r="128">
          <cell r="A128" t="str">
            <v>CTR_667</v>
          </cell>
          <cell r="B128" t="str">
            <v>LADA</v>
          </cell>
          <cell r="C128">
            <v>44407</v>
          </cell>
          <cell r="D128" t="str">
            <v>273 sites</v>
          </cell>
          <cell r="E128" t="str">
            <v>P4</v>
          </cell>
          <cell r="F128" t="str">
            <v>Medium Grid + Solar + GE</v>
          </cell>
          <cell r="G128" t="str">
            <v>CAMUSAT</v>
          </cell>
        </row>
        <row r="129">
          <cell r="A129" t="str">
            <v>LIT_650</v>
          </cell>
          <cell r="B129" t="str">
            <v>Logpom-bylingual-school</v>
          </cell>
          <cell r="C129">
            <v>44280</v>
          </cell>
          <cell r="D129" t="str">
            <v>25 sites</v>
          </cell>
          <cell r="E129" t="str">
            <v>P4</v>
          </cell>
          <cell r="F129" t="str">
            <v>Good Grid no GE - 8h</v>
          </cell>
          <cell r="G129" t="str">
            <v>CAMUSAT</v>
          </cell>
        </row>
        <row r="130">
          <cell r="A130" t="str">
            <v>LIT_695</v>
          </cell>
          <cell r="B130" t="str">
            <v>Mabanda-CIMAF</v>
          </cell>
          <cell r="C130">
            <v>44280</v>
          </cell>
          <cell r="D130" t="str">
            <v>25 sites</v>
          </cell>
          <cell r="E130" t="str">
            <v>P4</v>
          </cell>
          <cell r="F130" t="str">
            <v>Good Grid no GE - 8h</v>
          </cell>
          <cell r="G130" t="str">
            <v>CAMUSAT</v>
          </cell>
        </row>
        <row r="131">
          <cell r="A131" t="str">
            <v>NRD_131</v>
          </cell>
          <cell r="B131" t="str">
            <v>Lagdo-Ville</v>
          </cell>
          <cell r="C131">
            <v>44223</v>
          </cell>
          <cell r="D131" t="str">
            <v>273 sites</v>
          </cell>
          <cell r="E131" t="str">
            <v>P4</v>
          </cell>
          <cell r="F131" t="str">
            <v>Good Grid + GE</v>
          </cell>
          <cell r="G131" t="str">
            <v>CAMUSAT</v>
          </cell>
        </row>
        <row r="132">
          <cell r="A132" t="str">
            <v>LIT_644</v>
          </cell>
          <cell r="B132" t="str">
            <v>Laquintinie-Camtel</v>
          </cell>
          <cell r="C132">
            <v>44222</v>
          </cell>
          <cell r="D132" t="str">
            <v>273 sites</v>
          </cell>
          <cell r="E132" t="str">
            <v>P4</v>
          </cell>
          <cell r="F132" t="str">
            <v>Good Grid no GE - 8h</v>
          </cell>
          <cell r="G132" t="str">
            <v>CAMUSAT</v>
          </cell>
        </row>
        <row r="133">
          <cell r="A133" t="str">
            <v>OST_261</v>
          </cell>
          <cell r="B133" t="str">
            <v>Lemla</v>
          </cell>
          <cell r="C133">
            <v>44432</v>
          </cell>
          <cell r="D133" t="str">
            <v>273 sites</v>
          </cell>
          <cell r="E133" t="str">
            <v>P4</v>
          </cell>
          <cell r="F133" t="str">
            <v>Hybrid Solar - S3</v>
          </cell>
          <cell r="G133" t="str">
            <v>CAMUSAT</v>
          </cell>
        </row>
        <row r="134">
          <cell r="A134" t="str">
            <v>SUD_086</v>
          </cell>
          <cell r="B134" t="str">
            <v>Lende-Kribi</v>
          </cell>
          <cell r="C134">
            <v>44373</v>
          </cell>
          <cell r="D134" t="str">
            <v>273 sites</v>
          </cell>
          <cell r="E134" t="str">
            <v>P4</v>
          </cell>
          <cell r="F134" t="str">
            <v>HGB</v>
          </cell>
          <cell r="G134" t="str">
            <v>CAMUSAT</v>
          </cell>
        </row>
        <row r="135">
          <cell r="A135" t="str">
            <v>LIT_582</v>
          </cell>
          <cell r="B135" t="str">
            <v>Lendi-II</v>
          </cell>
          <cell r="C135">
            <v>44440</v>
          </cell>
          <cell r="D135" t="str">
            <v>273 sites</v>
          </cell>
          <cell r="E135" t="str">
            <v>P4</v>
          </cell>
          <cell r="F135" t="str">
            <v>Good Grid + GE</v>
          </cell>
          <cell r="G135" t="str">
            <v>CAMUSAT</v>
          </cell>
        </row>
        <row r="136">
          <cell r="A136" t="str">
            <v>ADM_149</v>
          </cell>
          <cell r="B136" t="str">
            <v>Libong</v>
          </cell>
          <cell r="C136">
            <v>44342</v>
          </cell>
          <cell r="D136" t="str">
            <v>273 sites</v>
          </cell>
          <cell r="E136" t="str">
            <v>P4</v>
          </cell>
          <cell r="F136" t="str">
            <v>Hybrid Solar - S3</v>
          </cell>
          <cell r="G136" t="str">
            <v>CAMUSAT</v>
          </cell>
        </row>
        <row r="137">
          <cell r="A137" t="str">
            <v>OST_290</v>
          </cell>
          <cell r="B137" t="str">
            <v>Batsa'a</v>
          </cell>
          <cell r="D137" t="str">
            <v>48 sites -2021</v>
          </cell>
          <cell r="E137" t="str">
            <v>P4</v>
          </cell>
          <cell r="F137" t="str">
            <v>Hybrid Solar - S3</v>
          </cell>
          <cell r="G137" t="str">
            <v>CAMUSAT</v>
          </cell>
        </row>
        <row r="138">
          <cell r="A138" t="str">
            <v>LIT_669</v>
          </cell>
          <cell r="B138" t="str">
            <v>Logbessou-II</v>
          </cell>
          <cell r="C138">
            <v>44224</v>
          </cell>
          <cell r="D138" t="str">
            <v>273 sites</v>
          </cell>
          <cell r="E138" t="str">
            <v>P4</v>
          </cell>
          <cell r="F138" t="str">
            <v>Bad Grid + GE</v>
          </cell>
          <cell r="G138" t="str">
            <v>CAMUSAT</v>
          </cell>
        </row>
        <row r="139">
          <cell r="A139" t="str">
            <v>LIT_618</v>
          </cell>
          <cell r="B139" t="str">
            <v>Logpom-Akanji-Immeuble</v>
          </cell>
          <cell r="C139">
            <v>44465</v>
          </cell>
          <cell r="D139" t="str">
            <v>273 sites</v>
          </cell>
          <cell r="E139" t="str">
            <v>P4</v>
          </cell>
          <cell r="F139" t="str">
            <v>Good Grid no GE - 8h</v>
          </cell>
          <cell r="G139" t="str">
            <v>CAMUSAT</v>
          </cell>
        </row>
        <row r="140">
          <cell r="A140" t="str">
            <v>LIT_593</v>
          </cell>
          <cell r="B140" t="str">
            <v>Loum-PHP</v>
          </cell>
          <cell r="C140">
            <v>44482</v>
          </cell>
          <cell r="D140" t="str">
            <v>273 sites</v>
          </cell>
          <cell r="E140" t="str">
            <v>P4</v>
          </cell>
          <cell r="F140" t="str">
            <v>Good Grid + GE</v>
          </cell>
          <cell r="G140" t="str">
            <v>CAMUSAT</v>
          </cell>
        </row>
        <row r="141">
          <cell r="A141" t="str">
            <v>SUD_090</v>
          </cell>
          <cell r="B141" t="str">
            <v>Mabenanga-Kribi</v>
          </cell>
          <cell r="C141">
            <v>44374</v>
          </cell>
          <cell r="D141" t="str">
            <v>273 sites</v>
          </cell>
          <cell r="E141" t="str">
            <v>P4</v>
          </cell>
          <cell r="F141" t="str">
            <v>HGB</v>
          </cell>
          <cell r="G141" t="str">
            <v>CAMUSAT</v>
          </cell>
        </row>
        <row r="142">
          <cell r="A142" t="str">
            <v>NRD_135</v>
          </cell>
          <cell r="B142" t="str">
            <v>MAGA LYCEE</v>
          </cell>
          <cell r="C142">
            <v>44376</v>
          </cell>
          <cell r="D142" t="str">
            <v>273 sites</v>
          </cell>
          <cell r="E142" t="str">
            <v>P4</v>
          </cell>
          <cell r="F142" t="str">
            <v>Bad Grid + Solar + GE</v>
          </cell>
          <cell r="G142" t="str">
            <v>CAMUSAT</v>
          </cell>
        </row>
        <row r="143">
          <cell r="A143" t="str">
            <v>LIT_693</v>
          </cell>
          <cell r="B143" t="str">
            <v>Ndogp-Ecole-Publique</v>
          </cell>
          <cell r="C143">
            <v>44280</v>
          </cell>
          <cell r="D143" t="str">
            <v>25 sites</v>
          </cell>
          <cell r="E143" t="str">
            <v>P4</v>
          </cell>
          <cell r="F143" t="str">
            <v>Good Grid no GE - 8h</v>
          </cell>
          <cell r="G143" t="str">
            <v>CAMUSAT</v>
          </cell>
        </row>
        <row r="144">
          <cell r="A144" t="str">
            <v>EXN_237</v>
          </cell>
          <cell r="B144" t="str">
            <v>Maroua Boulore</v>
          </cell>
          <cell r="C144">
            <v>44377</v>
          </cell>
          <cell r="D144" t="str">
            <v>273 sites</v>
          </cell>
          <cell r="E144" t="str">
            <v>P4</v>
          </cell>
          <cell r="F144" t="str">
            <v>Good Grid + GE</v>
          </cell>
          <cell r="G144" t="str">
            <v>CAMUSAT</v>
          </cell>
        </row>
        <row r="145">
          <cell r="A145" t="str">
            <v>EXN_212</v>
          </cell>
          <cell r="B145" t="str">
            <v>Maroua Douggoy 2</v>
          </cell>
          <cell r="C145">
            <v>44440</v>
          </cell>
          <cell r="D145" t="str">
            <v>273 sites</v>
          </cell>
          <cell r="E145" t="str">
            <v>P4</v>
          </cell>
          <cell r="F145" t="str">
            <v>Medium Grid + GE</v>
          </cell>
          <cell r="G145" t="str">
            <v>CAMUSAT</v>
          </cell>
        </row>
        <row r="146">
          <cell r="A146" t="str">
            <v>EXN_234</v>
          </cell>
          <cell r="B146" t="str">
            <v>Maroua Makabaye</v>
          </cell>
          <cell r="C146">
            <v>44440</v>
          </cell>
          <cell r="D146" t="str">
            <v>273 sites</v>
          </cell>
          <cell r="E146" t="str">
            <v>P4</v>
          </cell>
          <cell r="F146" t="str">
            <v>Bad Grid + GE</v>
          </cell>
          <cell r="G146" t="str">
            <v>CAMUSAT</v>
          </cell>
        </row>
        <row r="147">
          <cell r="A147" t="str">
            <v>CTR_771</v>
          </cell>
          <cell r="B147" t="str">
            <v>Nkolmesseng-H-Pyramides</v>
          </cell>
          <cell r="D147" t="str">
            <v>25 sites</v>
          </cell>
          <cell r="E147" t="str">
            <v>P4</v>
          </cell>
          <cell r="F147" t="str">
            <v>Good Grid no GE - 8h</v>
          </cell>
          <cell r="G147" t="str">
            <v>CAMUSAT</v>
          </cell>
        </row>
        <row r="148">
          <cell r="A148" t="str">
            <v>EXN_233</v>
          </cell>
          <cell r="B148" t="str">
            <v>Maroua Meskine</v>
          </cell>
          <cell r="C148">
            <v>44377</v>
          </cell>
          <cell r="D148" t="str">
            <v>273 sites</v>
          </cell>
          <cell r="E148" t="str">
            <v>P4</v>
          </cell>
          <cell r="F148" t="str">
            <v>Bad Grid + GE</v>
          </cell>
          <cell r="G148" t="str">
            <v>CAMUSAT</v>
          </cell>
        </row>
        <row r="149">
          <cell r="A149" t="str">
            <v>EXN_215</v>
          </cell>
          <cell r="B149" t="str">
            <v>Mazavou</v>
          </cell>
          <cell r="D149" t="str">
            <v>273 sites</v>
          </cell>
          <cell r="E149" t="str">
            <v>P4</v>
          </cell>
          <cell r="F149" t="str">
            <v>Hybrid Solar - S3</v>
          </cell>
          <cell r="G149" t="str">
            <v>CAMUSAT</v>
          </cell>
        </row>
        <row r="150">
          <cell r="A150" t="str">
            <v>ADM_161</v>
          </cell>
          <cell r="B150" t="str">
            <v>Mbaka</v>
          </cell>
          <cell r="C150">
            <v>44463</v>
          </cell>
          <cell r="D150" t="str">
            <v>273 sites</v>
          </cell>
          <cell r="E150" t="str">
            <v>P4</v>
          </cell>
          <cell r="F150" t="str">
            <v>Hybrid Solar - S3</v>
          </cell>
          <cell r="G150" t="str">
            <v>CAMUSAT</v>
          </cell>
        </row>
        <row r="151">
          <cell r="A151" t="str">
            <v>ADM_163</v>
          </cell>
          <cell r="B151" t="str">
            <v>Mbamti-Katarko</v>
          </cell>
          <cell r="C151">
            <v>44436</v>
          </cell>
          <cell r="D151" t="str">
            <v>273 sites</v>
          </cell>
          <cell r="E151" t="str">
            <v>P4</v>
          </cell>
          <cell r="F151" t="str">
            <v>HGB</v>
          </cell>
          <cell r="G151" t="str">
            <v>CAMUSAT</v>
          </cell>
        </row>
        <row r="152">
          <cell r="A152" t="str">
            <v>CTR_680</v>
          </cell>
          <cell r="B152" t="str">
            <v>MBANKOLO CAMTEL II</v>
          </cell>
          <cell r="C152">
            <v>44195</v>
          </cell>
          <cell r="D152" t="str">
            <v>273 sites</v>
          </cell>
          <cell r="E152" t="str">
            <v>P4</v>
          </cell>
          <cell r="F152" t="str">
            <v>Good Grid + GE</v>
          </cell>
          <cell r="G152" t="str">
            <v>CAMUSAT</v>
          </cell>
        </row>
        <row r="153">
          <cell r="A153" t="str">
            <v>CTR_710</v>
          </cell>
          <cell r="B153" t="str">
            <v>Mbankomo-Dajoll</v>
          </cell>
          <cell r="C153">
            <v>44282</v>
          </cell>
          <cell r="D153" t="str">
            <v>273 sites</v>
          </cell>
          <cell r="E153" t="str">
            <v>P4</v>
          </cell>
          <cell r="F153" t="str">
            <v>Good Grid + GE</v>
          </cell>
          <cell r="G153" t="str">
            <v>CAMUSAT</v>
          </cell>
        </row>
        <row r="154">
          <cell r="A154" t="str">
            <v>OST_238</v>
          </cell>
          <cell r="B154" t="str">
            <v>Megom</v>
          </cell>
          <cell r="C154">
            <v>44203</v>
          </cell>
          <cell r="D154" t="str">
            <v>273 sites</v>
          </cell>
          <cell r="E154" t="str">
            <v>P4</v>
          </cell>
          <cell r="F154" t="str">
            <v>Good Grid no GE - 8h</v>
          </cell>
          <cell r="G154" t="str">
            <v>CAMUSAT</v>
          </cell>
        </row>
        <row r="155">
          <cell r="A155" t="str">
            <v>CTR_763</v>
          </cell>
          <cell r="B155" t="str">
            <v>Mehandan</v>
          </cell>
          <cell r="C155">
            <v>44480</v>
          </cell>
          <cell r="D155" t="str">
            <v>273 sites</v>
          </cell>
          <cell r="E155" t="str">
            <v>P4</v>
          </cell>
          <cell r="F155" t="str">
            <v>Good Grid + GE</v>
          </cell>
          <cell r="G155" t="str">
            <v>CAMUSAT</v>
          </cell>
        </row>
        <row r="156">
          <cell r="A156" t="str">
            <v>CTR_713</v>
          </cell>
          <cell r="B156" t="str">
            <v>Mendong-Village</v>
          </cell>
          <cell r="C156">
            <v>44440</v>
          </cell>
          <cell r="D156" t="str">
            <v>273 sites</v>
          </cell>
          <cell r="E156" t="str">
            <v>P4</v>
          </cell>
          <cell r="F156" t="str">
            <v>Good Grid + GE</v>
          </cell>
          <cell r="G156" t="str">
            <v>CAMUSAT</v>
          </cell>
        </row>
        <row r="157">
          <cell r="A157" t="str">
            <v>CTR_878_</v>
          </cell>
          <cell r="B157" t="str">
            <v>BEAC-indoor</v>
          </cell>
          <cell r="D157" t="str">
            <v>OG22</v>
          </cell>
          <cell r="E157" t="str">
            <v>P4</v>
          </cell>
          <cell r="F157" t="str">
            <v>Good Grid no GE - 8h</v>
          </cell>
          <cell r="G157" t="str">
            <v>CAMUSAT</v>
          </cell>
        </row>
        <row r="158">
          <cell r="A158" t="str">
            <v>CTR_878</v>
          </cell>
          <cell r="B158" t="str">
            <v>BEAC-outdoor</v>
          </cell>
          <cell r="D158" t="str">
            <v>OG22</v>
          </cell>
          <cell r="E158" t="str">
            <v>P4</v>
          </cell>
          <cell r="F158" t="str">
            <v>Good Grid no GE - 8h</v>
          </cell>
          <cell r="G158" t="str">
            <v>CAMUSAT</v>
          </cell>
        </row>
        <row r="159">
          <cell r="A159" t="str">
            <v>ADM_172</v>
          </cell>
          <cell r="B159" t="str">
            <v>Beka-Hossere-II</v>
          </cell>
          <cell r="D159" t="str">
            <v>48 sites -2021</v>
          </cell>
          <cell r="E159" t="str">
            <v>P4</v>
          </cell>
          <cell r="F159" t="str">
            <v>Hybrid Solar - S3</v>
          </cell>
          <cell r="G159" t="str">
            <v>CAMUSAT</v>
          </cell>
        </row>
        <row r="160">
          <cell r="A160" t="str">
            <v>CTR_653</v>
          </cell>
          <cell r="B160" t="str">
            <v>Mfou-Entree</v>
          </cell>
          <cell r="C160">
            <v>44406</v>
          </cell>
          <cell r="D160" t="str">
            <v>273 sites</v>
          </cell>
          <cell r="E160" t="str">
            <v>P4</v>
          </cell>
          <cell r="F160" t="str">
            <v>Hybrid Solar - S1</v>
          </cell>
          <cell r="G160" t="str">
            <v>CAMUSAT</v>
          </cell>
        </row>
        <row r="161">
          <cell r="A161" t="str">
            <v>SUD_099</v>
          </cell>
          <cell r="B161" t="str">
            <v>Mimbo</v>
          </cell>
          <cell r="C161">
            <v>44438</v>
          </cell>
          <cell r="D161" t="str">
            <v>273 sites</v>
          </cell>
          <cell r="E161" t="str">
            <v>P4</v>
          </cell>
          <cell r="F161" t="str">
            <v>HGB</v>
          </cell>
          <cell r="G161" t="str">
            <v>CAMUSAT</v>
          </cell>
        </row>
        <row r="162">
          <cell r="A162" t="str">
            <v>CTR_654</v>
          </cell>
          <cell r="B162" t="str">
            <v>MIMBOMAN DON BOSCO</v>
          </cell>
          <cell r="C162">
            <v>44321</v>
          </cell>
          <cell r="D162" t="str">
            <v>273 sites</v>
          </cell>
          <cell r="E162" t="str">
            <v>P4</v>
          </cell>
          <cell r="F162" t="str">
            <v>Good Grid no GE - 8h</v>
          </cell>
          <cell r="G162" t="str">
            <v>CAMUSAT</v>
          </cell>
        </row>
        <row r="163">
          <cell r="A163" t="str">
            <v>CTR_772</v>
          </cell>
          <cell r="B163" t="str">
            <v>Mimboman-Chapelle</v>
          </cell>
          <cell r="C163">
            <v>44279</v>
          </cell>
          <cell r="D163" t="str">
            <v>273 sites</v>
          </cell>
          <cell r="E163" t="str">
            <v>P4</v>
          </cell>
          <cell r="F163" t="str">
            <v>Good Grid no GE - 8h</v>
          </cell>
          <cell r="G163" t="str">
            <v>CAMUSAT</v>
          </cell>
        </row>
        <row r="164">
          <cell r="A164" t="str">
            <v>EST_004</v>
          </cell>
          <cell r="B164" t="str">
            <v>BERTOUA CRTV</v>
          </cell>
          <cell r="C164">
            <v>44519</v>
          </cell>
          <cell r="D164" t="str">
            <v>Sites tiers</v>
          </cell>
          <cell r="E164" t="str">
            <v>P4</v>
          </cell>
          <cell r="F164" t="str">
            <v>Medium Grid + GE</v>
          </cell>
          <cell r="G164" t="str">
            <v>CAMUSAT</v>
          </cell>
        </row>
        <row r="165">
          <cell r="A165" t="str">
            <v>CTR_646</v>
          </cell>
          <cell r="B165" t="str">
            <v>Minkan-Nord</v>
          </cell>
          <cell r="C165">
            <v>44440</v>
          </cell>
          <cell r="D165" t="str">
            <v>273 sites</v>
          </cell>
          <cell r="E165" t="str">
            <v>P4</v>
          </cell>
          <cell r="F165" t="str">
            <v>Good Grid + GE</v>
          </cell>
          <cell r="G165" t="str">
            <v>CAMUSAT</v>
          </cell>
        </row>
        <row r="166">
          <cell r="A166" t="str">
            <v>EXN_238</v>
          </cell>
          <cell r="B166" t="str">
            <v>Mora Kourgui</v>
          </cell>
          <cell r="C166">
            <v>44377</v>
          </cell>
          <cell r="D166" t="str">
            <v>273 sites</v>
          </cell>
          <cell r="E166" t="str">
            <v>P4</v>
          </cell>
          <cell r="F166" t="str">
            <v>Bad Grid + Solar + GE</v>
          </cell>
          <cell r="G166" t="str">
            <v>CAMUSAT</v>
          </cell>
        </row>
        <row r="167">
          <cell r="A167" t="str">
            <v>CTR_668</v>
          </cell>
          <cell r="B167" t="str">
            <v>MVOG EBANDA</v>
          </cell>
          <cell r="C167">
            <v>44375</v>
          </cell>
          <cell r="D167" t="str">
            <v>273 sites</v>
          </cell>
          <cell r="E167" t="str">
            <v>P4</v>
          </cell>
          <cell r="F167" t="str">
            <v>Good Grid + Solar + GE</v>
          </cell>
          <cell r="G167" t="str">
            <v>CAMUSAT</v>
          </cell>
        </row>
        <row r="168">
          <cell r="A168" t="str">
            <v>CTR_453</v>
          </cell>
          <cell r="B168" t="str">
            <v>Binguela</v>
          </cell>
          <cell r="D168" t="str">
            <v>Sites tiers</v>
          </cell>
          <cell r="E168" t="str">
            <v>P4</v>
          </cell>
          <cell r="F168" t="str">
            <v>Hybrid Solar - S1</v>
          </cell>
          <cell r="G168" t="str">
            <v>CAMUSAT</v>
          </cell>
        </row>
        <row r="169">
          <cell r="A169" t="str">
            <v>CTR_794</v>
          </cell>
          <cell r="B169" t="str">
            <v>Bitotol-Ecole-publique</v>
          </cell>
          <cell r="D169" t="str">
            <v>OG22</v>
          </cell>
          <cell r="E169" t="str">
            <v>P4</v>
          </cell>
          <cell r="F169" t="str">
            <v>Good Grid no GE - 8h</v>
          </cell>
          <cell r="G169" t="str">
            <v>CAMUSAT</v>
          </cell>
        </row>
        <row r="170">
          <cell r="A170" t="str">
            <v>CTR_738</v>
          </cell>
          <cell r="B170" t="str">
            <v>Mvog-Awae</v>
          </cell>
          <cell r="C170">
            <v>44440</v>
          </cell>
          <cell r="D170" t="str">
            <v>273 sites</v>
          </cell>
          <cell r="E170" t="str">
            <v>P4</v>
          </cell>
          <cell r="F170" t="str">
            <v>Good Grid + GE</v>
          </cell>
          <cell r="G170" t="str">
            <v>CAMUSAT</v>
          </cell>
        </row>
        <row r="171">
          <cell r="A171" t="str">
            <v>CTR_669</v>
          </cell>
          <cell r="B171" t="str">
            <v>Mvog-Manga 2</v>
          </cell>
          <cell r="C171">
            <v>44308</v>
          </cell>
          <cell r="D171" t="str">
            <v>273 sites</v>
          </cell>
          <cell r="E171" t="str">
            <v>P4</v>
          </cell>
          <cell r="F171" t="str">
            <v>Good Grid no GE - 12h</v>
          </cell>
          <cell r="G171" t="str">
            <v>CAMUSAT</v>
          </cell>
        </row>
        <row r="172">
          <cell r="A172" t="str">
            <v>CTR_739</v>
          </cell>
          <cell r="B172" t="str">
            <v>Mvog-Manga-III</v>
          </cell>
          <cell r="C172">
            <v>44377</v>
          </cell>
          <cell r="D172" t="str">
            <v>273 sites</v>
          </cell>
          <cell r="E172" t="str">
            <v>P4</v>
          </cell>
          <cell r="F172" t="str">
            <v>Medium Grid + GE</v>
          </cell>
          <cell r="G172" t="str">
            <v>CAMUSAT</v>
          </cell>
        </row>
        <row r="173">
          <cell r="A173" t="str">
            <v>NRD_157</v>
          </cell>
          <cell r="B173" t="str">
            <v>Nakong</v>
          </cell>
          <cell r="C173">
            <v>44212</v>
          </cell>
          <cell r="D173" t="str">
            <v>273 sites</v>
          </cell>
          <cell r="E173" t="str">
            <v>P4</v>
          </cell>
          <cell r="F173" t="str">
            <v>Bad Grid + Solar + GE</v>
          </cell>
          <cell r="G173" t="str">
            <v>CAMUSAT</v>
          </cell>
        </row>
        <row r="174">
          <cell r="A174" t="str">
            <v>CTR_181</v>
          </cell>
          <cell r="B174" t="str">
            <v>NANGA EBOKO CRTV</v>
          </cell>
          <cell r="C174">
            <v>44518</v>
          </cell>
          <cell r="D174" t="str">
            <v>273 sites</v>
          </cell>
          <cell r="E174" t="str">
            <v>P3</v>
          </cell>
          <cell r="F174" t="str">
            <v>Bad Grid + GE</v>
          </cell>
          <cell r="G174" t="str">
            <v>CAMUSAT</v>
          </cell>
        </row>
        <row r="175">
          <cell r="A175" t="str">
            <v>NRD_147</v>
          </cell>
          <cell r="B175" t="str">
            <v>Nassarao-II</v>
          </cell>
          <cell r="C175">
            <v>44467</v>
          </cell>
          <cell r="D175" t="str">
            <v>273 sites</v>
          </cell>
          <cell r="E175" t="str">
            <v>P4</v>
          </cell>
          <cell r="F175" t="str">
            <v>Good Grid + GE</v>
          </cell>
          <cell r="G175" t="str">
            <v>CAMUSAT</v>
          </cell>
        </row>
        <row r="176">
          <cell r="A176" t="str">
            <v>NRD_154</v>
          </cell>
          <cell r="B176" t="str">
            <v>Ndiam-badji</v>
          </cell>
          <cell r="C176">
            <v>44261</v>
          </cell>
          <cell r="D176" t="str">
            <v>273 sites</v>
          </cell>
          <cell r="E176" t="str">
            <v>P4</v>
          </cell>
          <cell r="F176" t="str">
            <v>Hybrid Solar - S3</v>
          </cell>
          <cell r="G176" t="str">
            <v>CAMUSAT</v>
          </cell>
        </row>
        <row r="177">
          <cell r="A177" t="str">
            <v>LIT_671</v>
          </cell>
          <cell r="B177" t="str">
            <v>Ndogbong Bifaka</v>
          </cell>
          <cell r="C177">
            <v>44345</v>
          </cell>
          <cell r="D177" t="str">
            <v>273 sites</v>
          </cell>
          <cell r="E177" t="str">
            <v>P4</v>
          </cell>
          <cell r="F177" t="str">
            <v>Good Grid no GE - 8h</v>
          </cell>
          <cell r="G177" t="str">
            <v>CAMUSAT</v>
          </cell>
        </row>
        <row r="178">
          <cell r="A178" t="str">
            <v>EST_143</v>
          </cell>
          <cell r="B178" t="str">
            <v>Bertoua-Camtel</v>
          </cell>
          <cell r="C178">
            <v>44527</v>
          </cell>
          <cell r="D178" t="str">
            <v>25 sites</v>
          </cell>
          <cell r="E178" t="str">
            <v>P4</v>
          </cell>
          <cell r="F178" t="str">
            <v>Medium Grid + GE</v>
          </cell>
          <cell r="G178" t="str">
            <v>CAMUSAT</v>
          </cell>
        </row>
        <row r="179">
          <cell r="A179" t="str">
            <v>LIT_718</v>
          </cell>
          <cell r="B179" t="str">
            <v>Bonamoutongo-III</v>
          </cell>
          <cell r="D179" t="str">
            <v>48 sites -2021</v>
          </cell>
          <cell r="E179" t="str">
            <v>P4</v>
          </cell>
          <cell r="F179" t="str">
            <v>Good Grid no GE - 8h</v>
          </cell>
          <cell r="G179" t="str">
            <v>CAMUSAT</v>
          </cell>
        </row>
        <row r="180">
          <cell r="A180" t="str">
            <v>ADM_151</v>
          </cell>
          <cell r="B180" t="str">
            <v>Ngd-Bamyangal-Rural</v>
          </cell>
          <cell r="C180">
            <v>44438</v>
          </cell>
          <cell r="D180" t="str">
            <v>273 sites</v>
          </cell>
          <cell r="E180" t="str">
            <v>P4</v>
          </cell>
          <cell r="F180" t="str">
            <v>Good Grid + Solar + GE</v>
          </cell>
          <cell r="G180" t="str">
            <v>CAMUSAT</v>
          </cell>
        </row>
        <row r="181">
          <cell r="A181" t="str">
            <v>CTR_774</v>
          </cell>
          <cell r="B181" t="str">
            <v>Bong-assi</v>
          </cell>
          <cell r="C181">
            <v>44526</v>
          </cell>
          <cell r="D181" t="str">
            <v>48 sites -2021</v>
          </cell>
          <cell r="E181" t="str">
            <v>P4</v>
          </cell>
          <cell r="F181" t="str">
            <v>Hybrid Solar - S3</v>
          </cell>
          <cell r="G181" t="str">
            <v>CAMUSAT</v>
          </cell>
        </row>
        <row r="182">
          <cell r="A182" t="str">
            <v>ADM_147</v>
          </cell>
          <cell r="B182" t="str">
            <v>Ngd-Burkina-Rural</v>
          </cell>
          <cell r="C182">
            <v>44425</v>
          </cell>
          <cell r="D182" t="str">
            <v>273 sites</v>
          </cell>
          <cell r="E182" t="str">
            <v>P4</v>
          </cell>
          <cell r="F182" t="str">
            <v>Hybrid Solar - S3</v>
          </cell>
          <cell r="G182" t="str">
            <v>CAMUSAT</v>
          </cell>
        </row>
        <row r="183">
          <cell r="A183" t="str">
            <v>OST_306</v>
          </cell>
          <cell r="B183" t="str">
            <v>BTS mobile Tagidor</v>
          </cell>
          <cell r="D183" t="str">
            <v>OG22</v>
          </cell>
          <cell r="E183" t="str">
            <v>P4</v>
          </cell>
          <cell r="F183" t="str">
            <v>Medium Grid + GE</v>
          </cell>
          <cell r="G183" t="str">
            <v>CAMUSAT</v>
          </cell>
        </row>
        <row r="184">
          <cell r="A184" t="str">
            <v>ADM_165</v>
          </cell>
          <cell r="B184" t="str">
            <v>Ngd-Mballam</v>
          </cell>
          <cell r="C184">
            <v>44427</v>
          </cell>
          <cell r="D184" t="str">
            <v>273 sites</v>
          </cell>
          <cell r="E184" t="str">
            <v>P4</v>
          </cell>
          <cell r="F184" t="str">
            <v>Hybrid Solar - S1</v>
          </cell>
          <cell r="G184" t="str">
            <v>CAMUSAT</v>
          </cell>
        </row>
        <row r="185">
          <cell r="A185" t="str">
            <v>ADM_166</v>
          </cell>
          <cell r="B185" t="str">
            <v>Ngd-Mbiassoro</v>
          </cell>
          <cell r="C185">
            <v>44337</v>
          </cell>
          <cell r="D185" t="str">
            <v>273 sites</v>
          </cell>
          <cell r="E185" t="str">
            <v>P4</v>
          </cell>
          <cell r="F185" t="str">
            <v>Hybrid Solar - S3</v>
          </cell>
          <cell r="G185" t="str">
            <v>CAMUSAT</v>
          </cell>
        </row>
        <row r="186">
          <cell r="A186" t="str">
            <v>LIT_626</v>
          </cell>
          <cell r="B186" t="str">
            <v>Ngodi-Cité</v>
          </cell>
          <cell r="C186">
            <v>44308</v>
          </cell>
          <cell r="D186" t="str">
            <v>273 sites</v>
          </cell>
          <cell r="E186" t="str">
            <v>P4</v>
          </cell>
          <cell r="F186" t="str">
            <v>Good Grid no GE - 8h</v>
          </cell>
          <cell r="G186" t="str">
            <v>CAMUSAT</v>
          </cell>
        </row>
        <row r="187">
          <cell r="A187" t="str">
            <v>CTR_709</v>
          </cell>
          <cell r="B187" t="str">
            <v>Ngona-II</v>
          </cell>
          <cell r="C187">
            <v>44405</v>
          </cell>
          <cell r="D187" t="str">
            <v>273 sites</v>
          </cell>
          <cell r="E187" t="str">
            <v>P4</v>
          </cell>
          <cell r="F187" t="str">
            <v>Good Grid + GE</v>
          </cell>
          <cell r="G187" t="str">
            <v>CAMUSAT</v>
          </cell>
        </row>
        <row r="188">
          <cell r="A188" t="str">
            <v>NRD_132</v>
          </cell>
          <cell r="B188" t="str">
            <v>Ngong-Marche</v>
          </cell>
          <cell r="C188">
            <v>44479</v>
          </cell>
          <cell r="D188" t="str">
            <v>273 sites</v>
          </cell>
          <cell r="E188" t="str">
            <v>P4</v>
          </cell>
          <cell r="F188" t="str">
            <v>Good Grid + GE</v>
          </cell>
          <cell r="G188" t="str">
            <v>CAMUSAT</v>
          </cell>
        </row>
        <row r="189">
          <cell r="A189" t="str">
            <v>LIT_585</v>
          </cell>
          <cell r="B189" t="str">
            <v>NGO-NJO-II</v>
          </cell>
          <cell r="C189">
            <v>44307</v>
          </cell>
          <cell r="D189" t="str">
            <v>273 sites</v>
          </cell>
          <cell r="E189" t="str">
            <v>P4</v>
          </cell>
          <cell r="F189" t="str">
            <v>Good Grid + GE</v>
          </cell>
          <cell r="G189" t="str">
            <v>CAMUSAT</v>
          </cell>
        </row>
        <row r="190">
          <cell r="A190" t="str">
            <v>CTR_577</v>
          </cell>
          <cell r="B190" t="str">
            <v>Ngoumou 1</v>
          </cell>
          <cell r="C190">
            <v>44331</v>
          </cell>
          <cell r="D190" t="str">
            <v>273 sites</v>
          </cell>
          <cell r="E190" t="str">
            <v>P4</v>
          </cell>
          <cell r="F190" t="str">
            <v>Bad Grid + GE</v>
          </cell>
          <cell r="G190" t="str">
            <v>CAMUSAT</v>
          </cell>
        </row>
        <row r="191">
          <cell r="A191" t="str">
            <v>CTR_567</v>
          </cell>
          <cell r="B191" t="str">
            <v>NGOUSSO MAETUR</v>
          </cell>
          <cell r="C191">
            <v>44366</v>
          </cell>
          <cell r="D191" t="str">
            <v>273 sites</v>
          </cell>
          <cell r="E191" t="str">
            <v>P4</v>
          </cell>
          <cell r="F191" t="str">
            <v>Good Grid no GE - 8h</v>
          </cell>
          <cell r="G191" t="str">
            <v>CAMUSAT</v>
          </cell>
        </row>
        <row r="192">
          <cell r="A192" t="str">
            <v>LIT_658</v>
          </cell>
          <cell r="B192" t="str">
            <v>Nkeng-Likok II</v>
          </cell>
          <cell r="C192">
            <v>44407</v>
          </cell>
          <cell r="D192" t="str">
            <v>273 sites</v>
          </cell>
          <cell r="E192" t="str">
            <v>P4</v>
          </cell>
          <cell r="F192" t="str">
            <v>Hybrid Solar - S3</v>
          </cell>
          <cell r="G192" t="str">
            <v>CAMUSAT</v>
          </cell>
        </row>
        <row r="193">
          <cell r="A193" t="str">
            <v>CTR_708</v>
          </cell>
          <cell r="B193" t="str">
            <v>Nkoabang_Nord</v>
          </cell>
          <cell r="C193">
            <v>44404</v>
          </cell>
          <cell r="D193" t="str">
            <v>273 sites</v>
          </cell>
          <cell r="E193" t="str">
            <v>P4</v>
          </cell>
          <cell r="F193" t="str">
            <v>Bad Grid + GE</v>
          </cell>
          <cell r="G193" t="str">
            <v>CAMUSAT</v>
          </cell>
        </row>
        <row r="194">
          <cell r="A194" t="str">
            <v>CTR_670</v>
          </cell>
          <cell r="B194" t="str">
            <v>Nkolagaa 2</v>
          </cell>
          <cell r="C194">
            <v>44404</v>
          </cell>
          <cell r="D194" t="str">
            <v>273 sites</v>
          </cell>
          <cell r="E194" t="str">
            <v>P4</v>
          </cell>
          <cell r="F194" t="str">
            <v>Good Grid + GE</v>
          </cell>
          <cell r="G194" t="str">
            <v>CAMUSAT</v>
          </cell>
        </row>
        <row r="195">
          <cell r="A195" t="str">
            <v>CTR_657</v>
          </cell>
          <cell r="B195" t="str">
            <v>Nkolbisson-Ayene-Bar</v>
          </cell>
          <cell r="C195">
            <v>44440</v>
          </cell>
          <cell r="D195" t="str">
            <v>273 sites</v>
          </cell>
          <cell r="E195" t="str">
            <v>P4</v>
          </cell>
          <cell r="F195" t="str">
            <v>Good Grid + GE</v>
          </cell>
          <cell r="G195" t="str">
            <v>CAMUSAT</v>
          </cell>
        </row>
        <row r="196">
          <cell r="A196" t="str">
            <v>LIT_680</v>
          </cell>
          <cell r="B196" t="str">
            <v>Logbessou-OCM</v>
          </cell>
          <cell r="C196">
            <v>44280</v>
          </cell>
          <cell r="D196" t="str">
            <v>25 sites</v>
          </cell>
          <cell r="E196" t="str">
            <v>P4</v>
          </cell>
          <cell r="F196" t="str">
            <v>Good Grid + GE</v>
          </cell>
          <cell r="G196" t="str">
            <v>CAMUSAT</v>
          </cell>
        </row>
        <row r="197">
          <cell r="A197" t="str">
            <v>CTR_658</v>
          </cell>
          <cell r="B197" t="str">
            <v>Nkolbong-II</v>
          </cell>
          <cell r="C197">
            <v>44440</v>
          </cell>
          <cell r="D197" t="str">
            <v>273 sites</v>
          </cell>
          <cell r="E197" t="str">
            <v>P4</v>
          </cell>
          <cell r="F197" t="str">
            <v>Good Grid + GE</v>
          </cell>
          <cell r="G197" t="str">
            <v>CAMUSAT</v>
          </cell>
        </row>
        <row r="198">
          <cell r="A198" t="str">
            <v>CTR_671</v>
          </cell>
          <cell r="B198" t="str">
            <v>NKOLFOULOU</v>
          </cell>
          <cell r="C198">
            <v>44313</v>
          </cell>
          <cell r="D198" t="str">
            <v>273 sites</v>
          </cell>
          <cell r="E198" t="str">
            <v>P4</v>
          </cell>
          <cell r="F198" t="str">
            <v>Good Grid + GE</v>
          </cell>
          <cell r="G198" t="str">
            <v>CAMUSAT</v>
          </cell>
        </row>
        <row r="199">
          <cell r="A199" t="str">
            <v>LIT_756</v>
          </cell>
          <cell r="B199" t="str">
            <v>BTS-Mobile-Krystal-Palace</v>
          </cell>
          <cell r="C199">
            <v>44805</v>
          </cell>
          <cell r="D199" t="str">
            <v>OG22</v>
          </cell>
          <cell r="E199" t="str">
            <v>P4</v>
          </cell>
          <cell r="F199" t="str">
            <v>Good Grid + GE</v>
          </cell>
          <cell r="G199" t="str">
            <v>CAMUSAT</v>
          </cell>
        </row>
        <row r="200">
          <cell r="A200" t="str">
            <v>CTR_712</v>
          </cell>
          <cell r="B200" t="str">
            <v>Nkolfoulou-CSD</v>
          </cell>
          <cell r="C200">
            <v>44313</v>
          </cell>
          <cell r="D200" t="str">
            <v>273 sites</v>
          </cell>
          <cell r="E200" t="str">
            <v>P4</v>
          </cell>
          <cell r="F200" t="str">
            <v>Good Grid + GE</v>
          </cell>
          <cell r="G200" t="str">
            <v>CAMUSAT</v>
          </cell>
        </row>
        <row r="201">
          <cell r="A201" t="str">
            <v>CTR_559</v>
          </cell>
          <cell r="B201" t="str">
            <v>NKOLMESSENG CRF SAFARI</v>
          </cell>
          <cell r="C201">
            <v>44304</v>
          </cell>
          <cell r="D201" t="str">
            <v>273 sites</v>
          </cell>
          <cell r="E201" t="str">
            <v>P4</v>
          </cell>
          <cell r="F201" t="str">
            <v>Good Grid no GE - 8h</v>
          </cell>
          <cell r="G201" t="str">
            <v>CAMUSAT</v>
          </cell>
        </row>
        <row r="202">
          <cell r="A202" t="str">
            <v>CTR_564</v>
          </cell>
          <cell r="B202" t="str">
            <v>NKOLMESSENG EBAMA EWOULOU</v>
          </cell>
          <cell r="C202">
            <v>44308</v>
          </cell>
          <cell r="D202" t="str">
            <v>273 sites</v>
          </cell>
          <cell r="E202" t="str">
            <v>P4</v>
          </cell>
          <cell r="F202" t="str">
            <v>Good Grid no GE - 8h</v>
          </cell>
          <cell r="G202" t="str">
            <v>CAMUSAT</v>
          </cell>
        </row>
        <row r="203">
          <cell r="A203" t="str">
            <v>CTR_711</v>
          </cell>
          <cell r="B203" t="str">
            <v>Nkolmesseng-Abom</v>
          </cell>
          <cell r="C203">
            <v>44406</v>
          </cell>
          <cell r="D203" t="str">
            <v>273 sites</v>
          </cell>
          <cell r="E203" t="str">
            <v>P4</v>
          </cell>
          <cell r="F203" t="str">
            <v>Good Grid + GE</v>
          </cell>
          <cell r="G203" t="str">
            <v>CAMUSAT</v>
          </cell>
        </row>
        <row r="204">
          <cell r="A204" t="str">
            <v>LIT_539</v>
          </cell>
          <cell r="B204" t="str">
            <v>Nkolmintag</v>
          </cell>
          <cell r="C204">
            <v>44307</v>
          </cell>
          <cell r="D204" t="str">
            <v>273 sites</v>
          </cell>
          <cell r="E204" t="str">
            <v>P4</v>
          </cell>
          <cell r="F204" t="str">
            <v>Good Grid no GE - 12h</v>
          </cell>
          <cell r="G204" t="str">
            <v>CAMUSAT</v>
          </cell>
        </row>
        <row r="205">
          <cell r="A205" t="str">
            <v>LIT_763</v>
          </cell>
          <cell r="B205" t="str">
            <v>BTS-Mobile-Marche-Central</v>
          </cell>
          <cell r="C205">
            <v>44805</v>
          </cell>
          <cell r="D205" t="str">
            <v>OG22</v>
          </cell>
          <cell r="E205" t="str">
            <v>P4</v>
          </cell>
          <cell r="F205" t="str">
            <v>Good Grid + GE</v>
          </cell>
          <cell r="G205" t="str">
            <v>CAMUSAT</v>
          </cell>
        </row>
        <row r="206">
          <cell r="A206" t="str">
            <v>LIT_670</v>
          </cell>
          <cell r="B206" t="str">
            <v>Moulanga</v>
          </cell>
          <cell r="C206">
            <v>44280</v>
          </cell>
          <cell r="D206" t="str">
            <v>25 sites</v>
          </cell>
          <cell r="E206" t="str">
            <v>P4</v>
          </cell>
          <cell r="F206" t="str">
            <v>Good Grid + GE</v>
          </cell>
          <cell r="G206" t="str">
            <v>CAMUSAT</v>
          </cell>
        </row>
        <row r="207">
          <cell r="A207" t="str">
            <v>LIT_548</v>
          </cell>
          <cell r="B207" t="str">
            <v>Nkololoun-Marche</v>
          </cell>
          <cell r="C207">
            <v>44304</v>
          </cell>
          <cell r="D207" t="str">
            <v>273 sites</v>
          </cell>
          <cell r="E207" t="str">
            <v>P4</v>
          </cell>
          <cell r="F207" t="str">
            <v>Good Grid no GE - 8h</v>
          </cell>
          <cell r="G207" t="str">
            <v>CAMUSAT</v>
          </cell>
        </row>
        <row r="208">
          <cell r="A208" t="str">
            <v>CTR_597</v>
          </cell>
          <cell r="B208" t="str">
            <v>Nkomeda</v>
          </cell>
          <cell r="C208">
            <v>44440</v>
          </cell>
          <cell r="D208" t="str">
            <v>273 sites</v>
          </cell>
          <cell r="E208" t="str">
            <v>P4</v>
          </cell>
          <cell r="F208" t="str">
            <v>Bad Grid + GE</v>
          </cell>
          <cell r="G208" t="str">
            <v>CAMUSAT</v>
          </cell>
        </row>
        <row r="209">
          <cell r="A209" t="str">
            <v>CTR_750</v>
          </cell>
          <cell r="B209" t="str">
            <v>Nkometou-2</v>
          </cell>
          <cell r="D209" t="str">
            <v>273 sites</v>
          </cell>
          <cell r="E209" t="str">
            <v>P4</v>
          </cell>
          <cell r="F209" t="str">
            <v>Hybrid Solar - S1</v>
          </cell>
          <cell r="G209" t="str">
            <v>CAMUSAT</v>
          </cell>
        </row>
        <row r="210">
          <cell r="A210" t="str">
            <v>SUD_088</v>
          </cell>
          <cell r="B210" t="str">
            <v>Nkomezap-Camtel</v>
          </cell>
          <cell r="C210">
            <v>44407</v>
          </cell>
          <cell r="D210" t="str">
            <v>273 sites</v>
          </cell>
          <cell r="E210" t="str">
            <v>P4</v>
          </cell>
          <cell r="F210" t="str">
            <v>Good Grid + GE</v>
          </cell>
          <cell r="G210" t="str">
            <v>CAMUSAT</v>
          </cell>
        </row>
        <row r="211">
          <cell r="A211" t="str">
            <v>CTR_629</v>
          </cell>
          <cell r="B211" t="str">
            <v>Nkongoa</v>
          </cell>
          <cell r="C211">
            <v>44304</v>
          </cell>
          <cell r="D211" t="str">
            <v>273 sites</v>
          </cell>
          <cell r="E211" t="str">
            <v>P4</v>
          </cell>
          <cell r="F211" t="str">
            <v>Good Grid + GE</v>
          </cell>
          <cell r="G211" t="str">
            <v>CAMUSAT</v>
          </cell>
        </row>
        <row r="212">
          <cell r="A212" t="str">
            <v>CTR_659</v>
          </cell>
          <cell r="B212" t="str">
            <v>Nkoulou</v>
          </cell>
          <cell r="C212">
            <v>44377</v>
          </cell>
          <cell r="D212" t="str">
            <v>273 sites</v>
          </cell>
          <cell r="E212" t="str">
            <v>P4</v>
          </cell>
          <cell r="F212" t="str">
            <v>Good Grid + GE</v>
          </cell>
          <cell r="G212" t="str">
            <v>CAMUSAT</v>
          </cell>
        </row>
        <row r="213">
          <cell r="A213" t="str">
            <v>CTR_631</v>
          </cell>
          <cell r="B213" t="str">
            <v>NLOBISSON</v>
          </cell>
          <cell r="C213">
            <v>44407</v>
          </cell>
          <cell r="D213" t="str">
            <v>273 sites</v>
          </cell>
          <cell r="E213" t="str">
            <v>P4</v>
          </cell>
          <cell r="F213" t="str">
            <v>Good Grid + Solar + GE</v>
          </cell>
          <cell r="G213" t="str">
            <v>CAMUSAT</v>
          </cell>
        </row>
        <row r="214">
          <cell r="A214" t="str">
            <v>LIT_620</v>
          </cell>
          <cell r="B214" t="str">
            <v>Notre-Dame-de-Yassa</v>
          </cell>
          <cell r="C214">
            <v>44233</v>
          </cell>
          <cell r="D214" t="str">
            <v>273 sites</v>
          </cell>
          <cell r="E214" t="str">
            <v>P4</v>
          </cell>
          <cell r="F214" t="str">
            <v>Good Grid + GE</v>
          </cell>
          <cell r="G214" t="str">
            <v>CAMUSAT</v>
          </cell>
        </row>
        <row r="215">
          <cell r="A215" t="str">
            <v>EST_133</v>
          </cell>
          <cell r="B215" t="str">
            <v>NYABI</v>
          </cell>
          <cell r="C215">
            <v>44431</v>
          </cell>
          <cell r="D215" t="str">
            <v>273 sites</v>
          </cell>
          <cell r="E215" t="str">
            <v>P4</v>
          </cell>
          <cell r="F215" t="str">
            <v>HGB</v>
          </cell>
          <cell r="G215" t="str">
            <v>CAMUSAT</v>
          </cell>
        </row>
        <row r="216">
          <cell r="A216" t="str">
            <v>LIT_655</v>
          </cell>
          <cell r="B216" t="str">
            <v>Nyalla-Marche</v>
          </cell>
          <cell r="C216">
            <v>44440</v>
          </cell>
          <cell r="D216" t="str">
            <v>273 sites</v>
          </cell>
          <cell r="E216" t="str">
            <v>P4</v>
          </cell>
          <cell r="F216" t="str">
            <v>Medium Grid + GE</v>
          </cell>
          <cell r="G216" t="str">
            <v>CAMUSAT</v>
          </cell>
        </row>
        <row r="217">
          <cell r="A217" t="str">
            <v>CTR_551</v>
          </cell>
          <cell r="B217" t="str">
            <v>NYOM CAMTEL</v>
          </cell>
          <cell r="C217">
            <v>44405</v>
          </cell>
          <cell r="D217" t="str">
            <v>273 sites</v>
          </cell>
          <cell r="E217" t="str">
            <v>P4</v>
          </cell>
          <cell r="F217" t="str">
            <v>HGB</v>
          </cell>
          <cell r="G217" t="str">
            <v>CAMUSAT</v>
          </cell>
        </row>
        <row r="218">
          <cell r="A218" t="str">
            <v>CTR_707</v>
          </cell>
          <cell r="B218" t="str">
            <v>Nyom-Sud</v>
          </cell>
          <cell r="C218">
            <v>44405</v>
          </cell>
          <cell r="D218" t="str">
            <v>273 sites</v>
          </cell>
          <cell r="E218" t="str">
            <v>P4</v>
          </cell>
          <cell r="F218" t="str">
            <v>Bad Grid + GE</v>
          </cell>
          <cell r="G218" t="str">
            <v>CAMUSAT</v>
          </cell>
        </row>
        <row r="219">
          <cell r="A219" t="str">
            <v>SUO_226</v>
          </cell>
          <cell r="B219" t="str">
            <v>Buea-CAMTEL</v>
          </cell>
          <cell r="D219" t="str">
            <v>12 sites Ph-2-2021</v>
          </cell>
          <cell r="E219" t="str">
            <v>P4</v>
          </cell>
          <cell r="F219" t="str">
            <v>Good Grid no GE - 8h</v>
          </cell>
          <cell r="G219" t="str">
            <v>CAMUSAT</v>
          </cell>
        </row>
        <row r="220">
          <cell r="A220" t="str">
            <v>OST_294</v>
          </cell>
          <cell r="B220" t="str">
            <v>Bangoua-Nouveau-CAMTEL</v>
          </cell>
          <cell r="C220">
            <v>44441</v>
          </cell>
          <cell r="D220" t="str">
            <v>25 sites</v>
          </cell>
          <cell r="E220" t="str">
            <v>P4</v>
          </cell>
          <cell r="F220" t="str">
            <v>Hybrid Solar - S1</v>
          </cell>
          <cell r="G220" t="str">
            <v>CAMUSAT</v>
          </cell>
        </row>
        <row r="221">
          <cell r="A221" t="str">
            <v>CTR_841</v>
          </cell>
          <cell r="B221" t="str">
            <v>Carrefour-Diderot</v>
          </cell>
          <cell r="D221" t="str">
            <v>12 sites Ph-2-2021</v>
          </cell>
          <cell r="E221" t="str">
            <v>P4</v>
          </cell>
          <cell r="F221" t="str">
            <v>Good Grid no GE - 8h</v>
          </cell>
          <cell r="G221" t="str">
            <v>CAMUSAT</v>
          </cell>
        </row>
        <row r="222">
          <cell r="A222" t="str">
            <v>CTR_835</v>
          </cell>
          <cell r="B222" t="str">
            <v>Carrefour-Elat</v>
          </cell>
          <cell r="C222">
            <v>44792</v>
          </cell>
          <cell r="D222" t="str">
            <v>OG22</v>
          </cell>
          <cell r="E222" t="str">
            <v>P4</v>
          </cell>
          <cell r="F222" t="str">
            <v>Good Grid + GE</v>
          </cell>
          <cell r="G222" t="str">
            <v>CAMUSAT</v>
          </cell>
        </row>
        <row r="223">
          <cell r="A223" t="str">
            <v>CTR_598</v>
          </cell>
          <cell r="B223" t="str">
            <v>Obobogo-Paloma</v>
          </cell>
          <cell r="C223">
            <v>44344</v>
          </cell>
          <cell r="D223" t="str">
            <v>273 sites</v>
          </cell>
          <cell r="E223" t="str">
            <v>P4</v>
          </cell>
          <cell r="F223" t="str">
            <v>Good Grid no GE - 8h</v>
          </cell>
          <cell r="G223" t="str">
            <v>CAMUSAT</v>
          </cell>
        </row>
        <row r="224">
          <cell r="A224" t="str">
            <v>CTR_821</v>
          </cell>
          <cell r="B224" t="str">
            <v>CBC-Radio-New2</v>
          </cell>
          <cell r="D224" t="str">
            <v>48 sites -2021</v>
          </cell>
          <cell r="E224" t="str">
            <v>P4</v>
          </cell>
          <cell r="F224" t="str">
            <v>Good Grid no GE - 8h</v>
          </cell>
          <cell r="G224" t="str">
            <v>CAMUSAT</v>
          </cell>
        </row>
        <row r="225">
          <cell r="A225" t="str">
            <v>CTR_839</v>
          </cell>
          <cell r="B225" t="str">
            <v>CNPS Kennedy Nodal</v>
          </cell>
          <cell r="C225">
            <v>44501</v>
          </cell>
          <cell r="D225" t="str">
            <v>Site BSC</v>
          </cell>
          <cell r="E225" t="str">
            <v>P2</v>
          </cell>
          <cell r="F225" t="str">
            <v>Good Grid + GE</v>
          </cell>
          <cell r="G225" t="str">
            <v>CAMUSAT</v>
          </cell>
        </row>
        <row r="226">
          <cell r="A226" t="str">
            <v>OST_272</v>
          </cell>
          <cell r="B226" t="str">
            <v>Mamegnam</v>
          </cell>
          <cell r="C226">
            <v>44437</v>
          </cell>
          <cell r="D226" t="str">
            <v>25 sites</v>
          </cell>
          <cell r="E226" t="str">
            <v>P4</v>
          </cell>
          <cell r="F226" t="str">
            <v>Hybrid Solar - S3</v>
          </cell>
          <cell r="G226" t="str">
            <v>CAMUSAT</v>
          </cell>
        </row>
        <row r="227">
          <cell r="A227" t="str">
            <v>CTR_566</v>
          </cell>
          <cell r="B227" t="str">
            <v>OMNISPORT QTR YAMBASSA</v>
          </cell>
          <cell r="C227">
            <v>44316</v>
          </cell>
          <cell r="D227" t="str">
            <v>273 sites</v>
          </cell>
          <cell r="E227" t="str">
            <v>P4</v>
          </cell>
          <cell r="F227" t="str">
            <v>Good Grid no GE - 8h</v>
          </cell>
          <cell r="G227" t="str">
            <v>CAMUSAT</v>
          </cell>
        </row>
        <row r="228">
          <cell r="A228" t="str">
            <v>LIT_385</v>
          </cell>
          <cell r="B228" t="str">
            <v>Dibamba-Camrail</v>
          </cell>
          <cell r="D228" t="str">
            <v>Sites tiers</v>
          </cell>
          <cell r="E228" t="str">
            <v>P4</v>
          </cell>
          <cell r="F228" t="str">
            <v>Hybrid Solar - S3</v>
          </cell>
          <cell r="G228" t="str">
            <v>CAMUSAT</v>
          </cell>
        </row>
        <row r="229">
          <cell r="A229" t="str">
            <v>SUD_014</v>
          </cell>
          <cell r="B229" t="str">
            <v>Djoum</v>
          </cell>
          <cell r="D229" t="str">
            <v>Sites tiers</v>
          </cell>
          <cell r="E229" t="str">
            <v>P4</v>
          </cell>
          <cell r="F229" t="str">
            <v>Bad Grid + Solar + GE</v>
          </cell>
          <cell r="G229" t="str">
            <v>CAMUSAT</v>
          </cell>
        </row>
        <row r="230">
          <cell r="A230" t="str">
            <v>SUD_009</v>
          </cell>
          <cell r="B230" t="str">
            <v>EBANGA EWOULOU</v>
          </cell>
          <cell r="D230" t="str">
            <v>Sites tiers</v>
          </cell>
          <cell r="E230" t="str">
            <v>P4</v>
          </cell>
          <cell r="F230" t="str">
            <v>Medium Grid + GE</v>
          </cell>
          <cell r="G230" t="str">
            <v>CAMUSAT</v>
          </cell>
        </row>
        <row r="231">
          <cell r="A231" t="str">
            <v>ADM_148</v>
          </cell>
          <cell r="B231" t="str">
            <v>Ouro-Dara</v>
          </cell>
          <cell r="C231">
            <v>44340</v>
          </cell>
          <cell r="D231" t="str">
            <v>273 sites</v>
          </cell>
          <cell r="E231" t="str">
            <v>P4</v>
          </cell>
          <cell r="F231" t="str">
            <v>Hybrid Solar - S3</v>
          </cell>
          <cell r="G231" t="str">
            <v>CAMUSAT</v>
          </cell>
        </row>
        <row r="232">
          <cell r="A232" t="str">
            <v>CTR_718</v>
          </cell>
          <cell r="B232" t="str">
            <v>Oyomabang-marche</v>
          </cell>
          <cell r="C232">
            <v>44281</v>
          </cell>
          <cell r="D232" t="str">
            <v>273 sites</v>
          </cell>
          <cell r="E232" t="str">
            <v>P4</v>
          </cell>
          <cell r="F232" t="str">
            <v>Good Grid no GE - 8h</v>
          </cell>
          <cell r="G232" t="str">
            <v>CAMUSAT</v>
          </cell>
        </row>
        <row r="233">
          <cell r="A233" t="str">
            <v>CTR_560</v>
          </cell>
          <cell r="B233" t="str">
            <v>Oyomambang</v>
          </cell>
          <cell r="C233">
            <v>44308</v>
          </cell>
          <cell r="D233" t="str">
            <v>273 sites</v>
          </cell>
          <cell r="E233" t="str">
            <v>P4</v>
          </cell>
          <cell r="F233" t="str">
            <v>Good Grid + GE</v>
          </cell>
          <cell r="G233" t="str">
            <v>CAMUSAT</v>
          </cell>
        </row>
        <row r="234">
          <cell r="A234" t="str">
            <v>LIT_682</v>
          </cell>
          <cell r="B234" t="str">
            <v>Boadibo</v>
          </cell>
          <cell r="C234">
            <v>44280</v>
          </cell>
          <cell r="D234" t="str">
            <v>25 sites</v>
          </cell>
          <cell r="E234" t="str">
            <v>P4</v>
          </cell>
          <cell r="F234" t="str">
            <v>Good Grid + GE</v>
          </cell>
          <cell r="G234" t="str">
            <v>CAMUSAT</v>
          </cell>
        </row>
        <row r="235">
          <cell r="A235" t="str">
            <v>SUD_019</v>
          </cell>
          <cell r="B235" t="str">
            <v>EBANGA EWOULOU NEW</v>
          </cell>
          <cell r="C235">
            <v>44509</v>
          </cell>
          <cell r="D235" t="str">
            <v>Sites tiers</v>
          </cell>
          <cell r="E235" t="str">
            <v>P2</v>
          </cell>
          <cell r="F235" t="str">
            <v>Medium Grid + GE</v>
          </cell>
          <cell r="G235" t="str">
            <v>CAMUSAT</v>
          </cell>
        </row>
        <row r="236">
          <cell r="A236" t="str">
            <v>CTR_743</v>
          </cell>
          <cell r="B236" t="str">
            <v>OZOM-I</v>
          </cell>
          <cell r="D236" t="str">
            <v>273 sites</v>
          </cell>
          <cell r="E236" t="str">
            <v>P4</v>
          </cell>
          <cell r="F236" t="str">
            <v>Hybrid Solar - S1</v>
          </cell>
          <cell r="G236" t="str">
            <v>CAMUSAT</v>
          </cell>
        </row>
        <row r="237">
          <cell r="A237" t="str">
            <v>EXN_247</v>
          </cell>
          <cell r="B237" t="str">
            <v>Domayo-II</v>
          </cell>
          <cell r="D237" t="str">
            <v>25 sites</v>
          </cell>
          <cell r="E237" t="str">
            <v>P4</v>
          </cell>
          <cell r="F237" t="str">
            <v>Medium Grid + GE</v>
          </cell>
          <cell r="G237" t="str">
            <v>CAMUSAT</v>
          </cell>
        </row>
        <row r="238">
          <cell r="A238" t="str">
            <v>SUD_100</v>
          </cell>
          <cell r="B238" t="str">
            <v>Ebolowa-Elat-II</v>
          </cell>
          <cell r="D238" t="str">
            <v>25 sites</v>
          </cell>
          <cell r="E238" t="str">
            <v>P4</v>
          </cell>
          <cell r="F238" t="str">
            <v>Good Grid + GE</v>
          </cell>
          <cell r="G238" t="str">
            <v>CAMUSAT</v>
          </cell>
        </row>
        <row r="239">
          <cell r="A239" t="str">
            <v>NRD_175</v>
          </cell>
          <cell r="B239" t="str">
            <v>Garoua-H-Plateau</v>
          </cell>
          <cell r="D239" t="str">
            <v>25 sites</v>
          </cell>
          <cell r="E239" t="str">
            <v>P4</v>
          </cell>
          <cell r="F239" t="str">
            <v>Good Grid + GE</v>
          </cell>
          <cell r="G239" t="str">
            <v>CAMUSAT</v>
          </cell>
        </row>
        <row r="240">
          <cell r="A240" t="str">
            <v>ADM_160</v>
          </cell>
          <cell r="B240" t="str">
            <v>Phacochere</v>
          </cell>
          <cell r="D240" t="str">
            <v>273 sites</v>
          </cell>
          <cell r="E240" t="str">
            <v>P4</v>
          </cell>
          <cell r="F240" t="str">
            <v>Hybrid Solar - S3</v>
          </cell>
          <cell r="G240" t="str">
            <v>CAMUSAT</v>
          </cell>
        </row>
        <row r="241">
          <cell r="A241" t="str">
            <v>NRD_171</v>
          </cell>
          <cell r="B241" t="str">
            <v>Pitchoumba</v>
          </cell>
          <cell r="C241">
            <v>44344</v>
          </cell>
          <cell r="D241" t="str">
            <v>273 sites</v>
          </cell>
          <cell r="E241" t="str">
            <v>P4</v>
          </cell>
          <cell r="F241" t="str">
            <v>Hybrid Solar - S3</v>
          </cell>
          <cell r="G241" t="str">
            <v>CAMUSAT</v>
          </cell>
        </row>
        <row r="242">
          <cell r="A242" t="str">
            <v>NRD_133</v>
          </cell>
          <cell r="B242" t="str">
            <v>Pitoa-Entree</v>
          </cell>
          <cell r="C242">
            <v>44394</v>
          </cell>
          <cell r="D242" t="str">
            <v>273 sites</v>
          </cell>
          <cell r="E242" t="str">
            <v>P4</v>
          </cell>
          <cell r="F242" t="str">
            <v>Medium Grid + Solar + GE</v>
          </cell>
          <cell r="G242" t="str">
            <v>CAMUSAT</v>
          </cell>
        </row>
        <row r="243">
          <cell r="A243" t="str">
            <v>LIT_667</v>
          </cell>
          <cell r="B243" t="str">
            <v>PK13-Sitabac-New</v>
          </cell>
          <cell r="D243" t="str">
            <v>273 sites</v>
          </cell>
          <cell r="E243" t="str">
            <v>P4</v>
          </cell>
          <cell r="F243" t="str">
            <v>Medium Grid + GE</v>
          </cell>
          <cell r="G243" t="str">
            <v>CAMUSAT</v>
          </cell>
        </row>
        <row r="244">
          <cell r="A244" t="str">
            <v>LIT_584</v>
          </cell>
          <cell r="B244" t="str">
            <v>PK19</v>
          </cell>
          <cell r="C244">
            <v>44440</v>
          </cell>
          <cell r="D244" t="str">
            <v>273 sites</v>
          </cell>
          <cell r="E244" t="str">
            <v>P4</v>
          </cell>
          <cell r="F244" t="str">
            <v>Medium Grid + GE</v>
          </cell>
          <cell r="G244" t="str">
            <v>CAMUSAT</v>
          </cell>
        </row>
        <row r="245">
          <cell r="A245" t="str">
            <v>SUD_094</v>
          </cell>
          <cell r="B245" t="str">
            <v>Kribi-gd-Batanga2</v>
          </cell>
          <cell r="C245">
            <v>44286</v>
          </cell>
          <cell r="D245" t="str">
            <v>25 sites</v>
          </cell>
          <cell r="E245" t="str">
            <v>P4</v>
          </cell>
          <cell r="F245" t="str">
            <v>Medium Grid + GE</v>
          </cell>
          <cell r="G245" t="str">
            <v>CAMUSAT</v>
          </cell>
        </row>
        <row r="246">
          <cell r="A246" t="str">
            <v>LIT_690</v>
          </cell>
          <cell r="B246" t="str">
            <v>Bodjongo</v>
          </cell>
          <cell r="C246">
            <v>44280</v>
          </cell>
          <cell r="D246" t="str">
            <v>25 sites</v>
          </cell>
          <cell r="E246" t="str">
            <v>P4</v>
          </cell>
          <cell r="F246" t="str">
            <v>Bad Grid + GE</v>
          </cell>
          <cell r="G246" t="str">
            <v>CAMUSAT</v>
          </cell>
        </row>
        <row r="247">
          <cell r="A247" t="str">
            <v>NRD_148</v>
          </cell>
          <cell r="B247" t="str">
            <v>Poumpoumrey-II</v>
          </cell>
          <cell r="C247">
            <v>44479</v>
          </cell>
          <cell r="D247" t="str">
            <v>273 sites</v>
          </cell>
          <cell r="E247" t="str">
            <v>P4</v>
          </cell>
          <cell r="F247" t="str">
            <v>Good Grid + GE</v>
          </cell>
          <cell r="G247" t="str">
            <v>CAMUSAT</v>
          </cell>
        </row>
        <row r="248">
          <cell r="A248" t="str">
            <v>NRD_136</v>
          </cell>
          <cell r="B248" t="str">
            <v>POUSS 2</v>
          </cell>
          <cell r="C248">
            <v>44347</v>
          </cell>
          <cell r="D248" t="str">
            <v>273 sites</v>
          </cell>
          <cell r="E248" t="str">
            <v>P4</v>
          </cell>
          <cell r="F248" t="str">
            <v>Hybrid Solar - S3</v>
          </cell>
          <cell r="G248" t="str">
            <v>CAMUSAT</v>
          </cell>
        </row>
        <row r="249">
          <cell r="A249" t="str">
            <v>EXN_250</v>
          </cell>
          <cell r="B249" t="str">
            <v>Maroua-Entree</v>
          </cell>
          <cell r="C249">
            <v>44286</v>
          </cell>
          <cell r="D249" t="str">
            <v>25 sites</v>
          </cell>
          <cell r="E249" t="str">
            <v>P4</v>
          </cell>
          <cell r="F249" t="str">
            <v>Bad Grid + GE</v>
          </cell>
          <cell r="G249" t="str">
            <v>CAMUSAT</v>
          </cell>
        </row>
        <row r="250">
          <cell r="A250" t="str">
            <v>NRD_168</v>
          </cell>
          <cell r="B250" t="str">
            <v>Reserve-Benoue</v>
          </cell>
          <cell r="C250">
            <v>44316</v>
          </cell>
          <cell r="D250" t="str">
            <v>273 sites</v>
          </cell>
          <cell r="E250" t="str">
            <v>P4</v>
          </cell>
          <cell r="F250" t="str">
            <v>Hybrid Solar - S3</v>
          </cell>
          <cell r="G250" t="str">
            <v>CAMUSAT</v>
          </cell>
        </row>
        <row r="251">
          <cell r="A251" t="str">
            <v>NRD_172</v>
          </cell>
          <cell r="B251" t="str">
            <v>Sakdje</v>
          </cell>
          <cell r="C251">
            <v>44315</v>
          </cell>
          <cell r="D251" t="str">
            <v>273 sites</v>
          </cell>
          <cell r="E251" t="str">
            <v>P4</v>
          </cell>
          <cell r="F251" t="str">
            <v>Hybrid Solar - S3</v>
          </cell>
          <cell r="G251" t="str">
            <v>CAMUSAT</v>
          </cell>
        </row>
        <row r="252">
          <cell r="A252" t="str">
            <v>LIT_654</v>
          </cell>
          <cell r="B252" t="str">
            <v>SIC-CACAOS</v>
          </cell>
          <cell r="C252">
            <v>44316</v>
          </cell>
          <cell r="D252" t="str">
            <v>273 sites</v>
          </cell>
          <cell r="E252" t="str">
            <v>P4</v>
          </cell>
          <cell r="F252" t="str">
            <v>Good Grid no GE - 12h</v>
          </cell>
          <cell r="G252" t="str">
            <v>CAMUSAT</v>
          </cell>
        </row>
        <row r="253">
          <cell r="A253" t="str">
            <v>CTR_748</v>
          </cell>
          <cell r="B253" t="str">
            <v>SIM-Barriere</v>
          </cell>
          <cell r="C253">
            <v>44440</v>
          </cell>
          <cell r="D253" t="str">
            <v>273 sites</v>
          </cell>
          <cell r="E253" t="str">
            <v>P4</v>
          </cell>
          <cell r="F253" t="str">
            <v>Bad Grid + GE</v>
          </cell>
          <cell r="G253" t="str">
            <v>CAMUSAT</v>
          </cell>
        </row>
        <row r="254">
          <cell r="A254" t="str">
            <v>CTR_716</v>
          </cell>
          <cell r="B254" t="str">
            <v>Simbock-II</v>
          </cell>
          <cell r="C254">
            <v>44463</v>
          </cell>
          <cell r="D254" t="str">
            <v>273 sites</v>
          </cell>
          <cell r="E254" t="str">
            <v>P4</v>
          </cell>
          <cell r="F254" t="str">
            <v>Good Grid + GE</v>
          </cell>
          <cell r="G254" t="str">
            <v>CAMUSAT</v>
          </cell>
        </row>
        <row r="255">
          <cell r="A255" t="str">
            <v>CTR_714</v>
          </cell>
          <cell r="B255" t="str">
            <v>SOA-Vallee</v>
          </cell>
          <cell r="C255">
            <v>44315</v>
          </cell>
          <cell r="D255" t="str">
            <v>273 sites</v>
          </cell>
          <cell r="E255" t="str">
            <v>P4</v>
          </cell>
          <cell r="F255" t="str">
            <v>Good Grid + GE</v>
          </cell>
          <cell r="G255" t="str">
            <v>CAMUSAT</v>
          </cell>
        </row>
        <row r="256">
          <cell r="A256" t="str">
            <v>CTR_867</v>
          </cell>
          <cell r="B256" t="str">
            <v>Ebogo-II remplace NSEM</v>
          </cell>
          <cell r="D256" t="str">
            <v>OG22</v>
          </cell>
          <cell r="E256" t="str">
            <v>P4</v>
          </cell>
          <cell r="F256" t="str">
            <v>HGB</v>
          </cell>
          <cell r="G256" t="str">
            <v>CAMUSAT</v>
          </cell>
        </row>
        <row r="257">
          <cell r="A257" t="str">
            <v>CTR_795</v>
          </cell>
          <cell r="B257" t="str">
            <v>Edzendouan</v>
          </cell>
          <cell r="C257">
            <v>44795</v>
          </cell>
          <cell r="D257" t="str">
            <v>OG22</v>
          </cell>
          <cell r="E257" t="str">
            <v>P4</v>
          </cell>
          <cell r="F257" t="str">
            <v>HGB</v>
          </cell>
          <cell r="G257" t="str">
            <v>CAMUSAT</v>
          </cell>
        </row>
        <row r="258">
          <cell r="A258" t="str">
            <v>CTR_773</v>
          </cell>
          <cell r="B258" t="str">
            <v>Efoulan-Pont</v>
          </cell>
          <cell r="C258">
            <v>44512</v>
          </cell>
          <cell r="D258" t="str">
            <v>48 sites -2021</v>
          </cell>
          <cell r="E258" t="str">
            <v>P4</v>
          </cell>
          <cell r="F258" t="str">
            <v>Good Grid no GE - 8h</v>
          </cell>
          <cell r="G258" t="str">
            <v>CAMUSAT</v>
          </cell>
        </row>
        <row r="259">
          <cell r="A259" t="str">
            <v>OST_233</v>
          </cell>
          <cell r="B259" t="str">
            <v>Foumban-Kounga-II</v>
          </cell>
          <cell r="C259">
            <v>44712</v>
          </cell>
          <cell r="D259" t="str">
            <v>OG22</v>
          </cell>
          <cell r="E259" t="str">
            <v>P4</v>
          </cell>
          <cell r="F259" t="str">
            <v>Medium Grid + GE</v>
          </cell>
          <cell r="G259" t="str">
            <v>CAMUSAT</v>
          </cell>
        </row>
        <row r="260">
          <cell r="A260" t="str">
            <v>CTR_561</v>
          </cell>
          <cell r="B260" t="str">
            <v>Superette-Biyemassi</v>
          </cell>
          <cell r="C260">
            <v>44313</v>
          </cell>
          <cell r="D260" t="str">
            <v>273 sites</v>
          </cell>
          <cell r="E260" t="str">
            <v>P4</v>
          </cell>
          <cell r="F260" t="str">
            <v>Good Grid no GE - 12h</v>
          </cell>
          <cell r="G260" t="str">
            <v>CAMUSAT</v>
          </cell>
        </row>
        <row r="261">
          <cell r="A261" t="str">
            <v>EXN_230</v>
          </cell>
          <cell r="B261" t="str">
            <v>Tekele</v>
          </cell>
          <cell r="C261">
            <v>44530</v>
          </cell>
          <cell r="D261" t="str">
            <v>273 sites</v>
          </cell>
          <cell r="E261" t="str">
            <v>P4</v>
          </cell>
          <cell r="F261" t="str">
            <v>Hybrid Solar - S3</v>
          </cell>
          <cell r="G261" t="str">
            <v>CAMUSAT</v>
          </cell>
        </row>
        <row r="262">
          <cell r="A262" t="str">
            <v>NRD_137</v>
          </cell>
          <cell r="B262" t="str">
            <v>Touboro-Ville</v>
          </cell>
          <cell r="C262">
            <v>44464</v>
          </cell>
          <cell r="D262" t="str">
            <v>273 sites</v>
          </cell>
          <cell r="E262" t="str">
            <v>P4</v>
          </cell>
          <cell r="F262" t="str">
            <v>Bad Grid + GE</v>
          </cell>
          <cell r="G262" t="str">
            <v>CAMUSAT</v>
          </cell>
        </row>
        <row r="263">
          <cell r="A263" t="str">
            <v>OST_231</v>
          </cell>
          <cell r="B263" t="str">
            <v>toungang 2</v>
          </cell>
          <cell r="C263">
            <v>44493</v>
          </cell>
          <cell r="D263" t="str">
            <v>273 sites</v>
          </cell>
          <cell r="E263" t="str">
            <v>P4</v>
          </cell>
          <cell r="F263" t="str">
            <v>Good Grid + GE</v>
          </cell>
          <cell r="G263" t="str">
            <v>CAMUSAT</v>
          </cell>
        </row>
        <row r="264">
          <cell r="A264" t="str">
            <v>EXN_231</v>
          </cell>
          <cell r="B264" t="str">
            <v>Tourou</v>
          </cell>
          <cell r="D264" t="str">
            <v>273 sites</v>
          </cell>
          <cell r="E264" t="str">
            <v>P4</v>
          </cell>
          <cell r="F264" t="str">
            <v>Hybrid Solar - S3</v>
          </cell>
          <cell r="G264" t="str">
            <v>CAMUSAT</v>
          </cell>
        </row>
        <row r="265">
          <cell r="A265" t="str">
            <v>CTR_849</v>
          </cell>
          <cell r="B265" t="str">
            <v>Fraternite_Adama (Ekombitie III)</v>
          </cell>
          <cell r="D265" t="str">
            <v>12 sites Ph-2-2021</v>
          </cell>
          <cell r="E265" t="str">
            <v>P4</v>
          </cell>
          <cell r="F265" t="str">
            <v>Good Grid no GE - 8h</v>
          </cell>
          <cell r="G265" t="str">
            <v>CAMUSAT</v>
          </cell>
        </row>
        <row r="266">
          <cell r="A266" t="str">
            <v>EXN_249</v>
          </cell>
          <cell r="B266" t="str">
            <v>Maroua-Tchadeo-III</v>
          </cell>
          <cell r="C266">
            <v>44286</v>
          </cell>
          <cell r="D266" t="str">
            <v>25 sites</v>
          </cell>
          <cell r="E266" t="str">
            <v>P4</v>
          </cell>
          <cell r="F266" t="str">
            <v>Good Grid + GE</v>
          </cell>
          <cell r="G266" t="str">
            <v>CAMUSAT</v>
          </cell>
        </row>
        <row r="267">
          <cell r="A267" t="str">
            <v>NRD_186</v>
          </cell>
          <cell r="B267" t="str">
            <v>Garoua-Bockle-II</v>
          </cell>
          <cell r="C267">
            <v>44720</v>
          </cell>
          <cell r="D267" t="str">
            <v>OG22</v>
          </cell>
          <cell r="E267" t="str">
            <v>P4</v>
          </cell>
          <cell r="F267" t="str">
            <v>Medium Grid + GE</v>
          </cell>
          <cell r="G267" t="str">
            <v>CAMUSAT</v>
          </cell>
        </row>
        <row r="268">
          <cell r="A268" t="str">
            <v>CTR_563</v>
          </cell>
          <cell r="B268" t="str">
            <v>Tsomo-Assi</v>
          </cell>
          <cell r="C268">
            <v>44313</v>
          </cell>
          <cell r="D268" t="str">
            <v>273 sites</v>
          </cell>
          <cell r="E268" t="str">
            <v>P4</v>
          </cell>
          <cell r="F268" t="str">
            <v>Good Grid no GE - 8h</v>
          </cell>
          <cell r="G268" t="str">
            <v>CAMUSAT</v>
          </cell>
        </row>
        <row r="269">
          <cell r="A269" t="str">
            <v>EST_144</v>
          </cell>
          <cell r="B269" t="str">
            <v>Garoua-Boulai-Entrance</v>
          </cell>
          <cell r="D269" t="str">
            <v>48 sites -2021</v>
          </cell>
          <cell r="E269" t="str">
            <v>P4</v>
          </cell>
          <cell r="F269" t="str">
            <v>Hybrid Solar - S3</v>
          </cell>
          <cell r="G269" t="str">
            <v>CAMUSAT</v>
          </cell>
        </row>
        <row r="270">
          <cell r="A270" t="str">
            <v>OST_232</v>
          </cell>
          <cell r="B270" t="str">
            <v>Tyo2</v>
          </cell>
          <cell r="C270">
            <v>44492</v>
          </cell>
          <cell r="D270" t="str">
            <v>273 sites</v>
          </cell>
          <cell r="E270" t="str">
            <v>P4</v>
          </cell>
          <cell r="F270" t="str">
            <v>Good Grid + GE</v>
          </cell>
          <cell r="G270" t="str">
            <v>CAMUSAT</v>
          </cell>
        </row>
        <row r="271">
          <cell r="A271" t="str">
            <v>LIT_586</v>
          </cell>
          <cell r="B271" t="str">
            <v>Yabassi-Greenfill</v>
          </cell>
          <cell r="C271">
            <v>44326</v>
          </cell>
          <cell r="D271" t="str">
            <v>273 sites</v>
          </cell>
          <cell r="E271" t="str">
            <v>P4</v>
          </cell>
          <cell r="F271" t="str">
            <v>Hybrid Solar - S3</v>
          </cell>
          <cell r="G271" t="str">
            <v>CAMUSAT</v>
          </cell>
        </row>
        <row r="272">
          <cell r="A272" t="str">
            <v>EXN_205</v>
          </cell>
          <cell r="B272" t="str">
            <v>Guendjen</v>
          </cell>
          <cell r="C272">
            <v>44712</v>
          </cell>
          <cell r="D272" t="str">
            <v>OG22</v>
          </cell>
          <cell r="E272" t="str">
            <v>P4</v>
          </cell>
          <cell r="F272" t="str">
            <v>Hybrid Solar - S3</v>
          </cell>
          <cell r="G272" t="str">
            <v>CAMUSAT</v>
          </cell>
        </row>
        <row r="273">
          <cell r="A273" t="str">
            <v>EXN_236</v>
          </cell>
          <cell r="B273" t="str">
            <v>Yagoua Quinf 2</v>
          </cell>
          <cell r="C273">
            <v>44376</v>
          </cell>
          <cell r="D273" t="str">
            <v>273 sites</v>
          </cell>
          <cell r="E273" t="str">
            <v>P4</v>
          </cell>
          <cell r="F273" t="str">
            <v>Medium Grid + GE</v>
          </cell>
          <cell r="G273" t="str">
            <v>CAMUSAT</v>
          </cell>
        </row>
        <row r="274">
          <cell r="A274" t="str">
            <v>LIT_639</v>
          </cell>
          <cell r="B274" t="str">
            <v>Yassa-dispensaire</v>
          </cell>
          <cell r="C274">
            <v>44465</v>
          </cell>
          <cell r="D274" t="str">
            <v>273 sites</v>
          </cell>
          <cell r="E274" t="str">
            <v>P4</v>
          </cell>
          <cell r="F274" t="str">
            <v>Good Grid + GE</v>
          </cell>
          <cell r="G274" t="str">
            <v>CAMUSAT</v>
          </cell>
        </row>
        <row r="275">
          <cell r="A275" t="str">
            <v>LIT_642</v>
          </cell>
          <cell r="B275" t="str">
            <v>Yassa-II</v>
          </cell>
          <cell r="C275">
            <v>44440</v>
          </cell>
          <cell r="D275" t="str">
            <v>273 sites</v>
          </cell>
          <cell r="E275" t="str">
            <v>P4</v>
          </cell>
          <cell r="F275" t="str">
            <v>Good Grid + GE</v>
          </cell>
          <cell r="G275" t="str">
            <v>CAMUSAT</v>
          </cell>
        </row>
        <row r="276">
          <cell r="A276" t="str">
            <v>SUD_243</v>
          </cell>
          <cell r="B276" t="str">
            <v>Yembon</v>
          </cell>
          <cell r="C276">
            <v>44483</v>
          </cell>
          <cell r="D276" t="str">
            <v>273 sites</v>
          </cell>
          <cell r="E276" t="str">
            <v>P4</v>
          </cell>
          <cell r="F276" t="str">
            <v>HGB</v>
          </cell>
          <cell r="G276" t="str">
            <v>CAMUSAT</v>
          </cell>
        </row>
        <row r="277">
          <cell r="A277" t="str">
            <v>OST_262</v>
          </cell>
          <cell r="B277" t="str">
            <v>zemda</v>
          </cell>
          <cell r="C277">
            <v>44377</v>
          </cell>
          <cell r="D277" t="str">
            <v>273 sites</v>
          </cell>
          <cell r="E277" t="str">
            <v>P4</v>
          </cell>
          <cell r="F277" t="str">
            <v>Hybrid Solar - S3</v>
          </cell>
          <cell r="G277" t="str">
            <v>CAMUSAT</v>
          </cell>
        </row>
        <row r="278">
          <cell r="A278" t="str">
            <v>EXN_204</v>
          </cell>
          <cell r="B278" t="str">
            <v>ZOKOK PALAR 2</v>
          </cell>
          <cell r="C278">
            <v>44440</v>
          </cell>
          <cell r="D278" t="str">
            <v>273 sites</v>
          </cell>
          <cell r="E278" t="str">
            <v>P4</v>
          </cell>
          <cell r="F278" t="str">
            <v>Medium Grid + GE</v>
          </cell>
          <cell r="G278" t="str">
            <v>CAMUSAT</v>
          </cell>
        </row>
        <row r="279">
          <cell r="A279" t="str">
            <v>EXN_242</v>
          </cell>
          <cell r="B279" t="str">
            <v>Zouhaye</v>
          </cell>
          <cell r="C279">
            <v>44372</v>
          </cell>
          <cell r="D279" t="str">
            <v>273 sites</v>
          </cell>
          <cell r="E279" t="str">
            <v>P4</v>
          </cell>
          <cell r="F279" t="str">
            <v>Hybrid Solar - S3</v>
          </cell>
          <cell r="G279" t="str">
            <v>CAMUSAT</v>
          </cell>
        </row>
        <row r="280">
          <cell r="A280" t="str">
            <v>NRD_178</v>
          </cell>
          <cell r="B280" t="str">
            <v>Guider-Djamboutou</v>
          </cell>
          <cell r="D280" t="str">
            <v>48 sites -2021</v>
          </cell>
          <cell r="E280" t="str">
            <v>P4</v>
          </cell>
          <cell r="F280" t="str">
            <v>Hybrid Solar - S3</v>
          </cell>
          <cell r="G280" t="str">
            <v>CAMUSAT</v>
          </cell>
        </row>
        <row r="281">
          <cell r="A281" t="str">
            <v>LIT_637</v>
          </cell>
          <cell r="B281" t="str">
            <v>Bberi-Enem</v>
          </cell>
          <cell r="C281">
            <v>44440</v>
          </cell>
          <cell r="D281" t="str">
            <v>273 sites</v>
          </cell>
          <cell r="E281" t="str">
            <v>P4</v>
          </cell>
          <cell r="F281" t="str">
            <v>Medium Grid + GE</v>
          </cell>
          <cell r="G281" t="str">
            <v>CAMUSAT</v>
          </cell>
        </row>
        <row r="282">
          <cell r="A282" t="str">
            <v>CTR_662</v>
          </cell>
          <cell r="B282" t="str">
            <v>Abomé 2</v>
          </cell>
          <cell r="C282">
            <v>44461</v>
          </cell>
          <cell r="D282" t="str">
            <v>273 sites</v>
          </cell>
          <cell r="E282" t="str">
            <v>P4</v>
          </cell>
          <cell r="F282" t="str">
            <v>Good Grid no GE - 12h</v>
          </cell>
          <cell r="G282" t="str">
            <v>CAMUSAT</v>
          </cell>
        </row>
        <row r="283">
          <cell r="A283" t="str">
            <v>LIT_653</v>
          </cell>
          <cell r="B283" t="str">
            <v>Ancien-Troisieme</v>
          </cell>
          <cell r="C283">
            <v>44465</v>
          </cell>
          <cell r="D283" t="str">
            <v>273 sites</v>
          </cell>
          <cell r="E283" t="str">
            <v>P4</v>
          </cell>
          <cell r="F283" t="str">
            <v>Good Grid no GE - 8h</v>
          </cell>
          <cell r="G283" t="str">
            <v>CAMUSAT</v>
          </cell>
        </row>
        <row r="284">
          <cell r="A284" t="str">
            <v>CTR_664</v>
          </cell>
          <cell r="B284" t="str">
            <v>Avenue-Biyem-Assi</v>
          </cell>
          <cell r="C284">
            <v>44464</v>
          </cell>
          <cell r="D284" t="str">
            <v>273 sites</v>
          </cell>
          <cell r="E284" t="str">
            <v>P4</v>
          </cell>
          <cell r="F284" t="str">
            <v>Good Grid no GE - 12h</v>
          </cell>
          <cell r="G284" t="str">
            <v>CAMUSAT</v>
          </cell>
        </row>
        <row r="285">
          <cell r="A285" t="str">
            <v>LIT_681</v>
          </cell>
          <cell r="B285" t="str">
            <v>BBeri-Dikolo-Centre-Equestre</v>
          </cell>
          <cell r="C285">
            <v>44259</v>
          </cell>
          <cell r="D285" t="str">
            <v>273 sites</v>
          </cell>
          <cell r="E285" t="str">
            <v>P4</v>
          </cell>
          <cell r="F285" t="str">
            <v>Good Grid no GE - 8h</v>
          </cell>
          <cell r="G285" t="str">
            <v>CAMUSAT</v>
          </cell>
        </row>
        <row r="286">
          <cell r="A286" t="str">
            <v>NRO_016</v>
          </cell>
          <cell r="B286" t="str">
            <v>Bda-Agence</v>
          </cell>
          <cell r="C286">
            <v>44343</v>
          </cell>
          <cell r="D286" t="str">
            <v>273 sites</v>
          </cell>
          <cell r="E286" t="str">
            <v>P4</v>
          </cell>
          <cell r="F286" t="str">
            <v>Bad Grid + GE</v>
          </cell>
          <cell r="G286" t="str">
            <v>CAMUSAT</v>
          </cell>
        </row>
        <row r="287">
          <cell r="A287" t="str">
            <v>LIT_687</v>
          </cell>
          <cell r="B287" t="str">
            <v>Bepanda-Ambiance</v>
          </cell>
          <cell r="C287">
            <v>44254</v>
          </cell>
          <cell r="D287" t="str">
            <v>273 sites</v>
          </cell>
          <cell r="E287" t="str">
            <v>P4</v>
          </cell>
          <cell r="F287" t="str">
            <v>Good Grid no GE - 8h</v>
          </cell>
          <cell r="G287" t="str">
            <v>CAMUSAT</v>
          </cell>
        </row>
        <row r="288">
          <cell r="A288" t="str">
            <v>OST_270</v>
          </cell>
          <cell r="B288" t="str">
            <v>Bfsam-Ndiandam-School</v>
          </cell>
          <cell r="C288">
            <v>44498</v>
          </cell>
          <cell r="D288" t="str">
            <v>273 sites</v>
          </cell>
          <cell r="E288" t="str">
            <v>P4</v>
          </cell>
          <cell r="F288" t="str">
            <v>Good Grid no GE - 8h</v>
          </cell>
          <cell r="G288" t="str">
            <v>CAMUSAT</v>
          </cell>
        </row>
        <row r="289">
          <cell r="A289" t="str">
            <v>LIT_402</v>
          </cell>
          <cell r="B289" t="str">
            <v>HIKOA-MALEP</v>
          </cell>
          <cell r="D289" t="str">
            <v>Sites tiers</v>
          </cell>
          <cell r="E289" t="str">
            <v>P4</v>
          </cell>
          <cell r="F289" t="str">
            <v>Hybrid Solar - S3</v>
          </cell>
          <cell r="G289" t="str">
            <v>CAMUSAT</v>
          </cell>
        </row>
        <row r="290">
          <cell r="A290" t="str">
            <v>LIT_675</v>
          </cell>
          <cell r="B290" t="str">
            <v>Bpriso-Croissanterie</v>
          </cell>
          <cell r="C290">
            <v>44440</v>
          </cell>
          <cell r="D290" t="str">
            <v>273 sites</v>
          </cell>
          <cell r="E290" t="str">
            <v>P4</v>
          </cell>
          <cell r="F290" t="str">
            <v>Good Grid + GE</v>
          </cell>
          <cell r="G290" t="str">
            <v>CAMUSAT</v>
          </cell>
        </row>
        <row r="291">
          <cell r="A291" t="str">
            <v>LIT_676</v>
          </cell>
          <cell r="B291" t="str">
            <v>Bpriso-Hydrocarbure</v>
          </cell>
          <cell r="C291">
            <v>44253</v>
          </cell>
          <cell r="D291" t="str">
            <v>273 sites</v>
          </cell>
          <cell r="E291" t="str">
            <v>P4</v>
          </cell>
          <cell r="F291" t="str">
            <v>Good Grid no GE - 8h</v>
          </cell>
          <cell r="G291" t="str">
            <v>CAMUSAT</v>
          </cell>
        </row>
        <row r="292">
          <cell r="A292" t="str">
            <v>LIT_694</v>
          </cell>
          <cell r="B292" t="str">
            <v>Brazzaville-II</v>
          </cell>
          <cell r="C292">
            <v>44464</v>
          </cell>
          <cell r="D292" t="str">
            <v>273 sites</v>
          </cell>
          <cell r="E292" t="str">
            <v>P4</v>
          </cell>
          <cell r="F292" t="str">
            <v>Good Grid no GE - 8h</v>
          </cell>
          <cell r="G292" t="str">
            <v>CAMUSAT</v>
          </cell>
        </row>
        <row r="293">
          <cell r="A293" t="str">
            <v>LIT_686</v>
          </cell>
          <cell r="B293" t="str">
            <v>Bsadi-IPPB</v>
          </cell>
          <cell r="C293">
            <v>44440</v>
          </cell>
          <cell r="D293" t="str">
            <v>273 sites</v>
          </cell>
          <cell r="E293" t="str">
            <v>P4</v>
          </cell>
          <cell r="F293" t="str">
            <v>Good Grid no GE - 8h</v>
          </cell>
          <cell r="G293" t="str">
            <v>CAMUSAT</v>
          </cell>
        </row>
        <row r="294">
          <cell r="A294" t="str">
            <v>CTR_767</v>
          </cell>
          <cell r="B294" t="str">
            <v>Camp-Sic-Mendong</v>
          </cell>
          <cell r="C294">
            <v>44465</v>
          </cell>
          <cell r="D294" t="str">
            <v>273 sites</v>
          </cell>
          <cell r="E294" t="str">
            <v>P4</v>
          </cell>
          <cell r="F294" t="str">
            <v>Good Grid no GE - 8h</v>
          </cell>
          <cell r="G294" t="str">
            <v>CAMUSAT</v>
          </cell>
        </row>
        <row r="295">
          <cell r="A295" t="str">
            <v>CTR_720</v>
          </cell>
          <cell r="B295" t="str">
            <v>Carriere</v>
          </cell>
          <cell r="C295">
            <v>44279</v>
          </cell>
          <cell r="D295" t="str">
            <v>273 sites</v>
          </cell>
          <cell r="E295" t="str">
            <v>P4</v>
          </cell>
          <cell r="F295" t="str">
            <v>Good Grid no GE - 8h</v>
          </cell>
          <cell r="G295" t="str">
            <v>CAMUSAT</v>
          </cell>
        </row>
        <row r="296">
          <cell r="A296" t="str">
            <v>CTR_557</v>
          </cell>
          <cell r="B296" t="str">
            <v>Crf-Ecole-Maternelle-Carriere</v>
          </cell>
          <cell r="C296">
            <v>44461</v>
          </cell>
          <cell r="D296" t="str">
            <v>273 sites</v>
          </cell>
          <cell r="E296" t="str">
            <v>P4</v>
          </cell>
          <cell r="F296" t="str">
            <v>Good Grid no GE - 8h</v>
          </cell>
          <cell r="G296" t="str">
            <v>CAMUSAT</v>
          </cell>
        </row>
        <row r="297">
          <cell r="A297" t="str">
            <v>CTR_719</v>
          </cell>
          <cell r="B297" t="str">
            <v>Ekounou-II</v>
          </cell>
          <cell r="C297">
            <v>44481</v>
          </cell>
          <cell r="D297" t="str">
            <v>273 sites</v>
          </cell>
          <cell r="E297" t="str">
            <v>P4</v>
          </cell>
          <cell r="F297" t="str">
            <v>Good Grid no GE - 8h</v>
          </cell>
          <cell r="G297" t="str">
            <v>CAMUSAT</v>
          </cell>
        </row>
        <row r="298">
          <cell r="A298" t="str">
            <v>CTR_558</v>
          </cell>
          <cell r="B298" t="str">
            <v>EMOMBO 2eme CRF</v>
          </cell>
          <cell r="D298" t="str">
            <v>273 sites</v>
          </cell>
          <cell r="E298" t="str">
            <v>P4</v>
          </cell>
          <cell r="F298" t="str">
            <v>Good Grid no GE - 8h</v>
          </cell>
          <cell r="G298" t="str">
            <v>CAMUSAT</v>
          </cell>
        </row>
        <row r="299">
          <cell r="A299" t="str">
            <v>CTR_682</v>
          </cell>
          <cell r="B299" t="str">
            <v>Etoa-Meki-II </v>
          </cell>
          <cell r="C299">
            <v>44460</v>
          </cell>
          <cell r="D299" t="str">
            <v>273 sites</v>
          </cell>
          <cell r="E299" t="str">
            <v>P4</v>
          </cell>
          <cell r="F299" t="str">
            <v>Good Grid no GE - 8h</v>
          </cell>
          <cell r="G299" t="str">
            <v>CAMUSAT</v>
          </cell>
        </row>
        <row r="300">
          <cell r="A300" t="str">
            <v>LIT_689</v>
          </cell>
          <cell r="B300" t="str">
            <v>FAYADOR-AKWA</v>
          </cell>
          <cell r="C300">
            <v>44261</v>
          </cell>
          <cell r="D300" t="str">
            <v>273 sites</v>
          </cell>
          <cell r="E300" t="str">
            <v>P4</v>
          </cell>
          <cell r="F300" t="str">
            <v>Good Grid no GE - 8h</v>
          </cell>
          <cell r="G300" t="str">
            <v>CAMUSAT</v>
          </cell>
        </row>
        <row r="301">
          <cell r="A301" t="str">
            <v>CTR_652</v>
          </cell>
          <cell r="B301" t="str">
            <v>HOPITAL DE LA CASSE</v>
          </cell>
          <cell r="C301">
            <v>44377</v>
          </cell>
          <cell r="D301" t="str">
            <v>273 sites</v>
          </cell>
          <cell r="E301" t="str">
            <v>P4</v>
          </cell>
          <cell r="F301" t="str">
            <v>Good Grid no GE - 8h</v>
          </cell>
          <cell r="G301" t="str">
            <v>CAMUSAT</v>
          </cell>
        </row>
        <row r="302">
          <cell r="A302" t="str">
            <v>LIT_657</v>
          </cell>
          <cell r="B302" t="str">
            <v>Kotto-Denver</v>
          </cell>
          <cell r="C302">
            <v>44464</v>
          </cell>
          <cell r="D302" t="str">
            <v>273 sites</v>
          </cell>
          <cell r="E302" t="str">
            <v>P4</v>
          </cell>
          <cell r="F302" t="str">
            <v>Good Grid no GE - 12h</v>
          </cell>
          <cell r="G302" t="str">
            <v>CAMUSAT</v>
          </cell>
        </row>
        <row r="303">
          <cell r="A303" t="str">
            <v>LIT_612</v>
          </cell>
          <cell r="B303" t="str">
            <v>Kotto-Logpom</v>
          </cell>
          <cell r="C303">
            <v>44253</v>
          </cell>
          <cell r="D303" t="str">
            <v>273 sites</v>
          </cell>
          <cell r="E303" t="str">
            <v>P4</v>
          </cell>
          <cell r="F303" t="str">
            <v>Good Grid no GE - 8h</v>
          </cell>
          <cell r="G303" t="str">
            <v>CAMUSAT</v>
          </cell>
        </row>
        <row r="304">
          <cell r="A304" t="str">
            <v>CTR_258</v>
          </cell>
          <cell r="B304" t="str">
            <v>Kowet City</v>
          </cell>
          <cell r="C304">
            <v>44440</v>
          </cell>
          <cell r="D304" t="str">
            <v>273 sites</v>
          </cell>
          <cell r="E304" t="str">
            <v>P4</v>
          </cell>
          <cell r="F304" t="str">
            <v>Good Grid + GE</v>
          </cell>
          <cell r="G304" t="str">
            <v>CAMUSAT</v>
          </cell>
        </row>
        <row r="305">
          <cell r="A305" t="str">
            <v>SUD_071</v>
          </cell>
          <cell r="B305" t="str">
            <v>Kribi-Bassiki</v>
          </cell>
          <cell r="C305">
            <v>44475</v>
          </cell>
          <cell r="D305" t="str">
            <v>273 sites</v>
          </cell>
          <cell r="E305" t="str">
            <v>P4</v>
          </cell>
          <cell r="F305" t="str">
            <v>Good Grid no GE - 8h</v>
          </cell>
          <cell r="G305" t="str">
            <v>CAMUSAT</v>
          </cell>
        </row>
        <row r="306">
          <cell r="A306" t="str">
            <v>LIT_638</v>
          </cell>
          <cell r="B306" t="str">
            <v>Logbessou-Sunshine-City</v>
          </cell>
          <cell r="C306">
            <v>44440</v>
          </cell>
          <cell r="D306" t="str">
            <v>273 sites</v>
          </cell>
          <cell r="E306" t="str">
            <v>P4</v>
          </cell>
          <cell r="F306" t="str">
            <v>Medium Grid + GE</v>
          </cell>
          <cell r="G306" t="str">
            <v>CAMUSAT</v>
          </cell>
        </row>
        <row r="307">
          <cell r="A307" t="str">
            <v>LIT_613</v>
          </cell>
          <cell r="B307" t="str">
            <v>Makepe_BlocE</v>
          </cell>
          <cell r="C307">
            <v>44465</v>
          </cell>
          <cell r="D307" t="str">
            <v>273 sites</v>
          </cell>
          <cell r="E307" t="str">
            <v>P4</v>
          </cell>
          <cell r="F307" t="str">
            <v>Good Grid no GE - 8h</v>
          </cell>
          <cell r="G307" t="str">
            <v>CAMUSAT</v>
          </cell>
        </row>
        <row r="308">
          <cell r="A308" t="str">
            <v>LIT_547</v>
          </cell>
          <cell r="B308" t="str">
            <v>Marche-Congo</v>
          </cell>
          <cell r="C308">
            <v>44300</v>
          </cell>
          <cell r="D308" t="str">
            <v>273 sites</v>
          </cell>
          <cell r="E308" t="str">
            <v>P4</v>
          </cell>
          <cell r="F308" t="str">
            <v>Good Grid no GE - 8h</v>
          </cell>
          <cell r="G308" t="str">
            <v>CAMUSAT</v>
          </cell>
        </row>
        <row r="309">
          <cell r="A309" t="str">
            <v>EXN_044</v>
          </cell>
          <cell r="B309" t="str">
            <v>Maroua-Orange</v>
          </cell>
          <cell r="C309">
            <v>44497</v>
          </cell>
          <cell r="D309" t="str">
            <v>273 sites</v>
          </cell>
          <cell r="E309" t="str">
            <v>P4</v>
          </cell>
          <cell r="F309" t="str">
            <v>Medium Grid + GE</v>
          </cell>
          <cell r="G309" t="str">
            <v>CAMUSAT</v>
          </cell>
        </row>
        <row r="310">
          <cell r="A310" t="str">
            <v>CTR_655</v>
          </cell>
          <cell r="B310" t="str">
            <v>MIMBOMAN LIBERTE</v>
          </cell>
          <cell r="C310">
            <v>44464</v>
          </cell>
          <cell r="D310" t="str">
            <v>273 sites</v>
          </cell>
          <cell r="E310" t="str">
            <v>P4</v>
          </cell>
          <cell r="F310" t="str">
            <v>Good Grid no GE - 8h</v>
          </cell>
          <cell r="G310" t="str">
            <v>CAMUSAT</v>
          </cell>
        </row>
        <row r="311">
          <cell r="A311" t="str">
            <v>CTR_728</v>
          </cell>
          <cell r="B311" t="str">
            <v>Mvog-Atangana-Mballa</v>
          </cell>
          <cell r="C311">
            <v>44465</v>
          </cell>
          <cell r="D311" t="str">
            <v>273 sites</v>
          </cell>
          <cell r="E311" t="str">
            <v>P4</v>
          </cell>
          <cell r="F311" t="str">
            <v>Good Grid no GE - 8h</v>
          </cell>
          <cell r="G311" t="str">
            <v>CAMUSAT</v>
          </cell>
        </row>
        <row r="312">
          <cell r="A312" t="str">
            <v>LIT_619</v>
          </cell>
          <cell r="B312" t="str">
            <v>Ndogbong-Hotel-Pacifique</v>
          </cell>
          <cell r="C312">
            <v>44464</v>
          </cell>
          <cell r="D312" t="str">
            <v>273 sites</v>
          </cell>
          <cell r="E312" t="str">
            <v>P4</v>
          </cell>
          <cell r="F312" t="str">
            <v>Good Grid no GE - 12h</v>
          </cell>
          <cell r="G312" t="str">
            <v>CAMUSAT</v>
          </cell>
        </row>
        <row r="313">
          <cell r="A313" t="str">
            <v>LIT_652</v>
          </cell>
          <cell r="B313" t="str">
            <v>Ndogbong-Seven</v>
          </cell>
          <cell r="C313">
            <v>44450</v>
          </cell>
          <cell r="D313" t="str">
            <v>273 sites</v>
          </cell>
          <cell r="E313" t="str">
            <v>P4</v>
          </cell>
          <cell r="F313" t="str">
            <v>Good Grid no GE - 8h</v>
          </cell>
          <cell r="G313" t="str">
            <v>CAMUSAT</v>
          </cell>
        </row>
        <row r="314">
          <cell r="A314" t="str">
            <v>LIT_554</v>
          </cell>
          <cell r="B314" t="str">
            <v>Ndpssi-Vallee-de-la-Paix</v>
          </cell>
          <cell r="C314">
            <v>44153</v>
          </cell>
          <cell r="D314" t="str">
            <v>273 sites</v>
          </cell>
          <cell r="E314" t="str">
            <v>P4</v>
          </cell>
          <cell r="F314" t="str">
            <v>Good Grid no GE - 12h</v>
          </cell>
          <cell r="G314" t="str">
            <v>CAMUSAT</v>
          </cell>
        </row>
        <row r="315">
          <cell r="A315" t="str">
            <v>CTR_672</v>
          </cell>
          <cell r="B315" t="str">
            <v>Nkolzié 2</v>
          </cell>
          <cell r="C315">
            <v>44465</v>
          </cell>
          <cell r="D315" t="str">
            <v>273 sites</v>
          </cell>
          <cell r="E315" t="str">
            <v>P4</v>
          </cell>
          <cell r="F315" t="str">
            <v>Medium Grid + GE</v>
          </cell>
          <cell r="G315" t="str">
            <v>CAMUSAT</v>
          </cell>
        </row>
        <row r="316">
          <cell r="A316" t="str">
            <v>CTR_565</v>
          </cell>
          <cell r="B316" t="str">
            <v>NR CARROSSEL</v>
          </cell>
          <cell r="C316">
            <v>44465</v>
          </cell>
          <cell r="D316" t="str">
            <v>273 sites</v>
          </cell>
          <cell r="E316" t="str">
            <v>P4</v>
          </cell>
          <cell r="F316" t="str">
            <v>Good Grid no GE - 8h</v>
          </cell>
          <cell r="G316" t="str">
            <v>CAMUSAT</v>
          </cell>
        </row>
        <row r="317">
          <cell r="A317" t="str">
            <v>CTR_660</v>
          </cell>
          <cell r="B317" t="str">
            <v>Nsimeyong-Chefferie</v>
          </cell>
          <cell r="C317">
            <v>44462</v>
          </cell>
          <cell r="D317" t="str">
            <v>273 sites</v>
          </cell>
          <cell r="E317" t="str">
            <v>P4</v>
          </cell>
          <cell r="F317" t="str">
            <v>Good Grid no GE - 12h</v>
          </cell>
          <cell r="G317" t="str">
            <v>CAMUSAT</v>
          </cell>
        </row>
        <row r="318">
          <cell r="A318" t="str">
            <v>LIT_765</v>
          </cell>
          <cell r="B318" t="str">
            <v>Oyack-II</v>
          </cell>
          <cell r="C318">
            <v>44459</v>
          </cell>
          <cell r="D318" t="str">
            <v>273 sites</v>
          </cell>
          <cell r="E318" t="str">
            <v>P4</v>
          </cell>
          <cell r="F318" t="str">
            <v>Good Grid no GE - 8h</v>
          </cell>
          <cell r="G318" t="str">
            <v>CAMUSAT</v>
          </cell>
        </row>
        <row r="319">
          <cell r="A319" t="str">
            <v>LIT_666</v>
          </cell>
          <cell r="B319" t="str">
            <v>Parcours-Vita</v>
          </cell>
          <cell r="C319">
            <v>44254</v>
          </cell>
          <cell r="D319" t="str">
            <v>273 sites</v>
          </cell>
          <cell r="E319" t="str">
            <v>P4</v>
          </cell>
          <cell r="F319" t="str">
            <v>Good Grid no GE - 12h</v>
          </cell>
          <cell r="G319" t="str">
            <v>CAMUSAT</v>
          </cell>
        </row>
        <row r="320">
          <cell r="A320" t="str">
            <v>LIT_647</v>
          </cell>
          <cell r="B320" t="str">
            <v>PK5-Auberge</v>
          </cell>
          <cell r="C320">
            <v>44253</v>
          </cell>
          <cell r="D320" t="str">
            <v>273 sites</v>
          </cell>
          <cell r="E320" t="str">
            <v>P4</v>
          </cell>
          <cell r="F320" t="str">
            <v>Good Grid no GE - 12h</v>
          </cell>
          <cell r="G320" t="str">
            <v>CAMUSAT</v>
          </cell>
        </row>
        <row r="321">
          <cell r="A321" t="str">
            <v>CTR_766</v>
          </cell>
          <cell r="B321" t="str">
            <v>Rain-forest-school</v>
          </cell>
          <cell r="C321">
            <v>44279</v>
          </cell>
          <cell r="D321" t="str">
            <v>273 sites</v>
          </cell>
          <cell r="E321" t="str">
            <v>P4</v>
          </cell>
          <cell r="F321" t="str">
            <v>Good Grid no GE - 8h</v>
          </cell>
          <cell r="G321" t="str">
            <v>CAMUSAT</v>
          </cell>
        </row>
        <row r="322">
          <cell r="A322" t="str">
            <v>CTR_759</v>
          </cell>
          <cell r="B322" t="str">
            <v>Red_Cross_Yde</v>
          </cell>
          <cell r="C322">
            <v>44465</v>
          </cell>
          <cell r="D322" t="str">
            <v>273 sites</v>
          </cell>
          <cell r="E322" t="str">
            <v>P4</v>
          </cell>
          <cell r="F322" t="str">
            <v>Good Grid no GE - 8h</v>
          </cell>
          <cell r="G322" t="str">
            <v>CAMUSAT</v>
          </cell>
        </row>
        <row r="323">
          <cell r="A323" t="str">
            <v>CTR_758</v>
          </cell>
          <cell r="B323" t="str">
            <v>Vallee-Omnisport</v>
          </cell>
          <cell r="C323">
            <v>44460</v>
          </cell>
          <cell r="D323" t="str">
            <v>273 sites</v>
          </cell>
          <cell r="E323" t="str">
            <v>P4</v>
          </cell>
          <cell r="F323" t="str">
            <v>Good Grid no GE - 8h</v>
          </cell>
          <cell r="G323" t="str">
            <v>CAMUSAT</v>
          </cell>
        </row>
        <row r="324">
          <cell r="A324" t="str">
            <v>LIT_630</v>
          </cell>
          <cell r="B324" t="str">
            <v>PK8-ESG-ISTA</v>
          </cell>
          <cell r="D324" t="str">
            <v>273 sites</v>
          </cell>
          <cell r="E324" t="str">
            <v>P4</v>
          </cell>
          <cell r="F324" t="str">
            <v>Good Grid no GE - 8h</v>
          </cell>
          <cell r="G324" t="str">
            <v>CAMUSAT</v>
          </cell>
        </row>
        <row r="325">
          <cell r="A325" t="str">
            <v>CTR_689</v>
          </cell>
          <cell r="B325" t="str">
            <v>SS  Soa (Minisite-SOA)</v>
          </cell>
          <cell r="D325" t="str">
            <v>273 sites</v>
          </cell>
          <cell r="E325" t="str">
            <v>P4</v>
          </cell>
          <cell r="F325" t="str">
            <v>Good Grid no GE - 8h</v>
          </cell>
          <cell r="G325" t="str">
            <v>CAMUSAT</v>
          </cell>
        </row>
        <row r="326">
          <cell r="A326" t="str">
            <v>CTR_684</v>
          </cell>
          <cell r="B326" t="str">
            <v>SS Elig-Edzoa</v>
          </cell>
          <cell r="D326" t="str">
            <v>273 sites</v>
          </cell>
          <cell r="E326" t="str">
            <v>P4</v>
          </cell>
          <cell r="F326" t="str">
            <v>Good Grid no GE - 8h</v>
          </cell>
          <cell r="G326" t="str">
            <v>CAMUSAT</v>
          </cell>
        </row>
        <row r="327">
          <cell r="A327" t="str">
            <v>LIT_663</v>
          </cell>
          <cell r="B327" t="str">
            <v>SS Tradex village</v>
          </cell>
          <cell r="D327" t="str">
            <v>273 sites</v>
          </cell>
          <cell r="E327" t="str">
            <v>P4</v>
          </cell>
          <cell r="F327" t="str">
            <v>Good Grid no GE - 8h</v>
          </cell>
          <cell r="G327" t="str">
            <v>CAMUSAT</v>
          </cell>
        </row>
        <row r="328">
          <cell r="A328" t="str">
            <v>CTR_690</v>
          </cell>
          <cell r="B328" t="str">
            <v>SS Tsinga</v>
          </cell>
          <cell r="D328" t="str">
            <v>273 sites</v>
          </cell>
          <cell r="E328" t="str">
            <v>P4</v>
          </cell>
          <cell r="F328" t="str">
            <v>Good Grid no GE - 8h</v>
          </cell>
          <cell r="G328" t="str">
            <v>CAMUSAT</v>
          </cell>
        </row>
        <row r="329">
          <cell r="A329" t="str">
            <v>OST_296</v>
          </cell>
          <cell r="B329" t="str">
            <v>Hopital-Mbouo</v>
          </cell>
          <cell r="C329">
            <v>44523</v>
          </cell>
          <cell r="D329" t="str">
            <v>48 sites -2021</v>
          </cell>
          <cell r="E329" t="str">
            <v>P4</v>
          </cell>
          <cell r="F329" t="str">
            <v>Good Grid + GE</v>
          </cell>
          <cell r="G329" t="str">
            <v>CAMUSAT</v>
          </cell>
        </row>
        <row r="330">
          <cell r="A330" t="str">
            <v>CTR_868</v>
          </cell>
          <cell r="B330" t="str">
            <v>Institut Samba remplace Dschang-Foreke</v>
          </cell>
          <cell r="C330">
            <v>44725</v>
          </cell>
          <cell r="D330" t="str">
            <v>48 sites -2021</v>
          </cell>
          <cell r="E330" t="str">
            <v>P4</v>
          </cell>
          <cell r="F330" t="str">
            <v>Good Grid no GE - 8h</v>
          </cell>
          <cell r="G330" t="str">
            <v>CAMUSAT</v>
          </cell>
        </row>
        <row r="331">
          <cell r="A331" t="str">
            <v>LIT_725</v>
          </cell>
          <cell r="B331" t="str">
            <v>Japoma-I </v>
          </cell>
          <cell r="D331" t="str">
            <v>OG22</v>
          </cell>
          <cell r="E331" t="str">
            <v>P4</v>
          </cell>
          <cell r="F331" t="str">
            <v>Bad Grid + GE</v>
          </cell>
          <cell r="G331" t="str">
            <v>CAMUSAT</v>
          </cell>
        </row>
        <row r="332">
          <cell r="A332" t="str">
            <v>LIT_733</v>
          </cell>
          <cell r="B332" t="str">
            <v>Japoma-Stade-Camtel</v>
          </cell>
          <cell r="C332">
            <v>44511</v>
          </cell>
          <cell r="D332" t="str">
            <v>Sites CAN-21</v>
          </cell>
          <cell r="E332" t="str">
            <v>P4</v>
          </cell>
          <cell r="F332" t="str">
            <v>Good Grid no GE - 8h</v>
          </cell>
          <cell r="G332" t="str">
            <v>CAMUSAT</v>
          </cell>
        </row>
        <row r="333">
          <cell r="A333" t="str">
            <v>LIT_713</v>
          </cell>
          <cell r="B333" t="str">
            <v>Kotto-Baden-Baden</v>
          </cell>
          <cell r="C333">
            <v>44531</v>
          </cell>
          <cell r="D333" t="str">
            <v>48 sites -2021</v>
          </cell>
          <cell r="E333" t="str">
            <v>P4</v>
          </cell>
          <cell r="F333" t="str">
            <v>Good Grid no GE - 8h</v>
          </cell>
          <cell r="G333" t="str">
            <v>CAMUSAT</v>
          </cell>
        </row>
        <row r="334">
          <cell r="A334" t="str">
            <v>CTR_866</v>
          </cell>
          <cell r="B334" t="str">
            <v>Mehanda-III</v>
          </cell>
          <cell r="C334">
            <v>44767</v>
          </cell>
          <cell r="D334" t="str">
            <v>OG22</v>
          </cell>
          <cell r="E334" t="str">
            <v>P4</v>
          </cell>
          <cell r="F334" t="str">
            <v>Good Grid + GE</v>
          </cell>
          <cell r="G334" t="str">
            <v>CAMUSAT</v>
          </cell>
        </row>
        <row r="335">
          <cell r="A335" t="str">
            <v>LIT_712</v>
          </cell>
          <cell r="B335" t="str">
            <v>Kotto-Mbangue-II</v>
          </cell>
          <cell r="C335">
            <v>44531</v>
          </cell>
          <cell r="D335" t="str">
            <v>12 sites Ph-2-2021</v>
          </cell>
          <cell r="E335" t="str">
            <v>P4</v>
          </cell>
          <cell r="F335" t="str">
            <v>Good Grid no GE - 8h</v>
          </cell>
          <cell r="G335" t="str">
            <v>CAMUSAT</v>
          </cell>
        </row>
        <row r="336">
          <cell r="A336" t="str">
            <v>LIT_726</v>
          </cell>
          <cell r="B336" t="str">
            <v>Kotto-Village</v>
          </cell>
          <cell r="D336" t="str">
            <v>48 sites -2021</v>
          </cell>
          <cell r="E336" t="str">
            <v>P4</v>
          </cell>
          <cell r="F336" t="str">
            <v>Good Grid no GE - 8h</v>
          </cell>
          <cell r="G336" t="str">
            <v>CAMUSAT</v>
          </cell>
        </row>
        <row r="337">
          <cell r="A337" t="str">
            <v>CTR_823</v>
          </cell>
          <cell r="B337" t="str">
            <v>Koundou</v>
          </cell>
          <cell r="C337">
            <v>44793</v>
          </cell>
          <cell r="D337" t="str">
            <v>OG22</v>
          </cell>
          <cell r="E337" t="str">
            <v>P4</v>
          </cell>
          <cell r="F337" t="str">
            <v>HGB</v>
          </cell>
          <cell r="G337" t="str">
            <v>CAMUSAT</v>
          </cell>
        </row>
        <row r="338">
          <cell r="A338" t="str">
            <v>SUD_010</v>
          </cell>
          <cell r="B338" t="str">
            <v>Kribi-Crtv</v>
          </cell>
          <cell r="C338">
            <v>44517</v>
          </cell>
          <cell r="D338" t="str">
            <v>Sites tiers</v>
          </cell>
          <cell r="E338" t="str">
            <v>P3</v>
          </cell>
          <cell r="F338" t="str">
            <v>Good Grid + GE</v>
          </cell>
          <cell r="G338" t="str">
            <v>CAMUSAT</v>
          </cell>
        </row>
        <row r="339">
          <cell r="A339" t="str">
            <v>SUO_227</v>
          </cell>
          <cell r="B339" t="str">
            <v>Limbe-Batoke</v>
          </cell>
          <cell r="D339" t="str">
            <v>12 sites Ph-2-2021</v>
          </cell>
          <cell r="E339" t="str">
            <v>P4</v>
          </cell>
          <cell r="F339" t="str">
            <v>Good Grid no GE - 8h</v>
          </cell>
          <cell r="G339" t="str">
            <v>CAMUSAT</v>
          </cell>
        </row>
        <row r="340">
          <cell r="A340" t="str">
            <v>CTR_822</v>
          </cell>
          <cell r="B340" t="str">
            <v>Ebebda</v>
          </cell>
          <cell r="C340">
            <v>44781</v>
          </cell>
          <cell r="D340" t="str">
            <v>OG22</v>
          </cell>
          <cell r="E340" t="str">
            <v>P4</v>
          </cell>
          <cell r="F340" t="str">
            <v>Hybrid Solar - S3</v>
          </cell>
          <cell r="G340" t="str">
            <v>CAMUSAT</v>
          </cell>
        </row>
        <row r="341">
          <cell r="A341" t="str">
            <v>LIT_737</v>
          </cell>
          <cell r="B341" t="str">
            <v>Logpom</v>
          </cell>
          <cell r="C341">
            <v>44511</v>
          </cell>
          <cell r="D341" t="str">
            <v>48 sites -2021</v>
          </cell>
          <cell r="E341" t="str">
            <v>P4</v>
          </cell>
          <cell r="F341" t="str">
            <v>Good Grid no GE - 8h</v>
          </cell>
          <cell r="G341" t="str">
            <v>CAMUSAT</v>
          </cell>
        </row>
        <row r="342">
          <cell r="A342" t="str">
            <v>OST_251</v>
          </cell>
          <cell r="B342" t="str">
            <v>FOREKE</v>
          </cell>
          <cell r="D342" t="str">
            <v>OG22</v>
          </cell>
          <cell r="E342" t="str">
            <v>P4</v>
          </cell>
          <cell r="F342" t="str">
            <v>Medium Grid + GE</v>
          </cell>
          <cell r="G342" t="str">
            <v>CAMUSAT</v>
          </cell>
        </row>
        <row r="343">
          <cell r="A343" t="str">
            <v>LIT_389</v>
          </cell>
          <cell r="B343" t="str">
            <v>LOUNGAHE</v>
          </cell>
          <cell r="C343">
            <v>44374</v>
          </cell>
          <cell r="D343" t="str">
            <v>Sites tiers</v>
          </cell>
          <cell r="E343" t="str">
            <v>P4</v>
          </cell>
          <cell r="F343" t="str">
            <v>Pure Solar</v>
          </cell>
          <cell r="G343" t="str">
            <v>CAMUSAT</v>
          </cell>
        </row>
        <row r="344">
          <cell r="A344" t="str">
            <v>CTR_144</v>
          </cell>
          <cell r="B344" t="str">
            <v>Makak</v>
          </cell>
          <cell r="D344" t="str">
            <v>Sites tiers</v>
          </cell>
          <cell r="E344" t="str">
            <v>P4</v>
          </cell>
          <cell r="F344" t="str">
            <v>Good Grid + GE</v>
          </cell>
          <cell r="G344" t="str">
            <v>CAMUSAT</v>
          </cell>
        </row>
        <row r="345">
          <cell r="A345" t="str">
            <v>LIT_114</v>
          </cell>
          <cell r="B345" t="str">
            <v>Makondo</v>
          </cell>
          <cell r="C345">
            <v>44521</v>
          </cell>
          <cell r="D345" t="str">
            <v>Sites tiers</v>
          </cell>
          <cell r="E345" t="str">
            <v>P4</v>
          </cell>
          <cell r="F345" t="str">
            <v>Medium Grid + Solar + GE</v>
          </cell>
          <cell r="G345" t="str">
            <v>CAMUSAT</v>
          </cell>
        </row>
        <row r="346">
          <cell r="A346" t="str">
            <v>OST_275</v>
          </cell>
          <cell r="B346" t="str">
            <v>MALANDEN</v>
          </cell>
          <cell r="C346">
            <v>44530</v>
          </cell>
          <cell r="D346" t="str">
            <v>48 sites -2021</v>
          </cell>
          <cell r="E346" t="str">
            <v>P4</v>
          </cell>
          <cell r="F346" t="str">
            <v>Hybrid Solar - S3</v>
          </cell>
          <cell r="G346" t="str">
            <v>CAMUSAT</v>
          </cell>
        </row>
        <row r="347">
          <cell r="A347" t="str">
            <v>SUO_009</v>
          </cell>
          <cell r="B347" t="str">
            <v>Mamfe</v>
          </cell>
          <cell r="D347" t="str">
            <v>Sites tiers</v>
          </cell>
          <cell r="E347" t="str">
            <v>P3</v>
          </cell>
          <cell r="F347" t="str">
            <v>Bad Grid + GE</v>
          </cell>
          <cell r="G347" t="str">
            <v>CAMUSAT</v>
          </cell>
        </row>
        <row r="348">
          <cell r="A348" t="str">
            <v>OST_245</v>
          </cell>
          <cell r="B348" t="str">
            <v>Mankouotmbou</v>
          </cell>
          <cell r="D348" t="str">
            <v>OG22</v>
          </cell>
          <cell r="E348" t="str">
            <v>P4</v>
          </cell>
          <cell r="F348" t="str">
            <v>Hybrid Solar - S3</v>
          </cell>
          <cell r="G348" t="str">
            <v>CAMUSAT</v>
          </cell>
        </row>
        <row r="349">
          <cell r="A349" t="str">
            <v>OST_293</v>
          </cell>
          <cell r="B349" t="str">
            <v>Mansouen</v>
          </cell>
          <cell r="C349">
            <v>44531</v>
          </cell>
          <cell r="D349" t="str">
            <v>48 sites -2021</v>
          </cell>
          <cell r="E349" t="str">
            <v>P4</v>
          </cell>
          <cell r="F349" t="str">
            <v>Hybrid Solar - S3</v>
          </cell>
          <cell r="G349" t="str">
            <v>CAMUSAT</v>
          </cell>
        </row>
        <row r="350">
          <cell r="A350" t="str">
            <v>LIT_740</v>
          </cell>
          <cell r="B350" t="str">
            <v>Marche-Central-Bonewon New</v>
          </cell>
          <cell r="D350" t="str">
            <v>OG22</v>
          </cell>
          <cell r="E350" t="str">
            <v>P4</v>
          </cell>
          <cell r="F350" t="str">
            <v>Good Grid no GE - 8h</v>
          </cell>
          <cell r="G350" t="str">
            <v>CAMUSAT</v>
          </cell>
        </row>
        <row r="351">
          <cell r="A351" t="str">
            <v>CTR_831</v>
          </cell>
          <cell r="B351" t="str">
            <v>Mbalgong Carrefour</v>
          </cell>
          <cell r="C351">
            <v>44506</v>
          </cell>
          <cell r="D351" t="str">
            <v>48 sites -2021</v>
          </cell>
          <cell r="E351" t="str">
            <v>P4</v>
          </cell>
          <cell r="F351" t="str">
            <v>Good Grid no GE - 8h</v>
          </cell>
          <cell r="G351" t="str">
            <v>CAMUSAT</v>
          </cell>
        </row>
        <row r="352">
          <cell r="A352" t="str">
            <v>CTR_824</v>
          </cell>
          <cell r="B352" t="str">
            <v>Mballa II</v>
          </cell>
          <cell r="D352" t="str">
            <v>48 sites -2021</v>
          </cell>
          <cell r="E352" t="str">
            <v>P4</v>
          </cell>
          <cell r="F352" t="str">
            <v>Good Grid no GE - 8h</v>
          </cell>
          <cell r="G352" t="str">
            <v>CAMUSAT</v>
          </cell>
        </row>
        <row r="353">
          <cell r="A353" t="str">
            <v>LIT_736</v>
          </cell>
          <cell r="B353" t="str">
            <v>Mboppi</v>
          </cell>
          <cell r="C353">
            <v>44498</v>
          </cell>
          <cell r="D353" t="str">
            <v>48 sites -2021</v>
          </cell>
          <cell r="E353" t="str">
            <v>p4</v>
          </cell>
          <cell r="F353" t="str">
            <v>Good Grid no GE - 8h</v>
          </cell>
          <cell r="G353" t="str">
            <v>CAMUSAT</v>
          </cell>
        </row>
        <row r="354">
          <cell r="A354" t="str">
            <v>OST_297</v>
          </cell>
          <cell r="B354" t="str">
            <v>Mbouda-Marche-Ignames</v>
          </cell>
          <cell r="C354">
            <v>44531</v>
          </cell>
          <cell r="D354" t="str">
            <v>48 sites -2021</v>
          </cell>
          <cell r="E354" t="str">
            <v>P4</v>
          </cell>
          <cell r="F354" t="str">
            <v>Medium Grid + Solar + GE</v>
          </cell>
          <cell r="G354" t="str">
            <v>CAMUSAT</v>
          </cell>
        </row>
        <row r="355">
          <cell r="A355" t="str">
            <v>NRD_140</v>
          </cell>
          <cell r="B355" t="str">
            <v>Garoua-Nigeriare-II</v>
          </cell>
          <cell r="D355" t="str">
            <v>OG22</v>
          </cell>
          <cell r="E355" t="str">
            <v>P4</v>
          </cell>
          <cell r="F355" t="str">
            <v>Medium Grid + GE</v>
          </cell>
          <cell r="G355" t="str">
            <v>CAMUSAT</v>
          </cell>
        </row>
        <row r="356">
          <cell r="A356" t="str">
            <v>CTR_407</v>
          </cell>
          <cell r="B356" t="str">
            <v>MEBA CAMTEL</v>
          </cell>
          <cell r="D356" t="str">
            <v>Sites tiers</v>
          </cell>
          <cell r="E356" t="str">
            <v>P4</v>
          </cell>
          <cell r="F356" t="str">
            <v>Hybrid Solar - S3</v>
          </cell>
          <cell r="G356" t="str">
            <v>CAMUSAT</v>
          </cell>
        </row>
        <row r="357">
          <cell r="A357" t="str">
            <v>ADM_004</v>
          </cell>
          <cell r="B357" t="str">
            <v>Meiganga-Crtv</v>
          </cell>
          <cell r="D357" t="str">
            <v>Sites tiers</v>
          </cell>
          <cell r="E357" t="str">
            <v>P4</v>
          </cell>
          <cell r="F357" t="str">
            <v>Bad Grid + Solar + GE</v>
          </cell>
          <cell r="G357" t="str">
            <v>CAMUSAT</v>
          </cell>
        </row>
        <row r="358">
          <cell r="A358" t="str">
            <v>ADM_171</v>
          </cell>
          <cell r="B358" t="str">
            <v>MEIGANGA-UNIVERSITE</v>
          </cell>
          <cell r="D358" t="str">
            <v>48 sites -2021</v>
          </cell>
          <cell r="E358" t="str">
            <v>P4</v>
          </cell>
          <cell r="F358" t="str">
            <v>Hybrid Solar - S3</v>
          </cell>
          <cell r="G358" t="str">
            <v>CAMUSAT</v>
          </cell>
        </row>
        <row r="359">
          <cell r="A359" t="str">
            <v>CTR_434</v>
          </cell>
          <cell r="B359" t="str">
            <v>Mékin</v>
          </cell>
          <cell r="D359" t="str">
            <v>Sites tiers</v>
          </cell>
          <cell r="E359" t="str">
            <v>P4</v>
          </cell>
          <cell r="F359" t="str">
            <v>Hybrid Solar - S3</v>
          </cell>
          <cell r="G359" t="str">
            <v>CAMUSAT</v>
          </cell>
        </row>
        <row r="360">
          <cell r="A360" t="str">
            <v>OST_240</v>
          </cell>
          <cell r="B360" t="str">
            <v>Bfsam-Ndiandam-II</v>
          </cell>
          <cell r="D360" t="str">
            <v>OG22</v>
          </cell>
          <cell r="E360" t="str">
            <v>P4</v>
          </cell>
          <cell r="F360" t="str">
            <v>Bad Grid + GE</v>
          </cell>
          <cell r="G360" t="str">
            <v>CAMUSAT</v>
          </cell>
        </row>
        <row r="361">
          <cell r="A361" t="str">
            <v>OST_227</v>
          </cell>
          <cell r="B361" t="str">
            <v>Foumbot-Centre-Ville-II</v>
          </cell>
          <cell r="D361" t="str">
            <v>OG22</v>
          </cell>
          <cell r="E361" t="str">
            <v>P4</v>
          </cell>
          <cell r="F361" t="str">
            <v>Bad Grid + GE</v>
          </cell>
          <cell r="G361" t="str">
            <v>CAMUSAT</v>
          </cell>
        </row>
        <row r="362">
          <cell r="A362" t="str">
            <v>EXN_243</v>
          </cell>
          <cell r="B362" t="str">
            <v>Kossehone</v>
          </cell>
          <cell r="D362" t="str">
            <v>273 sites</v>
          </cell>
          <cell r="E362" t="str">
            <v>P4</v>
          </cell>
          <cell r="F362" t="str">
            <v>Bad Grid + GE</v>
          </cell>
          <cell r="G362" t="str">
            <v>CAMUSAT</v>
          </cell>
        </row>
        <row r="363">
          <cell r="A363" t="str">
            <v>SUD_257</v>
          </cell>
          <cell r="B363" t="str">
            <v>MEMVE ELE CAMTEL</v>
          </cell>
          <cell r="D363" t="str">
            <v>Sites tiers</v>
          </cell>
          <cell r="E363" t="str">
            <v>P4</v>
          </cell>
          <cell r="F363" t="str">
            <v>Hybrid Solar - S3</v>
          </cell>
          <cell r="G363" t="str">
            <v>CAMUSAT</v>
          </cell>
        </row>
        <row r="364">
          <cell r="A364" t="str">
            <v>CTR_142</v>
          </cell>
          <cell r="B364" t="str">
            <v>MENGAME CAMTEL</v>
          </cell>
          <cell r="D364" t="str">
            <v>Sites tiers</v>
          </cell>
          <cell r="E364" t="str">
            <v>P4</v>
          </cell>
          <cell r="F364" t="str">
            <v>Bad Grid + GE</v>
          </cell>
          <cell r="G364" t="str">
            <v>CAMUSAT</v>
          </cell>
        </row>
        <row r="365">
          <cell r="A365" t="str">
            <v>EXN_197</v>
          </cell>
          <cell r="B365" t="str">
            <v>Doualare-II</v>
          </cell>
          <cell r="D365" t="str">
            <v>OG22</v>
          </cell>
          <cell r="E365" t="str">
            <v>P4</v>
          </cell>
          <cell r="F365" t="str">
            <v>Medium Grid + GE</v>
          </cell>
          <cell r="G365" t="str">
            <v>CAMUSAT</v>
          </cell>
        </row>
        <row r="366">
          <cell r="A366" t="str">
            <v>EXN_217</v>
          </cell>
          <cell r="B366" t="str">
            <v>Douggoy-Lopere-II</v>
          </cell>
          <cell r="D366" t="str">
            <v>OG22</v>
          </cell>
          <cell r="E366" t="str">
            <v>P4</v>
          </cell>
          <cell r="F366" t="str">
            <v>Medium Grid + GE</v>
          </cell>
          <cell r="G366" t="str">
            <v>CAMUSAT</v>
          </cell>
        </row>
        <row r="367">
          <cell r="A367" t="str">
            <v>CTR_451</v>
          </cell>
          <cell r="B367" t="str">
            <v>Menloh Maloumé</v>
          </cell>
          <cell r="D367" t="str">
            <v>Sites tiers</v>
          </cell>
          <cell r="E367" t="str">
            <v>P4</v>
          </cell>
          <cell r="F367" t="str">
            <v>Hybrid Solar - S3</v>
          </cell>
          <cell r="G367" t="str">
            <v>CAMUSAT</v>
          </cell>
        </row>
        <row r="368">
          <cell r="A368" t="str">
            <v>SUD_106</v>
          </cell>
          <cell r="B368" t="str">
            <v>Messok</v>
          </cell>
          <cell r="D368" t="str">
            <v>OG22</v>
          </cell>
          <cell r="E368" t="str">
            <v>P4</v>
          </cell>
          <cell r="F368" t="str">
            <v>Hybrid Solar - S3</v>
          </cell>
          <cell r="G368" t="str">
            <v>CAMUSAT</v>
          </cell>
        </row>
        <row r="369">
          <cell r="A369" t="str">
            <v>LIT_134</v>
          </cell>
          <cell r="B369" t="str">
            <v>MESSONDO</v>
          </cell>
          <cell r="D369" t="str">
            <v>Sites tiers</v>
          </cell>
          <cell r="E369" t="str">
            <v>P4</v>
          </cell>
          <cell r="F369" t="str">
            <v>HGB</v>
          </cell>
          <cell r="G369" t="str">
            <v>CAMUSAT</v>
          </cell>
        </row>
        <row r="370">
          <cell r="A370" t="str">
            <v>CTR_850</v>
          </cell>
          <cell r="B370" t="str">
            <v>Meyo-II</v>
          </cell>
          <cell r="D370" t="str">
            <v>12 sites Ph-2-2021</v>
          </cell>
          <cell r="E370" t="str">
            <v>P4</v>
          </cell>
          <cell r="F370" t="str">
            <v>Bad Grid + GE</v>
          </cell>
          <cell r="G370" t="str">
            <v>CAMUSAT</v>
          </cell>
        </row>
        <row r="371">
          <cell r="A371" t="str">
            <v>LIT_674</v>
          </cell>
          <cell r="B371" t="str">
            <v>Mini_SS_CanalOlympia_1</v>
          </cell>
          <cell r="D371" t="str">
            <v>New mini-sites</v>
          </cell>
          <cell r="E371" t="str">
            <v>P4</v>
          </cell>
          <cell r="F371" t="str">
            <v>Good Grid no GE - 8h</v>
          </cell>
          <cell r="G371" t="str">
            <v>CAMUSAT</v>
          </cell>
        </row>
        <row r="372">
          <cell r="A372" t="str">
            <v>LIT_732</v>
          </cell>
          <cell r="B372" t="str">
            <v>Missoke-Chefferie</v>
          </cell>
          <cell r="C372">
            <v>44509</v>
          </cell>
          <cell r="D372" t="str">
            <v>48 sites -2021</v>
          </cell>
          <cell r="E372" t="str">
            <v>P4</v>
          </cell>
          <cell r="F372" t="str">
            <v>Good Grid no GE - 8h</v>
          </cell>
          <cell r="G372" t="str">
            <v>CAMUSAT</v>
          </cell>
        </row>
        <row r="373">
          <cell r="A373" t="str">
            <v>EXN_005</v>
          </cell>
          <cell r="B373" t="str">
            <v>MORA COLINE</v>
          </cell>
          <cell r="D373" t="str">
            <v>Sites tiers</v>
          </cell>
          <cell r="E373" t="str">
            <v>P3</v>
          </cell>
          <cell r="F373" t="str">
            <v>Bad Grid + Solar + GE</v>
          </cell>
          <cell r="G373" t="str">
            <v>CAMUSAT</v>
          </cell>
        </row>
        <row r="374">
          <cell r="A374" t="str">
            <v>SUO_164</v>
          </cell>
          <cell r="B374" t="str">
            <v>Mutenguene-E-Police</v>
          </cell>
          <cell r="C374">
            <v>44522</v>
          </cell>
          <cell r="D374" t="str">
            <v>48 sites -2021</v>
          </cell>
          <cell r="E374" t="str">
            <v>P4</v>
          </cell>
          <cell r="F374" t="str">
            <v>Hybrid Solar - S1</v>
          </cell>
          <cell r="G374" t="str">
            <v>CAMUSAT</v>
          </cell>
        </row>
        <row r="375">
          <cell r="A375" t="str">
            <v>LIT_662</v>
          </cell>
          <cell r="B375" t="str">
            <v>SS-Dubai</v>
          </cell>
          <cell r="D375" t="str">
            <v>OG22</v>
          </cell>
          <cell r="E375" t="str">
            <v>P4</v>
          </cell>
          <cell r="F375" t="str">
            <v>Good Grid no GE - 8h</v>
          </cell>
          <cell r="G375" t="str">
            <v>CAMUSAT</v>
          </cell>
        </row>
        <row r="376">
          <cell r="A376" t="str">
            <v>LIT_752</v>
          </cell>
          <cell r="B376" t="str">
            <v>NEW-BELL-CAMTEL</v>
          </cell>
          <cell r="C376">
            <v>44697</v>
          </cell>
          <cell r="D376" t="str">
            <v>12 sites Ph-2-2021</v>
          </cell>
          <cell r="E376" t="str">
            <v>P4</v>
          </cell>
          <cell r="F376" t="str">
            <v>Bad Grid + GE</v>
          </cell>
          <cell r="G376" t="str">
            <v>CAMUSAT</v>
          </cell>
        </row>
        <row r="377">
          <cell r="A377" t="str">
            <v>CTR_858</v>
          </cell>
          <cell r="B377" t="str">
            <v>NGUIBASSAL</v>
          </cell>
          <cell r="C377">
            <v>44829</v>
          </cell>
          <cell r="D377" t="str">
            <v>OG22</v>
          </cell>
          <cell r="E377" t="str">
            <v>P4</v>
          </cell>
          <cell r="F377" t="str">
            <v>HGB</v>
          </cell>
          <cell r="G377" t="str">
            <v>CAMUSAT</v>
          </cell>
        </row>
        <row r="378">
          <cell r="A378" t="str">
            <v>SUO_171</v>
          </cell>
          <cell r="B378" t="str">
            <v>SONARA</v>
          </cell>
          <cell r="C378">
            <v>44743</v>
          </cell>
          <cell r="D378" t="str">
            <v>12 sites Ph-2-2021</v>
          </cell>
          <cell r="E378" t="str">
            <v>P4</v>
          </cell>
          <cell r="F378" t="str">
            <v>Medium Grid + GE</v>
          </cell>
          <cell r="G378" t="str">
            <v>CAMUSAT</v>
          </cell>
        </row>
        <row r="379">
          <cell r="A379" t="str">
            <v>CTR_139</v>
          </cell>
          <cell r="B379" t="str">
            <v>NJIE CAMTEL</v>
          </cell>
          <cell r="D379" t="str">
            <v>Sites tiers</v>
          </cell>
          <cell r="E379" t="str">
            <v>P4</v>
          </cell>
          <cell r="F379" t="str">
            <v>Hybrid Solar - S3</v>
          </cell>
          <cell r="G379" t="str">
            <v>CAMUSAT</v>
          </cell>
        </row>
        <row r="380">
          <cell r="A380" t="str">
            <v>NRO_005</v>
          </cell>
          <cell r="B380" t="str">
            <v>Nkambe</v>
          </cell>
          <cell r="D380" t="str">
            <v>Sites tiers</v>
          </cell>
          <cell r="E380" t="str">
            <v>P4</v>
          </cell>
          <cell r="F380" t="str">
            <v>HGB</v>
          </cell>
          <cell r="G380" t="str">
            <v>CAMUSAT</v>
          </cell>
        </row>
        <row r="381">
          <cell r="A381" t="str">
            <v>CTR_780</v>
          </cell>
          <cell r="B381" t="str">
            <v>Nkolafamba</v>
          </cell>
          <cell r="C381">
            <v>44510</v>
          </cell>
          <cell r="D381" t="str">
            <v>48 sites -2021</v>
          </cell>
          <cell r="E381" t="str">
            <v>P4</v>
          </cell>
          <cell r="F381" t="str">
            <v>HGB</v>
          </cell>
          <cell r="G381" t="str">
            <v>CAMUSAT</v>
          </cell>
        </row>
        <row r="382">
          <cell r="A382" t="str">
            <v>CTR_776</v>
          </cell>
          <cell r="B382" t="str">
            <v>Nkolda-II</v>
          </cell>
          <cell r="C382">
            <v>44511</v>
          </cell>
          <cell r="D382" t="str">
            <v>48 sites -2021</v>
          </cell>
          <cell r="E382" t="str">
            <v>P4</v>
          </cell>
          <cell r="F382" t="str">
            <v>Good Grid no GE - 8h</v>
          </cell>
          <cell r="G382" t="str">
            <v>CAMUSAT</v>
          </cell>
        </row>
        <row r="383">
          <cell r="A383" t="str">
            <v>CTR_875</v>
          </cell>
          <cell r="B383" t="str">
            <v>Nkolmessing-Abom-II</v>
          </cell>
          <cell r="C383">
            <v>44792</v>
          </cell>
          <cell r="D383" t="str">
            <v>OG22</v>
          </cell>
          <cell r="E383" t="str">
            <v>P4</v>
          </cell>
          <cell r="F383" t="str">
            <v>Good Grid + GE</v>
          </cell>
          <cell r="G383" t="str">
            <v>CAMUSAT</v>
          </cell>
        </row>
        <row r="384">
          <cell r="A384" t="str">
            <v>CTR_825</v>
          </cell>
          <cell r="B384" t="str">
            <v>Nkometou-Razel</v>
          </cell>
          <cell r="C384">
            <v>44531</v>
          </cell>
          <cell r="D384" t="str">
            <v>48 sites -2021</v>
          </cell>
          <cell r="E384" t="str">
            <v>P4</v>
          </cell>
          <cell r="F384" t="str">
            <v>Hybrid Solar - S3</v>
          </cell>
          <cell r="G384" t="str">
            <v>CAMUSAT</v>
          </cell>
        </row>
        <row r="385">
          <cell r="A385" t="str">
            <v>EST_147</v>
          </cell>
          <cell r="B385" t="str">
            <v>GADJI</v>
          </cell>
          <cell r="D385" t="str">
            <v>OG22</v>
          </cell>
          <cell r="E385" t="str">
            <v>P4</v>
          </cell>
          <cell r="F385" t="str">
            <v>Hybrid Solar - S3</v>
          </cell>
          <cell r="G385" t="str">
            <v>CAMUSAT</v>
          </cell>
        </row>
        <row r="386">
          <cell r="A386" t="str">
            <v>LIT_757</v>
          </cell>
          <cell r="B386" t="str">
            <v>Yatchika-II</v>
          </cell>
          <cell r="C386">
            <v>44763</v>
          </cell>
          <cell r="D386" t="str">
            <v>OG22</v>
          </cell>
          <cell r="E386" t="str">
            <v>P4</v>
          </cell>
          <cell r="F386" t="str">
            <v>Good Grid + GE</v>
          </cell>
          <cell r="G386" t="str">
            <v>CAMUSAT</v>
          </cell>
        </row>
        <row r="387">
          <cell r="A387" t="str">
            <v>LIT_705</v>
          </cell>
          <cell r="B387" t="str">
            <v>Akwa-Palace-Micro</v>
          </cell>
          <cell r="C387">
            <v>44463</v>
          </cell>
          <cell r="D387" t="str">
            <v>273 sites</v>
          </cell>
          <cell r="E387" t="str">
            <v>P4</v>
          </cell>
          <cell r="F387" t="str">
            <v>Good Grid no GE - 8h</v>
          </cell>
          <cell r="G387" t="str">
            <v>CAMUSAT</v>
          </cell>
        </row>
        <row r="388">
          <cell r="A388" t="str">
            <v>LIT_XXX</v>
          </cell>
          <cell r="B388" t="str">
            <v>CNPS</v>
          </cell>
          <cell r="C388">
            <v>44463</v>
          </cell>
          <cell r="D388" t="str">
            <v>273 sites</v>
          </cell>
          <cell r="E388" t="str">
            <v>P4</v>
          </cell>
          <cell r="F388" t="str">
            <v>Good Grid no GE - 8h</v>
          </cell>
          <cell r="G388" t="str">
            <v>CAMUSAT</v>
          </cell>
        </row>
        <row r="389">
          <cell r="A389" t="str">
            <v>LIT_708</v>
          </cell>
          <cell r="B389" t="str">
            <v>CNPS-Indoor</v>
          </cell>
          <cell r="C389">
            <v>44463</v>
          </cell>
          <cell r="D389" t="str">
            <v>273 sites</v>
          </cell>
          <cell r="E389" t="str">
            <v>P4</v>
          </cell>
          <cell r="F389" t="str">
            <v>Good Grid no GE - 8h</v>
          </cell>
          <cell r="G389" t="str">
            <v>CAMUSAT</v>
          </cell>
        </row>
        <row r="390">
          <cell r="A390" t="str">
            <v>LIT_116</v>
          </cell>
          <cell r="B390" t="str">
            <v>Nkong-CRTV</v>
          </cell>
          <cell r="C390">
            <v>44518</v>
          </cell>
          <cell r="D390" t="str">
            <v>Sites tiers</v>
          </cell>
          <cell r="E390" t="str">
            <v>P4</v>
          </cell>
          <cell r="F390" t="str">
            <v>Good Grid + GE</v>
          </cell>
          <cell r="G390" t="str">
            <v>CAMUSAT</v>
          </cell>
        </row>
        <row r="391">
          <cell r="A391" t="str">
            <v>CTR_777</v>
          </cell>
          <cell r="B391" t="str">
            <v>Nkoulou-II</v>
          </cell>
          <cell r="C391">
            <v>44722</v>
          </cell>
          <cell r="D391" t="str">
            <v>OG22</v>
          </cell>
          <cell r="E391" t="str">
            <v>P4</v>
          </cell>
          <cell r="F391" t="str">
            <v>Bad Grid + GE</v>
          </cell>
          <cell r="G391" t="str">
            <v>CAMUSAT</v>
          </cell>
        </row>
        <row r="392">
          <cell r="A392" t="str">
            <v>CTR_826</v>
          </cell>
          <cell r="B392" t="str">
            <v>Ntui-Ecole-Publique</v>
          </cell>
          <cell r="D392" t="str">
            <v>48 sites -2021</v>
          </cell>
          <cell r="E392" t="str">
            <v>P4</v>
          </cell>
          <cell r="F392" t="str">
            <v>HGB</v>
          </cell>
          <cell r="G392" t="str">
            <v>CAMUSAT</v>
          </cell>
        </row>
        <row r="393">
          <cell r="A393" t="str">
            <v>CTR_628</v>
          </cell>
          <cell r="B393" t="str">
            <v>Odza 3</v>
          </cell>
          <cell r="C393">
            <v>44477</v>
          </cell>
          <cell r="D393" t="str">
            <v>273 sites</v>
          </cell>
          <cell r="E393" t="str">
            <v>P4</v>
          </cell>
          <cell r="F393" t="str">
            <v>Bad Grid + GE</v>
          </cell>
          <cell r="G393" t="str">
            <v>CAMUSAT</v>
          </cell>
        </row>
        <row r="394">
          <cell r="A394" t="str">
            <v>LIT_729</v>
          </cell>
          <cell r="B394" t="str">
            <v>ZI-Bassa-II</v>
          </cell>
          <cell r="C394">
            <v>44507</v>
          </cell>
          <cell r="D394" t="str">
            <v>48 sites -2021</v>
          </cell>
          <cell r="E394" t="str">
            <v>P4</v>
          </cell>
          <cell r="F394" t="str">
            <v>Good Grid + GE</v>
          </cell>
          <cell r="G394" t="str">
            <v>CAMUSAT</v>
          </cell>
        </row>
        <row r="395">
          <cell r="A395" t="str">
            <v>LIT_751</v>
          </cell>
          <cell r="B395" t="str">
            <v>Nyalla III (Yambong-II)</v>
          </cell>
          <cell r="D395" t="str">
            <v>12 sites Ph-2-2021</v>
          </cell>
          <cell r="E395" t="str">
            <v>P4</v>
          </cell>
          <cell r="F395" t="str">
            <v>Good Grid no GE - 8h</v>
          </cell>
          <cell r="G395" t="str">
            <v>CAMUSAT</v>
          </cell>
        </row>
        <row r="396">
          <cell r="A396" t="str">
            <v>SUD_079</v>
          </cell>
          <cell r="B396" t="str">
            <v>Kribi-Londji</v>
          </cell>
          <cell r="C396">
            <v>44407</v>
          </cell>
          <cell r="D396" t="str">
            <v>273 sites</v>
          </cell>
          <cell r="E396" t="str">
            <v>P4</v>
          </cell>
          <cell r="F396" t="str">
            <v>Medium Grid + Solar + GE</v>
          </cell>
          <cell r="G396" t="str">
            <v>CAMUSAT</v>
          </cell>
        </row>
        <row r="397">
          <cell r="A397" t="str">
            <v>CTR_853</v>
          </cell>
          <cell r="B397" t="str">
            <v>Olembe-Camtel</v>
          </cell>
          <cell r="C397">
            <v>44531</v>
          </cell>
          <cell r="D397" t="str">
            <v>Sites CAN-21</v>
          </cell>
          <cell r="E397" t="str">
            <v>P4</v>
          </cell>
          <cell r="F397" t="str">
            <v>Good Grid no GE - 8h</v>
          </cell>
          <cell r="G397" t="str">
            <v>CAMUSAT</v>
          </cell>
        </row>
        <row r="398">
          <cell r="A398" t="str">
            <v>OST_145</v>
          </cell>
          <cell r="B398" t="str">
            <v>Bangou-crtv</v>
          </cell>
          <cell r="C398">
            <v>44502</v>
          </cell>
          <cell r="D398" t="str">
            <v>273 sites</v>
          </cell>
          <cell r="E398" t="str">
            <v>P4</v>
          </cell>
          <cell r="F398" t="str">
            <v>Good Grid + GE</v>
          </cell>
          <cell r="G398" t="str">
            <v>CAMUSAT</v>
          </cell>
        </row>
        <row r="399">
          <cell r="A399" t="str">
            <v>CTR_735</v>
          </cell>
          <cell r="B399" t="str">
            <v>BIR-GP (GP ETOUDI)</v>
          </cell>
          <cell r="C399">
            <v>44225</v>
          </cell>
          <cell r="D399" t="str">
            <v>273 sites</v>
          </cell>
          <cell r="E399" t="str">
            <v>P4</v>
          </cell>
          <cell r="F399" t="str">
            <v>Good Grid no GE - 12h</v>
          </cell>
          <cell r="G399" t="str">
            <v>CAMUSAT</v>
          </cell>
        </row>
        <row r="400">
          <cell r="A400" t="str">
            <v>CTR_865</v>
          </cell>
          <cell r="B400" t="str">
            <v>Oyomabang-II remplace Bitoto-II</v>
          </cell>
          <cell r="C400">
            <v>44772</v>
          </cell>
          <cell r="D400" t="str">
            <v>OG22</v>
          </cell>
          <cell r="E400" t="str">
            <v>P4</v>
          </cell>
          <cell r="F400" t="str">
            <v>Good Grid + GE</v>
          </cell>
          <cell r="G400" t="str">
            <v>CAMUSAT</v>
          </cell>
        </row>
        <row r="401">
          <cell r="A401" t="str">
            <v>LIT_591</v>
          </cell>
          <cell r="B401" t="str">
            <v>Dehane-PHP</v>
          </cell>
          <cell r="C401">
            <v>44445</v>
          </cell>
          <cell r="D401" t="str">
            <v>273 sites</v>
          </cell>
          <cell r="E401" t="str">
            <v>P4</v>
          </cell>
          <cell r="F401" t="str">
            <v>Good Grid no GE - 8h</v>
          </cell>
          <cell r="G401" t="str">
            <v>CAMUSAT</v>
          </cell>
        </row>
        <row r="402">
          <cell r="A402" t="str">
            <v>SUD_098</v>
          </cell>
          <cell r="B402" t="str">
            <v>Dikoum-CAMTEL</v>
          </cell>
          <cell r="C402">
            <v>44286</v>
          </cell>
          <cell r="D402" t="str">
            <v>273 sites</v>
          </cell>
          <cell r="E402" t="str">
            <v>P4</v>
          </cell>
          <cell r="F402" t="str">
            <v>Good Grid no GE - 12h</v>
          </cell>
          <cell r="G402" t="str">
            <v>CAMUSAT</v>
          </cell>
        </row>
        <row r="403">
          <cell r="A403" t="str">
            <v>ADM_038</v>
          </cell>
          <cell r="B403" t="str">
            <v>Pang-Camtel</v>
          </cell>
          <cell r="D403" t="str">
            <v>Sites tiers</v>
          </cell>
          <cell r="E403" t="str">
            <v>P3</v>
          </cell>
          <cell r="F403" t="str">
            <v>Hybrid Solar - S3</v>
          </cell>
          <cell r="G403" t="str">
            <v>CAMUSAT</v>
          </cell>
        </row>
        <row r="404">
          <cell r="A404" t="str">
            <v>NRD_183</v>
          </cell>
          <cell r="B404" t="str">
            <v>PITOA-II</v>
          </cell>
          <cell r="D404" t="str">
            <v>12 sites Ph-2-2021</v>
          </cell>
          <cell r="E404" t="str">
            <v>P4</v>
          </cell>
          <cell r="F404" t="str">
            <v>Hybrid Solar - S1</v>
          </cell>
          <cell r="G404" t="str">
            <v>CAMUSAT</v>
          </cell>
        </row>
        <row r="405">
          <cell r="A405" t="str">
            <v>LIT_592</v>
          </cell>
          <cell r="B405" t="str">
            <v>Manjo-PHP</v>
          </cell>
          <cell r="C405">
            <v>44308</v>
          </cell>
          <cell r="D405" t="str">
            <v>273 sites</v>
          </cell>
          <cell r="E405" t="str">
            <v>P4</v>
          </cell>
          <cell r="F405" t="str">
            <v>Good Grid no GE - 8h</v>
          </cell>
          <cell r="G405" t="str">
            <v>CAMUSAT</v>
          </cell>
        </row>
        <row r="406">
          <cell r="A406" t="str">
            <v>CTR_510</v>
          </cell>
          <cell r="B406" t="str">
            <v>MBANDJOCK II</v>
          </cell>
          <cell r="C406">
            <v>44523</v>
          </cell>
          <cell r="D406" t="str">
            <v>273 sites</v>
          </cell>
          <cell r="E406" t="str">
            <v>P4</v>
          </cell>
          <cell r="F406" t="str">
            <v>Good Grid no GE - 8h</v>
          </cell>
          <cell r="G406" t="str">
            <v>CAMUSAT</v>
          </cell>
        </row>
        <row r="407">
          <cell r="A407" t="str">
            <v>LIT_728</v>
          </cell>
          <cell r="B407" t="str">
            <v>Pk15-Auberge</v>
          </cell>
          <cell r="D407" t="str">
            <v>48 sites -2021</v>
          </cell>
          <cell r="E407" t="str">
            <v>P4</v>
          </cell>
          <cell r="F407" t="str">
            <v>Good Grid no GE - 8h</v>
          </cell>
          <cell r="G407" t="str">
            <v>CAMUSAT</v>
          </cell>
        </row>
        <row r="408">
          <cell r="A408" t="str">
            <v>SUD_078</v>
          </cell>
          <cell r="B408" t="str">
            <v>Mengbwa</v>
          </cell>
          <cell r="C408">
            <v>44435</v>
          </cell>
          <cell r="D408" t="str">
            <v>273 sites</v>
          </cell>
          <cell r="E408" t="str">
            <v>P3</v>
          </cell>
          <cell r="F408" t="str">
            <v>Bad Grid + GE</v>
          </cell>
          <cell r="G408" t="str">
            <v>CAMUSAT</v>
          </cell>
        </row>
        <row r="409">
          <cell r="A409" t="str">
            <v>LIT_731</v>
          </cell>
          <cell r="B409" t="str">
            <v>PK18</v>
          </cell>
          <cell r="C409">
            <v>44515</v>
          </cell>
          <cell r="D409" t="str">
            <v>48 sites -2021</v>
          </cell>
          <cell r="E409" t="str">
            <v>P4</v>
          </cell>
          <cell r="F409" t="str">
            <v>Good Grid + GE</v>
          </cell>
          <cell r="G409" t="str">
            <v>CAMUSAT</v>
          </cell>
        </row>
        <row r="410">
          <cell r="A410" t="str">
            <v>LIT_590</v>
          </cell>
          <cell r="B410" t="str">
            <v>Njombe-PHP</v>
          </cell>
          <cell r="C410">
            <v>44286</v>
          </cell>
          <cell r="D410" t="str">
            <v>273 sites</v>
          </cell>
          <cell r="E410" t="str">
            <v>P4</v>
          </cell>
          <cell r="F410" t="str">
            <v>Good Grid no GE - 8h</v>
          </cell>
          <cell r="G410" t="str">
            <v>CAMUSAT</v>
          </cell>
        </row>
        <row r="411">
          <cell r="A411" t="str">
            <v>CTR_702</v>
          </cell>
          <cell r="B411" t="str">
            <v>Hilton-Macro</v>
          </cell>
          <cell r="C411">
            <v>44506</v>
          </cell>
          <cell r="D411" t="str">
            <v>25 sites</v>
          </cell>
          <cell r="E411" t="str">
            <v>P4</v>
          </cell>
          <cell r="F411" t="str">
            <v>Good Grid no GE - 8h</v>
          </cell>
          <cell r="G411" t="str">
            <v>CAMUSAT</v>
          </cell>
        </row>
        <row r="412">
          <cell r="A412" t="str">
            <v>SUD_092</v>
          </cell>
          <cell r="B412" t="str">
            <v>Port_Autonome_Kribi</v>
          </cell>
          <cell r="D412" t="str">
            <v>New mini-sites</v>
          </cell>
          <cell r="E412" t="str">
            <v>P4</v>
          </cell>
          <cell r="F412" t="str">
            <v>Good Grid no GE - 8h</v>
          </cell>
          <cell r="G412" t="str">
            <v>CAMUSAT</v>
          </cell>
        </row>
        <row r="413">
          <cell r="A413" t="str">
            <v>LIT_594</v>
          </cell>
          <cell r="B413" t="str">
            <v>Penja-PHP</v>
          </cell>
          <cell r="C413">
            <v>44440</v>
          </cell>
          <cell r="D413" t="str">
            <v>273 sites</v>
          </cell>
          <cell r="E413" t="str">
            <v>P4</v>
          </cell>
          <cell r="F413" t="str">
            <v>Good Grid + GE</v>
          </cell>
          <cell r="G413" t="str">
            <v>CAMUSAT</v>
          </cell>
        </row>
        <row r="414">
          <cell r="A414" t="str">
            <v>SUD_260</v>
          </cell>
          <cell r="B414" t="str">
            <v>Sangmelima Château</v>
          </cell>
          <cell r="D414" t="str">
            <v>Sites tiers</v>
          </cell>
          <cell r="E414" t="str">
            <v>P4</v>
          </cell>
          <cell r="F414" t="str">
            <v>Good Grid + GE</v>
          </cell>
          <cell r="G414" t="str">
            <v>CAMUSAT</v>
          </cell>
        </row>
        <row r="415">
          <cell r="A415" t="str">
            <v>SUD_055</v>
          </cell>
          <cell r="B415" t="str">
            <v>Sud Hévéa</v>
          </cell>
          <cell r="C415">
            <v>44484</v>
          </cell>
          <cell r="D415" t="str">
            <v>273 sites</v>
          </cell>
          <cell r="E415" t="str">
            <v>P3</v>
          </cell>
          <cell r="F415" t="str">
            <v>Good Grid no GE - 8h</v>
          </cell>
          <cell r="G415" t="str">
            <v>CAMUSAT</v>
          </cell>
        </row>
        <row r="416">
          <cell r="A416" t="str">
            <v>SUO_173</v>
          </cell>
          <cell r="B416" t="str">
            <v>Jabane</v>
          </cell>
          <cell r="C416">
            <v>44515</v>
          </cell>
          <cell r="D416" t="str">
            <v>25 sites</v>
          </cell>
          <cell r="E416" t="str">
            <v>P4</v>
          </cell>
          <cell r="F416" t="str">
            <v>Good Grid no GE - 8h</v>
          </cell>
          <cell r="G416" t="str">
            <v>CAMUSAT</v>
          </cell>
        </row>
        <row r="417">
          <cell r="A417" t="str">
            <v>SUD_103</v>
          </cell>
          <cell r="B417" t="str">
            <v>Sangmelima-Stade-Municipal</v>
          </cell>
          <cell r="C417">
            <v>44512</v>
          </cell>
          <cell r="D417" t="str">
            <v>48 sites -2021</v>
          </cell>
          <cell r="E417" t="str">
            <v>P4</v>
          </cell>
          <cell r="F417" t="str">
            <v>Good Grid + GE</v>
          </cell>
          <cell r="G417" t="str">
            <v>CAMUSAT</v>
          </cell>
        </row>
        <row r="418">
          <cell r="A418" t="str">
            <v>LIT_739</v>
          </cell>
          <cell r="B418" t="str">
            <v>SCDP</v>
          </cell>
          <cell r="C418">
            <v>44499</v>
          </cell>
          <cell r="D418" t="str">
            <v>48 sites -2021</v>
          </cell>
          <cell r="E418" t="str">
            <v>P4</v>
          </cell>
          <cell r="F418" t="str">
            <v>Good Grid no GE - 8h</v>
          </cell>
          <cell r="G418" t="str">
            <v>CAMUSAT</v>
          </cell>
        </row>
        <row r="419">
          <cell r="A419" t="str">
            <v>LIT_742</v>
          </cell>
          <cell r="B419" t="str">
            <v>SGC-Bonanjo</v>
          </cell>
          <cell r="D419" t="str">
            <v>01 site</v>
          </cell>
          <cell r="E419" t="str">
            <v>P4</v>
          </cell>
          <cell r="F419" t="str">
            <v>Good Grid no GE - 8h</v>
          </cell>
          <cell r="G419" t="str">
            <v>CAMUSAT</v>
          </cell>
        </row>
        <row r="420">
          <cell r="A420" t="str">
            <v>LIT_700</v>
          </cell>
          <cell r="B420" t="str">
            <v>BICEC-Indoor</v>
          </cell>
          <cell r="C420">
            <v>44462</v>
          </cell>
          <cell r="D420" t="str">
            <v>273 sites</v>
          </cell>
          <cell r="E420" t="str">
            <v>P4</v>
          </cell>
          <cell r="F420" t="str">
            <v>Good Grid no GE - 8h</v>
          </cell>
          <cell r="G420" t="str">
            <v>CAMUSAT</v>
          </cell>
        </row>
        <row r="421">
          <cell r="A421" t="str">
            <v>CTR_737</v>
          </cell>
          <cell r="B421" t="str">
            <v>Mini_SS_AFD</v>
          </cell>
          <cell r="D421" t="str">
            <v>273 sites</v>
          </cell>
          <cell r="E421" t="str">
            <v>P4</v>
          </cell>
          <cell r="F421" t="str">
            <v>Good Grid no GE - 8h</v>
          </cell>
          <cell r="G421" t="str">
            <v>CAMUSAT</v>
          </cell>
        </row>
        <row r="422">
          <cell r="A422" t="str">
            <v>CTR_729</v>
          </cell>
          <cell r="B422" t="str">
            <v>Mont-Febe</v>
          </cell>
          <cell r="C422">
            <v>44461</v>
          </cell>
          <cell r="D422" t="str">
            <v>273 sites</v>
          </cell>
          <cell r="E422" t="str">
            <v>P4</v>
          </cell>
          <cell r="F422" t="str">
            <v>Good Grid no GE - 8h</v>
          </cell>
          <cell r="G422" t="str">
            <v>CAMUSAT</v>
          </cell>
        </row>
        <row r="423">
          <cell r="A423" t="str">
            <v>CTR_702_</v>
          </cell>
          <cell r="B423" t="str">
            <v>Hilton-Micro (indoor)</v>
          </cell>
          <cell r="D423" t="str">
            <v>OG22</v>
          </cell>
          <cell r="E423" t="str">
            <v>P4</v>
          </cell>
          <cell r="F423" t="str">
            <v>Good Grid no GE - 8h</v>
          </cell>
          <cell r="G423" t="str">
            <v>CAMUSAT</v>
          </cell>
        </row>
        <row r="424">
          <cell r="A424" t="str">
            <v>SUD_091</v>
          </cell>
          <cell r="B424" t="str">
            <v>SS Kribi-Laigon (SS hotel laigon)</v>
          </cell>
          <cell r="C424">
            <v>44501</v>
          </cell>
          <cell r="D424" t="str">
            <v>273 sites</v>
          </cell>
          <cell r="E424" t="str">
            <v>P4</v>
          </cell>
          <cell r="F424" t="str">
            <v>Good Grid no GE - 8h</v>
          </cell>
          <cell r="G424" t="str">
            <v>CAMUSAT</v>
          </cell>
        </row>
        <row r="425">
          <cell r="A425" t="str">
            <v>NRD_810</v>
          </cell>
          <cell r="B425" t="str">
            <v>Tchollire-CRTV</v>
          </cell>
          <cell r="D425" t="str">
            <v>Sites tiers</v>
          </cell>
          <cell r="E425" t="str">
            <v>P3</v>
          </cell>
          <cell r="F425" t="str">
            <v>Pure Solar</v>
          </cell>
          <cell r="G425" t="str">
            <v>CAMUSAT</v>
          </cell>
        </row>
        <row r="426">
          <cell r="A426" t="str">
            <v>CTR_833</v>
          </cell>
          <cell r="B426" t="str">
            <v>Tropicana-New</v>
          </cell>
          <cell r="D426" t="str">
            <v>48 sites -2021</v>
          </cell>
          <cell r="E426" t="str">
            <v>P4</v>
          </cell>
          <cell r="F426" t="str">
            <v>Bad Grid + GE</v>
          </cell>
          <cell r="G426" t="str">
            <v>CAMUSAT</v>
          </cell>
        </row>
        <row r="427">
          <cell r="A427" t="str">
            <v>LIT_758</v>
          </cell>
          <cell r="B427" t="str">
            <v>Ucac-Icam</v>
          </cell>
          <cell r="C427">
            <v>44779</v>
          </cell>
          <cell r="D427" t="str">
            <v>OG22</v>
          </cell>
          <cell r="E427" t="str">
            <v>P4</v>
          </cell>
          <cell r="F427" t="str">
            <v>Medium Grid + GE</v>
          </cell>
          <cell r="G427" t="str">
            <v>CAMUSAT</v>
          </cell>
        </row>
        <row r="428">
          <cell r="A428" t="str">
            <v>EXN_004</v>
          </cell>
          <cell r="B428" t="str">
            <v>Yagoua CRTV</v>
          </cell>
          <cell r="D428" t="str">
            <v>Sites tiers</v>
          </cell>
          <cell r="E428" t="str">
            <v>P3</v>
          </cell>
          <cell r="F428" t="str">
            <v>Medium Grid + Solar + GE</v>
          </cell>
          <cell r="G428" t="str">
            <v>CAMUSAT</v>
          </cell>
        </row>
        <row r="429">
          <cell r="A429" t="str">
            <v>LIT_766</v>
          </cell>
          <cell r="B429" t="str">
            <v>Yassa-Village-Camtel</v>
          </cell>
          <cell r="C429">
            <v>44440</v>
          </cell>
          <cell r="D429" t="str">
            <v>01 site</v>
          </cell>
          <cell r="E429" t="str">
            <v>P4</v>
          </cell>
          <cell r="F429" t="str">
            <v>Good Grid no GE - 8h</v>
          </cell>
          <cell r="G429" t="str">
            <v>CAMUSAT</v>
          </cell>
        </row>
        <row r="430">
          <cell r="A430" t="str">
            <v>CTR_770</v>
          </cell>
          <cell r="B430" t="str">
            <v>Yegeassi</v>
          </cell>
          <cell r="C430">
            <v>44511</v>
          </cell>
          <cell r="D430" t="str">
            <v>48 sites -2021</v>
          </cell>
          <cell r="E430" t="str">
            <v>P4</v>
          </cell>
          <cell r="F430" t="str">
            <v>Hybrid Solar - S1</v>
          </cell>
          <cell r="G430" t="str">
            <v>CAMUSAT</v>
          </cell>
        </row>
        <row r="431">
          <cell r="A431" t="str">
            <v>EST_013</v>
          </cell>
          <cell r="B431" t="str">
            <v>YOKADOUMA</v>
          </cell>
          <cell r="D431" t="str">
            <v>Sites tiers</v>
          </cell>
          <cell r="E431" t="str">
            <v>P4</v>
          </cell>
          <cell r="F431" t="str">
            <v>Medium Grid + Solar + GE</v>
          </cell>
          <cell r="G431" t="str">
            <v>CAMUSAT</v>
          </cell>
        </row>
      </sheetData>
      <sheetData sheetId="11" refreshError="1"/>
      <sheetData sheetId="1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CTIF"/>
      <sheetName val="Sheet1"/>
      <sheetName val="Sheet2"/>
      <sheetName val="Sheet3"/>
      <sheetName val="Sheet0"/>
      <sheetName val="Feuil1"/>
    </sheetNames>
    <sheetDataSet>
      <sheetData sheetId="0" refreshError="1">
        <row r="1">
          <cell r="A1" t="str">
            <v>SiteID</v>
          </cell>
          <cell r="B1" t="str">
            <v>Site Name</v>
          </cell>
          <cell r="C1" t="str">
            <v>Typologie cible catalogue</v>
          </cell>
          <cell r="D1" t="str">
            <v>PowerCo</v>
          </cell>
        </row>
        <row r="2">
          <cell r="A2" t="str">
            <v>ADM_001</v>
          </cell>
          <cell r="B2" t="str">
            <v>Ngd-Château</v>
          </cell>
          <cell r="C2" t="str">
            <v>Good Grid + Solar + GE</v>
          </cell>
          <cell r="D2" t="str">
            <v>Camusat</v>
          </cell>
        </row>
        <row r="3">
          <cell r="A3" t="str">
            <v>ADM_004</v>
          </cell>
          <cell r="B3" t="str">
            <v>Meiganga-Crtv</v>
          </cell>
          <cell r="C3" t="str">
            <v>Bad Grid + Solar + GE</v>
          </cell>
          <cell r="D3" t="str">
            <v>Camusat</v>
          </cell>
        </row>
        <row r="4">
          <cell r="A4" t="str">
            <v>ADM_006</v>
          </cell>
          <cell r="B4" t="str">
            <v>Banyo</v>
          </cell>
          <cell r="C4" t="str">
            <v>Medium Grid + GE</v>
          </cell>
          <cell r="D4" t="str">
            <v>Camusat</v>
          </cell>
        </row>
        <row r="5">
          <cell r="A5" t="str">
            <v>ADM_007</v>
          </cell>
          <cell r="B5" t="str">
            <v>Ngd-CRTV</v>
          </cell>
          <cell r="C5" t="str">
            <v>Good Grid + Solar + GE</v>
          </cell>
          <cell r="D5" t="str">
            <v>Camusat</v>
          </cell>
        </row>
        <row r="6">
          <cell r="A6" t="str">
            <v>ADM_010</v>
          </cell>
          <cell r="B6" t="str">
            <v>Ngaoundal-Camrail</v>
          </cell>
          <cell r="C6" t="str">
            <v>Medium Grid + Solar + GE</v>
          </cell>
          <cell r="D6" t="str">
            <v>Camusat</v>
          </cell>
        </row>
        <row r="7">
          <cell r="A7" t="str">
            <v>ADM_014</v>
          </cell>
          <cell r="B7" t="str">
            <v>Bawa</v>
          </cell>
          <cell r="C7" t="str">
            <v>Hybrid Solar S3</v>
          </cell>
          <cell r="D7" t="str">
            <v>Camusat</v>
          </cell>
        </row>
        <row r="8">
          <cell r="A8" t="str">
            <v>ADM_015</v>
          </cell>
          <cell r="B8" t="str">
            <v>Makor</v>
          </cell>
          <cell r="C8" t="str">
            <v>Hybrid Solar S3</v>
          </cell>
          <cell r="D8" t="str">
            <v>Camusat</v>
          </cell>
        </row>
        <row r="9">
          <cell r="A9" t="str">
            <v>ADM_038</v>
          </cell>
          <cell r="B9" t="str">
            <v>Pang-Camtel</v>
          </cell>
          <cell r="C9" t="str">
            <v>Hybrid Solar - S3</v>
          </cell>
          <cell r="D9" t="str">
            <v>Camusat</v>
          </cell>
        </row>
        <row r="10">
          <cell r="A10" t="str">
            <v>ADM_114</v>
          </cell>
          <cell r="B10" t="str">
            <v>Pangar</v>
          </cell>
          <cell r="C10" t="str">
            <v>Hybrid Solar S3</v>
          </cell>
          <cell r="D10" t="str">
            <v>Camusat</v>
          </cell>
        </row>
        <row r="11">
          <cell r="A11" t="str">
            <v>ADM_130</v>
          </cell>
          <cell r="B11" t="str">
            <v>Kontcha</v>
          </cell>
          <cell r="C11" t="str">
            <v>Hybrid Solar - S3</v>
          </cell>
          <cell r="D11" t="str">
            <v>Camusat</v>
          </cell>
        </row>
        <row r="12">
          <cell r="A12" t="str">
            <v>ADM_133</v>
          </cell>
          <cell r="B12" t="str">
            <v>Berem-Gop</v>
          </cell>
          <cell r="C12" t="str">
            <v>Hybrid Solar - S3</v>
          </cell>
          <cell r="D12" t="str">
            <v>Camusat</v>
          </cell>
        </row>
        <row r="13">
          <cell r="A13" t="str">
            <v>ADM_147</v>
          </cell>
          <cell r="B13" t="str">
            <v>Ngd-Burkina-Rural</v>
          </cell>
          <cell r="C13" t="str">
            <v>Hybrid Solar - S3</v>
          </cell>
          <cell r="D13" t="str">
            <v>Camusat</v>
          </cell>
        </row>
        <row r="14">
          <cell r="A14" t="str">
            <v>ADM_148</v>
          </cell>
          <cell r="B14" t="str">
            <v>Ouro-Dara</v>
          </cell>
          <cell r="C14" t="str">
            <v>Hybrid Solar - S3</v>
          </cell>
          <cell r="D14" t="str">
            <v>Camusat</v>
          </cell>
        </row>
        <row r="15">
          <cell r="A15" t="str">
            <v>ADM_149</v>
          </cell>
          <cell r="B15" t="str">
            <v>Libong</v>
          </cell>
          <cell r="C15" t="str">
            <v>Hybrid Solar - S3</v>
          </cell>
          <cell r="D15" t="str">
            <v>Camusat</v>
          </cell>
        </row>
        <row r="16">
          <cell r="A16" t="str">
            <v>ADM_151</v>
          </cell>
          <cell r="B16" t="str">
            <v>Ngd-Bamyangal-Rural</v>
          </cell>
          <cell r="C16" t="str">
            <v>Medium Grid + Solar + GE</v>
          </cell>
          <cell r="D16" t="str">
            <v>Camusat</v>
          </cell>
        </row>
        <row r="17">
          <cell r="A17" t="str">
            <v>ADM_159</v>
          </cell>
          <cell r="B17" t="str">
            <v>Bere-Camtel</v>
          </cell>
          <cell r="C17" t="str">
            <v>Hybrid Solar - S3</v>
          </cell>
          <cell r="D17" t="str">
            <v>Camusat</v>
          </cell>
        </row>
        <row r="18">
          <cell r="A18" t="str">
            <v>ADM_160</v>
          </cell>
          <cell r="B18" t="str">
            <v>Phacochere</v>
          </cell>
          <cell r="C18" t="str">
            <v>Hybrid Solar - S3</v>
          </cell>
          <cell r="D18" t="str">
            <v>Camusat</v>
          </cell>
        </row>
        <row r="19">
          <cell r="A19" t="str">
            <v>ADM_161</v>
          </cell>
          <cell r="B19" t="str">
            <v>Mbaka</v>
          </cell>
          <cell r="C19" t="str">
            <v>Hybrid Solar - S3</v>
          </cell>
          <cell r="D19" t="str">
            <v>Camusat</v>
          </cell>
        </row>
        <row r="20">
          <cell r="A20" t="str">
            <v>ADM_162</v>
          </cell>
          <cell r="B20" t="str">
            <v>Borongo</v>
          </cell>
          <cell r="C20" t="str">
            <v>Medium Grid + GE</v>
          </cell>
          <cell r="D20" t="str">
            <v>Camusat</v>
          </cell>
        </row>
        <row r="21">
          <cell r="A21" t="str">
            <v>ADM_163</v>
          </cell>
          <cell r="B21" t="str">
            <v>Mbamti-Katarko</v>
          </cell>
          <cell r="C21" t="str">
            <v>HGB</v>
          </cell>
          <cell r="D21" t="str">
            <v>Camusat</v>
          </cell>
        </row>
        <row r="22">
          <cell r="A22" t="str">
            <v>ADM_165</v>
          </cell>
          <cell r="B22" t="str">
            <v>Ngd-Mballam</v>
          </cell>
          <cell r="C22" t="str">
            <v>Hybrid Solar - S1</v>
          </cell>
          <cell r="D22" t="str">
            <v>Camusat</v>
          </cell>
        </row>
        <row r="23">
          <cell r="A23" t="str">
            <v>ADM_166</v>
          </cell>
          <cell r="B23" t="str">
            <v>Ngd-Mbiassoro</v>
          </cell>
          <cell r="C23" t="str">
            <v>Hybrid Solar - S3</v>
          </cell>
          <cell r="D23" t="str">
            <v>Camusat</v>
          </cell>
        </row>
        <row r="24">
          <cell r="A24" t="str">
            <v>ADM_170</v>
          </cell>
          <cell r="B24" t="str">
            <v>GADJI</v>
          </cell>
          <cell r="C24" t="str">
            <v>Hybrid Solar - S3</v>
          </cell>
          <cell r="D24" t="str">
            <v>Camusat</v>
          </cell>
        </row>
        <row r="25">
          <cell r="A25" t="str">
            <v>ADM_171</v>
          </cell>
          <cell r="B25" t="str">
            <v>MEIGANGA-UNIVERSITE</v>
          </cell>
          <cell r="C25" t="str">
            <v>Hybrid Solar - S3</v>
          </cell>
          <cell r="D25" t="str">
            <v>Camusat</v>
          </cell>
        </row>
        <row r="26">
          <cell r="A26" t="str">
            <v>ADM_172</v>
          </cell>
          <cell r="B26" t="str">
            <v>Beka-Hossere-II</v>
          </cell>
          <cell r="C26" t="str">
            <v>Hybrid Solar - S3</v>
          </cell>
          <cell r="D26" t="str">
            <v>Camusat</v>
          </cell>
        </row>
        <row r="27">
          <cell r="A27" t="str">
            <v>ADM_186</v>
          </cell>
          <cell r="B27" t="str">
            <v xml:space="preserve">NGD BEKA </v>
          </cell>
          <cell r="C27" t="str">
            <v>Medium Grid + Solar + GE</v>
          </cell>
          <cell r="D27" t="str">
            <v>Camusat</v>
          </cell>
        </row>
        <row r="28">
          <cell r="A28" t="str">
            <v>CTR_009</v>
          </cell>
          <cell r="B28" t="str">
            <v xml:space="preserve">CTN </v>
          </cell>
          <cell r="C28" t="str">
            <v>Good Grid + GE</v>
          </cell>
          <cell r="D28" t="str">
            <v>Camusat</v>
          </cell>
        </row>
        <row r="29">
          <cell r="A29" t="str">
            <v>CTR_019</v>
          </cell>
          <cell r="B29" t="str">
            <v>LAGARE</v>
          </cell>
          <cell r="C29" t="str">
            <v>Good Grid + GE</v>
          </cell>
          <cell r="D29" t="str">
            <v>Camusat</v>
          </cell>
        </row>
        <row r="30">
          <cell r="A30" t="str">
            <v>CTR_030</v>
          </cell>
          <cell r="B30" t="str">
            <v>MBANDJOCK CAMRAIL</v>
          </cell>
          <cell r="C30" t="str">
            <v>Medium Grid + Solar + GE</v>
          </cell>
          <cell r="D30" t="str">
            <v>Camusat</v>
          </cell>
        </row>
        <row r="31">
          <cell r="A31" t="str">
            <v>CTR_032</v>
          </cell>
          <cell r="B31" t="str">
            <v>BATCHENGA</v>
          </cell>
          <cell r="C31" t="str">
            <v>Medium Grid + Solar + GE</v>
          </cell>
          <cell r="D31" t="str">
            <v>Camusat</v>
          </cell>
        </row>
        <row r="32">
          <cell r="A32" t="str">
            <v>CTR_033</v>
          </cell>
          <cell r="B32" t="str">
            <v>NANGA EBOKO CAMRAIL</v>
          </cell>
          <cell r="C32" t="str">
            <v>Medium Grid + Solar + GE</v>
          </cell>
          <cell r="D32" t="str">
            <v>Camusat</v>
          </cell>
        </row>
        <row r="33">
          <cell r="A33" t="str">
            <v>CTR_057</v>
          </cell>
          <cell r="B33" t="str">
            <v>Akonolinga</v>
          </cell>
          <cell r="C33" t="str">
            <v>Medium Grid + Solar + GE</v>
          </cell>
          <cell r="D33" t="str">
            <v>Camusat</v>
          </cell>
        </row>
        <row r="34">
          <cell r="A34" t="str">
            <v>CTR_098</v>
          </cell>
          <cell r="B34" t="str">
            <v>Ngoumou</v>
          </cell>
          <cell r="C34" t="str">
            <v>Medium Grid + Solar + GE</v>
          </cell>
          <cell r="D34" t="str">
            <v>Camusat</v>
          </cell>
        </row>
        <row r="35">
          <cell r="A35" t="str">
            <v>CTR_100</v>
          </cell>
          <cell r="B35" t="str">
            <v>Zamengoué</v>
          </cell>
          <cell r="C35" t="str">
            <v>Good grid 100%</v>
          </cell>
          <cell r="D35" t="str">
            <v>Camusat</v>
          </cell>
        </row>
        <row r="36">
          <cell r="A36" t="str">
            <v>CTR_101</v>
          </cell>
          <cell r="B36" t="str">
            <v>BAFIA CRTV</v>
          </cell>
          <cell r="C36" t="str">
            <v>Medium Grid + GE</v>
          </cell>
          <cell r="D36" t="str">
            <v>Camusat</v>
          </cell>
        </row>
        <row r="37">
          <cell r="A37" t="str">
            <v>CTR_114</v>
          </cell>
          <cell r="B37" t="str">
            <v>NTUI</v>
          </cell>
          <cell r="C37" t="str">
            <v>Medium Grid + Solar + GE</v>
          </cell>
          <cell r="D37" t="str">
            <v>Camusat</v>
          </cell>
        </row>
        <row r="38">
          <cell r="A38" t="str">
            <v>CTR_139</v>
          </cell>
          <cell r="B38" t="str">
            <v>NJIE CAMTEL</v>
          </cell>
          <cell r="C38" t="str">
            <v>Hybrid Solar - S3</v>
          </cell>
          <cell r="D38" t="str">
            <v>Camusat</v>
          </cell>
        </row>
        <row r="39">
          <cell r="A39" t="str">
            <v>CTR_142</v>
          </cell>
          <cell r="B39" t="str">
            <v>MENGAME CAMTEL</v>
          </cell>
          <cell r="C39" t="str">
            <v>Bad Grid + GE</v>
          </cell>
          <cell r="D39" t="str">
            <v>Camusat</v>
          </cell>
        </row>
        <row r="40">
          <cell r="A40" t="str">
            <v>CTR_144</v>
          </cell>
          <cell r="B40" t="str">
            <v>Makak</v>
          </cell>
          <cell r="C40" t="str">
            <v>Good Grid + GE</v>
          </cell>
          <cell r="D40" t="str">
            <v>Camusat</v>
          </cell>
        </row>
        <row r="41">
          <cell r="A41" t="str">
            <v>CTR_181</v>
          </cell>
          <cell r="B41" t="str">
            <v>NANGA EBOKO CRTV</v>
          </cell>
          <cell r="C41" t="str">
            <v>Bad Grid + GE</v>
          </cell>
          <cell r="D41" t="str">
            <v>Camusat</v>
          </cell>
        </row>
        <row r="42">
          <cell r="A42" t="str">
            <v>CTR_258</v>
          </cell>
          <cell r="B42" t="str">
            <v>Kowet City</v>
          </cell>
          <cell r="C42" t="str">
            <v>Good Grid + GE</v>
          </cell>
          <cell r="D42" t="str">
            <v>Camusat</v>
          </cell>
        </row>
        <row r="43">
          <cell r="A43" t="str">
            <v>CTR_289</v>
          </cell>
          <cell r="B43" t="str">
            <v>Mbargué</v>
          </cell>
          <cell r="C43" t="str">
            <v>Hybrid Solar S3</v>
          </cell>
          <cell r="D43" t="str">
            <v>Camusat</v>
          </cell>
        </row>
        <row r="44">
          <cell r="A44" t="str">
            <v>CTR_290</v>
          </cell>
          <cell r="B44" t="str">
            <v>Mengué</v>
          </cell>
          <cell r="C44" t="str">
            <v>Hybrid Solar S3</v>
          </cell>
          <cell r="D44" t="str">
            <v>Camusat</v>
          </cell>
        </row>
        <row r="45">
          <cell r="A45" t="str">
            <v>CTR_407</v>
          </cell>
          <cell r="B45" t="str">
            <v>MEBA CAMTEL</v>
          </cell>
          <cell r="C45" t="str">
            <v>Hybrid Solar - S3</v>
          </cell>
          <cell r="D45" t="str">
            <v>Camusat</v>
          </cell>
        </row>
        <row r="46">
          <cell r="A46" t="str">
            <v>CTR_434</v>
          </cell>
          <cell r="B46" t="str">
            <v xml:space="preserve">Mékin </v>
          </cell>
          <cell r="C46" t="str">
            <v>Hybrid Solar - S3</v>
          </cell>
          <cell r="D46" t="str">
            <v>Camusat</v>
          </cell>
        </row>
        <row r="47">
          <cell r="A47" t="str">
            <v>CTR_451</v>
          </cell>
          <cell r="B47" t="str">
            <v>Menloh Maloumé</v>
          </cell>
          <cell r="C47" t="str">
            <v>Hybrid Solar - S3</v>
          </cell>
          <cell r="D47" t="str">
            <v>Camusat</v>
          </cell>
        </row>
        <row r="48">
          <cell r="A48" t="str">
            <v>CTR_452</v>
          </cell>
          <cell r="B48" t="str">
            <v>Otélé</v>
          </cell>
          <cell r="C48" t="str">
            <v>Medium Grid + Solar + GE</v>
          </cell>
          <cell r="D48" t="str">
            <v>Camusat</v>
          </cell>
        </row>
        <row r="49">
          <cell r="A49" t="str">
            <v>CTR_453</v>
          </cell>
          <cell r="B49" t="str">
            <v>Binguela</v>
          </cell>
          <cell r="C49" t="str">
            <v>Hybrid Solar - S1</v>
          </cell>
          <cell r="D49" t="str">
            <v>Camusat</v>
          </cell>
        </row>
        <row r="50">
          <cell r="A50" t="str">
            <v>CTR_454</v>
          </cell>
          <cell r="B50" t="str">
            <v>Ouassa</v>
          </cell>
          <cell r="C50" t="str">
            <v>Hybrid Solar S3</v>
          </cell>
          <cell r="D50" t="str">
            <v>Camusat</v>
          </cell>
        </row>
        <row r="51">
          <cell r="A51" t="str">
            <v>CTR_510</v>
          </cell>
          <cell r="B51" t="str">
            <v>MBANDJOCK II</v>
          </cell>
          <cell r="C51" t="str">
            <v>Good Grid no GE - 8h</v>
          </cell>
          <cell r="D51" t="str">
            <v>Camusat</v>
          </cell>
        </row>
        <row r="52">
          <cell r="A52" t="str">
            <v>CTR_551</v>
          </cell>
          <cell r="B52" t="str">
            <v>NYOM CAMTEL</v>
          </cell>
          <cell r="C52" t="str">
            <v>HGB</v>
          </cell>
          <cell r="D52" t="str">
            <v>Camusat</v>
          </cell>
        </row>
        <row r="53">
          <cell r="A53" t="str">
            <v>CTR_556</v>
          </cell>
          <cell r="B53" t="str">
            <v>BITENG GP</v>
          </cell>
          <cell r="C53" t="str">
            <v>Good Grid no GE - 8h</v>
          </cell>
          <cell r="D53" t="str">
            <v>Camusat</v>
          </cell>
        </row>
        <row r="54">
          <cell r="A54" t="str">
            <v>CTR_557</v>
          </cell>
          <cell r="B54" t="str">
            <v>Crf-Ecole-Maternelle-Carriere</v>
          </cell>
          <cell r="C54" t="str">
            <v>Good Grid no GE - 8h</v>
          </cell>
          <cell r="D54" t="str">
            <v>Camusat</v>
          </cell>
        </row>
        <row r="55">
          <cell r="A55" t="str">
            <v>CTR_558</v>
          </cell>
          <cell r="B55" t="str">
            <v>EMOMBO 2eme CRF</v>
          </cell>
          <cell r="C55" t="str">
            <v>Good Grid no GE - 8h</v>
          </cell>
          <cell r="D55" t="str">
            <v>Camusat</v>
          </cell>
        </row>
        <row r="56">
          <cell r="A56" t="str">
            <v>CTR_559</v>
          </cell>
          <cell r="B56" t="str">
            <v>NKOLMESSENG CRF SAFARI</v>
          </cell>
          <cell r="C56" t="str">
            <v>Good Grid no GE - 8h</v>
          </cell>
          <cell r="D56" t="str">
            <v>Camusat</v>
          </cell>
        </row>
        <row r="57">
          <cell r="A57" t="str">
            <v>CTR_560</v>
          </cell>
          <cell r="B57" t="str">
            <v>Oyomambang</v>
          </cell>
          <cell r="C57" t="str">
            <v>Good Grid + GE</v>
          </cell>
          <cell r="D57" t="str">
            <v>Camusat</v>
          </cell>
        </row>
        <row r="58">
          <cell r="A58" t="str">
            <v>CTR_561</v>
          </cell>
          <cell r="B58" t="str">
            <v>Superette-Biyemassi</v>
          </cell>
          <cell r="C58" t="str">
            <v>Good Grid no GE - 12h</v>
          </cell>
          <cell r="D58" t="str">
            <v>Camusat</v>
          </cell>
        </row>
        <row r="59">
          <cell r="A59" t="str">
            <v>CTR_563</v>
          </cell>
          <cell r="B59" t="str">
            <v>Tsomo-Assi</v>
          </cell>
          <cell r="C59" t="str">
            <v>Good Grid no GE - 8h</v>
          </cell>
          <cell r="D59" t="str">
            <v>Camusat</v>
          </cell>
        </row>
        <row r="60">
          <cell r="A60" t="str">
            <v>CTR_564</v>
          </cell>
          <cell r="B60" t="str">
            <v>NKOLMESSENG EBAMA EWOULOU</v>
          </cell>
          <cell r="C60" t="str">
            <v>Good Grid no GE - 8h</v>
          </cell>
          <cell r="D60" t="str">
            <v>Camusat</v>
          </cell>
        </row>
        <row r="61">
          <cell r="A61" t="str">
            <v>CTR_565</v>
          </cell>
          <cell r="B61" t="str">
            <v>NR CARROSSEL</v>
          </cell>
          <cell r="C61" t="str">
            <v>Good Grid no GE - 8h</v>
          </cell>
          <cell r="D61" t="str">
            <v>Camusat</v>
          </cell>
        </row>
        <row r="62">
          <cell r="A62" t="str">
            <v>CTR_566</v>
          </cell>
          <cell r="B62" t="str">
            <v>OMNISPORT QTR YAMBASSA</v>
          </cell>
          <cell r="C62" t="str">
            <v>Good Grid no GE - 8h</v>
          </cell>
          <cell r="D62" t="str">
            <v>Camusat</v>
          </cell>
        </row>
        <row r="63">
          <cell r="A63" t="str">
            <v>CTR_567</v>
          </cell>
          <cell r="B63" t="str">
            <v>NGOUSSO MAETUR</v>
          </cell>
          <cell r="C63" t="str">
            <v>Good Grid no GE - 8h</v>
          </cell>
          <cell r="D63" t="str">
            <v>Camusat</v>
          </cell>
        </row>
        <row r="64">
          <cell r="A64" t="str">
            <v>CTR_577</v>
          </cell>
          <cell r="B64" t="str">
            <v>Ngoumou 1</v>
          </cell>
          <cell r="C64" t="str">
            <v>Medium Grid + GE</v>
          </cell>
          <cell r="D64" t="str">
            <v>Camusat</v>
          </cell>
        </row>
        <row r="65">
          <cell r="A65" t="str">
            <v>CTR_579</v>
          </cell>
          <cell r="B65" t="str">
            <v>Cradat</v>
          </cell>
          <cell r="C65" t="str">
            <v>Good Grid + GE</v>
          </cell>
          <cell r="D65" t="str">
            <v>Camusat</v>
          </cell>
        </row>
        <row r="66">
          <cell r="A66" t="str">
            <v>CTR_583</v>
          </cell>
          <cell r="B66" t="str">
            <v xml:space="preserve">GARAGE JAPONAIS </v>
          </cell>
          <cell r="C66" t="str">
            <v>Good Grid no GE - 8h</v>
          </cell>
          <cell r="D66" t="str">
            <v>Camusat</v>
          </cell>
        </row>
        <row r="67">
          <cell r="A67" t="str">
            <v>CTR_595</v>
          </cell>
          <cell r="B67" t="str">
            <v>CAMP SONEL</v>
          </cell>
          <cell r="C67" t="str">
            <v>Good Grid no GE - 8h</v>
          </cell>
          <cell r="D67" t="str">
            <v>Camusat</v>
          </cell>
        </row>
        <row r="68">
          <cell r="A68" t="str">
            <v>CTR_596</v>
          </cell>
          <cell r="B68" t="str">
            <v>Ebom Maetur</v>
          </cell>
          <cell r="C68" t="str">
            <v>Good Grid no GE - 8h</v>
          </cell>
          <cell r="D68" t="str">
            <v>Camusat</v>
          </cell>
        </row>
        <row r="69">
          <cell r="A69" t="str">
            <v>CTR_597</v>
          </cell>
          <cell r="B69" t="str">
            <v>Nkomeda</v>
          </cell>
          <cell r="C69" t="str">
            <v>Good Grid + GE</v>
          </cell>
          <cell r="D69" t="str">
            <v>Camusat</v>
          </cell>
        </row>
        <row r="70">
          <cell r="A70" t="str">
            <v>CTR_598</v>
          </cell>
          <cell r="B70" t="str">
            <v>Obobogo-Paloma</v>
          </cell>
          <cell r="C70" t="str">
            <v>Good Grid no GE - 8h</v>
          </cell>
          <cell r="D70" t="str">
            <v>Camusat</v>
          </cell>
        </row>
        <row r="71">
          <cell r="A71" t="str">
            <v>CTR_628</v>
          </cell>
          <cell r="B71" t="str">
            <v>Odza 3</v>
          </cell>
          <cell r="C71" t="str">
            <v>Bad Grid + GE</v>
          </cell>
          <cell r="D71" t="str">
            <v>Camusat</v>
          </cell>
        </row>
        <row r="72">
          <cell r="A72" t="str">
            <v>CTR_629</v>
          </cell>
          <cell r="B72" t="str">
            <v>Nkongoa</v>
          </cell>
          <cell r="C72" t="str">
            <v>Medium Grid + GE</v>
          </cell>
          <cell r="D72" t="str">
            <v>Camusat</v>
          </cell>
        </row>
        <row r="73">
          <cell r="A73" t="str">
            <v>CTR_630</v>
          </cell>
          <cell r="B73" t="str">
            <v>Eloumdem</v>
          </cell>
          <cell r="C73" t="str">
            <v>HGB</v>
          </cell>
          <cell r="D73" t="str">
            <v>Camusat</v>
          </cell>
        </row>
        <row r="74">
          <cell r="A74" t="str">
            <v>CTR_631</v>
          </cell>
          <cell r="B74" t="str">
            <v>NLOBISSON</v>
          </cell>
          <cell r="C74" t="str">
            <v>Bad Grid + Solar + GE</v>
          </cell>
          <cell r="D74" t="str">
            <v>Camusat</v>
          </cell>
        </row>
        <row r="75">
          <cell r="A75" t="str">
            <v>CTR_636</v>
          </cell>
          <cell r="B75" t="str">
            <v>BTS-Mobile-Mbandjock</v>
          </cell>
          <cell r="C75" t="str">
            <v>HGB</v>
          </cell>
          <cell r="D75" t="str">
            <v>Camusat</v>
          </cell>
        </row>
        <row r="76">
          <cell r="A76" t="str">
            <v>CTR_646</v>
          </cell>
          <cell r="B76" t="str">
            <v>Minkan-Nord</v>
          </cell>
          <cell r="C76" t="str">
            <v>Good Grid + GE</v>
          </cell>
          <cell r="D76" t="str">
            <v>Camusat</v>
          </cell>
        </row>
        <row r="77">
          <cell r="A77" t="str">
            <v>CTR_650</v>
          </cell>
          <cell r="B77" t="str">
            <v>ABOM PLATEAU</v>
          </cell>
          <cell r="C77" t="str">
            <v>Good Grid + GE</v>
          </cell>
          <cell r="D77" t="str">
            <v>Camusat</v>
          </cell>
        </row>
        <row r="78">
          <cell r="A78" t="str">
            <v>CTR_651</v>
          </cell>
          <cell r="B78" t="str">
            <v>Ayene</v>
          </cell>
          <cell r="C78" t="str">
            <v>Good Grid + GE</v>
          </cell>
          <cell r="D78" t="str">
            <v>Camusat</v>
          </cell>
        </row>
        <row r="79">
          <cell r="A79" t="str">
            <v>CTR_652</v>
          </cell>
          <cell r="B79" t="str">
            <v>HOPITAL DE LA CASSE</v>
          </cell>
          <cell r="C79" t="str">
            <v>Good Grid no GE - 8h</v>
          </cell>
          <cell r="D79" t="str">
            <v>Camusat</v>
          </cell>
        </row>
        <row r="80">
          <cell r="A80" t="str">
            <v>CTR_653</v>
          </cell>
          <cell r="B80" t="str">
            <v>Mfou-Entree</v>
          </cell>
          <cell r="C80" t="str">
            <v>Hybrid Solar - S1</v>
          </cell>
          <cell r="D80" t="str">
            <v>Camusat</v>
          </cell>
        </row>
        <row r="81">
          <cell r="A81" t="str">
            <v>CTR_654</v>
          </cell>
          <cell r="B81" t="str">
            <v>MIMBOMAN DON BOSCO</v>
          </cell>
          <cell r="C81" t="str">
            <v>Good Grid no GE - 8h</v>
          </cell>
          <cell r="D81" t="str">
            <v>Camusat</v>
          </cell>
        </row>
        <row r="82">
          <cell r="A82" t="str">
            <v>CTR_655</v>
          </cell>
          <cell r="B82" t="str">
            <v xml:space="preserve">MIMBOMAN LIBERTE </v>
          </cell>
          <cell r="C82" t="str">
            <v>Good Grid no GE - 8h</v>
          </cell>
          <cell r="D82" t="str">
            <v>Camusat</v>
          </cell>
        </row>
        <row r="83">
          <cell r="A83" t="str">
            <v>CTR_657</v>
          </cell>
          <cell r="B83" t="str">
            <v>Nkolbisson-Ayene-Bar</v>
          </cell>
          <cell r="C83" t="str">
            <v>Good Grid + GE</v>
          </cell>
          <cell r="D83" t="str">
            <v>Camusat</v>
          </cell>
        </row>
        <row r="84">
          <cell r="A84" t="str">
            <v>CTR_658</v>
          </cell>
          <cell r="B84" t="str">
            <v>Nkolbong-II</v>
          </cell>
          <cell r="C84" t="str">
            <v>Good Grid + GE</v>
          </cell>
          <cell r="D84" t="str">
            <v>Camusat</v>
          </cell>
        </row>
        <row r="85">
          <cell r="A85" t="str">
            <v>CTR_659</v>
          </cell>
          <cell r="B85" t="str">
            <v>Nkoulou</v>
          </cell>
          <cell r="C85" t="str">
            <v>Good Grid + GE</v>
          </cell>
          <cell r="D85" t="str">
            <v>Camusat</v>
          </cell>
        </row>
        <row r="86">
          <cell r="A86" t="str">
            <v>CTR_660</v>
          </cell>
          <cell r="B86" t="str">
            <v>Nsimeyong-Chefferie</v>
          </cell>
          <cell r="C86" t="str">
            <v>Good Grid no GE - 12h</v>
          </cell>
          <cell r="D86" t="str">
            <v>Camusat</v>
          </cell>
        </row>
        <row r="87">
          <cell r="A87" t="str">
            <v>CTR_662</v>
          </cell>
          <cell r="B87" t="str">
            <v>Abomé 2</v>
          </cell>
          <cell r="C87" t="str">
            <v>Good Grid no GE - 12h</v>
          </cell>
          <cell r="D87" t="str">
            <v>Camusat</v>
          </cell>
        </row>
        <row r="88">
          <cell r="A88" t="str">
            <v>CTR_663</v>
          </cell>
          <cell r="B88" t="str">
            <v>AKOK</v>
          </cell>
          <cell r="C88" t="str">
            <v>Good Grid + Solar + GE</v>
          </cell>
          <cell r="D88" t="str">
            <v>Camusat</v>
          </cell>
        </row>
        <row r="89">
          <cell r="A89" t="str">
            <v>CTR_664</v>
          </cell>
          <cell r="B89" t="str">
            <v>Avenue-Biyem-Assi</v>
          </cell>
          <cell r="C89" t="str">
            <v>Good Grid no GE - 12h</v>
          </cell>
          <cell r="D89" t="str">
            <v>Camusat</v>
          </cell>
        </row>
        <row r="90">
          <cell r="A90" t="str">
            <v>CTR_665</v>
          </cell>
          <cell r="B90" t="str">
            <v>Ekoumdoum 2</v>
          </cell>
          <cell r="C90" t="str">
            <v>HGB</v>
          </cell>
          <cell r="D90" t="str">
            <v>Camusat</v>
          </cell>
        </row>
        <row r="91">
          <cell r="A91" t="str">
            <v>CTR_667</v>
          </cell>
          <cell r="B91" t="str">
            <v>LADA</v>
          </cell>
          <cell r="C91" t="str">
            <v>Bad Grid + Solar + GE</v>
          </cell>
          <cell r="D91" t="str">
            <v>Camusat</v>
          </cell>
        </row>
        <row r="92">
          <cell r="A92" t="str">
            <v>CTR_668</v>
          </cell>
          <cell r="B92" t="str">
            <v>MVOG EBANDA</v>
          </cell>
          <cell r="C92" t="str">
            <v>Medium Grid + Solar + GE</v>
          </cell>
          <cell r="D92" t="str">
            <v>Camusat</v>
          </cell>
        </row>
        <row r="93">
          <cell r="A93" t="str">
            <v>CTR_669</v>
          </cell>
          <cell r="B93" t="str">
            <v>Mvog-Manga 2</v>
          </cell>
          <cell r="C93" t="str">
            <v>Good Grid no GE - 12h</v>
          </cell>
          <cell r="D93" t="str">
            <v>Camusat</v>
          </cell>
        </row>
        <row r="94">
          <cell r="A94" t="str">
            <v>CTR_670</v>
          </cell>
          <cell r="B94" t="str">
            <v>Nkolagaa 2</v>
          </cell>
          <cell r="C94" t="str">
            <v>Good Grid + GE</v>
          </cell>
          <cell r="D94" t="str">
            <v>Camusat</v>
          </cell>
        </row>
        <row r="95">
          <cell r="A95" t="str">
            <v>CTR_671</v>
          </cell>
          <cell r="B95" t="str">
            <v>NKOLFOULOU</v>
          </cell>
          <cell r="C95" t="str">
            <v>Good Grid + GE</v>
          </cell>
          <cell r="D95" t="str">
            <v>Camusat</v>
          </cell>
        </row>
        <row r="96">
          <cell r="A96" t="str">
            <v>CTR_672</v>
          </cell>
          <cell r="B96" t="str">
            <v>Nkolzié 2</v>
          </cell>
          <cell r="C96" t="str">
            <v>Good Grid no GE - 12h</v>
          </cell>
          <cell r="D96" t="str">
            <v>Camusat</v>
          </cell>
        </row>
        <row r="97">
          <cell r="A97" t="str">
            <v>CTR_680</v>
          </cell>
          <cell r="B97" t="str">
            <v>MBANKOLO CAMTEL II</v>
          </cell>
          <cell r="C97" t="str">
            <v>Medium Grid + GE</v>
          </cell>
          <cell r="D97" t="str">
            <v>Camusat</v>
          </cell>
        </row>
        <row r="98">
          <cell r="A98" t="str">
            <v>CTR_682</v>
          </cell>
          <cell r="B98" t="str">
            <v xml:space="preserve">Etoa-Meki-II  </v>
          </cell>
          <cell r="C98" t="str">
            <v>Good Grid no GE - 8h</v>
          </cell>
          <cell r="D98" t="str">
            <v>Camusat</v>
          </cell>
        </row>
        <row r="99">
          <cell r="A99" t="str">
            <v>CTR_684</v>
          </cell>
          <cell r="B99" t="str">
            <v>SS Elig-Edzoa</v>
          </cell>
          <cell r="C99" t="str">
            <v>Good Grid no GE - 8h</v>
          </cell>
          <cell r="D99" t="str">
            <v>Camusat</v>
          </cell>
        </row>
        <row r="100">
          <cell r="A100" t="str">
            <v>CTR_689</v>
          </cell>
          <cell r="B100" t="str">
            <v>SS  Soa (Minisite-SOA)</v>
          </cell>
          <cell r="C100" t="str">
            <v>Good Grid no GE - 8h</v>
          </cell>
          <cell r="D100" t="str">
            <v>Camusat</v>
          </cell>
        </row>
        <row r="101">
          <cell r="A101" t="str">
            <v>CTR_690</v>
          </cell>
          <cell r="B101" t="str">
            <v>SS Tsinga</v>
          </cell>
          <cell r="C101" t="str">
            <v>Good Grid no GE - 8h</v>
          </cell>
          <cell r="D101" t="str">
            <v>Camusat</v>
          </cell>
        </row>
        <row r="102">
          <cell r="A102" t="str">
            <v>CTR_702</v>
          </cell>
          <cell r="B102" t="str">
            <v>Hilton-Macro</v>
          </cell>
          <cell r="C102" t="str">
            <v>Good Grid no GE - 8h</v>
          </cell>
          <cell r="D102" t="str">
            <v>Camusat</v>
          </cell>
        </row>
        <row r="103">
          <cell r="A103" t="str">
            <v>CTR_702_</v>
          </cell>
          <cell r="B103" t="str">
            <v>Hilton-Micro (indoor)</v>
          </cell>
          <cell r="C103" t="str">
            <v>Good Grid no GE - 8h</v>
          </cell>
          <cell r="D103" t="str">
            <v>Camusat</v>
          </cell>
        </row>
        <row r="104">
          <cell r="A104" t="str">
            <v>CTR_705</v>
          </cell>
          <cell r="B104" t="str">
            <v>Biteng-OKUI</v>
          </cell>
          <cell r="C104" t="str">
            <v>Good Grid + GE</v>
          </cell>
          <cell r="D104" t="str">
            <v>Camusat</v>
          </cell>
        </row>
        <row r="105">
          <cell r="A105" t="str">
            <v>CTR_707</v>
          </cell>
          <cell r="B105" t="str">
            <v>Nyom-Sud</v>
          </cell>
          <cell r="C105" t="str">
            <v>Good Grid + GE</v>
          </cell>
          <cell r="D105" t="str">
            <v>Camusat</v>
          </cell>
        </row>
        <row r="106">
          <cell r="A106" t="str">
            <v>CTR_708</v>
          </cell>
          <cell r="B106" t="str">
            <v>Nkoabang_Nord</v>
          </cell>
          <cell r="C106" t="str">
            <v>Good Grid + GE</v>
          </cell>
          <cell r="D106" t="str">
            <v>Camusat</v>
          </cell>
        </row>
        <row r="107">
          <cell r="A107" t="str">
            <v>CTR_709</v>
          </cell>
          <cell r="B107" t="str">
            <v>Ngona-II</v>
          </cell>
          <cell r="C107" t="str">
            <v>Good Grid + GE</v>
          </cell>
          <cell r="D107" t="str">
            <v>Camusat</v>
          </cell>
        </row>
        <row r="108">
          <cell r="A108" t="str">
            <v>CTR_710</v>
          </cell>
          <cell r="B108" t="str">
            <v>Mbankomo-Dajoll</v>
          </cell>
          <cell r="C108" t="str">
            <v>Good Grid + GE</v>
          </cell>
          <cell r="D108" t="str">
            <v>Camusat</v>
          </cell>
        </row>
        <row r="109">
          <cell r="A109" t="str">
            <v>CTR_711</v>
          </cell>
          <cell r="B109" t="str">
            <v>Nkolmesseng-Abom</v>
          </cell>
          <cell r="C109" t="str">
            <v>Good Grid + GE</v>
          </cell>
          <cell r="D109" t="str">
            <v>Camusat</v>
          </cell>
        </row>
        <row r="110">
          <cell r="A110" t="str">
            <v>CTR_712</v>
          </cell>
          <cell r="B110" t="str">
            <v>Nkolfoulou-CSD</v>
          </cell>
          <cell r="C110" t="str">
            <v>Medium Grid + GE</v>
          </cell>
          <cell r="D110" t="str">
            <v>Camusat</v>
          </cell>
        </row>
        <row r="111">
          <cell r="A111" t="str">
            <v>CTR_713</v>
          </cell>
          <cell r="B111" t="str">
            <v>Mendong-Village</v>
          </cell>
          <cell r="C111" t="str">
            <v>Good Grid + GE</v>
          </cell>
          <cell r="D111" t="str">
            <v>Camusat</v>
          </cell>
        </row>
        <row r="112">
          <cell r="A112" t="str">
            <v>CTR_714</v>
          </cell>
          <cell r="B112" t="str">
            <v>SOA-Vallee</v>
          </cell>
          <cell r="C112" t="str">
            <v>Good Grid + GE</v>
          </cell>
          <cell r="D112" t="str">
            <v>Camusat</v>
          </cell>
        </row>
        <row r="113">
          <cell r="A113" t="str">
            <v>CTR_715</v>
          </cell>
          <cell r="B113" t="str">
            <v>Etoa-Dispensaire</v>
          </cell>
          <cell r="C113" t="str">
            <v>Good Grid + GE</v>
          </cell>
          <cell r="D113" t="str">
            <v>Camusat</v>
          </cell>
        </row>
        <row r="114">
          <cell r="A114" t="str">
            <v>CTR_716</v>
          </cell>
          <cell r="B114" t="str">
            <v>Simbock-II</v>
          </cell>
          <cell r="C114" t="str">
            <v>Good Grid + GE</v>
          </cell>
          <cell r="D114" t="str">
            <v>Camusat</v>
          </cell>
        </row>
        <row r="115">
          <cell r="A115" t="str">
            <v>CTR_717</v>
          </cell>
          <cell r="B115" t="str">
            <v>Ekang-I</v>
          </cell>
          <cell r="C115" t="str">
            <v>Good Grid + GE</v>
          </cell>
          <cell r="D115" t="str">
            <v>Camusat</v>
          </cell>
        </row>
        <row r="116">
          <cell r="A116" t="str">
            <v>CTR_718</v>
          </cell>
          <cell r="B116" t="str">
            <v>Oyomabang-marche</v>
          </cell>
          <cell r="C116" t="str">
            <v>Good Grid no GE - 8h</v>
          </cell>
          <cell r="D116" t="str">
            <v>Camusat</v>
          </cell>
        </row>
        <row r="117">
          <cell r="A117" t="str">
            <v>CTR_719</v>
          </cell>
          <cell r="B117" t="str">
            <v>Ekounou-II</v>
          </cell>
          <cell r="C117" t="str">
            <v>Good Grid no GE - 8h</v>
          </cell>
          <cell r="D117" t="str">
            <v>Camusat</v>
          </cell>
        </row>
        <row r="118">
          <cell r="A118" t="str">
            <v>CTR_720</v>
          </cell>
          <cell r="B118" t="str">
            <v>Carriere</v>
          </cell>
          <cell r="C118" t="str">
            <v>Good Grid no GE - 8h</v>
          </cell>
          <cell r="D118" t="str">
            <v>Camusat</v>
          </cell>
        </row>
        <row r="119">
          <cell r="A119" t="str">
            <v>CTR_721</v>
          </cell>
          <cell r="B119" t="str">
            <v>Etam-Bafia</v>
          </cell>
          <cell r="C119" t="str">
            <v>Good Grid no GE - 8h</v>
          </cell>
          <cell r="D119" t="str">
            <v>Camusat</v>
          </cell>
        </row>
        <row r="120">
          <cell r="A120" t="str">
            <v>CTR_722</v>
          </cell>
          <cell r="B120" t="str">
            <v>Bastos-ART-CAMTEL</v>
          </cell>
          <cell r="C120" t="str">
            <v>Good Grid + GE</v>
          </cell>
          <cell r="D120" t="str">
            <v>Camusat</v>
          </cell>
        </row>
        <row r="121">
          <cell r="A121" t="str">
            <v>CTR_723</v>
          </cell>
          <cell r="B121" t="str">
            <v>Ekombitie-II</v>
          </cell>
          <cell r="C121" t="str">
            <v>Good Grid + GE</v>
          </cell>
          <cell r="D121" t="str">
            <v>Camusat</v>
          </cell>
        </row>
        <row r="122">
          <cell r="A122" t="str">
            <v>CTR_728</v>
          </cell>
          <cell r="B122" t="str">
            <v>Mvog-Atangana-Mballa</v>
          </cell>
          <cell r="C122" t="str">
            <v>Good Grid no GE - 8h</v>
          </cell>
          <cell r="D122" t="str">
            <v>Camusat</v>
          </cell>
        </row>
        <row r="123">
          <cell r="A123" t="str">
            <v>CTR_729</v>
          </cell>
          <cell r="B123" t="str">
            <v>Mont-Febe</v>
          </cell>
          <cell r="C123" t="str">
            <v>Good Grid no GE - 8h</v>
          </cell>
          <cell r="D123" t="str">
            <v>Camusat</v>
          </cell>
        </row>
        <row r="124">
          <cell r="A124" t="str">
            <v>CTR_730</v>
          </cell>
          <cell r="B124" t="str">
            <v>Edenville-Stade</v>
          </cell>
          <cell r="C124" t="str">
            <v>Good Grid + GE</v>
          </cell>
          <cell r="D124" t="str">
            <v>Camusat</v>
          </cell>
        </row>
        <row r="125">
          <cell r="A125" t="str">
            <v>CTR_735</v>
          </cell>
          <cell r="B125" t="str">
            <v>BIR-GP (GP ETOUDI)</v>
          </cell>
          <cell r="C125" t="str">
            <v>Good Grid no GE - 12h</v>
          </cell>
          <cell r="D125" t="str">
            <v>Camusat</v>
          </cell>
        </row>
        <row r="126">
          <cell r="A126" t="str">
            <v>CTR_737</v>
          </cell>
          <cell r="B126" t="str">
            <v>Mini_SS_AFD</v>
          </cell>
          <cell r="C126" t="str">
            <v>Good Grid no GE - 8h</v>
          </cell>
          <cell r="D126" t="str">
            <v>Camusat</v>
          </cell>
        </row>
        <row r="127">
          <cell r="A127" t="str">
            <v>CTR_738</v>
          </cell>
          <cell r="B127" t="str">
            <v>Mvog-Awae</v>
          </cell>
          <cell r="C127" t="str">
            <v>Medium Grid + GE</v>
          </cell>
          <cell r="D127" t="str">
            <v>Camusat</v>
          </cell>
        </row>
        <row r="128">
          <cell r="A128" t="str">
            <v>CTR_739</v>
          </cell>
          <cell r="B128" t="str">
            <v>Mvog-Manga-III</v>
          </cell>
          <cell r="C128" t="str">
            <v>Good Grid + GE</v>
          </cell>
          <cell r="D128" t="str">
            <v>Camusat</v>
          </cell>
        </row>
        <row r="129">
          <cell r="A129" t="str">
            <v>CTR_740</v>
          </cell>
          <cell r="B129" t="str">
            <v>Etoug-Ebe-II</v>
          </cell>
          <cell r="C129" t="str">
            <v>Good Grid + GE</v>
          </cell>
          <cell r="D129" t="str">
            <v>Camusat</v>
          </cell>
        </row>
        <row r="130">
          <cell r="A130" t="str">
            <v>CTR_743</v>
          </cell>
          <cell r="B130" t="str">
            <v>OZOM-I</v>
          </cell>
          <cell r="C130" t="str">
            <v>Hybrid Solar - S1</v>
          </cell>
          <cell r="D130" t="str">
            <v>Camusat</v>
          </cell>
        </row>
        <row r="131">
          <cell r="A131" t="str">
            <v>CTR_745</v>
          </cell>
          <cell r="B131" t="str">
            <v>Ambassade-du-Gabon</v>
          </cell>
          <cell r="C131" t="str">
            <v>Good Grid no GE - 8h</v>
          </cell>
          <cell r="D131" t="str">
            <v>Camusat</v>
          </cell>
        </row>
        <row r="132">
          <cell r="A132" t="str">
            <v>CTR_748</v>
          </cell>
          <cell r="B132" t="str">
            <v>SIM-Barriere</v>
          </cell>
          <cell r="C132" t="str">
            <v>Good Grid + GE</v>
          </cell>
          <cell r="D132" t="str">
            <v>Camusat</v>
          </cell>
        </row>
        <row r="133">
          <cell r="A133" t="str">
            <v>CTR_749</v>
          </cell>
          <cell r="B133" t="str">
            <v>Essazok</v>
          </cell>
          <cell r="C133" t="str">
            <v>Hybrid Solar - S3</v>
          </cell>
          <cell r="D133" t="str">
            <v>Camusat</v>
          </cell>
        </row>
        <row r="134">
          <cell r="A134" t="str">
            <v>CTR_750</v>
          </cell>
          <cell r="B134" t="str">
            <v>Nkometou-2</v>
          </cell>
          <cell r="C134" t="str">
            <v>Hybrid Solar - S1</v>
          </cell>
          <cell r="D134" t="str">
            <v>Camusat</v>
          </cell>
        </row>
        <row r="135">
          <cell r="A135" t="str">
            <v>CTR_755</v>
          </cell>
          <cell r="B135" t="str">
            <v>Ba'aba</v>
          </cell>
          <cell r="C135" t="str">
            <v>Good Grid + GE</v>
          </cell>
          <cell r="D135" t="str">
            <v>Camusat</v>
          </cell>
        </row>
        <row r="136">
          <cell r="A136" t="str">
            <v>CTR_758</v>
          </cell>
          <cell r="B136" t="str">
            <v>Vallee-Omnisport</v>
          </cell>
          <cell r="C136" t="str">
            <v>Good Grid no GE - 8h</v>
          </cell>
          <cell r="D136" t="str">
            <v>Camusat</v>
          </cell>
        </row>
        <row r="137">
          <cell r="A137" t="str">
            <v>CTR_759</v>
          </cell>
          <cell r="B137" t="str">
            <v>Red_Cross_Yde</v>
          </cell>
          <cell r="C137" t="str">
            <v>Good Grid no GE - 8h</v>
          </cell>
          <cell r="D137" t="str">
            <v>Camusat</v>
          </cell>
        </row>
        <row r="138">
          <cell r="A138" t="str">
            <v>CTR_761</v>
          </cell>
          <cell r="B138" t="str">
            <v>Nkolbisson-II</v>
          </cell>
          <cell r="C138" t="str">
            <v>Good Grid + GE</v>
          </cell>
          <cell r="D138" t="str">
            <v>Camusat</v>
          </cell>
        </row>
        <row r="139">
          <cell r="A139" t="str">
            <v>CTR_762</v>
          </cell>
          <cell r="B139" t="str">
            <v>Ekoumdoum-Chatel</v>
          </cell>
          <cell r="C139" t="str">
            <v>Good Grid + GE</v>
          </cell>
          <cell r="D139" t="str">
            <v>Camusat</v>
          </cell>
        </row>
        <row r="140">
          <cell r="A140" t="str">
            <v>CTR_763</v>
          </cell>
          <cell r="B140" t="str">
            <v>Mehandan</v>
          </cell>
          <cell r="C140" t="str">
            <v>Good Grid + GE</v>
          </cell>
          <cell r="D140" t="str">
            <v>Camusat</v>
          </cell>
        </row>
        <row r="141">
          <cell r="A141" t="str">
            <v>CTR_766</v>
          </cell>
          <cell r="B141" t="str">
            <v>Rain-forest-school</v>
          </cell>
          <cell r="C141" t="str">
            <v>Good Grid no GE - 8h</v>
          </cell>
          <cell r="D141" t="str">
            <v>Camusat</v>
          </cell>
        </row>
        <row r="142">
          <cell r="A142" t="str">
            <v>CTR_767</v>
          </cell>
          <cell r="B142" t="str">
            <v>Camp-Sic-Mendong</v>
          </cell>
          <cell r="C142" t="str">
            <v>Good Grid no GE - 8h</v>
          </cell>
          <cell r="D142" t="str">
            <v>Camusat</v>
          </cell>
        </row>
        <row r="143">
          <cell r="A143" t="str">
            <v>CTR_769</v>
          </cell>
          <cell r="B143" t="str">
            <v>Bastos-Golf</v>
          </cell>
          <cell r="C143" t="str">
            <v>Good Grid + GE</v>
          </cell>
          <cell r="D143" t="str">
            <v>Camusat</v>
          </cell>
        </row>
        <row r="144">
          <cell r="A144" t="str">
            <v>CTR_770</v>
          </cell>
          <cell r="B144" t="str">
            <v>Yegeassi</v>
          </cell>
          <cell r="C144" t="str">
            <v>Hybrid Solar - S1</v>
          </cell>
          <cell r="D144" t="str">
            <v>Camusat</v>
          </cell>
        </row>
        <row r="145">
          <cell r="A145" t="str">
            <v>CTR_771</v>
          </cell>
          <cell r="B145" t="str">
            <v>Nkolmesseng-H-Pyramides</v>
          </cell>
          <cell r="C145" t="str">
            <v>Good Grid no GE - 8h</v>
          </cell>
          <cell r="D145" t="str">
            <v>Camusat</v>
          </cell>
        </row>
        <row r="146">
          <cell r="A146" t="str">
            <v>CTR_772</v>
          </cell>
          <cell r="B146" t="str">
            <v>Mimboman-Chapelle</v>
          </cell>
          <cell r="C146" t="str">
            <v>Good Grid no GE - 8h</v>
          </cell>
          <cell r="D146" t="str">
            <v>Camusat</v>
          </cell>
        </row>
        <row r="147">
          <cell r="A147" t="str">
            <v>CTR_773</v>
          </cell>
          <cell r="B147" t="str">
            <v>Efoulan-Pont</v>
          </cell>
          <cell r="C147" t="str">
            <v>Good Grid no GE - 8h</v>
          </cell>
          <cell r="D147" t="str">
            <v>Camusat</v>
          </cell>
        </row>
        <row r="148">
          <cell r="A148" t="str">
            <v>CTR_774</v>
          </cell>
          <cell r="B148" t="str">
            <v>Bong-assi</v>
          </cell>
          <cell r="C148" t="str">
            <v>Hybrid Solar - S3</v>
          </cell>
          <cell r="D148" t="str">
            <v>Camusat</v>
          </cell>
        </row>
        <row r="149">
          <cell r="A149" t="str">
            <v>CTR_776</v>
          </cell>
          <cell r="B149" t="str">
            <v>Nkolda-II</v>
          </cell>
          <cell r="C149" t="str">
            <v>Good Grid no GE - 8h</v>
          </cell>
          <cell r="D149" t="str">
            <v>Camusat</v>
          </cell>
        </row>
        <row r="150">
          <cell r="A150" t="str">
            <v>CTR_777</v>
          </cell>
          <cell r="B150" t="str">
            <v>Nkoulou-II</v>
          </cell>
          <cell r="C150" t="str">
            <v>Good Grid + GE</v>
          </cell>
          <cell r="D150" t="str">
            <v>Camusat</v>
          </cell>
        </row>
        <row r="151">
          <cell r="A151" t="str">
            <v>CTR_780</v>
          </cell>
          <cell r="B151" t="str">
            <v>Nkolafamba</v>
          </cell>
          <cell r="C151" t="str">
            <v>HGB</v>
          </cell>
          <cell r="D151" t="str">
            <v>Camusat</v>
          </cell>
        </row>
        <row r="152">
          <cell r="A152" t="str">
            <v>CTR_791</v>
          </cell>
          <cell r="B152" t="str">
            <v>Ayene-II</v>
          </cell>
          <cell r="C152" t="str">
            <v>Good Grid + GE</v>
          </cell>
          <cell r="D152" t="str">
            <v>Camusat</v>
          </cell>
        </row>
        <row r="153">
          <cell r="A153" t="str">
            <v>CTR_794</v>
          </cell>
          <cell r="B153" t="str">
            <v>Bitotol-Ecole-publique</v>
          </cell>
          <cell r="C153" t="str">
            <v>Good Grid no GE - 8h</v>
          </cell>
          <cell r="D153" t="str">
            <v>Camusat</v>
          </cell>
        </row>
        <row r="154">
          <cell r="A154" t="str">
            <v>CTR_795</v>
          </cell>
          <cell r="B154" t="str">
            <v>Edzendouan</v>
          </cell>
          <cell r="C154" t="str">
            <v>HGB</v>
          </cell>
          <cell r="D154" t="str">
            <v>Camusat</v>
          </cell>
        </row>
        <row r="155">
          <cell r="A155" t="str">
            <v>CTR_821</v>
          </cell>
          <cell r="B155" t="str">
            <v>CBC-Radio-New2</v>
          </cell>
          <cell r="C155" t="str">
            <v>Good Grid no GE - 8h</v>
          </cell>
          <cell r="D155" t="str">
            <v>Camusat</v>
          </cell>
        </row>
        <row r="156">
          <cell r="A156" t="str">
            <v>CTR_822</v>
          </cell>
          <cell r="B156" t="str">
            <v>Ebebda</v>
          </cell>
          <cell r="C156" t="str">
            <v>Hybrid Solar 3</v>
          </cell>
          <cell r="D156" t="str">
            <v>Camusat</v>
          </cell>
        </row>
        <row r="157">
          <cell r="A157" t="str">
            <v>CTR_823</v>
          </cell>
          <cell r="B157" t="str">
            <v>Koundou</v>
          </cell>
          <cell r="C157" t="str">
            <v>HGB</v>
          </cell>
          <cell r="D157" t="str">
            <v>Camusat</v>
          </cell>
        </row>
        <row r="158">
          <cell r="A158" t="str">
            <v>CTR_824</v>
          </cell>
          <cell r="B158" t="str">
            <v>Mballa II</v>
          </cell>
          <cell r="C158" t="str">
            <v>Good Grid no GE - 8h</v>
          </cell>
          <cell r="D158" t="str">
            <v>Camusat</v>
          </cell>
        </row>
        <row r="159">
          <cell r="A159" t="str">
            <v>CTR_825</v>
          </cell>
          <cell r="B159" t="str">
            <v>Nkometou-Razel</v>
          </cell>
          <cell r="C159" t="str">
            <v>Hybrid Solar - S3</v>
          </cell>
          <cell r="D159" t="str">
            <v>Camusat</v>
          </cell>
        </row>
        <row r="160">
          <cell r="A160" t="str">
            <v>CTR_826</v>
          </cell>
          <cell r="B160" t="str">
            <v>Ntui-Ecole-Publique</v>
          </cell>
          <cell r="C160" t="str">
            <v>HGB</v>
          </cell>
          <cell r="D160" t="str">
            <v>Camusat</v>
          </cell>
        </row>
        <row r="161">
          <cell r="A161" t="str">
            <v>CTR_831</v>
          </cell>
          <cell r="B161" t="str">
            <v>Mbalgong Carrefour</v>
          </cell>
          <cell r="C161" t="str">
            <v>Good Grid no GE - 8h</v>
          </cell>
          <cell r="D161" t="str">
            <v>Camusat</v>
          </cell>
        </row>
        <row r="162">
          <cell r="A162" t="str">
            <v>CTR_833</v>
          </cell>
          <cell r="B162" t="str">
            <v>Tropicana-New</v>
          </cell>
          <cell r="C162" t="str">
            <v>Good Grid + GE</v>
          </cell>
          <cell r="D162" t="str">
            <v>Camusat</v>
          </cell>
        </row>
        <row r="163">
          <cell r="A163" t="str">
            <v>CTR_835</v>
          </cell>
          <cell r="B163" t="str">
            <v>Carrefour-Elat</v>
          </cell>
          <cell r="C163" t="str">
            <v>Good Grid + GE</v>
          </cell>
          <cell r="D163" t="str">
            <v>Camusat</v>
          </cell>
        </row>
        <row r="164">
          <cell r="A164" t="str">
            <v>CTR_838</v>
          </cell>
          <cell r="B164" t="str">
            <v>Afanoya II remplace Zamengoue-II</v>
          </cell>
          <cell r="C164" t="str">
            <v>Medium Grid + GE</v>
          </cell>
          <cell r="D164" t="str">
            <v>Camusat</v>
          </cell>
        </row>
        <row r="165">
          <cell r="A165" t="str">
            <v>CTR_839</v>
          </cell>
          <cell r="B165" t="str">
            <v>CNPS Kennedy Nodal</v>
          </cell>
          <cell r="C165" t="str">
            <v>Good Grid + GE</v>
          </cell>
          <cell r="D165" t="str">
            <v>Camusat</v>
          </cell>
        </row>
        <row r="166">
          <cell r="A166" t="str">
            <v>CTR_841</v>
          </cell>
          <cell r="B166" t="str">
            <v>Carrefour-Diderot</v>
          </cell>
          <cell r="C166" t="str">
            <v>Good Grid no GE - 8h</v>
          </cell>
          <cell r="D166" t="str">
            <v>Camusat</v>
          </cell>
        </row>
        <row r="167">
          <cell r="A167" t="str">
            <v>CTR_849</v>
          </cell>
          <cell r="B167" t="str">
            <v>Fraternite_Adama (Ekombitie III)</v>
          </cell>
          <cell r="C167" t="str">
            <v>Good Grid no GE - 8h</v>
          </cell>
          <cell r="D167" t="str">
            <v>Camusat</v>
          </cell>
        </row>
        <row r="168">
          <cell r="A168" t="str">
            <v>CTR_850</v>
          </cell>
          <cell r="B168" t="str">
            <v>Meyo-II</v>
          </cell>
          <cell r="C168" t="str">
            <v>Good Grid no GE - 8h</v>
          </cell>
          <cell r="D168" t="str">
            <v>Camusat</v>
          </cell>
        </row>
        <row r="169">
          <cell r="A169" t="str">
            <v>CTR_853</v>
          </cell>
          <cell r="B169" t="str">
            <v>Olembe-Camtel</v>
          </cell>
          <cell r="C169" t="str">
            <v>Medium Grid + GE</v>
          </cell>
          <cell r="D169" t="str">
            <v>Camusat</v>
          </cell>
        </row>
        <row r="170">
          <cell r="A170" t="str">
            <v>CTR_855</v>
          </cell>
          <cell r="B170" t="str">
            <v>BIYOUHA remplace NYAKOKOMBO</v>
          </cell>
          <cell r="C170" t="str">
            <v>HGB</v>
          </cell>
          <cell r="D170" t="str">
            <v>Camusat</v>
          </cell>
        </row>
        <row r="171">
          <cell r="A171" t="str">
            <v>CTR_858</v>
          </cell>
          <cell r="B171" t="str">
            <v>NGUIBASSAL</v>
          </cell>
          <cell r="C171" t="str">
            <v>Hybrid Solar - S3</v>
          </cell>
          <cell r="D171" t="str">
            <v>Camusat</v>
          </cell>
        </row>
        <row r="172">
          <cell r="A172" t="str">
            <v>CTR_865</v>
          </cell>
          <cell r="B172" t="str">
            <v>Oyomabang-II remplace Bitoto-II</v>
          </cell>
          <cell r="C172" t="str">
            <v>Good Grid + GE</v>
          </cell>
          <cell r="D172" t="str">
            <v>Camusat</v>
          </cell>
        </row>
        <row r="173">
          <cell r="A173" t="str">
            <v>CTR_866</v>
          </cell>
          <cell r="B173" t="str">
            <v>Mehanda-III</v>
          </cell>
          <cell r="C173" t="str">
            <v>Good Grid + GE</v>
          </cell>
          <cell r="D173" t="str">
            <v>Camusat</v>
          </cell>
        </row>
        <row r="174">
          <cell r="A174" t="str">
            <v>CTR_867</v>
          </cell>
          <cell r="B174" t="str">
            <v>Ebogo-II remplace NSEM</v>
          </cell>
          <cell r="C174" t="str">
            <v>HGB</v>
          </cell>
          <cell r="D174" t="str">
            <v>Camusat</v>
          </cell>
        </row>
        <row r="175">
          <cell r="A175" t="str">
            <v>CTR_868</v>
          </cell>
          <cell r="B175" t="str">
            <v>Institut Samba remplace Dschang-Foreke</v>
          </cell>
          <cell r="C175" t="str">
            <v>Good Grid no GE - 8h</v>
          </cell>
          <cell r="D175" t="str">
            <v>Camusat</v>
          </cell>
        </row>
        <row r="176">
          <cell r="A176" t="str">
            <v>CTR_872</v>
          </cell>
          <cell r="B176" t="str">
            <v>Abom-Plateau-II</v>
          </cell>
          <cell r="C176" t="str">
            <v>Good Grid + GE</v>
          </cell>
          <cell r="D176" t="str">
            <v>Camusat</v>
          </cell>
        </row>
        <row r="177">
          <cell r="A177" t="str">
            <v>CTR_875</v>
          </cell>
          <cell r="B177" t="str">
            <v>Nkolmessing-Abom-II</v>
          </cell>
          <cell r="C177" t="str">
            <v>Good Grid + GE</v>
          </cell>
          <cell r="D177" t="str">
            <v>Camusat</v>
          </cell>
        </row>
        <row r="178">
          <cell r="A178" t="str">
            <v>CTR_878</v>
          </cell>
          <cell r="B178" t="str">
            <v>BEAC-outdoor</v>
          </cell>
          <cell r="C178" t="str">
            <v>Good Grid no GE - 8h</v>
          </cell>
          <cell r="D178" t="str">
            <v>Camusat</v>
          </cell>
        </row>
        <row r="179">
          <cell r="A179" t="str">
            <v>CTR_878_</v>
          </cell>
          <cell r="B179" t="str">
            <v>BEAC-indoor</v>
          </cell>
          <cell r="C179" t="str">
            <v>Good Grid no GE - 8h</v>
          </cell>
          <cell r="D179" t="str">
            <v>Camusat</v>
          </cell>
        </row>
        <row r="180">
          <cell r="A180" t="str">
            <v>CTR_879</v>
          </cell>
          <cell r="B180" t="str">
            <v xml:space="preserve">Ba'aba II </v>
          </cell>
          <cell r="C180" t="str">
            <v>Hybrid Solar - S3</v>
          </cell>
          <cell r="D180" t="str">
            <v>Camusat</v>
          </cell>
        </row>
        <row r="181">
          <cell r="A181" t="str">
            <v>CTR_880</v>
          </cell>
          <cell r="B181" t="str">
            <v>AWAE-METET remplace PK13-III</v>
          </cell>
          <cell r="C181" t="str">
            <v>Good Grid + GE</v>
          </cell>
          <cell r="D181" t="str">
            <v>Camusat</v>
          </cell>
        </row>
        <row r="182">
          <cell r="A182" t="str">
            <v>CTR_893</v>
          </cell>
          <cell r="B182" t="str">
            <v>Ndjoré remplace Bangang</v>
          </cell>
          <cell r="C182" t="str">
            <v>Hybrid Solar - S3</v>
          </cell>
          <cell r="D182" t="str">
            <v>Camusat</v>
          </cell>
        </row>
        <row r="183">
          <cell r="A183" t="str">
            <v>CTR_894</v>
          </cell>
          <cell r="B183" t="str">
            <v>Pella (SEEF)</v>
          </cell>
          <cell r="C183" t="str">
            <v>HGB</v>
          </cell>
          <cell r="D183" t="str">
            <v>Camusat</v>
          </cell>
        </row>
        <row r="184">
          <cell r="A184" t="str">
            <v>CTR_896</v>
          </cell>
          <cell r="B184" t="str">
            <v>Nkongoa-Mfou</v>
          </cell>
          <cell r="C184" t="str">
            <v>Good Grid + GE</v>
          </cell>
          <cell r="D184" t="str">
            <v>Camusat</v>
          </cell>
        </row>
        <row r="185">
          <cell r="A185" t="str">
            <v>CTR_898</v>
          </cell>
          <cell r="B185" t="str">
            <v>Akono-Mission-Catholique</v>
          </cell>
          <cell r="C185" t="str">
            <v>Medium Grid + GE</v>
          </cell>
          <cell r="D185" t="str">
            <v>Camusat</v>
          </cell>
        </row>
        <row r="186">
          <cell r="A186" t="str">
            <v>CTR_899</v>
          </cell>
          <cell r="B186" t="str">
            <v>Endoum-Carrefour</v>
          </cell>
          <cell r="C186" t="str">
            <v>Medium Grid + GE</v>
          </cell>
          <cell r="D186" t="str">
            <v>Camusat</v>
          </cell>
        </row>
        <row r="187">
          <cell r="A187" t="str">
            <v>EST_002</v>
          </cell>
          <cell r="B187" t="str">
            <v>BELABO</v>
          </cell>
          <cell r="C187" t="str">
            <v>Good Grid + GE</v>
          </cell>
          <cell r="D187" t="str">
            <v>Camusat</v>
          </cell>
        </row>
        <row r="188">
          <cell r="A188" t="str">
            <v>EST_004</v>
          </cell>
          <cell r="B188" t="str">
            <v>BERTOUA CRTV</v>
          </cell>
          <cell r="C188" t="str">
            <v>Good Grid + GE</v>
          </cell>
          <cell r="D188" t="str">
            <v>Camusat</v>
          </cell>
        </row>
        <row r="189">
          <cell r="A189" t="str">
            <v>EST_005</v>
          </cell>
          <cell r="B189" t="str">
            <v>Batouri</v>
          </cell>
          <cell r="C189" t="str">
            <v>Bad Grid + Solar + GE</v>
          </cell>
          <cell r="D189" t="str">
            <v>Camusat</v>
          </cell>
        </row>
        <row r="190">
          <cell r="A190" t="str">
            <v>EST_007</v>
          </cell>
          <cell r="B190" t="str">
            <v>TABENE</v>
          </cell>
          <cell r="C190" t="str">
            <v>Hybrid Solar S3</v>
          </cell>
          <cell r="D190" t="str">
            <v>Camusat</v>
          </cell>
        </row>
        <row r="191">
          <cell r="A191" t="str">
            <v>EST_009</v>
          </cell>
          <cell r="B191" t="str">
            <v>ABONG MBANG CRTV</v>
          </cell>
          <cell r="C191" t="str">
            <v>Bad Grid + Solar + GE</v>
          </cell>
          <cell r="D191" t="str">
            <v>Camusat</v>
          </cell>
        </row>
        <row r="192">
          <cell r="A192" t="str">
            <v>EST_013</v>
          </cell>
          <cell r="B192" t="str">
            <v>YOKADOUMA</v>
          </cell>
          <cell r="C192" t="str">
            <v>Good Grid + Solar + GE</v>
          </cell>
          <cell r="D192" t="str">
            <v>Camusat</v>
          </cell>
        </row>
        <row r="193">
          <cell r="A193" t="str">
            <v>EST_023</v>
          </cell>
          <cell r="B193" t="str">
            <v>GOYOUM</v>
          </cell>
          <cell r="C193" t="str">
            <v>Hybrid Solar S3</v>
          </cell>
          <cell r="D193" t="str">
            <v>Camusat</v>
          </cell>
        </row>
        <row r="194">
          <cell r="A194" t="str">
            <v>EST_034</v>
          </cell>
          <cell r="B194" t="str">
            <v>Mbitom</v>
          </cell>
          <cell r="C194" t="str">
            <v>Hybrid Solar S3</v>
          </cell>
          <cell r="D194" t="str">
            <v>Camusat</v>
          </cell>
        </row>
        <row r="195">
          <cell r="A195" t="str">
            <v>EST_035</v>
          </cell>
          <cell r="B195" t="str">
            <v>TETE ELEPHANT</v>
          </cell>
          <cell r="C195" t="str">
            <v>Hybrid Solar S3</v>
          </cell>
          <cell r="D195" t="str">
            <v>Camusat</v>
          </cell>
        </row>
        <row r="196">
          <cell r="A196" t="str">
            <v>EST_120</v>
          </cell>
          <cell r="B196" t="str">
            <v xml:space="preserve">BERTOUA FORCE TYRE </v>
          </cell>
          <cell r="C196" t="str">
            <v>Medium Grid + GE</v>
          </cell>
          <cell r="D196" t="str">
            <v>Camusat</v>
          </cell>
        </row>
        <row r="197">
          <cell r="A197" t="str">
            <v>EST_123</v>
          </cell>
          <cell r="B197" t="str">
            <v>GUIWA YANGAMO</v>
          </cell>
          <cell r="C197" t="str">
            <v>Hybrid Solar - S2</v>
          </cell>
          <cell r="D197" t="str">
            <v>Camusat</v>
          </cell>
        </row>
        <row r="198">
          <cell r="A198" t="str">
            <v>EST_124</v>
          </cell>
          <cell r="B198" t="str">
            <v>BERTOUA METEO II</v>
          </cell>
          <cell r="C198" t="str">
            <v>Good Grid + GE</v>
          </cell>
          <cell r="D198" t="str">
            <v>Camusat</v>
          </cell>
        </row>
        <row r="199">
          <cell r="A199" t="str">
            <v>EST_131</v>
          </cell>
          <cell r="B199" t="str">
            <v>Bertoua-Lycee-Technique</v>
          </cell>
          <cell r="C199" t="str">
            <v>Bad Grid + GE</v>
          </cell>
          <cell r="D199" t="str">
            <v>Camusat</v>
          </cell>
        </row>
        <row r="200">
          <cell r="A200" t="str">
            <v>EST_133</v>
          </cell>
          <cell r="B200" t="str">
            <v>NYABI</v>
          </cell>
          <cell r="C200" t="str">
            <v>HGB</v>
          </cell>
          <cell r="D200" t="str">
            <v>Camusat</v>
          </cell>
        </row>
        <row r="201">
          <cell r="A201" t="str">
            <v>EST_134</v>
          </cell>
          <cell r="B201" t="str">
            <v>Adouma</v>
          </cell>
          <cell r="C201" t="str">
            <v>Hybrid Solar - S3</v>
          </cell>
          <cell r="D201" t="str">
            <v>Camusat</v>
          </cell>
        </row>
        <row r="202">
          <cell r="A202" t="str">
            <v>EST_139</v>
          </cell>
          <cell r="B202" t="str">
            <v>Batouri-Sambo</v>
          </cell>
          <cell r="C202" t="str">
            <v>Hybrid Solar - S3</v>
          </cell>
          <cell r="D202" t="str">
            <v>Camusat</v>
          </cell>
        </row>
        <row r="203">
          <cell r="A203" t="str">
            <v>EST_143</v>
          </cell>
          <cell r="B203" t="str">
            <v>Bertoua-Camtel</v>
          </cell>
          <cell r="C203" t="str">
            <v>Good Grid + GE</v>
          </cell>
          <cell r="D203" t="str">
            <v>Camusat</v>
          </cell>
        </row>
        <row r="204">
          <cell r="A204" t="str">
            <v>EST_144</v>
          </cell>
          <cell r="B204" t="str">
            <v>Garoua-Boulai-Entrance</v>
          </cell>
          <cell r="C204" t="str">
            <v>Hybrid Solar - S3</v>
          </cell>
          <cell r="D204" t="str">
            <v>Camusat</v>
          </cell>
        </row>
        <row r="205">
          <cell r="A205" t="str">
            <v>EXN_004</v>
          </cell>
          <cell r="B205" t="str">
            <v>Yagoua CRTV</v>
          </cell>
          <cell r="C205" t="str">
            <v>Bad Grid + Solar + GE</v>
          </cell>
          <cell r="D205" t="str">
            <v>Camusat</v>
          </cell>
        </row>
        <row r="206">
          <cell r="A206" t="str">
            <v>EXN_005</v>
          </cell>
          <cell r="B206" t="str">
            <v>MORA COLINE</v>
          </cell>
          <cell r="C206" t="str">
            <v>Bad Grid + Solar + GE</v>
          </cell>
          <cell r="D206" t="str">
            <v>Camusat</v>
          </cell>
        </row>
        <row r="207">
          <cell r="A207" t="str">
            <v>EXN_012</v>
          </cell>
          <cell r="B207" t="str">
            <v>MOKOLO CRTV</v>
          </cell>
          <cell r="C207" t="str">
            <v>Medium Grid + GE</v>
          </cell>
          <cell r="D207" t="str">
            <v>Camusat</v>
          </cell>
        </row>
        <row r="208">
          <cell r="A208" t="str">
            <v>EXN_031</v>
          </cell>
          <cell r="B208" t="str">
            <v>KOUSSERI CRTV</v>
          </cell>
          <cell r="C208" t="str">
            <v>Bad Grid + Solar + GE</v>
          </cell>
          <cell r="D208" t="str">
            <v>Camusat</v>
          </cell>
        </row>
        <row r="209">
          <cell r="A209" t="str">
            <v>EXN_039</v>
          </cell>
          <cell r="B209" t="str">
            <v>PETTE</v>
          </cell>
          <cell r="C209" t="str">
            <v>Hybrid Solar S3</v>
          </cell>
          <cell r="D209" t="str">
            <v>Camusat</v>
          </cell>
        </row>
        <row r="210">
          <cell r="A210" t="str">
            <v>EXN_044</v>
          </cell>
          <cell r="B210" t="str">
            <v>Maroua-Orange</v>
          </cell>
          <cell r="C210" t="str">
            <v>Bad Grid + GE</v>
          </cell>
          <cell r="D210" t="str">
            <v>Camusat</v>
          </cell>
        </row>
        <row r="211">
          <cell r="A211" t="str">
            <v>EXN_045</v>
          </cell>
          <cell r="B211" t="str">
            <v>Maroua CRTV</v>
          </cell>
          <cell r="C211" t="str">
            <v>Good Grid + Solar + GE</v>
          </cell>
          <cell r="D211" t="str">
            <v>Camusat</v>
          </cell>
        </row>
        <row r="212">
          <cell r="A212" t="str">
            <v>EXN_107</v>
          </cell>
          <cell r="B212" t="str">
            <v>LAF CAMTEL</v>
          </cell>
          <cell r="C212" t="str">
            <v>Bad Grid + Solar + GE</v>
          </cell>
          <cell r="D212" t="str">
            <v>Camusat</v>
          </cell>
        </row>
        <row r="213">
          <cell r="A213" t="str">
            <v>EXN_191</v>
          </cell>
          <cell r="B213" t="str">
            <v>BOGO MARCHE</v>
          </cell>
          <cell r="C213" t="str">
            <v>Bad Grid + GE</v>
          </cell>
          <cell r="D213" t="str">
            <v>Camusat</v>
          </cell>
        </row>
        <row r="214">
          <cell r="A214" t="str">
            <v>EXN_192</v>
          </cell>
          <cell r="B214" t="str">
            <v>KARHAY VILLE</v>
          </cell>
          <cell r="C214" t="str">
            <v>Medium Grid + GE</v>
          </cell>
          <cell r="D214" t="str">
            <v>Camusat</v>
          </cell>
        </row>
        <row r="215">
          <cell r="A215" t="str">
            <v>EXN_194</v>
          </cell>
          <cell r="B215" t="str">
            <v>KOUSSERI 2</v>
          </cell>
          <cell r="C215" t="str">
            <v>Bad Grid + GE</v>
          </cell>
          <cell r="D215" t="str">
            <v>Camusat</v>
          </cell>
        </row>
        <row r="216">
          <cell r="A216" t="str">
            <v>EXN_196</v>
          </cell>
          <cell r="B216" t="str">
            <v>DIGUIRWO 2</v>
          </cell>
          <cell r="C216" t="str">
            <v>Good Grid + GE</v>
          </cell>
          <cell r="D216" t="str">
            <v>Camusat</v>
          </cell>
        </row>
        <row r="217">
          <cell r="A217" t="str">
            <v>EXN_197</v>
          </cell>
          <cell r="B217" t="str">
            <v>Doualare-II</v>
          </cell>
          <cell r="C217" t="str">
            <v>Medium Grid + GE</v>
          </cell>
          <cell r="D217" t="str">
            <v>Camusat</v>
          </cell>
        </row>
        <row r="218">
          <cell r="A218" t="str">
            <v>EXN_202</v>
          </cell>
          <cell r="B218" t="str">
            <v>Bagarao</v>
          </cell>
          <cell r="C218" t="str">
            <v>Hybrid Solar - S3</v>
          </cell>
          <cell r="D218" t="str">
            <v>Camusat</v>
          </cell>
        </row>
        <row r="219">
          <cell r="A219" t="str">
            <v>EXN_204</v>
          </cell>
          <cell r="B219" t="str">
            <v>ZOKOK PALAR 2</v>
          </cell>
          <cell r="C219" t="str">
            <v>Bad Grid + GE</v>
          </cell>
          <cell r="D219" t="str">
            <v>Camusat</v>
          </cell>
        </row>
        <row r="220">
          <cell r="A220" t="str">
            <v>EXN_205</v>
          </cell>
          <cell r="B220" t="str">
            <v>Guendjen</v>
          </cell>
          <cell r="C220" t="str">
            <v>Hybrid Solar - S3</v>
          </cell>
          <cell r="D220" t="str">
            <v>Camusat</v>
          </cell>
        </row>
        <row r="221">
          <cell r="A221" t="str">
            <v>EXN_209</v>
          </cell>
          <cell r="B221" t="str">
            <v>Gagadje</v>
          </cell>
          <cell r="C221" t="str">
            <v>Hybrid Solar - S3</v>
          </cell>
          <cell r="D221" t="str">
            <v>Camusat</v>
          </cell>
        </row>
        <row r="222">
          <cell r="A222" t="str">
            <v>EXN_212</v>
          </cell>
          <cell r="B222" t="str">
            <v>Maroua Douggoy 2</v>
          </cell>
          <cell r="C222" t="str">
            <v>Bad Grid + GE</v>
          </cell>
          <cell r="D222" t="str">
            <v>Camusat</v>
          </cell>
        </row>
        <row r="223">
          <cell r="A223" t="str">
            <v>EXN_215</v>
          </cell>
          <cell r="B223" t="str">
            <v>Mazavou</v>
          </cell>
          <cell r="C223" t="str">
            <v>Hybrid Solar - S3</v>
          </cell>
          <cell r="D223" t="str">
            <v>Camusat</v>
          </cell>
        </row>
        <row r="224">
          <cell r="A224" t="str">
            <v>EXN_217</v>
          </cell>
          <cell r="B224" t="str">
            <v>Douggoy-Lopere-II</v>
          </cell>
          <cell r="C224" t="str">
            <v>Medium Grid + GE</v>
          </cell>
          <cell r="D224" t="str">
            <v>Camusat</v>
          </cell>
        </row>
        <row r="225">
          <cell r="A225" t="str">
            <v>EXN_229</v>
          </cell>
          <cell r="B225" t="str">
            <v>Balda</v>
          </cell>
          <cell r="C225" t="str">
            <v>Hybrid Solar - S3</v>
          </cell>
          <cell r="D225" t="str">
            <v>Camusat</v>
          </cell>
        </row>
        <row r="226">
          <cell r="A226" t="str">
            <v>EXN_230</v>
          </cell>
          <cell r="B226" t="str">
            <v>Tekele</v>
          </cell>
          <cell r="C226" t="str">
            <v>Hybrid Solar - S3</v>
          </cell>
          <cell r="D226" t="str">
            <v>Camusat</v>
          </cell>
        </row>
        <row r="227">
          <cell r="A227" t="str">
            <v>EXN_231</v>
          </cell>
          <cell r="B227" t="str">
            <v>Tourou</v>
          </cell>
          <cell r="C227" t="str">
            <v>Hybrid Solar - S3</v>
          </cell>
          <cell r="D227" t="str">
            <v>Camusat</v>
          </cell>
        </row>
        <row r="228">
          <cell r="A228" t="str">
            <v>EXN_232</v>
          </cell>
          <cell r="B228" t="str">
            <v>Gossi</v>
          </cell>
          <cell r="C228" t="str">
            <v>Hybrid Solar - S3</v>
          </cell>
          <cell r="D228" t="str">
            <v>Camusat</v>
          </cell>
        </row>
        <row r="229">
          <cell r="A229" t="str">
            <v>EXN_233</v>
          </cell>
          <cell r="B229" t="str">
            <v>Maroua Meskine</v>
          </cell>
          <cell r="C229" t="str">
            <v>Bad Grid + GE</v>
          </cell>
          <cell r="D229" t="str">
            <v>Camusat</v>
          </cell>
        </row>
        <row r="230">
          <cell r="A230" t="str">
            <v>EXN_234</v>
          </cell>
          <cell r="B230" t="str">
            <v>Maroua Makabaye</v>
          </cell>
          <cell r="C230" t="str">
            <v>Medium Grid + GE</v>
          </cell>
          <cell r="D230" t="str">
            <v>Camusat</v>
          </cell>
        </row>
        <row r="231">
          <cell r="A231" t="str">
            <v>EXN_235</v>
          </cell>
          <cell r="B231" t="str">
            <v>Kodek Djarengol</v>
          </cell>
          <cell r="C231" t="str">
            <v>Bad Grid + GE</v>
          </cell>
          <cell r="D231" t="str">
            <v>Camusat</v>
          </cell>
        </row>
        <row r="232">
          <cell r="A232" t="str">
            <v>EXN_236</v>
          </cell>
          <cell r="B232" t="str">
            <v>Yagoua Quinf 2</v>
          </cell>
          <cell r="C232" t="str">
            <v>Bad Grid + GE</v>
          </cell>
          <cell r="D232" t="str">
            <v>Camusat</v>
          </cell>
        </row>
        <row r="233">
          <cell r="A233" t="str">
            <v>EXN_237</v>
          </cell>
          <cell r="B233" t="str">
            <v>Maroua Boulore</v>
          </cell>
          <cell r="C233" t="str">
            <v>Medium Grid + GE</v>
          </cell>
          <cell r="D233" t="str">
            <v>Camusat</v>
          </cell>
        </row>
        <row r="234">
          <cell r="A234" t="str">
            <v>EXN_238</v>
          </cell>
          <cell r="B234" t="str">
            <v>Mora Kourgui</v>
          </cell>
          <cell r="C234" t="str">
            <v>Bad Grid + Solar + GE</v>
          </cell>
          <cell r="D234" t="str">
            <v>Camusat</v>
          </cell>
        </row>
        <row r="235">
          <cell r="A235" t="str">
            <v>EXN_239</v>
          </cell>
          <cell r="B235" t="str">
            <v>Badjouma-Zagam</v>
          </cell>
          <cell r="C235" t="str">
            <v>Hybrid Solar - S3</v>
          </cell>
          <cell r="D235" t="str">
            <v>Camusat</v>
          </cell>
        </row>
        <row r="236">
          <cell r="A236" t="str">
            <v>EXN_242</v>
          </cell>
          <cell r="B236" t="str">
            <v>Zouhaye</v>
          </cell>
          <cell r="C236" t="str">
            <v>Hybrid Solar - S3</v>
          </cell>
          <cell r="D236" t="str">
            <v>Camusat</v>
          </cell>
        </row>
        <row r="237">
          <cell r="A237" t="str">
            <v>EXN_243</v>
          </cell>
          <cell r="B237" t="str">
            <v>Kossehone</v>
          </cell>
          <cell r="C237" t="str">
            <v>Bad Grid + GE</v>
          </cell>
          <cell r="D237" t="str">
            <v>Camusat</v>
          </cell>
        </row>
        <row r="238">
          <cell r="A238" t="str">
            <v>EXN_244</v>
          </cell>
          <cell r="B238" t="str">
            <v>Kosseoua</v>
          </cell>
          <cell r="C238" t="str">
            <v>Bad Grid + GE</v>
          </cell>
          <cell r="D238" t="str">
            <v>Camusat</v>
          </cell>
        </row>
        <row r="239">
          <cell r="A239" t="str">
            <v>EXN_245</v>
          </cell>
          <cell r="B239" t="str">
            <v>Hougno</v>
          </cell>
          <cell r="C239" t="str">
            <v>HGB</v>
          </cell>
          <cell r="D239" t="str">
            <v>Camusat</v>
          </cell>
        </row>
        <row r="240">
          <cell r="A240" t="str">
            <v>EXN_247</v>
          </cell>
          <cell r="B240" t="str">
            <v>Domayo-II</v>
          </cell>
          <cell r="C240" t="str">
            <v>Medium Grid + GE</v>
          </cell>
          <cell r="D240" t="str">
            <v>Camusat</v>
          </cell>
        </row>
        <row r="241">
          <cell r="A241" t="str">
            <v>EXN_249</v>
          </cell>
          <cell r="B241" t="str">
            <v>Maroua-Tchadeo-III</v>
          </cell>
          <cell r="C241" t="str">
            <v>Medium Grid + GE</v>
          </cell>
          <cell r="D241" t="str">
            <v>Camusat</v>
          </cell>
        </row>
        <row r="242">
          <cell r="A242" t="str">
            <v>EXN_250</v>
          </cell>
          <cell r="B242" t="str">
            <v>Maroua-Entree</v>
          </cell>
          <cell r="C242" t="str">
            <v>Bad Grid + GE</v>
          </cell>
          <cell r="D242" t="str">
            <v>Camusat</v>
          </cell>
        </row>
        <row r="243">
          <cell r="A243" t="str">
            <v>LIT_003</v>
          </cell>
          <cell r="B243" t="str">
            <v>CTN</v>
          </cell>
          <cell r="C243" t="str">
            <v>Good Grid 100%</v>
          </cell>
          <cell r="D243" t="str">
            <v>Camusat</v>
          </cell>
        </row>
        <row r="244">
          <cell r="A244" t="str">
            <v>LIT_015</v>
          </cell>
          <cell r="B244" t="str">
            <v>Bali-SNEC</v>
          </cell>
          <cell r="C244" t="str">
            <v>Good Grid + GE</v>
          </cell>
          <cell r="D244" t="str">
            <v>Camusat</v>
          </cell>
        </row>
        <row r="245">
          <cell r="A245" t="str">
            <v>LIT_022</v>
          </cell>
          <cell r="B245" t="str">
            <v>Bessengue</v>
          </cell>
          <cell r="C245" t="str">
            <v>Good grid 100%</v>
          </cell>
          <cell r="D245" t="str">
            <v>Camusat</v>
          </cell>
        </row>
        <row r="246">
          <cell r="A246" t="str">
            <v>LIT_036</v>
          </cell>
          <cell r="B246" t="str">
            <v>Cite des Palmiers</v>
          </cell>
          <cell r="C246" t="str">
            <v>Good Grid + GE</v>
          </cell>
          <cell r="D246" t="str">
            <v>Camusat</v>
          </cell>
        </row>
        <row r="247">
          <cell r="A247" t="str">
            <v>LIT_086</v>
          </cell>
          <cell r="B247" t="str">
            <v>Loum-Camtel</v>
          </cell>
          <cell r="C247" t="str">
            <v>Medium Grid + Solar + GE</v>
          </cell>
          <cell r="D247" t="str">
            <v>Camusat</v>
          </cell>
        </row>
        <row r="248">
          <cell r="A248" t="str">
            <v>LIT_114</v>
          </cell>
          <cell r="B248" t="str">
            <v>Makondo</v>
          </cell>
          <cell r="C248" t="str">
            <v>Good Grid + Solar + GE</v>
          </cell>
          <cell r="D248" t="str">
            <v>Camusat</v>
          </cell>
        </row>
        <row r="249">
          <cell r="A249" t="str">
            <v>LIT_116</v>
          </cell>
          <cell r="B249" t="str">
            <v>Nkong-CRTV</v>
          </cell>
          <cell r="C249" t="str">
            <v>Good Grid + GE</v>
          </cell>
          <cell r="D249" t="str">
            <v>Camusat</v>
          </cell>
        </row>
        <row r="250">
          <cell r="A250" t="str">
            <v>LIT_134</v>
          </cell>
          <cell r="B250" t="str">
            <v>MESSONDO</v>
          </cell>
          <cell r="C250" t="str">
            <v>HGB</v>
          </cell>
          <cell r="D250" t="str">
            <v>Camusat</v>
          </cell>
        </row>
        <row r="251">
          <cell r="A251" t="str">
            <v>LIT_185</v>
          </cell>
          <cell r="B251" t="str">
            <v>Edea-Centre</v>
          </cell>
          <cell r="C251" t="str">
            <v>Good Grid + GE</v>
          </cell>
          <cell r="D251" t="str">
            <v>Camusat</v>
          </cell>
        </row>
        <row r="252">
          <cell r="A252" t="str">
            <v>LIT_253</v>
          </cell>
          <cell r="B252" t="str">
            <v>Logbaba-CAMTEL</v>
          </cell>
          <cell r="C252" t="str">
            <v>Good Grid + GE</v>
          </cell>
          <cell r="D252" t="str">
            <v>Camusat</v>
          </cell>
        </row>
        <row r="253">
          <cell r="A253" t="str">
            <v>LIT_363</v>
          </cell>
          <cell r="B253" t="str">
            <v>Boko-Plage-IHS</v>
          </cell>
          <cell r="C253" t="str">
            <v>Good Grid + GE</v>
          </cell>
          <cell r="D253" t="str">
            <v>Camusat</v>
          </cell>
        </row>
        <row r="254">
          <cell r="A254" t="str">
            <v>LIT_385</v>
          </cell>
          <cell r="B254" t="str">
            <v>Dibamba-Camrail</v>
          </cell>
          <cell r="C254" t="str">
            <v>Hybrid Solar - S3</v>
          </cell>
          <cell r="D254" t="str">
            <v>Camusat</v>
          </cell>
        </row>
        <row r="255">
          <cell r="A255" t="str">
            <v>LIT_389</v>
          </cell>
          <cell r="B255" t="str">
            <v>LOUNGAHE</v>
          </cell>
          <cell r="C255" t="str">
            <v>Pure Solar</v>
          </cell>
          <cell r="D255" t="str">
            <v>Camusat</v>
          </cell>
        </row>
        <row r="256">
          <cell r="A256" t="str">
            <v>LIT_402</v>
          </cell>
          <cell r="B256" t="str">
            <v>HIKOA-MALEP</v>
          </cell>
          <cell r="C256" t="str">
            <v>Hybrid Solar - S3</v>
          </cell>
          <cell r="D256" t="str">
            <v>Camusat</v>
          </cell>
        </row>
        <row r="257">
          <cell r="A257" t="str">
            <v>LIT_539</v>
          </cell>
          <cell r="B257" t="str">
            <v>Nkolmintag</v>
          </cell>
          <cell r="C257" t="str">
            <v>Good Grid no GE - 12h</v>
          </cell>
          <cell r="D257" t="str">
            <v>Camusat</v>
          </cell>
        </row>
        <row r="258">
          <cell r="A258" t="str">
            <v>LIT_547</v>
          </cell>
          <cell r="B258" t="str">
            <v>Marche-Congo</v>
          </cell>
          <cell r="C258" t="str">
            <v>Good Grid no GE - 8h</v>
          </cell>
          <cell r="D258" t="str">
            <v>Camusat</v>
          </cell>
        </row>
        <row r="259">
          <cell r="A259" t="str">
            <v>LIT_548</v>
          </cell>
          <cell r="B259" t="str">
            <v>Nkololoun-Marche</v>
          </cell>
          <cell r="C259" t="str">
            <v>Good Grid no GE - 8h</v>
          </cell>
          <cell r="D259" t="str">
            <v>Camusat</v>
          </cell>
        </row>
        <row r="260">
          <cell r="A260" t="str">
            <v>LIT_554</v>
          </cell>
          <cell r="B260" t="str">
            <v>Ndpssi-Vallee-de-la-Paix</v>
          </cell>
          <cell r="C260" t="str">
            <v>Good Grid no GE - 12h</v>
          </cell>
          <cell r="D260" t="str">
            <v>Camusat</v>
          </cell>
        </row>
        <row r="261">
          <cell r="A261" t="str">
            <v>LIT_564</v>
          </cell>
          <cell r="B261" t="str">
            <v>Bois-des-Singes</v>
          </cell>
          <cell r="C261" t="str">
            <v>Medium Grid + GE</v>
          </cell>
          <cell r="D261" t="str">
            <v>Camusat</v>
          </cell>
        </row>
        <row r="262">
          <cell r="A262" t="str">
            <v>LIT_568</v>
          </cell>
          <cell r="B262" t="str">
            <v>Bobongo-II</v>
          </cell>
          <cell r="C262" t="str">
            <v>Good Grid + GE</v>
          </cell>
          <cell r="D262" t="str">
            <v>Camusat</v>
          </cell>
        </row>
        <row r="263">
          <cell r="A263" t="str">
            <v>LIT_582</v>
          </cell>
          <cell r="B263" t="str">
            <v>Lendi-II</v>
          </cell>
          <cell r="C263" t="str">
            <v>Good Grid + GE</v>
          </cell>
          <cell r="D263" t="str">
            <v>Camusat</v>
          </cell>
        </row>
        <row r="264">
          <cell r="A264" t="str">
            <v>LIT_583</v>
          </cell>
          <cell r="B264" t="str">
            <v>Dibamba</v>
          </cell>
          <cell r="C264" t="str">
            <v>Good Grid + GE</v>
          </cell>
          <cell r="D264" t="str">
            <v>Camusat</v>
          </cell>
        </row>
        <row r="265">
          <cell r="A265" t="str">
            <v>LIT_584</v>
          </cell>
          <cell r="B265" t="str">
            <v>PK19</v>
          </cell>
          <cell r="C265" t="str">
            <v>HGB</v>
          </cell>
          <cell r="D265" t="str">
            <v>Camusat</v>
          </cell>
        </row>
        <row r="266">
          <cell r="A266" t="str">
            <v>LIT_585</v>
          </cell>
          <cell r="B266" t="str">
            <v>NGO-NJO-II</v>
          </cell>
          <cell r="C266" t="str">
            <v>Medium Grid + GE</v>
          </cell>
          <cell r="D266" t="str">
            <v>Camusat</v>
          </cell>
        </row>
        <row r="267">
          <cell r="A267" t="str">
            <v>LIT_586</v>
          </cell>
          <cell r="B267" t="str">
            <v>Yabassi-Greenfill</v>
          </cell>
          <cell r="C267" t="str">
            <v>Hybrid Solar - S3</v>
          </cell>
          <cell r="D267" t="str">
            <v>Camusat</v>
          </cell>
        </row>
        <row r="268">
          <cell r="A268" t="str">
            <v>LIT_590</v>
          </cell>
          <cell r="B268" t="str">
            <v>Njombe-PHP</v>
          </cell>
          <cell r="C268" t="str">
            <v>Good Grid no GE - 8h</v>
          </cell>
          <cell r="D268" t="str">
            <v>Camusat</v>
          </cell>
        </row>
        <row r="269">
          <cell r="A269" t="str">
            <v>LIT_591</v>
          </cell>
          <cell r="B269" t="str">
            <v>Dehane-PHP</v>
          </cell>
          <cell r="C269" t="str">
            <v>Good Grid + GE</v>
          </cell>
          <cell r="D269" t="str">
            <v>Camusat</v>
          </cell>
        </row>
        <row r="270">
          <cell r="A270" t="str">
            <v>LIT_592</v>
          </cell>
          <cell r="B270" t="str">
            <v>Manjo-PHP</v>
          </cell>
          <cell r="C270" t="str">
            <v>Good Grid no GE - 8h</v>
          </cell>
          <cell r="D270" t="str">
            <v>Camusat</v>
          </cell>
        </row>
        <row r="271">
          <cell r="A271" t="str">
            <v>LIT_593</v>
          </cell>
          <cell r="B271" t="str">
            <v>Loum-PHP</v>
          </cell>
          <cell r="C271" t="str">
            <v>Medium Grid + GE</v>
          </cell>
          <cell r="D271" t="str">
            <v>Camusat</v>
          </cell>
        </row>
        <row r="272">
          <cell r="A272" t="str">
            <v>LIT_594</v>
          </cell>
          <cell r="B272" t="str">
            <v>Penja-PHP</v>
          </cell>
          <cell r="C272" t="str">
            <v>Good Grid + GE</v>
          </cell>
          <cell r="D272" t="str">
            <v>Camusat</v>
          </cell>
        </row>
        <row r="273">
          <cell r="A273" t="str">
            <v>LIT_596</v>
          </cell>
          <cell r="B273" t="str">
            <v>Franqueville-New</v>
          </cell>
          <cell r="C273" t="str">
            <v>Good Grid no GE - 8h</v>
          </cell>
          <cell r="D273" t="str">
            <v>Camusat</v>
          </cell>
        </row>
        <row r="274">
          <cell r="A274" t="str">
            <v>LIT_609</v>
          </cell>
          <cell r="B274" t="str">
            <v>Agape</v>
          </cell>
          <cell r="C274" t="str">
            <v>Good Grid no GE - 8h</v>
          </cell>
          <cell r="D274" t="str">
            <v>Camusat</v>
          </cell>
        </row>
        <row r="275">
          <cell r="A275" t="str">
            <v>LIT_610</v>
          </cell>
          <cell r="B275" t="str">
            <v>Bonamoutongo-II</v>
          </cell>
          <cell r="C275" t="str">
            <v>Good Grid + GE</v>
          </cell>
          <cell r="D275" t="str">
            <v>Camusat</v>
          </cell>
        </row>
        <row r="276">
          <cell r="A276" t="str">
            <v>LIT_611</v>
          </cell>
          <cell r="B276" t="str">
            <v>Kotto-Bloc-II</v>
          </cell>
          <cell r="C276" t="str">
            <v>Good Grid no GE - 8h</v>
          </cell>
          <cell r="D276" t="str">
            <v>Camusat</v>
          </cell>
        </row>
        <row r="277">
          <cell r="A277" t="str">
            <v>LIT_612</v>
          </cell>
          <cell r="B277" t="str">
            <v>Kotto-Logpom</v>
          </cell>
          <cell r="C277" t="str">
            <v>Good Grid no GE - 8h</v>
          </cell>
          <cell r="D277" t="str">
            <v>Camusat</v>
          </cell>
        </row>
        <row r="278">
          <cell r="A278" t="str">
            <v>LIT_613</v>
          </cell>
          <cell r="B278" t="str">
            <v>Makepe_BlocE</v>
          </cell>
          <cell r="C278" t="str">
            <v>Good Grid no GE - 8h</v>
          </cell>
          <cell r="D278" t="str">
            <v>Camusat</v>
          </cell>
        </row>
        <row r="279">
          <cell r="A279" t="str">
            <v>LIT_615</v>
          </cell>
          <cell r="B279" t="str">
            <v>Bonewonda-III</v>
          </cell>
          <cell r="C279" t="str">
            <v>Good Grid no GE - 8h</v>
          </cell>
          <cell r="D279" t="str">
            <v>Camusat</v>
          </cell>
        </row>
        <row r="280">
          <cell r="A280" t="str">
            <v>LIT_616</v>
          </cell>
          <cell r="B280" t="str">
            <v>Bucavoyage</v>
          </cell>
          <cell r="C280" t="str">
            <v>Good Grid no GE - 8h</v>
          </cell>
          <cell r="D280" t="str">
            <v>Camusat</v>
          </cell>
        </row>
        <row r="281">
          <cell r="A281" t="str">
            <v>LIT_617</v>
          </cell>
          <cell r="B281" t="str">
            <v>Dibamba-centrale-electrique</v>
          </cell>
          <cell r="C281" t="str">
            <v>HGB</v>
          </cell>
          <cell r="D281" t="str">
            <v>Camusat</v>
          </cell>
        </row>
        <row r="282">
          <cell r="A282" t="str">
            <v>LIT_618</v>
          </cell>
          <cell r="B282" t="str">
            <v>Logpom-Akanji-Immeuble</v>
          </cell>
          <cell r="C282" t="str">
            <v>Good Grid no GE - 8h</v>
          </cell>
          <cell r="D282" t="str">
            <v>Camusat</v>
          </cell>
        </row>
        <row r="283">
          <cell r="A283" t="str">
            <v>LIT_619</v>
          </cell>
          <cell r="B283" t="str">
            <v>Ndogbong-Hotel-Pacifique</v>
          </cell>
          <cell r="C283" t="str">
            <v>Good Grid no GE - 12h</v>
          </cell>
          <cell r="D283" t="str">
            <v>Camusat</v>
          </cell>
        </row>
        <row r="284">
          <cell r="A284" t="str">
            <v>LIT_620</v>
          </cell>
          <cell r="B284" t="str">
            <v>Notre-Dame-de-Yassa</v>
          </cell>
          <cell r="C284" t="str">
            <v>Medium Grid + GE</v>
          </cell>
          <cell r="D284" t="str">
            <v>Camusat</v>
          </cell>
        </row>
        <row r="285">
          <cell r="A285" t="str">
            <v>LIT_626</v>
          </cell>
          <cell r="B285" t="str">
            <v xml:space="preserve">Ngodi-Cité </v>
          </cell>
          <cell r="C285" t="str">
            <v>Good Grid no GE - 8h</v>
          </cell>
          <cell r="D285" t="str">
            <v>Camusat</v>
          </cell>
        </row>
        <row r="286">
          <cell r="A286" t="str">
            <v>LIT_630</v>
          </cell>
          <cell r="B286" t="str">
            <v>PK8-ESG-ISTA</v>
          </cell>
          <cell r="C286" t="str">
            <v>Good Grid no GE - 8h</v>
          </cell>
          <cell r="D286" t="str">
            <v>Camusat</v>
          </cell>
        </row>
        <row r="287">
          <cell r="A287" t="str">
            <v>LIT_637</v>
          </cell>
          <cell r="B287" t="str">
            <v>Bberi-Enem</v>
          </cell>
          <cell r="C287" t="str">
            <v>Good Grid + GE</v>
          </cell>
          <cell r="D287" t="str">
            <v>Camusat</v>
          </cell>
        </row>
        <row r="288">
          <cell r="A288" t="str">
            <v>LIT_638</v>
          </cell>
          <cell r="B288" t="str">
            <v>Logbessou-Sunshine-City</v>
          </cell>
          <cell r="C288" t="str">
            <v>Good Grid + GE</v>
          </cell>
          <cell r="D288" t="str">
            <v>Camusat</v>
          </cell>
        </row>
        <row r="289">
          <cell r="A289" t="str">
            <v>LIT_639</v>
          </cell>
          <cell r="B289" t="str">
            <v>Yassa-dispensaire</v>
          </cell>
          <cell r="C289" t="str">
            <v>Good Grid + GE</v>
          </cell>
          <cell r="D289" t="str">
            <v>Camusat</v>
          </cell>
        </row>
        <row r="290">
          <cell r="A290" t="str">
            <v>LIT_641</v>
          </cell>
          <cell r="B290" t="str">
            <v>Bonendale-II</v>
          </cell>
          <cell r="C290" t="str">
            <v>Good Grid + GE</v>
          </cell>
          <cell r="D290" t="str">
            <v>Camusat</v>
          </cell>
        </row>
        <row r="291">
          <cell r="A291" t="str">
            <v>LIT_642</v>
          </cell>
          <cell r="B291" t="str">
            <v>Yassa-II</v>
          </cell>
          <cell r="C291" t="str">
            <v>Good Grid + GE</v>
          </cell>
          <cell r="D291" t="str">
            <v>Camusat</v>
          </cell>
        </row>
        <row r="292">
          <cell r="A292" t="str">
            <v>LIT_643</v>
          </cell>
          <cell r="B292" t="str">
            <v>Bsadi-Lycee</v>
          </cell>
          <cell r="C292" t="str">
            <v>Good Grid no GE - 12h</v>
          </cell>
          <cell r="D292" t="str">
            <v>Camusat</v>
          </cell>
        </row>
        <row r="293">
          <cell r="A293" t="str">
            <v>LIT_644</v>
          </cell>
          <cell r="B293" t="str">
            <v>Laquintinie-Camtel</v>
          </cell>
          <cell r="C293" t="str">
            <v>Good Grid no GE - 8h</v>
          </cell>
          <cell r="D293" t="str">
            <v>Camusat</v>
          </cell>
        </row>
        <row r="294">
          <cell r="A294" t="str">
            <v>LIT_645</v>
          </cell>
          <cell r="B294" t="str">
            <v>Bberi-Excellence</v>
          </cell>
          <cell r="C294" t="str">
            <v>Good Grid no GE - 8h</v>
          </cell>
          <cell r="D294" t="str">
            <v>Camusat</v>
          </cell>
        </row>
        <row r="295">
          <cell r="A295" t="str">
            <v>LIT_647</v>
          </cell>
          <cell r="B295" t="str">
            <v>PK5-Auberge</v>
          </cell>
          <cell r="C295" t="str">
            <v>Good Grid no GE - 12h</v>
          </cell>
          <cell r="D295" t="str">
            <v>Camusat</v>
          </cell>
        </row>
        <row r="296">
          <cell r="A296" t="str">
            <v>LIT_648</v>
          </cell>
          <cell r="B296" t="str">
            <v>Babylone-Dispensaire</v>
          </cell>
          <cell r="C296" t="str">
            <v>Good Grid no GE - 12h</v>
          </cell>
          <cell r="D296" t="str">
            <v>Camusat</v>
          </cell>
        </row>
        <row r="297">
          <cell r="A297" t="str">
            <v>LIT_649</v>
          </cell>
          <cell r="B297" t="str">
            <v>Bep-Cafrad</v>
          </cell>
          <cell r="C297" t="str">
            <v>Good Grid no GE - 12h</v>
          </cell>
          <cell r="D297" t="str">
            <v>Camusat</v>
          </cell>
        </row>
        <row r="298">
          <cell r="A298" t="str">
            <v>LIT_650</v>
          </cell>
          <cell r="B298" t="str">
            <v>Logpom-bylingual-school</v>
          </cell>
          <cell r="C298" t="str">
            <v>Good Grid no GE - 8h</v>
          </cell>
          <cell r="D298" t="str">
            <v>Camusat</v>
          </cell>
        </row>
        <row r="299">
          <cell r="A299" t="str">
            <v>LIT_651</v>
          </cell>
          <cell r="B299" t="str">
            <v>Deido-Marche</v>
          </cell>
          <cell r="C299" t="str">
            <v>Good Grid no GE - 12h</v>
          </cell>
          <cell r="D299" t="str">
            <v>Camusat</v>
          </cell>
        </row>
        <row r="300">
          <cell r="A300" t="str">
            <v>LIT_652</v>
          </cell>
          <cell r="B300" t="str">
            <v>Ndogbong-Seven</v>
          </cell>
          <cell r="C300" t="str">
            <v>Good Grid no GE - 8h</v>
          </cell>
          <cell r="D300" t="str">
            <v>Camusat</v>
          </cell>
        </row>
        <row r="301">
          <cell r="A301" t="str">
            <v>LIT_653</v>
          </cell>
          <cell r="B301" t="str">
            <v>Ancien-Troisieme</v>
          </cell>
          <cell r="C301" t="str">
            <v>Good Grid no GE - 8h</v>
          </cell>
          <cell r="D301" t="str">
            <v>Camusat</v>
          </cell>
        </row>
        <row r="302">
          <cell r="A302" t="str">
            <v>LIT_654</v>
          </cell>
          <cell r="B302" t="str">
            <v>SIC-CACAOS</v>
          </cell>
          <cell r="C302" t="str">
            <v>Good Grid no GE - 12h</v>
          </cell>
          <cell r="D302" t="str">
            <v>Camusat</v>
          </cell>
        </row>
        <row r="303">
          <cell r="A303" t="str">
            <v>LIT_655</v>
          </cell>
          <cell r="B303" t="str">
            <v>Nyalla-Marche</v>
          </cell>
          <cell r="C303" t="str">
            <v>Medium Grid + GE</v>
          </cell>
          <cell r="D303" t="str">
            <v>Camusat</v>
          </cell>
        </row>
        <row r="304">
          <cell r="A304" t="str">
            <v>LIT_656</v>
          </cell>
          <cell r="B304" t="str">
            <v>Cité-Berge-EPC</v>
          </cell>
          <cell r="C304" t="str">
            <v>Good Grid no GE - 8h</v>
          </cell>
          <cell r="D304" t="str">
            <v>Camusat</v>
          </cell>
        </row>
        <row r="305">
          <cell r="A305" t="str">
            <v>LIT_657</v>
          </cell>
          <cell r="B305" t="str">
            <v>Kotto-Denver</v>
          </cell>
          <cell r="C305" t="str">
            <v>Good Grid no GE - 12h</v>
          </cell>
          <cell r="D305" t="str">
            <v>Camusat</v>
          </cell>
        </row>
        <row r="306">
          <cell r="A306" t="str">
            <v>LIT_658</v>
          </cell>
          <cell r="B306" t="str">
            <v>Nkeng-Likok II</v>
          </cell>
          <cell r="C306" t="str">
            <v>Hybrid Solar - S3</v>
          </cell>
          <cell r="D306" t="str">
            <v>Camusat</v>
          </cell>
        </row>
        <row r="307">
          <cell r="A307" t="str">
            <v>LIT_662</v>
          </cell>
          <cell r="B307" t="str">
            <v>SS-Dubai</v>
          </cell>
          <cell r="C307" t="str">
            <v>Good Grid no GE - 8h</v>
          </cell>
          <cell r="D307" t="str">
            <v>Camusat</v>
          </cell>
        </row>
        <row r="308">
          <cell r="A308" t="str">
            <v>LIT_663</v>
          </cell>
          <cell r="B308" t="str">
            <v>SS Tradex village</v>
          </cell>
          <cell r="C308" t="str">
            <v>Good Grid no GE - 8h</v>
          </cell>
          <cell r="D308" t="str">
            <v>Camusat</v>
          </cell>
        </row>
        <row r="309">
          <cell r="A309" t="str">
            <v>LIT_666</v>
          </cell>
          <cell r="B309" t="str">
            <v>Parcours-Vita</v>
          </cell>
          <cell r="C309" t="str">
            <v>Good Grid no GE - 12h</v>
          </cell>
          <cell r="D309" t="str">
            <v>Camusat</v>
          </cell>
        </row>
        <row r="310">
          <cell r="A310" t="str">
            <v>LIT_667</v>
          </cell>
          <cell r="B310" t="str">
            <v>PK13-Sitabac-New</v>
          </cell>
          <cell r="C310" t="str">
            <v>Medium Grid + GE</v>
          </cell>
          <cell r="D310" t="str">
            <v>Camusat</v>
          </cell>
        </row>
        <row r="311">
          <cell r="A311" t="str">
            <v>LIT_669</v>
          </cell>
          <cell r="B311" t="str">
            <v>Logbessou-II</v>
          </cell>
          <cell r="C311" t="str">
            <v>Good Grid + GE</v>
          </cell>
          <cell r="D311" t="str">
            <v>Camusat</v>
          </cell>
        </row>
        <row r="312">
          <cell r="A312" t="str">
            <v>LIT_670</v>
          </cell>
          <cell r="B312" t="str">
            <v>Moulanga</v>
          </cell>
          <cell r="C312" t="str">
            <v>Good Grid + GE</v>
          </cell>
          <cell r="D312" t="str">
            <v>Camusat</v>
          </cell>
        </row>
        <row r="313">
          <cell r="A313" t="str">
            <v>LIT_671</v>
          </cell>
          <cell r="B313" t="str">
            <v>Ndogbong Bifaka</v>
          </cell>
          <cell r="C313" t="str">
            <v>Good Grid no GE - 8h</v>
          </cell>
          <cell r="D313" t="str">
            <v>Camusat</v>
          </cell>
        </row>
        <row r="314">
          <cell r="A314" t="str">
            <v>LIT_674</v>
          </cell>
          <cell r="B314" t="str">
            <v>Mini_SS_CanalOlympia_1</v>
          </cell>
          <cell r="C314" t="str">
            <v>Good Grid no GE - 8h</v>
          </cell>
          <cell r="D314" t="str">
            <v>Camusat</v>
          </cell>
        </row>
        <row r="315">
          <cell r="A315" t="str">
            <v>LIT_675</v>
          </cell>
          <cell r="B315" t="str">
            <v>Bpriso-Croissanterie</v>
          </cell>
          <cell r="C315" t="str">
            <v>Good Grid + GE</v>
          </cell>
          <cell r="D315" t="str">
            <v>Camusat</v>
          </cell>
        </row>
        <row r="316">
          <cell r="A316" t="str">
            <v>LIT_676</v>
          </cell>
          <cell r="B316" t="str">
            <v>Bpriso-Hydrocarbure</v>
          </cell>
          <cell r="C316" t="str">
            <v>Good Grid no GE - 8h</v>
          </cell>
          <cell r="D316" t="str">
            <v>Camusat</v>
          </cell>
        </row>
        <row r="317">
          <cell r="A317" t="str">
            <v>LIT_680</v>
          </cell>
          <cell r="B317" t="str">
            <v>Logbessou-OCM</v>
          </cell>
          <cell r="C317" t="str">
            <v>Good Grid + GE</v>
          </cell>
          <cell r="D317" t="str">
            <v>Camusat</v>
          </cell>
        </row>
        <row r="318">
          <cell r="A318" t="str">
            <v>LIT_681</v>
          </cell>
          <cell r="B318" t="str">
            <v>BBeri-Dikolo-Centre-Equestre</v>
          </cell>
          <cell r="C318" t="str">
            <v>Good Grid no GE - 8h</v>
          </cell>
          <cell r="D318" t="str">
            <v>Camusat</v>
          </cell>
        </row>
        <row r="319">
          <cell r="A319" t="str">
            <v>LIT_682</v>
          </cell>
          <cell r="B319" t="str">
            <v>Boadibo</v>
          </cell>
          <cell r="C319" t="str">
            <v>Good Grid + GE</v>
          </cell>
          <cell r="D319" t="str">
            <v>Camusat</v>
          </cell>
        </row>
        <row r="320">
          <cell r="A320" t="str">
            <v>LIT_686</v>
          </cell>
          <cell r="B320" t="str">
            <v>Bsadi-IPPB</v>
          </cell>
          <cell r="C320" t="str">
            <v>Good Grid no GE - 8h</v>
          </cell>
          <cell r="D320" t="str">
            <v>Camusat</v>
          </cell>
        </row>
        <row r="321">
          <cell r="A321" t="str">
            <v>LIT_687</v>
          </cell>
          <cell r="B321" t="str">
            <v>Bepanda-Ambiance</v>
          </cell>
          <cell r="C321" t="str">
            <v>Good Grid no GE - 8h</v>
          </cell>
          <cell r="D321" t="str">
            <v>Camusat</v>
          </cell>
        </row>
        <row r="322">
          <cell r="A322" t="str">
            <v>LIT_689</v>
          </cell>
          <cell r="B322" t="str">
            <v>FAYADOR-AKWA</v>
          </cell>
          <cell r="C322" t="str">
            <v>Good Grid no GE - 8h</v>
          </cell>
          <cell r="D322" t="str">
            <v>Camusat</v>
          </cell>
        </row>
        <row r="323">
          <cell r="A323" t="str">
            <v>LIT_690</v>
          </cell>
          <cell r="B323" t="str">
            <v>Bodjongo</v>
          </cell>
          <cell r="C323" t="str">
            <v>Good Grid + GE</v>
          </cell>
          <cell r="D323" t="str">
            <v>Camusat</v>
          </cell>
        </row>
        <row r="324">
          <cell r="A324" t="str">
            <v>LIT_693</v>
          </cell>
          <cell r="B324" t="str">
            <v>Ndogp-Ecole-Publique</v>
          </cell>
          <cell r="C324" t="str">
            <v>Good Grid no GE - 8h</v>
          </cell>
          <cell r="D324" t="str">
            <v>Camusat</v>
          </cell>
        </row>
        <row r="325">
          <cell r="A325" t="str">
            <v>LIT_694</v>
          </cell>
          <cell r="B325" t="str">
            <v>Brazzaville-II</v>
          </cell>
          <cell r="C325" t="str">
            <v>Good Grid no GE - 8h</v>
          </cell>
          <cell r="D325" t="str">
            <v>Camusat</v>
          </cell>
        </row>
        <row r="326">
          <cell r="A326" t="str">
            <v>LIT_695</v>
          </cell>
          <cell r="B326" t="str">
            <v>Mabanda-CIMAF</v>
          </cell>
          <cell r="C326" t="str">
            <v>Good Grid no GE - 8h</v>
          </cell>
          <cell r="D326" t="str">
            <v>Camusat</v>
          </cell>
        </row>
        <row r="327">
          <cell r="A327" t="str">
            <v>LIT_696</v>
          </cell>
          <cell r="B327" t="str">
            <v>Ange-Raphael-II</v>
          </cell>
          <cell r="C327" t="str">
            <v>Good Grid no GE - 8h</v>
          </cell>
          <cell r="D327" t="str">
            <v>Camusat</v>
          </cell>
        </row>
        <row r="328">
          <cell r="A328" t="str">
            <v>LIT_697</v>
          </cell>
          <cell r="B328" t="str">
            <v>Crf-Patrick-Mboma</v>
          </cell>
          <cell r="C328" t="str">
            <v>Good Grid + GE</v>
          </cell>
          <cell r="D328" t="str">
            <v>Camusat</v>
          </cell>
        </row>
        <row r="329">
          <cell r="A329" t="str">
            <v>LIT_700</v>
          </cell>
          <cell r="B329" t="str">
            <v>BICEC-Indoor</v>
          </cell>
          <cell r="C329" t="str">
            <v>Good Grid no GE - 8h</v>
          </cell>
          <cell r="D329" t="str">
            <v>Camusat</v>
          </cell>
        </row>
        <row r="330">
          <cell r="A330" t="str">
            <v>LIT_705</v>
          </cell>
          <cell r="B330" t="str">
            <v>Akwa-Palace-Micro</v>
          </cell>
          <cell r="C330" t="str">
            <v>Good Grid no GE - 8h</v>
          </cell>
          <cell r="D330" t="str">
            <v>Camusat</v>
          </cell>
        </row>
        <row r="331">
          <cell r="A331" t="str">
            <v>LIT_708</v>
          </cell>
          <cell r="B331" t="str">
            <v>CNPS-Indoor</v>
          </cell>
          <cell r="C331" t="str">
            <v>Good Grid no GE - 8h</v>
          </cell>
          <cell r="D331" t="str">
            <v>Camusat</v>
          </cell>
        </row>
        <row r="332">
          <cell r="A332" t="str">
            <v>LIT_712</v>
          </cell>
          <cell r="B332" t="str">
            <v>Kotto-Mbangue-II</v>
          </cell>
          <cell r="C332" t="str">
            <v>Good Grid no GE - 8h</v>
          </cell>
          <cell r="D332" t="str">
            <v>Camusat</v>
          </cell>
        </row>
        <row r="333">
          <cell r="A333" t="str">
            <v>LIT_713</v>
          </cell>
          <cell r="B333" t="str">
            <v>Kotto-Baden-Baden</v>
          </cell>
          <cell r="C333" t="str">
            <v>Good Grid no GE - 8h</v>
          </cell>
          <cell r="D333" t="str">
            <v>Camusat</v>
          </cell>
        </row>
        <row r="334">
          <cell r="A334" t="str">
            <v>LIT_718</v>
          </cell>
          <cell r="B334" t="str">
            <v>Bonamoutongo-III</v>
          </cell>
          <cell r="C334" t="str">
            <v>Good Grid no GE - 8h</v>
          </cell>
          <cell r="D334" t="str">
            <v>Camusat</v>
          </cell>
        </row>
        <row r="335">
          <cell r="A335" t="str">
            <v>LIT_725</v>
          </cell>
          <cell r="B335" t="str">
            <v>Japoma-I </v>
          </cell>
          <cell r="C335" t="str">
            <v>Good Grid no GE - 8h</v>
          </cell>
          <cell r="D335" t="str">
            <v>Camusat</v>
          </cell>
        </row>
        <row r="336">
          <cell r="A336" t="str">
            <v>LIT_726</v>
          </cell>
          <cell r="B336" t="str">
            <v>Kotto-Village</v>
          </cell>
          <cell r="C336" t="str">
            <v>Good Grid no GE - 8h</v>
          </cell>
          <cell r="D336" t="str">
            <v>Camusat</v>
          </cell>
        </row>
        <row r="337">
          <cell r="A337" t="str">
            <v>LIT_728</v>
          </cell>
          <cell r="B337" t="str">
            <v>Pk15-Auberge</v>
          </cell>
          <cell r="C337" t="str">
            <v>Good Grid no GE - 8h</v>
          </cell>
          <cell r="D337" t="str">
            <v>Camusat</v>
          </cell>
        </row>
        <row r="338">
          <cell r="A338" t="str">
            <v>LIT_729</v>
          </cell>
          <cell r="B338" t="str">
            <v>ZI-Bassa-II</v>
          </cell>
          <cell r="C338" t="str">
            <v>Good Grid + GE</v>
          </cell>
          <cell r="D338" t="str">
            <v>Camusat</v>
          </cell>
        </row>
        <row r="339">
          <cell r="A339" t="str">
            <v>LIT_730</v>
          </cell>
          <cell r="B339" t="str">
            <v>Makepe-Conteneur</v>
          </cell>
          <cell r="C339" t="str">
            <v>Good Grid no GE - 8h</v>
          </cell>
          <cell r="D339" t="str">
            <v>Camusat</v>
          </cell>
        </row>
        <row r="340">
          <cell r="A340" t="str">
            <v>LIT_731</v>
          </cell>
          <cell r="B340" t="str">
            <v>PK18</v>
          </cell>
          <cell r="C340" t="str">
            <v>Good Grid + GE</v>
          </cell>
          <cell r="D340" t="str">
            <v>Camusat</v>
          </cell>
        </row>
        <row r="341">
          <cell r="A341" t="str">
            <v>LIT_732</v>
          </cell>
          <cell r="B341" t="str">
            <v>Missoke-Chefferie</v>
          </cell>
          <cell r="C341" t="str">
            <v>Good Grid no GE - 8h</v>
          </cell>
          <cell r="D341" t="str">
            <v>Camusat</v>
          </cell>
        </row>
        <row r="342">
          <cell r="A342" t="str">
            <v>LIT_733</v>
          </cell>
          <cell r="B342" t="str">
            <v>Japoma-Stade-Camtel</v>
          </cell>
          <cell r="C342" t="str">
            <v>Good Grid no GE - 8h</v>
          </cell>
          <cell r="D342" t="str">
            <v>Camusat</v>
          </cell>
        </row>
        <row r="343">
          <cell r="A343" t="str">
            <v>LIT_736</v>
          </cell>
          <cell r="B343" t="str">
            <v>Mboppi</v>
          </cell>
          <cell r="C343" t="str">
            <v>Good Grid no GE - 8h</v>
          </cell>
          <cell r="D343" t="str">
            <v>Camusat</v>
          </cell>
        </row>
        <row r="344">
          <cell r="A344" t="str">
            <v>LIT_737</v>
          </cell>
          <cell r="B344" t="str">
            <v>Logpom</v>
          </cell>
          <cell r="C344" t="str">
            <v>Good Grid no GE - 8h</v>
          </cell>
          <cell r="D344" t="str">
            <v>Camusat</v>
          </cell>
        </row>
        <row r="345">
          <cell r="A345" t="str">
            <v>LIT_739</v>
          </cell>
          <cell r="B345" t="str">
            <v>SCDP</v>
          </cell>
          <cell r="C345" t="str">
            <v>Good Grid no GE - 8h</v>
          </cell>
          <cell r="D345" t="str">
            <v>Camusat</v>
          </cell>
        </row>
        <row r="346">
          <cell r="A346" t="str">
            <v>LIT_740</v>
          </cell>
          <cell r="B346" t="str">
            <v>Marche-Central-Bonewon New</v>
          </cell>
          <cell r="C346" t="str">
            <v>Good Grid no GE - 8h</v>
          </cell>
          <cell r="D346" t="str">
            <v>Camusat</v>
          </cell>
        </row>
        <row r="347">
          <cell r="A347" t="str">
            <v>LIT_742</v>
          </cell>
          <cell r="B347" t="str">
            <v>SGC-Bonanjo</v>
          </cell>
          <cell r="C347" t="str">
            <v>Good Grid no GE - 8h</v>
          </cell>
          <cell r="D347" t="str">
            <v>Camusat</v>
          </cell>
        </row>
        <row r="348">
          <cell r="A348" t="str">
            <v>LIT_751</v>
          </cell>
          <cell r="B348" t="str">
            <v>Nyalla III (Yambong-II)</v>
          </cell>
          <cell r="C348" t="str">
            <v>Good Grid no GE - 8h</v>
          </cell>
          <cell r="D348" t="str">
            <v>Camusat</v>
          </cell>
        </row>
        <row r="349">
          <cell r="A349" t="str">
            <v>LIT_752</v>
          </cell>
          <cell r="B349" t="str">
            <v>NEW-BELL-CAMTEL</v>
          </cell>
          <cell r="C349" t="str">
            <v>Good Grid + GE</v>
          </cell>
          <cell r="D349" t="str">
            <v>Camusat</v>
          </cell>
        </row>
        <row r="350">
          <cell r="A350" t="str">
            <v>LIT_756</v>
          </cell>
          <cell r="B350" t="str">
            <v>BTS-Mobile-Krystal-Palace</v>
          </cell>
          <cell r="C350" t="str">
            <v>Good Grid + GE</v>
          </cell>
          <cell r="D350" t="str">
            <v>Camusat</v>
          </cell>
        </row>
        <row r="351">
          <cell r="A351" t="str">
            <v>LIT_757</v>
          </cell>
          <cell r="B351" t="str">
            <v>Yatchika-II</v>
          </cell>
          <cell r="C351" t="str">
            <v>Good Grid + GE</v>
          </cell>
          <cell r="D351" t="str">
            <v>Camusat</v>
          </cell>
        </row>
        <row r="352">
          <cell r="A352" t="str">
            <v>LIT_758</v>
          </cell>
          <cell r="B352" t="str">
            <v>Ucac-Icam</v>
          </cell>
          <cell r="C352" t="str">
            <v>Medium Grid + GE</v>
          </cell>
          <cell r="D352" t="str">
            <v>Camusat</v>
          </cell>
        </row>
        <row r="353">
          <cell r="A353" t="str">
            <v>LIT_763</v>
          </cell>
          <cell r="B353" t="str">
            <v>BTS-Mobile-Marche-Central</v>
          </cell>
          <cell r="C353" t="str">
            <v>Good Grid + GE</v>
          </cell>
          <cell r="D353" t="str">
            <v>Camusat</v>
          </cell>
        </row>
        <row r="354">
          <cell r="A354" t="str">
            <v>LIT_765</v>
          </cell>
          <cell r="B354" t="str">
            <v>Oyack-II</v>
          </cell>
          <cell r="C354" t="str">
            <v>Good Grid no GE - 8h</v>
          </cell>
          <cell r="D354" t="str">
            <v>Camusat</v>
          </cell>
        </row>
        <row r="355">
          <cell r="A355" t="str">
            <v>LIT_766</v>
          </cell>
          <cell r="B355" t="str">
            <v>Yassa-Village-Camtel</v>
          </cell>
          <cell r="C355" t="str">
            <v>Good Grid no GE - 8h</v>
          </cell>
          <cell r="D355" t="str">
            <v>Camusat</v>
          </cell>
        </row>
        <row r="356">
          <cell r="A356" t="str">
            <v>LIT_771</v>
          </cell>
          <cell r="B356" t="str">
            <v>New-Bonamoussadi</v>
          </cell>
          <cell r="C356" t="str">
            <v>Good Grid + GE</v>
          </cell>
          <cell r="D356" t="str">
            <v>Camusat</v>
          </cell>
        </row>
        <row r="357">
          <cell r="A357" t="str">
            <v>LIT_774</v>
          </cell>
          <cell r="B357" t="str">
            <v xml:space="preserve">Lendi chefferie </v>
          </cell>
          <cell r="C357" t="str">
            <v>Good Grid + GE</v>
          </cell>
          <cell r="D357" t="str">
            <v>Camusat</v>
          </cell>
        </row>
        <row r="358">
          <cell r="A358" t="str">
            <v>NRD_002</v>
          </cell>
          <cell r="B358" t="str">
            <v>Gra Plateau</v>
          </cell>
          <cell r="C358" t="str">
            <v>Good Grid + Solar + GE</v>
          </cell>
          <cell r="D358" t="str">
            <v>Camusat</v>
          </cell>
        </row>
        <row r="359">
          <cell r="A359" t="str">
            <v>NRD_006</v>
          </cell>
          <cell r="B359" t="str">
            <v>Guider</v>
          </cell>
          <cell r="C359" t="str">
            <v>Good Grid + Solar + GE</v>
          </cell>
          <cell r="D359" t="str">
            <v>Camusat</v>
          </cell>
        </row>
        <row r="360">
          <cell r="A360" t="str">
            <v>NRD_018</v>
          </cell>
          <cell r="B360" t="str">
            <v>Garoua-Château</v>
          </cell>
          <cell r="C360" t="str">
            <v>Medium Grid + Solar + GE</v>
          </cell>
          <cell r="D360" t="str">
            <v>Camusat</v>
          </cell>
        </row>
        <row r="361">
          <cell r="A361" t="str">
            <v>NRD_100</v>
          </cell>
          <cell r="B361" t="str">
            <v>Guider CRTV</v>
          </cell>
          <cell r="C361" t="str">
            <v>Medium Grid + Solar + GE</v>
          </cell>
          <cell r="D361" t="str">
            <v>Camusat</v>
          </cell>
        </row>
        <row r="362">
          <cell r="A362" t="str">
            <v>NRD_131</v>
          </cell>
          <cell r="B362" t="str">
            <v>Lagdo-Ville</v>
          </cell>
          <cell r="C362" t="str">
            <v>Good Grid + GE</v>
          </cell>
          <cell r="D362" t="str">
            <v>Camusat</v>
          </cell>
        </row>
        <row r="363">
          <cell r="A363" t="str">
            <v>NRD_132</v>
          </cell>
          <cell r="B363" t="str">
            <v>Ngong-Marche</v>
          </cell>
          <cell r="C363" t="str">
            <v>Good Grid + GE</v>
          </cell>
          <cell r="D363" t="str">
            <v>Camusat</v>
          </cell>
        </row>
        <row r="364">
          <cell r="A364" t="str">
            <v>NRD_133</v>
          </cell>
          <cell r="B364" t="str">
            <v>Pitoa-Entree</v>
          </cell>
          <cell r="C364" t="str">
            <v>Medium Grid + GE</v>
          </cell>
          <cell r="D364" t="str">
            <v>Camusat</v>
          </cell>
        </row>
        <row r="365">
          <cell r="A365" t="str">
            <v>NRD_134</v>
          </cell>
          <cell r="B365" t="str">
            <v>Guider-Sanguere</v>
          </cell>
          <cell r="C365" t="str">
            <v>Good Grid + GE</v>
          </cell>
          <cell r="D365" t="str">
            <v>Camusat</v>
          </cell>
        </row>
        <row r="366">
          <cell r="A366" t="str">
            <v>NRD_135</v>
          </cell>
          <cell r="B366" t="str">
            <v>MAGA LYCEE</v>
          </cell>
          <cell r="C366" t="str">
            <v>Good Grid + Solar + GE</v>
          </cell>
          <cell r="D366" t="str">
            <v>Camusat</v>
          </cell>
        </row>
        <row r="367">
          <cell r="A367" t="str">
            <v>NRD_136</v>
          </cell>
          <cell r="B367" t="str">
            <v>POUSS 2</v>
          </cell>
          <cell r="C367" t="str">
            <v>Hybrid Solar - S3</v>
          </cell>
          <cell r="D367" t="str">
            <v>Camusat</v>
          </cell>
        </row>
        <row r="368">
          <cell r="A368" t="str">
            <v>NRD_137</v>
          </cell>
          <cell r="B368" t="str">
            <v>Touboro-Ville</v>
          </cell>
          <cell r="C368" t="str">
            <v>Medium Grid + GE</v>
          </cell>
          <cell r="D368" t="str">
            <v>Camusat</v>
          </cell>
        </row>
        <row r="369">
          <cell r="A369" t="str">
            <v>NRD_138</v>
          </cell>
          <cell r="B369" t="str">
            <v>Garoua-Roumde-Adja-II</v>
          </cell>
          <cell r="C369" t="str">
            <v>Medium Grid + GE</v>
          </cell>
          <cell r="D369" t="str">
            <v>Camusat</v>
          </cell>
        </row>
        <row r="370">
          <cell r="A370" t="str">
            <v>NRD_139</v>
          </cell>
          <cell r="B370" t="str">
            <v>Garoua-Foulbere-II</v>
          </cell>
          <cell r="C370" t="str">
            <v>Good Grid + GE</v>
          </cell>
          <cell r="D370" t="str">
            <v>Camusat</v>
          </cell>
        </row>
        <row r="371">
          <cell r="A371" t="str">
            <v>NRD_140</v>
          </cell>
          <cell r="B371" t="str">
            <v>Garoua-Nigeriare-II</v>
          </cell>
          <cell r="C371" t="str">
            <v>Medium Grid + GE</v>
          </cell>
          <cell r="D371" t="str">
            <v>Camusat</v>
          </cell>
        </row>
        <row r="372">
          <cell r="A372" t="str">
            <v>NRD_141</v>
          </cell>
          <cell r="B372" t="str">
            <v>Garoua-Kolbives-II</v>
          </cell>
          <cell r="C372" t="str">
            <v>Medium Grid + GE</v>
          </cell>
          <cell r="D372" t="str">
            <v>Camusat</v>
          </cell>
        </row>
        <row r="373">
          <cell r="A373" t="str">
            <v>NRD_142</v>
          </cell>
          <cell r="B373" t="str">
            <v>Garoua-Mairie</v>
          </cell>
          <cell r="C373" t="str">
            <v>Bad Grid + GE</v>
          </cell>
          <cell r="D373" t="str">
            <v>Camusat</v>
          </cell>
        </row>
        <row r="374">
          <cell r="A374" t="str">
            <v>NRD_143</v>
          </cell>
          <cell r="B374" t="str">
            <v>Garoua-Stade</v>
          </cell>
          <cell r="C374" t="str">
            <v>Good Grid + GE</v>
          </cell>
          <cell r="D374" t="str">
            <v>Camusat</v>
          </cell>
        </row>
        <row r="375">
          <cell r="A375" t="str">
            <v>NRD_144</v>
          </cell>
          <cell r="B375" t="str">
            <v>GUIDIGUIS VILLE</v>
          </cell>
          <cell r="C375" t="str">
            <v>Good Grid + GE</v>
          </cell>
          <cell r="D375" t="str">
            <v>Camusat</v>
          </cell>
        </row>
        <row r="376">
          <cell r="A376" t="str">
            <v>NRD_145</v>
          </cell>
          <cell r="B376" t="str">
            <v>Garoua-Lainde-II</v>
          </cell>
          <cell r="C376" t="str">
            <v>Medium Grid + GE</v>
          </cell>
          <cell r="D376" t="str">
            <v>Camusat</v>
          </cell>
        </row>
        <row r="377">
          <cell r="A377" t="str">
            <v>NRD_146</v>
          </cell>
          <cell r="B377" t="str">
            <v>Garoua-Ouro-Lawan-II</v>
          </cell>
          <cell r="C377" t="str">
            <v>Hybrid Solar - S3</v>
          </cell>
          <cell r="D377" t="str">
            <v>Camusat</v>
          </cell>
        </row>
        <row r="378">
          <cell r="A378" t="str">
            <v>NRD_147</v>
          </cell>
          <cell r="B378" t="str">
            <v>Nassarao-II</v>
          </cell>
          <cell r="C378" t="str">
            <v>Good Grid + GE</v>
          </cell>
          <cell r="D378" t="str">
            <v>Camusat</v>
          </cell>
        </row>
        <row r="379">
          <cell r="A379" t="str">
            <v>NRD_148</v>
          </cell>
          <cell r="B379" t="str">
            <v>Poumpoumrey-II</v>
          </cell>
          <cell r="C379" t="str">
            <v>Good Grid + GE</v>
          </cell>
          <cell r="D379" t="str">
            <v>Camusat</v>
          </cell>
        </row>
        <row r="380">
          <cell r="A380" t="str">
            <v>NRD_149</v>
          </cell>
          <cell r="B380" t="str">
            <v>Garoua-Djamboutou-II</v>
          </cell>
          <cell r="C380" t="str">
            <v>Good Grid + GE</v>
          </cell>
          <cell r="D380" t="str">
            <v>Camusat</v>
          </cell>
        </row>
        <row r="381">
          <cell r="A381" t="str">
            <v>NRD_153</v>
          </cell>
          <cell r="B381" t="str">
            <v>Foubarka</v>
          </cell>
          <cell r="C381" t="str">
            <v>Hybrid Solar - S3</v>
          </cell>
          <cell r="D381" t="str">
            <v>Camusat</v>
          </cell>
        </row>
        <row r="382">
          <cell r="A382" t="str">
            <v>NRD_154</v>
          </cell>
          <cell r="B382" t="str">
            <v>Ndiam-badji</v>
          </cell>
          <cell r="C382" t="str">
            <v>Hybrid Solar - S3</v>
          </cell>
          <cell r="D382" t="str">
            <v>Camusat</v>
          </cell>
        </row>
        <row r="383">
          <cell r="A383" t="str">
            <v>NRD_155</v>
          </cell>
          <cell r="B383" t="str">
            <v>Gaba</v>
          </cell>
          <cell r="C383" t="str">
            <v>Hybrid Solar - S3</v>
          </cell>
          <cell r="D383" t="str">
            <v>Camusat</v>
          </cell>
        </row>
        <row r="384">
          <cell r="A384" t="str">
            <v>NRD_157</v>
          </cell>
          <cell r="B384" t="str">
            <v>Nakong</v>
          </cell>
          <cell r="C384" t="str">
            <v>Medium Grid + Solar + GE</v>
          </cell>
          <cell r="D384" t="str">
            <v>Camusat</v>
          </cell>
        </row>
        <row r="385">
          <cell r="A385" t="str">
            <v>NRD_158</v>
          </cell>
          <cell r="B385" t="str">
            <v>Garoua-Ngalbidje-II</v>
          </cell>
          <cell r="C385" t="str">
            <v>Good Grid + Solar + GE</v>
          </cell>
          <cell r="D385" t="str">
            <v>Camusat</v>
          </cell>
        </row>
        <row r="386">
          <cell r="A386" t="str">
            <v>NRD_159</v>
          </cell>
          <cell r="B386" t="str">
            <v>Garoua-Rte-Gashiga</v>
          </cell>
          <cell r="C386" t="str">
            <v>Medium Grid + Solar + GE</v>
          </cell>
          <cell r="D386" t="str">
            <v>Camusat</v>
          </cell>
        </row>
        <row r="387">
          <cell r="A387" t="str">
            <v>NRD_160</v>
          </cell>
          <cell r="B387" t="str">
            <v>Garoua-Hodango</v>
          </cell>
          <cell r="C387" t="str">
            <v>Hybrid Solar - S3</v>
          </cell>
          <cell r="D387" t="str">
            <v>Camusat</v>
          </cell>
        </row>
        <row r="388">
          <cell r="A388" t="str">
            <v>NRD_162</v>
          </cell>
          <cell r="B388" t="str">
            <v>Garoua-Sonayo</v>
          </cell>
          <cell r="C388" t="str">
            <v>Medium Grid + GE</v>
          </cell>
          <cell r="D388" t="str">
            <v>Camusat</v>
          </cell>
        </row>
        <row r="389">
          <cell r="A389" t="str">
            <v>NRD_163</v>
          </cell>
          <cell r="B389" t="str">
            <v>Garoua-Camp-Chinois-II</v>
          </cell>
          <cell r="C389" t="str">
            <v>Medium Grid + GE</v>
          </cell>
          <cell r="D389" t="str">
            <v>Camusat</v>
          </cell>
        </row>
        <row r="390">
          <cell r="A390" t="str">
            <v>NRD_167</v>
          </cell>
          <cell r="B390" t="str">
            <v>Bouba-Ndjida-Park</v>
          </cell>
          <cell r="C390" t="str">
            <v>Hybrid Solar - S3</v>
          </cell>
          <cell r="D390" t="str">
            <v>Camusat</v>
          </cell>
        </row>
        <row r="391">
          <cell r="A391" t="str">
            <v>NRD_168</v>
          </cell>
          <cell r="B391" t="str">
            <v>Reserve-Benoue</v>
          </cell>
          <cell r="C391" t="str">
            <v>Hybrid Solar - S3</v>
          </cell>
          <cell r="D391" t="str">
            <v>Camusat</v>
          </cell>
        </row>
        <row r="392">
          <cell r="A392" t="str">
            <v>NRD_171</v>
          </cell>
          <cell r="B392" t="str">
            <v>Pitchoumba</v>
          </cell>
          <cell r="C392" t="str">
            <v>Hybrid Solar - S3</v>
          </cell>
          <cell r="D392" t="str">
            <v>Camusat</v>
          </cell>
        </row>
        <row r="393">
          <cell r="A393" t="str">
            <v>NRD_172</v>
          </cell>
          <cell r="B393" t="str">
            <v>Sakdje</v>
          </cell>
          <cell r="C393" t="str">
            <v>Hybrid Solar - S3</v>
          </cell>
          <cell r="D393" t="str">
            <v>Camusat</v>
          </cell>
        </row>
        <row r="394">
          <cell r="A394" t="str">
            <v>NRD_174</v>
          </cell>
          <cell r="B394" t="str">
            <v>Gra-Stade-Omnisport Roumde-Adja</v>
          </cell>
          <cell r="C394" t="str">
            <v>Medium Grid + GE</v>
          </cell>
          <cell r="D394" t="str">
            <v>Camusat</v>
          </cell>
        </row>
        <row r="395">
          <cell r="A395" t="str">
            <v>NRD_175</v>
          </cell>
          <cell r="B395" t="str">
            <v>Garoua-H-Plateau</v>
          </cell>
          <cell r="C395" t="str">
            <v>Good Grid + GE</v>
          </cell>
          <cell r="D395" t="str">
            <v>Camusat</v>
          </cell>
        </row>
        <row r="396">
          <cell r="A396" t="str">
            <v>NRD_178</v>
          </cell>
          <cell r="B396" t="str">
            <v>Guider-Djamboutou</v>
          </cell>
          <cell r="C396" t="str">
            <v>Hybrid Solar - S3</v>
          </cell>
          <cell r="D396" t="str">
            <v>Camusat</v>
          </cell>
        </row>
        <row r="397">
          <cell r="A397" t="str">
            <v>NRD_180</v>
          </cell>
          <cell r="B397" t="str">
            <v>Tchollire-Centre</v>
          </cell>
          <cell r="C397" t="str">
            <v>HGB</v>
          </cell>
          <cell r="D397" t="str">
            <v>Camusat</v>
          </cell>
        </row>
        <row r="398">
          <cell r="A398" t="str">
            <v>NRD_183</v>
          </cell>
          <cell r="B398" t="str">
            <v>PITOA-II</v>
          </cell>
          <cell r="C398" t="str">
            <v>Hybrid Solar - S1</v>
          </cell>
          <cell r="D398" t="str">
            <v>Camusat</v>
          </cell>
        </row>
        <row r="399">
          <cell r="A399" t="str">
            <v>NRD_186</v>
          </cell>
          <cell r="B399" t="str">
            <v>Garoua-Bockle-II</v>
          </cell>
          <cell r="C399" t="str">
            <v>Medium Grid + GE</v>
          </cell>
          <cell r="D399" t="str">
            <v>Camusat</v>
          </cell>
        </row>
        <row r="400">
          <cell r="A400" t="str">
            <v>NRD_189</v>
          </cell>
          <cell r="B400" t="str">
            <v>CHR-Garoua</v>
          </cell>
          <cell r="C400" t="str">
            <v>Medium Grid + Solar + GE</v>
          </cell>
          <cell r="D400" t="str">
            <v>Camusat</v>
          </cell>
        </row>
        <row r="401">
          <cell r="A401" t="str">
            <v>NRD_810</v>
          </cell>
          <cell r="B401" t="str">
            <v>Tchollire-CRTV</v>
          </cell>
          <cell r="C401" t="str">
            <v>Pure Solar</v>
          </cell>
          <cell r="D401" t="str">
            <v>Camusat</v>
          </cell>
        </row>
        <row r="402">
          <cell r="A402" t="str">
            <v>NRO_001</v>
          </cell>
          <cell r="B402" t="str">
            <v>Akum</v>
          </cell>
          <cell r="C402" t="str">
            <v>Medium Grid + Solar + GE</v>
          </cell>
          <cell r="D402" t="str">
            <v>Camusat</v>
          </cell>
        </row>
        <row r="403">
          <cell r="A403" t="str">
            <v>NRO_005</v>
          </cell>
          <cell r="B403" t="str">
            <v>Nkambe</v>
          </cell>
          <cell r="C403" t="str">
            <v>Medium Grid + GE</v>
          </cell>
          <cell r="D403" t="str">
            <v>Camusat</v>
          </cell>
        </row>
        <row r="404">
          <cell r="A404" t="str">
            <v>NRO_008</v>
          </cell>
          <cell r="B404" t="str">
            <v>Bamenda-CRTV</v>
          </cell>
          <cell r="C404" t="str">
            <v>Good Grid + GE</v>
          </cell>
          <cell r="D404" t="str">
            <v>Camusat</v>
          </cell>
        </row>
        <row r="405">
          <cell r="A405" t="str">
            <v>NRO_016</v>
          </cell>
          <cell r="B405" t="str">
            <v>Bda-Agence</v>
          </cell>
          <cell r="C405" t="str">
            <v>Medium Grid + GE</v>
          </cell>
          <cell r="D405" t="str">
            <v>Camusat</v>
          </cell>
        </row>
        <row r="406">
          <cell r="A406" t="str">
            <v>NRO_037</v>
          </cell>
          <cell r="B406" t="str">
            <v>Kumbo</v>
          </cell>
          <cell r="C406" t="str">
            <v>Medium Grid + Solar + GE</v>
          </cell>
          <cell r="D406" t="str">
            <v>Camusat</v>
          </cell>
        </row>
        <row r="407">
          <cell r="A407" t="str">
            <v>NRO_111</v>
          </cell>
          <cell r="B407" t="str">
            <v>Jikejem-II</v>
          </cell>
          <cell r="C407" t="str">
            <v>Medium Grid + GE</v>
          </cell>
          <cell r="D407" t="str">
            <v>Camusat</v>
          </cell>
        </row>
        <row r="408">
          <cell r="A408" t="str">
            <v>NRO_140</v>
          </cell>
          <cell r="B408" t="str">
            <v>Bambui-II</v>
          </cell>
          <cell r="C408" t="str">
            <v>Medium Grid + GE</v>
          </cell>
          <cell r="D408" t="str">
            <v>Camusat</v>
          </cell>
        </row>
        <row r="409">
          <cell r="A409" t="str">
            <v>NRO_141</v>
          </cell>
          <cell r="B409" t="str">
            <v>Mankon-II</v>
          </cell>
          <cell r="C409" t="str">
            <v>Medium Grid + GE</v>
          </cell>
          <cell r="D409" t="str">
            <v>Camusat</v>
          </cell>
        </row>
        <row r="410">
          <cell r="A410" t="str">
            <v>OST_011</v>
          </cell>
          <cell r="B410" t="str">
            <v>Dschang</v>
          </cell>
          <cell r="C410" t="str">
            <v>Medium Grid + Solar + GE</v>
          </cell>
          <cell r="D410" t="str">
            <v>Camusat</v>
          </cell>
        </row>
        <row r="411">
          <cell r="A411" t="str">
            <v>OST_014</v>
          </cell>
          <cell r="B411" t="str">
            <v>mbouda</v>
          </cell>
          <cell r="C411" t="str">
            <v>Medium Grid + Solar + GE</v>
          </cell>
          <cell r="D411" t="str">
            <v>Camusat</v>
          </cell>
        </row>
        <row r="412">
          <cell r="A412" t="str">
            <v>OST_019</v>
          </cell>
          <cell r="B412" t="str">
            <v>Bfsam-Tamdja</v>
          </cell>
          <cell r="C412" t="str">
            <v>Good Grid + GE</v>
          </cell>
          <cell r="D412" t="str">
            <v>Camusat</v>
          </cell>
        </row>
        <row r="413">
          <cell r="A413" t="str">
            <v>OST_047</v>
          </cell>
          <cell r="B413" t="str">
            <v>foumban camtel</v>
          </cell>
          <cell r="C413" t="str">
            <v>Medium Grid + Solar + GE</v>
          </cell>
          <cell r="D413" t="str">
            <v>Camusat</v>
          </cell>
        </row>
        <row r="414">
          <cell r="A414" t="str">
            <v>OST_145</v>
          </cell>
          <cell r="B414" t="str">
            <v>Bangou-crtv</v>
          </cell>
          <cell r="C414" t="str">
            <v>Medium Grid + GE</v>
          </cell>
          <cell r="D414" t="str">
            <v>Camusat</v>
          </cell>
        </row>
        <row r="415">
          <cell r="A415" t="str">
            <v>OST_227</v>
          </cell>
          <cell r="B415" t="str">
            <v>Foumbot-Centre-Ville-II</v>
          </cell>
          <cell r="C415" t="str">
            <v>Medium Grid + GE</v>
          </cell>
          <cell r="D415" t="str">
            <v>Camusat</v>
          </cell>
        </row>
        <row r="416">
          <cell r="A416" t="str">
            <v>OST_228</v>
          </cell>
          <cell r="B416" t="str">
            <v>Foumbot ndoumben</v>
          </cell>
          <cell r="C416" t="str">
            <v>Hybrid Solar - S1</v>
          </cell>
          <cell r="D416" t="str">
            <v>Camusat</v>
          </cell>
        </row>
        <row r="417">
          <cell r="A417" t="str">
            <v>OST_229</v>
          </cell>
          <cell r="B417" t="str">
            <v>foumban njisse3</v>
          </cell>
          <cell r="C417" t="str">
            <v>HGB</v>
          </cell>
          <cell r="D417" t="str">
            <v>Camusat</v>
          </cell>
        </row>
        <row r="418">
          <cell r="A418" t="str">
            <v>OST_231</v>
          </cell>
          <cell r="B418" t="str">
            <v>toungang 2</v>
          </cell>
          <cell r="C418" t="str">
            <v>Good Grid + GE</v>
          </cell>
          <cell r="D418" t="str">
            <v>Camusat</v>
          </cell>
        </row>
        <row r="419">
          <cell r="A419" t="str">
            <v>OST_232</v>
          </cell>
          <cell r="B419" t="str">
            <v>Tyo2</v>
          </cell>
          <cell r="C419" t="str">
            <v>Good Grid + GE</v>
          </cell>
          <cell r="D419" t="str">
            <v>Camusat</v>
          </cell>
        </row>
        <row r="420">
          <cell r="A420" t="str">
            <v>OST_233</v>
          </cell>
          <cell r="B420" t="str">
            <v>Foumban-Kounga-II</v>
          </cell>
          <cell r="C420" t="str">
            <v>Medium Grid + GE</v>
          </cell>
          <cell r="D420" t="str">
            <v>Camusat</v>
          </cell>
        </row>
        <row r="421">
          <cell r="A421" t="str">
            <v>OST_235</v>
          </cell>
          <cell r="B421" t="str">
            <v>foumban Camtel 2</v>
          </cell>
          <cell r="C421" t="str">
            <v>Medium Grid + GE</v>
          </cell>
          <cell r="D421" t="str">
            <v>Camusat</v>
          </cell>
        </row>
        <row r="422">
          <cell r="A422" t="str">
            <v>OST_238</v>
          </cell>
          <cell r="B422" t="str">
            <v>Megom</v>
          </cell>
          <cell r="C422" t="str">
            <v>Good Grid no GE - 8h</v>
          </cell>
          <cell r="D422" t="str">
            <v>Camusat</v>
          </cell>
        </row>
        <row r="423">
          <cell r="A423" t="str">
            <v>OST_239</v>
          </cell>
          <cell r="B423" t="str">
            <v>Bandjoun iut</v>
          </cell>
          <cell r="C423" t="str">
            <v>Good Grid + GE</v>
          </cell>
          <cell r="D423" t="str">
            <v>Camusat</v>
          </cell>
        </row>
        <row r="424">
          <cell r="A424" t="str">
            <v>OST_240</v>
          </cell>
          <cell r="B424" t="str">
            <v>Bfsam-Ndiandam-II</v>
          </cell>
          <cell r="C424" t="str">
            <v>Good Grid + GE</v>
          </cell>
          <cell r="D424" t="str">
            <v>Camusat</v>
          </cell>
        </row>
        <row r="425">
          <cell r="A425" t="str">
            <v>OST_243</v>
          </cell>
          <cell r="B425" t="str">
            <v>Batcham</v>
          </cell>
          <cell r="C425" t="str">
            <v>HGB</v>
          </cell>
          <cell r="D425" t="str">
            <v>Camusat</v>
          </cell>
        </row>
        <row r="426">
          <cell r="A426" t="str">
            <v>OST_245</v>
          </cell>
          <cell r="B426" t="str">
            <v>Mankouotmbou</v>
          </cell>
          <cell r="C426" t="str">
            <v>Hybrid Solar - S3</v>
          </cell>
          <cell r="D426" t="str">
            <v>Camusat</v>
          </cell>
        </row>
        <row r="427">
          <cell r="A427" t="str">
            <v>OST_251</v>
          </cell>
          <cell r="B427" t="str">
            <v>FOREKE</v>
          </cell>
          <cell r="C427" t="str">
            <v>Medium Grid + GE</v>
          </cell>
          <cell r="D427" t="str">
            <v>Camusat</v>
          </cell>
        </row>
        <row r="428">
          <cell r="A428" t="str">
            <v>OST_254</v>
          </cell>
          <cell r="B428" t="str">
            <v>Bafou Dzimezo</v>
          </cell>
          <cell r="C428" t="str">
            <v>Hybrid Solar - S2</v>
          </cell>
          <cell r="D428" t="str">
            <v>Camusat</v>
          </cell>
        </row>
        <row r="429">
          <cell r="A429" t="str">
            <v>OST_257</v>
          </cell>
          <cell r="B429" t="str">
            <v>Babete</v>
          </cell>
          <cell r="C429" t="str">
            <v>Hybrid Solar - S3</v>
          </cell>
          <cell r="D429" t="str">
            <v>Camusat</v>
          </cell>
        </row>
        <row r="430">
          <cell r="A430" t="str">
            <v>OST_258</v>
          </cell>
          <cell r="B430" t="str">
            <v>Badenkop</v>
          </cell>
          <cell r="C430" t="str">
            <v>Good Grid + GE</v>
          </cell>
          <cell r="D430" t="str">
            <v>Camusat</v>
          </cell>
        </row>
        <row r="431">
          <cell r="A431" t="str">
            <v>OST_259</v>
          </cell>
          <cell r="B431" t="str">
            <v>Bapa</v>
          </cell>
          <cell r="C431" t="str">
            <v>Hybrid Solar - S1</v>
          </cell>
          <cell r="D431" t="str">
            <v>Camusat</v>
          </cell>
        </row>
        <row r="432">
          <cell r="A432" t="str">
            <v>OST_260</v>
          </cell>
          <cell r="B432" t="str">
            <v>Bamena</v>
          </cell>
          <cell r="C432" t="str">
            <v>HGB</v>
          </cell>
          <cell r="D432" t="str">
            <v>Camusat</v>
          </cell>
        </row>
        <row r="433">
          <cell r="A433" t="str">
            <v>OST_261</v>
          </cell>
          <cell r="B433" t="str">
            <v>Lemla</v>
          </cell>
          <cell r="C433" t="str">
            <v>Hybrid Solar - S3</v>
          </cell>
          <cell r="D433" t="str">
            <v>Camusat</v>
          </cell>
        </row>
        <row r="434">
          <cell r="A434" t="str">
            <v>OST_262</v>
          </cell>
          <cell r="B434" t="str">
            <v>zemda</v>
          </cell>
          <cell r="C434" t="str">
            <v>Hybrid Solar - S3</v>
          </cell>
          <cell r="D434" t="str">
            <v>Camusat</v>
          </cell>
        </row>
        <row r="435">
          <cell r="A435" t="str">
            <v>OST_268</v>
          </cell>
          <cell r="B435" t="str">
            <v>Bfsam-Toungan-Lycee</v>
          </cell>
          <cell r="C435" t="str">
            <v>Good Grid + GE</v>
          </cell>
          <cell r="D435" t="str">
            <v>Camusat</v>
          </cell>
        </row>
        <row r="436">
          <cell r="A436" t="str">
            <v>OST_270</v>
          </cell>
          <cell r="B436" t="str">
            <v>Bfsam-Ndiandam-School</v>
          </cell>
          <cell r="C436" t="str">
            <v>Good Grid no GE - 8h</v>
          </cell>
          <cell r="D436" t="str">
            <v>Camusat</v>
          </cell>
        </row>
        <row r="437">
          <cell r="A437" t="str">
            <v>OST_272</v>
          </cell>
          <cell r="B437" t="str">
            <v>Mamegnam</v>
          </cell>
          <cell r="C437" t="str">
            <v>Hybrid Solar - S3</v>
          </cell>
          <cell r="D437" t="str">
            <v>Camusat</v>
          </cell>
        </row>
        <row r="438">
          <cell r="A438" t="str">
            <v>OST_273</v>
          </cell>
          <cell r="B438" t="str">
            <v>Bato</v>
          </cell>
          <cell r="C438" t="str">
            <v>Medium Grid + GE</v>
          </cell>
          <cell r="D438" t="str">
            <v>Camusat</v>
          </cell>
        </row>
        <row r="439">
          <cell r="A439" t="str">
            <v>OST_274</v>
          </cell>
          <cell r="B439" t="str">
            <v>Bamoungoum</v>
          </cell>
          <cell r="C439" t="str">
            <v>Good Grid + GE</v>
          </cell>
          <cell r="D439" t="str">
            <v>Camusat</v>
          </cell>
        </row>
        <row r="440">
          <cell r="A440" t="str">
            <v>OST_275</v>
          </cell>
          <cell r="B440" t="str">
            <v>MALANDEN</v>
          </cell>
          <cell r="C440" t="str">
            <v>Hybrid Solar - S3</v>
          </cell>
          <cell r="D440" t="str">
            <v>Camusat</v>
          </cell>
        </row>
        <row r="441">
          <cell r="A441" t="str">
            <v>OST_276</v>
          </cell>
          <cell r="B441" t="str">
            <v>Bandjoun-Marche-Hiala</v>
          </cell>
          <cell r="C441" t="str">
            <v>Medium Grid + GE</v>
          </cell>
          <cell r="D441" t="str">
            <v>Camusat</v>
          </cell>
        </row>
        <row r="442">
          <cell r="A442" t="str">
            <v>OST_277</v>
          </cell>
          <cell r="B442" t="str">
            <v>Batoufam-Chefferie</v>
          </cell>
          <cell r="C442" t="str">
            <v>Medium Grid + GE</v>
          </cell>
          <cell r="D442" t="str">
            <v>Camusat</v>
          </cell>
        </row>
        <row r="443">
          <cell r="A443" t="str">
            <v>OST_282</v>
          </cell>
          <cell r="B443" t="str">
            <v>BAHAM-NGOUGOUM</v>
          </cell>
          <cell r="C443" t="str">
            <v>Bad Grid + GE</v>
          </cell>
          <cell r="D443" t="str">
            <v>Camusat</v>
          </cell>
        </row>
        <row r="444">
          <cell r="A444" t="str">
            <v>OST_283</v>
          </cell>
          <cell r="B444" t="str">
            <v>Baligam</v>
          </cell>
          <cell r="C444" t="str">
            <v>Hybrid Solar - S3</v>
          </cell>
          <cell r="D444" t="str">
            <v>Camusat</v>
          </cell>
        </row>
        <row r="445">
          <cell r="A445" t="str">
            <v>OST_286</v>
          </cell>
          <cell r="B445" t="str">
            <v>Banka</v>
          </cell>
          <cell r="C445" t="str">
            <v>Medium Grid + GE</v>
          </cell>
          <cell r="D445" t="str">
            <v>Camusat</v>
          </cell>
        </row>
        <row r="446">
          <cell r="A446" t="str">
            <v>OST_290</v>
          </cell>
          <cell r="B446" t="str">
            <v>Batsa'a</v>
          </cell>
          <cell r="C446" t="str">
            <v>Hybrid Solar - S3</v>
          </cell>
          <cell r="D446" t="str">
            <v>Camusat</v>
          </cell>
        </row>
        <row r="447">
          <cell r="A447" t="str">
            <v>OST_291</v>
          </cell>
          <cell r="B447" t="str">
            <v>Bafoussam Tayim II</v>
          </cell>
          <cell r="C447" t="str">
            <v>Good Grid no GE - 8h</v>
          </cell>
          <cell r="D447" t="str">
            <v>Camusat</v>
          </cell>
        </row>
        <row r="448">
          <cell r="A448" t="str">
            <v>OST_293</v>
          </cell>
          <cell r="B448" t="str">
            <v>Mansouen</v>
          </cell>
          <cell r="C448" t="str">
            <v>Hybrid Solar - S3</v>
          </cell>
          <cell r="D448" t="str">
            <v>Camusat</v>
          </cell>
        </row>
        <row r="449">
          <cell r="A449" t="str">
            <v>OST_294</v>
          </cell>
          <cell r="B449" t="str">
            <v>Bangoua-Nouveau-CAMTEL</v>
          </cell>
          <cell r="C449" t="str">
            <v>Hybrid Solar - S3</v>
          </cell>
          <cell r="D449" t="str">
            <v>Camusat</v>
          </cell>
        </row>
        <row r="450">
          <cell r="A450" t="str">
            <v>OST_296</v>
          </cell>
          <cell r="B450" t="str">
            <v>Hopital-Mbouo</v>
          </cell>
          <cell r="C450" t="str">
            <v>Medium Grid + GE</v>
          </cell>
          <cell r="D450" t="str">
            <v>Camusat</v>
          </cell>
        </row>
        <row r="451">
          <cell r="A451" t="str">
            <v>OST_297</v>
          </cell>
          <cell r="B451" t="str">
            <v>Mbouda-Marche-Ignames</v>
          </cell>
          <cell r="C451" t="str">
            <v>Hybrid Solar - S1</v>
          </cell>
          <cell r="D451" t="str">
            <v>Camusat</v>
          </cell>
        </row>
        <row r="452">
          <cell r="A452" t="str">
            <v>OST_298</v>
          </cell>
          <cell r="B452" t="str">
            <v>Bamendjou-II</v>
          </cell>
          <cell r="C452" t="str">
            <v>Hybrid Solar - S3</v>
          </cell>
          <cell r="D452" t="str">
            <v>Camusat</v>
          </cell>
        </row>
        <row r="453">
          <cell r="A453" t="str">
            <v>OST_299</v>
          </cell>
          <cell r="B453" t="str">
            <v>Bansoa-II</v>
          </cell>
          <cell r="C453" t="str">
            <v>Hybrid Solar - S3</v>
          </cell>
          <cell r="D453" t="str">
            <v>Camusat</v>
          </cell>
        </row>
        <row r="454">
          <cell r="A454" t="str">
            <v>OST_303</v>
          </cell>
          <cell r="B454" t="str">
            <v>Badoumguia</v>
          </cell>
          <cell r="C454" t="str">
            <v>Hybrid Solar - S3</v>
          </cell>
          <cell r="D454" t="str">
            <v>Camusat</v>
          </cell>
        </row>
        <row r="455">
          <cell r="A455" t="str">
            <v>OST_306</v>
          </cell>
          <cell r="B455" t="str">
            <v>BTS mobile Tagidor</v>
          </cell>
          <cell r="C455" t="str">
            <v>Medium Grid + GE</v>
          </cell>
          <cell r="D455" t="str">
            <v>Camusat</v>
          </cell>
        </row>
        <row r="456">
          <cell r="A456" t="str">
            <v>OST_307</v>
          </cell>
          <cell r="B456" t="str">
            <v>Bafoussam-CHR</v>
          </cell>
          <cell r="C456" t="str">
            <v>Medium Grid + GE</v>
          </cell>
          <cell r="D456" t="str">
            <v>Camusat</v>
          </cell>
        </row>
        <row r="457">
          <cell r="A457" t="str">
            <v>OST_316</v>
          </cell>
          <cell r="B457" t="str">
            <v xml:space="preserve">Didango </v>
          </cell>
          <cell r="C457" t="str">
            <v>Hybrid Solar S3</v>
          </cell>
          <cell r="D457" t="str">
            <v>Camusat</v>
          </cell>
        </row>
        <row r="458">
          <cell r="A458" t="str">
            <v>SUD_003</v>
          </cell>
          <cell r="B458" t="str">
            <v>Meyomessala</v>
          </cell>
          <cell r="C458" t="str">
            <v>Good Grid + Solar + GE</v>
          </cell>
          <cell r="D458" t="str">
            <v>Camusat</v>
          </cell>
        </row>
        <row r="459">
          <cell r="A459" t="str">
            <v>SUD_009</v>
          </cell>
          <cell r="B459" t="str">
            <v>EBANGA EWOULOU</v>
          </cell>
          <cell r="C459" t="str">
            <v>Bad Grid + GE</v>
          </cell>
          <cell r="D459" t="str">
            <v>Camusat</v>
          </cell>
        </row>
        <row r="460">
          <cell r="A460" t="str">
            <v>SUD_010</v>
          </cell>
          <cell r="B460" t="str">
            <v>Kribi-Crtv</v>
          </cell>
          <cell r="C460" t="str">
            <v>Good Grid + GE</v>
          </cell>
          <cell r="D460" t="str">
            <v>Camusat</v>
          </cell>
        </row>
        <row r="461">
          <cell r="A461" t="str">
            <v>SUD_014</v>
          </cell>
          <cell r="B461" t="str">
            <v>Djoum</v>
          </cell>
          <cell r="C461" t="str">
            <v>Medium Grid + Solar + GE</v>
          </cell>
          <cell r="D461" t="str">
            <v>Camusat</v>
          </cell>
        </row>
        <row r="462">
          <cell r="A462" t="str">
            <v>SUD_018</v>
          </cell>
          <cell r="B462" t="str">
            <v>Sangmelima CRTV</v>
          </cell>
          <cell r="C462" t="str">
            <v>Medium Grid + Solar + GE</v>
          </cell>
          <cell r="D462" t="str">
            <v>Camusat</v>
          </cell>
        </row>
        <row r="463">
          <cell r="A463" t="str">
            <v>SUD_019</v>
          </cell>
          <cell r="B463" t="str">
            <v>EBANGA EWOULOU NEW</v>
          </cell>
          <cell r="C463" t="str">
            <v>Bad Grid + GE</v>
          </cell>
          <cell r="D463" t="str">
            <v>Camusat</v>
          </cell>
        </row>
        <row r="464">
          <cell r="A464" t="str">
            <v>SUD_055</v>
          </cell>
          <cell r="B464" t="str">
            <v>Sud Hévéa</v>
          </cell>
          <cell r="C464" t="str">
            <v>Good Grid no GE - 8h</v>
          </cell>
          <cell r="D464" t="str">
            <v>Camusat</v>
          </cell>
        </row>
        <row r="465">
          <cell r="A465" t="str">
            <v>SUD_071</v>
          </cell>
          <cell r="B465" t="str">
            <v>Kribi-Bassiki</v>
          </cell>
          <cell r="C465" t="str">
            <v>Good Grid no GE - 8h</v>
          </cell>
          <cell r="D465" t="str">
            <v>Camusat</v>
          </cell>
        </row>
        <row r="466">
          <cell r="A466" t="str">
            <v>SUD_073</v>
          </cell>
          <cell r="B466" t="str">
            <v>KYE-OSSI</v>
          </cell>
          <cell r="C466" t="str">
            <v>HGB</v>
          </cell>
          <cell r="D466" t="str">
            <v>Camusat</v>
          </cell>
        </row>
        <row r="467">
          <cell r="A467" t="str">
            <v>SUD_078</v>
          </cell>
          <cell r="B467" t="str">
            <v>Mengbwa</v>
          </cell>
          <cell r="C467" t="str">
            <v>Bad Grid + GE</v>
          </cell>
          <cell r="D467" t="str">
            <v>Camusat</v>
          </cell>
        </row>
        <row r="468">
          <cell r="A468" t="str">
            <v>SUD_079</v>
          </cell>
          <cell r="B468" t="str">
            <v xml:space="preserve">Kribi-Londji </v>
          </cell>
          <cell r="C468" t="str">
            <v>Medium Grid + Solar + GE</v>
          </cell>
          <cell r="D468" t="str">
            <v>Camusat</v>
          </cell>
        </row>
        <row r="469">
          <cell r="A469" t="str">
            <v>SUD_081</v>
          </cell>
          <cell r="B469" t="str">
            <v>Kribi-Ndjibo</v>
          </cell>
          <cell r="C469" t="str">
            <v>Good Grid + Solar + GE</v>
          </cell>
          <cell r="D469" t="str">
            <v>Camusat</v>
          </cell>
        </row>
        <row r="470">
          <cell r="A470" t="str">
            <v>SUD_083</v>
          </cell>
          <cell r="B470" t="str">
            <v>Ebolowa-Agence-New</v>
          </cell>
          <cell r="C470" t="str">
            <v>Good Grid + GE</v>
          </cell>
          <cell r="D470" t="str">
            <v>Camusat</v>
          </cell>
        </row>
        <row r="471">
          <cell r="A471" t="str">
            <v>SUD_085</v>
          </cell>
          <cell r="B471" t="str">
            <v>Campo-Maan</v>
          </cell>
          <cell r="C471" t="str">
            <v>Hybrid Solar - S3</v>
          </cell>
          <cell r="D471" t="str">
            <v>Camusat</v>
          </cell>
        </row>
        <row r="472">
          <cell r="A472" t="str">
            <v>SUD_086</v>
          </cell>
          <cell r="B472" t="str">
            <v>Lende-Kribi</v>
          </cell>
          <cell r="C472" t="str">
            <v>HGB</v>
          </cell>
          <cell r="D472" t="str">
            <v>Camusat</v>
          </cell>
        </row>
        <row r="473">
          <cell r="A473" t="str">
            <v>SUD_088</v>
          </cell>
          <cell r="B473" t="str">
            <v>Nkomezap-Camtel</v>
          </cell>
          <cell r="C473" t="str">
            <v>Medium Grid + GE</v>
          </cell>
          <cell r="D473" t="str">
            <v>Camusat</v>
          </cell>
        </row>
        <row r="474">
          <cell r="A474" t="str">
            <v>SUD_090</v>
          </cell>
          <cell r="B474" t="str">
            <v>Mabenanga-Kribi</v>
          </cell>
          <cell r="C474" t="str">
            <v>HGB</v>
          </cell>
          <cell r="D474" t="str">
            <v>Camusat</v>
          </cell>
        </row>
        <row r="475">
          <cell r="A475" t="str">
            <v>SUD_091</v>
          </cell>
          <cell r="B475" t="str">
            <v>SS Kribi-Laigon (SS hotel laigon)</v>
          </cell>
          <cell r="C475" t="str">
            <v>Good Grid no GE - 8h</v>
          </cell>
          <cell r="D475" t="str">
            <v>Camusat</v>
          </cell>
        </row>
        <row r="476">
          <cell r="A476" t="str">
            <v>SUD_092</v>
          </cell>
          <cell r="B476" t="str">
            <v>Port_Autonome_Kribi</v>
          </cell>
          <cell r="C476" t="str">
            <v>Good Grid no GE - 8h</v>
          </cell>
          <cell r="D476" t="str">
            <v>Camusat</v>
          </cell>
        </row>
        <row r="477">
          <cell r="A477" t="str">
            <v>SUD_093</v>
          </cell>
          <cell r="B477" t="str">
            <v>Kribi-Bwambe-II</v>
          </cell>
          <cell r="C477" t="str">
            <v>Good Grid + GE</v>
          </cell>
          <cell r="D477" t="str">
            <v>Camusat</v>
          </cell>
        </row>
        <row r="478">
          <cell r="A478" t="str">
            <v>SUD_094</v>
          </cell>
          <cell r="B478" t="str">
            <v>Kribi-gd-Batanga2</v>
          </cell>
          <cell r="C478" t="str">
            <v>Good Grid + GE</v>
          </cell>
          <cell r="D478" t="str">
            <v>Camusat</v>
          </cell>
        </row>
        <row r="479">
          <cell r="A479" t="str">
            <v>SUD_095</v>
          </cell>
          <cell r="B479" t="str">
            <v xml:space="preserve">Kribi-Makao </v>
          </cell>
          <cell r="C479" t="str">
            <v>Good Grid + GE</v>
          </cell>
          <cell r="D479" t="str">
            <v>Camusat</v>
          </cell>
        </row>
        <row r="480">
          <cell r="A480" t="str">
            <v>SUD_096</v>
          </cell>
          <cell r="B480" t="str">
            <v xml:space="preserve">Kribi-Ndombe-II </v>
          </cell>
          <cell r="C480" t="str">
            <v>Good Grid + Solar + GE</v>
          </cell>
          <cell r="D480" t="str">
            <v>Camusat</v>
          </cell>
        </row>
        <row r="481">
          <cell r="A481" t="str">
            <v>SUD_097</v>
          </cell>
          <cell r="B481" t="str">
            <v>Ebolowa-SIM</v>
          </cell>
          <cell r="C481" t="str">
            <v>Good Grid + GE</v>
          </cell>
          <cell r="D481" t="str">
            <v>Camusat</v>
          </cell>
        </row>
        <row r="482">
          <cell r="A482" t="str">
            <v>SUD_098</v>
          </cell>
          <cell r="B482" t="str">
            <v>Dikoum-CAMTEL</v>
          </cell>
          <cell r="C482" t="str">
            <v>Good Grid no GE - 12h</v>
          </cell>
          <cell r="D482" t="str">
            <v>Camusat</v>
          </cell>
        </row>
        <row r="483">
          <cell r="A483" t="str">
            <v>SUD_099</v>
          </cell>
          <cell r="B483" t="str">
            <v>Mimbo</v>
          </cell>
          <cell r="C483" t="str">
            <v>HGB</v>
          </cell>
          <cell r="D483" t="str">
            <v>Camusat</v>
          </cell>
        </row>
        <row r="484">
          <cell r="A484" t="str">
            <v>SUD_100</v>
          </cell>
          <cell r="B484" t="str">
            <v>Ebolowa-Elat-II</v>
          </cell>
          <cell r="C484" t="str">
            <v>Medium Grid + GE</v>
          </cell>
          <cell r="D484" t="str">
            <v>Camusat</v>
          </cell>
        </row>
        <row r="485">
          <cell r="A485" t="str">
            <v>SUD_103</v>
          </cell>
          <cell r="B485" t="str">
            <v>Sangmelima-Stade-Municipal</v>
          </cell>
          <cell r="C485" t="str">
            <v>Bad Grid + GE</v>
          </cell>
          <cell r="D485" t="str">
            <v>Camusat</v>
          </cell>
        </row>
        <row r="486">
          <cell r="A486" t="str">
            <v>SUD_106</v>
          </cell>
          <cell r="B486" t="str">
            <v>Messok</v>
          </cell>
          <cell r="C486" t="str">
            <v>Hybrid Solar - S3</v>
          </cell>
          <cell r="D486" t="str">
            <v>Camusat</v>
          </cell>
        </row>
        <row r="487">
          <cell r="A487" t="str">
            <v>SUD_117</v>
          </cell>
          <cell r="B487" t="str">
            <v>Meyo-Nkoulou</v>
          </cell>
          <cell r="C487" t="str">
            <v>Hybrid Solar - S3</v>
          </cell>
          <cell r="D487" t="str">
            <v>Camusat</v>
          </cell>
        </row>
        <row r="488">
          <cell r="A488" t="str">
            <v>SUD_126</v>
          </cell>
          <cell r="B488" t="str">
            <v>Mekotto</v>
          </cell>
          <cell r="C488" t="str">
            <v>Hybrid Solar S3</v>
          </cell>
          <cell r="D488" t="str">
            <v>Camusat</v>
          </cell>
        </row>
        <row r="489">
          <cell r="A489" t="str">
            <v>SUD_135</v>
          </cell>
          <cell r="B489" t="str">
            <v>Petit-Zambi</v>
          </cell>
          <cell r="C489" t="str">
            <v>Hybrid Solar - S3</v>
          </cell>
          <cell r="D489" t="str">
            <v>Camusat</v>
          </cell>
        </row>
        <row r="490">
          <cell r="A490" t="str">
            <v>SUD_243</v>
          </cell>
          <cell r="B490" t="str">
            <v>Yembon</v>
          </cell>
          <cell r="C490" t="str">
            <v>HGB</v>
          </cell>
          <cell r="D490" t="str">
            <v>Camusat</v>
          </cell>
        </row>
        <row r="491">
          <cell r="A491" t="str">
            <v>SUD_257</v>
          </cell>
          <cell r="B491" t="str">
            <v>MEMVE ELE CAMTEL</v>
          </cell>
          <cell r="C491" t="str">
            <v>Hybrid Solar - S3</v>
          </cell>
          <cell r="D491" t="str">
            <v>Camusat</v>
          </cell>
        </row>
        <row r="492">
          <cell r="A492" t="str">
            <v>SUD_260</v>
          </cell>
          <cell r="B492" t="str">
            <v>Sangmelima Château</v>
          </cell>
          <cell r="C492" t="str">
            <v>Good Grid + GE</v>
          </cell>
          <cell r="D492" t="str">
            <v>Camusat</v>
          </cell>
        </row>
        <row r="493">
          <cell r="A493" t="str">
            <v>SUD_800</v>
          </cell>
          <cell r="B493" t="str">
            <v>Lolodorf</v>
          </cell>
          <cell r="C493" t="str">
            <v>Hybrid Solar S3</v>
          </cell>
          <cell r="D493" t="str">
            <v>Camusat</v>
          </cell>
        </row>
        <row r="494">
          <cell r="A494" t="str">
            <v>SUO_009</v>
          </cell>
          <cell r="B494" t="str">
            <v>Mamfe</v>
          </cell>
          <cell r="C494" t="str">
            <v>Bad Grid + GE</v>
          </cell>
          <cell r="D494" t="str">
            <v>Camusat</v>
          </cell>
        </row>
        <row r="495">
          <cell r="A495" t="str">
            <v>SUO_022</v>
          </cell>
          <cell r="B495" t="str">
            <v>Nguti</v>
          </cell>
          <cell r="C495" t="str">
            <v>Hybrid Solar S3</v>
          </cell>
          <cell r="D495" t="str">
            <v>Camusat</v>
          </cell>
        </row>
        <row r="496">
          <cell r="A496" t="str">
            <v>SUO_034</v>
          </cell>
          <cell r="B496" t="str">
            <v>Kurume</v>
          </cell>
          <cell r="C496" t="str">
            <v>Hybrid Solar S3</v>
          </cell>
          <cell r="D496" t="str">
            <v>Camusat</v>
          </cell>
        </row>
        <row r="497">
          <cell r="A497" t="str">
            <v>SUO_080</v>
          </cell>
          <cell r="B497" t="str">
            <v>Limbe-Bimbia-CRTV</v>
          </cell>
          <cell r="C497" t="str">
            <v>Medium Grid + Solar + GE</v>
          </cell>
          <cell r="D497" t="str">
            <v>Camusat</v>
          </cell>
        </row>
        <row r="498">
          <cell r="A498" t="str">
            <v>SUO_164</v>
          </cell>
          <cell r="B498" t="str">
            <v>Mutenguene-E-Police</v>
          </cell>
          <cell r="C498" t="str">
            <v>Medium Grid + Solar + GE</v>
          </cell>
          <cell r="D498" t="str">
            <v>Camusat</v>
          </cell>
        </row>
        <row r="499">
          <cell r="A499" t="str">
            <v>SUO_171</v>
          </cell>
          <cell r="B499" t="str">
            <v>SONARA</v>
          </cell>
          <cell r="C499" t="str">
            <v>Medium Grid + GE</v>
          </cell>
          <cell r="D499" t="str">
            <v>Camusat</v>
          </cell>
        </row>
        <row r="500">
          <cell r="A500" t="str">
            <v>SUO_173</v>
          </cell>
          <cell r="B500" t="str">
            <v>Jabane</v>
          </cell>
          <cell r="C500" t="str">
            <v>Good Grid no GE - 8h</v>
          </cell>
          <cell r="D500" t="str">
            <v>Camusat</v>
          </cell>
        </row>
        <row r="501">
          <cell r="A501" t="str">
            <v>SUO_226</v>
          </cell>
          <cell r="B501" t="str">
            <v>Buea-CAMTEL</v>
          </cell>
          <cell r="C501" t="str">
            <v>Good Grid no GE - 8h</v>
          </cell>
          <cell r="D501" t="str">
            <v>Camusat</v>
          </cell>
        </row>
        <row r="502">
          <cell r="A502" t="str">
            <v>SUO_227</v>
          </cell>
          <cell r="B502" t="str">
            <v>Limbe-Batoke</v>
          </cell>
          <cell r="C502" t="str">
            <v>Good Grid no GE - 8h</v>
          </cell>
          <cell r="D502" t="str">
            <v>Camusat</v>
          </cell>
        </row>
        <row r="503">
          <cell r="A503" t="str">
            <v>SUO_232</v>
          </cell>
          <cell r="B503" t="str">
            <v>Buea-Birtingui-Road</v>
          </cell>
          <cell r="C503" t="str">
            <v>Medium Grid + GE</v>
          </cell>
          <cell r="D503" t="str">
            <v>Camusat</v>
          </cell>
        </row>
        <row r="504">
          <cell r="A504" t="str">
            <v>SUO_233</v>
          </cell>
          <cell r="B504" t="str">
            <v>Limbe-Legend-Inn</v>
          </cell>
          <cell r="C504" t="str">
            <v>Medium Grid + GE</v>
          </cell>
          <cell r="D504" t="str">
            <v>Camusat</v>
          </cell>
        </row>
        <row r="505">
          <cell r="A505" t="str">
            <v>SUO_234</v>
          </cell>
          <cell r="B505" t="str">
            <v>Limbe-Mile_1</v>
          </cell>
          <cell r="C505" t="str">
            <v>Medium Grid + GE</v>
          </cell>
          <cell r="D505" t="str">
            <v>Camusat</v>
          </cell>
        </row>
        <row r="506">
          <cell r="A506" t="str">
            <v>SUO_235</v>
          </cell>
          <cell r="B506" t="str">
            <v>Limbe-Ngueme</v>
          </cell>
          <cell r="C506" t="str">
            <v>Medium Grid + GE</v>
          </cell>
          <cell r="D506" t="str">
            <v>Camusat</v>
          </cell>
        </row>
        <row r="507">
          <cell r="A507" t="str">
            <v>SUO_236</v>
          </cell>
          <cell r="B507" t="str">
            <v>White-Star-Hotel</v>
          </cell>
          <cell r="C507" t="str">
            <v>Medium Grid + GE</v>
          </cell>
          <cell r="D507" t="str">
            <v>Camusat</v>
          </cell>
        </row>
        <row r="508">
          <cell r="A508" t="str">
            <v>SUO_240</v>
          </cell>
          <cell r="B508" t="str">
            <v>Buea-Street2</v>
          </cell>
          <cell r="C508" t="str">
            <v>Medium Grid + GE</v>
          </cell>
          <cell r="D508" t="str">
            <v>Camusat</v>
          </cell>
        </row>
        <row r="509">
          <cell r="A509" t="str">
            <v>SUO_241</v>
          </cell>
          <cell r="B509" t="str">
            <v>Buea-Prime22</v>
          </cell>
          <cell r="C509" t="str">
            <v>Medium Grid + GE</v>
          </cell>
          <cell r="D509" t="str">
            <v>Camusat</v>
          </cell>
        </row>
        <row r="510">
          <cell r="A510" t="str">
            <v>SUO_245</v>
          </cell>
          <cell r="B510" t="str">
            <v>Mamfe Camtel</v>
          </cell>
          <cell r="C510" t="str">
            <v>Medium Grid + GE</v>
          </cell>
          <cell r="D510" t="str">
            <v>Camusat</v>
          </cell>
        </row>
        <row r="511">
          <cell r="A511" t="str">
            <v>LIT_769</v>
          </cell>
          <cell r="B511" t="str">
            <v>Kake</v>
          </cell>
          <cell r="C511" t="str">
            <v>Hybrid Solar - S3</v>
          </cell>
          <cell r="D511" t="str">
            <v>Camusat</v>
          </cell>
        </row>
        <row r="512">
          <cell r="A512" t="str">
            <v>SUD_130</v>
          </cell>
          <cell r="B512" t="str">
            <v>Nintyaminyoumin</v>
          </cell>
          <cell r="C512" t="str">
            <v>Hybrid Solar - S3</v>
          </cell>
          <cell r="D512" t="str">
            <v>Camusat</v>
          </cell>
        </row>
        <row r="513">
          <cell r="A513" t="str">
            <v>LIT_640</v>
          </cell>
          <cell r="B513" t="str">
            <v>Port-SUD remplace Lendi chefferie-2_LIT_774_TO</v>
          </cell>
          <cell r="C513" t="str">
            <v>Good Grid + GE</v>
          </cell>
          <cell r="D513" t="str">
            <v>Camusat</v>
          </cell>
        </row>
        <row r="514">
          <cell r="A514" t="str">
            <v>ADM_182</v>
          </cell>
          <cell r="B514" t="str">
            <v>Toumbouroum</v>
          </cell>
          <cell r="C514" t="str">
            <v>Hybrid Solar - S3</v>
          </cell>
          <cell r="D514" t="str">
            <v>Camusat</v>
          </cell>
        </row>
        <row r="515">
          <cell r="A515" t="str">
            <v>SUD_128</v>
          </cell>
          <cell r="B515" t="str">
            <v>Kribi-Lolo</v>
          </cell>
          <cell r="C515" t="str">
            <v>Hybrid Solar - S3</v>
          </cell>
          <cell r="D515" t="str">
            <v>Camusat</v>
          </cell>
        </row>
        <row r="516">
          <cell r="A516" t="str">
            <v>CTR_906</v>
          </cell>
          <cell r="B516" t="str">
            <v>Obokoué I</v>
          </cell>
          <cell r="C516" t="str">
            <v>Hybrid Solar - S3</v>
          </cell>
          <cell r="D516" t="str">
            <v>Camusat</v>
          </cell>
        </row>
        <row r="517">
          <cell r="A517" t="str">
            <v>ADM_183</v>
          </cell>
          <cell r="B517" t="str">
            <v>BAWA</v>
          </cell>
          <cell r="C517" t="str">
            <v>Hybrid Solar - S3</v>
          </cell>
          <cell r="D517" t="str">
            <v>Camusat</v>
          </cell>
        </row>
        <row r="518">
          <cell r="A518" t="str">
            <v>CTR_892</v>
          </cell>
          <cell r="B518" t="str">
            <v>SANGLA</v>
          </cell>
          <cell r="C518" t="str">
            <v>Hybrid Solar - S3</v>
          </cell>
          <cell r="D518" t="str">
            <v>Camusat</v>
          </cell>
        </row>
        <row r="519">
          <cell r="A519" t="str">
            <v>EXN_272</v>
          </cell>
          <cell r="B519" t="str">
            <v>Doulek</v>
          </cell>
          <cell r="C519" t="str">
            <v>Hybrid Solar - S3</v>
          </cell>
          <cell r="D519" t="str">
            <v>Camusat</v>
          </cell>
        </row>
        <row r="520">
          <cell r="A520" t="str">
            <v>ADM_185</v>
          </cell>
          <cell r="B520" t="str">
            <v>Bembaran-Camtel</v>
          </cell>
          <cell r="C520" t="str">
            <v>Hybrid Solar - S3</v>
          </cell>
          <cell r="D520" t="str">
            <v>Camusat</v>
          </cell>
        </row>
        <row r="521">
          <cell r="A521" t="str">
            <v>SUD_122</v>
          </cell>
          <cell r="B521" t="str">
            <v>Nsimalen-Melen</v>
          </cell>
          <cell r="C521" t="str">
            <v>Hybrid Solar - S3</v>
          </cell>
          <cell r="D521" t="str">
            <v>Camusat</v>
          </cell>
        </row>
        <row r="522">
          <cell r="A522" t="str">
            <v>SUD_124</v>
          </cell>
          <cell r="B522" t="str">
            <v xml:space="preserve">Meyo-Elie </v>
          </cell>
          <cell r="C522" t="str">
            <v>Hybrid Solar - S3</v>
          </cell>
          <cell r="D522" t="str">
            <v>Camusat</v>
          </cell>
        </row>
        <row r="523">
          <cell r="A523" t="str">
            <v>LIT_825</v>
          </cell>
          <cell r="B523" t="str">
            <v>Camp -Bertaud</v>
          </cell>
          <cell r="C523" t="str">
            <v>Good Grid no GE - 8h</v>
          </cell>
          <cell r="D523" t="str">
            <v>Camusat</v>
          </cell>
        </row>
        <row r="524">
          <cell r="A524" t="str">
            <v>OST_310</v>
          </cell>
          <cell r="B524" t="str">
            <v>Bamendou-II</v>
          </cell>
          <cell r="C524" t="str">
            <v>Hybrid Solar - S3</v>
          </cell>
          <cell r="D524" t="str">
            <v>Camusat</v>
          </cell>
        </row>
        <row r="525">
          <cell r="A525" t="str">
            <v>LIT_773</v>
          </cell>
          <cell r="B525" t="str">
            <v>Bodjongo-II</v>
          </cell>
          <cell r="C525" t="str">
            <v>Bad Grid + GE</v>
          </cell>
          <cell r="D525" t="str">
            <v>Camusat</v>
          </cell>
        </row>
        <row r="526">
          <cell r="A526" t="str">
            <v>SUD_136</v>
          </cell>
          <cell r="B526" t="str">
            <v>Zingui</v>
          </cell>
          <cell r="C526" t="str">
            <v>Hybrid Solar - S3</v>
          </cell>
          <cell r="D526" t="str">
            <v>Camusat</v>
          </cell>
        </row>
        <row r="527">
          <cell r="A527" t="str">
            <v>NRD_197</v>
          </cell>
          <cell r="B527" t="str">
            <v>Ndok_VSAT</v>
          </cell>
          <cell r="C527" t="str">
            <v>Hybrid Solar - S3</v>
          </cell>
          <cell r="D527" t="str">
            <v>Camusat</v>
          </cell>
        </row>
        <row r="528">
          <cell r="A528" t="str">
            <v>EST_153</v>
          </cell>
          <cell r="B528" t="str">
            <v>Wassé</v>
          </cell>
          <cell r="C528" t="str">
            <v>Hybrid Solar - S3</v>
          </cell>
          <cell r="D528" t="str">
            <v>Camusat</v>
          </cell>
        </row>
        <row r="529">
          <cell r="A529" t="str">
            <v>NRD_190</v>
          </cell>
          <cell r="B529" t="str">
            <v xml:space="preserve">Garoua-Military </v>
          </cell>
          <cell r="C529" t="str">
            <v>Medium Grid + GE</v>
          </cell>
          <cell r="D529" t="str">
            <v>Camusat</v>
          </cell>
        </row>
        <row r="530">
          <cell r="A530" t="str">
            <v>SUD_120</v>
          </cell>
          <cell r="B530" t="str">
            <v>Ntam</v>
          </cell>
          <cell r="C530" t="str">
            <v>Hybrid Solar - S3</v>
          </cell>
          <cell r="D530" t="str">
            <v>Camusat</v>
          </cell>
        </row>
        <row r="531">
          <cell r="A531" t="str">
            <v>OST_314</v>
          </cell>
          <cell r="B531" t="str">
            <v>Bangoulap</v>
          </cell>
          <cell r="C531" t="str">
            <v>Hybrid Solar - S3</v>
          </cell>
          <cell r="D531" t="str">
            <v>Camusat</v>
          </cell>
        </row>
        <row r="532">
          <cell r="A532" t="str">
            <v>SUD_119</v>
          </cell>
          <cell r="B532" t="str">
            <v>Nkototououtou</v>
          </cell>
          <cell r="C532" t="str">
            <v>Hybrid Solar - S3</v>
          </cell>
          <cell r="D532" t="str">
            <v>Camusat</v>
          </cell>
        </row>
        <row r="533">
          <cell r="A533" t="str">
            <v>OST_311</v>
          </cell>
          <cell r="B533" t="str">
            <v xml:space="preserve">Bangang </v>
          </cell>
          <cell r="C533" t="str">
            <v>Hybrid Solar - S3</v>
          </cell>
          <cell r="D533" t="str">
            <v>Camusat</v>
          </cell>
        </row>
        <row r="534">
          <cell r="A534" t="str">
            <v>EXN_275</v>
          </cell>
          <cell r="B534" t="str">
            <v>Ndiguina</v>
          </cell>
          <cell r="C534" t="str">
            <v>Hybrid Solar - S3</v>
          </cell>
          <cell r="D534" t="str">
            <v>Camusat</v>
          </cell>
        </row>
        <row r="535">
          <cell r="A535" t="str">
            <v>SUD_115</v>
          </cell>
          <cell r="B535" t="str">
            <v>Ngom</v>
          </cell>
          <cell r="C535" t="str">
            <v>Bad Grid + GE</v>
          </cell>
          <cell r="D535" t="str">
            <v>Camusat</v>
          </cell>
        </row>
        <row r="536">
          <cell r="A536" t="str">
            <v>LIT_791</v>
          </cell>
          <cell r="B536" t="str">
            <v xml:space="preserve">Mabanda New </v>
          </cell>
          <cell r="C536" t="str">
            <v>Good Grid no GE - 8h</v>
          </cell>
          <cell r="D536" t="str">
            <v>Camusat</v>
          </cell>
        </row>
        <row r="537">
          <cell r="A537" t="str">
            <v>CTR_917</v>
          </cell>
          <cell r="B537" t="str">
            <v>Etoudi-New</v>
          </cell>
          <cell r="C537" t="str">
            <v>Good Grid no GE - 8h</v>
          </cell>
          <cell r="D537" t="str">
            <v>Camusat</v>
          </cell>
        </row>
        <row r="538">
          <cell r="A538" t="str">
            <v>CTR_842</v>
          </cell>
          <cell r="B538" t="str">
            <v>CRTV_Yaounde_Mballa_II</v>
          </cell>
          <cell r="C538" t="str">
            <v>Good Grid no GE - 8h</v>
          </cell>
          <cell r="D538" t="str">
            <v>Camusat</v>
          </cell>
        </row>
        <row r="539">
          <cell r="A539" t="str">
            <v>LIT_742_</v>
          </cell>
          <cell r="B539" t="str">
            <v>Dubai-Small-Cell</v>
          </cell>
          <cell r="C539" t="str">
            <v>Pure Solar</v>
          </cell>
          <cell r="D539" t="str">
            <v>Camusat</v>
          </cell>
        </row>
        <row r="540">
          <cell r="A540" t="str">
            <v>CTR_843</v>
          </cell>
          <cell r="B540" t="str">
            <v>Micro_SNH</v>
          </cell>
          <cell r="C540" t="str">
            <v>Good Grid no GE - 8h</v>
          </cell>
          <cell r="D540" t="str">
            <v>Camusat</v>
          </cell>
        </row>
        <row r="541">
          <cell r="A541" t="str">
            <v>CTR_844</v>
          </cell>
          <cell r="B541" t="str">
            <v>Mont-Febe-Indoor-Macro</v>
          </cell>
          <cell r="C541" t="str">
            <v>Good Grid no GE - 8h</v>
          </cell>
          <cell r="D541" t="str">
            <v>Camusat</v>
          </cell>
        </row>
        <row r="542">
          <cell r="A542" t="str">
            <v>CTR_861</v>
          </cell>
          <cell r="B542" t="str">
            <v>Olembe-Camtel</v>
          </cell>
          <cell r="C542" t="str">
            <v>Good Grid no GE - 8h</v>
          </cell>
          <cell r="D542" t="str">
            <v>Camusat</v>
          </cell>
        </row>
        <row r="543">
          <cell r="A543" t="str">
            <v>LIT_XXX</v>
          </cell>
          <cell r="B543" t="str">
            <v>CNPS</v>
          </cell>
          <cell r="C543" t="str">
            <v>Good Grid no GE - 8h</v>
          </cell>
          <cell r="D543" t="str">
            <v>Camusat</v>
          </cell>
        </row>
        <row r="544">
          <cell r="A544" t="str">
            <v>SUD_041</v>
          </cell>
          <cell r="B544" t="str">
            <v>Ebolowa-Agence-New</v>
          </cell>
          <cell r="C544" t="str">
            <v>Good Grid + GE</v>
          </cell>
          <cell r="D544" t="str">
            <v>Camusat</v>
          </cell>
        </row>
        <row r="545">
          <cell r="A545" t="str">
            <v>EST_104</v>
          </cell>
          <cell r="B545" t="str">
            <v>TETE ELEPHANT</v>
          </cell>
          <cell r="C545" t="str">
            <v>Hybrid Solar - S3</v>
          </cell>
          <cell r="D545" t="str">
            <v>Camusat</v>
          </cell>
        </row>
        <row r="546">
          <cell r="A546" t="str">
            <v>EST_147</v>
          </cell>
          <cell r="B546" t="str">
            <v>GADJI</v>
          </cell>
          <cell r="C546" t="str">
            <v>Hybrid Solar - S3</v>
          </cell>
          <cell r="D546" t="str">
            <v>Camusat</v>
          </cell>
        </row>
        <row r="547">
          <cell r="A547" t="str">
            <v>NRO_139</v>
          </cell>
          <cell r="B547" t="str">
            <v>Akum</v>
          </cell>
          <cell r="C547" t="str">
            <v>Medium Grid + Solar + GE</v>
          </cell>
          <cell r="D547" t="str">
            <v>Camusat</v>
          </cell>
        </row>
        <row r="548">
          <cell r="A548" t="str">
            <v>SUD_108</v>
          </cell>
          <cell r="B548" t="str">
            <v>Endoum-Carrefour</v>
          </cell>
          <cell r="C548" t="str">
            <v>Good Grid + GE</v>
          </cell>
          <cell r="D548" t="str">
            <v>Camusat</v>
          </cell>
        </row>
        <row r="549">
          <cell r="A549" t="str">
            <v>ADM_180</v>
          </cell>
          <cell r="B549" t="str">
            <v>NGD BEKA (remplace Ngd-Baladji-III)</v>
          </cell>
          <cell r="C549" t="str">
            <v>Medium Grid + Solar + GE</v>
          </cell>
          <cell r="D549" t="str">
            <v>Camusat</v>
          </cell>
        </row>
        <row r="550">
          <cell r="A550" t="str">
            <v>ADM_003</v>
          </cell>
          <cell r="B550" t="str">
            <v>Ngd-Universite</v>
          </cell>
          <cell r="C550" t="str">
            <v>Grid-Gen</v>
          </cell>
          <cell r="D550" t="str">
            <v>IHS</v>
          </cell>
        </row>
        <row r="551">
          <cell r="A551" t="str">
            <v>ADM_005</v>
          </cell>
          <cell r="B551" t="str">
            <v>Touboro</v>
          </cell>
          <cell r="C551" t="str">
            <v>Grid-Gen</v>
          </cell>
          <cell r="D551" t="str">
            <v>IHS</v>
          </cell>
        </row>
        <row r="552">
          <cell r="A552" t="str">
            <v>ADM_008</v>
          </cell>
          <cell r="B552" t="str">
            <v>Baiboum</v>
          </cell>
          <cell r="C552" t="str">
            <v>Solar-Gen</v>
          </cell>
          <cell r="D552" t="str">
            <v>IHS</v>
          </cell>
        </row>
        <row r="553">
          <cell r="A553" t="str">
            <v>ADM_011</v>
          </cell>
          <cell r="B553" t="str">
            <v>Tignere</v>
          </cell>
          <cell r="C553" t="str">
            <v>Grid-Gen</v>
          </cell>
          <cell r="D553" t="str">
            <v>IHS</v>
          </cell>
        </row>
        <row r="554">
          <cell r="A554" t="str">
            <v>ADM_012</v>
          </cell>
          <cell r="B554" t="str">
            <v>Bankim</v>
          </cell>
          <cell r="C554" t="str">
            <v>Gen Only</v>
          </cell>
          <cell r="D554" t="str">
            <v>IHS</v>
          </cell>
        </row>
        <row r="555">
          <cell r="A555" t="str">
            <v>ADM_016</v>
          </cell>
          <cell r="B555" t="str">
            <v>Tchabal</v>
          </cell>
          <cell r="C555" t="str">
            <v>Solar-Grid-Gen</v>
          </cell>
          <cell r="D555" t="str">
            <v>IHS</v>
          </cell>
        </row>
        <row r="556">
          <cell r="A556" t="str">
            <v>ADM_017</v>
          </cell>
          <cell r="B556" t="str">
            <v>Ngd-Dang</v>
          </cell>
          <cell r="C556" t="str">
            <v>Grid-Gen</v>
          </cell>
          <cell r="D556" t="str">
            <v>IHS</v>
          </cell>
        </row>
        <row r="557">
          <cell r="A557" t="str">
            <v>ADM_018</v>
          </cell>
          <cell r="B557" t="str">
            <v>Ngd-Ville</v>
          </cell>
          <cell r="C557" t="str">
            <v>Grid-Gen</v>
          </cell>
          <cell r="D557" t="str">
            <v>IHS</v>
          </cell>
        </row>
        <row r="558">
          <cell r="A558" t="str">
            <v>ADM_021</v>
          </cell>
          <cell r="B558" t="str">
            <v>Dir</v>
          </cell>
          <cell r="C558" t="str">
            <v>Solar-Gen</v>
          </cell>
          <cell r="D558" t="str">
            <v>IHS</v>
          </cell>
        </row>
        <row r="559">
          <cell r="A559" t="str">
            <v>ADM_022</v>
          </cell>
          <cell r="B559" t="str">
            <v>Djohong</v>
          </cell>
          <cell r="C559" t="str">
            <v>Solar-Gen-Lithium</v>
          </cell>
          <cell r="D559" t="str">
            <v>IHS</v>
          </cell>
        </row>
        <row r="560">
          <cell r="A560" t="str">
            <v>ADM_023</v>
          </cell>
          <cell r="B560" t="str">
            <v>Ngam</v>
          </cell>
          <cell r="C560" t="str">
            <v>Gen-Lithium</v>
          </cell>
          <cell r="D560" t="str">
            <v>IHS</v>
          </cell>
        </row>
        <row r="561">
          <cell r="A561" t="str">
            <v>ADM_027</v>
          </cell>
          <cell r="B561" t="str">
            <v>Bata</v>
          </cell>
          <cell r="C561" t="str">
            <v>Solar-Grid-Gen-Lithium</v>
          </cell>
          <cell r="D561" t="str">
            <v>IHS</v>
          </cell>
        </row>
        <row r="562">
          <cell r="A562" t="str">
            <v>ADM_028</v>
          </cell>
          <cell r="B562" t="str">
            <v>Galle</v>
          </cell>
          <cell r="C562" t="str">
            <v>Grid-Gen</v>
          </cell>
          <cell r="D562" t="str">
            <v>IHS</v>
          </cell>
        </row>
        <row r="563">
          <cell r="A563" t="str">
            <v>ADM_031</v>
          </cell>
          <cell r="B563" t="str">
            <v>Galdi</v>
          </cell>
          <cell r="C563" t="str">
            <v>Grid-Gen</v>
          </cell>
          <cell r="D563" t="str">
            <v>IHS</v>
          </cell>
        </row>
        <row r="564">
          <cell r="A564" t="str">
            <v>ADM_034</v>
          </cell>
          <cell r="B564" t="str">
            <v>Ngd-Projet-Laitier</v>
          </cell>
          <cell r="C564" t="str">
            <v>Grid-Gen</v>
          </cell>
          <cell r="D564" t="str">
            <v>IHS</v>
          </cell>
        </row>
        <row r="565">
          <cell r="A565" t="str">
            <v>ADM_035</v>
          </cell>
          <cell r="B565" t="str">
            <v>Ngd-Baladji</v>
          </cell>
          <cell r="C565" t="str">
            <v>Grid-Gen</v>
          </cell>
          <cell r="D565" t="str">
            <v>IHS</v>
          </cell>
        </row>
        <row r="566">
          <cell r="A566" t="str">
            <v>ADM_036</v>
          </cell>
          <cell r="B566" t="str">
            <v>Ngd-Burkina</v>
          </cell>
          <cell r="C566" t="str">
            <v>Grid-Gen</v>
          </cell>
          <cell r="D566" t="str">
            <v>IHS</v>
          </cell>
        </row>
        <row r="567">
          <cell r="A567" t="str">
            <v>ADM_037</v>
          </cell>
          <cell r="B567" t="str">
            <v>Ngaoui</v>
          </cell>
          <cell r="C567" t="str">
            <v>Solar-Gen-Lithium</v>
          </cell>
          <cell r="D567" t="str">
            <v>IHS</v>
          </cell>
        </row>
        <row r="568">
          <cell r="A568" t="str">
            <v>ADM_041</v>
          </cell>
          <cell r="B568" t="str">
            <v>Kanje-I</v>
          </cell>
          <cell r="C568" t="str">
            <v>Solar-Gen-Lithium</v>
          </cell>
          <cell r="D568" t="str">
            <v>IHS</v>
          </cell>
        </row>
        <row r="569">
          <cell r="A569" t="str">
            <v>ADM_042</v>
          </cell>
          <cell r="B569" t="str">
            <v>Mbong</v>
          </cell>
          <cell r="C569" t="str">
            <v>Gen-Lithium</v>
          </cell>
          <cell r="D569" t="str">
            <v>IHS</v>
          </cell>
        </row>
        <row r="570">
          <cell r="A570" t="str">
            <v>ADM_043</v>
          </cell>
          <cell r="B570" t="str">
            <v>Mayo-Tolere-I</v>
          </cell>
          <cell r="C570" t="str">
            <v>Solar-Gen</v>
          </cell>
          <cell r="D570" t="str">
            <v>IHS</v>
          </cell>
        </row>
        <row r="571">
          <cell r="A571" t="str">
            <v>ADM_044</v>
          </cell>
          <cell r="B571" t="str">
            <v>Tibati-II</v>
          </cell>
          <cell r="C571" t="str">
            <v>Grid-Gen</v>
          </cell>
          <cell r="D571" t="str">
            <v>IHS</v>
          </cell>
        </row>
        <row r="572">
          <cell r="A572" t="str">
            <v>ADM_048</v>
          </cell>
          <cell r="B572" t="str">
            <v>Ngd-Q-Haoussa</v>
          </cell>
          <cell r="C572" t="str">
            <v>Grid-Gen</v>
          </cell>
          <cell r="D572" t="str">
            <v>IHS</v>
          </cell>
        </row>
        <row r="573">
          <cell r="A573" t="str">
            <v>ADM_051</v>
          </cell>
          <cell r="B573" t="str">
            <v>Lokoti</v>
          </cell>
          <cell r="C573" t="str">
            <v>Solar-Grid-Gen-Lithium</v>
          </cell>
          <cell r="D573" t="str">
            <v>IHS</v>
          </cell>
        </row>
        <row r="574">
          <cell r="A574" t="str">
            <v>ADM_052</v>
          </cell>
          <cell r="B574" t="str">
            <v>Bagodo</v>
          </cell>
          <cell r="C574" t="str">
            <v>Solar-Grid-Gen</v>
          </cell>
          <cell r="D574" t="str">
            <v>IHS</v>
          </cell>
        </row>
        <row r="575">
          <cell r="A575" t="str">
            <v>ADM_055</v>
          </cell>
          <cell r="B575" t="str">
            <v>Mbantinbang-FH</v>
          </cell>
          <cell r="C575" t="str">
            <v>Solar-Gen-Lithium</v>
          </cell>
          <cell r="D575" t="str">
            <v>IHS</v>
          </cell>
        </row>
        <row r="576">
          <cell r="A576" t="str">
            <v>ADM_057</v>
          </cell>
          <cell r="B576" t="str">
            <v>Ngd-Stade</v>
          </cell>
          <cell r="C576" t="str">
            <v>Grid Only</v>
          </cell>
          <cell r="D576" t="str">
            <v>IHS</v>
          </cell>
        </row>
        <row r="577">
          <cell r="A577" t="str">
            <v>ADM_058</v>
          </cell>
          <cell r="B577" t="str">
            <v>Ngd-Trouamala</v>
          </cell>
          <cell r="C577" t="str">
            <v>Grid-Gen</v>
          </cell>
          <cell r="D577" t="str">
            <v>IHS</v>
          </cell>
        </row>
        <row r="578">
          <cell r="A578" t="str">
            <v>ADM_060</v>
          </cell>
          <cell r="B578" t="str">
            <v>Martap</v>
          </cell>
          <cell r="C578" t="str">
            <v>Solar-Gen</v>
          </cell>
          <cell r="D578" t="str">
            <v>IHS</v>
          </cell>
        </row>
        <row r="579">
          <cell r="A579" t="str">
            <v>ADM_069</v>
          </cell>
          <cell r="B579" t="str">
            <v>Ngd-Bini</v>
          </cell>
          <cell r="C579" t="str">
            <v>Grid-Gen</v>
          </cell>
          <cell r="D579" t="str">
            <v>IHS</v>
          </cell>
        </row>
        <row r="580">
          <cell r="A580" t="str">
            <v>ADM_071</v>
          </cell>
          <cell r="B580" t="str">
            <v>Ngd-Crf-Texaco</v>
          </cell>
          <cell r="C580" t="str">
            <v>Grid-Gen</v>
          </cell>
          <cell r="D580" t="str">
            <v>IHS</v>
          </cell>
        </row>
        <row r="581">
          <cell r="A581" t="str">
            <v>CTR_263</v>
          </cell>
          <cell r="B581" t="str">
            <v>Abom</v>
          </cell>
          <cell r="C581" t="str">
            <v>Grid-Gen</v>
          </cell>
          <cell r="D581" t="str">
            <v>IHS</v>
          </cell>
        </row>
        <row r="582">
          <cell r="A582" t="str">
            <v>CTR_002</v>
          </cell>
          <cell r="B582" t="str">
            <v>CNR</v>
          </cell>
          <cell r="C582" t="str">
            <v>Grid-Gen</v>
          </cell>
          <cell r="D582" t="str">
            <v>IHS</v>
          </cell>
        </row>
        <row r="583">
          <cell r="A583" t="str">
            <v>CTR_003</v>
          </cell>
          <cell r="B583" t="str">
            <v>Ebombe</v>
          </cell>
          <cell r="C583" t="str">
            <v>Solar-Gen-Lithium</v>
          </cell>
          <cell r="D583" t="str">
            <v>IHS</v>
          </cell>
        </row>
        <row r="584">
          <cell r="A584" t="str">
            <v>CTR_005</v>
          </cell>
          <cell r="B584" t="str">
            <v>Matomb</v>
          </cell>
          <cell r="C584" t="str">
            <v>Grid-Gen</v>
          </cell>
          <cell r="D584" t="str">
            <v>IHS</v>
          </cell>
        </row>
        <row r="585">
          <cell r="A585" t="str">
            <v>CTR_008</v>
          </cell>
          <cell r="B585" t="str">
            <v>Ndisamba</v>
          </cell>
          <cell r="C585" t="str">
            <v>Grid-Gen</v>
          </cell>
          <cell r="D585" t="str">
            <v>IHS</v>
          </cell>
        </row>
        <row r="586">
          <cell r="A586" t="str">
            <v>CTR_010</v>
          </cell>
          <cell r="B586" t="str">
            <v>Nsimalen</v>
          </cell>
          <cell r="C586" t="str">
            <v>Grid-Gen</v>
          </cell>
          <cell r="D586" t="str">
            <v>IHS</v>
          </cell>
        </row>
        <row r="587">
          <cell r="A587" t="str">
            <v>CTR_011</v>
          </cell>
          <cell r="B587" t="str">
            <v>PDC</v>
          </cell>
          <cell r="C587" t="str">
            <v>Grid-Gen</v>
          </cell>
          <cell r="D587" t="str">
            <v>IHS</v>
          </cell>
        </row>
        <row r="588">
          <cell r="A588" t="str">
            <v>CTR_012</v>
          </cell>
          <cell r="B588" t="str">
            <v>Rd-Pt-Express</v>
          </cell>
          <cell r="C588" t="str">
            <v>Grid Only</v>
          </cell>
          <cell r="D588" t="str">
            <v>IHS</v>
          </cell>
        </row>
        <row r="589">
          <cell r="A589" t="str">
            <v>CTR_013</v>
          </cell>
          <cell r="B589" t="str">
            <v>Sombo</v>
          </cell>
          <cell r="C589" t="str">
            <v>Grid-Gen</v>
          </cell>
          <cell r="D589" t="str">
            <v>IHS</v>
          </cell>
        </row>
        <row r="590">
          <cell r="A590" t="str">
            <v>CTR_014</v>
          </cell>
          <cell r="B590" t="str">
            <v>Mercure</v>
          </cell>
          <cell r="C590" t="str">
            <v>Grid Only</v>
          </cell>
          <cell r="D590" t="str">
            <v>IHS</v>
          </cell>
        </row>
        <row r="591">
          <cell r="A591" t="str">
            <v>CTR_015</v>
          </cell>
          <cell r="B591" t="str">
            <v>Labogenie</v>
          </cell>
          <cell r="C591" t="str">
            <v>Grid Only</v>
          </cell>
          <cell r="D591" t="str">
            <v>IHS</v>
          </cell>
        </row>
        <row r="592">
          <cell r="A592" t="str">
            <v>CTR_016</v>
          </cell>
          <cell r="B592" t="str">
            <v>Mvog-Betsi</v>
          </cell>
          <cell r="C592" t="str">
            <v>Grid-Gen</v>
          </cell>
          <cell r="D592" t="str">
            <v>IHS</v>
          </cell>
        </row>
        <row r="593">
          <cell r="A593" t="str">
            <v>CTR_017</v>
          </cell>
          <cell r="B593" t="str">
            <v>H-Progres</v>
          </cell>
          <cell r="C593" t="str">
            <v>Grid Only</v>
          </cell>
          <cell r="D593" t="str">
            <v>IHS</v>
          </cell>
        </row>
        <row r="594">
          <cell r="A594" t="str">
            <v>CTR_020</v>
          </cell>
          <cell r="B594" t="str">
            <v>Masque</v>
          </cell>
          <cell r="C594" t="str">
            <v>Grid Only</v>
          </cell>
          <cell r="D594" t="str">
            <v>IHS</v>
          </cell>
        </row>
        <row r="595">
          <cell r="A595" t="str">
            <v>CTR_022</v>
          </cell>
          <cell r="B595" t="str">
            <v>Bafia</v>
          </cell>
          <cell r="C595" t="str">
            <v>Grid-Gen</v>
          </cell>
          <cell r="D595" t="str">
            <v>IHS</v>
          </cell>
        </row>
        <row r="596">
          <cell r="A596" t="str">
            <v>CTR_023</v>
          </cell>
          <cell r="B596" t="str">
            <v>Emana</v>
          </cell>
          <cell r="C596" t="str">
            <v>Grid Only</v>
          </cell>
          <cell r="D596" t="str">
            <v>IHS</v>
          </cell>
        </row>
        <row r="597">
          <cell r="A597" t="str">
            <v>CTR_024</v>
          </cell>
          <cell r="B597" t="str">
            <v>H-Deputes</v>
          </cell>
          <cell r="C597" t="str">
            <v>Grid Only</v>
          </cell>
          <cell r="D597" t="str">
            <v>IHS</v>
          </cell>
        </row>
        <row r="598">
          <cell r="A598" t="str">
            <v>CTR_025</v>
          </cell>
          <cell r="B598" t="str">
            <v>Mendong</v>
          </cell>
          <cell r="C598" t="str">
            <v>Grid-Gen</v>
          </cell>
          <cell r="D598" t="str">
            <v>IHS</v>
          </cell>
        </row>
        <row r="599">
          <cell r="A599" t="str">
            <v>CTR_029</v>
          </cell>
          <cell r="B599" t="str">
            <v>Djoungolo</v>
          </cell>
          <cell r="C599" t="str">
            <v>Grid-Gen</v>
          </cell>
          <cell r="D599" t="str">
            <v>IHS</v>
          </cell>
        </row>
        <row r="600">
          <cell r="A600" t="str">
            <v>CTR_031</v>
          </cell>
          <cell r="B600" t="str">
            <v>Soa</v>
          </cell>
          <cell r="C600" t="str">
            <v>Grid-Gen</v>
          </cell>
          <cell r="D600" t="str">
            <v>IHS</v>
          </cell>
        </row>
        <row r="601">
          <cell r="A601" t="str">
            <v>CTR_035</v>
          </cell>
          <cell r="B601" t="str">
            <v>Olezoa</v>
          </cell>
          <cell r="C601" t="str">
            <v>Grid Only</v>
          </cell>
          <cell r="D601" t="str">
            <v>IHS</v>
          </cell>
        </row>
        <row r="602">
          <cell r="A602" t="str">
            <v>CTR_036</v>
          </cell>
          <cell r="B602" t="str">
            <v>Mfou</v>
          </cell>
          <cell r="C602" t="str">
            <v>Grid-Gen</v>
          </cell>
          <cell r="D602" t="str">
            <v>IHS</v>
          </cell>
        </row>
        <row r="603">
          <cell r="A603" t="str">
            <v>CTR_038</v>
          </cell>
          <cell r="B603" t="str">
            <v>NR-Bastos</v>
          </cell>
          <cell r="C603" t="str">
            <v>Grid Only</v>
          </cell>
          <cell r="D603" t="str">
            <v>IHS</v>
          </cell>
        </row>
        <row r="604">
          <cell r="A604" t="str">
            <v>CTR_040</v>
          </cell>
          <cell r="B604" t="str">
            <v>Kondengui</v>
          </cell>
          <cell r="C604" t="str">
            <v>Grid-Gen</v>
          </cell>
          <cell r="D604" t="str">
            <v>IHS</v>
          </cell>
        </row>
        <row r="605">
          <cell r="A605" t="str">
            <v>CTR_042</v>
          </cell>
          <cell r="B605" t="str">
            <v>Nkomo</v>
          </cell>
          <cell r="C605" t="str">
            <v>Grid-Gen</v>
          </cell>
          <cell r="D605" t="str">
            <v>IHS</v>
          </cell>
        </row>
        <row r="606">
          <cell r="A606" t="str">
            <v>CTR_044</v>
          </cell>
          <cell r="B606" t="str">
            <v>H-Princes</v>
          </cell>
          <cell r="C606" t="str">
            <v>Grid-Gen</v>
          </cell>
          <cell r="D606" t="str">
            <v>IHS</v>
          </cell>
        </row>
        <row r="607">
          <cell r="A607" t="str">
            <v>CTR_217</v>
          </cell>
          <cell r="B607" t="str">
            <v>Madagascar-Yde-New</v>
          </cell>
          <cell r="C607" t="str">
            <v>Grid-Lithium</v>
          </cell>
          <cell r="D607" t="str">
            <v>IHS</v>
          </cell>
        </row>
        <row r="608">
          <cell r="A608" t="str">
            <v>CTR_046</v>
          </cell>
          <cell r="B608" t="str">
            <v>CNDH</v>
          </cell>
          <cell r="C608" t="str">
            <v>Grid-Gen</v>
          </cell>
          <cell r="D608" t="str">
            <v>IHS</v>
          </cell>
        </row>
        <row r="609">
          <cell r="A609" t="str">
            <v>CTR_047</v>
          </cell>
          <cell r="B609" t="str">
            <v>Elig-Essono</v>
          </cell>
          <cell r="C609" t="str">
            <v>Grid Only</v>
          </cell>
          <cell r="D609" t="str">
            <v>IHS</v>
          </cell>
        </row>
        <row r="610">
          <cell r="A610" t="str">
            <v>CTR_049</v>
          </cell>
          <cell r="B610" t="str">
            <v>Manguier</v>
          </cell>
          <cell r="C610" t="str">
            <v>Grid-Gen</v>
          </cell>
          <cell r="D610" t="str">
            <v>IHS</v>
          </cell>
        </row>
        <row r="611">
          <cell r="A611" t="str">
            <v>CTR_050</v>
          </cell>
          <cell r="B611" t="str">
            <v>Mini-Ferme</v>
          </cell>
          <cell r="C611" t="str">
            <v>Grid Only</v>
          </cell>
          <cell r="D611" t="str">
            <v>IHS</v>
          </cell>
        </row>
        <row r="612">
          <cell r="A612" t="str">
            <v>CTR_053</v>
          </cell>
          <cell r="B612" t="str">
            <v>Metet</v>
          </cell>
          <cell r="C612" t="str">
            <v>Grid-Gen</v>
          </cell>
          <cell r="D612" t="str">
            <v>IHS</v>
          </cell>
        </row>
        <row r="613">
          <cell r="A613" t="str">
            <v>CTR_054</v>
          </cell>
          <cell r="B613" t="str">
            <v>Ndoussan</v>
          </cell>
          <cell r="C613" t="str">
            <v>Gen-Lithium</v>
          </cell>
          <cell r="D613" t="str">
            <v>IHS</v>
          </cell>
        </row>
        <row r="614">
          <cell r="A614" t="str">
            <v>CTR_056</v>
          </cell>
          <cell r="B614" t="str">
            <v>Shell-Nsimeyong</v>
          </cell>
          <cell r="C614" t="str">
            <v>Grid-Gen</v>
          </cell>
          <cell r="D614" t="str">
            <v>IHS</v>
          </cell>
        </row>
        <row r="615">
          <cell r="A615" t="str">
            <v>CTR_058</v>
          </cell>
          <cell r="B615" t="str">
            <v>Boumnyebel</v>
          </cell>
          <cell r="C615" t="str">
            <v>Grid-Gen</v>
          </cell>
          <cell r="D615" t="str">
            <v>IHS</v>
          </cell>
        </row>
        <row r="616">
          <cell r="A616" t="str">
            <v>CTR_059</v>
          </cell>
          <cell r="B616" t="str">
            <v>Ndokok</v>
          </cell>
          <cell r="C616" t="str">
            <v>Grid-Gen</v>
          </cell>
          <cell r="D616" t="str">
            <v>IHS</v>
          </cell>
        </row>
        <row r="617">
          <cell r="A617" t="str">
            <v>CTR_060</v>
          </cell>
          <cell r="B617" t="str">
            <v>Nkenglikok</v>
          </cell>
          <cell r="C617" t="str">
            <v>Solar-Grid-Gen</v>
          </cell>
          <cell r="D617" t="str">
            <v>IHS</v>
          </cell>
        </row>
        <row r="618">
          <cell r="A618" t="str">
            <v>CTR_061</v>
          </cell>
          <cell r="B618" t="str">
            <v>Nkometou</v>
          </cell>
          <cell r="C618" t="str">
            <v>Grid-Gen</v>
          </cell>
          <cell r="D618" t="str">
            <v>IHS</v>
          </cell>
        </row>
        <row r="619">
          <cell r="A619" t="str">
            <v>CTR_062</v>
          </cell>
          <cell r="B619" t="str">
            <v>Nomayos</v>
          </cell>
          <cell r="C619" t="str">
            <v>Grid-Gen</v>
          </cell>
          <cell r="D619" t="str">
            <v>IHS</v>
          </cell>
        </row>
        <row r="620">
          <cell r="A620" t="str">
            <v>CTR_063</v>
          </cell>
          <cell r="B620" t="str">
            <v>Akono</v>
          </cell>
          <cell r="C620" t="str">
            <v>Grid-Gen</v>
          </cell>
          <cell r="D620" t="str">
            <v>IHS</v>
          </cell>
        </row>
        <row r="621">
          <cell r="A621" t="str">
            <v>CTR_065</v>
          </cell>
          <cell r="B621" t="str">
            <v>Nkolbisson</v>
          </cell>
          <cell r="C621" t="str">
            <v>Grid-Gen</v>
          </cell>
          <cell r="D621" t="str">
            <v>IHS</v>
          </cell>
        </row>
        <row r="622">
          <cell r="A622" t="str">
            <v>CTR_066</v>
          </cell>
          <cell r="B622" t="str">
            <v>Mandoumba</v>
          </cell>
          <cell r="C622" t="str">
            <v>Solar-Grid-Gen-Lithium</v>
          </cell>
          <cell r="D622" t="str">
            <v>IHS</v>
          </cell>
        </row>
        <row r="623">
          <cell r="A623" t="str">
            <v>CTR_067</v>
          </cell>
          <cell r="B623" t="str">
            <v>Eseka</v>
          </cell>
          <cell r="C623" t="str">
            <v>Grid-Gen</v>
          </cell>
          <cell r="D623" t="str">
            <v>IHS</v>
          </cell>
        </row>
        <row r="624">
          <cell r="A624" t="str">
            <v>CTR_068</v>
          </cell>
          <cell r="B624" t="str">
            <v>Mobil-Essos</v>
          </cell>
          <cell r="C624" t="str">
            <v>Grid-Gen</v>
          </cell>
          <cell r="D624" t="str">
            <v>IHS</v>
          </cell>
        </row>
        <row r="625">
          <cell r="A625" t="str">
            <v>CTR_069</v>
          </cell>
          <cell r="B625" t="str">
            <v>Simbock</v>
          </cell>
          <cell r="C625" t="str">
            <v>Grid-Gen</v>
          </cell>
          <cell r="D625" t="str">
            <v>IHS</v>
          </cell>
        </row>
        <row r="626">
          <cell r="A626" t="str">
            <v>CTR_070</v>
          </cell>
          <cell r="B626" t="str">
            <v>Carington</v>
          </cell>
          <cell r="C626" t="str">
            <v>Grid Only</v>
          </cell>
          <cell r="D626" t="str">
            <v>IHS</v>
          </cell>
        </row>
        <row r="627">
          <cell r="A627" t="str">
            <v>CTR_071</v>
          </cell>
          <cell r="B627" t="str">
            <v>Madison</v>
          </cell>
          <cell r="C627" t="str">
            <v>Grid-Gen</v>
          </cell>
          <cell r="D627" t="str">
            <v>IHS</v>
          </cell>
        </row>
        <row r="628">
          <cell r="A628" t="str">
            <v>CTR_073</v>
          </cell>
          <cell r="B628" t="str">
            <v>Monatele</v>
          </cell>
          <cell r="C628" t="str">
            <v>Grid-Gen</v>
          </cell>
          <cell r="D628" t="str">
            <v>IHS</v>
          </cell>
        </row>
        <row r="629">
          <cell r="A629" t="str">
            <v>CTR_074</v>
          </cell>
          <cell r="B629" t="str">
            <v>Damas</v>
          </cell>
          <cell r="C629" t="str">
            <v>Grid-Gen</v>
          </cell>
          <cell r="D629" t="str">
            <v>IHS</v>
          </cell>
        </row>
        <row r="630">
          <cell r="A630" t="str">
            <v>CTR_075</v>
          </cell>
          <cell r="B630" t="str">
            <v>Elig-Edzoa / Manguier</v>
          </cell>
          <cell r="C630" t="str">
            <v>Grid Only</v>
          </cell>
          <cell r="D630" t="str">
            <v>IHS</v>
          </cell>
        </row>
        <row r="631">
          <cell r="A631" t="str">
            <v>CTR_076</v>
          </cell>
          <cell r="B631" t="str">
            <v>E-Police</v>
          </cell>
          <cell r="C631" t="str">
            <v>Grid Only</v>
          </cell>
          <cell r="D631" t="str">
            <v>IHS</v>
          </cell>
        </row>
        <row r="632">
          <cell r="A632" t="str">
            <v>CTR_077</v>
          </cell>
          <cell r="B632" t="str">
            <v>H-ville</v>
          </cell>
          <cell r="C632" t="str">
            <v>Grid Only</v>
          </cell>
          <cell r="D632" t="str">
            <v>IHS</v>
          </cell>
        </row>
        <row r="633">
          <cell r="A633" t="str">
            <v>CTR_078</v>
          </cell>
          <cell r="B633" t="str">
            <v>Nkolmesseng</v>
          </cell>
          <cell r="C633" t="str">
            <v>Grid-Gen</v>
          </cell>
          <cell r="D633" t="str">
            <v>IHS</v>
          </cell>
        </row>
        <row r="634">
          <cell r="A634" t="str">
            <v>CTR_079</v>
          </cell>
          <cell r="B634" t="str">
            <v>Nkozoa</v>
          </cell>
          <cell r="C634" t="str">
            <v>Grid-Gen</v>
          </cell>
          <cell r="D634" t="str">
            <v>IHS</v>
          </cell>
        </row>
        <row r="635">
          <cell r="A635" t="str">
            <v>CTR_080</v>
          </cell>
          <cell r="B635" t="str">
            <v>Olembe</v>
          </cell>
          <cell r="C635" t="str">
            <v>Grid-Gen</v>
          </cell>
          <cell r="D635" t="str">
            <v>IHS</v>
          </cell>
        </row>
        <row r="636">
          <cell r="A636" t="str">
            <v>CTR_081</v>
          </cell>
          <cell r="B636" t="str">
            <v>Makenene</v>
          </cell>
          <cell r="C636" t="str">
            <v>Grid-Gen</v>
          </cell>
          <cell r="D636" t="str">
            <v>IHS</v>
          </cell>
        </row>
        <row r="637">
          <cell r="A637" t="str">
            <v>CTR_083</v>
          </cell>
          <cell r="B637" t="str">
            <v>Ngomo</v>
          </cell>
          <cell r="C637" t="str">
            <v>Grid-Gen</v>
          </cell>
          <cell r="D637" t="str">
            <v>IHS</v>
          </cell>
        </row>
        <row r="638">
          <cell r="A638" t="str">
            <v>CTR_084</v>
          </cell>
          <cell r="B638" t="str">
            <v>Nkoabang</v>
          </cell>
          <cell r="C638" t="str">
            <v>Grid-Gen</v>
          </cell>
          <cell r="D638" t="str">
            <v>IHS</v>
          </cell>
        </row>
        <row r="639">
          <cell r="A639" t="str">
            <v>CTR_086</v>
          </cell>
          <cell r="B639" t="str">
            <v>Etoudi</v>
          </cell>
          <cell r="C639" t="str">
            <v>Grid-Gen</v>
          </cell>
          <cell r="D639" t="str">
            <v>IHS</v>
          </cell>
        </row>
        <row r="640">
          <cell r="A640" t="str">
            <v>CTR_088</v>
          </cell>
          <cell r="B640" t="str">
            <v>J-Vespa</v>
          </cell>
          <cell r="C640" t="str">
            <v>Grid-Gen</v>
          </cell>
          <cell r="D640" t="str">
            <v>IHS</v>
          </cell>
        </row>
        <row r="641">
          <cell r="A641" t="str">
            <v>CTR_090</v>
          </cell>
          <cell r="B641" t="str">
            <v>Av-Germaine</v>
          </cell>
          <cell r="C641" t="str">
            <v>Grid-Lithium</v>
          </cell>
          <cell r="D641" t="str">
            <v>IHS</v>
          </cell>
        </row>
        <row r="642">
          <cell r="A642" t="str">
            <v>CTR_091</v>
          </cell>
          <cell r="B642" t="str">
            <v>Bamoko</v>
          </cell>
          <cell r="C642" t="str">
            <v>Solar-Gen</v>
          </cell>
          <cell r="D642" t="str">
            <v>IHS</v>
          </cell>
        </row>
        <row r="643">
          <cell r="A643" t="str">
            <v>CTR_092</v>
          </cell>
          <cell r="B643" t="str">
            <v>Boutourou</v>
          </cell>
          <cell r="C643" t="str">
            <v>Grid-Gen-Lithium</v>
          </cell>
          <cell r="D643" t="str">
            <v>IHS</v>
          </cell>
        </row>
        <row r="644">
          <cell r="A644" t="str">
            <v>CTR_093</v>
          </cell>
          <cell r="B644" t="str">
            <v>H-Paradis</v>
          </cell>
          <cell r="C644" t="str">
            <v>Grid Only</v>
          </cell>
          <cell r="D644" t="str">
            <v>IHS</v>
          </cell>
        </row>
        <row r="645">
          <cell r="A645" t="str">
            <v>CTR_095</v>
          </cell>
          <cell r="B645" t="str">
            <v>Ombessa</v>
          </cell>
          <cell r="C645" t="str">
            <v>Grid-Gen</v>
          </cell>
          <cell r="D645" t="str">
            <v>IHS</v>
          </cell>
        </row>
        <row r="646">
          <cell r="A646" t="str">
            <v>CTR_096</v>
          </cell>
          <cell r="B646" t="str">
            <v>Mvog-Ada-TKC</v>
          </cell>
          <cell r="C646" t="str">
            <v>Grid-Lithium</v>
          </cell>
          <cell r="D646" t="str">
            <v>IHS</v>
          </cell>
        </row>
        <row r="647">
          <cell r="A647" t="str">
            <v>CTR_097</v>
          </cell>
          <cell r="B647" t="str">
            <v>Mambine</v>
          </cell>
          <cell r="C647" t="str">
            <v>Grid-Gen</v>
          </cell>
          <cell r="D647" t="str">
            <v>IHS</v>
          </cell>
        </row>
        <row r="648">
          <cell r="A648" t="str">
            <v>CTR_099</v>
          </cell>
          <cell r="B648" t="str">
            <v>Odza</v>
          </cell>
          <cell r="C648" t="str">
            <v>Grid-Gen</v>
          </cell>
          <cell r="D648" t="str">
            <v>IHS</v>
          </cell>
        </row>
        <row r="649">
          <cell r="A649" t="str">
            <v>CTR_104</v>
          </cell>
          <cell r="B649" t="str">
            <v>Abattoir</v>
          </cell>
          <cell r="C649" t="str">
            <v>Grid Only</v>
          </cell>
          <cell r="D649" t="str">
            <v>IHS</v>
          </cell>
        </row>
        <row r="650">
          <cell r="A650" t="str">
            <v>CTR_310</v>
          </cell>
          <cell r="B650" t="str">
            <v>Mvolye-New</v>
          </cell>
          <cell r="C650" t="str">
            <v>Grid Only</v>
          </cell>
          <cell r="D650" t="str">
            <v>IHS</v>
          </cell>
        </row>
        <row r="651">
          <cell r="A651" t="str">
            <v>CTR_109</v>
          </cell>
          <cell r="B651" t="str">
            <v>Nkolndongo</v>
          </cell>
          <cell r="C651" t="str">
            <v>Grid-Gen</v>
          </cell>
          <cell r="D651" t="str">
            <v>IHS</v>
          </cell>
        </row>
        <row r="652">
          <cell r="A652" t="str">
            <v>CTR_110</v>
          </cell>
          <cell r="B652" t="str">
            <v>H-Central</v>
          </cell>
          <cell r="C652" t="str">
            <v>Grid-Gen</v>
          </cell>
          <cell r="D652" t="str">
            <v>IHS</v>
          </cell>
        </row>
        <row r="653">
          <cell r="A653" t="str">
            <v>CTR_111</v>
          </cell>
          <cell r="B653" t="str">
            <v>Zoetele</v>
          </cell>
          <cell r="C653" t="str">
            <v>Grid-Gen</v>
          </cell>
          <cell r="D653" t="str">
            <v>IHS</v>
          </cell>
        </row>
        <row r="654">
          <cell r="A654" t="str">
            <v>CTR_112</v>
          </cell>
          <cell r="B654" t="str">
            <v>Awae</v>
          </cell>
          <cell r="C654" t="str">
            <v>Grid-Gen</v>
          </cell>
          <cell r="D654" t="str">
            <v>IHS</v>
          </cell>
        </row>
        <row r="655">
          <cell r="A655" t="str">
            <v>CTR_113</v>
          </cell>
          <cell r="B655" t="str">
            <v>Obala-Mairie</v>
          </cell>
          <cell r="C655" t="str">
            <v>Grid-Gen</v>
          </cell>
          <cell r="D655" t="str">
            <v>IHS</v>
          </cell>
        </row>
        <row r="656">
          <cell r="A656" t="str">
            <v>CTR_115</v>
          </cell>
          <cell r="B656" t="str">
            <v>Ngoung</v>
          </cell>
          <cell r="C656" t="str">
            <v>Grid-Gen</v>
          </cell>
          <cell r="D656" t="str">
            <v>IHS</v>
          </cell>
        </row>
        <row r="657">
          <cell r="A657" t="str">
            <v>CTR_116</v>
          </cell>
          <cell r="B657" t="str">
            <v>Ebeba</v>
          </cell>
          <cell r="C657" t="str">
            <v>Grid-Gen-Lithium</v>
          </cell>
          <cell r="D657" t="str">
            <v>IHS</v>
          </cell>
        </row>
        <row r="658">
          <cell r="A658" t="str">
            <v>CTR_117</v>
          </cell>
          <cell r="B658" t="str">
            <v>Manmenye</v>
          </cell>
          <cell r="C658" t="str">
            <v>Grid-Gen-Lithium</v>
          </cell>
          <cell r="D658" t="str">
            <v>IHS</v>
          </cell>
        </row>
        <row r="659">
          <cell r="A659" t="str">
            <v>CTR_122</v>
          </cell>
          <cell r="B659" t="str">
            <v>Meyong-Meyeme</v>
          </cell>
          <cell r="C659" t="str">
            <v>Grid-Gen</v>
          </cell>
          <cell r="D659" t="str">
            <v>IHS</v>
          </cell>
        </row>
        <row r="660">
          <cell r="A660" t="str">
            <v>CTR_124</v>
          </cell>
          <cell r="B660" t="str">
            <v>ARMP</v>
          </cell>
          <cell r="C660" t="str">
            <v>Grid Only</v>
          </cell>
          <cell r="D660" t="str">
            <v>IHS</v>
          </cell>
        </row>
        <row r="661">
          <cell r="A661" t="str">
            <v>CTR_125</v>
          </cell>
          <cell r="B661" t="str">
            <v>Mobil-Kondengui</v>
          </cell>
          <cell r="C661" t="str">
            <v>Grid Only</v>
          </cell>
          <cell r="D661" t="str">
            <v>IHS</v>
          </cell>
        </row>
        <row r="662">
          <cell r="A662" t="str">
            <v>CTR_128</v>
          </cell>
          <cell r="B662" t="str">
            <v>Polytechnique</v>
          </cell>
          <cell r="C662" t="str">
            <v>Grid Only</v>
          </cell>
          <cell r="D662" t="str">
            <v>IHS</v>
          </cell>
        </row>
        <row r="663">
          <cell r="A663" t="str">
            <v>CTR_132</v>
          </cell>
          <cell r="B663" t="str">
            <v>NR-Omnisport</v>
          </cell>
          <cell r="C663" t="str">
            <v>Grid-Gen</v>
          </cell>
          <cell r="D663" t="str">
            <v>IHS</v>
          </cell>
        </row>
        <row r="664">
          <cell r="A664" t="str">
            <v>CTR_145</v>
          </cell>
          <cell r="B664" t="str">
            <v>Meyo-Centre</v>
          </cell>
          <cell r="C664" t="str">
            <v>Solar-Gen-Lithium</v>
          </cell>
          <cell r="D664" t="str">
            <v>IHS</v>
          </cell>
        </row>
        <row r="665">
          <cell r="A665" t="str">
            <v>CTR_146</v>
          </cell>
          <cell r="B665" t="str">
            <v>Mekouda</v>
          </cell>
          <cell r="C665" t="str">
            <v>Grid-Gen</v>
          </cell>
          <cell r="D665" t="str">
            <v>IHS</v>
          </cell>
        </row>
        <row r="666">
          <cell r="A666" t="str">
            <v>CTR_188</v>
          </cell>
          <cell r="B666" t="str">
            <v>Ngomedzap</v>
          </cell>
          <cell r="C666" t="str">
            <v>Grid-Gen</v>
          </cell>
          <cell r="D666" t="str">
            <v>IHS</v>
          </cell>
        </row>
        <row r="667">
          <cell r="A667" t="str">
            <v>CTR_189</v>
          </cell>
          <cell r="B667" t="str">
            <v>Botmakak</v>
          </cell>
          <cell r="C667" t="str">
            <v>Grid-Gen</v>
          </cell>
          <cell r="D667" t="str">
            <v>IHS</v>
          </cell>
        </row>
        <row r="668">
          <cell r="A668" t="str">
            <v>CTR_191</v>
          </cell>
          <cell r="B668" t="str">
            <v>Okola</v>
          </cell>
          <cell r="C668" t="str">
            <v>Grid-Gen</v>
          </cell>
          <cell r="D668" t="str">
            <v>IHS</v>
          </cell>
        </row>
        <row r="669">
          <cell r="A669" t="str">
            <v>CTR_192</v>
          </cell>
          <cell r="B669" t="str">
            <v>Saa</v>
          </cell>
          <cell r="C669" t="str">
            <v>Grid-Gen</v>
          </cell>
          <cell r="D669" t="str">
            <v>IHS</v>
          </cell>
        </row>
        <row r="670">
          <cell r="A670" t="str">
            <v>CTR_195</v>
          </cell>
          <cell r="B670" t="str">
            <v>Ahala</v>
          </cell>
          <cell r="C670" t="str">
            <v>Grid-Gen-Lithium</v>
          </cell>
          <cell r="D670" t="str">
            <v>IHS</v>
          </cell>
        </row>
        <row r="671">
          <cell r="A671" t="str">
            <v>CTR_196</v>
          </cell>
          <cell r="B671" t="str">
            <v>Complexe-BEAC</v>
          </cell>
          <cell r="C671" t="str">
            <v>Grid-Gen</v>
          </cell>
          <cell r="D671" t="str">
            <v>IHS</v>
          </cell>
        </row>
        <row r="672">
          <cell r="A672" t="str">
            <v>CTR_197</v>
          </cell>
          <cell r="B672" t="str">
            <v>Charles-Atangana</v>
          </cell>
          <cell r="C672" t="str">
            <v>Grid Only</v>
          </cell>
          <cell r="D672" t="str">
            <v>IHS</v>
          </cell>
        </row>
        <row r="673">
          <cell r="A673" t="str">
            <v>CTR_198</v>
          </cell>
          <cell r="B673" t="str">
            <v>Bastos-Nylon</v>
          </cell>
          <cell r="C673" t="str">
            <v>Grid-Gen</v>
          </cell>
          <cell r="D673" t="str">
            <v>IHS</v>
          </cell>
        </row>
        <row r="674">
          <cell r="A674" t="str">
            <v>CTR_199</v>
          </cell>
          <cell r="B674" t="str">
            <v>Satcom</v>
          </cell>
          <cell r="C674" t="str">
            <v>Grid-Gen</v>
          </cell>
          <cell r="D674" t="str">
            <v>IHS</v>
          </cell>
        </row>
        <row r="675">
          <cell r="A675" t="str">
            <v>CTR_200</v>
          </cell>
          <cell r="B675" t="str">
            <v>Bastos-BAT</v>
          </cell>
          <cell r="C675" t="str">
            <v>Grid-Gen</v>
          </cell>
          <cell r="D675" t="str">
            <v>IHS</v>
          </cell>
        </row>
        <row r="676">
          <cell r="A676" t="str">
            <v>CTR_201</v>
          </cell>
          <cell r="B676" t="str">
            <v>Otele</v>
          </cell>
          <cell r="C676" t="str">
            <v>Grid-Gen</v>
          </cell>
          <cell r="D676" t="str">
            <v>IHS</v>
          </cell>
        </row>
        <row r="677">
          <cell r="A677" t="str">
            <v>CTR_202</v>
          </cell>
          <cell r="B677" t="str">
            <v>Mom</v>
          </cell>
          <cell r="C677" t="str">
            <v>Grid-Gen</v>
          </cell>
          <cell r="D677" t="str">
            <v>IHS</v>
          </cell>
        </row>
        <row r="678">
          <cell r="A678" t="str">
            <v>CTR_204</v>
          </cell>
          <cell r="B678" t="str">
            <v>Dibang</v>
          </cell>
          <cell r="C678" t="str">
            <v>Grid-Gen</v>
          </cell>
          <cell r="D678" t="str">
            <v>IHS</v>
          </cell>
        </row>
        <row r="679">
          <cell r="A679" t="str">
            <v>CTR_205</v>
          </cell>
          <cell r="B679" t="str">
            <v>Bondjock</v>
          </cell>
          <cell r="C679" t="str">
            <v>Grid-Gen</v>
          </cell>
          <cell r="D679" t="str">
            <v>IHS</v>
          </cell>
        </row>
        <row r="680">
          <cell r="A680" t="str">
            <v>CTR_207</v>
          </cell>
          <cell r="B680" t="str">
            <v>Chapelle-Essos</v>
          </cell>
          <cell r="C680" t="str">
            <v>Grid-Gen</v>
          </cell>
          <cell r="D680" t="str">
            <v>IHS</v>
          </cell>
        </row>
        <row r="681">
          <cell r="A681" t="str">
            <v>CTR_209</v>
          </cell>
          <cell r="B681" t="str">
            <v>Efoulan</v>
          </cell>
          <cell r="C681" t="str">
            <v>Grid-Gen</v>
          </cell>
          <cell r="D681" t="str">
            <v>IHS</v>
          </cell>
        </row>
        <row r="682">
          <cell r="A682" t="str">
            <v>CTR_210</v>
          </cell>
          <cell r="B682" t="str">
            <v>Scalom</v>
          </cell>
          <cell r="C682" t="str">
            <v>Grid-Gen</v>
          </cell>
          <cell r="D682" t="str">
            <v>IHS</v>
          </cell>
        </row>
        <row r="683">
          <cell r="A683" t="str">
            <v>CTR_211</v>
          </cell>
          <cell r="B683" t="str">
            <v>Biteng</v>
          </cell>
          <cell r="C683" t="str">
            <v>Grid-Gen</v>
          </cell>
          <cell r="D683" t="str">
            <v>IHS</v>
          </cell>
        </row>
        <row r="684">
          <cell r="A684" t="str">
            <v>CTR_212</v>
          </cell>
          <cell r="B684" t="str">
            <v>Emombo</v>
          </cell>
          <cell r="C684" t="str">
            <v>Grid-Gen</v>
          </cell>
          <cell r="D684" t="str">
            <v>IHS</v>
          </cell>
        </row>
        <row r="685">
          <cell r="A685" t="str">
            <v>CTR_213</v>
          </cell>
          <cell r="B685" t="str">
            <v>Okolo</v>
          </cell>
          <cell r="C685" t="str">
            <v>Grid-Gen</v>
          </cell>
          <cell r="D685" t="str">
            <v>IHS</v>
          </cell>
        </row>
        <row r="686">
          <cell r="A686" t="str">
            <v>CTR_214</v>
          </cell>
          <cell r="B686" t="str">
            <v>Nkolfoulou</v>
          </cell>
          <cell r="C686" t="str">
            <v>Grid-Gen</v>
          </cell>
          <cell r="D686" t="str">
            <v>IHS</v>
          </cell>
        </row>
        <row r="687">
          <cell r="A687" t="str">
            <v>CTR_215</v>
          </cell>
          <cell r="B687" t="str">
            <v>Nkolda</v>
          </cell>
          <cell r="C687" t="str">
            <v>Grid-Gen</v>
          </cell>
          <cell r="D687" t="str">
            <v>IHS</v>
          </cell>
        </row>
        <row r="688">
          <cell r="A688" t="str">
            <v>CTR_220</v>
          </cell>
          <cell r="B688" t="str">
            <v>Nkoteng-II</v>
          </cell>
          <cell r="C688" t="str">
            <v>Grid-Gen</v>
          </cell>
          <cell r="D688" t="str">
            <v>IHS</v>
          </cell>
        </row>
        <row r="689">
          <cell r="A689" t="str">
            <v>CTR_221</v>
          </cell>
          <cell r="B689" t="str">
            <v>Efok</v>
          </cell>
          <cell r="C689" t="str">
            <v>Grid-Gen</v>
          </cell>
          <cell r="D689" t="str">
            <v>IHS</v>
          </cell>
        </row>
        <row r="690">
          <cell r="A690" t="str">
            <v>CTR_225</v>
          </cell>
          <cell r="B690" t="str">
            <v>Endom</v>
          </cell>
          <cell r="C690" t="str">
            <v>Grid-Gen-Lithium</v>
          </cell>
          <cell r="D690" t="str">
            <v>IHS</v>
          </cell>
        </row>
        <row r="691">
          <cell r="A691" t="str">
            <v>CTR_226</v>
          </cell>
          <cell r="B691" t="str">
            <v>Mbangassina</v>
          </cell>
          <cell r="C691" t="str">
            <v>Grid-Gen-Lithium</v>
          </cell>
          <cell r="D691" t="str">
            <v>IHS</v>
          </cell>
        </row>
        <row r="692">
          <cell r="A692" t="str">
            <v>CTR_227</v>
          </cell>
          <cell r="B692" t="str">
            <v>Lobo</v>
          </cell>
          <cell r="C692" t="str">
            <v>Grid-Gen-Lithium</v>
          </cell>
          <cell r="D692" t="str">
            <v>IHS</v>
          </cell>
        </row>
        <row r="693">
          <cell r="A693" t="str">
            <v>CTR_228</v>
          </cell>
          <cell r="B693" t="str">
            <v>Evodoula</v>
          </cell>
          <cell r="C693" t="str">
            <v>Grid-Gen</v>
          </cell>
          <cell r="D693" t="str">
            <v>IHS</v>
          </cell>
        </row>
        <row r="694">
          <cell r="A694" t="str">
            <v>CTR_231</v>
          </cell>
          <cell r="B694" t="str">
            <v>Goufan</v>
          </cell>
          <cell r="C694" t="str">
            <v>Grid-Gen</v>
          </cell>
          <cell r="D694" t="str">
            <v>IHS</v>
          </cell>
        </row>
        <row r="695">
          <cell r="A695" t="str">
            <v>CTR_232</v>
          </cell>
          <cell r="B695" t="str">
            <v>Yambassa</v>
          </cell>
          <cell r="C695" t="str">
            <v>Grid-Gen</v>
          </cell>
          <cell r="D695" t="str">
            <v>IHS</v>
          </cell>
        </row>
        <row r="696">
          <cell r="A696" t="str">
            <v>CTR_233</v>
          </cell>
          <cell r="B696" t="str">
            <v>Minta</v>
          </cell>
          <cell r="C696" t="str">
            <v>Grid-Hybrid-Gen</v>
          </cell>
          <cell r="D696" t="str">
            <v>IHS</v>
          </cell>
        </row>
        <row r="697">
          <cell r="A697" t="str">
            <v>CTR_234</v>
          </cell>
          <cell r="B697" t="str">
            <v>Boga-Mahole</v>
          </cell>
          <cell r="C697" t="str">
            <v>Grid-Gen</v>
          </cell>
          <cell r="D697" t="str">
            <v>IHS</v>
          </cell>
        </row>
        <row r="698">
          <cell r="A698" t="str">
            <v>CTR_236</v>
          </cell>
          <cell r="B698" t="str">
            <v>Awae-Yde</v>
          </cell>
          <cell r="C698" t="str">
            <v>Grid-Gen</v>
          </cell>
          <cell r="D698" t="str">
            <v>IHS</v>
          </cell>
        </row>
        <row r="699">
          <cell r="A699" t="str">
            <v>CTR_237</v>
          </cell>
          <cell r="B699" t="str">
            <v>Barriere</v>
          </cell>
          <cell r="C699" t="str">
            <v>Grid-Gen</v>
          </cell>
          <cell r="D699" t="str">
            <v>IHS</v>
          </cell>
        </row>
        <row r="700">
          <cell r="A700" t="str">
            <v>CTR_238</v>
          </cell>
          <cell r="B700" t="str">
            <v>Chapelle-Nsimeyong</v>
          </cell>
          <cell r="C700" t="str">
            <v>Grid-Gen</v>
          </cell>
          <cell r="D700" t="str">
            <v>IHS</v>
          </cell>
        </row>
        <row r="701">
          <cell r="A701" t="str">
            <v>CTR_240</v>
          </cell>
          <cell r="B701" t="str">
            <v>C-Supreme</v>
          </cell>
          <cell r="C701" t="str">
            <v>Grid Only</v>
          </cell>
          <cell r="D701" t="str">
            <v>IHS</v>
          </cell>
        </row>
        <row r="702">
          <cell r="A702" t="str">
            <v>CTR_242</v>
          </cell>
          <cell r="B702" t="str">
            <v>E-Poste</v>
          </cell>
          <cell r="C702" t="str">
            <v>Grid-Gen</v>
          </cell>
          <cell r="D702" t="str">
            <v>IHS</v>
          </cell>
        </row>
        <row r="703">
          <cell r="A703" t="str">
            <v>CTR_244</v>
          </cell>
          <cell r="B703" t="str">
            <v>Yde-M-Central</v>
          </cell>
          <cell r="C703" t="str">
            <v>Grid Only</v>
          </cell>
          <cell r="D703" t="str">
            <v>IHS</v>
          </cell>
        </row>
        <row r="704">
          <cell r="A704" t="str">
            <v>CTR_245</v>
          </cell>
          <cell r="B704" t="str">
            <v>Mimboman-Village</v>
          </cell>
          <cell r="C704" t="str">
            <v>Grid-Gen</v>
          </cell>
          <cell r="D704" t="str">
            <v>IHS</v>
          </cell>
        </row>
        <row r="705">
          <cell r="A705" t="str">
            <v>CTR_246</v>
          </cell>
          <cell r="B705" t="str">
            <v>Nkolafeme</v>
          </cell>
          <cell r="C705" t="str">
            <v>Grid-Gen</v>
          </cell>
          <cell r="D705" t="str">
            <v>IHS</v>
          </cell>
        </row>
        <row r="706">
          <cell r="A706" t="str">
            <v>CTR_247</v>
          </cell>
          <cell r="B706" t="str">
            <v>Nkolangaa</v>
          </cell>
          <cell r="C706" t="str">
            <v>Grid-Gen</v>
          </cell>
          <cell r="D706" t="str">
            <v>IHS</v>
          </cell>
        </row>
        <row r="707">
          <cell r="A707" t="str">
            <v>CTR_248</v>
          </cell>
          <cell r="B707" t="str">
            <v>Nkolondom</v>
          </cell>
          <cell r="C707" t="str">
            <v>Grid-Gen</v>
          </cell>
          <cell r="D707" t="str">
            <v>IHS</v>
          </cell>
        </row>
        <row r="708">
          <cell r="A708" t="str">
            <v>CTR_249</v>
          </cell>
          <cell r="B708" t="str">
            <v>Science</v>
          </cell>
          <cell r="C708" t="str">
            <v>Grid-Gen</v>
          </cell>
          <cell r="D708" t="str">
            <v>IHS</v>
          </cell>
        </row>
        <row r="709">
          <cell r="A709" t="str">
            <v>CTR_251</v>
          </cell>
          <cell r="B709" t="str">
            <v>Vallee-Bastos</v>
          </cell>
          <cell r="C709" t="str">
            <v>Grid Only</v>
          </cell>
          <cell r="D709" t="str">
            <v>IHS</v>
          </cell>
        </row>
        <row r="710">
          <cell r="A710" t="str">
            <v>CTR_252</v>
          </cell>
          <cell r="B710" t="str">
            <v>Mbalmayo-Ngalan</v>
          </cell>
          <cell r="C710" t="str">
            <v>Grid-Gen</v>
          </cell>
          <cell r="D710" t="str">
            <v>IHS</v>
          </cell>
        </row>
        <row r="711">
          <cell r="A711" t="str">
            <v>CTR_253</v>
          </cell>
          <cell r="B711" t="str">
            <v>Mefou-Assi</v>
          </cell>
          <cell r="C711" t="str">
            <v>Grid-Gen</v>
          </cell>
          <cell r="D711" t="str">
            <v>IHS</v>
          </cell>
        </row>
        <row r="712">
          <cell r="A712" t="str">
            <v>CTR_254</v>
          </cell>
          <cell r="B712" t="str">
            <v>Eleveur</v>
          </cell>
          <cell r="C712" t="str">
            <v>Grid-Gen</v>
          </cell>
          <cell r="D712" t="str">
            <v>IHS</v>
          </cell>
        </row>
        <row r="713">
          <cell r="A713" t="str">
            <v>CTR_255</v>
          </cell>
          <cell r="B713" t="str">
            <v>Dagobert</v>
          </cell>
          <cell r="C713" t="str">
            <v>Grid-Gen</v>
          </cell>
          <cell r="D713" t="str">
            <v>IHS</v>
          </cell>
        </row>
        <row r="714">
          <cell r="A714" t="str">
            <v>CTR_256</v>
          </cell>
          <cell r="B714" t="str">
            <v>Crf-Nkolbisson</v>
          </cell>
          <cell r="C714" t="str">
            <v>Grid-Gen</v>
          </cell>
          <cell r="D714" t="str">
            <v>IHS</v>
          </cell>
        </row>
        <row r="715">
          <cell r="A715" t="str">
            <v>CTR_321</v>
          </cell>
          <cell r="B715" t="str">
            <v>Briqueterie</v>
          </cell>
          <cell r="C715" t="str">
            <v>Grid-Lithium</v>
          </cell>
          <cell r="D715" t="str">
            <v>IHS</v>
          </cell>
        </row>
        <row r="716">
          <cell r="A716" t="str">
            <v>CTR_259</v>
          </cell>
          <cell r="B716" t="str">
            <v>Ekoumdoum</v>
          </cell>
          <cell r="C716" t="str">
            <v>Grid-Gen</v>
          </cell>
          <cell r="D716" t="str">
            <v>IHS</v>
          </cell>
        </row>
        <row r="717">
          <cell r="A717" t="str">
            <v>CTR_260</v>
          </cell>
          <cell r="B717" t="str">
            <v>Bikok</v>
          </cell>
          <cell r="C717" t="str">
            <v>Grid-Gen-Lithium</v>
          </cell>
          <cell r="D717" t="str">
            <v>IHS</v>
          </cell>
        </row>
        <row r="718">
          <cell r="A718" t="str">
            <v>CTR_261</v>
          </cell>
          <cell r="B718" t="str">
            <v>Sofavinc</v>
          </cell>
          <cell r="C718" t="str">
            <v>Grid-Gen</v>
          </cell>
          <cell r="D718" t="str">
            <v>IHS</v>
          </cell>
        </row>
        <row r="719">
          <cell r="A719" t="str">
            <v>CTR_262</v>
          </cell>
          <cell r="B719" t="str">
            <v>Nkol-Mbanda</v>
          </cell>
          <cell r="C719" t="str">
            <v>Grid-Gen</v>
          </cell>
          <cell r="D719" t="str">
            <v>IHS</v>
          </cell>
        </row>
        <row r="720">
          <cell r="A720" t="str">
            <v>CTR_265</v>
          </cell>
          <cell r="B720" t="str">
            <v>CRH-Etoug-Ebe</v>
          </cell>
          <cell r="C720" t="str">
            <v>Grid-Gen</v>
          </cell>
          <cell r="D720" t="str">
            <v>IHS</v>
          </cell>
        </row>
        <row r="721">
          <cell r="A721" t="str">
            <v>CTR_266</v>
          </cell>
          <cell r="B721" t="str">
            <v>Essomba</v>
          </cell>
          <cell r="C721" t="str">
            <v>Grid-Gen</v>
          </cell>
          <cell r="D721" t="str">
            <v>IHS</v>
          </cell>
        </row>
        <row r="722">
          <cell r="A722" t="str">
            <v>CTR_270</v>
          </cell>
          <cell r="B722" t="str">
            <v>Montesquieux</v>
          </cell>
          <cell r="C722" t="str">
            <v>Grid-Gen</v>
          </cell>
          <cell r="D722" t="str">
            <v>IHS</v>
          </cell>
        </row>
        <row r="723">
          <cell r="A723" t="str">
            <v>CTR_271</v>
          </cell>
          <cell r="B723" t="str">
            <v>Nkolbong</v>
          </cell>
          <cell r="C723" t="str">
            <v>Grid-Gen</v>
          </cell>
          <cell r="D723" t="str">
            <v>IHS</v>
          </cell>
        </row>
        <row r="724">
          <cell r="A724" t="str">
            <v>CTR_272</v>
          </cell>
          <cell r="B724" t="str">
            <v>Ngousso-Savana</v>
          </cell>
          <cell r="C724" t="str">
            <v>Grid-Gen</v>
          </cell>
          <cell r="D724" t="str">
            <v>IHS</v>
          </cell>
        </row>
        <row r="725">
          <cell r="A725" t="str">
            <v>CTR_273</v>
          </cell>
          <cell r="B725" t="str">
            <v>Nkolmesseng-II</v>
          </cell>
          <cell r="C725" t="str">
            <v>Grid-Gen</v>
          </cell>
          <cell r="D725" t="str">
            <v>IHS</v>
          </cell>
        </row>
        <row r="726">
          <cell r="A726" t="str">
            <v>CTR_274</v>
          </cell>
          <cell r="B726" t="str">
            <v>Stade-Abega</v>
          </cell>
          <cell r="C726" t="str">
            <v>Grid-Gen</v>
          </cell>
          <cell r="D726" t="str">
            <v>IHS</v>
          </cell>
        </row>
        <row r="727">
          <cell r="A727" t="str">
            <v>CTR_278</v>
          </cell>
          <cell r="B727" t="str">
            <v>Ngoro</v>
          </cell>
          <cell r="C727" t="str">
            <v>Solar AER-Gen-Lithium</v>
          </cell>
          <cell r="D727" t="str">
            <v>IHS</v>
          </cell>
        </row>
        <row r="728">
          <cell r="A728" t="str">
            <v>CTR_297</v>
          </cell>
          <cell r="B728" t="str">
            <v>Nomale</v>
          </cell>
          <cell r="C728" t="str">
            <v>Grid-Gen</v>
          </cell>
          <cell r="D728" t="str">
            <v>IHS</v>
          </cell>
        </row>
        <row r="729">
          <cell r="A729" t="str">
            <v>CTR_299</v>
          </cell>
          <cell r="B729" t="str">
            <v>Nguila</v>
          </cell>
          <cell r="C729" t="str">
            <v>Gen-Lithium</v>
          </cell>
          <cell r="D729" t="str">
            <v>IHS</v>
          </cell>
        </row>
        <row r="730">
          <cell r="A730" t="str">
            <v>CTR_300</v>
          </cell>
          <cell r="B730" t="str">
            <v>Ngouetou</v>
          </cell>
          <cell r="C730" t="str">
            <v>Gen-Lithium</v>
          </cell>
          <cell r="D730" t="str">
            <v>IHS</v>
          </cell>
        </row>
        <row r="731">
          <cell r="A731" t="str">
            <v>CTR_301</v>
          </cell>
          <cell r="B731" t="str">
            <v>Matsari</v>
          </cell>
          <cell r="C731" t="str">
            <v>Gen-Lithium</v>
          </cell>
          <cell r="D731" t="str">
            <v>IHS</v>
          </cell>
        </row>
        <row r="732">
          <cell r="A732" t="str">
            <v>CTR_302</v>
          </cell>
          <cell r="B732" t="str">
            <v>Doume-Centre</v>
          </cell>
          <cell r="C732" t="str">
            <v>Solar AER-Gen-Lithium</v>
          </cell>
          <cell r="D732" t="str">
            <v>IHS</v>
          </cell>
        </row>
        <row r="733">
          <cell r="A733" t="str">
            <v>CTR_303</v>
          </cell>
          <cell r="B733" t="str">
            <v>Mbam</v>
          </cell>
          <cell r="C733" t="str">
            <v>Gen-Lithium</v>
          </cell>
          <cell r="D733" t="str">
            <v>IHS</v>
          </cell>
        </row>
        <row r="734">
          <cell r="A734" t="str">
            <v>CTR_311</v>
          </cell>
          <cell r="B734" t="str">
            <v>Song-Bong</v>
          </cell>
          <cell r="C734" t="str">
            <v>Solar-Gen</v>
          </cell>
          <cell r="D734" t="str">
            <v>IHS</v>
          </cell>
        </row>
        <row r="735">
          <cell r="A735" t="str">
            <v>CTR_313</v>
          </cell>
          <cell r="B735" t="str">
            <v>Ebogo</v>
          </cell>
          <cell r="C735" t="str">
            <v>Grid-Gen</v>
          </cell>
          <cell r="D735" t="str">
            <v>IHS</v>
          </cell>
        </row>
        <row r="736">
          <cell r="A736" t="str">
            <v>CTR_315</v>
          </cell>
          <cell r="B736" t="str">
            <v>Bitoto</v>
          </cell>
          <cell r="C736" t="str">
            <v>Grid-Gen</v>
          </cell>
          <cell r="D736" t="str">
            <v>IHS</v>
          </cell>
        </row>
        <row r="737">
          <cell r="A737" t="str">
            <v>CTR_317</v>
          </cell>
          <cell r="B737" t="str">
            <v>Soa-II</v>
          </cell>
          <cell r="C737" t="str">
            <v>Grid-Gen</v>
          </cell>
          <cell r="D737" t="str">
            <v>IHS</v>
          </cell>
        </row>
        <row r="738">
          <cell r="A738" t="str">
            <v>CTR_320</v>
          </cell>
          <cell r="B738" t="str">
            <v>Meyo</v>
          </cell>
          <cell r="C738" t="str">
            <v>Grid-Gen</v>
          </cell>
          <cell r="D738" t="str">
            <v>IHS</v>
          </cell>
        </row>
        <row r="739">
          <cell r="A739" t="str">
            <v>CTR_322</v>
          </cell>
          <cell r="B739" t="str">
            <v>Sapeur</v>
          </cell>
          <cell r="C739" t="str">
            <v>Grid-Gen</v>
          </cell>
          <cell r="D739" t="str">
            <v>IHS</v>
          </cell>
        </row>
        <row r="740">
          <cell r="A740" t="str">
            <v>CTR_323</v>
          </cell>
          <cell r="B740" t="str">
            <v>Emia</v>
          </cell>
          <cell r="C740" t="str">
            <v>Grid-Lithium</v>
          </cell>
          <cell r="D740" t="str">
            <v>IHS</v>
          </cell>
        </row>
        <row r="741">
          <cell r="A741" t="str">
            <v>CTR_326</v>
          </cell>
          <cell r="B741" t="str">
            <v>Montee-Jouvence</v>
          </cell>
          <cell r="C741" t="str">
            <v>Grid-Gen</v>
          </cell>
          <cell r="D741" t="str">
            <v>IHS</v>
          </cell>
        </row>
        <row r="742">
          <cell r="A742" t="str">
            <v>CTR_327</v>
          </cell>
          <cell r="B742" t="str">
            <v>Fouda-New</v>
          </cell>
          <cell r="C742" t="str">
            <v>Grid-Gen</v>
          </cell>
          <cell r="D742" t="str">
            <v>IHS</v>
          </cell>
        </row>
        <row r="743">
          <cell r="A743" t="str">
            <v>CTR_285</v>
          </cell>
          <cell r="B743" t="str">
            <v>Ekie-Elegance</v>
          </cell>
          <cell r="C743" t="str">
            <v>Grid Only</v>
          </cell>
          <cell r="D743" t="str">
            <v>IHS</v>
          </cell>
        </row>
        <row r="744">
          <cell r="A744" t="str">
            <v>CTR_330</v>
          </cell>
          <cell r="B744" t="str">
            <v>Odza-PK10</v>
          </cell>
          <cell r="C744" t="str">
            <v>Grid-Gen</v>
          </cell>
          <cell r="D744" t="str">
            <v>IHS</v>
          </cell>
        </row>
        <row r="745">
          <cell r="A745" t="str">
            <v>CTR_331</v>
          </cell>
          <cell r="B745" t="str">
            <v>Clge-Advantiste</v>
          </cell>
          <cell r="C745" t="str">
            <v>Grid-Gen</v>
          </cell>
          <cell r="D745" t="str">
            <v>IHS</v>
          </cell>
        </row>
        <row r="746">
          <cell r="A746" t="str">
            <v>CTR_333</v>
          </cell>
          <cell r="B746" t="str">
            <v>Nkolbi-Boss</v>
          </cell>
          <cell r="C746" t="str">
            <v>Grid-Gen</v>
          </cell>
          <cell r="D746" t="str">
            <v>IHS</v>
          </cell>
        </row>
        <row r="747">
          <cell r="A747" t="str">
            <v>CTR_335</v>
          </cell>
          <cell r="B747" t="str">
            <v>Yoko</v>
          </cell>
          <cell r="C747" t="str">
            <v>Grid-Gen</v>
          </cell>
          <cell r="D747" t="str">
            <v>IHS</v>
          </cell>
        </row>
        <row r="748">
          <cell r="A748" t="str">
            <v>CTR_336</v>
          </cell>
          <cell r="B748" t="str">
            <v>H-General-Yde</v>
          </cell>
          <cell r="C748" t="str">
            <v>Grid-Gen</v>
          </cell>
          <cell r="D748" t="str">
            <v>IHS</v>
          </cell>
        </row>
        <row r="749">
          <cell r="A749" t="str">
            <v>CTR_337</v>
          </cell>
          <cell r="B749" t="str">
            <v>Messassi</v>
          </cell>
          <cell r="C749" t="str">
            <v>Grid-Gen</v>
          </cell>
          <cell r="D749" t="str">
            <v>IHS</v>
          </cell>
        </row>
        <row r="750">
          <cell r="A750" t="str">
            <v>CTR_339</v>
          </cell>
          <cell r="B750" t="str">
            <v>Chapelle-Obili</v>
          </cell>
          <cell r="C750" t="str">
            <v>Grid-Gen</v>
          </cell>
          <cell r="D750" t="str">
            <v>IHS</v>
          </cell>
        </row>
        <row r="751">
          <cell r="A751" t="str">
            <v>CTR_340</v>
          </cell>
          <cell r="B751" t="str">
            <v>Oyomabang</v>
          </cell>
          <cell r="C751" t="str">
            <v>Grid-Gen</v>
          </cell>
          <cell r="D751" t="str">
            <v>IHS</v>
          </cell>
        </row>
        <row r="752">
          <cell r="A752" t="str">
            <v>CTR_342</v>
          </cell>
          <cell r="B752" t="str">
            <v>Ngousso-II</v>
          </cell>
          <cell r="C752" t="str">
            <v>Grid-Gen</v>
          </cell>
          <cell r="D752" t="str">
            <v>IHS</v>
          </cell>
        </row>
        <row r="753">
          <cell r="A753" t="str">
            <v>CTR_344</v>
          </cell>
          <cell r="B753" t="str">
            <v>Dragage</v>
          </cell>
          <cell r="C753" t="str">
            <v>Grid-Gen</v>
          </cell>
          <cell r="D753" t="str">
            <v>IHS</v>
          </cell>
        </row>
        <row r="754">
          <cell r="A754" t="str">
            <v>CTR_341</v>
          </cell>
          <cell r="B754" t="str">
            <v>Mvog-Ebanda</v>
          </cell>
          <cell r="C754" t="str">
            <v>Grid-Gen</v>
          </cell>
          <cell r="D754" t="str">
            <v>IHS</v>
          </cell>
        </row>
        <row r="755">
          <cell r="A755" t="str">
            <v>CTR_348</v>
          </cell>
          <cell r="B755" t="str">
            <v>Essiezik</v>
          </cell>
          <cell r="C755" t="str">
            <v>Gen-Lithium</v>
          </cell>
          <cell r="D755" t="str">
            <v>IHS</v>
          </cell>
        </row>
        <row r="756">
          <cell r="A756" t="str">
            <v>CTR_352</v>
          </cell>
          <cell r="B756" t="str">
            <v>Baliama</v>
          </cell>
          <cell r="C756" t="str">
            <v>Grid-Gen-Lithium</v>
          </cell>
          <cell r="D756" t="str">
            <v>IHS</v>
          </cell>
        </row>
        <row r="757">
          <cell r="A757" t="str">
            <v>CTR_353</v>
          </cell>
          <cell r="B757" t="str">
            <v>Nguinda</v>
          </cell>
          <cell r="C757" t="str">
            <v>Grid-Gen</v>
          </cell>
          <cell r="D757" t="str">
            <v>IHS</v>
          </cell>
        </row>
        <row r="758">
          <cell r="A758" t="str">
            <v>CTR_354</v>
          </cell>
          <cell r="B758" t="str">
            <v>Mengueme</v>
          </cell>
          <cell r="C758" t="str">
            <v>Grid-Gen</v>
          </cell>
          <cell r="D758" t="str">
            <v>IHS</v>
          </cell>
        </row>
        <row r="759">
          <cell r="A759" t="str">
            <v>CTR_355</v>
          </cell>
          <cell r="B759" t="str">
            <v>Ntoumba</v>
          </cell>
          <cell r="C759" t="str">
            <v>Grid-Gen</v>
          </cell>
          <cell r="D759" t="str">
            <v>IHS</v>
          </cell>
        </row>
        <row r="760">
          <cell r="A760" t="str">
            <v>CTR_356</v>
          </cell>
          <cell r="B760" t="str">
            <v>Mamb</v>
          </cell>
          <cell r="C760" t="str">
            <v>Grid-Gen</v>
          </cell>
          <cell r="D760" t="str">
            <v>IHS</v>
          </cell>
        </row>
        <row r="761">
          <cell r="A761" t="str">
            <v>CTR_358</v>
          </cell>
          <cell r="B761" t="str">
            <v>Angongo</v>
          </cell>
          <cell r="C761" t="str">
            <v>Grid-Gen</v>
          </cell>
          <cell r="D761" t="str">
            <v>IHS</v>
          </cell>
        </row>
        <row r="762">
          <cell r="A762" t="str">
            <v>CTR_277</v>
          </cell>
          <cell r="B762" t="str">
            <v>Deuk</v>
          </cell>
          <cell r="C762" t="str">
            <v>Solar-Gen-Lithium</v>
          </cell>
          <cell r="D762" t="str">
            <v>IHS</v>
          </cell>
        </row>
        <row r="763">
          <cell r="A763" t="str">
            <v>CTR_362</v>
          </cell>
          <cell r="B763" t="str">
            <v>Bafia-Lable</v>
          </cell>
          <cell r="C763" t="str">
            <v>Grid-Gen</v>
          </cell>
          <cell r="D763" t="str">
            <v>IHS</v>
          </cell>
        </row>
        <row r="764">
          <cell r="A764" t="str">
            <v>CTR_372</v>
          </cell>
          <cell r="B764" t="str">
            <v>An-Marche-Melen</v>
          </cell>
          <cell r="C764" t="str">
            <v>Grid Only</v>
          </cell>
          <cell r="D764" t="str">
            <v>IHS</v>
          </cell>
        </row>
        <row r="765">
          <cell r="A765" t="str">
            <v>CTR_373</v>
          </cell>
          <cell r="B765" t="str">
            <v>Montee-Anne-Rouge</v>
          </cell>
          <cell r="C765" t="str">
            <v>Grid Only</v>
          </cell>
          <cell r="D765" t="str">
            <v>IHS</v>
          </cell>
        </row>
        <row r="766">
          <cell r="A766" t="str">
            <v>CTR_374</v>
          </cell>
          <cell r="B766" t="str">
            <v>Awae-Nkomo</v>
          </cell>
          <cell r="C766" t="str">
            <v>Grid-Gen</v>
          </cell>
          <cell r="D766" t="str">
            <v>IHS</v>
          </cell>
        </row>
        <row r="767">
          <cell r="A767" t="str">
            <v>CTR_375</v>
          </cell>
          <cell r="B767" t="str">
            <v>Camp-SIC-Tsinga</v>
          </cell>
          <cell r="C767" t="str">
            <v>Grid Only</v>
          </cell>
          <cell r="D767" t="str">
            <v>IHS</v>
          </cell>
        </row>
        <row r="768">
          <cell r="A768" t="str">
            <v>CTR_377</v>
          </cell>
          <cell r="B768" t="str">
            <v>Imm-Oplympique</v>
          </cell>
          <cell r="C768" t="str">
            <v>Grid-Gen</v>
          </cell>
          <cell r="D768" t="str">
            <v>IHS</v>
          </cell>
        </row>
        <row r="769">
          <cell r="A769" t="str">
            <v>CTR_378</v>
          </cell>
          <cell r="B769" t="str">
            <v>Mvog-Manga</v>
          </cell>
          <cell r="C769" t="str">
            <v>Grid-Gen</v>
          </cell>
          <cell r="D769" t="str">
            <v>IHS</v>
          </cell>
        </row>
        <row r="770">
          <cell r="A770" t="str">
            <v>CTR_379</v>
          </cell>
          <cell r="B770" t="str">
            <v>Ngoulmekong-Nord</v>
          </cell>
          <cell r="C770" t="str">
            <v>Grid-Gen</v>
          </cell>
          <cell r="D770" t="str">
            <v>IHS</v>
          </cell>
        </row>
        <row r="771">
          <cell r="A771" t="str">
            <v>CTR_380</v>
          </cell>
          <cell r="B771" t="str">
            <v>Ntaba</v>
          </cell>
          <cell r="C771" t="str">
            <v>Grid-Gen</v>
          </cell>
          <cell r="D771" t="str">
            <v>IHS</v>
          </cell>
        </row>
        <row r="772">
          <cell r="A772" t="str">
            <v>CTR_381</v>
          </cell>
          <cell r="B772" t="str">
            <v>Nyom</v>
          </cell>
          <cell r="C772" t="str">
            <v>Grid-Gen</v>
          </cell>
          <cell r="D772" t="str">
            <v>IHS</v>
          </cell>
        </row>
        <row r="773">
          <cell r="A773" t="str">
            <v>CTR_382</v>
          </cell>
          <cell r="B773" t="str">
            <v>Messa-Carriere</v>
          </cell>
          <cell r="C773" t="str">
            <v>Grid Only</v>
          </cell>
          <cell r="D773" t="str">
            <v>IHS</v>
          </cell>
        </row>
        <row r="774">
          <cell r="A774" t="str">
            <v>CTR_383</v>
          </cell>
          <cell r="B774" t="str">
            <v>Olembe-Terminus</v>
          </cell>
          <cell r="C774" t="str">
            <v>Grid-Gen</v>
          </cell>
          <cell r="D774" t="str">
            <v>IHS</v>
          </cell>
        </row>
        <row r="775">
          <cell r="A775" t="str">
            <v>CTR_385</v>
          </cell>
          <cell r="B775" t="str">
            <v>Mbeng</v>
          </cell>
          <cell r="C775" t="str">
            <v>Grid-Gen</v>
          </cell>
          <cell r="D775" t="str">
            <v>IHS</v>
          </cell>
        </row>
        <row r="776">
          <cell r="A776" t="str">
            <v>CTR_387</v>
          </cell>
          <cell r="B776" t="str">
            <v>Ekombitie</v>
          </cell>
          <cell r="C776" t="str">
            <v>Grid-Gen</v>
          </cell>
          <cell r="D776" t="str">
            <v>IHS</v>
          </cell>
        </row>
        <row r="777">
          <cell r="A777" t="str">
            <v>CTR_389</v>
          </cell>
          <cell r="B777" t="str">
            <v>GSO</v>
          </cell>
          <cell r="C777" t="str">
            <v>Grid-Gen</v>
          </cell>
          <cell r="D777" t="str">
            <v>IHS</v>
          </cell>
        </row>
        <row r="778">
          <cell r="A778" t="str">
            <v>CTR_390</v>
          </cell>
          <cell r="B778" t="str">
            <v>Tongolo</v>
          </cell>
          <cell r="C778" t="str">
            <v>Grid-Gen</v>
          </cell>
          <cell r="D778" t="str">
            <v>IHS</v>
          </cell>
        </row>
        <row r="779">
          <cell r="A779" t="str">
            <v>CTR_276</v>
          </cell>
          <cell r="B779" t="str">
            <v>Tradex-Nkomo</v>
          </cell>
          <cell r="C779" t="str">
            <v>Grid-Gen</v>
          </cell>
          <cell r="D779" t="str">
            <v>IHS</v>
          </cell>
        </row>
        <row r="780">
          <cell r="A780" t="str">
            <v>CTR_392</v>
          </cell>
          <cell r="B780" t="str">
            <v>Ebolowa-Ville</v>
          </cell>
          <cell r="C780" t="str">
            <v>Grid-Gen</v>
          </cell>
          <cell r="D780" t="str">
            <v>IHS</v>
          </cell>
        </row>
        <row r="781">
          <cell r="A781" t="str">
            <v>CTR_393</v>
          </cell>
          <cell r="B781" t="str">
            <v>Mbalmayo-Haoussa</v>
          </cell>
          <cell r="C781" t="str">
            <v>Grid-Gen</v>
          </cell>
          <cell r="D781" t="str">
            <v>IHS</v>
          </cell>
        </row>
        <row r="782">
          <cell r="A782" t="str">
            <v>CTR_394</v>
          </cell>
          <cell r="B782" t="str">
            <v>Ambam</v>
          </cell>
          <cell r="C782" t="str">
            <v>Grid-Gen</v>
          </cell>
          <cell r="D782" t="str">
            <v>IHS</v>
          </cell>
        </row>
        <row r="783">
          <cell r="A783" t="str">
            <v>CTR_395</v>
          </cell>
          <cell r="B783" t="str">
            <v>Biteng-Maetur</v>
          </cell>
          <cell r="C783" t="str">
            <v>Grid-Gen</v>
          </cell>
          <cell r="D783" t="str">
            <v>IHS</v>
          </cell>
        </row>
        <row r="784">
          <cell r="A784" t="str">
            <v>CTR_397</v>
          </cell>
          <cell r="B784" t="str">
            <v>Bafia-Dang</v>
          </cell>
          <cell r="C784" t="str">
            <v>Grid-Gen</v>
          </cell>
          <cell r="D784" t="str">
            <v>IHS</v>
          </cell>
        </row>
        <row r="785">
          <cell r="A785" t="str">
            <v>CTR_427</v>
          </cell>
          <cell r="B785" t="str">
            <v>Nkomkana</v>
          </cell>
          <cell r="C785" t="str">
            <v>Grid Only</v>
          </cell>
          <cell r="D785" t="str">
            <v>IHS</v>
          </cell>
        </row>
        <row r="786">
          <cell r="A786" t="str">
            <v>EST_003</v>
          </cell>
          <cell r="B786" t="str">
            <v>Bouam</v>
          </cell>
          <cell r="C786" t="str">
            <v>Grid-Gen</v>
          </cell>
          <cell r="D786" t="str">
            <v>IHS</v>
          </cell>
        </row>
        <row r="787">
          <cell r="A787" t="str">
            <v>EST_008</v>
          </cell>
          <cell r="B787" t="str">
            <v>Djangane</v>
          </cell>
          <cell r="C787" t="str">
            <v>Grid-Gen</v>
          </cell>
          <cell r="D787" t="str">
            <v>IHS</v>
          </cell>
        </row>
        <row r="788">
          <cell r="A788" t="str">
            <v>EST_010</v>
          </cell>
          <cell r="B788" t="str">
            <v>Lomie</v>
          </cell>
          <cell r="C788" t="str">
            <v>Grid-Gen</v>
          </cell>
          <cell r="D788" t="str">
            <v>IHS</v>
          </cell>
        </row>
        <row r="789">
          <cell r="A789" t="str">
            <v>EST_011</v>
          </cell>
          <cell r="B789" t="str">
            <v>Mbang</v>
          </cell>
          <cell r="C789" t="str">
            <v>Solar-Gen</v>
          </cell>
          <cell r="D789" t="str">
            <v>IHS</v>
          </cell>
        </row>
        <row r="790">
          <cell r="A790" t="str">
            <v>EST_012</v>
          </cell>
          <cell r="B790" t="str">
            <v>Mindourou</v>
          </cell>
          <cell r="C790" t="str">
            <v>Solar-Gen</v>
          </cell>
          <cell r="D790" t="str">
            <v>IHS</v>
          </cell>
        </row>
        <row r="791">
          <cell r="A791" t="str">
            <v>EST_014</v>
          </cell>
          <cell r="B791" t="str">
            <v>Betare-Oya</v>
          </cell>
          <cell r="C791" t="str">
            <v>Solar-Gen-Lithium</v>
          </cell>
          <cell r="D791" t="str">
            <v>IHS</v>
          </cell>
        </row>
        <row r="792">
          <cell r="A792" t="str">
            <v>EST_015</v>
          </cell>
          <cell r="B792" t="str">
            <v>Moloundou</v>
          </cell>
          <cell r="C792" t="str">
            <v>Solar-Gen</v>
          </cell>
          <cell r="D792" t="str">
            <v>IHS</v>
          </cell>
        </row>
        <row r="793">
          <cell r="A793" t="str">
            <v>EST_016</v>
          </cell>
          <cell r="B793" t="str">
            <v>Kenzou</v>
          </cell>
          <cell r="C793" t="str">
            <v>Solar-Gen-Lithium</v>
          </cell>
          <cell r="D793" t="str">
            <v>IHS</v>
          </cell>
        </row>
        <row r="794">
          <cell r="A794" t="str">
            <v>EST_017</v>
          </cell>
          <cell r="B794" t="str">
            <v>Atok</v>
          </cell>
          <cell r="C794" t="str">
            <v>Grid-Gen-Lithium</v>
          </cell>
          <cell r="D794" t="str">
            <v>IHS</v>
          </cell>
        </row>
        <row r="795">
          <cell r="A795" t="str">
            <v>EST_018</v>
          </cell>
          <cell r="B795" t="str">
            <v>Ayos</v>
          </cell>
          <cell r="C795" t="str">
            <v>Grid-Gen</v>
          </cell>
          <cell r="D795" t="str">
            <v>IHS</v>
          </cell>
        </row>
        <row r="796">
          <cell r="A796" t="str">
            <v>EST_019</v>
          </cell>
          <cell r="B796" t="str">
            <v>Dimako</v>
          </cell>
          <cell r="C796" t="str">
            <v>Grid-Gen</v>
          </cell>
          <cell r="D796" t="str">
            <v>IHS</v>
          </cell>
        </row>
        <row r="797">
          <cell r="A797" t="str">
            <v>EST_020</v>
          </cell>
          <cell r="B797" t="str">
            <v>Doume</v>
          </cell>
          <cell r="C797" t="str">
            <v>Grid-Gen-Lithium</v>
          </cell>
          <cell r="D797" t="str">
            <v>IHS</v>
          </cell>
        </row>
        <row r="798">
          <cell r="A798" t="str">
            <v>EST_022</v>
          </cell>
          <cell r="B798" t="str">
            <v>Nkoum</v>
          </cell>
          <cell r="C798" t="str">
            <v>Grid-Gen</v>
          </cell>
          <cell r="D798" t="str">
            <v>IHS</v>
          </cell>
        </row>
        <row r="799">
          <cell r="A799" t="str">
            <v>EST_024</v>
          </cell>
          <cell r="B799" t="str">
            <v>Nguelemendouka-FH</v>
          </cell>
          <cell r="C799" t="str">
            <v>Hybrid-Gen-Lithium</v>
          </cell>
          <cell r="D799" t="str">
            <v>IHS</v>
          </cell>
        </row>
        <row r="800">
          <cell r="A800" t="str">
            <v>EST_032</v>
          </cell>
          <cell r="B800" t="str">
            <v>Bertoua-Kano</v>
          </cell>
          <cell r="C800" t="str">
            <v>Grid-Gen</v>
          </cell>
          <cell r="D800" t="str">
            <v>IHS</v>
          </cell>
        </row>
        <row r="801">
          <cell r="A801" t="str">
            <v>EST_036</v>
          </cell>
          <cell r="B801" t="str">
            <v>Abong-Mbang-II</v>
          </cell>
          <cell r="C801" t="str">
            <v>Grid-Gen</v>
          </cell>
          <cell r="D801" t="str">
            <v>IHS</v>
          </cell>
        </row>
        <row r="802">
          <cell r="A802" t="str">
            <v>EST_046</v>
          </cell>
          <cell r="B802" t="str">
            <v>Messamena</v>
          </cell>
          <cell r="C802" t="str">
            <v>Solar-Gen</v>
          </cell>
          <cell r="D802" t="str">
            <v>IHS</v>
          </cell>
        </row>
        <row r="803">
          <cell r="A803" t="str">
            <v>EST_048</v>
          </cell>
          <cell r="B803" t="str">
            <v>Gari-Gombo</v>
          </cell>
          <cell r="C803" t="str">
            <v>Grid-Gen</v>
          </cell>
          <cell r="D803" t="str">
            <v>IHS</v>
          </cell>
        </row>
        <row r="804">
          <cell r="A804" t="str">
            <v>EST_051</v>
          </cell>
          <cell r="B804" t="str">
            <v>Bertoua-Ngaikada</v>
          </cell>
          <cell r="C804" t="str">
            <v>Grid-Gen</v>
          </cell>
          <cell r="D804" t="str">
            <v>IHS</v>
          </cell>
        </row>
        <row r="805">
          <cell r="A805" t="str">
            <v>EST_053</v>
          </cell>
          <cell r="B805" t="str">
            <v>Mbele-Mbeke</v>
          </cell>
          <cell r="C805" t="str">
            <v>Solar-Gen-Lithium</v>
          </cell>
          <cell r="D805" t="str">
            <v>IHS</v>
          </cell>
        </row>
        <row r="806">
          <cell r="A806" t="str">
            <v>EST_054</v>
          </cell>
          <cell r="B806" t="str">
            <v>Ndokayo</v>
          </cell>
          <cell r="C806" t="str">
            <v>Solar-Gen-Lithium</v>
          </cell>
          <cell r="D806" t="str">
            <v>IHS</v>
          </cell>
        </row>
        <row r="807">
          <cell r="A807" t="str">
            <v>EST_055</v>
          </cell>
          <cell r="B807" t="str">
            <v>Gado-Badzere</v>
          </cell>
          <cell r="C807" t="str">
            <v>Solar-Gen-Lithium</v>
          </cell>
          <cell r="D807" t="str">
            <v>IHS</v>
          </cell>
        </row>
        <row r="808">
          <cell r="A808" t="str">
            <v>EST_056</v>
          </cell>
          <cell r="B808" t="str">
            <v>Brigaya</v>
          </cell>
          <cell r="C808" t="str">
            <v>Solar-Gen</v>
          </cell>
          <cell r="D808" t="str">
            <v>IHS</v>
          </cell>
        </row>
        <row r="809">
          <cell r="A809" t="str">
            <v>EST_057</v>
          </cell>
          <cell r="B809" t="str">
            <v>Kobdombo</v>
          </cell>
          <cell r="C809" t="str">
            <v>Grid-Gen</v>
          </cell>
          <cell r="D809" t="str">
            <v>IHS</v>
          </cell>
        </row>
        <row r="810">
          <cell r="A810" t="str">
            <v>EST_071</v>
          </cell>
          <cell r="B810" t="str">
            <v>Kouen</v>
          </cell>
          <cell r="C810" t="str">
            <v>Grid-Gen-Lithium</v>
          </cell>
          <cell r="D810" t="str">
            <v>IHS</v>
          </cell>
        </row>
        <row r="811">
          <cell r="A811" t="str">
            <v>EST_072</v>
          </cell>
          <cell r="B811" t="str">
            <v>Longtimbi</v>
          </cell>
          <cell r="C811" t="str">
            <v>Grid-Gen</v>
          </cell>
          <cell r="D811" t="str">
            <v>IHS</v>
          </cell>
        </row>
        <row r="812">
          <cell r="A812" t="str">
            <v>EST_073</v>
          </cell>
          <cell r="B812" t="str">
            <v>Bonga</v>
          </cell>
          <cell r="C812" t="str">
            <v>Gen-Lithium</v>
          </cell>
          <cell r="D812" t="str">
            <v>IHS</v>
          </cell>
        </row>
        <row r="813">
          <cell r="A813" t="str">
            <v>EST_074</v>
          </cell>
          <cell r="B813" t="str">
            <v>Mazabe</v>
          </cell>
          <cell r="C813" t="str">
            <v>Solar Only</v>
          </cell>
          <cell r="D813" t="str">
            <v>IHS</v>
          </cell>
        </row>
        <row r="814">
          <cell r="A814" t="str">
            <v>EST_075</v>
          </cell>
          <cell r="B814" t="str">
            <v>Ndemba</v>
          </cell>
          <cell r="C814" t="str">
            <v>Grid-Gen</v>
          </cell>
          <cell r="D814" t="str">
            <v>IHS</v>
          </cell>
        </row>
        <row r="815">
          <cell r="A815" t="str">
            <v>EST_079</v>
          </cell>
          <cell r="B815" t="str">
            <v>Bertoua-Tigaza</v>
          </cell>
          <cell r="C815" t="str">
            <v>Grid-Gen</v>
          </cell>
          <cell r="D815" t="str">
            <v>IHS</v>
          </cell>
        </row>
        <row r="816">
          <cell r="A816" t="str">
            <v>EST_080</v>
          </cell>
          <cell r="B816" t="str">
            <v>Garoua-Boulai-Frontiere</v>
          </cell>
          <cell r="C816" t="str">
            <v>Grid-Gen</v>
          </cell>
          <cell r="D816" t="str">
            <v>IHS</v>
          </cell>
        </row>
        <row r="817">
          <cell r="A817" t="str">
            <v>EST_082</v>
          </cell>
          <cell r="B817" t="str">
            <v>Bagofit</v>
          </cell>
          <cell r="C817" t="str">
            <v>Gen Only</v>
          </cell>
          <cell r="D817" t="str">
            <v>IHS</v>
          </cell>
        </row>
        <row r="818">
          <cell r="A818" t="str">
            <v>EST_045</v>
          </cell>
          <cell r="B818" t="str">
            <v>Kette</v>
          </cell>
          <cell r="C818" t="str">
            <v>Solar-Gen-Lithium</v>
          </cell>
          <cell r="D818" t="str">
            <v>IHS</v>
          </cell>
        </row>
        <row r="819">
          <cell r="A819" t="str">
            <v>EXN_001</v>
          </cell>
          <cell r="B819" t="str">
            <v>Sodecoton</v>
          </cell>
          <cell r="C819" t="str">
            <v>Grid-Gen</v>
          </cell>
          <cell r="D819" t="str">
            <v>IHS</v>
          </cell>
        </row>
        <row r="820">
          <cell r="A820" t="str">
            <v>EXN_002</v>
          </cell>
          <cell r="B820" t="str">
            <v>Douggoy</v>
          </cell>
          <cell r="C820" t="str">
            <v>Grid-Gen</v>
          </cell>
          <cell r="D820" t="str">
            <v>IHS</v>
          </cell>
        </row>
        <row r="821">
          <cell r="A821" t="str">
            <v>EXN_003</v>
          </cell>
          <cell r="B821" t="str">
            <v>Kousseri</v>
          </cell>
          <cell r="C821" t="str">
            <v>Grid-Gen</v>
          </cell>
          <cell r="D821" t="str">
            <v>IHS</v>
          </cell>
        </row>
        <row r="822">
          <cell r="A822" t="str">
            <v>EXN_006</v>
          </cell>
          <cell r="B822" t="str">
            <v>Bogo</v>
          </cell>
          <cell r="C822" t="str">
            <v>Grid-Gen-Lithium</v>
          </cell>
          <cell r="D822" t="str">
            <v>IHS</v>
          </cell>
        </row>
        <row r="823">
          <cell r="A823" t="str">
            <v>EXN_007</v>
          </cell>
          <cell r="B823" t="str">
            <v>Amchide</v>
          </cell>
          <cell r="C823" t="str">
            <v>Grid-Gen-Lithium</v>
          </cell>
          <cell r="D823" t="str">
            <v>IHS</v>
          </cell>
        </row>
        <row r="824">
          <cell r="A824" t="str">
            <v>EXN_008</v>
          </cell>
          <cell r="B824" t="str">
            <v>Salack</v>
          </cell>
          <cell r="C824" t="str">
            <v>Grid-Gen</v>
          </cell>
          <cell r="D824" t="str">
            <v>IHS</v>
          </cell>
        </row>
        <row r="825">
          <cell r="A825" t="str">
            <v>EXN_010</v>
          </cell>
          <cell r="B825" t="str">
            <v>Kousseri-Sarra</v>
          </cell>
          <cell r="C825" t="str">
            <v>Grid-Gen</v>
          </cell>
          <cell r="D825" t="str">
            <v>IHS</v>
          </cell>
        </row>
        <row r="826">
          <cell r="A826" t="str">
            <v>EXN_011</v>
          </cell>
          <cell r="B826" t="str">
            <v>Kaele</v>
          </cell>
          <cell r="C826" t="str">
            <v>Grid-Gen</v>
          </cell>
          <cell r="D826" t="str">
            <v>IHS</v>
          </cell>
        </row>
        <row r="827">
          <cell r="A827" t="str">
            <v>EXN_013</v>
          </cell>
          <cell r="B827" t="str">
            <v>Fotokol</v>
          </cell>
          <cell r="C827" t="str">
            <v>Solar-Gen</v>
          </cell>
          <cell r="D827" t="str">
            <v>IHS</v>
          </cell>
        </row>
        <row r="828">
          <cell r="A828" t="str">
            <v>EXN_014</v>
          </cell>
          <cell r="B828" t="str">
            <v>Maga</v>
          </cell>
          <cell r="C828" t="str">
            <v>Grid-Gen</v>
          </cell>
          <cell r="D828" t="str">
            <v>IHS</v>
          </cell>
        </row>
        <row r="829">
          <cell r="A829" t="str">
            <v>EXN_015</v>
          </cell>
          <cell r="B829" t="str">
            <v>Tokombere</v>
          </cell>
          <cell r="C829" t="str">
            <v>Grid-Gen</v>
          </cell>
          <cell r="D829" t="str">
            <v>IHS</v>
          </cell>
        </row>
        <row r="830">
          <cell r="A830" t="str">
            <v>EXN_016</v>
          </cell>
          <cell r="B830" t="str">
            <v>Maroua-Douggoy</v>
          </cell>
          <cell r="C830" t="str">
            <v>Grid-Gen</v>
          </cell>
          <cell r="D830" t="str">
            <v>IHS</v>
          </cell>
        </row>
        <row r="831">
          <cell r="A831" t="str">
            <v>EXN_017</v>
          </cell>
          <cell r="B831" t="str">
            <v>Tchatibali</v>
          </cell>
          <cell r="C831" t="str">
            <v>Grid-Gen</v>
          </cell>
          <cell r="D831" t="str">
            <v>IHS</v>
          </cell>
        </row>
        <row r="832">
          <cell r="A832" t="str">
            <v>EXN_018</v>
          </cell>
          <cell r="B832" t="str">
            <v>Guidiguis</v>
          </cell>
          <cell r="C832" t="str">
            <v>Grid-Gen</v>
          </cell>
          <cell r="D832" t="str">
            <v>IHS</v>
          </cell>
        </row>
        <row r="833">
          <cell r="A833" t="str">
            <v>EXN_019</v>
          </cell>
          <cell r="B833" t="str">
            <v>Bourha</v>
          </cell>
          <cell r="C833" t="str">
            <v>Grid-Gen</v>
          </cell>
          <cell r="D833" t="str">
            <v>IHS</v>
          </cell>
        </row>
        <row r="834">
          <cell r="A834" t="str">
            <v>EXN_020</v>
          </cell>
          <cell r="B834" t="str">
            <v>Makary</v>
          </cell>
          <cell r="C834" t="str">
            <v>Solar-Gen</v>
          </cell>
          <cell r="D834" t="str">
            <v>IHS</v>
          </cell>
        </row>
        <row r="835">
          <cell r="A835" t="str">
            <v>EXN_021</v>
          </cell>
          <cell r="B835" t="str">
            <v>Goulfey</v>
          </cell>
          <cell r="C835" t="str">
            <v>Solar-Gen-Lithium</v>
          </cell>
          <cell r="D835" t="str">
            <v>IHS</v>
          </cell>
        </row>
        <row r="836">
          <cell r="A836" t="str">
            <v>EXN_022</v>
          </cell>
          <cell r="B836" t="str">
            <v>Kar-Hay</v>
          </cell>
          <cell r="C836" t="str">
            <v>Solar-Grid-Gen-Lithium</v>
          </cell>
          <cell r="D836" t="str">
            <v>IHS</v>
          </cell>
        </row>
        <row r="837">
          <cell r="A837" t="str">
            <v>EXN_023</v>
          </cell>
          <cell r="B837" t="str">
            <v>Meri</v>
          </cell>
          <cell r="C837" t="str">
            <v>Grid-Gen-Lithium</v>
          </cell>
          <cell r="D837" t="str">
            <v>IHS</v>
          </cell>
        </row>
        <row r="838">
          <cell r="A838" t="str">
            <v>EXN_024</v>
          </cell>
          <cell r="B838" t="str">
            <v>Mogode</v>
          </cell>
          <cell r="C838" t="str">
            <v>Solar-Grid-Gen</v>
          </cell>
          <cell r="D838" t="str">
            <v>IHS</v>
          </cell>
        </row>
        <row r="839">
          <cell r="A839" t="str">
            <v>EXN_030</v>
          </cell>
          <cell r="B839" t="str">
            <v>Doualare</v>
          </cell>
          <cell r="C839" t="str">
            <v>Solar-Grid-Gen</v>
          </cell>
          <cell r="D839" t="str">
            <v>IHS</v>
          </cell>
        </row>
        <row r="840">
          <cell r="A840" t="str">
            <v>EXN_032</v>
          </cell>
          <cell r="B840" t="str">
            <v>Mora-II</v>
          </cell>
          <cell r="C840" t="str">
            <v>Grid-Gen</v>
          </cell>
          <cell r="D840" t="str">
            <v>IHS</v>
          </cell>
        </row>
        <row r="841">
          <cell r="A841" t="str">
            <v>EXN_033</v>
          </cell>
          <cell r="B841" t="str">
            <v>Waza</v>
          </cell>
          <cell r="C841" t="str">
            <v>Grid-Gen-Lithium</v>
          </cell>
          <cell r="D841" t="str">
            <v>IHS</v>
          </cell>
        </row>
        <row r="842">
          <cell r="A842" t="str">
            <v>EXN_034</v>
          </cell>
          <cell r="B842" t="str">
            <v>Zigague</v>
          </cell>
          <cell r="C842" t="str">
            <v>Solar-Grid-Gen</v>
          </cell>
          <cell r="D842" t="str">
            <v>IHS</v>
          </cell>
        </row>
        <row r="843">
          <cell r="A843" t="str">
            <v>EXN_035</v>
          </cell>
          <cell r="B843" t="str">
            <v>Maltam</v>
          </cell>
          <cell r="C843" t="str">
            <v>Solar-Gen-Lithium</v>
          </cell>
          <cell r="D843" t="str">
            <v>IHS</v>
          </cell>
        </row>
        <row r="844">
          <cell r="A844" t="str">
            <v>EXN_036</v>
          </cell>
          <cell r="B844" t="str">
            <v>Balaza</v>
          </cell>
          <cell r="C844" t="str">
            <v>Solar-Grid-Gen-Lithium</v>
          </cell>
          <cell r="D844" t="str">
            <v>IHS</v>
          </cell>
        </row>
        <row r="845">
          <cell r="A845" t="str">
            <v>EXN_037</v>
          </cell>
          <cell r="B845" t="str">
            <v>Mindif</v>
          </cell>
          <cell r="C845" t="str">
            <v>Grid-Gen</v>
          </cell>
          <cell r="D845" t="str">
            <v>IHS</v>
          </cell>
        </row>
        <row r="846">
          <cell r="A846" t="str">
            <v>EXN_038</v>
          </cell>
          <cell r="B846" t="str">
            <v>Moulvouday</v>
          </cell>
          <cell r="C846" t="str">
            <v>Solar-Grid-Gen-Lithium</v>
          </cell>
          <cell r="D846" t="str">
            <v>IHS</v>
          </cell>
        </row>
        <row r="847">
          <cell r="A847" t="str">
            <v>EXN_041</v>
          </cell>
          <cell r="B847" t="str">
            <v>Blangoua</v>
          </cell>
          <cell r="C847" t="str">
            <v>Solar-Gen</v>
          </cell>
          <cell r="D847" t="str">
            <v>IHS</v>
          </cell>
        </row>
        <row r="848">
          <cell r="A848" t="str">
            <v>EXN_042</v>
          </cell>
          <cell r="B848" t="str">
            <v>Mozogo</v>
          </cell>
          <cell r="C848" t="str">
            <v>Solar-Grid-Gen-Lithium</v>
          </cell>
          <cell r="D848" t="str">
            <v>IHS</v>
          </cell>
        </row>
        <row r="849">
          <cell r="A849" t="str">
            <v>EXN_046</v>
          </cell>
          <cell r="B849" t="str">
            <v>Bellare</v>
          </cell>
          <cell r="C849" t="str">
            <v>Solar-Grid-Gen</v>
          </cell>
          <cell r="D849" t="str">
            <v>IHS</v>
          </cell>
        </row>
        <row r="850">
          <cell r="A850" t="str">
            <v>EXN_048</v>
          </cell>
          <cell r="B850" t="str">
            <v>Gobo</v>
          </cell>
          <cell r="C850" t="str">
            <v>Solar-Gen-Lithium</v>
          </cell>
          <cell r="D850" t="str">
            <v>IHS</v>
          </cell>
        </row>
        <row r="851">
          <cell r="A851" t="str">
            <v>EXN_049</v>
          </cell>
          <cell r="B851" t="str">
            <v>Gueme</v>
          </cell>
          <cell r="C851" t="str">
            <v>Solar-Gen-Lithium</v>
          </cell>
          <cell r="D851" t="str">
            <v>IHS</v>
          </cell>
        </row>
        <row r="852">
          <cell r="A852" t="str">
            <v>EXN_050</v>
          </cell>
          <cell r="B852" t="str">
            <v>Kay-Kay</v>
          </cell>
          <cell r="C852" t="str">
            <v>Solar-Gen-Lithium</v>
          </cell>
          <cell r="D852" t="str">
            <v>IHS</v>
          </cell>
        </row>
        <row r="853">
          <cell r="A853" t="str">
            <v>EXN_051</v>
          </cell>
          <cell r="B853" t="str">
            <v>Logone-Birni</v>
          </cell>
          <cell r="C853" t="str">
            <v>Solar-Gen</v>
          </cell>
          <cell r="D853" t="str">
            <v>IHS</v>
          </cell>
        </row>
        <row r="854">
          <cell r="A854" t="str">
            <v>EXN_053</v>
          </cell>
          <cell r="B854" t="str">
            <v>Kodek-Djarengol</v>
          </cell>
          <cell r="C854" t="str">
            <v>Grid-Gen</v>
          </cell>
          <cell r="D854" t="str">
            <v>IHS</v>
          </cell>
        </row>
        <row r="855">
          <cell r="A855" t="str">
            <v>EXN_054</v>
          </cell>
          <cell r="B855" t="str">
            <v>Domayo</v>
          </cell>
          <cell r="C855" t="str">
            <v>Grid-Gen</v>
          </cell>
          <cell r="D855" t="str">
            <v>IHS</v>
          </cell>
        </row>
        <row r="856">
          <cell r="A856" t="str">
            <v>EXN_055</v>
          </cell>
          <cell r="B856" t="str">
            <v>Palar</v>
          </cell>
          <cell r="C856" t="str">
            <v>Grid-Gen</v>
          </cell>
          <cell r="D856" t="str">
            <v>IHS</v>
          </cell>
        </row>
        <row r="857">
          <cell r="A857" t="str">
            <v>EXN_058</v>
          </cell>
          <cell r="B857" t="str">
            <v>Kalfou</v>
          </cell>
          <cell r="C857" t="str">
            <v>Grid-Gen</v>
          </cell>
          <cell r="D857" t="str">
            <v>IHS</v>
          </cell>
        </row>
        <row r="858">
          <cell r="A858" t="str">
            <v>EXN_064</v>
          </cell>
          <cell r="B858" t="str">
            <v>Kousseri-Ville</v>
          </cell>
          <cell r="C858" t="str">
            <v>Gen Only</v>
          </cell>
          <cell r="D858" t="str">
            <v>IHS</v>
          </cell>
        </row>
        <row r="859">
          <cell r="A859" t="str">
            <v>EXN_067</v>
          </cell>
          <cell r="B859" t="str">
            <v>Maroua-Doursogo</v>
          </cell>
          <cell r="C859" t="str">
            <v>Grid-Gen</v>
          </cell>
          <cell r="D859" t="str">
            <v>IHS</v>
          </cell>
        </row>
        <row r="860">
          <cell r="A860" t="str">
            <v>EXN_066</v>
          </cell>
          <cell r="B860" t="str">
            <v>Maroua-Stade</v>
          </cell>
          <cell r="C860" t="str">
            <v>Grid-Gen</v>
          </cell>
          <cell r="D860" t="str">
            <v>IHS</v>
          </cell>
        </row>
        <row r="861">
          <cell r="A861" t="str">
            <v>EXN_069</v>
          </cell>
          <cell r="B861" t="str">
            <v>Yagoua-Quinf</v>
          </cell>
          <cell r="C861" t="str">
            <v>Grid-Gen</v>
          </cell>
          <cell r="D861" t="str">
            <v>IHS</v>
          </cell>
        </row>
        <row r="862">
          <cell r="A862" t="str">
            <v>EXN_071</v>
          </cell>
          <cell r="B862" t="str">
            <v>Maroua-Camp-SIC</v>
          </cell>
          <cell r="C862" t="str">
            <v>Grid-Gen</v>
          </cell>
          <cell r="D862" t="str">
            <v>IHS</v>
          </cell>
        </row>
        <row r="863">
          <cell r="A863" t="str">
            <v>EXN_073</v>
          </cell>
          <cell r="B863" t="str">
            <v>Ndoukoula</v>
          </cell>
          <cell r="C863" t="str">
            <v>Hybrid Gen</v>
          </cell>
          <cell r="D863" t="str">
            <v>IHS</v>
          </cell>
        </row>
        <row r="864">
          <cell r="A864" t="str">
            <v>EXN_074</v>
          </cell>
          <cell r="B864" t="str">
            <v>Dziguilao</v>
          </cell>
          <cell r="C864" t="str">
            <v>Solar AER-Gen-Lithium</v>
          </cell>
          <cell r="D864" t="str">
            <v>IHS</v>
          </cell>
        </row>
        <row r="865">
          <cell r="A865" t="str">
            <v>EXN_075</v>
          </cell>
          <cell r="B865" t="str">
            <v>Datcheka</v>
          </cell>
          <cell r="C865" t="str">
            <v>Solar-Grid-Gen</v>
          </cell>
          <cell r="D865" t="str">
            <v>IHS</v>
          </cell>
        </row>
        <row r="866">
          <cell r="A866" t="str">
            <v>EXN_082</v>
          </cell>
          <cell r="B866" t="str">
            <v>Maroua-Loperey</v>
          </cell>
          <cell r="C866" t="str">
            <v>Grid-Lithium</v>
          </cell>
          <cell r="D866" t="str">
            <v>IHS</v>
          </cell>
        </row>
        <row r="867">
          <cell r="A867" t="str">
            <v>EXN_083</v>
          </cell>
          <cell r="B867" t="str">
            <v>Maroua-Ouro-Bah</v>
          </cell>
          <cell r="C867" t="str">
            <v>Grid-Gen</v>
          </cell>
          <cell r="D867" t="str">
            <v>IHS</v>
          </cell>
        </row>
        <row r="868">
          <cell r="A868" t="str">
            <v>EXN_084</v>
          </cell>
          <cell r="B868" t="str">
            <v>Maroua-Lougol</v>
          </cell>
          <cell r="C868" t="str">
            <v>Grid-Gen</v>
          </cell>
          <cell r="D868" t="str">
            <v>IHS</v>
          </cell>
        </row>
        <row r="869">
          <cell r="A869" t="str">
            <v>EXN_085</v>
          </cell>
          <cell r="B869" t="str">
            <v>Maroua-Marche-Abattoir</v>
          </cell>
          <cell r="C869" t="str">
            <v>Grid-Gen</v>
          </cell>
          <cell r="D869" t="str">
            <v>IHS</v>
          </cell>
        </row>
        <row r="870">
          <cell r="A870" t="str">
            <v>EXN_086</v>
          </cell>
          <cell r="B870" t="str">
            <v>Maroua-Pitouare-II</v>
          </cell>
          <cell r="C870" t="str">
            <v>Grid-Gen</v>
          </cell>
          <cell r="D870" t="str">
            <v>IHS</v>
          </cell>
        </row>
        <row r="871">
          <cell r="A871" t="str">
            <v>EXN_087</v>
          </cell>
          <cell r="B871" t="str">
            <v>Maroua-Douggoy-Masalare</v>
          </cell>
          <cell r="C871" t="str">
            <v>Grid-Gen</v>
          </cell>
          <cell r="D871" t="str">
            <v>IHS</v>
          </cell>
        </row>
        <row r="872">
          <cell r="A872" t="str">
            <v>EXN_088</v>
          </cell>
          <cell r="B872" t="str">
            <v>Maroua-Diarenga</v>
          </cell>
          <cell r="C872" t="str">
            <v>Grid-Gen</v>
          </cell>
          <cell r="D872" t="str">
            <v>IHS</v>
          </cell>
        </row>
        <row r="873">
          <cell r="A873" t="str">
            <v>EXN_089</v>
          </cell>
          <cell r="B873" t="str">
            <v>Maroua-Boussaore</v>
          </cell>
          <cell r="C873" t="str">
            <v>Grid-Gen</v>
          </cell>
          <cell r="D873" t="str">
            <v>IHS</v>
          </cell>
        </row>
        <row r="874">
          <cell r="A874" t="str">
            <v>EXN_090</v>
          </cell>
          <cell r="B874" t="str">
            <v>Maroua-Lopere-II(Djoudandé)</v>
          </cell>
          <cell r="C874" t="str">
            <v>Grid-Gen</v>
          </cell>
          <cell r="D874" t="str">
            <v>IHS</v>
          </cell>
        </row>
        <row r="875">
          <cell r="A875" t="str">
            <v>EXN_091</v>
          </cell>
          <cell r="B875" t="str">
            <v>Maroua-Stade-Domayo(Hardé)</v>
          </cell>
          <cell r="C875" t="str">
            <v>Solar-Grid-Gen</v>
          </cell>
          <cell r="D875" t="str">
            <v>IHS</v>
          </cell>
        </row>
        <row r="876">
          <cell r="A876" t="str">
            <v>EXN_092</v>
          </cell>
          <cell r="B876" t="str">
            <v>Maroua-Titouare(Ouro Tchédé)</v>
          </cell>
          <cell r="C876" t="str">
            <v>Grid-Gen</v>
          </cell>
          <cell r="D876" t="str">
            <v>IHS</v>
          </cell>
        </row>
        <row r="877">
          <cell r="A877" t="str">
            <v>EXN_094</v>
          </cell>
          <cell r="B877" t="str">
            <v>Kousseri-S-Prefecture(Lacka)</v>
          </cell>
          <cell r="C877" t="str">
            <v>Grid-Gen</v>
          </cell>
          <cell r="D877" t="str">
            <v>IHS</v>
          </cell>
        </row>
        <row r="878">
          <cell r="A878" t="str">
            <v>EXN_095</v>
          </cell>
          <cell r="B878" t="str">
            <v>Kaele-Ville</v>
          </cell>
          <cell r="C878" t="str">
            <v>Grid-Gen</v>
          </cell>
          <cell r="D878" t="str">
            <v>IHS</v>
          </cell>
        </row>
        <row r="879">
          <cell r="A879" t="str">
            <v>EXN_096</v>
          </cell>
          <cell r="B879" t="str">
            <v>Yagoua-New</v>
          </cell>
          <cell r="C879" t="str">
            <v>Grid-Gen</v>
          </cell>
          <cell r="D879" t="str">
            <v>IHS</v>
          </cell>
        </row>
        <row r="880">
          <cell r="A880" t="str">
            <v>EXN_047</v>
          </cell>
          <cell r="B880" t="str">
            <v>Hina</v>
          </cell>
          <cell r="C880" t="str">
            <v>Solar-Grid-Gen-Lithium</v>
          </cell>
          <cell r="D880" t="str">
            <v>IHS</v>
          </cell>
        </row>
        <row r="881">
          <cell r="A881" t="str">
            <v>EXN_052</v>
          </cell>
          <cell r="B881" t="str">
            <v>Soulede</v>
          </cell>
          <cell r="C881" t="str">
            <v>Solar-Grid-Gen</v>
          </cell>
          <cell r="D881" t="str">
            <v>IHS</v>
          </cell>
        </row>
        <row r="882">
          <cell r="A882" t="str">
            <v>EXN_807</v>
          </cell>
          <cell r="B882" t="str">
            <v>Dabanga</v>
          </cell>
          <cell r="C882" t="str">
            <v>Solar-Grid-Gen</v>
          </cell>
          <cell r="D882" t="str">
            <v>IHS</v>
          </cell>
        </row>
        <row r="883">
          <cell r="A883" t="str">
            <v>LIT_006</v>
          </cell>
          <cell r="B883" t="str">
            <v>Ferme-Suisse</v>
          </cell>
          <cell r="C883" t="str">
            <v>Grid-Gen</v>
          </cell>
          <cell r="D883" t="str">
            <v>IHS</v>
          </cell>
        </row>
        <row r="884">
          <cell r="A884" t="str">
            <v>LIT_008</v>
          </cell>
          <cell r="B884" t="str">
            <v>Hila</v>
          </cell>
          <cell r="C884" t="str">
            <v>Grid Only</v>
          </cell>
          <cell r="D884" t="str">
            <v>IHS</v>
          </cell>
        </row>
        <row r="885">
          <cell r="A885" t="str">
            <v>LIT_009</v>
          </cell>
          <cell r="B885" t="str">
            <v>La-Rose</v>
          </cell>
          <cell r="C885" t="str">
            <v>Grid-Gen</v>
          </cell>
          <cell r="D885" t="str">
            <v>IHS</v>
          </cell>
        </row>
        <row r="886">
          <cell r="A886" t="str">
            <v>LIT_012</v>
          </cell>
          <cell r="B886" t="str">
            <v>Sikoum</v>
          </cell>
          <cell r="C886" t="str">
            <v>Solar-Gen-Lithium</v>
          </cell>
          <cell r="D886" t="str">
            <v>IHS</v>
          </cell>
        </row>
        <row r="887">
          <cell r="A887" t="str">
            <v>LIT_014</v>
          </cell>
          <cell r="B887" t="str">
            <v>Stamatiades</v>
          </cell>
          <cell r="C887" t="str">
            <v>Grid Only</v>
          </cell>
          <cell r="D887" t="str">
            <v>IHS</v>
          </cell>
        </row>
        <row r="888">
          <cell r="A888" t="str">
            <v>LIT_018</v>
          </cell>
          <cell r="B888" t="str">
            <v>Chevreuil</v>
          </cell>
          <cell r="C888" t="str">
            <v>Grid-Gen</v>
          </cell>
          <cell r="D888" t="str">
            <v>IHS</v>
          </cell>
        </row>
        <row r="889">
          <cell r="A889" t="str">
            <v>LIT_020</v>
          </cell>
          <cell r="B889" t="str">
            <v>Bonamoutongo</v>
          </cell>
          <cell r="C889" t="str">
            <v>Grid-Gen</v>
          </cell>
          <cell r="D889" t="str">
            <v>IHS</v>
          </cell>
        </row>
        <row r="890">
          <cell r="A890" t="str">
            <v>LIT_021</v>
          </cell>
          <cell r="B890" t="str">
            <v>Nkong</v>
          </cell>
          <cell r="C890" t="str">
            <v>Grid-Gen</v>
          </cell>
          <cell r="D890" t="str">
            <v>IHS</v>
          </cell>
        </row>
        <row r="891">
          <cell r="A891" t="str">
            <v>LIT_023</v>
          </cell>
          <cell r="B891" t="str">
            <v>Minoterie</v>
          </cell>
          <cell r="C891" t="str">
            <v>Grid-Gen</v>
          </cell>
          <cell r="D891" t="str">
            <v>IHS</v>
          </cell>
        </row>
        <row r="892">
          <cell r="A892" t="str">
            <v>LIT_024</v>
          </cell>
          <cell r="B892" t="str">
            <v>Socaver</v>
          </cell>
          <cell r="C892" t="str">
            <v>Grid-Gen</v>
          </cell>
          <cell r="D892" t="str">
            <v>IHS</v>
          </cell>
        </row>
        <row r="893">
          <cell r="A893" t="str">
            <v>LIT_025</v>
          </cell>
          <cell r="B893" t="str">
            <v>Tsekenis</v>
          </cell>
          <cell r="C893" t="str">
            <v>Grid-Gen</v>
          </cell>
          <cell r="D893" t="str">
            <v>IHS</v>
          </cell>
        </row>
        <row r="894">
          <cell r="A894" t="str">
            <v>LIT_029</v>
          </cell>
          <cell r="B894" t="str">
            <v>Loum</v>
          </cell>
          <cell r="C894" t="str">
            <v>Grid-Gen-Lithium</v>
          </cell>
          <cell r="D894" t="str">
            <v>IHS</v>
          </cell>
        </row>
        <row r="895">
          <cell r="A895" t="str">
            <v>LIT_031</v>
          </cell>
          <cell r="B895" t="str">
            <v>Mbanga</v>
          </cell>
          <cell r="C895" t="str">
            <v>Grid-Gen</v>
          </cell>
          <cell r="D895" t="str">
            <v>IHS</v>
          </cell>
        </row>
        <row r="896">
          <cell r="A896" t="str">
            <v>LIT_033</v>
          </cell>
          <cell r="B896" t="str">
            <v>Aeroport</v>
          </cell>
          <cell r="C896" t="str">
            <v>Grid Only</v>
          </cell>
          <cell r="D896" t="str">
            <v>IHS</v>
          </cell>
        </row>
        <row r="897">
          <cell r="A897" t="str">
            <v>LIT_034</v>
          </cell>
          <cell r="B897" t="str">
            <v>BP-Cite</v>
          </cell>
          <cell r="C897" t="str">
            <v>Grid Only</v>
          </cell>
          <cell r="D897" t="str">
            <v>IHS</v>
          </cell>
        </row>
        <row r="898">
          <cell r="A898" t="str">
            <v>LIT_037</v>
          </cell>
          <cell r="B898" t="str">
            <v>Makepe</v>
          </cell>
          <cell r="C898" t="str">
            <v>Grid-Gen</v>
          </cell>
          <cell r="D898" t="str">
            <v>IHS</v>
          </cell>
        </row>
        <row r="899">
          <cell r="A899" t="str">
            <v>LIT_038</v>
          </cell>
          <cell r="B899" t="str">
            <v>Ndogp-Lycee</v>
          </cell>
          <cell r="C899" t="str">
            <v>Grid-Gen</v>
          </cell>
          <cell r="D899" t="str">
            <v>IHS</v>
          </cell>
        </row>
        <row r="900">
          <cell r="A900" t="str">
            <v>LIT_039</v>
          </cell>
          <cell r="B900" t="str">
            <v>Njombe</v>
          </cell>
          <cell r="C900" t="str">
            <v>Grid-Gen</v>
          </cell>
          <cell r="D900" t="str">
            <v>IHS</v>
          </cell>
        </row>
        <row r="901">
          <cell r="A901" t="str">
            <v>LIT_040</v>
          </cell>
          <cell r="B901" t="str">
            <v>Safacam</v>
          </cell>
          <cell r="C901" t="str">
            <v>Grid-Gen</v>
          </cell>
          <cell r="D901" t="str">
            <v>IHS</v>
          </cell>
        </row>
        <row r="902">
          <cell r="A902" t="str">
            <v>LIT_041</v>
          </cell>
          <cell r="B902" t="str">
            <v>La-Falaise</v>
          </cell>
          <cell r="C902" t="str">
            <v>Grid Only</v>
          </cell>
          <cell r="D902" t="str">
            <v>IHS</v>
          </cell>
        </row>
        <row r="903">
          <cell r="A903" t="str">
            <v>LIT_043</v>
          </cell>
          <cell r="B903" t="str">
            <v>SNAC</v>
          </cell>
          <cell r="C903" t="str">
            <v>Grid Only</v>
          </cell>
          <cell r="D903" t="str">
            <v>IHS</v>
          </cell>
        </row>
        <row r="904">
          <cell r="A904" t="str">
            <v>LIT_044</v>
          </cell>
          <cell r="B904" t="str">
            <v>Bmouang-Terminus</v>
          </cell>
          <cell r="C904" t="str">
            <v>Grid-Gen</v>
          </cell>
          <cell r="D904" t="str">
            <v>IHS</v>
          </cell>
        </row>
        <row r="905">
          <cell r="A905" t="str">
            <v>LIT_045</v>
          </cell>
          <cell r="B905" t="str">
            <v>Centenaire</v>
          </cell>
          <cell r="C905" t="str">
            <v>Grid Only</v>
          </cell>
          <cell r="D905" t="str">
            <v>IHS</v>
          </cell>
        </row>
        <row r="906">
          <cell r="A906" t="str">
            <v>LIT_046</v>
          </cell>
          <cell r="B906" t="str">
            <v>Du-Levant</v>
          </cell>
          <cell r="C906" t="str">
            <v>Grid-Gen</v>
          </cell>
          <cell r="D906" t="str">
            <v>IHS</v>
          </cell>
        </row>
        <row r="907">
          <cell r="A907" t="str">
            <v>LIT_047</v>
          </cell>
          <cell r="B907" t="str">
            <v>Kayo-Elie</v>
          </cell>
          <cell r="C907" t="str">
            <v>Grid-Gen</v>
          </cell>
          <cell r="D907" t="str">
            <v>IHS</v>
          </cell>
        </row>
        <row r="908">
          <cell r="A908" t="str">
            <v>LIT_048</v>
          </cell>
          <cell r="B908" t="str">
            <v>Rond-Point</v>
          </cell>
          <cell r="C908" t="str">
            <v>Grid-Gen</v>
          </cell>
          <cell r="D908" t="str">
            <v>IHS</v>
          </cell>
        </row>
        <row r="909">
          <cell r="A909" t="str">
            <v>LIT_049</v>
          </cell>
          <cell r="B909" t="str">
            <v>Madagascar</v>
          </cell>
          <cell r="C909" t="str">
            <v>Grid-Gen</v>
          </cell>
          <cell r="D909" t="str">
            <v>IHS</v>
          </cell>
        </row>
        <row r="910">
          <cell r="A910" t="str">
            <v>LIT_050</v>
          </cell>
          <cell r="B910" t="str">
            <v>Bepanda</v>
          </cell>
          <cell r="C910" t="str">
            <v>Grid Only</v>
          </cell>
          <cell r="D910" t="str">
            <v>IHS</v>
          </cell>
        </row>
        <row r="911">
          <cell r="A911" t="str">
            <v>LIT_051</v>
          </cell>
          <cell r="B911" t="str">
            <v>Nkapa</v>
          </cell>
          <cell r="C911" t="str">
            <v>Grid-Gen</v>
          </cell>
          <cell r="D911" t="str">
            <v>IHS</v>
          </cell>
        </row>
        <row r="912">
          <cell r="A912" t="str">
            <v>LIT_053</v>
          </cell>
          <cell r="B912" t="str">
            <v>Shell-Newbell</v>
          </cell>
          <cell r="C912" t="str">
            <v>Grid-Gen</v>
          </cell>
          <cell r="D912" t="str">
            <v>IHS</v>
          </cell>
        </row>
        <row r="913">
          <cell r="A913" t="str">
            <v>LIT_054</v>
          </cell>
          <cell r="B913" t="str">
            <v>Gd-Moulin</v>
          </cell>
          <cell r="C913" t="str">
            <v>Grid-Gen</v>
          </cell>
          <cell r="D913" t="str">
            <v>IHS</v>
          </cell>
        </row>
        <row r="914">
          <cell r="A914" t="str">
            <v>LIT_055</v>
          </cell>
          <cell r="B914" t="str">
            <v>Ancien-Aeroport</v>
          </cell>
          <cell r="C914" t="str">
            <v>Grid-Gen</v>
          </cell>
          <cell r="D914" t="str">
            <v>IHS</v>
          </cell>
        </row>
        <row r="915">
          <cell r="A915" t="str">
            <v>LIT_056</v>
          </cell>
          <cell r="B915" t="str">
            <v>Ange-Raphael</v>
          </cell>
          <cell r="C915" t="str">
            <v>Grid Only</v>
          </cell>
          <cell r="D915" t="str">
            <v>IHS</v>
          </cell>
        </row>
        <row r="916">
          <cell r="A916" t="str">
            <v>LIT_057</v>
          </cell>
          <cell r="B916" t="str">
            <v>Bsadi-Terminus</v>
          </cell>
          <cell r="C916" t="str">
            <v>Grid Only</v>
          </cell>
          <cell r="D916" t="str">
            <v>IHS</v>
          </cell>
        </row>
        <row r="917">
          <cell r="A917" t="str">
            <v>LIT_058</v>
          </cell>
          <cell r="B917" t="str">
            <v>Logbaba</v>
          </cell>
          <cell r="C917" t="str">
            <v>Grid-Gen</v>
          </cell>
          <cell r="D917" t="str">
            <v>IHS</v>
          </cell>
        </row>
        <row r="918">
          <cell r="A918" t="str">
            <v>LIT_059</v>
          </cell>
          <cell r="B918" t="str">
            <v>Nyalla</v>
          </cell>
          <cell r="C918" t="str">
            <v>Grid-Gen</v>
          </cell>
          <cell r="D918" t="str">
            <v>IHS</v>
          </cell>
        </row>
        <row r="919">
          <cell r="A919" t="str">
            <v>LIT_060</v>
          </cell>
          <cell r="B919" t="str">
            <v>Bpriso-ASECNA</v>
          </cell>
          <cell r="C919" t="str">
            <v>Grid-Gen</v>
          </cell>
          <cell r="D919" t="str">
            <v>IHS</v>
          </cell>
        </row>
        <row r="920">
          <cell r="A920" t="str">
            <v>LIT_061</v>
          </cell>
          <cell r="B920" t="str">
            <v>Cinema-ABC</v>
          </cell>
          <cell r="C920" t="str">
            <v>Grid-Lithium</v>
          </cell>
          <cell r="D920" t="str">
            <v>IHS</v>
          </cell>
        </row>
        <row r="921">
          <cell r="A921" t="str">
            <v>LIT_062</v>
          </cell>
          <cell r="B921" t="str">
            <v>Manjo</v>
          </cell>
          <cell r="C921" t="str">
            <v>Grid-Gen</v>
          </cell>
          <cell r="D921" t="str">
            <v>IHS</v>
          </cell>
        </row>
        <row r="922">
          <cell r="A922" t="str">
            <v>LIT_063</v>
          </cell>
          <cell r="B922" t="str">
            <v>Melong</v>
          </cell>
          <cell r="C922" t="str">
            <v>Grid-Gen</v>
          </cell>
          <cell r="D922" t="str">
            <v>IHS</v>
          </cell>
        </row>
        <row r="923">
          <cell r="A923" t="str">
            <v>LIT_065</v>
          </cell>
          <cell r="B923" t="str">
            <v>H-Lumiere</v>
          </cell>
          <cell r="C923" t="str">
            <v>Grid Only</v>
          </cell>
          <cell r="D923" t="str">
            <v>IHS</v>
          </cell>
        </row>
        <row r="924">
          <cell r="A924" t="str">
            <v>LIT_069</v>
          </cell>
          <cell r="B924" t="str">
            <v>Pouma</v>
          </cell>
          <cell r="C924" t="str">
            <v>Grid-Gen</v>
          </cell>
          <cell r="D924" t="str">
            <v>IHS</v>
          </cell>
        </row>
        <row r="925">
          <cell r="A925" t="str">
            <v>LIT_071</v>
          </cell>
          <cell r="B925" t="str">
            <v>Nkong-Marche</v>
          </cell>
          <cell r="C925" t="str">
            <v>Grid-Gen</v>
          </cell>
          <cell r="D925" t="str">
            <v>IHS</v>
          </cell>
        </row>
        <row r="926">
          <cell r="A926" t="str">
            <v>LIT_073</v>
          </cell>
          <cell r="B926" t="str">
            <v>PK-5</v>
          </cell>
          <cell r="C926" t="str">
            <v>Grid-Gen</v>
          </cell>
          <cell r="D926" t="str">
            <v>IHS</v>
          </cell>
        </row>
        <row r="927">
          <cell r="A927" t="str">
            <v>LIT_074</v>
          </cell>
          <cell r="B927" t="str">
            <v>Bonewonda</v>
          </cell>
          <cell r="C927" t="str">
            <v>Grid-Gen</v>
          </cell>
          <cell r="D927" t="str">
            <v>IHS</v>
          </cell>
        </row>
        <row r="928">
          <cell r="A928" t="str">
            <v>LIT_076</v>
          </cell>
          <cell r="B928" t="str">
            <v>Nylon</v>
          </cell>
          <cell r="C928" t="str">
            <v>Grid-Gen</v>
          </cell>
          <cell r="D928" t="str">
            <v>IHS</v>
          </cell>
        </row>
        <row r="929">
          <cell r="A929" t="str">
            <v>LIT_078</v>
          </cell>
          <cell r="B929" t="str">
            <v>Edea-Ville</v>
          </cell>
          <cell r="C929" t="str">
            <v>Grid-Gen</v>
          </cell>
          <cell r="D929" t="str">
            <v>IHS</v>
          </cell>
        </row>
        <row r="930">
          <cell r="A930" t="str">
            <v>LIT_079</v>
          </cell>
          <cell r="B930" t="str">
            <v>Koloko</v>
          </cell>
          <cell r="C930" t="str">
            <v>Grid-Gen</v>
          </cell>
          <cell r="D930" t="str">
            <v>IHS</v>
          </cell>
        </row>
        <row r="931">
          <cell r="A931" t="str">
            <v>LIT_080</v>
          </cell>
          <cell r="B931" t="str">
            <v>Mak-Missoke</v>
          </cell>
          <cell r="C931" t="str">
            <v>Grid-Gen</v>
          </cell>
          <cell r="D931" t="str">
            <v>IHS</v>
          </cell>
        </row>
        <row r="932">
          <cell r="A932" t="str">
            <v>LIT_081</v>
          </cell>
          <cell r="B932" t="str">
            <v>Brazzaville</v>
          </cell>
          <cell r="C932" t="str">
            <v>Grid-Gen</v>
          </cell>
          <cell r="D932" t="str">
            <v>IHS</v>
          </cell>
        </row>
        <row r="933">
          <cell r="A933" t="str">
            <v>LIT_082</v>
          </cell>
          <cell r="B933" t="str">
            <v>Laquintinie</v>
          </cell>
          <cell r="C933" t="str">
            <v>Grid-Lithium</v>
          </cell>
          <cell r="D933" t="str">
            <v>IHS</v>
          </cell>
        </row>
        <row r="934">
          <cell r="A934" t="str">
            <v>LIT_083</v>
          </cell>
          <cell r="B934" t="str">
            <v>ZI-Bassa</v>
          </cell>
          <cell r="C934" t="str">
            <v>Grid-Gen</v>
          </cell>
          <cell r="D934" t="str">
            <v>IHS</v>
          </cell>
        </row>
        <row r="935">
          <cell r="A935" t="str">
            <v>LIT_084</v>
          </cell>
          <cell r="B935" t="str">
            <v>C-D-Billes</v>
          </cell>
          <cell r="C935" t="str">
            <v>Grid-Gen</v>
          </cell>
          <cell r="D935" t="str">
            <v>IHS</v>
          </cell>
        </row>
        <row r="936">
          <cell r="A936" t="str">
            <v>LIT_085</v>
          </cell>
          <cell r="B936" t="str">
            <v>Bonantone</v>
          </cell>
          <cell r="C936" t="str">
            <v>Grid-Gen</v>
          </cell>
          <cell r="D936" t="str">
            <v>IHS</v>
          </cell>
        </row>
        <row r="937">
          <cell r="A937" t="str">
            <v>LIT_087</v>
          </cell>
          <cell r="B937" t="str">
            <v>Wouri</v>
          </cell>
          <cell r="C937" t="str">
            <v>Grid-Gen</v>
          </cell>
          <cell r="D937" t="str">
            <v>IHS</v>
          </cell>
        </row>
        <row r="938">
          <cell r="A938" t="str">
            <v>LIT_089</v>
          </cell>
          <cell r="B938" t="str">
            <v>Brazz-St-Bruno</v>
          </cell>
          <cell r="C938" t="str">
            <v>Grid Only</v>
          </cell>
          <cell r="D938" t="str">
            <v>IHS</v>
          </cell>
        </row>
        <row r="939">
          <cell r="A939" t="str">
            <v>LIT_090</v>
          </cell>
          <cell r="B939" t="str">
            <v>Newb-Mairie</v>
          </cell>
          <cell r="C939" t="str">
            <v>Grid-Gen</v>
          </cell>
          <cell r="D939" t="str">
            <v>IHS</v>
          </cell>
        </row>
        <row r="940">
          <cell r="A940" t="str">
            <v>LIT_091</v>
          </cell>
          <cell r="B940" t="str">
            <v>Nkongmondo</v>
          </cell>
          <cell r="C940" t="str">
            <v>Grid Only</v>
          </cell>
          <cell r="D940" t="str">
            <v>IHS</v>
          </cell>
        </row>
        <row r="941">
          <cell r="A941" t="str">
            <v>LIT_092</v>
          </cell>
          <cell r="B941" t="str">
            <v>Bep-Yonyong</v>
          </cell>
          <cell r="C941" t="str">
            <v>Grid Only</v>
          </cell>
          <cell r="D941" t="str">
            <v>IHS</v>
          </cell>
        </row>
        <row r="942">
          <cell r="A942" t="str">
            <v>LIT_094</v>
          </cell>
          <cell r="B942" t="str">
            <v>Mabanda</v>
          </cell>
          <cell r="C942" t="str">
            <v>Grid-Gen</v>
          </cell>
          <cell r="D942" t="str">
            <v>IHS</v>
          </cell>
        </row>
        <row r="943">
          <cell r="A943" t="str">
            <v>LIT_095</v>
          </cell>
          <cell r="B943" t="str">
            <v>Newb-Srce-Quartier</v>
          </cell>
          <cell r="C943" t="str">
            <v>Grid Only</v>
          </cell>
          <cell r="D943" t="str">
            <v>IHS</v>
          </cell>
        </row>
        <row r="944">
          <cell r="A944" t="str">
            <v>LIT_096</v>
          </cell>
          <cell r="B944" t="str">
            <v>NR-PK5</v>
          </cell>
          <cell r="C944" t="str">
            <v>Grid-Gen</v>
          </cell>
          <cell r="D944" t="str">
            <v>IHS</v>
          </cell>
        </row>
        <row r="945">
          <cell r="A945" t="str">
            <v>LIT_097</v>
          </cell>
          <cell r="B945" t="str">
            <v>Bep-Axe-Lrd</v>
          </cell>
          <cell r="C945" t="str">
            <v>Grid Only</v>
          </cell>
          <cell r="D945" t="str">
            <v>IHS</v>
          </cell>
        </row>
        <row r="946">
          <cell r="A946" t="str">
            <v>LIT_098</v>
          </cell>
          <cell r="B946" t="str">
            <v>Cite-Sic</v>
          </cell>
          <cell r="C946" t="str">
            <v>Grid-Gen</v>
          </cell>
          <cell r="D946" t="str">
            <v>IHS</v>
          </cell>
        </row>
        <row r="947">
          <cell r="A947" t="str">
            <v>LIT_099</v>
          </cell>
          <cell r="B947" t="str">
            <v>H-Sawa</v>
          </cell>
          <cell r="C947" t="str">
            <v>Grid Only</v>
          </cell>
          <cell r="D947" t="str">
            <v>IHS</v>
          </cell>
        </row>
        <row r="948">
          <cell r="A948" t="str">
            <v>LIT_102</v>
          </cell>
          <cell r="B948" t="str">
            <v>Omnisport</v>
          </cell>
          <cell r="C948" t="str">
            <v>Grid Only</v>
          </cell>
          <cell r="D948" t="str">
            <v>IHS</v>
          </cell>
        </row>
        <row r="949">
          <cell r="A949" t="str">
            <v>LIT_106</v>
          </cell>
          <cell r="B949" t="str">
            <v>Denver</v>
          </cell>
          <cell r="C949" t="str">
            <v>Grid-Gen</v>
          </cell>
          <cell r="D949" t="str">
            <v>IHS</v>
          </cell>
        </row>
        <row r="950">
          <cell r="A950" t="str">
            <v>LIT_107</v>
          </cell>
          <cell r="B950" t="str">
            <v>Kribi-gd-batanga</v>
          </cell>
          <cell r="C950" t="str">
            <v>Grid-Gen</v>
          </cell>
          <cell r="D950" t="str">
            <v>IHS</v>
          </cell>
        </row>
        <row r="951">
          <cell r="A951" t="str">
            <v>LIT_108</v>
          </cell>
          <cell r="B951" t="str">
            <v>Ngwei</v>
          </cell>
          <cell r="C951" t="str">
            <v>Solar-Grid-Gen</v>
          </cell>
          <cell r="D951" t="str">
            <v>IHS</v>
          </cell>
        </row>
        <row r="952">
          <cell r="A952" t="str">
            <v>LIT_109</v>
          </cell>
          <cell r="B952" t="str">
            <v>Ndoungue</v>
          </cell>
          <cell r="C952" t="str">
            <v>Grid-Gen</v>
          </cell>
          <cell r="D952" t="str">
            <v>IHS</v>
          </cell>
        </row>
        <row r="953">
          <cell r="A953" t="str">
            <v>LIT_110</v>
          </cell>
          <cell r="B953" t="str">
            <v>Yabassi</v>
          </cell>
          <cell r="C953" t="str">
            <v>Gen-Lithium</v>
          </cell>
          <cell r="D953" t="str">
            <v>IHS</v>
          </cell>
        </row>
        <row r="954">
          <cell r="A954" t="str">
            <v>LIT_111</v>
          </cell>
          <cell r="B954" t="str">
            <v>Kompigna</v>
          </cell>
          <cell r="C954" t="str">
            <v>Grid-Gen</v>
          </cell>
          <cell r="D954" t="str">
            <v>IHS</v>
          </cell>
        </row>
        <row r="955">
          <cell r="A955" t="str">
            <v>LIT_112</v>
          </cell>
          <cell r="B955" t="str">
            <v>Bare</v>
          </cell>
          <cell r="C955" t="str">
            <v>Grid-Gen</v>
          </cell>
          <cell r="D955" t="str">
            <v>IHS</v>
          </cell>
        </row>
        <row r="956">
          <cell r="A956" t="str">
            <v>LIT_113</v>
          </cell>
          <cell r="B956" t="str">
            <v>Dizangue</v>
          </cell>
          <cell r="C956" t="str">
            <v>Grid-Gen</v>
          </cell>
          <cell r="D956" t="str">
            <v>IHS</v>
          </cell>
        </row>
        <row r="957">
          <cell r="A957" t="str">
            <v>LIT_117</v>
          </cell>
          <cell r="B957" t="str">
            <v>Ndogkeng</v>
          </cell>
          <cell r="C957" t="str">
            <v>Grid-Gen</v>
          </cell>
          <cell r="D957" t="str">
            <v>IHS</v>
          </cell>
        </row>
        <row r="958">
          <cell r="A958" t="str">
            <v>LIT_121</v>
          </cell>
          <cell r="B958" t="str">
            <v>Ngog - Mbog</v>
          </cell>
          <cell r="C958" t="str">
            <v>Gen-Lithium</v>
          </cell>
          <cell r="D958" t="str">
            <v>IHS</v>
          </cell>
        </row>
        <row r="959">
          <cell r="A959" t="str">
            <v>LIT_126</v>
          </cell>
          <cell r="B959" t="str">
            <v>Bonadibong</v>
          </cell>
          <cell r="C959" t="str">
            <v>Grid-Gen</v>
          </cell>
          <cell r="D959" t="str">
            <v>IHS</v>
          </cell>
        </row>
        <row r="960">
          <cell r="A960" t="str">
            <v>LIT_127</v>
          </cell>
          <cell r="B960" t="str">
            <v>Beedi</v>
          </cell>
          <cell r="C960" t="str">
            <v>Grid-Gen</v>
          </cell>
          <cell r="D960" t="str">
            <v>IHS</v>
          </cell>
        </row>
        <row r="961">
          <cell r="A961" t="str">
            <v>LIT_128</v>
          </cell>
          <cell r="B961" t="str">
            <v>G-Militaire</v>
          </cell>
          <cell r="C961" t="str">
            <v>Grid-Gen</v>
          </cell>
          <cell r="D961" t="str">
            <v>IHS</v>
          </cell>
        </row>
        <row r="962">
          <cell r="A962" t="str">
            <v>LIT_132</v>
          </cell>
          <cell r="B962" t="str">
            <v>Campo</v>
          </cell>
          <cell r="C962" t="str">
            <v>Grid-Gen</v>
          </cell>
          <cell r="D962" t="str">
            <v>IHS</v>
          </cell>
        </row>
        <row r="963">
          <cell r="A963" t="str">
            <v>LIT_133</v>
          </cell>
          <cell r="B963" t="str">
            <v>Colline-du-loup</v>
          </cell>
          <cell r="C963" t="str">
            <v>Solar-Gen-Lithium</v>
          </cell>
          <cell r="D963" t="str">
            <v>IHS</v>
          </cell>
        </row>
        <row r="964">
          <cell r="A964" t="str">
            <v>LIT_135</v>
          </cell>
          <cell r="B964" t="str">
            <v>Ngonga</v>
          </cell>
          <cell r="C964" t="str">
            <v>Grid-Gen</v>
          </cell>
          <cell r="D964" t="str">
            <v>IHS</v>
          </cell>
        </row>
        <row r="965">
          <cell r="A965" t="str">
            <v>LIT_136</v>
          </cell>
          <cell r="B965" t="str">
            <v>Omeng</v>
          </cell>
          <cell r="C965" t="str">
            <v>Grid-Gen</v>
          </cell>
          <cell r="D965" t="str">
            <v>IHS</v>
          </cell>
        </row>
        <row r="966">
          <cell r="A966" t="str">
            <v>LIT_138</v>
          </cell>
          <cell r="B966" t="str">
            <v>Sackbayeme</v>
          </cell>
          <cell r="C966" t="str">
            <v>Grid-Gen</v>
          </cell>
          <cell r="D966" t="str">
            <v>IHS</v>
          </cell>
        </row>
        <row r="967">
          <cell r="A967" t="str">
            <v>LIT_139</v>
          </cell>
          <cell r="B967" t="str">
            <v>Camship</v>
          </cell>
          <cell r="C967" t="str">
            <v>Grid-Gen</v>
          </cell>
          <cell r="D967" t="str">
            <v>IHS</v>
          </cell>
        </row>
        <row r="968">
          <cell r="A968" t="str">
            <v>LIT_179</v>
          </cell>
          <cell r="B968" t="str">
            <v>Nyalla-Pariso</v>
          </cell>
          <cell r="C968" t="str">
            <v>Grid-Gen</v>
          </cell>
          <cell r="D968" t="str">
            <v>IHS</v>
          </cell>
        </row>
        <row r="969">
          <cell r="A969" t="str">
            <v>LIT_181</v>
          </cell>
          <cell r="B969" t="str">
            <v>Bonendale</v>
          </cell>
          <cell r="C969" t="str">
            <v>Grid-Gen</v>
          </cell>
          <cell r="D969" t="str">
            <v>IHS</v>
          </cell>
        </row>
        <row r="970">
          <cell r="A970" t="str">
            <v>LIT_183</v>
          </cell>
          <cell r="B970" t="str">
            <v>Nkololoun</v>
          </cell>
          <cell r="C970" t="str">
            <v>Grid Only</v>
          </cell>
          <cell r="D970" t="str">
            <v>IHS</v>
          </cell>
        </row>
        <row r="971">
          <cell r="A971" t="str">
            <v>LIT_186</v>
          </cell>
          <cell r="B971" t="str">
            <v>Edea-Beon</v>
          </cell>
          <cell r="C971" t="str">
            <v>Grid-Gen</v>
          </cell>
          <cell r="D971" t="str">
            <v>IHS</v>
          </cell>
        </row>
        <row r="972">
          <cell r="A972" t="str">
            <v>LIT_187</v>
          </cell>
          <cell r="B972" t="str">
            <v>Dibombari</v>
          </cell>
          <cell r="C972" t="str">
            <v>Grid-Gen</v>
          </cell>
          <cell r="D972" t="str">
            <v>IHS</v>
          </cell>
        </row>
        <row r="973">
          <cell r="A973" t="str">
            <v>LIT_191</v>
          </cell>
          <cell r="B973" t="str">
            <v>Mouanko</v>
          </cell>
          <cell r="C973" t="str">
            <v>Grid-Gen</v>
          </cell>
          <cell r="D973" t="str">
            <v>IHS</v>
          </cell>
        </row>
        <row r="974">
          <cell r="A974" t="str">
            <v>LIT_193</v>
          </cell>
          <cell r="B974" t="str">
            <v>Niete-V14</v>
          </cell>
          <cell r="C974" t="str">
            <v>Grid-Gen</v>
          </cell>
          <cell r="D974" t="str">
            <v>IHS</v>
          </cell>
        </row>
        <row r="975">
          <cell r="A975" t="str">
            <v>LIT_194</v>
          </cell>
          <cell r="B975" t="str">
            <v>Niete-V13</v>
          </cell>
          <cell r="C975" t="str">
            <v>Grid-Gen-Lithium</v>
          </cell>
          <cell r="D975" t="str">
            <v>IHS</v>
          </cell>
        </row>
        <row r="976">
          <cell r="A976" t="str">
            <v>LIT_195</v>
          </cell>
          <cell r="B976" t="str">
            <v>Kienke</v>
          </cell>
          <cell r="C976" t="str">
            <v>Grid-Gen</v>
          </cell>
          <cell r="D976" t="str">
            <v>IHS</v>
          </cell>
        </row>
        <row r="977">
          <cell r="A977" t="str">
            <v>LIT_198</v>
          </cell>
          <cell r="B977" t="str">
            <v>Cogefar</v>
          </cell>
          <cell r="C977" t="str">
            <v>Grid-Gen</v>
          </cell>
          <cell r="D977" t="str">
            <v>IHS</v>
          </cell>
        </row>
        <row r="978">
          <cell r="A978" t="str">
            <v>LIT_203</v>
          </cell>
          <cell r="B978" t="str">
            <v>Bonamatoumbe</v>
          </cell>
          <cell r="C978" t="str">
            <v>Grid-Gen</v>
          </cell>
          <cell r="D978" t="str">
            <v>IHS</v>
          </cell>
        </row>
        <row r="979">
          <cell r="A979" t="str">
            <v>LIT_205</v>
          </cell>
          <cell r="B979" t="str">
            <v>Ndogp-St-Nicolas</v>
          </cell>
          <cell r="C979" t="str">
            <v>Grid-Gen</v>
          </cell>
          <cell r="D979" t="str">
            <v>IHS</v>
          </cell>
        </row>
        <row r="980">
          <cell r="A980" t="str">
            <v>LIT_206</v>
          </cell>
          <cell r="B980" t="str">
            <v>Ngwele</v>
          </cell>
          <cell r="C980" t="str">
            <v>Grid-Gen</v>
          </cell>
          <cell r="D980" t="str">
            <v>IHS</v>
          </cell>
        </row>
        <row r="981">
          <cell r="A981" t="str">
            <v>LIT_208</v>
          </cell>
          <cell r="B981" t="str">
            <v>Penja</v>
          </cell>
          <cell r="C981" t="str">
            <v>Grid-Gen</v>
          </cell>
          <cell r="D981" t="str">
            <v>IHS</v>
          </cell>
        </row>
        <row r="982">
          <cell r="A982" t="str">
            <v>LIT_209</v>
          </cell>
          <cell r="B982" t="str">
            <v>Cellucam-new</v>
          </cell>
          <cell r="C982" t="str">
            <v>Grid-Gen</v>
          </cell>
          <cell r="D982" t="str">
            <v>IHS</v>
          </cell>
        </row>
        <row r="983">
          <cell r="A983" t="str">
            <v>LIT_217</v>
          </cell>
          <cell r="B983" t="str">
            <v>Ndokoti-New</v>
          </cell>
          <cell r="C983" t="str">
            <v>Grid-Gen</v>
          </cell>
          <cell r="D983" t="str">
            <v>IHS</v>
          </cell>
        </row>
        <row r="984">
          <cell r="A984" t="str">
            <v>LIT_221</v>
          </cell>
          <cell r="B984" t="str">
            <v>Ndogbong-IUT</v>
          </cell>
          <cell r="C984" t="str">
            <v>Grid-Gen</v>
          </cell>
          <cell r="D984" t="str">
            <v>IHS</v>
          </cell>
        </row>
        <row r="985">
          <cell r="A985" t="str">
            <v>LIT_222</v>
          </cell>
          <cell r="B985" t="str">
            <v>Oyak</v>
          </cell>
          <cell r="C985" t="str">
            <v>Grid-Gen</v>
          </cell>
          <cell r="D985" t="str">
            <v>IHS</v>
          </cell>
        </row>
        <row r="986">
          <cell r="A986" t="str">
            <v>LIT_223</v>
          </cell>
          <cell r="B986" t="str">
            <v>PK10-Plateau</v>
          </cell>
          <cell r="C986" t="str">
            <v>Grid-Gen</v>
          </cell>
          <cell r="D986" t="str">
            <v>IHS</v>
          </cell>
        </row>
        <row r="987">
          <cell r="A987" t="str">
            <v>LIT_224</v>
          </cell>
          <cell r="B987" t="str">
            <v>Makepe-St-Tropez</v>
          </cell>
          <cell r="C987" t="str">
            <v>Grid-Gen</v>
          </cell>
          <cell r="D987" t="str">
            <v>IHS</v>
          </cell>
        </row>
        <row r="988">
          <cell r="A988" t="str">
            <v>LIT_227</v>
          </cell>
          <cell r="B988" t="str">
            <v>Missole</v>
          </cell>
          <cell r="C988" t="str">
            <v>Hybrid Gen</v>
          </cell>
          <cell r="D988" t="str">
            <v>IHS</v>
          </cell>
        </row>
        <row r="989">
          <cell r="A989" t="str">
            <v>LIT_229</v>
          </cell>
          <cell r="B989" t="str">
            <v>Edea-Entree</v>
          </cell>
          <cell r="C989" t="str">
            <v>Solar-Grid-Gen</v>
          </cell>
          <cell r="D989" t="str">
            <v>IHS</v>
          </cell>
        </row>
        <row r="990">
          <cell r="A990" t="str">
            <v>LIT_230</v>
          </cell>
          <cell r="B990" t="str">
            <v>Edea-Ndokok</v>
          </cell>
          <cell r="C990" t="str">
            <v>Grid-Gen</v>
          </cell>
          <cell r="D990" t="str">
            <v>IHS</v>
          </cell>
        </row>
        <row r="991">
          <cell r="A991" t="str">
            <v>LIT_231</v>
          </cell>
          <cell r="B991" t="str">
            <v>Nkak</v>
          </cell>
          <cell r="C991" t="str">
            <v>Solar-Gen-Lithium</v>
          </cell>
          <cell r="D991" t="str">
            <v>IHS</v>
          </cell>
        </row>
        <row r="992">
          <cell r="A992" t="str">
            <v>LIT_233</v>
          </cell>
          <cell r="B992" t="str">
            <v>Tangui</v>
          </cell>
          <cell r="C992" t="str">
            <v>Grid-Gen</v>
          </cell>
          <cell r="D992" t="str">
            <v>IHS</v>
          </cell>
        </row>
        <row r="993">
          <cell r="A993" t="str">
            <v>LIT_240</v>
          </cell>
          <cell r="B993" t="str">
            <v>Boko-Douala</v>
          </cell>
          <cell r="C993" t="str">
            <v>Grid-Gen</v>
          </cell>
          <cell r="D993" t="str">
            <v>IHS</v>
          </cell>
        </row>
        <row r="994">
          <cell r="A994" t="str">
            <v>LIT_242</v>
          </cell>
          <cell r="B994" t="str">
            <v>SABC-Bali</v>
          </cell>
          <cell r="C994" t="str">
            <v>Grid-Gen</v>
          </cell>
          <cell r="D994" t="str">
            <v>IHS</v>
          </cell>
        </row>
        <row r="995">
          <cell r="A995" t="str">
            <v>LIT_243</v>
          </cell>
          <cell r="B995" t="str">
            <v>Bberi-Centre</v>
          </cell>
          <cell r="C995" t="str">
            <v>Grid-Gen</v>
          </cell>
          <cell r="D995" t="str">
            <v>IHS</v>
          </cell>
        </row>
        <row r="996">
          <cell r="A996" t="str">
            <v>LIT_244</v>
          </cell>
          <cell r="B996" t="str">
            <v>H-Astoria</v>
          </cell>
          <cell r="C996" t="str">
            <v>Grid Only</v>
          </cell>
          <cell r="D996" t="str">
            <v>IHS</v>
          </cell>
        </row>
        <row r="997">
          <cell r="A997" t="str">
            <v>LIT_245</v>
          </cell>
          <cell r="B997" t="str">
            <v>De-La-Salle</v>
          </cell>
          <cell r="C997" t="str">
            <v>Grid-Lithium</v>
          </cell>
          <cell r="D997" t="str">
            <v>IHS</v>
          </cell>
        </row>
        <row r="998">
          <cell r="A998" t="str">
            <v>LIT_246</v>
          </cell>
          <cell r="B998" t="str">
            <v>Kotto-Bloc</v>
          </cell>
          <cell r="C998" t="str">
            <v>Grid-Gen</v>
          </cell>
          <cell r="D998" t="str">
            <v>IHS</v>
          </cell>
        </row>
        <row r="999">
          <cell r="A999" t="str">
            <v>LIT_247</v>
          </cell>
          <cell r="B999" t="str">
            <v>Bsadi-BlocJ</v>
          </cell>
          <cell r="C999" t="str">
            <v>Grid-Gen</v>
          </cell>
          <cell r="D999" t="str">
            <v>IHS</v>
          </cell>
        </row>
        <row r="1000">
          <cell r="A1000" t="str">
            <v>LIT_248</v>
          </cell>
          <cell r="B1000" t="str">
            <v>Hopital-General</v>
          </cell>
          <cell r="C1000" t="str">
            <v>Grid-Gen</v>
          </cell>
          <cell r="D1000" t="str">
            <v>IHS</v>
          </cell>
        </row>
        <row r="1001">
          <cell r="A1001" t="str">
            <v>LIT_249</v>
          </cell>
          <cell r="B1001" t="str">
            <v>PK12-Marche</v>
          </cell>
          <cell r="C1001" t="str">
            <v>Grid-Gen</v>
          </cell>
          <cell r="D1001" t="str">
            <v>IHS</v>
          </cell>
        </row>
        <row r="1002">
          <cell r="A1002" t="str">
            <v>LIT_250</v>
          </cell>
          <cell r="B1002" t="str">
            <v>Bobongo</v>
          </cell>
          <cell r="C1002" t="str">
            <v>Grid-Gen</v>
          </cell>
          <cell r="D1002" t="str">
            <v>IHS</v>
          </cell>
        </row>
        <row r="1003">
          <cell r="A1003" t="str">
            <v>LIT_251</v>
          </cell>
          <cell r="B1003" t="str">
            <v>Ndogp-ZR</v>
          </cell>
          <cell r="C1003" t="str">
            <v>Grid-Gen</v>
          </cell>
          <cell r="D1003" t="str">
            <v>IHS</v>
          </cell>
        </row>
        <row r="1004">
          <cell r="A1004" t="str">
            <v>LIT_254</v>
          </cell>
          <cell r="B1004" t="str">
            <v>Japoma-Village</v>
          </cell>
          <cell r="C1004" t="str">
            <v>Grid-Gen</v>
          </cell>
          <cell r="D1004" t="str">
            <v>IHS</v>
          </cell>
        </row>
        <row r="1005">
          <cell r="A1005" t="str">
            <v>LIT_255</v>
          </cell>
          <cell r="B1005" t="str">
            <v>PK8</v>
          </cell>
          <cell r="C1005" t="str">
            <v>Grid-Gen</v>
          </cell>
          <cell r="D1005" t="str">
            <v>IHS</v>
          </cell>
        </row>
        <row r="1006">
          <cell r="A1006" t="str">
            <v>LIT_256</v>
          </cell>
          <cell r="B1006" t="str">
            <v>Beedi-Hte-Tension</v>
          </cell>
          <cell r="C1006" t="str">
            <v>Grid-Gen</v>
          </cell>
          <cell r="D1006" t="str">
            <v>IHS</v>
          </cell>
        </row>
        <row r="1007">
          <cell r="A1007" t="str">
            <v>LIT_260</v>
          </cell>
          <cell r="B1007" t="str">
            <v>Ndobo-Rail</v>
          </cell>
          <cell r="C1007" t="str">
            <v>Grid-Gen</v>
          </cell>
          <cell r="D1007" t="str">
            <v>IHS</v>
          </cell>
        </row>
        <row r="1008">
          <cell r="A1008" t="str">
            <v>LIT_261</v>
          </cell>
          <cell r="B1008" t="str">
            <v>PK11-Mbengue-City</v>
          </cell>
          <cell r="C1008" t="str">
            <v>Grid-Gen</v>
          </cell>
          <cell r="D1008" t="str">
            <v>IHS</v>
          </cell>
        </row>
        <row r="1009">
          <cell r="A1009" t="str">
            <v>LIT_263</v>
          </cell>
          <cell r="B1009" t="str">
            <v>CCC</v>
          </cell>
          <cell r="C1009" t="str">
            <v>Grid-Gen</v>
          </cell>
          <cell r="D1009" t="str">
            <v>IHS</v>
          </cell>
        </row>
        <row r="1010">
          <cell r="A1010" t="str">
            <v>LIT_264</v>
          </cell>
          <cell r="B1010" t="str">
            <v>Ndogbong-Vallee</v>
          </cell>
          <cell r="C1010" t="str">
            <v>Grid-Gen</v>
          </cell>
          <cell r="D1010" t="str">
            <v>IHS</v>
          </cell>
        </row>
        <row r="1011">
          <cell r="A1011" t="str">
            <v>LIT_265</v>
          </cell>
          <cell r="B1011" t="str">
            <v>Bep-Universite</v>
          </cell>
          <cell r="C1011" t="str">
            <v>Grid-Gen</v>
          </cell>
          <cell r="D1011" t="str">
            <v>IHS</v>
          </cell>
        </row>
        <row r="1012">
          <cell r="A1012" t="str">
            <v>LIT_267</v>
          </cell>
          <cell r="B1012" t="str">
            <v>Sable</v>
          </cell>
          <cell r="C1012" t="str">
            <v>Grid-Gen</v>
          </cell>
          <cell r="D1012" t="str">
            <v>IHS</v>
          </cell>
        </row>
        <row r="1013">
          <cell r="A1013" t="str">
            <v>LIT_268</v>
          </cell>
          <cell r="B1013" t="str">
            <v>Youpwe</v>
          </cell>
          <cell r="C1013" t="str">
            <v>Grid-Gen</v>
          </cell>
          <cell r="D1013" t="str">
            <v>IHS</v>
          </cell>
        </row>
        <row r="1014">
          <cell r="A1014" t="str">
            <v>LIT_270</v>
          </cell>
          <cell r="B1014" t="str">
            <v>Zone-Papass</v>
          </cell>
          <cell r="C1014" t="str">
            <v>Grid-Gen</v>
          </cell>
          <cell r="D1014" t="str">
            <v>IHS</v>
          </cell>
        </row>
        <row r="1015">
          <cell r="A1015" t="str">
            <v>LIT_271</v>
          </cell>
          <cell r="B1015" t="str">
            <v>PK15</v>
          </cell>
          <cell r="C1015" t="str">
            <v>Grid-Gen</v>
          </cell>
          <cell r="D1015" t="str">
            <v>IHS</v>
          </cell>
        </row>
        <row r="1016">
          <cell r="A1016" t="str">
            <v>LIT_274</v>
          </cell>
          <cell r="B1016" t="str">
            <v>Logpom-II</v>
          </cell>
          <cell r="C1016" t="str">
            <v>Grid-Gen</v>
          </cell>
          <cell r="D1016" t="str">
            <v>IHS</v>
          </cell>
        </row>
        <row r="1017">
          <cell r="A1017" t="str">
            <v>LIT_275</v>
          </cell>
          <cell r="B1017" t="str">
            <v>Logpom-Sodikombo</v>
          </cell>
          <cell r="C1017" t="str">
            <v>Grid-Gen</v>
          </cell>
          <cell r="D1017" t="str">
            <v>IHS</v>
          </cell>
        </row>
        <row r="1018">
          <cell r="A1018" t="str">
            <v>LIT_276</v>
          </cell>
          <cell r="B1018" t="str">
            <v>Logpom-Kosovo</v>
          </cell>
          <cell r="C1018" t="str">
            <v>Grid-Gen</v>
          </cell>
          <cell r="D1018" t="str">
            <v>IHS</v>
          </cell>
        </row>
        <row r="1019">
          <cell r="A1019" t="str">
            <v>LIT_277</v>
          </cell>
          <cell r="B1019" t="str">
            <v>Bsadi-ZoneA-New</v>
          </cell>
          <cell r="C1019" t="str">
            <v>Grid Only</v>
          </cell>
          <cell r="D1019" t="str">
            <v>IHS</v>
          </cell>
        </row>
        <row r="1020">
          <cell r="A1020" t="str">
            <v>LIT_278</v>
          </cell>
          <cell r="B1020" t="str">
            <v>PK10-Marche</v>
          </cell>
          <cell r="C1020" t="str">
            <v>Grid-Lithium</v>
          </cell>
          <cell r="D1020" t="str">
            <v>IHS</v>
          </cell>
        </row>
        <row r="1021">
          <cell r="A1021" t="str">
            <v>LIT_280</v>
          </cell>
          <cell r="B1021" t="str">
            <v>Songa-Boko</v>
          </cell>
          <cell r="C1021" t="str">
            <v>Grid-Gen</v>
          </cell>
          <cell r="D1021" t="str">
            <v>IHS</v>
          </cell>
        </row>
        <row r="1022">
          <cell r="A1022" t="str">
            <v>LIT_281</v>
          </cell>
          <cell r="B1022" t="str">
            <v>Camp-Bertaud</v>
          </cell>
          <cell r="C1022" t="str">
            <v>Grid-Lithium</v>
          </cell>
          <cell r="D1022" t="str">
            <v>IHS</v>
          </cell>
        </row>
        <row r="1023">
          <cell r="A1023" t="str">
            <v>LIT_283</v>
          </cell>
          <cell r="B1023" t="str">
            <v>Ndogpassi-III</v>
          </cell>
          <cell r="C1023" t="str">
            <v>Grid-Gen</v>
          </cell>
          <cell r="D1023" t="str">
            <v>IHS</v>
          </cell>
        </row>
        <row r="1024">
          <cell r="A1024" t="str">
            <v>LIT_285</v>
          </cell>
          <cell r="B1024" t="str">
            <v>Makepe-Lycee</v>
          </cell>
          <cell r="C1024" t="str">
            <v>Grid Only</v>
          </cell>
          <cell r="D1024" t="str">
            <v>IHS</v>
          </cell>
        </row>
        <row r="1025">
          <cell r="A1025" t="str">
            <v>LIT_287</v>
          </cell>
          <cell r="B1025" t="str">
            <v>New-Deido</v>
          </cell>
          <cell r="C1025" t="str">
            <v>Grid Only</v>
          </cell>
          <cell r="D1025" t="str">
            <v>IHS</v>
          </cell>
        </row>
        <row r="1026">
          <cell r="A1026" t="str">
            <v>LIT_290</v>
          </cell>
          <cell r="B1026" t="str">
            <v>Bonabappe</v>
          </cell>
          <cell r="C1026" t="str">
            <v>Grid-Gen</v>
          </cell>
          <cell r="D1026" t="str">
            <v>IHS</v>
          </cell>
        </row>
        <row r="1027">
          <cell r="A1027" t="str">
            <v>LIT_291</v>
          </cell>
          <cell r="B1027" t="str">
            <v>Grand-Hangar</v>
          </cell>
          <cell r="C1027" t="str">
            <v>Grid-Gen</v>
          </cell>
          <cell r="D1027" t="str">
            <v>IHS</v>
          </cell>
        </row>
        <row r="1028">
          <cell r="A1028" t="str">
            <v>LIT_292</v>
          </cell>
          <cell r="B1028" t="str">
            <v>Ndogp-Bloc-13</v>
          </cell>
          <cell r="C1028" t="str">
            <v>Grid-Gen</v>
          </cell>
          <cell r="D1028" t="str">
            <v>IHS</v>
          </cell>
        </row>
        <row r="1029">
          <cell r="A1029" t="str">
            <v>LIT_294</v>
          </cell>
          <cell r="B1029" t="str">
            <v>Ngodi</v>
          </cell>
          <cell r="C1029" t="str">
            <v>Grid-Gen</v>
          </cell>
          <cell r="D1029" t="str">
            <v>IHS</v>
          </cell>
        </row>
        <row r="1030">
          <cell r="A1030" t="str">
            <v>LIT_296</v>
          </cell>
          <cell r="B1030" t="str">
            <v>Bonalea</v>
          </cell>
          <cell r="C1030" t="str">
            <v>Grid-Gen</v>
          </cell>
          <cell r="D1030" t="str">
            <v>IHS</v>
          </cell>
        </row>
        <row r="1031">
          <cell r="A1031" t="str">
            <v>LIT_297</v>
          </cell>
          <cell r="B1031" t="str">
            <v>Lendi-Entree</v>
          </cell>
          <cell r="C1031" t="str">
            <v>Grid-Gen</v>
          </cell>
          <cell r="D1031" t="str">
            <v>IHS</v>
          </cell>
        </row>
        <row r="1032">
          <cell r="A1032" t="str">
            <v>LIT_299</v>
          </cell>
          <cell r="B1032" t="str">
            <v>Oyack-Lycee</v>
          </cell>
          <cell r="C1032" t="str">
            <v>Grid-Gen</v>
          </cell>
          <cell r="D1032" t="str">
            <v>IHS</v>
          </cell>
        </row>
        <row r="1033">
          <cell r="A1033" t="str">
            <v>LIT_300</v>
          </cell>
          <cell r="B1033" t="str">
            <v>Song-Mahop</v>
          </cell>
          <cell r="C1033" t="str">
            <v>Grid-Gen</v>
          </cell>
          <cell r="D1033" t="str">
            <v>IHS</v>
          </cell>
        </row>
        <row r="1034">
          <cell r="A1034" t="str">
            <v>LIT_303</v>
          </cell>
          <cell r="B1034" t="str">
            <v>Kotto-Antenne</v>
          </cell>
          <cell r="C1034" t="str">
            <v>Grid-Gen</v>
          </cell>
          <cell r="D1034" t="str">
            <v>IHS</v>
          </cell>
        </row>
        <row r="1035">
          <cell r="A1035" t="str">
            <v>LIT_306</v>
          </cell>
          <cell r="B1035" t="str">
            <v>Missole-Entree</v>
          </cell>
          <cell r="C1035" t="str">
            <v>Solar-Gen-Lithium</v>
          </cell>
          <cell r="D1035" t="str">
            <v>IHS</v>
          </cell>
        </row>
        <row r="1036">
          <cell r="A1036" t="str">
            <v>LIT_308</v>
          </cell>
          <cell r="B1036" t="str">
            <v>Ndokoma</v>
          </cell>
          <cell r="C1036" t="str">
            <v>Grid-Gen-Lithium</v>
          </cell>
          <cell r="D1036" t="str">
            <v>IHS</v>
          </cell>
        </row>
        <row r="1037">
          <cell r="A1037" t="str">
            <v>LIT_311</v>
          </cell>
          <cell r="B1037" t="str">
            <v>Camatrans-New</v>
          </cell>
          <cell r="C1037" t="str">
            <v>Grid-Gen</v>
          </cell>
          <cell r="D1037" t="str">
            <v>IHS</v>
          </cell>
        </row>
        <row r="1038">
          <cell r="A1038" t="str">
            <v>LIT_000</v>
          </cell>
          <cell r="B1038" t="str">
            <v>Edea-Q-Haoussa</v>
          </cell>
          <cell r="C1038" t="str">
            <v>Grid-Gen</v>
          </cell>
          <cell r="D1038" t="str">
            <v>IHS</v>
          </cell>
        </row>
        <row r="1039">
          <cell r="A1039" t="str">
            <v>LIT_313</v>
          </cell>
          <cell r="B1039" t="str">
            <v>Edea-Bisseke</v>
          </cell>
          <cell r="C1039" t="str">
            <v>Grid-Gen</v>
          </cell>
          <cell r="D1039" t="str">
            <v>IHS</v>
          </cell>
        </row>
        <row r="1040">
          <cell r="A1040" t="str">
            <v>LIT_314</v>
          </cell>
          <cell r="B1040" t="str">
            <v>Edea-Nkakanzock</v>
          </cell>
          <cell r="C1040" t="str">
            <v>Grid-Gen</v>
          </cell>
          <cell r="D1040" t="str">
            <v>IHS</v>
          </cell>
        </row>
        <row r="1041">
          <cell r="A1041" t="str">
            <v>LIT_319</v>
          </cell>
          <cell r="B1041" t="str">
            <v>Botko</v>
          </cell>
          <cell r="C1041" t="str">
            <v>Grid-Gen</v>
          </cell>
          <cell r="D1041" t="str">
            <v>IHS</v>
          </cell>
        </row>
        <row r="1042">
          <cell r="A1042" t="str">
            <v>LIT_321</v>
          </cell>
          <cell r="B1042" t="str">
            <v>Edea-Lom</v>
          </cell>
          <cell r="C1042" t="str">
            <v>Grid-Gen</v>
          </cell>
          <cell r="D1042" t="str">
            <v>IHS</v>
          </cell>
        </row>
        <row r="1043">
          <cell r="A1043" t="str">
            <v>LIT_322</v>
          </cell>
          <cell r="B1043" t="str">
            <v>Edea-Ekite</v>
          </cell>
          <cell r="C1043" t="str">
            <v>Grid-Gen</v>
          </cell>
          <cell r="D1043" t="str">
            <v>IHS</v>
          </cell>
        </row>
        <row r="1044">
          <cell r="A1044" t="str">
            <v>LIT_323</v>
          </cell>
          <cell r="B1044" t="str">
            <v>Okoth</v>
          </cell>
          <cell r="C1044" t="str">
            <v>Grid-Gen</v>
          </cell>
          <cell r="D1044" t="str">
            <v>IHS</v>
          </cell>
        </row>
        <row r="1045">
          <cell r="A1045" t="str">
            <v>LIT_325</v>
          </cell>
          <cell r="B1045" t="str">
            <v>Hogmeni</v>
          </cell>
          <cell r="C1045" t="str">
            <v>Grid Only</v>
          </cell>
          <cell r="D1045" t="str">
            <v>IHS</v>
          </cell>
        </row>
        <row r="1046">
          <cell r="A1046" t="str">
            <v>LIT_336</v>
          </cell>
          <cell r="B1046" t="str">
            <v>Bonamikengue</v>
          </cell>
          <cell r="C1046" t="str">
            <v>Grid-Lithium</v>
          </cell>
          <cell r="D1046" t="str">
            <v>IHS</v>
          </cell>
        </row>
        <row r="1047">
          <cell r="A1047" t="str">
            <v>LIT_339</v>
          </cell>
          <cell r="B1047" t="str">
            <v>Cogefar-II</v>
          </cell>
          <cell r="C1047" t="str">
            <v>Grid-Gen</v>
          </cell>
          <cell r="D1047" t="str">
            <v>IHS</v>
          </cell>
        </row>
        <row r="1048">
          <cell r="A1048" t="str">
            <v>LIT_340</v>
          </cell>
          <cell r="B1048" t="str">
            <v>Brazz-Tergal</v>
          </cell>
          <cell r="C1048" t="str">
            <v>Grid-Gen</v>
          </cell>
          <cell r="D1048" t="str">
            <v>IHS</v>
          </cell>
        </row>
        <row r="1049">
          <cell r="A1049" t="str">
            <v>LIT_341</v>
          </cell>
          <cell r="B1049" t="str">
            <v>Nyalla-II</v>
          </cell>
          <cell r="C1049" t="str">
            <v>Grid-Gen</v>
          </cell>
          <cell r="D1049" t="str">
            <v>IHS</v>
          </cell>
        </row>
        <row r="1050">
          <cell r="A1050" t="str">
            <v>LIT_342</v>
          </cell>
          <cell r="B1050" t="str">
            <v>Logbaba-SONEL</v>
          </cell>
          <cell r="C1050" t="str">
            <v>Grid-Lithium</v>
          </cell>
          <cell r="D1050" t="str">
            <v>IHS</v>
          </cell>
        </row>
        <row r="1051">
          <cell r="A1051" t="str">
            <v>LIT_343</v>
          </cell>
          <cell r="B1051" t="str">
            <v>Nyalla-Kilimandjaro</v>
          </cell>
          <cell r="C1051" t="str">
            <v>Grid-Gen</v>
          </cell>
          <cell r="D1051" t="str">
            <v>IHS</v>
          </cell>
        </row>
        <row r="1052">
          <cell r="A1052" t="str">
            <v>LIT_344</v>
          </cell>
          <cell r="B1052" t="str">
            <v>Ndogbong-Citadelle</v>
          </cell>
          <cell r="C1052" t="str">
            <v>Grid-Gen</v>
          </cell>
          <cell r="D1052" t="str">
            <v>IHS</v>
          </cell>
        </row>
        <row r="1053">
          <cell r="A1053" t="str">
            <v>LIT_345</v>
          </cell>
          <cell r="B1053" t="str">
            <v>Deido-Plage</v>
          </cell>
          <cell r="C1053" t="str">
            <v>Grid-Gen</v>
          </cell>
          <cell r="D1053" t="str">
            <v>IHS</v>
          </cell>
        </row>
        <row r="1054">
          <cell r="A1054" t="str">
            <v>LIT_346</v>
          </cell>
          <cell r="B1054" t="str">
            <v>Bberi-Abattoir</v>
          </cell>
          <cell r="C1054" t="str">
            <v>Grid-Gen</v>
          </cell>
          <cell r="D1054" t="str">
            <v>IHS</v>
          </cell>
        </row>
        <row r="1055">
          <cell r="A1055" t="str">
            <v>LIT_347</v>
          </cell>
          <cell r="B1055" t="str">
            <v>Base-Navale</v>
          </cell>
          <cell r="C1055" t="str">
            <v>Grid-Gen</v>
          </cell>
          <cell r="D1055" t="str">
            <v>IHS</v>
          </cell>
        </row>
        <row r="1056">
          <cell r="A1056" t="str">
            <v>LIT_349</v>
          </cell>
          <cell r="B1056" t="str">
            <v>Nyanon</v>
          </cell>
          <cell r="C1056" t="str">
            <v>Gen-Lithium</v>
          </cell>
          <cell r="D1056" t="str">
            <v>IHS</v>
          </cell>
        </row>
        <row r="1057">
          <cell r="A1057" t="str">
            <v>LIT_356</v>
          </cell>
          <cell r="B1057" t="str">
            <v>Manengole</v>
          </cell>
          <cell r="C1057" t="str">
            <v>Grid-Gen</v>
          </cell>
          <cell r="D1057" t="str">
            <v>IHS</v>
          </cell>
        </row>
        <row r="1058">
          <cell r="A1058" t="str">
            <v>LIT_357</v>
          </cell>
          <cell r="B1058" t="str">
            <v>Makepe-AES</v>
          </cell>
          <cell r="C1058" t="str">
            <v>Grid Only</v>
          </cell>
          <cell r="D1058" t="str">
            <v>IHS</v>
          </cell>
        </row>
        <row r="1059">
          <cell r="A1059" t="str">
            <v>LIT_358</v>
          </cell>
          <cell r="B1059" t="str">
            <v>Bonangang</v>
          </cell>
          <cell r="C1059" t="str">
            <v>Grid-Gen</v>
          </cell>
          <cell r="D1059" t="str">
            <v>IHS</v>
          </cell>
        </row>
        <row r="1060">
          <cell r="A1060" t="str">
            <v>LIT_361</v>
          </cell>
          <cell r="B1060" t="str">
            <v>Grand-Hangar-II</v>
          </cell>
          <cell r="C1060" t="str">
            <v>Grid-Gen</v>
          </cell>
          <cell r="D1060" t="str">
            <v>IHS</v>
          </cell>
        </row>
        <row r="1061">
          <cell r="A1061" t="str">
            <v>LIT_362</v>
          </cell>
          <cell r="B1061" t="str">
            <v>Bonabappe-II</v>
          </cell>
          <cell r="C1061" t="str">
            <v>Grid-Gen</v>
          </cell>
          <cell r="D1061" t="str">
            <v>IHS</v>
          </cell>
        </row>
        <row r="1062">
          <cell r="A1062" t="str">
            <v>LIT_364</v>
          </cell>
          <cell r="B1062" t="str">
            <v>Bonamatoumbe-II</v>
          </cell>
          <cell r="C1062" t="str">
            <v>Grid Only</v>
          </cell>
          <cell r="D1062" t="str">
            <v>IHS</v>
          </cell>
        </row>
        <row r="1063">
          <cell r="A1063" t="str">
            <v>LIT_365</v>
          </cell>
          <cell r="B1063" t="str">
            <v>Yambong</v>
          </cell>
          <cell r="C1063" t="str">
            <v>Grid-Gen</v>
          </cell>
          <cell r="D1063" t="str">
            <v>IHS</v>
          </cell>
        </row>
        <row r="1064">
          <cell r="A1064" t="str">
            <v>LIT_366</v>
          </cell>
          <cell r="B1064" t="str">
            <v>Bepanda-TSF</v>
          </cell>
          <cell r="C1064" t="str">
            <v>Grid Only</v>
          </cell>
          <cell r="D1064" t="str">
            <v>IHS</v>
          </cell>
        </row>
        <row r="1065">
          <cell r="A1065" t="str">
            <v>LIT_367</v>
          </cell>
          <cell r="B1065" t="str">
            <v>Activa Akwa</v>
          </cell>
          <cell r="C1065" t="str">
            <v>Grid Only</v>
          </cell>
          <cell r="D1065" t="str">
            <v>IHS</v>
          </cell>
        </row>
        <row r="1066">
          <cell r="A1066" t="str">
            <v>LIT_369</v>
          </cell>
          <cell r="B1066" t="str">
            <v>St-Thomas</v>
          </cell>
          <cell r="C1066" t="str">
            <v>Grid-Gen</v>
          </cell>
          <cell r="D1066" t="str">
            <v>IHS</v>
          </cell>
        </row>
        <row r="1067">
          <cell r="A1067" t="str">
            <v>LIT_370</v>
          </cell>
          <cell r="B1067" t="str">
            <v>PK9</v>
          </cell>
          <cell r="C1067" t="str">
            <v>Grid-Gen</v>
          </cell>
          <cell r="D1067" t="str">
            <v>IHS</v>
          </cell>
        </row>
        <row r="1068">
          <cell r="A1068" t="str">
            <v>LIT_371</v>
          </cell>
          <cell r="B1068" t="str">
            <v>CD-Palmiers-II</v>
          </cell>
          <cell r="C1068" t="str">
            <v>Grid-Gen</v>
          </cell>
          <cell r="D1068" t="str">
            <v>IHS</v>
          </cell>
        </row>
        <row r="1069">
          <cell r="A1069" t="str">
            <v>LIT_372</v>
          </cell>
          <cell r="B1069" t="str">
            <v>Ndogbat</v>
          </cell>
          <cell r="C1069" t="str">
            <v>Grid-Lithium</v>
          </cell>
          <cell r="D1069" t="str">
            <v>IHS</v>
          </cell>
        </row>
        <row r="1070">
          <cell r="A1070" t="str">
            <v>LIT_373</v>
          </cell>
          <cell r="B1070" t="str">
            <v>Missoke-Universite</v>
          </cell>
          <cell r="C1070" t="str">
            <v>Grid-Gen</v>
          </cell>
          <cell r="D1070" t="str">
            <v>IHS</v>
          </cell>
        </row>
        <row r="1071">
          <cell r="A1071" t="str">
            <v>LIT_377</v>
          </cell>
          <cell r="B1071" t="str">
            <v>Ngwelle-II</v>
          </cell>
          <cell r="C1071" t="str">
            <v>Grid-Gen</v>
          </cell>
          <cell r="D1071" t="str">
            <v>IHS</v>
          </cell>
        </row>
        <row r="1072">
          <cell r="A1072" t="str">
            <v>LIT_378</v>
          </cell>
          <cell r="B1072" t="str">
            <v>Bonewonda-II</v>
          </cell>
          <cell r="C1072" t="str">
            <v>Grid-Gen</v>
          </cell>
          <cell r="D1072" t="str">
            <v>IHS</v>
          </cell>
        </row>
        <row r="1073">
          <cell r="A1073" t="str">
            <v>LIT_379</v>
          </cell>
          <cell r="B1073" t="str">
            <v>Bonewonda-Chefferie</v>
          </cell>
          <cell r="C1073" t="str">
            <v>Grid Only</v>
          </cell>
          <cell r="D1073" t="str">
            <v>IHS</v>
          </cell>
        </row>
        <row r="1074">
          <cell r="A1074" t="str">
            <v>LIT_381</v>
          </cell>
          <cell r="B1074" t="str">
            <v>Pain-Magique</v>
          </cell>
          <cell r="C1074" t="str">
            <v>Grid Only</v>
          </cell>
          <cell r="D1074" t="str">
            <v>IHS</v>
          </cell>
        </row>
        <row r="1075">
          <cell r="A1075" t="str">
            <v>LIT_382</v>
          </cell>
          <cell r="B1075" t="str">
            <v>Banyangui</v>
          </cell>
          <cell r="C1075" t="str">
            <v>Grid Only</v>
          </cell>
          <cell r="D1075" t="str">
            <v>IHS</v>
          </cell>
        </row>
        <row r="1076">
          <cell r="A1076" t="str">
            <v>LIT_384</v>
          </cell>
          <cell r="B1076" t="str">
            <v>Emene-City</v>
          </cell>
          <cell r="C1076" t="str">
            <v>Grid-Gen</v>
          </cell>
          <cell r="D1076" t="str">
            <v>IHS</v>
          </cell>
        </row>
        <row r="1077">
          <cell r="A1077" t="str">
            <v>LIT_388</v>
          </cell>
          <cell r="B1077" t="str">
            <v>Sikoum-II</v>
          </cell>
          <cell r="C1077" t="str">
            <v>Gen-Lithium</v>
          </cell>
          <cell r="D1077" t="str">
            <v>IHS</v>
          </cell>
        </row>
        <row r="1078">
          <cell r="A1078" t="str">
            <v>LIT_392</v>
          </cell>
          <cell r="B1078" t="str">
            <v>Bomkoul</v>
          </cell>
          <cell r="C1078" t="str">
            <v>Grid-Gen</v>
          </cell>
          <cell r="D1078" t="str">
            <v>IHS</v>
          </cell>
        </row>
        <row r="1079">
          <cell r="A1079" t="str">
            <v>LIT_395</v>
          </cell>
          <cell r="B1079" t="str">
            <v>Newb-Q-Haoussa</v>
          </cell>
          <cell r="C1079" t="str">
            <v>Grid Only</v>
          </cell>
          <cell r="D1079" t="str">
            <v>IHS</v>
          </cell>
        </row>
        <row r="1080">
          <cell r="A1080" t="str">
            <v>LIT_397</v>
          </cell>
          <cell r="B1080" t="str">
            <v>Makepe-chefferie</v>
          </cell>
          <cell r="C1080" t="str">
            <v>Grid-Gen</v>
          </cell>
          <cell r="D1080" t="str">
            <v>IHS</v>
          </cell>
        </row>
        <row r="1081">
          <cell r="A1081" t="str">
            <v>LIT_398</v>
          </cell>
          <cell r="B1081" t="str">
            <v>Makepe-Missoke-Clinique</v>
          </cell>
          <cell r="C1081" t="str">
            <v>Grid-Lithium</v>
          </cell>
          <cell r="D1081" t="str">
            <v>IHS</v>
          </cell>
        </row>
        <row r="1082">
          <cell r="A1082" t="str">
            <v>LIT_400</v>
          </cell>
          <cell r="B1082" t="str">
            <v>Bonawon</v>
          </cell>
          <cell r="C1082" t="str">
            <v>Grid-Gen</v>
          </cell>
          <cell r="D1082" t="str">
            <v>IHS</v>
          </cell>
        </row>
        <row r="1083">
          <cell r="A1083" t="str">
            <v>LIT_403</v>
          </cell>
          <cell r="B1083" t="str">
            <v>PK10-Soeurs-Dominicaines</v>
          </cell>
          <cell r="C1083" t="str">
            <v>Grid-Gen</v>
          </cell>
          <cell r="D1083" t="str">
            <v>IHS</v>
          </cell>
        </row>
        <row r="1084">
          <cell r="A1084" t="str">
            <v>LIT_404</v>
          </cell>
          <cell r="B1084" t="str">
            <v>NR-Cite</v>
          </cell>
          <cell r="C1084" t="str">
            <v>Grid-Gen</v>
          </cell>
          <cell r="D1084" t="str">
            <v>IHS</v>
          </cell>
        </row>
        <row r="1085">
          <cell r="A1085" t="str">
            <v>LIT_405</v>
          </cell>
          <cell r="B1085" t="str">
            <v>Bepanda-Omnisport</v>
          </cell>
          <cell r="C1085" t="str">
            <v>Grid-Gen</v>
          </cell>
          <cell r="D1085" t="str">
            <v>IHS</v>
          </cell>
        </row>
        <row r="1086">
          <cell r="A1086" t="str">
            <v>LIT_406</v>
          </cell>
          <cell r="B1086" t="str">
            <v>Ndokoti-Brasseries</v>
          </cell>
          <cell r="C1086" t="str">
            <v>Grid Only</v>
          </cell>
          <cell r="D1086" t="str">
            <v>IHS</v>
          </cell>
        </row>
        <row r="1087">
          <cell r="A1087" t="str">
            <v>LIT_407</v>
          </cell>
          <cell r="B1087" t="str">
            <v>Shell-NewBell-Carrefour</v>
          </cell>
          <cell r="C1087" t="str">
            <v>Grid Only</v>
          </cell>
          <cell r="D1087" t="str">
            <v>IHS</v>
          </cell>
        </row>
        <row r="1088">
          <cell r="A1088" t="str">
            <v>LIT_409</v>
          </cell>
          <cell r="B1088" t="str">
            <v>Ndogpassi-Lycee-II</v>
          </cell>
          <cell r="C1088" t="str">
            <v>Grid-Gen</v>
          </cell>
          <cell r="D1088" t="str">
            <v>IHS</v>
          </cell>
        </row>
        <row r="1089">
          <cell r="A1089" t="str">
            <v>LIT_411</v>
          </cell>
          <cell r="B1089" t="str">
            <v>Foumban-Manka</v>
          </cell>
          <cell r="C1089" t="str">
            <v>Grid-Lithium</v>
          </cell>
          <cell r="D1089" t="str">
            <v>IHS</v>
          </cell>
        </row>
        <row r="1090">
          <cell r="A1090" t="str">
            <v>LIT_412</v>
          </cell>
          <cell r="B1090" t="str">
            <v>Bonadibong-II</v>
          </cell>
          <cell r="C1090" t="str">
            <v>Grid Only</v>
          </cell>
          <cell r="D1090" t="str">
            <v>IHS</v>
          </cell>
        </row>
        <row r="1091">
          <cell r="A1091" t="str">
            <v>LIT_414</v>
          </cell>
          <cell r="B1091" t="str">
            <v>Deido-Bonateki</v>
          </cell>
          <cell r="C1091" t="str">
            <v>Grid Only</v>
          </cell>
          <cell r="D1091" t="str">
            <v>IHS</v>
          </cell>
        </row>
        <row r="1092">
          <cell r="A1092" t="str">
            <v>LIT_417</v>
          </cell>
          <cell r="B1092" t="str">
            <v>Feu-Rouge-Bessengue</v>
          </cell>
          <cell r="C1092" t="str">
            <v>Grid-Lithium</v>
          </cell>
          <cell r="D1092" t="str">
            <v>IHS</v>
          </cell>
        </row>
        <row r="1093">
          <cell r="A1093" t="str">
            <v>LIT_420</v>
          </cell>
          <cell r="B1093" t="str">
            <v>Brazz-Aviation(Qtier Tergal)</v>
          </cell>
          <cell r="C1093" t="str">
            <v>Grid-Gen</v>
          </cell>
          <cell r="D1093" t="str">
            <v>IHS</v>
          </cell>
        </row>
        <row r="1094">
          <cell r="A1094" t="str">
            <v>NRD_003</v>
          </cell>
          <cell r="B1094" t="str">
            <v>Djamboutou</v>
          </cell>
          <cell r="C1094" t="str">
            <v>Grid-Gen</v>
          </cell>
          <cell r="D1094" t="str">
            <v>IHS</v>
          </cell>
        </row>
        <row r="1095">
          <cell r="A1095" t="str">
            <v>NRD_005</v>
          </cell>
          <cell r="B1095" t="str">
            <v>Figuil</v>
          </cell>
          <cell r="C1095" t="str">
            <v>Grid Only</v>
          </cell>
          <cell r="D1095" t="str">
            <v>IHS</v>
          </cell>
        </row>
        <row r="1096">
          <cell r="A1096" t="str">
            <v>NRD_007</v>
          </cell>
          <cell r="B1096" t="str">
            <v>Yelwa</v>
          </cell>
          <cell r="C1096" t="str">
            <v>Grid-Gen</v>
          </cell>
          <cell r="D1096" t="str">
            <v>IHS</v>
          </cell>
        </row>
        <row r="1097">
          <cell r="A1097" t="str">
            <v>NRD_008</v>
          </cell>
          <cell r="B1097" t="str">
            <v>Tchollire</v>
          </cell>
          <cell r="C1097" t="str">
            <v>Grid-Gen-Lithium</v>
          </cell>
          <cell r="D1097" t="str">
            <v>IHS</v>
          </cell>
        </row>
        <row r="1098">
          <cell r="A1098" t="str">
            <v>NRD_009</v>
          </cell>
          <cell r="B1098" t="str">
            <v>Garoua-Lainde</v>
          </cell>
          <cell r="C1098" t="str">
            <v>Grid-Gen</v>
          </cell>
          <cell r="D1098" t="str">
            <v>IHS</v>
          </cell>
        </row>
        <row r="1099">
          <cell r="A1099" t="str">
            <v>NRD_010</v>
          </cell>
          <cell r="B1099" t="str">
            <v>Mayo-Oulo</v>
          </cell>
          <cell r="C1099" t="str">
            <v>Grid-Gen</v>
          </cell>
          <cell r="D1099" t="str">
            <v>IHS</v>
          </cell>
        </row>
        <row r="1100">
          <cell r="A1100" t="str">
            <v>NRD_012</v>
          </cell>
          <cell r="B1100" t="str">
            <v>Lagdo</v>
          </cell>
          <cell r="C1100" t="str">
            <v>Grid-Gen</v>
          </cell>
          <cell r="D1100" t="str">
            <v>IHS</v>
          </cell>
        </row>
        <row r="1101">
          <cell r="A1101" t="str">
            <v>NRD_013</v>
          </cell>
          <cell r="B1101" t="str">
            <v>Pitoa</v>
          </cell>
          <cell r="C1101" t="str">
            <v>Grid-Gen</v>
          </cell>
          <cell r="D1101" t="str">
            <v>IHS</v>
          </cell>
        </row>
        <row r="1102">
          <cell r="A1102" t="str">
            <v>NRD_020</v>
          </cell>
          <cell r="B1102" t="str">
            <v>Beka</v>
          </cell>
          <cell r="C1102" t="str">
            <v>Solar-Gen-Lithium</v>
          </cell>
          <cell r="D1102" t="str">
            <v>IHS</v>
          </cell>
        </row>
        <row r="1103">
          <cell r="A1103" t="str">
            <v>NRD_021</v>
          </cell>
          <cell r="B1103" t="str">
            <v>Bibemi</v>
          </cell>
          <cell r="C1103" t="str">
            <v>Solar-Grid-Gen</v>
          </cell>
          <cell r="D1103" t="str">
            <v>IHS</v>
          </cell>
        </row>
        <row r="1104">
          <cell r="A1104" t="str">
            <v>NRD_022</v>
          </cell>
          <cell r="B1104" t="str">
            <v>Gashiga</v>
          </cell>
          <cell r="C1104" t="str">
            <v>Grid-Gen</v>
          </cell>
          <cell r="D1104" t="str">
            <v>IHS</v>
          </cell>
        </row>
        <row r="1105">
          <cell r="A1105" t="str">
            <v>NRD_023</v>
          </cell>
          <cell r="B1105" t="str">
            <v>Rey-Bouba</v>
          </cell>
          <cell r="C1105" t="str">
            <v>Grid-Gen-Lithium</v>
          </cell>
          <cell r="D1105" t="str">
            <v>IHS</v>
          </cell>
        </row>
        <row r="1106">
          <cell r="A1106" t="str">
            <v>NRD_024</v>
          </cell>
          <cell r="B1106" t="str">
            <v>Dembo</v>
          </cell>
          <cell r="C1106" t="str">
            <v>Solar-Gen-Lithium</v>
          </cell>
          <cell r="D1106" t="str">
            <v>IHS</v>
          </cell>
        </row>
        <row r="1107">
          <cell r="A1107" t="str">
            <v>NRD_026</v>
          </cell>
          <cell r="B1107" t="str">
            <v>Badjouma</v>
          </cell>
          <cell r="C1107" t="str">
            <v>Solar-Gen</v>
          </cell>
          <cell r="D1107" t="str">
            <v>IHS</v>
          </cell>
        </row>
        <row r="1108">
          <cell r="A1108" t="str">
            <v>NRD_028</v>
          </cell>
          <cell r="B1108" t="str">
            <v>Ribao</v>
          </cell>
          <cell r="C1108" t="str">
            <v>Solar-Gen</v>
          </cell>
          <cell r="D1108" t="str">
            <v>IHS</v>
          </cell>
        </row>
        <row r="1109">
          <cell r="A1109" t="str">
            <v>NRD_029</v>
          </cell>
          <cell r="B1109" t="str">
            <v>Banda</v>
          </cell>
          <cell r="C1109" t="str">
            <v>Solar-Gen-Lithium</v>
          </cell>
          <cell r="D1109" t="str">
            <v>IHS</v>
          </cell>
        </row>
        <row r="1110">
          <cell r="A1110" t="str">
            <v>NRD_030</v>
          </cell>
          <cell r="B1110" t="str">
            <v>Djarako</v>
          </cell>
          <cell r="C1110" t="str">
            <v>Gen Only</v>
          </cell>
          <cell r="D1110" t="str">
            <v>IHS</v>
          </cell>
        </row>
        <row r="1111">
          <cell r="A1111" t="str">
            <v>NRD_031</v>
          </cell>
          <cell r="B1111" t="str">
            <v>Gouna</v>
          </cell>
          <cell r="C1111" t="str">
            <v>Solar-Gen-Lithium</v>
          </cell>
          <cell r="D1111" t="str">
            <v>IHS</v>
          </cell>
        </row>
        <row r="1112">
          <cell r="A1112" t="str">
            <v>NRD_032</v>
          </cell>
          <cell r="B1112" t="str">
            <v>Ngong-II</v>
          </cell>
          <cell r="C1112" t="str">
            <v>Grid-Gen</v>
          </cell>
          <cell r="D1112" t="str">
            <v>IHS</v>
          </cell>
        </row>
        <row r="1113">
          <cell r="A1113" t="str">
            <v>NRD_036</v>
          </cell>
          <cell r="B1113" t="str">
            <v>Madingring</v>
          </cell>
          <cell r="C1113" t="str">
            <v>Solar-Gen-Lithium</v>
          </cell>
          <cell r="D1113" t="str">
            <v>IHS</v>
          </cell>
        </row>
        <row r="1114">
          <cell r="A1114" t="str">
            <v>NRD_037</v>
          </cell>
          <cell r="B1114" t="str">
            <v>Nassarao</v>
          </cell>
          <cell r="C1114" t="str">
            <v>Grid-Gen</v>
          </cell>
          <cell r="D1114" t="str">
            <v>IHS</v>
          </cell>
        </row>
        <row r="1115">
          <cell r="A1115" t="str">
            <v>NRD_038</v>
          </cell>
          <cell r="B1115" t="str">
            <v>Poumpoumrey</v>
          </cell>
          <cell r="C1115" t="str">
            <v>Grid-Gen</v>
          </cell>
          <cell r="D1115" t="str">
            <v>IHS</v>
          </cell>
        </row>
        <row r="1116">
          <cell r="A1116" t="str">
            <v>NRD_039</v>
          </cell>
          <cell r="B1116" t="str">
            <v>Bibemire</v>
          </cell>
          <cell r="C1116" t="str">
            <v>Grid-Gen</v>
          </cell>
          <cell r="D1116" t="str">
            <v>IHS</v>
          </cell>
        </row>
        <row r="1117">
          <cell r="A1117" t="str">
            <v>NRD_040</v>
          </cell>
          <cell r="B1117" t="str">
            <v>Ouro-Kessoun</v>
          </cell>
          <cell r="C1117" t="str">
            <v>Grid-Gen</v>
          </cell>
          <cell r="D1117" t="str">
            <v>IHS</v>
          </cell>
        </row>
        <row r="1118">
          <cell r="A1118" t="str">
            <v>NRD_045</v>
          </cell>
          <cell r="B1118" t="str">
            <v>Garoua-Foulbere</v>
          </cell>
          <cell r="C1118" t="str">
            <v>Grid-Gen</v>
          </cell>
          <cell r="D1118" t="str">
            <v>IHS</v>
          </cell>
        </row>
        <row r="1119">
          <cell r="A1119" t="str">
            <v>NRD_047</v>
          </cell>
          <cell r="B1119" t="str">
            <v>Garoua-Djamboutou-CICAM</v>
          </cell>
          <cell r="C1119" t="str">
            <v>Grid-Gen</v>
          </cell>
          <cell r="D1119" t="str">
            <v>IHS</v>
          </cell>
        </row>
        <row r="1120">
          <cell r="A1120" t="str">
            <v>NRD_049</v>
          </cell>
          <cell r="B1120" t="str">
            <v>Garoua-Kolbives</v>
          </cell>
          <cell r="C1120" t="str">
            <v>Grid-Gen</v>
          </cell>
          <cell r="D1120" t="str">
            <v>IHS</v>
          </cell>
        </row>
        <row r="1121">
          <cell r="A1121" t="str">
            <v>NRD_053</v>
          </cell>
          <cell r="B1121" t="str">
            <v>Garoua-Plage</v>
          </cell>
          <cell r="C1121" t="str">
            <v>Grid-Gen</v>
          </cell>
          <cell r="D1121" t="str">
            <v>IHS</v>
          </cell>
        </row>
        <row r="1122">
          <cell r="A1122" t="str">
            <v>NRD_054</v>
          </cell>
          <cell r="B1122" t="str">
            <v>Garoua-Ouro-Lawan</v>
          </cell>
          <cell r="C1122" t="str">
            <v>Grid-Gen</v>
          </cell>
          <cell r="D1122" t="str">
            <v>IHS</v>
          </cell>
        </row>
        <row r="1123">
          <cell r="A1123" t="str">
            <v>NRD_055</v>
          </cell>
          <cell r="B1123" t="str">
            <v>Chamber-Wangai</v>
          </cell>
          <cell r="C1123" t="str">
            <v>Solar-Gen</v>
          </cell>
          <cell r="D1123" t="str">
            <v>IHS</v>
          </cell>
        </row>
        <row r="1124">
          <cell r="A1124" t="str">
            <v>NRD_056</v>
          </cell>
          <cell r="B1124" t="str">
            <v>Baikwa-Bere</v>
          </cell>
          <cell r="C1124" t="str">
            <v>Solar-Gen-Lithium</v>
          </cell>
          <cell r="D1124" t="str">
            <v>IHS</v>
          </cell>
        </row>
        <row r="1125">
          <cell r="A1125" t="str">
            <v>NRD_057</v>
          </cell>
          <cell r="B1125" t="str">
            <v>Dourbeye</v>
          </cell>
          <cell r="C1125" t="str">
            <v>Grid-Gen</v>
          </cell>
          <cell r="D1125" t="str">
            <v>IHS</v>
          </cell>
        </row>
        <row r="1126">
          <cell r="A1126" t="str">
            <v>NRD_060</v>
          </cell>
          <cell r="B1126" t="str">
            <v>Garoua-djamboutou-village</v>
          </cell>
          <cell r="C1126" t="str">
            <v>Grid-Gen</v>
          </cell>
          <cell r="D1126" t="str">
            <v>IHS</v>
          </cell>
        </row>
        <row r="1127">
          <cell r="A1127" t="str">
            <v>NRD_062</v>
          </cell>
          <cell r="B1127" t="str">
            <v>Garoua-Ray-Re</v>
          </cell>
          <cell r="C1127" t="str">
            <v>Grid-Gen</v>
          </cell>
          <cell r="D1127" t="str">
            <v>IHS</v>
          </cell>
        </row>
        <row r="1128">
          <cell r="A1128" t="str">
            <v>NRD_065</v>
          </cell>
          <cell r="B1128" t="str">
            <v>Garoua-Roumde-Adja</v>
          </cell>
          <cell r="C1128" t="str">
            <v>Grid-Gen</v>
          </cell>
          <cell r="D1128" t="str">
            <v>IHS</v>
          </cell>
        </row>
        <row r="1129">
          <cell r="A1129" t="str">
            <v>NRD_067</v>
          </cell>
          <cell r="B1129" t="str">
            <v>Garoua-Foulbere-IV</v>
          </cell>
          <cell r="C1129" t="str">
            <v>Grid-Gen</v>
          </cell>
          <cell r="D1129" t="str">
            <v>IHS</v>
          </cell>
        </row>
        <row r="1130">
          <cell r="A1130" t="str">
            <v>OST_002</v>
          </cell>
          <cell r="B1130" t="str">
            <v>Bfsam-Kamkouop</v>
          </cell>
          <cell r="C1130" t="str">
            <v>Grid-Gen</v>
          </cell>
          <cell r="D1130" t="str">
            <v>IHS</v>
          </cell>
        </row>
        <row r="1131">
          <cell r="A1131" t="str">
            <v>OST_004</v>
          </cell>
          <cell r="B1131" t="str">
            <v>Foumban</v>
          </cell>
          <cell r="C1131" t="str">
            <v>Grid-Gen</v>
          </cell>
          <cell r="D1131" t="str">
            <v>IHS</v>
          </cell>
        </row>
        <row r="1132">
          <cell r="A1132" t="str">
            <v>OST_005</v>
          </cell>
          <cell r="B1132" t="str">
            <v>Foumbot</v>
          </cell>
          <cell r="C1132" t="str">
            <v>Grid-Gen</v>
          </cell>
          <cell r="D1132" t="str">
            <v>IHS</v>
          </cell>
        </row>
        <row r="1133">
          <cell r="A1133" t="str">
            <v>OST_007</v>
          </cell>
          <cell r="B1133" t="str">
            <v>Bana</v>
          </cell>
          <cell r="C1133" t="str">
            <v>Grid-Gen</v>
          </cell>
          <cell r="D1133" t="str">
            <v>IHS</v>
          </cell>
        </row>
        <row r="1134">
          <cell r="A1134" t="str">
            <v>OST_009</v>
          </cell>
          <cell r="B1134" t="str">
            <v>Bandjoun</v>
          </cell>
          <cell r="C1134" t="str">
            <v>Grid-Gen</v>
          </cell>
          <cell r="D1134" t="str">
            <v>IHS</v>
          </cell>
        </row>
        <row r="1135">
          <cell r="A1135" t="str">
            <v>OST_010</v>
          </cell>
          <cell r="B1135" t="str">
            <v>Bantoum</v>
          </cell>
          <cell r="C1135" t="str">
            <v>Grid-Gen</v>
          </cell>
          <cell r="D1135" t="str">
            <v>IHS</v>
          </cell>
        </row>
        <row r="1136">
          <cell r="A1136" t="str">
            <v>OST_012</v>
          </cell>
          <cell r="B1136" t="str">
            <v>Bangangte</v>
          </cell>
          <cell r="C1136" t="str">
            <v>Grid-Gen</v>
          </cell>
          <cell r="D1136" t="str">
            <v>IHS</v>
          </cell>
        </row>
        <row r="1137">
          <cell r="A1137" t="str">
            <v>OST_013</v>
          </cell>
          <cell r="B1137" t="str">
            <v>Yenon</v>
          </cell>
          <cell r="C1137" t="str">
            <v>Grid-Gen</v>
          </cell>
          <cell r="D1137" t="str">
            <v>IHS</v>
          </cell>
        </row>
        <row r="1138">
          <cell r="A1138" t="str">
            <v>OST_015</v>
          </cell>
          <cell r="B1138" t="str">
            <v>Bafang</v>
          </cell>
          <cell r="C1138" t="str">
            <v>Grid-Gen</v>
          </cell>
          <cell r="D1138" t="str">
            <v>IHS</v>
          </cell>
        </row>
        <row r="1139">
          <cell r="A1139" t="str">
            <v>OST_016</v>
          </cell>
          <cell r="B1139" t="str">
            <v>Bfsam-Djeleng</v>
          </cell>
          <cell r="C1139" t="str">
            <v>Grid-Gen</v>
          </cell>
          <cell r="D1139" t="str">
            <v>IHS</v>
          </cell>
        </row>
        <row r="1140">
          <cell r="A1140" t="str">
            <v>OST_017</v>
          </cell>
          <cell r="B1140" t="str">
            <v>Bafou</v>
          </cell>
          <cell r="C1140" t="str">
            <v>Grid-Gen</v>
          </cell>
          <cell r="D1140" t="str">
            <v>IHS</v>
          </cell>
        </row>
        <row r="1141">
          <cell r="A1141" t="str">
            <v>OST_018</v>
          </cell>
          <cell r="B1141" t="str">
            <v>Bangangte-Ville</v>
          </cell>
          <cell r="C1141" t="str">
            <v>Grid Only</v>
          </cell>
          <cell r="D1141" t="str">
            <v>IHS</v>
          </cell>
        </row>
        <row r="1142">
          <cell r="A1142" t="str">
            <v>OST_020</v>
          </cell>
          <cell r="B1142" t="str">
            <v>Dschang-II</v>
          </cell>
          <cell r="C1142" t="str">
            <v>Grid-Gen</v>
          </cell>
          <cell r="D1142" t="str">
            <v>IHS</v>
          </cell>
        </row>
        <row r="1143">
          <cell r="A1143" t="str">
            <v>OST_022</v>
          </cell>
          <cell r="B1143" t="str">
            <v>Bandja</v>
          </cell>
          <cell r="C1143" t="str">
            <v>Grid-Gen</v>
          </cell>
          <cell r="D1143" t="str">
            <v>IHS</v>
          </cell>
        </row>
        <row r="1144">
          <cell r="A1144" t="str">
            <v>OST_024</v>
          </cell>
          <cell r="B1144" t="str">
            <v>Bfsam-Bamendzi</v>
          </cell>
          <cell r="C1144" t="str">
            <v>Grid-Gen</v>
          </cell>
          <cell r="D1144" t="str">
            <v>IHS</v>
          </cell>
        </row>
        <row r="1145">
          <cell r="A1145" t="str">
            <v>OST_028</v>
          </cell>
          <cell r="B1145" t="str">
            <v>Foumban-Kounga</v>
          </cell>
          <cell r="C1145" t="str">
            <v>Grid-Gen</v>
          </cell>
          <cell r="D1145" t="str">
            <v>IHS</v>
          </cell>
        </row>
        <row r="1146">
          <cell r="A1146" t="str">
            <v>OST_033</v>
          </cell>
          <cell r="B1146" t="str">
            <v>Batchingou</v>
          </cell>
          <cell r="C1146" t="str">
            <v>Grid-Gen</v>
          </cell>
          <cell r="D1146" t="str">
            <v>IHS</v>
          </cell>
        </row>
        <row r="1147">
          <cell r="A1147" t="str">
            <v>OST_034</v>
          </cell>
          <cell r="B1147" t="str">
            <v>Batie</v>
          </cell>
          <cell r="C1147" t="str">
            <v>Grid-Gen</v>
          </cell>
          <cell r="D1147" t="str">
            <v>IHS</v>
          </cell>
        </row>
        <row r="1148">
          <cell r="A1148" t="str">
            <v>OST_035</v>
          </cell>
          <cell r="B1148" t="str">
            <v>Baham</v>
          </cell>
          <cell r="C1148" t="str">
            <v>Grid-Gen</v>
          </cell>
          <cell r="D1148" t="str">
            <v>IHS</v>
          </cell>
        </row>
        <row r="1149">
          <cell r="A1149" t="str">
            <v>OST_036</v>
          </cell>
          <cell r="B1149" t="str">
            <v>Bana-Centre</v>
          </cell>
          <cell r="C1149" t="str">
            <v>Grid-Gen</v>
          </cell>
          <cell r="D1149" t="str">
            <v>IHS</v>
          </cell>
        </row>
        <row r="1150">
          <cell r="A1150" t="str">
            <v>OST_037</v>
          </cell>
          <cell r="B1150" t="str">
            <v>Bazou</v>
          </cell>
          <cell r="C1150" t="str">
            <v>Grid-Gen</v>
          </cell>
          <cell r="D1150" t="str">
            <v>IHS</v>
          </cell>
        </row>
        <row r="1151">
          <cell r="A1151" t="str">
            <v>OST_038</v>
          </cell>
          <cell r="B1151" t="str">
            <v>Santchou</v>
          </cell>
          <cell r="C1151" t="str">
            <v>Grid-Gen</v>
          </cell>
          <cell r="D1151" t="str">
            <v>IHS</v>
          </cell>
        </row>
        <row r="1152">
          <cell r="A1152" t="str">
            <v>OST_039</v>
          </cell>
          <cell r="B1152" t="str">
            <v>Malantouen</v>
          </cell>
          <cell r="C1152" t="str">
            <v>Grid-Gen</v>
          </cell>
          <cell r="D1152" t="str">
            <v>IHS</v>
          </cell>
        </row>
        <row r="1153">
          <cell r="A1153" t="str">
            <v>OST_040</v>
          </cell>
          <cell r="B1153" t="str">
            <v>Batcham</v>
          </cell>
          <cell r="C1153" t="str">
            <v>Grid-Gen</v>
          </cell>
          <cell r="D1153" t="str">
            <v>IHS</v>
          </cell>
        </row>
        <row r="1154">
          <cell r="A1154" t="str">
            <v>OST_045</v>
          </cell>
          <cell r="B1154" t="str">
            <v>Bfsam-Toket</v>
          </cell>
          <cell r="C1154" t="str">
            <v>Grid-Gen</v>
          </cell>
          <cell r="D1154" t="str">
            <v>IHS</v>
          </cell>
        </row>
        <row r="1155">
          <cell r="A1155" t="str">
            <v>OST_046</v>
          </cell>
          <cell r="B1155" t="str">
            <v>Bfsam-Bamengoum</v>
          </cell>
          <cell r="C1155" t="str">
            <v>Grid-Gen</v>
          </cell>
          <cell r="D1155" t="str">
            <v>IHS</v>
          </cell>
        </row>
        <row r="1156">
          <cell r="A1156" t="str">
            <v>OST_049</v>
          </cell>
          <cell r="B1156" t="str">
            <v>Balengou</v>
          </cell>
          <cell r="C1156" t="str">
            <v>Grid-Gen</v>
          </cell>
          <cell r="D1156" t="str">
            <v>IHS</v>
          </cell>
        </row>
        <row r="1157">
          <cell r="A1157" t="str">
            <v>OST_051</v>
          </cell>
          <cell r="B1157" t="str">
            <v>Bayangam</v>
          </cell>
          <cell r="C1157" t="str">
            <v>Grid-Gen</v>
          </cell>
          <cell r="D1157" t="str">
            <v>IHS</v>
          </cell>
        </row>
        <row r="1158">
          <cell r="A1158" t="str">
            <v>OST_052</v>
          </cell>
          <cell r="B1158" t="str">
            <v>Banekane</v>
          </cell>
          <cell r="C1158" t="str">
            <v>Grid-Gen</v>
          </cell>
          <cell r="D1158" t="str">
            <v>IHS</v>
          </cell>
        </row>
        <row r="1159">
          <cell r="A1159" t="str">
            <v>OST_053</v>
          </cell>
          <cell r="B1159" t="str">
            <v>Tonga</v>
          </cell>
          <cell r="C1159" t="str">
            <v>Grid-Gen</v>
          </cell>
          <cell r="D1159" t="str">
            <v>IHS</v>
          </cell>
        </row>
        <row r="1160">
          <cell r="A1160" t="str">
            <v>OST_056</v>
          </cell>
          <cell r="B1160" t="str">
            <v>Bamendou</v>
          </cell>
          <cell r="C1160" t="str">
            <v>Grid-Gen</v>
          </cell>
          <cell r="D1160" t="str">
            <v>IHS</v>
          </cell>
        </row>
        <row r="1161">
          <cell r="A1161" t="str">
            <v>OST_057</v>
          </cell>
          <cell r="B1161" t="str">
            <v>Massangam</v>
          </cell>
          <cell r="C1161" t="str">
            <v>Solar-Grid-Gen-Lithium</v>
          </cell>
          <cell r="D1161" t="str">
            <v>IHS</v>
          </cell>
        </row>
        <row r="1162">
          <cell r="A1162" t="str">
            <v>OST_058</v>
          </cell>
          <cell r="B1162" t="str">
            <v>Kouoptamo</v>
          </cell>
          <cell r="C1162" t="str">
            <v>Grid-Gen</v>
          </cell>
          <cell r="D1162" t="str">
            <v>IHS</v>
          </cell>
        </row>
        <row r="1163">
          <cell r="A1163" t="str">
            <v>OST_059</v>
          </cell>
          <cell r="B1163" t="str">
            <v>Fokoue</v>
          </cell>
          <cell r="C1163" t="str">
            <v>Grid-Gen</v>
          </cell>
          <cell r="D1163" t="str">
            <v>IHS</v>
          </cell>
        </row>
        <row r="1164">
          <cell r="A1164" t="str">
            <v>OST_063</v>
          </cell>
          <cell r="B1164" t="str">
            <v>Bfsam-Baleng</v>
          </cell>
          <cell r="C1164" t="str">
            <v>Grid-Gen</v>
          </cell>
          <cell r="D1164" t="str">
            <v>IHS</v>
          </cell>
        </row>
        <row r="1165">
          <cell r="A1165" t="str">
            <v>OST_064</v>
          </cell>
          <cell r="B1165" t="str">
            <v>Bfsam-Tougang</v>
          </cell>
          <cell r="C1165" t="str">
            <v>Grid-Gen</v>
          </cell>
          <cell r="D1165" t="str">
            <v>IHS</v>
          </cell>
        </row>
        <row r="1166">
          <cell r="A1166" t="str">
            <v>OST_065</v>
          </cell>
          <cell r="B1166" t="str">
            <v>Bfsam-Kouogouo</v>
          </cell>
          <cell r="C1166" t="str">
            <v>Grid-Gen</v>
          </cell>
          <cell r="D1166" t="str">
            <v>IHS</v>
          </cell>
        </row>
        <row r="1167">
          <cell r="A1167" t="str">
            <v>OST_066</v>
          </cell>
          <cell r="B1167" t="str">
            <v>Bfsam-Eveche-Carrefour</v>
          </cell>
          <cell r="C1167" t="str">
            <v>Grid-Gen</v>
          </cell>
          <cell r="D1167" t="str">
            <v>IHS</v>
          </cell>
        </row>
        <row r="1168">
          <cell r="A1168" t="str">
            <v>OST_067</v>
          </cell>
          <cell r="B1168" t="str">
            <v>Bandjoun-Soung</v>
          </cell>
          <cell r="C1168" t="str">
            <v>Grid-Gen</v>
          </cell>
          <cell r="D1168" t="str">
            <v>IHS</v>
          </cell>
        </row>
        <row r="1169">
          <cell r="A1169" t="str">
            <v>OST_069</v>
          </cell>
          <cell r="B1169" t="str">
            <v>Bafou-Zinkop</v>
          </cell>
          <cell r="C1169" t="str">
            <v>Grid-Gen</v>
          </cell>
          <cell r="D1169" t="str">
            <v>IHS</v>
          </cell>
        </row>
        <row r="1170">
          <cell r="A1170" t="str">
            <v>OST_070</v>
          </cell>
          <cell r="B1170" t="str">
            <v>Baigon</v>
          </cell>
          <cell r="C1170" t="str">
            <v>Grid-Gen</v>
          </cell>
          <cell r="D1170" t="str">
            <v>IHS</v>
          </cell>
        </row>
        <row r="1171">
          <cell r="A1171" t="str">
            <v>OST_071</v>
          </cell>
          <cell r="B1171" t="str">
            <v>Mbouda-Lepi</v>
          </cell>
          <cell r="C1171" t="str">
            <v>Grid-Gen</v>
          </cell>
          <cell r="D1171" t="str">
            <v>IHS</v>
          </cell>
        </row>
        <row r="1172">
          <cell r="A1172" t="str">
            <v>OST_060</v>
          </cell>
          <cell r="B1172" t="str">
            <v>Babadjou</v>
          </cell>
          <cell r="C1172" t="str">
            <v>Grid-Gen</v>
          </cell>
          <cell r="D1172" t="str">
            <v>IHS</v>
          </cell>
        </row>
        <row r="1173">
          <cell r="A1173" t="str">
            <v>OST_073</v>
          </cell>
          <cell r="B1173" t="str">
            <v>Nkong - Zem</v>
          </cell>
          <cell r="C1173" t="str">
            <v>Grid-Gen</v>
          </cell>
          <cell r="D1173" t="str">
            <v>IHS</v>
          </cell>
        </row>
        <row r="1174">
          <cell r="A1174" t="str">
            <v>OST_074</v>
          </cell>
          <cell r="B1174" t="str">
            <v>Dschang-Meka</v>
          </cell>
          <cell r="C1174" t="str">
            <v>Grid-Gen</v>
          </cell>
          <cell r="D1174" t="str">
            <v>IHS</v>
          </cell>
        </row>
        <row r="1175">
          <cell r="A1175" t="str">
            <v>OST_075</v>
          </cell>
          <cell r="B1175" t="str">
            <v>Bfsam-Ndjinga</v>
          </cell>
          <cell r="C1175" t="str">
            <v>Grid-Gen</v>
          </cell>
          <cell r="D1175" t="str">
            <v>IHS</v>
          </cell>
        </row>
        <row r="1176">
          <cell r="A1176" t="str">
            <v>OST_076</v>
          </cell>
          <cell r="B1176" t="str">
            <v>Bfsam-Njinkwo</v>
          </cell>
          <cell r="C1176" t="str">
            <v>Grid-Gen</v>
          </cell>
          <cell r="D1176" t="str">
            <v>IHS</v>
          </cell>
        </row>
        <row r="1177">
          <cell r="A1177" t="str">
            <v>OST_077</v>
          </cell>
          <cell r="B1177" t="str">
            <v>Bfsam-Tougang-EEC</v>
          </cell>
          <cell r="C1177" t="str">
            <v>Grid-Gen</v>
          </cell>
          <cell r="D1177" t="str">
            <v>IHS</v>
          </cell>
        </row>
        <row r="1178">
          <cell r="A1178" t="str">
            <v>OST_078</v>
          </cell>
          <cell r="B1178" t="str">
            <v>Bfsam-Centre</v>
          </cell>
          <cell r="C1178" t="str">
            <v>Grid Only</v>
          </cell>
          <cell r="D1178" t="str">
            <v>IHS</v>
          </cell>
        </row>
        <row r="1179">
          <cell r="A1179" t="str">
            <v>OST_082</v>
          </cell>
          <cell r="B1179" t="str">
            <v>Foumban-Nkoungougnet</v>
          </cell>
          <cell r="C1179" t="str">
            <v>Grid-Gen</v>
          </cell>
          <cell r="D1179" t="str">
            <v>IHS</v>
          </cell>
        </row>
        <row r="1180">
          <cell r="A1180" t="str">
            <v>OST_083</v>
          </cell>
          <cell r="B1180" t="str">
            <v>Foumban-Ndjisse</v>
          </cell>
          <cell r="C1180" t="str">
            <v>Grid-Gen</v>
          </cell>
          <cell r="D1180" t="str">
            <v>IHS</v>
          </cell>
        </row>
        <row r="1181">
          <cell r="A1181" t="str">
            <v>OST_084</v>
          </cell>
          <cell r="B1181" t="str">
            <v>Dschang-St-Augustin</v>
          </cell>
          <cell r="C1181" t="str">
            <v>Grid-Gen</v>
          </cell>
          <cell r="D1181" t="str">
            <v>IHS</v>
          </cell>
        </row>
        <row r="1182">
          <cell r="A1182" t="str">
            <v>OST_087</v>
          </cell>
          <cell r="B1182" t="str">
            <v>Foumban-Ndjidare</v>
          </cell>
          <cell r="C1182" t="str">
            <v>Grid-Gen</v>
          </cell>
          <cell r="D1182" t="str">
            <v>IHS</v>
          </cell>
        </row>
        <row r="1183">
          <cell r="A1183" t="str">
            <v>OST_088</v>
          </cell>
          <cell r="B1183" t="str">
            <v>Demdeng</v>
          </cell>
          <cell r="C1183" t="str">
            <v>Grid-Gen</v>
          </cell>
          <cell r="D1183" t="str">
            <v>IHS</v>
          </cell>
        </row>
        <row r="1184">
          <cell r="A1184" t="str">
            <v>OST_089</v>
          </cell>
          <cell r="B1184" t="str">
            <v>Banwa</v>
          </cell>
          <cell r="C1184" t="str">
            <v>Grid-Gen</v>
          </cell>
          <cell r="D1184" t="str">
            <v>IHS</v>
          </cell>
        </row>
        <row r="1185">
          <cell r="A1185" t="str">
            <v>OST_023</v>
          </cell>
          <cell r="B1185" t="str">
            <v>Magba</v>
          </cell>
          <cell r="C1185" t="str">
            <v>Grid-Gen</v>
          </cell>
          <cell r="D1185" t="str">
            <v>IHS</v>
          </cell>
        </row>
        <row r="1186">
          <cell r="A1186" t="str">
            <v>OST_092</v>
          </cell>
          <cell r="B1186" t="str">
            <v>Taram-FH</v>
          </cell>
          <cell r="C1186" t="str">
            <v>Grid-Gen-Lithium</v>
          </cell>
          <cell r="D1186" t="str">
            <v>IHS</v>
          </cell>
        </row>
        <row r="1187">
          <cell r="A1187" t="str">
            <v>OST_093</v>
          </cell>
          <cell r="B1187" t="str">
            <v>Mayo-Djinga-FH</v>
          </cell>
          <cell r="C1187" t="str">
            <v>Solar-Grid-Gen-Lithium</v>
          </cell>
          <cell r="D1187" t="str">
            <v>IHS</v>
          </cell>
        </row>
        <row r="1188">
          <cell r="A1188" t="str">
            <v>OST_006</v>
          </cell>
          <cell r="B1188" t="str">
            <v>Nkoundja</v>
          </cell>
          <cell r="C1188" t="str">
            <v>Grid-Gen</v>
          </cell>
          <cell r="D1188" t="str">
            <v>IHS</v>
          </cell>
        </row>
        <row r="1189">
          <cell r="A1189" t="str">
            <v>OST_096</v>
          </cell>
          <cell r="B1189" t="str">
            <v>Dschang-Vallee</v>
          </cell>
          <cell r="C1189" t="str">
            <v>Grid-Gen</v>
          </cell>
          <cell r="D1189" t="str">
            <v>IHS</v>
          </cell>
        </row>
        <row r="1190">
          <cell r="A1190" t="str">
            <v>OST_099</v>
          </cell>
          <cell r="B1190" t="str">
            <v>Bafang-Chefferie</v>
          </cell>
          <cell r="C1190" t="str">
            <v>Grid-Gen</v>
          </cell>
          <cell r="D1190" t="str">
            <v>IHS</v>
          </cell>
        </row>
        <row r="1191">
          <cell r="A1191" t="str">
            <v>OST_100</v>
          </cell>
          <cell r="B1191" t="str">
            <v>Bfsam-Q-Haoussa</v>
          </cell>
          <cell r="C1191" t="str">
            <v>Grid-Gen</v>
          </cell>
          <cell r="D1191" t="str">
            <v>IHS</v>
          </cell>
        </row>
        <row r="1192">
          <cell r="A1192" t="str">
            <v>OST_101</v>
          </cell>
          <cell r="B1192" t="str">
            <v>Foumban-Njinka</v>
          </cell>
          <cell r="C1192" t="str">
            <v>Grid-Gen</v>
          </cell>
          <cell r="D1192" t="str">
            <v>IHS</v>
          </cell>
        </row>
        <row r="1193">
          <cell r="A1193" t="str">
            <v>OST_103</v>
          </cell>
          <cell r="B1193" t="str">
            <v>kekem</v>
          </cell>
          <cell r="C1193" t="str">
            <v>Grid-Gen</v>
          </cell>
          <cell r="D1193" t="str">
            <v>IHS</v>
          </cell>
        </row>
        <row r="1194">
          <cell r="A1194" t="str">
            <v>OST_105</v>
          </cell>
          <cell r="B1194" t="str">
            <v>Dschang-Foto</v>
          </cell>
          <cell r="C1194" t="str">
            <v>Grid-Gen</v>
          </cell>
          <cell r="D1194" t="str">
            <v>IHS</v>
          </cell>
        </row>
        <row r="1195">
          <cell r="A1195" t="str">
            <v>OST_106</v>
          </cell>
          <cell r="B1195" t="str">
            <v>Dschang-Universite</v>
          </cell>
          <cell r="C1195" t="str">
            <v>Grid-Gen</v>
          </cell>
          <cell r="D1195" t="str">
            <v>IHS</v>
          </cell>
        </row>
        <row r="1196">
          <cell r="A1196" t="str">
            <v>OST_107</v>
          </cell>
          <cell r="B1196" t="str">
            <v>Bfsam-Nylon</v>
          </cell>
          <cell r="C1196" t="str">
            <v>Grid-Gen</v>
          </cell>
          <cell r="D1196" t="str">
            <v>IHS</v>
          </cell>
        </row>
        <row r="1197">
          <cell r="A1197" t="str">
            <v>OST_108</v>
          </cell>
          <cell r="B1197" t="str">
            <v>Bafou-Badzifeng</v>
          </cell>
          <cell r="C1197" t="str">
            <v>Grid-Gen</v>
          </cell>
          <cell r="D1197" t="str">
            <v>IHS</v>
          </cell>
        </row>
        <row r="1198">
          <cell r="A1198" t="str">
            <v>OST_109</v>
          </cell>
          <cell r="B1198" t="str">
            <v>Bfsam-Akwa</v>
          </cell>
          <cell r="C1198" t="str">
            <v>Grid Only</v>
          </cell>
          <cell r="D1198" t="str">
            <v>IHS</v>
          </cell>
        </row>
        <row r="1199">
          <cell r="A1199" t="str">
            <v>OST_110</v>
          </cell>
          <cell r="B1199" t="str">
            <v>Bfsam-stade</v>
          </cell>
          <cell r="C1199" t="str">
            <v>Grid Only</v>
          </cell>
          <cell r="D1199" t="str">
            <v>IHS</v>
          </cell>
        </row>
        <row r="1200">
          <cell r="A1200" t="str">
            <v>OST_111</v>
          </cell>
          <cell r="B1200" t="str">
            <v>Bfsam-Q-Admin</v>
          </cell>
          <cell r="C1200" t="str">
            <v>Grid-Gen</v>
          </cell>
          <cell r="D1200" t="str">
            <v>IHS</v>
          </cell>
        </row>
        <row r="1201">
          <cell r="A1201" t="str">
            <v>OST_112</v>
          </cell>
          <cell r="B1201" t="str">
            <v>Dschang-Q-Admin</v>
          </cell>
          <cell r="C1201" t="str">
            <v>Grid-Gen</v>
          </cell>
          <cell r="D1201" t="str">
            <v>IHS</v>
          </cell>
        </row>
        <row r="1202">
          <cell r="A1202" t="str">
            <v>OST_114</v>
          </cell>
          <cell r="B1202" t="str">
            <v>Koupa-Kagnam</v>
          </cell>
          <cell r="C1202" t="str">
            <v>Grid-Gen-Lithium</v>
          </cell>
          <cell r="D1202" t="str">
            <v>IHS</v>
          </cell>
        </row>
        <row r="1203">
          <cell r="A1203" t="str">
            <v>OST_119</v>
          </cell>
          <cell r="B1203" t="str">
            <v>Bfsam-New(Ndiandam)</v>
          </cell>
          <cell r="C1203" t="str">
            <v>Grid Only</v>
          </cell>
          <cell r="D1203" t="str">
            <v>IHS</v>
          </cell>
        </row>
        <row r="1204">
          <cell r="A1204" t="str">
            <v>OST_122</v>
          </cell>
          <cell r="B1204" t="str">
            <v>Dschang-Foreke</v>
          </cell>
          <cell r="C1204" t="str">
            <v>Grid Only</v>
          </cell>
          <cell r="D1204" t="str">
            <v>IHS</v>
          </cell>
        </row>
        <row r="1205">
          <cell r="A1205" t="str">
            <v>OST_123</v>
          </cell>
          <cell r="B1205" t="str">
            <v>Dschang-Foto-II</v>
          </cell>
          <cell r="C1205" t="str">
            <v>Grid-Gen</v>
          </cell>
          <cell r="D1205" t="str">
            <v>IHS</v>
          </cell>
        </row>
        <row r="1206">
          <cell r="A1206" t="str">
            <v>ADM_024</v>
          </cell>
          <cell r="B1206" t="str">
            <v>Galim-Tignere</v>
          </cell>
          <cell r="C1206" t="str">
            <v>Gen-Lithium</v>
          </cell>
          <cell r="D1206" t="str">
            <v>IHS</v>
          </cell>
        </row>
        <row r="1207">
          <cell r="A1207" t="str">
            <v>SUD_001</v>
          </cell>
          <cell r="B1207" t="str">
            <v>Bipaga</v>
          </cell>
          <cell r="C1207" t="str">
            <v>Grid-Gen</v>
          </cell>
          <cell r="D1207" t="str">
            <v>IHS</v>
          </cell>
        </row>
        <row r="1208">
          <cell r="A1208" t="str">
            <v>SUD_004</v>
          </cell>
          <cell r="B1208" t="str">
            <v>Pama</v>
          </cell>
          <cell r="C1208" t="str">
            <v>Grid-Gen</v>
          </cell>
          <cell r="D1208" t="str">
            <v>IHS</v>
          </cell>
        </row>
        <row r="1209">
          <cell r="A1209" t="str">
            <v>SUD_006</v>
          </cell>
          <cell r="B1209" t="str">
            <v>Kribi-Ocean</v>
          </cell>
          <cell r="C1209" t="str">
            <v>Grid-Gen</v>
          </cell>
          <cell r="D1209" t="str">
            <v>IHS</v>
          </cell>
        </row>
        <row r="1210">
          <cell r="A1210" t="str">
            <v>SUD_011</v>
          </cell>
          <cell r="B1210" t="str">
            <v>Niete-DG</v>
          </cell>
          <cell r="C1210" t="str">
            <v>Grid-Gen</v>
          </cell>
          <cell r="D1210" t="str">
            <v>IHS</v>
          </cell>
        </row>
        <row r="1211">
          <cell r="A1211" t="str">
            <v>SUD_012</v>
          </cell>
          <cell r="B1211" t="str">
            <v>Nkout</v>
          </cell>
          <cell r="C1211" t="str">
            <v>Grid-Gen</v>
          </cell>
          <cell r="D1211" t="str">
            <v>IHS</v>
          </cell>
        </row>
        <row r="1212">
          <cell r="A1212" t="str">
            <v>SUD_015</v>
          </cell>
          <cell r="B1212" t="str">
            <v>Kye-Ossi</v>
          </cell>
          <cell r="C1212" t="str">
            <v>Solar-Grid-Gen-Lithium</v>
          </cell>
          <cell r="D1212" t="str">
            <v>IHS</v>
          </cell>
        </row>
        <row r="1213">
          <cell r="A1213" t="str">
            <v>SUD_016</v>
          </cell>
          <cell r="B1213" t="str">
            <v>Nkomekui</v>
          </cell>
          <cell r="C1213" t="str">
            <v>Grid-Gen</v>
          </cell>
          <cell r="D1213" t="str">
            <v>IHS</v>
          </cell>
        </row>
        <row r="1214">
          <cell r="A1214" t="str">
            <v>SUD_017</v>
          </cell>
          <cell r="B1214" t="str">
            <v>Mengong</v>
          </cell>
          <cell r="C1214" t="str">
            <v>Gen Only</v>
          </cell>
          <cell r="D1214" t="str">
            <v>IHS</v>
          </cell>
        </row>
        <row r="1215">
          <cell r="A1215" t="str">
            <v>SUD_020</v>
          </cell>
          <cell r="B1215" t="str">
            <v>Ambam-FH</v>
          </cell>
          <cell r="C1215" t="str">
            <v>Solar-Gen</v>
          </cell>
          <cell r="D1215" t="str">
            <v>IHS</v>
          </cell>
        </row>
        <row r="1216">
          <cell r="A1216" t="str">
            <v>SUD_021</v>
          </cell>
          <cell r="B1216" t="str">
            <v>Mpoloungoue</v>
          </cell>
          <cell r="C1216" t="str">
            <v>Grid-Gen-Lithium</v>
          </cell>
          <cell r="D1216" t="str">
            <v>IHS</v>
          </cell>
        </row>
        <row r="1217">
          <cell r="A1217" t="str">
            <v>SUD_024</v>
          </cell>
          <cell r="B1217" t="str">
            <v>Lolodorf</v>
          </cell>
          <cell r="C1217" t="str">
            <v>Solar-Gen</v>
          </cell>
          <cell r="D1217" t="str">
            <v>IHS</v>
          </cell>
        </row>
        <row r="1218">
          <cell r="A1218" t="str">
            <v>SUD_217</v>
          </cell>
          <cell r="B1218" t="str">
            <v>Ebolowa-Elat</v>
          </cell>
          <cell r="C1218" t="str">
            <v>Grid-Gen</v>
          </cell>
          <cell r="D1218" t="str">
            <v>IHS</v>
          </cell>
        </row>
        <row r="1219">
          <cell r="A1219" t="str">
            <v>SUD_222</v>
          </cell>
          <cell r="B1219" t="str">
            <v>Mbalam</v>
          </cell>
          <cell r="C1219" t="str">
            <v>Solar-Gen-Lithium</v>
          </cell>
          <cell r="D1219" t="str">
            <v>IHS</v>
          </cell>
        </row>
        <row r="1220">
          <cell r="A1220" t="str">
            <v>SUD_223</v>
          </cell>
          <cell r="B1220" t="str">
            <v>Ebolowa-Mekalat</v>
          </cell>
          <cell r="C1220" t="str">
            <v>Grid-Gen</v>
          </cell>
          <cell r="D1220" t="str">
            <v>IHS</v>
          </cell>
        </row>
        <row r="1221">
          <cell r="A1221" t="str">
            <v>SUD_224</v>
          </cell>
          <cell r="B1221" t="str">
            <v>Sangmelima-II</v>
          </cell>
          <cell r="C1221" t="str">
            <v>Grid-Gen</v>
          </cell>
          <cell r="D1221" t="str">
            <v>IHS</v>
          </cell>
        </row>
        <row r="1222">
          <cell r="A1222" t="str">
            <v>SUD_226</v>
          </cell>
          <cell r="B1222" t="str">
            <v>Mvengue</v>
          </cell>
          <cell r="C1222" t="str">
            <v>Grid-Gen</v>
          </cell>
          <cell r="D1222" t="str">
            <v>IHS</v>
          </cell>
        </row>
        <row r="1223">
          <cell r="A1223" t="str">
            <v>SUD_227</v>
          </cell>
          <cell r="B1223" t="str">
            <v>Ebolowa-SI</v>
          </cell>
          <cell r="C1223" t="str">
            <v>Grid-Gen</v>
          </cell>
          <cell r="D1223" t="str">
            <v>IHS</v>
          </cell>
        </row>
        <row r="1224">
          <cell r="A1224" t="str">
            <v>SUD_228</v>
          </cell>
          <cell r="B1224" t="str">
            <v>Sangmelima-Ville</v>
          </cell>
          <cell r="C1224" t="str">
            <v>Grid-Gen</v>
          </cell>
          <cell r="D1224" t="str">
            <v>IHS</v>
          </cell>
        </row>
        <row r="1225">
          <cell r="A1225" t="str">
            <v>SUD_240</v>
          </cell>
          <cell r="B1225" t="str">
            <v>Kribi-Bwambe</v>
          </cell>
          <cell r="C1225" t="str">
            <v>Grid-Gen</v>
          </cell>
          <cell r="D1225" t="str">
            <v>IHS</v>
          </cell>
        </row>
        <row r="1226">
          <cell r="A1226" t="str">
            <v>SUD_241</v>
          </cell>
          <cell r="B1226" t="str">
            <v>Kribi-Afanmabe</v>
          </cell>
          <cell r="C1226" t="str">
            <v>Grid-Gen</v>
          </cell>
          <cell r="D1226" t="str">
            <v>IHS</v>
          </cell>
        </row>
        <row r="1227">
          <cell r="A1227" t="str">
            <v>SUD_244</v>
          </cell>
          <cell r="B1227" t="str">
            <v>Avobengon</v>
          </cell>
          <cell r="C1227" t="str">
            <v>Gen-Lithium</v>
          </cell>
          <cell r="D1227" t="str">
            <v>IHS</v>
          </cell>
        </row>
        <row r="1228">
          <cell r="A1228" t="str">
            <v>SUD_245</v>
          </cell>
          <cell r="B1228" t="str">
            <v>Mvoula</v>
          </cell>
          <cell r="C1228" t="str">
            <v>Solar-Grid-Gen</v>
          </cell>
          <cell r="D1228" t="str">
            <v>IHS</v>
          </cell>
        </row>
        <row r="1229">
          <cell r="A1229" t="str">
            <v>SUD_249</v>
          </cell>
          <cell r="B1229" t="str">
            <v>Nyazanga</v>
          </cell>
          <cell r="C1229" t="str">
            <v>Grid-Gen-Lithium</v>
          </cell>
          <cell r="D1229" t="str">
            <v>IHS</v>
          </cell>
        </row>
        <row r="1230">
          <cell r="A1230" t="str">
            <v>SUD_252</v>
          </cell>
          <cell r="B1230" t="str">
            <v>Djoum-CAMINEX</v>
          </cell>
          <cell r="C1230" t="str">
            <v>Gen-Lithium</v>
          </cell>
          <cell r="D1230" t="str">
            <v>IHS</v>
          </cell>
        </row>
        <row r="1231">
          <cell r="A1231" t="str">
            <v>SUD_256</v>
          </cell>
          <cell r="B1231" t="str">
            <v>Melane</v>
          </cell>
          <cell r="C1231" t="str">
            <v>Grid-Gen</v>
          </cell>
          <cell r="D1231" t="str">
            <v>IHS</v>
          </cell>
        </row>
        <row r="1232">
          <cell r="A1232" t="str">
            <v>SUD_262</v>
          </cell>
          <cell r="B1232" t="str">
            <v>Ebolowa-Newb</v>
          </cell>
          <cell r="C1232" t="str">
            <v>Grid-Gen</v>
          </cell>
          <cell r="D1232" t="str">
            <v>IHS</v>
          </cell>
        </row>
        <row r="1233">
          <cell r="A1233" t="str">
            <v>SUO_028</v>
          </cell>
          <cell r="B1233" t="str">
            <v>Ndom</v>
          </cell>
          <cell r="C1233" t="str">
            <v>Grid-Gen</v>
          </cell>
          <cell r="D1233" t="str">
            <v>IHS</v>
          </cell>
        </row>
        <row r="1234">
          <cell r="A1234" t="str">
            <v>SUO_029</v>
          </cell>
          <cell r="B1234" t="str">
            <v>Ngambe</v>
          </cell>
          <cell r="C1234" t="str">
            <v>Grid-Gen-Lithium</v>
          </cell>
          <cell r="D1234" t="str">
            <v>IHS</v>
          </cell>
        </row>
        <row r="1235">
          <cell r="A1235" t="str">
            <v>SUO_037</v>
          </cell>
          <cell r="B1235" t="str">
            <v>Elogbatindi</v>
          </cell>
          <cell r="C1235" t="str">
            <v>Grid-Gen</v>
          </cell>
          <cell r="D1235" t="str">
            <v>IHS</v>
          </cell>
        </row>
        <row r="1236">
          <cell r="A1236" t="str">
            <v>LIT_413</v>
          </cell>
          <cell r="B1236" t="str">
            <v>Bali Kumassi</v>
          </cell>
          <cell r="C1236" t="str">
            <v>Grid-Gen</v>
          </cell>
          <cell r="D1236" t="str">
            <v>IHS</v>
          </cell>
        </row>
        <row r="1237">
          <cell r="A1237" t="str">
            <v>LIT_120</v>
          </cell>
          <cell r="B1237" t="str">
            <v>Bonamouti</v>
          </cell>
          <cell r="C1237" t="str">
            <v>Grid Only</v>
          </cell>
          <cell r="D1237" t="str">
            <v>IHS</v>
          </cell>
        </row>
        <row r="1238">
          <cell r="A1238" t="str">
            <v>OST_252</v>
          </cell>
          <cell r="B1238" t="str">
            <v>Koundoum</v>
          </cell>
          <cell r="C1238" t="str">
            <v>Gen-Lithium</v>
          </cell>
          <cell r="D1238" t="str">
            <v>IHS</v>
          </cell>
        </row>
        <row r="1239">
          <cell r="A1239" t="str">
            <v>EXN_208</v>
          </cell>
          <cell r="B1239" t="str">
            <v>Kuruda</v>
          </cell>
          <cell r="C1239" t="str">
            <v>Gen-Lithium</v>
          </cell>
          <cell r="D1239" t="str">
            <v>IHS</v>
          </cell>
        </row>
        <row r="1240">
          <cell r="A1240" t="str">
            <v>EXN_210</v>
          </cell>
          <cell r="B1240" t="str">
            <v>Gabarairou</v>
          </cell>
          <cell r="C1240" t="str">
            <v>Gen-Lithium</v>
          </cell>
          <cell r="D1240" t="str">
            <v>IHS</v>
          </cell>
        </row>
        <row r="1241">
          <cell r="A1241" t="str">
            <v>EXN_207</v>
          </cell>
          <cell r="B1241" t="str">
            <v>Matafal</v>
          </cell>
          <cell r="C1241" t="str">
            <v>Gen-Lithium</v>
          </cell>
          <cell r="D1241" t="str">
            <v>IHS</v>
          </cell>
        </row>
        <row r="1242">
          <cell r="A1242" t="str">
            <v>EXN_200</v>
          </cell>
          <cell r="B1242" t="str">
            <v>Goulourgou</v>
          </cell>
          <cell r="C1242" t="str">
            <v>Hybrid Gen</v>
          </cell>
          <cell r="D1242" t="str">
            <v>IHS</v>
          </cell>
        </row>
        <row r="1243">
          <cell r="A1243" t="str">
            <v>EXN_199</v>
          </cell>
          <cell r="B1243" t="str">
            <v>Ouro Zangui</v>
          </cell>
          <cell r="C1243" t="str">
            <v>Gen-Lithium</v>
          </cell>
          <cell r="D1243" t="str">
            <v>IHS</v>
          </cell>
        </row>
        <row r="1244">
          <cell r="A1244" t="str">
            <v>EXN_211</v>
          </cell>
          <cell r="B1244" t="str">
            <v>Dakana</v>
          </cell>
          <cell r="C1244" t="str">
            <v>Gen-Lithium</v>
          </cell>
          <cell r="D1244" t="str">
            <v>IHS</v>
          </cell>
        </row>
        <row r="1245">
          <cell r="A1245" t="str">
            <v>EXN_218</v>
          </cell>
          <cell r="B1245" t="str">
            <v>SEDEK</v>
          </cell>
          <cell r="C1245" t="str">
            <v>Gen-Lithium</v>
          </cell>
          <cell r="D1245" t="str">
            <v>IHS</v>
          </cell>
        </row>
        <row r="1246">
          <cell r="A1246" t="str">
            <v>CTR_541</v>
          </cell>
          <cell r="B1246" t="str">
            <v>Mbankomo</v>
          </cell>
          <cell r="C1246" t="str">
            <v>Grid-Gen</v>
          </cell>
          <cell r="D1246" t="str">
            <v>IHS</v>
          </cell>
        </row>
        <row r="1247">
          <cell r="A1247" t="str">
            <v>EXN_190</v>
          </cell>
          <cell r="B1247" t="str">
            <v>Dargala</v>
          </cell>
          <cell r="C1247" t="str">
            <v>Grid-Gen</v>
          </cell>
          <cell r="D1247" t="str">
            <v>IHS</v>
          </cell>
        </row>
        <row r="1248">
          <cell r="A1248" t="str">
            <v>EXN_189</v>
          </cell>
          <cell r="B1248" t="str">
            <v>Pouss</v>
          </cell>
          <cell r="C1248" t="str">
            <v>Grid-Gen-Lithium</v>
          </cell>
          <cell r="D1248" t="str">
            <v>IHS</v>
          </cell>
        </row>
        <row r="1249">
          <cell r="A1249" t="str">
            <v>LIT_528</v>
          </cell>
          <cell r="B1249" t="str">
            <v>Newb-Ancien-Etage</v>
          </cell>
          <cell r="C1249" t="str">
            <v>Grid Only</v>
          </cell>
          <cell r="D1249" t="str">
            <v>IHS</v>
          </cell>
        </row>
        <row r="1250">
          <cell r="A1250" t="str">
            <v>LIT_067</v>
          </cell>
          <cell r="B1250" t="str">
            <v>Ngoulmepa</v>
          </cell>
          <cell r="C1250" t="str">
            <v>Gen Only</v>
          </cell>
          <cell r="D1250" t="str">
            <v>IHS</v>
          </cell>
        </row>
        <row r="1251">
          <cell r="A1251" t="str">
            <v>LIT_531</v>
          </cell>
          <cell r="B1251" t="str">
            <v>Mak-Village</v>
          </cell>
          <cell r="C1251" t="str">
            <v>Grid-Gen</v>
          </cell>
          <cell r="D1251" t="str">
            <v>IHS</v>
          </cell>
        </row>
        <row r="1252">
          <cell r="A1252" t="str">
            <v>LIT_524</v>
          </cell>
          <cell r="B1252" t="str">
            <v>Bep-Safari</v>
          </cell>
          <cell r="C1252" t="str">
            <v>Grid-Gen</v>
          </cell>
          <cell r="D1252" t="str">
            <v>IHS</v>
          </cell>
        </row>
        <row r="1253">
          <cell r="A1253" t="str">
            <v>LIT_536</v>
          </cell>
          <cell r="B1253" t="str">
            <v>Yoyo</v>
          </cell>
          <cell r="C1253" t="str">
            <v>Gen-Lithium</v>
          </cell>
          <cell r="D1253" t="str">
            <v>IHS</v>
          </cell>
        </row>
        <row r="1254">
          <cell r="A1254" t="str">
            <v>LIT_535</v>
          </cell>
          <cell r="B1254" t="str">
            <v>Bberi-Q-Princes</v>
          </cell>
          <cell r="C1254" t="str">
            <v>Grid Only</v>
          </cell>
          <cell r="D1254" t="str">
            <v>IHS</v>
          </cell>
        </row>
        <row r="1255">
          <cell r="A1255" t="str">
            <v>NRD_004</v>
          </cell>
          <cell r="B1255" t="str">
            <v>Marouare</v>
          </cell>
          <cell r="C1255" t="str">
            <v>Grid-Gen</v>
          </cell>
          <cell r="D1255" t="str">
            <v>IHS</v>
          </cell>
        </row>
        <row r="1256">
          <cell r="A1256" t="str">
            <v>OST_224</v>
          </cell>
          <cell r="B1256" t="str">
            <v>Moumee</v>
          </cell>
          <cell r="C1256" t="str">
            <v>Grid-Gen</v>
          </cell>
          <cell r="D1256" t="str">
            <v>IHS</v>
          </cell>
        </row>
        <row r="1257">
          <cell r="A1257" t="str">
            <v>CTR_538</v>
          </cell>
          <cell r="B1257" t="str">
            <v>Prestige</v>
          </cell>
          <cell r="C1257" t="str">
            <v>Grid-Gen</v>
          </cell>
          <cell r="D1257" t="str">
            <v>IHS</v>
          </cell>
        </row>
        <row r="1258">
          <cell r="A1258" t="str">
            <v>CTR_542</v>
          </cell>
          <cell r="B1258" t="str">
            <v>Titi-Garage</v>
          </cell>
          <cell r="C1258" t="str">
            <v>Grid-Gen</v>
          </cell>
          <cell r="D1258" t="str">
            <v>IHS</v>
          </cell>
        </row>
        <row r="1259">
          <cell r="A1259" t="str">
            <v>CTR_548</v>
          </cell>
          <cell r="B1259" t="str">
            <v>LAC-New</v>
          </cell>
          <cell r="C1259" t="str">
            <v>Grid-Gen</v>
          </cell>
          <cell r="D1259" t="str">
            <v>IHS</v>
          </cell>
        </row>
        <row r="1260">
          <cell r="A1260" t="str">
            <v>LIT_527</v>
          </cell>
          <cell r="B1260" t="str">
            <v>Bonateki</v>
          </cell>
          <cell r="C1260" t="str">
            <v>Grid-Gen</v>
          </cell>
          <cell r="D1260" t="str">
            <v>IHS</v>
          </cell>
        </row>
        <row r="1261">
          <cell r="A1261" t="str">
            <v>CTR_549</v>
          </cell>
          <cell r="B1261" t="str">
            <v>Abome</v>
          </cell>
          <cell r="C1261" t="str">
            <v>Grid-Gen</v>
          </cell>
          <cell r="D1261" t="str">
            <v>IHS</v>
          </cell>
        </row>
        <row r="1262">
          <cell r="A1262" t="str">
            <v>LIT_556</v>
          </cell>
          <cell r="B1262" t="str">
            <v>Nkong-C-Fultang</v>
          </cell>
          <cell r="C1262" t="str">
            <v>Grid-Gen</v>
          </cell>
          <cell r="D1262" t="str">
            <v>IHS</v>
          </cell>
        </row>
        <row r="1263">
          <cell r="A1263" t="str">
            <v>CTR_543</v>
          </cell>
          <cell r="B1263" t="str">
            <v>Obobogo</v>
          </cell>
          <cell r="C1263" t="str">
            <v>Grid-Gen</v>
          </cell>
          <cell r="D1263" t="str">
            <v>IHS</v>
          </cell>
        </row>
        <row r="1264">
          <cell r="A1264" t="str">
            <v>LIT_525</v>
          </cell>
          <cell r="B1264" t="str">
            <v>Ndokoti-GUINNESS</v>
          </cell>
          <cell r="C1264" t="str">
            <v>Grid-Gen</v>
          </cell>
          <cell r="D1264" t="str">
            <v>IHS</v>
          </cell>
        </row>
        <row r="1265">
          <cell r="A1265" t="str">
            <v>CTR_540</v>
          </cell>
          <cell r="B1265" t="str">
            <v>Obili</v>
          </cell>
          <cell r="C1265" t="str">
            <v>Grid-Gen</v>
          </cell>
          <cell r="D1265" t="str">
            <v>IHS</v>
          </cell>
        </row>
        <row r="1266">
          <cell r="A1266" t="str">
            <v>ADM_131</v>
          </cell>
          <cell r="B1266" t="str">
            <v>Ngd-Bamyangal</v>
          </cell>
          <cell r="C1266" t="str">
            <v>Grid-Gen</v>
          </cell>
          <cell r="D1266" t="str">
            <v>IHS</v>
          </cell>
        </row>
        <row r="1267">
          <cell r="A1267" t="str">
            <v>ADM_033</v>
          </cell>
          <cell r="B1267" t="str">
            <v>Ngaoundere ZI New</v>
          </cell>
          <cell r="C1267" t="str">
            <v>Grid-Gen</v>
          </cell>
          <cell r="D1267" t="str">
            <v>IHS</v>
          </cell>
        </row>
        <row r="1268">
          <cell r="A1268" t="str">
            <v>ADM_152</v>
          </cell>
          <cell r="B1268" t="str">
            <v>Poli MTN</v>
          </cell>
          <cell r="C1268" t="str">
            <v>Gen-Lithium</v>
          </cell>
          <cell r="D1268" t="str">
            <v>IHS</v>
          </cell>
        </row>
        <row r="1269">
          <cell r="A1269" t="str">
            <v>CTR_082</v>
          </cell>
          <cell r="B1269" t="str">
            <v>Ndikinimeki</v>
          </cell>
          <cell r="C1269" t="str">
            <v>Grid-Gen</v>
          </cell>
          <cell r="D1269" t="str">
            <v>IHS</v>
          </cell>
        </row>
        <row r="1270">
          <cell r="A1270" t="str">
            <v>CTR_547</v>
          </cell>
          <cell r="B1270" t="str">
            <v xml:space="preserve">Elig Fomo </v>
          </cell>
          <cell r="C1270" t="str">
            <v>Grid-Gen</v>
          </cell>
          <cell r="D1270" t="str">
            <v>IHS</v>
          </cell>
        </row>
        <row r="1271">
          <cell r="A1271" t="str">
            <v>EST_118</v>
          </cell>
          <cell r="B1271" t="str">
            <v>Garoua Boulai</v>
          </cell>
          <cell r="C1271" t="str">
            <v>Grid-Gen</v>
          </cell>
          <cell r="D1271" t="str">
            <v>IHS</v>
          </cell>
        </row>
        <row r="1272">
          <cell r="A1272" t="str">
            <v>CTR_539</v>
          </cell>
          <cell r="B1272" t="str">
            <v>Ekoudou</v>
          </cell>
          <cell r="C1272" t="str">
            <v>Grid-Gen</v>
          </cell>
          <cell r="D1272" t="str">
            <v>IHS</v>
          </cell>
        </row>
        <row r="1273">
          <cell r="A1273" t="str">
            <v>CTR_546</v>
          </cell>
          <cell r="B1273" t="str">
            <v>Ngog Mapubi</v>
          </cell>
          <cell r="C1273" t="str">
            <v>Grid-Gen</v>
          </cell>
          <cell r="D1273" t="str">
            <v>IHS</v>
          </cell>
        </row>
        <row r="1274">
          <cell r="A1274" t="str">
            <v>LIT_581</v>
          </cell>
          <cell r="B1274" t="str">
            <v>Ministere</v>
          </cell>
          <cell r="C1274" t="str">
            <v>Grid-Gen</v>
          </cell>
          <cell r="D1274" t="str">
            <v>IHS</v>
          </cell>
        </row>
        <row r="1275">
          <cell r="A1275" t="str">
            <v>LIT_580</v>
          </cell>
          <cell r="B1275" t="str">
            <v>Douche</v>
          </cell>
          <cell r="C1275" t="str">
            <v>Grid-Gen</v>
          </cell>
          <cell r="D1275" t="str">
            <v>IHS</v>
          </cell>
        </row>
        <row r="1276">
          <cell r="A1276" t="str">
            <v>OST_223</v>
          </cell>
          <cell r="B1276" t="str">
            <v>Bafoussam Marche</v>
          </cell>
          <cell r="C1276" t="str">
            <v>Grid-Gen</v>
          </cell>
          <cell r="D1276" t="str">
            <v>IHS</v>
          </cell>
        </row>
        <row r="1277">
          <cell r="A1277" t="str">
            <v>OST_121</v>
          </cell>
          <cell r="B1277" t="str">
            <v>Bfsam-Gouaché IHS</v>
          </cell>
          <cell r="C1277" t="str">
            <v>Grid-Gen</v>
          </cell>
          <cell r="D1277" t="str">
            <v>IHS</v>
          </cell>
        </row>
        <row r="1278">
          <cell r="A1278" t="str">
            <v>EXN_097</v>
          </cell>
          <cell r="B1278" t="str">
            <v>Bogo IHS</v>
          </cell>
          <cell r="C1278" t="str">
            <v>Grid-Gen</v>
          </cell>
          <cell r="D1278" t="str">
            <v>IHS</v>
          </cell>
        </row>
        <row r="1279">
          <cell r="A1279" t="str">
            <v>NRD_063</v>
          </cell>
          <cell r="B1279" t="str">
            <v>Gra-LyceeTech IHS</v>
          </cell>
          <cell r="C1279" t="str">
            <v>Grid-Gen</v>
          </cell>
          <cell r="D1279" t="str">
            <v>IHS</v>
          </cell>
        </row>
        <row r="1280">
          <cell r="A1280" t="str">
            <v>CTR_419</v>
          </cell>
          <cell r="B1280" t="str">
            <v>EtougEbe-Lycee IHS</v>
          </cell>
          <cell r="C1280" t="str">
            <v>Grid-Gen</v>
          </cell>
          <cell r="D1280" t="str">
            <v>IHS</v>
          </cell>
        </row>
        <row r="1281">
          <cell r="A1281" t="str">
            <v>SUD_258</v>
          </cell>
          <cell r="B1281" t="str">
            <v>Sangmelima-Akon IHS</v>
          </cell>
          <cell r="C1281" t="str">
            <v>Grid-Gen</v>
          </cell>
          <cell r="D1281" t="str">
            <v>IHS</v>
          </cell>
        </row>
        <row r="1282">
          <cell r="A1282" t="str">
            <v>CTR_431</v>
          </cell>
          <cell r="B1282" t="str">
            <v>Soa-Univ IHS</v>
          </cell>
          <cell r="C1282" t="str">
            <v>Grid-Gen</v>
          </cell>
          <cell r="D1282" t="str">
            <v>IHS</v>
          </cell>
        </row>
        <row r="1283">
          <cell r="A1283" t="str">
            <v>CTR_129</v>
          </cell>
          <cell r="B1283" t="str">
            <v>Acropole-MTN_IHS</v>
          </cell>
          <cell r="C1283" t="str">
            <v>Grid-Gen</v>
          </cell>
          <cell r="D1283" t="str">
            <v>IHS</v>
          </cell>
        </row>
        <row r="1284">
          <cell r="A1284" t="str">
            <v>CTR_143</v>
          </cell>
          <cell r="B1284" t="str">
            <v>Enganme-IHS</v>
          </cell>
          <cell r="C1284" t="str">
            <v>Solar-Gen-Lithium</v>
          </cell>
          <cell r="D1284" t="str">
            <v>IHS</v>
          </cell>
        </row>
        <row r="1285">
          <cell r="A1285" t="str">
            <v>LIT_123</v>
          </cell>
          <cell r="B1285" t="str">
            <v xml:space="preserve">Bodjongo </v>
          </cell>
          <cell r="C1285" t="str">
            <v>Grid-Gen</v>
          </cell>
          <cell r="D1285" t="str">
            <v>IHS</v>
          </cell>
        </row>
        <row r="1286">
          <cell r="A1286" t="str">
            <v>LIT_129</v>
          </cell>
          <cell r="B1286" t="str">
            <v>BONADIWOTO</v>
          </cell>
          <cell r="C1286" t="str">
            <v>Grid-Gen</v>
          </cell>
          <cell r="D1286" t="str">
            <v>IHS</v>
          </cell>
        </row>
        <row r="1287">
          <cell r="A1287" t="str">
            <v>LIT_130</v>
          </cell>
          <cell r="B1287" t="str">
            <v xml:space="preserve">Bonaminkano </v>
          </cell>
          <cell r="C1287" t="str">
            <v>Grid-Gen</v>
          </cell>
          <cell r="D1287" t="str">
            <v>IHS</v>
          </cell>
        </row>
        <row r="1288">
          <cell r="A1288" t="str">
            <v>ADM_082</v>
          </cell>
          <cell r="B1288" t="str">
            <v>Deena</v>
          </cell>
          <cell r="C1288" t="str">
            <v>Solar-Gen-Lithium</v>
          </cell>
          <cell r="D1288" t="str">
            <v>IHS</v>
          </cell>
        </row>
        <row r="1289">
          <cell r="A1289" t="str">
            <v>NRD_069</v>
          </cell>
          <cell r="B1289" t="str">
            <v>Djabi</v>
          </cell>
          <cell r="C1289" t="str">
            <v>Solar-Gen-Lithium</v>
          </cell>
          <cell r="D1289" t="str">
            <v>IHS</v>
          </cell>
        </row>
        <row r="1290">
          <cell r="A1290" t="str">
            <v>EXN_101</v>
          </cell>
          <cell r="B1290" t="str">
            <v>Djarengol Delegue-IHS</v>
          </cell>
          <cell r="C1290" t="str">
            <v>Grid-Gen</v>
          </cell>
          <cell r="D1290" t="str">
            <v>IHS</v>
          </cell>
        </row>
        <row r="1291">
          <cell r="A1291" t="str">
            <v>EXN_109</v>
          </cell>
          <cell r="B1291" t="str">
            <v>DOUBLE</v>
          </cell>
          <cell r="C1291" t="str">
            <v>Grid-Gen-Lithium</v>
          </cell>
          <cell r="D1291" t="str">
            <v>IHS</v>
          </cell>
        </row>
        <row r="1292">
          <cell r="A1292" t="str">
            <v>CTR_127</v>
          </cell>
          <cell r="B1292" t="str">
            <v>Enam_IHS</v>
          </cell>
          <cell r="C1292" t="str">
            <v>Grid Only</v>
          </cell>
          <cell r="D1292" t="str">
            <v>IHS</v>
          </cell>
        </row>
        <row r="1293">
          <cell r="A1293" t="str">
            <v>EXN_100</v>
          </cell>
          <cell r="B1293" t="str">
            <v>Gouzougoui-IHS</v>
          </cell>
          <cell r="C1293" t="str">
            <v>Grid-Gen</v>
          </cell>
          <cell r="D1293" t="str">
            <v>IHS</v>
          </cell>
        </row>
        <row r="1294">
          <cell r="A1294" t="str">
            <v>NRD_070</v>
          </cell>
          <cell r="B1294" t="str">
            <v>Kong Kong-IHS</v>
          </cell>
          <cell r="C1294" t="str">
            <v>Solar-Gen-Lithium</v>
          </cell>
          <cell r="D1294" t="str">
            <v>IHS</v>
          </cell>
        </row>
        <row r="1295">
          <cell r="A1295" t="str">
            <v>LIT_140</v>
          </cell>
          <cell r="B1295" t="str">
            <v xml:space="preserve">Logpom Andem </v>
          </cell>
          <cell r="C1295" t="str">
            <v>Grid-Gen</v>
          </cell>
          <cell r="D1295" t="str">
            <v>IHS</v>
          </cell>
        </row>
        <row r="1296">
          <cell r="A1296" t="str">
            <v>CTR_136</v>
          </cell>
          <cell r="B1296" t="str">
            <v>Mbalmayo-Mbokoulo-MTN</v>
          </cell>
          <cell r="C1296" t="str">
            <v>Grid-Gen</v>
          </cell>
          <cell r="D1296" t="str">
            <v>IHS</v>
          </cell>
        </row>
        <row r="1297">
          <cell r="A1297" t="str">
            <v>CTR_138</v>
          </cell>
          <cell r="B1297" t="str">
            <v>Nanga Eboko</v>
          </cell>
          <cell r="C1297" t="str">
            <v>Grid-Gen</v>
          </cell>
          <cell r="D1297" t="str">
            <v>IHS</v>
          </cell>
        </row>
        <row r="1298">
          <cell r="A1298" t="str">
            <v>CTR_141</v>
          </cell>
          <cell r="B1298" t="str">
            <v>Ndandouck</v>
          </cell>
          <cell r="C1298" t="str">
            <v>Solar-Gen</v>
          </cell>
          <cell r="D1298" t="str">
            <v>IHS</v>
          </cell>
        </row>
        <row r="1299">
          <cell r="A1299" t="str">
            <v>ADM_077</v>
          </cell>
          <cell r="B1299" t="str">
            <v>N’gdéré-EPC_IHS</v>
          </cell>
          <cell r="C1299" t="str">
            <v>Grid-Gen</v>
          </cell>
          <cell r="D1299" t="str">
            <v>IHS</v>
          </cell>
        </row>
        <row r="1300">
          <cell r="A1300" t="str">
            <v>ADM_076</v>
          </cell>
          <cell r="B1300" t="str">
            <v>N’gdéré University-IHS</v>
          </cell>
          <cell r="C1300" t="str">
            <v>Grid-Gen</v>
          </cell>
          <cell r="D1300" t="str">
            <v>IHS</v>
          </cell>
        </row>
        <row r="1301">
          <cell r="A1301" t="str">
            <v>ADM_081</v>
          </cell>
          <cell r="B1301" t="str">
            <v>Ngaouyanga</v>
          </cell>
          <cell r="C1301" t="str">
            <v>Gen-Lithium</v>
          </cell>
          <cell r="D1301" t="str">
            <v>IHS</v>
          </cell>
        </row>
        <row r="1302">
          <cell r="A1302" t="str">
            <v>LIT_122</v>
          </cell>
          <cell r="B1302" t="str">
            <v>OLD AIRPORT</v>
          </cell>
          <cell r="C1302" t="str">
            <v>Grid-Lithium</v>
          </cell>
          <cell r="D1302" t="str">
            <v>IHS</v>
          </cell>
        </row>
        <row r="1303">
          <cell r="A1303" t="str">
            <v>LIT_562</v>
          </cell>
          <cell r="B1303" t="str">
            <v>PINGO PK10</v>
          </cell>
          <cell r="C1303" t="str">
            <v>Grid-Gen</v>
          </cell>
          <cell r="D1303" t="str">
            <v>IHS</v>
          </cell>
        </row>
        <row r="1304">
          <cell r="A1304" t="str">
            <v>LIT_141</v>
          </cell>
          <cell r="B1304" t="str">
            <v xml:space="preserve">Sky Way Hotel </v>
          </cell>
          <cell r="C1304" t="str">
            <v>Grid-Lithium</v>
          </cell>
          <cell r="D1304" t="str">
            <v>IHS</v>
          </cell>
        </row>
        <row r="1305">
          <cell r="A1305" t="str">
            <v>LIT_137</v>
          </cell>
          <cell r="B1305" t="str">
            <v xml:space="preserve">Sodiko Gare Routiere </v>
          </cell>
          <cell r="C1305" t="str">
            <v>Grid-Gen</v>
          </cell>
          <cell r="D1305" t="str">
            <v>IHS</v>
          </cell>
        </row>
        <row r="1306">
          <cell r="A1306" t="str">
            <v>CTR_121</v>
          </cell>
          <cell r="B1306" t="str">
            <v>TAMATAM WEEKEND_MTN</v>
          </cell>
          <cell r="C1306" t="str">
            <v>Grid-Gen</v>
          </cell>
          <cell r="D1306" t="str">
            <v>IHS</v>
          </cell>
        </row>
        <row r="1307">
          <cell r="A1307" t="str">
            <v>EXN_098</v>
          </cell>
          <cell r="B1307" t="str">
            <v>Guividig</v>
          </cell>
          <cell r="C1307" t="str">
            <v>Grid-Gen</v>
          </cell>
          <cell r="D1307" t="str">
            <v>IHS</v>
          </cell>
        </row>
        <row r="1308">
          <cell r="A1308" t="str">
            <v>EXN_113</v>
          </cell>
          <cell r="B1308" t="str">
            <v>Kongola</v>
          </cell>
          <cell r="C1308" t="str">
            <v>Grid-Gen</v>
          </cell>
          <cell r="D1308" t="str">
            <v>IHS</v>
          </cell>
        </row>
        <row r="1309">
          <cell r="A1309" t="str">
            <v>EST_028</v>
          </cell>
          <cell r="B1309" t="str">
            <v>Kambolepi</v>
          </cell>
          <cell r="C1309" t="str">
            <v>Gen-Lithium</v>
          </cell>
          <cell r="D1309" t="str">
            <v>IHS</v>
          </cell>
        </row>
        <row r="1310">
          <cell r="A1310" t="str">
            <v>LIT_143</v>
          </cell>
          <cell r="B1310" t="str">
            <v>Mbambou</v>
          </cell>
          <cell r="C1310" t="str">
            <v>Gen-Lithium</v>
          </cell>
          <cell r="D1310" t="str">
            <v>IHS</v>
          </cell>
        </row>
        <row r="1311">
          <cell r="A1311" t="str">
            <v>EST_029</v>
          </cell>
          <cell r="B1311" t="str">
            <v>Bigoens</v>
          </cell>
          <cell r="C1311" t="str">
            <v>Gen-Lithium</v>
          </cell>
          <cell r="D1311" t="str">
            <v>IHS</v>
          </cell>
        </row>
        <row r="1312">
          <cell r="A1312" t="str">
            <v>CTR_134</v>
          </cell>
          <cell r="B1312" t="str">
            <v>Esse</v>
          </cell>
          <cell r="C1312" t="str">
            <v>Grid-Gen-Lithium</v>
          </cell>
          <cell r="D1312" t="str">
            <v>IHS</v>
          </cell>
        </row>
        <row r="1313">
          <cell r="A1313" t="str">
            <v>CTR_152</v>
          </cell>
          <cell r="B1313" t="str">
            <v>Nkoteng</v>
          </cell>
          <cell r="C1313" t="str">
            <v>Grid-Gen</v>
          </cell>
          <cell r="D1313" t="str">
            <v>IHS</v>
          </cell>
        </row>
        <row r="1314">
          <cell r="A1314" t="str">
            <v>EXN_106</v>
          </cell>
          <cell r="B1314" t="str">
            <v>Mora</v>
          </cell>
          <cell r="C1314" t="str">
            <v>Grid-Gen</v>
          </cell>
          <cell r="D1314" t="str">
            <v>IHS</v>
          </cell>
        </row>
        <row r="1315">
          <cell r="A1315" t="str">
            <v>CTR_135</v>
          </cell>
          <cell r="B1315" t="str">
            <v>Talla Lonatele</v>
          </cell>
          <cell r="C1315" t="str">
            <v>Grid-Gen</v>
          </cell>
          <cell r="D1315" t="str">
            <v>IHS</v>
          </cell>
        </row>
        <row r="1316">
          <cell r="A1316" t="str">
            <v>OST_025</v>
          </cell>
          <cell r="B1316" t="str">
            <v>Ndockohock</v>
          </cell>
          <cell r="C1316" t="str">
            <v>Grid-Gen</v>
          </cell>
          <cell r="D1316" t="str">
            <v>IHS</v>
          </cell>
        </row>
        <row r="1317">
          <cell r="A1317" t="str">
            <v>LIT_145</v>
          </cell>
          <cell r="B1317" t="str">
            <v>Bonepoupa</v>
          </cell>
          <cell r="C1317" t="str">
            <v>Solar-Grid-Gen-Lithium</v>
          </cell>
          <cell r="D1317" t="str">
            <v>IHS</v>
          </cell>
        </row>
        <row r="1318">
          <cell r="A1318" t="str">
            <v>OST_031</v>
          </cell>
          <cell r="B1318" t="str">
            <v>Ngambe Tikar</v>
          </cell>
          <cell r="C1318" t="str">
            <v>Grid-Gen</v>
          </cell>
          <cell r="D1318" t="str">
            <v>IHS</v>
          </cell>
        </row>
        <row r="1319">
          <cell r="A1319" t="str">
            <v>ADM_092</v>
          </cell>
          <cell r="B1319" t="str">
            <v>Mbe</v>
          </cell>
          <cell r="C1319" t="str">
            <v>Solar-Gen-Lithium</v>
          </cell>
          <cell r="D1319" t="str">
            <v>IHS</v>
          </cell>
        </row>
        <row r="1320">
          <cell r="A1320" t="str">
            <v>SUD_040</v>
          </cell>
          <cell r="B1320" t="str">
            <v>Bipindi</v>
          </cell>
          <cell r="C1320" t="str">
            <v>Solar-Gen-Hybrid</v>
          </cell>
          <cell r="D1320" t="str">
            <v>IHS</v>
          </cell>
        </row>
        <row r="1321">
          <cell r="A1321" t="str">
            <v>NRD_025</v>
          </cell>
          <cell r="B1321" t="str">
            <v>Tcheboa</v>
          </cell>
          <cell r="C1321" t="str">
            <v>Grid-Gen-Lithium</v>
          </cell>
          <cell r="D1321" t="str">
            <v>IHS</v>
          </cell>
        </row>
        <row r="1322">
          <cell r="A1322" t="str">
            <v>NRD_015</v>
          </cell>
          <cell r="B1322" t="str">
            <v>Bascheo</v>
          </cell>
          <cell r="C1322" t="str">
            <v>Grid-Gen-Lithium</v>
          </cell>
          <cell r="D1322" t="str">
            <v>IHS</v>
          </cell>
        </row>
        <row r="1323">
          <cell r="A1323" t="str">
            <v>ADM_075</v>
          </cell>
          <cell r="B1323" t="str">
            <v>Mayo Baleo</v>
          </cell>
          <cell r="C1323" t="str">
            <v>Gen-Lithium</v>
          </cell>
          <cell r="D1323" t="str">
            <v>IHS</v>
          </cell>
        </row>
        <row r="1324">
          <cell r="A1324" t="str">
            <v>NRD_014</v>
          </cell>
          <cell r="B1324" t="str">
            <v>Boukoula</v>
          </cell>
          <cell r="C1324" t="str">
            <v>Grid-Gen</v>
          </cell>
          <cell r="D1324" t="str">
            <v>IHS</v>
          </cell>
        </row>
        <row r="1325">
          <cell r="A1325" t="str">
            <v>LIT_159</v>
          </cell>
          <cell r="B1325" t="str">
            <v>Ndoghem Pk12</v>
          </cell>
          <cell r="C1325" t="str">
            <v>Grid-Gen</v>
          </cell>
          <cell r="D1325" t="str">
            <v>IHS</v>
          </cell>
        </row>
        <row r="1326">
          <cell r="A1326" t="str">
            <v>LIT_155</v>
          </cell>
          <cell r="B1326" t="str">
            <v>Nkomba II</v>
          </cell>
          <cell r="C1326" t="str">
            <v>Grid-Gen</v>
          </cell>
          <cell r="D1326" t="str">
            <v>IHS</v>
          </cell>
        </row>
        <row r="1327">
          <cell r="A1327" t="str">
            <v>SUD_043</v>
          </cell>
          <cell r="B1327" t="str">
            <v>Dombe Kribi</v>
          </cell>
          <cell r="C1327" t="str">
            <v>Grid-Gen</v>
          </cell>
          <cell r="D1327" t="str">
            <v>IHS</v>
          </cell>
        </row>
        <row r="1328">
          <cell r="A1328" t="str">
            <v>LIT_153</v>
          </cell>
          <cell r="B1328" t="str">
            <v>Babylone</v>
          </cell>
          <cell r="C1328" t="str">
            <v>Grid-Gen</v>
          </cell>
          <cell r="D1328" t="str">
            <v>IHS</v>
          </cell>
        </row>
        <row r="1329">
          <cell r="A1329" t="str">
            <v>ADM_080</v>
          </cell>
          <cell r="B1329" t="str">
            <v>Limbon</v>
          </cell>
          <cell r="C1329" t="str">
            <v>Grid-Gen-Lithium</v>
          </cell>
          <cell r="D1329" t="str">
            <v>IHS</v>
          </cell>
        </row>
        <row r="1330">
          <cell r="A1330" t="str">
            <v>ADM_078</v>
          </cell>
          <cell r="B1330" t="str">
            <v>Wakwa</v>
          </cell>
          <cell r="C1330" t="str">
            <v>Grid-Gen</v>
          </cell>
          <cell r="D1330" t="str">
            <v>IHS</v>
          </cell>
        </row>
        <row r="1331">
          <cell r="A1331" t="str">
            <v>LIT_164</v>
          </cell>
          <cell r="B1331" t="str">
            <v>Mbanga Bakoko</v>
          </cell>
          <cell r="C1331" t="str">
            <v>Grid-Gen</v>
          </cell>
          <cell r="D1331" t="str">
            <v>IHS</v>
          </cell>
        </row>
        <row r="1332">
          <cell r="A1332" t="str">
            <v>EST_021</v>
          </cell>
          <cell r="B1332" t="str">
            <v>Ngoura</v>
          </cell>
          <cell r="C1332" t="str">
            <v>Solar-Gen</v>
          </cell>
          <cell r="D1332" t="str">
            <v>IHS</v>
          </cell>
        </row>
        <row r="1333">
          <cell r="A1333" t="str">
            <v>OST_042</v>
          </cell>
          <cell r="B1333" t="str">
            <v>Foumban Manka</v>
          </cell>
          <cell r="C1333" t="str">
            <v>Grid-Gen</v>
          </cell>
          <cell r="D1333" t="str">
            <v>IHS</v>
          </cell>
        </row>
        <row r="1334">
          <cell r="A1334" t="str">
            <v>CTR_157</v>
          </cell>
          <cell r="B1334" t="str">
            <v>Biscuiterie</v>
          </cell>
          <cell r="C1334" t="str">
            <v>Grid-Gen</v>
          </cell>
          <cell r="D1334" t="str">
            <v>IHS</v>
          </cell>
        </row>
        <row r="1335">
          <cell r="A1335" t="str">
            <v>SUD_042</v>
          </cell>
          <cell r="B1335" t="str">
            <v>Kribi Kienke Bridge</v>
          </cell>
          <cell r="C1335" t="str">
            <v>Grid-Gen</v>
          </cell>
          <cell r="D1335" t="str">
            <v>IHS</v>
          </cell>
        </row>
        <row r="1336">
          <cell r="A1336" t="str">
            <v>NRD_087</v>
          </cell>
          <cell r="B1336" t="str">
            <v>Sanguere</v>
          </cell>
          <cell r="C1336" t="str">
            <v>Solar-Grid-Gen-Lithium</v>
          </cell>
          <cell r="D1336" t="str">
            <v>IHS</v>
          </cell>
        </row>
        <row r="1337">
          <cell r="A1337" t="str">
            <v>CTR_163</v>
          </cell>
          <cell r="B1337" t="str">
            <v>Santa Barbara</v>
          </cell>
          <cell r="C1337" t="str">
            <v>Grid-Gen</v>
          </cell>
          <cell r="D1337" t="str">
            <v>IHS</v>
          </cell>
        </row>
        <row r="1338">
          <cell r="A1338" t="str">
            <v>CTR_164</v>
          </cell>
          <cell r="B1338" t="str">
            <v>Ahala</v>
          </cell>
          <cell r="C1338" t="str">
            <v>Grid-Gen</v>
          </cell>
          <cell r="D1338" t="str">
            <v>IHS</v>
          </cell>
        </row>
        <row r="1339">
          <cell r="A1339" t="str">
            <v>CTR_167</v>
          </cell>
          <cell r="B1339" t="str">
            <v>Ndong</v>
          </cell>
          <cell r="C1339" t="str">
            <v>Gen-Lithium</v>
          </cell>
          <cell r="D1339" t="str">
            <v>IHS</v>
          </cell>
        </row>
        <row r="1340">
          <cell r="A1340" t="str">
            <v>CTR_166</v>
          </cell>
          <cell r="B1340" t="str">
            <v>Ndonga</v>
          </cell>
          <cell r="C1340" t="str">
            <v>Gen-Lithium</v>
          </cell>
          <cell r="D1340" t="str">
            <v>IHS</v>
          </cell>
        </row>
        <row r="1341">
          <cell r="A1341" t="str">
            <v>CTR_170</v>
          </cell>
          <cell r="B1341" t="str">
            <v>balissa</v>
          </cell>
          <cell r="C1341" t="str">
            <v>Solar-Gen-Lithium</v>
          </cell>
          <cell r="D1341" t="str">
            <v>IHS</v>
          </cell>
        </row>
        <row r="1342">
          <cell r="A1342" t="str">
            <v>CTR_169</v>
          </cell>
          <cell r="B1342" t="str">
            <v>Nyazoro</v>
          </cell>
          <cell r="C1342" t="str">
            <v>Solar-Gen-Lithium</v>
          </cell>
          <cell r="D1342" t="str">
            <v>IHS</v>
          </cell>
        </row>
        <row r="1343">
          <cell r="A1343" t="str">
            <v>CTR_174</v>
          </cell>
          <cell r="B1343" t="str">
            <v>Obala carrefour</v>
          </cell>
          <cell r="C1343" t="str">
            <v>Gen-Lithium</v>
          </cell>
          <cell r="D1343" t="str">
            <v>IHS</v>
          </cell>
        </row>
        <row r="1344">
          <cell r="A1344" t="str">
            <v>LIT_154</v>
          </cell>
          <cell r="B1344" t="str">
            <v>Bonamoussongo</v>
          </cell>
          <cell r="C1344" t="str">
            <v>Grid-Gen</v>
          </cell>
          <cell r="D1344" t="str">
            <v>IHS</v>
          </cell>
        </row>
        <row r="1345">
          <cell r="A1345" t="str">
            <v>NRO_027</v>
          </cell>
          <cell r="B1345" t="str">
            <v>Balatchi</v>
          </cell>
          <cell r="C1345" t="str">
            <v>Hybrid Gen</v>
          </cell>
          <cell r="D1345" t="str">
            <v>IHS</v>
          </cell>
        </row>
        <row r="1346">
          <cell r="A1346" t="str">
            <v>OST_150</v>
          </cell>
          <cell r="B1346" t="str">
            <v>Bafounda</v>
          </cell>
          <cell r="C1346" t="str">
            <v>Grid-Gen</v>
          </cell>
          <cell r="D1346" t="str">
            <v>IHS</v>
          </cell>
        </row>
        <row r="1347">
          <cell r="A1347" t="str">
            <v>OST_151</v>
          </cell>
          <cell r="B1347" t="str">
            <v>Bansoa</v>
          </cell>
          <cell r="C1347" t="str">
            <v>Grid-Gen</v>
          </cell>
          <cell r="D1347" t="str">
            <v>IHS</v>
          </cell>
        </row>
        <row r="1348">
          <cell r="A1348" t="str">
            <v>EST_094</v>
          </cell>
          <cell r="B1348" t="str">
            <v>Kouba</v>
          </cell>
          <cell r="C1348" t="str">
            <v>Hybrid Gen</v>
          </cell>
          <cell r="D1348" t="str">
            <v>IHS</v>
          </cell>
        </row>
        <row r="1349">
          <cell r="A1349" t="str">
            <v>ADM_079</v>
          </cell>
          <cell r="B1349" t="str">
            <v>Mbidou</v>
          </cell>
          <cell r="C1349" t="str">
            <v>Grid-Gen-Lithium</v>
          </cell>
          <cell r="D1349" t="str">
            <v>IHS</v>
          </cell>
        </row>
        <row r="1350">
          <cell r="A1350" t="str">
            <v>SUD_801</v>
          </cell>
          <cell r="B1350" t="str">
            <v>Ntoumou</v>
          </cell>
          <cell r="C1350" t="str">
            <v>Grid-Gen</v>
          </cell>
          <cell r="D1350" t="str">
            <v>IHS</v>
          </cell>
        </row>
        <row r="1351">
          <cell r="A1351" t="str">
            <v>LIT_156</v>
          </cell>
          <cell r="B1351" t="str">
            <v>Bonaloka</v>
          </cell>
          <cell r="C1351" t="str">
            <v>Grid-Gen</v>
          </cell>
          <cell r="D1351" t="str">
            <v>IHS</v>
          </cell>
        </row>
        <row r="1352">
          <cell r="A1352" t="str">
            <v>CTR_185</v>
          </cell>
          <cell r="B1352" t="str">
            <v>Eseka Town</v>
          </cell>
          <cell r="C1352" t="str">
            <v>Grid-Gen</v>
          </cell>
          <cell r="D1352" t="str">
            <v>IHS</v>
          </cell>
        </row>
        <row r="1353">
          <cell r="A1353" t="str">
            <v>CTR_133</v>
          </cell>
          <cell r="B1353" t="str">
            <v>Mimboman Sapeur</v>
          </cell>
          <cell r="C1353" t="str">
            <v>Grid-Gen</v>
          </cell>
          <cell r="D1353" t="str">
            <v>IHS</v>
          </cell>
        </row>
        <row r="1354">
          <cell r="A1354" t="str">
            <v>OST_138</v>
          </cell>
          <cell r="B1354" t="str">
            <v>KOUTABA</v>
          </cell>
          <cell r="C1354" t="str">
            <v>Grid-Gen</v>
          </cell>
          <cell r="D1354" t="str">
            <v>IHS</v>
          </cell>
        </row>
        <row r="1355">
          <cell r="A1355" t="str">
            <v>OST_149</v>
          </cell>
          <cell r="B1355" t="str">
            <v>NJIMOM</v>
          </cell>
          <cell r="C1355" t="str">
            <v>Grid-Gen-Lithium</v>
          </cell>
          <cell r="D1355" t="str">
            <v>IHS</v>
          </cell>
        </row>
        <row r="1356">
          <cell r="A1356" t="str">
            <v>CTR_183</v>
          </cell>
          <cell r="B1356" t="str">
            <v>Mvoudou Ngoke</v>
          </cell>
          <cell r="C1356" t="str">
            <v>Gen-Lithium</v>
          </cell>
          <cell r="D1356" t="str">
            <v>IHS</v>
          </cell>
        </row>
        <row r="1357">
          <cell r="A1357" t="str">
            <v>SUD_026</v>
          </cell>
          <cell r="B1357" t="str">
            <v>KYE OSSI II</v>
          </cell>
          <cell r="C1357" t="str">
            <v>Grid-Gen-Lithium</v>
          </cell>
          <cell r="D1357" t="str">
            <v>IHS</v>
          </cell>
        </row>
        <row r="1358">
          <cell r="A1358" t="str">
            <v>ADM_099</v>
          </cell>
          <cell r="B1358" t="str">
            <v>Wada</v>
          </cell>
          <cell r="C1358" t="str">
            <v>Solar-Gen-Lithium</v>
          </cell>
          <cell r="D1358" t="str">
            <v>IHS</v>
          </cell>
        </row>
        <row r="1359">
          <cell r="A1359" t="str">
            <v>ADM_098</v>
          </cell>
          <cell r="B1359" t="str">
            <v>Maakola</v>
          </cell>
          <cell r="C1359" t="str">
            <v>Solar-Gen-Lithium</v>
          </cell>
          <cell r="D1359" t="str">
            <v>IHS</v>
          </cell>
        </row>
        <row r="1360">
          <cell r="A1360" t="str">
            <v>ADM_093</v>
          </cell>
          <cell r="B1360" t="str">
            <v>Laore</v>
          </cell>
          <cell r="C1360" t="str">
            <v>Solar-Gen-Lithium</v>
          </cell>
          <cell r="D1360" t="str">
            <v>IHS</v>
          </cell>
        </row>
        <row r="1361">
          <cell r="A1361" t="str">
            <v>ADM_103</v>
          </cell>
          <cell r="B1361" t="str">
            <v>Wadjiri</v>
          </cell>
          <cell r="C1361" t="str">
            <v>Gen-Lithium</v>
          </cell>
          <cell r="D1361" t="str">
            <v>IHS</v>
          </cell>
        </row>
        <row r="1362">
          <cell r="A1362" t="str">
            <v>ADM_096</v>
          </cell>
          <cell r="B1362" t="str">
            <v>Belel</v>
          </cell>
          <cell r="C1362" t="str">
            <v>Solar-Gen</v>
          </cell>
          <cell r="D1362" t="str">
            <v>IHS</v>
          </cell>
        </row>
        <row r="1363">
          <cell r="A1363" t="str">
            <v>ADM_094</v>
          </cell>
          <cell r="B1363" t="str">
            <v>Tourningal</v>
          </cell>
          <cell r="C1363" t="str">
            <v>Solar-Grid-Gen</v>
          </cell>
          <cell r="D1363" t="str">
            <v>IHS</v>
          </cell>
        </row>
        <row r="1364">
          <cell r="A1364" t="str">
            <v>ADM_095</v>
          </cell>
          <cell r="B1364" t="str">
            <v>Djerkola</v>
          </cell>
          <cell r="C1364" t="str">
            <v>Solar-Gen-Lithium</v>
          </cell>
          <cell r="D1364" t="str">
            <v>IHS</v>
          </cell>
        </row>
        <row r="1365">
          <cell r="A1365" t="str">
            <v>ADM_083</v>
          </cell>
          <cell r="B1365" t="str">
            <v>Dang</v>
          </cell>
          <cell r="C1365" t="str">
            <v>Grid-Gen</v>
          </cell>
          <cell r="D1365" t="str">
            <v>IHS</v>
          </cell>
        </row>
        <row r="1366">
          <cell r="A1366" t="str">
            <v>EST_089</v>
          </cell>
          <cell r="B1366" t="str">
            <v>Badongoue</v>
          </cell>
          <cell r="C1366" t="str">
            <v>Grid-Gen-Lithium</v>
          </cell>
          <cell r="D1366" t="str">
            <v>IHS</v>
          </cell>
        </row>
        <row r="1367">
          <cell r="A1367" t="str">
            <v>ADM_100</v>
          </cell>
          <cell r="B1367" t="str">
            <v>Kaladi</v>
          </cell>
          <cell r="C1367" t="str">
            <v>Solar-Gen</v>
          </cell>
          <cell r="D1367" t="str">
            <v>IHS</v>
          </cell>
        </row>
        <row r="1368">
          <cell r="A1368" t="str">
            <v>ADM_105</v>
          </cell>
          <cell r="B1368" t="str">
            <v>Tibati Market</v>
          </cell>
          <cell r="C1368" t="str">
            <v>Grid-Gen</v>
          </cell>
          <cell r="D1368" t="str">
            <v>IHS</v>
          </cell>
        </row>
        <row r="1369">
          <cell r="A1369" t="str">
            <v>ADM_109</v>
          </cell>
          <cell r="B1369" t="str">
            <v>MBAKAOU</v>
          </cell>
          <cell r="C1369" t="str">
            <v>Grid-Gen</v>
          </cell>
          <cell r="D1369" t="str">
            <v>IHS</v>
          </cell>
        </row>
        <row r="1370">
          <cell r="A1370" t="str">
            <v>OST_140</v>
          </cell>
          <cell r="B1370" t="str">
            <v>SANTCHOU</v>
          </cell>
          <cell r="C1370" t="str">
            <v>Grid-Gen</v>
          </cell>
          <cell r="D1370" t="str">
            <v>IHS</v>
          </cell>
        </row>
        <row r="1371">
          <cell r="A1371" t="str">
            <v>OST_139</v>
          </cell>
          <cell r="B1371" t="str">
            <v>FOKOUE</v>
          </cell>
          <cell r="C1371" t="str">
            <v>Grid-Gen</v>
          </cell>
          <cell r="D1371" t="str">
            <v>IHS</v>
          </cell>
        </row>
        <row r="1372">
          <cell r="A1372" t="str">
            <v>OST_152</v>
          </cell>
          <cell r="B1372" t="str">
            <v>BAZOU</v>
          </cell>
          <cell r="C1372" t="str">
            <v>Grid-Gen</v>
          </cell>
          <cell r="D1372" t="str">
            <v>IHS</v>
          </cell>
        </row>
        <row r="1373">
          <cell r="A1373" t="str">
            <v>ADM_112</v>
          </cell>
          <cell r="B1373" t="str">
            <v>Home</v>
          </cell>
          <cell r="C1373" t="str">
            <v>Gen-Lithium</v>
          </cell>
          <cell r="D1373" t="str">
            <v>IHS</v>
          </cell>
        </row>
        <row r="1374">
          <cell r="A1374" t="str">
            <v>NRD_090</v>
          </cell>
          <cell r="B1374" t="str">
            <v>Lagdo</v>
          </cell>
          <cell r="C1374" t="str">
            <v>Grid Only</v>
          </cell>
          <cell r="D1374" t="str">
            <v>IHS</v>
          </cell>
        </row>
        <row r="1375">
          <cell r="A1375" t="str">
            <v>NRD_089</v>
          </cell>
          <cell r="B1375" t="str">
            <v>Sagamla</v>
          </cell>
          <cell r="C1375" t="str">
            <v>Grid-Gen</v>
          </cell>
          <cell r="D1375" t="str">
            <v>IHS</v>
          </cell>
        </row>
        <row r="1376">
          <cell r="A1376" t="str">
            <v>EST_092</v>
          </cell>
          <cell r="B1376" t="str">
            <v>DOUME</v>
          </cell>
          <cell r="C1376" t="str">
            <v>Grid-Gen</v>
          </cell>
          <cell r="D1376" t="str">
            <v>IHS</v>
          </cell>
        </row>
        <row r="1377">
          <cell r="A1377" t="str">
            <v>LIT_200</v>
          </cell>
          <cell r="B1377" t="str">
            <v>Song-Loulou</v>
          </cell>
          <cell r="C1377" t="str">
            <v>Grid-Gen</v>
          </cell>
          <cell r="D1377" t="str">
            <v>IHS</v>
          </cell>
        </row>
        <row r="1378">
          <cell r="A1378" t="str">
            <v>SUD_044</v>
          </cell>
          <cell r="B1378" t="str">
            <v>Abang Minko</v>
          </cell>
          <cell r="C1378" t="str">
            <v>Solar-Grid-Gen</v>
          </cell>
          <cell r="D1378" t="str">
            <v>IHS</v>
          </cell>
        </row>
        <row r="1379">
          <cell r="A1379" t="str">
            <v>LIT_234</v>
          </cell>
          <cell r="B1379" t="str">
            <v>PK 17 University</v>
          </cell>
          <cell r="C1379" t="str">
            <v>Grid-Gen</v>
          </cell>
          <cell r="D1379" t="str">
            <v>IHS</v>
          </cell>
        </row>
        <row r="1380">
          <cell r="A1380" t="str">
            <v>CTR_186</v>
          </cell>
          <cell r="B1380" t="str">
            <v>Minka</v>
          </cell>
          <cell r="C1380" t="str">
            <v>Hybrid-Gen-Lithium</v>
          </cell>
          <cell r="D1380" t="str">
            <v>IHS</v>
          </cell>
        </row>
        <row r="1381">
          <cell r="A1381" t="str">
            <v>CTR_160</v>
          </cell>
          <cell r="B1381" t="str">
            <v>Emana Bilick</v>
          </cell>
          <cell r="C1381" t="str">
            <v>Grid-Gen</v>
          </cell>
          <cell r="D1381" t="str">
            <v>IHS</v>
          </cell>
        </row>
        <row r="1382">
          <cell r="A1382" t="str">
            <v>OST_144</v>
          </cell>
          <cell r="B1382" t="str">
            <v>MBOUDA SIK</v>
          </cell>
          <cell r="C1382" t="str">
            <v>Grid-Gen</v>
          </cell>
          <cell r="D1382" t="str">
            <v>IHS</v>
          </cell>
        </row>
        <row r="1383">
          <cell r="A1383" t="str">
            <v>OST_142</v>
          </cell>
          <cell r="B1383" t="str">
            <v>MBOUDA BATANG</v>
          </cell>
          <cell r="C1383" t="str">
            <v>Grid-Gen</v>
          </cell>
          <cell r="D1383" t="str">
            <v>IHS</v>
          </cell>
        </row>
        <row r="1384">
          <cell r="A1384" t="str">
            <v>ADM_108</v>
          </cell>
          <cell r="B1384" t="str">
            <v>TELLO</v>
          </cell>
          <cell r="C1384" t="str">
            <v>Grid-Gen-Lithium</v>
          </cell>
          <cell r="D1384" t="str">
            <v>IHS</v>
          </cell>
        </row>
        <row r="1385">
          <cell r="A1385" t="str">
            <v>NRD_088</v>
          </cell>
          <cell r="B1385" t="str">
            <v>Ngong Town</v>
          </cell>
          <cell r="C1385" t="str">
            <v>Grid-Gen</v>
          </cell>
          <cell r="D1385" t="str">
            <v>IHS</v>
          </cell>
        </row>
        <row r="1386">
          <cell r="A1386" t="str">
            <v>CTR_168</v>
          </cell>
          <cell r="B1386" t="str">
            <v>Awae Escalier</v>
          </cell>
          <cell r="C1386" t="str">
            <v>Grid-Gen</v>
          </cell>
          <cell r="D1386" t="str">
            <v>IHS</v>
          </cell>
        </row>
        <row r="1387">
          <cell r="A1387" t="str">
            <v>LIT_180</v>
          </cell>
          <cell r="B1387" t="str">
            <v>Yingui</v>
          </cell>
          <cell r="C1387" t="str">
            <v>Solar-Gen-Lithium</v>
          </cell>
          <cell r="D1387" t="str">
            <v>IHS</v>
          </cell>
        </row>
        <row r="1388">
          <cell r="A1388" t="str">
            <v>EXN_130</v>
          </cell>
          <cell r="B1388" t="str">
            <v>Gazawa</v>
          </cell>
          <cell r="C1388" t="str">
            <v>Grid-Gen</v>
          </cell>
          <cell r="D1388" t="str">
            <v>IHS</v>
          </cell>
        </row>
        <row r="1389">
          <cell r="A1389" t="str">
            <v>EXN_134</v>
          </cell>
          <cell r="B1389" t="str">
            <v>Mora Technical school</v>
          </cell>
          <cell r="C1389" t="str">
            <v>Grid-Gen</v>
          </cell>
          <cell r="D1389" t="str">
            <v>IHS</v>
          </cell>
        </row>
        <row r="1390">
          <cell r="A1390" t="str">
            <v>ADM_111</v>
          </cell>
          <cell r="B1390" t="str">
            <v>Deone</v>
          </cell>
          <cell r="C1390" t="str">
            <v>Gen-Lithium</v>
          </cell>
          <cell r="D1390" t="str">
            <v>IHS</v>
          </cell>
        </row>
        <row r="1391">
          <cell r="A1391" t="str">
            <v>NRD_091</v>
          </cell>
          <cell r="B1391" t="str">
            <v>Gor</v>
          </cell>
          <cell r="C1391" t="str">
            <v>Gen-Lithium</v>
          </cell>
          <cell r="D1391" t="str">
            <v>IHS</v>
          </cell>
        </row>
        <row r="1392">
          <cell r="A1392" t="str">
            <v>CTR_187</v>
          </cell>
          <cell r="B1392" t="str">
            <v>Awae IHS</v>
          </cell>
          <cell r="C1392" t="str">
            <v>Grid-Gen</v>
          </cell>
          <cell r="D1392" t="str">
            <v>IHS</v>
          </cell>
        </row>
        <row r="1393">
          <cell r="A1393" t="str">
            <v>OST_153</v>
          </cell>
          <cell r="B1393" t="str">
            <v>Fotouni</v>
          </cell>
          <cell r="C1393" t="str">
            <v>Gen-Lithium</v>
          </cell>
          <cell r="D1393" t="str">
            <v>IHS</v>
          </cell>
        </row>
        <row r="1394">
          <cell r="A1394" t="str">
            <v>CTR_443</v>
          </cell>
          <cell r="B1394" t="str">
            <v>Biakoa Centre</v>
          </cell>
          <cell r="C1394" t="str">
            <v>Solar-Grid-Gen-Lithium</v>
          </cell>
          <cell r="D1394" t="str">
            <v>IHS</v>
          </cell>
        </row>
        <row r="1395">
          <cell r="A1395" t="str">
            <v>LIT_368</v>
          </cell>
          <cell r="B1395" t="str">
            <v>Oyack</v>
          </cell>
          <cell r="C1395" t="str">
            <v>Grid-Gen</v>
          </cell>
          <cell r="D1395" t="str">
            <v>IHS</v>
          </cell>
        </row>
        <row r="1396">
          <cell r="A1396" t="str">
            <v>EXN_125</v>
          </cell>
          <cell r="B1396" t="str">
            <v>Touloum</v>
          </cell>
          <cell r="C1396" t="str">
            <v>Grid-Gen</v>
          </cell>
          <cell r="D1396" t="str">
            <v>IHS</v>
          </cell>
        </row>
        <row r="1397">
          <cell r="A1397" t="str">
            <v>OST_143</v>
          </cell>
          <cell r="B1397" t="str">
            <v>Bassamba</v>
          </cell>
          <cell r="C1397" t="str">
            <v>Grid-Gen</v>
          </cell>
          <cell r="D1397" t="str">
            <v>IHS</v>
          </cell>
        </row>
        <row r="1398">
          <cell r="A1398" t="str">
            <v>ADM_106</v>
          </cell>
          <cell r="B1398" t="str">
            <v>Meiganga EEC</v>
          </cell>
          <cell r="C1398" t="str">
            <v>Grid-Gen</v>
          </cell>
          <cell r="D1398" t="str">
            <v>IHS</v>
          </cell>
        </row>
        <row r="1399">
          <cell r="A1399" t="str">
            <v>EST_103</v>
          </cell>
          <cell r="B1399" t="str">
            <v xml:space="preserve">SALAPOUMBE </v>
          </cell>
          <cell r="C1399" t="str">
            <v>Hybrid Gen</v>
          </cell>
          <cell r="D1399" t="str">
            <v>IHS</v>
          </cell>
        </row>
        <row r="1400">
          <cell r="A1400" t="str">
            <v>CTR_447</v>
          </cell>
          <cell r="B1400" t="str">
            <v>Yaounde University</v>
          </cell>
          <cell r="C1400" t="str">
            <v>Grid-Gen</v>
          </cell>
          <cell r="D1400" t="str">
            <v>IHS</v>
          </cell>
        </row>
        <row r="1401">
          <cell r="A1401" t="str">
            <v>CTR_446</v>
          </cell>
          <cell r="B1401" t="str">
            <v>Manguier Chapelle</v>
          </cell>
          <cell r="C1401" t="str">
            <v>Grid-Gen</v>
          </cell>
          <cell r="D1401" t="str">
            <v>IHS</v>
          </cell>
        </row>
        <row r="1402">
          <cell r="A1402" t="str">
            <v>LIT_374</v>
          </cell>
          <cell r="B1402" t="str">
            <v>Song-kot</v>
          </cell>
          <cell r="C1402" t="str">
            <v>Grid-Gen</v>
          </cell>
          <cell r="D1402" t="str">
            <v>IHS</v>
          </cell>
        </row>
        <row r="1403">
          <cell r="A1403" t="str">
            <v>LIT_157</v>
          </cell>
          <cell r="B1403" t="str">
            <v>Cité Berge</v>
          </cell>
          <cell r="C1403" t="str">
            <v>Grid-Gen</v>
          </cell>
          <cell r="D1403" t="str">
            <v>IHS</v>
          </cell>
        </row>
        <row r="1404">
          <cell r="A1404" t="str">
            <v>EXN_131</v>
          </cell>
          <cell r="B1404" t="str">
            <v>Zanay</v>
          </cell>
          <cell r="C1404" t="str">
            <v>Grid-Gen-Lithium</v>
          </cell>
          <cell r="D1404" t="str">
            <v>IHS</v>
          </cell>
        </row>
        <row r="1405">
          <cell r="A1405" t="str">
            <v>EST_102</v>
          </cell>
          <cell r="B1405" t="str">
            <v>SFID DENG</v>
          </cell>
          <cell r="C1405" t="str">
            <v>Hybrid Gen</v>
          </cell>
          <cell r="D1405" t="str">
            <v>IHS</v>
          </cell>
        </row>
        <row r="1406">
          <cell r="A1406" t="str">
            <v>LIT_376</v>
          </cell>
          <cell r="B1406" t="str">
            <v>Logpom IHS</v>
          </cell>
          <cell r="C1406" t="str">
            <v>Grid-Gen</v>
          </cell>
          <cell r="D1406" t="str">
            <v>IHS</v>
          </cell>
        </row>
        <row r="1407">
          <cell r="A1407" t="str">
            <v>SUD_052</v>
          </cell>
          <cell r="B1407" t="str">
            <v>Bengbis</v>
          </cell>
          <cell r="C1407" t="str">
            <v>Grid-Gen</v>
          </cell>
          <cell r="D1407" t="str">
            <v>IHS</v>
          </cell>
        </row>
        <row r="1408">
          <cell r="A1408" t="str">
            <v>LIT_360</v>
          </cell>
          <cell r="B1408" t="str">
            <v>Foret Bar Mabanda</v>
          </cell>
          <cell r="C1408" t="str">
            <v>Grid-Gen</v>
          </cell>
          <cell r="D1408" t="str">
            <v>IHS</v>
          </cell>
        </row>
        <row r="1409">
          <cell r="A1409" t="str">
            <v>NRD_097</v>
          </cell>
          <cell r="B1409" t="str">
            <v>Garoua Yelwa</v>
          </cell>
          <cell r="C1409" t="str">
            <v>Grid-Gen</v>
          </cell>
          <cell r="D1409" t="str">
            <v>IHS</v>
          </cell>
        </row>
        <row r="1410">
          <cell r="A1410" t="str">
            <v>OST_163</v>
          </cell>
          <cell r="B1410" t="str">
            <v>Bamoungoum</v>
          </cell>
          <cell r="C1410" t="str">
            <v>Grid-Gen</v>
          </cell>
          <cell r="D1410" t="str">
            <v>IHS</v>
          </cell>
        </row>
        <row r="1411">
          <cell r="A1411" t="str">
            <v>OST_166</v>
          </cell>
          <cell r="B1411" t="str">
            <v>Bafoussam Leproserie</v>
          </cell>
          <cell r="C1411" t="str">
            <v>Grid-Gen</v>
          </cell>
          <cell r="D1411" t="str">
            <v>IHS</v>
          </cell>
        </row>
        <row r="1412">
          <cell r="A1412" t="str">
            <v>SUO_136</v>
          </cell>
          <cell r="B1412" t="str">
            <v>Fongo Tongo</v>
          </cell>
          <cell r="C1412" t="str">
            <v>Grid-Gen</v>
          </cell>
          <cell r="D1412" t="str">
            <v>IHS</v>
          </cell>
        </row>
        <row r="1413">
          <cell r="A1413" t="str">
            <v>EST_093</v>
          </cell>
          <cell r="B1413" t="str">
            <v>Deng_Deng</v>
          </cell>
          <cell r="C1413" t="str">
            <v>Gen-Lithium</v>
          </cell>
          <cell r="D1413" t="str">
            <v>IHS</v>
          </cell>
        </row>
        <row r="1414">
          <cell r="A1414" t="str">
            <v>CTR_463</v>
          </cell>
          <cell r="B1414" t="str">
            <v>Afanoya</v>
          </cell>
          <cell r="C1414" t="str">
            <v>Grid-Gen</v>
          </cell>
          <cell r="D1414" t="str">
            <v>IHS</v>
          </cell>
        </row>
        <row r="1415">
          <cell r="A1415" t="str">
            <v>CTR_462</v>
          </cell>
          <cell r="B1415" t="str">
            <v>Abang</v>
          </cell>
          <cell r="C1415" t="str">
            <v>Grid-Gen</v>
          </cell>
          <cell r="D1415" t="str">
            <v>IHS</v>
          </cell>
        </row>
        <row r="1416">
          <cell r="A1416" t="str">
            <v>CTR_458</v>
          </cell>
          <cell r="B1416" t="str">
            <v>Nkoabang II</v>
          </cell>
          <cell r="C1416" t="str">
            <v>Grid-Gen</v>
          </cell>
          <cell r="D1416" t="str">
            <v>IHS</v>
          </cell>
        </row>
        <row r="1417">
          <cell r="A1417" t="str">
            <v>CTR_465</v>
          </cell>
          <cell r="B1417" t="str">
            <v>Ekoumdoum</v>
          </cell>
          <cell r="C1417" t="str">
            <v>Grid-Gen</v>
          </cell>
          <cell r="D1417" t="str">
            <v>IHS</v>
          </cell>
        </row>
        <row r="1418">
          <cell r="A1418" t="str">
            <v>OST_165</v>
          </cell>
          <cell r="B1418" t="str">
            <v>Ndjeleng II</v>
          </cell>
          <cell r="C1418" t="str">
            <v>Grid-Gen</v>
          </cell>
          <cell r="D1418" t="str">
            <v>IHS</v>
          </cell>
        </row>
        <row r="1419">
          <cell r="A1419" t="str">
            <v>OST_164</v>
          </cell>
          <cell r="B1419" t="str">
            <v>Col Batie</v>
          </cell>
          <cell r="C1419" t="str">
            <v>Grid-Gen</v>
          </cell>
          <cell r="D1419" t="str">
            <v>IHS</v>
          </cell>
        </row>
        <row r="1420">
          <cell r="A1420" t="str">
            <v>LIT_426</v>
          </cell>
          <cell r="B1420" t="str">
            <v>Bobongo ITBA</v>
          </cell>
          <cell r="C1420" t="str">
            <v>Grid-Gen</v>
          </cell>
          <cell r="D1420" t="str">
            <v>IHS</v>
          </cell>
        </row>
        <row r="1421">
          <cell r="A1421" t="str">
            <v>CTR_147</v>
          </cell>
          <cell r="B1421" t="str">
            <v>Essa Mintsang</v>
          </cell>
          <cell r="C1421" t="str">
            <v>Grid-Gen-Lithium</v>
          </cell>
          <cell r="D1421" t="str">
            <v>IHS</v>
          </cell>
        </row>
        <row r="1422">
          <cell r="A1422" t="str">
            <v>OST_167</v>
          </cell>
          <cell r="B1422" t="str">
            <v>Baloum</v>
          </cell>
          <cell r="C1422" t="str">
            <v>Gen Only</v>
          </cell>
          <cell r="D1422" t="str">
            <v>IHS</v>
          </cell>
        </row>
        <row r="1423">
          <cell r="A1423" t="str">
            <v>OST_146</v>
          </cell>
          <cell r="B1423" t="str">
            <v>Kamkop</v>
          </cell>
          <cell r="C1423" t="str">
            <v>Grid-Gen</v>
          </cell>
          <cell r="D1423" t="str">
            <v>IHS</v>
          </cell>
        </row>
        <row r="1424">
          <cell r="A1424" t="str">
            <v>OST_161</v>
          </cell>
          <cell r="B1424" t="str">
            <v>Bankwop</v>
          </cell>
          <cell r="C1424" t="str">
            <v>Grid-Gen</v>
          </cell>
          <cell r="D1424" t="str">
            <v>IHS</v>
          </cell>
        </row>
        <row r="1425">
          <cell r="A1425" t="str">
            <v>OST_160</v>
          </cell>
          <cell r="B1425" t="str">
            <v>Bagam</v>
          </cell>
          <cell r="C1425" t="str">
            <v>Grid-Gen</v>
          </cell>
          <cell r="D1425" t="str">
            <v>IHS</v>
          </cell>
        </row>
        <row r="1426">
          <cell r="A1426" t="str">
            <v>OST_162</v>
          </cell>
          <cell r="B1426" t="str">
            <v>Bameka</v>
          </cell>
          <cell r="C1426" t="str">
            <v>Grid-Gen</v>
          </cell>
          <cell r="D1426" t="str">
            <v>IHS</v>
          </cell>
        </row>
        <row r="1427">
          <cell r="A1427" t="str">
            <v>ADM_107</v>
          </cell>
          <cell r="B1427" t="str">
            <v>Meiganga Market</v>
          </cell>
          <cell r="C1427" t="str">
            <v>Grid-Gen</v>
          </cell>
          <cell r="D1427" t="str">
            <v>IHS</v>
          </cell>
        </row>
        <row r="1428">
          <cell r="A1428" t="str">
            <v>EXN_141</v>
          </cell>
          <cell r="B1428" t="str">
            <v>Kousserie Nguelie</v>
          </cell>
          <cell r="C1428" t="str">
            <v>Grid-Gen</v>
          </cell>
          <cell r="D1428" t="str">
            <v>IHS</v>
          </cell>
        </row>
        <row r="1429">
          <cell r="A1429" t="str">
            <v>EXN_138</v>
          </cell>
          <cell r="B1429" t="str">
            <v>Kousserie Town</v>
          </cell>
          <cell r="C1429" t="str">
            <v>Grid-Gen</v>
          </cell>
          <cell r="D1429" t="str">
            <v>IHS</v>
          </cell>
        </row>
        <row r="1430">
          <cell r="A1430" t="str">
            <v>LIT_431</v>
          </cell>
          <cell r="B1430" t="str">
            <v>Doulou</v>
          </cell>
          <cell r="C1430" t="str">
            <v>Grid-Gen</v>
          </cell>
          <cell r="D1430" t="str">
            <v>IHS</v>
          </cell>
        </row>
        <row r="1431">
          <cell r="A1431" t="str">
            <v>LIT_430</v>
          </cell>
          <cell r="B1431" t="str">
            <v>Mbanga II</v>
          </cell>
          <cell r="C1431" t="str">
            <v>Grid-Gen</v>
          </cell>
          <cell r="D1431" t="str">
            <v>IHS</v>
          </cell>
        </row>
        <row r="1432">
          <cell r="A1432" t="str">
            <v>CTR_469</v>
          </cell>
          <cell r="B1432" t="str">
            <v>Nkolo II</v>
          </cell>
          <cell r="C1432" t="str">
            <v>Grid-Gen</v>
          </cell>
          <cell r="D1432" t="str">
            <v>IHS</v>
          </cell>
        </row>
        <row r="1433">
          <cell r="A1433" t="str">
            <v>CTR_468</v>
          </cell>
          <cell r="B1433" t="str">
            <v>Messassi II</v>
          </cell>
          <cell r="C1433" t="str">
            <v>Grid-Gen</v>
          </cell>
          <cell r="D1433" t="str">
            <v>IHS</v>
          </cell>
        </row>
        <row r="1434">
          <cell r="A1434" t="str">
            <v>CTR_467</v>
          </cell>
          <cell r="B1434" t="str">
            <v>Odza II</v>
          </cell>
          <cell r="C1434" t="str">
            <v>Grid-Gen</v>
          </cell>
          <cell r="D1434" t="str">
            <v>IHS</v>
          </cell>
        </row>
        <row r="1435">
          <cell r="A1435" t="str">
            <v>SUD_054</v>
          </cell>
          <cell r="B1435" t="str">
            <v>Akom II</v>
          </cell>
          <cell r="C1435" t="str">
            <v>Gen-Lithium</v>
          </cell>
          <cell r="D1435" t="str">
            <v>IHS</v>
          </cell>
        </row>
        <row r="1436">
          <cell r="A1436" t="str">
            <v>EST_106</v>
          </cell>
          <cell r="B1436" t="str">
            <v>Yola</v>
          </cell>
          <cell r="C1436" t="str">
            <v>Solar-Gen-Lithium</v>
          </cell>
          <cell r="D1436" t="str">
            <v>IHS</v>
          </cell>
        </row>
        <row r="1437">
          <cell r="A1437" t="str">
            <v>CTR_180</v>
          </cell>
          <cell r="B1437" t="str">
            <v>BATCHENGA</v>
          </cell>
          <cell r="C1437" t="str">
            <v>Grid-Gen-Lithium</v>
          </cell>
          <cell r="D1437" t="str">
            <v>IHS</v>
          </cell>
        </row>
        <row r="1438">
          <cell r="A1438" t="str">
            <v>CTR_177</v>
          </cell>
          <cell r="B1438" t="str">
            <v>NITOUKOU</v>
          </cell>
          <cell r="C1438" t="str">
            <v>Grid-Gen-Lithium</v>
          </cell>
          <cell r="D1438" t="str">
            <v>IHS</v>
          </cell>
        </row>
        <row r="1439">
          <cell r="A1439" t="str">
            <v>CTR_184</v>
          </cell>
          <cell r="B1439" t="str">
            <v>TAETE</v>
          </cell>
          <cell r="C1439" t="str">
            <v>Grid-Gen-Lithium</v>
          </cell>
          <cell r="D1439" t="str">
            <v>IHS</v>
          </cell>
        </row>
        <row r="1440">
          <cell r="A1440" t="str">
            <v>LIT_235</v>
          </cell>
          <cell r="B1440" t="str">
            <v>Logbessou PK 21</v>
          </cell>
          <cell r="C1440" t="str">
            <v>Grid-Gen</v>
          </cell>
          <cell r="D1440" t="str">
            <v>IHS</v>
          </cell>
        </row>
        <row r="1441">
          <cell r="A1441" t="str">
            <v>LIT_428</v>
          </cell>
          <cell r="B1441" t="str">
            <v>New Town Ancien Aeroport</v>
          </cell>
          <cell r="C1441" t="str">
            <v>Grid-Gen</v>
          </cell>
          <cell r="D1441" t="str">
            <v>IHS</v>
          </cell>
        </row>
        <row r="1442">
          <cell r="A1442" t="str">
            <v>LIT_427</v>
          </cell>
          <cell r="B1442" t="str">
            <v>Lycee technique Koumassi</v>
          </cell>
          <cell r="C1442" t="str">
            <v>Grid-Gen</v>
          </cell>
          <cell r="D1442" t="str">
            <v>IHS</v>
          </cell>
        </row>
        <row r="1443">
          <cell r="A1443" t="str">
            <v>ADM_115</v>
          </cell>
          <cell r="B1443" t="str">
            <v>Ngaoundere Aoudi</v>
          </cell>
          <cell r="C1443" t="str">
            <v>Grid-Gen</v>
          </cell>
          <cell r="D1443" t="str">
            <v>IHS</v>
          </cell>
        </row>
        <row r="1444">
          <cell r="A1444" t="str">
            <v>EXN_142</v>
          </cell>
          <cell r="B1444" t="str">
            <v>Mokola</v>
          </cell>
          <cell r="C1444" t="str">
            <v>Grid-Gen</v>
          </cell>
          <cell r="D1444" t="str">
            <v>IHS</v>
          </cell>
        </row>
        <row r="1445">
          <cell r="A1445" t="str">
            <v>EXN_144</v>
          </cell>
          <cell r="B1445" t="str">
            <v>Yagoua IHS</v>
          </cell>
          <cell r="C1445" t="str">
            <v>Grid-Gen</v>
          </cell>
          <cell r="D1445" t="str">
            <v>IHS</v>
          </cell>
        </row>
        <row r="1446">
          <cell r="A1446" t="str">
            <v>CTR_466</v>
          </cell>
          <cell r="B1446" t="str">
            <v>Yona Hôtel IHS</v>
          </cell>
          <cell r="C1446" t="str">
            <v>Grid-Gen</v>
          </cell>
          <cell r="D1446" t="str">
            <v>IHS</v>
          </cell>
        </row>
        <row r="1447">
          <cell r="A1447" t="str">
            <v>CTR_471</v>
          </cell>
          <cell r="B1447" t="str">
            <v>Nkolso</v>
          </cell>
          <cell r="C1447" t="str">
            <v>Grid-Gen</v>
          </cell>
          <cell r="D1447" t="str">
            <v>IHS</v>
          </cell>
        </row>
        <row r="1448">
          <cell r="A1448" t="str">
            <v>LIT_429</v>
          </cell>
          <cell r="B1448" t="str">
            <v>Spectrum Bonanjo</v>
          </cell>
          <cell r="C1448" t="str">
            <v>Grid-Gen</v>
          </cell>
          <cell r="D1448" t="str">
            <v>IHS</v>
          </cell>
        </row>
        <row r="1449">
          <cell r="A1449" t="str">
            <v>CTR_449</v>
          </cell>
          <cell r="B1449" t="str">
            <v>Rondpoint Lonkack</v>
          </cell>
          <cell r="C1449" t="str">
            <v>Grid-Gen</v>
          </cell>
          <cell r="D1449" t="str">
            <v>IHS</v>
          </cell>
        </row>
        <row r="1450">
          <cell r="A1450" t="str">
            <v>OST_169</v>
          </cell>
          <cell r="B1450" t="str">
            <v>Bafoussam Baleng</v>
          </cell>
          <cell r="C1450" t="str">
            <v>Grid-Gen</v>
          </cell>
          <cell r="D1450" t="str">
            <v>IHS</v>
          </cell>
        </row>
        <row r="1451">
          <cell r="A1451" t="str">
            <v>OST_172</v>
          </cell>
          <cell r="B1451" t="str">
            <v>Bafoussam Water Tower</v>
          </cell>
          <cell r="C1451" t="str">
            <v>Grid-Gen</v>
          </cell>
          <cell r="D1451" t="str">
            <v>IHS</v>
          </cell>
        </row>
        <row r="1452">
          <cell r="A1452" t="str">
            <v>LIT_437</v>
          </cell>
          <cell r="B1452" t="str">
            <v>Total Ndobo</v>
          </cell>
          <cell r="C1452" t="str">
            <v>Grid-Gen</v>
          </cell>
          <cell r="D1452" t="str">
            <v>IHS</v>
          </cell>
        </row>
        <row r="1453">
          <cell r="A1453" t="str">
            <v>CTR_448</v>
          </cell>
          <cell r="B1453" t="str">
            <v>Nkomkana IHS</v>
          </cell>
          <cell r="C1453" t="str">
            <v>Grid-Gen</v>
          </cell>
          <cell r="D1453" t="str">
            <v>IHS</v>
          </cell>
        </row>
        <row r="1454">
          <cell r="A1454" t="str">
            <v>CTR_472</v>
          </cell>
          <cell r="B1454" t="str">
            <v>Damas II (Ebom MTN)</v>
          </cell>
          <cell r="C1454" t="str">
            <v>Grid-Gen</v>
          </cell>
          <cell r="D1454" t="str">
            <v>IHS</v>
          </cell>
        </row>
        <row r="1455">
          <cell r="A1455" t="str">
            <v>CTR_473</v>
          </cell>
          <cell r="B1455" t="str">
            <v>Fougerole (fougerole mtn)</v>
          </cell>
          <cell r="C1455" t="str">
            <v>Grid-Gen</v>
          </cell>
          <cell r="D1455" t="str">
            <v>IHS</v>
          </cell>
        </row>
        <row r="1456">
          <cell r="A1456" t="str">
            <v>OST_183</v>
          </cell>
          <cell r="B1456" t="str">
            <v>Bangoua</v>
          </cell>
          <cell r="C1456" t="str">
            <v>Grid-Gen</v>
          </cell>
          <cell r="D1456" t="str">
            <v>IHS</v>
          </cell>
        </row>
        <row r="1457">
          <cell r="A1457" t="str">
            <v>LIT_477</v>
          </cell>
          <cell r="B1457" t="str">
            <v xml:space="preserve">Bekoko </v>
          </cell>
          <cell r="C1457" t="str">
            <v>Grid-Gen</v>
          </cell>
          <cell r="D1457" t="str">
            <v>IHS</v>
          </cell>
        </row>
        <row r="1458">
          <cell r="A1458" t="str">
            <v>LIT_479</v>
          </cell>
          <cell r="B1458" t="str">
            <v>Minkwele</v>
          </cell>
          <cell r="C1458" t="str">
            <v>Grid-Gen</v>
          </cell>
          <cell r="D1458" t="str">
            <v>IHS</v>
          </cell>
        </row>
        <row r="1459">
          <cell r="A1459" t="str">
            <v>CTR_464</v>
          </cell>
          <cell r="B1459" t="str">
            <v>Mfou EPC</v>
          </cell>
          <cell r="C1459" t="str">
            <v>Grid-Gen</v>
          </cell>
          <cell r="D1459" t="str">
            <v>IHS</v>
          </cell>
        </row>
        <row r="1460">
          <cell r="A1460" t="str">
            <v>EXN_146</v>
          </cell>
          <cell r="B1460" t="str">
            <v>Maroua Loperey II</v>
          </cell>
          <cell r="C1460" t="str">
            <v>Grid-Gen</v>
          </cell>
          <cell r="D1460" t="str">
            <v>IHS</v>
          </cell>
        </row>
        <row r="1461">
          <cell r="A1461" t="str">
            <v>CTR_487</v>
          </cell>
          <cell r="B1461" t="str">
            <v>Mvan MRS</v>
          </cell>
          <cell r="C1461" t="str">
            <v>Grid-Gen</v>
          </cell>
          <cell r="D1461" t="str">
            <v>IHS</v>
          </cell>
        </row>
        <row r="1462">
          <cell r="A1462" t="str">
            <v>CTR_489</v>
          </cell>
          <cell r="B1462" t="str">
            <v>Biyem Assi Stade</v>
          </cell>
          <cell r="C1462" t="str">
            <v>Grid-Lithium</v>
          </cell>
          <cell r="D1462" t="str">
            <v>IHS</v>
          </cell>
        </row>
        <row r="1463">
          <cell r="A1463" t="str">
            <v>CTR_484</v>
          </cell>
          <cell r="B1463" t="str">
            <v>H-Plateau New</v>
          </cell>
          <cell r="C1463" t="str">
            <v>Grid-Gen</v>
          </cell>
          <cell r="D1463" t="str">
            <v>IHS</v>
          </cell>
        </row>
        <row r="1464">
          <cell r="A1464" t="str">
            <v>CTR_470</v>
          </cell>
          <cell r="B1464" t="str">
            <v>Elobi Mokolo IHS</v>
          </cell>
          <cell r="C1464" t="str">
            <v>Grid-Gen</v>
          </cell>
          <cell r="D1464" t="str">
            <v>IHS</v>
          </cell>
        </row>
        <row r="1465">
          <cell r="A1465" t="str">
            <v>SUD_066</v>
          </cell>
          <cell r="B1465" t="str">
            <v>Mvangan</v>
          </cell>
          <cell r="C1465" t="str">
            <v>Hybrid-Gen-Lithium</v>
          </cell>
          <cell r="D1465" t="str">
            <v>IHS</v>
          </cell>
        </row>
        <row r="1466">
          <cell r="A1466" t="str">
            <v>CTR_475</v>
          </cell>
          <cell r="B1466" t="str">
            <v>Sous Préfecture Tsinga</v>
          </cell>
          <cell r="C1466" t="str">
            <v>Grid-Gen</v>
          </cell>
          <cell r="D1466" t="str">
            <v>IHS</v>
          </cell>
        </row>
        <row r="1467">
          <cell r="A1467" t="str">
            <v>EST_107</v>
          </cell>
          <cell r="B1467" t="str">
            <v>Bertoua Meteo II</v>
          </cell>
          <cell r="C1467" t="str">
            <v>Grid-Gen</v>
          </cell>
          <cell r="D1467" t="str">
            <v>IHS</v>
          </cell>
        </row>
        <row r="1468">
          <cell r="A1468" t="str">
            <v>EXN_153</v>
          </cell>
          <cell r="B1468" t="str">
            <v>Salack IHS</v>
          </cell>
          <cell r="C1468" t="str">
            <v>Solar-Gen-Lithium</v>
          </cell>
          <cell r="D1468" t="str">
            <v>IHS</v>
          </cell>
        </row>
        <row r="1469">
          <cell r="A1469" t="str">
            <v>CTR_524</v>
          </cell>
          <cell r="B1469" t="str">
            <v>BONAS YDE</v>
          </cell>
          <cell r="C1469" t="str">
            <v>Grid-Gen</v>
          </cell>
          <cell r="D1469" t="str">
            <v>IHS</v>
          </cell>
        </row>
        <row r="1470">
          <cell r="A1470" t="str">
            <v>LIT_485</v>
          </cell>
          <cell r="B1470" t="str">
            <v>Crf-Mutzig-IHS</v>
          </cell>
          <cell r="C1470" t="str">
            <v>Grid-Gen</v>
          </cell>
          <cell r="D1470" t="str">
            <v>IHS</v>
          </cell>
        </row>
        <row r="1471">
          <cell r="A1471" t="str">
            <v>LIT_486</v>
          </cell>
          <cell r="B1471" t="str">
            <v>Denver 2</v>
          </cell>
          <cell r="C1471" t="str">
            <v>Grid Only</v>
          </cell>
          <cell r="D1471" t="str">
            <v>IHS</v>
          </cell>
        </row>
        <row r="1472">
          <cell r="A1472" t="str">
            <v>CTR_518</v>
          </cell>
          <cell r="B1472" t="str">
            <v>Emana lycee 2</v>
          </cell>
          <cell r="C1472" t="str">
            <v>Grid-Gen</v>
          </cell>
          <cell r="D1472" t="str">
            <v>IHS</v>
          </cell>
        </row>
        <row r="1473">
          <cell r="A1473" t="str">
            <v>CTR_519</v>
          </cell>
          <cell r="B1473" t="str">
            <v>Entrée Cite Verte</v>
          </cell>
          <cell r="C1473" t="str">
            <v>Grid-Gen</v>
          </cell>
          <cell r="D1473" t="str">
            <v>IHS</v>
          </cell>
        </row>
        <row r="1474">
          <cell r="A1474" t="str">
            <v>NRD_116</v>
          </cell>
          <cell r="B1474" t="str">
            <v>Garoua Katasko</v>
          </cell>
          <cell r="C1474" t="str">
            <v>Grid-Gen</v>
          </cell>
          <cell r="D1474" t="str">
            <v>IHS</v>
          </cell>
        </row>
        <row r="1475">
          <cell r="A1475" t="str">
            <v>LIT_482</v>
          </cell>
          <cell r="B1475" t="str">
            <v>Yatchika</v>
          </cell>
          <cell r="C1475" t="str">
            <v>Grid-Gen</v>
          </cell>
          <cell r="D1475" t="str">
            <v>IHS</v>
          </cell>
        </row>
        <row r="1476">
          <cell r="A1476" t="str">
            <v>LIT_489</v>
          </cell>
          <cell r="B1476" t="str">
            <v>MABANDA 4</v>
          </cell>
          <cell r="C1476" t="str">
            <v>Grid-Gen</v>
          </cell>
          <cell r="D1476" t="str">
            <v>IHS</v>
          </cell>
        </row>
        <row r="1477">
          <cell r="A1477" t="str">
            <v>CTR_521</v>
          </cell>
          <cell r="B1477" t="str">
            <v>Mendong Vallee</v>
          </cell>
          <cell r="C1477" t="str">
            <v>Grid-Gen</v>
          </cell>
          <cell r="D1477" t="str">
            <v>IHS</v>
          </cell>
        </row>
        <row r="1478">
          <cell r="A1478" t="str">
            <v>CTR_523</v>
          </cell>
          <cell r="B1478" t="str">
            <v>NKOLMEKONG YDE</v>
          </cell>
          <cell r="C1478" t="str">
            <v>Grid-Gen</v>
          </cell>
          <cell r="D1478" t="str">
            <v>IHS</v>
          </cell>
        </row>
        <row r="1479">
          <cell r="A1479" t="str">
            <v>CTR_529</v>
          </cell>
          <cell r="B1479" t="str">
            <v>Akak-IHS</v>
          </cell>
          <cell r="C1479" t="str">
            <v>Grid-Gen</v>
          </cell>
          <cell r="D1479" t="str">
            <v>IHS</v>
          </cell>
        </row>
        <row r="1480">
          <cell r="A1480" t="str">
            <v>CTR_513</v>
          </cell>
          <cell r="B1480" t="str">
            <v>Akak-Nkozoa</v>
          </cell>
          <cell r="C1480" t="str">
            <v>Grid-Gen</v>
          </cell>
          <cell r="D1480" t="str">
            <v>IHS</v>
          </cell>
        </row>
        <row r="1481">
          <cell r="A1481" t="str">
            <v>CTR_525</v>
          </cell>
          <cell r="B1481" t="str">
            <v>Jean Vespa 2</v>
          </cell>
          <cell r="C1481" t="str">
            <v>Grid-Gen</v>
          </cell>
          <cell r="D1481" t="str">
            <v>IHS</v>
          </cell>
        </row>
        <row r="1482">
          <cell r="A1482" t="str">
            <v>LIT_488</v>
          </cell>
          <cell r="B1482" t="str">
            <v>Mabanda 3</v>
          </cell>
          <cell r="C1482" t="str">
            <v>Grid-Gen</v>
          </cell>
          <cell r="D1482" t="str">
            <v>IHS</v>
          </cell>
        </row>
        <row r="1483">
          <cell r="A1483" t="str">
            <v>CTR_522</v>
          </cell>
          <cell r="B1483" t="str">
            <v>Nkolbisson usine des eaux</v>
          </cell>
          <cell r="C1483" t="str">
            <v>Grid-Gen</v>
          </cell>
          <cell r="D1483" t="str">
            <v>IHS</v>
          </cell>
        </row>
        <row r="1484">
          <cell r="A1484" t="str">
            <v>OST_208</v>
          </cell>
          <cell r="B1484" t="str">
            <v>Fondjomokwet</v>
          </cell>
          <cell r="C1484" t="str">
            <v>Grid-Gen</v>
          </cell>
          <cell r="D1484" t="str">
            <v>IHS</v>
          </cell>
        </row>
        <row r="1485">
          <cell r="A1485" t="str">
            <v>OST_211</v>
          </cell>
          <cell r="B1485" t="str">
            <v>Bangam</v>
          </cell>
          <cell r="C1485" t="str">
            <v>Grid-Gen</v>
          </cell>
          <cell r="D1485" t="str">
            <v>IHS</v>
          </cell>
        </row>
        <row r="1486">
          <cell r="A1486" t="str">
            <v>EXN_156</v>
          </cell>
          <cell r="B1486" t="str">
            <v>Mokolo 3</v>
          </cell>
          <cell r="C1486" t="str">
            <v>Grid-Gen</v>
          </cell>
          <cell r="D1486" t="str">
            <v>IHS</v>
          </cell>
        </row>
        <row r="1487">
          <cell r="A1487" t="str">
            <v>ADM_119</v>
          </cell>
          <cell r="B1487" t="str">
            <v>Ngaoundal 3</v>
          </cell>
          <cell r="C1487" t="str">
            <v>Grid-Gen-Lithium</v>
          </cell>
          <cell r="D1487" t="str">
            <v>IHS</v>
          </cell>
        </row>
        <row r="1488">
          <cell r="A1488" t="str">
            <v>OST_209</v>
          </cell>
          <cell r="B1488" t="str">
            <v>Koupa Matapit</v>
          </cell>
          <cell r="C1488" t="str">
            <v>Grid-Gen</v>
          </cell>
          <cell r="D1488" t="str">
            <v>IHS</v>
          </cell>
        </row>
        <row r="1489">
          <cell r="A1489" t="str">
            <v>OST_210</v>
          </cell>
          <cell r="B1489" t="str">
            <v>PENKA MICHEL</v>
          </cell>
          <cell r="C1489" t="str">
            <v>Grid-Gen</v>
          </cell>
          <cell r="D1489" t="str">
            <v>IHS</v>
          </cell>
        </row>
        <row r="1490">
          <cell r="A1490" t="str">
            <v>SUD_062</v>
          </cell>
          <cell r="B1490" t="str">
            <v>Ndonkol</v>
          </cell>
          <cell r="C1490" t="str">
            <v>Grid-Gen</v>
          </cell>
          <cell r="D1490" t="str">
            <v>IHS</v>
          </cell>
        </row>
        <row r="1491">
          <cell r="A1491" t="str">
            <v>EXN_157</v>
          </cell>
          <cell r="B1491" t="str">
            <v>Meskin</v>
          </cell>
          <cell r="C1491" t="str">
            <v>Grid-Gen-Lithium</v>
          </cell>
          <cell r="D1491" t="str">
            <v>IHS</v>
          </cell>
        </row>
        <row r="1492">
          <cell r="A1492" t="str">
            <v>EXN_158</v>
          </cell>
          <cell r="B1492" t="str">
            <v>Maroua Total Domayo</v>
          </cell>
          <cell r="C1492" t="e">
            <v>#N/A</v>
          </cell>
          <cell r="D1492" t="str">
            <v>IHS</v>
          </cell>
        </row>
        <row r="1493">
          <cell r="A1493" t="str">
            <v>NRD_117</v>
          </cell>
          <cell r="B1493" t="str">
            <v>Ngalbidje</v>
          </cell>
          <cell r="C1493" t="str">
            <v>Grid-Gen</v>
          </cell>
          <cell r="D1493" t="str">
            <v>IHS</v>
          </cell>
        </row>
        <row r="1494">
          <cell r="A1494" t="str">
            <v>OST_214</v>
          </cell>
          <cell r="B1494" t="str">
            <v>Bafoussam Mairie Rurale</v>
          </cell>
          <cell r="C1494" t="str">
            <v>Grid-Gen</v>
          </cell>
          <cell r="D1494" t="str">
            <v>IHS</v>
          </cell>
        </row>
        <row r="1495">
          <cell r="A1495" t="str">
            <v>NRD_118</v>
          </cell>
          <cell r="B1495" t="str">
            <v>Djamboutou</v>
          </cell>
          <cell r="C1495" t="str">
            <v>Grid-Gen</v>
          </cell>
          <cell r="D1495" t="str">
            <v>IHS</v>
          </cell>
        </row>
        <row r="1496">
          <cell r="A1496" t="str">
            <v>OST_213</v>
          </cell>
          <cell r="B1496" t="str">
            <v>Bafoussam Tayim</v>
          </cell>
          <cell r="C1496" t="str">
            <v>Grid-Gen</v>
          </cell>
          <cell r="D1496" t="str">
            <v>IHS</v>
          </cell>
        </row>
        <row r="1497">
          <cell r="A1497" t="str">
            <v>NRO_093</v>
          </cell>
          <cell r="B1497" t="str">
            <v>Bamengwi</v>
          </cell>
          <cell r="C1497" t="str">
            <v>Grid-Gen</v>
          </cell>
          <cell r="D1497" t="str">
            <v>IHS</v>
          </cell>
        </row>
        <row r="1498">
          <cell r="A1498" t="str">
            <v>CTR_520</v>
          </cell>
          <cell r="B1498" t="str">
            <v>Etoudi Chapel</v>
          </cell>
          <cell r="C1498" t="str">
            <v>Grid-Gen</v>
          </cell>
          <cell r="D1498" t="str">
            <v>IHS</v>
          </cell>
        </row>
        <row r="1499">
          <cell r="A1499" t="str">
            <v>EST_112</v>
          </cell>
          <cell r="B1499" t="str">
            <v>Mandjou</v>
          </cell>
          <cell r="C1499" t="str">
            <v>Grid-Gen</v>
          </cell>
          <cell r="D1499" t="str">
            <v>IHS</v>
          </cell>
        </row>
        <row r="1500">
          <cell r="A1500" t="str">
            <v>ADM_120</v>
          </cell>
          <cell r="B1500" t="str">
            <v xml:space="preserve">Ngaoundere Cifan </v>
          </cell>
          <cell r="C1500" t="str">
            <v>Grid-Gen</v>
          </cell>
          <cell r="D1500" t="str">
            <v>IHS</v>
          </cell>
        </row>
        <row r="1501">
          <cell r="A1501" t="str">
            <v>OST_212</v>
          </cell>
          <cell r="B1501" t="str">
            <v>Bangam Fokam</v>
          </cell>
          <cell r="C1501" t="str">
            <v>Grid-Gen</v>
          </cell>
          <cell r="D1501" t="str">
            <v>IHS</v>
          </cell>
        </row>
        <row r="1502">
          <cell r="A1502" t="str">
            <v>LIT_492</v>
          </cell>
          <cell r="B1502" t="str">
            <v>Njombe-Market-IHS</v>
          </cell>
          <cell r="C1502" t="str">
            <v>Grid-Gen</v>
          </cell>
          <cell r="D1502" t="str">
            <v>IHS</v>
          </cell>
        </row>
        <row r="1503">
          <cell r="A1503" t="str">
            <v>LIT_493</v>
          </cell>
          <cell r="B1503" t="str">
            <v>Penja Shell</v>
          </cell>
          <cell r="C1503" t="str">
            <v>Grid-Gen</v>
          </cell>
          <cell r="D1503" t="str">
            <v>IHS</v>
          </cell>
        </row>
        <row r="1504">
          <cell r="A1504" t="str">
            <v>LIT_495</v>
          </cell>
          <cell r="B1504" t="str">
            <v xml:space="preserve">NYETE V15 </v>
          </cell>
          <cell r="C1504" t="str">
            <v>Grid-Gen</v>
          </cell>
          <cell r="D1504" t="str">
            <v>IHS</v>
          </cell>
        </row>
        <row r="1505">
          <cell r="A1505" t="str">
            <v>LIT_502</v>
          </cell>
          <cell r="B1505" t="str">
            <v>KOUEDJOU-IHS</v>
          </cell>
          <cell r="C1505" t="str">
            <v>Hybrid Gen</v>
          </cell>
          <cell r="D1505" t="str">
            <v>IHS</v>
          </cell>
        </row>
        <row r="1506">
          <cell r="A1506" t="str">
            <v>CTR_532</v>
          </cell>
          <cell r="B1506" t="str">
            <v>Ngomedzap</v>
          </cell>
          <cell r="C1506" t="str">
            <v>Gen Only</v>
          </cell>
          <cell r="D1506" t="str">
            <v>IHS</v>
          </cell>
        </row>
        <row r="1507">
          <cell r="A1507" t="str">
            <v>SUD_056</v>
          </cell>
          <cell r="B1507" t="str">
            <v>Memve'ele</v>
          </cell>
          <cell r="C1507" t="str">
            <v>Hybrid Gen</v>
          </cell>
          <cell r="D1507" t="str">
            <v>IHS</v>
          </cell>
        </row>
        <row r="1508">
          <cell r="A1508" t="str">
            <v>OST_205</v>
          </cell>
          <cell r="B1508" t="str">
            <v xml:space="preserve">BANGAMBI </v>
          </cell>
          <cell r="C1508" t="str">
            <v>Grid-Gen</v>
          </cell>
          <cell r="D1508" t="str">
            <v>IHS</v>
          </cell>
        </row>
        <row r="1509">
          <cell r="A1509" t="str">
            <v>LIT_494</v>
          </cell>
          <cell r="B1509" t="str">
            <v>Campo-IHS</v>
          </cell>
          <cell r="C1509" t="str">
            <v>Grid-Gen</v>
          </cell>
          <cell r="D1509" t="str">
            <v>IHS</v>
          </cell>
        </row>
        <row r="1510">
          <cell r="A1510" t="str">
            <v>LIT_496</v>
          </cell>
          <cell r="B1510" t="str">
            <v>DIZANGUE KM14-IHS</v>
          </cell>
          <cell r="C1510" t="str">
            <v>Grid-Gen</v>
          </cell>
          <cell r="D1510" t="str">
            <v>IHS</v>
          </cell>
        </row>
        <row r="1511">
          <cell r="A1511" t="str">
            <v>LIT_497</v>
          </cell>
          <cell r="B1511" t="str">
            <v>Manoka-IHS</v>
          </cell>
          <cell r="C1511" t="str">
            <v>Solar-Gen-Lithium</v>
          </cell>
          <cell r="D1511" t="str">
            <v>IHS</v>
          </cell>
        </row>
        <row r="1512">
          <cell r="A1512" t="str">
            <v>LIT_498</v>
          </cell>
          <cell r="B1512" t="str">
            <v>Bomonogare-IHS</v>
          </cell>
          <cell r="C1512" t="str">
            <v>Grid-Gen</v>
          </cell>
          <cell r="D1512" t="str">
            <v>IHS</v>
          </cell>
        </row>
        <row r="1513">
          <cell r="A1513" t="str">
            <v>ADM_122</v>
          </cell>
          <cell r="B1513" t="str">
            <v>Danfili-IHS</v>
          </cell>
          <cell r="C1513" t="str">
            <v>Grid-Gen-Lithium</v>
          </cell>
          <cell r="D1513" t="str">
            <v>IHS</v>
          </cell>
        </row>
        <row r="1514">
          <cell r="A1514" t="str">
            <v>LIT_500</v>
          </cell>
          <cell r="B1514" t="str">
            <v>NDJOKLOUMBE-IHS</v>
          </cell>
          <cell r="C1514" t="str">
            <v>Hybrid Gen</v>
          </cell>
          <cell r="D1514" t="str">
            <v>IHS</v>
          </cell>
        </row>
        <row r="1515">
          <cell r="A1515" t="str">
            <v>LIT_504</v>
          </cell>
          <cell r="B1515" t="str">
            <v>Talla-Kribi</v>
          </cell>
          <cell r="C1515" t="str">
            <v>Grid-Gen</v>
          </cell>
          <cell r="D1515" t="str">
            <v>IHS</v>
          </cell>
        </row>
        <row r="1516">
          <cell r="A1516" t="str">
            <v>LIT_501</v>
          </cell>
          <cell r="B1516" t="str">
            <v>SOHOCK-IHS</v>
          </cell>
          <cell r="C1516" t="str">
            <v>Gen-Lithium</v>
          </cell>
          <cell r="D1516" t="str">
            <v>IHS</v>
          </cell>
        </row>
        <row r="1517">
          <cell r="A1517" t="str">
            <v>LIT_480</v>
          </cell>
          <cell r="B1517" t="str">
            <v>Mbongo</v>
          </cell>
          <cell r="C1517" t="str">
            <v>Grid-Gen</v>
          </cell>
          <cell r="D1517" t="str">
            <v>IHS</v>
          </cell>
        </row>
        <row r="1518">
          <cell r="A1518" t="str">
            <v>LIT_503</v>
          </cell>
          <cell r="B1518" t="str">
            <v>Logbadjeck</v>
          </cell>
          <cell r="C1518" t="str">
            <v>Grid-Gen</v>
          </cell>
          <cell r="D1518" t="str">
            <v>IHS</v>
          </cell>
        </row>
        <row r="1519">
          <cell r="A1519" t="str">
            <v>EXN_160</v>
          </cell>
          <cell r="B1519" t="str">
            <v>Kaele-MTN-IHS</v>
          </cell>
          <cell r="C1519" t="str">
            <v>Grid-Gen</v>
          </cell>
          <cell r="D1519" t="str">
            <v>IHS</v>
          </cell>
        </row>
        <row r="1520">
          <cell r="A1520" t="str">
            <v>EXN_161</v>
          </cell>
          <cell r="B1520" t="str">
            <v>Mokong-IHS</v>
          </cell>
          <cell r="C1520" t="str">
            <v>Gen-Lithium</v>
          </cell>
          <cell r="D1520" t="str">
            <v>IHS</v>
          </cell>
        </row>
        <row r="1521">
          <cell r="A1521" t="str">
            <v>CTR_535</v>
          </cell>
          <cell r="B1521" t="str">
            <v>Montée Kondengui</v>
          </cell>
          <cell r="C1521" t="str">
            <v>Grid-Gen</v>
          </cell>
          <cell r="D1521" t="str">
            <v>IHS</v>
          </cell>
        </row>
        <row r="1522">
          <cell r="A1522" t="str">
            <v>NRD_099</v>
          </cell>
          <cell r="B1522" t="str">
            <v>Sorawel-IHS</v>
          </cell>
          <cell r="C1522" t="str">
            <v>Grid-Gen</v>
          </cell>
          <cell r="D1522" t="str">
            <v>IHS</v>
          </cell>
        </row>
        <row r="1523">
          <cell r="A1523" t="str">
            <v>EXN_180</v>
          </cell>
          <cell r="B1523" t="str">
            <v>Kousseri-Market-IHS</v>
          </cell>
          <cell r="C1523" t="str">
            <v>Grid-Gen</v>
          </cell>
          <cell r="D1523" t="str">
            <v>IHS</v>
          </cell>
        </row>
        <row r="1524">
          <cell r="A1524" t="str">
            <v>OST_221</v>
          </cell>
          <cell r="B1524" t="str">
            <v>Bamenjing MTN</v>
          </cell>
          <cell r="C1524" t="str">
            <v>Grid-Gen</v>
          </cell>
          <cell r="D1524" t="str">
            <v>IHS</v>
          </cell>
        </row>
        <row r="1525">
          <cell r="A1525" t="str">
            <v>OST_222</v>
          </cell>
          <cell r="B1525" t="str">
            <v>Bafang Hotel</v>
          </cell>
          <cell r="C1525" t="str">
            <v>Grid-Gen</v>
          </cell>
          <cell r="D1525" t="str">
            <v>IHS</v>
          </cell>
        </row>
        <row r="1526">
          <cell r="A1526" t="str">
            <v>EXN_181</v>
          </cell>
          <cell r="B1526" t="str">
            <v>Kousseri-Arazai-IHS</v>
          </cell>
          <cell r="C1526" t="e">
            <v>#N/A</v>
          </cell>
          <cell r="D1526" t="str">
            <v>IHS</v>
          </cell>
        </row>
        <row r="1527">
          <cell r="A1527" t="str">
            <v>EXN_170</v>
          </cell>
          <cell r="B1527" t="str">
            <v>Maroua Zokkok Laddeo</v>
          </cell>
          <cell r="C1527" t="str">
            <v>Grid-Gen</v>
          </cell>
          <cell r="D1527" t="str">
            <v>IHS</v>
          </cell>
        </row>
        <row r="1528">
          <cell r="A1528" t="str">
            <v>EXN_182</v>
          </cell>
          <cell r="B1528" t="str">
            <v>Kousseri-Michedire-IHS</v>
          </cell>
          <cell r="C1528" t="str">
            <v>Hybrid-Gen-Lithium</v>
          </cell>
          <cell r="D1528" t="str">
            <v>IHS</v>
          </cell>
        </row>
        <row r="1529">
          <cell r="A1529" t="str">
            <v>LIT_521</v>
          </cell>
          <cell r="B1529" t="str">
            <v>Loum Joli</v>
          </cell>
          <cell r="C1529" t="str">
            <v>Grid-Gen</v>
          </cell>
          <cell r="D1529" t="str">
            <v>IHS</v>
          </cell>
        </row>
        <row r="1530">
          <cell r="A1530" t="str">
            <v>LIT_520</v>
          </cell>
          <cell r="B1530" t="str">
            <v>Loum Nkombi</v>
          </cell>
          <cell r="C1530" t="str">
            <v>Grid-Gen</v>
          </cell>
          <cell r="D1530" t="str">
            <v>IHS</v>
          </cell>
        </row>
        <row r="1531">
          <cell r="A1531" t="str">
            <v>CTR_476</v>
          </cell>
          <cell r="B1531" t="str">
            <v>Mendong II</v>
          </cell>
          <cell r="C1531" t="str">
            <v>Grid-Gen</v>
          </cell>
          <cell r="D1531" t="str">
            <v>IHS</v>
          </cell>
        </row>
        <row r="1532">
          <cell r="A1532" t="str">
            <v>NRD_110</v>
          </cell>
          <cell r="B1532" t="str">
            <v>Bandarke</v>
          </cell>
          <cell r="C1532" t="str">
            <v>Grid-Gen</v>
          </cell>
          <cell r="D1532" t="str">
            <v>IHS</v>
          </cell>
        </row>
        <row r="1533">
          <cell r="A1533" t="str">
            <v>LIT_490</v>
          </cell>
          <cell r="B1533" t="str">
            <v>Makepe decharge 2</v>
          </cell>
          <cell r="C1533" t="str">
            <v>Grid-Gen</v>
          </cell>
          <cell r="D1533" t="str">
            <v>IHS</v>
          </cell>
        </row>
        <row r="1534">
          <cell r="A1534" t="str">
            <v>NRD_123</v>
          </cell>
          <cell r="B1534" t="str">
            <v>MANDAMA</v>
          </cell>
          <cell r="C1534" t="str">
            <v>Grid-Gen</v>
          </cell>
          <cell r="D1534" t="str">
            <v>IHS</v>
          </cell>
        </row>
        <row r="1535">
          <cell r="A1535" t="str">
            <v>LIT_436</v>
          </cell>
          <cell r="B1535" t="str">
            <v>DEIDO PHARMACIE LA RIVE</v>
          </cell>
          <cell r="C1535" t="str">
            <v>Grid-Gen</v>
          </cell>
          <cell r="D1535" t="str">
            <v>IHS</v>
          </cell>
        </row>
        <row r="1536">
          <cell r="A1536" t="str">
            <v>LIT_125</v>
          </cell>
          <cell r="B1536" t="str">
            <v>INTERNATIONAL AIRPORT</v>
          </cell>
          <cell r="C1536" t="str">
            <v>Grid Only</v>
          </cell>
          <cell r="D1536" t="str">
            <v>IHS</v>
          </cell>
        </row>
        <row r="1537">
          <cell r="A1537" t="str">
            <v>LIT_499</v>
          </cell>
          <cell r="B1537" t="str">
            <v>NDOGBESSOL-IHS</v>
          </cell>
          <cell r="C1537" t="str">
            <v>Gen-Lithium</v>
          </cell>
          <cell r="D1537" t="str">
            <v>IHS</v>
          </cell>
        </row>
        <row r="1538">
          <cell r="A1538" t="str">
            <v>EXN_188</v>
          </cell>
          <cell r="B1538" t="str">
            <v>KOUSSERI-PARPAR-IHS</v>
          </cell>
          <cell r="C1538" t="str">
            <v>Gen Only</v>
          </cell>
          <cell r="D1538" t="str">
            <v>IHS</v>
          </cell>
        </row>
        <row r="1539">
          <cell r="A1539" t="str">
            <v>CTR_553</v>
          </cell>
          <cell r="B1539" t="str">
            <v>OYOMABANG ECOLE</v>
          </cell>
          <cell r="C1539" t="str">
            <v>Grid-Gen</v>
          </cell>
          <cell r="D1539" t="str">
            <v>IHS</v>
          </cell>
        </row>
        <row r="1540">
          <cell r="A1540" t="str">
            <v>CTR_552</v>
          </cell>
          <cell r="B1540" t="str">
            <v>MIMBOMAN LIBERTE</v>
          </cell>
          <cell r="C1540" t="str">
            <v>Grid-Gen</v>
          </cell>
          <cell r="D1540" t="str">
            <v>IHS</v>
          </cell>
        </row>
        <row r="1541">
          <cell r="A1541" t="str">
            <v>CTR_554</v>
          </cell>
          <cell r="B1541" t="str">
            <v>Crf NKOMO</v>
          </cell>
          <cell r="C1541" t="str">
            <v>Grid-Gen</v>
          </cell>
          <cell r="D1541" t="str">
            <v>IHS</v>
          </cell>
        </row>
        <row r="1542">
          <cell r="A1542" t="str">
            <v>EXN_139</v>
          </cell>
          <cell r="B1542" t="str">
            <v>RHUMSIKI</v>
          </cell>
          <cell r="C1542" t="str">
            <v>Grid-Gen-Lithium</v>
          </cell>
          <cell r="D1542" t="str">
            <v>IHS</v>
          </cell>
        </row>
        <row r="1543">
          <cell r="A1543" t="str">
            <v>LIT_558</v>
          </cell>
          <cell r="B1543" t="str">
            <v>Nkong CRTV</v>
          </cell>
          <cell r="C1543" t="str">
            <v>Grid-Gen</v>
          </cell>
          <cell r="D1543" t="str">
            <v>IHS</v>
          </cell>
        </row>
        <row r="1544">
          <cell r="A1544" t="str">
            <v>ADM_132</v>
          </cell>
          <cell r="B1544" t="str">
            <v>BEKA-HOSSERE-MTN-IHS</v>
          </cell>
          <cell r="C1544" t="str">
            <v>Grid-Gen</v>
          </cell>
          <cell r="D1544" t="str">
            <v>IHS</v>
          </cell>
        </row>
        <row r="1545">
          <cell r="A1545" t="str">
            <v>CTR_594</v>
          </cell>
          <cell r="B1545" t="str">
            <v>MELEN-BA'ABA</v>
          </cell>
          <cell r="C1545" t="str">
            <v>Grid-Gen</v>
          </cell>
          <cell r="D1545" t="str">
            <v>IHS</v>
          </cell>
        </row>
        <row r="1546">
          <cell r="A1546" t="str">
            <v>CTR_590</v>
          </cell>
          <cell r="B1546" t="str">
            <v>NGONA</v>
          </cell>
          <cell r="C1546" t="str">
            <v>Grid-Gen</v>
          </cell>
          <cell r="D1546" t="str">
            <v>IHS</v>
          </cell>
        </row>
        <row r="1547">
          <cell r="A1547" t="str">
            <v>CTR_593</v>
          </cell>
          <cell r="B1547" t="str">
            <v>LEBOUDI</v>
          </cell>
          <cell r="C1547" t="str">
            <v>Grid-Gen</v>
          </cell>
          <cell r="D1547" t="str">
            <v>IHS</v>
          </cell>
        </row>
        <row r="1548">
          <cell r="A1548" t="str">
            <v>OST_255</v>
          </cell>
          <cell r="B1548" t="str">
            <v>Bafou-Lepe</v>
          </cell>
          <cell r="C1548" t="str">
            <v>Grid-Gen</v>
          </cell>
          <cell r="D1548" t="str">
            <v>IHS</v>
          </cell>
        </row>
        <row r="1549">
          <cell r="A1549" t="str">
            <v>CTR_591</v>
          </cell>
          <cell r="B1549" t="str">
            <v>Afeme-Nord</v>
          </cell>
          <cell r="C1549" t="str">
            <v>Grid-Gen</v>
          </cell>
          <cell r="D1549" t="str">
            <v>IHS</v>
          </cell>
        </row>
        <row r="1550">
          <cell r="A1550" t="str">
            <v>NRD_812</v>
          </cell>
          <cell r="B1550" t="str">
            <v xml:space="preserve">Djarako MTN </v>
          </cell>
          <cell r="C1550" t="str">
            <v>Grid-Gen-Lithium</v>
          </cell>
          <cell r="D1550" t="str">
            <v>IHS</v>
          </cell>
        </row>
        <row r="1551">
          <cell r="A1551" t="str">
            <v>NRD_813</v>
          </cell>
          <cell r="B1551" t="str">
            <v>Bemboyo</v>
          </cell>
          <cell r="C1551" t="str">
            <v>Solar-Gen</v>
          </cell>
          <cell r="D1551" t="str">
            <v>IHS</v>
          </cell>
        </row>
        <row r="1552">
          <cell r="A1552" t="str">
            <v>OST_263</v>
          </cell>
          <cell r="B1552" t="str">
            <v>Fondonera</v>
          </cell>
          <cell r="C1552" t="str">
            <v>Grid-Gen</v>
          </cell>
          <cell r="D1552" t="str">
            <v>IHS</v>
          </cell>
        </row>
        <row r="1553">
          <cell r="A1553" t="str">
            <v>LIT_577</v>
          </cell>
          <cell r="B1553" t="str">
            <v>Mabanda 2</v>
          </cell>
          <cell r="C1553" t="str">
            <v>Grid-Gen</v>
          </cell>
          <cell r="D1553" t="str">
            <v>IHS</v>
          </cell>
        </row>
        <row r="1554">
          <cell r="A1554" t="str">
            <v>OST_256</v>
          </cell>
          <cell r="B1554" t="str">
            <v>Makong-II-IHS</v>
          </cell>
          <cell r="C1554" t="str">
            <v>Grid-Gen</v>
          </cell>
          <cell r="D1554" t="str">
            <v>IHS</v>
          </cell>
        </row>
        <row r="1555">
          <cell r="A1555" t="str">
            <v>CTR_627</v>
          </cell>
          <cell r="B1555" t="str">
            <v xml:space="preserve">Obala </v>
          </cell>
          <cell r="C1555" t="str">
            <v>Grid-Gen</v>
          </cell>
          <cell r="D1555" t="str">
            <v>IHS</v>
          </cell>
        </row>
        <row r="1556">
          <cell r="A1556" t="str">
            <v>LIT_576</v>
          </cell>
          <cell r="B1556" t="str">
            <v>Makepe University II</v>
          </cell>
          <cell r="C1556" t="str">
            <v>Grid-Gen</v>
          </cell>
          <cell r="D1556" t="str">
            <v>IHS</v>
          </cell>
        </row>
        <row r="1557">
          <cell r="A1557" t="str">
            <v>CTR_623</v>
          </cell>
          <cell r="B1557" t="str">
            <v>Elum Ndem</v>
          </cell>
          <cell r="C1557" t="str">
            <v>Grid-Gen</v>
          </cell>
          <cell r="D1557" t="str">
            <v>IHS</v>
          </cell>
        </row>
        <row r="1558">
          <cell r="A1558" t="str">
            <v>LIT_575</v>
          </cell>
          <cell r="B1558" t="str">
            <v>Boko Douala - II</v>
          </cell>
          <cell r="C1558" t="str">
            <v>Grid-Gen</v>
          </cell>
          <cell r="D1558" t="str">
            <v>IHS</v>
          </cell>
        </row>
        <row r="1559">
          <cell r="A1559" t="str">
            <v>ADM_141</v>
          </cell>
          <cell r="B1559" t="str">
            <v>Batoua-Godole</v>
          </cell>
          <cell r="C1559" t="str">
            <v>Solar-Gen</v>
          </cell>
          <cell r="D1559" t="str">
            <v>IHS</v>
          </cell>
        </row>
        <row r="1560">
          <cell r="A1560" t="str">
            <v>EXN_226</v>
          </cell>
          <cell r="B1560" t="str">
            <v>Mazera</v>
          </cell>
          <cell r="C1560" t="str">
            <v>Gen-Lithium</v>
          </cell>
          <cell r="D1560" t="str">
            <v>IHS</v>
          </cell>
        </row>
        <row r="1561">
          <cell r="A1561" t="str">
            <v>ADM_154</v>
          </cell>
          <cell r="B1561" t="str">
            <v>MBAMTI</v>
          </cell>
          <cell r="C1561" t="str">
            <v>Solar-Gen</v>
          </cell>
          <cell r="D1561" t="str">
            <v>IHS</v>
          </cell>
        </row>
        <row r="1562">
          <cell r="A1562" t="str">
            <v>EST_122</v>
          </cell>
          <cell r="B1562" t="str">
            <v>MINDOUROU  GRUMCAM</v>
          </cell>
          <cell r="C1562" t="str">
            <v>Gen-Lithium</v>
          </cell>
          <cell r="D1562" t="str">
            <v>IHS</v>
          </cell>
        </row>
        <row r="1563">
          <cell r="A1563" t="str">
            <v>ADM_137</v>
          </cell>
          <cell r="B1563" t="str">
            <v>NGANHA</v>
          </cell>
          <cell r="C1563" t="str">
            <v>Gen-Lithium</v>
          </cell>
          <cell r="D1563" t="str">
            <v>IHS</v>
          </cell>
        </row>
        <row r="1564">
          <cell r="A1564" t="str">
            <v>ADM_142</v>
          </cell>
          <cell r="B1564" t="str">
            <v>YARBANG GAZIYA</v>
          </cell>
          <cell r="C1564" t="str">
            <v>Gen-Lithium</v>
          </cell>
          <cell r="D1564" t="str">
            <v>IHS</v>
          </cell>
        </row>
        <row r="1565">
          <cell r="A1565" t="str">
            <v>LIT_589</v>
          </cell>
          <cell r="B1565" t="str">
            <v>Bonassama New</v>
          </cell>
          <cell r="C1565" t="str">
            <v>Grid-Gen</v>
          </cell>
          <cell r="D1565" t="str">
            <v>IHS</v>
          </cell>
        </row>
        <row r="1566">
          <cell r="A1566" t="str">
            <v>CTR_599</v>
          </cell>
          <cell r="B1566" t="str">
            <v>Emana Pont</v>
          </cell>
          <cell r="C1566" t="str">
            <v>Grid-Gen</v>
          </cell>
          <cell r="D1566" t="str">
            <v>IHS</v>
          </cell>
        </row>
        <row r="1567">
          <cell r="A1567" t="str">
            <v>LIT_587</v>
          </cell>
          <cell r="B1567" t="str">
            <v>Camp-Yabassi</v>
          </cell>
          <cell r="C1567" t="str">
            <v>Grid-Gen</v>
          </cell>
          <cell r="D1567" t="str">
            <v>IHS</v>
          </cell>
        </row>
        <row r="1568">
          <cell r="A1568" t="str">
            <v>LIT_588</v>
          </cell>
          <cell r="B1568" t="str">
            <v>Denver Total</v>
          </cell>
          <cell r="C1568" t="str">
            <v>Grid-Gen</v>
          </cell>
          <cell r="D1568" t="str">
            <v>IHS</v>
          </cell>
        </row>
        <row r="1569">
          <cell r="A1569" t="str">
            <v>CTR_635</v>
          </cell>
          <cell r="B1569" t="str">
            <v>Mehandan</v>
          </cell>
          <cell r="C1569" t="str">
            <v>Grid-Gen</v>
          </cell>
          <cell r="D1569" t="str">
            <v>IHS</v>
          </cell>
        </row>
        <row r="1570">
          <cell r="A1570" t="str">
            <v>ADM_143</v>
          </cell>
          <cell r="B1570" t="str">
            <v>BAWA</v>
          </cell>
          <cell r="C1570" t="str">
            <v>Solar-Gen-Lithium</v>
          </cell>
          <cell r="D1570" t="str">
            <v>IHS</v>
          </cell>
        </row>
        <row r="1571">
          <cell r="A1571" t="str">
            <v>NRD_152</v>
          </cell>
          <cell r="B1571" t="str">
            <v>Doumo</v>
          </cell>
          <cell r="C1571" t="str">
            <v>Gen-Lithium</v>
          </cell>
          <cell r="D1571" t="str">
            <v>IHS</v>
          </cell>
        </row>
        <row r="1572">
          <cell r="A1572" t="str">
            <v>LIT_574</v>
          </cell>
          <cell r="B1572" t="str">
            <v>New Bonamoussadi</v>
          </cell>
          <cell r="C1572" t="str">
            <v>Grid-Gen</v>
          </cell>
          <cell r="D1572" t="str">
            <v>IHS</v>
          </cell>
        </row>
        <row r="1573">
          <cell r="A1573" t="str">
            <v>ADM_136</v>
          </cell>
          <cell r="B1573" t="str">
            <v>Ngd-Bamyanga2-IHS</v>
          </cell>
          <cell r="C1573" t="str">
            <v>Grid-Gen</v>
          </cell>
          <cell r="D1573" t="str">
            <v>IHS</v>
          </cell>
        </row>
        <row r="1574">
          <cell r="A1574" t="str">
            <v>ADM_135</v>
          </cell>
          <cell r="B1574" t="str">
            <v>Ngd-Madagascar</v>
          </cell>
          <cell r="C1574" t="str">
            <v>Grid-Gen</v>
          </cell>
          <cell r="D1574" t="str">
            <v>IHS</v>
          </cell>
        </row>
        <row r="1575">
          <cell r="A1575" t="str">
            <v>CTR_621</v>
          </cell>
          <cell r="B1575" t="str">
            <v>Nkolfoulou-II</v>
          </cell>
          <cell r="C1575" t="str">
            <v>Grid-Gen</v>
          </cell>
          <cell r="D1575" t="str">
            <v>IHS</v>
          </cell>
        </row>
        <row r="1576">
          <cell r="A1576" t="str">
            <v>CTR_622</v>
          </cell>
          <cell r="B1576" t="str">
            <v>Ondoa-Otoa-HIS</v>
          </cell>
          <cell r="C1576" t="str">
            <v>Grid-Gen</v>
          </cell>
          <cell r="D1576" t="str">
            <v>IHS</v>
          </cell>
        </row>
        <row r="1577">
          <cell r="A1577" t="str">
            <v>LIT_578</v>
          </cell>
          <cell r="B1577" t="str">
            <v>PK14-Market-IHS</v>
          </cell>
          <cell r="C1577" t="str">
            <v>Grid-Gen</v>
          </cell>
          <cell r="D1577" t="str">
            <v>IHS</v>
          </cell>
        </row>
        <row r="1578">
          <cell r="A1578" t="str">
            <v>EXN_227</v>
          </cell>
          <cell r="B1578" t="str">
            <v>TCHEVI</v>
          </cell>
          <cell r="C1578" t="str">
            <v>Grid-Gen</v>
          </cell>
          <cell r="D1578" t="str">
            <v>IHS</v>
          </cell>
        </row>
        <row r="1579">
          <cell r="A1579" t="str">
            <v>CTR_632</v>
          </cell>
          <cell r="B1579" t="str">
            <v>Yde-Voirie-Municipal</v>
          </cell>
          <cell r="C1579" t="str">
            <v>Grid-Gen</v>
          </cell>
          <cell r="D1579" t="str">
            <v>IHS</v>
          </cell>
        </row>
        <row r="1580">
          <cell r="A1580" t="str">
            <v>EXN_133</v>
          </cell>
          <cell r="B1580" t="str">
            <v>Darrack</v>
          </cell>
          <cell r="C1580" t="str">
            <v>Solar-Gen</v>
          </cell>
          <cell r="D1580" t="str">
            <v>IHS</v>
          </cell>
        </row>
        <row r="1581">
          <cell r="A1581" t="str">
            <v>ADM_138</v>
          </cell>
          <cell r="B1581" t="str">
            <v>GORO</v>
          </cell>
          <cell r="C1581" t="str">
            <v>Solar-Gen-Lithium</v>
          </cell>
          <cell r="D1581" t="str">
            <v>IHS</v>
          </cell>
        </row>
        <row r="1582">
          <cell r="A1582" t="str">
            <v>CTR_625</v>
          </cell>
          <cell r="B1582" t="str">
            <v>Mimboman3</v>
          </cell>
          <cell r="C1582" t="str">
            <v>Grid-Gen</v>
          </cell>
          <cell r="D1582" t="str">
            <v>IHS</v>
          </cell>
        </row>
        <row r="1583">
          <cell r="A1583" t="str">
            <v>LIT_579</v>
          </cell>
          <cell r="B1583" t="str">
            <v>Soboum-IHS</v>
          </cell>
          <cell r="C1583" t="str">
            <v>Grid-Gen</v>
          </cell>
          <cell r="D1583" t="str">
            <v>IHS</v>
          </cell>
        </row>
        <row r="1584">
          <cell r="A1584" t="str">
            <v>NRD_164</v>
          </cell>
          <cell r="B1584" t="str">
            <v>PADARME</v>
          </cell>
          <cell r="C1584" t="str">
            <v>Solar AER-Gen-Lithium</v>
          </cell>
          <cell r="D1584" t="str">
            <v>IHS</v>
          </cell>
        </row>
        <row r="1585">
          <cell r="A1585" t="str">
            <v>EXN_224</v>
          </cell>
          <cell r="B1585" t="str">
            <v>Hile – Alifa</v>
          </cell>
          <cell r="C1585" t="str">
            <v>Gen-Lithium</v>
          </cell>
          <cell r="D1585" t="str">
            <v>IHS</v>
          </cell>
        </row>
        <row r="1586">
          <cell r="A1586" t="str">
            <v>EXN_223</v>
          </cell>
          <cell r="B1586" t="str">
            <v>Mada</v>
          </cell>
          <cell r="C1586" t="str">
            <v>Gen-Lithium</v>
          </cell>
          <cell r="D1586" t="str">
            <v>IHS</v>
          </cell>
        </row>
        <row r="1587">
          <cell r="A1587" t="str">
            <v>EXN_225</v>
          </cell>
          <cell r="B1587" t="str">
            <v>Tchika</v>
          </cell>
          <cell r="C1587" t="str">
            <v>Vandalized</v>
          </cell>
          <cell r="D1587" t="str">
            <v>IHS</v>
          </cell>
        </row>
        <row r="1588">
          <cell r="A1588" t="str">
            <v>ADM_144</v>
          </cell>
          <cell r="B1588" t="str">
            <v>SAMBO LAMBO-IHS</v>
          </cell>
          <cell r="C1588" t="str">
            <v>Gen-Lithium</v>
          </cell>
          <cell r="D1588" t="str">
            <v>IHS</v>
          </cell>
        </row>
        <row r="1589">
          <cell r="A1589" t="str">
            <v>ADM_153</v>
          </cell>
          <cell r="B1589" t="str">
            <v>DARASALAM</v>
          </cell>
          <cell r="C1589" t="str">
            <v>Gen-Lithium</v>
          </cell>
          <cell r="D1589" t="str">
            <v>IHS</v>
          </cell>
        </row>
        <row r="1590">
          <cell r="A1590" t="str">
            <v>CTR_604</v>
          </cell>
          <cell r="B1590" t="str">
            <v>KOWEIT CITY II-IHS</v>
          </cell>
          <cell r="C1590" t="str">
            <v>Grid-Gen</v>
          </cell>
          <cell r="D1590" t="str">
            <v>IHS</v>
          </cell>
        </row>
        <row r="1591">
          <cell r="A1591" t="str">
            <v>CTR_633</v>
          </cell>
          <cell r="B1591" t="str">
            <v xml:space="preserve">Etoudi </v>
          </cell>
          <cell r="C1591" t="str">
            <v>Grid-Gen</v>
          </cell>
          <cell r="D1591" t="str">
            <v>IHS</v>
          </cell>
        </row>
        <row r="1592">
          <cell r="A1592" t="str">
            <v>SUD_076</v>
          </cell>
          <cell r="B1592" t="str">
            <v>Kribi Port</v>
          </cell>
          <cell r="C1592" t="str">
            <v>Gen-Lithium</v>
          </cell>
          <cell r="D1592" t="str">
            <v>IHS</v>
          </cell>
        </row>
        <row r="1593">
          <cell r="A1593" t="str">
            <v>CTR_639</v>
          </cell>
          <cell r="B1593" t="str">
            <v>MVAN</v>
          </cell>
          <cell r="C1593" t="str">
            <v>Grid-Gen</v>
          </cell>
          <cell r="D1593" t="str">
            <v>IHS</v>
          </cell>
        </row>
        <row r="1594">
          <cell r="A1594" t="str">
            <v>ADM_072</v>
          </cell>
          <cell r="B1594" t="str">
            <v>Ngd-Lamidat-IHS</v>
          </cell>
          <cell r="C1594" t="str">
            <v>Grid-Gen</v>
          </cell>
          <cell r="D1594" t="str">
            <v>IHS</v>
          </cell>
        </row>
        <row r="1595">
          <cell r="A1595" t="str">
            <v>ADM_814</v>
          </cell>
          <cell r="B1595" t="str">
            <v>Tignere-MTN</v>
          </cell>
          <cell r="C1595" t="str">
            <v>Grid-Gen</v>
          </cell>
          <cell r="D1595" t="str">
            <v>IHS</v>
          </cell>
        </row>
        <row r="1596">
          <cell r="A1596" t="str">
            <v>LIT_597</v>
          </cell>
          <cell r="B1596" t="str">
            <v>Bonaberi Warehouse</v>
          </cell>
          <cell r="C1596" t="str">
            <v>Grid-Gen</v>
          </cell>
          <cell r="D1596" t="str">
            <v>IHS</v>
          </cell>
        </row>
        <row r="1597">
          <cell r="A1597" t="str">
            <v>CTR_640</v>
          </cell>
          <cell r="B1597" t="str">
            <v>Bastos bir IHS</v>
          </cell>
          <cell r="C1597" t="str">
            <v>Grid-Gen</v>
          </cell>
          <cell r="D1597" t="str">
            <v>IHS</v>
          </cell>
        </row>
        <row r="1598">
          <cell r="A1598" t="str">
            <v>CTR_648</v>
          </cell>
          <cell r="B1598" t="str">
            <v>NYOM 2 IHS</v>
          </cell>
          <cell r="C1598" t="str">
            <v>Grid-Gen</v>
          </cell>
          <cell r="D1598" t="str">
            <v>IHS</v>
          </cell>
        </row>
        <row r="1599">
          <cell r="A1599" t="str">
            <v>NRD_166</v>
          </cell>
          <cell r="B1599" t="str">
            <v>SANGUERE PAUL MTN</v>
          </cell>
          <cell r="C1599" t="str">
            <v>Grid-Gen</v>
          </cell>
          <cell r="D1599" t="str">
            <v>IHS</v>
          </cell>
        </row>
        <row r="1600">
          <cell r="A1600" t="str">
            <v>EST_125</v>
          </cell>
          <cell r="B1600" t="str">
            <v>Kolomine</v>
          </cell>
          <cell r="C1600" t="str">
            <v>Hybrid Gen</v>
          </cell>
          <cell r="D1600" t="str">
            <v>IHS</v>
          </cell>
        </row>
        <row r="1601">
          <cell r="A1601" t="str">
            <v>LIT_598</v>
          </cell>
          <cell r="B1601" t="str">
            <v>MBANGA PONGO IHS</v>
          </cell>
          <cell r="C1601" t="str">
            <v>Hybrid Gen</v>
          </cell>
          <cell r="D1601" t="str">
            <v>IHS</v>
          </cell>
        </row>
        <row r="1602">
          <cell r="A1602" t="str">
            <v>CTR_649</v>
          </cell>
          <cell r="B1602" t="str">
            <v>Soa town IHS</v>
          </cell>
          <cell r="C1602" t="str">
            <v>Grid-Gen</v>
          </cell>
          <cell r="D1602" t="str">
            <v>IHS</v>
          </cell>
        </row>
        <row r="1603">
          <cell r="A1603" t="str">
            <v>CTR_647</v>
          </cell>
          <cell r="B1603" t="str">
            <v>Ekie sud IHS</v>
          </cell>
          <cell r="C1603" t="str">
            <v>Grid-Gen</v>
          </cell>
          <cell r="D1603" t="str">
            <v>IHS</v>
          </cell>
        </row>
        <row r="1604">
          <cell r="A1604" t="str">
            <v>CTR_642       </v>
          </cell>
          <cell r="B1604" t="str">
            <v>MEFOU ASSI IHS</v>
          </cell>
          <cell r="C1604" t="str">
            <v>Grid-Gen</v>
          </cell>
          <cell r="D1604" t="str">
            <v>IHS</v>
          </cell>
        </row>
        <row r="1605">
          <cell r="A1605" t="str">
            <v>SUD_077</v>
          </cell>
          <cell r="B1605" t="str">
            <v>Ebouyie Kribi</v>
          </cell>
          <cell r="C1605" t="str">
            <v>Grid-Gen</v>
          </cell>
          <cell r="D1605" t="str">
            <v>IHS</v>
          </cell>
        </row>
        <row r="1606">
          <cell r="A1606" t="str">
            <v>EST_126</v>
          </cell>
          <cell r="B1606" t="str">
            <v>Gomala</v>
          </cell>
          <cell r="C1606" t="str">
            <v>Solar-Gen-Lithium</v>
          </cell>
          <cell r="D1606" t="str">
            <v>IHS</v>
          </cell>
        </row>
        <row r="1607">
          <cell r="A1607" t="str">
            <v>OST_264</v>
          </cell>
          <cell r="B1607" t="str">
            <v>Fosset</v>
          </cell>
          <cell r="C1607" t="str">
            <v>Grid-Gen</v>
          </cell>
          <cell r="D1607" t="str">
            <v>IHS</v>
          </cell>
        </row>
        <row r="1608">
          <cell r="A1608" t="str">
            <v>CTR_643</v>
          </cell>
          <cell r="B1608" t="str">
            <v>Mfandena IHS</v>
          </cell>
          <cell r="C1608" t="str">
            <v>Grid-Gen</v>
          </cell>
          <cell r="D1608" t="str">
            <v>IHS</v>
          </cell>
        </row>
        <row r="1609">
          <cell r="A1609" t="str">
            <v>CTR_674</v>
          </cell>
          <cell r="B1609" t="str">
            <v>SOA UNIVERSITY STADIUM</v>
          </cell>
          <cell r="C1609" t="str">
            <v>Grid-Gen</v>
          </cell>
          <cell r="D1609" t="str">
            <v>IHS</v>
          </cell>
        </row>
        <row r="1610">
          <cell r="A1610" t="str">
            <v>CTR_676</v>
          </cell>
          <cell r="B1610" t="str">
            <v>Nkolnkoumou</v>
          </cell>
          <cell r="C1610" t="str">
            <v>Grid-Gen-Lithium</v>
          </cell>
          <cell r="D1610" t="str">
            <v>IHS</v>
          </cell>
        </row>
        <row r="1611">
          <cell r="A1611" t="str">
            <v>CTR_675</v>
          </cell>
          <cell r="B1611" t="str">
            <v>TSINGA VILLAGE 2</v>
          </cell>
          <cell r="C1611" t="str">
            <v>Hybrid-Gen-Lithium</v>
          </cell>
          <cell r="D1611" t="str">
            <v>IHS</v>
          </cell>
        </row>
        <row r="1612">
          <cell r="A1612" t="str">
            <v>CTR_661</v>
          </cell>
          <cell r="B1612" t="str">
            <v>Nkoa Ayos IHS</v>
          </cell>
          <cell r="C1612" t="str">
            <v>Grid-Gen</v>
          </cell>
          <cell r="D1612" t="str">
            <v>IHS</v>
          </cell>
        </row>
        <row r="1613">
          <cell r="A1613" t="str">
            <v>CTR_673</v>
          </cell>
          <cell r="B1613" t="str">
            <v>Yop</v>
          </cell>
          <cell r="C1613" t="str">
            <v>Solar-Grid-Gen</v>
          </cell>
          <cell r="D1613" t="str">
            <v>IHS</v>
          </cell>
        </row>
        <row r="1614">
          <cell r="A1614" t="str">
            <v>OST_266</v>
          </cell>
          <cell r="B1614" t="str">
            <v>Bangangte-Lycee-Classique-IHS</v>
          </cell>
          <cell r="C1614" t="str">
            <v>Grid-Gen</v>
          </cell>
          <cell r="D1614" t="str">
            <v>IHS</v>
          </cell>
        </row>
        <row r="1615">
          <cell r="A1615" t="str">
            <v>EST_128</v>
          </cell>
          <cell r="B1615" t="str">
            <v>Bertoua-Birpondo-IHS</v>
          </cell>
          <cell r="C1615" t="str">
            <v>Grid-Gen</v>
          </cell>
          <cell r="D1615" t="str">
            <v>IHS</v>
          </cell>
        </row>
        <row r="1616">
          <cell r="A1616" t="str">
            <v>ADM_157</v>
          </cell>
          <cell r="B1616" t="str">
            <v>Ngd-Mbideng-IHS</v>
          </cell>
          <cell r="C1616" t="str">
            <v>Grid-Gen</v>
          </cell>
          <cell r="D1616" t="str">
            <v>IHS</v>
          </cell>
        </row>
        <row r="1617">
          <cell r="A1617" t="str">
            <v>LIT_632</v>
          </cell>
          <cell r="B1617" t="str">
            <v>Boko-Hospital-IHS</v>
          </cell>
          <cell r="C1617" t="str">
            <v>Grid-Gen</v>
          </cell>
          <cell r="D1617" t="str">
            <v>IHS</v>
          </cell>
        </row>
        <row r="1618">
          <cell r="A1618" t="str">
            <v>SUD_082</v>
          </cell>
          <cell r="B1618" t="str">
            <v>Ebolowa-Makalat-IHS</v>
          </cell>
          <cell r="C1618" t="str">
            <v>Grid-Gen</v>
          </cell>
          <cell r="D1618" t="str">
            <v>IHS</v>
          </cell>
        </row>
        <row r="1619">
          <cell r="A1619" t="str">
            <v>ADM_155</v>
          </cell>
          <cell r="B1619" t="str">
            <v>Ngd-Sabonbari-America-IHS</v>
          </cell>
          <cell r="C1619" t="str">
            <v>Grid-Gen</v>
          </cell>
          <cell r="D1619" t="str">
            <v>IHS</v>
          </cell>
        </row>
        <row r="1620">
          <cell r="A1620" t="str">
            <v>ADM_158</v>
          </cell>
          <cell r="B1620" t="str">
            <v>Ngd-Baladji-II-IHS</v>
          </cell>
          <cell r="C1620" t="str">
            <v>Grid-Gen</v>
          </cell>
          <cell r="D1620" t="str">
            <v>IHS</v>
          </cell>
        </row>
        <row r="1621">
          <cell r="A1621" t="str">
            <v>CTR_692</v>
          </cell>
          <cell r="B1621" t="str">
            <v>Febe-Village-IHS</v>
          </cell>
          <cell r="C1621" t="str">
            <v>Grid-Gen</v>
          </cell>
          <cell r="D1621" t="str">
            <v>IHS</v>
          </cell>
        </row>
        <row r="1622">
          <cell r="A1622" t="str">
            <v>CTR_694</v>
          </cell>
          <cell r="B1622" t="str">
            <v>Ekekam-MTN-IHS</v>
          </cell>
          <cell r="C1622" t="str">
            <v>Gen-Lithium</v>
          </cell>
          <cell r="D1622" t="str">
            <v>IHS</v>
          </cell>
        </row>
        <row r="1623">
          <cell r="A1623" t="str">
            <v>LIT_633</v>
          </cell>
          <cell r="B1623" t="str">
            <v>Boko-IHS</v>
          </cell>
          <cell r="C1623" t="str">
            <v>Grid-Gen</v>
          </cell>
          <cell r="D1623" t="str">
            <v>IHS</v>
          </cell>
        </row>
        <row r="1624">
          <cell r="A1624" t="str">
            <v>LIT_634</v>
          </cell>
          <cell r="B1624" t="str">
            <v>Ndogpassi-pays-bas-IHS</v>
          </cell>
          <cell r="C1624" t="str">
            <v>Grid-Gen</v>
          </cell>
          <cell r="D1624" t="str">
            <v>IHS</v>
          </cell>
        </row>
        <row r="1625">
          <cell r="A1625" t="str">
            <v>SUD_080</v>
          </cell>
          <cell r="B1625" t="str">
            <v>Kribi-Hotel-Paradis-IHS</v>
          </cell>
          <cell r="C1625" t="str">
            <v>Grid-Gen</v>
          </cell>
          <cell r="D1625" t="str">
            <v>IHS</v>
          </cell>
        </row>
        <row r="1626">
          <cell r="A1626" t="str">
            <v>CTR_696</v>
          </cell>
          <cell r="B1626" t="str">
            <v>NKONGKARAK-MTN-IHS</v>
          </cell>
          <cell r="C1626" t="str">
            <v>Hybrid Gen</v>
          </cell>
          <cell r="D1626" t="str">
            <v>IHS</v>
          </cell>
        </row>
        <row r="1627">
          <cell r="A1627" t="str">
            <v>CTR_695</v>
          </cell>
          <cell r="B1627" t="str">
            <v>Nkometou-Edouma-IHS</v>
          </cell>
          <cell r="C1627" t="str">
            <v>Grid-Gen-Lithium</v>
          </cell>
          <cell r="D1627" t="str">
            <v>IHS</v>
          </cell>
        </row>
        <row r="1628">
          <cell r="A1628" t="str">
            <v>EST_127</v>
          </cell>
          <cell r="B1628" t="str">
            <v>Bertoua Binda</v>
          </cell>
          <cell r="C1628" t="str">
            <v>Grid-Gen</v>
          </cell>
          <cell r="D1628" t="str">
            <v>IHS</v>
          </cell>
        </row>
        <row r="1629">
          <cell r="A1629" t="str">
            <v>ADM_156</v>
          </cell>
          <cell r="B1629" t="str">
            <v>GAROUA-BOULAI2-IHS</v>
          </cell>
          <cell r="C1629" t="str">
            <v>Grid-Gen-Lithium</v>
          </cell>
          <cell r="D1629" t="str">
            <v>IHS</v>
          </cell>
        </row>
        <row r="1630">
          <cell r="A1630" t="str">
            <v>OST_267</v>
          </cell>
          <cell r="B1630" t="str">
            <v>Dschang Lycee Technique-IHS</v>
          </cell>
          <cell r="C1630" t="str">
            <v>Grid-Gen</v>
          </cell>
          <cell r="D1630" t="str">
            <v>IHS</v>
          </cell>
        </row>
        <row r="1631">
          <cell r="A1631" t="str">
            <v>EXN_241</v>
          </cell>
          <cell r="B1631" t="str">
            <v>Maroua-Domayo-IHS</v>
          </cell>
          <cell r="C1631" t="str">
            <v>Grid-Gen</v>
          </cell>
          <cell r="D1631" t="str">
            <v>IHS</v>
          </cell>
        </row>
        <row r="1632">
          <cell r="A1632" t="str">
            <v>CTR_699</v>
          </cell>
          <cell r="B1632" t="str">
            <v>Batchenga Natchigal</v>
          </cell>
          <cell r="C1632" t="str">
            <v>Grid-Gen</v>
          </cell>
          <cell r="D1632" t="str">
            <v>IHS</v>
          </cell>
        </row>
        <row r="1633">
          <cell r="A1633" t="str">
            <v>OST_265</v>
          </cell>
          <cell r="B1633" t="str">
            <v>Kombou-IHS</v>
          </cell>
          <cell r="C1633" t="str">
            <v>Grid-Gen</v>
          </cell>
          <cell r="D1633" t="str">
            <v>IHS</v>
          </cell>
        </row>
        <row r="1634">
          <cell r="A1634" t="str">
            <v>LIT_664</v>
          </cell>
          <cell r="B1634" t="str">
            <v>Ngwei II</v>
          </cell>
          <cell r="C1634" t="str">
            <v>Solar-Gen</v>
          </cell>
          <cell r="D1634" t="str">
            <v>IHS</v>
          </cell>
        </row>
        <row r="1635">
          <cell r="A1635" t="str">
            <v>CTR_733</v>
          </cell>
          <cell r="B1635" t="str">
            <v>Nkongtock</v>
          </cell>
          <cell r="C1635" t="str">
            <v>Solar-Gen</v>
          </cell>
          <cell r="D1635" t="str">
            <v>IHS</v>
          </cell>
        </row>
        <row r="1636">
          <cell r="A1636" t="str">
            <v>CTR_757</v>
          </cell>
          <cell r="B1636" t="str">
            <v>Ndokoa</v>
          </cell>
          <cell r="C1636" t="str">
            <v>Solar-Gen-Lithium</v>
          </cell>
          <cell r="D1636" t="str">
            <v>IHS</v>
          </cell>
        </row>
        <row r="1637">
          <cell r="A1637" t="str">
            <v>EST_130</v>
          </cell>
          <cell r="B1637" t="str">
            <v>Borongoue</v>
          </cell>
          <cell r="C1637" t="str">
            <v>Solar-Gen</v>
          </cell>
          <cell r="D1637" t="str">
            <v>IHS</v>
          </cell>
        </row>
        <row r="1638">
          <cell r="A1638" t="str">
            <v>LIT_563</v>
          </cell>
          <cell r="B1638" t="str">
            <v>Yassa-Pesage-HIS</v>
          </cell>
          <cell r="C1638" t="str">
            <v>Grid-Gen</v>
          </cell>
          <cell r="D1638" t="str">
            <v>IHS</v>
          </cell>
        </row>
        <row r="1639">
          <cell r="A1639" t="str">
            <v>OST_118</v>
          </cell>
          <cell r="B1639" t="str">
            <v>Bfsam-New(Tyo)</v>
          </cell>
          <cell r="C1639" t="str">
            <v>Grid-Gen</v>
          </cell>
          <cell r="D1639" t="str">
            <v>IHS</v>
          </cell>
        </row>
        <row r="1640">
          <cell r="A1640" t="str">
            <v>SUD_005</v>
          </cell>
          <cell r="B1640" t="str">
            <v>Niete-FH</v>
          </cell>
          <cell r="C1640" t="str">
            <v>Grid-Gen-Lithium</v>
          </cell>
          <cell r="D1640" t="str">
            <v>IHS</v>
          </cell>
        </row>
        <row r="1641">
          <cell r="A1641" t="str">
            <v>LIT_001</v>
          </cell>
          <cell r="B1641" t="str">
            <v>Besseke/Magzi</v>
          </cell>
          <cell r="C1641" t="str">
            <v>Grid-Gen</v>
          </cell>
          <cell r="D1641" t="str">
            <v>IHS</v>
          </cell>
        </row>
        <row r="1642">
          <cell r="A1642" t="str">
            <v>CTR_368</v>
          </cell>
          <cell r="B1642" t="str">
            <v>US-Embassy/Golf Quarter</v>
          </cell>
          <cell r="C1642" t="str">
            <v>Grid-Gen</v>
          </cell>
          <cell r="D1642" t="str">
            <v>IHS</v>
          </cell>
        </row>
        <row r="1643">
          <cell r="A1643" t="str">
            <v>LIT_735</v>
          </cell>
          <cell r="B1643" t="str">
            <v>NKONGSAMBA Q8 CIMETIERE</v>
          </cell>
          <cell r="C1643" t="str">
            <v>Grid-Gen</v>
          </cell>
          <cell r="D1643" t="str">
            <v>IHS</v>
          </cell>
        </row>
        <row r="1644">
          <cell r="A1644" t="str">
            <v>CTR_829</v>
          </cell>
          <cell r="B1644" t="str">
            <v>SAA</v>
          </cell>
          <cell r="C1644" t="str">
            <v>Grid-Gen</v>
          </cell>
          <cell r="D1644" t="str">
            <v>IHS</v>
          </cell>
        </row>
        <row r="1645">
          <cell r="A1645" t="str">
            <v>CTR_828</v>
          </cell>
          <cell r="B1645" t="str">
            <v>BAFIA BEGNIAN</v>
          </cell>
          <cell r="C1645" t="str">
            <v>Grid-Gen</v>
          </cell>
          <cell r="D1645" t="str">
            <v>IHS</v>
          </cell>
        </row>
        <row r="1646">
          <cell r="A1646" t="str">
            <v>OST_301</v>
          </cell>
          <cell r="B1646" t="str">
            <v>BANTOUM</v>
          </cell>
          <cell r="C1646" t="str">
            <v>Grid-Gen</v>
          </cell>
          <cell r="D1646" t="str">
            <v>IHS</v>
          </cell>
        </row>
        <row r="1647">
          <cell r="A1647" t="str">
            <v>OST_300</v>
          </cell>
          <cell r="B1647" t="str">
            <v>BAHOUAN</v>
          </cell>
          <cell r="C1647" t="str">
            <v>Grid-Gen</v>
          </cell>
          <cell r="D1647" t="str">
            <v>IHS</v>
          </cell>
        </row>
        <row r="1648">
          <cell r="A1648" t="str">
            <v>CTR_827</v>
          </cell>
          <cell r="B1648" t="str">
            <v>AKONOLINGA TOWN</v>
          </cell>
          <cell r="C1648" t="str">
            <v>Grid-Gen</v>
          </cell>
          <cell r="D1648" t="str">
            <v>IHS</v>
          </cell>
        </row>
        <row r="1649">
          <cell r="A1649" t="str">
            <v>SUD_105 </v>
          </cell>
          <cell r="B1649" t="str">
            <v>Mbomela OCM</v>
          </cell>
          <cell r="C1649" t="str">
            <v>Gen-Lithium</v>
          </cell>
          <cell r="D1649" t="str">
            <v>IHS</v>
          </cell>
        </row>
        <row r="1650">
          <cell r="A1650" t="str">
            <v>LIT_748 </v>
          </cell>
          <cell r="B1650" t="str">
            <v>ARMEE DE L'AIR</v>
          </cell>
          <cell r="C1650" t="str">
            <v>Grid-Gen</v>
          </cell>
          <cell r="D1650" t="str">
            <v>IHS</v>
          </cell>
        </row>
        <row r="1651">
          <cell r="A1651" t="str">
            <v>LIT_749 </v>
          </cell>
          <cell r="B1651" t="str">
            <v>EDEA PEAGE</v>
          </cell>
          <cell r="C1651" t="str">
            <v>Grid-Gen</v>
          </cell>
          <cell r="D1651" t="str">
            <v>IHS</v>
          </cell>
        </row>
        <row r="1652">
          <cell r="A1652" t="str">
            <v> LIT_750</v>
          </cell>
          <cell r="B1652" t="str">
            <v>MISSOLE II PK 35</v>
          </cell>
          <cell r="C1652" t="str">
            <v>Solar-Gen-Lithium</v>
          </cell>
          <cell r="D1652" t="str">
            <v>IHS</v>
          </cell>
        </row>
        <row r="1653">
          <cell r="A1653" t="str">
            <v> CTR_148</v>
          </cell>
          <cell r="B1653" t="str">
            <v>BIYEMASSI NIKI</v>
          </cell>
          <cell r="C1653" t="str">
            <v>Grid-Gen</v>
          </cell>
          <cell r="D1653" t="str">
            <v>IHS</v>
          </cell>
        </row>
        <row r="1654">
          <cell r="A1654" t="str">
            <v>CTR_869</v>
          </cell>
          <cell r="B1654" t="str">
            <v>MONATELE-IHS</v>
          </cell>
          <cell r="C1654" t="str">
            <v>Grid-Gen</v>
          </cell>
          <cell r="D1654" t="str">
            <v>IHS</v>
          </cell>
        </row>
        <row r="1655">
          <cell r="A1655" t="str">
            <v>EXN_258</v>
          </cell>
          <cell r="B1655" t="str">
            <v>Mora4-IHS</v>
          </cell>
          <cell r="C1655" t="str">
            <v>Grid-Gen</v>
          </cell>
          <cell r="D1655" t="str">
            <v>IHS</v>
          </cell>
        </row>
        <row r="1656">
          <cell r="A1656" t="str">
            <v>EXN_259</v>
          </cell>
          <cell r="B1656" t="str">
            <v>Fotokol-IHS</v>
          </cell>
          <cell r="C1656" t="str">
            <v>Hybrid Gen</v>
          </cell>
          <cell r="D1656" t="str">
            <v>IHS</v>
          </cell>
        </row>
        <row r="1657">
          <cell r="A1657" t="str">
            <v>CTR_870 </v>
          </cell>
          <cell r="B1657" t="str">
            <v>MENGUE-BIBEY-IHS</v>
          </cell>
          <cell r="C1657" t="str">
            <v>Gen-Lithium</v>
          </cell>
          <cell r="D1657" t="str">
            <v>IHS</v>
          </cell>
        </row>
        <row r="1658">
          <cell r="A1658" t="str">
            <v>SUD_107 </v>
          </cell>
          <cell r="B1658" t="str">
            <v>EMINEVOM OCM</v>
          </cell>
          <cell r="C1658" t="str">
            <v>Hybrid-Gen-Lithium</v>
          </cell>
          <cell r="D1658" t="str">
            <v>IHS</v>
          </cell>
        </row>
        <row r="1659">
          <cell r="A1659" t="str">
            <v>CTR_874</v>
          </cell>
          <cell r="B1659" t="str">
            <v>IHS- china embassy yde</v>
          </cell>
          <cell r="C1659" t="str">
            <v>Grid Only</v>
          </cell>
          <cell r="D1659" t="str">
            <v>IHS</v>
          </cell>
        </row>
        <row r="1660">
          <cell r="A1660" t="str">
            <v> LIT_761</v>
          </cell>
          <cell r="B1660" t="str">
            <v>Mboppi Market</v>
          </cell>
          <cell r="C1660" t="str">
            <v>Grid-Gen</v>
          </cell>
          <cell r="D1660" t="str">
            <v>IHS</v>
          </cell>
        </row>
        <row r="1661">
          <cell r="A1661" t="str">
            <v>SUD_111</v>
          </cell>
          <cell r="B1661" t="str">
            <v>Nkolmeyos</v>
          </cell>
          <cell r="C1661" t="str">
            <v>Gen-Lithium</v>
          </cell>
          <cell r="D1661" t="str">
            <v>IHS</v>
          </cell>
        </row>
        <row r="1662">
          <cell r="A1662" t="str">
            <v>LIT_425</v>
          </cell>
          <cell r="B1662" t="str">
            <v>Bilongue</v>
          </cell>
          <cell r="C1662" t="str">
            <v>Grid-Gen</v>
          </cell>
          <cell r="D1662" t="str">
            <v>IHS</v>
          </cell>
        </row>
        <row r="1663">
          <cell r="A1663" t="str">
            <v>LIT_401</v>
          </cell>
          <cell r="B1663" t="str">
            <v>Makepe-Maturité</v>
          </cell>
          <cell r="C1663" t="str">
            <v>Grid-Gen</v>
          </cell>
          <cell r="D1663" t="str">
            <v>IHS</v>
          </cell>
        </row>
        <row r="1664">
          <cell r="A1664" t="str">
            <v>OST_126</v>
          </cell>
          <cell r="B1664" t="str">
            <v>Bafang-Centre</v>
          </cell>
          <cell r="C1664" t="str">
            <v>Grid Only</v>
          </cell>
          <cell r="D1664" t="str">
            <v>IHS</v>
          </cell>
        </row>
        <row r="1665">
          <cell r="A1665" t="str">
            <v>OST_120</v>
          </cell>
          <cell r="B1665" t="str">
            <v>Bfsam-Dienso</v>
          </cell>
          <cell r="C1665" t="str">
            <v>Grid Only</v>
          </cell>
          <cell r="D1665" t="str">
            <v>IHS</v>
          </cell>
        </row>
        <row r="1666">
          <cell r="A1666" t="str">
            <v>CTR_409</v>
          </cell>
          <cell r="B1666" t="str">
            <v>Bata-Mokolo</v>
          </cell>
          <cell r="C1666" t="str">
            <v>Grid Only</v>
          </cell>
          <cell r="D1666" t="str">
            <v>IHS</v>
          </cell>
        </row>
        <row r="1667">
          <cell r="A1667" t="str">
            <v>CTR_417</v>
          </cell>
          <cell r="B1667" t="str">
            <v>Emombo-Tchad</v>
          </cell>
          <cell r="C1667" t="str">
            <v>Grid Only</v>
          </cell>
          <cell r="D1667" t="str">
            <v>IHS</v>
          </cell>
        </row>
        <row r="1668">
          <cell r="A1668" t="str">
            <v>CTR_414</v>
          </cell>
          <cell r="B1668" t="str">
            <v>Cite-Verte</v>
          </cell>
          <cell r="C1668" t="str">
            <v>Grid Only</v>
          </cell>
          <cell r="D1668" t="str">
            <v>IHS</v>
          </cell>
        </row>
        <row r="1669">
          <cell r="A1669" t="str">
            <v>LIT_419</v>
          </cell>
          <cell r="B1669" t="str">
            <v>Makombe</v>
          </cell>
          <cell r="C1669" t="str">
            <v>Grid-Gen</v>
          </cell>
          <cell r="D1669" t="str">
            <v>IHS</v>
          </cell>
        </row>
        <row r="1670">
          <cell r="A1670" t="str">
            <v>EST_087</v>
          </cell>
          <cell r="B1670" t="str">
            <v>Bertoua-DABADI</v>
          </cell>
          <cell r="C1670" t="str">
            <v>Grid-Gen</v>
          </cell>
          <cell r="D1670" t="str">
            <v>IHS</v>
          </cell>
        </row>
        <row r="1671">
          <cell r="A1671" t="str">
            <v>LIT_396</v>
          </cell>
          <cell r="B1671" t="str">
            <v>Bonateki-MRS</v>
          </cell>
          <cell r="C1671" t="str">
            <v>Grid-Gen</v>
          </cell>
          <cell r="D1671" t="str">
            <v>IHS</v>
          </cell>
        </row>
        <row r="1672">
          <cell r="A1672" t="str">
            <v>CTR_422</v>
          </cell>
          <cell r="B1672" t="str">
            <v>Mimboman-Ecole</v>
          </cell>
          <cell r="C1672" t="str">
            <v>Grid-Gen</v>
          </cell>
          <cell r="D1672" t="str">
            <v>IHS</v>
          </cell>
        </row>
        <row r="1673">
          <cell r="A1673" t="str">
            <v>LIT_167</v>
          </cell>
          <cell r="B1673" t="str">
            <v>Makepe Ecole Sira</v>
          </cell>
          <cell r="C1673" t="str">
            <v>Grid-Gen</v>
          </cell>
          <cell r="D1673" t="str">
            <v>IHS</v>
          </cell>
        </row>
        <row r="1674">
          <cell r="A1674" t="str">
            <v>CTR_130</v>
          </cell>
          <cell r="B1674" t="str">
            <v>NGOUSSO</v>
          </cell>
          <cell r="C1674" t="str">
            <v>Grid-Gen</v>
          </cell>
          <cell r="D1674" t="str">
            <v>IHS</v>
          </cell>
        </row>
        <row r="1675">
          <cell r="A1675" t="str">
            <v>CTR_131</v>
          </cell>
          <cell r="B1675" t="str">
            <v>ELIG EDZOA</v>
          </cell>
          <cell r="C1675" t="str">
            <v>Grid-Gen</v>
          </cell>
          <cell r="D1675" t="str">
            <v>IHS</v>
          </cell>
        </row>
        <row r="1676">
          <cell r="A1676" t="str">
            <v>CTR_123</v>
          </cell>
          <cell r="B1676" t="str">
            <v>Maison Blanche</v>
          </cell>
          <cell r="C1676" t="str">
            <v>Grid Only</v>
          </cell>
          <cell r="D1676" t="str">
            <v>IHS</v>
          </cell>
        </row>
        <row r="1677">
          <cell r="A1677" t="str">
            <v>OST_135</v>
          </cell>
          <cell r="B1677" t="str">
            <v>Bfsam-Bamendzi-II</v>
          </cell>
          <cell r="C1677" t="str">
            <v>Grid Only</v>
          </cell>
          <cell r="D1677" t="str">
            <v>IHS</v>
          </cell>
        </row>
        <row r="1678">
          <cell r="A1678" t="str">
            <v>LIT_210</v>
          </cell>
          <cell r="B1678" t="str">
            <v>Logpom H-sœur</v>
          </cell>
          <cell r="C1678" t="str">
            <v>Grid-Gen</v>
          </cell>
          <cell r="D1678" t="str">
            <v>IHS</v>
          </cell>
        </row>
        <row r="1679">
          <cell r="A1679" t="str">
            <v>LIT_168</v>
          </cell>
          <cell r="B1679" t="str">
            <v>C-D-Palmiers-III</v>
          </cell>
          <cell r="C1679" t="str">
            <v>Grid Only</v>
          </cell>
          <cell r="D1679" t="str">
            <v>IHS</v>
          </cell>
        </row>
        <row r="1680">
          <cell r="A1680" t="str">
            <v>LIT_161</v>
          </cell>
          <cell r="B1680" t="str">
            <v>Cité SIC II</v>
          </cell>
          <cell r="C1680" t="str">
            <v>Grid Only</v>
          </cell>
          <cell r="D1680" t="str">
            <v>IHS</v>
          </cell>
        </row>
        <row r="1681">
          <cell r="A1681" t="str">
            <v>LIT_162</v>
          </cell>
          <cell r="B1681" t="str">
            <v>Camp Yabassi</v>
          </cell>
          <cell r="C1681" t="str">
            <v>Grid-Lithium</v>
          </cell>
          <cell r="D1681" t="str">
            <v>IHS</v>
          </cell>
        </row>
        <row r="1682">
          <cell r="A1682" t="str">
            <v>CTR_149</v>
          </cell>
          <cell r="B1682" t="str">
            <v>Montee-Des-Soeurs</v>
          </cell>
          <cell r="C1682" t="str">
            <v>Grid-Gen</v>
          </cell>
          <cell r="D1682" t="str">
            <v>IHS</v>
          </cell>
        </row>
        <row r="1683">
          <cell r="A1683" t="str">
            <v>CTR_154</v>
          </cell>
          <cell r="B1683" t="str">
            <v>Monte Jouvence II</v>
          </cell>
          <cell r="C1683" t="str">
            <v>Grid-Gen</v>
          </cell>
          <cell r="D1683" t="str">
            <v>IHS</v>
          </cell>
        </row>
        <row r="1684">
          <cell r="A1684" t="str">
            <v>CTR_155</v>
          </cell>
          <cell r="B1684" t="str">
            <v>Scalom-EHS</v>
          </cell>
          <cell r="C1684" t="str">
            <v>Grid-Lithium</v>
          </cell>
          <cell r="D1684" t="str">
            <v>IHS</v>
          </cell>
        </row>
        <row r="1685">
          <cell r="A1685" t="str">
            <v>LIT_160</v>
          </cell>
          <cell r="B1685" t="str">
            <v>Fin Goudron mont Essec</v>
          </cell>
          <cell r="C1685" t="str">
            <v>Grid-Gen</v>
          </cell>
          <cell r="D1685" t="str">
            <v>IHS</v>
          </cell>
        </row>
        <row r="1686">
          <cell r="A1686" t="str">
            <v>CTR_161</v>
          </cell>
          <cell r="B1686" t="str">
            <v>Omnisport Rail</v>
          </cell>
          <cell r="C1686" t="str">
            <v>Grid-Gen</v>
          </cell>
          <cell r="D1686" t="str">
            <v>IHS</v>
          </cell>
        </row>
        <row r="1687">
          <cell r="A1687" t="str">
            <v>OST_134</v>
          </cell>
          <cell r="B1687" t="str">
            <v>Bafoussam Brasserie</v>
          </cell>
          <cell r="C1687" t="str">
            <v>Grid-Gen</v>
          </cell>
          <cell r="D1687" t="str">
            <v>IHS</v>
          </cell>
        </row>
        <row r="1688">
          <cell r="A1688" t="str">
            <v>CTR_159</v>
          </cell>
          <cell r="B1688" t="str">
            <v>Crf Nsam</v>
          </cell>
          <cell r="C1688" t="str">
            <v>Grid-Gen</v>
          </cell>
          <cell r="D1688" t="str">
            <v>IHS</v>
          </cell>
        </row>
        <row r="1689">
          <cell r="A1689" t="str">
            <v>LIT_171</v>
          </cell>
          <cell r="B1689" t="str">
            <v>Santa Barbara New</v>
          </cell>
          <cell r="C1689" t="str">
            <v>Grid Only</v>
          </cell>
          <cell r="D1689" t="str">
            <v>IHS</v>
          </cell>
        </row>
        <row r="1690">
          <cell r="A1690" t="str">
            <v>LIT_202</v>
          </cell>
          <cell r="B1690" t="str">
            <v>Kotto Mbangue</v>
          </cell>
          <cell r="C1690" t="str">
            <v>Grid Only</v>
          </cell>
          <cell r="D1690" t="str">
            <v>IHS</v>
          </cell>
        </row>
        <row r="1691">
          <cell r="A1691" t="str">
            <v>OST_026</v>
          </cell>
          <cell r="B1691" t="str">
            <v>Galim</v>
          </cell>
          <cell r="C1691" t="str">
            <v>Grid-Gen</v>
          </cell>
          <cell r="D1691" t="str">
            <v>IHS</v>
          </cell>
        </row>
        <row r="1692">
          <cell r="A1692" t="str">
            <v>SUD_037</v>
          </cell>
          <cell r="B1692" t="str">
            <v>Ma'an</v>
          </cell>
          <cell r="C1692" t="str">
            <v>Grid-Gen</v>
          </cell>
          <cell r="D1692" t="str">
            <v>IHS</v>
          </cell>
        </row>
        <row r="1693">
          <cell r="A1693" t="str">
            <v>EXN_108</v>
          </cell>
          <cell r="B1693" t="str">
            <v>Roua</v>
          </cell>
          <cell r="C1693" t="str">
            <v>Grid-Gen</v>
          </cell>
          <cell r="D1693" t="str">
            <v>IHS</v>
          </cell>
        </row>
        <row r="1694">
          <cell r="A1694" t="str">
            <v>OST_027</v>
          </cell>
          <cell r="B1694" t="str">
            <v>Lamape</v>
          </cell>
          <cell r="C1694" t="str">
            <v>Grid-Gen</v>
          </cell>
          <cell r="D1694" t="str">
            <v>IHS</v>
          </cell>
        </row>
        <row r="1695">
          <cell r="A1695" t="str">
            <v>CTR_441</v>
          </cell>
          <cell r="B1695" t="str">
            <v>Olama</v>
          </cell>
          <cell r="C1695" t="str">
            <v>Grid-Gen</v>
          </cell>
          <cell r="D1695" t="str">
            <v>IHS</v>
          </cell>
        </row>
        <row r="1696">
          <cell r="A1696" t="str">
            <v>SUD_053</v>
          </cell>
          <cell r="B1696" t="str">
            <v>Kribi Mpala (Bitolmo)</v>
          </cell>
          <cell r="C1696" t="str">
            <v>Grid-Gen</v>
          </cell>
          <cell r="D1696" t="str">
            <v>IHS</v>
          </cell>
        </row>
        <row r="1697">
          <cell r="A1697" t="str">
            <v>SUD_038</v>
          </cell>
          <cell r="B1697" t="str">
            <v>Olamze</v>
          </cell>
          <cell r="C1697" t="str">
            <v>Grid-Gen</v>
          </cell>
          <cell r="D1697" t="str">
            <v>IHS</v>
          </cell>
        </row>
        <row r="1698">
          <cell r="A1698" t="str">
            <v>EXN_128</v>
          </cell>
          <cell r="B1698" t="str">
            <v>Magada</v>
          </cell>
          <cell r="C1698" t="str">
            <v>Gen Only</v>
          </cell>
          <cell r="D1698" t="str">
            <v>IHS</v>
          </cell>
        </row>
        <row r="1699">
          <cell r="A1699" t="str">
            <v>OST_156</v>
          </cell>
          <cell r="B1699" t="str">
            <v>Foyemtcha</v>
          </cell>
          <cell r="C1699" t="str">
            <v>Grid-Gen</v>
          </cell>
          <cell r="D1699" t="str">
            <v>IHS</v>
          </cell>
        </row>
        <row r="1700">
          <cell r="A1700" t="str">
            <v>OST_155</v>
          </cell>
          <cell r="B1700" t="str">
            <v>Bamenkombo</v>
          </cell>
          <cell r="C1700" t="str">
            <v>Grid-Gen</v>
          </cell>
          <cell r="D1700" t="str">
            <v>IHS</v>
          </cell>
        </row>
        <row r="1701">
          <cell r="A1701" t="str">
            <v>EXN_127</v>
          </cell>
          <cell r="B1701" t="str">
            <v>Wina</v>
          </cell>
          <cell r="C1701" t="str">
            <v>Gen Only</v>
          </cell>
          <cell r="D1701" t="str">
            <v>IHS</v>
          </cell>
        </row>
        <row r="1702">
          <cell r="A1702" t="str">
            <v>CTR_190</v>
          </cell>
          <cell r="B1702" t="str">
            <v>Kiiki</v>
          </cell>
          <cell r="C1702" t="str">
            <v>Grid-Gen</v>
          </cell>
          <cell r="D1702" t="str">
            <v>IHS</v>
          </cell>
        </row>
        <row r="1703">
          <cell r="A1703" t="str">
            <v>EST_096</v>
          </cell>
          <cell r="B1703" t="str">
            <v>Boubara</v>
          </cell>
          <cell r="C1703" t="str">
            <v>Gen-Lithium</v>
          </cell>
          <cell r="D1703" t="str">
            <v>IHS</v>
          </cell>
        </row>
        <row r="1704">
          <cell r="A1704" t="str">
            <v>EST_101</v>
          </cell>
          <cell r="B1704" t="str">
            <v>GBITI</v>
          </cell>
          <cell r="C1704" t="str">
            <v>Hybrid-Gen-Lithium</v>
          </cell>
          <cell r="D1704" t="str">
            <v>IHS</v>
          </cell>
        </row>
        <row r="1705">
          <cell r="A1705" t="str">
            <v>LIT_201</v>
          </cell>
          <cell r="B1705" t="str">
            <v>Pouma Makob (Pouma II)</v>
          </cell>
          <cell r="C1705" t="str">
            <v>Grid-Gen</v>
          </cell>
          <cell r="D1705" t="str">
            <v>IHS</v>
          </cell>
        </row>
        <row r="1706">
          <cell r="A1706" t="str">
            <v>SUD_050</v>
          </cell>
          <cell r="B1706" t="str">
            <v>Nkoumadjap</v>
          </cell>
          <cell r="C1706" t="str">
            <v>Hybrid Gen</v>
          </cell>
          <cell r="D1706" t="str">
            <v>IHS</v>
          </cell>
        </row>
        <row r="1707">
          <cell r="A1707" t="str">
            <v>ADM_073</v>
          </cell>
          <cell r="B1707" t="str">
            <v>Ngd-Yarban</v>
          </cell>
          <cell r="C1707" t="str">
            <v>Grid-Gen</v>
          </cell>
          <cell r="D1707" t="str">
            <v>IHS</v>
          </cell>
        </row>
        <row r="1708">
          <cell r="A1708" t="str">
            <v>NRD_072</v>
          </cell>
          <cell r="B1708" t="str">
            <v>Garoua Yelwa II</v>
          </cell>
          <cell r="C1708" t="str">
            <v>Grid-Gen</v>
          </cell>
          <cell r="D1708" t="str">
            <v>IHS</v>
          </cell>
        </row>
        <row r="1709">
          <cell r="A1709" t="str">
            <v>NRD_076</v>
          </cell>
          <cell r="B1709" t="str">
            <v>Guider Ville</v>
          </cell>
          <cell r="C1709" t="str">
            <v>Grid-Gen</v>
          </cell>
          <cell r="D1709" t="str">
            <v>IHS</v>
          </cell>
        </row>
        <row r="1710">
          <cell r="A1710" t="str">
            <v>NRD_074</v>
          </cell>
          <cell r="B1710" t="str">
            <v>CRF Figuil</v>
          </cell>
          <cell r="C1710" t="str">
            <v>Grid-Gen</v>
          </cell>
          <cell r="D1710" t="str">
            <v>IHS</v>
          </cell>
        </row>
        <row r="1711">
          <cell r="A1711" t="str">
            <v>EST_025</v>
          </cell>
          <cell r="B1711" t="str">
            <v>Bertoua Camp SIC</v>
          </cell>
          <cell r="C1711" t="str">
            <v>Grid-Gen</v>
          </cell>
          <cell r="D1711" t="str">
            <v>IHS</v>
          </cell>
        </row>
        <row r="1712">
          <cell r="A1712" t="str">
            <v>NRD_073</v>
          </cell>
          <cell r="B1712" t="str">
            <v>Garoua Camp Chinois</v>
          </cell>
          <cell r="C1712" t="str">
            <v>Grid-Gen</v>
          </cell>
          <cell r="D1712" t="str">
            <v>IHS</v>
          </cell>
        </row>
        <row r="1713">
          <cell r="A1713" t="str">
            <v>NRD_075</v>
          </cell>
          <cell r="B1713" t="str">
            <v>Garoua liddire</v>
          </cell>
          <cell r="C1713" t="str">
            <v>Grid-Gen</v>
          </cell>
          <cell r="D1713" t="str">
            <v>IHS</v>
          </cell>
        </row>
        <row r="1714">
          <cell r="A1714" t="str">
            <v>EXN_111</v>
          </cell>
          <cell r="B1714" t="str">
            <v>Maroua Doualare II</v>
          </cell>
          <cell r="C1714" t="str">
            <v>Grid-Gen</v>
          </cell>
          <cell r="D1714" t="str">
            <v>IHS</v>
          </cell>
        </row>
        <row r="1715">
          <cell r="A1715" t="str">
            <v>EXN_110</v>
          </cell>
          <cell r="B1715" t="str">
            <v>Maga ville</v>
          </cell>
          <cell r="C1715" t="str">
            <v>Hybrid-Gen-Lithium</v>
          </cell>
          <cell r="D1715" t="str">
            <v>IHS</v>
          </cell>
        </row>
        <row r="1716">
          <cell r="A1716" t="str">
            <v>EXN_102</v>
          </cell>
          <cell r="B1716" t="str">
            <v>Lara</v>
          </cell>
          <cell r="C1716" t="str">
            <v>Grid-Gen</v>
          </cell>
          <cell r="D1716" t="str">
            <v>IHS</v>
          </cell>
        </row>
        <row r="1717">
          <cell r="A1717" t="str">
            <v>NRD_077</v>
          </cell>
          <cell r="B1717" t="str">
            <v>Lagdo Marche</v>
          </cell>
          <cell r="C1717" t="str">
            <v>Grid-Gen</v>
          </cell>
          <cell r="D1717" t="str">
            <v>IHS</v>
          </cell>
        </row>
        <row r="1718">
          <cell r="A1718" t="str">
            <v>ADM_087</v>
          </cell>
          <cell r="B1718" t="str">
            <v>Gada Mabanga</v>
          </cell>
          <cell r="C1718" t="str">
            <v>Grid-Gen</v>
          </cell>
          <cell r="D1718" t="str">
            <v>IHS</v>
          </cell>
        </row>
        <row r="1719">
          <cell r="A1719" t="str">
            <v>NRD_078</v>
          </cell>
          <cell r="B1719" t="str">
            <v>Adoumre</v>
          </cell>
          <cell r="C1719" t="str">
            <v>Grid-Gen</v>
          </cell>
          <cell r="D1719" t="str">
            <v>IHS</v>
          </cell>
        </row>
        <row r="1720">
          <cell r="A1720" t="str">
            <v>NRD_082</v>
          </cell>
          <cell r="B1720" t="str">
            <v>Garoua Yelwa OCM</v>
          </cell>
          <cell r="C1720" t="str">
            <v>Grid-Gen</v>
          </cell>
          <cell r="D1720" t="str">
            <v>IHS</v>
          </cell>
        </row>
        <row r="1721">
          <cell r="A1721" t="str">
            <v>NRD_083</v>
          </cell>
          <cell r="B1721" t="str">
            <v>Garoua Sabongari Lainde</v>
          </cell>
          <cell r="C1721" t="str">
            <v>Grid-Gen</v>
          </cell>
          <cell r="D1721" t="str">
            <v>IHS</v>
          </cell>
        </row>
        <row r="1722">
          <cell r="A1722" t="str">
            <v>NRD_086</v>
          </cell>
          <cell r="B1722" t="str">
            <v>Garoua Djamboutou Village II</v>
          </cell>
          <cell r="C1722" t="str">
            <v>Grid-Gen</v>
          </cell>
          <cell r="D1722" t="str">
            <v>IHS</v>
          </cell>
        </row>
        <row r="1723">
          <cell r="A1723" t="str">
            <v>OST_136</v>
          </cell>
          <cell r="B1723" t="str">
            <v>Foumbot-Mangoum</v>
          </cell>
          <cell r="C1723" t="str">
            <v>Grid-Gen</v>
          </cell>
          <cell r="D1723" t="str">
            <v>IHS</v>
          </cell>
        </row>
        <row r="1724">
          <cell r="A1724" t="str">
            <v>EXN_116</v>
          </cell>
          <cell r="B1724" t="str">
            <v>Maroua Zokok Parlar</v>
          </cell>
          <cell r="C1724" t="str">
            <v>Grid-Gen</v>
          </cell>
          <cell r="D1724" t="str">
            <v>IHS</v>
          </cell>
        </row>
        <row r="1725">
          <cell r="A1725" t="str">
            <v>EXN_115</v>
          </cell>
          <cell r="B1725" t="str">
            <v>Maroua Doggoy Lopere</v>
          </cell>
          <cell r="C1725" t="str">
            <v>Grid-Gen</v>
          </cell>
          <cell r="D1725" t="str">
            <v>IHS</v>
          </cell>
        </row>
        <row r="1726">
          <cell r="A1726" t="str">
            <v>EXN_114</v>
          </cell>
          <cell r="B1726" t="str">
            <v>Maroua Diguirwo</v>
          </cell>
          <cell r="C1726" t="str">
            <v>Grid-Gen</v>
          </cell>
          <cell r="D1726" t="str">
            <v>IHS</v>
          </cell>
        </row>
        <row r="1727">
          <cell r="A1727" t="str">
            <v>EXN_117</v>
          </cell>
          <cell r="B1727" t="str">
            <v>Maroua University</v>
          </cell>
          <cell r="C1727" t="str">
            <v>Grid-Gen</v>
          </cell>
          <cell r="D1727" t="str">
            <v>IHS</v>
          </cell>
        </row>
        <row r="1728">
          <cell r="A1728" t="str">
            <v>ADM_101</v>
          </cell>
          <cell r="B1728" t="str">
            <v>Ngd-Gambara (share with MTN Ngd Burkina)</v>
          </cell>
          <cell r="C1728" t="str">
            <v>Grid-Gen</v>
          </cell>
          <cell r="D1728" t="str">
            <v>IHS</v>
          </cell>
        </row>
        <row r="1729">
          <cell r="A1729" t="str">
            <v>ADM_085</v>
          </cell>
          <cell r="B1729" t="str">
            <v>Ngaoundere Bamyangal</v>
          </cell>
          <cell r="C1729" t="str">
            <v>Grid-Gen</v>
          </cell>
          <cell r="D1729" t="str">
            <v>IHS</v>
          </cell>
        </row>
        <row r="1730">
          <cell r="A1730" t="str">
            <v>NRD_094</v>
          </cell>
          <cell r="B1730" t="str">
            <v>Garoua Bockle</v>
          </cell>
          <cell r="C1730" t="str">
            <v>Grid-Gen</v>
          </cell>
          <cell r="D1730" t="str">
            <v>IHS</v>
          </cell>
        </row>
        <row r="1731">
          <cell r="A1731" t="str">
            <v>NRD_095</v>
          </cell>
          <cell r="B1731" t="str">
            <v>Garoua Djalingo</v>
          </cell>
          <cell r="C1731" t="str">
            <v>Grid-Gen</v>
          </cell>
          <cell r="D1731" t="str">
            <v>IHS</v>
          </cell>
        </row>
        <row r="1732">
          <cell r="A1732" t="str">
            <v>NRD_085</v>
          </cell>
          <cell r="B1732" t="str">
            <v>Garoua-Galbidje</v>
          </cell>
          <cell r="C1732" t="str">
            <v>Grid-Gen</v>
          </cell>
          <cell r="D1732" t="str">
            <v>IHS</v>
          </cell>
        </row>
        <row r="1733">
          <cell r="A1733" t="str">
            <v>SUD_264</v>
          </cell>
          <cell r="B1733" t="str">
            <v>Ebolowa-Angale</v>
          </cell>
          <cell r="C1733" t="str">
            <v>Grid-Gen</v>
          </cell>
          <cell r="D1733" t="str">
            <v>IHS</v>
          </cell>
        </row>
        <row r="1734">
          <cell r="A1734" t="str">
            <v>CTR_425</v>
          </cell>
          <cell r="B1734" t="str">
            <v>New-Marche-Melen</v>
          </cell>
          <cell r="C1734" t="str">
            <v>Grid-Gen</v>
          </cell>
          <cell r="D1734" t="str">
            <v>IHS</v>
          </cell>
        </row>
        <row r="1735">
          <cell r="A1735" t="str">
            <v>CTR_430</v>
          </cell>
          <cell r="B1735" t="str">
            <v>Soa-Sofamac</v>
          </cell>
          <cell r="C1735" t="str">
            <v>Grid-Gen</v>
          </cell>
          <cell r="D1735" t="str">
            <v>IHS</v>
          </cell>
        </row>
        <row r="1736">
          <cell r="A1736" t="str">
            <v>OST_125</v>
          </cell>
          <cell r="B1736" t="str">
            <v>Foumbot-Centre-Ville</v>
          </cell>
          <cell r="C1736" t="str">
            <v>Grid-Gen</v>
          </cell>
          <cell r="D1736" t="str">
            <v>IHS</v>
          </cell>
        </row>
        <row r="1737">
          <cell r="A1737" t="str">
            <v>ADM_074</v>
          </cell>
          <cell r="B1737" t="str">
            <v>Ngd-Troua-Mala-II</v>
          </cell>
          <cell r="C1737" t="str">
            <v>Grid-Gen</v>
          </cell>
          <cell r="D1737" t="str">
            <v>IHS</v>
          </cell>
        </row>
        <row r="1738">
          <cell r="A1738" t="str">
            <v>EXN_118</v>
          </cell>
          <cell r="B1738" t="str">
            <v>Doreissou</v>
          </cell>
          <cell r="C1738" t="str">
            <v>Gen-Lithium</v>
          </cell>
          <cell r="D1738" t="str">
            <v>IHS</v>
          </cell>
        </row>
        <row r="1739">
          <cell r="A1739" t="str">
            <v>CTR_442</v>
          </cell>
          <cell r="B1739" t="str">
            <v>Nkolmeyang</v>
          </cell>
          <cell r="C1739" t="str">
            <v>Hybrid Gen</v>
          </cell>
          <cell r="D1739" t="str">
            <v>IHS</v>
          </cell>
        </row>
        <row r="1740">
          <cell r="A1740" t="str">
            <v>EXN_126</v>
          </cell>
          <cell r="B1740" t="str">
            <v>Guere</v>
          </cell>
          <cell r="C1740" t="str">
            <v>Gen Only</v>
          </cell>
          <cell r="D1740" t="str">
            <v>IHS</v>
          </cell>
        </row>
        <row r="1741">
          <cell r="A1741" t="str">
            <v>CTR_206</v>
          </cell>
          <cell r="B1741" t="str">
            <v>Talba</v>
          </cell>
          <cell r="C1741" t="str">
            <v>Grid-Gen</v>
          </cell>
          <cell r="D1741" t="str">
            <v>IHS</v>
          </cell>
        </row>
        <row r="1742">
          <cell r="A1742" t="str">
            <v>CTR_440</v>
          </cell>
          <cell r="B1742" t="str">
            <v>Nkolbewae</v>
          </cell>
          <cell r="C1742" t="str">
            <v>Solar-Hybrid-Gen</v>
          </cell>
          <cell r="D1742" t="str">
            <v>IHS</v>
          </cell>
        </row>
        <row r="1743">
          <cell r="A1743" t="str">
            <v>CTR_437</v>
          </cell>
          <cell r="B1743" t="str">
            <v>Ekabita Essele</v>
          </cell>
          <cell r="C1743" t="str">
            <v>Grid-Gen</v>
          </cell>
          <cell r="D1743" t="str">
            <v>IHS</v>
          </cell>
        </row>
        <row r="1744">
          <cell r="A1744" t="str">
            <v>LIT_410</v>
          </cell>
          <cell r="B1744" t="str">
            <v>Bonapriso Vanitex</v>
          </cell>
          <cell r="C1744" t="str">
            <v>Grid-Gen</v>
          </cell>
          <cell r="D1744" t="str">
            <v>IHS</v>
          </cell>
        </row>
        <row r="1745">
          <cell r="A1745" t="str">
            <v>LIT_212</v>
          </cell>
          <cell r="B1745" t="str">
            <v xml:space="preserve">Sole </v>
          </cell>
          <cell r="C1745" t="str">
            <v>Grid-Gen</v>
          </cell>
          <cell r="D1745" t="str">
            <v>IHS</v>
          </cell>
        </row>
        <row r="1746">
          <cell r="A1746" t="str">
            <v>OST_030</v>
          </cell>
          <cell r="B1746" t="str">
            <v>Bamendjing</v>
          </cell>
          <cell r="C1746" t="str">
            <v>Grid-Gen</v>
          </cell>
          <cell r="D1746" t="str">
            <v>IHS</v>
          </cell>
        </row>
        <row r="1747">
          <cell r="A1747" t="str">
            <v>LIT_169</v>
          </cell>
          <cell r="B1747" t="str">
            <v>Nkong Q1</v>
          </cell>
          <cell r="C1747" t="str">
            <v>Grid-Gen</v>
          </cell>
          <cell r="D1747" t="str">
            <v>IHS</v>
          </cell>
        </row>
        <row r="1748">
          <cell r="A1748" t="str">
            <v>OST_158</v>
          </cell>
          <cell r="B1748" t="str">
            <v>Fondjanti</v>
          </cell>
          <cell r="C1748" t="str">
            <v>Grid-Gen</v>
          </cell>
          <cell r="D1748" t="str">
            <v>IHS</v>
          </cell>
        </row>
        <row r="1749">
          <cell r="A1749" t="str">
            <v>CTR_436</v>
          </cell>
          <cell r="B1749" t="str">
            <v>Akongo</v>
          </cell>
          <cell r="C1749" t="str">
            <v>Hybrid Gen</v>
          </cell>
          <cell r="D1749" t="str">
            <v>IHS</v>
          </cell>
        </row>
        <row r="1750">
          <cell r="A1750" t="str">
            <v>EXN_136</v>
          </cell>
          <cell r="B1750" t="str">
            <v>Mousgoy</v>
          </cell>
          <cell r="C1750" t="str">
            <v>Solar AER-Hybrid-Gen</v>
          </cell>
          <cell r="D1750" t="str">
            <v>IHS</v>
          </cell>
        </row>
        <row r="1751">
          <cell r="A1751" t="str">
            <v>ADM_084</v>
          </cell>
          <cell r="B1751" t="str">
            <v>NG'DERE MADAGASCAR-IHS</v>
          </cell>
          <cell r="C1751" t="str">
            <v>Grid-Gen</v>
          </cell>
          <cell r="D1751" t="str">
            <v>IHS</v>
          </cell>
        </row>
        <row r="1752">
          <cell r="A1752" t="str">
            <v>EXN_135</v>
          </cell>
          <cell r="B1752" t="str">
            <v>Bougoudoum</v>
          </cell>
          <cell r="C1752" t="str">
            <v>Gen Only</v>
          </cell>
          <cell r="D1752" t="str">
            <v>IHS</v>
          </cell>
        </row>
        <row r="1753">
          <cell r="A1753" t="str">
            <v>NRD_084</v>
          </cell>
          <cell r="B1753" t="str">
            <v>Garoua Roumde Adja-Camp-SIC</v>
          </cell>
          <cell r="C1753" t="str">
            <v>Grid-Gen</v>
          </cell>
          <cell r="D1753" t="str">
            <v>IHS</v>
          </cell>
        </row>
        <row r="1754">
          <cell r="A1754" t="str">
            <v>LIT_236</v>
          </cell>
          <cell r="B1754" t="str">
            <v xml:space="preserve">Mboppi </v>
          </cell>
          <cell r="C1754" t="str">
            <v>Grid-Gen</v>
          </cell>
          <cell r="D1754" t="str">
            <v>IHS</v>
          </cell>
        </row>
        <row r="1755">
          <cell r="A1755" t="str">
            <v>LIT_442</v>
          </cell>
          <cell r="B1755" t="str">
            <v>Cité de la Paix</v>
          </cell>
          <cell r="C1755" t="str">
            <v>Grid Only</v>
          </cell>
          <cell r="D1755" t="str">
            <v>IHS</v>
          </cell>
        </row>
        <row r="1756">
          <cell r="A1756" t="str">
            <v>LIT_443</v>
          </cell>
          <cell r="B1756" t="str">
            <v>PK 8 ESSIAC</v>
          </cell>
          <cell r="C1756" t="str">
            <v>Grid-Gen</v>
          </cell>
          <cell r="D1756" t="str">
            <v>IHS</v>
          </cell>
        </row>
        <row r="1757">
          <cell r="A1757" t="str">
            <v>OST_180</v>
          </cell>
          <cell r="B1757" t="str">
            <v>Bangangte Centre</v>
          </cell>
          <cell r="C1757" t="str">
            <v>Grid-Gen</v>
          </cell>
          <cell r="D1757" t="str">
            <v>IHS</v>
          </cell>
        </row>
        <row r="1758">
          <cell r="A1758" t="str">
            <v>LIT_440</v>
          </cell>
          <cell r="B1758" t="str">
            <v>Logpom Denver City</v>
          </cell>
          <cell r="C1758" t="str">
            <v>Grid-Gen</v>
          </cell>
          <cell r="D1758" t="str">
            <v>IHS</v>
          </cell>
        </row>
        <row r="1759">
          <cell r="A1759" t="str">
            <v>LIT_446</v>
          </cell>
          <cell r="B1759" t="str">
            <v>Bonamoussadi Hopital</v>
          </cell>
          <cell r="C1759" t="str">
            <v>Grid-Gen</v>
          </cell>
          <cell r="D1759" t="str">
            <v>IHS</v>
          </cell>
        </row>
        <row r="1760">
          <cell r="A1760" t="str">
            <v>LIT_432</v>
          </cell>
          <cell r="B1760" t="str">
            <v>Ndogbong Guinness</v>
          </cell>
          <cell r="C1760" t="str">
            <v>Grid-Gen</v>
          </cell>
          <cell r="D1760" t="str">
            <v>IHS</v>
          </cell>
        </row>
        <row r="1761">
          <cell r="A1761" t="str">
            <v>LIT_441</v>
          </cell>
          <cell r="B1761" t="str">
            <v>Ngo - Njo</v>
          </cell>
          <cell r="C1761" t="str">
            <v>Grid-Gen</v>
          </cell>
          <cell r="D1761" t="str">
            <v>IHS</v>
          </cell>
        </row>
        <row r="1762">
          <cell r="A1762" t="str">
            <v>LIT_459</v>
          </cell>
          <cell r="B1762" t="str">
            <v>Bepanda An 2000</v>
          </cell>
          <cell r="C1762" t="str">
            <v>Grid-Gen</v>
          </cell>
          <cell r="D1762" t="str">
            <v>IHS</v>
          </cell>
        </row>
        <row r="1763">
          <cell r="A1763" t="str">
            <v>LIT_452</v>
          </cell>
          <cell r="B1763" t="str">
            <v>PK10 Bassang</v>
          </cell>
          <cell r="C1763" t="str">
            <v>Grid-Gen</v>
          </cell>
          <cell r="D1763" t="str">
            <v>IHS</v>
          </cell>
        </row>
        <row r="1764">
          <cell r="A1764" t="str">
            <v>OST_170</v>
          </cell>
          <cell r="B1764" t="str">
            <v>Bafoussam Centre II</v>
          </cell>
          <cell r="C1764" t="str">
            <v>Grid Only</v>
          </cell>
          <cell r="D1764" t="str">
            <v>IHS</v>
          </cell>
        </row>
        <row r="1765">
          <cell r="A1765" t="str">
            <v>NRD_096</v>
          </cell>
          <cell r="B1765" t="str">
            <v xml:space="preserve">Pitoa-Ville </v>
          </cell>
          <cell r="C1765" t="str">
            <v>Grid-Gen</v>
          </cell>
          <cell r="D1765" t="str">
            <v>IHS</v>
          </cell>
        </row>
        <row r="1766">
          <cell r="A1766" t="str">
            <v>CTR_486</v>
          </cell>
          <cell r="B1766" t="str">
            <v>Mendong Maeture</v>
          </cell>
          <cell r="C1766" t="str">
            <v>Grid-Gen</v>
          </cell>
          <cell r="D1766" t="str">
            <v>IHS</v>
          </cell>
        </row>
        <row r="1767">
          <cell r="A1767" t="str">
            <v>LIT_433</v>
          </cell>
          <cell r="B1767" t="str">
            <v>Bonaloka Entrée</v>
          </cell>
          <cell r="C1767" t="str">
            <v>Grid-Gen</v>
          </cell>
          <cell r="D1767" t="str">
            <v>IHS</v>
          </cell>
        </row>
        <row r="1768">
          <cell r="A1768" t="str">
            <v>SUD_060</v>
          </cell>
          <cell r="B1768" t="str">
            <v>AZEM</v>
          </cell>
          <cell r="C1768" t="str">
            <v>Grid-Gen</v>
          </cell>
          <cell r="D1768" t="str">
            <v>IHS</v>
          </cell>
        </row>
        <row r="1769">
          <cell r="A1769" t="str">
            <v>CTR_482</v>
          </cell>
          <cell r="B1769" t="str">
            <v>Accacia New</v>
          </cell>
          <cell r="C1769" t="str">
            <v>Grid Only</v>
          </cell>
          <cell r="D1769" t="str">
            <v>IHS</v>
          </cell>
        </row>
        <row r="1770">
          <cell r="A1770" t="str">
            <v>OST_195</v>
          </cell>
          <cell r="B1770" t="str">
            <v>Fouchiya</v>
          </cell>
          <cell r="C1770" t="str">
            <v>Grid-Gen</v>
          </cell>
          <cell r="D1770" t="str">
            <v>IHS</v>
          </cell>
        </row>
        <row r="1771">
          <cell r="A1771" t="str">
            <v>OST_207</v>
          </cell>
          <cell r="B1771" t="str">
            <v>Ndoumken</v>
          </cell>
          <cell r="C1771" t="str">
            <v>Grid-Gen</v>
          </cell>
          <cell r="D1771" t="str">
            <v>IHS</v>
          </cell>
        </row>
        <row r="1772">
          <cell r="A1772" t="str">
            <v>NRD_105</v>
          </cell>
          <cell r="B1772" t="str">
            <v>Boula-Ibi</v>
          </cell>
          <cell r="C1772" t="str">
            <v>Solar AER-Gen-Lithium</v>
          </cell>
          <cell r="D1772" t="str">
            <v>IHS</v>
          </cell>
        </row>
        <row r="1773">
          <cell r="A1773" t="str">
            <v>EXN_152</v>
          </cell>
          <cell r="B1773" t="str">
            <v>Badjonre</v>
          </cell>
          <cell r="C1773" t="str">
            <v>Solar-Gen</v>
          </cell>
          <cell r="D1773" t="str">
            <v>IHS</v>
          </cell>
        </row>
        <row r="1774">
          <cell r="A1774" t="str">
            <v>NRD_107</v>
          </cell>
          <cell r="B1774" t="str">
            <v>Badankali</v>
          </cell>
          <cell r="C1774" t="str">
            <v>Solar AER-Gen-Lithium</v>
          </cell>
          <cell r="D1774" t="str">
            <v>IHS</v>
          </cell>
        </row>
        <row r="1775">
          <cell r="A1775" t="str">
            <v>LIT_453</v>
          </cell>
          <cell r="B1775" t="str">
            <v>Avenue General De Gaulle</v>
          </cell>
          <cell r="C1775" t="str">
            <v>Grid Only</v>
          </cell>
          <cell r="D1775" t="str">
            <v>IHS</v>
          </cell>
        </row>
        <row r="1776">
          <cell r="A1776" t="str">
            <v>OST_137</v>
          </cell>
          <cell r="B1776" t="str">
            <v>Foumban Njiyoum</v>
          </cell>
          <cell r="C1776" t="str">
            <v>Grid-Gen</v>
          </cell>
          <cell r="D1776" t="str">
            <v>IHS</v>
          </cell>
        </row>
        <row r="1777">
          <cell r="A1777" t="str">
            <v>LIT_460</v>
          </cell>
          <cell r="B1777" t="str">
            <v>Ngodi Akwa</v>
          </cell>
          <cell r="C1777" t="str">
            <v>Grid Only</v>
          </cell>
          <cell r="D1777" t="str">
            <v>IHS</v>
          </cell>
        </row>
        <row r="1778">
          <cell r="A1778" t="str">
            <v>CTR_477</v>
          </cell>
          <cell r="B1778" t="str">
            <v>Carrefour Cornier</v>
          </cell>
          <cell r="C1778" t="str">
            <v>Grid-Gen</v>
          </cell>
          <cell r="D1778" t="str">
            <v>IHS</v>
          </cell>
        </row>
        <row r="1779">
          <cell r="A1779" t="str">
            <v>SUD_057</v>
          </cell>
          <cell r="B1779" t="str">
            <v>Kribi Tramonto</v>
          </cell>
          <cell r="C1779" t="str">
            <v>Grid-Gen</v>
          </cell>
          <cell r="D1779" t="str">
            <v>IHS</v>
          </cell>
        </row>
        <row r="1780">
          <cell r="A1780" t="str">
            <v>CTR_506</v>
          </cell>
          <cell r="B1780" t="str">
            <v>Nkoteng Ville</v>
          </cell>
          <cell r="C1780" t="str">
            <v>Grid-Gen</v>
          </cell>
          <cell r="D1780" t="str">
            <v>IHS</v>
          </cell>
        </row>
        <row r="1781">
          <cell r="A1781" t="str">
            <v>LIT_439</v>
          </cell>
          <cell r="B1781" t="str">
            <v>Nkololou II</v>
          </cell>
          <cell r="C1781" t="str">
            <v>Grid-Gen</v>
          </cell>
          <cell r="D1781" t="str">
            <v>IHS</v>
          </cell>
        </row>
        <row r="1782">
          <cell r="A1782" t="str">
            <v>CTR_527</v>
          </cell>
          <cell r="B1782" t="str">
            <v>Nomayos</v>
          </cell>
          <cell r="C1782" t="str">
            <v>Grid-Gen</v>
          </cell>
          <cell r="D1782" t="str">
            <v>IHS</v>
          </cell>
        </row>
        <row r="1783">
          <cell r="A1783" t="str">
            <v>NRD_111</v>
          </cell>
          <cell r="B1783" t="str">
            <v>Hamalade</v>
          </cell>
          <cell r="C1783" t="str">
            <v>Solar-Gen</v>
          </cell>
          <cell r="D1783" t="str">
            <v>IHS</v>
          </cell>
        </row>
        <row r="1784">
          <cell r="A1784" t="str">
            <v>NRD_112</v>
          </cell>
          <cell r="B1784" t="str">
            <v>Tongo</v>
          </cell>
          <cell r="C1784" t="str">
            <v>Grid-Hybrid-Gen-Lithium</v>
          </cell>
          <cell r="D1784" t="str">
            <v>IHS</v>
          </cell>
        </row>
        <row r="1785">
          <cell r="A1785" t="str">
            <v>NRD_109</v>
          </cell>
          <cell r="B1785" t="str">
            <v>Kapanaye</v>
          </cell>
          <cell r="C1785" t="str">
            <v>Solar-Gen</v>
          </cell>
          <cell r="D1785" t="str">
            <v>IHS</v>
          </cell>
        </row>
        <row r="1786">
          <cell r="A1786" t="str">
            <v>LIT_449</v>
          </cell>
          <cell r="B1786" t="str">
            <v>Malangue</v>
          </cell>
          <cell r="C1786" t="str">
            <v>Grid-Gen</v>
          </cell>
          <cell r="D1786" t="str">
            <v>IHS</v>
          </cell>
        </row>
        <row r="1787">
          <cell r="A1787" t="str">
            <v>LIT_451</v>
          </cell>
          <cell r="B1787" t="str">
            <v>Bilongue II</v>
          </cell>
          <cell r="C1787" t="str">
            <v>Grid-Gen</v>
          </cell>
          <cell r="D1787" t="str">
            <v>IHS</v>
          </cell>
        </row>
        <row r="1788">
          <cell r="A1788" t="str">
            <v>LIT_435</v>
          </cell>
          <cell r="B1788" t="str">
            <v>Bonassama</v>
          </cell>
          <cell r="C1788" t="str">
            <v>Grid-Gen</v>
          </cell>
          <cell r="D1788" t="str">
            <v>IHS</v>
          </cell>
        </row>
        <row r="1789">
          <cell r="A1789" t="str">
            <v>LIT_444</v>
          </cell>
          <cell r="B1789" t="str">
            <v>Bonberi Quartier de princes</v>
          </cell>
          <cell r="C1789" t="str">
            <v>Grid-Gen</v>
          </cell>
          <cell r="D1789" t="str">
            <v>IHS</v>
          </cell>
        </row>
        <row r="1790">
          <cell r="A1790" t="str">
            <v>OST_177</v>
          </cell>
          <cell r="B1790" t="str">
            <v>FOUMBAN NJIBAM</v>
          </cell>
          <cell r="C1790" t="str">
            <v>Grid-Gen</v>
          </cell>
          <cell r="D1790" t="str">
            <v>IHS</v>
          </cell>
        </row>
        <row r="1791">
          <cell r="A1791" t="str">
            <v>NRD_106</v>
          </cell>
          <cell r="B1791" t="str">
            <v>Mayo Nonde</v>
          </cell>
          <cell r="C1791" t="str">
            <v>Solar-Gen</v>
          </cell>
          <cell r="D1791" t="str">
            <v>IHS</v>
          </cell>
        </row>
        <row r="1792">
          <cell r="A1792" t="str">
            <v>OST_182</v>
          </cell>
          <cell r="B1792" t="str">
            <v>Bakou</v>
          </cell>
          <cell r="C1792" t="str">
            <v>Grid-Gen</v>
          </cell>
          <cell r="D1792" t="str">
            <v>IHS</v>
          </cell>
        </row>
        <row r="1793">
          <cell r="A1793" t="str">
            <v>CTR_526</v>
          </cell>
          <cell r="B1793" t="str">
            <v>Barrière</v>
          </cell>
          <cell r="C1793" t="str">
            <v>Grid-Gen</v>
          </cell>
          <cell r="D1793" t="str">
            <v>IHS</v>
          </cell>
        </row>
        <row r="1794">
          <cell r="A1794" t="str">
            <v>LIT_448</v>
          </cell>
          <cell r="B1794" t="str">
            <v>PK13-II-T0</v>
          </cell>
          <cell r="C1794" t="str">
            <v>Grid-Gen</v>
          </cell>
          <cell r="D1794" t="str">
            <v>IHS</v>
          </cell>
        </row>
        <row r="1795">
          <cell r="A1795" t="str">
            <v>OST_175</v>
          </cell>
          <cell r="B1795" t="str">
            <v>Foumban-Ndjidare-II_T0</v>
          </cell>
          <cell r="C1795" t="str">
            <v>Grid-Gen</v>
          </cell>
          <cell r="D1795" t="str">
            <v>IHS</v>
          </cell>
        </row>
        <row r="1796">
          <cell r="A1796" t="str">
            <v>EXN_155</v>
          </cell>
          <cell r="B1796" t="str">
            <v>Minawao-IHS</v>
          </cell>
          <cell r="C1796" t="str">
            <v>Solar-Gen</v>
          </cell>
          <cell r="D1796" t="str">
            <v>IHS</v>
          </cell>
        </row>
        <row r="1797">
          <cell r="A1797" t="str">
            <v>OST_201</v>
          </cell>
          <cell r="B1797" t="str">
            <v>Mantoum-Ville-T0</v>
          </cell>
          <cell r="C1797" t="str">
            <v>Hybrid Gen</v>
          </cell>
          <cell r="D1797" t="str">
            <v>IHS</v>
          </cell>
        </row>
        <row r="1798">
          <cell r="A1798" t="str">
            <v>OST_200</v>
          </cell>
          <cell r="B1798" t="str">
            <v>Mantoum-Village</v>
          </cell>
          <cell r="C1798" t="str">
            <v>Hybrid Gen</v>
          </cell>
          <cell r="D1798" t="str">
            <v>IHS</v>
          </cell>
        </row>
        <row r="1799">
          <cell r="A1799" t="str">
            <v>EXN_154</v>
          </cell>
          <cell r="B1799" t="str">
            <v>Zidim-IHS</v>
          </cell>
          <cell r="C1799" t="str">
            <v>Solar-Gen-Lithium</v>
          </cell>
          <cell r="D1799" t="str">
            <v>IHS</v>
          </cell>
        </row>
        <row r="1800">
          <cell r="A1800" t="str">
            <v>SUD_064</v>
          </cell>
          <cell r="B1800" t="str">
            <v>Djoum-Ville-IHS</v>
          </cell>
          <cell r="C1800" t="str">
            <v>Grid-Gen</v>
          </cell>
          <cell r="D1800" t="str">
            <v>IHS</v>
          </cell>
        </row>
        <row r="1801">
          <cell r="A1801" t="str">
            <v>OST_176</v>
          </cell>
          <cell r="B1801" t="str">
            <v>Foumban-Njintout</v>
          </cell>
          <cell r="C1801" t="str">
            <v>Grid-Gen</v>
          </cell>
          <cell r="D1801" t="str">
            <v>IHS</v>
          </cell>
        </row>
        <row r="1802">
          <cell r="A1802" t="str">
            <v>CTR_493</v>
          </cell>
          <cell r="B1802" t="str">
            <v>Mbalmayo-Oyak</v>
          </cell>
          <cell r="C1802" t="str">
            <v>Grid-Gen</v>
          </cell>
          <cell r="D1802" t="str">
            <v>IHS</v>
          </cell>
        </row>
        <row r="1803">
          <cell r="A1803" t="str">
            <v>EXN_143</v>
          </cell>
          <cell r="B1803" t="str">
            <v>Maroua-Djarengol-II</v>
          </cell>
          <cell r="C1803" t="str">
            <v>Solar-Grid-Gen</v>
          </cell>
          <cell r="D1803" t="str">
            <v>IHS</v>
          </cell>
        </row>
        <row r="1804">
          <cell r="A1804" t="str">
            <v>EXN_145</v>
          </cell>
          <cell r="B1804" t="str">
            <v>Maroua-Pitouare</v>
          </cell>
          <cell r="C1804" t="str">
            <v>Grid-Gen</v>
          </cell>
          <cell r="D1804" t="str">
            <v>IHS</v>
          </cell>
        </row>
        <row r="1805">
          <cell r="A1805" t="str">
            <v>NRD_101</v>
          </cell>
          <cell r="B1805" t="str">
            <v>Gra-Foulbere-Moussa-Yaya</v>
          </cell>
          <cell r="C1805" t="str">
            <v>Grid-Gen</v>
          </cell>
          <cell r="D1805" t="str">
            <v>IHS</v>
          </cell>
        </row>
        <row r="1806">
          <cell r="A1806" t="str">
            <v>EXN_147</v>
          </cell>
          <cell r="B1806" t="str">
            <v>Maroua-Zikirou</v>
          </cell>
          <cell r="C1806" t="str">
            <v>Grid-Gen</v>
          </cell>
          <cell r="D1806" t="str">
            <v>IHS</v>
          </cell>
        </row>
        <row r="1807">
          <cell r="A1807" t="str">
            <v>CTR_483</v>
          </cell>
          <cell r="B1807" t="str">
            <v>Mvog Mbi New</v>
          </cell>
          <cell r="C1807" t="str">
            <v>Grid-Gen</v>
          </cell>
          <cell r="D1807" t="str">
            <v>IHS</v>
          </cell>
        </row>
        <row r="1808">
          <cell r="A1808" t="str">
            <v>LIT_450</v>
          </cell>
          <cell r="B1808" t="str">
            <v>Quartier Gentil (Omnisport II)</v>
          </cell>
          <cell r="C1808" t="str">
            <v>Grid-Gen</v>
          </cell>
          <cell r="D1808" t="str">
            <v>IHS</v>
          </cell>
        </row>
        <row r="1809">
          <cell r="A1809" t="str">
            <v>OST_193</v>
          </cell>
          <cell r="B1809" t="str">
            <v>Banefo Baleng</v>
          </cell>
          <cell r="C1809" t="str">
            <v>Gen Only</v>
          </cell>
          <cell r="D1809" t="str">
            <v>IHS</v>
          </cell>
        </row>
        <row r="1810">
          <cell r="A1810" t="str">
            <v>CTR_528</v>
          </cell>
          <cell r="B1810" t="str">
            <v>Mbankomo</v>
          </cell>
          <cell r="C1810" t="str">
            <v>Grid-Gen</v>
          </cell>
          <cell r="D1810" t="str">
            <v>IHS</v>
          </cell>
        </row>
        <row r="1811">
          <cell r="A1811" t="str">
            <v>CTR_517</v>
          </cell>
          <cell r="B1811" t="str">
            <v>Akoeman  (Ndonkol new)</v>
          </cell>
          <cell r="C1811" t="str">
            <v>Grid-Gen</v>
          </cell>
          <cell r="D1811" t="str">
            <v>IHS</v>
          </cell>
        </row>
        <row r="1812">
          <cell r="A1812" t="str">
            <v>EST_108</v>
          </cell>
          <cell r="B1812" t="str">
            <v>Bertoua-Q-Admin_C2</v>
          </cell>
          <cell r="C1812" t="str">
            <v>Grid-Gen</v>
          </cell>
          <cell r="D1812" t="str">
            <v>IHS</v>
          </cell>
        </row>
        <row r="1813">
          <cell r="A1813" t="str">
            <v>EXN_162</v>
          </cell>
          <cell r="B1813" t="str">
            <v>Mayo-Kaba</v>
          </cell>
          <cell r="C1813" t="str">
            <v>Hybrid Gen</v>
          </cell>
          <cell r="D1813" t="str">
            <v>IHS</v>
          </cell>
        </row>
        <row r="1814">
          <cell r="A1814" t="str">
            <v>EXN_165</v>
          </cell>
          <cell r="B1814" t="str">
            <v>Doumo</v>
          </cell>
          <cell r="C1814" t="str">
            <v>Gen-Lithium</v>
          </cell>
          <cell r="D1814" t="str">
            <v>IHS</v>
          </cell>
        </row>
        <row r="1815">
          <cell r="A1815" t="str">
            <v>OST_189</v>
          </cell>
          <cell r="B1815" t="str">
            <v>Mfessang-T0</v>
          </cell>
          <cell r="C1815" t="str">
            <v>Gen-Lithium</v>
          </cell>
          <cell r="D1815" t="str">
            <v>IHS</v>
          </cell>
        </row>
        <row r="1816">
          <cell r="A1816" t="str">
            <v>EXN_184</v>
          </cell>
          <cell r="B1816" t="str">
            <v>Maroua – Ouro – Bah-II</v>
          </cell>
          <cell r="C1816" t="str">
            <v>Grid-Gen</v>
          </cell>
          <cell r="D1816" t="str">
            <v>IHS</v>
          </cell>
        </row>
        <row r="1817">
          <cell r="A1817" t="str">
            <v>EXN_178</v>
          </cell>
          <cell r="B1817" t="str">
            <v>Torock</v>
          </cell>
          <cell r="C1817" t="str">
            <v>Solar-Grid-Gen</v>
          </cell>
          <cell r="D1817" t="str">
            <v>IHS</v>
          </cell>
        </row>
        <row r="1818">
          <cell r="A1818" t="str">
            <v>CTR_474</v>
          </cell>
          <cell r="B1818" t="str">
            <v>BASTOS BATHESDA</v>
          </cell>
          <cell r="C1818" t="str">
            <v>Grid-Gen</v>
          </cell>
          <cell r="D1818" t="str">
            <v>IHS</v>
          </cell>
        </row>
        <row r="1819">
          <cell r="A1819" t="str">
            <v>CTR_531</v>
          </cell>
          <cell r="B1819" t="str">
            <v>Nkolve</v>
          </cell>
          <cell r="C1819" t="str">
            <v>Gen-Lithium</v>
          </cell>
          <cell r="D1819" t="str">
            <v>IHS</v>
          </cell>
        </row>
        <row r="1820">
          <cell r="A1820" t="str">
            <v>EXN_163</v>
          </cell>
          <cell r="B1820" t="str">
            <v>Gamdougoum</v>
          </cell>
          <cell r="C1820" t="str">
            <v>Solar-Gen-Lithium</v>
          </cell>
          <cell r="D1820" t="str">
            <v>IHS</v>
          </cell>
        </row>
        <row r="1821">
          <cell r="A1821" t="str">
            <v>EXN_167</v>
          </cell>
          <cell r="B1821" t="str">
            <v>Bariki-II OCM</v>
          </cell>
          <cell r="C1821" t="str">
            <v>Solar-Gen-Lithium</v>
          </cell>
          <cell r="D1821" t="str">
            <v>IHS</v>
          </cell>
        </row>
        <row r="1822">
          <cell r="A1822" t="str">
            <v>EXN_173</v>
          </cell>
          <cell r="B1822" t="str">
            <v xml:space="preserve">GuiliCentre </v>
          </cell>
          <cell r="C1822" t="str">
            <v>Grid-Gen</v>
          </cell>
          <cell r="D1822" t="str">
            <v>IHS</v>
          </cell>
        </row>
        <row r="1823">
          <cell r="A1823" t="str">
            <v>OST_220</v>
          </cell>
          <cell r="B1823" t="str">
            <v>NGAMBOUO</v>
          </cell>
          <cell r="C1823" t="str">
            <v>Gen-Lithium</v>
          </cell>
          <cell r="D1823" t="str">
            <v>IHS</v>
          </cell>
        </row>
        <row r="1824">
          <cell r="A1824" t="str">
            <v>ADM_128</v>
          </cell>
          <cell r="B1824" t="str">
            <v>Dogba-Ngd</v>
          </cell>
          <cell r="C1824" t="str">
            <v>Gen-Lithium</v>
          </cell>
          <cell r="D1824" t="str">
            <v>IHS</v>
          </cell>
        </row>
        <row r="1825">
          <cell r="A1825" t="str">
            <v>EXN_168</v>
          </cell>
          <cell r="B1825" t="str">
            <v>Kinguin OCM</v>
          </cell>
          <cell r="C1825" t="str">
            <v>Grid-Gen-Lithium</v>
          </cell>
          <cell r="D1825" t="str">
            <v>IHS</v>
          </cell>
        </row>
        <row r="1826">
          <cell r="A1826" t="str">
            <v>EXN_169</v>
          </cell>
          <cell r="B1826" t="str">
            <v>MEME 2</v>
          </cell>
          <cell r="C1826" t="str">
            <v>Grid-Gen</v>
          </cell>
          <cell r="D1826" t="str">
            <v>IHS</v>
          </cell>
        </row>
        <row r="1827">
          <cell r="A1827" t="str">
            <v>OST_219</v>
          </cell>
          <cell r="B1827" t="str">
            <v>NGBETNSOUEN</v>
          </cell>
          <cell r="C1827" t="str">
            <v>Grid-Gen</v>
          </cell>
          <cell r="D1827" t="str">
            <v>IHS</v>
          </cell>
        </row>
        <row r="1828">
          <cell r="A1828" t="str">
            <v>NRD_126</v>
          </cell>
          <cell r="B1828" t="str">
            <v>Adoumri-houla</v>
          </cell>
          <cell r="C1828" t="str">
            <v>Grid-Gen</v>
          </cell>
          <cell r="D1828" t="str">
            <v>IHS</v>
          </cell>
        </row>
        <row r="1829">
          <cell r="A1829" t="str">
            <v>EXN_174</v>
          </cell>
          <cell r="B1829" t="str">
            <v>Zileng</v>
          </cell>
          <cell r="C1829" t="str">
            <v>Grid-Gen</v>
          </cell>
          <cell r="D1829" t="str">
            <v>IHS</v>
          </cell>
        </row>
        <row r="1830">
          <cell r="A1830" t="str">
            <v>EXN_172</v>
          </cell>
          <cell r="B1830" t="str">
            <v>Zouvoul</v>
          </cell>
          <cell r="C1830" t="str">
            <v>Gen-Lithium</v>
          </cell>
          <cell r="D1830" t="str">
            <v>IHS</v>
          </cell>
        </row>
        <row r="1831">
          <cell r="A1831" t="str">
            <v>ADM_127</v>
          </cell>
          <cell r="B1831" t="str">
            <v>Ngaoundéré-Universite-II</v>
          </cell>
          <cell r="C1831" t="str">
            <v>Grid-Gen</v>
          </cell>
          <cell r="D1831" t="str">
            <v>IHS</v>
          </cell>
        </row>
        <row r="1832">
          <cell r="A1832" t="str">
            <v>EXN_171</v>
          </cell>
          <cell r="B1832" t="str">
            <v>Dogba</v>
          </cell>
          <cell r="C1832" t="str">
            <v>Gen-Lithium</v>
          </cell>
          <cell r="D1832" t="str">
            <v>IHS</v>
          </cell>
        </row>
        <row r="1833">
          <cell r="A1833" t="str">
            <v>LIT_509</v>
          </cell>
          <cell r="B1833" t="str">
            <v>KOPONGO</v>
          </cell>
          <cell r="C1833" t="str">
            <v>Grid-Gen</v>
          </cell>
          <cell r="D1833" t="str">
            <v>IHS</v>
          </cell>
        </row>
        <row r="1834">
          <cell r="A1834" t="str">
            <v>NRD_125</v>
          </cell>
          <cell r="B1834" t="str">
            <v>So-Djay</v>
          </cell>
          <cell r="C1834" t="str">
            <v>Solar-Gen</v>
          </cell>
          <cell r="D1834" t="str">
            <v>IHS</v>
          </cell>
        </row>
        <row r="1835">
          <cell r="A1835" t="str">
            <v>LIT_515</v>
          </cell>
          <cell r="B1835" t="str">
            <v>SODIBANGA</v>
          </cell>
          <cell r="C1835" t="str">
            <v>Hybrid Gen</v>
          </cell>
          <cell r="D1835" t="str">
            <v>IHS</v>
          </cell>
        </row>
        <row r="1836">
          <cell r="A1836" t="str">
            <v>LIT_508</v>
          </cell>
          <cell r="B1836" t="str">
            <v>LOGBONG</v>
          </cell>
          <cell r="C1836" t="str">
            <v>Grid-Gen</v>
          </cell>
          <cell r="D1836" t="str">
            <v>IHS</v>
          </cell>
        </row>
        <row r="1837">
          <cell r="A1837" t="str">
            <v>NRD_128</v>
          </cell>
          <cell r="B1837" t="str">
            <v>Djaba</v>
          </cell>
          <cell r="C1837" t="str">
            <v>Gen-Lithium</v>
          </cell>
          <cell r="D1837" t="str">
            <v>IHS</v>
          </cell>
        </row>
        <row r="1838">
          <cell r="A1838" t="str">
            <v>NRD_115</v>
          </cell>
          <cell r="B1838" t="str">
            <v>Gara-Guider</v>
          </cell>
          <cell r="C1838" t="str">
            <v>Gen-Lithium</v>
          </cell>
          <cell r="D1838" t="str">
            <v>IHS</v>
          </cell>
        </row>
        <row r="1839">
          <cell r="A1839" t="str">
            <v>EST_114</v>
          </cell>
          <cell r="B1839" t="str">
            <v>OULI</v>
          </cell>
          <cell r="C1839" t="str">
            <v>Gen Only</v>
          </cell>
          <cell r="D1839" t="str">
            <v>IHS</v>
          </cell>
        </row>
        <row r="1840">
          <cell r="A1840" t="str">
            <v>EXN_186</v>
          </cell>
          <cell r="B1840" t="str">
            <v>MOUDA</v>
          </cell>
          <cell r="C1840" t="str">
            <v>Gen-Lithium</v>
          </cell>
          <cell r="D1840" t="str">
            <v>IHS</v>
          </cell>
        </row>
        <row r="1841">
          <cell r="A1841" t="str">
            <v>NRD_119</v>
          </cell>
          <cell r="B1841" t="str">
            <v>POLI-VILLE</v>
          </cell>
          <cell r="C1841" t="str">
            <v>Grid-Gen</v>
          </cell>
          <cell r="D1841" t="str">
            <v>IHS</v>
          </cell>
        </row>
        <row r="1842">
          <cell r="A1842" t="str">
            <v>NRD_124</v>
          </cell>
          <cell r="B1842" t="str">
            <v>OURO-BÉ</v>
          </cell>
          <cell r="C1842" t="str">
            <v>Grid-Gen-Lithium</v>
          </cell>
          <cell r="D1842" t="str">
            <v>IHS</v>
          </cell>
        </row>
        <row r="1843">
          <cell r="A1843" t="str">
            <v>LIT_445</v>
          </cell>
          <cell r="B1843" t="str">
            <v>NYALLA-III-T0</v>
          </cell>
          <cell r="C1843" t="str">
            <v>Grid-Gen</v>
          </cell>
          <cell r="D1843" t="str">
            <v>IHS</v>
          </cell>
        </row>
        <row r="1844">
          <cell r="A1844" t="str">
            <v>CTR_488</v>
          </cell>
          <cell r="B1844" t="str">
            <v>NSAM-SOFAVINC_T0</v>
          </cell>
          <cell r="C1844" t="str">
            <v>Grid-Gen</v>
          </cell>
          <cell r="D1844" t="str">
            <v>IHS</v>
          </cell>
        </row>
        <row r="1845">
          <cell r="A1845" t="str">
            <v>LIT_506</v>
          </cell>
          <cell r="B1845" t="str">
            <v>SOKELLE</v>
          </cell>
          <cell r="C1845" t="str">
            <v>Gen Only</v>
          </cell>
          <cell r="D1845" t="str">
            <v>IHS</v>
          </cell>
        </row>
        <row r="1846">
          <cell r="A1846" t="str">
            <v>EXN_175</v>
          </cell>
          <cell r="B1846" t="str">
            <v>MOUDE</v>
          </cell>
          <cell r="C1846" t="str">
            <v>Solar-Gen</v>
          </cell>
          <cell r="D1846" t="str">
            <v>IHS</v>
          </cell>
        </row>
        <row r="1847">
          <cell r="A1847" t="str">
            <v>NRD_129</v>
          </cell>
          <cell r="B1847" t="str">
            <v>BOUSSA</v>
          </cell>
          <cell r="C1847" t="str">
            <v>Solar-Gen</v>
          </cell>
          <cell r="D1847" t="str">
            <v>IHS</v>
          </cell>
        </row>
        <row r="1848">
          <cell r="A1848" t="str">
            <v>LIT_151</v>
          </cell>
          <cell r="B1848" t="str">
            <v>BASE ELF NEW</v>
          </cell>
          <cell r="C1848" t="str">
            <v>Grid-Gen</v>
          </cell>
          <cell r="D1848" t="str">
            <v>IHS</v>
          </cell>
        </row>
        <row r="1849">
          <cell r="A1849" t="str">
            <v>LIT_454</v>
          </cell>
          <cell r="B1849" t="str">
            <v>KOTTO EGLISE EPC</v>
          </cell>
          <cell r="C1849" t="str">
            <v>Grid-Gen</v>
          </cell>
          <cell r="D1849" t="str">
            <v>IHS</v>
          </cell>
        </row>
        <row r="1850">
          <cell r="A1850" t="str">
            <v>NRD_122</v>
          </cell>
          <cell r="B1850" t="str">
            <v>DOUROUM</v>
          </cell>
          <cell r="C1850" t="str">
            <v>Grid-Gen</v>
          </cell>
          <cell r="D1850" t="str">
            <v>IHS</v>
          </cell>
        </row>
        <row r="1851">
          <cell r="A1851" t="str">
            <v>CTR_478</v>
          </cell>
          <cell r="B1851" t="str">
            <v>ANGUISSA NEW</v>
          </cell>
          <cell r="C1851" t="str">
            <v>Grid-Gen</v>
          </cell>
          <cell r="D1851" t="str">
            <v>IHS</v>
          </cell>
        </row>
        <row r="1852">
          <cell r="A1852" t="str">
            <v>CTR_479</v>
          </cell>
          <cell r="B1852" t="str">
            <v>MARCHE-ODZA_T0</v>
          </cell>
          <cell r="C1852" t="str">
            <v>Grid-Gen</v>
          </cell>
          <cell r="D1852" t="str">
            <v>IHS</v>
          </cell>
        </row>
        <row r="1853">
          <cell r="A1853" t="str">
            <v>LIT_505</v>
          </cell>
          <cell r="B1853" t="str">
            <v xml:space="preserve">BISSIANG </v>
          </cell>
          <cell r="C1853" t="str">
            <v>Hybrid-Gen-Lithium</v>
          </cell>
          <cell r="D1853" t="str">
            <v>IHS</v>
          </cell>
        </row>
        <row r="1854">
          <cell r="A1854" t="str">
            <v>OST_178</v>
          </cell>
          <cell r="B1854" t="str">
            <v>FOUMBAN-NJINTOUT-II</v>
          </cell>
          <cell r="C1854" t="str">
            <v>Grid-Gen</v>
          </cell>
          <cell r="D1854" t="str">
            <v>IHS</v>
          </cell>
        </row>
        <row r="1855">
          <cell r="A1855" t="str">
            <v>LIT_519</v>
          </cell>
          <cell r="B1855" t="str">
            <v xml:space="preserve">MADJAB </v>
          </cell>
          <cell r="C1855" t="str">
            <v>Hybrid Gen</v>
          </cell>
          <cell r="D1855" t="str">
            <v>IHS</v>
          </cell>
        </row>
        <row r="1856">
          <cell r="A1856" t="str">
            <v>SUD_069</v>
          </cell>
          <cell r="B1856" t="str">
            <v xml:space="preserve">MBILE </v>
          </cell>
          <cell r="C1856" t="str">
            <v>Gen Only</v>
          </cell>
          <cell r="D1856" t="str">
            <v>IHS</v>
          </cell>
        </row>
        <row r="1857">
          <cell r="A1857" t="str">
            <v>LIT_517</v>
          </cell>
          <cell r="B1857" t="str">
            <v xml:space="preserve">BIHAING </v>
          </cell>
          <cell r="C1857" t="str">
            <v>Grid-Gen</v>
          </cell>
          <cell r="D1857" t="str">
            <v>IHS</v>
          </cell>
        </row>
        <row r="1858">
          <cell r="A1858" t="str">
            <v>OST_215</v>
          </cell>
          <cell r="B1858" t="str">
            <v>BATI</v>
          </cell>
          <cell r="C1858" t="str">
            <v>Grid-Gen</v>
          </cell>
          <cell r="D1858" t="str">
            <v>IHS</v>
          </cell>
        </row>
        <row r="1859">
          <cell r="A1859" t="str">
            <v>SUD_070</v>
          </cell>
          <cell r="B1859" t="str">
            <v>ADJAP</v>
          </cell>
          <cell r="C1859" t="str">
            <v>Grid-Gen</v>
          </cell>
          <cell r="D1859" t="str">
            <v>IHS</v>
          </cell>
        </row>
        <row r="1860">
          <cell r="A1860" t="str">
            <v>LIT_456</v>
          </cell>
          <cell r="B1860" t="str">
            <v>EDEA-MBONDANJICK</v>
          </cell>
          <cell r="C1860" t="str">
            <v>Gen-Lithium</v>
          </cell>
          <cell r="D1860" t="str">
            <v>IHS</v>
          </cell>
        </row>
        <row r="1861">
          <cell r="A1861" t="str">
            <v>LIT_514</v>
          </cell>
          <cell r="B1861" t="str">
            <v>NKAN</v>
          </cell>
          <cell r="C1861" t="str">
            <v>Hybrid Gen</v>
          </cell>
          <cell r="D1861" t="str">
            <v>IHS</v>
          </cell>
        </row>
        <row r="1862">
          <cell r="A1862" t="str">
            <v>EST_115</v>
          </cell>
          <cell r="B1862" t="str">
            <v>KIKA</v>
          </cell>
          <cell r="C1862" t="str">
            <v>Solar AER-Hybrid-Gen</v>
          </cell>
          <cell r="D1862" t="str">
            <v>IHS</v>
          </cell>
        </row>
        <row r="1863">
          <cell r="A1863" t="str">
            <v>EST_116</v>
          </cell>
          <cell r="B1863" t="str">
            <v xml:space="preserve">TONGONGANDIMA </v>
          </cell>
          <cell r="C1863" t="str">
            <v>Hybrid Gen</v>
          </cell>
          <cell r="D1863" t="str">
            <v>IHS</v>
          </cell>
        </row>
        <row r="1864">
          <cell r="A1864" t="str">
            <v>LIT_512</v>
          </cell>
          <cell r="B1864" t="str">
            <v>APOUH</v>
          </cell>
          <cell r="C1864" t="str">
            <v>Grid-Gen</v>
          </cell>
          <cell r="D1864" t="str">
            <v>IHS</v>
          </cell>
        </row>
        <row r="1865">
          <cell r="A1865" t="str">
            <v>LIT_513</v>
          </cell>
          <cell r="B1865" t="str">
            <v>POUTKAK</v>
          </cell>
          <cell r="C1865" t="str">
            <v>Grid-Gen</v>
          </cell>
          <cell r="D1865" t="str">
            <v>IHS</v>
          </cell>
        </row>
        <row r="1866">
          <cell r="A1866" t="str">
            <v>CTR_533</v>
          </cell>
          <cell r="B1866" t="str">
            <v>LENGOM</v>
          </cell>
          <cell r="C1866" t="str">
            <v>Grid-Gen-Lithium</v>
          </cell>
          <cell r="D1866" t="str">
            <v>IHS</v>
          </cell>
        </row>
        <row r="1867">
          <cell r="A1867" t="str">
            <v>LIT_507</v>
          </cell>
          <cell r="B1867" t="str">
            <v>SIBONGO</v>
          </cell>
          <cell r="C1867" t="str">
            <v>Grid-Gen</v>
          </cell>
          <cell r="D1867" t="str">
            <v>IHS</v>
          </cell>
        </row>
        <row r="1868">
          <cell r="A1868" t="str">
            <v>LIT_447</v>
          </cell>
          <cell r="B1868" t="str">
            <v>PK 10 II</v>
          </cell>
          <cell r="C1868" t="str">
            <v>Grid-Gen</v>
          </cell>
          <cell r="D1868" t="str">
            <v>IHS</v>
          </cell>
        </row>
        <row r="1869">
          <cell r="A1869" t="str">
            <v>LIT_510</v>
          </cell>
          <cell r="B1869" t="str">
            <v>Kanga</v>
          </cell>
          <cell r="C1869" t="str">
            <v>Grid-Gen</v>
          </cell>
          <cell r="D1869" t="str">
            <v>IHS</v>
          </cell>
        </row>
        <row r="1870">
          <cell r="A1870" t="str">
            <v>NRD_092</v>
          </cell>
          <cell r="B1870" t="str">
            <v>Boudva</v>
          </cell>
          <cell r="C1870" t="str">
            <v>Gen Only</v>
          </cell>
          <cell r="D1870" t="str">
            <v>IHS</v>
          </cell>
        </row>
        <row r="1871">
          <cell r="A1871" t="str">
            <v>CTR_158</v>
          </cell>
          <cell r="B1871" t="str">
            <v>Odza-II</v>
          </cell>
          <cell r="C1871" t="str">
            <v>Grid-Gen</v>
          </cell>
          <cell r="D1871" t="str">
            <v>IHS</v>
          </cell>
        </row>
        <row r="1872">
          <cell r="A1872" t="str">
            <v>CTR_481</v>
          </cell>
          <cell r="B1872" t="str">
            <v>Crf-Mbankolo-IHS</v>
          </cell>
          <cell r="C1872" t="str">
            <v>Grid-Gen</v>
          </cell>
          <cell r="D1872" t="str">
            <v>IHS</v>
          </cell>
        </row>
        <row r="1873">
          <cell r="A1873" t="str">
            <v>LIT_622</v>
          </cell>
          <cell r="B1873" t="str">
            <v>Ndobo 3</v>
          </cell>
          <cell r="C1873" t="str">
            <v>Grid-Gen</v>
          </cell>
          <cell r="D1873" t="str">
            <v>IHS</v>
          </cell>
        </row>
        <row r="1874">
          <cell r="A1874" t="str">
            <v>LIT_621</v>
          </cell>
          <cell r="B1874" t="str">
            <v>Minkwele2</v>
          </cell>
          <cell r="C1874" t="str">
            <v>Grid-Gen</v>
          </cell>
          <cell r="D1874" t="str">
            <v>IHS</v>
          </cell>
        </row>
        <row r="1875">
          <cell r="A1875" t="str">
            <v>CTR_555</v>
          </cell>
          <cell r="B1875" t="str">
            <v>H-Franco</v>
          </cell>
          <cell r="C1875" t="str">
            <v>Grid-Gen</v>
          </cell>
          <cell r="D1875" t="str">
            <v>IHS</v>
          </cell>
        </row>
        <row r="1876">
          <cell r="A1876" t="str">
            <v>LIT_418</v>
          </cell>
          <cell r="B1876" t="str">
            <v>Bberi-Sodiko-II-MTN</v>
          </cell>
          <cell r="C1876" t="str">
            <v>Grid-Gen</v>
          </cell>
          <cell r="D1876" t="str">
            <v>IHS</v>
          </cell>
        </row>
        <row r="1877">
          <cell r="A1877" t="str">
            <v>EST_060</v>
          </cell>
          <cell r="B1877" t="str">
            <v>Bertoua-Mokolo</v>
          </cell>
          <cell r="C1877" t="str">
            <v>Grid-Gen</v>
          </cell>
          <cell r="D1877" t="str">
            <v>IHS</v>
          </cell>
        </row>
        <row r="1878">
          <cell r="A1878" t="str">
            <v>SUD_263</v>
          </cell>
          <cell r="B1878" t="str">
            <v>Ebolowa-SI-MTN</v>
          </cell>
          <cell r="C1878" t="str">
            <v>Grid-Gen</v>
          </cell>
          <cell r="D1878" t="str">
            <v>IHS</v>
          </cell>
        </row>
        <row r="1879">
          <cell r="A1879" t="str">
            <v>CTR_269</v>
          </cell>
          <cell r="B1879" t="str">
            <v>Ekounou-PJ</v>
          </cell>
          <cell r="C1879" t="str">
            <v>Grid-Gen</v>
          </cell>
          <cell r="D1879" t="str">
            <v>IHS</v>
          </cell>
        </row>
        <row r="1880">
          <cell r="A1880" t="str">
            <v>CTR_370</v>
          </cell>
          <cell r="B1880" t="str">
            <v>Emana-MTN</v>
          </cell>
          <cell r="C1880" t="str">
            <v>Grid-Gen</v>
          </cell>
          <cell r="D1880" t="str">
            <v>IHS</v>
          </cell>
        </row>
        <row r="1881">
          <cell r="A1881" t="str">
            <v>CTR_369</v>
          </cell>
          <cell r="B1881" t="str">
            <v>H-ville-MTN</v>
          </cell>
          <cell r="C1881" t="str">
            <v>Grid-Gen</v>
          </cell>
          <cell r="D1881" t="str">
            <v>IHS</v>
          </cell>
        </row>
        <row r="1882">
          <cell r="A1882" t="str">
            <v>CTR_376</v>
          </cell>
          <cell r="B1882" t="str">
            <v>Emombo-1er-Crf-MTN</v>
          </cell>
          <cell r="C1882" t="str">
            <v>Grid-Gen</v>
          </cell>
          <cell r="D1882" t="str">
            <v>IHS</v>
          </cell>
        </row>
        <row r="1883">
          <cell r="A1883" t="str">
            <v>OST_043</v>
          </cell>
          <cell r="B1883" t="str">
            <v>Foumbot-MTN</v>
          </cell>
          <cell r="C1883" t="str">
            <v>Grid-Gen</v>
          </cell>
          <cell r="D1883" t="str">
            <v>IHS</v>
          </cell>
        </row>
        <row r="1884">
          <cell r="A1884" t="str">
            <v>CTR_401</v>
          </cell>
          <cell r="B1884" t="str">
            <v>Lycee-Leclerc-MTN</v>
          </cell>
          <cell r="C1884" t="str">
            <v>Grid-Gen</v>
          </cell>
          <cell r="D1884" t="str">
            <v>IHS</v>
          </cell>
        </row>
        <row r="1885">
          <cell r="A1885" t="str">
            <v>OST_044</v>
          </cell>
          <cell r="B1885" t="str">
            <v>Bamendjou-MTN</v>
          </cell>
          <cell r="C1885" t="str">
            <v>Grid-Gen</v>
          </cell>
          <cell r="D1885" t="str">
            <v>IHS</v>
          </cell>
        </row>
        <row r="1886">
          <cell r="A1886" t="str">
            <v>SUO_061</v>
          </cell>
          <cell r="B1886" t="str">
            <v>Bekoko-MTN</v>
          </cell>
          <cell r="C1886" t="str">
            <v>Grid-Gen</v>
          </cell>
          <cell r="D1886" t="str">
            <v>IHS</v>
          </cell>
        </row>
        <row r="1887">
          <cell r="A1887" t="str">
            <v>EST_069</v>
          </cell>
          <cell r="B1887" t="str">
            <v>Bertoua-ENIA-MTN</v>
          </cell>
          <cell r="C1887" t="str">
            <v>Grid-Gen</v>
          </cell>
          <cell r="D1887" t="str">
            <v>IHS</v>
          </cell>
        </row>
        <row r="1888">
          <cell r="A1888" t="str">
            <v>CTR_193</v>
          </cell>
          <cell r="B1888" t="str">
            <v>Bokito-MTN</v>
          </cell>
          <cell r="C1888" t="str">
            <v>Grid-Gen</v>
          </cell>
          <cell r="D1888" t="str">
            <v>IHS</v>
          </cell>
        </row>
        <row r="1889">
          <cell r="A1889" t="str">
            <v>OST_097</v>
          </cell>
          <cell r="B1889" t="str">
            <v>Dschang-Rectorat-MTN</v>
          </cell>
          <cell r="C1889" t="str">
            <v>Grid-Gen</v>
          </cell>
          <cell r="D1889" t="str">
            <v>IHS</v>
          </cell>
        </row>
        <row r="1890">
          <cell r="A1890" t="str">
            <v>SUD_215</v>
          </cell>
          <cell r="B1890" t="str">
            <v>Fifinda-MTN</v>
          </cell>
          <cell r="C1890" t="str">
            <v>Grid-Gen</v>
          </cell>
          <cell r="D1890" t="str">
            <v>IHS</v>
          </cell>
        </row>
        <row r="1891">
          <cell r="A1891" t="str">
            <v>LIT_259</v>
          </cell>
          <cell r="B1891" t="str">
            <v>Mabanda-MTN</v>
          </cell>
          <cell r="C1891" t="str">
            <v>Grid-Gen</v>
          </cell>
          <cell r="D1891" t="str">
            <v>IHS</v>
          </cell>
        </row>
        <row r="1892">
          <cell r="A1892" t="str">
            <v>ADM_068</v>
          </cell>
          <cell r="B1892" t="str">
            <v>Mayo-darle-MTN</v>
          </cell>
          <cell r="C1892" t="str">
            <v>Gen-Lithium</v>
          </cell>
          <cell r="D1892" t="str">
            <v>IHS</v>
          </cell>
        </row>
        <row r="1893">
          <cell r="A1893" t="str">
            <v>SUD_214</v>
          </cell>
          <cell r="B1893" t="str">
            <v>Mbongouen-MTN</v>
          </cell>
          <cell r="C1893" t="str">
            <v>Grid-Gen</v>
          </cell>
          <cell r="D1893" t="str">
            <v>IHS</v>
          </cell>
        </row>
        <row r="1894">
          <cell r="A1894" t="str">
            <v>CTR_366</v>
          </cell>
          <cell r="B1894" t="str">
            <v>Zamakoe-MTN</v>
          </cell>
          <cell r="C1894" t="str">
            <v>Grid-Gen</v>
          </cell>
          <cell r="D1894" t="str">
            <v>IHS</v>
          </cell>
        </row>
        <row r="1895">
          <cell r="A1895" t="str">
            <v>CTR_305</v>
          </cell>
          <cell r="B1895" t="str">
            <v>Andom-MTN</v>
          </cell>
          <cell r="C1895" t="str">
            <v>Gen-Lithium</v>
          </cell>
          <cell r="D1895" t="str">
            <v>IHS</v>
          </cell>
        </row>
        <row r="1896">
          <cell r="A1896" t="str">
            <v>SUD_236</v>
          </cell>
          <cell r="B1896" t="str">
            <v>Avebe-MTN</v>
          </cell>
          <cell r="C1896" t="str">
            <v>Grid-Gen</v>
          </cell>
          <cell r="D1896" t="str">
            <v>IHS</v>
          </cell>
        </row>
        <row r="1897">
          <cell r="A1897" t="str">
            <v>ADM_032</v>
          </cell>
          <cell r="B1897" t="str">
            <v>Dibi-MTN</v>
          </cell>
          <cell r="C1897" t="str">
            <v>Grid-Gen</v>
          </cell>
          <cell r="D1897" t="str">
            <v>IHS</v>
          </cell>
        </row>
        <row r="1898">
          <cell r="A1898" t="str">
            <v>ADM_067</v>
          </cell>
          <cell r="B1898" t="str">
            <v>Doualayel-MTN</v>
          </cell>
          <cell r="C1898" t="str">
            <v>Gen-Lithium</v>
          </cell>
          <cell r="D1898" t="str">
            <v>IHS</v>
          </cell>
        </row>
        <row r="1899">
          <cell r="A1899" t="str">
            <v>CTR_309</v>
          </cell>
          <cell r="B1899" t="str">
            <v>Ekali-MTN</v>
          </cell>
          <cell r="C1899" t="str">
            <v>Grid-Gen</v>
          </cell>
          <cell r="D1899" t="str">
            <v>IHS</v>
          </cell>
        </row>
        <row r="1900">
          <cell r="A1900" t="str">
            <v>NRD_059</v>
          </cell>
          <cell r="B1900" t="str">
            <v>Gamba-MTN</v>
          </cell>
          <cell r="C1900" t="str">
            <v>Solar-Gen-Lithium</v>
          </cell>
          <cell r="D1900" t="str">
            <v>IHS</v>
          </cell>
        </row>
        <row r="1901">
          <cell r="A1901" t="str">
            <v>EXN_028</v>
          </cell>
          <cell r="B1901" t="str">
            <v>Godola-MTN</v>
          </cell>
          <cell r="C1901" t="str">
            <v>Grid-Gen</v>
          </cell>
          <cell r="D1901" t="str">
            <v>IHS</v>
          </cell>
        </row>
        <row r="1902">
          <cell r="A1902" t="str">
            <v>NRD_058</v>
          </cell>
          <cell r="B1902" t="str">
            <v>Guidjiba-MTN</v>
          </cell>
          <cell r="C1902" t="str">
            <v>Solar-Gen-Lithium</v>
          </cell>
          <cell r="D1902" t="str">
            <v>IHS</v>
          </cell>
        </row>
        <row r="1903">
          <cell r="A1903" t="str">
            <v>SUD_255</v>
          </cell>
          <cell r="B1903" t="str">
            <v>Ke-Eke-MTN</v>
          </cell>
          <cell r="C1903" t="str">
            <v>Grid-Gen</v>
          </cell>
          <cell r="D1903" t="str">
            <v>IHS</v>
          </cell>
        </row>
        <row r="1904">
          <cell r="A1904" t="str">
            <v>ADM_064</v>
          </cell>
          <cell r="B1904" t="str">
            <v>Koba-MTN</v>
          </cell>
          <cell r="C1904" t="str">
            <v>Gen-Lithium</v>
          </cell>
          <cell r="D1904" t="str">
            <v>IHS</v>
          </cell>
        </row>
        <row r="1905">
          <cell r="A1905" t="str">
            <v>ADM_029</v>
          </cell>
          <cell r="B1905" t="str">
            <v>Mboulai-MTN</v>
          </cell>
          <cell r="C1905" t="str">
            <v>Grid-Gen</v>
          </cell>
          <cell r="D1905" t="str">
            <v>IHS</v>
          </cell>
        </row>
        <row r="1906">
          <cell r="A1906" t="str">
            <v>ADM_054</v>
          </cell>
          <cell r="B1906" t="str">
            <v>Meidjamba-MTN</v>
          </cell>
          <cell r="C1906" t="str">
            <v>Gen-Lithium</v>
          </cell>
          <cell r="D1906" t="str">
            <v>IHS</v>
          </cell>
        </row>
        <row r="1907">
          <cell r="A1907" t="str">
            <v>CTR_306</v>
          </cell>
          <cell r="B1907" t="str">
            <v>Mengang-MTN</v>
          </cell>
          <cell r="C1907" t="str">
            <v>Grid-Gen</v>
          </cell>
          <cell r="D1907" t="str">
            <v>IHS</v>
          </cell>
        </row>
        <row r="1908">
          <cell r="A1908" t="str">
            <v>CTR_307</v>
          </cell>
          <cell r="B1908" t="str">
            <v>Miende-MTN</v>
          </cell>
          <cell r="C1908" t="str">
            <v>Grid-Gen</v>
          </cell>
          <cell r="D1908" t="str">
            <v>IHS</v>
          </cell>
        </row>
        <row r="1909">
          <cell r="A1909" t="str">
            <v>LIT_239</v>
          </cell>
          <cell r="B1909" t="str">
            <v>Nkondjock-MTN</v>
          </cell>
          <cell r="C1909" t="str">
            <v>Grid-Gen</v>
          </cell>
          <cell r="D1909" t="str">
            <v>IHS</v>
          </cell>
        </row>
        <row r="1910">
          <cell r="A1910" t="str">
            <v>LIT_288</v>
          </cell>
          <cell r="B1910" t="str">
            <v>Nkong-8Bis-MTN</v>
          </cell>
          <cell r="C1910" t="str">
            <v>Grid-Gen</v>
          </cell>
          <cell r="D1910" t="str">
            <v>IHS</v>
          </cell>
        </row>
        <row r="1911">
          <cell r="A1911" t="str">
            <v>CTR_298</v>
          </cell>
          <cell r="B1911" t="str">
            <v>Olounou-MTN</v>
          </cell>
          <cell r="C1911" t="str">
            <v>Grid-Gen-Lithium</v>
          </cell>
          <cell r="D1911" t="str">
            <v>IHS</v>
          </cell>
        </row>
        <row r="1912">
          <cell r="A1912" t="str">
            <v>ADM_030</v>
          </cell>
          <cell r="B1912" t="str">
            <v>Soukounga-MTN</v>
          </cell>
          <cell r="C1912" t="str">
            <v>Grid-Gen</v>
          </cell>
          <cell r="D1912" t="str">
            <v>IHS</v>
          </cell>
        </row>
        <row r="1913">
          <cell r="A1913" t="str">
            <v>CTR_365</v>
          </cell>
          <cell r="B1913" t="str">
            <v>Afambassi-MTN</v>
          </cell>
          <cell r="C1913" t="str">
            <v>Gen-Lithium</v>
          </cell>
          <cell r="D1913" t="str">
            <v>IHS</v>
          </cell>
        </row>
        <row r="1914">
          <cell r="A1914" t="str">
            <v>CTR_304</v>
          </cell>
          <cell r="B1914" t="str">
            <v>Biba-MTN</v>
          </cell>
          <cell r="C1914" t="str">
            <v>Grid-Gen</v>
          </cell>
          <cell r="D1914" t="str">
            <v>IHS</v>
          </cell>
        </row>
        <row r="1915">
          <cell r="A1915" t="str">
            <v>NRD_027</v>
          </cell>
          <cell r="B1915" t="str">
            <v>Bidzar-MTN</v>
          </cell>
          <cell r="C1915" t="str">
            <v>Gen Only</v>
          </cell>
          <cell r="D1915" t="str">
            <v>IHS</v>
          </cell>
        </row>
        <row r="1916">
          <cell r="A1916" t="str">
            <v>SUD_232</v>
          </cell>
          <cell r="B1916" t="str">
            <v>Bikoula-MTN</v>
          </cell>
          <cell r="C1916" t="str">
            <v>Gen-Lithium</v>
          </cell>
          <cell r="D1916" t="str">
            <v>IHS</v>
          </cell>
        </row>
        <row r="1917">
          <cell r="A1917" t="str">
            <v>EST_076</v>
          </cell>
          <cell r="B1917" t="str">
            <v>Diang-MTN</v>
          </cell>
          <cell r="C1917" t="str">
            <v>Grid-Gen</v>
          </cell>
          <cell r="D1917" t="str">
            <v>IHS</v>
          </cell>
        </row>
        <row r="1918">
          <cell r="A1918" t="str">
            <v>SUD_231</v>
          </cell>
          <cell r="B1918" t="str">
            <v>Djoum-CIFAN</v>
          </cell>
          <cell r="C1918" t="str">
            <v>Grid-Gen-Lithium</v>
          </cell>
          <cell r="D1918" t="str">
            <v>IHS</v>
          </cell>
        </row>
        <row r="1919">
          <cell r="A1919" t="str">
            <v>OST_116</v>
          </cell>
          <cell r="B1919" t="str">
            <v>Doumofe-MTN</v>
          </cell>
          <cell r="C1919" t="str">
            <v>Solar-Gen-Lithium</v>
          </cell>
          <cell r="D1919" t="str">
            <v>IHS</v>
          </cell>
        </row>
        <row r="1920">
          <cell r="A1920" t="str">
            <v>EST_084</v>
          </cell>
          <cell r="B1920" t="str">
            <v>Fio-MTN</v>
          </cell>
          <cell r="C1920" t="str">
            <v>Grid-Gen-Lithium</v>
          </cell>
          <cell r="D1920" t="str">
            <v>IHS</v>
          </cell>
        </row>
        <row r="1921">
          <cell r="A1921" t="str">
            <v>OST_128</v>
          </cell>
          <cell r="B1921" t="str">
            <v>Foumban-Lycee-MTN</v>
          </cell>
          <cell r="C1921" t="str">
            <v>Grid-Gen</v>
          </cell>
          <cell r="D1921" t="str">
            <v>IHS</v>
          </cell>
        </row>
        <row r="1922">
          <cell r="A1922" t="str">
            <v>EST_064</v>
          </cell>
          <cell r="B1922" t="str">
            <v>Garga-Salari-MTN</v>
          </cell>
          <cell r="C1922" t="str">
            <v>Solar-Gen-Lithium</v>
          </cell>
          <cell r="D1922" t="str">
            <v>IHS</v>
          </cell>
        </row>
        <row r="1923">
          <cell r="A1923" t="str">
            <v>NRD_035</v>
          </cell>
          <cell r="B1923" t="str">
            <v>Gra-Plateau-MTN</v>
          </cell>
          <cell r="C1923" t="str">
            <v>Grid-Gen</v>
          </cell>
          <cell r="D1923" t="str">
            <v>IHS</v>
          </cell>
        </row>
        <row r="1924">
          <cell r="A1924" t="str">
            <v>EXN_026</v>
          </cell>
          <cell r="B1924" t="str">
            <v>Katoual-MTN</v>
          </cell>
          <cell r="C1924" t="str">
            <v>Grid-Gen</v>
          </cell>
          <cell r="D1924" t="str">
            <v>IHS</v>
          </cell>
        </row>
        <row r="1925">
          <cell r="A1925" t="str">
            <v>EXN_104</v>
          </cell>
          <cell r="B1925" t="str">
            <v>kolofata-MTN</v>
          </cell>
          <cell r="C1925" t="str">
            <v>Vandalized</v>
          </cell>
          <cell r="D1925" t="str">
            <v>IHS</v>
          </cell>
        </row>
        <row r="1926">
          <cell r="A1926" t="str">
            <v>EXN_043</v>
          </cell>
          <cell r="B1926" t="str">
            <v>Koza-MTN</v>
          </cell>
          <cell r="C1926" t="str">
            <v>Grid-Gen</v>
          </cell>
          <cell r="D1926" t="str">
            <v>IHS</v>
          </cell>
        </row>
        <row r="1927">
          <cell r="A1927" t="str">
            <v>EST_063</v>
          </cell>
          <cell r="B1927" t="str">
            <v>Letta-MTN</v>
          </cell>
          <cell r="C1927" t="str">
            <v>Solar-Gen</v>
          </cell>
          <cell r="D1927" t="str">
            <v>IHS</v>
          </cell>
        </row>
        <row r="1928">
          <cell r="A1928" t="str">
            <v>ADM_066</v>
          </cell>
          <cell r="B1928" t="str">
            <v>Lewa-MTN</v>
          </cell>
          <cell r="C1928" t="str">
            <v>Gen-Lithium</v>
          </cell>
          <cell r="D1928" t="str">
            <v>IHS</v>
          </cell>
        </row>
        <row r="1929">
          <cell r="A1929" t="str">
            <v>ADM_065</v>
          </cell>
          <cell r="B1929" t="str">
            <v>Likok-MTN</v>
          </cell>
          <cell r="C1929" t="str">
            <v>Gen-Lithium</v>
          </cell>
          <cell r="D1929" t="str">
            <v>IHS</v>
          </cell>
        </row>
        <row r="1930">
          <cell r="A1930" t="str">
            <v>EST_083</v>
          </cell>
          <cell r="B1930" t="str">
            <v>Lom-Pangar-MTN</v>
          </cell>
          <cell r="C1930" t="str">
            <v>Grid-Gen-Lithium</v>
          </cell>
          <cell r="D1930" t="str">
            <v>IHS</v>
          </cell>
        </row>
        <row r="1931">
          <cell r="A1931" t="str">
            <v>CTR_406</v>
          </cell>
          <cell r="B1931" t="str">
            <v>Mbimbim-MTN</v>
          </cell>
          <cell r="C1931" t="str">
            <v>Solar-Gen</v>
          </cell>
          <cell r="D1931" t="str">
            <v>IHS</v>
          </cell>
        </row>
        <row r="1932">
          <cell r="A1932" t="str">
            <v>ADM_062</v>
          </cell>
          <cell r="B1932" t="str">
            <v>Meidougou-MTN</v>
          </cell>
          <cell r="C1932" t="str">
            <v>Grid-Gen-Lithium</v>
          </cell>
          <cell r="D1932" t="str">
            <v>IHS</v>
          </cell>
        </row>
        <row r="1933">
          <cell r="A1933" t="str">
            <v>SUD_246</v>
          </cell>
          <cell r="B1933" t="str">
            <v>Mintom-MTN</v>
          </cell>
          <cell r="C1933" t="str">
            <v>Solar-Gen-Lithium</v>
          </cell>
          <cell r="D1933" t="str">
            <v>IHS</v>
          </cell>
        </row>
        <row r="1934">
          <cell r="A1934" t="str">
            <v>EST_061</v>
          </cell>
          <cell r="B1934" t="str">
            <v>Mombal-MTN</v>
          </cell>
          <cell r="C1934" t="str">
            <v>Solar-Gen</v>
          </cell>
          <cell r="D1934" t="str">
            <v>IHS</v>
          </cell>
        </row>
        <row r="1935">
          <cell r="A1935" t="str">
            <v>EST_062</v>
          </cell>
          <cell r="B1935" t="str">
            <v>Motcheboum</v>
          </cell>
          <cell r="C1935" t="str">
            <v>Grid-Gen</v>
          </cell>
          <cell r="D1935" t="str">
            <v>IHS</v>
          </cell>
        </row>
        <row r="1936">
          <cell r="A1936" t="str">
            <v>SUD_237</v>
          </cell>
          <cell r="B1936" t="str">
            <v>Mvoutessi-MTN</v>
          </cell>
          <cell r="C1936" t="str">
            <v>Grid-Hybrid-Gen</v>
          </cell>
          <cell r="D1936" t="str">
            <v>IHS</v>
          </cell>
        </row>
        <row r="1937">
          <cell r="A1937" t="str">
            <v>EST_041</v>
          </cell>
          <cell r="B1937" t="str">
            <v>Ndelele-MTN</v>
          </cell>
          <cell r="C1937" t="str">
            <v>Solar-Gen-Lithium</v>
          </cell>
          <cell r="D1937" t="str">
            <v>IHS</v>
          </cell>
        </row>
        <row r="1938">
          <cell r="A1938" t="str">
            <v>CTR_363</v>
          </cell>
          <cell r="B1938" t="str">
            <v>Ndjore-Luxe-MTN</v>
          </cell>
          <cell r="C1938" t="str">
            <v>Grid-Gen</v>
          </cell>
          <cell r="D1938" t="str">
            <v>IHS</v>
          </cell>
        </row>
        <row r="1939">
          <cell r="A1939" t="str">
            <v>EST_043</v>
          </cell>
          <cell r="B1939" t="str">
            <v>Ngola-MTN</v>
          </cell>
          <cell r="C1939" t="str">
            <v>Solar-Gen-Lithium</v>
          </cell>
          <cell r="D1939" t="str">
            <v>IHS</v>
          </cell>
        </row>
        <row r="1940">
          <cell r="A1940" t="str">
            <v>EST_067</v>
          </cell>
          <cell r="B1940" t="str">
            <v>Ngoulemakong-MTN</v>
          </cell>
          <cell r="C1940" t="str">
            <v>Hybrid-Gen-Lithium</v>
          </cell>
          <cell r="D1940" t="str">
            <v>IHS</v>
          </cell>
        </row>
        <row r="1941">
          <cell r="A1941" t="str">
            <v>CTR_367</v>
          </cell>
          <cell r="B1941" t="str">
            <v>Ngoum-II-MTN</v>
          </cell>
          <cell r="C1941" t="str">
            <v>Solar-Gen-Lithium</v>
          </cell>
          <cell r="D1941" t="str">
            <v>IHS</v>
          </cell>
        </row>
        <row r="1942">
          <cell r="A1942" t="str">
            <v>EST_077</v>
          </cell>
          <cell r="B1942" t="str">
            <v>Nguem-MTN</v>
          </cell>
          <cell r="C1942" t="str">
            <v>Grid-Gen</v>
          </cell>
          <cell r="D1942" t="str">
            <v>IHS</v>
          </cell>
        </row>
        <row r="1943">
          <cell r="A1943" t="str">
            <v>OST_048</v>
          </cell>
          <cell r="B1943" t="str">
            <v>Bambit-MTN</v>
          </cell>
          <cell r="C1943" t="str">
            <v>Grid-Gen</v>
          </cell>
          <cell r="D1943" t="str">
            <v>IHS</v>
          </cell>
        </row>
        <row r="1944">
          <cell r="A1944" t="str">
            <v>EST_052</v>
          </cell>
          <cell r="B1944" t="str">
            <v>Bertoua-Bonis-MTN</v>
          </cell>
          <cell r="C1944" t="str">
            <v>Grid-Gen</v>
          </cell>
          <cell r="D1944" t="str">
            <v>IHS</v>
          </cell>
        </row>
        <row r="1945">
          <cell r="A1945" t="str">
            <v>SUD_239</v>
          </cell>
          <cell r="B1945" t="str">
            <v>Kpwang-MTN</v>
          </cell>
          <cell r="C1945" t="str">
            <v>Grid-Gen</v>
          </cell>
          <cell r="D1945" t="str">
            <v>IHS</v>
          </cell>
        </row>
        <row r="1946">
          <cell r="A1946" t="str">
            <v>EST_042</v>
          </cell>
          <cell r="B1946" t="str">
            <v>Lokomo-MTN</v>
          </cell>
          <cell r="C1946" t="str">
            <v>Grid-Gen</v>
          </cell>
          <cell r="D1946" t="str">
            <v>IHS</v>
          </cell>
        </row>
        <row r="1947">
          <cell r="A1947" t="str">
            <v>SUD_235</v>
          </cell>
          <cell r="B1947" t="str">
            <v>Memiam-MTN</v>
          </cell>
          <cell r="C1947" t="str">
            <v>Grid-Gen</v>
          </cell>
          <cell r="D1947" t="str">
            <v>IHS</v>
          </cell>
        </row>
        <row r="1948">
          <cell r="A1948" t="str">
            <v>CTR_349</v>
          </cell>
          <cell r="B1948" t="str">
            <v>Ayoumgong-MTN</v>
          </cell>
          <cell r="C1948" t="str">
            <v>Grid-Gen</v>
          </cell>
          <cell r="D1948" t="str">
            <v>IHS</v>
          </cell>
        </row>
        <row r="1949">
          <cell r="A1949" t="str">
            <v>EST_070</v>
          </cell>
          <cell r="B1949" t="str">
            <v>Batouri-Kako-MTN</v>
          </cell>
          <cell r="C1949" t="str">
            <v>Grid-Gen</v>
          </cell>
          <cell r="D1949" t="str">
            <v>IHS</v>
          </cell>
        </row>
        <row r="1950">
          <cell r="A1950" t="str">
            <v>CTR_364</v>
          </cell>
          <cell r="B1950" t="str">
            <v>Bayomen-Kalong-MTN</v>
          </cell>
          <cell r="C1950" t="str">
            <v>Gen-Lithium</v>
          </cell>
          <cell r="D1950" t="str">
            <v>IHS</v>
          </cell>
        </row>
        <row r="1951">
          <cell r="A1951" t="str">
            <v>CTR_223</v>
          </cell>
          <cell r="B1951" t="str">
            <v>Botatango-MTN</v>
          </cell>
          <cell r="C1951" t="str">
            <v>Solar-Gen</v>
          </cell>
          <cell r="D1951" t="str">
            <v>IHS</v>
          </cell>
        </row>
        <row r="1952">
          <cell r="A1952" t="str">
            <v>SUD_233</v>
          </cell>
          <cell r="B1952" t="str">
            <v>Boulou-MTN</v>
          </cell>
          <cell r="C1952" t="str">
            <v>Gen-Lithium</v>
          </cell>
          <cell r="D1952" t="str">
            <v>IHS</v>
          </cell>
        </row>
        <row r="1953">
          <cell r="A1953" t="str">
            <v>CTR_286</v>
          </cell>
          <cell r="B1953" t="str">
            <v>Boumnyebel-MTN</v>
          </cell>
          <cell r="C1953" t="str">
            <v>Grid-Gen</v>
          </cell>
          <cell r="D1953" t="str">
            <v>IHS</v>
          </cell>
        </row>
        <row r="1954">
          <cell r="A1954" t="str">
            <v>ADM_045</v>
          </cell>
          <cell r="B1954" t="str">
            <v>Dobiri-MTN</v>
          </cell>
          <cell r="C1954" t="str">
            <v>Solar-Gen</v>
          </cell>
          <cell r="D1954" t="str">
            <v>IHS</v>
          </cell>
        </row>
        <row r="1955">
          <cell r="A1955" t="str">
            <v>SUD_251</v>
          </cell>
          <cell r="B1955" t="str">
            <v>Essang-Mvout-MTN</v>
          </cell>
          <cell r="C1955" t="str">
            <v>Gen-Lithium</v>
          </cell>
          <cell r="D1955" t="str">
            <v>IHS</v>
          </cell>
        </row>
        <row r="1956">
          <cell r="A1956" t="str">
            <v>CTR_230</v>
          </cell>
          <cell r="B1956" t="str">
            <v>Ezezang-MTN</v>
          </cell>
          <cell r="C1956" t="str">
            <v>Gen Only</v>
          </cell>
          <cell r="D1956" t="str">
            <v>IHS</v>
          </cell>
        </row>
        <row r="1957">
          <cell r="A1957" t="str">
            <v>ADM_063</v>
          </cell>
          <cell r="B1957" t="str">
            <v>Febadi-MTN</v>
          </cell>
          <cell r="C1957" t="str">
            <v>Solar-Gen</v>
          </cell>
          <cell r="D1957" t="str">
            <v>IHS</v>
          </cell>
        </row>
        <row r="1958">
          <cell r="A1958" t="str">
            <v>EXN_029</v>
          </cell>
          <cell r="B1958" t="str">
            <v>Makalingai-MTN</v>
          </cell>
          <cell r="C1958" t="str">
            <v>Grid-Gen</v>
          </cell>
          <cell r="D1958" t="str">
            <v>IHS</v>
          </cell>
        </row>
        <row r="1959">
          <cell r="A1959" t="str">
            <v>CTR_360</v>
          </cell>
          <cell r="B1959" t="str">
            <v>Makoda-MTN</v>
          </cell>
          <cell r="C1959" t="str">
            <v>Gen-Lithium</v>
          </cell>
          <cell r="D1959" t="str">
            <v>IHS</v>
          </cell>
        </row>
        <row r="1960">
          <cell r="A1960" t="str">
            <v>CTR_222</v>
          </cell>
          <cell r="B1960" t="str">
            <v>Mbankomo-MTN</v>
          </cell>
          <cell r="C1960" t="str">
            <v>Grid-Gen</v>
          </cell>
          <cell r="D1960" t="str">
            <v>IHS</v>
          </cell>
        </row>
        <row r="1961">
          <cell r="A1961" t="str">
            <v>EXN_027</v>
          </cell>
          <cell r="B1961" t="str">
            <v>Moutourwa-MTN</v>
          </cell>
          <cell r="C1961" t="str">
            <v>Grid-Gen</v>
          </cell>
          <cell r="D1961" t="str">
            <v>IHS</v>
          </cell>
        </row>
        <row r="1962">
          <cell r="A1962" t="str">
            <v>OST_115</v>
          </cell>
          <cell r="B1962" t="str">
            <v>Pangari-MTN</v>
          </cell>
          <cell r="C1962" t="str">
            <v>Solar-Gen-Lithium</v>
          </cell>
          <cell r="D1962" t="str">
            <v>IHS</v>
          </cell>
        </row>
        <row r="1963">
          <cell r="A1963" t="str">
            <v>EST_040</v>
          </cell>
          <cell r="B1963" t="str">
            <v>Tikondi-MTN</v>
          </cell>
          <cell r="C1963" t="str">
            <v>Grid-Gen</v>
          </cell>
          <cell r="D1963" t="str">
            <v>IHS</v>
          </cell>
        </row>
        <row r="1964">
          <cell r="A1964" t="str">
            <v>SUD_238</v>
          </cell>
          <cell r="B1964" t="str">
            <v>Abouta-MTN</v>
          </cell>
          <cell r="C1964" t="str">
            <v>Solar-Grid-Gen-Lithium</v>
          </cell>
          <cell r="D1964" t="str">
            <v>IHS</v>
          </cell>
        </row>
        <row r="1965">
          <cell r="A1965" t="str">
            <v>SUD_248</v>
          </cell>
          <cell r="B1965" t="str">
            <v>Koungoulou-MTN</v>
          </cell>
          <cell r="C1965" t="str">
            <v>Gen-Lithium</v>
          </cell>
          <cell r="D1965" t="str">
            <v>IHS</v>
          </cell>
        </row>
        <row r="1966">
          <cell r="A1966" t="str">
            <v>SUD_247</v>
          </cell>
          <cell r="B1966" t="str">
            <v>Messam-MTN</v>
          </cell>
          <cell r="C1966" t="str">
            <v>Gen-Lithium</v>
          </cell>
          <cell r="D1966" t="str">
            <v>IHS</v>
          </cell>
        </row>
        <row r="1967">
          <cell r="A1967" t="str">
            <v>CTR_405</v>
          </cell>
          <cell r="B1967" t="str">
            <v>Ossombe-MTN</v>
          </cell>
          <cell r="C1967" t="str">
            <v>Gen-Lithium</v>
          </cell>
          <cell r="D1967" t="str">
            <v>IHS</v>
          </cell>
        </row>
        <row r="1968">
          <cell r="A1968"/>
          <cell r="B1968" t="str">
            <v>Akom centre hill</v>
          </cell>
          <cell r="C1968" t="str">
            <v>Hybrid Gen</v>
          </cell>
          <cell r="D1968" t="str">
            <v>IHS</v>
          </cell>
        </row>
        <row r="1969">
          <cell r="A1969" t="str">
            <v>CTR_856</v>
          </cell>
          <cell r="B1969" t="str">
            <v>DZENG</v>
          </cell>
          <cell r="C1969" t="str">
            <v>Grid-Gen</v>
          </cell>
          <cell r="D1969" t="str">
            <v>IHS</v>
          </cell>
        </row>
        <row r="1970">
          <cell r="A1970" t="str">
            <v>OST_308</v>
          </cell>
          <cell r="B1970" t="str">
            <v>Famkeu</v>
          </cell>
          <cell r="C1970" t="str">
            <v>Grid-Gen</v>
          </cell>
          <cell r="D1970" t="str">
            <v>IHS</v>
          </cell>
        </row>
        <row r="1971">
          <cell r="A1971" t="str">
            <v>LIT_764</v>
          </cell>
          <cell r="B1971" t="str">
            <v>Kola</v>
          </cell>
          <cell r="C1971" t="str">
            <v>Grid-Gen</v>
          </cell>
          <cell r="D1971" t="str">
            <v>IHS</v>
          </cell>
        </row>
        <row r="1972">
          <cell r="A1972" t="str">
            <v>SUD_113</v>
          </cell>
          <cell r="B1972" t="str">
            <v>Mokom</v>
          </cell>
          <cell r="C1972" t="str">
            <v>Gen-Lithium</v>
          </cell>
          <cell r="D1972" t="str">
            <v>IHS</v>
          </cell>
        </row>
        <row r="1973">
          <cell r="A1973" t="str">
            <v> EST_152</v>
          </cell>
          <cell r="B1973" t="str">
            <v>Bertoua Hopital</v>
          </cell>
          <cell r="C1973" t="str">
            <v>Grid-Gen</v>
          </cell>
          <cell r="D1973" t="str">
            <v>IHS</v>
          </cell>
        </row>
        <row r="1974">
          <cell r="A1974" t="str">
            <v> SUD_125</v>
          </cell>
          <cell r="B1974" t="str">
            <v>Bidou</v>
          </cell>
          <cell r="C1974" t="str">
            <v>Hybrid Gen</v>
          </cell>
          <cell r="D1974" t="str">
            <v>IHS</v>
          </cell>
        </row>
        <row r="1975">
          <cell r="A1975" t="str">
            <v>EXN_140</v>
          </cell>
          <cell r="B1975" t="str">
            <v>Mokolo Djimeta</v>
          </cell>
          <cell r="C1975" t="str">
            <v>Grid-Gen</v>
          </cell>
          <cell r="D1975" t="str">
            <v>IHS</v>
          </cell>
        </row>
        <row r="1976">
          <cell r="A1976" t="str">
            <v>SUO_249 </v>
          </cell>
          <cell r="B1976" t="str">
            <v>Bakwele</v>
          </cell>
          <cell r="C1976"/>
          <cell r="D1976" t="str">
            <v>IHS</v>
          </cell>
        </row>
        <row r="1977">
          <cell r="A1977" t="str">
            <v>ADM_178 </v>
          </cell>
          <cell r="B1977" t="str">
            <v>Bon-Marche</v>
          </cell>
          <cell r="C1977"/>
          <cell r="D1977" t="str">
            <v>IHS</v>
          </cell>
        </row>
        <row r="1978">
          <cell r="A1978" t="str">
            <v>EXN_265 </v>
          </cell>
          <cell r="B1978" t="str">
            <v>Datchieka</v>
          </cell>
          <cell r="C1978"/>
          <cell r="D1978" t="str">
            <v>IHS</v>
          </cell>
        </row>
        <row r="1979">
          <cell r="A1979" t="str">
            <v>ADM_187 </v>
          </cell>
          <cell r="B1979" t="str">
            <v>Djoa</v>
          </cell>
          <cell r="C1979"/>
          <cell r="D1979" t="str">
            <v>IHS</v>
          </cell>
        </row>
        <row r="1980">
          <cell r="A1980" t="str">
            <v>EST_155 </v>
          </cell>
          <cell r="B1980" t="str">
            <v>Paki</v>
          </cell>
          <cell r="C1980"/>
          <cell r="D1980" t="str">
            <v>IHS</v>
          </cell>
        </row>
        <row r="1981">
          <cell r="A1981" t="str">
            <v>ADM_140 </v>
          </cell>
          <cell r="B1981" t="str">
            <v>TEKEL</v>
          </cell>
          <cell r="C1981"/>
          <cell r="D1981" t="str">
            <v>IHS</v>
          </cell>
        </row>
        <row r="1982">
          <cell r="A1982" t="str">
            <v>CTR_910</v>
          </cell>
          <cell r="B1982" t="str">
            <v>Zili Nkoteng</v>
          </cell>
          <cell r="C1982"/>
          <cell r="D1982" t="str">
            <v>IHS</v>
          </cell>
        </row>
        <row r="1983">
          <cell r="A1983" t="str">
            <v>CTR_909 </v>
          </cell>
          <cell r="B1983" t="str">
            <v>Minkama</v>
          </cell>
          <cell r="C1983"/>
          <cell r="D1983" t="str">
            <v>IHS</v>
          </cell>
        </row>
        <row r="1984">
          <cell r="A1984" t="str">
            <v>OST_322 </v>
          </cell>
          <cell r="B1984" t="str">
            <v>Basseu-MTN</v>
          </cell>
          <cell r="C1984"/>
          <cell r="D1984" t="str">
            <v>IHS</v>
          </cell>
        </row>
        <row r="1985">
          <cell r="A1985" t="str">
            <v>LIT_790 </v>
          </cell>
          <cell r="B1985" t="str">
            <v>Bomono Ba Mbengue</v>
          </cell>
          <cell r="C1985"/>
          <cell r="D1985" t="str">
            <v>IHS</v>
          </cell>
        </row>
        <row r="1986">
          <cell r="A1986" t="str">
            <v>CTR_911 </v>
          </cell>
          <cell r="B1986" t="str">
            <v>Nkolfon Cimencam</v>
          </cell>
          <cell r="C1986"/>
          <cell r="D1986" t="str">
            <v>IHS</v>
          </cell>
        </row>
        <row r="1987">
          <cell r="A1987" t="str">
            <v>SUD_110 </v>
          </cell>
          <cell r="B1987" t="str">
            <v>Mbpikiliki</v>
          </cell>
          <cell r="C1987"/>
          <cell r="D1987" t="str">
            <v>IHS</v>
          </cell>
        </row>
        <row r="1988">
          <cell r="A1988" t="str">
            <v>LIT_789 </v>
          </cell>
          <cell r="B1988" t="str">
            <v>Mbanga Mouyouka</v>
          </cell>
          <cell r="C1988"/>
          <cell r="D1988" t="str">
            <v>IHS</v>
          </cell>
        </row>
        <row r="1989">
          <cell r="A1989" t="str">
            <v> SUD_138</v>
          </cell>
          <cell r="B1989" t="str">
            <v>Evelessi</v>
          </cell>
          <cell r="C1989"/>
          <cell r="D1989" t="str">
            <v>IHS</v>
          </cell>
        </row>
        <row r="1990">
          <cell r="A1990" t="str">
            <v>EST_154 </v>
          </cell>
          <cell r="B1990" t="str">
            <v>Borongo</v>
          </cell>
          <cell r="C1990"/>
          <cell r="D1990" t="str">
            <v>IHS</v>
          </cell>
        </row>
        <row r="1991">
          <cell r="A1991" t="str">
            <v>EST_156 </v>
          </cell>
          <cell r="B1991" t="str">
            <v>GAROUA BOULAI SABAL</v>
          </cell>
          <cell r="C1991"/>
          <cell r="D1991" t="str">
            <v>IHS</v>
          </cell>
        </row>
        <row r="1992">
          <cell r="A1992" t="str">
            <v>SUO_143 </v>
          </cell>
          <cell r="B1992" t="str">
            <v>Besingi</v>
          </cell>
          <cell r="C1992"/>
          <cell r="D1992" t="str">
            <v>IHS</v>
          </cell>
        </row>
        <row r="1993">
          <cell r="A1993" t="str">
            <v>NRO_081</v>
          </cell>
          <cell r="B1993" t="str">
            <v>Njinikom</v>
          </cell>
          <cell r="C1993" t="str">
            <v>Grid-Gen</v>
          </cell>
          <cell r="D1993" t="str">
            <v>IHS</v>
          </cell>
        </row>
        <row r="1994">
          <cell r="A1994" t="str">
            <v>NRO_032</v>
          </cell>
          <cell r="B1994" t="str">
            <v>Belo</v>
          </cell>
          <cell r="C1994" t="str">
            <v>Grid-Gen</v>
          </cell>
          <cell r="D1994" t="str">
            <v>IHS</v>
          </cell>
        </row>
        <row r="1995">
          <cell r="A1995" t="str">
            <v>SUO_100</v>
          </cell>
          <cell r="B1995" t="str">
            <v>Ossing</v>
          </cell>
          <cell r="C1995" t="str">
            <v>Hybrid Gen</v>
          </cell>
          <cell r="D1995" t="str">
            <v>IHS</v>
          </cell>
        </row>
        <row r="1996">
          <cell r="A1996" t="str">
            <v>NRO_253</v>
          </cell>
          <cell r="B1996" t="str">
            <v>Bamenda Catholic Church</v>
          </cell>
          <cell r="C1996" t="str">
            <v>Grid-Gen</v>
          </cell>
          <cell r="D1996" t="str">
            <v>IHS</v>
          </cell>
        </row>
        <row r="1997">
          <cell r="A1997" t="str">
            <v>NRO_070</v>
          </cell>
          <cell r="B1997" t="str">
            <v>Bamenda Meta Quater</v>
          </cell>
          <cell r="C1997" t="str">
            <v>Grid-Gen</v>
          </cell>
          <cell r="D1997" t="str">
            <v>IHS</v>
          </cell>
        </row>
        <row r="1998">
          <cell r="A1998" t="str">
            <v>NRO_221</v>
          </cell>
          <cell r="B1998" t="str">
            <v>Ndamukong street</v>
          </cell>
          <cell r="C1998" t="str">
            <v>Grid-Gen</v>
          </cell>
          <cell r="D1998" t="str">
            <v>IHS</v>
          </cell>
        </row>
        <row r="1999">
          <cell r="A1999" t="str">
            <v>NRO_065</v>
          </cell>
          <cell r="B1999" t="str">
            <v>MBATU</v>
          </cell>
          <cell r="C1999" t="str">
            <v>Grid-Gen</v>
          </cell>
          <cell r="D1999" t="str">
            <v>IHS</v>
          </cell>
        </row>
        <row r="2000">
          <cell r="A2000" t="str">
            <v>NRO_062</v>
          </cell>
          <cell r="B2000" t="str">
            <v>Bamenda Kwe Pastoral Center</v>
          </cell>
          <cell r="C2000" t="str">
            <v>Grid-Gen</v>
          </cell>
          <cell r="D2000" t="str">
            <v>IHS</v>
          </cell>
        </row>
        <row r="2001">
          <cell r="A2001" t="str">
            <v>NRO_066</v>
          </cell>
          <cell r="B2001" t="str">
            <v>Bamenda Bus Station</v>
          </cell>
          <cell r="C2001" t="str">
            <v>Grid-Gen</v>
          </cell>
          <cell r="D2001" t="str">
            <v>IHS</v>
          </cell>
        </row>
        <row r="2002">
          <cell r="A2002" t="str">
            <v>NRO_243</v>
          </cell>
          <cell r="B2002" t="str">
            <v>Bda-Mulang</v>
          </cell>
          <cell r="C2002" t="str">
            <v>Grid-Gen</v>
          </cell>
          <cell r="D2002" t="str">
            <v>IHS</v>
          </cell>
        </row>
        <row r="2003">
          <cell r="A2003" t="str">
            <v>NRO_063</v>
          </cell>
          <cell r="B2003" t="str">
            <v>Bamenda GTTC</v>
          </cell>
          <cell r="C2003" t="str">
            <v>Grid-Gen</v>
          </cell>
          <cell r="D2003" t="str">
            <v>IHS</v>
          </cell>
        </row>
        <row r="2004">
          <cell r="A2004" t="str">
            <v>NRO_244</v>
          </cell>
          <cell r="B2004" t="str">
            <v>Bamenda St Louis</v>
          </cell>
          <cell r="C2004" t="str">
            <v>Grid-Gen</v>
          </cell>
          <cell r="D2004" t="str">
            <v>IHS</v>
          </cell>
        </row>
        <row r="2005">
          <cell r="A2005" t="str">
            <v>OST_113</v>
          </cell>
          <cell r="B2005" t="str">
            <v>Bda-Titam-Naka</v>
          </cell>
          <cell r="C2005" t="str">
            <v>Grid-Gen</v>
          </cell>
          <cell r="D2005" t="str">
            <v>IHS</v>
          </cell>
        </row>
        <row r="2006">
          <cell r="A2006" t="str">
            <v>NRO_059</v>
          </cell>
          <cell r="B2006" t="str">
            <v>MANKON PALACE</v>
          </cell>
          <cell r="C2006" t="str">
            <v>Grid-Gen</v>
          </cell>
          <cell r="D2006" t="str">
            <v>IHS</v>
          </cell>
        </row>
        <row r="2007">
          <cell r="A2007" t="str">
            <v>NRO_240</v>
          </cell>
          <cell r="B2007" t="str">
            <v>Bamenda jerusalem</v>
          </cell>
          <cell r="C2007" t="str">
            <v>Gen Only</v>
          </cell>
          <cell r="D2007" t="str">
            <v>IHS</v>
          </cell>
        </row>
        <row r="2008">
          <cell r="A2008" t="str">
            <v>NRO_254</v>
          </cell>
          <cell r="B2008" t="str">
            <v>Tubah</v>
          </cell>
          <cell r="C2008" t="str">
            <v>Grid-Gen</v>
          </cell>
          <cell r="D2008" t="str">
            <v>IHS</v>
          </cell>
        </row>
        <row r="2009">
          <cell r="A2009" t="str">
            <v>NRO_061</v>
          </cell>
          <cell r="B2009" t="str">
            <v>Bambili University</v>
          </cell>
          <cell r="C2009" t="str">
            <v>Grid-Gen</v>
          </cell>
          <cell r="D2009" t="str">
            <v>IHS</v>
          </cell>
        </row>
        <row r="2010">
          <cell r="A2010" t="str">
            <v>NRO_104</v>
          </cell>
          <cell r="B2010" t="str">
            <v>SAR/SM Santa</v>
          </cell>
          <cell r="C2010" t="str">
            <v>Grid-Gen</v>
          </cell>
          <cell r="D2010" t="str">
            <v>IHS</v>
          </cell>
        </row>
        <row r="2011">
          <cell r="A2011" t="str">
            <v>NRO_006</v>
          </cell>
          <cell r="B2011" t="str">
            <v>Ndop</v>
          </cell>
          <cell r="C2011" t="str">
            <v>Grid-Gen-Lithium</v>
          </cell>
          <cell r="D2011" t="str">
            <v>IHS</v>
          </cell>
        </row>
        <row r="2012">
          <cell r="A2012" t="str">
            <v>NRO_034</v>
          </cell>
          <cell r="B2012" t="str">
            <v>Balikumbat-Palais</v>
          </cell>
          <cell r="C2012" t="str">
            <v>Gen Only</v>
          </cell>
          <cell r="D2012" t="str">
            <v>IHS</v>
          </cell>
        </row>
        <row r="2013">
          <cell r="A2013" t="str">
            <v>NRO_033</v>
          </cell>
          <cell r="B2013" t="str">
            <v>Balikumbat-Ville</v>
          </cell>
          <cell r="C2013" t="str">
            <v>Grid-Gen</v>
          </cell>
          <cell r="D2013" t="str">
            <v>IHS</v>
          </cell>
        </row>
        <row r="2014">
          <cell r="A2014" t="str">
            <v>NRO_103</v>
          </cell>
          <cell r="B2014" t="str">
            <v>Pinyin</v>
          </cell>
          <cell r="C2014" t="str">
            <v>Grid-Gen</v>
          </cell>
          <cell r="D2014" t="str">
            <v>IHS</v>
          </cell>
        </row>
        <row r="2015">
          <cell r="A2015" t="str">
            <v>SUO_134</v>
          </cell>
          <cell r="B2015" t="str">
            <v>Mbonge</v>
          </cell>
          <cell r="C2015" t="str">
            <v>Hybrid Gen</v>
          </cell>
          <cell r="D2015" t="str">
            <v>IHS</v>
          </cell>
        </row>
        <row r="2016">
          <cell r="A2016" t="str">
            <v>NRO_217</v>
          </cell>
          <cell r="B2016" t="str">
            <v>Bingo-MTN</v>
          </cell>
          <cell r="C2016" t="str">
            <v>Grid-Gen</v>
          </cell>
          <cell r="D2016" t="str">
            <v>IHS</v>
          </cell>
        </row>
        <row r="2017">
          <cell r="A2017" t="str">
            <v>NRO_020</v>
          </cell>
          <cell r="B2017" t="str">
            <v>Kumbo-II</v>
          </cell>
          <cell r="C2017" t="str">
            <v>Grid-Gen-Lithium</v>
          </cell>
          <cell r="D2017" t="str">
            <v>IHS</v>
          </cell>
        </row>
        <row r="2018">
          <cell r="A2018" t="str">
            <v>NRO_009</v>
          </cell>
          <cell r="B2018" t="str">
            <v>Ndu</v>
          </cell>
          <cell r="C2018" t="str">
            <v>Grid-Gen</v>
          </cell>
          <cell r="D2018" t="str">
            <v>IHS</v>
          </cell>
        </row>
        <row r="2019">
          <cell r="A2019" t="str">
            <v>NRO_012</v>
          </cell>
          <cell r="B2019" t="str">
            <v>Nwa</v>
          </cell>
          <cell r="C2019" t="str">
            <v>Solar-Gen</v>
          </cell>
          <cell r="D2019" t="str">
            <v>IHS</v>
          </cell>
        </row>
        <row r="2020">
          <cell r="A2020" t="str">
            <v>NRO_068</v>
          </cell>
          <cell r="B2020" t="str">
            <v>Bambili Round About</v>
          </cell>
          <cell r="C2020" t="str">
            <v>Grid-Gen</v>
          </cell>
          <cell r="D2020" t="str">
            <v>IHS</v>
          </cell>
        </row>
        <row r="2021">
          <cell r="A2021" t="str">
            <v>NRO_067</v>
          </cell>
          <cell r="B2021" t="str">
            <v>Bambui Roundabout</v>
          </cell>
          <cell r="C2021" t="str">
            <v>Hybrid Gen</v>
          </cell>
          <cell r="D2021" t="str">
            <v>IHS</v>
          </cell>
        </row>
        <row r="2022">
          <cell r="A2022" t="str">
            <v>NRO_031</v>
          </cell>
          <cell r="B2022" t="str">
            <v>Bingo-IHS</v>
          </cell>
          <cell r="C2022" t="str">
            <v>Grid-Gen</v>
          </cell>
          <cell r="D2022" t="str">
            <v>IHS</v>
          </cell>
        </row>
        <row r="2023">
          <cell r="A2023" t="str">
            <v>SUO_066</v>
          </cell>
          <cell r="B2023" t="str">
            <v>Buea Town</v>
          </cell>
          <cell r="C2023" t="str">
            <v>Grid-Gen</v>
          </cell>
          <cell r="D2023" t="str">
            <v>IHS</v>
          </cell>
        </row>
        <row r="2024">
          <cell r="A2024" t="str">
            <v>SUO_079</v>
          </cell>
          <cell r="B2024" t="str">
            <v>Mile 14</v>
          </cell>
          <cell r="C2024" t="str">
            <v>Grid-Gen</v>
          </cell>
          <cell r="D2024" t="str">
            <v>IHS</v>
          </cell>
        </row>
        <row r="2025">
          <cell r="A2025" t="str">
            <v>LIT_174</v>
          </cell>
          <cell r="B2025" t="str">
            <v>Tiko Long Street</v>
          </cell>
          <cell r="C2025" t="str">
            <v>Grid-Gen</v>
          </cell>
          <cell r="D2025" t="str">
            <v>IHS</v>
          </cell>
        </row>
        <row r="2026">
          <cell r="A2026" t="str">
            <v>SUO_105</v>
          </cell>
          <cell r="B2026" t="str">
            <v>Tiko Stadium</v>
          </cell>
          <cell r="C2026" t="str">
            <v>Grid-Gen</v>
          </cell>
          <cell r="D2026" t="str">
            <v>IHS</v>
          </cell>
        </row>
        <row r="2027">
          <cell r="A2027" t="str">
            <v>SUO_104</v>
          </cell>
          <cell r="B2027" t="str">
            <v>Tiko Market</v>
          </cell>
          <cell r="C2027" t="str">
            <v>Grid-Gen</v>
          </cell>
          <cell r="D2027" t="str">
            <v>IHS</v>
          </cell>
        </row>
        <row r="2028">
          <cell r="A2028" t="str">
            <v>LIT_173</v>
          </cell>
          <cell r="B2028" t="str">
            <v>CDC DELMONTE Junction</v>
          </cell>
          <cell r="C2028" t="str">
            <v>Grid-Gen</v>
          </cell>
          <cell r="D2028" t="str">
            <v>IHS</v>
          </cell>
        </row>
        <row r="2029">
          <cell r="A2029" t="str">
            <v>SUO_008</v>
          </cell>
          <cell r="B2029" t="str">
            <v>Penda boko</v>
          </cell>
          <cell r="C2029" t="str">
            <v>Grid-Gen</v>
          </cell>
          <cell r="D2029" t="str">
            <v>IHS</v>
          </cell>
        </row>
        <row r="2030">
          <cell r="A2030" t="str">
            <v>SUO_131</v>
          </cell>
          <cell r="B2030" t="str">
            <v>Bondjongo</v>
          </cell>
          <cell r="C2030" t="str">
            <v>Grid-Gen</v>
          </cell>
          <cell r="D2030" t="str">
            <v>IHS</v>
          </cell>
        </row>
        <row r="2031">
          <cell r="A2031" t="str">
            <v>SUO_163</v>
          </cell>
          <cell r="B2031" t="str">
            <v xml:space="preserve">Buea Hospital         </v>
          </cell>
          <cell r="C2031" t="str">
            <v>Grid-Gen</v>
          </cell>
          <cell r="D2031" t="str">
            <v>IHS</v>
          </cell>
        </row>
        <row r="2032">
          <cell r="A2032" t="str">
            <v>SUO_152</v>
          </cell>
          <cell r="B2032" t="str">
            <v>Tole Tea</v>
          </cell>
          <cell r="C2032" t="str">
            <v>Grid-Gen</v>
          </cell>
          <cell r="D2032" t="str">
            <v>IHS</v>
          </cell>
        </row>
        <row r="2033">
          <cell r="A2033" t="str">
            <v>SUO_157</v>
          </cell>
          <cell r="B2033" t="str">
            <v xml:space="preserve">New BONAKO  </v>
          </cell>
          <cell r="C2033" t="str">
            <v>Grid-Gen</v>
          </cell>
          <cell r="D2033" t="str">
            <v>IHS</v>
          </cell>
        </row>
        <row r="2034">
          <cell r="A2034" t="str">
            <v>SUO_116</v>
          </cell>
          <cell r="B2034" t="str">
            <v>MBO STREET</v>
          </cell>
          <cell r="C2034" t="str">
            <v>Grid-Gen</v>
          </cell>
          <cell r="D2034" t="str">
            <v>IHS</v>
          </cell>
        </row>
        <row r="2035">
          <cell r="A2035" t="str">
            <v>SUO_114</v>
          </cell>
          <cell r="B2035" t="str">
            <v>Kumba Kossala 2</v>
          </cell>
          <cell r="C2035" t="str">
            <v>Grid-Gen</v>
          </cell>
          <cell r="D2035" t="str">
            <v>IHS</v>
          </cell>
        </row>
        <row r="2036">
          <cell r="A2036" t="str">
            <v>SUO_112</v>
          </cell>
          <cell r="B2036" t="str">
            <v>Kumba Market</v>
          </cell>
          <cell r="C2036" t="str">
            <v>Grid-Gen</v>
          </cell>
          <cell r="D2036" t="str">
            <v>IHS</v>
          </cell>
        </row>
        <row r="2037">
          <cell r="A2037" t="str">
            <v>SUO_125</v>
          </cell>
          <cell r="B2037" t="str">
            <v>Kumba krama</v>
          </cell>
          <cell r="C2037" t="str">
            <v>Grid-Gen</v>
          </cell>
          <cell r="D2037" t="str">
            <v>IHS</v>
          </cell>
        </row>
        <row r="2038">
          <cell r="A2038" t="str">
            <v>SUO_115</v>
          </cell>
          <cell r="B2038" t="str">
            <v>Kumba Pulletin</v>
          </cell>
          <cell r="C2038" t="str">
            <v>Grid-Gen</v>
          </cell>
          <cell r="D2038" t="str">
            <v>IHS</v>
          </cell>
        </row>
        <row r="2039">
          <cell r="A2039" t="str">
            <v>SUO_110</v>
          </cell>
          <cell r="B2039" t="str">
            <v>FIANGO TREE CORNERS</v>
          </cell>
          <cell r="C2039" t="str">
            <v>Grid-Gen</v>
          </cell>
          <cell r="D2039" t="str">
            <v>IHS</v>
          </cell>
        </row>
        <row r="2040">
          <cell r="A2040" t="str">
            <v>SUO_109</v>
          </cell>
          <cell r="B2040" t="str">
            <v>CCAS KUMBA</v>
          </cell>
          <cell r="C2040" t="str">
            <v>Grid-Gen</v>
          </cell>
          <cell r="D2040" t="str">
            <v>IHS</v>
          </cell>
        </row>
        <row r="2041">
          <cell r="A2041" t="str">
            <v>SUO_113</v>
          </cell>
          <cell r="B2041" t="str">
            <v>Kumba Kossala</v>
          </cell>
          <cell r="C2041" t="str">
            <v>Grid-Gen</v>
          </cell>
          <cell r="D2041" t="str">
            <v>IHS</v>
          </cell>
        </row>
        <row r="2042">
          <cell r="A2042" t="str">
            <v>SUO_111</v>
          </cell>
          <cell r="B2042" t="str">
            <v>Kumba Makata</v>
          </cell>
          <cell r="C2042" t="str">
            <v>Grid-Gen</v>
          </cell>
          <cell r="D2042" t="str">
            <v>IHS</v>
          </cell>
        </row>
        <row r="2043">
          <cell r="A2043" t="str">
            <v>SUO_126</v>
          </cell>
          <cell r="B2043" t="str">
            <v>Kumba Station</v>
          </cell>
          <cell r="C2043" t="str">
            <v>Grid-Gen</v>
          </cell>
          <cell r="D2043" t="str">
            <v>IHS</v>
          </cell>
        </row>
        <row r="2044">
          <cell r="A2044" t="str">
            <v>SUO_054</v>
          </cell>
          <cell r="B2044" t="str">
            <v>Kumba Lutherian Church</v>
          </cell>
          <cell r="C2044" t="str">
            <v>Grid-Gen</v>
          </cell>
          <cell r="D2044" t="str">
            <v>IHS</v>
          </cell>
        </row>
        <row r="2045">
          <cell r="A2045" t="str">
            <v>SUO_108</v>
          </cell>
          <cell r="B2045" t="str">
            <v>Kumba Barombi Kan</v>
          </cell>
          <cell r="C2045" t="str">
            <v>Grid-Gen</v>
          </cell>
          <cell r="D2045" t="str">
            <v>IHS</v>
          </cell>
        </row>
        <row r="2046">
          <cell r="A2046" t="str">
            <v>SUO_090</v>
          </cell>
          <cell r="B2046" t="str">
            <v>Small Ekombe</v>
          </cell>
          <cell r="C2046" t="str">
            <v>Hybrid Gen</v>
          </cell>
          <cell r="D2046" t="str">
            <v>IHS</v>
          </cell>
        </row>
        <row r="2047">
          <cell r="A2047" t="str">
            <v>SUO_091</v>
          </cell>
          <cell r="B2047" t="str">
            <v>Ekombe Bondji</v>
          </cell>
          <cell r="C2047" t="str">
            <v>Gen Only</v>
          </cell>
          <cell r="D2047" t="str">
            <v>IHS</v>
          </cell>
        </row>
        <row r="2048">
          <cell r="A2048" t="str">
            <v>LIT_225</v>
          </cell>
          <cell r="B2048" t="str">
            <v>Tombel</v>
          </cell>
          <cell r="C2048" t="str">
            <v>Grid-Gen</v>
          </cell>
          <cell r="D2048" t="str">
            <v>IHS</v>
          </cell>
        </row>
        <row r="2049">
          <cell r="A2049" t="str">
            <v>SUO_039</v>
          </cell>
          <cell r="B2049" t="str">
            <v>Nyasoso</v>
          </cell>
          <cell r="C2049" t="str">
            <v>Grid-Gen</v>
          </cell>
          <cell r="D2049" t="str">
            <v>IHS</v>
          </cell>
        </row>
        <row r="2050">
          <cell r="A2050" t="str">
            <v>SUO_053</v>
          </cell>
          <cell r="B2050" t="str">
            <v>MBIO OCM</v>
          </cell>
          <cell r="C2050" t="str">
            <v>Hybrid-Gen-Lithium</v>
          </cell>
          <cell r="D2050" t="str">
            <v>IHS</v>
          </cell>
        </row>
        <row r="2051">
          <cell r="A2051" t="str">
            <v>SUO_013</v>
          </cell>
          <cell r="B2051" t="str">
            <v>Banguem</v>
          </cell>
          <cell r="C2051" t="str">
            <v>Grid-Gen</v>
          </cell>
          <cell r="D2051" t="str">
            <v>IHS</v>
          </cell>
        </row>
        <row r="2052">
          <cell r="A2052" t="str">
            <v>SUO_030</v>
          </cell>
          <cell r="B2052" t="str">
            <v>Bachuo-Ntai</v>
          </cell>
          <cell r="C2052" t="str">
            <v>Grid-Gen</v>
          </cell>
          <cell r="D2052" t="str">
            <v>IHS</v>
          </cell>
        </row>
        <row r="2053">
          <cell r="A2053" t="str">
            <v>SUO_107</v>
          </cell>
          <cell r="B2053" t="str">
            <v>Mamfe town</v>
          </cell>
          <cell r="C2053" t="str">
            <v>Hybrid-Gen-Lithium</v>
          </cell>
          <cell r="D2053" t="str">
            <v>IHS</v>
          </cell>
        </row>
        <row r="2054">
          <cell r="A2054" t="str">
            <v>SUO_133</v>
          </cell>
          <cell r="B2054" t="str">
            <v>Alou</v>
          </cell>
          <cell r="C2054" t="str">
            <v>Grid-Gen-Lithium</v>
          </cell>
          <cell r="D2054" t="str">
            <v>IHS</v>
          </cell>
        </row>
        <row r="2055">
          <cell r="A2055" t="str">
            <v>NRO_026</v>
          </cell>
          <cell r="B2055" t="str">
            <v>Kembong</v>
          </cell>
          <cell r="C2055" t="str">
            <v>Grid-Gen</v>
          </cell>
          <cell r="D2055" t="str">
            <v>IHS</v>
          </cell>
        </row>
        <row r="2056">
          <cell r="A2056" t="str">
            <v>SUO_015</v>
          </cell>
          <cell r="B2056" t="str">
            <v>Ekok</v>
          </cell>
          <cell r="C2056" t="str">
            <v>Grid-Gen</v>
          </cell>
          <cell r="D2056" t="str">
            <v>IHS</v>
          </cell>
        </row>
        <row r="2057">
          <cell r="A2057" t="str">
            <v>SUO_150</v>
          </cell>
          <cell r="B2057" t="str">
            <v>BANGUEM STREET II</v>
          </cell>
          <cell r="C2057" t="str">
            <v>Grid-Gen</v>
          </cell>
          <cell r="D2057" t="str">
            <v>IHS</v>
          </cell>
        </row>
        <row r="2058">
          <cell r="A2058" t="str">
            <v>NRO_087</v>
          </cell>
          <cell r="B2058" t="str">
            <v>Mendji</v>
          </cell>
          <cell r="C2058" t="str">
            <v>Hybrid Gen</v>
          </cell>
          <cell r="D2058" t="str">
            <v>IHS</v>
          </cell>
        </row>
        <row r="2059">
          <cell r="A2059" t="str">
            <v>SUO_166</v>
          </cell>
          <cell r="B2059" t="str">
            <v>Upper Mawo</v>
          </cell>
          <cell r="C2059" t="str">
            <v>Grid-Gen</v>
          </cell>
          <cell r="D2059" t="str">
            <v>IHS</v>
          </cell>
        </row>
        <row r="2060">
          <cell r="A2060" t="str">
            <v>SUO_154</v>
          </cell>
          <cell r="B2060" t="str">
            <v>Mokindi</v>
          </cell>
          <cell r="C2060" t="str">
            <v>Grid-Gen</v>
          </cell>
          <cell r="D2060" t="str">
            <v>IHS</v>
          </cell>
        </row>
        <row r="2061">
          <cell r="A2061" t="str">
            <v>SUO_167</v>
          </cell>
          <cell r="B2061" t="str">
            <v>Bondjo Hill</v>
          </cell>
          <cell r="C2061" t="str">
            <v>Grid-Gen</v>
          </cell>
          <cell r="D2061" t="str">
            <v>IHS</v>
          </cell>
        </row>
        <row r="2062">
          <cell r="A2062" t="str">
            <v>SUO_165</v>
          </cell>
          <cell r="B2062" t="str">
            <v>Mabeta</v>
          </cell>
          <cell r="C2062" t="str">
            <v>Hybrid Gen</v>
          </cell>
          <cell r="D2062" t="str">
            <v>IHS</v>
          </cell>
        </row>
        <row r="2063">
          <cell r="A2063" t="str">
            <v>SUO_127</v>
          </cell>
          <cell r="B2063" t="str">
            <v>Wotutu</v>
          </cell>
          <cell r="C2063" t="str">
            <v>Grid-Gen</v>
          </cell>
          <cell r="D2063" t="str">
            <v>IHS</v>
          </cell>
        </row>
        <row r="2064">
          <cell r="A2064" t="str">
            <v>SUO_082</v>
          </cell>
          <cell r="B2064" t="str">
            <v>Bakinguili</v>
          </cell>
          <cell r="C2064" t="str">
            <v>Grid-Gen</v>
          </cell>
          <cell r="D2064" t="str">
            <v>IHS</v>
          </cell>
        </row>
        <row r="2065">
          <cell r="A2065" t="str">
            <v>SUO_035</v>
          </cell>
          <cell r="B2065" t="str">
            <v>Debunscha</v>
          </cell>
          <cell r="C2065" t="str">
            <v>Grid-Gen</v>
          </cell>
          <cell r="D2065" t="str">
            <v>IHS</v>
          </cell>
        </row>
        <row r="2066">
          <cell r="A2066" t="str">
            <v>SUO_036</v>
          </cell>
          <cell r="B2066" t="str">
            <v>Idenau</v>
          </cell>
          <cell r="C2066" t="str">
            <v>Grid-Gen</v>
          </cell>
          <cell r="D2066" t="str">
            <v>IHS</v>
          </cell>
        </row>
        <row r="2067">
          <cell r="A2067" t="str">
            <v>SUO_149</v>
          </cell>
          <cell r="B2067" t="str">
            <v>Mutengene OMBE</v>
          </cell>
          <cell r="C2067" t="str">
            <v>Gen Only</v>
          </cell>
          <cell r="D2067" t="str">
            <v>IHS</v>
          </cell>
        </row>
        <row r="2068">
          <cell r="A2068" t="str">
            <v>SUO_151</v>
          </cell>
          <cell r="B2068" t="str">
            <v>Limbe College Excellence</v>
          </cell>
          <cell r="C2068" t="str">
            <v>Grid-Gen</v>
          </cell>
          <cell r="D2068" t="str">
            <v>IHS</v>
          </cell>
        </row>
        <row r="2069">
          <cell r="A2069" t="str">
            <v>NRO_064</v>
          </cell>
          <cell r="B2069" t="str">
            <v>BAMENDA ABANGOH</v>
          </cell>
          <cell r="C2069" t="str">
            <v>Grid-Gen</v>
          </cell>
          <cell r="D2069" t="str">
            <v>IHS</v>
          </cell>
        </row>
        <row r="2070">
          <cell r="A2070" t="str">
            <v>SUO_101</v>
          </cell>
          <cell r="B2070" t="str">
            <v>Ebonji</v>
          </cell>
          <cell r="C2070" t="str">
            <v>Hybrid Gen</v>
          </cell>
          <cell r="D2070" t="str">
            <v>IHS</v>
          </cell>
        </row>
        <row r="2071">
          <cell r="A2071" t="str">
            <v>SUO_213</v>
          </cell>
          <cell r="B2071" t="str">
            <v>Moliko (Buea SC 2)</v>
          </cell>
          <cell r="C2071" t="str">
            <v>Grid-Gen</v>
          </cell>
          <cell r="D2071" t="str">
            <v>IHS</v>
          </cell>
        </row>
        <row r="2072">
          <cell r="A2072" t="str">
            <v>SUO_214</v>
          </cell>
          <cell r="B2072" t="str">
            <v>MILE 4 Q10</v>
          </cell>
          <cell r="C2072" t="str">
            <v>Grid-Gen</v>
          </cell>
          <cell r="D2072" t="str">
            <v>IHS</v>
          </cell>
        </row>
        <row r="2073">
          <cell r="A2073" t="str">
            <v>NRO_130</v>
          </cell>
          <cell r="B2073" t="str">
            <v>BAMENDA GRA</v>
          </cell>
          <cell r="C2073" t="str">
            <v>Grid-Gen</v>
          </cell>
          <cell r="D2073" t="str">
            <v>IHS</v>
          </cell>
        </row>
        <row r="2074">
          <cell r="A2074" t="str">
            <v>NRO_131</v>
          </cell>
          <cell r="B2074" t="str">
            <v>Bamenda hospital round about</v>
          </cell>
          <cell r="C2074" t="str">
            <v>Grid-Gen</v>
          </cell>
          <cell r="D2074" t="str">
            <v>IHS</v>
          </cell>
        </row>
        <row r="2075">
          <cell r="A2075" t="str">
            <v>SUO_215</v>
          </cell>
          <cell r="B2075" t="str">
            <v>Buea Kouma</v>
          </cell>
          <cell r="C2075" t="str">
            <v>Grid-Gen</v>
          </cell>
          <cell r="D2075" t="str">
            <v>IHS</v>
          </cell>
        </row>
        <row r="2076">
          <cell r="A2076" t="str">
            <v>SUO_216</v>
          </cell>
          <cell r="B2076" t="str">
            <v>Kumba Preventive</v>
          </cell>
          <cell r="C2076" t="str">
            <v>Grid-Gen</v>
          </cell>
          <cell r="D2076" t="str">
            <v>IHS</v>
          </cell>
        </row>
        <row r="2077">
          <cell r="A2077" t="str">
            <v>SUO_217</v>
          </cell>
          <cell r="B2077" t="str">
            <v>Kumba Nkamlikum</v>
          </cell>
          <cell r="C2077" t="str">
            <v>Grid-Gen</v>
          </cell>
          <cell r="D2077" t="str">
            <v>IHS</v>
          </cell>
        </row>
        <row r="2078">
          <cell r="A2078" t="str">
            <v>SUO_218</v>
          </cell>
          <cell r="B2078" t="str">
            <v>Kumba Bonakama</v>
          </cell>
          <cell r="C2078" t="str">
            <v>Grid-Gen</v>
          </cell>
          <cell r="D2078" t="str">
            <v>IHS</v>
          </cell>
        </row>
        <row r="2079">
          <cell r="A2079" t="str">
            <v>NRO_118</v>
          </cell>
          <cell r="B2079" t="str">
            <v>Bamenda sisia quarter</v>
          </cell>
          <cell r="C2079" t="str">
            <v>Grid-Gen</v>
          </cell>
          <cell r="D2079" t="str">
            <v>IHS</v>
          </cell>
        </row>
        <row r="2080">
          <cell r="A2080" t="str">
            <v>NRO_119</v>
          </cell>
          <cell r="B2080" t="str">
            <v>Bamenda Old Town</v>
          </cell>
          <cell r="C2080" t="str">
            <v>Grid-Gen</v>
          </cell>
          <cell r="D2080" t="str">
            <v>IHS</v>
          </cell>
        </row>
        <row r="2081">
          <cell r="A2081" t="str">
            <v>NRO_120</v>
          </cell>
          <cell r="B2081" t="str">
            <v>Mulang</v>
          </cell>
          <cell r="C2081" t="str">
            <v>Grid-Gen</v>
          </cell>
          <cell r="D2081" t="str">
            <v>IHS</v>
          </cell>
        </row>
        <row r="2082">
          <cell r="A2082" t="str">
            <v>NRO_121</v>
          </cell>
          <cell r="B2082" t="str">
            <v>Bamenda Foncha Street</v>
          </cell>
          <cell r="C2082" t="str">
            <v>Grid-Gen</v>
          </cell>
          <cell r="D2082" t="str">
            <v>IHS</v>
          </cell>
        </row>
        <row r="2083">
          <cell r="A2083" t="str">
            <v>NRO_122</v>
          </cell>
          <cell r="B2083" t="str">
            <v>Nitob</v>
          </cell>
          <cell r="C2083" t="str">
            <v>Grid-Gen</v>
          </cell>
          <cell r="D2083" t="str">
            <v>IHS</v>
          </cell>
        </row>
        <row r="2084">
          <cell r="A2084" t="str">
            <v>NRO_123</v>
          </cell>
          <cell r="B2084" t="str">
            <v>Evidence Building</v>
          </cell>
          <cell r="C2084" t="str">
            <v>Grid-Gen</v>
          </cell>
          <cell r="D2084" t="str">
            <v>IHS</v>
          </cell>
        </row>
        <row r="2085">
          <cell r="A2085" t="str">
            <v>NRO_117</v>
          </cell>
          <cell r="B2085" t="str">
            <v>Bamenda Mile4</v>
          </cell>
          <cell r="C2085" t="str">
            <v>Grid-Gen</v>
          </cell>
          <cell r="D2085" t="str">
            <v>IHS</v>
          </cell>
        </row>
        <row r="2086">
          <cell r="A2086" t="str">
            <v>NRO_125</v>
          </cell>
          <cell r="B2086" t="str">
            <v>BAMENDA NCHUOBUH</v>
          </cell>
          <cell r="C2086" t="str">
            <v>Grid-Gen</v>
          </cell>
          <cell r="D2086" t="str">
            <v>IHS</v>
          </cell>
        </row>
        <row r="2087">
          <cell r="A2087" t="str">
            <v>NRO_126</v>
          </cell>
          <cell r="B2087" t="str">
            <v>GOSPEL RADIO</v>
          </cell>
          <cell r="C2087" t="str">
            <v>Grid-Gen</v>
          </cell>
          <cell r="D2087" t="str">
            <v>IHS</v>
          </cell>
        </row>
        <row r="2088">
          <cell r="A2088" t="str">
            <v>NRO_127</v>
          </cell>
          <cell r="B2088" t="str">
            <v>Bamenda ATTIAH</v>
          </cell>
          <cell r="C2088" t="str">
            <v>Grid-Gen</v>
          </cell>
          <cell r="D2088" t="str">
            <v>IHS</v>
          </cell>
        </row>
        <row r="2089">
          <cell r="A2089" t="str">
            <v>NRO_128</v>
          </cell>
          <cell r="B2089" t="str">
            <v>Bamenda Blue Moon</v>
          </cell>
          <cell r="C2089" t="str">
            <v>Grid-Gen</v>
          </cell>
          <cell r="D2089" t="str">
            <v>IHS</v>
          </cell>
        </row>
        <row r="2090">
          <cell r="A2090" t="str">
            <v>SUO_179</v>
          </cell>
          <cell r="B2090" t="str">
            <v>MOLYKO PARAMOUNT STREET</v>
          </cell>
          <cell r="C2090" t="str">
            <v>Grid-Gen</v>
          </cell>
          <cell r="D2090" t="str">
            <v>IHS</v>
          </cell>
        </row>
        <row r="2091">
          <cell r="A2091" t="str">
            <v>SUO_180</v>
          </cell>
          <cell r="B2091" t="str">
            <v>Buea Sandpitt</v>
          </cell>
          <cell r="C2091" t="str">
            <v>Grid-Gen</v>
          </cell>
          <cell r="D2091" t="str">
            <v>IHS</v>
          </cell>
        </row>
        <row r="2092">
          <cell r="A2092" t="str">
            <v>SUO_181</v>
          </cell>
          <cell r="B2092" t="str">
            <v>Great Soppo</v>
          </cell>
          <cell r="C2092" t="str">
            <v>Grid-Gen</v>
          </cell>
          <cell r="D2092" t="str">
            <v>IHS</v>
          </cell>
        </row>
        <row r="2093">
          <cell r="A2093" t="str">
            <v>SUO_182</v>
          </cell>
          <cell r="B2093" t="str">
            <v>Buea Service Center</v>
          </cell>
          <cell r="C2093" t="str">
            <v>Grid-Gen</v>
          </cell>
          <cell r="D2093" t="str">
            <v>IHS</v>
          </cell>
        </row>
        <row r="2094">
          <cell r="A2094" t="str">
            <v>SUO_183</v>
          </cell>
          <cell r="B2094" t="str">
            <v>Molyko</v>
          </cell>
          <cell r="C2094" t="str">
            <v>Grid-Gen</v>
          </cell>
          <cell r="D2094" t="str">
            <v>IHS</v>
          </cell>
        </row>
        <row r="2095">
          <cell r="A2095" t="str">
            <v>SUO_184</v>
          </cell>
          <cell r="B2095" t="str">
            <v>GSS BUEA TOWN</v>
          </cell>
          <cell r="C2095" t="str">
            <v>Grid-Gen</v>
          </cell>
          <cell r="D2095" t="str">
            <v>IHS</v>
          </cell>
        </row>
        <row r="2096">
          <cell r="A2096" t="str">
            <v>SUO_185</v>
          </cell>
          <cell r="B2096" t="str">
            <v>Buea Wokoko</v>
          </cell>
          <cell r="C2096" t="str">
            <v>Grid-Gen</v>
          </cell>
          <cell r="D2096" t="str">
            <v>IHS</v>
          </cell>
        </row>
        <row r="2097">
          <cell r="A2097" t="str">
            <v>SUO_186</v>
          </cell>
          <cell r="B2097" t="str">
            <v>Buea Boduma</v>
          </cell>
          <cell r="C2097" t="str">
            <v>Grid-Gen</v>
          </cell>
          <cell r="D2097" t="str">
            <v>IHS</v>
          </cell>
        </row>
        <row r="2098">
          <cell r="A2098" t="str">
            <v>SUO_195</v>
          </cell>
          <cell r="B2098" t="str">
            <v>WONYA MAVIO</v>
          </cell>
          <cell r="C2098" t="str">
            <v>Grid-Gen</v>
          </cell>
          <cell r="D2098" t="str">
            <v>IHS</v>
          </cell>
        </row>
        <row r="2099">
          <cell r="A2099" t="str">
            <v>SUO_196</v>
          </cell>
          <cell r="B2099" t="str">
            <v>Tole</v>
          </cell>
          <cell r="C2099" t="str">
            <v>Grid-Gen</v>
          </cell>
          <cell r="D2099" t="str">
            <v>IHS</v>
          </cell>
        </row>
        <row r="2100">
          <cell r="A2100" t="str">
            <v>SUO_197</v>
          </cell>
          <cell r="B2100" t="str">
            <v>Bokwaï</v>
          </cell>
          <cell r="C2100" t="str">
            <v>Grid-Gen</v>
          </cell>
          <cell r="D2100" t="str">
            <v>IHS</v>
          </cell>
        </row>
        <row r="2101">
          <cell r="A2101" t="str">
            <v>SUO_198</v>
          </cell>
          <cell r="B2101" t="str">
            <v>Tole 2</v>
          </cell>
          <cell r="C2101" t="str">
            <v>Grid-Gen</v>
          </cell>
          <cell r="D2101" t="str">
            <v>IHS</v>
          </cell>
        </row>
        <row r="2102">
          <cell r="A2102" t="str">
            <v>SUO_199</v>
          </cell>
          <cell r="B2102" t="str">
            <v>Buea Soppo University</v>
          </cell>
          <cell r="C2102" t="str">
            <v>Grid-Gen</v>
          </cell>
          <cell r="D2102" t="str">
            <v>IHS</v>
          </cell>
        </row>
        <row r="2103">
          <cell r="A2103" t="str">
            <v>SUO_200</v>
          </cell>
          <cell r="B2103" t="str">
            <v>BUEA UB Lamp</v>
          </cell>
          <cell r="C2103" t="str">
            <v>Grid-Gen</v>
          </cell>
          <cell r="D2103" t="str">
            <v>IHS</v>
          </cell>
        </row>
        <row r="2104">
          <cell r="A2104" t="str">
            <v>SUO_201</v>
          </cell>
          <cell r="B2104" t="str">
            <v>Buea Bomaka 2 (Buea Park)</v>
          </cell>
          <cell r="C2104" t="str">
            <v>Grid-Gen</v>
          </cell>
          <cell r="D2104" t="str">
            <v>IHS</v>
          </cell>
        </row>
        <row r="2105">
          <cell r="A2105" t="str">
            <v>NRO_124</v>
          </cell>
          <cell r="B2105" t="str">
            <v>T Junction</v>
          </cell>
          <cell r="C2105" t="str">
            <v>Grid-Gen</v>
          </cell>
          <cell r="D2105" t="str">
            <v>IHS</v>
          </cell>
        </row>
        <row r="2106">
          <cell r="A2106" t="str">
            <v>SUO_203</v>
          </cell>
          <cell r="B2106" t="str">
            <v>Towe South</v>
          </cell>
          <cell r="C2106" t="str">
            <v>Grid-Gen</v>
          </cell>
          <cell r="D2106" t="str">
            <v>IHS</v>
          </cell>
        </row>
        <row r="2107">
          <cell r="A2107" t="str">
            <v>SUO_187</v>
          </cell>
          <cell r="B2107" t="str">
            <v>Limbe New Town</v>
          </cell>
          <cell r="C2107" t="str">
            <v>Grid-Gen</v>
          </cell>
          <cell r="D2107" t="str">
            <v>IHS</v>
          </cell>
        </row>
        <row r="2108">
          <cell r="A2108" t="str">
            <v>SUO_204</v>
          </cell>
          <cell r="B2108" t="str">
            <v>LIMBE ISSOKOLO</v>
          </cell>
          <cell r="C2108" t="str">
            <v>Grid-Gen</v>
          </cell>
          <cell r="D2108" t="str">
            <v>IHS</v>
          </cell>
        </row>
        <row r="2109">
          <cell r="A2109" t="str">
            <v>SUO_205</v>
          </cell>
          <cell r="B2109" t="str">
            <v>Tiko Junction</v>
          </cell>
          <cell r="C2109" t="str">
            <v>Grid-Gen</v>
          </cell>
          <cell r="D2109" t="str">
            <v>IHS</v>
          </cell>
        </row>
        <row r="2110">
          <cell r="A2110" t="str">
            <v>SUO_206</v>
          </cell>
          <cell r="B2110" t="str">
            <v>GRA LIMBE</v>
          </cell>
          <cell r="C2110" t="str">
            <v>Grid-Gen</v>
          </cell>
          <cell r="D2110" t="str">
            <v>IHS</v>
          </cell>
        </row>
        <row r="2111">
          <cell r="A2111" t="str">
            <v>SUO_188</v>
          </cell>
          <cell r="B2111" t="str">
            <v>LIMBE CHURCH STREET</v>
          </cell>
          <cell r="C2111" t="str">
            <v>Grid Only</v>
          </cell>
          <cell r="D2111" t="str">
            <v>IHS</v>
          </cell>
        </row>
        <row r="2112">
          <cell r="A2112" t="str">
            <v>SUO_207</v>
          </cell>
          <cell r="B2112" t="str">
            <v>Limbe Bota</v>
          </cell>
          <cell r="C2112" t="str">
            <v>Grid-Gen</v>
          </cell>
          <cell r="D2112" t="str">
            <v>IHS</v>
          </cell>
        </row>
        <row r="2113">
          <cell r="A2113" t="str">
            <v>SUO_208</v>
          </cell>
          <cell r="B2113" t="str">
            <v>Limbe Alpha Club Towe</v>
          </cell>
          <cell r="C2113" t="str">
            <v>Grid-Gen</v>
          </cell>
          <cell r="D2113" t="str">
            <v>IHS</v>
          </cell>
        </row>
        <row r="2114">
          <cell r="A2114" t="str">
            <v>SUO_209</v>
          </cell>
          <cell r="B2114" t="str">
            <v>Tiko LIKOMBA Q6</v>
          </cell>
          <cell r="C2114" t="str">
            <v>Grid-Gen</v>
          </cell>
          <cell r="D2114" t="str">
            <v>IHS</v>
          </cell>
        </row>
        <row r="2115">
          <cell r="A2115" t="str">
            <v>SUO_210</v>
          </cell>
          <cell r="B2115" t="str">
            <v>Mutengene Maternity</v>
          </cell>
          <cell r="C2115" t="str">
            <v>Grid-Gen</v>
          </cell>
          <cell r="D2115" t="str">
            <v>IHS</v>
          </cell>
        </row>
        <row r="2116">
          <cell r="A2116" t="str">
            <v>SUO_211</v>
          </cell>
          <cell r="B2116" t="str">
            <v>MUTENGUENE Q12</v>
          </cell>
          <cell r="C2116" t="str">
            <v>Grid-Gen</v>
          </cell>
          <cell r="D2116" t="str">
            <v>IHS</v>
          </cell>
        </row>
        <row r="2117">
          <cell r="A2117" t="str">
            <v>SUO_212</v>
          </cell>
          <cell r="B2117" t="str">
            <v>Limbe Mile IV</v>
          </cell>
          <cell r="C2117" t="str">
            <v>Grid-Gen</v>
          </cell>
          <cell r="D2117" t="str">
            <v>IHS</v>
          </cell>
        </row>
        <row r="2118">
          <cell r="A2118" t="str">
            <v>NRO_129</v>
          </cell>
          <cell r="B2118" t="str">
            <v>Bambili Campus</v>
          </cell>
          <cell r="C2118" t="str">
            <v>Gen Only</v>
          </cell>
          <cell r="D2118" t="str">
            <v>IHS</v>
          </cell>
        </row>
        <row r="2119">
          <cell r="A2119" t="str">
            <v>NRO_230</v>
          </cell>
          <cell r="B2119" t="str">
            <v>Sabongari-NRO</v>
          </cell>
          <cell r="C2119" t="str">
            <v>Gen-Lithium</v>
          </cell>
          <cell r="D2119" t="str">
            <v>IHS</v>
          </cell>
        </row>
        <row r="2120">
          <cell r="A2120" t="str">
            <v>NRO_090</v>
          </cell>
          <cell r="B2120" t="str">
            <v>NKAMBE ENTRANCE</v>
          </cell>
          <cell r="C2120" t="str">
            <v>Grid-Gen</v>
          </cell>
          <cell r="D2120" t="str">
            <v>IHS</v>
          </cell>
        </row>
        <row r="2121">
          <cell r="A2121" t="str">
            <v>NRO_036</v>
          </cell>
          <cell r="B2121" t="str">
            <v>Bafut</v>
          </cell>
          <cell r="C2121" t="str">
            <v>Grid-Gen</v>
          </cell>
          <cell r="D2121" t="str">
            <v>IHS</v>
          </cell>
        </row>
        <row r="2122">
          <cell r="A2122" t="str">
            <v>NRO_011</v>
          </cell>
          <cell r="B2122" t="str">
            <v>Mbengwi</v>
          </cell>
          <cell r="C2122" t="str">
            <v>Grid-Gen</v>
          </cell>
          <cell r="D2122" t="str">
            <v>IHS</v>
          </cell>
        </row>
        <row r="2123">
          <cell r="A2123" t="str">
            <v>NRO_017</v>
          </cell>
          <cell r="B2123" t="str">
            <v>Bali</v>
          </cell>
          <cell r="C2123" t="str">
            <v>Grid-Gen</v>
          </cell>
          <cell r="D2123" t="str">
            <v>IHS</v>
          </cell>
        </row>
        <row r="2124">
          <cell r="A2124" t="str">
            <v>NRO_018</v>
          </cell>
          <cell r="B2124" t="str">
            <v>TADU</v>
          </cell>
          <cell r="C2124" t="str">
            <v>Gen-Lithium</v>
          </cell>
          <cell r="D2124" t="str">
            <v>IHS</v>
          </cell>
        </row>
        <row r="2125">
          <cell r="A2125" t="str">
            <v>NRO_248</v>
          </cell>
          <cell r="B2125" t="str">
            <v>Awing</v>
          </cell>
          <cell r="C2125" t="str">
            <v>Grid-Gen</v>
          </cell>
          <cell r="D2125" t="str">
            <v>IHS</v>
          </cell>
        </row>
        <row r="2126">
          <cell r="A2126" t="str">
            <v>NRO_052</v>
          </cell>
          <cell r="B2126" t="str">
            <v>Kumbo Bangam</v>
          </cell>
          <cell r="C2126" t="str">
            <v>Grid-Gen</v>
          </cell>
          <cell r="D2126" t="str">
            <v>IHS</v>
          </cell>
        </row>
        <row r="2127">
          <cell r="A2127" t="str">
            <v>NRO_021</v>
          </cell>
          <cell r="B2127" t="str">
            <v>Ma</v>
          </cell>
          <cell r="C2127" t="str">
            <v>Grid-Gen</v>
          </cell>
          <cell r="D2127" t="str">
            <v>IHS</v>
          </cell>
        </row>
        <row r="2128">
          <cell r="A2128" t="str">
            <v>NRO_048</v>
          </cell>
          <cell r="B2128" t="str">
            <v>Sabga</v>
          </cell>
          <cell r="C2128" t="str">
            <v>Grid-Gen</v>
          </cell>
          <cell r="D2128" t="str">
            <v>IHS</v>
          </cell>
        </row>
        <row r="2129">
          <cell r="A2129" t="str">
            <v>NRO_245</v>
          </cell>
          <cell r="B2129" t="str">
            <v>Ntumbaw</v>
          </cell>
          <cell r="C2129" t="str">
            <v>Solar-Gen</v>
          </cell>
          <cell r="D2129" t="str">
            <v>IHS</v>
          </cell>
        </row>
        <row r="2130">
          <cell r="A2130" t="str">
            <v>NRO_236</v>
          </cell>
          <cell r="B2130" t="str">
            <v>Mbiame</v>
          </cell>
          <cell r="C2130" t="str">
            <v>Grid-Gen-Lithium</v>
          </cell>
          <cell r="D2130" t="str">
            <v>IHS</v>
          </cell>
        </row>
        <row r="2131">
          <cell r="A2131" t="str">
            <v>NRO_231</v>
          </cell>
          <cell r="B2131" t="str">
            <v>Ako</v>
          </cell>
          <cell r="C2131" t="str">
            <v>Grid-Gen-Lithium</v>
          </cell>
          <cell r="D2131" t="str">
            <v>IHS</v>
          </cell>
        </row>
        <row r="2132">
          <cell r="A2132" t="str">
            <v>NRO_030</v>
          </cell>
          <cell r="B2132" t="str">
            <v>Zhoa</v>
          </cell>
          <cell r="C2132" t="str">
            <v>Hybrid Gen</v>
          </cell>
          <cell r="D2132" t="str">
            <v>IHS</v>
          </cell>
        </row>
        <row r="2133">
          <cell r="A2133" t="str">
            <v>NRO_057</v>
          </cell>
          <cell r="B2133" t="str">
            <v>Mbonso</v>
          </cell>
          <cell r="C2133" t="str">
            <v>Gen Only</v>
          </cell>
          <cell r="D2133" t="str">
            <v>IHS</v>
          </cell>
        </row>
        <row r="2134">
          <cell r="A2134" t="str">
            <v>NRO_100</v>
          </cell>
          <cell r="B2134" t="str">
            <v>Bambalang</v>
          </cell>
          <cell r="C2134" t="str">
            <v>Hybrid Gen</v>
          </cell>
          <cell r="D2134" t="str">
            <v>IHS</v>
          </cell>
        </row>
        <row r="2135">
          <cell r="A2135" t="str">
            <v>NRO_038</v>
          </cell>
          <cell r="B2135" t="str">
            <v>Bamessing</v>
          </cell>
          <cell r="C2135" t="str">
            <v>Grid-Gen</v>
          </cell>
          <cell r="D2135" t="str">
            <v>IHS</v>
          </cell>
        </row>
        <row r="2136">
          <cell r="A2136" t="str">
            <v>NRO_039</v>
          </cell>
          <cell r="B2136" t="str">
            <v>Vikovi</v>
          </cell>
          <cell r="C2136" t="str">
            <v>Grid-Gen-Lithium</v>
          </cell>
          <cell r="D2136" t="str">
            <v>IHS</v>
          </cell>
        </row>
        <row r="2137">
          <cell r="A2137" t="str">
            <v>NRO_043</v>
          </cell>
          <cell r="B2137" t="str">
            <v>Fonfuka</v>
          </cell>
          <cell r="C2137" t="str">
            <v>Hybrid Gen</v>
          </cell>
          <cell r="D2137" t="str">
            <v>IHS</v>
          </cell>
        </row>
        <row r="2138">
          <cell r="A2138" t="str">
            <v>SUO_017</v>
          </cell>
          <cell r="B2138" t="str">
            <v>Fontem</v>
          </cell>
          <cell r="C2138" t="str">
            <v>Grid-Gen</v>
          </cell>
          <cell r="D2138" t="str">
            <v>IHS</v>
          </cell>
        </row>
        <row r="2139">
          <cell r="A2139" t="str">
            <v>NRO_053</v>
          </cell>
          <cell r="B2139" t="str">
            <v>KIKAI</v>
          </cell>
          <cell r="C2139" t="str">
            <v>Hybrid Gen</v>
          </cell>
          <cell r="D2139" t="str">
            <v>IHS</v>
          </cell>
        </row>
        <row r="2140">
          <cell r="A2140" t="str">
            <v>NRO_071</v>
          </cell>
          <cell r="B2140" t="str">
            <v>Jikejem</v>
          </cell>
          <cell r="C2140" t="str">
            <v>Hybrid Gen</v>
          </cell>
          <cell r="D2140" t="str">
            <v>IHS</v>
          </cell>
        </row>
        <row r="2141">
          <cell r="A2141" t="str">
            <v>NRO_023</v>
          </cell>
          <cell r="B2141" t="str">
            <v>Binka/Bana</v>
          </cell>
          <cell r="C2141" t="str">
            <v>Hybrid Gen</v>
          </cell>
          <cell r="D2141" t="str">
            <v>IHS</v>
          </cell>
        </row>
        <row r="2142">
          <cell r="A2142" t="str">
            <v>OST_186</v>
          </cell>
          <cell r="B2142" t="str">
            <v>Bamenyam</v>
          </cell>
          <cell r="C2142" t="str">
            <v>Grid-Gen</v>
          </cell>
          <cell r="D2142" t="str">
            <v>IHS</v>
          </cell>
        </row>
        <row r="2143">
          <cell r="A2143" t="str">
            <v>NRO_089</v>
          </cell>
          <cell r="B2143" t="str">
            <v>Ndu Mbakfu</v>
          </cell>
          <cell r="C2143" t="str">
            <v>Hybrid Gen</v>
          </cell>
          <cell r="D2143" t="str">
            <v>IHS</v>
          </cell>
        </row>
        <row r="2144">
          <cell r="A2144" t="str">
            <v>NRO_226</v>
          </cell>
          <cell r="B2144" t="str">
            <v>Bda-Nitop-II</v>
          </cell>
          <cell r="C2144" t="str">
            <v>Grid-Gen</v>
          </cell>
          <cell r="D2144" t="str">
            <v>IHS</v>
          </cell>
        </row>
        <row r="2145">
          <cell r="A2145" t="str">
            <v>NRO_002</v>
          </cell>
          <cell r="B2145" t="str">
            <v>Ntumansah</v>
          </cell>
          <cell r="C2145" t="str">
            <v>Grid-Gen</v>
          </cell>
          <cell r="D2145" t="str">
            <v>IHS</v>
          </cell>
        </row>
        <row r="2146">
          <cell r="A2146" t="str">
            <v>NRO_246</v>
          </cell>
          <cell r="B2146" t="str">
            <v>Mbot</v>
          </cell>
          <cell r="C2146" t="str">
            <v>Solar-Gen</v>
          </cell>
          <cell r="D2146" t="str">
            <v>IHS</v>
          </cell>
        </row>
        <row r="2147">
          <cell r="A2147" t="str">
            <v>NRO_238</v>
          </cell>
          <cell r="B2147" t="str">
            <v>Nkor</v>
          </cell>
          <cell r="C2147" t="str">
            <v>Solar-Gen-Lithium</v>
          </cell>
          <cell r="D2147" t="str">
            <v>IHS</v>
          </cell>
        </row>
        <row r="2148">
          <cell r="A2148" t="str">
            <v>NRO_229</v>
          </cell>
          <cell r="B2148" t="str">
            <v>Mendankwe</v>
          </cell>
          <cell r="C2148" t="str">
            <v>Grid-Gen</v>
          </cell>
          <cell r="D2148" t="str">
            <v>IHS</v>
          </cell>
        </row>
        <row r="2149">
          <cell r="A2149" t="str">
            <v>NRO_222</v>
          </cell>
          <cell r="B2149" t="str">
            <v>Nkwein-Ntambang</v>
          </cell>
          <cell r="C2149" t="str">
            <v>Grid-Gen</v>
          </cell>
          <cell r="D2149" t="str">
            <v>IHS</v>
          </cell>
        </row>
        <row r="2150">
          <cell r="A2150" t="str">
            <v>SUO_010</v>
          </cell>
          <cell r="B2150" t="str">
            <v>Bambili</v>
          </cell>
          <cell r="C2150" t="str">
            <v>Grid-Gen</v>
          </cell>
          <cell r="D2150" t="str">
            <v>IHS</v>
          </cell>
        </row>
        <row r="2151">
          <cell r="A2151" t="str">
            <v>NRO_010</v>
          </cell>
          <cell r="B2151" t="str">
            <v>Batibo</v>
          </cell>
          <cell r="C2151" t="str">
            <v>Grid-Gen</v>
          </cell>
          <cell r="D2151" t="str">
            <v>IHS</v>
          </cell>
        </row>
        <row r="2152">
          <cell r="A2152" t="str">
            <v>NRO_256</v>
          </cell>
          <cell r="B2152" t="str">
            <v>Aguli</v>
          </cell>
          <cell r="C2152" t="str">
            <v>Gen-Lithium</v>
          </cell>
          <cell r="D2152" t="str">
            <v>IHS</v>
          </cell>
        </row>
        <row r="2153">
          <cell r="A2153" t="str">
            <v>NRO_234</v>
          </cell>
          <cell r="B2153" t="str">
            <v>Essu</v>
          </cell>
          <cell r="C2153" t="str">
            <v>Gen Only</v>
          </cell>
          <cell r="D2153" t="str">
            <v>IHS</v>
          </cell>
        </row>
        <row r="2154">
          <cell r="A2154" t="str">
            <v>NRO_094</v>
          </cell>
          <cell r="B2154" t="str">
            <v xml:space="preserve">SONGKOLONG </v>
          </cell>
          <cell r="C2154" t="str">
            <v>Gen-Lithium</v>
          </cell>
          <cell r="D2154" t="str">
            <v>IHS</v>
          </cell>
        </row>
        <row r="2155">
          <cell r="A2155" t="str">
            <v>NRO_007</v>
          </cell>
          <cell r="B2155" t="str">
            <v>Wum</v>
          </cell>
          <cell r="C2155" t="str">
            <v>Grid-Gen</v>
          </cell>
          <cell r="D2155" t="str">
            <v>IHS</v>
          </cell>
        </row>
        <row r="2156">
          <cell r="A2156" t="str">
            <v>NRO_046</v>
          </cell>
          <cell r="B2156" t="str">
            <v>DUMBU</v>
          </cell>
          <cell r="C2156" t="str">
            <v>Hybrid Gen</v>
          </cell>
          <cell r="D2156" t="str">
            <v>IHS</v>
          </cell>
        </row>
        <row r="2157">
          <cell r="A2157" t="str">
            <v>NRO_056</v>
          </cell>
          <cell r="B2157" t="str">
            <v>NTEM</v>
          </cell>
          <cell r="C2157" t="str">
            <v>Hybrid Gen</v>
          </cell>
          <cell r="D2157" t="str">
            <v>IHS</v>
          </cell>
        </row>
        <row r="2158">
          <cell r="A2158" t="str">
            <v>NRO_259</v>
          </cell>
          <cell r="B2158" t="str">
            <v>Baba</v>
          </cell>
          <cell r="C2158" t="str">
            <v>Grid-Gen</v>
          </cell>
          <cell r="D2158" t="str">
            <v>IHS</v>
          </cell>
        </row>
        <row r="2159">
          <cell r="A2159" t="str">
            <v>NRO_101</v>
          </cell>
          <cell r="B2159" t="str">
            <v>Ebal</v>
          </cell>
          <cell r="C2159" t="str">
            <v>Hybrid Gen</v>
          </cell>
          <cell r="D2159" t="str">
            <v>IHS</v>
          </cell>
        </row>
        <row r="2160">
          <cell r="A2160" t="str">
            <v>NRO_258</v>
          </cell>
          <cell r="B2160" t="str">
            <v>Sop</v>
          </cell>
          <cell r="C2160" t="str">
            <v>Grid-Gen-Lithium</v>
          </cell>
          <cell r="D2160" t="str">
            <v>IHS</v>
          </cell>
        </row>
        <row r="2161">
          <cell r="A2161" t="str">
            <v>NRO_041</v>
          </cell>
          <cell r="B2161" t="str">
            <v>Muchemni Fundong</v>
          </cell>
          <cell r="C2161" t="str">
            <v>Grid-Gen</v>
          </cell>
          <cell r="D2161" t="str">
            <v>IHS</v>
          </cell>
        </row>
        <row r="2162">
          <cell r="A2162" t="str">
            <v>NRO_102</v>
          </cell>
          <cell r="B2162" t="str">
            <v>Bafut Swie Hill</v>
          </cell>
          <cell r="C2162" t="str">
            <v>Hybrid Gen</v>
          </cell>
          <cell r="D2162" t="str">
            <v>IHS</v>
          </cell>
        </row>
        <row r="2163">
          <cell r="A2163" t="str">
            <v>NRO_110</v>
          </cell>
          <cell r="B2163" t="str">
            <v>Elak Oku</v>
          </cell>
          <cell r="C2163" t="str">
            <v>Grid-Gen-Lithium</v>
          </cell>
          <cell r="D2163" t="str">
            <v>IHS</v>
          </cell>
        </row>
        <row r="2164">
          <cell r="A2164" t="str">
            <v>NRO_013</v>
          </cell>
          <cell r="B2164" t="str">
            <v>Oku</v>
          </cell>
          <cell r="C2164" t="str">
            <v>Grid-Gen</v>
          </cell>
          <cell r="D2164" t="str">
            <v>IHS</v>
          </cell>
        </row>
        <row r="2165">
          <cell r="A2165" t="str">
            <v>NRO_044</v>
          </cell>
          <cell r="B2165" t="str">
            <v>Lassin</v>
          </cell>
          <cell r="C2165" t="str">
            <v>Gen Only</v>
          </cell>
          <cell r="D2165" t="str">
            <v>IHS</v>
          </cell>
        </row>
        <row r="2166">
          <cell r="A2166" t="str">
            <v>NRO_024</v>
          </cell>
          <cell r="B2166" t="str">
            <v>Babessi-T0</v>
          </cell>
          <cell r="C2166" t="str">
            <v>Grid-Gen-Lithium</v>
          </cell>
          <cell r="D2166" t="str">
            <v>IHS</v>
          </cell>
        </row>
        <row r="2167">
          <cell r="A2167" t="str">
            <v>NRO_015</v>
          </cell>
          <cell r="B2167" t="str">
            <v>Fundong</v>
          </cell>
          <cell r="C2167" t="str">
            <v>Grid-Gen</v>
          </cell>
          <cell r="D2167" t="str">
            <v>IHS</v>
          </cell>
        </row>
        <row r="2168">
          <cell r="A2168" t="str">
            <v>NRO_058</v>
          </cell>
          <cell r="B2168" t="str">
            <v>Babanki</v>
          </cell>
          <cell r="C2168" t="str">
            <v>Grid-Gen</v>
          </cell>
          <cell r="D2168" t="str">
            <v>IHS</v>
          </cell>
        </row>
        <row r="2169">
          <cell r="A2169" t="str">
            <v>NRO_091</v>
          </cell>
          <cell r="B2169" t="str">
            <v>Pinyin Ngali</v>
          </cell>
          <cell r="C2169" t="str">
            <v>Solar-Gen</v>
          </cell>
          <cell r="D2169" t="str">
            <v>IHS</v>
          </cell>
        </row>
        <row r="2170">
          <cell r="A2170" t="str">
            <v>NRO_079</v>
          </cell>
          <cell r="B2170" t="str">
            <v xml:space="preserve">ABUH </v>
          </cell>
          <cell r="C2170" t="str">
            <v>Hybrid Gen</v>
          </cell>
          <cell r="D2170" t="str">
            <v>IHS</v>
          </cell>
        </row>
        <row r="2171">
          <cell r="A2171" t="str">
            <v>NRO_073</v>
          </cell>
          <cell r="B2171" t="str">
            <v xml:space="preserve">TATUM </v>
          </cell>
          <cell r="C2171" t="str">
            <v>Hybrid Gen</v>
          </cell>
          <cell r="D2171" t="str">
            <v>IHS</v>
          </cell>
        </row>
        <row r="2172">
          <cell r="A2172" t="str">
            <v>SUO_016</v>
          </cell>
          <cell r="B2172" t="str">
            <v>Eyumojock</v>
          </cell>
          <cell r="C2172" t="str">
            <v>Solar-Gen</v>
          </cell>
          <cell r="D2172" t="str">
            <v>IHS</v>
          </cell>
        </row>
        <row r="2173">
          <cell r="A2173" t="str">
            <v>NRO_092</v>
          </cell>
          <cell r="B2173" t="str">
            <v>Fundong FM</v>
          </cell>
          <cell r="C2173" t="str">
            <v>Hybrid Gen</v>
          </cell>
          <cell r="D2173" t="str">
            <v>IHS</v>
          </cell>
        </row>
        <row r="2174">
          <cell r="A2174" t="str">
            <v>NRO_088</v>
          </cell>
          <cell r="B2174" t="str">
            <v xml:space="preserve">Nchum </v>
          </cell>
          <cell r="C2174" t="str">
            <v>Hybrid Gen</v>
          </cell>
          <cell r="D2174" t="str">
            <v>IHS</v>
          </cell>
        </row>
        <row r="2175">
          <cell r="A2175" t="str">
            <v>NRO_051</v>
          </cell>
          <cell r="B2175" t="str">
            <v>Bafanji</v>
          </cell>
          <cell r="C2175" t="str">
            <v>Gen Only</v>
          </cell>
          <cell r="D2175" t="str">
            <v>IHS</v>
          </cell>
        </row>
        <row r="2176">
          <cell r="A2176" t="str">
            <v>NRO_098</v>
          </cell>
          <cell r="B2176" t="str">
            <v>Djottin</v>
          </cell>
          <cell r="C2176" t="str">
            <v>Hybrid Gen</v>
          </cell>
          <cell r="D2176" t="str">
            <v>IHS</v>
          </cell>
        </row>
        <row r="2177">
          <cell r="A2177" t="str">
            <v>NRO_050</v>
          </cell>
          <cell r="B2177" t="str">
            <v>BANGOLAN</v>
          </cell>
          <cell r="C2177" t="str">
            <v>Hybrid Gen</v>
          </cell>
          <cell r="D2177" t="str">
            <v>IHS</v>
          </cell>
        </row>
        <row r="2178">
          <cell r="A2178" t="str">
            <v>SUO_073</v>
          </cell>
          <cell r="B2178" t="str">
            <v>Mamfe-Brasserie</v>
          </cell>
          <cell r="C2178" t="str">
            <v>Grid-Gen</v>
          </cell>
          <cell r="D2178" t="str">
            <v>IHS</v>
          </cell>
        </row>
        <row r="2179">
          <cell r="A2179" t="str">
            <v>NRO_047</v>
          </cell>
          <cell r="B2179" t="str">
            <v>BAFMENG</v>
          </cell>
          <cell r="C2179" t="str">
            <v>Hybrid Gen</v>
          </cell>
          <cell r="D2179" t="str">
            <v>IHS</v>
          </cell>
        </row>
        <row r="2180">
          <cell r="A2180" t="str">
            <v>NRO_019</v>
          </cell>
          <cell r="B2180" t="str">
            <v>Jakiri</v>
          </cell>
          <cell r="C2180" t="str">
            <v>Grid-Gen-Lithium</v>
          </cell>
          <cell r="D2180" t="str">
            <v>IHS</v>
          </cell>
        </row>
        <row r="2181">
          <cell r="A2181" t="str">
            <v>SUO_007</v>
          </cell>
          <cell r="B2181" t="str">
            <v>Buea-Orange</v>
          </cell>
          <cell r="C2181" t="str">
            <v>Grid-Gen</v>
          </cell>
          <cell r="D2181" t="str">
            <v>IHS</v>
          </cell>
        </row>
        <row r="2182">
          <cell r="A2182" t="str">
            <v>SUO_062</v>
          </cell>
          <cell r="B2182" t="str">
            <v>Buea-Universite</v>
          </cell>
          <cell r="C2182" t="str">
            <v>Grid-Gen</v>
          </cell>
          <cell r="D2182" t="str">
            <v>IHS</v>
          </cell>
        </row>
        <row r="2183">
          <cell r="A2183" t="str">
            <v>SUO_063</v>
          </cell>
          <cell r="B2183" t="str">
            <v>Buea-Centre-Ville</v>
          </cell>
          <cell r="C2183" t="str">
            <v>Grid-Gen</v>
          </cell>
          <cell r="D2183" t="str">
            <v>IHS</v>
          </cell>
        </row>
        <row r="2184">
          <cell r="A2184" t="str">
            <v>SUO_033</v>
          </cell>
          <cell r="B2184" t="str">
            <v>Buea-Entree</v>
          </cell>
          <cell r="C2184" t="str">
            <v>Grid-Gen</v>
          </cell>
          <cell r="D2184" t="str">
            <v>IHS</v>
          </cell>
        </row>
        <row r="2185">
          <cell r="A2185" t="str">
            <v>SUO_077</v>
          </cell>
          <cell r="B2185" t="str">
            <v>Buea-David-Square</v>
          </cell>
          <cell r="C2185" t="str">
            <v>Grid-Gen</v>
          </cell>
          <cell r="D2185" t="str">
            <v>IHS</v>
          </cell>
        </row>
        <row r="2186">
          <cell r="A2186" t="str">
            <v>SUO_038</v>
          </cell>
          <cell r="B2186" t="str">
            <v>Muea</v>
          </cell>
          <cell r="C2186" t="str">
            <v>Grid-Gen</v>
          </cell>
          <cell r="D2186" t="str">
            <v>IHS</v>
          </cell>
        </row>
        <row r="2187">
          <cell r="A2187" t="str">
            <v>SUO_005</v>
          </cell>
          <cell r="B2187" t="str">
            <v>Mutengene</v>
          </cell>
          <cell r="C2187" t="str">
            <v>Grid-Gen</v>
          </cell>
          <cell r="D2187" t="str">
            <v>IHS</v>
          </cell>
        </row>
        <row r="2188">
          <cell r="A2188" t="str">
            <v>SUO_064</v>
          </cell>
          <cell r="B2188" t="str">
            <v>Mutengene-Qter8</v>
          </cell>
          <cell r="C2188" t="str">
            <v>Grid-Gen</v>
          </cell>
          <cell r="D2188" t="str">
            <v>IHS</v>
          </cell>
        </row>
        <row r="2189">
          <cell r="A2189" t="str">
            <v>SUO_004</v>
          </cell>
          <cell r="B2189" t="str">
            <v>Tiko</v>
          </cell>
          <cell r="C2189" t="str">
            <v>Grid-Gen</v>
          </cell>
          <cell r="D2189" t="str">
            <v>IHS</v>
          </cell>
        </row>
        <row r="2190">
          <cell r="A2190" t="str">
            <v>NRO_085</v>
          </cell>
          <cell r="B2190" t="str">
            <v xml:space="preserve">Baba Babungo </v>
          </cell>
          <cell r="C2190" t="str">
            <v>Grid-Gen-Lithium</v>
          </cell>
          <cell r="D2190" t="str">
            <v>IHS</v>
          </cell>
        </row>
        <row r="2191">
          <cell r="A2191" t="str">
            <v>SUO_132</v>
          </cell>
          <cell r="B2191" t="str">
            <v>bonakanda</v>
          </cell>
          <cell r="C2191" t="str">
            <v>Grid-Gen</v>
          </cell>
          <cell r="D2191" t="str">
            <v>IHS</v>
          </cell>
        </row>
        <row r="2192">
          <cell r="A2192" t="str">
            <v>OST_090</v>
          </cell>
          <cell r="B2192" t="str">
            <v>Bangourain</v>
          </cell>
          <cell r="C2192" t="str">
            <v>Grid-Gen</v>
          </cell>
          <cell r="D2192" t="str">
            <v>IHS</v>
          </cell>
        </row>
        <row r="2193">
          <cell r="A2193" t="str">
            <v>SUO_071</v>
          </cell>
          <cell r="B2193" t="str">
            <v>Kumba-Centre</v>
          </cell>
          <cell r="C2193" t="str">
            <v>Grid-Gen</v>
          </cell>
          <cell r="D2193" t="str">
            <v>IHS</v>
          </cell>
        </row>
        <row r="2194">
          <cell r="A2194" t="str">
            <v>SUO_006</v>
          </cell>
          <cell r="B2194" t="str">
            <v>Kumba</v>
          </cell>
          <cell r="C2194" t="str">
            <v>Grid-Gen</v>
          </cell>
          <cell r="D2194" t="str">
            <v>IHS</v>
          </cell>
        </row>
        <row r="2195">
          <cell r="A2195" t="str">
            <v>SUO_052</v>
          </cell>
          <cell r="B2195" t="str">
            <v>Kumba-Kake</v>
          </cell>
          <cell r="C2195" t="str">
            <v>Hybrid Gen</v>
          </cell>
          <cell r="D2195" t="str">
            <v>IHS</v>
          </cell>
        </row>
        <row r="2196">
          <cell r="A2196" t="str">
            <v>SUO_027</v>
          </cell>
          <cell r="B2196" t="str">
            <v>Kumba-Mabanda</v>
          </cell>
          <cell r="C2196" t="str">
            <v>Grid-Gen</v>
          </cell>
          <cell r="D2196" t="str">
            <v>IHS</v>
          </cell>
        </row>
        <row r="2197">
          <cell r="A2197" t="str">
            <v>SUO_040</v>
          </cell>
          <cell r="B2197" t="str">
            <v>Tinto</v>
          </cell>
          <cell r="C2197" t="str">
            <v>Gen Only</v>
          </cell>
          <cell r="D2197" t="str">
            <v>IHS</v>
          </cell>
        </row>
        <row r="2198">
          <cell r="A2198" t="str">
            <v>NRO_029</v>
          </cell>
          <cell r="B2198" t="str">
            <v>Mankon</v>
          </cell>
          <cell r="C2198" t="str">
            <v>Grid-Gen</v>
          </cell>
          <cell r="D2198" t="str">
            <v>IHS</v>
          </cell>
        </row>
        <row r="2199">
          <cell r="A2199" t="str">
            <v>OST_029</v>
          </cell>
          <cell r="B2199" t="str">
            <v>Meguia</v>
          </cell>
          <cell r="C2199" t="str">
            <v>Gen-Lithium</v>
          </cell>
          <cell r="D2199" t="str">
            <v>IHS</v>
          </cell>
        </row>
        <row r="2200">
          <cell r="A2200" t="str">
            <v>SUO_065</v>
          </cell>
          <cell r="B2200" t="str">
            <v>Limbe-Federal-Qter</v>
          </cell>
          <cell r="C2200" t="str">
            <v>Grid-Gen</v>
          </cell>
          <cell r="D2200" t="str">
            <v>IHS</v>
          </cell>
        </row>
        <row r="2201">
          <cell r="A2201" t="str">
            <v>SUO_003</v>
          </cell>
          <cell r="B2201" t="str">
            <v>Limbe-UQ</v>
          </cell>
          <cell r="C2201" t="str">
            <v>Grid-Gen</v>
          </cell>
          <cell r="D2201" t="str">
            <v>IHS</v>
          </cell>
        </row>
        <row r="2202">
          <cell r="A2202" t="str">
            <v>SUO_050</v>
          </cell>
          <cell r="B2202" t="str">
            <v>Limbe-Down-Beach-II</v>
          </cell>
          <cell r="C2202" t="str">
            <v>Grid Only</v>
          </cell>
          <cell r="D2202" t="str">
            <v>IHS</v>
          </cell>
        </row>
        <row r="2203">
          <cell r="A2203" t="str">
            <v>SUO_014</v>
          </cell>
          <cell r="B2203" t="str">
            <v>Down-Beach</v>
          </cell>
          <cell r="C2203" t="str">
            <v>Grid-Gen</v>
          </cell>
          <cell r="D2203" t="str">
            <v>IHS</v>
          </cell>
        </row>
        <row r="2204">
          <cell r="A2204" t="str">
            <v>SUO_002</v>
          </cell>
          <cell r="B2204" t="str">
            <v>Limbe-Kie</v>
          </cell>
          <cell r="C2204" t="str">
            <v>Grid-Gen</v>
          </cell>
          <cell r="D2204" t="str">
            <v>IHS</v>
          </cell>
        </row>
        <row r="2205">
          <cell r="A2205" t="str">
            <v>SUO_078</v>
          </cell>
          <cell r="B2205" t="str">
            <v>Limbe-Fini-Hotel</v>
          </cell>
          <cell r="C2205" t="str">
            <v>Grid-Gen</v>
          </cell>
          <cell r="D2205" t="str">
            <v>IHS</v>
          </cell>
        </row>
        <row r="2206">
          <cell r="A2206" t="str">
            <v>SUO_011</v>
          </cell>
          <cell r="B2206" t="str">
            <v>Monkey-Hill</v>
          </cell>
          <cell r="C2206" t="str">
            <v>Grid-Gen</v>
          </cell>
          <cell r="D2206" t="str">
            <v>IHS</v>
          </cell>
        </row>
        <row r="2207">
          <cell r="A2207" t="str">
            <v>NRO_237</v>
          </cell>
          <cell r="B2207" t="str">
            <v>Misaje</v>
          </cell>
          <cell r="C2207" t="str">
            <v>Solar-Gen</v>
          </cell>
          <cell r="D2207" t="str">
            <v>IHS</v>
          </cell>
        </row>
        <row r="2208">
          <cell r="A2208" t="str">
            <v>SUO_021</v>
          </cell>
          <cell r="B2208" t="str">
            <v>Mile4</v>
          </cell>
          <cell r="C2208" t="str">
            <v>Grid-Gen</v>
          </cell>
          <cell r="D2208" t="str">
            <v>IHS</v>
          </cell>
        </row>
        <row r="2209">
          <cell r="A2209" t="str">
            <v>NRO_227</v>
          </cell>
          <cell r="B2209" t="str">
            <v>Bda-Chinde</v>
          </cell>
          <cell r="C2209" t="str">
            <v>Hybrid-Gen-Lithium</v>
          </cell>
          <cell r="D2209" t="str">
            <v>IHS</v>
          </cell>
        </row>
        <row r="2210">
          <cell r="A2210" t="str">
            <v>LIT_178</v>
          </cell>
          <cell r="B2210" t="str">
            <v>Missellele</v>
          </cell>
          <cell r="C2210" t="str">
            <v>Grid-Gen</v>
          </cell>
          <cell r="D2210" t="str">
            <v>IHS</v>
          </cell>
        </row>
        <row r="2211">
          <cell r="A2211" t="str">
            <v>SUO_202</v>
          </cell>
          <cell r="B2211" t="str">
            <v>MOUNTAIN HOTEL</v>
          </cell>
          <cell r="C2211" t="str">
            <v>Grid Only</v>
          </cell>
          <cell r="D2211" t="str">
            <v>IHS</v>
          </cell>
        </row>
        <row r="2212">
          <cell r="A2212" t="str">
            <v>SUO_221</v>
          </cell>
          <cell r="B2212" t="str">
            <v>BOVA2</v>
          </cell>
          <cell r="C2212" t="str">
            <v>Grid-Gen</v>
          </cell>
          <cell r="D2212" t="str">
            <v>IHS</v>
          </cell>
        </row>
        <row r="2213">
          <cell r="A2213" t="str">
            <v>SUO_220</v>
          </cell>
          <cell r="B2213" t="str">
            <v>MILE16 BOLIFAMBA</v>
          </cell>
          <cell r="C2213" t="str">
            <v>Grid-Gen</v>
          </cell>
          <cell r="D2213" t="str">
            <v>IHS</v>
          </cell>
        </row>
        <row r="2214">
          <cell r="A2214" t="str">
            <v>SUO_231</v>
          </cell>
          <cell r="B2214" t="str">
            <v>Kumba Bonakama 2</v>
          </cell>
          <cell r="C2214" t="str">
            <v>Hybrid Gen</v>
          </cell>
          <cell r="D2214" t="str">
            <v>IHS</v>
          </cell>
        </row>
        <row r="2215">
          <cell r="A2215" t="str">
            <v>SUO_230</v>
          </cell>
          <cell r="B2215" t="str">
            <v>KUMBA ALASKA STREET</v>
          </cell>
          <cell r="C2215" t="str">
            <v>Grid-Gen</v>
          </cell>
          <cell r="D2215" t="str">
            <v>IHS</v>
          </cell>
        </row>
        <row r="2216">
          <cell r="A2216" t="str">
            <v> NRO_135</v>
          </cell>
          <cell r="B2216" t="str">
            <v>Bamenda Mile 8</v>
          </cell>
          <cell r="C2216" t="str">
            <v>Grid-Gen</v>
          </cell>
          <cell r="D2216" t="str">
            <v>IHS</v>
          </cell>
        </row>
        <row r="2217">
          <cell r="A2217" t="str">
            <v> NRO_134</v>
          </cell>
          <cell r="B2217" t="str">
            <v>Bamenda Ntasen</v>
          </cell>
          <cell r="C2217" t="str">
            <v>Grid-Gen</v>
          </cell>
          <cell r="D2217" t="str">
            <v>IHS</v>
          </cell>
        </row>
        <row r="2218">
          <cell r="A2218" t="str">
            <v> SUO_242</v>
          </cell>
          <cell r="B2218" t="str">
            <v>Buea G.R.A.</v>
          </cell>
          <cell r="C2218" t="str">
            <v>Grid-Gen</v>
          </cell>
          <cell r="D2218" t="str">
            <v>IHS</v>
          </cell>
        </row>
        <row r="2219">
          <cell r="A2219" t="str">
            <v> NRO_133</v>
          </cell>
          <cell r="B2219" t="str">
            <v>Bamenda Bujong</v>
          </cell>
          <cell r="C2219" t="str">
            <v>Grid-Gen</v>
          </cell>
          <cell r="D2219" t="str">
            <v>IHS</v>
          </cell>
        </row>
        <row r="2220">
          <cell r="A2220" t="str">
            <v>SUO_238</v>
          </cell>
          <cell r="B2220" t="str">
            <v>Kumba Gare Ntam I</v>
          </cell>
          <cell r="C2220" t="str">
            <v>Hybrid Gen</v>
          </cell>
          <cell r="D2220" t="str">
            <v>IHS</v>
          </cell>
        </row>
        <row r="2221">
          <cell r="A2221" t="str">
            <v> SUO_237</v>
          </cell>
          <cell r="B2221" t="str">
            <v>Kumba Mbongue Road</v>
          </cell>
          <cell r="C2221" t="str">
            <v>Grid-Gen</v>
          </cell>
          <cell r="D2221" t="str">
            <v>IHS</v>
          </cell>
        </row>
        <row r="2222">
          <cell r="A2222" t="str">
            <v> SUO_243</v>
          </cell>
          <cell r="B2222" t="str">
            <v>MILE 16 BUEA</v>
          </cell>
          <cell r="C2222" t="str">
            <v>Grid-Gen</v>
          </cell>
          <cell r="D2222" t="str">
            <v>IHS</v>
          </cell>
        </row>
        <row r="2223">
          <cell r="A2223" t="str">
            <v> NRO_136</v>
          </cell>
          <cell r="B2223" t="str">
            <v>Ndop Catholic Church</v>
          </cell>
          <cell r="C2223" t="str">
            <v>Grid-Gen</v>
          </cell>
          <cell r="D2223" t="str">
            <v>IHS</v>
          </cell>
        </row>
        <row r="2224">
          <cell r="A2224" t="str">
            <v>NRO_137</v>
          </cell>
          <cell r="B2224" t="str">
            <v>NDOP KAKE</v>
          </cell>
          <cell r="C2224" t="str">
            <v>Grid-Gen</v>
          </cell>
          <cell r="D2224" t="str">
            <v>IHS</v>
          </cell>
        </row>
        <row r="2225">
          <cell r="A2225" t="str">
            <v>NRO_138</v>
          </cell>
          <cell r="B2225" t="str">
            <v>Jakiri Church</v>
          </cell>
          <cell r="C2225" t="str">
            <v>Grid-Gen</v>
          </cell>
          <cell r="D2225" t="str">
            <v>IHS</v>
          </cell>
        </row>
        <row r="2226">
          <cell r="A2226" t="str">
            <v>NRO_142</v>
          </cell>
          <cell r="B2226" t="str">
            <v>Nkar</v>
          </cell>
          <cell r="C2226" t="str">
            <v>Hybrid Gen</v>
          </cell>
          <cell r="D2226" t="str">
            <v>IHS</v>
          </cell>
        </row>
        <row r="2227">
          <cell r="A2227" t="str">
            <v>SUO_099</v>
          </cell>
          <cell r="B2227" t="str">
            <v>Babensi IHS</v>
          </cell>
          <cell r="C2227" t="str">
            <v>Gen Only</v>
          </cell>
          <cell r="D2227" t="str">
            <v>IHS</v>
          </cell>
        </row>
        <row r="2228">
          <cell r="A2228" t="str">
            <v>SUO_153</v>
          </cell>
          <cell r="B2228" t="str">
            <v>Bai Kuke</v>
          </cell>
          <cell r="C2228" t="str">
            <v>Gen Only</v>
          </cell>
          <cell r="D2228" t="str">
            <v>IHS</v>
          </cell>
        </row>
        <row r="2229">
          <cell r="A2229" t="str">
            <v>SUO_093</v>
          </cell>
          <cell r="B2229" t="str">
            <v>BAIPANYA</v>
          </cell>
          <cell r="C2229" t="str">
            <v>Gen Only</v>
          </cell>
          <cell r="D2229" t="str">
            <v>IHS</v>
          </cell>
        </row>
        <row r="2230">
          <cell r="A2230" t="str">
            <v>SUO_095</v>
          </cell>
          <cell r="B2230" t="str">
            <v>Bombanda Ebulu IHS</v>
          </cell>
          <cell r="C2230" t="str">
            <v>Gen Only</v>
          </cell>
          <cell r="D2230" t="str">
            <v>IHS</v>
          </cell>
        </row>
        <row r="2231">
          <cell r="A2231" t="str">
            <v>SUO_086</v>
          </cell>
          <cell r="B2231" t="str">
            <v>Bombe Bakundu MTN</v>
          </cell>
          <cell r="C2231" t="str">
            <v>Gen Only</v>
          </cell>
          <cell r="D2231" t="str">
            <v>IHS</v>
          </cell>
        </row>
        <row r="2232">
          <cell r="A2232" t="str">
            <v>SUO_025</v>
          </cell>
          <cell r="B2232" t="str">
            <v>Bova Bokombo</v>
          </cell>
          <cell r="C2232" t="str">
            <v>Gen Only</v>
          </cell>
          <cell r="D2232" t="str">
            <v>IHS</v>
          </cell>
        </row>
        <row r="2233">
          <cell r="A2233" t="str">
            <v>SUO_048</v>
          </cell>
          <cell r="B2233" t="str">
            <v>Ikiliwindi MTN</v>
          </cell>
          <cell r="C2233" t="str">
            <v>Gen Only</v>
          </cell>
          <cell r="D2233" t="str">
            <v>IHS</v>
          </cell>
        </row>
        <row r="2234">
          <cell r="A2234" t="str">
            <v>SUO_046</v>
          </cell>
          <cell r="B2234" t="str">
            <v>Illor</v>
          </cell>
          <cell r="C2234" t="str">
            <v>Gen Only</v>
          </cell>
          <cell r="D2234" t="str">
            <v>IHS</v>
          </cell>
        </row>
        <row r="2235">
          <cell r="A2235" t="str">
            <v>SUO_088</v>
          </cell>
          <cell r="B2235" t="str">
            <v>Kumbe MTN</v>
          </cell>
          <cell r="C2235" t="str">
            <v>Gen Only</v>
          </cell>
          <cell r="D2235" t="str">
            <v>IHS</v>
          </cell>
        </row>
        <row r="2236">
          <cell r="A2236" t="str">
            <v>SUO_043</v>
          </cell>
          <cell r="B2236" t="str">
            <v>Loe MTN</v>
          </cell>
          <cell r="C2236" t="str">
            <v>Gen Only</v>
          </cell>
          <cell r="D2236" t="str">
            <v>IHS</v>
          </cell>
        </row>
        <row r="2237">
          <cell r="A2237" t="str">
            <v>LIT_462</v>
          </cell>
          <cell r="B2237" t="str">
            <v>Malende</v>
          </cell>
          <cell r="C2237" t="str">
            <v>Gen Only</v>
          </cell>
          <cell r="D2237" t="str">
            <v>IHS</v>
          </cell>
        </row>
        <row r="2238">
          <cell r="A2238" t="str">
            <v>SUO_049</v>
          </cell>
          <cell r="B2238" t="str">
            <v>Mbakwa Supe MTN</v>
          </cell>
          <cell r="C2238" t="str">
            <v>Gen Only</v>
          </cell>
          <cell r="D2238" t="str">
            <v>IHS</v>
          </cell>
        </row>
        <row r="2239">
          <cell r="A2239" t="str">
            <v>LIT_175</v>
          </cell>
          <cell r="B2239" t="str">
            <v xml:space="preserve">Muyengue </v>
          </cell>
          <cell r="C2239" t="str">
            <v>Grid-Gen</v>
          </cell>
          <cell r="D2239" t="str">
            <v>IHS</v>
          </cell>
        </row>
        <row r="2240">
          <cell r="A2240" t="str">
            <v>SUO_026</v>
          </cell>
          <cell r="B2240" t="str">
            <v>Muyengue 2</v>
          </cell>
          <cell r="C2240" t="str">
            <v>Grid-Gen</v>
          </cell>
          <cell r="D2240" t="str">
            <v>IHS</v>
          </cell>
        </row>
        <row r="2241">
          <cell r="A2241" t="str">
            <v>LIT_176</v>
          </cell>
          <cell r="B2241" t="str">
            <v>Muyengue Bafia</v>
          </cell>
          <cell r="C2241" t="str">
            <v>Grid-Gen</v>
          </cell>
          <cell r="D2241" t="str">
            <v>IHS</v>
          </cell>
        </row>
        <row r="2242">
          <cell r="A2242" t="str">
            <v>SUO_098</v>
          </cell>
          <cell r="B2242" t="str">
            <v>Muyengue Trouble</v>
          </cell>
          <cell r="C2242" t="str">
            <v>Gen Only</v>
          </cell>
          <cell r="D2242" t="str">
            <v>IHS</v>
          </cell>
        </row>
        <row r="2243">
          <cell r="A2243" t="str">
            <v>SUO_085</v>
          </cell>
          <cell r="B2243" t="str">
            <v>Ngongo MTN</v>
          </cell>
          <cell r="C2243" t="str">
            <v>Gen Only</v>
          </cell>
          <cell r="D2243" t="str">
            <v>IHS</v>
          </cell>
        </row>
        <row r="2244">
          <cell r="A2244" t="str">
            <v>SUO_047</v>
          </cell>
          <cell r="B2244" t="str">
            <v>Ekondo Nege MTN</v>
          </cell>
          <cell r="C2244" t="str">
            <v>Hybrid Gen</v>
          </cell>
          <cell r="D2244" t="str">
            <v>IHS</v>
          </cell>
        </row>
        <row r="2245">
          <cell r="A2245" t="str">
            <v>SUO_012</v>
          </cell>
          <cell r="B2245" t="str">
            <v>Muyuka</v>
          </cell>
          <cell r="C2245" t="str">
            <v>Grid-Gen</v>
          </cell>
          <cell r="D2245" t="str">
            <v>IHS</v>
          </cell>
        </row>
        <row r="2246">
          <cell r="A2246" t="str">
            <v>NRO_233</v>
          </cell>
          <cell r="B2246" t="str">
            <v>Benakuma</v>
          </cell>
          <cell r="C2246" t="str">
            <v>Hybrid Gen</v>
          </cell>
          <cell r="D2246" t="str">
            <v>IHS</v>
          </cell>
        </row>
        <row r="2247">
          <cell r="A2247" t="str">
            <v>SUO_128</v>
          </cell>
          <cell r="B2247" t="str">
            <v>EKONA-II-IHS</v>
          </cell>
          <cell r="C2247" t="str">
            <v>Vandalized</v>
          </cell>
          <cell r="D2247" t="str">
            <v>IHS</v>
          </cell>
        </row>
        <row r="2248">
          <cell r="A2248" t="str">
            <v>SUO_087</v>
          </cell>
          <cell r="B2248" t="str">
            <v>EKONA-MTN</v>
          </cell>
          <cell r="C2248" t="str">
            <v>Gen Only</v>
          </cell>
          <cell r="D2248" t="str">
            <v>IHS</v>
          </cell>
        </row>
        <row r="2249">
          <cell r="A2249" t="str">
            <v>NRO_076</v>
          </cell>
          <cell r="B2249" t="str">
            <v>TUGI ACHA BABOLONG ACTUR</v>
          </cell>
          <cell r="C2249" t="str">
            <v>Solar-Gen</v>
          </cell>
          <cell r="D2249" t="str">
            <v>IHS</v>
          </cell>
        </row>
        <row r="2250">
          <cell r="A2250" t="str">
            <v>NRO_239</v>
          </cell>
          <cell r="B2250" t="str">
            <v>BEFANG-MTN</v>
          </cell>
          <cell r="C2250" t="str">
            <v>Gen-Lithium</v>
          </cell>
          <cell r="D2250" t="str">
            <v>IHS</v>
          </cell>
        </row>
        <row r="2251">
          <cell r="A2251" t="str">
            <v>NRO_096</v>
          </cell>
          <cell r="B2251" t="str">
            <v>KWAJA</v>
          </cell>
          <cell r="C2251" t="str">
            <v>Vandalized</v>
          </cell>
          <cell r="D2251" t="str">
            <v>IHS</v>
          </cell>
        </row>
        <row r="2252">
          <cell r="A2252" t="str">
            <v>NRO_022</v>
          </cell>
          <cell r="B2252" t="str">
            <v>NJIKWA TOWN</v>
          </cell>
          <cell r="C2252" t="str">
            <v>Gen Only</v>
          </cell>
          <cell r="D2252" t="str">
            <v>IHS</v>
          </cell>
        </row>
        <row r="2253">
          <cell r="A2253" t="str">
            <v>NRO_219</v>
          </cell>
          <cell r="B2253" t="str">
            <v>WIDIKUM</v>
          </cell>
          <cell r="C2253" t="str">
            <v>Vandalized</v>
          </cell>
          <cell r="D2253" t="str">
            <v>IHS</v>
          </cell>
        </row>
        <row r="2254">
          <cell r="A2254" t="str">
            <v>NRO_045</v>
          </cell>
          <cell r="B2254" t="str">
            <v>ABUENSHIE</v>
          </cell>
          <cell r="C2254" t="str">
            <v>Vandalized</v>
          </cell>
          <cell r="D2254" t="str">
            <v>IHS</v>
          </cell>
        </row>
        <row r="2255">
          <cell r="A2255" t="str">
            <v>NRO_218</v>
          </cell>
          <cell r="B2255" t="str">
            <v>ANDEK</v>
          </cell>
          <cell r="C2255" t="str">
            <v>Vandalized</v>
          </cell>
          <cell r="D2255" t="str">
            <v>IHS</v>
          </cell>
        </row>
        <row r="2256">
          <cell r="A2256" t="str">
            <v>SUO_102</v>
          </cell>
          <cell r="B2256" t="str">
            <v>Mile29 Mamfe</v>
          </cell>
          <cell r="C2256" t="str">
            <v>Solar Gen</v>
          </cell>
          <cell r="D2256" t="str">
            <v>IHS</v>
          </cell>
        </row>
        <row r="2257">
          <cell r="A2257" t="str">
            <v>SUO_070</v>
          </cell>
          <cell r="B2257" t="str">
            <v>Yoke</v>
          </cell>
          <cell r="C2257" t="str">
            <v>Grid-Gen</v>
          </cell>
          <cell r="D2257" t="str">
            <v>IHS</v>
          </cell>
        </row>
        <row r="2258">
          <cell r="A2258" t="str">
            <v>SUO_096</v>
          </cell>
          <cell r="B2258" t="str">
            <v>Bekondo</v>
          </cell>
          <cell r="C2258" t="str">
            <v>Hybrid Gen</v>
          </cell>
          <cell r="D2258" t="str">
            <v>IHS</v>
          </cell>
        </row>
        <row r="2259">
          <cell r="A2259" t="str">
            <v>SUO_045</v>
          </cell>
          <cell r="B2259" t="str">
            <v>Ekindi MTN</v>
          </cell>
          <cell r="C2259" t="str">
            <v>Grid-Gen</v>
          </cell>
          <cell r="D2259" t="str">
            <v>IHS</v>
          </cell>
        </row>
        <row r="2260">
          <cell r="A2260" t="str">
            <v>SUO_020</v>
          </cell>
          <cell r="B2260" t="str">
            <v>Mundemba</v>
          </cell>
          <cell r="C2260" t="str">
            <v>Gen Only</v>
          </cell>
          <cell r="D2260" t="str">
            <v>IHS</v>
          </cell>
        </row>
        <row r="2261">
          <cell r="A2261" t="str">
            <v>SUO_032</v>
          </cell>
          <cell r="B2261" t="str">
            <v>Konye</v>
          </cell>
          <cell r="C2261" t="str">
            <v>Gen Only</v>
          </cell>
          <cell r="D2261" t="str">
            <v>IHS</v>
          </cell>
        </row>
        <row r="2262">
          <cell r="A2262" t="str">
            <v>SUO_097</v>
          </cell>
          <cell r="B2262" t="str">
            <v>Gamoko-Hill-C1</v>
          </cell>
          <cell r="C2262" t="str">
            <v>Vandalized</v>
          </cell>
          <cell r="D2262" t="str">
            <v>IHS</v>
          </cell>
        </row>
        <row r="2263">
          <cell r="A2263" t="str">
            <v>NRO_086</v>
          </cell>
          <cell r="B2263" t="str">
            <v>Berore</v>
          </cell>
          <cell r="C2263" t="str">
            <v>Vandalized</v>
          </cell>
          <cell r="D2263" t="str">
            <v>IHS</v>
          </cell>
        </row>
        <row r="2264">
          <cell r="A2264" t="str">
            <v>SUO_019</v>
          </cell>
          <cell r="B2264" t="str">
            <v>Ekondo-Titi</v>
          </cell>
          <cell r="C2264" t="str">
            <v>Vandalized</v>
          </cell>
          <cell r="D2264" t="str">
            <v>IHS</v>
          </cell>
        </row>
        <row r="2265">
          <cell r="A2265" t="str">
            <v>SUO_092</v>
          </cell>
          <cell r="B2265" t="str">
            <v>AKWAYA</v>
          </cell>
          <cell r="C2265" t="str">
            <v>Grid-Gen</v>
          </cell>
          <cell r="D2265" t="str">
            <v>IHS</v>
          </cell>
        </row>
        <row r="2266">
          <cell r="A2266" t="str">
            <v>NRO_261</v>
          </cell>
          <cell r="B2266" t="str">
            <v>Numba49</v>
          </cell>
          <cell r="C2266" t="str">
            <v>Grid-Gen</v>
          </cell>
          <cell r="D2266" t="str">
            <v>IHS</v>
          </cell>
        </row>
        <row r="2267">
          <cell r="A2267" t="str">
            <v>SUO_089</v>
          </cell>
          <cell r="B2267" t="str">
            <v>ASHUM</v>
          </cell>
          <cell r="C2267" t="str">
            <v>Hybrid Gen</v>
          </cell>
          <cell r="D2267" t="str">
            <v>IHS</v>
          </cell>
        </row>
        <row r="2268">
          <cell r="A2268" t="str">
            <v>NRO_255</v>
          </cell>
          <cell r="B2268" t="str">
            <v>MBEKONG1041</v>
          </cell>
          <cell r="C2268" t="str">
            <v>Gen-Lithium</v>
          </cell>
          <cell r="D2268" t="str">
            <v>IHS</v>
          </cell>
        </row>
        <row r="2269">
          <cell r="A2269" t="str">
            <v>SUO_018</v>
          </cell>
          <cell r="B2269" t="str">
            <v>Bakassi</v>
          </cell>
          <cell r="C2269" t="str">
            <v>Solar-Gen</v>
          </cell>
          <cell r="D2269" t="str">
            <v>IHS</v>
          </cell>
        </row>
        <row r="2270">
          <cell r="A2270" t="str">
            <v>LIT_017</v>
          </cell>
          <cell r="B2270" t="str">
            <v>Bberi-Chateau</v>
          </cell>
          <cell r="C2270" t="str">
            <v>Grid-Gen</v>
          </cell>
          <cell r="D2270" t="str">
            <v>IHS</v>
          </cell>
        </row>
        <row r="2271">
          <cell r="A2271" t="str">
            <v>OST_003</v>
          </cell>
          <cell r="B2271" t="str">
            <v>Bfsam-Banengo</v>
          </cell>
          <cell r="C2271"/>
          <cell r="D2271" t="str">
            <v>OCM</v>
          </cell>
        </row>
        <row r="2272">
          <cell r="A2272" t="str">
            <v>SUO_023</v>
          </cell>
          <cell r="B2272" t="str">
            <v>Buea-Signal-Hill</v>
          </cell>
          <cell r="C2272"/>
          <cell r="D2272" t="str">
            <v>OCM</v>
          </cell>
        </row>
        <row r="2273">
          <cell r="A2273" t="str">
            <v>LIT_016</v>
          </cell>
          <cell r="B2273" t="str">
            <v>Souza</v>
          </cell>
          <cell r="C2273"/>
          <cell r="D2273" t="str">
            <v>OCM</v>
          </cell>
        </row>
        <row r="2274">
          <cell r="A2274" t="str">
            <v>LIT_103</v>
          </cell>
          <cell r="B2274" t="str">
            <v>Makepe-Nodal</v>
          </cell>
          <cell r="C2274"/>
          <cell r="D2274" t="str">
            <v>OCM</v>
          </cell>
        </row>
        <row r="2275">
          <cell r="A2275" t="str">
            <v>CTR_007</v>
          </cell>
          <cell r="B2275" t="str">
            <v>Messamendongo</v>
          </cell>
          <cell r="C2275"/>
          <cell r="D2275" t="str">
            <v>OCM</v>
          </cell>
        </row>
        <row r="2276">
          <cell r="A2276" t="str">
            <v>CTR_576</v>
          </cell>
          <cell r="B2276" t="str">
            <v>Nkolbisson-Nodal</v>
          </cell>
          <cell r="C2276"/>
          <cell r="D2276" t="str">
            <v>OCM</v>
          </cell>
        </row>
        <row r="2277">
          <cell r="A2277" t="str">
            <v>CTR_570</v>
          </cell>
          <cell r="B2277" t="str">
            <v>Mfandena-New</v>
          </cell>
          <cell r="C2277"/>
          <cell r="D2277" t="str">
            <v>OCM</v>
          </cell>
        </row>
        <row r="2278">
          <cell r="A2278" t="str">
            <v>CTR_351</v>
          </cell>
          <cell r="B2278" t="str">
            <v>Mimboman-Nodal</v>
          </cell>
          <cell r="C2278"/>
          <cell r="D2278" t="str">
            <v>OCM</v>
          </cell>
        </row>
        <row r="2279">
          <cell r="A2279" t="str">
            <v>CTR_105</v>
          </cell>
          <cell r="B2279" t="str">
            <v>Nkolzie</v>
          </cell>
          <cell r="C2279"/>
          <cell r="D2279" t="str">
            <v>OCM</v>
          </cell>
        </row>
        <row r="2280">
          <cell r="A2280" t="str">
            <v>LIT_100</v>
          </cell>
          <cell r="B2280" t="str">
            <v>IPD</v>
          </cell>
          <cell r="C2280"/>
          <cell r="D2280" t="str">
            <v>OCM</v>
          </cell>
        </row>
        <row r="2281">
          <cell r="A2281" t="str">
            <v>CTR_021</v>
          </cell>
          <cell r="B2281" t="str">
            <v>Mbalmayo</v>
          </cell>
          <cell r="C2281"/>
          <cell r="D2281" t="str">
            <v>OCM</v>
          </cell>
        </row>
        <row r="2282">
          <cell r="A2282" t="str">
            <v>LIT_004</v>
          </cell>
          <cell r="B2282" t="str">
            <v>Deido-Lycee</v>
          </cell>
          <cell r="C2282"/>
          <cell r="D2282" t="str">
            <v>OCM</v>
          </cell>
        </row>
        <row r="2283">
          <cell r="A2283" t="str">
            <v>SUD_002</v>
          </cell>
          <cell r="B2283" t="str">
            <v>Kribi-Orange</v>
          </cell>
          <cell r="C2283"/>
          <cell r="D2283" t="str">
            <v>OCM</v>
          </cell>
        </row>
        <row r="2284">
          <cell r="A2284" t="str">
            <v>LIT_093</v>
          </cell>
          <cell r="B2284" t="str">
            <v>Ndogp-Nodal</v>
          </cell>
          <cell r="C2284"/>
          <cell r="D2284" t="str">
            <v>OCM</v>
          </cell>
        </row>
        <row r="2285">
          <cell r="A2285" t="str">
            <v>ADM_026</v>
          </cell>
          <cell r="B2285" t="str">
            <v>Ngd-Agence</v>
          </cell>
          <cell r="C2285"/>
          <cell r="D2285" t="str">
            <v>OCM</v>
          </cell>
        </row>
        <row r="2286">
          <cell r="A2286" t="str">
            <v>CTR_194</v>
          </cell>
          <cell r="B2286" t="str">
            <v>Ngoa-Ekelle-New</v>
          </cell>
          <cell r="C2286"/>
          <cell r="D2286" t="str">
            <v>OCM</v>
          </cell>
        </row>
        <row r="2287">
          <cell r="A2287" t="str">
            <v>EST_001</v>
          </cell>
          <cell r="B2287" t="str">
            <v>Bertoua</v>
          </cell>
          <cell r="C2287"/>
          <cell r="D2287" t="str">
            <v>OCM</v>
          </cell>
        </row>
        <row r="2288">
          <cell r="A2288" t="str">
            <v>CTR_006</v>
          </cell>
          <cell r="B2288" t="str">
            <v>Mbankolo</v>
          </cell>
          <cell r="C2288"/>
          <cell r="D2288" t="str">
            <v>OCM</v>
          </cell>
        </row>
        <row r="2289">
          <cell r="A2289" t="str">
            <v>LIT_005</v>
          </cell>
          <cell r="B2289" t="str">
            <v>Edea</v>
          </cell>
          <cell r="C2289"/>
          <cell r="D2289" t="str">
            <v>OCM</v>
          </cell>
        </row>
        <row r="2290">
          <cell r="A2290" t="str">
            <v>CTR_805</v>
          </cell>
          <cell r="B2290" t="str">
            <v>CBC</v>
          </cell>
          <cell r="C2290"/>
          <cell r="D2290" t="str">
            <v>OCM</v>
          </cell>
        </row>
        <row r="2291">
          <cell r="A2291" t="str">
            <v>NRD_001</v>
          </cell>
          <cell r="B2291" t="str">
            <v>Garoua-Orange</v>
          </cell>
          <cell r="C2291"/>
          <cell r="D2291" t="str">
            <v>OCM</v>
          </cell>
        </row>
        <row r="2292">
          <cell r="A2292" t="str">
            <v>LIT_010</v>
          </cell>
          <cell r="B2292" t="str">
            <v>Ndogbong</v>
          </cell>
          <cell r="C2292"/>
          <cell r="D2292" t="str">
            <v>OCM</v>
          </cell>
        </row>
        <row r="2293">
          <cell r="A2293" t="str">
            <v>SUD_007</v>
          </cell>
          <cell r="B2293" t="str">
            <v>Ebolowa</v>
          </cell>
          <cell r="C2293"/>
          <cell r="D2293" t="str">
            <v>OCM</v>
          </cell>
        </row>
        <row r="2294">
          <cell r="A2294" t="str">
            <v>NRO_028</v>
          </cell>
          <cell r="B2294" t="str">
            <v>Hot-Spot</v>
          </cell>
          <cell r="C2294"/>
          <cell r="D2294" t="str">
            <v>OCM</v>
          </cell>
        </row>
        <row r="2295">
          <cell r="A2295" t="str">
            <v>EST_088</v>
          </cell>
          <cell r="B2295" t="str">
            <v>Bertoua-Agence-New</v>
          </cell>
          <cell r="C2295"/>
          <cell r="D2295" t="str">
            <v>OCM</v>
          </cell>
        </row>
        <row r="2296">
          <cell r="A2296" t="str">
            <v>ADM_002</v>
          </cell>
          <cell r="B2296" t="str">
            <v>Ngd-La-Gare</v>
          </cell>
          <cell r="C2296">
            <v>0</v>
          </cell>
          <cell r="D2296" t="str">
            <v>OCM/Stratégique</v>
          </cell>
        </row>
        <row r="2297">
          <cell r="A2297" t="str">
            <v>ADM_140</v>
          </cell>
          <cell r="B2297" t="str">
            <v>TEKEL-IHS</v>
          </cell>
          <cell r="C2297" t="e">
            <v>#N/A</v>
          </cell>
          <cell r="D2297" t="str">
            <v>IHS</v>
          </cell>
        </row>
        <row r="2298">
          <cell r="A2298" t="str">
            <v>ADM_164</v>
          </cell>
          <cell r="B2298" t="str">
            <v>Ngd-Bamyanga-Hossere-MTN</v>
          </cell>
          <cell r="C2298">
            <v>0</v>
          </cell>
          <cell r="D2298" t="str">
            <v>MTN sharing</v>
          </cell>
        </row>
        <row r="2299">
          <cell r="A2299" t="str">
            <v>ADM_167</v>
          </cell>
          <cell r="B2299" t="str">
            <v>Ngd-Maraba-MTN</v>
          </cell>
          <cell r="C2299">
            <v>0</v>
          </cell>
          <cell r="D2299" t="str">
            <v>MTN sharing</v>
          </cell>
        </row>
        <row r="2300">
          <cell r="A2300" t="str">
            <v>ADM_174</v>
          </cell>
          <cell r="B2300" t="str">
            <v>Banyo-Sabongari-MTN</v>
          </cell>
          <cell r="C2300">
            <v>0</v>
          </cell>
          <cell r="D2300" t="str">
            <v>MTN Sharing</v>
          </cell>
        </row>
        <row r="2301">
          <cell r="A2301" t="str">
            <v>ADM_229</v>
          </cell>
          <cell r="B2301" t="str">
            <v>DJOA-IHS</v>
          </cell>
          <cell r="C2301" t="e">
            <v>#N/A</v>
          </cell>
          <cell r="D2301" t="str">
            <v>IHS</v>
          </cell>
        </row>
        <row r="2302">
          <cell r="A2302" t="str">
            <v>ADM_801</v>
          </cell>
          <cell r="B2302" t="str">
            <v>Ngaoundal Camrail</v>
          </cell>
          <cell r="C2302">
            <v>0</v>
          </cell>
          <cell r="D2302" t="str">
            <v>CAMUSAT</v>
          </cell>
        </row>
        <row r="2303">
          <cell r="A2303" t="str">
            <v>CTR_041</v>
          </cell>
          <cell r="B2303" t="str">
            <v>Nkog-Edzen</v>
          </cell>
          <cell r="C2303">
            <v>0</v>
          </cell>
          <cell r="D2303" t="str">
            <v>OCM/Stratégique</v>
          </cell>
        </row>
        <row r="2304">
          <cell r="A2304" t="str">
            <v>CTR_064</v>
          </cell>
          <cell r="B2304" t="str">
            <v>Etoa-Meki</v>
          </cell>
          <cell r="C2304">
            <v>0</v>
          </cell>
          <cell r="D2304" t="str">
            <v>OCM/Stratégique</v>
          </cell>
        </row>
        <row r="2305">
          <cell r="A2305" t="str">
            <v>CTR_102</v>
          </cell>
          <cell r="B2305" t="str">
            <v>H-Franco</v>
          </cell>
          <cell r="C2305">
            <v>0</v>
          </cell>
          <cell r="D2305" t="str">
            <v>IHS</v>
          </cell>
        </row>
        <row r="2306">
          <cell r="A2306" t="str">
            <v>CTR_347</v>
          </cell>
          <cell r="B2306" t="str">
            <v>Mvog-Ada-New</v>
          </cell>
          <cell r="C2306">
            <v>0</v>
          </cell>
          <cell r="D2306" t="str">
            <v>OCM/Stratégique</v>
          </cell>
        </row>
        <row r="2307">
          <cell r="A2307" t="str">
            <v>CTR_455</v>
          </cell>
          <cell r="B2307" t="str">
            <v>Mengue-Bibey-Camrail</v>
          </cell>
          <cell r="C2307">
            <v>0</v>
          </cell>
          <cell r="D2307" t="str">
            <v>CAMUSAT</v>
          </cell>
        </row>
        <row r="2308">
          <cell r="A2308" t="str">
            <v>CTR_457</v>
          </cell>
          <cell r="B2308" t="str">
            <v>Mbargue Camrail</v>
          </cell>
          <cell r="C2308" t="e">
            <v>#N/A</v>
          </cell>
          <cell r="D2308" t="str">
            <v>CAMUSAT</v>
          </cell>
        </row>
        <row r="2309">
          <cell r="A2309" t="str">
            <v>CTR_544</v>
          </cell>
          <cell r="B2309" t="str">
            <v>Ndikinimeki-New</v>
          </cell>
          <cell r="C2309">
            <v>0</v>
          </cell>
          <cell r="D2309" t="str">
            <v>IHS</v>
          </cell>
        </row>
        <row r="2310">
          <cell r="A2310" t="str">
            <v>CTR_575</v>
          </cell>
          <cell r="B2310" t="str">
            <v>Ekie-Nodal</v>
          </cell>
          <cell r="C2310">
            <v>0</v>
          </cell>
          <cell r="D2310" t="str">
            <v>OCM/Stratégique</v>
          </cell>
        </row>
        <row r="2311">
          <cell r="A2311" t="str">
            <v>CTR_578</v>
          </cell>
          <cell r="B2311" t="str">
            <v>H-Deputes</v>
          </cell>
          <cell r="C2311">
            <v>0</v>
          </cell>
          <cell r="D2311" t="str">
            <v>IHS</v>
          </cell>
        </row>
        <row r="2312">
          <cell r="A2312" t="str">
            <v>CTR_637</v>
          </cell>
          <cell r="B2312" t="str">
            <v>Crf-Mbankolo</v>
          </cell>
          <cell r="C2312">
            <v>0</v>
          </cell>
          <cell r="D2312" t="str">
            <v>IHS</v>
          </cell>
        </row>
        <row r="2313">
          <cell r="A2313" t="str">
            <v>CTR_641</v>
          </cell>
          <cell r="B2313" t="str">
            <v>Institute-Samba-IHS</v>
          </cell>
          <cell r="C2313" t="e">
            <v>#N/A</v>
          </cell>
          <cell r="D2313" t="str">
            <v>IHS</v>
          </cell>
        </row>
        <row r="2314">
          <cell r="A2314" t="str">
            <v>CTR_642</v>
          </cell>
          <cell r="B2314" t="str">
            <v>Mefou-Assi-IHS</v>
          </cell>
          <cell r="C2314" t="str">
            <v>Grid-Gen</v>
          </cell>
          <cell r="D2314" t="str">
            <v>IHS</v>
          </cell>
        </row>
        <row r="2315">
          <cell r="A2315" t="str">
            <v>CTR_698</v>
          </cell>
          <cell r="B2315" t="str">
            <v>Nkoabang-South-MTN</v>
          </cell>
          <cell r="C2315">
            <v>0</v>
          </cell>
          <cell r="D2315" t="str">
            <v>MTN sharing</v>
          </cell>
        </row>
        <row r="2316">
          <cell r="A2316" t="str">
            <v>CTR_724</v>
          </cell>
          <cell r="B2316" t="str">
            <v>Nsimalen-Highway-I</v>
          </cell>
          <cell r="C2316">
            <v>0</v>
          </cell>
          <cell r="D2316" t="str">
            <v>MTN sharing</v>
          </cell>
        </row>
        <row r="2317">
          <cell r="A2317" t="str">
            <v>CTR_725</v>
          </cell>
          <cell r="B2317" t="str">
            <v>Nsimalen-Highway-II</v>
          </cell>
          <cell r="C2317">
            <v>0</v>
          </cell>
          <cell r="D2317" t="str">
            <v>MTN sharing</v>
          </cell>
        </row>
        <row r="2318">
          <cell r="A2318" t="str">
            <v>CTR_726</v>
          </cell>
          <cell r="B2318" t="str">
            <v>Ekounou-Lycee-MTN</v>
          </cell>
          <cell r="C2318">
            <v>0</v>
          </cell>
          <cell r="D2318" t="str">
            <v>MTN Sharing</v>
          </cell>
        </row>
        <row r="2319">
          <cell r="A2319" t="str">
            <v>CTR_746</v>
          </cell>
          <cell r="B2319" t="str">
            <v>Mendong-IV-MTN</v>
          </cell>
          <cell r="C2319">
            <v>0</v>
          </cell>
          <cell r="D2319" t="str">
            <v>MTN sharing</v>
          </cell>
        </row>
        <row r="2320">
          <cell r="A2320" t="str">
            <v>CTR_747</v>
          </cell>
          <cell r="B2320" t="str">
            <v>Obili-GP-MTN</v>
          </cell>
          <cell r="C2320">
            <v>0</v>
          </cell>
          <cell r="D2320" t="str">
            <v>MTN sharing</v>
          </cell>
        </row>
        <row r="2321">
          <cell r="A2321" t="str">
            <v>CTR_778</v>
          </cell>
          <cell r="B2321" t="str">
            <v>Olembe-MTN</v>
          </cell>
          <cell r="C2321">
            <v>0</v>
          </cell>
          <cell r="D2321" t="str">
            <v>MTN sharing</v>
          </cell>
        </row>
        <row r="2322">
          <cell r="A2322" t="str">
            <v>CTR_799</v>
          </cell>
          <cell r="B2322" t="str">
            <v>Pont-Emana-MTN</v>
          </cell>
          <cell r="C2322">
            <v>0</v>
          </cell>
          <cell r="D2322" t="str">
            <v>MTN sharing</v>
          </cell>
        </row>
        <row r="2323">
          <cell r="A2323" t="str">
            <v>CTR_784</v>
          </cell>
          <cell r="B2323" t="str">
            <v>Akonolinga-Town-IHS</v>
          </cell>
          <cell r="C2323">
            <v>0</v>
          </cell>
          <cell r="D2323" t="str">
            <v>IHS</v>
          </cell>
        </row>
        <row r="2324">
          <cell r="A2324" t="str">
            <v>CTR_817</v>
          </cell>
          <cell r="B2324" t="str">
            <v>Manguier Nodal</v>
          </cell>
          <cell r="C2324">
            <v>0</v>
          </cell>
          <cell r="D2324" t="str">
            <v>OCM/Stratégique</v>
          </cell>
        </row>
        <row r="2325">
          <cell r="A2325" t="str">
            <v>CTR_830</v>
          </cell>
          <cell r="B2325" t="str">
            <v>Bafia-Market-MTN</v>
          </cell>
          <cell r="C2325">
            <v>0</v>
          </cell>
          <cell r="D2325" t="str">
            <v>MTN sharing</v>
          </cell>
        </row>
        <row r="2326">
          <cell r="A2326" t="str">
            <v>CTR_832</v>
          </cell>
          <cell r="B2326" t="str">
            <v>Nkolmessing-Abom-MTN</v>
          </cell>
          <cell r="C2326">
            <v>0</v>
          </cell>
          <cell r="D2326" t="str">
            <v>MTN sharing</v>
          </cell>
        </row>
        <row r="2327">
          <cell r="A2327" t="str">
            <v>CTR_852</v>
          </cell>
          <cell r="B2327" t="str">
            <v>Golf-Quater-IHS</v>
          </cell>
          <cell r="C2327" t="str">
            <v>Grid-Gen</v>
          </cell>
          <cell r="D2327" t="str">
            <v>IHS</v>
          </cell>
        </row>
        <row r="2328">
          <cell r="A2328" t="str">
            <v>CTR_836</v>
          </cell>
          <cell r="B2328" t="str">
            <v>Simbock-Chefferie-MTN</v>
          </cell>
          <cell r="C2328">
            <v>0</v>
          </cell>
          <cell r="D2328" t="str">
            <v>MTN sharing</v>
          </cell>
        </row>
        <row r="2329">
          <cell r="A2329" t="str">
            <v>CTR_837</v>
          </cell>
          <cell r="B2329" t="str">
            <v>Nkolfoulou-ENIA-MTN</v>
          </cell>
          <cell r="C2329">
            <v>0</v>
          </cell>
          <cell r="D2329" t="str">
            <v>MTN sharing</v>
          </cell>
        </row>
        <row r="2330">
          <cell r="A2330" t="str">
            <v>CTR_845</v>
          </cell>
          <cell r="B2330" t="str">
            <v>Orange-Bastos</v>
          </cell>
          <cell r="C2330">
            <v>0</v>
          </cell>
          <cell r="D2330" t="str">
            <v>OCM/Agence</v>
          </cell>
        </row>
        <row r="2331">
          <cell r="A2331" t="str">
            <v>CTR_846</v>
          </cell>
          <cell r="B2331" t="str">
            <v>Mewoulo-II-MTN</v>
          </cell>
          <cell r="C2331">
            <v>0</v>
          </cell>
          <cell r="D2331" t="str">
            <v>MTN Sharing</v>
          </cell>
        </row>
        <row r="2332">
          <cell r="A2332" t="str">
            <v>CTR_848</v>
          </cell>
          <cell r="B2332" t="str">
            <v>Niki-Accacia-IHS</v>
          </cell>
          <cell r="C2332">
            <v>0</v>
          </cell>
          <cell r="D2332" t="str">
            <v>IHS</v>
          </cell>
        </row>
        <row r="2333">
          <cell r="A2333" t="str">
            <v>CTR_851</v>
          </cell>
          <cell r="B2333" t="str">
            <v>Tradex-Simbock-MTN</v>
          </cell>
          <cell r="C2333">
            <v>0</v>
          </cell>
          <cell r="D2333" t="str">
            <v>MTN Sharing</v>
          </cell>
        </row>
        <row r="2334">
          <cell r="A2334" t="str">
            <v>CTR_870</v>
          </cell>
          <cell r="B2334" t="str">
            <v>MENGUE-BIBEY-IHS</v>
          </cell>
          <cell r="C2334">
            <v>0</v>
          </cell>
          <cell r="D2334" t="str">
            <v>IHS</v>
          </cell>
        </row>
        <row r="2335">
          <cell r="A2335" t="str">
            <v>CTR_882</v>
          </cell>
          <cell r="B2335" t="str">
            <v>Indoor-Orange-shop-PlaYce</v>
          </cell>
          <cell r="C2335">
            <v>0</v>
          </cell>
          <cell r="D2335" t="str">
            <v>OCM/Agence</v>
          </cell>
        </row>
        <row r="2336">
          <cell r="A2336" t="str">
            <v>CTR_897</v>
          </cell>
          <cell r="B2336" t="str">
            <v>Nkoulou-carriere</v>
          </cell>
          <cell r="C2336"/>
          <cell r="D2336" t="str">
            <v>MTN Sharing</v>
          </cell>
        </row>
        <row r="2337">
          <cell r="A2337" t="str">
            <v>EST_105</v>
          </cell>
          <cell r="B2337" t="str">
            <v>Mbitom-camrail</v>
          </cell>
          <cell r="C2337">
            <v>0</v>
          </cell>
          <cell r="D2337" t="str">
            <v>CAMUSAT</v>
          </cell>
        </row>
        <row r="2338">
          <cell r="A2338" t="str">
            <v>EST_152</v>
          </cell>
          <cell r="B2338" t="str">
            <v>Bertoua-Hopital</v>
          </cell>
          <cell r="C2338" t="e">
            <v>#N/A</v>
          </cell>
          <cell r="D2338" t="str">
            <v>IHS</v>
          </cell>
        </row>
        <row r="2339">
          <cell r="A2339" t="str">
            <v>EST_156</v>
          </cell>
          <cell r="B2339" t="str">
            <v>Garoua-Boulai-Sabal-IHS</v>
          </cell>
          <cell r="C2339" t="e">
            <v>#N/A</v>
          </cell>
          <cell r="D2339" t="str">
            <v>IHS</v>
          </cell>
        </row>
        <row r="2340">
          <cell r="A2340" t="str">
            <v>EXN_009</v>
          </cell>
          <cell r="B2340" t="str">
            <v>Zokok</v>
          </cell>
          <cell r="C2340">
            <v>0</v>
          </cell>
          <cell r="D2340" t="str">
            <v>OCM</v>
          </cell>
        </row>
        <row r="2341">
          <cell r="A2341" t="str">
            <v>EXN_185</v>
          </cell>
          <cell r="B2341" t="str">
            <v>Moude-IHS</v>
          </cell>
          <cell r="C2341">
            <v>0</v>
          </cell>
          <cell r="D2341" t="str">
            <v>IHS</v>
          </cell>
        </row>
        <row r="2342">
          <cell r="A2342" t="str">
            <v>EXN_246</v>
          </cell>
          <cell r="B2342" t="str">
            <v>Kousseri-Douane-MTN</v>
          </cell>
          <cell r="C2342">
            <v>0</v>
          </cell>
          <cell r="D2342" t="str">
            <v>MTN Sharing</v>
          </cell>
        </row>
        <row r="2343">
          <cell r="A2343" t="str">
            <v>EXN_251</v>
          </cell>
          <cell r="B2343" t="str">
            <v>SS_Vreket</v>
          </cell>
          <cell r="C2343">
            <v>0</v>
          </cell>
          <cell r="D2343" t="str">
            <v>OCM</v>
          </cell>
        </row>
        <row r="2344">
          <cell r="A2344" t="str">
            <v>EXN_265</v>
          </cell>
          <cell r="B2344" t="str">
            <v>Datcheka-IHS</v>
          </cell>
          <cell r="C2344" t="e">
            <v>#N/A</v>
          </cell>
          <cell r="D2344" t="str">
            <v>IHS</v>
          </cell>
        </row>
        <row r="2345">
          <cell r="A2345" t="str">
            <v>EXN_273</v>
          </cell>
          <cell r="B2345" t="str">
            <v>Tide Goulfey-IHS</v>
          </cell>
          <cell r="C2345" t="e">
            <v>#N/A</v>
          </cell>
          <cell r="D2345" t="str">
            <v>IHS</v>
          </cell>
        </row>
        <row r="2346">
          <cell r="A2346" t="str">
            <v>EXN_814</v>
          </cell>
          <cell r="B2346" t="str">
            <v>Maroua-Agence</v>
          </cell>
          <cell r="C2346" t="e">
            <v>#N/A</v>
          </cell>
          <cell r="D2346" t="str">
            <v>OCM</v>
          </cell>
        </row>
        <row r="2347">
          <cell r="A2347" t="str">
            <v>LIT_104</v>
          </cell>
          <cell r="B2347" t="str">
            <v>Bpriso-Nodal</v>
          </cell>
          <cell r="C2347">
            <v>0</v>
          </cell>
          <cell r="D2347" t="str">
            <v>OCM/Stratégique</v>
          </cell>
        </row>
        <row r="2348">
          <cell r="A2348" t="str">
            <v>LIT_258</v>
          </cell>
          <cell r="B2348" t="str">
            <v>ZI-Cimencam</v>
          </cell>
          <cell r="C2348">
            <v>0</v>
          </cell>
          <cell r="D2348" t="str">
            <v>OCM/Stratégique</v>
          </cell>
        </row>
        <row r="2349">
          <cell r="A2349" t="str">
            <v>LIT_523</v>
          </cell>
          <cell r="B2349" t="str">
            <v>Ngoulmepa-New</v>
          </cell>
          <cell r="C2349">
            <v>0</v>
          </cell>
          <cell r="D2349" t="str">
            <v>IHS</v>
          </cell>
        </row>
        <row r="2350">
          <cell r="A2350" t="str">
            <v>LIT_537</v>
          </cell>
          <cell r="B2350" t="str">
            <v>Mak-Missoke</v>
          </cell>
          <cell r="C2350">
            <v>0</v>
          </cell>
          <cell r="D2350" t="str">
            <v>IHS</v>
          </cell>
        </row>
        <row r="2351">
          <cell r="A2351" t="str">
            <v>LIT_599</v>
          </cell>
          <cell r="B2351" t="str">
            <v>Makepe-Indoor</v>
          </cell>
          <cell r="C2351">
            <v>0</v>
          </cell>
          <cell r="D2351" t="str">
            <v>OCM</v>
          </cell>
        </row>
        <row r="2352">
          <cell r="A2352" t="str">
            <v>LIT_614</v>
          </cell>
          <cell r="B2352" t="str">
            <v>Mbanga-Bakoko-SIC</v>
          </cell>
          <cell r="C2352">
            <v>0</v>
          </cell>
          <cell r="D2352" t="str">
            <v>MTN sharing</v>
          </cell>
        </row>
        <row r="2353">
          <cell r="A2353" t="str">
            <v>LIT_624</v>
          </cell>
          <cell r="B2353" t="str">
            <v>Ndobo3</v>
          </cell>
          <cell r="C2353">
            <v>0</v>
          </cell>
          <cell r="D2353" t="str">
            <v>IHS</v>
          </cell>
        </row>
        <row r="2354">
          <cell r="A2354" t="str">
            <v>LIT_646</v>
          </cell>
          <cell r="B2354" t="str">
            <v>Japoma-II</v>
          </cell>
          <cell r="C2354">
            <v>0</v>
          </cell>
          <cell r="D2354" t="str">
            <v>MTN sharing</v>
          </cell>
        </row>
        <row r="2355">
          <cell r="A2355" t="str">
            <v>LIT_665</v>
          </cell>
          <cell r="B2355" t="str">
            <v>Minisite-Soudanaise</v>
          </cell>
          <cell r="C2355">
            <v>0</v>
          </cell>
          <cell r="D2355" t="str">
            <v>OCM</v>
          </cell>
        </row>
        <row r="2356">
          <cell r="A2356" t="str">
            <v>LIT_673</v>
          </cell>
          <cell r="B2356" t="str">
            <v>Liberte-Indoor</v>
          </cell>
          <cell r="C2356">
            <v>0</v>
          </cell>
          <cell r="D2356" t="str">
            <v>OCM</v>
          </cell>
        </row>
        <row r="2357">
          <cell r="A2357" t="str">
            <v>LIT_677</v>
          </cell>
          <cell r="B2357" t="str">
            <v>Makepe-III-MTN</v>
          </cell>
          <cell r="C2357">
            <v>0</v>
          </cell>
          <cell r="D2357" t="str">
            <v>MTN sharing</v>
          </cell>
        </row>
        <row r="2358">
          <cell r="A2358" t="str">
            <v>LIT_678</v>
          </cell>
          <cell r="B2358" t="str">
            <v>Mbangue-III-MTN</v>
          </cell>
          <cell r="C2358">
            <v>0</v>
          </cell>
          <cell r="D2358" t="str">
            <v>MTN sharing</v>
          </cell>
        </row>
        <row r="2359">
          <cell r="A2359" t="str">
            <v>LIT_679</v>
          </cell>
          <cell r="B2359" t="str">
            <v>Melong-Carrefour-MTN</v>
          </cell>
          <cell r="C2359">
            <v>0</v>
          </cell>
          <cell r="D2359" t="str">
            <v>MTN sharing</v>
          </cell>
        </row>
        <row r="2360">
          <cell r="A2360" t="str">
            <v>LIT_683</v>
          </cell>
          <cell r="B2360" t="str">
            <v>Ndogpassi-Crf-Lotus-MTN</v>
          </cell>
          <cell r="C2360">
            <v>0</v>
          </cell>
          <cell r="D2360" t="str">
            <v>MTN sharing</v>
          </cell>
        </row>
        <row r="2361">
          <cell r="A2361" t="str">
            <v>LIT_684</v>
          </cell>
          <cell r="B2361" t="str">
            <v>Ndokoti-Carrefour-MTN</v>
          </cell>
          <cell r="C2361">
            <v>0</v>
          </cell>
          <cell r="D2361" t="str">
            <v>MTN sharing</v>
          </cell>
        </row>
        <row r="2362">
          <cell r="A2362" t="str">
            <v>LIT_685</v>
          </cell>
          <cell r="B2362" t="str">
            <v>Nyangobe-MTN</v>
          </cell>
          <cell r="C2362">
            <v>0</v>
          </cell>
          <cell r="D2362" t="str">
            <v>MTN sharing</v>
          </cell>
        </row>
        <row r="2363">
          <cell r="A2363" t="str">
            <v>LIT_698</v>
          </cell>
          <cell r="B2363" t="str">
            <v>Yansoki-MTN</v>
          </cell>
          <cell r="C2363">
            <v>0</v>
          </cell>
          <cell r="D2363" t="str">
            <v>MTN sharing</v>
          </cell>
        </row>
        <row r="2364">
          <cell r="A2364" t="str">
            <v>LIT_703</v>
          </cell>
          <cell r="B2364" t="str">
            <v>Soudanaise-micro</v>
          </cell>
          <cell r="C2364">
            <v>0</v>
          </cell>
          <cell r="D2364" t="str">
            <v>OCM/Agence</v>
          </cell>
        </row>
        <row r="2365">
          <cell r="A2365" t="str">
            <v>LIT_753</v>
          </cell>
          <cell r="B2365" t="str">
            <v>Bois-Des-Singes-II-MTN</v>
          </cell>
          <cell r="C2365" t="e">
            <v>#N/A</v>
          </cell>
          <cell r="D2365" t="str">
            <v>MTN sharing</v>
          </cell>
        </row>
        <row r="2366">
          <cell r="A2366" t="str">
            <v>LIT_722</v>
          </cell>
          <cell r="B2366" t="str">
            <v>Mini-Site-Doubai</v>
          </cell>
          <cell r="C2366" t="str">
            <v>Good Grid no GE - 8h</v>
          </cell>
          <cell r="D2366" t="str">
            <v>CAMUSAT</v>
          </cell>
        </row>
        <row r="2367">
          <cell r="A2367" t="str">
            <v>LIT_727</v>
          </cell>
          <cell r="B2367" t="str">
            <v>Douala-Grand-Mall-FZ</v>
          </cell>
          <cell r="C2367">
            <v>0</v>
          </cell>
          <cell r="D2367" t="str">
            <v>OCM/Agence</v>
          </cell>
        </row>
        <row r="2368">
          <cell r="A2368" t="str">
            <v>LIT_741</v>
          </cell>
          <cell r="B2368" t="str">
            <v>Sodiko-III-MTN</v>
          </cell>
          <cell r="C2368">
            <v>0</v>
          </cell>
          <cell r="D2368" t="str">
            <v>MTN Sharing</v>
          </cell>
        </row>
        <row r="2369">
          <cell r="A2369" t="str">
            <v>LIT_745</v>
          </cell>
          <cell r="B2369" t="str">
            <v>Douala-Grand-Mall-FZ.</v>
          </cell>
          <cell r="C2369">
            <v>0</v>
          </cell>
          <cell r="D2369" t="str">
            <v>OCM</v>
          </cell>
        </row>
        <row r="2370">
          <cell r="A2370" t="str">
            <v>LIT_746</v>
          </cell>
          <cell r="B2370" t="str">
            <v>Douala-Bali-III-MTN</v>
          </cell>
          <cell r="C2370">
            <v>0</v>
          </cell>
          <cell r="D2370" t="str">
            <v>MTN Sharing</v>
          </cell>
        </row>
        <row r="2371">
          <cell r="A2371" t="str">
            <v>LIT_738</v>
          </cell>
          <cell r="B2371" t="str">
            <v>Bonaberi-Magzi-IHS</v>
          </cell>
          <cell r="C2371" t="str">
            <v>Grid-Gen</v>
          </cell>
          <cell r="D2371" t="str">
            <v>IHS</v>
          </cell>
        </row>
        <row r="2372">
          <cell r="A2372" t="str">
            <v>LIT_748</v>
          </cell>
          <cell r="B2372" t="str">
            <v>Armee-de-l-AIR-IHS</v>
          </cell>
          <cell r="C2372">
            <v>0</v>
          </cell>
          <cell r="D2372" t="str">
            <v>IHS</v>
          </cell>
        </row>
        <row r="2373">
          <cell r="A2373" t="str">
            <v>LIT_749</v>
          </cell>
          <cell r="B2373" t="str">
            <v>Edea-Peage-IHS</v>
          </cell>
          <cell r="C2373">
            <v>0</v>
          </cell>
          <cell r="D2373" t="str">
            <v>IHS</v>
          </cell>
        </row>
        <row r="2374">
          <cell r="A2374" t="str">
            <v>LIT_750</v>
          </cell>
          <cell r="B2374" t="str">
            <v>Missole-II-PK35-IHS</v>
          </cell>
          <cell r="C2374" t="str">
            <v>Solar-Gen</v>
          </cell>
          <cell r="D2374" t="str">
            <v>IHS</v>
          </cell>
        </row>
        <row r="2375">
          <cell r="A2375" t="str">
            <v>LIT_761</v>
          </cell>
          <cell r="B2375" t="str">
            <v>Mboppi Market</v>
          </cell>
          <cell r="C2375" t="str">
            <v>Grid Only</v>
          </cell>
          <cell r="D2375" t="str">
            <v>IHS</v>
          </cell>
        </row>
        <row r="2376">
          <cell r="A2376" t="str">
            <v>LIT_767</v>
          </cell>
          <cell r="B2376" t="str">
            <v>PENJA-MARKET-MTN</v>
          </cell>
          <cell r="C2376">
            <v>0</v>
          </cell>
          <cell r="D2376" t="str">
            <v>MTN sharing</v>
          </cell>
        </row>
        <row r="2377">
          <cell r="A2377" t="str">
            <v>LIT_768</v>
          </cell>
          <cell r="B2377" t="str">
            <v>LOUM-ROUNDABOUT-MTN</v>
          </cell>
          <cell r="C2377">
            <v>0</v>
          </cell>
          <cell r="D2377" t="str">
            <v>MTN sharing</v>
          </cell>
        </row>
        <row r="2378">
          <cell r="A2378" t="str">
            <v>LIT_772</v>
          </cell>
          <cell r="B2378" t="str">
            <v>Manjo-Q2</v>
          </cell>
          <cell r="C2378" t="e">
            <v>#N/A</v>
          </cell>
          <cell r="D2378" t="str">
            <v>CAMUSAT</v>
          </cell>
        </row>
        <row r="2379">
          <cell r="A2379" t="str">
            <v>LIT_775</v>
          </cell>
          <cell r="B2379" t="str">
            <v>Crf-Conquette-MTN</v>
          </cell>
          <cell r="C2379">
            <v>0</v>
          </cell>
          <cell r="D2379" t="str">
            <v>MTN Sharing</v>
          </cell>
        </row>
        <row r="2380">
          <cell r="A2380" t="str">
            <v>LIT_778</v>
          </cell>
          <cell r="B2380" t="str">
            <v>Indoor-K-Hotel</v>
          </cell>
          <cell r="C2380" t="e">
            <v>#N/A</v>
          </cell>
          <cell r="D2380" t="str">
            <v>OCM</v>
          </cell>
        </row>
        <row r="2381">
          <cell r="A2381" t="str">
            <v>LIT_787</v>
          </cell>
          <cell r="B2381" t="str">
            <v>Njombe-SDH</v>
          </cell>
          <cell r="C2381" t="str">
            <v>Gen Only</v>
          </cell>
          <cell r="D2381" t="str">
            <v>IHS</v>
          </cell>
        </row>
        <row r="2382">
          <cell r="A2382" t="str">
            <v>LIT_789</v>
          </cell>
          <cell r="B2382" t="str">
            <v>Mbanga-Muyuka-IHS</v>
          </cell>
          <cell r="C2382" t="e">
            <v>#N/A</v>
          </cell>
          <cell r="D2382" t="str">
            <v>IHS</v>
          </cell>
        </row>
        <row r="2383">
          <cell r="A2383" t="str">
            <v>LIT_790</v>
          </cell>
          <cell r="B2383" t="str">
            <v>Bomono-Ba-Bengue-IHS</v>
          </cell>
          <cell r="C2383" t="e">
            <v>#N/A</v>
          </cell>
          <cell r="D2383" t="str">
            <v>IHS</v>
          </cell>
        </row>
        <row r="2384">
          <cell r="A2384" t="str">
            <v>LIT_798</v>
          </cell>
          <cell r="B2384" t="str">
            <v>URH_BONJO</v>
          </cell>
          <cell r="C2384" t="str">
            <v>Solar Only</v>
          </cell>
          <cell r="D2384" t="str">
            <v>Huawei-Ruraux sites</v>
          </cell>
        </row>
        <row r="2385">
          <cell r="A2385" t="str">
            <v>LIT_814</v>
          </cell>
          <cell r="B2385" t="str">
            <v>Madagascar-Nodal</v>
          </cell>
          <cell r="C2385">
            <v>0</v>
          </cell>
          <cell r="D2385" t="str">
            <v>OCM/Stratégique</v>
          </cell>
        </row>
        <row r="2386">
          <cell r="A2386" t="str">
            <v>LIT_821</v>
          </cell>
          <cell r="B2386" t="str">
            <v>URH_MBONGO</v>
          </cell>
          <cell r="C2386" t="str">
            <v>Solar Only</v>
          </cell>
          <cell r="D2386" t="str">
            <v>Huawei-Ruraux sites</v>
          </cell>
        </row>
        <row r="2387">
          <cell r="A2387" t="str">
            <v>LIT_XYZ1</v>
          </cell>
          <cell r="B2387" t="str">
            <v>Japoma-Stadium-Indoor</v>
          </cell>
          <cell r="C2387">
            <v>0</v>
          </cell>
          <cell r="D2387" t="str">
            <v>OCM</v>
          </cell>
        </row>
        <row r="2388">
          <cell r="A2388" t="str">
            <v>NRD_130</v>
          </cell>
          <cell r="B2388" t="str">
            <v>Marouare-New</v>
          </cell>
          <cell r="C2388">
            <v>0</v>
          </cell>
          <cell r="D2388" t="str">
            <v>OCM</v>
          </cell>
        </row>
        <row r="2389">
          <cell r="A2389" t="str">
            <v>NRO_112</v>
          </cell>
          <cell r="B2389" t="str">
            <v>Bamenda-Bayelle-MTN</v>
          </cell>
          <cell r="C2389">
            <v>0</v>
          </cell>
          <cell r="D2389" t="str">
            <v>MTN sharing</v>
          </cell>
        </row>
        <row r="2390">
          <cell r="A2390" t="str">
            <v>NRO_113</v>
          </cell>
          <cell r="B2390" t="str">
            <v>Bamenda-Park-Pharmacy-MTN</v>
          </cell>
          <cell r="C2390">
            <v>0</v>
          </cell>
          <cell r="D2390" t="str">
            <v>MTN sharing</v>
          </cell>
        </row>
        <row r="2391">
          <cell r="A2391" t="str">
            <v>NRO_133</v>
          </cell>
          <cell r="B2391" t="str">
            <v>IHS-Bamenda Bujong</v>
          </cell>
          <cell r="C2391" t="str">
            <v>Grid-Gen</v>
          </cell>
          <cell r="D2391" t="str">
            <v>IHS</v>
          </cell>
        </row>
        <row r="2392">
          <cell r="A2392" t="str">
            <v>NRO_134</v>
          </cell>
          <cell r="B2392" t="str">
            <v>Bamenda Ntasen</v>
          </cell>
          <cell r="C2392">
            <v>0</v>
          </cell>
          <cell r="D2392" t="str">
            <v>IHS</v>
          </cell>
        </row>
        <row r="2393">
          <cell r="A2393" t="str">
            <v>NRO_135</v>
          </cell>
          <cell r="B2393" t="str">
            <v>Bamenda Mile 8</v>
          </cell>
          <cell r="C2393">
            <v>0</v>
          </cell>
          <cell r="D2393" t="str">
            <v>IHS</v>
          </cell>
        </row>
        <row r="2394">
          <cell r="A2394" t="str">
            <v>NRO_136</v>
          </cell>
          <cell r="B2394" t="str">
            <v>Ndop Catholic Church</v>
          </cell>
          <cell r="C2394">
            <v>0</v>
          </cell>
          <cell r="D2394" t="str">
            <v>IHS</v>
          </cell>
        </row>
        <row r="2395">
          <cell r="A2395" t="str">
            <v>NRO_247</v>
          </cell>
          <cell r="B2395" t="str">
            <v>Pinyin-New</v>
          </cell>
          <cell r="C2395">
            <v>0</v>
          </cell>
          <cell r="D2395" t="str">
            <v>IHS</v>
          </cell>
        </row>
        <row r="2396">
          <cell r="A2396" t="str">
            <v>OST_001</v>
          </cell>
          <cell r="B2396" t="str">
            <v>Bfsam-Djemoun</v>
          </cell>
          <cell r="C2396">
            <v>0</v>
          </cell>
          <cell r="D2396" t="str">
            <v>OCM/Stratégique</v>
          </cell>
        </row>
        <row r="2397">
          <cell r="A2397" t="str">
            <v>OST_008</v>
          </cell>
          <cell r="B2397" t="str">
            <v>Balessing</v>
          </cell>
          <cell r="C2397">
            <v>0</v>
          </cell>
          <cell r="D2397" t="str">
            <v>OCM/Stratégique</v>
          </cell>
        </row>
        <row r="2398">
          <cell r="A2398" t="str">
            <v>OST_141</v>
          </cell>
          <cell r="B2398" t="str">
            <v>Mbouda-Sick</v>
          </cell>
          <cell r="C2398" t="e">
            <v>#N/A</v>
          </cell>
          <cell r="D2398" t="str">
            <v>CAMUSAT</v>
          </cell>
        </row>
        <row r="2399">
          <cell r="A2399" t="str">
            <v>OST_253</v>
          </cell>
          <cell r="B2399" t="str">
            <v>Bafou-Dzinmezo</v>
          </cell>
          <cell r="C2399">
            <v>0</v>
          </cell>
          <cell r="D2399" t="str">
            <v>CAMUSAT</v>
          </cell>
        </row>
        <row r="2400">
          <cell r="A2400" t="str">
            <v>OST_322</v>
          </cell>
          <cell r="B2400" t="str">
            <v>Basseu-MTN</v>
          </cell>
          <cell r="C2400" t="e">
            <v>#N/A</v>
          </cell>
          <cell r="D2400" t="str">
            <v>MTN sharing</v>
          </cell>
        </row>
        <row r="2401">
          <cell r="A2401" t="str">
            <v>CTR_911</v>
          </cell>
          <cell r="B2401" t="str">
            <v>Nkolfon-Cimencam-IHS</v>
          </cell>
          <cell r="C2401" t="e">
            <v>#N/A</v>
          </cell>
          <cell r="D2401" t="str">
            <v>IHS</v>
          </cell>
        </row>
        <row r="2402">
          <cell r="A2402" t="str">
            <v>SUD_105</v>
          </cell>
          <cell r="B2402" t="str">
            <v>Mbomela-IHS</v>
          </cell>
          <cell r="C2402" t="str">
            <v>Hybrid-Gen</v>
          </cell>
          <cell r="D2402" t="str">
            <v>IHS</v>
          </cell>
        </row>
        <row r="2403">
          <cell r="A2403" t="str">
            <v>SUD_107</v>
          </cell>
          <cell r="B2403" t="str">
            <v>EMINEMVOM-IHS</v>
          </cell>
          <cell r="C2403">
            <v>0</v>
          </cell>
          <cell r="D2403" t="str">
            <v>IHS</v>
          </cell>
        </row>
        <row r="2404">
          <cell r="A2404" t="str">
            <v>SUD_110</v>
          </cell>
          <cell r="B2404" t="str">
            <v>Mbpikiliki</v>
          </cell>
          <cell r="C2404" t="e">
            <v>#N/A</v>
          </cell>
          <cell r="D2404" t="str">
            <v>IHS</v>
          </cell>
        </row>
        <row r="2405">
          <cell r="A2405" t="str">
            <v>SUD_112</v>
          </cell>
          <cell r="B2405" t="str">
            <v>Akom Centre Hill</v>
          </cell>
          <cell r="C2405" t="e">
            <v>#N/A</v>
          </cell>
          <cell r="D2405" t="str">
            <v>IHS</v>
          </cell>
        </row>
        <row r="2406">
          <cell r="A2406" t="str">
            <v>SUD_125</v>
          </cell>
          <cell r="B2406" t="str">
            <v>Bidou-IHS</v>
          </cell>
          <cell r="C2406" t="e">
            <v>#N/A</v>
          </cell>
          <cell r="D2406" t="str">
            <v>IHS</v>
          </cell>
        </row>
        <row r="2407">
          <cell r="A2407" t="str">
            <v>SUD_137</v>
          </cell>
          <cell r="B2407" t="str">
            <v xml:space="preserve">Bts Mobile ESSONG </v>
          </cell>
          <cell r="C2407" t="e">
            <v>#N/A</v>
          </cell>
          <cell r="D2407" t="str">
            <v>IHS</v>
          </cell>
        </row>
        <row r="2408">
          <cell r="A2408" t="str">
            <v>SUD_154</v>
          </cell>
          <cell r="B2408" t="str">
            <v>URH_NIETE-HOPITAL</v>
          </cell>
          <cell r="C2408" t="str">
            <v>Solar Only</v>
          </cell>
          <cell r="D2408" t="str">
            <v>Huawei-Ruraux sites</v>
          </cell>
        </row>
        <row r="2409">
          <cell r="A2409" t="str">
            <v>SUD_155</v>
          </cell>
          <cell r="B2409" t="str">
            <v>URH_NIETE-V7 (USINE)</v>
          </cell>
          <cell r="C2409" t="str">
            <v>Solar Only</v>
          </cell>
          <cell r="D2409" t="str">
            <v>Huawei-Ruraux sites</v>
          </cell>
        </row>
        <row r="2410">
          <cell r="A2410" t="str">
            <v>SUO_081</v>
          </cell>
          <cell r="B2410" t="str">
            <v>Limbe-Bimbia-CRTV</v>
          </cell>
          <cell r="C2410">
            <v>0</v>
          </cell>
          <cell r="D2410" t="str">
            <v>CAMUSAT</v>
          </cell>
        </row>
        <row r="2411">
          <cell r="A2411" t="str">
            <v>SUO_168</v>
          </cell>
          <cell r="B2411" t="str">
            <v>BTS-Mobile-Bachuo-Akagbe</v>
          </cell>
          <cell r="C2411">
            <v>0</v>
          </cell>
          <cell r="D2411" t="str">
            <v>OCM</v>
          </cell>
        </row>
        <row r="2412">
          <cell r="A2412" t="str">
            <v>SUO_169</v>
          </cell>
          <cell r="B2412" t="str">
            <v>Buea-Bomaka-III-MTN</v>
          </cell>
          <cell r="C2412">
            <v>0</v>
          </cell>
          <cell r="D2412" t="str">
            <v>MTN sharing</v>
          </cell>
        </row>
        <row r="2413">
          <cell r="A2413" t="str">
            <v>SUO_170</v>
          </cell>
          <cell r="B2413" t="str">
            <v>Buea-Low-Boduma-MTN</v>
          </cell>
          <cell r="C2413">
            <v>0</v>
          </cell>
          <cell r="D2413" t="str">
            <v>MTN sharing</v>
          </cell>
        </row>
        <row r="2414">
          <cell r="A2414" t="str">
            <v>SUO_192</v>
          </cell>
          <cell r="B2414" t="str">
            <v>Limbe-GRA-IHS</v>
          </cell>
          <cell r="C2414">
            <v>0</v>
          </cell>
          <cell r="D2414" t="str">
            <v>IHS</v>
          </cell>
        </row>
        <row r="2415">
          <cell r="A2415" t="str">
            <v>SUO_193</v>
          </cell>
          <cell r="B2415" t="str">
            <v>Towe-South-IHS</v>
          </cell>
          <cell r="C2415">
            <v>0</v>
          </cell>
          <cell r="D2415" t="str">
            <v>IHS</v>
          </cell>
        </row>
        <row r="2416">
          <cell r="A2416" t="str">
            <v>SUO_190</v>
          </cell>
          <cell r="B2416" t="str">
            <v>Tole-II-IHS</v>
          </cell>
          <cell r="C2416" t="str">
            <v>Grid-Gen</v>
          </cell>
          <cell r="D2416" t="str">
            <v>IHS</v>
          </cell>
        </row>
        <row r="2417">
          <cell r="A2417" t="str">
            <v>SUO_191</v>
          </cell>
          <cell r="B2417" t="str">
            <v>LIMBE-ISSOKOLO-IHS</v>
          </cell>
          <cell r="C2417" t="str">
            <v>Grid-Gen</v>
          </cell>
          <cell r="D2417" t="str">
            <v>IHS</v>
          </cell>
        </row>
        <row r="2418">
          <cell r="A2418" t="str">
            <v>SUO_219</v>
          </cell>
          <cell r="B2418" t="str">
            <v>Limbe-Coconut-Island-MTN</v>
          </cell>
          <cell r="C2418">
            <v>0</v>
          </cell>
          <cell r="D2418" t="str">
            <v>MTN Sharing</v>
          </cell>
        </row>
        <row r="2419">
          <cell r="A2419" t="str">
            <v>SUO_222</v>
          </cell>
          <cell r="B2419" t="str">
            <v>Buea-Bakwere-Town-MTN</v>
          </cell>
          <cell r="C2419">
            <v>0</v>
          </cell>
          <cell r="D2419" t="str">
            <v>MTN Sharing</v>
          </cell>
        </row>
        <row r="2420">
          <cell r="A2420" t="str">
            <v>SUO_224</v>
          </cell>
          <cell r="B2420" t="str">
            <v>LIMBE-MOTOWOH-MTN</v>
          </cell>
          <cell r="C2420">
            <v>0</v>
          </cell>
          <cell r="D2420" t="str">
            <v>MTN Sharing</v>
          </cell>
        </row>
        <row r="2421">
          <cell r="A2421" t="str">
            <v>SUO_225</v>
          </cell>
          <cell r="B2421" t="str">
            <v>MUTENGUENE BAGDAD-MTN</v>
          </cell>
          <cell r="C2421">
            <v>0</v>
          </cell>
          <cell r="D2421" t="str">
            <v>MTN Sharing</v>
          </cell>
        </row>
        <row r="2422">
          <cell r="A2422" t="str">
            <v>SUO_228</v>
          </cell>
          <cell r="B2422" t="str">
            <v>MOLYKO-CHIEF-STREET-MTN</v>
          </cell>
          <cell r="C2422">
            <v>0</v>
          </cell>
          <cell r="D2422" t="str">
            <v>MTN Sharing</v>
          </cell>
        </row>
        <row r="2423">
          <cell r="A2423" t="str">
            <v>SUO_237</v>
          </cell>
          <cell r="B2423" t="str">
            <v>Kumba-Mbongue-Road</v>
          </cell>
          <cell r="C2423">
            <v>0</v>
          </cell>
          <cell r="D2423" t="str">
            <v>IHS</v>
          </cell>
        </row>
        <row r="2424">
          <cell r="A2424" t="str">
            <v>SUO_242</v>
          </cell>
          <cell r="B2424" t="str">
            <v>Buea-GRA</v>
          </cell>
          <cell r="C2424">
            <v>0</v>
          </cell>
          <cell r="D2424" t="str">
            <v>IHS</v>
          </cell>
        </row>
        <row r="2425">
          <cell r="A2425" t="str">
            <v>SUO_243</v>
          </cell>
          <cell r="B2425" t="str">
            <v>Mile 16 Buea</v>
          </cell>
          <cell r="C2425">
            <v>0</v>
          </cell>
          <cell r="D2425" t="str">
            <v>IHS</v>
          </cell>
        </row>
        <row r="2426">
          <cell r="A2426" t="str">
            <v>SUO_254</v>
          </cell>
          <cell r="B2426" t="str">
            <v>Bokova</v>
          </cell>
          <cell r="C2426" t="e">
            <v>#N/A</v>
          </cell>
          <cell r="D2426" t="str">
            <v>IHS</v>
          </cell>
        </row>
        <row r="2427">
          <cell r="A2427" t="str">
            <v>SUO_255</v>
          </cell>
          <cell r="B2427" t="str">
            <v>Muyuka-Beach-Bush</v>
          </cell>
          <cell r="C2427" t="e">
            <v>#N/A</v>
          </cell>
          <cell r="D2427" t="str">
            <v>IHS</v>
          </cell>
        </row>
        <row r="2428">
          <cell r="A2428" t="str">
            <v>SUO_259</v>
          </cell>
          <cell r="B2428" t="str">
            <v>Buea-Salvation-Pharmacy</v>
          </cell>
          <cell r="C2428" t="str">
            <v>Grid-Gen</v>
          </cell>
          <cell r="D2428" t="str">
            <v>IHS</v>
          </cell>
        </row>
        <row r="2429">
          <cell r="A2429" t="str">
            <v>SUO_260</v>
          </cell>
          <cell r="B2429" t="str">
            <v>Buea-Durty-South</v>
          </cell>
          <cell r="C2429" t="e">
            <v>#N/A</v>
          </cell>
          <cell r="D2429" t="str">
            <v>IHS</v>
          </cell>
        </row>
        <row r="2430">
          <cell r="A2430" t="str">
            <v>SUO_266</v>
          </cell>
          <cell r="B2430" t="str">
            <v>Ekata</v>
          </cell>
          <cell r="C2430" t="e">
            <v>#N/A</v>
          </cell>
          <cell r="D2430" t="str">
            <v>IHS</v>
          </cell>
        </row>
        <row r="2431">
          <cell r="A2431" t="str">
            <v>SUO_274</v>
          </cell>
          <cell r="B2431" t="str">
            <v>URH_BIR-Man-O-War-Bay</v>
          </cell>
          <cell r="C2431" t="str">
            <v>Solar Only</v>
          </cell>
          <cell r="D2431" t="str">
            <v>Huawei-Ruraux sites</v>
          </cell>
        </row>
        <row r="2432">
          <cell r="A2432" t="str">
            <v>SUO_292</v>
          </cell>
          <cell r="B2432" t="str">
            <v>URH_BIR-Campo</v>
          </cell>
          <cell r="C2432" t="str">
            <v>Solar Only</v>
          </cell>
          <cell r="D2432" t="str">
            <v>Huawei-Ruraux sites</v>
          </cell>
        </row>
        <row r="2433">
          <cell r="A2433" t="str">
            <v>SUO_801</v>
          </cell>
          <cell r="B2433" t="str">
            <v>Buea-Agence</v>
          </cell>
          <cell r="C2433">
            <v>0</v>
          </cell>
          <cell r="D2433" t="str">
            <v>OCM/Agence</v>
          </cell>
        </row>
        <row r="2434">
          <cell r="A2434" t="str">
            <v>SUO_802</v>
          </cell>
          <cell r="B2434" t="str">
            <v>Bongongo-MTN</v>
          </cell>
          <cell r="C2434">
            <v>0</v>
          </cell>
          <cell r="D2434" t="str">
            <v>IHS</v>
          </cell>
        </row>
        <row r="2435">
          <cell r="A2435" t="str">
            <v>LIT_831</v>
          </cell>
          <cell r="B2435" t="str">
            <v>URH_MBONGO V1</v>
          </cell>
          <cell r="C2435" t="str">
            <v>Solar Only</v>
          </cell>
          <cell r="D2435" t="str">
            <v>Huawei-Ruraux sites</v>
          </cell>
        </row>
        <row r="2436">
          <cell r="A2436" t="str">
            <v>LIT_832</v>
          </cell>
          <cell r="B2436" t="str">
            <v>URH_MBONGO V2 BIS</v>
          </cell>
          <cell r="C2436" t="str">
            <v>Solar Only</v>
          </cell>
          <cell r="D2436" t="str">
            <v>Huawei-Ruraux sites</v>
          </cell>
        </row>
        <row r="2437">
          <cell r="A2437" t="str">
            <v>LIT_819</v>
          </cell>
          <cell r="B2437" t="str">
            <v>URH_Barembeng</v>
          </cell>
          <cell r="C2437" t="str">
            <v>Solar Only</v>
          </cell>
          <cell r="D2437" t="str">
            <v>Huawei-Ruraux sites</v>
          </cell>
        </row>
        <row r="2438">
          <cell r="A2438" t="str">
            <v>LIT_795</v>
          </cell>
          <cell r="B2438" t="str">
            <v>URH_Njoumbeng</v>
          </cell>
          <cell r="C2438" t="str">
            <v>Solar Only</v>
          </cell>
          <cell r="D2438" t="str">
            <v>Huawei-Ruraux sites</v>
          </cell>
        </row>
        <row r="2439">
          <cell r="A2439" t="str">
            <v>SUO_106</v>
          </cell>
          <cell r="B2439" t="str">
            <v>Mamfe-Centre-IHS</v>
          </cell>
          <cell r="C2439"/>
          <cell r="D2439" t="str">
            <v>IHS</v>
          </cell>
        </row>
        <row r="2440">
          <cell r="A2440" t="str">
            <v>SUD_138</v>
          </cell>
          <cell r="B2440" t="str">
            <v>Evelessi-IHS</v>
          </cell>
          <cell r="C2440"/>
          <cell r="D2440" t="str">
            <v>IHS</v>
          </cell>
        </row>
        <row r="2441">
          <cell r="A2441" t="str">
            <v>SUO_249</v>
          </cell>
          <cell r="B2441" t="str">
            <v>Bakwele-IHS</v>
          </cell>
          <cell r="C2441"/>
          <cell r="D2441" t="str">
            <v>IHS</v>
          </cell>
        </row>
        <row r="2442">
          <cell r="A2442" t="str">
            <v>OST_338</v>
          </cell>
          <cell r="B2442" t="str">
            <v>URH_MENFOUNG</v>
          </cell>
          <cell r="C2442" t="str">
            <v>Solar Only</v>
          </cell>
          <cell r="D2442" t="str">
            <v>Huawei-Ruraux sites</v>
          </cell>
        </row>
        <row r="2443">
          <cell r="A2443" t="str">
            <v>EST_158</v>
          </cell>
          <cell r="B2443" t="str">
            <v>URH_DINO&amp;FILS-Abong-Mbang</v>
          </cell>
          <cell r="C2443" t="str">
            <v>Solar Only</v>
          </cell>
          <cell r="D2443" t="str">
            <v>Huawei-Ruraux sites</v>
          </cell>
        </row>
        <row r="2444">
          <cell r="A2444" t="str">
            <v>EXN_337</v>
          </cell>
          <cell r="B2444" t="str">
            <v>URH_HOUPOU</v>
          </cell>
          <cell r="C2444" t="str">
            <v>Solar Only</v>
          </cell>
          <cell r="D2444" t="str">
            <v>Huawei-Ruraux sites</v>
          </cell>
        </row>
        <row r="2445">
          <cell r="A2445" t="str">
            <v>NRO_149</v>
          </cell>
          <cell r="B2445" t="str">
            <v>Wum-II-IHS</v>
          </cell>
          <cell r="C2445"/>
          <cell r="D2445" t="str">
            <v>IHS</v>
          </cell>
        </row>
        <row r="2446">
          <cell r="A2446" t="str">
            <v>EXN_274</v>
          </cell>
          <cell r="B2446" t="str">
            <v>Tagawa-IHS</v>
          </cell>
          <cell r="C2446" t="str">
            <v>Hybrid Gen</v>
          </cell>
          <cell r="D2446" t="str">
            <v>IHS</v>
          </cell>
        </row>
        <row r="2447">
          <cell r="A2447" t="str">
            <v>NRD_218</v>
          </cell>
          <cell r="B2447" t="str">
            <v>URH_HABAGA</v>
          </cell>
          <cell r="C2447" t="str">
            <v>Solar Only</v>
          </cell>
          <cell r="D2447" t="str">
            <v>Huawei-Ruraux sites</v>
          </cell>
        </row>
        <row r="2448">
          <cell r="A2448" t="str">
            <v>EXN_310</v>
          </cell>
          <cell r="B2448" t="str">
            <v>URH_BEGUE</v>
          </cell>
          <cell r="C2448" t="str">
            <v>Solar Only</v>
          </cell>
          <cell r="D2448" t="str">
            <v>Huawei-Ruraux sites</v>
          </cell>
        </row>
        <row r="2449">
          <cell r="A2449" t="str">
            <v>EXN_289</v>
          </cell>
          <cell r="B2449" t="str">
            <v>URH_WARBA</v>
          </cell>
          <cell r="C2449" t="str">
            <v>Solar Only</v>
          </cell>
          <cell r="D2449" t="str">
            <v>Huawei-Ruraux sites</v>
          </cell>
        </row>
        <row r="2450">
          <cell r="A2450" t="str">
            <v>EXN_324</v>
          </cell>
          <cell r="B2450" t="str">
            <v>URH_GOUNDAYE</v>
          </cell>
          <cell r="C2450" t="str">
            <v>Solar Only</v>
          </cell>
          <cell r="D2450" t="str">
            <v>Huawei-Ruraux sites</v>
          </cell>
        </row>
        <row r="2451">
          <cell r="A2451" t="str">
            <v>OST_102</v>
          </cell>
          <cell r="B2451" t="str">
            <v>Foumban-Mambain-MTN</v>
          </cell>
          <cell r="C2451"/>
          <cell r="D2451" t="str">
            <v>MTN sharing</v>
          </cell>
        </row>
        <row r="2452">
          <cell r="A2452" t="str">
            <v>LIT_780</v>
          </cell>
          <cell r="B2452" t="str">
            <v>BTS-Mobile-OKPLASTCAM</v>
          </cell>
          <cell r="C2452"/>
          <cell r="D2452" t="str">
            <v>CAMUSAT</v>
          </cell>
        </row>
        <row r="2453">
          <cell r="A2453" t="str">
            <v>LIT_834</v>
          </cell>
          <cell r="B2453" t="str">
            <v>Ngodi-Bakoko-IHS</v>
          </cell>
          <cell r="C2453"/>
          <cell r="D2453" t="str">
            <v>IHS</v>
          </cell>
        </row>
        <row r="2454">
          <cell r="A2454" t="str">
            <v>CTR_920</v>
          </cell>
          <cell r="B2454" t="str">
            <v>MENDONG-ELOUMDEM</v>
          </cell>
          <cell r="C2454" t="str">
            <v>Gen Only</v>
          </cell>
          <cell r="D2454" t="str">
            <v>CAMUSAT</v>
          </cell>
        </row>
        <row r="2455">
          <cell r="A2455" t="str">
            <v>LIT_827</v>
          </cell>
          <cell r="B2455" t="str">
            <v>Bwang-Bakoko</v>
          </cell>
          <cell r="C2455"/>
          <cell r="D2455" t="str">
            <v>CAMUSAT</v>
          </cell>
        </row>
        <row r="2456">
          <cell r="A2456" t="str">
            <v>LIT_872</v>
          </cell>
          <cell r="B2456" t="str">
            <v>BTS-Mobile-Canal-Olympia</v>
          </cell>
          <cell r="C2456"/>
          <cell r="D2456" t="str">
            <v>CAMUSAT</v>
          </cell>
        </row>
        <row r="2457">
          <cell r="A2457" t="str">
            <v>LIT_839</v>
          </cell>
          <cell r="B2457" t="str">
            <v>KMC-NKOLBONG</v>
          </cell>
          <cell r="C2457"/>
          <cell r="D2457" t="str">
            <v>CAMUSAT</v>
          </cell>
        </row>
        <row r="2458">
          <cell r="A2458" t="str">
            <v>LIT_858</v>
          </cell>
          <cell r="B2458" t="str">
            <v>JAPOMA-COCOTIERS</v>
          </cell>
          <cell r="C2458" t="str">
            <v>Grid-Gen-Lithium</v>
          </cell>
          <cell r="D2458" t="str">
            <v>IHS</v>
          </cell>
        </row>
        <row r="2459">
          <cell r="A2459" t="str">
            <v>LIT_871</v>
          </cell>
          <cell r="B2459" t="str">
            <v>Bonamatoumbe-III-IHS</v>
          </cell>
          <cell r="C2459"/>
          <cell r="D2459" t="str">
            <v>IHS</v>
          </cell>
        </row>
        <row r="2460">
          <cell r="A2460" t="str">
            <v>CTR_973</v>
          </cell>
          <cell r="B2460" t="str">
            <v>Nkoabang-Ebolmedjock-IHS</v>
          </cell>
          <cell r="C2460"/>
          <cell r="D2460" t="str">
            <v>IHS</v>
          </cell>
        </row>
        <row r="2461">
          <cell r="A2461" t="str">
            <v>LIT_734</v>
          </cell>
          <cell r="B2461" t="str">
            <v>Carrefour-Mezzanine-Floor</v>
          </cell>
          <cell r="C2461"/>
          <cell r="D2461" t="str">
            <v>OCM</v>
          </cell>
        </row>
        <row r="2462">
          <cell r="A2462" t="str">
            <v>ADM_179</v>
          </cell>
          <cell r="B2462" t="str">
            <v>Nyamboya-MTN</v>
          </cell>
          <cell r="C2462"/>
          <cell r="D2462" t="str">
            <v>MTN sharing</v>
          </cell>
        </row>
        <row r="2463">
          <cell r="A2463" t="str">
            <v>SUO_246</v>
          </cell>
          <cell r="B2463" t="str">
            <v>GBHS-Muyuka</v>
          </cell>
          <cell r="C2463"/>
          <cell r="D2463" t="str">
            <v>IHS</v>
          </cell>
        </row>
        <row r="2464">
          <cell r="A2464" t="str">
            <v>LIT_869</v>
          </cell>
          <cell r="B2464" t="str">
            <v>Bonamikano</v>
          </cell>
          <cell r="C2464"/>
          <cell r="D2464" t="str">
            <v>IHS</v>
          </cell>
        </row>
        <row r="2465">
          <cell r="A2465" t="str">
            <v>SUD_162</v>
          </cell>
          <cell r="B2465" t="str">
            <v>Essang-Mvout</v>
          </cell>
          <cell r="C2465" t="str">
            <v>Hybrid-Gen</v>
          </cell>
          <cell r="D2465" t="str">
            <v>IHS</v>
          </cell>
        </row>
        <row r="2466">
          <cell r="A2466" t="str">
            <v>LIT_833</v>
          </cell>
          <cell r="B2466" t="str">
            <v>Boko4-MTN-IHS</v>
          </cell>
          <cell r="C2466" t="str">
            <v>Grid-Gen</v>
          </cell>
          <cell r="D2466" t="str">
            <v>IHS</v>
          </cell>
        </row>
        <row r="2467">
          <cell r="A2467" t="str">
            <v>CTR_952</v>
          </cell>
          <cell r="B2467" t="str">
            <v>Ekoumdoum-III</v>
          </cell>
          <cell r="C2467" t="str">
            <v>New site</v>
          </cell>
          <cell r="D2467" t="str">
            <v>CAMUSAT</v>
          </cell>
        </row>
        <row r="2468">
          <cell r="A2468" t="str">
            <v>LIT_857</v>
          </cell>
          <cell r="B2468" t="str">
            <v>Bois-des-Singes-III-IHS</v>
          </cell>
          <cell r="C2468" t="str">
            <v>New site</v>
          </cell>
          <cell r="D2468" t="str">
            <v>IHS</v>
          </cell>
        </row>
        <row r="2469">
          <cell r="A2469" t="str">
            <v>CTR_941</v>
          </cell>
          <cell r="B2469" t="str">
            <v>Biyemassi-Accacia</v>
          </cell>
          <cell r="C2469"/>
          <cell r="D2469" t="str">
            <v>IHS</v>
          </cell>
        </row>
        <row r="2470">
          <cell r="A2470" t="str">
            <v>SUD_159</v>
          </cell>
          <cell r="B2470" t="str">
            <v>Lele_U_SUD_159</v>
          </cell>
          <cell r="C2470" t="str">
            <v>New site</v>
          </cell>
          <cell r="D2470" t="str">
            <v>New site</v>
          </cell>
        </row>
        <row r="2471">
          <cell r="A2471" t="str">
            <v>SUD_121</v>
          </cell>
          <cell r="B2471" t="str">
            <v>Akom-I</v>
          </cell>
          <cell r="C2471"/>
          <cell r="D2471" t="str">
            <v>CAMUSAT</v>
          </cell>
        </row>
        <row r="2472">
          <cell r="A2472" t="str">
            <v>SUD_127</v>
          </cell>
          <cell r="B2472" t="str">
            <v>Akok-II</v>
          </cell>
          <cell r="C2472"/>
          <cell r="D2472" t="str">
            <v>CAMUSAT</v>
          </cell>
        </row>
        <row r="2473">
          <cell r="A2473" t="str">
            <v>CTR_921</v>
          </cell>
          <cell r="B2473" t="str">
            <v>ELOUMDEM-II</v>
          </cell>
          <cell r="C2473"/>
          <cell r="D2473" t="str">
            <v>CAMUSAT</v>
          </cell>
        </row>
        <row r="2474">
          <cell r="A2474" t="str">
            <v>CTR_900</v>
          </cell>
          <cell r="B2474" t="str">
            <v>Messasi-crf-fouda</v>
          </cell>
          <cell r="C2474" t="str">
            <v>Grid Only</v>
          </cell>
          <cell r="D2474" t="str">
            <v>CAMUSAT</v>
          </cell>
        </row>
        <row r="2475">
          <cell r="A2475" t="str">
            <v>NRO_144</v>
          </cell>
          <cell r="B2475" t="str">
            <v>NRO_144_Mbengwi-Mile17-IHS</v>
          </cell>
          <cell r="C2475"/>
          <cell r="D2475" t="str">
            <v>IHS</v>
          </cell>
        </row>
        <row r="2476">
          <cell r="A2476" t="str">
            <v>NRO_150</v>
          </cell>
          <cell r="B2476" t="str">
            <v>NRO_150_MBIYEH-IHS</v>
          </cell>
          <cell r="C2476"/>
          <cell r="D2476" t="str">
            <v>IHS</v>
          </cell>
        </row>
        <row r="2477">
          <cell r="A2477" t="str">
            <v>NRO_148</v>
          </cell>
          <cell r="B2477" t="str">
            <v>NRO_148_BAMENDA-MENTEH-IHS</v>
          </cell>
          <cell r="C2477"/>
          <cell r="D2477" t="str">
            <v>IHS</v>
          </cell>
        </row>
        <row r="2478">
          <cell r="A2478" t="str">
            <v>ADM_187</v>
          </cell>
          <cell r="B2478" t="str">
            <v>Djoa-IHS-L-ADM_187_Djoa-IHS-L-ADM</v>
          </cell>
          <cell r="C2478"/>
          <cell r="D2478" t="str">
            <v>IHS</v>
          </cell>
        </row>
        <row r="2479">
          <cell r="A2479" t="str">
            <v>NRO_151</v>
          </cell>
          <cell r="B2479" t="str">
            <v>NRO_151_Bali-Njenka-IHS</v>
          </cell>
          <cell r="C2479"/>
          <cell r="D2479" t="str">
            <v>IHS</v>
          </cell>
        </row>
        <row r="2480">
          <cell r="A2480" t="str">
            <v>NRO_147</v>
          </cell>
          <cell r="B2480" t="str">
            <v>NRO_147_Bambili-Campus-two-IHS</v>
          </cell>
          <cell r="C2480"/>
          <cell r="D2480" t="str">
            <v>IHS</v>
          </cell>
        </row>
        <row r="2481">
          <cell r="A2481" t="str">
            <v>SUO_194</v>
          </cell>
          <cell r="B2481" t="str">
            <v>SUO_194_Limbe-Alpha-Club-Towe-IHS</v>
          </cell>
          <cell r="C2481"/>
          <cell r="D2481" t="str">
            <v>IHS</v>
          </cell>
        </row>
        <row r="2482">
          <cell r="A2482" t="str">
            <v>ADM_176</v>
          </cell>
          <cell r="B2482" t="str">
            <v>ADM_176_Indoor-Agence-Ngaoundere</v>
          </cell>
          <cell r="C2482"/>
          <cell r="D2482" t="str">
            <v>OCM</v>
          </cell>
        </row>
        <row r="2483">
          <cell r="A2483" t="str">
            <v>NRD_188</v>
          </cell>
          <cell r="B2483" t="str">
            <v>NRD_188_Indoor-Agence-Garoua</v>
          </cell>
          <cell r="C2483"/>
          <cell r="D2483" t="str">
            <v>OCM</v>
          </cell>
        </row>
        <row r="2484">
          <cell r="A2484" t="str">
            <v>OST_313</v>
          </cell>
          <cell r="B2484" t="str">
            <v>OST_313_Mbouda-CEBEC-MTN</v>
          </cell>
          <cell r="C2484"/>
          <cell r="D2484" t="str">
            <v>MTN sharing</v>
          </cell>
        </row>
        <row r="2485">
          <cell r="A2485" t="str">
            <v>SUO_223</v>
          </cell>
          <cell r="B2485" t="str">
            <v>SUO_223_MOLYKO-CHIEF-STREET-MTN</v>
          </cell>
          <cell r="C2485"/>
          <cell r="D2485" t="str">
            <v>MTN sharing</v>
          </cell>
        </row>
        <row r="2486">
          <cell r="A2486" t="str">
            <v>CTR_245</v>
          </cell>
          <cell r="B2486"/>
          <cell r="C2486"/>
          <cell r="D2486" t="str">
            <v>OCM</v>
          </cell>
        </row>
        <row r="2487">
          <cell r="A2487" t="str">
            <v>LIT_103</v>
          </cell>
          <cell r="B2487"/>
          <cell r="C2487"/>
          <cell r="D2487" t="str">
            <v>OCM</v>
          </cell>
        </row>
        <row r="2488">
          <cell r="A2488"/>
          <cell r="B2488"/>
          <cell r="C2488"/>
          <cell r="D2488"/>
        </row>
        <row r="2489">
          <cell r="A2489"/>
          <cell r="B2489"/>
          <cell r="C2489"/>
          <cell r="D2489"/>
        </row>
        <row r="2490">
          <cell r="A2490"/>
          <cell r="B2490"/>
          <cell r="C2490"/>
          <cell r="D2490"/>
        </row>
        <row r="2491">
          <cell r="A2491"/>
          <cell r="B2491"/>
          <cell r="C2491"/>
          <cell r="D2491"/>
        </row>
        <row r="2492">
          <cell r="A2492"/>
          <cell r="B2492"/>
          <cell r="C2492"/>
          <cell r="D2492"/>
        </row>
        <row r="2493">
          <cell r="A2493"/>
          <cell r="B2493"/>
          <cell r="C2493"/>
          <cell r="D2493"/>
        </row>
        <row r="2494">
          <cell r="A2494"/>
          <cell r="B2494"/>
          <cell r="C2494"/>
          <cell r="D2494"/>
        </row>
        <row r="2495">
          <cell r="A2495"/>
          <cell r="B2495"/>
          <cell r="C2495"/>
          <cell r="D2495"/>
        </row>
        <row r="2496">
          <cell r="A2496"/>
          <cell r="B2496"/>
          <cell r="C2496"/>
          <cell r="D2496"/>
        </row>
        <row r="2497">
          <cell r="A2497"/>
          <cell r="B2497"/>
          <cell r="C2497"/>
          <cell r="D2497"/>
        </row>
        <row r="2498">
          <cell r="A2498"/>
          <cell r="B2498"/>
          <cell r="C2498"/>
          <cell r="D2498"/>
        </row>
        <row r="2499">
          <cell r="A2499"/>
          <cell r="B2499"/>
          <cell r="C2499"/>
          <cell r="D2499"/>
        </row>
        <row r="2500">
          <cell r="A2500"/>
          <cell r="B2500"/>
          <cell r="C2500"/>
          <cell r="D2500"/>
        </row>
        <row r="2501">
          <cell r="A2501"/>
          <cell r="B2501"/>
          <cell r="C2501"/>
          <cell r="D2501"/>
        </row>
        <row r="2502">
          <cell r="A2502"/>
          <cell r="B2502"/>
          <cell r="C2502"/>
          <cell r="D2502"/>
        </row>
        <row r="2503">
          <cell r="A2503"/>
          <cell r="B2503"/>
          <cell r="C2503"/>
          <cell r="D2503"/>
        </row>
        <row r="2504">
          <cell r="A2504"/>
          <cell r="B2504"/>
          <cell r="C2504"/>
          <cell r="D2504"/>
        </row>
        <row r="2505">
          <cell r="A2505"/>
          <cell r="B2505"/>
          <cell r="C2505"/>
          <cell r="D2505"/>
        </row>
        <row r="2506">
          <cell r="A2506"/>
          <cell r="B2506"/>
          <cell r="C2506"/>
          <cell r="D2506"/>
        </row>
        <row r="2507">
          <cell r="A2507"/>
          <cell r="B2507"/>
          <cell r="C2507"/>
          <cell r="D2507"/>
        </row>
        <row r="2508">
          <cell r="A2508"/>
          <cell r="B2508"/>
          <cell r="C2508"/>
          <cell r="D2508"/>
        </row>
        <row r="2509">
          <cell r="A2509"/>
          <cell r="B2509"/>
          <cell r="C2509"/>
          <cell r="D2509"/>
        </row>
        <row r="2510">
          <cell r="A2510"/>
          <cell r="B2510"/>
          <cell r="C2510"/>
          <cell r="D2510"/>
        </row>
        <row r="2511">
          <cell r="A2511"/>
          <cell r="B2511"/>
          <cell r="C2511"/>
          <cell r="D2511"/>
        </row>
        <row r="2512">
          <cell r="A2512"/>
          <cell r="B2512"/>
          <cell r="C2512"/>
          <cell r="D2512"/>
        </row>
        <row r="2513">
          <cell r="A2513"/>
          <cell r="B2513"/>
          <cell r="C2513"/>
          <cell r="D2513"/>
        </row>
        <row r="2514">
          <cell r="A2514"/>
          <cell r="B2514"/>
          <cell r="C2514"/>
          <cell r="D2514"/>
        </row>
        <row r="2515">
          <cell r="A2515"/>
          <cell r="B2515"/>
          <cell r="C2515"/>
          <cell r="D2515"/>
        </row>
        <row r="2516">
          <cell r="A2516"/>
          <cell r="B2516"/>
          <cell r="C2516"/>
          <cell r="D2516"/>
        </row>
        <row r="2517">
          <cell r="A2517"/>
          <cell r="B2517"/>
          <cell r="C2517"/>
          <cell r="D2517"/>
        </row>
        <row r="2518">
          <cell r="A2518"/>
          <cell r="B2518"/>
          <cell r="C2518"/>
          <cell r="D2518"/>
        </row>
        <row r="2519">
          <cell r="A2519"/>
          <cell r="B2519"/>
          <cell r="C2519"/>
          <cell r="D2519"/>
        </row>
        <row r="2520">
          <cell r="A2520"/>
          <cell r="B2520"/>
          <cell r="C2520"/>
          <cell r="D2520"/>
        </row>
        <row r="2521">
          <cell r="A2521"/>
          <cell r="B2521"/>
          <cell r="C2521"/>
          <cell r="D2521"/>
        </row>
        <row r="2522">
          <cell r="A2522"/>
          <cell r="B2522"/>
          <cell r="C2522"/>
          <cell r="D2522"/>
        </row>
        <row r="2523">
          <cell r="A2523"/>
          <cell r="B2523"/>
          <cell r="C2523"/>
          <cell r="D2523"/>
        </row>
        <row r="2524">
          <cell r="A2524"/>
          <cell r="B2524"/>
          <cell r="C2524"/>
          <cell r="D2524"/>
        </row>
        <row r="2525">
          <cell r="A2525"/>
          <cell r="B2525"/>
          <cell r="C2525"/>
          <cell r="D2525"/>
        </row>
        <row r="2526">
          <cell r="A2526"/>
          <cell r="B2526"/>
          <cell r="C2526"/>
          <cell r="D2526"/>
        </row>
        <row r="2527">
          <cell r="A2527"/>
          <cell r="B2527"/>
          <cell r="C2527"/>
          <cell r="D2527"/>
        </row>
        <row r="2528">
          <cell r="A2528"/>
          <cell r="B2528"/>
          <cell r="C2528"/>
          <cell r="D2528"/>
        </row>
        <row r="2529">
          <cell r="A2529"/>
          <cell r="B2529"/>
          <cell r="C2529"/>
          <cell r="D2529"/>
        </row>
        <row r="2530">
          <cell r="A2530"/>
          <cell r="B2530"/>
          <cell r="C2530"/>
          <cell r="D2530"/>
        </row>
        <row r="2531">
          <cell r="A2531"/>
          <cell r="B2531"/>
          <cell r="C2531"/>
          <cell r="D2531"/>
        </row>
        <row r="2532">
          <cell r="A2532"/>
          <cell r="B2532"/>
          <cell r="C2532"/>
          <cell r="D2532"/>
        </row>
        <row r="2533">
          <cell r="A2533"/>
          <cell r="B2533"/>
          <cell r="C2533"/>
          <cell r="D2533"/>
        </row>
        <row r="2534">
          <cell r="A2534"/>
          <cell r="B2534"/>
          <cell r="C2534"/>
          <cell r="D2534"/>
        </row>
        <row r="2535">
          <cell r="A2535"/>
          <cell r="B2535"/>
          <cell r="C2535"/>
          <cell r="D2535"/>
        </row>
        <row r="2536">
          <cell r="A2536"/>
          <cell r="B2536"/>
          <cell r="C2536"/>
          <cell r="D2536"/>
        </row>
        <row r="2537">
          <cell r="A2537"/>
          <cell r="B2537"/>
          <cell r="C2537"/>
          <cell r="D2537"/>
        </row>
        <row r="2538">
          <cell r="A2538"/>
          <cell r="B2538"/>
          <cell r="C2538"/>
          <cell r="D2538"/>
        </row>
        <row r="2539">
          <cell r="A2539"/>
          <cell r="B2539"/>
          <cell r="C2539"/>
          <cell r="D2539"/>
        </row>
        <row r="2540">
          <cell r="A2540"/>
          <cell r="B2540"/>
          <cell r="C2540"/>
          <cell r="D2540"/>
        </row>
        <row r="2541">
          <cell r="A2541"/>
          <cell r="B2541"/>
          <cell r="C2541"/>
          <cell r="D2541"/>
        </row>
        <row r="2542">
          <cell r="A2542"/>
          <cell r="B2542"/>
          <cell r="C2542"/>
          <cell r="D2542"/>
        </row>
        <row r="2543">
          <cell r="A2543"/>
          <cell r="B2543"/>
          <cell r="C2543"/>
          <cell r="D2543"/>
        </row>
        <row r="2544">
          <cell r="A2544"/>
          <cell r="B2544"/>
          <cell r="C2544"/>
          <cell r="D2544"/>
        </row>
        <row r="2545">
          <cell r="A2545"/>
          <cell r="B2545"/>
          <cell r="C2545"/>
          <cell r="D2545"/>
        </row>
        <row r="2546">
          <cell r="A2546"/>
          <cell r="B2546"/>
          <cell r="C2546"/>
          <cell r="D2546"/>
        </row>
        <row r="2547">
          <cell r="A2547"/>
          <cell r="B2547"/>
          <cell r="C2547"/>
          <cell r="D2547"/>
        </row>
        <row r="2548">
          <cell r="A2548"/>
          <cell r="B2548"/>
          <cell r="C2548"/>
          <cell r="D2548"/>
        </row>
        <row r="2549">
          <cell r="A2549"/>
          <cell r="B2549"/>
          <cell r="C2549"/>
          <cell r="D2549"/>
        </row>
        <row r="2550">
          <cell r="A2550"/>
          <cell r="B2550"/>
          <cell r="C2550"/>
          <cell r="D2550"/>
        </row>
        <row r="2551">
          <cell r="A2551"/>
          <cell r="B2551"/>
          <cell r="C2551"/>
          <cell r="D2551"/>
        </row>
        <row r="2552">
          <cell r="A2552"/>
          <cell r="B2552"/>
          <cell r="C2552"/>
          <cell r="D2552"/>
        </row>
        <row r="2553">
          <cell r="A2553"/>
          <cell r="B2553"/>
          <cell r="C2553"/>
          <cell r="D2553"/>
        </row>
        <row r="2554">
          <cell r="A2554"/>
          <cell r="B2554"/>
          <cell r="C2554"/>
          <cell r="D2554"/>
        </row>
        <row r="2555">
          <cell r="A2555"/>
          <cell r="B2555"/>
          <cell r="C2555"/>
          <cell r="D2555"/>
        </row>
        <row r="2556">
          <cell r="A2556"/>
          <cell r="B2556"/>
          <cell r="C2556"/>
          <cell r="D2556"/>
        </row>
        <row r="2557">
          <cell r="A2557"/>
          <cell r="B2557"/>
          <cell r="C2557"/>
          <cell r="D2557"/>
        </row>
        <row r="2558">
          <cell r="A2558"/>
          <cell r="B2558"/>
          <cell r="C2558"/>
          <cell r="D2558"/>
        </row>
        <row r="2559">
          <cell r="A2559"/>
          <cell r="B2559"/>
          <cell r="C2559"/>
          <cell r="D2559"/>
        </row>
        <row r="2560">
          <cell r="A2560"/>
          <cell r="B2560"/>
          <cell r="C2560"/>
          <cell r="D2560"/>
        </row>
        <row r="2561">
          <cell r="A2561"/>
          <cell r="B2561"/>
          <cell r="C2561"/>
          <cell r="D2561"/>
        </row>
        <row r="2562">
          <cell r="A2562"/>
          <cell r="B2562"/>
          <cell r="C2562"/>
          <cell r="D2562"/>
        </row>
        <row r="2563">
          <cell r="A2563"/>
          <cell r="B2563"/>
          <cell r="C2563"/>
          <cell r="D2563"/>
        </row>
        <row r="2564">
          <cell r="A2564"/>
          <cell r="B2564"/>
          <cell r="C2564"/>
          <cell r="D2564"/>
        </row>
        <row r="2565">
          <cell r="A2565"/>
          <cell r="B2565"/>
          <cell r="C2565"/>
          <cell r="D2565"/>
        </row>
        <row r="2566">
          <cell r="A2566"/>
          <cell r="B2566"/>
          <cell r="C2566"/>
          <cell r="D2566"/>
        </row>
        <row r="2567">
          <cell r="A2567"/>
          <cell r="B2567"/>
          <cell r="C2567"/>
          <cell r="D2567"/>
        </row>
        <row r="2568">
          <cell r="A2568"/>
          <cell r="B2568"/>
          <cell r="C2568"/>
          <cell r="D2568"/>
        </row>
        <row r="2569">
          <cell r="A2569"/>
          <cell r="B2569"/>
          <cell r="C2569"/>
          <cell r="D2569"/>
        </row>
        <row r="2570">
          <cell r="A2570"/>
          <cell r="B2570"/>
          <cell r="C2570"/>
          <cell r="D2570"/>
        </row>
        <row r="2571">
          <cell r="A2571"/>
          <cell r="B2571"/>
          <cell r="C2571"/>
          <cell r="D2571"/>
        </row>
        <row r="2572">
          <cell r="A2572"/>
          <cell r="B2572"/>
          <cell r="C2572"/>
          <cell r="D2572"/>
        </row>
        <row r="2573">
          <cell r="A2573"/>
          <cell r="B2573"/>
          <cell r="C2573"/>
          <cell r="D2573"/>
        </row>
        <row r="2574">
          <cell r="A2574"/>
          <cell r="B2574"/>
          <cell r="C2574"/>
          <cell r="D2574"/>
        </row>
        <row r="2575">
          <cell r="A2575"/>
          <cell r="B2575"/>
          <cell r="C2575"/>
          <cell r="D2575"/>
        </row>
        <row r="2576">
          <cell r="A2576"/>
          <cell r="B2576"/>
          <cell r="C2576"/>
          <cell r="D2576"/>
        </row>
        <row r="2577">
          <cell r="A2577"/>
          <cell r="B2577"/>
          <cell r="C2577"/>
          <cell r="D2577"/>
        </row>
        <row r="2578">
          <cell r="A2578"/>
          <cell r="B2578"/>
          <cell r="C2578"/>
          <cell r="D2578"/>
        </row>
        <row r="2579">
          <cell r="A2579"/>
          <cell r="B2579"/>
          <cell r="C2579"/>
          <cell r="D2579"/>
        </row>
        <row r="2580">
          <cell r="A2580"/>
          <cell r="B2580"/>
          <cell r="C2580"/>
          <cell r="D2580"/>
        </row>
        <row r="2581">
          <cell r="A2581"/>
          <cell r="B2581"/>
          <cell r="C2581"/>
          <cell r="D2581"/>
        </row>
        <row r="2582">
          <cell r="A2582"/>
          <cell r="B2582"/>
          <cell r="C2582"/>
          <cell r="D2582"/>
        </row>
        <row r="2583">
          <cell r="A2583"/>
          <cell r="B2583"/>
          <cell r="C2583"/>
          <cell r="D2583"/>
        </row>
        <row r="2584">
          <cell r="A2584"/>
          <cell r="B2584"/>
          <cell r="C2584"/>
          <cell r="D2584"/>
        </row>
        <row r="2585">
          <cell r="A2585"/>
          <cell r="B2585"/>
          <cell r="C2585"/>
          <cell r="D2585"/>
        </row>
        <row r="2586">
          <cell r="A2586"/>
          <cell r="B2586"/>
          <cell r="C2586"/>
          <cell r="D2586"/>
        </row>
        <row r="2587">
          <cell r="A2587"/>
          <cell r="B2587"/>
          <cell r="C2587"/>
          <cell r="D2587"/>
        </row>
        <row r="2588">
          <cell r="A2588"/>
          <cell r="B2588"/>
          <cell r="C2588"/>
          <cell r="D2588"/>
        </row>
        <row r="2589">
          <cell r="A2589"/>
          <cell r="B2589"/>
          <cell r="C2589"/>
          <cell r="D2589"/>
        </row>
        <row r="2590">
          <cell r="A2590"/>
          <cell r="B2590"/>
          <cell r="C2590"/>
          <cell r="D2590"/>
        </row>
        <row r="2591">
          <cell r="A2591"/>
          <cell r="B2591"/>
          <cell r="C2591"/>
          <cell r="D2591"/>
        </row>
        <row r="2592">
          <cell r="A2592"/>
          <cell r="B2592"/>
          <cell r="C2592"/>
          <cell r="D2592"/>
        </row>
        <row r="2593">
          <cell r="A2593"/>
          <cell r="B2593"/>
          <cell r="C2593"/>
          <cell r="D2593"/>
        </row>
        <row r="2594">
          <cell r="A2594"/>
          <cell r="B2594"/>
          <cell r="C2594"/>
          <cell r="D2594"/>
        </row>
        <row r="2595">
          <cell r="A2595"/>
          <cell r="B2595"/>
          <cell r="C2595"/>
          <cell r="D2595"/>
        </row>
        <row r="2596">
          <cell r="A2596"/>
          <cell r="B2596"/>
          <cell r="C2596"/>
          <cell r="D2596"/>
        </row>
        <row r="2597">
          <cell r="A2597"/>
          <cell r="B2597"/>
          <cell r="C2597"/>
          <cell r="D2597"/>
        </row>
        <row r="2598">
          <cell r="A2598"/>
          <cell r="B2598"/>
          <cell r="C2598"/>
          <cell r="D2598"/>
        </row>
        <row r="2599">
          <cell r="A2599"/>
          <cell r="B2599"/>
          <cell r="C2599"/>
          <cell r="D2599"/>
        </row>
        <row r="2600">
          <cell r="A2600"/>
          <cell r="B2600"/>
          <cell r="C2600"/>
          <cell r="D2600"/>
        </row>
        <row r="2601">
          <cell r="A2601"/>
          <cell r="B2601"/>
          <cell r="C2601"/>
          <cell r="D2601"/>
        </row>
        <row r="2602">
          <cell r="A2602"/>
          <cell r="B2602"/>
          <cell r="C2602"/>
          <cell r="D2602"/>
        </row>
        <row r="2603">
          <cell r="A2603"/>
          <cell r="B2603"/>
          <cell r="C2603"/>
          <cell r="D2603"/>
        </row>
        <row r="2604">
          <cell r="A2604"/>
          <cell r="B2604"/>
          <cell r="C2604"/>
          <cell r="D2604"/>
        </row>
        <row r="2605">
          <cell r="A2605"/>
          <cell r="B2605"/>
          <cell r="C2605"/>
          <cell r="D2605"/>
        </row>
        <row r="2606">
          <cell r="A2606"/>
          <cell r="B2606"/>
          <cell r="C2606"/>
          <cell r="D2606"/>
        </row>
        <row r="2607">
          <cell r="A2607"/>
          <cell r="B2607"/>
          <cell r="C2607"/>
          <cell r="D2607"/>
        </row>
        <row r="2608">
          <cell r="A2608"/>
          <cell r="B2608"/>
          <cell r="C2608"/>
          <cell r="D2608"/>
        </row>
        <row r="2609">
          <cell r="A2609"/>
          <cell r="B2609"/>
          <cell r="C2609"/>
          <cell r="D2609"/>
        </row>
        <row r="2610">
          <cell r="A2610"/>
          <cell r="B2610"/>
          <cell r="C2610"/>
          <cell r="D2610"/>
        </row>
        <row r="2611">
          <cell r="A2611"/>
          <cell r="B2611"/>
          <cell r="C2611"/>
          <cell r="D2611"/>
        </row>
        <row r="2612">
          <cell r="A2612"/>
          <cell r="B2612"/>
          <cell r="C2612"/>
          <cell r="D2612"/>
        </row>
        <row r="2613">
          <cell r="A2613"/>
          <cell r="B2613"/>
          <cell r="C2613"/>
          <cell r="D2613"/>
        </row>
        <row r="2614">
          <cell r="A2614"/>
          <cell r="B2614"/>
          <cell r="C2614"/>
          <cell r="D2614"/>
        </row>
        <row r="2615">
          <cell r="A2615"/>
          <cell r="B2615"/>
          <cell r="C2615"/>
          <cell r="D2615"/>
        </row>
        <row r="2616">
          <cell r="A2616"/>
          <cell r="B2616"/>
          <cell r="C2616"/>
          <cell r="D2616"/>
        </row>
        <row r="2617">
          <cell r="A2617"/>
          <cell r="B2617"/>
          <cell r="C2617"/>
          <cell r="D2617"/>
        </row>
        <row r="2618">
          <cell r="A2618"/>
          <cell r="B2618"/>
          <cell r="C2618"/>
          <cell r="D2618"/>
        </row>
        <row r="2619">
          <cell r="A2619"/>
          <cell r="B2619"/>
          <cell r="C2619"/>
          <cell r="D2619"/>
        </row>
        <row r="2620">
          <cell r="A2620"/>
          <cell r="B2620"/>
          <cell r="C2620"/>
          <cell r="D2620"/>
        </row>
        <row r="2621">
          <cell r="A2621"/>
          <cell r="B2621"/>
          <cell r="C2621"/>
          <cell r="D2621"/>
        </row>
        <row r="2622">
          <cell r="A2622"/>
          <cell r="B2622"/>
          <cell r="C2622"/>
          <cell r="D2622"/>
        </row>
        <row r="2623">
          <cell r="A2623"/>
          <cell r="B2623"/>
          <cell r="C2623"/>
          <cell r="D2623"/>
        </row>
        <row r="2624">
          <cell r="A2624"/>
          <cell r="B2624"/>
          <cell r="C2624"/>
          <cell r="D2624"/>
        </row>
        <row r="2625">
          <cell r="A2625"/>
          <cell r="B2625"/>
          <cell r="C2625"/>
          <cell r="D2625"/>
        </row>
        <row r="2626">
          <cell r="A2626"/>
          <cell r="B2626"/>
          <cell r="C2626"/>
          <cell r="D2626"/>
        </row>
        <row r="2627">
          <cell r="A2627"/>
          <cell r="B2627"/>
          <cell r="C2627"/>
          <cell r="D2627"/>
        </row>
        <row r="2628">
          <cell r="A2628"/>
          <cell r="B2628"/>
          <cell r="C2628"/>
          <cell r="D2628"/>
        </row>
        <row r="2629">
          <cell r="A2629"/>
          <cell r="B2629"/>
          <cell r="C2629"/>
          <cell r="D2629"/>
        </row>
        <row r="2630">
          <cell r="A2630"/>
          <cell r="B2630"/>
          <cell r="C2630"/>
          <cell r="D2630"/>
        </row>
        <row r="2631">
          <cell r="A2631"/>
          <cell r="B2631"/>
          <cell r="C2631"/>
          <cell r="D2631"/>
        </row>
        <row r="2632">
          <cell r="A2632"/>
          <cell r="B2632"/>
          <cell r="C2632"/>
          <cell r="D2632"/>
        </row>
        <row r="2633">
          <cell r="A2633"/>
          <cell r="B2633"/>
          <cell r="C2633"/>
          <cell r="D2633"/>
        </row>
        <row r="2634">
          <cell r="A2634"/>
          <cell r="B2634"/>
          <cell r="C2634"/>
          <cell r="D2634"/>
        </row>
        <row r="2635">
          <cell r="A2635"/>
          <cell r="B2635"/>
          <cell r="C2635"/>
          <cell r="D2635"/>
        </row>
        <row r="2636">
          <cell r="A2636"/>
          <cell r="B2636"/>
          <cell r="C2636"/>
          <cell r="D2636"/>
        </row>
        <row r="2637">
          <cell r="A2637"/>
          <cell r="B2637"/>
          <cell r="C2637"/>
          <cell r="D2637"/>
        </row>
        <row r="2638">
          <cell r="A2638"/>
          <cell r="B2638"/>
          <cell r="C2638"/>
          <cell r="D2638"/>
        </row>
        <row r="2639">
          <cell r="A2639"/>
          <cell r="B2639"/>
          <cell r="C2639"/>
          <cell r="D2639"/>
        </row>
        <row r="2640">
          <cell r="A2640"/>
          <cell r="B2640"/>
          <cell r="C2640"/>
          <cell r="D2640"/>
        </row>
        <row r="2641">
          <cell r="A2641"/>
          <cell r="B2641"/>
          <cell r="C2641"/>
          <cell r="D2641"/>
        </row>
        <row r="2642">
          <cell r="A2642"/>
          <cell r="B2642"/>
          <cell r="C2642"/>
          <cell r="D2642"/>
        </row>
        <row r="2643">
          <cell r="A2643"/>
          <cell r="B2643"/>
          <cell r="C2643"/>
          <cell r="D2643"/>
        </row>
        <row r="2644">
          <cell r="A2644"/>
          <cell r="B2644"/>
          <cell r="C2644"/>
          <cell r="D2644"/>
        </row>
        <row r="2645">
          <cell r="A2645"/>
          <cell r="B2645"/>
          <cell r="C2645"/>
          <cell r="D2645"/>
        </row>
        <row r="2646">
          <cell r="A2646"/>
          <cell r="B2646"/>
          <cell r="C2646"/>
          <cell r="D2646"/>
        </row>
        <row r="2647">
          <cell r="A2647"/>
          <cell r="B2647"/>
          <cell r="C2647"/>
          <cell r="D2647"/>
        </row>
        <row r="2648">
          <cell r="A2648"/>
          <cell r="B2648"/>
          <cell r="C2648"/>
          <cell r="D2648"/>
        </row>
        <row r="2649">
          <cell r="A2649"/>
          <cell r="B2649"/>
          <cell r="C2649"/>
          <cell r="D2649"/>
        </row>
        <row r="2650">
          <cell r="A2650"/>
          <cell r="B2650"/>
          <cell r="C2650"/>
          <cell r="D2650"/>
        </row>
        <row r="2651">
          <cell r="A2651"/>
          <cell r="B2651"/>
          <cell r="C2651"/>
          <cell r="D2651"/>
        </row>
        <row r="2652">
          <cell r="A2652"/>
          <cell r="B2652"/>
          <cell r="C2652"/>
          <cell r="D2652"/>
        </row>
        <row r="2653">
          <cell r="A2653"/>
          <cell r="B2653"/>
          <cell r="C2653"/>
          <cell r="D2653"/>
        </row>
        <row r="2654">
          <cell r="A2654"/>
          <cell r="B2654"/>
          <cell r="C2654"/>
          <cell r="D2654"/>
        </row>
        <row r="2655">
          <cell r="A2655"/>
          <cell r="B2655"/>
          <cell r="C2655"/>
          <cell r="D2655"/>
        </row>
        <row r="2656">
          <cell r="A2656"/>
          <cell r="B2656"/>
          <cell r="C2656"/>
          <cell r="D2656"/>
        </row>
        <row r="2657">
          <cell r="A2657"/>
          <cell r="B2657"/>
          <cell r="C2657"/>
          <cell r="D2657"/>
        </row>
        <row r="2658">
          <cell r="A2658"/>
          <cell r="B2658"/>
          <cell r="C2658"/>
          <cell r="D2658"/>
        </row>
        <row r="2659">
          <cell r="A2659"/>
          <cell r="B2659"/>
          <cell r="C2659"/>
          <cell r="D2659"/>
        </row>
        <row r="2660">
          <cell r="A2660"/>
          <cell r="B2660"/>
          <cell r="C2660"/>
          <cell r="D2660"/>
        </row>
        <row r="2661">
          <cell r="A2661"/>
          <cell r="B2661"/>
          <cell r="C2661"/>
          <cell r="D2661"/>
        </row>
        <row r="2662">
          <cell r="A2662"/>
          <cell r="B2662"/>
          <cell r="C2662"/>
          <cell r="D2662"/>
        </row>
        <row r="2663">
          <cell r="A2663"/>
          <cell r="B2663"/>
          <cell r="C2663"/>
          <cell r="D2663"/>
        </row>
        <row r="2664">
          <cell r="A2664"/>
          <cell r="B2664"/>
          <cell r="C2664"/>
          <cell r="D2664"/>
        </row>
        <row r="2665">
          <cell r="A2665"/>
          <cell r="B2665"/>
          <cell r="C2665"/>
          <cell r="D2665"/>
        </row>
        <row r="2666">
          <cell r="A2666"/>
          <cell r="B2666"/>
          <cell r="C2666"/>
          <cell r="D2666"/>
        </row>
        <row r="2667">
          <cell r="A2667"/>
          <cell r="B2667"/>
          <cell r="C2667"/>
          <cell r="D2667"/>
        </row>
        <row r="2668">
          <cell r="A2668"/>
          <cell r="B2668"/>
          <cell r="C2668"/>
          <cell r="D2668"/>
        </row>
        <row r="2669">
          <cell r="A2669"/>
          <cell r="B2669"/>
          <cell r="C2669"/>
          <cell r="D2669"/>
        </row>
        <row r="2670">
          <cell r="A2670"/>
          <cell r="B2670"/>
          <cell r="C2670"/>
          <cell r="D2670"/>
        </row>
        <row r="2671">
          <cell r="A2671"/>
          <cell r="B2671"/>
          <cell r="C2671"/>
          <cell r="D2671"/>
        </row>
        <row r="2672">
          <cell r="A2672"/>
          <cell r="B2672"/>
          <cell r="C2672"/>
          <cell r="D2672"/>
        </row>
        <row r="2673">
          <cell r="A2673"/>
          <cell r="B2673"/>
          <cell r="C2673"/>
          <cell r="D2673"/>
        </row>
        <row r="2674">
          <cell r="A2674"/>
          <cell r="B2674"/>
          <cell r="C2674"/>
          <cell r="D2674"/>
        </row>
        <row r="2675">
          <cell r="A2675"/>
          <cell r="B2675"/>
          <cell r="C2675"/>
          <cell r="D2675"/>
        </row>
        <row r="2676">
          <cell r="A2676"/>
          <cell r="B2676"/>
          <cell r="C2676"/>
          <cell r="D2676"/>
        </row>
        <row r="2677">
          <cell r="A2677"/>
          <cell r="B2677"/>
          <cell r="C2677"/>
          <cell r="D2677"/>
        </row>
        <row r="2678">
          <cell r="A2678"/>
          <cell r="B2678"/>
          <cell r="C2678"/>
          <cell r="D2678"/>
        </row>
        <row r="2679">
          <cell r="A2679"/>
          <cell r="B2679"/>
          <cell r="C2679"/>
          <cell r="D2679"/>
        </row>
        <row r="2680">
          <cell r="A2680"/>
          <cell r="B2680"/>
          <cell r="C2680"/>
          <cell r="D2680"/>
        </row>
        <row r="2681">
          <cell r="A2681"/>
          <cell r="B2681"/>
          <cell r="C2681"/>
          <cell r="D2681"/>
        </row>
        <row r="2682">
          <cell r="A2682"/>
          <cell r="B2682"/>
          <cell r="C2682"/>
          <cell r="D2682"/>
        </row>
        <row r="2683">
          <cell r="A2683"/>
          <cell r="B2683"/>
          <cell r="C2683"/>
          <cell r="D2683"/>
        </row>
        <row r="2684">
          <cell r="A2684"/>
          <cell r="B2684"/>
          <cell r="C2684"/>
          <cell r="D2684"/>
        </row>
        <row r="2685">
          <cell r="A2685"/>
          <cell r="B2685"/>
          <cell r="C2685"/>
          <cell r="D2685"/>
        </row>
        <row r="2686">
          <cell r="A2686"/>
          <cell r="B2686"/>
          <cell r="C2686"/>
          <cell r="D2686"/>
        </row>
        <row r="2687">
          <cell r="A2687"/>
          <cell r="B2687"/>
          <cell r="C2687"/>
          <cell r="D2687"/>
        </row>
        <row r="2688">
          <cell r="A2688"/>
          <cell r="B2688"/>
          <cell r="C2688"/>
          <cell r="D2688"/>
        </row>
        <row r="2689">
          <cell r="A2689"/>
          <cell r="B2689"/>
          <cell r="C2689"/>
          <cell r="D2689"/>
        </row>
        <row r="2690">
          <cell r="A2690"/>
          <cell r="B2690"/>
          <cell r="C2690"/>
          <cell r="D2690"/>
        </row>
        <row r="2691">
          <cell r="A2691"/>
          <cell r="B2691"/>
          <cell r="C2691"/>
          <cell r="D2691"/>
        </row>
        <row r="2692">
          <cell r="A2692"/>
          <cell r="B2692"/>
          <cell r="C2692"/>
          <cell r="D2692"/>
        </row>
        <row r="2693">
          <cell r="A2693"/>
          <cell r="B2693"/>
          <cell r="C2693"/>
          <cell r="D2693"/>
        </row>
        <row r="2694">
          <cell r="A2694"/>
          <cell r="B2694"/>
          <cell r="C2694"/>
          <cell r="D2694"/>
        </row>
        <row r="2695">
          <cell r="A2695"/>
          <cell r="B2695"/>
          <cell r="C2695"/>
          <cell r="D2695"/>
        </row>
        <row r="2696">
          <cell r="A2696"/>
          <cell r="B2696"/>
          <cell r="C2696"/>
          <cell r="D2696"/>
        </row>
        <row r="2697">
          <cell r="A2697"/>
          <cell r="B2697"/>
          <cell r="C2697"/>
          <cell r="D2697"/>
        </row>
        <row r="2698">
          <cell r="A2698"/>
          <cell r="B2698"/>
          <cell r="C2698"/>
          <cell r="D2698"/>
        </row>
        <row r="2699">
          <cell r="A2699"/>
          <cell r="B2699"/>
          <cell r="C2699"/>
          <cell r="D2699"/>
        </row>
        <row r="2700">
          <cell r="A2700"/>
          <cell r="B2700"/>
          <cell r="C2700"/>
          <cell r="D2700"/>
        </row>
        <row r="2701">
          <cell r="A2701"/>
          <cell r="B2701"/>
          <cell r="C2701"/>
          <cell r="D2701"/>
        </row>
        <row r="2702">
          <cell r="A2702"/>
          <cell r="B2702"/>
          <cell r="C2702"/>
          <cell r="D2702"/>
        </row>
        <row r="2703">
          <cell r="A2703"/>
          <cell r="B2703"/>
          <cell r="C2703"/>
          <cell r="D2703"/>
        </row>
        <row r="2704">
          <cell r="A2704"/>
          <cell r="B2704"/>
          <cell r="C2704"/>
          <cell r="D2704"/>
        </row>
        <row r="2705">
          <cell r="A2705"/>
          <cell r="B2705"/>
          <cell r="C2705"/>
          <cell r="D2705"/>
        </row>
        <row r="2706">
          <cell r="A2706"/>
          <cell r="B2706"/>
          <cell r="C2706"/>
          <cell r="D2706"/>
        </row>
        <row r="2707">
          <cell r="A2707"/>
          <cell r="B2707"/>
          <cell r="C2707"/>
          <cell r="D2707"/>
        </row>
        <row r="2708">
          <cell r="A2708"/>
          <cell r="B2708"/>
          <cell r="C2708"/>
          <cell r="D2708"/>
        </row>
        <row r="2709">
          <cell r="A2709"/>
          <cell r="B2709"/>
          <cell r="C2709"/>
          <cell r="D2709"/>
        </row>
        <row r="2710">
          <cell r="A2710"/>
          <cell r="B2710"/>
          <cell r="C2710"/>
          <cell r="D2710"/>
        </row>
        <row r="2711">
          <cell r="A2711"/>
          <cell r="B2711"/>
          <cell r="C2711"/>
          <cell r="D2711"/>
        </row>
        <row r="2712">
          <cell r="A2712"/>
          <cell r="B2712"/>
          <cell r="C2712"/>
          <cell r="D2712"/>
        </row>
        <row r="2713">
          <cell r="A2713"/>
          <cell r="B2713"/>
          <cell r="C2713"/>
          <cell r="D2713"/>
        </row>
        <row r="2714">
          <cell r="A2714"/>
          <cell r="B2714"/>
          <cell r="C2714"/>
          <cell r="D2714"/>
        </row>
        <row r="2715">
          <cell r="A2715"/>
          <cell r="B2715"/>
          <cell r="C2715"/>
          <cell r="D2715"/>
        </row>
        <row r="2716">
          <cell r="A2716"/>
          <cell r="B2716"/>
          <cell r="C2716"/>
          <cell r="D2716"/>
        </row>
        <row r="2717">
          <cell r="A2717"/>
          <cell r="B2717"/>
          <cell r="C2717"/>
          <cell r="D2717"/>
        </row>
        <row r="2718">
          <cell r="A2718"/>
          <cell r="B2718"/>
          <cell r="C2718"/>
          <cell r="D2718"/>
        </row>
        <row r="2719">
          <cell r="A2719"/>
          <cell r="B2719"/>
          <cell r="C2719"/>
          <cell r="D2719"/>
        </row>
        <row r="2720">
          <cell r="A2720"/>
          <cell r="B2720"/>
          <cell r="C2720"/>
          <cell r="D2720"/>
        </row>
        <row r="2721">
          <cell r="A2721"/>
          <cell r="B2721"/>
          <cell r="C2721"/>
          <cell r="D2721"/>
        </row>
        <row r="2722">
          <cell r="A2722"/>
          <cell r="B2722"/>
          <cell r="C2722"/>
          <cell r="D2722"/>
        </row>
        <row r="2723">
          <cell r="A2723"/>
          <cell r="B2723"/>
          <cell r="C2723"/>
          <cell r="D2723"/>
        </row>
        <row r="2724">
          <cell r="A2724"/>
          <cell r="B2724"/>
          <cell r="C2724"/>
          <cell r="D2724"/>
        </row>
        <row r="2725">
          <cell r="A2725"/>
          <cell r="B2725"/>
          <cell r="C2725"/>
          <cell r="D2725"/>
        </row>
        <row r="2726">
          <cell r="A2726"/>
          <cell r="B2726"/>
          <cell r="C2726"/>
          <cell r="D2726"/>
        </row>
        <row r="2727">
          <cell r="A2727"/>
          <cell r="B2727"/>
          <cell r="C2727"/>
          <cell r="D2727"/>
        </row>
        <row r="2728">
          <cell r="A2728"/>
          <cell r="B2728"/>
          <cell r="C2728"/>
          <cell r="D2728"/>
        </row>
        <row r="2729">
          <cell r="A2729"/>
          <cell r="B2729"/>
          <cell r="C2729"/>
          <cell r="D2729"/>
        </row>
        <row r="2730">
          <cell r="A2730"/>
          <cell r="B2730"/>
          <cell r="C2730"/>
          <cell r="D2730"/>
        </row>
        <row r="2731">
          <cell r="A2731"/>
          <cell r="B2731"/>
          <cell r="C2731"/>
          <cell r="D2731"/>
        </row>
        <row r="2732">
          <cell r="A2732"/>
          <cell r="B2732"/>
          <cell r="C2732"/>
          <cell r="D2732"/>
        </row>
        <row r="2733">
          <cell r="A2733"/>
          <cell r="B2733"/>
          <cell r="C2733"/>
          <cell r="D2733"/>
        </row>
        <row r="2734">
          <cell r="A2734"/>
          <cell r="B2734"/>
          <cell r="C2734"/>
          <cell r="D2734"/>
        </row>
        <row r="2735">
          <cell r="A2735"/>
          <cell r="B2735"/>
          <cell r="C2735"/>
          <cell r="D2735"/>
        </row>
        <row r="2736">
          <cell r="A2736"/>
          <cell r="B2736"/>
          <cell r="C2736"/>
          <cell r="D2736"/>
        </row>
        <row r="2737">
          <cell r="A2737"/>
          <cell r="B2737"/>
          <cell r="C2737"/>
          <cell r="D2737"/>
        </row>
        <row r="2738">
          <cell r="A2738"/>
          <cell r="B2738"/>
          <cell r="C2738"/>
          <cell r="D2738"/>
        </row>
        <row r="2739">
          <cell r="A2739"/>
          <cell r="B2739"/>
          <cell r="C2739"/>
          <cell r="D2739"/>
        </row>
        <row r="2740">
          <cell r="A2740"/>
          <cell r="B2740"/>
          <cell r="C2740"/>
          <cell r="D2740"/>
        </row>
        <row r="2741">
          <cell r="A2741"/>
          <cell r="B2741"/>
          <cell r="C2741"/>
          <cell r="D2741"/>
        </row>
        <row r="2742">
          <cell r="A2742"/>
          <cell r="B2742"/>
          <cell r="C2742"/>
          <cell r="D2742"/>
        </row>
        <row r="2743">
          <cell r="A2743"/>
          <cell r="B2743"/>
          <cell r="C2743"/>
          <cell r="D2743"/>
        </row>
        <row r="2744">
          <cell r="A2744"/>
          <cell r="B2744"/>
          <cell r="C2744"/>
          <cell r="D2744"/>
        </row>
        <row r="2745">
          <cell r="A2745"/>
          <cell r="B2745"/>
          <cell r="C2745"/>
          <cell r="D2745"/>
        </row>
        <row r="2746">
          <cell r="A2746"/>
          <cell r="B2746"/>
          <cell r="C2746"/>
          <cell r="D2746"/>
        </row>
        <row r="2747">
          <cell r="A2747"/>
          <cell r="B2747"/>
          <cell r="C2747"/>
          <cell r="D2747"/>
        </row>
        <row r="2748">
          <cell r="A2748"/>
          <cell r="B2748"/>
          <cell r="C2748"/>
          <cell r="D2748"/>
        </row>
        <row r="2749">
          <cell r="A2749"/>
          <cell r="B2749"/>
          <cell r="C2749"/>
          <cell r="D2749"/>
        </row>
        <row r="2750">
          <cell r="A2750"/>
          <cell r="B2750"/>
          <cell r="C2750"/>
          <cell r="D2750"/>
        </row>
        <row r="2751">
          <cell r="A2751"/>
          <cell r="B2751"/>
          <cell r="C2751"/>
          <cell r="D2751"/>
        </row>
        <row r="2752">
          <cell r="A2752"/>
          <cell r="B2752"/>
          <cell r="C2752"/>
          <cell r="D2752"/>
        </row>
        <row r="2753">
          <cell r="A2753"/>
          <cell r="B2753"/>
          <cell r="C2753"/>
          <cell r="D2753"/>
        </row>
        <row r="2754">
          <cell r="A2754"/>
          <cell r="B2754"/>
          <cell r="C2754"/>
          <cell r="D2754"/>
        </row>
        <row r="2755">
          <cell r="A2755"/>
          <cell r="B2755"/>
          <cell r="C2755"/>
          <cell r="D2755"/>
        </row>
        <row r="2756">
          <cell r="A2756"/>
          <cell r="B2756"/>
          <cell r="C2756"/>
          <cell r="D2756"/>
        </row>
        <row r="2757">
          <cell r="A2757"/>
          <cell r="B2757"/>
          <cell r="C2757"/>
          <cell r="D2757"/>
        </row>
        <row r="2758">
          <cell r="A2758"/>
          <cell r="B2758"/>
          <cell r="C2758"/>
          <cell r="D2758"/>
        </row>
        <row r="2759">
          <cell r="A2759"/>
          <cell r="B2759"/>
          <cell r="C2759"/>
          <cell r="D2759"/>
        </row>
        <row r="2760">
          <cell r="A2760"/>
          <cell r="B2760"/>
          <cell r="C2760"/>
          <cell r="D2760"/>
        </row>
        <row r="2761">
          <cell r="A2761"/>
          <cell r="B2761"/>
          <cell r="C2761"/>
          <cell r="D2761"/>
        </row>
        <row r="2762">
          <cell r="A2762"/>
          <cell r="B2762"/>
          <cell r="C2762"/>
          <cell r="D2762"/>
        </row>
        <row r="2763">
          <cell r="A2763"/>
          <cell r="B2763"/>
          <cell r="C2763"/>
          <cell r="D2763"/>
        </row>
        <row r="2764">
          <cell r="A2764"/>
          <cell r="B2764"/>
          <cell r="C2764"/>
          <cell r="D2764"/>
        </row>
        <row r="2765">
          <cell r="A2765"/>
          <cell r="B2765"/>
          <cell r="C2765"/>
          <cell r="D2765"/>
        </row>
        <row r="2766">
          <cell r="A2766"/>
          <cell r="B2766"/>
          <cell r="C2766"/>
          <cell r="D2766"/>
        </row>
        <row r="2767">
          <cell r="A2767"/>
          <cell r="B2767"/>
          <cell r="C2767"/>
          <cell r="D2767"/>
        </row>
        <row r="2768">
          <cell r="A2768"/>
          <cell r="B2768"/>
          <cell r="C2768"/>
          <cell r="D2768"/>
        </row>
        <row r="2769">
          <cell r="A2769"/>
          <cell r="B2769"/>
          <cell r="C2769"/>
          <cell r="D2769"/>
        </row>
        <row r="2770">
          <cell r="A2770"/>
          <cell r="B2770"/>
          <cell r="C2770"/>
          <cell r="D2770"/>
        </row>
        <row r="2771">
          <cell r="A2771"/>
          <cell r="B2771"/>
          <cell r="C2771"/>
          <cell r="D2771"/>
        </row>
        <row r="2772">
          <cell r="A2772"/>
          <cell r="B2772"/>
          <cell r="C2772"/>
          <cell r="D2772"/>
        </row>
        <row r="2773">
          <cell r="A2773"/>
          <cell r="B2773"/>
          <cell r="C2773"/>
          <cell r="D2773"/>
        </row>
        <row r="2774">
          <cell r="A2774"/>
          <cell r="B2774"/>
          <cell r="C2774"/>
          <cell r="D2774"/>
        </row>
        <row r="2775">
          <cell r="A2775"/>
          <cell r="B2775"/>
          <cell r="C2775"/>
          <cell r="D2775"/>
        </row>
        <row r="2776">
          <cell r="A2776"/>
          <cell r="B2776"/>
          <cell r="C2776"/>
          <cell r="D2776"/>
        </row>
        <row r="2777">
          <cell r="A2777"/>
          <cell r="B2777"/>
          <cell r="C2777"/>
          <cell r="D2777"/>
        </row>
        <row r="2778">
          <cell r="A2778"/>
          <cell r="B2778"/>
          <cell r="C2778"/>
          <cell r="D2778"/>
        </row>
        <row r="2779">
          <cell r="A2779"/>
          <cell r="B2779"/>
          <cell r="C2779"/>
          <cell r="D2779"/>
        </row>
        <row r="2780">
          <cell r="A2780"/>
          <cell r="B2780"/>
          <cell r="C2780"/>
          <cell r="D2780"/>
        </row>
        <row r="2781">
          <cell r="A2781"/>
          <cell r="B2781"/>
          <cell r="C2781"/>
          <cell r="D2781"/>
        </row>
        <row r="2782">
          <cell r="A2782"/>
          <cell r="B2782"/>
          <cell r="C2782"/>
          <cell r="D2782"/>
        </row>
        <row r="2783">
          <cell r="A2783"/>
          <cell r="B2783"/>
          <cell r="C2783"/>
          <cell r="D2783"/>
        </row>
        <row r="2784">
          <cell r="A2784"/>
          <cell r="B2784"/>
          <cell r="C2784"/>
          <cell r="D2784"/>
        </row>
        <row r="2785">
          <cell r="A2785"/>
          <cell r="B2785"/>
          <cell r="C2785"/>
          <cell r="D2785"/>
        </row>
        <row r="2786">
          <cell r="A2786"/>
          <cell r="B2786"/>
          <cell r="C2786"/>
          <cell r="D2786"/>
        </row>
        <row r="2787">
          <cell r="A2787"/>
          <cell r="B2787"/>
          <cell r="C2787"/>
          <cell r="D2787"/>
        </row>
        <row r="2788">
          <cell r="A2788"/>
          <cell r="B2788"/>
          <cell r="C2788"/>
          <cell r="D2788"/>
        </row>
        <row r="2789">
          <cell r="A2789"/>
          <cell r="B2789"/>
          <cell r="C2789"/>
          <cell r="D2789"/>
        </row>
        <row r="2790">
          <cell r="A2790"/>
          <cell r="B2790"/>
          <cell r="C2790"/>
          <cell r="D2790"/>
        </row>
        <row r="2791">
          <cell r="A2791"/>
          <cell r="B2791"/>
          <cell r="C2791"/>
          <cell r="D2791"/>
        </row>
        <row r="2792">
          <cell r="A2792"/>
          <cell r="B2792"/>
          <cell r="C2792"/>
          <cell r="D2792"/>
        </row>
        <row r="2793">
          <cell r="A2793"/>
          <cell r="B2793"/>
          <cell r="C2793"/>
          <cell r="D2793"/>
        </row>
        <row r="2794">
          <cell r="A2794"/>
          <cell r="B2794"/>
          <cell r="C2794"/>
          <cell r="D2794"/>
        </row>
        <row r="2795">
          <cell r="A2795"/>
          <cell r="B2795"/>
          <cell r="C2795"/>
          <cell r="D2795"/>
        </row>
        <row r="2796">
          <cell r="A2796"/>
          <cell r="B2796"/>
          <cell r="C2796"/>
          <cell r="D2796"/>
        </row>
        <row r="2797">
          <cell r="A2797"/>
          <cell r="B2797"/>
          <cell r="C2797"/>
          <cell r="D2797"/>
        </row>
        <row r="2798">
          <cell r="A2798"/>
          <cell r="B2798"/>
          <cell r="C2798"/>
          <cell r="D2798"/>
        </row>
        <row r="2799">
          <cell r="A2799"/>
          <cell r="B2799"/>
          <cell r="C2799"/>
          <cell r="D2799"/>
        </row>
        <row r="2800">
          <cell r="A2800"/>
          <cell r="B2800"/>
          <cell r="C2800"/>
          <cell r="D2800"/>
        </row>
        <row r="2801">
          <cell r="A2801"/>
          <cell r="B2801"/>
          <cell r="C2801"/>
          <cell r="D2801"/>
        </row>
        <row r="2802">
          <cell r="A2802"/>
          <cell r="B2802"/>
          <cell r="C2802"/>
          <cell r="D2802"/>
        </row>
        <row r="2803">
          <cell r="A2803"/>
          <cell r="B2803"/>
          <cell r="C2803"/>
          <cell r="D2803"/>
        </row>
        <row r="2804">
          <cell r="A2804"/>
          <cell r="B2804"/>
          <cell r="C2804"/>
          <cell r="D2804"/>
        </row>
        <row r="2805">
          <cell r="A2805"/>
          <cell r="B2805"/>
          <cell r="C2805"/>
          <cell r="D2805"/>
        </row>
        <row r="2806">
          <cell r="A2806"/>
          <cell r="B2806"/>
          <cell r="C2806"/>
          <cell r="D2806"/>
        </row>
        <row r="2807">
          <cell r="A2807"/>
          <cell r="B2807"/>
          <cell r="C2807"/>
          <cell r="D2807"/>
        </row>
        <row r="2808">
          <cell r="A2808"/>
          <cell r="B2808"/>
          <cell r="C2808"/>
          <cell r="D2808"/>
        </row>
        <row r="2809">
          <cell r="A2809"/>
          <cell r="B2809"/>
          <cell r="C2809"/>
          <cell r="D2809"/>
        </row>
        <row r="2810">
          <cell r="A2810"/>
          <cell r="B2810"/>
          <cell r="C2810"/>
          <cell r="D2810"/>
        </row>
        <row r="2811">
          <cell r="A2811"/>
          <cell r="B2811"/>
          <cell r="C2811"/>
          <cell r="D2811"/>
        </row>
        <row r="2812">
          <cell r="A2812"/>
          <cell r="B2812"/>
          <cell r="C2812"/>
          <cell r="D2812"/>
        </row>
        <row r="2813">
          <cell r="A2813"/>
          <cell r="B2813"/>
          <cell r="C2813"/>
          <cell r="D2813"/>
        </row>
        <row r="2814">
          <cell r="A2814"/>
          <cell r="B2814"/>
          <cell r="C2814"/>
          <cell r="D2814"/>
        </row>
        <row r="2815">
          <cell r="A2815"/>
          <cell r="B2815"/>
          <cell r="C2815"/>
          <cell r="D2815"/>
        </row>
        <row r="2816">
          <cell r="A2816"/>
          <cell r="B2816"/>
          <cell r="C2816"/>
          <cell r="D2816"/>
        </row>
        <row r="2817">
          <cell r="A2817"/>
          <cell r="B2817"/>
          <cell r="C2817"/>
          <cell r="D2817"/>
        </row>
        <row r="2818">
          <cell r="A2818"/>
          <cell r="B2818"/>
          <cell r="C2818"/>
          <cell r="D2818"/>
        </row>
        <row r="2819">
          <cell r="A2819"/>
          <cell r="B2819"/>
          <cell r="C2819"/>
          <cell r="D2819"/>
        </row>
        <row r="2820">
          <cell r="A2820"/>
          <cell r="B2820"/>
          <cell r="C2820"/>
          <cell r="D2820"/>
        </row>
        <row r="2821">
          <cell r="A2821"/>
          <cell r="B2821"/>
          <cell r="C2821"/>
          <cell r="D2821"/>
        </row>
        <row r="2822">
          <cell r="A2822"/>
          <cell r="B2822"/>
          <cell r="C2822"/>
          <cell r="D2822"/>
        </row>
        <row r="2823">
          <cell r="A2823"/>
          <cell r="B2823"/>
          <cell r="C2823"/>
          <cell r="D2823"/>
        </row>
        <row r="2824">
          <cell r="A2824"/>
          <cell r="B2824"/>
          <cell r="C2824"/>
          <cell r="D2824"/>
        </row>
        <row r="2825">
          <cell r="A2825"/>
          <cell r="B2825"/>
          <cell r="C2825"/>
          <cell r="D2825"/>
        </row>
        <row r="2826">
          <cell r="A2826"/>
          <cell r="B2826"/>
          <cell r="C2826"/>
          <cell r="D2826"/>
        </row>
        <row r="2827">
          <cell r="A2827"/>
          <cell r="B2827"/>
          <cell r="C2827"/>
          <cell r="D2827"/>
        </row>
        <row r="2828">
          <cell r="A2828"/>
          <cell r="B2828"/>
          <cell r="C2828"/>
          <cell r="D2828"/>
        </row>
        <row r="2829">
          <cell r="A2829"/>
          <cell r="B2829"/>
          <cell r="C2829"/>
          <cell r="D2829"/>
        </row>
        <row r="2830">
          <cell r="A2830"/>
          <cell r="B2830"/>
          <cell r="C2830"/>
          <cell r="D2830"/>
        </row>
        <row r="2831">
          <cell r="A2831"/>
          <cell r="B2831"/>
          <cell r="C2831"/>
          <cell r="D2831"/>
        </row>
        <row r="2832">
          <cell r="A2832"/>
          <cell r="B2832"/>
          <cell r="C2832"/>
          <cell r="D2832"/>
        </row>
        <row r="2833">
          <cell r="A2833"/>
          <cell r="B2833"/>
          <cell r="C2833"/>
          <cell r="D2833"/>
        </row>
        <row r="2834">
          <cell r="A2834"/>
          <cell r="B2834"/>
          <cell r="C2834"/>
          <cell r="D2834"/>
        </row>
        <row r="2835">
          <cell r="A2835"/>
          <cell r="B2835"/>
          <cell r="C2835"/>
          <cell r="D2835"/>
        </row>
        <row r="2836">
          <cell r="A2836"/>
          <cell r="B2836"/>
          <cell r="C2836"/>
          <cell r="D2836"/>
        </row>
        <row r="2837">
          <cell r="A2837"/>
          <cell r="B2837"/>
          <cell r="C2837"/>
          <cell r="D2837"/>
        </row>
        <row r="2838">
          <cell r="A2838"/>
          <cell r="B2838"/>
          <cell r="C2838"/>
          <cell r="D2838"/>
        </row>
        <row r="2839">
          <cell r="A2839"/>
          <cell r="B2839"/>
          <cell r="C2839"/>
          <cell r="D2839"/>
        </row>
        <row r="2840">
          <cell r="A2840"/>
          <cell r="B2840"/>
          <cell r="C2840"/>
          <cell r="D2840"/>
        </row>
        <row r="2841">
          <cell r="A2841"/>
          <cell r="B2841"/>
          <cell r="C2841"/>
          <cell r="D2841"/>
        </row>
        <row r="2842">
          <cell r="A2842"/>
          <cell r="B2842"/>
          <cell r="C2842"/>
          <cell r="D2842"/>
        </row>
        <row r="2843">
          <cell r="A2843"/>
          <cell r="B2843"/>
          <cell r="C2843"/>
          <cell r="D2843"/>
        </row>
        <row r="2844">
          <cell r="A2844"/>
          <cell r="B2844"/>
          <cell r="C2844"/>
          <cell r="D2844"/>
        </row>
        <row r="2845">
          <cell r="A2845"/>
          <cell r="B2845"/>
          <cell r="C2845"/>
          <cell r="D2845"/>
        </row>
        <row r="2846">
          <cell r="A2846"/>
          <cell r="B2846"/>
          <cell r="C2846"/>
          <cell r="D2846"/>
        </row>
        <row r="2847">
          <cell r="A2847"/>
          <cell r="B2847"/>
          <cell r="C2847"/>
          <cell r="D2847"/>
        </row>
        <row r="2848">
          <cell r="A2848"/>
          <cell r="B2848"/>
          <cell r="C2848"/>
          <cell r="D2848"/>
        </row>
        <row r="2849">
          <cell r="A2849"/>
          <cell r="B2849"/>
          <cell r="C2849"/>
          <cell r="D2849"/>
        </row>
        <row r="2850">
          <cell r="A2850"/>
          <cell r="B2850"/>
          <cell r="C2850"/>
          <cell r="D2850"/>
        </row>
        <row r="2851">
          <cell r="A2851"/>
          <cell r="B2851"/>
          <cell r="C2851"/>
          <cell r="D2851"/>
        </row>
        <row r="2852">
          <cell r="A2852"/>
          <cell r="B2852"/>
          <cell r="C2852"/>
          <cell r="D2852"/>
        </row>
        <row r="2853">
          <cell r="A2853"/>
          <cell r="B2853"/>
          <cell r="C2853"/>
          <cell r="D2853"/>
        </row>
        <row r="2854">
          <cell r="A2854"/>
          <cell r="B2854"/>
          <cell r="C2854"/>
          <cell r="D2854"/>
        </row>
        <row r="2855">
          <cell r="A2855"/>
          <cell r="B2855"/>
          <cell r="C2855"/>
          <cell r="D2855"/>
        </row>
        <row r="2856">
          <cell r="A2856"/>
          <cell r="B2856"/>
          <cell r="C2856"/>
          <cell r="D2856"/>
        </row>
        <row r="2857">
          <cell r="A2857"/>
          <cell r="B2857"/>
          <cell r="C2857"/>
          <cell r="D2857"/>
        </row>
        <row r="2858">
          <cell r="A2858"/>
          <cell r="B2858"/>
          <cell r="C2858"/>
          <cell r="D2858"/>
        </row>
        <row r="2859">
          <cell r="A2859"/>
          <cell r="B2859"/>
          <cell r="C2859"/>
          <cell r="D2859"/>
        </row>
        <row r="2860">
          <cell r="A2860"/>
          <cell r="B2860"/>
          <cell r="C2860"/>
          <cell r="D2860"/>
        </row>
        <row r="2861">
          <cell r="A2861"/>
          <cell r="B2861"/>
          <cell r="C2861"/>
          <cell r="D2861"/>
        </row>
        <row r="2862">
          <cell r="A2862"/>
          <cell r="B2862"/>
          <cell r="C2862"/>
          <cell r="D2862"/>
        </row>
        <row r="2863">
          <cell r="A2863"/>
          <cell r="B2863"/>
          <cell r="C2863"/>
          <cell r="D2863"/>
        </row>
        <row r="2864">
          <cell r="A2864"/>
          <cell r="B2864"/>
          <cell r="C2864"/>
          <cell r="D2864"/>
        </row>
        <row r="2865">
          <cell r="A2865"/>
          <cell r="B2865"/>
          <cell r="C2865"/>
          <cell r="D2865"/>
        </row>
        <row r="2866">
          <cell r="A2866"/>
          <cell r="B2866"/>
          <cell r="C2866"/>
          <cell r="D2866"/>
        </row>
        <row r="2867">
          <cell r="A2867"/>
          <cell r="B2867"/>
          <cell r="C2867"/>
          <cell r="D2867"/>
        </row>
        <row r="2868">
          <cell r="A2868"/>
          <cell r="B2868"/>
          <cell r="C2868"/>
          <cell r="D2868"/>
        </row>
        <row r="2869">
          <cell r="A2869"/>
          <cell r="B2869"/>
          <cell r="C2869"/>
          <cell r="D2869"/>
        </row>
        <row r="2870">
          <cell r="A2870"/>
          <cell r="B2870"/>
          <cell r="C2870"/>
          <cell r="D2870"/>
        </row>
        <row r="2871">
          <cell r="A2871"/>
          <cell r="B2871"/>
          <cell r="C2871"/>
          <cell r="D2871"/>
        </row>
        <row r="2872">
          <cell r="A2872"/>
          <cell r="B2872"/>
          <cell r="C2872"/>
          <cell r="D2872"/>
        </row>
        <row r="2873">
          <cell r="A2873"/>
          <cell r="B2873"/>
          <cell r="C2873"/>
          <cell r="D2873"/>
        </row>
        <row r="2874">
          <cell r="A2874"/>
          <cell r="B2874"/>
          <cell r="C2874"/>
          <cell r="D2874"/>
        </row>
        <row r="2875">
          <cell r="A2875"/>
          <cell r="B2875"/>
          <cell r="C2875"/>
          <cell r="D2875"/>
        </row>
        <row r="2876">
          <cell r="A2876"/>
          <cell r="B2876"/>
          <cell r="C2876"/>
          <cell r="D2876"/>
        </row>
        <row r="2877">
          <cell r="A2877"/>
          <cell r="B2877"/>
          <cell r="C2877"/>
          <cell r="D2877"/>
        </row>
        <row r="2878">
          <cell r="A2878"/>
          <cell r="B2878"/>
          <cell r="C2878"/>
          <cell r="D2878"/>
        </row>
        <row r="2879">
          <cell r="A2879"/>
          <cell r="B2879"/>
          <cell r="C2879"/>
          <cell r="D2879"/>
        </row>
        <row r="2880">
          <cell r="A2880"/>
          <cell r="B2880"/>
          <cell r="C2880"/>
          <cell r="D2880"/>
        </row>
        <row r="2881">
          <cell r="A2881"/>
          <cell r="B2881"/>
          <cell r="C2881"/>
          <cell r="D2881"/>
        </row>
        <row r="2882">
          <cell r="A2882"/>
          <cell r="B2882"/>
          <cell r="C2882"/>
          <cell r="D2882"/>
        </row>
        <row r="2883">
          <cell r="A2883"/>
          <cell r="B2883"/>
          <cell r="C2883"/>
          <cell r="D2883"/>
        </row>
        <row r="2884">
          <cell r="A2884"/>
          <cell r="B2884"/>
          <cell r="C2884"/>
          <cell r="D2884"/>
        </row>
        <row r="2885">
          <cell r="A2885"/>
          <cell r="B2885"/>
          <cell r="C2885"/>
          <cell r="D2885"/>
        </row>
        <row r="2886">
          <cell r="A2886"/>
          <cell r="B2886"/>
          <cell r="C2886"/>
          <cell r="D2886"/>
        </row>
        <row r="2887">
          <cell r="A2887"/>
          <cell r="B2887"/>
          <cell r="C2887"/>
          <cell r="D2887"/>
        </row>
        <row r="2888">
          <cell r="A2888"/>
          <cell r="B2888"/>
          <cell r="C2888"/>
          <cell r="D2888"/>
        </row>
        <row r="2889">
          <cell r="A2889"/>
          <cell r="B2889"/>
          <cell r="C2889"/>
          <cell r="D2889"/>
        </row>
        <row r="2890">
          <cell r="A2890"/>
          <cell r="B2890"/>
          <cell r="C2890"/>
          <cell r="D2890"/>
        </row>
        <row r="2891">
          <cell r="A2891"/>
          <cell r="B2891"/>
          <cell r="C2891"/>
          <cell r="D2891"/>
        </row>
        <row r="2892">
          <cell r="A2892"/>
          <cell r="B2892"/>
          <cell r="C2892"/>
          <cell r="D2892"/>
        </row>
        <row r="2893">
          <cell r="A2893"/>
          <cell r="B2893"/>
          <cell r="C2893"/>
          <cell r="D2893"/>
        </row>
        <row r="2894">
          <cell r="A2894"/>
          <cell r="B2894"/>
          <cell r="C2894"/>
          <cell r="D2894"/>
        </row>
        <row r="2895">
          <cell r="A2895"/>
          <cell r="B2895"/>
          <cell r="C2895"/>
          <cell r="D2895"/>
        </row>
        <row r="2896">
          <cell r="A2896"/>
          <cell r="B2896"/>
          <cell r="C2896"/>
          <cell r="D2896"/>
        </row>
        <row r="2897">
          <cell r="A2897"/>
          <cell r="B2897"/>
          <cell r="C2897"/>
          <cell r="D2897"/>
        </row>
        <row r="2898">
          <cell r="A2898"/>
          <cell r="B2898"/>
          <cell r="C2898"/>
          <cell r="D2898"/>
        </row>
        <row r="2899">
          <cell r="A2899"/>
          <cell r="B2899"/>
          <cell r="C2899"/>
          <cell r="D2899"/>
        </row>
        <row r="2900">
          <cell r="A2900"/>
          <cell r="B2900"/>
          <cell r="C2900"/>
          <cell r="D2900"/>
        </row>
        <row r="2901">
          <cell r="A2901"/>
          <cell r="B2901"/>
          <cell r="C2901"/>
          <cell r="D2901"/>
        </row>
        <row r="2902">
          <cell r="A2902"/>
          <cell r="B2902"/>
          <cell r="C2902"/>
          <cell r="D2902"/>
        </row>
        <row r="2903">
          <cell r="A2903"/>
          <cell r="B2903"/>
          <cell r="C2903"/>
          <cell r="D2903"/>
        </row>
        <row r="2904">
          <cell r="A2904"/>
          <cell r="B2904"/>
          <cell r="C2904"/>
          <cell r="D2904"/>
        </row>
        <row r="2905">
          <cell r="A2905"/>
          <cell r="B2905"/>
          <cell r="C2905"/>
          <cell r="D2905"/>
        </row>
        <row r="2906">
          <cell r="A2906"/>
          <cell r="B2906"/>
          <cell r="C2906"/>
          <cell r="D2906"/>
        </row>
        <row r="2907">
          <cell r="A2907"/>
          <cell r="B2907"/>
          <cell r="C2907"/>
          <cell r="D2907"/>
        </row>
        <row r="2908">
          <cell r="A2908"/>
          <cell r="B2908"/>
          <cell r="C2908"/>
          <cell r="D2908"/>
        </row>
        <row r="2909">
          <cell r="A2909"/>
          <cell r="B2909"/>
          <cell r="C2909"/>
          <cell r="D2909"/>
        </row>
        <row r="2910">
          <cell r="A2910"/>
          <cell r="B2910"/>
          <cell r="C2910"/>
          <cell r="D2910"/>
        </row>
        <row r="2911">
          <cell r="A2911"/>
          <cell r="B2911"/>
          <cell r="C2911"/>
          <cell r="D2911"/>
        </row>
        <row r="2912">
          <cell r="A2912"/>
          <cell r="B2912"/>
          <cell r="C2912"/>
          <cell r="D2912"/>
        </row>
        <row r="2913">
          <cell r="A2913"/>
          <cell r="B2913"/>
          <cell r="C2913"/>
          <cell r="D2913"/>
        </row>
        <row r="2914">
          <cell r="A2914"/>
          <cell r="B2914"/>
          <cell r="C2914"/>
          <cell r="D2914"/>
        </row>
        <row r="2915">
          <cell r="A2915"/>
          <cell r="B2915"/>
          <cell r="C2915"/>
          <cell r="D2915"/>
        </row>
        <row r="2916">
          <cell r="A2916"/>
          <cell r="B2916"/>
          <cell r="C2916"/>
          <cell r="D2916"/>
        </row>
        <row r="2917">
          <cell r="A2917"/>
          <cell r="B2917"/>
          <cell r="C2917"/>
          <cell r="D2917"/>
        </row>
        <row r="2918">
          <cell r="A2918"/>
          <cell r="B2918"/>
          <cell r="C2918"/>
          <cell r="D2918"/>
        </row>
        <row r="2919">
          <cell r="A2919"/>
          <cell r="B2919"/>
          <cell r="C2919"/>
          <cell r="D2919"/>
        </row>
        <row r="2920">
          <cell r="A2920"/>
          <cell r="B2920"/>
          <cell r="C2920"/>
          <cell r="D2920"/>
        </row>
        <row r="2921">
          <cell r="A2921"/>
          <cell r="B2921"/>
          <cell r="C2921"/>
          <cell r="D2921"/>
        </row>
        <row r="2922">
          <cell r="A2922"/>
          <cell r="B2922"/>
          <cell r="C2922"/>
          <cell r="D2922"/>
        </row>
        <row r="2923">
          <cell r="A2923"/>
          <cell r="B2923"/>
          <cell r="C2923"/>
          <cell r="D2923"/>
        </row>
        <row r="2924">
          <cell r="A2924"/>
          <cell r="B2924"/>
          <cell r="C2924"/>
          <cell r="D2924"/>
        </row>
        <row r="2925">
          <cell r="A2925"/>
          <cell r="B2925"/>
          <cell r="C2925"/>
          <cell r="D2925"/>
        </row>
        <row r="2926">
          <cell r="A2926"/>
          <cell r="B2926"/>
          <cell r="C2926"/>
          <cell r="D2926"/>
        </row>
        <row r="2927">
          <cell r="A2927"/>
          <cell r="B2927"/>
          <cell r="C2927"/>
          <cell r="D2927"/>
        </row>
        <row r="2928">
          <cell r="A2928"/>
          <cell r="B2928"/>
          <cell r="C2928"/>
          <cell r="D2928"/>
        </row>
        <row r="2929">
          <cell r="A2929"/>
          <cell r="B2929"/>
          <cell r="C2929"/>
          <cell r="D2929"/>
        </row>
        <row r="2930">
          <cell r="A2930"/>
          <cell r="B2930"/>
          <cell r="C2930"/>
          <cell r="D2930"/>
        </row>
        <row r="2931">
          <cell r="A2931"/>
          <cell r="B2931"/>
          <cell r="C2931"/>
          <cell r="D2931"/>
        </row>
        <row r="2932">
          <cell r="A2932"/>
          <cell r="B2932"/>
          <cell r="C2932"/>
          <cell r="D2932"/>
        </row>
        <row r="2933">
          <cell r="A2933"/>
          <cell r="B2933"/>
          <cell r="C2933"/>
          <cell r="D2933"/>
        </row>
        <row r="2934">
          <cell r="A2934"/>
          <cell r="B2934"/>
          <cell r="C2934"/>
          <cell r="D2934"/>
        </row>
        <row r="2935">
          <cell r="A2935"/>
          <cell r="B2935"/>
          <cell r="C2935"/>
          <cell r="D2935"/>
        </row>
        <row r="2936">
          <cell r="A2936"/>
          <cell r="B2936"/>
          <cell r="C2936"/>
          <cell r="D2936"/>
        </row>
        <row r="2937">
          <cell r="A2937"/>
          <cell r="B2937"/>
          <cell r="C2937"/>
          <cell r="D2937"/>
        </row>
        <row r="2938">
          <cell r="A2938"/>
          <cell r="B2938"/>
          <cell r="C2938"/>
          <cell r="D2938"/>
        </row>
        <row r="2939">
          <cell r="A2939"/>
          <cell r="B2939"/>
          <cell r="C2939"/>
          <cell r="D2939"/>
        </row>
        <row r="2940">
          <cell r="A2940"/>
          <cell r="B2940"/>
          <cell r="C2940"/>
          <cell r="D2940"/>
        </row>
        <row r="2941">
          <cell r="A2941"/>
          <cell r="B2941"/>
          <cell r="C2941"/>
          <cell r="D2941"/>
        </row>
        <row r="2942">
          <cell r="A2942"/>
          <cell r="B2942"/>
          <cell r="C2942"/>
          <cell r="D2942"/>
        </row>
        <row r="2943">
          <cell r="A2943"/>
          <cell r="B2943"/>
          <cell r="C2943"/>
          <cell r="D2943"/>
        </row>
        <row r="2944">
          <cell r="A2944"/>
          <cell r="B2944"/>
          <cell r="C2944"/>
          <cell r="D2944"/>
        </row>
        <row r="2945">
          <cell r="A2945"/>
          <cell r="B2945"/>
          <cell r="C2945"/>
          <cell r="D2945"/>
        </row>
        <row r="2946">
          <cell r="A2946"/>
          <cell r="B2946"/>
          <cell r="C2946"/>
          <cell r="D2946"/>
        </row>
        <row r="2947">
          <cell r="A2947"/>
          <cell r="B2947"/>
          <cell r="C2947"/>
          <cell r="D2947"/>
        </row>
        <row r="2948">
          <cell r="A2948"/>
          <cell r="B2948"/>
          <cell r="C2948"/>
          <cell r="D2948"/>
        </row>
        <row r="2949">
          <cell r="A2949"/>
          <cell r="B2949"/>
          <cell r="C2949"/>
          <cell r="D2949"/>
        </row>
        <row r="2950">
          <cell r="A2950"/>
          <cell r="B2950"/>
          <cell r="C2950"/>
          <cell r="D2950"/>
        </row>
        <row r="2951">
          <cell r="A2951"/>
          <cell r="B2951"/>
          <cell r="C2951"/>
          <cell r="D2951"/>
        </row>
        <row r="2952">
          <cell r="A2952"/>
          <cell r="B2952"/>
          <cell r="C2952"/>
          <cell r="D2952"/>
        </row>
        <row r="2953">
          <cell r="A2953"/>
          <cell r="B2953"/>
          <cell r="C2953"/>
          <cell r="D2953"/>
        </row>
        <row r="2954">
          <cell r="A2954"/>
          <cell r="B2954"/>
          <cell r="C2954"/>
          <cell r="D2954"/>
        </row>
        <row r="2955">
          <cell r="A2955"/>
          <cell r="B2955"/>
          <cell r="C2955"/>
          <cell r="D2955"/>
        </row>
        <row r="2956">
          <cell r="A2956"/>
          <cell r="B2956"/>
          <cell r="C2956"/>
          <cell r="D2956"/>
        </row>
        <row r="2957">
          <cell r="A2957"/>
          <cell r="B2957"/>
          <cell r="C2957"/>
          <cell r="D2957"/>
        </row>
        <row r="2958">
          <cell r="A2958"/>
          <cell r="B2958"/>
          <cell r="C2958"/>
          <cell r="D2958"/>
        </row>
        <row r="2959">
          <cell r="A2959"/>
          <cell r="B2959"/>
          <cell r="C2959"/>
          <cell r="D2959"/>
        </row>
        <row r="2960">
          <cell r="A2960"/>
          <cell r="B2960"/>
          <cell r="C2960"/>
          <cell r="D2960"/>
        </row>
        <row r="2961">
          <cell r="A2961"/>
          <cell r="B2961"/>
          <cell r="C2961"/>
          <cell r="D2961"/>
        </row>
        <row r="2962">
          <cell r="A2962"/>
          <cell r="B2962"/>
          <cell r="C2962"/>
          <cell r="D2962"/>
        </row>
        <row r="2963">
          <cell r="A2963"/>
          <cell r="B2963"/>
          <cell r="C2963"/>
          <cell r="D2963"/>
        </row>
        <row r="2964">
          <cell r="A2964"/>
          <cell r="B2964"/>
          <cell r="C2964"/>
          <cell r="D2964"/>
        </row>
        <row r="2965">
          <cell r="A2965"/>
          <cell r="B2965"/>
          <cell r="C2965"/>
          <cell r="D2965"/>
        </row>
        <row r="2966">
          <cell r="A2966"/>
          <cell r="B2966"/>
          <cell r="C2966"/>
          <cell r="D2966"/>
        </row>
        <row r="2967">
          <cell r="A2967"/>
          <cell r="B2967"/>
          <cell r="C2967"/>
          <cell r="D2967"/>
        </row>
        <row r="2968">
          <cell r="A2968"/>
          <cell r="B2968"/>
          <cell r="C2968"/>
          <cell r="D2968"/>
        </row>
        <row r="2969">
          <cell r="A2969"/>
          <cell r="B2969"/>
          <cell r="C2969"/>
          <cell r="D2969"/>
        </row>
        <row r="2970">
          <cell r="A2970"/>
          <cell r="B2970"/>
          <cell r="C2970"/>
          <cell r="D2970"/>
        </row>
        <row r="2971">
          <cell r="A2971"/>
          <cell r="B2971"/>
          <cell r="C2971"/>
          <cell r="D2971"/>
        </row>
        <row r="2972">
          <cell r="A2972"/>
          <cell r="B2972"/>
          <cell r="C2972"/>
          <cell r="D2972"/>
        </row>
        <row r="2973">
          <cell r="A2973"/>
          <cell r="B2973"/>
          <cell r="C2973"/>
          <cell r="D2973"/>
        </row>
        <row r="2974">
          <cell r="A2974"/>
          <cell r="B2974"/>
          <cell r="C2974"/>
          <cell r="D2974"/>
        </row>
        <row r="2975">
          <cell r="A2975"/>
          <cell r="B2975"/>
          <cell r="C2975"/>
          <cell r="D2975"/>
        </row>
        <row r="2976">
          <cell r="A2976"/>
          <cell r="B2976"/>
          <cell r="C2976"/>
          <cell r="D2976"/>
        </row>
        <row r="2977">
          <cell r="A2977"/>
          <cell r="B2977"/>
          <cell r="C2977"/>
          <cell r="D2977"/>
        </row>
        <row r="2978">
          <cell r="A2978"/>
          <cell r="B2978"/>
          <cell r="C2978"/>
          <cell r="D2978"/>
        </row>
        <row r="2979">
          <cell r="A2979"/>
          <cell r="B2979"/>
          <cell r="C2979"/>
          <cell r="D2979"/>
        </row>
        <row r="2980">
          <cell r="A2980"/>
          <cell r="B2980"/>
          <cell r="C2980"/>
          <cell r="D2980"/>
        </row>
        <row r="2981">
          <cell r="A2981"/>
          <cell r="B2981"/>
          <cell r="C2981"/>
          <cell r="D2981"/>
        </row>
        <row r="2982">
          <cell r="A2982"/>
          <cell r="B2982"/>
          <cell r="C2982"/>
          <cell r="D2982"/>
        </row>
        <row r="2983">
          <cell r="A2983"/>
          <cell r="B2983"/>
          <cell r="C2983"/>
          <cell r="D2983"/>
        </row>
        <row r="2984">
          <cell r="A2984"/>
          <cell r="B2984"/>
          <cell r="C2984"/>
          <cell r="D2984"/>
        </row>
        <row r="2985">
          <cell r="A2985"/>
          <cell r="B2985"/>
          <cell r="C2985"/>
          <cell r="D2985"/>
        </row>
        <row r="2986">
          <cell r="A2986"/>
          <cell r="B2986"/>
          <cell r="C2986"/>
          <cell r="D2986"/>
        </row>
        <row r="2987">
          <cell r="A2987"/>
          <cell r="B2987"/>
          <cell r="C2987"/>
          <cell r="D2987"/>
        </row>
        <row r="2988">
          <cell r="A2988"/>
          <cell r="B2988"/>
          <cell r="C2988"/>
          <cell r="D2988"/>
        </row>
        <row r="2989">
          <cell r="A2989"/>
          <cell r="B2989"/>
          <cell r="C2989"/>
          <cell r="D2989"/>
        </row>
        <row r="2990">
          <cell r="A2990"/>
          <cell r="B2990"/>
          <cell r="C2990"/>
          <cell r="D2990"/>
        </row>
        <row r="2991">
          <cell r="A2991"/>
          <cell r="B2991"/>
          <cell r="C2991"/>
          <cell r="D2991"/>
        </row>
        <row r="2992">
          <cell r="A2992"/>
          <cell r="B2992"/>
          <cell r="C2992"/>
          <cell r="D2992"/>
        </row>
        <row r="2993">
          <cell r="A2993"/>
          <cell r="B2993"/>
          <cell r="C2993"/>
          <cell r="D2993"/>
        </row>
        <row r="2994">
          <cell r="A2994"/>
          <cell r="B2994"/>
          <cell r="C2994"/>
          <cell r="D2994"/>
        </row>
        <row r="2995">
          <cell r="A2995"/>
          <cell r="B2995"/>
          <cell r="C2995"/>
          <cell r="D2995"/>
        </row>
        <row r="2996">
          <cell r="A2996"/>
          <cell r="B2996"/>
          <cell r="C2996"/>
          <cell r="D2996"/>
        </row>
        <row r="2997">
          <cell r="A2997"/>
          <cell r="B2997"/>
          <cell r="C2997"/>
          <cell r="D2997"/>
        </row>
        <row r="2998">
          <cell r="A2998"/>
          <cell r="B2998"/>
          <cell r="C2998"/>
          <cell r="D2998"/>
        </row>
        <row r="2999">
          <cell r="A2999"/>
          <cell r="B2999"/>
          <cell r="C2999"/>
          <cell r="D2999"/>
        </row>
        <row r="3000">
          <cell r="A3000"/>
          <cell r="B3000"/>
          <cell r="C3000"/>
          <cell r="D3000"/>
        </row>
        <row r="3001">
          <cell r="A3001"/>
          <cell r="B3001"/>
          <cell r="C3001"/>
          <cell r="D3001"/>
        </row>
        <row r="3002">
          <cell r="A3002"/>
          <cell r="B3002"/>
          <cell r="C3002"/>
          <cell r="D3002"/>
        </row>
        <row r="3003">
          <cell r="A3003"/>
          <cell r="B3003"/>
          <cell r="C3003"/>
          <cell r="D3003"/>
        </row>
        <row r="3004">
          <cell r="A3004"/>
          <cell r="B3004"/>
          <cell r="C3004"/>
          <cell r="D3004"/>
        </row>
        <row r="3005">
          <cell r="A3005"/>
          <cell r="B3005"/>
          <cell r="C3005"/>
          <cell r="D3005"/>
        </row>
        <row r="3006">
          <cell r="A3006"/>
          <cell r="B3006"/>
          <cell r="C3006"/>
          <cell r="D3006"/>
        </row>
        <row r="3007">
          <cell r="A3007"/>
          <cell r="B3007"/>
          <cell r="C3007"/>
          <cell r="D3007"/>
        </row>
        <row r="3008">
          <cell r="A3008"/>
          <cell r="B3008"/>
          <cell r="C3008"/>
          <cell r="D3008"/>
        </row>
        <row r="3009">
          <cell r="A3009"/>
          <cell r="B3009"/>
          <cell r="C3009"/>
          <cell r="D3009"/>
        </row>
        <row r="3010">
          <cell r="A3010"/>
          <cell r="B3010"/>
          <cell r="C3010"/>
          <cell r="D3010"/>
        </row>
        <row r="3011">
          <cell r="A3011"/>
          <cell r="B3011"/>
          <cell r="C3011"/>
          <cell r="D3011"/>
        </row>
        <row r="3012">
          <cell r="A3012"/>
          <cell r="B3012"/>
          <cell r="C3012"/>
          <cell r="D3012"/>
        </row>
        <row r="3013">
          <cell r="A3013"/>
          <cell r="B3013"/>
          <cell r="C3013"/>
          <cell r="D3013"/>
        </row>
        <row r="3014">
          <cell r="A3014"/>
          <cell r="B3014"/>
          <cell r="C3014"/>
          <cell r="D3014"/>
        </row>
        <row r="3015">
          <cell r="A3015"/>
          <cell r="B3015"/>
          <cell r="C3015"/>
          <cell r="D3015"/>
        </row>
        <row r="3016">
          <cell r="A3016"/>
          <cell r="B3016"/>
          <cell r="C3016"/>
          <cell r="D3016"/>
        </row>
        <row r="3017">
          <cell r="A3017"/>
          <cell r="B3017"/>
          <cell r="C3017"/>
          <cell r="D3017"/>
        </row>
        <row r="3018">
          <cell r="A3018"/>
          <cell r="B3018"/>
          <cell r="C3018"/>
          <cell r="D3018"/>
        </row>
        <row r="3019">
          <cell r="A3019"/>
          <cell r="B3019"/>
          <cell r="C3019"/>
          <cell r="D3019"/>
        </row>
        <row r="3020">
          <cell r="A3020"/>
          <cell r="B3020"/>
          <cell r="C3020"/>
          <cell r="D3020"/>
        </row>
        <row r="3021">
          <cell r="A3021"/>
          <cell r="B3021"/>
          <cell r="C3021"/>
          <cell r="D3021"/>
        </row>
        <row r="3022">
          <cell r="A3022"/>
          <cell r="B3022"/>
          <cell r="C3022"/>
          <cell r="D3022"/>
        </row>
        <row r="3023">
          <cell r="A3023"/>
          <cell r="B3023"/>
          <cell r="C3023"/>
          <cell r="D3023"/>
        </row>
        <row r="3024">
          <cell r="A3024"/>
          <cell r="B3024"/>
          <cell r="C3024"/>
          <cell r="D3024"/>
        </row>
        <row r="3025">
          <cell r="A3025"/>
          <cell r="B3025"/>
          <cell r="C3025"/>
          <cell r="D3025"/>
        </row>
        <row r="3026">
          <cell r="A3026"/>
          <cell r="B3026"/>
          <cell r="C3026"/>
          <cell r="D3026"/>
        </row>
        <row r="3027">
          <cell r="A3027"/>
          <cell r="B3027"/>
          <cell r="C3027"/>
          <cell r="D3027"/>
        </row>
        <row r="3028">
          <cell r="A3028"/>
          <cell r="B3028"/>
          <cell r="C3028"/>
          <cell r="D3028"/>
        </row>
        <row r="3029">
          <cell r="A3029"/>
          <cell r="B3029"/>
          <cell r="C3029"/>
          <cell r="D3029"/>
        </row>
        <row r="3030">
          <cell r="A3030"/>
          <cell r="B3030"/>
          <cell r="C3030"/>
          <cell r="D3030"/>
        </row>
        <row r="3031">
          <cell r="A3031"/>
          <cell r="B3031"/>
          <cell r="C3031"/>
          <cell r="D3031"/>
        </row>
        <row r="3032">
          <cell r="A3032"/>
          <cell r="B3032"/>
          <cell r="C3032"/>
          <cell r="D3032"/>
        </row>
        <row r="3033">
          <cell r="A3033"/>
          <cell r="B3033"/>
          <cell r="C3033"/>
          <cell r="D3033"/>
        </row>
        <row r="3034">
          <cell r="A3034"/>
          <cell r="B3034"/>
          <cell r="C3034"/>
          <cell r="D3034"/>
        </row>
        <row r="3035">
          <cell r="A3035"/>
          <cell r="B3035"/>
          <cell r="C3035"/>
          <cell r="D3035"/>
        </row>
        <row r="3036">
          <cell r="A3036"/>
          <cell r="B3036"/>
          <cell r="C3036"/>
          <cell r="D3036"/>
        </row>
        <row r="3037">
          <cell r="A3037"/>
          <cell r="B3037"/>
          <cell r="C3037"/>
          <cell r="D3037"/>
        </row>
        <row r="3038">
          <cell r="A3038"/>
          <cell r="B3038"/>
          <cell r="C3038"/>
          <cell r="D3038"/>
        </row>
        <row r="3039">
          <cell r="A3039"/>
          <cell r="B3039"/>
          <cell r="C3039"/>
          <cell r="D3039"/>
        </row>
        <row r="3040">
          <cell r="A3040"/>
          <cell r="B3040"/>
          <cell r="C3040"/>
          <cell r="D3040"/>
        </row>
        <row r="3041">
          <cell r="A3041"/>
          <cell r="B3041"/>
          <cell r="C3041"/>
          <cell r="D3041"/>
        </row>
        <row r="3042">
          <cell r="A3042"/>
          <cell r="B3042"/>
          <cell r="C3042"/>
          <cell r="D3042"/>
        </row>
        <row r="3043">
          <cell r="A3043"/>
          <cell r="B3043"/>
          <cell r="C3043"/>
          <cell r="D3043"/>
        </row>
        <row r="3044">
          <cell r="A3044"/>
          <cell r="B3044"/>
          <cell r="C3044"/>
          <cell r="D3044"/>
        </row>
        <row r="3045">
          <cell r="A3045"/>
          <cell r="B3045"/>
          <cell r="C3045"/>
          <cell r="D3045"/>
        </row>
        <row r="3046">
          <cell r="A3046"/>
          <cell r="B3046"/>
          <cell r="C3046"/>
          <cell r="D3046"/>
        </row>
        <row r="3047">
          <cell r="A3047"/>
          <cell r="B3047"/>
          <cell r="C3047"/>
          <cell r="D3047"/>
        </row>
        <row r="3048">
          <cell r="A3048"/>
          <cell r="B3048"/>
          <cell r="C3048"/>
          <cell r="D3048"/>
        </row>
        <row r="3049">
          <cell r="A3049"/>
          <cell r="B3049"/>
          <cell r="C3049"/>
          <cell r="D3049"/>
        </row>
        <row r="3050">
          <cell r="A3050"/>
          <cell r="B3050"/>
          <cell r="C3050"/>
          <cell r="D3050"/>
        </row>
        <row r="3051">
          <cell r="A3051"/>
          <cell r="B3051"/>
          <cell r="C3051"/>
          <cell r="D3051"/>
        </row>
        <row r="3052">
          <cell r="A3052"/>
          <cell r="B3052"/>
          <cell r="C3052"/>
          <cell r="D3052"/>
        </row>
        <row r="3053">
          <cell r="A3053"/>
          <cell r="B3053"/>
          <cell r="C3053"/>
          <cell r="D3053"/>
        </row>
        <row r="3054">
          <cell r="A3054"/>
          <cell r="B3054"/>
          <cell r="C3054"/>
          <cell r="D3054"/>
        </row>
        <row r="3055">
          <cell r="A3055"/>
          <cell r="B3055"/>
          <cell r="C3055"/>
          <cell r="D3055"/>
        </row>
        <row r="3056">
          <cell r="A3056"/>
          <cell r="B3056"/>
          <cell r="C3056"/>
          <cell r="D3056"/>
        </row>
        <row r="3057">
          <cell r="A3057"/>
          <cell r="B3057"/>
          <cell r="C3057"/>
          <cell r="D3057"/>
        </row>
        <row r="3058">
          <cell r="A3058"/>
          <cell r="B3058"/>
          <cell r="C3058"/>
          <cell r="D3058"/>
        </row>
        <row r="3059">
          <cell r="A3059"/>
          <cell r="B3059"/>
          <cell r="C3059"/>
          <cell r="D3059"/>
        </row>
        <row r="3060">
          <cell r="A3060"/>
          <cell r="B3060"/>
          <cell r="C3060"/>
          <cell r="D3060"/>
        </row>
        <row r="3061">
          <cell r="A3061"/>
          <cell r="B3061"/>
          <cell r="C3061"/>
          <cell r="D3061"/>
        </row>
        <row r="3062">
          <cell r="A3062"/>
          <cell r="B3062"/>
          <cell r="C3062"/>
          <cell r="D3062"/>
        </row>
        <row r="3063">
          <cell r="A3063"/>
          <cell r="B3063"/>
          <cell r="C3063"/>
          <cell r="D3063"/>
        </row>
        <row r="3064">
          <cell r="A3064"/>
          <cell r="B3064"/>
          <cell r="C3064"/>
          <cell r="D3064"/>
        </row>
        <row r="3065">
          <cell r="A3065"/>
          <cell r="B3065"/>
          <cell r="C3065"/>
          <cell r="D3065"/>
        </row>
        <row r="3066">
          <cell r="A3066"/>
          <cell r="B3066"/>
          <cell r="C3066"/>
          <cell r="D3066"/>
        </row>
        <row r="3067">
          <cell r="A3067"/>
          <cell r="B3067"/>
          <cell r="C3067"/>
          <cell r="D3067"/>
        </row>
        <row r="3068">
          <cell r="A3068"/>
          <cell r="B3068"/>
          <cell r="C3068"/>
          <cell r="D3068"/>
        </row>
        <row r="3069">
          <cell r="A3069"/>
          <cell r="B3069"/>
          <cell r="C3069"/>
          <cell r="D3069"/>
        </row>
        <row r="3070">
          <cell r="A3070"/>
          <cell r="B3070"/>
          <cell r="C3070"/>
          <cell r="D3070"/>
        </row>
        <row r="3071">
          <cell r="A3071"/>
          <cell r="B3071"/>
          <cell r="C3071"/>
          <cell r="D3071"/>
        </row>
        <row r="3072">
          <cell r="A3072"/>
          <cell r="B3072"/>
          <cell r="C3072"/>
          <cell r="D3072"/>
        </row>
        <row r="3073">
          <cell r="A3073"/>
          <cell r="B3073"/>
          <cell r="C3073"/>
          <cell r="D3073"/>
        </row>
        <row r="3074">
          <cell r="A3074"/>
          <cell r="B3074"/>
          <cell r="C3074"/>
          <cell r="D3074"/>
        </row>
        <row r="3075">
          <cell r="A3075"/>
          <cell r="B3075"/>
          <cell r="C3075"/>
          <cell r="D3075"/>
        </row>
        <row r="3076">
          <cell r="A3076"/>
          <cell r="B3076"/>
          <cell r="C3076"/>
          <cell r="D3076"/>
        </row>
        <row r="3077">
          <cell r="A3077"/>
          <cell r="B3077"/>
          <cell r="C3077"/>
          <cell r="D3077"/>
        </row>
        <row r="3078">
          <cell r="A3078"/>
          <cell r="B3078"/>
          <cell r="C3078"/>
          <cell r="D3078"/>
        </row>
        <row r="3079">
          <cell r="A3079"/>
          <cell r="B3079"/>
          <cell r="C3079"/>
          <cell r="D3079"/>
        </row>
        <row r="3080">
          <cell r="A3080"/>
          <cell r="B3080"/>
          <cell r="C3080"/>
          <cell r="D3080"/>
        </row>
        <row r="3081">
          <cell r="A3081"/>
          <cell r="B3081"/>
          <cell r="C3081"/>
          <cell r="D3081"/>
        </row>
        <row r="3082">
          <cell r="A3082"/>
          <cell r="B3082"/>
          <cell r="C3082"/>
          <cell r="D3082"/>
        </row>
        <row r="3083">
          <cell r="A3083"/>
          <cell r="B3083"/>
          <cell r="C3083"/>
          <cell r="D3083"/>
        </row>
        <row r="3084">
          <cell r="A3084"/>
          <cell r="B3084"/>
          <cell r="C3084"/>
          <cell r="D3084"/>
        </row>
        <row r="3085">
          <cell r="A3085"/>
          <cell r="B3085"/>
          <cell r="C3085"/>
          <cell r="D3085"/>
        </row>
        <row r="3086">
          <cell r="A3086"/>
          <cell r="B3086"/>
          <cell r="C3086"/>
          <cell r="D3086"/>
        </row>
        <row r="3087">
          <cell r="A3087"/>
          <cell r="B3087"/>
          <cell r="C3087"/>
          <cell r="D3087"/>
        </row>
        <row r="3088">
          <cell r="A3088"/>
          <cell r="B3088"/>
          <cell r="C3088"/>
          <cell r="D3088"/>
        </row>
        <row r="3089">
          <cell r="A3089"/>
          <cell r="B3089"/>
          <cell r="C3089"/>
          <cell r="D3089"/>
        </row>
        <row r="3090">
          <cell r="A3090"/>
          <cell r="B3090"/>
          <cell r="C3090"/>
          <cell r="D3090"/>
        </row>
        <row r="3091">
          <cell r="A3091"/>
          <cell r="B3091"/>
          <cell r="C3091"/>
          <cell r="D3091"/>
        </row>
        <row r="3092">
          <cell r="A3092"/>
          <cell r="B3092"/>
          <cell r="C3092"/>
          <cell r="D3092"/>
        </row>
        <row r="3093">
          <cell r="A3093"/>
          <cell r="B3093"/>
          <cell r="C3093"/>
          <cell r="D3093"/>
        </row>
        <row r="3094">
          <cell r="A3094"/>
          <cell r="B3094"/>
          <cell r="C3094"/>
          <cell r="D3094"/>
        </row>
        <row r="3095">
          <cell r="A3095"/>
          <cell r="B3095"/>
          <cell r="C3095"/>
          <cell r="D3095"/>
        </row>
        <row r="3096">
          <cell r="A3096"/>
          <cell r="B3096"/>
          <cell r="C3096"/>
          <cell r="D3096"/>
        </row>
        <row r="3097">
          <cell r="A3097"/>
          <cell r="B3097"/>
          <cell r="C3097"/>
          <cell r="D3097"/>
        </row>
        <row r="3098">
          <cell r="A3098"/>
          <cell r="B3098"/>
          <cell r="C3098"/>
          <cell r="D3098"/>
        </row>
        <row r="3099">
          <cell r="A3099"/>
          <cell r="B3099"/>
          <cell r="C3099"/>
          <cell r="D3099"/>
        </row>
        <row r="3100">
          <cell r="A3100"/>
          <cell r="B3100"/>
          <cell r="C3100"/>
          <cell r="D3100"/>
        </row>
        <row r="3101">
          <cell r="A3101"/>
          <cell r="B3101"/>
          <cell r="C3101"/>
          <cell r="D3101"/>
        </row>
        <row r="3102">
          <cell r="A3102"/>
          <cell r="B3102"/>
          <cell r="C3102"/>
          <cell r="D3102"/>
        </row>
        <row r="3103">
          <cell r="A3103"/>
          <cell r="B3103"/>
          <cell r="C3103"/>
          <cell r="D3103"/>
        </row>
        <row r="3104">
          <cell r="A3104"/>
          <cell r="B3104"/>
          <cell r="C3104"/>
          <cell r="D3104"/>
        </row>
        <row r="3105">
          <cell r="A3105"/>
          <cell r="B3105"/>
          <cell r="C3105"/>
          <cell r="D3105"/>
        </row>
        <row r="3106">
          <cell r="A3106"/>
          <cell r="B3106"/>
          <cell r="C3106"/>
          <cell r="D3106"/>
        </row>
        <row r="3107">
          <cell r="A3107"/>
          <cell r="B3107"/>
          <cell r="C3107"/>
          <cell r="D3107"/>
        </row>
        <row r="3108">
          <cell r="A3108"/>
          <cell r="B3108"/>
          <cell r="C3108"/>
          <cell r="D3108"/>
        </row>
        <row r="3109">
          <cell r="A3109"/>
          <cell r="B3109"/>
          <cell r="C3109"/>
          <cell r="D3109"/>
        </row>
        <row r="3110">
          <cell r="A3110"/>
          <cell r="B3110"/>
          <cell r="C3110"/>
          <cell r="D3110"/>
        </row>
        <row r="3111">
          <cell r="A3111"/>
          <cell r="B3111"/>
          <cell r="C3111"/>
          <cell r="D3111"/>
        </row>
        <row r="3112">
          <cell r="A3112"/>
          <cell r="B3112"/>
          <cell r="C3112"/>
          <cell r="D3112"/>
        </row>
        <row r="3113">
          <cell r="A3113"/>
          <cell r="B3113"/>
          <cell r="C3113"/>
          <cell r="D3113"/>
        </row>
        <row r="3114">
          <cell r="A3114"/>
          <cell r="B3114"/>
          <cell r="C3114"/>
          <cell r="D3114"/>
        </row>
        <row r="3115">
          <cell r="A3115"/>
          <cell r="B3115"/>
          <cell r="C3115"/>
          <cell r="D3115"/>
        </row>
        <row r="3116">
          <cell r="A3116"/>
          <cell r="B3116"/>
          <cell r="C3116"/>
          <cell r="D3116"/>
        </row>
        <row r="3117">
          <cell r="A3117"/>
          <cell r="B3117"/>
          <cell r="C3117"/>
          <cell r="D3117"/>
        </row>
        <row r="3118">
          <cell r="A3118"/>
          <cell r="B3118"/>
          <cell r="C3118"/>
          <cell r="D3118"/>
        </row>
        <row r="3119">
          <cell r="A3119"/>
          <cell r="B3119"/>
          <cell r="C3119"/>
          <cell r="D3119"/>
        </row>
        <row r="3120">
          <cell r="A3120"/>
          <cell r="B3120"/>
          <cell r="C3120"/>
          <cell r="D3120"/>
        </row>
        <row r="3121">
          <cell r="A3121"/>
          <cell r="B3121"/>
          <cell r="C3121"/>
          <cell r="D3121"/>
        </row>
        <row r="3122">
          <cell r="A3122"/>
          <cell r="B3122"/>
          <cell r="C3122"/>
          <cell r="D3122"/>
        </row>
        <row r="3123">
          <cell r="A3123"/>
          <cell r="B3123"/>
          <cell r="C3123"/>
          <cell r="D3123"/>
        </row>
        <row r="3124">
          <cell r="A3124"/>
          <cell r="B3124"/>
          <cell r="C3124"/>
          <cell r="D3124"/>
        </row>
        <row r="3125">
          <cell r="A3125"/>
          <cell r="B3125"/>
          <cell r="C3125"/>
          <cell r="D3125"/>
        </row>
        <row r="3126">
          <cell r="A3126"/>
          <cell r="B3126"/>
          <cell r="C3126"/>
          <cell r="D3126"/>
        </row>
        <row r="3127">
          <cell r="A3127"/>
          <cell r="B3127"/>
          <cell r="C3127"/>
          <cell r="D3127"/>
        </row>
        <row r="3128">
          <cell r="A3128"/>
          <cell r="B3128"/>
          <cell r="C3128"/>
          <cell r="D3128"/>
        </row>
        <row r="3129">
          <cell r="A3129"/>
          <cell r="B3129"/>
          <cell r="C3129"/>
          <cell r="D3129"/>
        </row>
        <row r="3130">
          <cell r="A3130"/>
          <cell r="B3130"/>
          <cell r="C3130"/>
          <cell r="D3130"/>
        </row>
        <row r="3131">
          <cell r="A3131"/>
          <cell r="B3131"/>
          <cell r="C3131"/>
          <cell r="D3131"/>
        </row>
        <row r="3132">
          <cell r="A3132"/>
          <cell r="B3132"/>
          <cell r="C3132"/>
          <cell r="D3132"/>
        </row>
        <row r="3133">
          <cell r="A3133"/>
          <cell r="B3133"/>
          <cell r="C3133"/>
          <cell r="D3133"/>
        </row>
        <row r="3134">
          <cell r="A3134"/>
          <cell r="B3134"/>
          <cell r="C3134"/>
          <cell r="D3134"/>
        </row>
        <row r="3135">
          <cell r="A3135"/>
          <cell r="B3135"/>
          <cell r="C3135"/>
          <cell r="D3135"/>
        </row>
        <row r="3136">
          <cell r="A3136"/>
          <cell r="B3136"/>
          <cell r="C3136"/>
          <cell r="D3136"/>
        </row>
        <row r="3137">
          <cell r="A3137"/>
          <cell r="B3137"/>
          <cell r="C3137"/>
          <cell r="D3137"/>
        </row>
        <row r="3138">
          <cell r="A3138"/>
          <cell r="B3138"/>
          <cell r="C3138"/>
          <cell r="D3138"/>
        </row>
        <row r="3139">
          <cell r="A3139"/>
          <cell r="B3139"/>
          <cell r="C3139"/>
          <cell r="D3139"/>
        </row>
        <row r="3140">
          <cell r="A3140"/>
          <cell r="B3140"/>
          <cell r="C3140"/>
          <cell r="D3140"/>
        </row>
        <row r="3141">
          <cell r="A3141"/>
          <cell r="B3141"/>
          <cell r="C3141"/>
          <cell r="D3141"/>
        </row>
        <row r="3142">
          <cell r="A3142"/>
          <cell r="B3142"/>
          <cell r="C3142"/>
          <cell r="D3142"/>
        </row>
        <row r="3143">
          <cell r="A3143"/>
          <cell r="B3143"/>
          <cell r="C3143"/>
          <cell r="D3143"/>
        </row>
        <row r="3144">
          <cell r="A3144"/>
          <cell r="B3144"/>
          <cell r="C3144"/>
          <cell r="D3144"/>
        </row>
        <row r="3145">
          <cell r="A3145"/>
          <cell r="B3145"/>
          <cell r="C3145"/>
          <cell r="D3145"/>
        </row>
        <row r="3146">
          <cell r="A3146"/>
          <cell r="B3146"/>
          <cell r="C3146"/>
          <cell r="D3146"/>
        </row>
        <row r="3147">
          <cell r="A3147"/>
          <cell r="B3147"/>
          <cell r="C3147"/>
          <cell r="D3147"/>
        </row>
        <row r="3148">
          <cell r="A3148"/>
          <cell r="B3148"/>
          <cell r="C3148"/>
          <cell r="D3148"/>
        </row>
        <row r="3149">
          <cell r="A3149"/>
          <cell r="B3149"/>
          <cell r="C3149"/>
          <cell r="D3149"/>
        </row>
        <row r="3150">
          <cell r="A3150"/>
          <cell r="B3150"/>
          <cell r="C3150"/>
          <cell r="D3150"/>
        </row>
        <row r="3151">
          <cell r="A3151"/>
          <cell r="B3151"/>
          <cell r="C3151"/>
          <cell r="D3151"/>
        </row>
        <row r="3152">
          <cell r="A3152"/>
          <cell r="B3152"/>
          <cell r="C3152"/>
          <cell r="D3152"/>
        </row>
        <row r="3153">
          <cell r="A3153"/>
          <cell r="B3153"/>
          <cell r="C3153"/>
          <cell r="D3153"/>
        </row>
        <row r="3154">
          <cell r="A3154"/>
          <cell r="B3154"/>
          <cell r="C3154"/>
          <cell r="D3154"/>
        </row>
        <row r="3155">
          <cell r="A3155"/>
          <cell r="B3155"/>
          <cell r="C3155"/>
          <cell r="D3155"/>
        </row>
        <row r="3156">
          <cell r="A3156"/>
          <cell r="B3156"/>
          <cell r="C3156"/>
          <cell r="D3156"/>
        </row>
        <row r="3157">
          <cell r="A3157"/>
          <cell r="B3157"/>
          <cell r="C3157"/>
          <cell r="D3157"/>
        </row>
        <row r="3158">
          <cell r="A3158"/>
          <cell r="B3158"/>
          <cell r="C3158"/>
          <cell r="D3158"/>
        </row>
        <row r="3159">
          <cell r="A3159"/>
          <cell r="B3159"/>
          <cell r="C3159"/>
          <cell r="D3159"/>
        </row>
        <row r="3160">
          <cell r="A3160"/>
          <cell r="B3160"/>
          <cell r="C3160"/>
          <cell r="D3160"/>
        </row>
        <row r="3161">
          <cell r="A3161"/>
          <cell r="B3161"/>
          <cell r="C3161"/>
          <cell r="D3161"/>
        </row>
        <row r="3162">
          <cell r="A3162"/>
          <cell r="B3162"/>
          <cell r="C3162"/>
          <cell r="D3162"/>
        </row>
        <row r="3163">
          <cell r="A3163"/>
          <cell r="B3163"/>
          <cell r="C3163"/>
          <cell r="D3163"/>
        </row>
        <row r="3164">
          <cell r="A3164"/>
          <cell r="B3164"/>
          <cell r="C3164"/>
          <cell r="D3164"/>
        </row>
        <row r="3165">
          <cell r="A3165"/>
          <cell r="B3165"/>
          <cell r="C3165"/>
          <cell r="D3165"/>
        </row>
        <row r="3166">
          <cell r="A3166"/>
          <cell r="B3166"/>
          <cell r="C3166"/>
          <cell r="D3166"/>
        </row>
        <row r="3167">
          <cell r="A3167"/>
          <cell r="B3167"/>
          <cell r="C3167"/>
          <cell r="D3167"/>
        </row>
        <row r="3168">
          <cell r="A3168"/>
          <cell r="B3168"/>
          <cell r="C3168"/>
          <cell r="D3168"/>
        </row>
        <row r="3169">
          <cell r="A3169"/>
          <cell r="B3169"/>
          <cell r="C3169"/>
          <cell r="D3169"/>
        </row>
        <row r="3170">
          <cell r="A3170"/>
          <cell r="B3170"/>
          <cell r="C3170"/>
          <cell r="D3170"/>
        </row>
        <row r="3171">
          <cell r="A3171"/>
          <cell r="B3171"/>
          <cell r="C3171"/>
          <cell r="D3171"/>
        </row>
        <row r="3172">
          <cell r="A3172"/>
          <cell r="B3172"/>
          <cell r="C3172"/>
          <cell r="D3172"/>
        </row>
        <row r="3173">
          <cell r="A3173"/>
          <cell r="B3173"/>
          <cell r="C3173"/>
          <cell r="D3173"/>
        </row>
        <row r="3174">
          <cell r="A3174"/>
          <cell r="B3174"/>
          <cell r="C3174"/>
          <cell r="D3174"/>
        </row>
        <row r="3175">
          <cell r="A3175"/>
          <cell r="B3175"/>
          <cell r="C3175"/>
          <cell r="D3175"/>
        </row>
        <row r="3176">
          <cell r="A3176"/>
          <cell r="B3176"/>
          <cell r="C3176"/>
          <cell r="D3176"/>
        </row>
        <row r="3177">
          <cell r="A3177"/>
          <cell r="B3177"/>
          <cell r="C3177"/>
          <cell r="D3177"/>
        </row>
        <row r="3178">
          <cell r="A3178"/>
          <cell r="B3178"/>
          <cell r="C3178"/>
          <cell r="D3178"/>
        </row>
        <row r="3179">
          <cell r="A3179"/>
          <cell r="B3179"/>
          <cell r="C3179"/>
          <cell r="D3179"/>
        </row>
        <row r="3180">
          <cell r="A3180"/>
          <cell r="B3180"/>
          <cell r="C3180"/>
          <cell r="D3180"/>
        </row>
        <row r="3181">
          <cell r="A3181"/>
          <cell r="B3181"/>
          <cell r="C3181"/>
          <cell r="D3181"/>
        </row>
        <row r="3182">
          <cell r="A3182"/>
          <cell r="B3182"/>
          <cell r="C3182"/>
          <cell r="D3182"/>
        </row>
        <row r="3183">
          <cell r="A3183"/>
          <cell r="B3183"/>
          <cell r="C3183"/>
          <cell r="D3183"/>
        </row>
        <row r="3184">
          <cell r="A3184"/>
          <cell r="B3184"/>
          <cell r="C3184"/>
          <cell r="D3184"/>
        </row>
        <row r="3185">
          <cell r="A3185"/>
          <cell r="B3185"/>
          <cell r="C3185"/>
          <cell r="D3185"/>
        </row>
        <row r="3186">
          <cell r="A3186"/>
          <cell r="B3186"/>
          <cell r="C3186"/>
          <cell r="D3186"/>
        </row>
        <row r="3187">
          <cell r="A3187"/>
          <cell r="B3187"/>
          <cell r="C3187"/>
          <cell r="D3187"/>
        </row>
        <row r="3188">
          <cell r="A3188"/>
          <cell r="B3188"/>
          <cell r="C3188"/>
          <cell r="D3188"/>
        </row>
        <row r="3189">
          <cell r="A3189"/>
          <cell r="B3189"/>
          <cell r="C3189"/>
          <cell r="D3189"/>
        </row>
        <row r="3190">
          <cell r="A3190"/>
          <cell r="B3190"/>
          <cell r="C3190"/>
          <cell r="D3190"/>
        </row>
        <row r="3191">
          <cell r="A3191"/>
          <cell r="B3191"/>
          <cell r="C3191"/>
          <cell r="D3191"/>
        </row>
        <row r="3192">
          <cell r="A3192"/>
          <cell r="B3192"/>
          <cell r="C3192"/>
          <cell r="D3192"/>
        </row>
        <row r="3193">
          <cell r="A3193"/>
          <cell r="B3193"/>
          <cell r="C3193"/>
          <cell r="D3193"/>
        </row>
        <row r="3194">
          <cell r="A3194"/>
          <cell r="B3194"/>
          <cell r="C3194"/>
          <cell r="D3194"/>
        </row>
        <row r="3195">
          <cell r="A3195"/>
          <cell r="B3195"/>
          <cell r="C3195"/>
          <cell r="D3195"/>
        </row>
        <row r="3196">
          <cell r="A3196"/>
          <cell r="B3196"/>
          <cell r="C3196"/>
          <cell r="D3196"/>
        </row>
        <row r="3197">
          <cell r="A3197"/>
          <cell r="B3197"/>
          <cell r="C3197"/>
          <cell r="D3197"/>
        </row>
        <row r="3198">
          <cell r="A3198"/>
          <cell r="B3198"/>
          <cell r="C3198"/>
          <cell r="D3198"/>
        </row>
        <row r="3199">
          <cell r="A3199"/>
          <cell r="B3199"/>
          <cell r="C3199"/>
          <cell r="D3199"/>
        </row>
        <row r="3200">
          <cell r="A3200"/>
          <cell r="B3200"/>
          <cell r="C3200"/>
          <cell r="D3200"/>
        </row>
        <row r="3201">
          <cell r="A3201"/>
          <cell r="B3201"/>
          <cell r="C3201"/>
          <cell r="D3201"/>
        </row>
        <row r="3202">
          <cell r="A3202"/>
          <cell r="B3202"/>
          <cell r="C3202"/>
          <cell r="D3202"/>
        </row>
        <row r="3203">
          <cell r="A3203"/>
          <cell r="B3203"/>
          <cell r="C3203"/>
          <cell r="D3203"/>
        </row>
        <row r="3204">
          <cell r="A3204"/>
          <cell r="B3204"/>
          <cell r="C3204"/>
          <cell r="D3204"/>
        </row>
        <row r="3205">
          <cell r="A3205"/>
          <cell r="B3205"/>
          <cell r="C3205"/>
          <cell r="D3205"/>
        </row>
        <row r="3206">
          <cell r="A3206"/>
          <cell r="B3206"/>
          <cell r="C3206"/>
          <cell r="D3206"/>
        </row>
        <row r="3207">
          <cell r="A3207"/>
          <cell r="B3207"/>
          <cell r="C3207"/>
          <cell r="D3207"/>
        </row>
        <row r="3208">
          <cell r="A3208"/>
          <cell r="B3208"/>
          <cell r="C3208"/>
          <cell r="D3208"/>
        </row>
        <row r="3209">
          <cell r="A3209"/>
          <cell r="B3209"/>
          <cell r="C3209"/>
          <cell r="D3209"/>
        </row>
        <row r="3210">
          <cell r="A3210"/>
          <cell r="B3210"/>
          <cell r="C3210"/>
          <cell r="D3210"/>
        </row>
        <row r="3211">
          <cell r="A3211"/>
          <cell r="B3211"/>
          <cell r="C3211"/>
          <cell r="D3211"/>
        </row>
        <row r="3212">
          <cell r="A3212"/>
          <cell r="B3212"/>
          <cell r="C3212"/>
          <cell r="D3212"/>
        </row>
        <row r="3213">
          <cell r="A3213"/>
          <cell r="B3213"/>
          <cell r="C3213"/>
          <cell r="D3213"/>
        </row>
        <row r="3214">
          <cell r="A3214"/>
          <cell r="B3214"/>
          <cell r="C3214"/>
          <cell r="D3214"/>
        </row>
        <row r="3215">
          <cell r="A3215"/>
          <cell r="B3215"/>
          <cell r="C3215"/>
          <cell r="D3215"/>
        </row>
        <row r="3216">
          <cell r="A3216"/>
          <cell r="B3216"/>
          <cell r="C3216"/>
          <cell r="D3216"/>
        </row>
        <row r="3217">
          <cell r="A3217"/>
          <cell r="B3217"/>
          <cell r="C3217"/>
          <cell r="D3217"/>
        </row>
        <row r="3218">
          <cell r="A3218"/>
          <cell r="B3218"/>
          <cell r="C3218"/>
          <cell r="D3218"/>
        </row>
        <row r="3219">
          <cell r="A3219"/>
          <cell r="B3219"/>
          <cell r="C3219"/>
          <cell r="D3219"/>
        </row>
        <row r="3220">
          <cell r="A3220"/>
          <cell r="B3220"/>
          <cell r="C3220"/>
          <cell r="D3220"/>
        </row>
        <row r="3221">
          <cell r="A3221"/>
          <cell r="B3221"/>
          <cell r="C3221"/>
          <cell r="D3221"/>
        </row>
        <row r="3222">
          <cell r="A3222"/>
          <cell r="B3222"/>
          <cell r="C3222"/>
          <cell r="D3222"/>
        </row>
        <row r="3223">
          <cell r="A3223"/>
          <cell r="B3223"/>
          <cell r="C3223"/>
          <cell r="D3223"/>
        </row>
        <row r="3224">
          <cell r="A3224"/>
          <cell r="B3224"/>
          <cell r="C3224"/>
          <cell r="D3224"/>
        </row>
        <row r="3225">
          <cell r="A3225"/>
          <cell r="B3225"/>
          <cell r="C3225"/>
          <cell r="D3225"/>
        </row>
        <row r="3226">
          <cell r="A3226"/>
          <cell r="B3226"/>
          <cell r="C3226"/>
          <cell r="D3226"/>
        </row>
        <row r="3227">
          <cell r="A3227"/>
          <cell r="B3227"/>
          <cell r="C3227"/>
          <cell r="D3227"/>
        </row>
        <row r="3228">
          <cell r="A3228"/>
          <cell r="B3228"/>
          <cell r="C3228"/>
          <cell r="D3228"/>
        </row>
        <row r="3229">
          <cell r="A3229"/>
          <cell r="B3229"/>
          <cell r="C3229"/>
          <cell r="D3229"/>
        </row>
        <row r="3230">
          <cell r="A3230"/>
          <cell r="B3230"/>
          <cell r="C3230"/>
          <cell r="D3230"/>
        </row>
        <row r="3231">
          <cell r="A3231"/>
          <cell r="B3231"/>
          <cell r="C3231"/>
          <cell r="D3231"/>
        </row>
        <row r="3232">
          <cell r="A3232"/>
          <cell r="B3232"/>
          <cell r="C3232"/>
          <cell r="D3232"/>
        </row>
        <row r="3233">
          <cell r="A3233"/>
          <cell r="B3233"/>
          <cell r="C3233"/>
          <cell r="D3233"/>
        </row>
        <row r="3234">
          <cell r="A3234"/>
          <cell r="B3234"/>
          <cell r="C3234"/>
          <cell r="D3234"/>
        </row>
        <row r="3235">
          <cell r="A3235"/>
          <cell r="B3235"/>
          <cell r="C3235"/>
          <cell r="D3235"/>
        </row>
        <row r="3236">
          <cell r="A3236"/>
          <cell r="B3236"/>
          <cell r="C3236"/>
          <cell r="D3236"/>
        </row>
        <row r="3237">
          <cell r="A3237"/>
          <cell r="B3237"/>
          <cell r="C3237"/>
          <cell r="D3237"/>
        </row>
        <row r="3238">
          <cell r="A3238"/>
          <cell r="B3238"/>
          <cell r="C3238"/>
          <cell r="D3238"/>
        </row>
        <row r="3239">
          <cell r="A3239"/>
          <cell r="B3239"/>
          <cell r="C3239"/>
          <cell r="D3239"/>
        </row>
        <row r="3240">
          <cell r="A3240"/>
          <cell r="B3240"/>
          <cell r="C3240"/>
          <cell r="D3240"/>
        </row>
        <row r="3241">
          <cell r="A3241"/>
          <cell r="B3241"/>
          <cell r="C3241"/>
          <cell r="D3241"/>
        </row>
        <row r="3242">
          <cell r="A3242"/>
          <cell r="B3242"/>
          <cell r="C3242"/>
          <cell r="D3242"/>
        </row>
        <row r="3243">
          <cell r="A3243"/>
          <cell r="B3243"/>
          <cell r="C3243"/>
          <cell r="D3243"/>
        </row>
        <row r="3244">
          <cell r="A3244"/>
          <cell r="B3244"/>
          <cell r="C3244"/>
          <cell r="D3244"/>
        </row>
        <row r="3245">
          <cell r="A3245"/>
          <cell r="B3245"/>
          <cell r="C3245"/>
          <cell r="D3245"/>
        </row>
        <row r="3246">
          <cell r="A3246"/>
          <cell r="B3246"/>
          <cell r="C3246"/>
          <cell r="D3246"/>
        </row>
        <row r="3247">
          <cell r="A3247"/>
          <cell r="B3247"/>
          <cell r="C3247"/>
          <cell r="D3247"/>
        </row>
        <row r="3248">
          <cell r="A3248"/>
          <cell r="B3248"/>
          <cell r="C3248"/>
          <cell r="D3248"/>
        </row>
        <row r="3249">
          <cell r="A3249"/>
          <cell r="B3249"/>
          <cell r="C3249"/>
          <cell r="D3249"/>
        </row>
        <row r="3250">
          <cell r="A3250"/>
          <cell r="B3250"/>
          <cell r="C3250"/>
          <cell r="D3250"/>
        </row>
        <row r="3251">
          <cell r="A3251"/>
          <cell r="B3251"/>
          <cell r="C3251"/>
          <cell r="D3251"/>
        </row>
        <row r="3252">
          <cell r="A3252"/>
          <cell r="B3252"/>
          <cell r="C3252"/>
          <cell r="D3252"/>
        </row>
        <row r="3253">
          <cell r="A3253"/>
          <cell r="B3253"/>
          <cell r="C3253"/>
          <cell r="D3253"/>
        </row>
        <row r="3254">
          <cell r="A3254"/>
          <cell r="B3254"/>
          <cell r="C3254"/>
          <cell r="D3254"/>
        </row>
        <row r="3255">
          <cell r="A3255"/>
          <cell r="B3255"/>
          <cell r="C3255"/>
          <cell r="D3255"/>
        </row>
        <row r="3256">
          <cell r="A3256"/>
          <cell r="B3256"/>
          <cell r="C3256"/>
          <cell r="D3256"/>
        </row>
        <row r="3257">
          <cell r="A3257"/>
          <cell r="B3257"/>
          <cell r="C3257"/>
          <cell r="D3257"/>
        </row>
        <row r="3258">
          <cell r="A3258"/>
          <cell r="B3258"/>
          <cell r="C3258"/>
          <cell r="D3258"/>
        </row>
        <row r="3259">
          <cell r="A3259"/>
          <cell r="B3259"/>
          <cell r="C3259"/>
          <cell r="D3259"/>
        </row>
        <row r="3260">
          <cell r="A3260"/>
          <cell r="B3260"/>
          <cell r="C3260"/>
          <cell r="D3260"/>
        </row>
        <row r="3261">
          <cell r="A3261"/>
          <cell r="B3261"/>
          <cell r="C3261"/>
          <cell r="D3261"/>
        </row>
        <row r="3262">
          <cell r="A3262"/>
          <cell r="B3262"/>
          <cell r="C3262"/>
          <cell r="D3262"/>
        </row>
        <row r="3263">
          <cell r="A3263"/>
          <cell r="B3263"/>
          <cell r="C3263"/>
          <cell r="D3263"/>
        </row>
        <row r="3264">
          <cell r="A3264"/>
          <cell r="B3264"/>
          <cell r="C3264"/>
          <cell r="D3264"/>
        </row>
        <row r="3265">
          <cell r="A3265"/>
          <cell r="B3265"/>
          <cell r="C3265"/>
          <cell r="D3265"/>
        </row>
        <row r="3266">
          <cell r="A3266"/>
          <cell r="B3266"/>
          <cell r="C3266"/>
          <cell r="D3266"/>
        </row>
        <row r="3267">
          <cell r="A3267"/>
          <cell r="B3267"/>
          <cell r="C3267"/>
          <cell r="D3267"/>
        </row>
        <row r="3268">
          <cell r="A3268"/>
          <cell r="B3268"/>
          <cell r="C3268"/>
          <cell r="D3268"/>
        </row>
        <row r="3269">
          <cell r="A3269"/>
          <cell r="B3269"/>
          <cell r="C3269"/>
          <cell r="D3269"/>
        </row>
        <row r="3270">
          <cell r="A3270"/>
          <cell r="B3270"/>
          <cell r="C3270"/>
          <cell r="D3270"/>
        </row>
        <row r="3271">
          <cell r="A3271"/>
          <cell r="B3271"/>
          <cell r="C3271"/>
          <cell r="D3271"/>
        </row>
        <row r="3272">
          <cell r="A3272"/>
          <cell r="B3272"/>
          <cell r="C3272"/>
          <cell r="D3272"/>
        </row>
        <row r="3273">
          <cell r="A3273"/>
          <cell r="B3273"/>
          <cell r="C3273"/>
          <cell r="D3273"/>
        </row>
        <row r="3274">
          <cell r="A3274"/>
          <cell r="B3274"/>
          <cell r="C3274"/>
          <cell r="D3274"/>
        </row>
        <row r="3275">
          <cell r="A3275"/>
          <cell r="B3275"/>
          <cell r="C3275"/>
          <cell r="D3275"/>
        </row>
        <row r="3276">
          <cell r="A3276"/>
          <cell r="B3276"/>
          <cell r="C3276"/>
          <cell r="D3276"/>
        </row>
        <row r="3277">
          <cell r="A3277"/>
          <cell r="B3277"/>
          <cell r="C3277"/>
          <cell r="D3277"/>
        </row>
        <row r="3278">
          <cell r="A3278"/>
          <cell r="B3278"/>
          <cell r="C3278"/>
          <cell r="D3278"/>
        </row>
        <row r="3279">
          <cell r="A3279"/>
          <cell r="B3279"/>
          <cell r="C3279"/>
          <cell r="D3279"/>
        </row>
        <row r="3280">
          <cell r="A3280"/>
          <cell r="B3280"/>
          <cell r="C3280"/>
          <cell r="D3280"/>
        </row>
        <row r="3281">
          <cell r="A3281"/>
          <cell r="B3281"/>
          <cell r="C3281"/>
          <cell r="D3281"/>
        </row>
        <row r="3282">
          <cell r="A3282"/>
          <cell r="B3282"/>
          <cell r="C3282"/>
          <cell r="D3282"/>
        </row>
        <row r="3283">
          <cell r="A3283"/>
          <cell r="B3283"/>
          <cell r="C3283"/>
          <cell r="D3283"/>
        </row>
        <row r="3284">
          <cell r="A3284"/>
          <cell r="B3284"/>
          <cell r="C3284"/>
          <cell r="D3284"/>
        </row>
        <row r="3285">
          <cell r="A3285"/>
          <cell r="B3285"/>
          <cell r="C3285"/>
          <cell r="D3285"/>
        </row>
        <row r="3286">
          <cell r="A3286"/>
          <cell r="B3286"/>
          <cell r="C3286"/>
          <cell r="D3286"/>
        </row>
        <row r="3287">
          <cell r="A3287"/>
          <cell r="B3287"/>
          <cell r="C3287"/>
          <cell r="D3287"/>
        </row>
        <row r="3288">
          <cell r="A3288"/>
          <cell r="B3288"/>
          <cell r="C3288"/>
          <cell r="D3288"/>
        </row>
        <row r="3289">
          <cell r="A3289"/>
          <cell r="B3289"/>
          <cell r="C3289"/>
          <cell r="D3289"/>
        </row>
        <row r="3290">
          <cell r="A3290"/>
          <cell r="B3290"/>
          <cell r="C3290"/>
          <cell r="D3290"/>
        </row>
        <row r="3291">
          <cell r="A3291"/>
          <cell r="B3291"/>
          <cell r="C3291"/>
          <cell r="D3291"/>
        </row>
        <row r="3292">
          <cell r="A3292"/>
          <cell r="B3292"/>
          <cell r="C3292"/>
          <cell r="D3292"/>
        </row>
        <row r="3293">
          <cell r="A3293"/>
          <cell r="B3293"/>
          <cell r="C3293"/>
          <cell r="D3293"/>
        </row>
        <row r="3294">
          <cell r="A3294"/>
          <cell r="B3294"/>
          <cell r="C3294"/>
          <cell r="D3294"/>
        </row>
        <row r="3295">
          <cell r="A3295"/>
          <cell r="B3295"/>
          <cell r="C3295"/>
          <cell r="D3295"/>
        </row>
        <row r="3296">
          <cell r="A3296"/>
          <cell r="B3296"/>
          <cell r="C3296"/>
          <cell r="D3296"/>
        </row>
        <row r="3297">
          <cell r="A3297"/>
          <cell r="B3297"/>
          <cell r="C3297"/>
          <cell r="D3297"/>
        </row>
        <row r="3298">
          <cell r="A3298"/>
          <cell r="B3298"/>
          <cell r="C3298"/>
          <cell r="D3298"/>
        </row>
        <row r="3299">
          <cell r="A3299"/>
          <cell r="B3299"/>
          <cell r="C3299"/>
          <cell r="D3299"/>
        </row>
        <row r="3300">
          <cell r="A3300"/>
          <cell r="B3300"/>
          <cell r="C3300"/>
          <cell r="D3300"/>
        </row>
        <row r="3301">
          <cell r="A3301"/>
          <cell r="B3301"/>
          <cell r="C3301"/>
          <cell r="D3301"/>
        </row>
        <row r="3302">
          <cell r="A3302"/>
          <cell r="B3302"/>
          <cell r="C3302"/>
          <cell r="D3302"/>
        </row>
        <row r="3303">
          <cell r="A3303"/>
          <cell r="B3303"/>
          <cell r="C3303"/>
          <cell r="D3303"/>
        </row>
        <row r="3304">
          <cell r="A3304"/>
          <cell r="B3304"/>
          <cell r="C3304"/>
          <cell r="D3304"/>
        </row>
        <row r="3305">
          <cell r="A3305"/>
          <cell r="B3305"/>
          <cell r="C3305"/>
          <cell r="D3305"/>
        </row>
        <row r="3306">
          <cell r="A3306"/>
          <cell r="B3306"/>
          <cell r="C3306"/>
          <cell r="D3306"/>
        </row>
        <row r="3307">
          <cell r="A3307"/>
          <cell r="B3307"/>
          <cell r="C3307"/>
          <cell r="D3307"/>
        </row>
        <row r="3308">
          <cell r="A3308"/>
          <cell r="B3308"/>
          <cell r="C3308"/>
          <cell r="D3308"/>
        </row>
        <row r="3309">
          <cell r="A3309"/>
          <cell r="B3309"/>
          <cell r="C3309"/>
          <cell r="D3309"/>
        </row>
        <row r="3310">
          <cell r="A3310"/>
          <cell r="B3310"/>
          <cell r="C3310"/>
          <cell r="D3310"/>
        </row>
        <row r="3311">
          <cell r="A3311"/>
          <cell r="B3311"/>
          <cell r="C3311"/>
          <cell r="D3311"/>
        </row>
        <row r="3312">
          <cell r="A3312"/>
          <cell r="B3312"/>
          <cell r="C3312"/>
          <cell r="D3312"/>
        </row>
        <row r="3313">
          <cell r="A3313"/>
          <cell r="B3313"/>
          <cell r="C3313"/>
          <cell r="D3313"/>
        </row>
        <row r="3314">
          <cell r="A3314"/>
          <cell r="B3314"/>
          <cell r="C3314"/>
          <cell r="D3314"/>
        </row>
        <row r="3315">
          <cell r="A3315"/>
          <cell r="B3315"/>
          <cell r="C3315"/>
          <cell r="D3315"/>
        </row>
        <row r="3316">
          <cell r="A3316"/>
          <cell r="B3316"/>
          <cell r="C3316"/>
          <cell r="D3316"/>
        </row>
        <row r="3317">
          <cell r="A3317"/>
          <cell r="B3317"/>
          <cell r="C3317"/>
          <cell r="D3317"/>
        </row>
        <row r="3318">
          <cell r="A3318"/>
          <cell r="B3318"/>
          <cell r="C3318"/>
          <cell r="D3318"/>
        </row>
        <row r="3319">
          <cell r="A3319"/>
          <cell r="B3319"/>
          <cell r="C3319"/>
          <cell r="D3319"/>
        </row>
        <row r="3320">
          <cell r="A3320"/>
          <cell r="B3320"/>
          <cell r="C3320"/>
          <cell r="D3320"/>
        </row>
        <row r="3321">
          <cell r="A3321"/>
          <cell r="B3321"/>
          <cell r="C3321"/>
          <cell r="D3321"/>
        </row>
        <row r="3322">
          <cell r="A3322"/>
          <cell r="B3322"/>
          <cell r="C3322"/>
          <cell r="D3322"/>
        </row>
        <row r="3323">
          <cell r="A3323"/>
          <cell r="B3323"/>
          <cell r="C3323"/>
          <cell r="D3323"/>
        </row>
        <row r="3324">
          <cell r="A3324"/>
          <cell r="B3324"/>
          <cell r="C3324"/>
          <cell r="D3324"/>
        </row>
        <row r="3325">
          <cell r="A3325"/>
          <cell r="B3325"/>
          <cell r="C3325"/>
          <cell r="D3325"/>
        </row>
        <row r="3326">
          <cell r="A3326"/>
          <cell r="B3326"/>
          <cell r="C3326"/>
          <cell r="D3326"/>
        </row>
        <row r="3327">
          <cell r="A3327"/>
          <cell r="B3327"/>
          <cell r="C3327"/>
          <cell r="D3327"/>
        </row>
        <row r="3328">
          <cell r="A3328"/>
          <cell r="B3328"/>
          <cell r="C3328"/>
          <cell r="D3328"/>
        </row>
        <row r="3329">
          <cell r="A3329"/>
          <cell r="B3329"/>
          <cell r="C3329"/>
          <cell r="D3329"/>
        </row>
        <row r="3330">
          <cell r="A3330"/>
          <cell r="B3330"/>
          <cell r="C3330"/>
          <cell r="D3330"/>
        </row>
        <row r="3331">
          <cell r="A3331"/>
          <cell r="B3331"/>
          <cell r="C3331"/>
          <cell r="D3331"/>
        </row>
        <row r="3332">
          <cell r="A3332"/>
          <cell r="B3332"/>
          <cell r="C3332"/>
          <cell r="D3332"/>
        </row>
        <row r="3333">
          <cell r="A3333"/>
          <cell r="B3333"/>
          <cell r="C3333"/>
          <cell r="D3333"/>
        </row>
        <row r="3334">
          <cell r="A3334"/>
          <cell r="B3334"/>
          <cell r="C3334"/>
          <cell r="D3334"/>
        </row>
        <row r="3335">
          <cell r="A3335"/>
          <cell r="B3335"/>
          <cell r="C3335"/>
          <cell r="D3335"/>
        </row>
        <row r="3336">
          <cell r="A3336"/>
          <cell r="B3336"/>
          <cell r="C3336"/>
          <cell r="D3336"/>
        </row>
        <row r="3337">
          <cell r="A3337"/>
          <cell r="B3337"/>
          <cell r="C3337"/>
          <cell r="D3337"/>
        </row>
        <row r="3338">
          <cell r="A3338"/>
          <cell r="B3338"/>
          <cell r="C3338"/>
          <cell r="D3338"/>
        </row>
        <row r="3339">
          <cell r="A3339"/>
          <cell r="B3339"/>
          <cell r="C3339"/>
          <cell r="D3339"/>
        </row>
        <row r="3340">
          <cell r="A3340"/>
          <cell r="B3340"/>
          <cell r="C3340"/>
          <cell r="D3340"/>
        </row>
        <row r="3341">
          <cell r="A3341"/>
          <cell r="B3341"/>
          <cell r="C3341"/>
          <cell r="D3341"/>
        </row>
        <row r="3342">
          <cell r="A3342"/>
          <cell r="B3342"/>
          <cell r="C3342"/>
          <cell r="D3342"/>
        </row>
        <row r="3343">
          <cell r="A3343"/>
          <cell r="B3343"/>
          <cell r="C3343"/>
          <cell r="D3343"/>
        </row>
        <row r="3344">
          <cell r="A3344"/>
          <cell r="B3344"/>
          <cell r="C3344"/>
          <cell r="D3344"/>
        </row>
        <row r="3345">
          <cell r="A3345"/>
          <cell r="B3345"/>
          <cell r="C3345"/>
          <cell r="D3345"/>
        </row>
        <row r="3346">
          <cell r="A3346"/>
          <cell r="B3346"/>
          <cell r="C3346"/>
          <cell r="D3346"/>
        </row>
        <row r="3347">
          <cell r="A3347"/>
          <cell r="B3347"/>
          <cell r="C3347"/>
          <cell r="D3347"/>
        </row>
        <row r="3348">
          <cell r="A3348"/>
          <cell r="B3348"/>
          <cell r="C3348"/>
          <cell r="D3348"/>
        </row>
        <row r="3349">
          <cell r="A3349"/>
          <cell r="B3349"/>
          <cell r="C3349"/>
          <cell r="D3349"/>
        </row>
        <row r="3350">
          <cell r="A3350"/>
          <cell r="B3350"/>
          <cell r="C3350"/>
          <cell r="D3350"/>
        </row>
        <row r="3351">
          <cell r="A3351"/>
          <cell r="B3351"/>
          <cell r="C3351"/>
          <cell r="D3351"/>
        </row>
        <row r="3352">
          <cell r="A3352"/>
          <cell r="B3352"/>
          <cell r="C3352"/>
          <cell r="D3352"/>
        </row>
        <row r="3353">
          <cell r="A3353"/>
          <cell r="B3353"/>
          <cell r="C3353"/>
          <cell r="D3353"/>
        </row>
        <row r="3354">
          <cell r="A3354"/>
          <cell r="B3354"/>
          <cell r="C3354"/>
          <cell r="D3354"/>
        </row>
        <row r="3355">
          <cell r="A3355"/>
          <cell r="B3355"/>
          <cell r="C3355"/>
          <cell r="D3355"/>
        </row>
        <row r="3356">
          <cell r="A3356"/>
          <cell r="B3356"/>
          <cell r="C3356"/>
          <cell r="D3356"/>
        </row>
        <row r="3357">
          <cell r="A3357"/>
          <cell r="B3357"/>
          <cell r="C3357"/>
          <cell r="D3357"/>
        </row>
        <row r="3358">
          <cell r="A3358"/>
          <cell r="B3358"/>
          <cell r="C3358"/>
          <cell r="D3358"/>
        </row>
        <row r="3359">
          <cell r="A3359"/>
          <cell r="B3359"/>
          <cell r="C3359"/>
          <cell r="D3359"/>
        </row>
        <row r="3360">
          <cell r="A3360"/>
          <cell r="B3360"/>
          <cell r="C3360"/>
          <cell r="D3360"/>
        </row>
        <row r="3361">
          <cell r="A3361"/>
          <cell r="B3361"/>
          <cell r="C3361"/>
          <cell r="D3361"/>
        </row>
        <row r="3362">
          <cell r="A3362"/>
          <cell r="B3362"/>
          <cell r="C3362"/>
          <cell r="D3362"/>
        </row>
        <row r="3363">
          <cell r="A3363"/>
          <cell r="B3363"/>
          <cell r="C3363"/>
          <cell r="D3363"/>
        </row>
        <row r="3364">
          <cell r="A3364"/>
          <cell r="B3364"/>
          <cell r="C3364"/>
          <cell r="D3364"/>
        </row>
        <row r="3365">
          <cell r="A3365"/>
          <cell r="B3365"/>
          <cell r="C3365"/>
          <cell r="D3365"/>
        </row>
        <row r="3366">
          <cell r="A3366"/>
          <cell r="B3366"/>
          <cell r="C3366"/>
          <cell r="D3366"/>
        </row>
        <row r="3367">
          <cell r="A3367"/>
          <cell r="B3367"/>
          <cell r="C3367"/>
          <cell r="D3367"/>
        </row>
        <row r="3368">
          <cell r="A3368"/>
          <cell r="B3368"/>
          <cell r="C3368"/>
          <cell r="D3368"/>
        </row>
        <row r="3369">
          <cell r="A3369"/>
          <cell r="B3369"/>
          <cell r="C3369"/>
          <cell r="D3369"/>
        </row>
        <row r="3370">
          <cell r="A3370"/>
          <cell r="B3370"/>
          <cell r="C3370"/>
          <cell r="D3370"/>
        </row>
        <row r="3371">
          <cell r="A3371"/>
          <cell r="B3371"/>
          <cell r="C3371"/>
          <cell r="D3371"/>
        </row>
        <row r="3372">
          <cell r="A3372"/>
          <cell r="B3372"/>
          <cell r="C3372"/>
          <cell r="D3372"/>
        </row>
        <row r="3373">
          <cell r="A3373"/>
          <cell r="B3373"/>
          <cell r="C3373"/>
          <cell r="D3373"/>
        </row>
        <row r="3374">
          <cell r="A3374"/>
          <cell r="B3374"/>
          <cell r="C3374"/>
          <cell r="D3374"/>
        </row>
        <row r="3375">
          <cell r="A3375"/>
          <cell r="B3375"/>
          <cell r="C3375"/>
          <cell r="D3375"/>
        </row>
        <row r="3376">
          <cell r="A3376"/>
          <cell r="B3376"/>
          <cell r="C3376"/>
          <cell r="D3376"/>
        </row>
        <row r="3377">
          <cell r="A3377"/>
          <cell r="B3377"/>
          <cell r="C3377"/>
          <cell r="D3377"/>
        </row>
        <row r="3378">
          <cell r="A3378"/>
          <cell r="B3378"/>
          <cell r="C3378"/>
          <cell r="D3378"/>
        </row>
        <row r="3379">
          <cell r="A3379"/>
          <cell r="B3379"/>
          <cell r="C3379"/>
          <cell r="D3379"/>
        </row>
        <row r="3380">
          <cell r="A3380"/>
          <cell r="B3380"/>
          <cell r="C3380"/>
          <cell r="D3380"/>
        </row>
        <row r="3381">
          <cell r="A3381"/>
          <cell r="B3381"/>
          <cell r="C3381"/>
          <cell r="D3381"/>
        </row>
        <row r="3382">
          <cell r="A3382"/>
          <cell r="B3382"/>
          <cell r="C3382"/>
          <cell r="D3382"/>
        </row>
        <row r="3383">
          <cell r="A3383"/>
          <cell r="B3383"/>
          <cell r="C3383"/>
          <cell r="D3383"/>
        </row>
        <row r="3384">
          <cell r="A3384"/>
          <cell r="B3384"/>
          <cell r="C3384"/>
          <cell r="D3384"/>
        </row>
        <row r="3385">
          <cell r="A3385"/>
          <cell r="B3385"/>
          <cell r="C3385"/>
          <cell r="D3385"/>
        </row>
        <row r="3386">
          <cell r="A3386"/>
          <cell r="B3386"/>
          <cell r="C3386"/>
          <cell r="D3386"/>
        </row>
        <row r="3387">
          <cell r="A3387"/>
          <cell r="B3387"/>
          <cell r="C3387"/>
          <cell r="D3387"/>
        </row>
        <row r="3388">
          <cell r="A3388"/>
          <cell r="B3388"/>
          <cell r="C3388"/>
          <cell r="D3388"/>
        </row>
        <row r="3389">
          <cell r="A3389"/>
          <cell r="B3389"/>
          <cell r="C3389"/>
          <cell r="D3389"/>
        </row>
        <row r="3390">
          <cell r="A3390"/>
          <cell r="B3390"/>
          <cell r="C3390"/>
          <cell r="D3390"/>
        </row>
        <row r="3391">
          <cell r="A3391"/>
          <cell r="B3391"/>
          <cell r="C3391"/>
          <cell r="D3391"/>
        </row>
        <row r="3392">
          <cell r="A3392"/>
          <cell r="B3392"/>
          <cell r="C3392"/>
          <cell r="D3392"/>
        </row>
        <row r="3393">
          <cell r="A3393"/>
          <cell r="B3393"/>
          <cell r="C3393"/>
          <cell r="D3393"/>
        </row>
        <row r="3394">
          <cell r="A3394"/>
          <cell r="B3394"/>
          <cell r="C3394"/>
          <cell r="D3394"/>
        </row>
        <row r="3395">
          <cell r="A3395"/>
          <cell r="B3395"/>
          <cell r="C3395"/>
          <cell r="D3395"/>
        </row>
        <row r="3396">
          <cell r="A3396"/>
          <cell r="B3396"/>
          <cell r="C3396"/>
          <cell r="D3396"/>
        </row>
        <row r="3397">
          <cell r="A3397"/>
          <cell r="B3397"/>
          <cell r="C3397"/>
          <cell r="D3397"/>
        </row>
        <row r="3398">
          <cell r="A3398"/>
          <cell r="B3398"/>
          <cell r="C3398"/>
          <cell r="D3398"/>
        </row>
        <row r="3399">
          <cell r="A3399"/>
          <cell r="B3399"/>
          <cell r="C3399"/>
          <cell r="D3399"/>
        </row>
        <row r="3400">
          <cell r="A3400"/>
          <cell r="B3400"/>
          <cell r="C3400"/>
          <cell r="D3400"/>
        </row>
        <row r="3401">
          <cell r="A3401"/>
          <cell r="B3401"/>
          <cell r="C3401"/>
          <cell r="D3401"/>
        </row>
        <row r="3402">
          <cell r="A3402"/>
          <cell r="B3402"/>
          <cell r="C3402"/>
          <cell r="D3402"/>
        </row>
        <row r="3403">
          <cell r="A3403"/>
          <cell r="B3403"/>
          <cell r="C3403"/>
          <cell r="D3403"/>
        </row>
        <row r="3404">
          <cell r="A3404"/>
          <cell r="B3404"/>
          <cell r="C3404"/>
          <cell r="D3404"/>
        </row>
        <row r="3405">
          <cell r="A3405"/>
          <cell r="B3405"/>
          <cell r="C3405"/>
          <cell r="D3405"/>
        </row>
        <row r="3406">
          <cell r="A3406"/>
          <cell r="B3406"/>
          <cell r="C3406"/>
          <cell r="D3406"/>
        </row>
        <row r="3407">
          <cell r="A3407"/>
          <cell r="B3407"/>
          <cell r="C3407"/>
          <cell r="D3407"/>
        </row>
        <row r="3408">
          <cell r="A3408"/>
          <cell r="B3408"/>
          <cell r="C3408"/>
          <cell r="D3408"/>
        </row>
        <row r="3409">
          <cell r="A3409"/>
          <cell r="B3409"/>
          <cell r="C3409"/>
          <cell r="D3409"/>
        </row>
        <row r="3410">
          <cell r="A3410"/>
          <cell r="B3410"/>
          <cell r="C3410"/>
          <cell r="D3410"/>
        </row>
        <row r="3411">
          <cell r="A3411"/>
          <cell r="B3411"/>
          <cell r="C3411"/>
          <cell r="D3411"/>
        </row>
        <row r="3412">
          <cell r="A3412"/>
          <cell r="B3412"/>
          <cell r="C3412"/>
          <cell r="D3412"/>
        </row>
        <row r="3413">
          <cell r="A3413"/>
          <cell r="B3413"/>
          <cell r="C3413"/>
          <cell r="D3413"/>
        </row>
        <row r="3414">
          <cell r="A3414"/>
          <cell r="B3414"/>
          <cell r="C3414"/>
          <cell r="D3414"/>
        </row>
        <row r="3415">
          <cell r="A3415"/>
          <cell r="B3415"/>
          <cell r="C3415"/>
          <cell r="D3415"/>
        </row>
        <row r="3416">
          <cell r="A3416"/>
          <cell r="B3416"/>
          <cell r="C3416"/>
          <cell r="D3416"/>
        </row>
        <row r="3417">
          <cell r="A3417"/>
          <cell r="B3417"/>
          <cell r="C3417"/>
          <cell r="D3417"/>
        </row>
        <row r="3418">
          <cell r="A3418"/>
          <cell r="B3418"/>
          <cell r="C3418"/>
          <cell r="D3418"/>
        </row>
        <row r="3419">
          <cell r="A3419"/>
          <cell r="B3419"/>
          <cell r="C3419"/>
          <cell r="D3419"/>
        </row>
        <row r="3420">
          <cell r="A3420"/>
          <cell r="B3420"/>
          <cell r="C3420"/>
          <cell r="D3420"/>
        </row>
        <row r="3421">
          <cell r="A3421"/>
          <cell r="B3421"/>
          <cell r="C3421"/>
          <cell r="D3421"/>
        </row>
        <row r="3422">
          <cell r="A3422"/>
          <cell r="B3422"/>
          <cell r="C3422"/>
          <cell r="D3422"/>
        </row>
        <row r="3423">
          <cell r="A3423"/>
          <cell r="B3423"/>
          <cell r="C3423"/>
          <cell r="D3423"/>
        </row>
        <row r="3424">
          <cell r="A3424"/>
          <cell r="B3424"/>
          <cell r="C3424"/>
          <cell r="D3424"/>
        </row>
        <row r="3425">
          <cell r="A3425"/>
          <cell r="B3425"/>
          <cell r="C3425"/>
          <cell r="D3425"/>
        </row>
        <row r="3426">
          <cell r="A3426"/>
          <cell r="B3426"/>
          <cell r="C3426"/>
          <cell r="D3426"/>
        </row>
        <row r="3427">
          <cell r="A3427"/>
          <cell r="B3427"/>
          <cell r="C3427"/>
          <cell r="D3427"/>
        </row>
        <row r="3428">
          <cell r="A3428"/>
          <cell r="B3428"/>
          <cell r="C3428"/>
          <cell r="D3428"/>
        </row>
        <row r="3429">
          <cell r="A3429"/>
          <cell r="B3429"/>
          <cell r="C3429"/>
          <cell r="D3429"/>
        </row>
        <row r="3430">
          <cell r="A3430"/>
          <cell r="B3430"/>
          <cell r="C3430"/>
          <cell r="D3430"/>
        </row>
        <row r="3431">
          <cell r="A3431"/>
          <cell r="B3431"/>
          <cell r="C3431"/>
          <cell r="D3431"/>
        </row>
        <row r="3432">
          <cell r="A3432"/>
          <cell r="B3432"/>
          <cell r="C3432"/>
          <cell r="D3432"/>
        </row>
        <row r="3433">
          <cell r="A3433"/>
          <cell r="B3433"/>
          <cell r="C3433"/>
          <cell r="D3433"/>
        </row>
        <row r="3434">
          <cell r="A3434"/>
          <cell r="B3434"/>
          <cell r="C3434"/>
          <cell r="D3434"/>
        </row>
        <row r="3435">
          <cell r="A3435"/>
          <cell r="B3435"/>
          <cell r="C3435"/>
          <cell r="D3435"/>
        </row>
        <row r="3436">
          <cell r="A3436"/>
          <cell r="B3436"/>
          <cell r="C3436"/>
          <cell r="D3436"/>
        </row>
        <row r="3437">
          <cell r="A3437"/>
          <cell r="B3437"/>
          <cell r="C3437"/>
          <cell r="D3437"/>
        </row>
        <row r="3438">
          <cell r="A3438"/>
          <cell r="B3438"/>
          <cell r="C3438"/>
          <cell r="D3438"/>
        </row>
        <row r="3439">
          <cell r="A3439"/>
          <cell r="B3439"/>
          <cell r="C3439"/>
          <cell r="D3439"/>
        </row>
        <row r="3440">
          <cell r="A3440"/>
          <cell r="B3440"/>
          <cell r="C3440"/>
          <cell r="D3440"/>
        </row>
        <row r="3441">
          <cell r="A3441"/>
          <cell r="B3441"/>
          <cell r="C3441"/>
          <cell r="D3441"/>
        </row>
        <row r="3442">
          <cell r="A3442"/>
          <cell r="B3442"/>
          <cell r="C3442"/>
          <cell r="D3442"/>
        </row>
        <row r="3443">
          <cell r="A3443"/>
          <cell r="B3443"/>
          <cell r="C3443"/>
          <cell r="D3443"/>
        </row>
        <row r="3444">
          <cell r="A3444"/>
          <cell r="B3444"/>
          <cell r="C3444"/>
          <cell r="D3444"/>
        </row>
        <row r="3445">
          <cell r="A3445"/>
          <cell r="B3445"/>
          <cell r="C3445"/>
          <cell r="D3445"/>
        </row>
        <row r="3446">
          <cell r="A3446"/>
          <cell r="B3446"/>
          <cell r="C3446"/>
          <cell r="D3446"/>
        </row>
        <row r="3447">
          <cell r="A3447"/>
          <cell r="B3447"/>
          <cell r="C3447"/>
          <cell r="D3447"/>
        </row>
        <row r="3448">
          <cell r="A3448"/>
          <cell r="B3448"/>
          <cell r="C3448"/>
          <cell r="D3448"/>
        </row>
        <row r="3449">
          <cell r="A3449"/>
          <cell r="B3449"/>
          <cell r="C3449"/>
          <cell r="D3449"/>
        </row>
        <row r="3450">
          <cell r="A3450"/>
          <cell r="B3450"/>
          <cell r="C3450"/>
          <cell r="D3450"/>
        </row>
        <row r="3451">
          <cell r="A3451"/>
          <cell r="B3451"/>
          <cell r="C3451"/>
          <cell r="D3451"/>
        </row>
        <row r="3452">
          <cell r="A3452"/>
          <cell r="B3452"/>
          <cell r="C3452"/>
          <cell r="D3452"/>
        </row>
        <row r="3453">
          <cell r="A3453"/>
          <cell r="B3453"/>
          <cell r="C3453"/>
          <cell r="D3453"/>
        </row>
        <row r="3454">
          <cell r="A3454"/>
          <cell r="B3454"/>
          <cell r="C3454"/>
          <cell r="D3454"/>
        </row>
        <row r="3455">
          <cell r="A3455"/>
          <cell r="B3455"/>
          <cell r="C3455"/>
          <cell r="D3455"/>
        </row>
        <row r="3456">
          <cell r="A3456"/>
          <cell r="B3456"/>
          <cell r="C3456"/>
          <cell r="D3456"/>
        </row>
        <row r="3457">
          <cell r="A3457"/>
          <cell r="B3457"/>
          <cell r="C3457"/>
          <cell r="D3457"/>
        </row>
        <row r="3458">
          <cell r="A3458"/>
          <cell r="B3458"/>
          <cell r="C3458"/>
          <cell r="D3458"/>
        </row>
        <row r="3459">
          <cell r="A3459"/>
          <cell r="B3459"/>
          <cell r="C3459"/>
          <cell r="D3459"/>
        </row>
        <row r="3460">
          <cell r="A3460"/>
          <cell r="B3460"/>
          <cell r="C3460"/>
          <cell r="D3460"/>
        </row>
        <row r="3461">
          <cell r="A3461"/>
          <cell r="B3461"/>
          <cell r="C3461"/>
          <cell r="D3461"/>
        </row>
        <row r="3462">
          <cell r="A3462"/>
          <cell r="B3462"/>
          <cell r="C3462"/>
          <cell r="D3462"/>
        </row>
        <row r="3463">
          <cell r="A3463"/>
          <cell r="B3463"/>
          <cell r="C3463"/>
          <cell r="D3463"/>
        </row>
        <row r="3464">
          <cell r="A3464"/>
          <cell r="B3464"/>
          <cell r="C3464"/>
          <cell r="D3464"/>
        </row>
        <row r="3465">
          <cell r="A3465"/>
          <cell r="B3465"/>
          <cell r="C3465"/>
          <cell r="D3465"/>
        </row>
        <row r="3466">
          <cell r="A3466"/>
          <cell r="B3466"/>
          <cell r="C3466"/>
          <cell r="D3466"/>
        </row>
        <row r="3467">
          <cell r="A3467"/>
          <cell r="B3467"/>
          <cell r="C3467"/>
          <cell r="D3467"/>
        </row>
        <row r="3468">
          <cell r="A3468"/>
          <cell r="B3468"/>
          <cell r="C3468"/>
          <cell r="D3468"/>
        </row>
        <row r="3469">
          <cell r="A3469"/>
          <cell r="B3469"/>
          <cell r="C3469"/>
          <cell r="D3469"/>
        </row>
        <row r="3470">
          <cell r="A3470"/>
          <cell r="B3470"/>
          <cell r="C3470"/>
          <cell r="D3470"/>
        </row>
        <row r="3471">
          <cell r="A3471"/>
          <cell r="B3471"/>
          <cell r="C3471"/>
          <cell r="D3471"/>
        </row>
        <row r="3472">
          <cell r="A3472"/>
          <cell r="B3472"/>
          <cell r="C3472"/>
          <cell r="D3472"/>
        </row>
        <row r="3473">
          <cell r="A3473"/>
          <cell r="B3473"/>
          <cell r="C3473"/>
          <cell r="D3473"/>
        </row>
        <row r="3474">
          <cell r="A3474"/>
          <cell r="B3474"/>
          <cell r="C3474"/>
          <cell r="D3474"/>
        </row>
        <row r="3475">
          <cell r="A3475"/>
          <cell r="B3475"/>
          <cell r="C3475"/>
          <cell r="D3475"/>
        </row>
        <row r="3476">
          <cell r="A3476"/>
          <cell r="B3476"/>
          <cell r="C3476"/>
          <cell r="D3476"/>
        </row>
        <row r="3477">
          <cell r="A3477"/>
          <cell r="B3477"/>
          <cell r="C3477"/>
          <cell r="D3477"/>
        </row>
        <row r="3478">
          <cell r="A3478"/>
          <cell r="B3478"/>
          <cell r="C3478"/>
          <cell r="D3478"/>
        </row>
        <row r="3479">
          <cell r="A3479"/>
          <cell r="B3479"/>
          <cell r="C3479"/>
          <cell r="D3479"/>
        </row>
        <row r="3480">
          <cell r="A3480"/>
          <cell r="B3480"/>
          <cell r="C3480"/>
          <cell r="D3480"/>
        </row>
        <row r="3481">
          <cell r="A3481"/>
          <cell r="B3481"/>
          <cell r="C3481"/>
          <cell r="D3481"/>
        </row>
        <row r="3482">
          <cell r="A3482"/>
          <cell r="B3482"/>
          <cell r="C3482"/>
          <cell r="D3482"/>
        </row>
        <row r="3483">
          <cell r="A3483"/>
          <cell r="B3483"/>
          <cell r="C3483"/>
          <cell r="D3483"/>
        </row>
        <row r="3484">
          <cell r="A3484"/>
          <cell r="B3484"/>
          <cell r="C3484"/>
          <cell r="D3484"/>
        </row>
        <row r="3485">
          <cell r="A3485"/>
          <cell r="B3485"/>
          <cell r="C3485"/>
          <cell r="D3485"/>
        </row>
        <row r="3486">
          <cell r="A3486"/>
          <cell r="B3486"/>
          <cell r="C3486"/>
          <cell r="D3486"/>
        </row>
        <row r="3487">
          <cell r="A3487"/>
          <cell r="B3487"/>
          <cell r="C3487"/>
          <cell r="D3487"/>
        </row>
        <row r="3488">
          <cell r="A3488"/>
          <cell r="B3488"/>
          <cell r="C3488"/>
          <cell r="D3488"/>
        </row>
        <row r="3489">
          <cell r="A3489"/>
          <cell r="B3489"/>
          <cell r="C3489"/>
          <cell r="D3489"/>
        </row>
        <row r="3490">
          <cell r="A3490"/>
          <cell r="B3490"/>
          <cell r="C3490"/>
          <cell r="D3490"/>
        </row>
        <row r="3491">
          <cell r="A3491"/>
          <cell r="B3491"/>
          <cell r="C3491"/>
          <cell r="D3491"/>
        </row>
        <row r="3492">
          <cell r="A3492"/>
          <cell r="B3492"/>
          <cell r="C3492"/>
          <cell r="D3492"/>
        </row>
        <row r="3493">
          <cell r="A3493"/>
          <cell r="B3493"/>
          <cell r="C3493"/>
          <cell r="D3493"/>
        </row>
        <row r="3494">
          <cell r="A3494"/>
          <cell r="B3494"/>
          <cell r="C3494"/>
          <cell r="D3494"/>
        </row>
        <row r="3495">
          <cell r="A3495"/>
          <cell r="B3495"/>
          <cell r="C3495"/>
          <cell r="D3495"/>
        </row>
        <row r="3496">
          <cell r="A3496"/>
          <cell r="B3496"/>
          <cell r="C3496"/>
          <cell r="D3496"/>
        </row>
        <row r="3497">
          <cell r="A3497"/>
          <cell r="B3497"/>
          <cell r="C3497"/>
          <cell r="D3497"/>
        </row>
        <row r="3498">
          <cell r="A3498"/>
          <cell r="B3498"/>
          <cell r="C3498"/>
          <cell r="D3498"/>
        </row>
        <row r="3499">
          <cell r="A3499"/>
          <cell r="B3499"/>
          <cell r="C3499"/>
          <cell r="D3499"/>
        </row>
        <row r="3500">
          <cell r="A3500"/>
          <cell r="B3500"/>
          <cell r="C3500"/>
          <cell r="D3500"/>
        </row>
        <row r="3501">
          <cell r="A3501"/>
          <cell r="B3501"/>
          <cell r="C3501"/>
          <cell r="D3501"/>
        </row>
        <row r="3502">
          <cell r="A3502"/>
          <cell r="B3502"/>
          <cell r="C3502"/>
          <cell r="D3502"/>
        </row>
        <row r="3503">
          <cell r="A3503"/>
          <cell r="B3503"/>
          <cell r="C3503"/>
          <cell r="D3503"/>
        </row>
        <row r="3504">
          <cell r="A3504"/>
          <cell r="B3504"/>
          <cell r="C3504"/>
          <cell r="D3504"/>
        </row>
        <row r="3505">
          <cell r="A3505"/>
          <cell r="B3505"/>
          <cell r="C3505"/>
          <cell r="D3505"/>
        </row>
        <row r="3506">
          <cell r="A3506"/>
          <cell r="B3506"/>
          <cell r="C3506"/>
          <cell r="D3506"/>
        </row>
        <row r="3507">
          <cell r="A3507"/>
          <cell r="B3507"/>
          <cell r="C3507"/>
          <cell r="D3507"/>
        </row>
        <row r="3508">
          <cell r="A3508"/>
          <cell r="B3508"/>
          <cell r="C3508"/>
          <cell r="D3508"/>
        </row>
        <row r="3509">
          <cell r="A3509"/>
          <cell r="B3509"/>
          <cell r="C3509"/>
          <cell r="D3509"/>
        </row>
        <row r="3510">
          <cell r="A3510"/>
          <cell r="B3510"/>
          <cell r="C3510"/>
          <cell r="D3510"/>
        </row>
        <row r="3511">
          <cell r="A3511"/>
          <cell r="B3511"/>
          <cell r="C3511"/>
          <cell r="D3511"/>
        </row>
        <row r="3512">
          <cell r="A3512"/>
          <cell r="B3512"/>
          <cell r="C3512"/>
          <cell r="D3512"/>
        </row>
        <row r="3513">
          <cell r="A3513"/>
          <cell r="B3513"/>
          <cell r="C3513"/>
          <cell r="D3513"/>
        </row>
        <row r="3514">
          <cell r="A3514"/>
          <cell r="B3514"/>
          <cell r="C3514"/>
          <cell r="D3514"/>
        </row>
        <row r="3515">
          <cell r="A3515"/>
          <cell r="B3515"/>
          <cell r="C3515"/>
          <cell r="D3515"/>
        </row>
        <row r="3516">
          <cell r="A3516"/>
          <cell r="B3516"/>
          <cell r="C3516"/>
          <cell r="D3516"/>
        </row>
        <row r="3517">
          <cell r="A3517"/>
          <cell r="B3517"/>
          <cell r="C3517"/>
          <cell r="D3517"/>
        </row>
        <row r="3518">
          <cell r="A3518"/>
          <cell r="B3518"/>
          <cell r="C3518"/>
          <cell r="D3518"/>
        </row>
        <row r="3519">
          <cell r="A3519"/>
          <cell r="B3519"/>
          <cell r="C3519"/>
          <cell r="D3519"/>
        </row>
        <row r="3520">
          <cell r="A3520"/>
          <cell r="B3520"/>
          <cell r="C3520"/>
          <cell r="D3520"/>
        </row>
        <row r="3521">
          <cell r="A3521"/>
          <cell r="B3521"/>
          <cell r="C3521"/>
          <cell r="D3521"/>
        </row>
        <row r="3522">
          <cell r="A3522"/>
          <cell r="B3522"/>
          <cell r="C3522"/>
          <cell r="D3522"/>
        </row>
        <row r="3523">
          <cell r="A3523"/>
          <cell r="B3523"/>
          <cell r="C3523"/>
          <cell r="D3523"/>
        </row>
        <row r="3524">
          <cell r="A3524"/>
          <cell r="B3524"/>
          <cell r="C3524"/>
          <cell r="D3524"/>
        </row>
        <row r="3525">
          <cell r="A3525"/>
          <cell r="B3525"/>
          <cell r="C3525"/>
          <cell r="D3525"/>
        </row>
        <row r="3526">
          <cell r="A3526"/>
          <cell r="B3526"/>
          <cell r="C3526"/>
          <cell r="D3526"/>
        </row>
        <row r="3527">
          <cell r="A3527"/>
          <cell r="B3527"/>
          <cell r="C3527"/>
          <cell r="D3527"/>
        </row>
        <row r="3528">
          <cell r="A3528"/>
          <cell r="B3528"/>
          <cell r="C3528"/>
          <cell r="D3528"/>
        </row>
        <row r="3529">
          <cell r="A3529"/>
          <cell r="B3529"/>
          <cell r="C3529"/>
          <cell r="D3529"/>
        </row>
        <row r="3530">
          <cell r="A3530"/>
          <cell r="B3530"/>
          <cell r="C3530"/>
          <cell r="D3530"/>
        </row>
        <row r="3531">
          <cell r="A3531"/>
          <cell r="B3531"/>
          <cell r="C3531"/>
          <cell r="D3531"/>
        </row>
        <row r="3532">
          <cell r="A3532"/>
          <cell r="B3532"/>
          <cell r="C3532"/>
          <cell r="D3532"/>
        </row>
        <row r="3533">
          <cell r="A3533"/>
          <cell r="B3533"/>
          <cell r="C3533"/>
          <cell r="D3533"/>
        </row>
        <row r="3534">
          <cell r="A3534"/>
          <cell r="B3534"/>
          <cell r="C3534"/>
          <cell r="D3534"/>
        </row>
        <row r="3535">
          <cell r="A3535"/>
          <cell r="B3535"/>
          <cell r="C3535"/>
          <cell r="D3535"/>
        </row>
        <row r="3536">
          <cell r="A3536"/>
          <cell r="B3536"/>
          <cell r="C3536"/>
          <cell r="D3536"/>
        </row>
        <row r="3537">
          <cell r="A3537"/>
          <cell r="B3537"/>
          <cell r="C3537"/>
          <cell r="D3537"/>
        </row>
        <row r="3538">
          <cell r="A3538"/>
          <cell r="B3538"/>
          <cell r="C3538"/>
          <cell r="D3538"/>
        </row>
        <row r="3539">
          <cell r="A3539"/>
          <cell r="B3539"/>
          <cell r="C3539"/>
          <cell r="D3539"/>
        </row>
        <row r="3540">
          <cell r="A3540"/>
          <cell r="B3540"/>
          <cell r="C3540"/>
          <cell r="D3540"/>
        </row>
        <row r="3541">
          <cell r="A3541"/>
          <cell r="B3541"/>
          <cell r="C3541"/>
          <cell r="D3541"/>
        </row>
        <row r="3542">
          <cell r="A3542"/>
          <cell r="B3542"/>
          <cell r="C3542"/>
          <cell r="D3542"/>
        </row>
        <row r="3543">
          <cell r="A3543"/>
          <cell r="B3543"/>
          <cell r="C3543"/>
          <cell r="D3543"/>
        </row>
        <row r="3544">
          <cell r="A3544"/>
          <cell r="B3544"/>
          <cell r="C3544"/>
          <cell r="D3544"/>
        </row>
        <row r="3545">
          <cell r="A3545"/>
          <cell r="B3545"/>
          <cell r="C3545"/>
          <cell r="D3545"/>
        </row>
        <row r="3546">
          <cell r="A3546"/>
          <cell r="B3546"/>
          <cell r="C3546"/>
          <cell r="D3546"/>
        </row>
        <row r="3547">
          <cell r="A3547"/>
          <cell r="B3547"/>
          <cell r="C3547"/>
          <cell r="D3547"/>
        </row>
        <row r="3548">
          <cell r="A3548"/>
          <cell r="B3548"/>
          <cell r="C3548"/>
          <cell r="D3548"/>
        </row>
        <row r="3549">
          <cell r="A3549"/>
          <cell r="B3549"/>
          <cell r="C3549"/>
          <cell r="D3549"/>
        </row>
        <row r="3550">
          <cell r="A3550"/>
          <cell r="B3550"/>
          <cell r="C3550"/>
          <cell r="D3550"/>
        </row>
        <row r="3551">
          <cell r="A3551"/>
          <cell r="B3551"/>
          <cell r="C3551"/>
          <cell r="D3551"/>
        </row>
        <row r="3552">
          <cell r="A3552"/>
          <cell r="B3552"/>
          <cell r="C3552"/>
          <cell r="D3552"/>
        </row>
        <row r="3553">
          <cell r="A3553"/>
          <cell r="B3553"/>
          <cell r="C3553"/>
          <cell r="D3553"/>
        </row>
        <row r="3554">
          <cell r="A3554"/>
          <cell r="B3554"/>
          <cell r="C3554"/>
          <cell r="D3554"/>
        </row>
        <row r="3555">
          <cell r="A3555"/>
          <cell r="B3555"/>
          <cell r="C3555"/>
          <cell r="D3555"/>
        </row>
        <row r="3556">
          <cell r="A3556"/>
          <cell r="B3556"/>
          <cell r="C3556"/>
          <cell r="D3556"/>
        </row>
        <row r="3557">
          <cell r="A3557"/>
          <cell r="B3557"/>
          <cell r="C3557"/>
          <cell r="D3557"/>
        </row>
        <row r="3558">
          <cell r="A3558"/>
          <cell r="B3558"/>
          <cell r="C3558"/>
          <cell r="D3558"/>
        </row>
        <row r="3559">
          <cell r="A3559"/>
          <cell r="B3559"/>
          <cell r="C3559"/>
          <cell r="D3559"/>
        </row>
        <row r="3560">
          <cell r="A3560"/>
          <cell r="B3560"/>
          <cell r="C3560"/>
          <cell r="D3560"/>
        </row>
        <row r="3561">
          <cell r="A3561"/>
          <cell r="B3561"/>
          <cell r="C3561"/>
          <cell r="D3561"/>
        </row>
        <row r="3562">
          <cell r="A3562"/>
          <cell r="B3562"/>
          <cell r="C3562"/>
          <cell r="D3562"/>
        </row>
        <row r="3563">
          <cell r="A3563"/>
          <cell r="B3563"/>
          <cell r="C3563"/>
          <cell r="D3563"/>
        </row>
        <row r="3564">
          <cell r="A3564"/>
          <cell r="B3564"/>
          <cell r="C3564"/>
          <cell r="D3564"/>
        </row>
        <row r="3565">
          <cell r="A3565"/>
          <cell r="B3565"/>
          <cell r="C3565"/>
          <cell r="D3565"/>
        </row>
        <row r="3566">
          <cell r="A3566"/>
          <cell r="B3566"/>
          <cell r="C3566"/>
          <cell r="D3566"/>
        </row>
        <row r="3567">
          <cell r="A3567"/>
          <cell r="B3567"/>
          <cell r="C3567"/>
          <cell r="D3567"/>
        </row>
        <row r="3568">
          <cell r="A3568"/>
          <cell r="B3568"/>
          <cell r="C3568"/>
          <cell r="D3568"/>
        </row>
        <row r="3569">
          <cell r="A3569"/>
          <cell r="B3569"/>
          <cell r="C3569"/>
          <cell r="D3569"/>
        </row>
        <row r="3570">
          <cell r="A3570"/>
          <cell r="B3570"/>
          <cell r="C3570"/>
          <cell r="D3570"/>
        </row>
        <row r="3571">
          <cell r="A3571"/>
          <cell r="B3571"/>
          <cell r="C3571"/>
          <cell r="D3571"/>
        </row>
        <row r="3572">
          <cell r="A3572"/>
          <cell r="B3572"/>
          <cell r="C3572"/>
          <cell r="D3572"/>
        </row>
        <row r="3573">
          <cell r="A3573"/>
          <cell r="B3573"/>
          <cell r="C3573"/>
          <cell r="D3573"/>
        </row>
        <row r="3574">
          <cell r="A3574"/>
          <cell r="B3574"/>
          <cell r="C3574"/>
          <cell r="D3574"/>
        </row>
        <row r="3575">
          <cell r="A3575"/>
          <cell r="B3575"/>
          <cell r="C3575"/>
          <cell r="D3575"/>
        </row>
        <row r="3576">
          <cell r="A3576"/>
          <cell r="B3576"/>
          <cell r="C3576"/>
          <cell r="D3576"/>
        </row>
        <row r="3577">
          <cell r="A3577"/>
          <cell r="B3577"/>
          <cell r="C3577"/>
          <cell r="D3577"/>
        </row>
        <row r="3578">
          <cell r="A3578"/>
          <cell r="B3578"/>
          <cell r="C3578"/>
          <cell r="D3578"/>
        </row>
        <row r="3579">
          <cell r="A3579"/>
          <cell r="B3579"/>
          <cell r="C3579"/>
          <cell r="D3579"/>
        </row>
        <row r="3580">
          <cell r="A3580"/>
          <cell r="B3580"/>
          <cell r="C3580"/>
          <cell r="D3580"/>
        </row>
        <row r="3581">
          <cell r="A3581"/>
          <cell r="B3581"/>
          <cell r="C3581"/>
          <cell r="D3581"/>
        </row>
        <row r="3582">
          <cell r="A3582"/>
          <cell r="B3582"/>
          <cell r="C3582"/>
          <cell r="D3582"/>
        </row>
        <row r="3583">
          <cell r="A3583"/>
          <cell r="B3583"/>
          <cell r="C3583"/>
          <cell r="D3583"/>
        </row>
        <row r="3584">
          <cell r="A3584"/>
          <cell r="B3584"/>
          <cell r="C3584"/>
          <cell r="D3584"/>
        </row>
        <row r="3585">
          <cell r="A3585"/>
          <cell r="B3585"/>
          <cell r="C3585"/>
          <cell r="D3585"/>
        </row>
        <row r="3586">
          <cell r="A3586"/>
          <cell r="B3586"/>
          <cell r="C3586"/>
          <cell r="D3586"/>
        </row>
        <row r="3587">
          <cell r="A3587"/>
          <cell r="B3587"/>
          <cell r="C3587"/>
          <cell r="D3587"/>
        </row>
        <row r="3588">
          <cell r="A3588"/>
          <cell r="B3588"/>
          <cell r="C3588"/>
          <cell r="D3588"/>
        </row>
        <row r="3589">
          <cell r="A3589"/>
          <cell r="B3589"/>
          <cell r="C3589"/>
          <cell r="D3589"/>
        </row>
        <row r="3590">
          <cell r="A3590"/>
          <cell r="B3590"/>
          <cell r="C3590"/>
          <cell r="D3590"/>
        </row>
        <row r="3591">
          <cell r="A3591"/>
          <cell r="B3591"/>
          <cell r="C3591"/>
          <cell r="D3591"/>
        </row>
        <row r="3592">
          <cell r="A3592"/>
          <cell r="B3592"/>
          <cell r="C3592"/>
          <cell r="D3592"/>
        </row>
        <row r="3593">
          <cell r="A3593"/>
          <cell r="B3593"/>
          <cell r="C3593"/>
          <cell r="D3593"/>
        </row>
        <row r="3594">
          <cell r="A3594"/>
          <cell r="B3594"/>
          <cell r="C3594"/>
          <cell r="D3594"/>
        </row>
        <row r="3595">
          <cell r="A3595"/>
          <cell r="B3595"/>
          <cell r="C3595"/>
          <cell r="D3595"/>
        </row>
        <row r="3596">
          <cell r="A3596"/>
          <cell r="B3596"/>
          <cell r="C3596"/>
          <cell r="D3596"/>
        </row>
        <row r="3597">
          <cell r="A3597"/>
          <cell r="B3597"/>
          <cell r="C3597"/>
          <cell r="D3597"/>
        </row>
        <row r="3598">
          <cell r="A3598"/>
          <cell r="B3598"/>
          <cell r="C3598"/>
          <cell r="D3598"/>
        </row>
        <row r="3599">
          <cell r="A3599"/>
          <cell r="B3599"/>
          <cell r="C3599"/>
          <cell r="D3599"/>
        </row>
        <row r="3600">
          <cell r="A3600"/>
          <cell r="B3600"/>
          <cell r="C3600"/>
          <cell r="D3600"/>
        </row>
        <row r="3601">
          <cell r="A3601"/>
          <cell r="B3601"/>
          <cell r="C3601"/>
          <cell r="D3601"/>
        </row>
        <row r="3602">
          <cell r="A3602"/>
          <cell r="B3602"/>
          <cell r="C3602"/>
          <cell r="D3602"/>
        </row>
        <row r="3603">
          <cell r="A3603"/>
          <cell r="B3603"/>
          <cell r="C3603"/>
          <cell r="D3603"/>
        </row>
        <row r="3604">
          <cell r="A3604"/>
          <cell r="B3604"/>
          <cell r="C3604"/>
          <cell r="D3604"/>
        </row>
        <row r="3605">
          <cell r="A3605"/>
          <cell r="B3605"/>
          <cell r="C3605"/>
          <cell r="D3605"/>
        </row>
        <row r="3606">
          <cell r="A3606"/>
          <cell r="B3606"/>
          <cell r="C3606"/>
          <cell r="D3606"/>
        </row>
        <row r="3607">
          <cell r="A3607"/>
          <cell r="B3607"/>
          <cell r="C3607"/>
          <cell r="D3607"/>
        </row>
        <row r="3608">
          <cell r="A3608"/>
          <cell r="B3608"/>
          <cell r="C3608"/>
          <cell r="D3608"/>
        </row>
        <row r="3609">
          <cell r="A3609"/>
          <cell r="B3609"/>
          <cell r="C3609"/>
          <cell r="D3609"/>
        </row>
        <row r="3610">
          <cell r="A3610"/>
          <cell r="B3610"/>
          <cell r="C3610"/>
          <cell r="D3610"/>
        </row>
        <row r="3611">
          <cell r="A3611"/>
          <cell r="B3611"/>
          <cell r="C3611"/>
          <cell r="D3611"/>
        </row>
        <row r="3612">
          <cell r="A3612"/>
          <cell r="B3612"/>
          <cell r="C3612"/>
          <cell r="D3612"/>
        </row>
        <row r="3613">
          <cell r="A3613"/>
          <cell r="B3613"/>
          <cell r="C3613"/>
          <cell r="D3613"/>
        </row>
        <row r="3614">
          <cell r="A3614"/>
          <cell r="B3614"/>
          <cell r="C3614"/>
          <cell r="D3614"/>
        </row>
        <row r="3615">
          <cell r="A3615"/>
          <cell r="B3615"/>
          <cell r="C3615"/>
          <cell r="D3615"/>
        </row>
        <row r="3616">
          <cell r="A3616"/>
          <cell r="B3616"/>
          <cell r="C3616"/>
          <cell r="D3616"/>
        </row>
        <row r="3617">
          <cell r="A3617"/>
          <cell r="B3617"/>
          <cell r="C3617"/>
          <cell r="D3617"/>
        </row>
        <row r="3618">
          <cell r="A3618"/>
          <cell r="B3618"/>
          <cell r="C3618"/>
          <cell r="D3618"/>
        </row>
        <row r="3619">
          <cell r="A3619"/>
          <cell r="B3619"/>
          <cell r="C3619"/>
          <cell r="D3619"/>
        </row>
        <row r="3620">
          <cell r="A3620"/>
          <cell r="B3620"/>
          <cell r="C3620"/>
          <cell r="D3620"/>
        </row>
        <row r="3621">
          <cell r="A3621"/>
          <cell r="B3621"/>
          <cell r="C3621"/>
          <cell r="D3621"/>
        </row>
        <row r="3622">
          <cell r="A3622"/>
          <cell r="B3622"/>
          <cell r="C3622"/>
          <cell r="D3622"/>
        </row>
        <row r="3623">
          <cell r="A3623"/>
          <cell r="B3623"/>
          <cell r="C3623"/>
          <cell r="D3623"/>
        </row>
        <row r="3624">
          <cell r="A3624"/>
          <cell r="B3624"/>
          <cell r="C3624"/>
          <cell r="D3624"/>
        </row>
        <row r="3625">
          <cell r="A3625"/>
          <cell r="B3625"/>
          <cell r="C3625"/>
          <cell r="D3625"/>
        </row>
        <row r="3626">
          <cell r="A3626"/>
          <cell r="B3626"/>
          <cell r="C3626"/>
          <cell r="D3626"/>
        </row>
        <row r="3627">
          <cell r="A3627"/>
          <cell r="B3627"/>
          <cell r="C3627"/>
          <cell r="D3627"/>
        </row>
        <row r="3628">
          <cell r="A3628"/>
          <cell r="B3628"/>
          <cell r="C3628"/>
          <cell r="D3628"/>
        </row>
        <row r="3629">
          <cell r="A3629"/>
          <cell r="B3629"/>
          <cell r="C3629"/>
          <cell r="D3629"/>
        </row>
        <row r="3630">
          <cell r="A3630"/>
          <cell r="B3630"/>
          <cell r="C3630"/>
          <cell r="D3630"/>
        </row>
        <row r="3631">
          <cell r="A3631"/>
          <cell r="B3631"/>
          <cell r="C3631"/>
          <cell r="D3631"/>
        </row>
        <row r="3632">
          <cell r="A3632"/>
          <cell r="B3632"/>
          <cell r="C3632"/>
          <cell r="D3632"/>
        </row>
        <row r="3633">
          <cell r="A3633"/>
          <cell r="B3633"/>
          <cell r="C3633"/>
          <cell r="D3633"/>
        </row>
        <row r="3634">
          <cell r="A3634"/>
          <cell r="B3634"/>
          <cell r="C3634"/>
          <cell r="D3634"/>
        </row>
        <row r="3635">
          <cell r="A3635"/>
          <cell r="B3635"/>
          <cell r="C3635"/>
          <cell r="D3635"/>
        </row>
        <row r="3636">
          <cell r="A3636"/>
          <cell r="B3636"/>
          <cell r="C3636"/>
          <cell r="D3636"/>
        </row>
        <row r="3637">
          <cell r="A3637"/>
          <cell r="B3637"/>
          <cell r="C3637"/>
          <cell r="D3637"/>
        </row>
        <row r="3638">
          <cell r="A3638"/>
          <cell r="B3638"/>
          <cell r="C3638"/>
          <cell r="D3638"/>
        </row>
        <row r="3639">
          <cell r="A3639"/>
          <cell r="B3639"/>
          <cell r="C3639"/>
          <cell r="D3639"/>
        </row>
        <row r="3640">
          <cell r="A3640"/>
          <cell r="B3640"/>
          <cell r="C3640"/>
          <cell r="D3640"/>
        </row>
        <row r="3641">
          <cell r="A3641"/>
          <cell r="B3641"/>
          <cell r="C3641"/>
          <cell r="D3641"/>
        </row>
        <row r="3642">
          <cell r="A3642"/>
          <cell r="B3642"/>
          <cell r="C3642"/>
          <cell r="D3642"/>
        </row>
        <row r="3643">
          <cell r="A3643"/>
          <cell r="B3643"/>
          <cell r="C3643"/>
          <cell r="D3643"/>
        </row>
        <row r="3644">
          <cell r="A3644"/>
          <cell r="B3644"/>
          <cell r="C3644"/>
          <cell r="D3644"/>
        </row>
        <row r="3645">
          <cell r="A3645"/>
          <cell r="B3645"/>
          <cell r="C3645"/>
          <cell r="D3645"/>
        </row>
        <row r="3646">
          <cell r="A3646"/>
          <cell r="B3646"/>
          <cell r="C3646"/>
          <cell r="D3646"/>
        </row>
        <row r="3647">
          <cell r="A3647"/>
          <cell r="B3647"/>
          <cell r="C3647"/>
          <cell r="D3647"/>
        </row>
        <row r="3648">
          <cell r="A3648"/>
          <cell r="B3648"/>
          <cell r="C3648"/>
          <cell r="D3648"/>
        </row>
        <row r="3649">
          <cell r="A3649"/>
          <cell r="B3649"/>
          <cell r="C3649"/>
          <cell r="D3649"/>
        </row>
        <row r="3650">
          <cell r="A3650"/>
          <cell r="B3650"/>
          <cell r="C3650"/>
          <cell r="D3650"/>
        </row>
        <row r="3651">
          <cell r="A3651"/>
          <cell r="B3651"/>
          <cell r="C3651"/>
          <cell r="D3651"/>
        </row>
        <row r="3652">
          <cell r="A3652"/>
          <cell r="B3652"/>
          <cell r="C3652"/>
          <cell r="D3652"/>
        </row>
        <row r="3653">
          <cell r="A3653"/>
          <cell r="B3653"/>
          <cell r="C3653"/>
          <cell r="D3653"/>
        </row>
        <row r="3654">
          <cell r="A3654"/>
          <cell r="B3654"/>
          <cell r="C3654"/>
          <cell r="D3654"/>
        </row>
        <row r="3655">
          <cell r="A3655"/>
          <cell r="B3655"/>
          <cell r="C3655"/>
          <cell r="D3655"/>
        </row>
        <row r="3656">
          <cell r="A3656"/>
          <cell r="B3656"/>
          <cell r="C3656"/>
          <cell r="D3656"/>
        </row>
        <row r="3657">
          <cell r="A3657"/>
          <cell r="B3657"/>
          <cell r="C3657"/>
          <cell r="D3657"/>
        </row>
        <row r="3658">
          <cell r="A3658"/>
          <cell r="B3658"/>
          <cell r="C3658"/>
          <cell r="D3658"/>
        </row>
        <row r="3659">
          <cell r="A3659"/>
          <cell r="B3659"/>
          <cell r="C3659"/>
          <cell r="D3659"/>
        </row>
        <row r="3660">
          <cell r="A3660"/>
          <cell r="B3660"/>
          <cell r="C3660"/>
          <cell r="D3660"/>
        </row>
        <row r="3661">
          <cell r="A3661"/>
          <cell r="B3661"/>
          <cell r="C3661"/>
          <cell r="D3661"/>
        </row>
        <row r="3662">
          <cell r="A3662"/>
          <cell r="B3662"/>
          <cell r="C3662"/>
          <cell r="D3662"/>
        </row>
        <row r="3663">
          <cell r="A3663"/>
          <cell r="B3663"/>
          <cell r="C3663"/>
          <cell r="D3663"/>
        </row>
        <row r="3664">
          <cell r="A3664"/>
          <cell r="B3664"/>
          <cell r="C3664"/>
          <cell r="D3664"/>
        </row>
        <row r="3665">
          <cell r="A3665"/>
          <cell r="B3665"/>
          <cell r="C3665"/>
          <cell r="D3665"/>
        </row>
        <row r="3666">
          <cell r="A3666"/>
          <cell r="B3666"/>
          <cell r="C3666"/>
          <cell r="D3666"/>
        </row>
        <row r="3667">
          <cell r="A3667"/>
          <cell r="B3667"/>
          <cell r="C3667"/>
          <cell r="D3667"/>
        </row>
        <row r="3668">
          <cell r="A3668"/>
          <cell r="B3668"/>
          <cell r="C3668"/>
          <cell r="D3668"/>
        </row>
        <row r="3669">
          <cell r="A3669"/>
          <cell r="B3669"/>
          <cell r="C3669"/>
          <cell r="D3669"/>
        </row>
        <row r="3670">
          <cell r="A3670"/>
          <cell r="B3670"/>
          <cell r="C3670"/>
          <cell r="D3670"/>
        </row>
        <row r="3671">
          <cell r="A3671"/>
          <cell r="B3671"/>
          <cell r="C3671"/>
          <cell r="D3671"/>
        </row>
        <row r="3672">
          <cell r="A3672"/>
          <cell r="B3672"/>
          <cell r="C3672"/>
          <cell r="D3672"/>
        </row>
        <row r="3673">
          <cell r="A3673"/>
          <cell r="B3673"/>
          <cell r="C3673"/>
          <cell r="D3673"/>
        </row>
        <row r="3674">
          <cell r="A3674"/>
          <cell r="B3674"/>
          <cell r="C3674"/>
          <cell r="D3674"/>
        </row>
        <row r="3675">
          <cell r="A3675"/>
          <cell r="B3675"/>
          <cell r="C3675"/>
          <cell r="D3675"/>
        </row>
        <row r="3676">
          <cell r="A3676"/>
          <cell r="B3676"/>
          <cell r="C3676"/>
          <cell r="D3676"/>
        </row>
        <row r="3677">
          <cell r="A3677"/>
          <cell r="B3677"/>
          <cell r="C3677"/>
          <cell r="D3677"/>
        </row>
        <row r="3678">
          <cell r="A3678"/>
          <cell r="B3678"/>
          <cell r="C3678"/>
          <cell r="D3678"/>
        </row>
        <row r="3679">
          <cell r="A3679"/>
          <cell r="B3679"/>
          <cell r="C3679"/>
          <cell r="D3679"/>
        </row>
        <row r="3680">
          <cell r="A3680"/>
          <cell r="B3680"/>
          <cell r="C3680"/>
          <cell r="D3680"/>
        </row>
        <row r="3681">
          <cell r="A3681"/>
          <cell r="B3681"/>
          <cell r="C3681"/>
          <cell r="D3681"/>
        </row>
        <row r="3682">
          <cell r="A3682"/>
          <cell r="B3682"/>
          <cell r="C3682"/>
          <cell r="D3682"/>
        </row>
        <row r="3683">
          <cell r="A3683"/>
          <cell r="B3683"/>
          <cell r="C3683"/>
          <cell r="D3683"/>
        </row>
        <row r="3684">
          <cell r="A3684"/>
          <cell r="B3684"/>
          <cell r="C3684"/>
          <cell r="D3684"/>
        </row>
        <row r="3685">
          <cell r="A3685"/>
          <cell r="B3685"/>
          <cell r="C3685"/>
          <cell r="D3685"/>
        </row>
        <row r="3686">
          <cell r="A3686"/>
          <cell r="B3686"/>
          <cell r="C3686"/>
          <cell r="D3686"/>
        </row>
        <row r="3687">
          <cell r="A3687"/>
          <cell r="B3687"/>
          <cell r="C3687"/>
          <cell r="D3687"/>
        </row>
        <row r="3688">
          <cell r="A3688"/>
          <cell r="B3688"/>
          <cell r="C3688"/>
          <cell r="D3688"/>
        </row>
        <row r="3689">
          <cell r="A3689"/>
          <cell r="B3689"/>
          <cell r="C3689"/>
          <cell r="D3689"/>
        </row>
        <row r="3690">
          <cell r="A3690"/>
          <cell r="B3690"/>
          <cell r="C3690"/>
          <cell r="D3690"/>
        </row>
        <row r="3691">
          <cell r="A3691"/>
          <cell r="B3691"/>
          <cell r="C3691"/>
          <cell r="D3691"/>
        </row>
        <row r="3692">
          <cell r="A3692"/>
          <cell r="B3692"/>
          <cell r="C3692"/>
          <cell r="D3692"/>
        </row>
        <row r="3693">
          <cell r="A3693"/>
          <cell r="B3693"/>
          <cell r="C3693"/>
          <cell r="D3693"/>
        </row>
        <row r="3694">
          <cell r="A3694"/>
          <cell r="B3694"/>
          <cell r="C3694"/>
          <cell r="D3694"/>
        </row>
        <row r="3695">
          <cell r="A3695"/>
          <cell r="B3695"/>
          <cell r="C3695"/>
          <cell r="D3695"/>
        </row>
        <row r="3696">
          <cell r="A3696"/>
          <cell r="B3696"/>
          <cell r="C3696"/>
          <cell r="D3696"/>
        </row>
        <row r="3697">
          <cell r="A3697"/>
          <cell r="B3697"/>
          <cell r="C3697"/>
          <cell r="D3697"/>
        </row>
        <row r="3698">
          <cell r="A3698"/>
          <cell r="B3698"/>
          <cell r="C3698"/>
          <cell r="D3698"/>
        </row>
        <row r="3699">
          <cell r="A3699"/>
          <cell r="B3699"/>
          <cell r="C3699"/>
          <cell r="D3699"/>
        </row>
        <row r="3700">
          <cell r="A3700"/>
          <cell r="B3700"/>
          <cell r="C3700"/>
          <cell r="D3700"/>
        </row>
        <row r="3701">
          <cell r="A3701"/>
          <cell r="B3701"/>
          <cell r="C3701"/>
          <cell r="D3701"/>
        </row>
        <row r="3702">
          <cell r="A3702"/>
          <cell r="B3702"/>
          <cell r="C3702"/>
          <cell r="D3702"/>
        </row>
        <row r="3703">
          <cell r="A3703"/>
          <cell r="B3703"/>
          <cell r="C3703"/>
          <cell r="D3703"/>
        </row>
        <row r="3704">
          <cell r="A3704"/>
          <cell r="B3704"/>
          <cell r="C3704"/>
          <cell r="D3704"/>
        </row>
        <row r="3705">
          <cell r="A3705"/>
          <cell r="B3705"/>
          <cell r="C3705"/>
          <cell r="D3705"/>
        </row>
        <row r="3706">
          <cell r="A3706"/>
          <cell r="B3706"/>
          <cell r="C3706"/>
          <cell r="D3706"/>
        </row>
        <row r="3707">
          <cell r="A3707"/>
          <cell r="B3707"/>
          <cell r="C3707"/>
          <cell r="D3707"/>
        </row>
        <row r="3708">
          <cell r="A3708"/>
          <cell r="B3708"/>
          <cell r="C3708"/>
          <cell r="D3708"/>
        </row>
        <row r="3709">
          <cell r="A3709"/>
          <cell r="B3709"/>
          <cell r="C3709"/>
          <cell r="D3709"/>
        </row>
        <row r="3710">
          <cell r="A3710"/>
          <cell r="B3710"/>
          <cell r="C3710"/>
          <cell r="D3710"/>
        </row>
        <row r="3711">
          <cell r="A3711"/>
          <cell r="B3711"/>
          <cell r="C3711"/>
          <cell r="D3711"/>
        </row>
        <row r="3712">
          <cell r="A3712"/>
          <cell r="B3712"/>
          <cell r="C3712"/>
          <cell r="D3712"/>
        </row>
        <row r="3713">
          <cell r="A3713"/>
          <cell r="B3713"/>
          <cell r="C3713"/>
          <cell r="D3713"/>
        </row>
        <row r="3714">
          <cell r="A3714"/>
          <cell r="B3714"/>
          <cell r="C3714"/>
          <cell r="D3714"/>
        </row>
        <row r="3715">
          <cell r="A3715"/>
          <cell r="B3715"/>
          <cell r="C3715"/>
          <cell r="D3715"/>
        </row>
        <row r="3716">
          <cell r="A3716"/>
          <cell r="B3716"/>
          <cell r="C3716"/>
          <cell r="D3716"/>
        </row>
        <row r="3717">
          <cell r="A3717"/>
          <cell r="B3717"/>
          <cell r="C3717"/>
          <cell r="D3717"/>
        </row>
        <row r="3718">
          <cell r="A3718"/>
          <cell r="B3718"/>
          <cell r="C3718"/>
          <cell r="D3718"/>
        </row>
        <row r="3719">
          <cell r="A3719"/>
          <cell r="B3719"/>
          <cell r="C3719"/>
          <cell r="D3719"/>
        </row>
        <row r="3720">
          <cell r="A3720"/>
          <cell r="B3720"/>
          <cell r="C3720"/>
          <cell r="D3720"/>
        </row>
        <row r="3721">
          <cell r="A3721"/>
          <cell r="B3721"/>
          <cell r="C3721"/>
          <cell r="D3721"/>
        </row>
        <row r="3722">
          <cell r="A3722"/>
          <cell r="B3722"/>
          <cell r="C3722"/>
          <cell r="D3722"/>
        </row>
        <row r="3723">
          <cell r="A3723"/>
          <cell r="B3723"/>
          <cell r="C3723"/>
          <cell r="D3723"/>
        </row>
        <row r="3724">
          <cell r="A3724"/>
          <cell r="B3724"/>
          <cell r="C3724"/>
          <cell r="D3724"/>
        </row>
        <row r="3725">
          <cell r="A3725"/>
          <cell r="B3725"/>
          <cell r="C3725"/>
          <cell r="D3725"/>
        </row>
        <row r="3726">
          <cell r="A3726"/>
          <cell r="B3726"/>
          <cell r="C3726"/>
          <cell r="D3726"/>
        </row>
        <row r="3727">
          <cell r="A3727"/>
          <cell r="B3727"/>
          <cell r="C3727"/>
          <cell r="D3727"/>
        </row>
        <row r="3728">
          <cell r="A3728"/>
          <cell r="B3728"/>
          <cell r="C3728"/>
          <cell r="D3728"/>
        </row>
        <row r="3729">
          <cell r="A3729"/>
          <cell r="B3729"/>
          <cell r="C3729"/>
          <cell r="D3729"/>
        </row>
        <row r="3730">
          <cell r="A3730"/>
          <cell r="B3730"/>
          <cell r="C3730"/>
          <cell r="D3730"/>
        </row>
        <row r="3731">
          <cell r="A3731"/>
          <cell r="B3731"/>
          <cell r="C3731"/>
          <cell r="D3731"/>
        </row>
        <row r="3732">
          <cell r="A3732"/>
          <cell r="B3732"/>
          <cell r="C3732"/>
          <cell r="D3732"/>
        </row>
        <row r="3733">
          <cell r="A3733"/>
          <cell r="B3733"/>
          <cell r="C3733"/>
          <cell r="D3733"/>
        </row>
        <row r="3734">
          <cell r="A3734"/>
          <cell r="B3734"/>
          <cell r="C3734"/>
          <cell r="D3734"/>
        </row>
        <row r="3735">
          <cell r="A3735"/>
          <cell r="B3735"/>
          <cell r="C3735"/>
          <cell r="D3735"/>
        </row>
        <row r="3736">
          <cell r="A3736"/>
          <cell r="B3736"/>
          <cell r="C3736"/>
          <cell r="D3736"/>
        </row>
        <row r="3737">
          <cell r="A3737"/>
          <cell r="B3737"/>
          <cell r="C3737"/>
          <cell r="D3737"/>
        </row>
        <row r="3738">
          <cell r="A3738"/>
          <cell r="B3738"/>
          <cell r="C3738"/>
          <cell r="D3738"/>
        </row>
        <row r="3739">
          <cell r="A3739"/>
          <cell r="B3739"/>
          <cell r="C3739"/>
          <cell r="D3739"/>
        </row>
        <row r="3740">
          <cell r="A3740"/>
          <cell r="B3740"/>
          <cell r="C3740"/>
          <cell r="D3740"/>
        </row>
        <row r="3741">
          <cell r="A3741"/>
          <cell r="B3741"/>
          <cell r="C3741"/>
          <cell r="D3741"/>
        </row>
        <row r="3742">
          <cell r="A3742"/>
          <cell r="B3742"/>
          <cell r="C3742"/>
          <cell r="D3742"/>
        </row>
        <row r="3743">
          <cell r="A3743"/>
          <cell r="B3743"/>
          <cell r="C3743"/>
          <cell r="D3743"/>
        </row>
        <row r="3744">
          <cell r="A3744"/>
          <cell r="B3744"/>
          <cell r="C3744"/>
          <cell r="D3744"/>
        </row>
        <row r="3745">
          <cell r="A3745"/>
          <cell r="B3745"/>
          <cell r="C3745"/>
          <cell r="D3745"/>
        </row>
        <row r="3746">
          <cell r="A3746"/>
          <cell r="B3746"/>
          <cell r="C3746"/>
          <cell r="D3746"/>
        </row>
        <row r="3747">
          <cell r="A3747"/>
          <cell r="B3747"/>
          <cell r="C3747"/>
          <cell r="D3747"/>
        </row>
        <row r="3748">
          <cell r="A3748"/>
          <cell r="B3748"/>
          <cell r="C3748"/>
          <cell r="D3748"/>
        </row>
        <row r="3749">
          <cell r="A3749"/>
          <cell r="B3749"/>
          <cell r="C3749"/>
          <cell r="D3749"/>
        </row>
        <row r="3750">
          <cell r="A3750"/>
          <cell r="B3750"/>
          <cell r="C3750"/>
          <cell r="D3750"/>
        </row>
        <row r="3751">
          <cell r="A3751"/>
          <cell r="B3751"/>
          <cell r="C3751"/>
          <cell r="D3751"/>
        </row>
        <row r="3752">
          <cell r="A3752"/>
          <cell r="B3752"/>
          <cell r="C3752"/>
          <cell r="D3752"/>
        </row>
        <row r="3753">
          <cell r="A3753"/>
          <cell r="B3753"/>
          <cell r="C3753"/>
          <cell r="D3753"/>
        </row>
        <row r="3754">
          <cell r="A3754"/>
          <cell r="B3754"/>
          <cell r="C3754"/>
          <cell r="D3754"/>
        </row>
        <row r="3755">
          <cell r="A3755"/>
          <cell r="B3755"/>
          <cell r="C3755"/>
          <cell r="D3755"/>
        </row>
        <row r="3756">
          <cell r="A3756"/>
          <cell r="B3756"/>
          <cell r="C3756"/>
          <cell r="D3756"/>
        </row>
        <row r="3757">
          <cell r="A3757"/>
          <cell r="B3757"/>
          <cell r="C3757"/>
          <cell r="D3757"/>
        </row>
        <row r="3758">
          <cell r="A3758"/>
          <cell r="B3758"/>
          <cell r="C3758"/>
          <cell r="D3758"/>
        </row>
        <row r="3759">
          <cell r="A3759"/>
          <cell r="B3759"/>
          <cell r="C3759"/>
          <cell r="D3759"/>
        </row>
        <row r="3760">
          <cell r="A3760"/>
          <cell r="B3760"/>
          <cell r="C3760"/>
          <cell r="D3760"/>
        </row>
        <row r="3761">
          <cell r="A3761"/>
          <cell r="B3761"/>
          <cell r="C3761"/>
          <cell r="D3761"/>
        </row>
        <row r="3762">
          <cell r="A3762"/>
          <cell r="B3762"/>
          <cell r="C3762"/>
          <cell r="D3762"/>
        </row>
        <row r="3763">
          <cell r="A3763"/>
          <cell r="B3763"/>
          <cell r="C3763"/>
          <cell r="D3763"/>
        </row>
        <row r="3764">
          <cell r="A3764"/>
          <cell r="B3764"/>
          <cell r="C3764"/>
          <cell r="D3764"/>
        </row>
        <row r="3765">
          <cell r="A3765"/>
          <cell r="B3765"/>
          <cell r="C3765"/>
          <cell r="D3765"/>
        </row>
        <row r="3766">
          <cell r="A3766"/>
          <cell r="B3766"/>
          <cell r="C3766"/>
          <cell r="D3766"/>
        </row>
        <row r="3767">
          <cell r="A3767"/>
          <cell r="B3767"/>
          <cell r="C3767"/>
          <cell r="D3767"/>
        </row>
        <row r="3768">
          <cell r="A3768"/>
          <cell r="B3768"/>
          <cell r="C3768"/>
          <cell r="D3768"/>
        </row>
        <row r="3769">
          <cell r="A3769"/>
          <cell r="B3769"/>
          <cell r="C3769"/>
          <cell r="D3769"/>
        </row>
        <row r="3770">
          <cell r="A3770"/>
          <cell r="B3770"/>
          <cell r="C3770"/>
          <cell r="D3770"/>
        </row>
        <row r="3771">
          <cell r="A3771"/>
          <cell r="B3771"/>
          <cell r="C3771"/>
          <cell r="D3771"/>
        </row>
        <row r="3772">
          <cell r="A3772"/>
          <cell r="B3772"/>
          <cell r="C3772"/>
          <cell r="D3772"/>
        </row>
        <row r="3773">
          <cell r="A3773"/>
          <cell r="B3773"/>
          <cell r="C3773"/>
          <cell r="D3773"/>
        </row>
        <row r="3774">
          <cell r="A3774"/>
          <cell r="B3774"/>
          <cell r="C3774"/>
          <cell r="D3774"/>
        </row>
        <row r="3775">
          <cell r="A3775"/>
          <cell r="B3775"/>
          <cell r="C3775"/>
          <cell r="D3775"/>
        </row>
        <row r="3776">
          <cell r="A3776"/>
          <cell r="B3776"/>
          <cell r="C3776"/>
          <cell r="D3776"/>
        </row>
        <row r="3777">
          <cell r="A3777"/>
          <cell r="B3777"/>
          <cell r="C3777"/>
          <cell r="D3777"/>
        </row>
        <row r="3778">
          <cell r="A3778"/>
          <cell r="B3778"/>
          <cell r="C3778"/>
          <cell r="D3778"/>
        </row>
        <row r="3779">
          <cell r="A3779"/>
          <cell r="B3779"/>
          <cell r="C3779"/>
          <cell r="D3779"/>
        </row>
        <row r="3780">
          <cell r="A3780"/>
          <cell r="B3780"/>
          <cell r="C3780"/>
          <cell r="D3780"/>
        </row>
        <row r="3781">
          <cell r="A3781"/>
          <cell r="B3781"/>
          <cell r="C3781"/>
          <cell r="D3781"/>
        </row>
        <row r="3782">
          <cell r="A3782"/>
          <cell r="B3782"/>
          <cell r="C3782"/>
          <cell r="D3782"/>
        </row>
        <row r="3783">
          <cell r="A3783"/>
          <cell r="B3783"/>
          <cell r="C3783"/>
          <cell r="D3783"/>
        </row>
        <row r="3784">
          <cell r="A3784"/>
          <cell r="B3784"/>
          <cell r="C3784"/>
          <cell r="D3784"/>
        </row>
        <row r="3785">
          <cell r="A3785"/>
          <cell r="B3785"/>
          <cell r="C3785"/>
          <cell r="D3785"/>
        </row>
        <row r="3786">
          <cell r="A3786"/>
          <cell r="B3786"/>
          <cell r="C3786"/>
          <cell r="D3786"/>
        </row>
        <row r="3787">
          <cell r="A3787"/>
          <cell r="B3787"/>
          <cell r="C3787"/>
          <cell r="D3787"/>
        </row>
        <row r="3788">
          <cell r="A3788"/>
          <cell r="B3788"/>
          <cell r="C3788"/>
          <cell r="D3788"/>
        </row>
        <row r="3789">
          <cell r="A3789"/>
          <cell r="B3789"/>
          <cell r="C3789"/>
          <cell r="D3789"/>
        </row>
        <row r="3790">
          <cell r="A3790"/>
          <cell r="B3790"/>
          <cell r="C3790"/>
          <cell r="D3790"/>
        </row>
        <row r="3791">
          <cell r="A3791"/>
          <cell r="B3791"/>
          <cell r="C3791"/>
          <cell r="D3791"/>
        </row>
        <row r="3792">
          <cell r="A3792"/>
          <cell r="B3792"/>
          <cell r="C3792"/>
          <cell r="D3792"/>
        </row>
        <row r="3793">
          <cell r="A3793"/>
          <cell r="B3793"/>
          <cell r="C3793"/>
          <cell r="D3793"/>
        </row>
        <row r="3794">
          <cell r="A3794"/>
          <cell r="B3794"/>
          <cell r="C3794"/>
          <cell r="D3794"/>
        </row>
        <row r="3795">
          <cell r="A3795"/>
          <cell r="B3795"/>
          <cell r="C3795"/>
          <cell r="D3795"/>
        </row>
        <row r="3796">
          <cell r="A3796"/>
          <cell r="B3796"/>
          <cell r="C3796"/>
          <cell r="D3796"/>
        </row>
        <row r="3797">
          <cell r="A3797"/>
          <cell r="B3797"/>
          <cell r="C3797"/>
          <cell r="D3797"/>
        </row>
        <row r="3798">
          <cell r="A3798"/>
          <cell r="B3798"/>
          <cell r="C3798"/>
          <cell r="D3798"/>
        </row>
        <row r="3799">
          <cell r="A3799"/>
          <cell r="B3799"/>
          <cell r="C3799"/>
          <cell r="D3799"/>
        </row>
        <row r="3800">
          <cell r="A3800"/>
          <cell r="B3800"/>
          <cell r="C3800"/>
          <cell r="D3800"/>
        </row>
        <row r="3801">
          <cell r="A3801"/>
          <cell r="B3801"/>
          <cell r="C3801"/>
          <cell r="D3801"/>
        </row>
        <row r="3802">
          <cell r="A3802"/>
          <cell r="B3802"/>
          <cell r="C3802"/>
          <cell r="D3802"/>
        </row>
        <row r="3803">
          <cell r="A3803"/>
          <cell r="B3803"/>
          <cell r="C3803"/>
          <cell r="D3803"/>
        </row>
        <row r="3804">
          <cell r="A3804"/>
          <cell r="B3804"/>
          <cell r="C3804"/>
          <cell r="D3804"/>
        </row>
        <row r="3805">
          <cell r="A3805"/>
          <cell r="B3805"/>
          <cell r="C3805"/>
          <cell r="D3805"/>
        </row>
        <row r="3806">
          <cell r="A3806"/>
          <cell r="B3806"/>
          <cell r="C3806"/>
          <cell r="D3806"/>
        </row>
        <row r="3807">
          <cell r="A3807"/>
          <cell r="B3807"/>
          <cell r="C3807"/>
          <cell r="D3807"/>
        </row>
        <row r="3808">
          <cell r="A3808"/>
          <cell r="B3808"/>
          <cell r="C3808"/>
          <cell r="D3808"/>
        </row>
        <row r="3809">
          <cell r="A3809"/>
          <cell r="B3809"/>
          <cell r="C3809"/>
          <cell r="D3809"/>
        </row>
        <row r="3810">
          <cell r="A3810"/>
          <cell r="B3810"/>
          <cell r="C3810"/>
          <cell r="D3810"/>
        </row>
        <row r="3811">
          <cell r="A3811"/>
          <cell r="B3811"/>
          <cell r="C3811"/>
          <cell r="D3811"/>
        </row>
        <row r="3812">
          <cell r="A3812"/>
          <cell r="B3812"/>
          <cell r="C3812"/>
          <cell r="D3812"/>
        </row>
        <row r="3813">
          <cell r="A3813"/>
          <cell r="B3813"/>
          <cell r="C3813"/>
          <cell r="D3813"/>
        </row>
        <row r="3814">
          <cell r="A3814"/>
          <cell r="B3814"/>
          <cell r="C3814"/>
          <cell r="D3814"/>
        </row>
        <row r="3815">
          <cell r="A3815"/>
          <cell r="B3815"/>
          <cell r="C3815"/>
          <cell r="D3815"/>
        </row>
        <row r="3816">
          <cell r="A3816"/>
          <cell r="B3816"/>
          <cell r="C3816"/>
          <cell r="D3816"/>
        </row>
        <row r="3817">
          <cell r="A3817"/>
          <cell r="B3817"/>
          <cell r="C3817"/>
          <cell r="D3817"/>
        </row>
        <row r="3818">
          <cell r="A3818"/>
          <cell r="B3818"/>
          <cell r="C3818"/>
          <cell r="D3818"/>
        </row>
        <row r="3819">
          <cell r="A3819"/>
          <cell r="B3819"/>
          <cell r="C3819"/>
          <cell r="D3819"/>
        </row>
        <row r="3820">
          <cell r="A3820"/>
          <cell r="B3820"/>
          <cell r="C3820"/>
          <cell r="D3820"/>
        </row>
        <row r="3821">
          <cell r="A3821"/>
          <cell r="B3821"/>
          <cell r="C3821"/>
          <cell r="D3821"/>
        </row>
        <row r="3822">
          <cell r="A3822"/>
          <cell r="B3822"/>
          <cell r="C3822"/>
          <cell r="D3822"/>
        </row>
        <row r="3823">
          <cell r="A3823"/>
          <cell r="B3823"/>
          <cell r="C3823"/>
          <cell r="D3823"/>
        </row>
        <row r="3824">
          <cell r="A3824"/>
          <cell r="B3824"/>
          <cell r="C3824"/>
          <cell r="D3824"/>
        </row>
        <row r="3825">
          <cell r="A3825"/>
          <cell r="B3825"/>
          <cell r="C3825"/>
          <cell r="D3825"/>
        </row>
        <row r="3826">
          <cell r="A3826"/>
          <cell r="B3826"/>
          <cell r="C3826"/>
          <cell r="D3826"/>
        </row>
        <row r="3827">
          <cell r="A3827"/>
          <cell r="B3827"/>
          <cell r="C3827"/>
          <cell r="D3827"/>
        </row>
        <row r="3828">
          <cell r="A3828"/>
          <cell r="B3828"/>
          <cell r="C3828"/>
          <cell r="D3828"/>
        </row>
        <row r="3829">
          <cell r="A3829"/>
          <cell r="B3829"/>
          <cell r="C3829"/>
          <cell r="D3829"/>
        </row>
        <row r="3830">
          <cell r="A3830"/>
          <cell r="B3830"/>
          <cell r="C3830"/>
          <cell r="D3830"/>
        </row>
        <row r="3831">
          <cell r="A3831"/>
          <cell r="B3831"/>
          <cell r="C3831"/>
          <cell r="D3831"/>
        </row>
        <row r="3832">
          <cell r="A3832"/>
          <cell r="B3832"/>
          <cell r="C3832"/>
          <cell r="D3832"/>
        </row>
        <row r="3833">
          <cell r="A3833"/>
          <cell r="B3833"/>
          <cell r="C3833"/>
          <cell r="D3833"/>
        </row>
        <row r="3834">
          <cell r="A3834"/>
          <cell r="B3834"/>
          <cell r="C3834"/>
          <cell r="D3834"/>
        </row>
        <row r="3835">
          <cell r="A3835"/>
          <cell r="B3835"/>
          <cell r="C3835"/>
          <cell r="D3835"/>
        </row>
        <row r="3836">
          <cell r="A3836"/>
          <cell r="B3836"/>
          <cell r="C3836"/>
          <cell r="D3836"/>
        </row>
        <row r="3837">
          <cell r="A3837"/>
          <cell r="B3837"/>
          <cell r="C3837"/>
          <cell r="D3837"/>
        </row>
        <row r="3838">
          <cell r="A3838"/>
          <cell r="B3838"/>
          <cell r="C3838"/>
          <cell r="D3838"/>
        </row>
        <row r="3839">
          <cell r="A3839"/>
          <cell r="B3839"/>
          <cell r="C3839"/>
          <cell r="D3839"/>
        </row>
        <row r="3840">
          <cell r="A3840"/>
          <cell r="B3840"/>
          <cell r="C3840"/>
          <cell r="D3840"/>
        </row>
        <row r="3841">
          <cell r="A3841"/>
          <cell r="B3841"/>
          <cell r="C3841"/>
          <cell r="D3841"/>
        </row>
        <row r="3842">
          <cell r="A3842"/>
          <cell r="B3842"/>
          <cell r="C3842"/>
          <cell r="D3842"/>
        </row>
        <row r="3843">
          <cell r="A3843"/>
          <cell r="B3843"/>
          <cell r="C3843"/>
          <cell r="D3843"/>
        </row>
        <row r="3844">
          <cell r="A3844"/>
          <cell r="B3844"/>
          <cell r="C3844"/>
          <cell r="D3844"/>
        </row>
        <row r="3845">
          <cell r="A3845"/>
          <cell r="B3845"/>
          <cell r="C3845"/>
          <cell r="D3845"/>
        </row>
        <row r="3846">
          <cell r="A3846"/>
          <cell r="B3846"/>
          <cell r="C3846"/>
          <cell r="D3846"/>
        </row>
        <row r="3847">
          <cell r="A3847"/>
          <cell r="B3847"/>
          <cell r="C3847"/>
          <cell r="D3847"/>
        </row>
        <row r="3848">
          <cell r="A3848"/>
          <cell r="B3848"/>
          <cell r="C3848"/>
          <cell r="D3848"/>
        </row>
        <row r="3849">
          <cell r="A3849"/>
          <cell r="B3849"/>
          <cell r="C3849"/>
          <cell r="D3849"/>
        </row>
        <row r="3850">
          <cell r="A3850"/>
          <cell r="B3850"/>
          <cell r="C3850"/>
          <cell r="D3850"/>
        </row>
        <row r="3851">
          <cell r="A3851"/>
          <cell r="B3851"/>
          <cell r="C3851"/>
          <cell r="D3851"/>
        </row>
        <row r="3852">
          <cell r="A3852"/>
          <cell r="B3852"/>
          <cell r="C3852"/>
          <cell r="D3852"/>
        </row>
        <row r="3853">
          <cell r="A3853"/>
          <cell r="B3853"/>
          <cell r="C3853"/>
          <cell r="D3853"/>
        </row>
        <row r="3854">
          <cell r="A3854"/>
          <cell r="B3854"/>
          <cell r="C3854"/>
          <cell r="D3854"/>
        </row>
        <row r="3855">
          <cell r="A3855"/>
          <cell r="B3855"/>
          <cell r="C3855"/>
          <cell r="D3855"/>
        </row>
        <row r="3856">
          <cell r="A3856"/>
          <cell r="B3856"/>
          <cell r="C3856"/>
          <cell r="D3856"/>
        </row>
        <row r="3857">
          <cell r="A3857"/>
          <cell r="B3857"/>
          <cell r="C3857"/>
          <cell r="D3857"/>
        </row>
        <row r="3858">
          <cell r="A3858"/>
          <cell r="B3858"/>
          <cell r="C3858"/>
          <cell r="D3858"/>
        </row>
        <row r="3859">
          <cell r="A3859"/>
          <cell r="B3859"/>
          <cell r="C3859"/>
          <cell r="D3859"/>
        </row>
        <row r="3860">
          <cell r="A3860"/>
          <cell r="B3860"/>
          <cell r="C3860"/>
          <cell r="D3860"/>
        </row>
        <row r="3861">
          <cell r="A3861"/>
          <cell r="B3861"/>
          <cell r="C3861"/>
          <cell r="D3861"/>
        </row>
        <row r="3862">
          <cell r="A3862"/>
          <cell r="B3862"/>
          <cell r="C3862"/>
          <cell r="D3862"/>
        </row>
        <row r="3863">
          <cell r="A3863"/>
          <cell r="B3863"/>
          <cell r="C3863"/>
          <cell r="D3863"/>
        </row>
        <row r="3864">
          <cell r="A3864"/>
          <cell r="B3864"/>
          <cell r="C3864"/>
          <cell r="D3864"/>
        </row>
        <row r="3865">
          <cell r="A3865"/>
          <cell r="B3865"/>
          <cell r="C3865"/>
          <cell r="D3865"/>
        </row>
        <row r="3866">
          <cell r="A3866"/>
          <cell r="B3866"/>
          <cell r="C3866"/>
          <cell r="D3866"/>
        </row>
        <row r="3867">
          <cell r="A3867"/>
          <cell r="B3867"/>
          <cell r="C3867"/>
          <cell r="D3867"/>
        </row>
        <row r="3868">
          <cell r="A3868"/>
          <cell r="B3868"/>
          <cell r="C3868"/>
          <cell r="D3868"/>
        </row>
        <row r="3869">
          <cell r="A3869"/>
          <cell r="B3869"/>
          <cell r="C3869"/>
          <cell r="D3869"/>
        </row>
        <row r="3870">
          <cell r="A3870"/>
          <cell r="B3870"/>
          <cell r="C3870"/>
          <cell r="D3870"/>
        </row>
        <row r="3871">
          <cell r="A3871"/>
          <cell r="B3871"/>
          <cell r="C3871"/>
          <cell r="D3871"/>
        </row>
        <row r="3872">
          <cell r="A3872"/>
          <cell r="B3872"/>
          <cell r="C3872"/>
          <cell r="D3872"/>
        </row>
        <row r="3873">
          <cell r="A3873"/>
          <cell r="B3873"/>
          <cell r="C3873"/>
          <cell r="D3873"/>
        </row>
        <row r="3874">
          <cell r="A3874"/>
          <cell r="B3874"/>
          <cell r="C3874"/>
          <cell r="D3874"/>
        </row>
        <row r="3875">
          <cell r="A3875"/>
          <cell r="B3875"/>
          <cell r="C3875"/>
          <cell r="D3875"/>
        </row>
        <row r="3876">
          <cell r="A3876"/>
          <cell r="B3876"/>
          <cell r="C3876"/>
          <cell r="D3876"/>
        </row>
        <row r="3877">
          <cell r="A3877"/>
          <cell r="B3877"/>
          <cell r="C3877"/>
          <cell r="D3877"/>
        </row>
        <row r="3878">
          <cell r="A3878"/>
          <cell r="B3878"/>
          <cell r="C3878"/>
          <cell r="D3878"/>
        </row>
        <row r="3879">
          <cell r="A3879"/>
          <cell r="B3879"/>
          <cell r="C3879"/>
          <cell r="D3879"/>
        </row>
        <row r="3880">
          <cell r="A3880"/>
          <cell r="B3880"/>
          <cell r="C3880"/>
          <cell r="D3880"/>
        </row>
        <row r="3881">
          <cell r="A3881"/>
          <cell r="B3881"/>
          <cell r="C3881"/>
          <cell r="D3881"/>
        </row>
        <row r="3882">
          <cell r="A3882"/>
          <cell r="B3882"/>
          <cell r="C3882"/>
          <cell r="D3882"/>
        </row>
        <row r="3883">
          <cell r="A3883"/>
          <cell r="B3883"/>
          <cell r="C3883"/>
          <cell r="D3883"/>
        </row>
        <row r="3884">
          <cell r="A3884"/>
          <cell r="B3884"/>
          <cell r="C3884"/>
          <cell r="D3884"/>
        </row>
        <row r="3885">
          <cell r="A3885"/>
          <cell r="B3885"/>
          <cell r="C3885"/>
          <cell r="D3885"/>
        </row>
        <row r="3886">
          <cell r="A3886"/>
          <cell r="B3886"/>
          <cell r="C3886"/>
          <cell r="D3886"/>
        </row>
        <row r="3887">
          <cell r="A3887"/>
          <cell r="B3887"/>
          <cell r="C3887"/>
          <cell r="D3887"/>
        </row>
        <row r="3888">
          <cell r="A3888"/>
          <cell r="B3888"/>
          <cell r="C3888"/>
          <cell r="D3888"/>
        </row>
        <row r="3889">
          <cell r="A3889"/>
          <cell r="B3889"/>
          <cell r="C3889"/>
          <cell r="D3889"/>
        </row>
        <row r="3890">
          <cell r="A3890"/>
          <cell r="B3890"/>
          <cell r="C3890"/>
          <cell r="D3890"/>
        </row>
        <row r="3891">
          <cell r="A3891"/>
          <cell r="B3891"/>
          <cell r="C3891"/>
          <cell r="D3891"/>
        </row>
        <row r="3892">
          <cell r="A3892"/>
          <cell r="B3892"/>
          <cell r="C3892"/>
          <cell r="D3892"/>
        </row>
        <row r="3893">
          <cell r="A3893"/>
          <cell r="B3893"/>
          <cell r="C3893"/>
          <cell r="D3893"/>
        </row>
        <row r="3894">
          <cell r="A3894"/>
          <cell r="B3894"/>
          <cell r="C3894"/>
          <cell r="D3894"/>
        </row>
        <row r="3895">
          <cell r="A3895"/>
          <cell r="B3895"/>
          <cell r="C3895"/>
          <cell r="D3895"/>
        </row>
        <row r="3896">
          <cell r="A3896"/>
          <cell r="B3896"/>
          <cell r="C3896"/>
          <cell r="D3896"/>
        </row>
        <row r="3897">
          <cell r="A3897"/>
          <cell r="B3897"/>
          <cell r="C3897"/>
          <cell r="D3897"/>
        </row>
        <row r="3898">
          <cell r="A3898"/>
          <cell r="B3898"/>
          <cell r="C3898"/>
          <cell r="D3898"/>
        </row>
        <row r="3899">
          <cell r="A3899"/>
          <cell r="B3899"/>
          <cell r="C3899"/>
          <cell r="D3899"/>
        </row>
        <row r="3900">
          <cell r="A3900"/>
          <cell r="B3900"/>
          <cell r="C3900"/>
          <cell r="D3900"/>
        </row>
        <row r="3901">
          <cell r="A3901"/>
          <cell r="B3901"/>
          <cell r="C3901"/>
          <cell r="D3901"/>
        </row>
        <row r="3902">
          <cell r="A3902"/>
          <cell r="B3902"/>
          <cell r="C3902"/>
          <cell r="D3902"/>
        </row>
        <row r="3903">
          <cell r="A3903"/>
          <cell r="B3903"/>
          <cell r="C3903"/>
          <cell r="D3903"/>
        </row>
        <row r="3904">
          <cell r="A3904"/>
          <cell r="B3904"/>
          <cell r="C3904"/>
          <cell r="D3904"/>
        </row>
        <row r="3905">
          <cell r="A3905"/>
          <cell r="B3905"/>
          <cell r="C3905"/>
          <cell r="D3905"/>
        </row>
        <row r="3906">
          <cell r="A3906"/>
          <cell r="B3906"/>
          <cell r="C3906"/>
          <cell r="D3906"/>
        </row>
        <row r="3907">
          <cell r="A3907"/>
          <cell r="B3907"/>
          <cell r="C3907"/>
          <cell r="D3907"/>
        </row>
        <row r="3908">
          <cell r="A3908"/>
          <cell r="B3908"/>
          <cell r="C3908"/>
          <cell r="D3908"/>
        </row>
        <row r="3909">
          <cell r="A3909"/>
          <cell r="B3909"/>
          <cell r="C3909"/>
          <cell r="D3909"/>
        </row>
        <row r="3910">
          <cell r="A3910"/>
          <cell r="B3910"/>
          <cell r="C3910"/>
          <cell r="D3910"/>
        </row>
        <row r="3911">
          <cell r="A3911"/>
          <cell r="B3911"/>
          <cell r="C3911"/>
          <cell r="D3911"/>
        </row>
        <row r="3912">
          <cell r="A3912"/>
          <cell r="B3912"/>
          <cell r="C3912"/>
          <cell r="D3912"/>
        </row>
        <row r="3913">
          <cell r="A3913"/>
          <cell r="B3913"/>
          <cell r="C3913"/>
          <cell r="D3913"/>
        </row>
        <row r="3914">
          <cell r="A3914"/>
          <cell r="B3914"/>
          <cell r="C3914"/>
          <cell r="D3914"/>
        </row>
        <row r="3915">
          <cell r="A3915"/>
          <cell r="B3915"/>
          <cell r="C3915"/>
          <cell r="D3915"/>
        </row>
        <row r="3916">
          <cell r="A3916"/>
          <cell r="B3916"/>
          <cell r="C3916"/>
          <cell r="D3916"/>
        </row>
        <row r="3917">
          <cell r="A3917"/>
          <cell r="B3917"/>
          <cell r="C3917"/>
          <cell r="D3917"/>
        </row>
        <row r="3918">
          <cell r="A3918"/>
          <cell r="B3918"/>
          <cell r="C3918"/>
          <cell r="D3918"/>
        </row>
        <row r="3919">
          <cell r="A3919"/>
          <cell r="B3919"/>
          <cell r="C3919"/>
          <cell r="D3919"/>
        </row>
        <row r="3920">
          <cell r="A3920"/>
          <cell r="B3920"/>
          <cell r="C3920"/>
          <cell r="D3920"/>
        </row>
        <row r="3921">
          <cell r="A3921"/>
          <cell r="B3921"/>
          <cell r="C3921"/>
          <cell r="D3921"/>
        </row>
        <row r="3922">
          <cell r="A3922"/>
          <cell r="B3922"/>
          <cell r="C3922"/>
          <cell r="D3922"/>
        </row>
        <row r="3923">
          <cell r="A3923"/>
          <cell r="B3923"/>
          <cell r="C3923"/>
          <cell r="D3923"/>
        </row>
        <row r="3924">
          <cell r="A3924"/>
          <cell r="B3924"/>
          <cell r="C3924"/>
          <cell r="D3924"/>
        </row>
        <row r="3925">
          <cell r="A3925"/>
          <cell r="B3925"/>
          <cell r="C3925"/>
          <cell r="D3925"/>
        </row>
        <row r="3926">
          <cell r="A3926"/>
          <cell r="B3926"/>
          <cell r="C3926"/>
          <cell r="D3926"/>
        </row>
        <row r="3927">
          <cell r="A3927"/>
          <cell r="B3927"/>
          <cell r="C3927"/>
          <cell r="D3927"/>
        </row>
        <row r="3928">
          <cell r="A3928"/>
          <cell r="B3928"/>
          <cell r="C3928"/>
          <cell r="D3928"/>
        </row>
        <row r="3929">
          <cell r="A3929"/>
          <cell r="B3929"/>
          <cell r="C3929"/>
          <cell r="D3929"/>
        </row>
        <row r="3930">
          <cell r="A3930"/>
          <cell r="B3930"/>
          <cell r="C3930"/>
          <cell r="D3930"/>
        </row>
        <row r="3931">
          <cell r="A3931"/>
          <cell r="B3931"/>
          <cell r="C3931"/>
          <cell r="D3931"/>
        </row>
        <row r="3932">
          <cell r="A3932"/>
          <cell r="B3932"/>
          <cell r="C3932"/>
          <cell r="D3932"/>
        </row>
        <row r="3933">
          <cell r="A3933"/>
          <cell r="B3933"/>
          <cell r="C3933"/>
          <cell r="D3933"/>
        </row>
        <row r="3934">
          <cell r="A3934"/>
          <cell r="B3934"/>
          <cell r="C3934"/>
          <cell r="D3934"/>
        </row>
        <row r="3935">
          <cell r="A3935"/>
          <cell r="B3935"/>
          <cell r="C3935"/>
          <cell r="D3935"/>
        </row>
        <row r="3936">
          <cell r="A3936"/>
          <cell r="B3936"/>
          <cell r="C3936"/>
          <cell r="D3936"/>
        </row>
        <row r="3937">
          <cell r="A3937"/>
          <cell r="B3937"/>
          <cell r="C3937"/>
          <cell r="D3937"/>
        </row>
        <row r="3938">
          <cell r="A3938"/>
          <cell r="B3938"/>
          <cell r="C3938"/>
          <cell r="D3938"/>
        </row>
        <row r="3939">
          <cell r="A3939"/>
          <cell r="B3939"/>
          <cell r="C3939"/>
          <cell r="D3939"/>
        </row>
        <row r="3940">
          <cell r="A3940"/>
          <cell r="B3940"/>
          <cell r="C3940"/>
          <cell r="D3940"/>
        </row>
        <row r="3941">
          <cell r="A3941"/>
          <cell r="B3941"/>
          <cell r="C3941"/>
          <cell r="D3941"/>
        </row>
        <row r="3942">
          <cell r="A3942"/>
          <cell r="B3942"/>
          <cell r="C3942"/>
          <cell r="D3942"/>
        </row>
        <row r="3943">
          <cell r="A3943"/>
          <cell r="B3943"/>
          <cell r="C3943"/>
          <cell r="D3943"/>
        </row>
        <row r="3944">
          <cell r="A3944"/>
          <cell r="B3944"/>
          <cell r="C3944"/>
          <cell r="D3944"/>
        </row>
        <row r="3945">
          <cell r="A3945"/>
          <cell r="B3945"/>
          <cell r="C3945"/>
          <cell r="D3945"/>
        </row>
        <row r="3946">
          <cell r="A3946"/>
          <cell r="B3946"/>
          <cell r="C3946"/>
          <cell r="D3946"/>
        </row>
        <row r="3947">
          <cell r="A3947"/>
          <cell r="B3947"/>
          <cell r="C3947"/>
          <cell r="D3947"/>
        </row>
        <row r="3948">
          <cell r="A3948"/>
          <cell r="B3948"/>
          <cell r="C3948"/>
          <cell r="D3948"/>
        </row>
        <row r="3949">
          <cell r="A3949"/>
          <cell r="B3949"/>
          <cell r="C3949"/>
          <cell r="D3949"/>
        </row>
        <row r="3950">
          <cell r="A3950"/>
          <cell r="B3950"/>
          <cell r="C3950"/>
          <cell r="D3950"/>
        </row>
        <row r="3951">
          <cell r="A3951"/>
          <cell r="B3951"/>
          <cell r="C3951"/>
          <cell r="D3951"/>
        </row>
        <row r="3952">
          <cell r="A3952"/>
          <cell r="B3952"/>
          <cell r="C3952"/>
          <cell r="D3952"/>
        </row>
        <row r="3953">
          <cell r="A3953"/>
          <cell r="B3953"/>
          <cell r="C3953"/>
          <cell r="D3953"/>
        </row>
        <row r="3954">
          <cell r="A3954"/>
          <cell r="B3954"/>
          <cell r="C3954"/>
          <cell r="D3954"/>
        </row>
        <row r="3955">
          <cell r="A3955"/>
          <cell r="B3955"/>
          <cell r="C3955"/>
          <cell r="D3955"/>
        </row>
        <row r="3956">
          <cell r="A3956"/>
          <cell r="B3956"/>
          <cell r="C3956"/>
          <cell r="D3956"/>
        </row>
        <row r="3957">
          <cell r="A3957"/>
          <cell r="B3957"/>
          <cell r="C3957"/>
          <cell r="D3957"/>
        </row>
        <row r="3958">
          <cell r="A3958"/>
          <cell r="B3958"/>
          <cell r="C3958"/>
          <cell r="D3958"/>
        </row>
        <row r="3959">
          <cell r="A3959"/>
          <cell r="B3959"/>
          <cell r="C3959"/>
          <cell r="D3959"/>
        </row>
        <row r="3960">
          <cell r="A3960"/>
          <cell r="B3960"/>
          <cell r="C3960"/>
          <cell r="D3960"/>
        </row>
        <row r="3961">
          <cell r="A3961"/>
          <cell r="B3961"/>
          <cell r="C3961"/>
          <cell r="D3961"/>
        </row>
        <row r="3962">
          <cell r="A3962"/>
          <cell r="B3962"/>
          <cell r="C3962"/>
          <cell r="D3962"/>
        </row>
        <row r="3963">
          <cell r="A3963"/>
          <cell r="B3963"/>
          <cell r="C3963"/>
          <cell r="D3963"/>
        </row>
        <row r="3964">
          <cell r="A3964"/>
          <cell r="B3964"/>
          <cell r="C3964"/>
          <cell r="D3964"/>
        </row>
        <row r="3965">
          <cell r="A3965"/>
          <cell r="B3965"/>
          <cell r="C3965"/>
          <cell r="D3965"/>
        </row>
        <row r="3966">
          <cell r="A3966"/>
          <cell r="B3966"/>
          <cell r="C3966"/>
          <cell r="D3966"/>
        </row>
        <row r="3967">
          <cell r="A3967"/>
          <cell r="B3967"/>
          <cell r="C3967"/>
          <cell r="D3967"/>
        </row>
        <row r="3968">
          <cell r="A3968"/>
          <cell r="B3968"/>
          <cell r="C3968"/>
          <cell r="D3968"/>
        </row>
        <row r="3969">
          <cell r="A3969"/>
          <cell r="B3969"/>
          <cell r="C3969"/>
          <cell r="D3969"/>
        </row>
        <row r="3970">
          <cell r="A3970"/>
          <cell r="B3970"/>
          <cell r="C3970"/>
          <cell r="D3970"/>
        </row>
        <row r="3971">
          <cell r="A3971"/>
          <cell r="B3971"/>
          <cell r="C3971"/>
          <cell r="D3971"/>
        </row>
        <row r="3972">
          <cell r="A3972"/>
          <cell r="B3972"/>
          <cell r="C3972"/>
          <cell r="D3972"/>
        </row>
        <row r="3973">
          <cell r="A3973"/>
          <cell r="B3973"/>
          <cell r="C3973"/>
          <cell r="D3973"/>
        </row>
        <row r="3974">
          <cell r="A3974"/>
          <cell r="B3974"/>
          <cell r="C3974"/>
          <cell r="D3974"/>
        </row>
        <row r="3975">
          <cell r="A3975"/>
          <cell r="B3975"/>
          <cell r="C3975"/>
          <cell r="D3975"/>
        </row>
        <row r="3976">
          <cell r="A3976"/>
          <cell r="B3976"/>
          <cell r="C3976"/>
          <cell r="D3976"/>
        </row>
        <row r="3977">
          <cell r="A3977"/>
          <cell r="B3977"/>
          <cell r="C3977"/>
          <cell r="D3977"/>
        </row>
        <row r="3978">
          <cell r="A3978"/>
          <cell r="B3978"/>
          <cell r="C3978"/>
          <cell r="D3978"/>
        </row>
        <row r="3979">
          <cell r="A3979"/>
          <cell r="B3979"/>
          <cell r="C3979"/>
          <cell r="D3979"/>
        </row>
        <row r="3980">
          <cell r="A3980"/>
          <cell r="B3980"/>
          <cell r="C3980"/>
          <cell r="D3980"/>
        </row>
        <row r="3981">
          <cell r="A3981"/>
          <cell r="B3981"/>
          <cell r="C3981"/>
          <cell r="D3981"/>
        </row>
        <row r="3982">
          <cell r="A3982"/>
          <cell r="B3982"/>
          <cell r="C3982"/>
          <cell r="D3982"/>
        </row>
        <row r="3983">
          <cell r="A3983"/>
          <cell r="B3983"/>
          <cell r="C3983"/>
          <cell r="D3983"/>
        </row>
        <row r="3984">
          <cell r="A3984"/>
          <cell r="B3984"/>
          <cell r="C3984"/>
          <cell r="D3984"/>
        </row>
        <row r="3985">
          <cell r="A3985"/>
          <cell r="B3985"/>
          <cell r="C3985"/>
          <cell r="D3985"/>
        </row>
        <row r="3986">
          <cell r="A3986"/>
          <cell r="B3986"/>
          <cell r="C3986"/>
          <cell r="D3986"/>
        </row>
        <row r="3987">
          <cell r="A3987"/>
          <cell r="B3987"/>
          <cell r="C3987"/>
          <cell r="D3987"/>
        </row>
        <row r="3988">
          <cell r="A3988"/>
          <cell r="B3988"/>
          <cell r="C3988"/>
          <cell r="D3988"/>
        </row>
        <row r="3989">
          <cell r="A3989"/>
          <cell r="B3989"/>
          <cell r="C3989"/>
          <cell r="D3989"/>
        </row>
        <row r="3990">
          <cell r="A3990"/>
          <cell r="B3990"/>
          <cell r="C3990"/>
          <cell r="D3990"/>
        </row>
        <row r="3991">
          <cell r="A3991"/>
          <cell r="B3991"/>
          <cell r="C3991"/>
          <cell r="D3991"/>
        </row>
        <row r="3992">
          <cell r="A3992"/>
          <cell r="B3992"/>
          <cell r="C3992"/>
          <cell r="D3992"/>
        </row>
        <row r="3993">
          <cell r="A3993"/>
          <cell r="B3993"/>
          <cell r="C3993"/>
          <cell r="D3993"/>
        </row>
        <row r="3994">
          <cell r="A3994"/>
          <cell r="B3994"/>
          <cell r="C3994"/>
          <cell r="D3994"/>
        </row>
        <row r="3995">
          <cell r="A3995"/>
          <cell r="B3995"/>
          <cell r="C3995"/>
          <cell r="D3995"/>
        </row>
        <row r="3996">
          <cell r="A3996"/>
          <cell r="B3996"/>
          <cell r="C3996"/>
          <cell r="D3996"/>
        </row>
        <row r="3997">
          <cell r="A3997"/>
          <cell r="B3997"/>
          <cell r="C3997"/>
          <cell r="D3997"/>
        </row>
        <row r="3998">
          <cell r="A3998"/>
          <cell r="B3998"/>
          <cell r="C3998"/>
          <cell r="D3998"/>
        </row>
        <row r="3999">
          <cell r="A3999"/>
          <cell r="B3999"/>
          <cell r="C3999"/>
          <cell r="D3999"/>
        </row>
        <row r="4000">
          <cell r="A4000"/>
          <cell r="B4000"/>
          <cell r="C4000"/>
          <cell r="D4000"/>
        </row>
        <row r="4001">
          <cell r="A4001"/>
          <cell r="B4001"/>
          <cell r="C4001"/>
          <cell r="D4001"/>
        </row>
        <row r="4002">
          <cell r="A4002"/>
          <cell r="B4002"/>
          <cell r="C4002"/>
          <cell r="D4002"/>
        </row>
        <row r="4003">
          <cell r="A4003"/>
          <cell r="B4003"/>
          <cell r="C4003"/>
          <cell r="D4003"/>
        </row>
        <row r="4004">
          <cell r="A4004"/>
          <cell r="B4004"/>
          <cell r="C4004"/>
          <cell r="D4004"/>
        </row>
        <row r="4005">
          <cell r="A4005"/>
          <cell r="B4005"/>
          <cell r="C4005"/>
          <cell r="D4005"/>
        </row>
        <row r="4006">
          <cell r="A4006"/>
          <cell r="B4006"/>
          <cell r="C4006"/>
          <cell r="D4006"/>
        </row>
        <row r="4007">
          <cell r="A4007"/>
          <cell r="B4007"/>
          <cell r="C4007"/>
          <cell r="D4007"/>
        </row>
        <row r="4008">
          <cell r="A4008"/>
          <cell r="B4008"/>
          <cell r="C4008"/>
          <cell r="D4008"/>
        </row>
        <row r="4009">
          <cell r="A4009"/>
          <cell r="B4009"/>
          <cell r="C4009"/>
          <cell r="D4009"/>
        </row>
        <row r="4010">
          <cell r="A4010"/>
          <cell r="B4010"/>
          <cell r="C4010"/>
          <cell r="D4010"/>
        </row>
        <row r="4011">
          <cell r="A4011"/>
          <cell r="B4011"/>
          <cell r="C4011"/>
          <cell r="D4011"/>
        </row>
        <row r="4012">
          <cell r="A4012"/>
          <cell r="B4012"/>
          <cell r="C4012"/>
          <cell r="D4012"/>
        </row>
        <row r="4013">
          <cell r="A4013"/>
          <cell r="B4013"/>
          <cell r="C4013"/>
          <cell r="D4013"/>
        </row>
        <row r="4014">
          <cell r="A4014"/>
          <cell r="B4014"/>
          <cell r="C4014"/>
          <cell r="D4014"/>
        </row>
        <row r="4015">
          <cell r="A4015"/>
          <cell r="B4015"/>
          <cell r="C4015"/>
          <cell r="D4015"/>
        </row>
        <row r="4016">
          <cell r="A4016"/>
          <cell r="B4016"/>
          <cell r="C4016"/>
          <cell r="D4016"/>
        </row>
        <row r="4017">
          <cell r="A4017"/>
          <cell r="B4017"/>
          <cell r="C4017"/>
          <cell r="D4017"/>
        </row>
        <row r="4018">
          <cell r="A4018"/>
          <cell r="B4018"/>
          <cell r="C4018"/>
          <cell r="D4018"/>
        </row>
        <row r="4019">
          <cell r="A4019"/>
          <cell r="B4019"/>
          <cell r="C4019"/>
          <cell r="D4019"/>
        </row>
        <row r="4020">
          <cell r="A4020"/>
          <cell r="B4020"/>
          <cell r="C4020"/>
          <cell r="D4020"/>
        </row>
        <row r="4021">
          <cell r="A4021"/>
          <cell r="B4021"/>
          <cell r="C4021"/>
          <cell r="D4021"/>
        </row>
        <row r="4022">
          <cell r="A4022"/>
          <cell r="B4022"/>
          <cell r="C4022"/>
          <cell r="D4022"/>
        </row>
        <row r="4023">
          <cell r="A4023"/>
          <cell r="B4023"/>
          <cell r="C4023"/>
          <cell r="D4023"/>
        </row>
        <row r="4024">
          <cell r="A4024"/>
          <cell r="B4024"/>
          <cell r="C4024"/>
          <cell r="D4024"/>
        </row>
        <row r="4025">
          <cell r="A4025"/>
          <cell r="B4025"/>
          <cell r="C4025"/>
          <cell r="D4025"/>
        </row>
        <row r="4026">
          <cell r="A4026"/>
          <cell r="B4026"/>
          <cell r="C4026"/>
          <cell r="D4026"/>
        </row>
        <row r="4027">
          <cell r="A4027"/>
          <cell r="B4027"/>
          <cell r="C4027"/>
          <cell r="D4027"/>
        </row>
        <row r="4028">
          <cell r="A4028"/>
          <cell r="B4028"/>
          <cell r="C4028"/>
          <cell r="D4028"/>
        </row>
        <row r="4029">
          <cell r="A4029"/>
          <cell r="B4029"/>
          <cell r="C4029"/>
          <cell r="D4029"/>
        </row>
        <row r="4030">
          <cell r="A4030"/>
          <cell r="B4030"/>
          <cell r="C4030"/>
          <cell r="D4030"/>
        </row>
        <row r="4031">
          <cell r="A4031"/>
          <cell r="B4031"/>
          <cell r="C4031"/>
          <cell r="D4031"/>
        </row>
        <row r="4032">
          <cell r="A4032"/>
          <cell r="B4032"/>
          <cell r="C4032"/>
          <cell r="D4032"/>
        </row>
        <row r="4033">
          <cell r="A4033"/>
          <cell r="B4033"/>
          <cell r="C4033"/>
          <cell r="D4033"/>
        </row>
        <row r="4034">
          <cell r="A4034"/>
          <cell r="B4034"/>
          <cell r="C4034"/>
          <cell r="D4034"/>
        </row>
        <row r="4035">
          <cell r="A4035"/>
          <cell r="B4035"/>
          <cell r="C4035"/>
          <cell r="D4035"/>
        </row>
        <row r="4036">
          <cell r="A4036"/>
          <cell r="B4036"/>
          <cell r="C4036"/>
          <cell r="D4036"/>
        </row>
        <row r="4037">
          <cell r="A4037"/>
          <cell r="B4037"/>
          <cell r="C4037"/>
          <cell r="D4037"/>
        </row>
        <row r="4038">
          <cell r="A4038"/>
          <cell r="B4038"/>
          <cell r="C4038"/>
          <cell r="D4038"/>
        </row>
        <row r="4039">
          <cell r="A4039"/>
          <cell r="B4039"/>
          <cell r="C4039"/>
          <cell r="D4039"/>
        </row>
        <row r="4040">
          <cell r="A4040"/>
          <cell r="B4040"/>
          <cell r="C4040"/>
          <cell r="D4040"/>
        </row>
        <row r="4041">
          <cell r="A4041"/>
          <cell r="B4041"/>
          <cell r="C4041"/>
          <cell r="D4041"/>
        </row>
        <row r="4042">
          <cell r="A4042"/>
          <cell r="B4042"/>
          <cell r="C4042"/>
          <cell r="D4042"/>
        </row>
        <row r="4043">
          <cell r="A4043"/>
          <cell r="B4043"/>
          <cell r="C4043"/>
          <cell r="D4043"/>
        </row>
        <row r="4044">
          <cell r="A4044"/>
          <cell r="B4044"/>
          <cell r="C4044"/>
          <cell r="D4044"/>
        </row>
        <row r="4045">
          <cell r="A4045"/>
          <cell r="B4045"/>
          <cell r="C4045"/>
          <cell r="D4045"/>
        </row>
        <row r="4046">
          <cell r="A4046"/>
          <cell r="B4046"/>
          <cell r="C4046"/>
          <cell r="D4046"/>
        </row>
        <row r="4047">
          <cell r="A4047"/>
          <cell r="B4047"/>
          <cell r="C4047"/>
          <cell r="D4047"/>
        </row>
        <row r="4048">
          <cell r="A4048"/>
          <cell r="B4048"/>
          <cell r="C4048"/>
          <cell r="D4048"/>
        </row>
        <row r="4049">
          <cell r="A4049"/>
          <cell r="B4049"/>
          <cell r="C4049"/>
          <cell r="D4049"/>
        </row>
        <row r="4050">
          <cell r="A4050"/>
          <cell r="B4050"/>
          <cell r="C4050"/>
          <cell r="D4050"/>
        </row>
        <row r="4051">
          <cell r="A4051"/>
          <cell r="B4051"/>
          <cell r="C4051"/>
          <cell r="D4051"/>
        </row>
        <row r="4052">
          <cell r="A4052"/>
          <cell r="B4052"/>
          <cell r="C4052"/>
          <cell r="D4052"/>
        </row>
        <row r="4053">
          <cell r="A4053"/>
          <cell r="B4053"/>
          <cell r="C4053"/>
          <cell r="D4053"/>
        </row>
        <row r="4054">
          <cell r="A4054"/>
          <cell r="B4054"/>
          <cell r="C4054"/>
          <cell r="D4054"/>
        </row>
        <row r="4055">
          <cell r="A4055"/>
          <cell r="B4055"/>
          <cell r="C4055"/>
          <cell r="D4055"/>
        </row>
        <row r="4056">
          <cell r="A4056"/>
          <cell r="B4056"/>
          <cell r="C4056"/>
          <cell r="D4056"/>
        </row>
        <row r="4057">
          <cell r="A4057"/>
          <cell r="B4057"/>
          <cell r="C4057"/>
          <cell r="D4057"/>
        </row>
        <row r="4058">
          <cell r="A4058"/>
          <cell r="B4058"/>
          <cell r="C4058"/>
          <cell r="D4058"/>
        </row>
        <row r="4059">
          <cell r="A4059"/>
          <cell r="B4059"/>
          <cell r="C4059"/>
          <cell r="D4059"/>
        </row>
        <row r="4060">
          <cell r="A4060"/>
          <cell r="B4060"/>
          <cell r="C4060"/>
          <cell r="D4060"/>
        </row>
        <row r="4061">
          <cell r="A4061"/>
          <cell r="B4061"/>
          <cell r="C4061"/>
          <cell r="D4061"/>
        </row>
        <row r="4062">
          <cell r="A4062"/>
          <cell r="B4062"/>
          <cell r="C4062"/>
          <cell r="D4062"/>
        </row>
        <row r="4063">
          <cell r="A4063"/>
          <cell r="B4063"/>
          <cell r="C4063"/>
          <cell r="D4063"/>
        </row>
        <row r="4064">
          <cell r="A4064"/>
          <cell r="B4064"/>
          <cell r="C4064"/>
          <cell r="D4064"/>
        </row>
        <row r="4065">
          <cell r="A4065"/>
          <cell r="B4065"/>
          <cell r="C4065"/>
          <cell r="D4065"/>
        </row>
        <row r="4066">
          <cell r="A4066"/>
          <cell r="B4066"/>
          <cell r="C4066"/>
          <cell r="D4066"/>
        </row>
        <row r="4067">
          <cell r="A4067"/>
          <cell r="B4067"/>
          <cell r="C4067"/>
          <cell r="D4067"/>
        </row>
        <row r="4068">
          <cell r="A4068"/>
          <cell r="B4068"/>
          <cell r="C4068"/>
          <cell r="D4068"/>
        </row>
        <row r="4069">
          <cell r="A4069"/>
          <cell r="B4069"/>
          <cell r="C4069"/>
          <cell r="D4069"/>
        </row>
        <row r="4070">
          <cell r="A4070"/>
          <cell r="B4070"/>
          <cell r="C4070"/>
          <cell r="D4070"/>
        </row>
        <row r="4071">
          <cell r="A4071"/>
          <cell r="B4071"/>
          <cell r="C4071"/>
          <cell r="D4071"/>
        </row>
        <row r="4072">
          <cell r="A4072"/>
          <cell r="B4072"/>
          <cell r="C4072"/>
          <cell r="D4072"/>
        </row>
        <row r="4073">
          <cell r="A4073"/>
          <cell r="B4073"/>
          <cell r="C4073"/>
          <cell r="D4073"/>
        </row>
        <row r="4074">
          <cell r="A4074"/>
          <cell r="B4074"/>
          <cell r="C4074"/>
          <cell r="D4074"/>
        </row>
        <row r="4075">
          <cell r="A4075"/>
          <cell r="B4075"/>
          <cell r="C4075"/>
          <cell r="D4075"/>
        </row>
        <row r="4076">
          <cell r="A4076"/>
          <cell r="B4076"/>
          <cell r="C4076"/>
          <cell r="D4076"/>
        </row>
        <row r="4077">
          <cell r="A4077"/>
          <cell r="B4077"/>
          <cell r="C4077"/>
          <cell r="D4077"/>
        </row>
        <row r="4078">
          <cell r="A4078"/>
          <cell r="B4078"/>
          <cell r="C4078"/>
          <cell r="D4078"/>
        </row>
        <row r="4079">
          <cell r="A4079"/>
          <cell r="B4079"/>
          <cell r="C4079"/>
          <cell r="D4079"/>
        </row>
        <row r="4080">
          <cell r="A4080"/>
          <cell r="B4080"/>
          <cell r="C4080"/>
          <cell r="D4080"/>
        </row>
        <row r="4081">
          <cell r="A4081"/>
          <cell r="B4081"/>
          <cell r="C4081"/>
          <cell r="D4081"/>
        </row>
        <row r="4082">
          <cell r="A4082"/>
          <cell r="B4082"/>
          <cell r="C4082"/>
          <cell r="D4082"/>
        </row>
        <row r="4083">
          <cell r="A4083"/>
          <cell r="B4083"/>
          <cell r="C4083"/>
          <cell r="D4083"/>
        </row>
        <row r="4084">
          <cell r="A4084"/>
          <cell r="B4084"/>
          <cell r="C4084"/>
          <cell r="D4084"/>
        </row>
        <row r="4085">
          <cell r="A4085"/>
          <cell r="B4085"/>
          <cell r="C4085"/>
          <cell r="D4085"/>
        </row>
        <row r="4086">
          <cell r="A4086"/>
          <cell r="B4086"/>
          <cell r="C4086"/>
          <cell r="D4086"/>
        </row>
        <row r="4087">
          <cell r="A4087"/>
          <cell r="B4087"/>
          <cell r="C4087"/>
          <cell r="D4087"/>
        </row>
        <row r="4088">
          <cell r="A4088"/>
          <cell r="B4088"/>
          <cell r="C4088"/>
          <cell r="D4088"/>
        </row>
        <row r="4089">
          <cell r="A4089"/>
          <cell r="B4089"/>
          <cell r="C4089"/>
          <cell r="D4089"/>
        </row>
        <row r="4090">
          <cell r="A4090"/>
          <cell r="B4090"/>
          <cell r="C4090"/>
          <cell r="D4090"/>
        </row>
        <row r="4091">
          <cell r="A4091"/>
          <cell r="B4091"/>
          <cell r="C4091"/>
          <cell r="D4091"/>
        </row>
        <row r="4092">
          <cell r="A4092"/>
          <cell r="B4092"/>
          <cell r="C4092"/>
          <cell r="D4092"/>
        </row>
        <row r="4093">
          <cell r="A4093"/>
          <cell r="B4093"/>
          <cell r="C4093"/>
          <cell r="D4093"/>
        </row>
        <row r="4094">
          <cell r="A4094"/>
          <cell r="B4094"/>
          <cell r="C4094"/>
          <cell r="D4094"/>
        </row>
        <row r="4095">
          <cell r="A4095"/>
          <cell r="B4095"/>
          <cell r="C4095"/>
          <cell r="D4095"/>
        </row>
        <row r="4096">
          <cell r="A4096"/>
          <cell r="B4096"/>
          <cell r="C4096"/>
          <cell r="D4096"/>
        </row>
        <row r="4097">
          <cell r="A4097"/>
          <cell r="B4097"/>
          <cell r="C4097"/>
          <cell r="D4097"/>
        </row>
        <row r="4098">
          <cell r="A4098"/>
          <cell r="B4098"/>
          <cell r="C4098"/>
          <cell r="D4098"/>
        </row>
        <row r="4099">
          <cell r="A4099"/>
          <cell r="B4099"/>
          <cell r="C4099"/>
          <cell r="D4099"/>
        </row>
        <row r="4100">
          <cell r="A4100"/>
          <cell r="B4100"/>
          <cell r="C4100"/>
          <cell r="D4100"/>
        </row>
        <row r="4101">
          <cell r="A4101"/>
          <cell r="B4101"/>
          <cell r="C4101"/>
          <cell r="D4101"/>
        </row>
        <row r="4102">
          <cell r="A4102"/>
          <cell r="B4102"/>
          <cell r="C4102"/>
          <cell r="D4102"/>
        </row>
        <row r="4103">
          <cell r="A4103"/>
          <cell r="B4103"/>
          <cell r="C4103"/>
          <cell r="D4103"/>
        </row>
        <row r="4104">
          <cell r="A4104"/>
          <cell r="B4104"/>
          <cell r="C4104"/>
          <cell r="D4104"/>
        </row>
        <row r="4105">
          <cell r="A4105"/>
          <cell r="B4105"/>
          <cell r="C4105"/>
          <cell r="D4105"/>
        </row>
        <row r="4106">
          <cell r="A4106"/>
          <cell r="B4106"/>
          <cell r="C4106"/>
          <cell r="D4106"/>
        </row>
        <row r="4107">
          <cell r="A4107"/>
          <cell r="B4107"/>
          <cell r="C4107"/>
          <cell r="D4107"/>
        </row>
        <row r="4108">
          <cell r="A4108"/>
          <cell r="B4108"/>
          <cell r="C4108"/>
          <cell r="D4108"/>
        </row>
        <row r="4109">
          <cell r="A4109"/>
          <cell r="B4109"/>
          <cell r="C4109"/>
          <cell r="D4109"/>
        </row>
        <row r="4110">
          <cell r="A4110"/>
          <cell r="B4110"/>
          <cell r="C4110"/>
          <cell r="D4110"/>
        </row>
        <row r="4111">
          <cell r="A4111"/>
          <cell r="B4111"/>
          <cell r="C4111"/>
          <cell r="D4111"/>
        </row>
        <row r="4112">
          <cell r="A4112"/>
          <cell r="B4112"/>
          <cell r="C4112"/>
          <cell r="D4112"/>
        </row>
        <row r="4113">
          <cell r="A4113"/>
          <cell r="B4113"/>
          <cell r="C4113"/>
          <cell r="D4113"/>
        </row>
        <row r="4114">
          <cell r="A4114"/>
          <cell r="B4114"/>
          <cell r="C4114"/>
          <cell r="D4114"/>
        </row>
        <row r="4115">
          <cell r="A4115"/>
          <cell r="B4115"/>
          <cell r="C4115"/>
          <cell r="D4115"/>
        </row>
        <row r="4116">
          <cell r="A4116"/>
          <cell r="B4116"/>
          <cell r="C4116"/>
          <cell r="D4116"/>
        </row>
        <row r="4117">
          <cell r="A4117"/>
          <cell r="B4117"/>
          <cell r="C4117"/>
          <cell r="D4117"/>
        </row>
        <row r="4118">
          <cell r="A4118"/>
          <cell r="B4118"/>
          <cell r="C4118"/>
          <cell r="D4118"/>
        </row>
        <row r="4119">
          <cell r="A4119"/>
          <cell r="B4119"/>
          <cell r="C4119"/>
          <cell r="D4119"/>
        </row>
        <row r="4120">
          <cell r="A4120"/>
          <cell r="B4120"/>
          <cell r="C4120"/>
          <cell r="D4120"/>
        </row>
        <row r="4121">
          <cell r="A4121"/>
          <cell r="B4121"/>
          <cell r="C4121"/>
          <cell r="D4121"/>
        </row>
        <row r="4122">
          <cell r="A4122"/>
          <cell r="B4122"/>
          <cell r="C4122"/>
          <cell r="D4122"/>
        </row>
        <row r="4123">
          <cell r="A4123"/>
          <cell r="B4123"/>
          <cell r="C4123"/>
          <cell r="D4123"/>
        </row>
        <row r="4124">
          <cell r="A4124"/>
          <cell r="B4124"/>
          <cell r="C4124"/>
          <cell r="D4124"/>
        </row>
        <row r="4125">
          <cell r="A4125"/>
          <cell r="B4125"/>
          <cell r="C4125"/>
          <cell r="D4125"/>
        </row>
        <row r="4126">
          <cell r="A4126"/>
          <cell r="B4126"/>
          <cell r="C4126"/>
          <cell r="D4126"/>
        </row>
        <row r="4127">
          <cell r="A4127"/>
          <cell r="B4127"/>
          <cell r="C4127"/>
          <cell r="D4127"/>
        </row>
        <row r="4128">
          <cell r="A4128"/>
          <cell r="B4128"/>
          <cell r="C4128"/>
          <cell r="D4128"/>
        </row>
        <row r="4129">
          <cell r="A4129"/>
          <cell r="B4129"/>
          <cell r="C4129"/>
          <cell r="D4129"/>
        </row>
        <row r="4130">
          <cell r="A4130"/>
          <cell r="B4130"/>
          <cell r="C4130"/>
          <cell r="D4130"/>
        </row>
        <row r="4131">
          <cell r="A4131"/>
          <cell r="B4131"/>
          <cell r="C4131"/>
          <cell r="D4131"/>
        </row>
        <row r="4132">
          <cell r="A4132"/>
          <cell r="B4132"/>
          <cell r="C4132"/>
          <cell r="D4132"/>
        </row>
        <row r="4133">
          <cell r="A4133"/>
          <cell r="B4133"/>
          <cell r="C4133"/>
          <cell r="D4133"/>
        </row>
        <row r="4134">
          <cell r="A4134"/>
          <cell r="B4134"/>
          <cell r="C4134"/>
          <cell r="D4134"/>
        </row>
        <row r="4135">
          <cell r="A4135"/>
          <cell r="B4135"/>
          <cell r="C4135"/>
          <cell r="D4135"/>
        </row>
        <row r="4136">
          <cell r="A4136"/>
          <cell r="B4136"/>
          <cell r="C4136"/>
          <cell r="D4136"/>
        </row>
        <row r="4137">
          <cell r="A4137"/>
          <cell r="B4137"/>
          <cell r="C4137"/>
          <cell r="D4137"/>
        </row>
        <row r="4138">
          <cell r="A4138"/>
          <cell r="B4138"/>
          <cell r="C4138"/>
          <cell r="D4138"/>
        </row>
        <row r="4139">
          <cell r="A4139"/>
          <cell r="B4139"/>
          <cell r="C4139"/>
          <cell r="D4139"/>
        </row>
        <row r="4140">
          <cell r="A4140"/>
          <cell r="B4140"/>
          <cell r="C4140"/>
          <cell r="D4140"/>
        </row>
        <row r="4141">
          <cell r="A4141"/>
          <cell r="B4141"/>
          <cell r="C4141"/>
          <cell r="D4141"/>
        </row>
        <row r="4142">
          <cell r="A4142"/>
          <cell r="B4142"/>
          <cell r="C4142"/>
          <cell r="D4142"/>
        </row>
        <row r="4143">
          <cell r="A4143"/>
          <cell r="B4143"/>
          <cell r="C4143"/>
          <cell r="D4143"/>
        </row>
        <row r="4144">
          <cell r="A4144"/>
          <cell r="B4144"/>
          <cell r="C4144"/>
          <cell r="D4144"/>
        </row>
        <row r="4145">
          <cell r="A4145"/>
          <cell r="B4145"/>
          <cell r="C4145"/>
          <cell r="D4145"/>
        </row>
        <row r="4146">
          <cell r="A4146"/>
          <cell r="B4146"/>
          <cell r="C4146"/>
          <cell r="D4146"/>
        </row>
        <row r="4147">
          <cell r="A4147"/>
          <cell r="B4147"/>
          <cell r="C4147"/>
          <cell r="D4147"/>
        </row>
        <row r="4148">
          <cell r="A4148"/>
          <cell r="B4148"/>
          <cell r="C4148"/>
          <cell r="D4148"/>
        </row>
        <row r="4149">
          <cell r="A4149"/>
          <cell r="B4149"/>
          <cell r="C4149"/>
          <cell r="D4149"/>
        </row>
        <row r="4150">
          <cell r="A4150"/>
          <cell r="B4150"/>
          <cell r="C4150"/>
          <cell r="D4150"/>
        </row>
        <row r="4151">
          <cell r="A4151"/>
          <cell r="B4151"/>
          <cell r="C4151"/>
          <cell r="D4151"/>
        </row>
        <row r="4152">
          <cell r="A4152"/>
          <cell r="B4152"/>
          <cell r="C4152"/>
          <cell r="D4152"/>
        </row>
        <row r="4153">
          <cell r="A4153"/>
          <cell r="B4153"/>
          <cell r="C4153"/>
          <cell r="D4153"/>
        </row>
        <row r="4154">
          <cell r="A4154"/>
          <cell r="B4154"/>
          <cell r="C4154"/>
          <cell r="D4154"/>
        </row>
        <row r="4155">
          <cell r="A4155"/>
          <cell r="B4155"/>
          <cell r="C4155"/>
          <cell r="D4155"/>
        </row>
        <row r="4156">
          <cell r="A4156"/>
          <cell r="B4156"/>
          <cell r="C4156"/>
          <cell r="D4156"/>
        </row>
        <row r="4157">
          <cell r="A4157"/>
          <cell r="B4157"/>
          <cell r="C4157"/>
          <cell r="D4157"/>
        </row>
        <row r="4158">
          <cell r="A4158"/>
          <cell r="B4158"/>
          <cell r="C4158"/>
          <cell r="D4158"/>
        </row>
        <row r="4159">
          <cell r="A4159"/>
          <cell r="B4159"/>
          <cell r="C4159"/>
          <cell r="D4159"/>
        </row>
        <row r="4160">
          <cell r="A4160"/>
          <cell r="B4160"/>
          <cell r="C4160"/>
          <cell r="D4160"/>
        </row>
        <row r="4161">
          <cell r="A4161"/>
          <cell r="B4161"/>
          <cell r="C4161"/>
          <cell r="D4161"/>
        </row>
        <row r="4162">
          <cell r="A4162"/>
          <cell r="B4162"/>
          <cell r="C4162"/>
          <cell r="D4162"/>
        </row>
        <row r="4163">
          <cell r="A4163"/>
          <cell r="B4163"/>
          <cell r="C4163"/>
          <cell r="D4163"/>
        </row>
        <row r="4164">
          <cell r="A4164"/>
          <cell r="B4164"/>
          <cell r="C4164"/>
          <cell r="D4164"/>
        </row>
        <row r="4165">
          <cell r="A4165"/>
          <cell r="B4165"/>
          <cell r="C4165"/>
          <cell r="D4165"/>
        </row>
        <row r="4166">
          <cell r="A4166"/>
          <cell r="B4166"/>
          <cell r="C4166"/>
          <cell r="D4166"/>
        </row>
        <row r="4167">
          <cell r="A4167"/>
          <cell r="B4167"/>
          <cell r="C4167"/>
          <cell r="D4167"/>
        </row>
        <row r="4168">
          <cell r="A4168"/>
          <cell r="B4168"/>
          <cell r="C4168"/>
          <cell r="D4168"/>
        </row>
        <row r="4169">
          <cell r="A4169"/>
          <cell r="B4169"/>
          <cell r="C4169"/>
          <cell r="D4169"/>
        </row>
        <row r="4170">
          <cell r="A4170"/>
          <cell r="B4170"/>
          <cell r="C4170"/>
          <cell r="D4170"/>
        </row>
        <row r="4171">
          <cell r="A4171"/>
          <cell r="B4171"/>
          <cell r="C4171"/>
          <cell r="D4171"/>
        </row>
        <row r="4172">
          <cell r="A4172"/>
          <cell r="B4172"/>
          <cell r="C4172"/>
          <cell r="D4172"/>
        </row>
        <row r="4173">
          <cell r="A4173"/>
          <cell r="B4173"/>
          <cell r="C4173"/>
          <cell r="D4173"/>
        </row>
        <row r="4174">
          <cell r="A4174"/>
          <cell r="B4174"/>
          <cell r="C4174"/>
          <cell r="D4174"/>
        </row>
        <row r="4175">
          <cell r="A4175"/>
          <cell r="B4175"/>
          <cell r="C4175"/>
          <cell r="D4175"/>
        </row>
        <row r="4176">
          <cell r="A4176"/>
          <cell r="B4176"/>
          <cell r="C4176"/>
          <cell r="D4176"/>
        </row>
        <row r="4177">
          <cell r="A4177"/>
          <cell r="B4177"/>
          <cell r="C4177"/>
          <cell r="D4177"/>
        </row>
        <row r="4178">
          <cell r="A4178"/>
          <cell r="B4178"/>
          <cell r="C4178"/>
          <cell r="D4178"/>
        </row>
        <row r="4179">
          <cell r="A4179"/>
          <cell r="B4179"/>
          <cell r="C4179"/>
          <cell r="D4179"/>
        </row>
        <row r="4180">
          <cell r="A4180"/>
          <cell r="B4180"/>
          <cell r="C4180"/>
          <cell r="D4180"/>
        </row>
        <row r="4181">
          <cell r="A4181"/>
          <cell r="B4181"/>
          <cell r="C4181"/>
          <cell r="D4181"/>
        </row>
        <row r="4182">
          <cell r="A4182"/>
          <cell r="B4182"/>
          <cell r="C4182"/>
          <cell r="D4182"/>
        </row>
        <row r="4183">
          <cell r="A4183"/>
          <cell r="B4183"/>
          <cell r="C4183"/>
          <cell r="D4183"/>
        </row>
        <row r="4184">
          <cell r="A4184"/>
          <cell r="B4184"/>
          <cell r="C4184"/>
          <cell r="D4184"/>
        </row>
        <row r="4185">
          <cell r="A4185"/>
          <cell r="B4185"/>
          <cell r="C4185"/>
          <cell r="D4185"/>
        </row>
        <row r="4186">
          <cell r="A4186"/>
          <cell r="B4186"/>
          <cell r="C4186"/>
          <cell r="D4186"/>
        </row>
        <row r="4187">
          <cell r="A4187"/>
          <cell r="B4187"/>
          <cell r="C4187"/>
          <cell r="D4187"/>
        </row>
        <row r="4188">
          <cell r="A4188"/>
          <cell r="B4188"/>
          <cell r="C4188"/>
          <cell r="D4188"/>
        </row>
        <row r="4189">
          <cell r="A4189"/>
          <cell r="B4189"/>
          <cell r="C4189"/>
          <cell r="D4189"/>
        </row>
        <row r="4190">
          <cell r="A4190"/>
          <cell r="B4190"/>
          <cell r="C4190"/>
          <cell r="D4190"/>
        </row>
        <row r="4191">
          <cell r="A4191"/>
          <cell r="B4191"/>
          <cell r="C4191"/>
          <cell r="D4191"/>
        </row>
        <row r="4192">
          <cell r="A4192"/>
          <cell r="B4192"/>
          <cell r="C4192"/>
          <cell r="D4192"/>
        </row>
        <row r="4193">
          <cell r="A4193"/>
          <cell r="B4193"/>
          <cell r="C4193"/>
          <cell r="D4193"/>
        </row>
        <row r="4194">
          <cell r="A4194"/>
          <cell r="B4194"/>
          <cell r="C4194"/>
          <cell r="D4194"/>
        </row>
        <row r="4195">
          <cell r="A4195"/>
          <cell r="B4195"/>
          <cell r="C4195"/>
          <cell r="D4195"/>
        </row>
        <row r="4196">
          <cell r="A4196"/>
          <cell r="B4196"/>
          <cell r="C4196"/>
          <cell r="D4196"/>
        </row>
        <row r="4197">
          <cell r="A4197"/>
          <cell r="B4197"/>
          <cell r="C4197"/>
          <cell r="D4197"/>
        </row>
        <row r="4198">
          <cell r="A4198"/>
          <cell r="B4198"/>
          <cell r="C4198"/>
          <cell r="D4198"/>
        </row>
        <row r="4199">
          <cell r="A4199"/>
          <cell r="B4199"/>
          <cell r="C4199"/>
          <cell r="D4199"/>
        </row>
        <row r="4200">
          <cell r="A4200"/>
          <cell r="B4200"/>
          <cell r="C4200"/>
          <cell r="D4200"/>
        </row>
        <row r="4201">
          <cell r="A4201"/>
          <cell r="B4201"/>
          <cell r="C4201"/>
          <cell r="D4201"/>
        </row>
        <row r="4202">
          <cell r="A4202"/>
          <cell r="B4202"/>
          <cell r="C4202"/>
          <cell r="D4202"/>
        </row>
        <row r="4203">
          <cell r="A4203"/>
          <cell r="B4203"/>
          <cell r="C4203"/>
          <cell r="D4203"/>
        </row>
        <row r="4204">
          <cell r="A4204"/>
          <cell r="B4204"/>
          <cell r="C4204"/>
          <cell r="D4204"/>
        </row>
        <row r="4205">
          <cell r="A4205"/>
          <cell r="B4205"/>
          <cell r="C4205"/>
          <cell r="D4205"/>
        </row>
        <row r="4206">
          <cell r="A4206"/>
          <cell r="B4206"/>
          <cell r="C4206"/>
          <cell r="D4206"/>
        </row>
        <row r="4207">
          <cell r="A4207"/>
          <cell r="B4207"/>
          <cell r="C4207"/>
          <cell r="D4207"/>
        </row>
        <row r="4208">
          <cell r="A4208"/>
          <cell r="B4208"/>
          <cell r="C4208"/>
          <cell r="D4208"/>
        </row>
        <row r="4209">
          <cell r="A4209"/>
          <cell r="B4209"/>
          <cell r="C4209"/>
          <cell r="D4209"/>
        </row>
        <row r="4210">
          <cell r="A4210"/>
          <cell r="B4210"/>
          <cell r="C4210"/>
          <cell r="D4210"/>
        </row>
        <row r="4211">
          <cell r="A4211"/>
          <cell r="B4211"/>
          <cell r="C4211"/>
          <cell r="D4211"/>
        </row>
        <row r="4212">
          <cell r="A4212"/>
          <cell r="B4212"/>
          <cell r="C4212"/>
          <cell r="D4212"/>
        </row>
        <row r="4213">
          <cell r="A4213"/>
          <cell r="B4213"/>
          <cell r="C4213"/>
          <cell r="D4213"/>
        </row>
        <row r="4214">
          <cell r="A4214"/>
          <cell r="B4214"/>
          <cell r="C4214"/>
          <cell r="D4214"/>
        </row>
        <row r="4215">
          <cell r="A4215"/>
          <cell r="B4215"/>
          <cell r="C4215"/>
          <cell r="D4215"/>
        </row>
        <row r="4216">
          <cell r="A4216"/>
          <cell r="B4216"/>
          <cell r="C4216"/>
          <cell r="D4216"/>
        </row>
        <row r="4217">
          <cell r="A4217"/>
          <cell r="B4217"/>
          <cell r="C4217"/>
          <cell r="D4217"/>
        </row>
        <row r="4218">
          <cell r="A4218"/>
          <cell r="B4218"/>
          <cell r="C4218"/>
          <cell r="D4218"/>
        </row>
        <row r="4219">
          <cell r="A4219"/>
          <cell r="B4219"/>
          <cell r="C4219"/>
          <cell r="D4219"/>
        </row>
        <row r="4220">
          <cell r="A4220"/>
          <cell r="B4220"/>
          <cell r="C4220"/>
          <cell r="D4220"/>
        </row>
        <row r="4221">
          <cell r="A4221"/>
          <cell r="B4221"/>
          <cell r="C4221"/>
          <cell r="D4221"/>
        </row>
        <row r="4222">
          <cell r="A4222"/>
          <cell r="B4222"/>
          <cell r="C4222"/>
          <cell r="D4222"/>
        </row>
        <row r="4223">
          <cell r="A4223"/>
          <cell r="B4223"/>
          <cell r="C4223"/>
          <cell r="D4223"/>
        </row>
        <row r="4224">
          <cell r="A4224"/>
          <cell r="B4224"/>
          <cell r="C4224"/>
          <cell r="D4224"/>
        </row>
        <row r="4225">
          <cell r="A4225"/>
          <cell r="B4225"/>
          <cell r="C4225"/>
          <cell r="D4225"/>
        </row>
        <row r="4226">
          <cell r="A4226"/>
          <cell r="B4226"/>
          <cell r="C4226"/>
          <cell r="D4226"/>
        </row>
        <row r="4227">
          <cell r="A4227"/>
          <cell r="B4227"/>
          <cell r="C4227"/>
          <cell r="D4227"/>
        </row>
        <row r="4228">
          <cell r="A4228"/>
          <cell r="B4228"/>
          <cell r="C4228"/>
          <cell r="D4228"/>
        </row>
        <row r="4229">
          <cell r="A4229"/>
          <cell r="B4229"/>
          <cell r="C4229"/>
          <cell r="D4229"/>
        </row>
        <row r="4230">
          <cell r="A4230"/>
          <cell r="B4230"/>
          <cell r="C4230"/>
          <cell r="D4230"/>
        </row>
        <row r="4231">
          <cell r="A4231"/>
          <cell r="B4231"/>
          <cell r="C4231"/>
          <cell r="D4231"/>
        </row>
        <row r="4232">
          <cell r="A4232"/>
          <cell r="B4232"/>
          <cell r="C4232"/>
          <cell r="D4232"/>
        </row>
        <row r="4233">
          <cell r="A4233"/>
          <cell r="B4233"/>
          <cell r="C4233"/>
          <cell r="D4233"/>
        </row>
        <row r="4234">
          <cell r="A4234"/>
          <cell r="B4234"/>
          <cell r="C4234"/>
          <cell r="D4234"/>
        </row>
        <row r="4235">
          <cell r="A4235"/>
          <cell r="B4235"/>
          <cell r="C4235"/>
          <cell r="D4235"/>
        </row>
        <row r="4236">
          <cell r="A4236"/>
          <cell r="B4236"/>
          <cell r="C4236"/>
          <cell r="D4236"/>
        </row>
        <row r="4237">
          <cell r="A4237"/>
          <cell r="B4237"/>
          <cell r="C4237"/>
          <cell r="D4237"/>
        </row>
        <row r="4238">
          <cell r="A4238"/>
          <cell r="B4238"/>
          <cell r="C4238"/>
          <cell r="D4238"/>
        </row>
        <row r="4239">
          <cell r="A4239"/>
          <cell r="B4239"/>
          <cell r="C4239"/>
          <cell r="D4239"/>
        </row>
        <row r="4240">
          <cell r="A4240"/>
          <cell r="B4240"/>
          <cell r="C4240"/>
          <cell r="D4240"/>
        </row>
        <row r="4241">
          <cell r="A4241"/>
          <cell r="B4241"/>
          <cell r="C4241"/>
          <cell r="D4241"/>
        </row>
        <row r="4242">
          <cell r="A4242"/>
          <cell r="B4242"/>
          <cell r="C4242"/>
          <cell r="D4242"/>
        </row>
        <row r="4243">
          <cell r="A4243"/>
          <cell r="B4243"/>
          <cell r="C4243"/>
          <cell r="D4243"/>
        </row>
        <row r="4244">
          <cell r="A4244"/>
          <cell r="B4244"/>
          <cell r="C4244"/>
          <cell r="D4244"/>
        </row>
        <row r="4245">
          <cell r="A4245"/>
          <cell r="B4245"/>
          <cell r="C4245"/>
          <cell r="D4245"/>
        </row>
        <row r="4246">
          <cell r="A4246"/>
          <cell r="B4246"/>
          <cell r="C4246"/>
          <cell r="D4246"/>
        </row>
        <row r="4247">
          <cell r="A4247"/>
          <cell r="B4247"/>
          <cell r="C4247"/>
          <cell r="D4247"/>
        </row>
        <row r="4248">
          <cell r="A4248"/>
          <cell r="B4248"/>
          <cell r="C4248"/>
          <cell r="D4248"/>
        </row>
        <row r="4249">
          <cell r="A4249"/>
          <cell r="B4249"/>
          <cell r="C4249"/>
          <cell r="D4249"/>
        </row>
        <row r="4250">
          <cell r="A4250"/>
          <cell r="B4250"/>
          <cell r="C4250"/>
          <cell r="D4250"/>
        </row>
        <row r="4251">
          <cell r="A4251"/>
          <cell r="B4251"/>
          <cell r="C4251"/>
          <cell r="D4251"/>
        </row>
        <row r="4252">
          <cell r="A4252"/>
          <cell r="B4252"/>
          <cell r="C4252"/>
          <cell r="D4252"/>
        </row>
        <row r="4253">
          <cell r="A4253"/>
          <cell r="B4253"/>
          <cell r="C4253"/>
          <cell r="D4253"/>
        </row>
        <row r="4254">
          <cell r="A4254"/>
          <cell r="B4254"/>
          <cell r="C4254"/>
          <cell r="D4254"/>
        </row>
        <row r="4255">
          <cell r="A4255"/>
          <cell r="B4255"/>
          <cell r="C4255"/>
          <cell r="D4255"/>
        </row>
        <row r="4256">
          <cell r="A4256"/>
          <cell r="B4256"/>
          <cell r="C4256"/>
          <cell r="D4256"/>
        </row>
        <row r="4257">
          <cell r="A4257"/>
          <cell r="B4257"/>
          <cell r="C4257"/>
          <cell r="D4257"/>
        </row>
        <row r="4258">
          <cell r="A4258"/>
          <cell r="B4258"/>
          <cell r="C4258"/>
          <cell r="D4258"/>
        </row>
        <row r="4259">
          <cell r="A4259"/>
          <cell r="B4259"/>
          <cell r="C4259"/>
          <cell r="D4259"/>
        </row>
        <row r="4260">
          <cell r="A4260"/>
          <cell r="B4260"/>
          <cell r="C4260"/>
          <cell r="D4260"/>
        </row>
        <row r="4261">
          <cell r="A4261"/>
          <cell r="B4261"/>
          <cell r="C4261"/>
          <cell r="D4261"/>
        </row>
        <row r="4262">
          <cell r="A4262"/>
          <cell r="B4262"/>
          <cell r="C4262"/>
          <cell r="D4262"/>
        </row>
        <row r="4263">
          <cell r="A4263"/>
          <cell r="B4263"/>
          <cell r="C4263"/>
          <cell r="D4263"/>
        </row>
        <row r="4264">
          <cell r="A4264"/>
          <cell r="B4264"/>
          <cell r="C4264"/>
          <cell r="D4264"/>
        </row>
        <row r="4265">
          <cell r="A4265"/>
          <cell r="B4265"/>
          <cell r="C4265"/>
          <cell r="D4265"/>
        </row>
        <row r="4266">
          <cell r="A4266"/>
          <cell r="B4266"/>
          <cell r="C4266"/>
          <cell r="D4266"/>
        </row>
        <row r="4267">
          <cell r="A4267"/>
          <cell r="B4267"/>
          <cell r="C4267"/>
          <cell r="D4267"/>
        </row>
        <row r="4268">
          <cell r="A4268"/>
          <cell r="B4268"/>
          <cell r="C4268"/>
          <cell r="D4268"/>
        </row>
        <row r="4269">
          <cell r="A4269"/>
          <cell r="B4269"/>
          <cell r="C4269"/>
          <cell r="D4269"/>
        </row>
        <row r="4270">
          <cell r="A4270"/>
          <cell r="B4270"/>
          <cell r="C4270"/>
          <cell r="D4270"/>
        </row>
        <row r="4271">
          <cell r="A4271"/>
          <cell r="B4271"/>
          <cell r="C4271"/>
          <cell r="D4271"/>
        </row>
        <row r="4272">
          <cell r="A4272"/>
          <cell r="B4272"/>
          <cell r="C4272"/>
          <cell r="D4272"/>
        </row>
        <row r="4273">
          <cell r="A4273"/>
          <cell r="B4273"/>
          <cell r="C4273"/>
          <cell r="D4273"/>
        </row>
        <row r="4274">
          <cell r="A4274"/>
          <cell r="B4274"/>
          <cell r="C4274"/>
          <cell r="D4274"/>
        </row>
        <row r="4275">
          <cell r="A4275"/>
          <cell r="B4275"/>
          <cell r="C4275"/>
          <cell r="D4275"/>
        </row>
        <row r="4276">
          <cell r="A4276"/>
          <cell r="B4276"/>
          <cell r="C4276"/>
          <cell r="D4276"/>
        </row>
        <row r="4277">
          <cell r="A4277"/>
          <cell r="B4277"/>
          <cell r="C4277"/>
          <cell r="D4277"/>
        </row>
        <row r="4278">
          <cell r="A4278"/>
          <cell r="B4278"/>
          <cell r="C4278"/>
          <cell r="D4278"/>
        </row>
        <row r="4279">
          <cell r="A4279"/>
          <cell r="B4279"/>
          <cell r="C4279"/>
          <cell r="D4279"/>
        </row>
        <row r="4280">
          <cell r="A4280"/>
          <cell r="B4280"/>
          <cell r="C4280"/>
          <cell r="D4280"/>
        </row>
        <row r="4281">
          <cell r="A4281"/>
          <cell r="B4281"/>
          <cell r="C4281"/>
          <cell r="D4281"/>
        </row>
        <row r="4282">
          <cell r="A4282"/>
          <cell r="B4282"/>
          <cell r="C4282"/>
          <cell r="D4282"/>
        </row>
        <row r="4283">
          <cell r="A4283"/>
          <cell r="B4283"/>
          <cell r="C4283"/>
          <cell r="D4283"/>
        </row>
        <row r="4284">
          <cell r="A4284"/>
          <cell r="B4284"/>
          <cell r="C4284"/>
          <cell r="D4284"/>
        </row>
        <row r="4285">
          <cell r="A4285"/>
          <cell r="B4285"/>
          <cell r="C4285"/>
          <cell r="D4285"/>
        </row>
        <row r="4286">
          <cell r="A4286"/>
          <cell r="B4286"/>
          <cell r="C4286"/>
          <cell r="D4286"/>
        </row>
        <row r="4287">
          <cell r="A4287"/>
          <cell r="B4287"/>
          <cell r="C4287"/>
          <cell r="D4287"/>
        </row>
        <row r="4288">
          <cell r="A4288"/>
          <cell r="B4288"/>
          <cell r="C4288"/>
          <cell r="D4288"/>
        </row>
        <row r="4289">
          <cell r="A4289"/>
          <cell r="B4289"/>
          <cell r="C4289"/>
          <cell r="D4289"/>
        </row>
        <row r="4290">
          <cell r="A4290"/>
          <cell r="B4290"/>
          <cell r="C4290"/>
          <cell r="D4290"/>
        </row>
        <row r="4291">
          <cell r="A4291"/>
          <cell r="B4291"/>
          <cell r="C4291"/>
          <cell r="D4291"/>
        </row>
        <row r="4292">
          <cell r="A4292"/>
          <cell r="B4292"/>
          <cell r="C4292"/>
          <cell r="D4292"/>
        </row>
        <row r="4293">
          <cell r="A4293"/>
          <cell r="B4293"/>
          <cell r="C4293"/>
          <cell r="D4293"/>
        </row>
        <row r="4294">
          <cell r="A4294"/>
          <cell r="B4294"/>
          <cell r="C4294"/>
          <cell r="D4294"/>
        </row>
        <row r="4295">
          <cell r="A4295"/>
          <cell r="B4295"/>
          <cell r="C4295"/>
          <cell r="D4295"/>
        </row>
        <row r="4296">
          <cell r="A4296"/>
          <cell r="B4296"/>
          <cell r="C4296"/>
          <cell r="D4296"/>
        </row>
        <row r="4297">
          <cell r="A4297"/>
          <cell r="B4297"/>
          <cell r="C4297"/>
          <cell r="D4297"/>
        </row>
        <row r="4298">
          <cell r="A4298"/>
          <cell r="B4298"/>
          <cell r="C4298"/>
          <cell r="D4298"/>
        </row>
        <row r="4299">
          <cell r="A4299"/>
          <cell r="B4299"/>
          <cell r="C4299"/>
          <cell r="D4299"/>
        </row>
        <row r="4300">
          <cell r="A4300"/>
          <cell r="B4300"/>
          <cell r="C4300"/>
          <cell r="D4300"/>
        </row>
        <row r="4301">
          <cell r="A4301"/>
          <cell r="B4301"/>
          <cell r="C4301"/>
          <cell r="D4301"/>
        </row>
        <row r="4302">
          <cell r="A4302"/>
          <cell r="B4302"/>
          <cell r="C4302"/>
          <cell r="D4302"/>
        </row>
        <row r="4303">
          <cell r="A4303"/>
          <cell r="B4303"/>
          <cell r="C4303"/>
          <cell r="D4303"/>
        </row>
        <row r="4304">
          <cell r="A4304"/>
          <cell r="B4304"/>
          <cell r="C4304"/>
          <cell r="D4304"/>
        </row>
        <row r="4305">
          <cell r="A4305"/>
          <cell r="B4305"/>
          <cell r="C4305"/>
          <cell r="D4305"/>
        </row>
        <row r="4306">
          <cell r="A4306"/>
          <cell r="B4306"/>
          <cell r="C4306"/>
          <cell r="D4306"/>
        </row>
        <row r="4307">
          <cell r="A4307"/>
          <cell r="B4307"/>
          <cell r="C4307"/>
          <cell r="D4307"/>
        </row>
        <row r="4308">
          <cell r="A4308"/>
          <cell r="B4308"/>
          <cell r="C4308"/>
          <cell r="D4308"/>
        </row>
        <row r="4309">
          <cell r="A4309"/>
          <cell r="B4309"/>
          <cell r="C4309"/>
          <cell r="D4309"/>
        </row>
        <row r="4310">
          <cell r="A4310"/>
          <cell r="B4310"/>
          <cell r="C4310"/>
          <cell r="D4310"/>
        </row>
        <row r="4311">
          <cell r="A4311"/>
          <cell r="B4311"/>
          <cell r="C4311"/>
          <cell r="D4311"/>
        </row>
        <row r="4312">
          <cell r="A4312"/>
          <cell r="B4312"/>
          <cell r="C4312"/>
          <cell r="D4312"/>
        </row>
        <row r="4313">
          <cell r="A4313"/>
          <cell r="B4313"/>
          <cell r="C4313"/>
          <cell r="D4313"/>
        </row>
        <row r="4314">
          <cell r="A4314"/>
          <cell r="B4314"/>
          <cell r="C4314"/>
          <cell r="D4314"/>
        </row>
        <row r="4315">
          <cell r="A4315"/>
          <cell r="B4315"/>
          <cell r="C4315"/>
          <cell r="D4315"/>
        </row>
        <row r="4316">
          <cell r="A4316"/>
          <cell r="B4316"/>
          <cell r="C4316"/>
          <cell r="D4316"/>
        </row>
        <row r="4317">
          <cell r="A4317"/>
          <cell r="B4317"/>
          <cell r="C4317"/>
          <cell r="D4317"/>
        </row>
        <row r="4318">
          <cell r="A4318"/>
          <cell r="B4318"/>
          <cell r="C4318"/>
          <cell r="D4318"/>
        </row>
        <row r="4319">
          <cell r="A4319"/>
          <cell r="B4319"/>
          <cell r="C4319"/>
          <cell r="D4319"/>
        </row>
        <row r="4320">
          <cell r="A4320"/>
          <cell r="B4320"/>
          <cell r="C4320"/>
          <cell r="D4320"/>
        </row>
        <row r="4321">
          <cell r="A4321"/>
          <cell r="B4321"/>
          <cell r="C4321"/>
          <cell r="D4321"/>
        </row>
        <row r="4322">
          <cell r="A4322"/>
          <cell r="B4322"/>
          <cell r="C4322"/>
          <cell r="D4322"/>
        </row>
        <row r="4323">
          <cell r="A4323"/>
          <cell r="B4323"/>
          <cell r="C4323"/>
          <cell r="D4323"/>
        </row>
        <row r="4324">
          <cell r="A4324"/>
          <cell r="B4324"/>
          <cell r="C4324"/>
          <cell r="D4324"/>
        </row>
        <row r="4325">
          <cell r="A4325"/>
          <cell r="B4325"/>
          <cell r="C4325"/>
          <cell r="D4325"/>
        </row>
        <row r="4326">
          <cell r="A4326"/>
          <cell r="B4326"/>
          <cell r="C4326"/>
          <cell r="D4326"/>
        </row>
        <row r="4327">
          <cell r="A4327"/>
          <cell r="B4327"/>
          <cell r="C4327"/>
          <cell r="D4327"/>
        </row>
        <row r="4328">
          <cell r="A4328"/>
          <cell r="B4328"/>
          <cell r="C4328"/>
          <cell r="D4328"/>
        </row>
        <row r="4329">
          <cell r="A4329"/>
          <cell r="B4329"/>
          <cell r="C4329"/>
          <cell r="D4329"/>
        </row>
        <row r="4330">
          <cell r="A4330"/>
          <cell r="B4330"/>
          <cell r="C4330"/>
          <cell r="D4330"/>
        </row>
        <row r="4331">
          <cell r="A4331"/>
          <cell r="B4331"/>
          <cell r="C4331"/>
          <cell r="D4331"/>
        </row>
        <row r="4332">
          <cell r="A4332"/>
          <cell r="B4332"/>
          <cell r="C4332"/>
          <cell r="D4332"/>
        </row>
        <row r="4333">
          <cell r="A4333"/>
          <cell r="B4333"/>
          <cell r="C4333"/>
          <cell r="D4333"/>
        </row>
        <row r="4334">
          <cell r="A4334"/>
          <cell r="B4334"/>
          <cell r="C4334"/>
          <cell r="D4334"/>
        </row>
        <row r="4335">
          <cell r="A4335"/>
          <cell r="B4335"/>
          <cell r="C4335"/>
          <cell r="D4335"/>
        </row>
        <row r="4336">
          <cell r="A4336"/>
          <cell r="B4336"/>
          <cell r="C4336"/>
          <cell r="D4336"/>
        </row>
        <row r="4337">
          <cell r="A4337"/>
          <cell r="B4337"/>
          <cell r="C4337"/>
          <cell r="D4337"/>
        </row>
        <row r="4338">
          <cell r="A4338"/>
          <cell r="B4338"/>
          <cell r="C4338"/>
          <cell r="D4338"/>
        </row>
        <row r="4339">
          <cell r="A4339"/>
          <cell r="B4339"/>
          <cell r="C4339"/>
          <cell r="D4339"/>
        </row>
        <row r="4340">
          <cell r="A4340"/>
          <cell r="B4340"/>
          <cell r="C4340"/>
          <cell r="D4340"/>
        </row>
        <row r="4341">
          <cell r="A4341"/>
          <cell r="B4341"/>
          <cell r="C4341"/>
          <cell r="D4341"/>
        </row>
        <row r="4342">
          <cell r="A4342"/>
          <cell r="B4342"/>
          <cell r="C4342"/>
          <cell r="D4342"/>
        </row>
        <row r="4343">
          <cell r="A4343"/>
          <cell r="B4343"/>
          <cell r="C4343"/>
          <cell r="D4343"/>
        </row>
        <row r="4344">
          <cell r="A4344"/>
          <cell r="B4344"/>
          <cell r="C4344"/>
          <cell r="D4344"/>
        </row>
        <row r="4345">
          <cell r="A4345"/>
          <cell r="B4345"/>
          <cell r="C4345"/>
          <cell r="D4345"/>
        </row>
        <row r="4346">
          <cell r="A4346"/>
          <cell r="B4346"/>
          <cell r="C4346"/>
          <cell r="D4346"/>
        </row>
        <row r="4347">
          <cell r="A4347"/>
          <cell r="B4347"/>
          <cell r="C4347"/>
          <cell r="D4347"/>
        </row>
        <row r="4348">
          <cell r="A4348"/>
          <cell r="B4348"/>
          <cell r="C4348"/>
          <cell r="D4348"/>
        </row>
        <row r="4349">
          <cell r="A4349"/>
          <cell r="B4349"/>
          <cell r="C4349"/>
          <cell r="D4349"/>
        </row>
        <row r="4350">
          <cell r="A4350"/>
          <cell r="B4350"/>
          <cell r="C4350"/>
          <cell r="D4350"/>
        </row>
        <row r="4351">
          <cell r="A4351"/>
          <cell r="B4351"/>
          <cell r="C4351"/>
          <cell r="D4351"/>
        </row>
        <row r="4352">
          <cell r="A4352"/>
          <cell r="B4352"/>
          <cell r="C4352"/>
          <cell r="D4352"/>
        </row>
        <row r="4353">
          <cell r="A4353"/>
          <cell r="B4353"/>
          <cell r="C4353"/>
          <cell r="D4353"/>
        </row>
        <row r="4354">
          <cell r="A4354"/>
          <cell r="B4354"/>
          <cell r="C4354"/>
          <cell r="D4354"/>
        </row>
        <row r="4355">
          <cell r="A4355"/>
          <cell r="B4355"/>
          <cell r="C4355"/>
          <cell r="D4355"/>
        </row>
        <row r="4356">
          <cell r="A4356"/>
          <cell r="B4356"/>
          <cell r="C4356"/>
          <cell r="D4356"/>
        </row>
        <row r="4357">
          <cell r="A4357"/>
          <cell r="B4357"/>
          <cell r="C4357"/>
          <cell r="D4357"/>
        </row>
        <row r="4358">
          <cell r="A4358"/>
          <cell r="B4358"/>
          <cell r="C4358"/>
          <cell r="D4358"/>
        </row>
        <row r="4359">
          <cell r="A4359"/>
          <cell r="B4359"/>
          <cell r="C4359"/>
          <cell r="D4359"/>
        </row>
        <row r="4360">
          <cell r="A4360"/>
          <cell r="B4360"/>
          <cell r="C4360"/>
          <cell r="D4360"/>
        </row>
        <row r="4361">
          <cell r="A4361"/>
          <cell r="B4361"/>
          <cell r="C4361"/>
          <cell r="D4361"/>
        </row>
        <row r="4362">
          <cell r="A4362"/>
          <cell r="B4362"/>
          <cell r="C4362"/>
          <cell r="D4362"/>
        </row>
        <row r="4363">
          <cell r="A4363"/>
          <cell r="B4363"/>
          <cell r="C4363"/>
          <cell r="D4363"/>
        </row>
        <row r="4364">
          <cell r="A4364"/>
          <cell r="B4364"/>
          <cell r="C4364"/>
          <cell r="D4364"/>
        </row>
        <row r="4365">
          <cell r="A4365"/>
          <cell r="B4365"/>
          <cell r="C4365"/>
          <cell r="D4365"/>
        </row>
        <row r="4366">
          <cell r="A4366"/>
          <cell r="B4366"/>
          <cell r="C4366"/>
          <cell r="D4366"/>
        </row>
        <row r="4367">
          <cell r="A4367"/>
          <cell r="B4367"/>
          <cell r="C4367"/>
          <cell r="D4367"/>
        </row>
        <row r="4368">
          <cell r="A4368"/>
          <cell r="B4368"/>
          <cell r="C4368"/>
          <cell r="D4368"/>
        </row>
        <row r="4369">
          <cell r="A4369"/>
          <cell r="B4369"/>
          <cell r="C4369"/>
          <cell r="D4369"/>
        </row>
        <row r="4370">
          <cell r="A4370"/>
          <cell r="B4370"/>
          <cell r="C4370"/>
          <cell r="D4370"/>
        </row>
        <row r="4371">
          <cell r="A4371"/>
          <cell r="B4371"/>
          <cell r="C4371"/>
          <cell r="D4371"/>
        </row>
        <row r="4372">
          <cell r="A4372"/>
          <cell r="B4372"/>
          <cell r="C4372"/>
          <cell r="D4372"/>
        </row>
        <row r="4373">
          <cell r="A4373"/>
          <cell r="B4373"/>
          <cell r="C4373"/>
          <cell r="D4373"/>
        </row>
        <row r="4374">
          <cell r="A4374"/>
          <cell r="B4374"/>
          <cell r="C4374"/>
          <cell r="D4374"/>
        </row>
        <row r="4375">
          <cell r="A4375"/>
          <cell r="B4375"/>
          <cell r="C4375"/>
          <cell r="D4375"/>
        </row>
        <row r="4376">
          <cell r="A4376"/>
          <cell r="B4376"/>
          <cell r="C4376"/>
          <cell r="D4376"/>
        </row>
        <row r="4377">
          <cell r="A4377"/>
          <cell r="B4377"/>
          <cell r="C4377"/>
          <cell r="D4377"/>
        </row>
        <row r="4378">
          <cell r="A4378"/>
          <cell r="B4378"/>
          <cell r="C4378"/>
          <cell r="D4378"/>
        </row>
        <row r="4379">
          <cell r="A4379"/>
          <cell r="B4379"/>
          <cell r="C4379"/>
          <cell r="D4379"/>
        </row>
        <row r="4380">
          <cell r="A4380"/>
          <cell r="B4380"/>
          <cell r="C4380"/>
          <cell r="D4380"/>
        </row>
        <row r="4381">
          <cell r="A4381"/>
          <cell r="B4381"/>
          <cell r="C4381"/>
          <cell r="D4381"/>
        </row>
        <row r="4382">
          <cell r="A4382"/>
          <cell r="B4382"/>
          <cell r="C4382"/>
          <cell r="D4382"/>
        </row>
        <row r="4383">
          <cell r="A4383"/>
          <cell r="B4383"/>
          <cell r="C4383"/>
          <cell r="D4383"/>
        </row>
        <row r="4384">
          <cell r="A4384"/>
          <cell r="B4384"/>
          <cell r="C4384"/>
          <cell r="D4384"/>
        </row>
        <row r="4385">
          <cell r="A4385"/>
          <cell r="B4385"/>
          <cell r="C4385"/>
          <cell r="D4385"/>
        </row>
        <row r="4386">
          <cell r="A4386"/>
          <cell r="B4386"/>
          <cell r="C4386"/>
          <cell r="D4386"/>
        </row>
        <row r="4387">
          <cell r="A4387"/>
          <cell r="B4387"/>
          <cell r="C4387"/>
          <cell r="D4387"/>
        </row>
        <row r="4388">
          <cell r="A4388"/>
          <cell r="B4388"/>
          <cell r="C4388"/>
          <cell r="D4388"/>
        </row>
        <row r="4389">
          <cell r="A4389"/>
          <cell r="B4389"/>
          <cell r="C4389"/>
          <cell r="D4389"/>
        </row>
        <row r="4390">
          <cell r="A4390"/>
          <cell r="B4390"/>
          <cell r="C4390"/>
          <cell r="D4390"/>
        </row>
        <row r="4391">
          <cell r="A4391"/>
          <cell r="B4391"/>
          <cell r="C4391"/>
          <cell r="D4391"/>
        </row>
        <row r="4392">
          <cell r="A4392"/>
          <cell r="B4392"/>
          <cell r="C4392"/>
          <cell r="D4392"/>
        </row>
        <row r="4393">
          <cell r="A4393"/>
          <cell r="B4393"/>
          <cell r="C4393"/>
          <cell r="D4393"/>
        </row>
        <row r="4394">
          <cell r="A4394"/>
          <cell r="B4394"/>
          <cell r="C4394"/>
          <cell r="D4394"/>
        </row>
        <row r="4395">
          <cell r="A4395"/>
          <cell r="B4395"/>
          <cell r="C4395"/>
          <cell r="D4395"/>
        </row>
        <row r="4396">
          <cell r="A4396"/>
          <cell r="B4396"/>
          <cell r="C4396"/>
          <cell r="D4396"/>
        </row>
        <row r="4397">
          <cell r="A4397"/>
          <cell r="B4397"/>
          <cell r="C4397"/>
          <cell r="D4397"/>
        </row>
        <row r="4398">
          <cell r="A4398"/>
          <cell r="B4398"/>
          <cell r="C4398"/>
          <cell r="D4398"/>
        </row>
        <row r="4399">
          <cell r="A4399"/>
          <cell r="B4399"/>
          <cell r="C4399"/>
          <cell r="D4399"/>
        </row>
        <row r="4400">
          <cell r="A4400"/>
          <cell r="B4400"/>
          <cell r="C4400"/>
          <cell r="D4400"/>
        </row>
        <row r="4401">
          <cell r="A4401"/>
          <cell r="B4401"/>
          <cell r="C4401"/>
          <cell r="D4401"/>
        </row>
        <row r="4402">
          <cell r="A4402"/>
          <cell r="B4402"/>
          <cell r="C4402"/>
          <cell r="D4402"/>
        </row>
        <row r="4403">
          <cell r="A4403"/>
          <cell r="B4403"/>
          <cell r="C4403"/>
          <cell r="D4403"/>
        </row>
        <row r="4404">
          <cell r="A4404"/>
          <cell r="B4404"/>
          <cell r="C4404"/>
          <cell r="D4404"/>
        </row>
        <row r="4405">
          <cell r="A4405"/>
          <cell r="B4405"/>
          <cell r="C4405"/>
          <cell r="D4405"/>
        </row>
        <row r="4406">
          <cell r="A4406"/>
          <cell r="B4406"/>
          <cell r="C4406"/>
          <cell r="D4406"/>
        </row>
        <row r="4407">
          <cell r="A4407"/>
          <cell r="B4407"/>
          <cell r="C4407"/>
          <cell r="D4407"/>
        </row>
        <row r="4408">
          <cell r="A4408"/>
          <cell r="B4408"/>
          <cell r="C4408"/>
          <cell r="D4408"/>
        </row>
        <row r="4409">
          <cell r="A4409"/>
          <cell r="B4409"/>
          <cell r="C4409"/>
          <cell r="D4409"/>
        </row>
        <row r="4410">
          <cell r="A4410"/>
          <cell r="B4410"/>
          <cell r="C4410"/>
          <cell r="D4410"/>
        </row>
        <row r="4411">
          <cell r="A4411"/>
          <cell r="B4411"/>
          <cell r="C4411"/>
          <cell r="D4411"/>
        </row>
        <row r="4412">
          <cell r="A4412"/>
          <cell r="B4412"/>
          <cell r="C4412"/>
          <cell r="D4412"/>
        </row>
        <row r="4413">
          <cell r="A4413"/>
          <cell r="B4413"/>
          <cell r="C4413"/>
          <cell r="D4413"/>
        </row>
        <row r="4414">
          <cell r="A4414"/>
          <cell r="B4414"/>
          <cell r="C4414"/>
          <cell r="D4414"/>
        </row>
        <row r="4415">
          <cell r="A4415"/>
          <cell r="B4415"/>
          <cell r="C4415"/>
          <cell r="D4415"/>
        </row>
        <row r="4416">
          <cell r="A4416"/>
          <cell r="B4416"/>
          <cell r="C4416"/>
          <cell r="D4416"/>
        </row>
        <row r="4417">
          <cell r="A4417"/>
          <cell r="B4417"/>
          <cell r="C4417"/>
          <cell r="D4417"/>
        </row>
        <row r="4418">
          <cell r="A4418"/>
          <cell r="B4418"/>
          <cell r="C4418"/>
          <cell r="D4418"/>
        </row>
        <row r="4419">
          <cell r="A4419"/>
          <cell r="B4419"/>
          <cell r="C4419"/>
          <cell r="D4419"/>
        </row>
        <row r="4420">
          <cell r="A4420"/>
          <cell r="B4420"/>
          <cell r="C4420"/>
          <cell r="D4420"/>
        </row>
        <row r="4421">
          <cell r="A4421"/>
          <cell r="B4421"/>
          <cell r="C4421"/>
          <cell r="D4421"/>
        </row>
        <row r="4422">
          <cell r="A4422"/>
          <cell r="B4422"/>
          <cell r="C4422"/>
          <cell r="D4422"/>
        </row>
        <row r="4423">
          <cell r="A4423"/>
          <cell r="B4423"/>
          <cell r="C4423"/>
          <cell r="D4423"/>
        </row>
        <row r="4424">
          <cell r="A4424"/>
          <cell r="B4424"/>
          <cell r="C4424"/>
          <cell r="D4424"/>
        </row>
        <row r="4425">
          <cell r="A4425"/>
          <cell r="B4425"/>
          <cell r="C4425"/>
          <cell r="D4425"/>
        </row>
        <row r="4426">
          <cell r="A4426"/>
          <cell r="B4426"/>
          <cell r="C4426"/>
          <cell r="D4426"/>
        </row>
        <row r="4427">
          <cell r="A4427"/>
          <cell r="B4427"/>
          <cell r="C4427"/>
          <cell r="D4427"/>
        </row>
        <row r="4428">
          <cell r="A4428"/>
          <cell r="B4428"/>
          <cell r="C4428"/>
          <cell r="D4428"/>
        </row>
        <row r="4429">
          <cell r="A4429"/>
          <cell r="B4429"/>
          <cell r="C4429"/>
          <cell r="D4429"/>
        </row>
        <row r="4430">
          <cell r="A4430"/>
          <cell r="B4430"/>
          <cell r="C4430"/>
          <cell r="D4430"/>
        </row>
        <row r="4431">
          <cell r="A4431"/>
          <cell r="B4431"/>
          <cell r="C4431"/>
          <cell r="D4431"/>
        </row>
        <row r="4432">
          <cell r="A4432"/>
          <cell r="B4432"/>
          <cell r="C4432"/>
          <cell r="D4432"/>
        </row>
        <row r="4433">
          <cell r="A4433"/>
          <cell r="B4433"/>
          <cell r="C4433"/>
          <cell r="D4433"/>
        </row>
        <row r="4434">
          <cell r="A4434"/>
          <cell r="B4434"/>
          <cell r="C4434"/>
          <cell r="D4434"/>
        </row>
        <row r="4435">
          <cell r="A4435"/>
          <cell r="B4435"/>
          <cell r="C4435"/>
          <cell r="D4435"/>
        </row>
        <row r="4436">
          <cell r="A4436"/>
          <cell r="B4436"/>
          <cell r="C4436"/>
          <cell r="D4436"/>
        </row>
        <row r="4437">
          <cell r="A4437"/>
          <cell r="B4437"/>
          <cell r="C4437"/>
          <cell r="D4437"/>
        </row>
        <row r="4438">
          <cell r="A4438"/>
          <cell r="B4438"/>
          <cell r="C4438"/>
          <cell r="D4438"/>
        </row>
        <row r="4439">
          <cell r="A4439"/>
          <cell r="B4439"/>
          <cell r="C4439"/>
          <cell r="D4439"/>
        </row>
        <row r="4440">
          <cell r="A4440"/>
          <cell r="B4440"/>
          <cell r="C4440"/>
          <cell r="D4440"/>
        </row>
        <row r="4441">
          <cell r="A4441"/>
          <cell r="B4441"/>
          <cell r="C4441"/>
          <cell r="D4441"/>
        </row>
        <row r="4442">
          <cell r="A4442"/>
          <cell r="B4442"/>
          <cell r="C4442"/>
          <cell r="D4442"/>
        </row>
        <row r="4443">
          <cell r="A4443"/>
          <cell r="B4443"/>
          <cell r="C4443"/>
          <cell r="D4443"/>
        </row>
        <row r="4444">
          <cell r="A4444"/>
          <cell r="B4444"/>
          <cell r="C4444"/>
          <cell r="D4444"/>
        </row>
        <row r="4445">
          <cell r="A4445"/>
          <cell r="B4445"/>
          <cell r="C4445"/>
          <cell r="D4445"/>
        </row>
        <row r="4446">
          <cell r="A4446"/>
          <cell r="B4446"/>
          <cell r="C4446"/>
          <cell r="D4446"/>
        </row>
        <row r="4447">
          <cell r="A4447"/>
          <cell r="B4447"/>
          <cell r="C4447"/>
          <cell r="D4447"/>
        </row>
        <row r="4448">
          <cell r="A4448"/>
          <cell r="B4448"/>
          <cell r="C4448"/>
          <cell r="D4448"/>
        </row>
        <row r="4449">
          <cell r="A4449"/>
          <cell r="B4449"/>
          <cell r="C4449"/>
          <cell r="D4449"/>
        </row>
        <row r="4450">
          <cell r="A4450"/>
          <cell r="B4450"/>
          <cell r="C4450"/>
          <cell r="D4450"/>
        </row>
        <row r="4451">
          <cell r="A4451"/>
          <cell r="B4451"/>
          <cell r="C4451"/>
          <cell r="D4451"/>
        </row>
        <row r="4452">
          <cell r="A4452"/>
          <cell r="B4452"/>
          <cell r="C4452"/>
          <cell r="D4452"/>
        </row>
        <row r="4453">
          <cell r="A4453"/>
          <cell r="B4453"/>
          <cell r="C4453"/>
          <cell r="D4453"/>
        </row>
        <row r="4454">
          <cell r="A4454"/>
          <cell r="B4454"/>
          <cell r="C4454"/>
          <cell r="D4454"/>
        </row>
        <row r="4455">
          <cell r="A4455"/>
          <cell r="B4455"/>
          <cell r="C4455"/>
          <cell r="D4455"/>
        </row>
        <row r="4456">
          <cell r="A4456"/>
          <cell r="B4456"/>
          <cell r="C4456"/>
          <cell r="D4456"/>
        </row>
        <row r="4457">
          <cell r="A4457"/>
          <cell r="B4457"/>
          <cell r="C4457"/>
          <cell r="D4457"/>
        </row>
        <row r="4458">
          <cell r="A4458"/>
          <cell r="B4458"/>
          <cell r="C4458"/>
          <cell r="D4458"/>
        </row>
        <row r="4459">
          <cell r="A4459"/>
          <cell r="B4459"/>
          <cell r="C4459"/>
          <cell r="D4459"/>
        </row>
        <row r="4460">
          <cell r="A4460"/>
          <cell r="B4460"/>
          <cell r="C4460"/>
          <cell r="D4460"/>
        </row>
        <row r="4461">
          <cell r="A4461"/>
          <cell r="B4461"/>
          <cell r="C4461"/>
          <cell r="D4461"/>
        </row>
        <row r="4462">
          <cell r="A4462"/>
          <cell r="B4462"/>
          <cell r="C4462"/>
          <cell r="D4462"/>
        </row>
        <row r="4463">
          <cell r="A4463"/>
          <cell r="B4463"/>
          <cell r="C4463"/>
          <cell r="D4463"/>
        </row>
        <row r="4464">
          <cell r="A4464"/>
          <cell r="B4464"/>
          <cell r="C4464"/>
          <cell r="D4464"/>
        </row>
        <row r="4465">
          <cell r="A4465"/>
          <cell r="B4465"/>
          <cell r="C4465"/>
          <cell r="D4465"/>
        </row>
        <row r="4466">
          <cell r="A4466"/>
          <cell r="B4466"/>
          <cell r="C4466"/>
          <cell r="D4466"/>
        </row>
        <row r="4467">
          <cell r="A4467"/>
          <cell r="B4467"/>
          <cell r="C4467"/>
          <cell r="D4467"/>
        </row>
        <row r="4468">
          <cell r="A4468"/>
          <cell r="B4468"/>
          <cell r="C4468"/>
          <cell r="D4468"/>
        </row>
        <row r="4469">
          <cell r="A4469"/>
          <cell r="B4469"/>
          <cell r="C4469"/>
          <cell r="D4469"/>
        </row>
        <row r="4470">
          <cell r="A4470"/>
          <cell r="B4470"/>
          <cell r="C4470"/>
          <cell r="D4470"/>
        </row>
        <row r="4471">
          <cell r="A4471"/>
          <cell r="B4471"/>
          <cell r="C4471"/>
          <cell r="D4471"/>
        </row>
        <row r="4472">
          <cell r="A4472"/>
          <cell r="B4472"/>
          <cell r="C4472"/>
          <cell r="D4472"/>
        </row>
        <row r="4473">
          <cell r="A4473"/>
          <cell r="B4473"/>
          <cell r="C4473"/>
          <cell r="D4473"/>
        </row>
        <row r="4474">
          <cell r="A4474"/>
          <cell r="B4474"/>
          <cell r="C4474"/>
          <cell r="D4474"/>
        </row>
        <row r="4475">
          <cell r="A4475"/>
          <cell r="B4475"/>
          <cell r="C4475"/>
          <cell r="D4475"/>
        </row>
        <row r="4476">
          <cell r="A4476"/>
          <cell r="B4476"/>
          <cell r="C4476"/>
          <cell r="D4476"/>
        </row>
        <row r="4477">
          <cell r="A4477"/>
          <cell r="B4477"/>
          <cell r="C4477"/>
          <cell r="D4477"/>
        </row>
        <row r="4478">
          <cell r="A4478"/>
          <cell r="B4478"/>
          <cell r="C4478"/>
          <cell r="D4478"/>
        </row>
        <row r="4479">
          <cell r="A4479"/>
          <cell r="B4479"/>
          <cell r="C4479"/>
          <cell r="D4479"/>
        </row>
        <row r="4480">
          <cell r="A4480"/>
          <cell r="B4480"/>
          <cell r="C4480"/>
          <cell r="D4480"/>
        </row>
        <row r="4481">
          <cell r="A4481"/>
          <cell r="B4481"/>
          <cell r="C4481"/>
          <cell r="D4481"/>
        </row>
        <row r="4482">
          <cell r="A4482"/>
          <cell r="B4482"/>
          <cell r="C4482"/>
          <cell r="D4482"/>
        </row>
        <row r="4483">
          <cell r="A4483"/>
          <cell r="B4483"/>
          <cell r="C4483"/>
          <cell r="D4483"/>
        </row>
        <row r="4484">
          <cell r="A4484"/>
          <cell r="B4484"/>
          <cell r="C4484"/>
          <cell r="D4484"/>
        </row>
        <row r="4485">
          <cell r="A4485"/>
          <cell r="B4485"/>
          <cell r="C4485"/>
          <cell r="D4485"/>
        </row>
        <row r="4486">
          <cell r="A4486"/>
          <cell r="B4486"/>
          <cell r="C4486"/>
          <cell r="D4486"/>
        </row>
        <row r="4487">
          <cell r="A4487"/>
          <cell r="B4487"/>
          <cell r="C4487"/>
          <cell r="D4487"/>
        </row>
        <row r="4488">
          <cell r="A4488"/>
          <cell r="B4488"/>
          <cell r="C4488"/>
          <cell r="D4488"/>
        </row>
        <row r="4489">
          <cell r="A4489"/>
          <cell r="B4489"/>
          <cell r="C4489"/>
          <cell r="D4489"/>
        </row>
        <row r="4490">
          <cell r="A4490"/>
          <cell r="B4490"/>
          <cell r="C4490"/>
          <cell r="D4490"/>
        </row>
        <row r="4491">
          <cell r="A4491"/>
          <cell r="B4491"/>
          <cell r="C4491"/>
          <cell r="D4491"/>
        </row>
        <row r="4492">
          <cell r="A4492"/>
          <cell r="B4492"/>
          <cell r="C4492"/>
          <cell r="D4492"/>
        </row>
        <row r="4493">
          <cell r="A4493"/>
          <cell r="B4493"/>
          <cell r="C4493"/>
          <cell r="D4493"/>
        </row>
        <row r="4494">
          <cell r="A4494"/>
          <cell r="B4494"/>
          <cell r="C4494"/>
          <cell r="D4494"/>
        </row>
        <row r="4495">
          <cell r="A4495"/>
          <cell r="B4495"/>
          <cell r="C4495"/>
          <cell r="D4495"/>
        </row>
        <row r="4496">
          <cell r="A4496"/>
          <cell r="B4496"/>
          <cell r="C4496"/>
          <cell r="D4496"/>
        </row>
        <row r="4497">
          <cell r="A4497"/>
          <cell r="B4497"/>
          <cell r="C4497"/>
          <cell r="D4497"/>
        </row>
        <row r="4498">
          <cell r="A4498"/>
          <cell r="B4498"/>
          <cell r="C4498"/>
          <cell r="D4498"/>
        </row>
        <row r="4499">
          <cell r="A4499"/>
          <cell r="B4499"/>
          <cell r="C4499"/>
          <cell r="D4499"/>
        </row>
        <row r="4500">
          <cell r="A4500"/>
          <cell r="B4500"/>
          <cell r="C4500"/>
          <cell r="D4500"/>
        </row>
        <row r="4501">
          <cell r="A4501"/>
          <cell r="B4501"/>
          <cell r="C4501"/>
          <cell r="D4501"/>
        </row>
        <row r="4502">
          <cell r="A4502"/>
          <cell r="B4502"/>
          <cell r="C4502"/>
          <cell r="D4502"/>
        </row>
        <row r="4503">
          <cell r="A4503"/>
          <cell r="B4503"/>
          <cell r="C4503"/>
          <cell r="D4503"/>
        </row>
        <row r="4504">
          <cell r="A4504"/>
          <cell r="B4504"/>
          <cell r="C4504"/>
          <cell r="D4504"/>
        </row>
        <row r="4505">
          <cell r="A4505"/>
          <cell r="B4505"/>
          <cell r="C4505"/>
          <cell r="D4505"/>
        </row>
        <row r="4506">
          <cell r="A4506"/>
          <cell r="B4506"/>
          <cell r="C4506"/>
          <cell r="D4506"/>
        </row>
        <row r="4507">
          <cell r="A4507"/>
          <cell r="B4507"/>
          <cell r="C4507"/>
          <cell r="D4507"/>
        </row>
        <row r="4508">
          <cell r="A4508"/>
          <cell r="B4508"/>
          <cell r="C4508"/>
          <cell r="D4508"/>
        </row>
        <row r="4509">
          <cell r="A4509"/>
          <cell r="B4509"/>
          <cell r="C4509"/>
          <cell r="D4509"/>
        </row>
        <row r="4510">
          <cell r="A4510"/>
          <cell r="B4510"/>
          <cell r="C4510"/>
          <cell r="D4510"/>
        </row>
        <row r="4511">
          <cell r="A4511"/>
          <cell r="B4511"/>
          <cell r="C4511"/>
          <cell r="D4511"/>
        </row>
        <row r="4512">
          <cell r="A4512"/>
          <cell r="B4512"/>
          <cell r="C4512"/>
          <cell r="D4512"/>
        </row>
        <row r="4513">
          <cell r="A4513"/>
          <cell r="B4513"/>
          <cell r="C4513"/>
          <cell r="D4513"/>
        </row>
        <row r="4514">
          <cell r="A4514"/>
          <cell r="B4514"/>
          <cell r="C4514"/>
          <cell r="D4514"/>
        </row>
        <row r="4515">
          <cell r="A4515"/>
          <cell r="B4515"/>
          <cell r="C4515"/>
          <cell r="D4515"/>
        </row>
        <row r="4516">
          <cell r="A4516"/>
          <cell r="B4516"/>
          <cell r="C4516"/>
          <cell r="D4516"/>
        </row>
        <row r="4517">
          <cell r="A4517"/>
          <cell r="B4517"/>
          <cell r="C4517"/>
          <cell r="D4517"/>
        </row>
        <row r="4518">
          <cell r="A4518"/>
          <cell r="B4518"/>
          <cell r="C4518"/>
          <cell r="D4518"/>
        </row>
        <row r="4519">
          <cell r="A4519"/>
          <cell r="B4519"/>
          <cell r="C4519"/>
          <cell r="D4519"/>
        </row>
        <row r="4520">
          <cell r="A4520"/>
          <cell r="B4520"/>
          <cell r="C4520"/>
          <cell r="D4520"/>
        </row>
        <row r="4521">
          <cell r="A4521"/>
          <cell r="B4521"/>
          <cell r="C4521"/>
          <cell r="D4521"/>
        </row>
        <row r="4522">
          <cell r="A4522"/>
          <cell r="B4522"/>
          <cell r="C4522"/>
          <cell r="D4522"/>
        </row>
        <row r="4523">
          <cell r="A4523"/>
          <cell r="B4523"/>
          <cell r="C4523"/>
          <cell r="D4523"/>
        </row>
        <row r="4524">
          <cell r="A4524"/>
          <cell r="B4524"/>
          <cell r="C4524"/>
          <cell r="D4524"/>
        </row>
        <row r="4525">
          <cell r="A4525"/>
          <cell r="B4525"/>
          <cell r="C4525"/>
          <cell r="D4525"/>
        </row>
        <row r="4526">
          <cell r="A4526"/>
          <cell r="B4526"/>
          <cell r="C4526"/>
          <cell r="D4526"/>
        </row>
        <row r="4527">
          <cell r="A4527"/>
          <cell r="B4527"/>
          <cell r="C4527"/>
          <cell r="D4527"/>
        </row>
        <row r="4528">
          <cell r="A4528"/>
          <cell r="B4528"/>
          <cell r="C4528"/>
          <cell r="D4528"/>
        </row>
        <row r="4529">
          <cell r="A4529"/>
          <cell r="B4529"/>
          <cell r="C4529"/>
          <cell r="D4529"/>
        </row>
        <row r="4530">
          <cell r="A4530"/>
          <cell r="B4530"/>
          <cell r="C4530"/>
          <cell r="D4530"/>
        </row>
        <row r="4531">
          <cell r="A4531"/>
          <cell r="B4531"/>
          <cell r="C4531"/>
          <cell r="D4531"/>
        </row>
        <row r="4532">
          <cell r="A4532"/>
          <cell r="B4532"/>
          <cell r="C4532"/>
          <cell r="D4532"/>
        </row>
        <row r="4533">
          <cell r="A4533"/>
          <cell r="B4533"/>
          <cell r="C4533"/>
          <cell r="D4533"/>
        </row>
        <row r="4534">
          <cell r="A4534"/>
          <cell r="B4534"/>
          <cell r="C4534"/>
          <cell r="D4534"/>
        </row>
        <row r="4535">
          <cell r="A4535"/>
          <cell r="B4535"/>
          <cell r="C4535"/>
          <cell r="D4535"/>
        </row>
        <row r="4536">
          <cell r="A4536"/>
          <cell r="B4536"/>
          <cell r="C4536"/>
          <cell r="D4536"/>
        </row>
        <row r="4537">
          <cell r="A4537"/>
          <cell r="B4537"/>
          <cell r="C4537"/>
          <cell r="D4537"/>
        </row>
        <row r="4538">
          <cell r="A4538"/>
          <cell r="B4538"/>
          <cell r="C4538"/>
          <cell r="D4538"/>
        </row>
        <row r="4539">
          <cell r="A4539"/>
          <cell r="B4539"/>
          <cell r="C4539"/>
          <cell r="D4539"/>
        </row>
        <row r="4540">
          <cell r="A4540"/>
          <cell r="B4540"/>
          <cell r="C4540"/>
          <cell r="D4540"/>
        </row>
        <row r="4541">
          <cell r="A4541"/>
          <cell r="B4541"/>
          <cell r="C4541"/>
          <cell r="D4541"/>
        </row>
        <row r="4542">
          <cell r="A4542"/>
          <cell r="B4542"/>
          <cell r="C4542"/>
          <cell r="D4542"/>
        </row>
        <row r="4543">
          <cell r="A4543"/>
          <cell r="B4543"/>
          <cell r="C4543"/>
          <cell r="D4543"/>
        </row>
        <row r="4544">
          <cell r="A4544"/>
          <cell r="B4544"/>
          <cell r="C4544"/>
          <cell r="D4544"/>
        </row>
        <row r="4545">
          <cell r="A4545"/>
          <cell r="B4545"/>
          <cell r="C4545"/>
          <cell r="D4545"/>
        </row>
        <row r="4546">
          <cell r="A4546"/>
          <cell r="B4546"/>
          <cell r="C4546"/>
          <cell r="D4546"/>
        </row>
        <row r="4547">
          <cell r="A4547"/>
          <cell r="B4547"/>
          <cell r="C4547"/>
          <cell r="D4547"/>
        </row>
        <row r="4548">
          <cell r="A4548"/>
          <cell r="B4548"/>
          <cell r="C4548"/>
          <cell r="D4548"/>
        </row>
        <row r="4549">
          <cell r="A4549"/>
          <cell r="B4549"/>
          <cell r="C4549"/>
          <cell r="D4549"/>
        </row>
        <row r="4550">
          <cell r="A4550"/>
          <cell r="B4550"/>
          <cell r="C4550"/>
          <cell r="D4550"/>
        </row>
        <row r="4551">
          <cell r="A4551"/>
          <cell r="B4551"/>
          <cell r="C4551"/>
          <cell r="D4551"/>
        </row>
        <row r="4552">
          <cell r="A4552"/>
          <cell r="B4552"/>
          <cell r="C4552"/>
          <cell r="D4552"/>
        </row>
        <row r="4553">
          <cell r="A4553"/>
          <cell r="B4553"/>
          <cell r="C4553"/>
          <cell r="D4553"/>
        </row>
        <row r="4554">
          <cell r="A4554"/>
          <cell r="B4554"/>
          <cell r="C4554"/>
          <cell r="D4554"/>
        </row>
        <row r="4555">
          <cell r="A4555"/>
          <cell r="B4555"/>
          <cell r="C4555"/>
          <cell r="D4555"/>
        </row>
        <row r="4556">
          <cell r="A4556"/>
          <cell r="B4556"/>
          <cell r="C4556"/>
          <cell r="D4556"/>
        </row>
        <row r="4557">
          <cell r="A4557"/>
          <cell r="B4557"/>
          <cell r="C4557"/>
          <cell r="D4557"/>
        </row>
        <row r="4558">
          <cell r="A4558"/>
          <cell r="B4558"/>
          <cell r="C4558"/>
          <cell r="D4558"/>
        </row>
        <row r="4559">
          <cell r="A4559"/>
          <cell r="B4559"/>
          <cell r="C4559"/>
          <cell r="D4559"/>
        </row>
        <row r="4560">
          <cell r="A4560"/>
          <cell r="B4560"/>
          <cell r="C4560"/>
          <cell r="D4560"/>
        </row>
        <row r="4561">
          <cell r="A4561"/>
          <cell r="B4561"/>
          <cell r="C4561"/>
          <cell r="D4561"/>
        </row>
        <row r="4562">
          <cell r="A4562"/>
          <cell r="B4562"/>
          <cell r="C4562"/>
          <cell r="D4562"/>
        </row>
        <row r="4563">
          <cell r="A4563"/>
          <cell r="B4563"/>
          <cell r="C4563"/>
          <cell r="D4563"/>
        </row>
        <row r="4564">
          <cell r="A4564"/>
          <cell r="B4564"/>
          <cell r="C4564"/>
          <cell r="D4564"/>
        </row>
        <row r="4565">
          <cell r="A4565"/>
          <cell r="B4565"/>
          <cell r="C4565"/>
          <cell r="D4565"/>
        </row>
        <row r="4566">
          <cell r="A4566"/>
          <cell r="B4566"/>
          <cell r="C4566"/>
          <cell r="D4566"/>
        </row>
        <row r="4567">
          <cell r="A4567"/>
          <cell r="B4567"/>
          <cell r="C4567"/>
          <cell r="D4567"/>
        </row>
        <row r="4568">
          <cell r="A4568"/>
          <cell r="B4568"/>
          <cell r="C4568"/>
          <cell r="D4568"/>
        </row>
        <row r="4569">
          <cell r="A4569"/>
          <cell r="B4569"/>
          <cell r="C4569"/>
          <cell r="D4569"/>
        </row>
        <row r="4570">
          <cell r="A4570"/>
          <cell r="B4570"/>
          <cell r="C4570"/>
          <cell r="D4570"/>
        </row>
        <row r="4571">
          <cell r="A4571"/>
          <cell r="B4571"/>
          <cell r="C4571"/>
          <cell r="D4571"/>
        </row>
        <row r="4572">
          <cell r="A4572"/>
          <cell r="B4572"/>
          <cell r="C4572"/>
          <cell r="D4572"/>
        </row>
        <row r="4573">
          <cell r="A4573"/>
          <cell r="B4573"/>
          <cell r="C4573"/>
          <cell r="D4573"/>
        </row>
        <row r="4574">
          <cell r="A4574"/>
          <cell r="B4574"/>
          <cell r="C4574"/>
          <cell r="D4574"/>
        </row>
        <row r="4575">
          <cell r="A4575"/>
          <cell r="B4575"/>
          <cell r="C4575"/>
          <cell r="D4575"/>
        </row>
        <row r="4576">
          <cell r="A4576"/>
          <cell r="B4576"/>
          <cell r="C4576"/>
          <cell r="D4576"/>
        </row>
        <row r="4577">
          <cell r="A4577"/>
          <cell r="B4577"/>
          <cell r="C4577"/>
          <cell r="D4577"/>
        </row>
        <row r="4578">
          <cell r="A4578"/>
          <cell r="B4578"/>
          <cell r="C4578"/>
          <cell r="D4578"/>
        </row>
        <row r="4579">
          <cell r="A4579"/>
          <cell r="B4579"/>
          <cell r="C4579"/>
          <cell r="D4579"/>
        </row>
        <row r="4580">
          <cell r="A4580"/>
          <cell r="B4580"/>
          <cell r="C4580"/>
          <cell r="D4580"/>
        </row>
        <row r="4581">
          <cell r="A4581"/>
          <cell r="B4581"/>
          <cell r="C4581"/>
          <cell r="D4581"/>
        </row>
        <row r="4582">
          <cell r="A4582"/>
          <cell r="B4582"/>
          <cell r="C4582"/>
          <cell r="D4582"/>
        </row>
        <row r="4583">
          <cell r="A4583"/>
          <cell r="B4583"/>
          <cell r="C4583"/>
          <cell r="D4583"/>
        </row>
        <row r="4584">
          <cell r="A4584"/>
          <cell r="B4584"/>
          <cell r="C4584"/>
          <cell r="D4584"/>
        </row>
        <row r="4585">
          <cell r="A4585"/>
          <cell r="B4585"/>
          <cell r="C4585"/>
          <cell r="D4585"/>
        </row>
        <row r="4586">
          <cell r="A4586"/>
          <cell r="B4586"/>
          <cell r="C4586"/>
          <cell r="D4586"/>
        </row>
        <row r="4587">
          <cell r="A4587"/>
          <cell r="B4587"/>
          <cell r="C4587"/>
          <cell r="D4587"/>
        </row>
        <row r="4588">
          <cell r="A4588"/>
          <cell r="B4588"/>
          <cell r="C4588"/>
          <cell r="D4588"/>
        </row>
        <row r="4589">
          <cell r="A4589"/>
          <cell r="B4589"/>
          <cell r="C4589"/>
          <cell r="D4589"/>
        </row>
        <row r="4590">
          <cell r="A4590"/>
          <cell r="B4590"/>
          <cell r="C4590"/>
          <cell r="D4590"/>
        </row>
        <row r="4591">
          <cell r="A4591"/>
          <cell r="B4591"/>
          <cell r="C4591"/>
          <cell r="D4591"/>
        </row>
        <row r="4592">
          <cell r="A4592"/>
          <cell r="B4592"/>
          <cell r="C4592"/>
          <cell r="D4592"/>
        </row>
        <row r="4593">
          <cell r="A4593"/>
          <cell r="B4593"/>
          <cell r="C4593"/>
          <cell r="D4593"/>
        </row>
        <row r="4594">
          <cell r="A4594"/>
          <cell r="B4594"/>
          <cell r="C4594"/>
          <cell r="D4594"/>
        </row>
        <row r="4595">
          <cell r="A4595"/>
          <cell r="B4595"/>
          <cell r="C4595"/>
          <cell r="D4595"/>
        </row>
        <row r="4596">
          <cell r="A4596"/>
          <cell r="B4596"/>
          <cell r="C4596"/>
          <cell r="D4596"/>
        </row>
        <row r="4597">
          <cell r="A4597"/>
          <cell r="B4597"/>
          <cell r="C4597"/>
          <cell r="D4597"/>
        </row>
        <row r="4598">
          <cell r="A4598"/>
          <cell r="B4598"/>
          <cell r="C4598"/>
          <cell r="D4598"/>
        </row>
        <row r="4599">
          <cell r="A4599"/>
          <cell r="B4599"/>
          <cell r="C4599"/>
          <cell r="D4599"/>
        </row>
        <row r="4600">
          <cell r="A4600"/>
          <cell r="B4600"/>
          <cell r="C4600"/>
          <cell r="D4600"/>
        </row>
        <row r="4601">
          <cell r="A4601"/>
          <cell r="B4601"/>
          <cell r="C4601"/>
          <cell r="D4601"/>
        </row>
        <row r="4602">
          <cell r="A4602"/>
          <cell r="B4602"/>
          <cell r="C4602"/>
          <cell r="D4602"/>
        </row>
        <row r="4603">
          <cell r="A4603"/>
          <cell r="B4603"/>
          <cell r="C4603"/>
          <cell r="D4603"/>
        </row>
        <row r="4604">
          <cell r="A4604"/>
          <cell r="B4604"/>
          <cell r="C4604"/>
          <cell r="D4604"/>
        </row>
        <row r="4605">
          <cell r="A4605"/>
          <cell r="B4605"/>
          <cell r="C4605"/>
          <cell r="D4605"/>
        </row>
        <row r="4606">
          <cell r="A4606"/>
          <cell r="B4606"/>
          <cell r="C4606"/>
          <cell r="D4606"/>
        </row>
        <row r="4607">
          <cell r="A4607"/>
          <cell r="B4607"/>
          <cell r="C4607"/>
          <cell r="D4607"/>
        </row>
        <row r="4608">
          <cell r="A4608"/>
          <cell r="B4608"/>
          <cell r="C4608"/>
          <cell r="D4608"/>
        </row>
        <row r="4609">
          <cell r="A4609"/>
          <cell r="B4609"/>
          <cell r="C4609"/>
          <cell r="D4609"/>
        </row>
        <row r="4610">
          <cell r="A4610"/>
          <cell r="B4610"/>
          <cell r="C4610"/>
          <cell r="D4610"/>
        </row>
        <row r="4611">
          <cell r="A4611"/>
          <cell r="B4611"/>
          <cell r="C4611"/>
          <cell r="D4611"/>
        </row>
        <row r="4612">
          <cell r="A4612"/>
          <cell r="B4612"/>
          <cell r="C4612"/>
          <cell r="D4612"/>
        </row>
        <row r="4613">
          <cell r="A4613"/>
          <cell r="B4613"/>
          <cell r="C4613"/>
          <cell r="D4613"/>
        </row>
        <row r="4614">
          <cell r="A4614"/>
          <cell r="B4614"/>
          <cell r="C4614"/>
          <cell r="D4614"/>
        </row>
        <row r="4615">
          <cell r="A4615"/>
          <cell r="B4615"/>
          <cell r="C4615"/>
          <cell r="D4615"/>
        </row>
        <row r="4616">
          <cell r="A4616"/>
          <cell r="B4616"/>
          <cell r="C4616"/>
          <cell r="D4616"/>
        </row>
        <row r="4617">
          <cell r="A4617"/>
          <cell r="B4617"/>
          <cell r="C4617"/>
          <cell r="D4617"/>
        </row>
        <row r="4618">
          <cell r="A4618"/>
          <cell r="B4618"/>
          <cell r="C4618"/>
          <cell r="D4618"/>
        </row>
        <row r="4619">
          <cell r="A4619"/>
          <cell r="B4619"/>
          <cell r="C4619"/>
          <cell r="D4619"/>
        </row>
        <row r="4620">
          <cell r="A4620"/>
          <cell r="B4620"/>
          <cell r="C4620"/>
          <cell r="D4620"/>
        </row>
        <row r="4621">
          <cell r="A4621"/>
          <cell r="B4621"/>
          <cell r="C4621"/>
          <cell r="D4621"/>
        </row>
        <row r="4622">
          <cell r="A4622"/>
          <cell r="B4622"/>
          <cell r="C4622"/>
          <cell r="D4622"/>
        </row>
        <row r="4623">
          <cell r="A4623"/>
          <cell r="B4623"/>
          <cell r="C4623"/>
          <cell r="D4623"/>
        </row>
        <row r="4624">
          <cell r="A4624"/>
          <cell r="B4624"/>
          <cell r="C4624"/>
          <cell r="D4624"/>
        </row>
        <row r="4625">
          <cell r="A4625"/>
          <cell r="B4625"/>
          <cell r="C4625"/>
          <cell r="D4625"/>
        </row>
        <row r="4626">
          <cell r="A4626"/>
          <cell r="B4626"/>
          <cell r="C4626"/>
          <cell r="D4626"/>
        </row>
        <row r="4627">
          <cell r="A4627"/>
          <cell r="B4627"/>
          <cell r="C4627"/>
          <cell r="D4627"/>
        </row>
        <row r="4628">
          <cell r="A4628"/>
          <cell r="B4628"/>
          <cell r="C4628"/>
          <cell r="D4628"/>
        </row>
        <row r="4629">
          <cell r="A4629"/>
          <cell r="B4629"/>
          <cell r="C4629"/>
          <cell r="D4629"/>
        </row>
        <row r="4630">
          <cell r="A4630"/>
          <cell r="B4630"/>
          <cell r="C4630"/>
          <cell r="D4630"/>
        </row>
        <row r="4631">
          <cell r="A4631"/>
          <cell r="B4631"/>
          <cell r="C4631"/>
          <cell r="D4631"/>
        </row>
        <row r="4632">
          <cell r="A4632"/>
          <cell r="B4632"/>
          <cell r="C4632"/>
          <cell r="D4632"/>
        </row>
        <row r="4633">
          <cell r="A4633"/>
          <cell r="B4633"/>
          <cell r="C4633"/>
          <cell r="D4633"/>
        </row>
        <row r="4634">
          <cell r="A4634"/>
          <cell r="B4634"/>
          <cell r="C4634"/>
          <cell r="D4634"/>
        </row>
        <row r="4635">
          <cell r="A4635"/>
          <cell r="B4635"/>
          <cell r="C4635"/>
          <cell r="D4635"/>
        </row>
        <row r="4636">
          <cell r="A4636"/>
          <cell r="B4636"/>
          <cell r="C4636"/>
          <cell r="D4636"/>
        </row>
        <row r="4637">
          <cell r="A4637"/>
          <cell r="B4637"/>
          <cell r="C4637"/>
          <cell r="D4637"/>
        </row>
        <row r="4638">
          <cell r="A4638"/>
          <cell r="B4638"/>
          <cell r="C4638"/>
          <cell r="D4638"/>
        </row>
        <row r="4639">
          <cell r="A4639"/>
          <cell r="B4639"/>
          <cell r="C4639"/>
          <cell r="D4639"/>
        </row>
        <row r="4640">
          <cell r="A4640"/>
          <cell r="B4640"/>
          <cell r="C4640"/>
          <cell r="D4640"/>
        </row>
        <row r="4641">
          <cell r="A4641"/>
          <cell r="B4641"/>
          <cell r="C4641"/>
          <cell r="D4641"/>
        </row>
        <row r="4642">
          <cell r="A4642"/>
          <cell r="B4642"/>
          <cell r="C4642"/>
          <cell r="D4642"/>
        </row>
        <row r="4643">
          <cell r="A4643"/>
          <cell r="B4643"/>
          <cell r="C4643"/>
          <cell r="D4643"/>
        </row>
        <row r="4644">
          <cell r="A4644"/>
          <cell r="B4644"/>
          <cell r="C4644"/>
          <cell r="D4644"/>
        </row>
        <row r="4645">
          <cell r="A4645"/>
          <cell r="B4645"/>
          <cell r="C4645"/>
          <cell r="D4645"/>
        </row>
        <row r="4646">
          <cell r="A4646"/>
          <cell r="B4646"/>
          <cell r="C4646"/>
          <cell r="D4646"/>
        </row>
        <row r="4647">
          <cell r="A4647"/>
          <cell r="B4647"/>
          <cell r="C4647"/>
          <cell r="D4647"/>
        </row>
        <row r="4648">
          <cell r="A4648"/>
          <cell r="B4648"/>
          <cell r="C4648"/>
          <cell r="D4648"/>
        </row>
        <row r="4649">
          <cell r="A4649"/>
          <cell r="B4649"/>
          <cell r="C4649"/>
          <cell r="D4649"/>
        </row>
        <row r="4650">
          <cell r="A4650"/>
          <cell r="B4650"/>
          <cell r="C4650"/>
          <cell r="D4650"/>
        </row>
        <row r="4651">
          <cell r="A4651"/>
          <cell r="B4651"/>
          <cell r="C4651"/>
          <cell r="D4651"/>
        </row>
        <row r="4652">
          <cell r="A4652"/>
          <cell r="B4652"/>
          <cell r="C4652"/>
          <cell r="D4652"/>
        </row>
        <row r="4653">
          <cell r="A4653"/>
          <cell r="B4653"/>
          <cell r="C4653"/>
          <cell r="D4653"/>
        </row>
        <row r="4654">
          <cell r="A4654"/>
          <cell r="B4654"/>
          <cell r="C4654"/>
          <cell r="D4654"/>
        </row>
        <row r="4655">
          <cell r="A4655"/>
          <cell r="B4655"/>
          <cell r="C4655"/>
          <cell r="D4655"/>
        </row>
        <row r="4656">
          <cell r="A4656"/>
          <cell r="B4656"/>
          <cell r="C4656"/>
          <cell r="D4656"/>
        </row>
        <row r="4657">
          <cell r="A4657"/>
          <cell r="B4657"/>
          <cell r="C4657"/>
          <cell r="D4657"/>
        </row>
        <row r="4658">
          <cell r="A4658"/>
          <cell r="B4658"/>
          <cell r="C4658"/>
          <cell r="D4658"/>
        </row>
        <row r="4659">
          <cell r="A4659"/>
          <cell r="B4659"/>
          <cell r="C4659"/>
          <cell r="D4659"/>
        </row>
        <row r="4660">
          <cell r="A4660"/>
          <cell r="B4660"/>
          <cell r="C4660"/>
          <cell r="D4660"/>
        </row>
        <row r="4661">
          <cell r="A4661"/>
          <cell r="B4661"/>
          <cell r="C4661"/>
          <cell r="D4661"/>
        </row>
        <row r="4662">
          <cell r="A4662"/>
          <cell r="B4662"/>
          <cell r="C4662"/>
          <cell r="D4662"/>
        </row>
        <row r="4663">
          <cell r="A4663"/>
          <cell r="B4663"/>
          <cell r="C4663"/>
          <cell r="D4663"/>
        </row>
        <row r="4664">
          <cell r="A4664"/>
          <cell r="B4664"/>
          <cell r="C4664"/>
          <cell r="D4664"/>
        </row>
        <row r="4665">
          <cell r="A4665"/>
          <cell r="B4665"/>
          <cell r="C4665"/>
          <cell r="D4665"/>
        </row>
        <row r="4666">
          <cell r="A4666"/>
          <cell r="B4666"/>
          <cell r="C4666"/>
          <cell r="D4666"/>
        </row>
        <row r="4667">
          <cell r="A4667"/>
          <cell r="B4667"/>
          <cell r="C4667"/>
          <cell r="D4667"/>
        </row>
        <row r="4668">
          <cell r="A4668"/>
          <cell r="B4668"/>
          <cell r="C4668"/>
          <cell r="D4668"/>
        </row>
        <row r="4669">
          <cell r="A4669"/>
          <cell r="B4669"/>
          <cell r="C4669"/>
          <cell r="D4669"/>
        </row>
        <row r="4670">
          <cell r="A4670"/>
          <cell r="B4670"/>
          <cell r="C4670"/>
          <cell r="D4670"/>
        </row>
        <row r="4671">
          <cell r="A4671"/>
          <cell r="B4671"/>
          <cell r="C4671"/>
          <cell r="D4671"/>
        </row>
        <row r="4672">
          <cell r="A4672"/>
          <cell r="B4672"/>
          <cell r="C4672"/>
          <cell r="D4672"/>
        </row>
        <row r="4673">
          <cell r="A4673"/>
          <cell r="B4673"/>
          <cell r="C4673"/>
          <cell r="D4673"/>
        </row>
        <row r="4674">
          <cell r="A4674"/>
          <cell r="B4674"/>
          <cell r="C4674"/>
          <cell r="D4674"/>
        </row>
        <row r="4675">
          <cell r="A4675"/>
          <cell r="B4675"/>
          <cell r="C4675"/>
          <cell r="D4675"/>
        </row>
        <row r="4676">
          <cell r="A4676"/>
          <cell r="B4676"/>
          <cell r="C4676"/>
          <cell r="D4676"/>
        </row>
        <row r="4677">
          <cell r="A4677"/>
          <cell r="B4677"/>
          <cell r="C4677"/>
          <cell r="D4677"/>
        </row>
        <row r="4678">
          <cell r="A4678"/>
          <cell r="B4678"/>
          <cell r="C4678"/>
          <cell r="D4678"/>
        </row>
        <row r="4679">
          <cell r="A4679"/>
          <cell r="B4679"/>
          <cell r="C4679"/>
          <cell r="D4679"/>
        </row>
        <row r="4680">
          <cell r="A4680"/>
          <cell r="B4680"/>
          <cell r="C4680"/>
          <cell r="D4680"/>
        </row>
        <row r="4681">
          <cell r="A4681"/>
          <cell r="B4681"/>
          <cell r="C4681"/>
          <cell r="D4681"/>
        </row>
        <row r="4682">
          <cell r="A4682"/>
          <cell r="B4682"/>
          <cell r="C4682"/>
          <cell r="D4682"/>
        </row>
        <row r="4683">
          <cell r="A4683"/>
          <cell r="B4683"/>
          <cell r="C4683"/>
          <cell r="D4683"/>
        </row>
        <row r="4684">
          <cell r="A4684"/>
          <cell r="B4684"/>
          <cell r="C4684"/>
          <cell r="D4684"/>
        </row>
        <row r="4685">
          <cell r="A4685"/>
          <cell r="B4685"/>
          <cell r="C4685"/>
          <cell r="D4685"/>
        </row>
        <row r="4686">
          <cell r="A4686"/>
          <cell r="B4686"/>
          <cell r="C4686"/>
          <cell r="D4686"/>
        </row>
        <row r="4687">
          <cell r="A4687"/>
          <cell r="B4687"/>
          <cell r="C4687"/>
          <cell r="D4687"/>
        </row>
        <row r="4688">
          <cell r="A4688"/>
          <cell r="B4688"/>
          <cell r="C4688"/>
          <cell r="D4688"/>
        </row>
        <row r="4689">
          <cell r="A4689"/>
          <cell r="B4689"/>
          <cell r="C4689"/>
          <cell r="D4689"/>
        </row>
        <row r="4690">
          <cell r="A4690"/>
          <cell r="B4690"/>
          <cell r="C4690"/>
          <cell r="D4690"/>
        </row>
        <row r="4691">
          <cell r="A4691"/>
          <cell r="B4691"/>
          <cell r="C4691"/>
          <cell r="D4691"/>
        </row>
        <row r="4692">
          <cell r="A4692"/>
          <cell r="B4692"/>
          <cell r="C4692"/>
          <cell r="D4692"/>
        </row>
        <row r="4693">
          <cell r="A4693"/>
          <cell r="B4693"/>
          <cell r="C4693"/>
          <cell r="D4693"/>
        </row>
        <row r="4694">
          <cell r="A4694"/>
          <cell r="B4694"/>
          <cell r="C4694"/>
          <cell r="D4694"/>
        </row>
        <row r="4695">
          <cell r="A4695"/>
          <cell r="B4695"/>
          <cell r="C4695"/>
          <cell r="D4695"/>
        </row>
        <row r="4696">
          <cell r="A4696"/>
          <cell r="B4696"/>
          <cell r="C4696"/>
          <cell r="D4696"/>
        </row>
        <row r="4697">
          <cell r="A4697"/>
          <cell r="B4697"/>
          <cell r="C4697"/>
          <cell r="D4697"/>
        </row>
        <row r="4698">
          <cell r="A4698"/>
          <cell r="B4698"/>
          <cell r="C4698"/>
          <cell r="D4698"/>
        </row>
        <row r="4699">
          <cell r="A4699"/>
          <cell r="B4699"/>
          <cell r="C4699"/>
          <cell r="D4699"/>
        </row>
        <row r="4700">
          <cell r="A4700"/>
          <cell r="B4700"/>
          <cell r="C4700"/>
          <cell r="D4700"/>
        </row>
        <row r="4701">
          <cell r="A4701"/>
          <cell r="B4701"/>
          <cell r="C4701"/>
          <cell r="D4701"/>
        </row>
      </sheetData>
      <sheetData sheetId="1" refreshError="1"/>
      <sheetData sheetId="2" refreshError="1"/>
      <sheetData sheetId="3" refreshError="1"/>
      <sheetData sheetId="4" refreshError="1"/>
      <sheetData sheetId="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CTIF"/>
      <sheetName val="Sheet3"/>
      <sheetName val="Sheet1"/>
      <sheetName val="Sheet2"/>
      <sheetName val="BREACKDOWN"/>
      <sheetName val="CONCAT"/>
      <sheetName val="ALL SITES DOWN"/>
      <sheetName val="UP"/>
      <sheetName val="EXTRACT"/>
      <sheetName val="SBC And PowerCO Info"/>
      <sheetName val="+48H"/>
      <sheetName val="SMS"/>
      <sheetName val="PMO"/>
      <sheetName val="OCM RAN INCIDENT FOLOW-UP 27-06"/>
      <sheetName val="Feuil1"/>
      <sheetName val="Overall"/>
      <sheetName val="Power "/>
      <sheetName val="Codification"/>
      <sheetName val="RURAL SITES"/>
      <sheetName val="Priorite"/>
      <sheetName val="IP"/>
      <sheetName val="Core CS PS-INVAS -BSC(RNC)"/>
      <sheetName val="B2B"/>
      <sheetName val="NEW_IH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1">
          <cell r="A1" t="str">
            <v>Code site</v>
          </cell>
          <cell r="B1" t="str">
            <v>Nom du Site</v>
          </cell>
          <cell r="C1" t="str">
            <v>Région</v>
          </cell>
        </row>
        <row r="2">
          <cell r="A2" t="str">
            <v>SUD_001</v>
          </cell>
          <cell r="B2" t="str">
            <v>SUD_001_Z_Bipaga</v>
          </cell>
          <cell r="C2" t="str">
            <v>SUD</v>
          </cell>
        </row>
        <row r="3">
          <cell r="A3" t="str">
            <v>CTR_003</v>
          </cell>
          <cell r="B3" t="str">
            <v>Ebombe</v>
          </cell>
          <cell r="C3" t="str">
            <v>CTR</v>
          </cell>
        </row>
        <row r="4">
          <cell r="A4" t="str">
            <v>CTR_005</v>
          </cell>
          <cell r="B4" t="str">
            <v>Matomb</v>
          </cell>
          <cell r="C4" t="str">
            <v>CTR</v>
          </cell>
        </row>
        <row r="5">
          <cell r="A5" t="str">
            <v>LIT_012</v>
          </cell>
          <cell r="B5" t="str">
            <v>Sikoum</v>
          </cell>
          <cell r="C5" t="str">
            <v>LIT</v>
          </cell>
        </row>
        <row r="6">
          <cell r="A6" t="str">
            <v>CTR_013</v>
          </cell>
          <cell r="B6" t="str">
            <v>Sombo</v>
          </cell>
          <cell r="C6" t="str">
            <v>CTR</v>
          </cell>
        </row>
        <row r="7">
          <cell r="A7" t="str">
            <v>SUO_004</v>
          </cell>
          <cell r="B7" t="str">
            <v>Tiko</v>
          </cell>
          <cell r="C7" t="str">
            <v>SUO</v>
          </cell>
        </row>
        <row r="8">
          <cell r="A8" t="str">
            <v>LIT_016</v>
          </cell>
          <cell r="B8" t="str">
            <v>Souza</v>
          </cell>
          <cell r="C8" t="str">
            <v>LIT</v>
          </cell>
        </row>
        <row r="9">
          <cell r="A9" t="str">
            <v>NRD_013</v>
          </cell>
          <cell r="B9" t="str">
            <v>Pitoa</v>
          </cell>
          <cell r="C9" t="str">
            <v>NRD</v>
          </cell>
        </row>
        <row r="10">
          <cell r="A10" t="str">
            <v>OST_016</v>
          </cell>
          <cell r="B10" t="str">
            <v>Bfsam-Djeleng</v>
          </cell>
          <cell r="C10" t="str">
            <v>OST</v>
          </cell>
        </row>
        <row r="11">
          <cell r="A11" t="str">
            <v>SUO_017</v>
          </cell>
          <cell r="B11" t="str">
            <v>Fontem</v>
          </cell>
          <cell r="C11" t="str">
            <v>SUO</v>
          </cell>
        </row>
        <row r="12">
          <cell r="A12" t="str">
            <v>OST_024</v>
          </cell>
          <cell r="B12" t="str">
            <v>Bfsam-Bamendzi</v>
          </cell>
          <cell r="C12" t="str">
            <v>OST</v>
          </cell>
        </row>
        <row r="13">
          <cell r="A13" t="str">
            <v>LIT_037</v>
          </cell>
          <cell r="B13" t="str">
            <v>LIT_037_Z_Makepe</v>
          </cell>
          <cell r="C13" t="str">
            <v>LIT</v>
          </cell>
        </row>
        <row r="14">
          <cell r="A14" t="str">
            <v>LIT_080</v>
          </cell>
          <cell r="B14" t="str">
            <v>LIT_080_Z_Mak-Missoke</v>
          </cell>
          <cell r="C14" t="str">
            <v>LIT</v>
          </cell>
        </row>
        <row r="15">
          <cell r="A15" t="str">
            <v>SUD_004</v>
          </cell>
          <cell r="B15" t="str">
            <v>Pama</v>
          </cell>
          <cell r="C15" t="str">
            <v>SUD</v>
          </cell>
        </row>
        <row r="16">
          <cell r="A16" t="str">
            <v>OST_002</v>
          </cell>
          <cell r="B16" t="str">
            <v>Bfsam-Kamkouop</v>
          </cell>
          <cell r="C16" t="str">
            <v>OST</v>
          </cell>
        </row>
        <row r="17">
          <cell r="A17" t="str">
            <v>EXN_003</v>
          </cell>
          <cell r="B17" t="str">
            <v>Kousseri</v>
          </cell>
          <cell r="C17" t="str">
            <v>EXN</v>
          </cell>
        </row>
        <row r="18">
          <cell r="A18" t="str">
            <v>SUD_007</v>
          </cell>
          <cell r="B18" t="str">
            <v>SUD_007_Z_Ebolowa</v>
          </cell>
          <cell r="C18" t="str">
            <v>SUD</v>
          </cell>
        </row>
        <row r="19">
          <cell r="A19" t="str">
            <v>OST_019</v>
          </cell>
          <cell r="B19" t="str">
            <v>Bfsam-Tamdja</v>
          </cell>
          <cell r="C19" t="str">
            <v>OST</v>
          </cell>
        </row>
        <row r="20">
          <cell r="A20" t="str">
            <v>OST_001</v>
          </cell>
          <cell r="B20" t="str">
            <v>Bfsam-Djemoun</v>
          </cell>
          <cell r="C20" t="str">
            <v>OST</v>
          </cell>
        </row>
        <row r="21">
          <cell r="A21" t="str">
            <v>CTR_021</v>
          </cell>
          <cell r="B21" t="str">
            <v>CTR_021_Z_Mbalmayo</v>
          </cell>
          <cell r="C21" t="str">
            <v>CTR</v>
          </cell>
        </row>
        <row r="22">
          <cell r="A22" t="str">
            <v>SUD_011</v>
          </cell>
          <cell r="B22" t="str">
            <v>Niete-DG</v>
          </cell>
          <cell r="C22" t="str">
            <v>SUD</v>
          </cell>
        </row>
        <row r="23">
          <cell r="A23" t="str">
            <v>ADM_002</v>
          </cell>
          <cell r="B23" t="str">
            <v>Ngd-La-Gare</v>
          </cell>
          <cell r="C23" t="str">
            <v>ADM</v>
          </cell>
        </row>
        <row r="24">
          <cell r="A24" t="str">
            <v>LIT_117</v>
          </cell>
          <cell r="B24" t="str">
            <v>Ndogkeng</v>
          </cell>
          <cell r="C24" t="str">
            <v>LIT</v>
          </cell>
        </row>
        <row r="25">
          <cell r="A25" t="str">
            <v>SUD_006</v>
          </cell>
          <cell r="B25" t="str">
            <v>SUD_006_Z_Kribi-Ocean</v>
          </cell>
          <cell r="C25" t="str">
            <v>SUD</v>
          </cell>
        </row>
        <row r="26">
          <cell r="A26" t="str">
            <v>NRO_005</v>
          </cell>
          <cell r="B26" t="str">
            <v>Nkambe</v>
          </cell>
          <cell r="C26" t="str">
            <v>NRO</v>
          </cell>
        </row>
        <row r="27">
          <cell r="A27" t="str">
            <v>NRO_007</v>
          </cell>
          <cell r="B27" t="str">
            <v>Wum</v>
          </cell>
          <cell r="C27" t="str">
            <v>NRO</v>
          </cell>
        </row>
        <row r="28">
          <cell r="A28" t="str">
            <v>CTR_015</v>
          </cell>
          <cell r="B28" t="str">
            <v>Labogenie</v>
          </cell>
          <cell r="C28" t="str">
            <v>CTR</v>
          </cell>
        </row>
        <row r="29">
          <cell r="A29" t="str">
            <v>CTR_022</v>
          </cell>
          <cell r="B29" t="str">
            <v>CTR_022_Z_Bafia</v>
          </cell>
          <cell r="C29" t="str">
            <v>CTR</v>
          </cell>
        </row>
        <row r="30">
          <cell r="A30" t="str">
            <v>SUO_006</v>
          </cell>
          <cell r="B30" t="str">
            <v>Kumba</v>
          </cell>
          <cell r="C30" t="str">
            <v>SUO</v>
          </cell>
        </row>
        <row r="31">
          <cell r="A31" t="str">
            <v>LIT_031</v>
          </cell>
          <cell r="B31" t="str">
            <v>Mbanga</v>
          </cell>
          <cell r="C31" t="str">
            <v>LIT</v>
          </cell>
        </row>
        <row r="32">
          <cell r="A32" t="str">
            <v>SUO_005</v>
          </cell>
          <cell r="B32" t="str">
            <v>Mutengene</v>
          </cell>
          <cell r="C32" t="str">
            <v>SUO</v>
          </cell>
        </row>
        <row r="33">
          <cell r="A33" t="str">
            <v>CTR_539</v>
          </cell>
          <cell r="B33" t="str">
            <v>Ekoudou-New</v>
          </cell>
          <cell r="C33" t="str">
            <v>CTR</v>
          </cell>
        </row>
        <row r="34">
          <cell r="A34" t="str">
            <v>CTR_011</v>
          </cell>
          <cell r="B34" t="str">
            <v>PDC</v>
          </cell>
          <cell r="C34" t="str">
            <v>CTR</v>
          </cell>
        </row>
        <row r="35">
          <cell r="A35" t="str">
            <v>LIT_029</v>
          </cell>
          <cell r="B35" t="str">
            <v>Loum</v>
          </cell>
          <cell r="C35" t="str">
            <v>LIT</v>
          </cell>
        </row>
        <row r="36">
          <cell r="A36" t="str">
            <v>CTR_109</v>
          </cell>
          <cell r="B36" t="str">
            <v>CTR_109_Z_Nkolndongo</v>
          </cell>
          <cell r="C36" t="str">
            <v>CTR</v>
          </cell>
        </row>
        <row r="37">
          <cell r="A37" t="str">
            <v>LIT_103</v>
          </cell>
          <cell r="B37" t="str">
            <v>LIT_103_Z_Makepe-Nodal</v>
          </cell>
          <cell r="C37" t="str">
            <v>LIT</v>
          </cell>
        </row>
        <row r="38">
          <cell r="A38" t="str">
            <v>LIT_127</v>
          </cell>
          <cell r="B38" t="str">
            <v>LIT_127_Z_Beedi</v>
          </cell>
          <cell r="C38" t="str">
            <v>LIT</v>
          </cell>
        </row>
        <row r="39">
          <cell r="A39" t="str">
            <v>OST_044</v>
          </cell>
          <cell r="B39" t="str">
            <v>Bamendjou-MTN</v>
          </cell>
          <cell r="C39" t="str">
            <v>OST</v>
          </cell>
        </row>
        <row r="40">
          <cell r="A40" t="str">
            <v>EST_032</v>
          </cell>
          <cell r="B40" t="str">
            <v>EST_032_Z_Bertoua-Kano</v>
          </cell>
          <cell r="C40" t="str">
            <v>EST</v>
          </cell>
        </row>
        <row r="41">
          <cell r="A41" t="str">
            <v>SUO_007</v>
          </cell>
          <cell r="B41" t="str">
            <v>Buea-Orange</v>
          </cell>
          <cell r="C41" t="str">
            <v>SUO</v>
          </cell>
        </row>
        <row r="42">
          <cell r="A42" t="str">
            <v>OST_045</v>
          </cell>
          <cell r="B42" t="str">
            <v>Bfsam-Toket</v>
          </cell>
          <cell r="C42" t="str">
            <v>OST</v>
          </cell>
        </row>
        <row r="43">
          <cell r="A43" t="str">
            <v>CTR_020</v>
          </cell>
          <cell r="B43" t="str">
            <v>CTR_020_Z_Masque</v>
          </cell>
          <cell r="C43" t="str">
            <v>CTR</v>
          </cell>
        </row>
        <row r="44">
          <cell r="A44" t="str">
            <v>CTR_200</v>
          </cell>
          <cell r="B44" t="str">
            <v>CTR_200_Z_Bastos-BAT</v>
          </cell>
          <cell r="C44" t="str">
            <v>CTR</v>
          </cell>
        </row>
        <row r="45">
          <cell r="A45" t="str">
            <v>CTR_197</v>
          </cell>
          <cell r="B45" t="str">
            <v>CTR_197_Z_Charles-Atangana</v>
          </cell>
          <cell r="C45" t="str">
            <v>CTR</v>
          </cell>
        </row>
        <row r="46">
          <cell r="A46" t="str">
            <v>LIT_128</v>
          </cell>
          <cell r="B46" t="str">
            <v>LIT_128_Z_PK11</v>
          </cell>
          <cell r="C46" t="str">
            <v>LIT</v>
          </cell>
        </row>
        <row r="47">
          <cell r="A47" t="str">
            <v>LIT_224</v>
          </cell>
          <cell r="B47" t="str">
            <v>LIT_224_Z_Makepe-St-Tropez</v>
          </cell>
          <cell r="C47" t="str">
            <v>LIT</v>
          </cell>
        </row>
        <row r="48">
          <cell r="A48" t="str">
            <v>LIT_039</v>
          </cell>
          <cell r="B48" t="str">
            <v>Njombe</v>
          </cell>
          <cell r="C48" t="str">
            <v>LIT</v>
          </cell>
        </row>
        <row r="49">
          <cell r="A49" t="str">
            <v>OST_046</v>
          </cell>
          <cell r="B49" t="str">
            <v>Bfsam-Bamengoum</v>
          </cell>
          <cell r="C49" t="str">
            <v>OST</v>
          </cell>
        </row>
        <row r="50">
          <cell r="A50" t="str">
            <v>LIT_246</v>
          </cell>
          <cell r="B50" t="str">
            <v>LIT_246_Z_Kotto-Bloc</v>
          </cell>
          <cell r="C50" t="str">
            <v>LIT</v>
          </cell>
        </row>
        <row r="51">
          <cell r="A51" t="str">
            <v>LIT_040</v>
          </cell>
          <cell r="B51" t="str">
            <v>Safacam</v>
          </cell>
          <cell r="C51" t="str">
            <v>LIT</v>
          </cell>
        </row>
        <row r="52">
          <cell r="A52" t="str">
            <v>CTR_030</v>
          </cell>
          <cell r="B52" t="str">
            <v>Mbandjock</v>
          </cell>
          <cell r="C52" t="str">
            <v>CTR</v>
          </cell>
        </row>
        <row r="53">
          <cell r="A53" t="str">
            <v>LIT_247</v>
          </cell>
          <cell r="B53" t="str">
            <v>LIT_247_Z_Bsadi-BlocJ</v>
          </cell>
          <cell r="C53" t="str">
            <v>LIT</v>
          </cell>
        </row>
        <row r="54">
          <cell r="A54" t="str">
            <v>LIT_248</v>
          </cell>
          <cell r="B54" t="str">
            <v>LIT_248_Z_Hopital-General</v>
          </cell>
          <cell r="C54" t="str">
            <v>LIT</v>
          </cell>
        </row>
        <row r="55">
          <cell r="A55" t="str">
            <v>EXN_016</v>
          </cell>
          <cell r="B55" t="str">
            <v>Maroua-Douggoy</v>
          </cell>
          <cell r="C55" t="str">
            <v>EXN</v>
          </cell>
        </row>
        <row r="56">
          <cell r="A56" t="str">
            <v>CTR_032</v>
          </cell>
          <cell r="B56" t="str">
            <v>Batchenga</v>
          </cell>
          <cell r="C56" t="str">
            <v>CTR</v>
          </cell>
        </row>
        <row r="57">
          <cell r="A57" t="str">
            <v>CTR_033</v>
          </cell>
          <cell r="B57" t="str">
            <v>Nanga-Eboko</v>
          </cell>
          <cell r="C57" t="str">
            <v>CTR</v>
          </cell>
        </row>
        <row r="58">
          <cell r="A58" t="str">
            <v>CTR_124</v>
          </cell>
          <cell r="B58" t="str">
            <v>CTR_124_Z_ARMP</v>
          </cell>
          <cell r="C58" t="str">
            <v>CTR</v>
          </cell>
        </row>
        <row r="59">
          <cell r="A59" t="str">
            <v>CTR_251</v>
          </cell>
          <cell r="B59" t="str">
            <v>CTR_251_Z_Vallee-Bastos</v>
          </cell>
          <cell r="C59" t="str">
            <v>CTR</v>
          </cell>
        </row>
        <row r="60">
          <cell r="A60" t="str">
            <v>CTR_269</v>
          </cell>
          <cell r="B60" t="str">
            <v>CTR_269_Z_Ekounou-PJ</v>
          </cell>
          <cell r="C60" t="str">
            <v>CTR</v>
          </cell>
        </row>
        <row r="61">
          <cell r="A61" t="str">
            <v>LIT_297</v>
          </cell>
          <cell r="B61" t="str">
            <v>LIT_297_Z_Lendi-Entree</v>
          </cell>
          <cell r="C61" t="str">
            <v>LIT</v>
          </cell>
        </row>
        <row r="62">
          <cell r="A62" t="str">
            <v>LIT_303</v>
          </cell>
          <cell r="B62" t="str">
            <v>LIT_303_Z_Kotto-Antenne</v>
          </cell>
          <cell r="C62" t="str">
            <v>LIT</v>
          </cell>
        </row>
        <row r="63">
          <cell r="A63" t="str">
            <v>CTR_041</v>
          </cell>
          <cell r="B63" t="str">
            <v>Nkog-Edzen</v>
          </cell>
          <cell r="C63" t="str">
            <v>CTR</v>
          </cell>
        </row>
        <row r="64">
          <cell r="A64" t="str">
            <v>CTR_351</v>
          </cell>
          <cell r="B64" t="str">
            <v>CTR_351_Z_Mimboman-Nodal</v>
          </cell>
          <cell r="C64" t="str">
            <v>CTR</v>
          </cell>
        </row>
        <row r="65">
          <cell r="A65" t="str">
            <v>LIT_278</v>
          </cell>
          <cell r="B65" t="str">
            <v>LIT_278_Z_PK10-Marche</v>
          </cell>
          <cell r="C65" t="str">
            <v>LIT</v>
          </cell>
        </row>
        <row r="66">
          <cell r="A66" t="str">
            <v>LIT_256</v>
          </cell>
          <cell r="B66" t="str">
            <v>LIT_256_Z_Beedi-Hte-Tension</v>
          </cell>
          <cell r="C66" t="str">
            <v>LIT</v>
          </cell>
        </row>
        <row r="67">
          <cell r="A67" t="str">
            <v>OST_009</v>
          </cell>
          <cell r="B67" t="str">
            <v>Bandjoun</v>
          </cell>
          <cell r="C67" t="str">
            <v>OST</v>
          </cell>
        </row>
        <row r="68">
          <cell r="A68" t="str">
            <v>ADM_018</v>
          </cell>
          <cell r="B68" t="str">
            <v>Ngd-Ville</v>
          </cell>
          <cell r="C68" t="str">
            <v>ADM</v>
          </cell>
        </row>
        <row r="69">
          <cell r="A69" t="str">
            <v>OST_056</v>
          </cell>
          <cell r="B69" t="str">
            <v>Bamendou</v>
          </cell>
          <cell r="C69" t="str">
            <v>OST</v>
          </cell>
        </row>
        <row r="70">
          <cell r="A70" t="str">
            <v>LIT_063</v>
          </cell>
          <cell r="B70" t="str">
            <v>Melong</v>
          </cell>
          <cell r="C70" t="str">
            <v>LIT</v>
          </cell>
        </row>
        <row r="71">
          <cell r="A71" t="str">
            <v>LIT_275</v>
          </cell>
          <cell r="B71" t="str">
            <v>LIT_275_Z_Logpom-Sodikombo</v>
          </cell>
          <cell r="C71" t="str">
            <v>LIT</v>
          </cell>
        </row>
        <row r="72">
          <cell r="A72" t="str">
            <v>LIT_020</v>
          </cell>
          <cell r="B72" t="str">
            <v>LIT_020_Z_Bonamoutongo</v>
          </cell>
          <cell r="C72" t="str">
            <v>LIT</v>
          </cell>
        </row>
        <row r="73">
          <cell r="A73" t="str">
            <v>LIT_261</v>
          </cell>
          <cell r="B73" t="str">
            <v>LIT_261_Z_PK11-Mbengue-City</v>
          </cell>
          <cell r="C73" t="str">
            <v>LIT</v>
          </cell>
        </row>
        <row r="74">
          <cell r="A74" t="str">
            <v>OST_063</v>
          </cell>
          <cell r="B74" t="str">
            <v>Bfsam-Baleng</v>
          </cell>
          <cell r="C74" t="str">
            <v>OST</v>
          </cell>
        </row>
        <row r="75">
          <cell r="A75" t="str">
            <v>LIT_285</v>
          </cell>
          <cell r="B75" t="str">
            <v>LIT_285_Z_Makepe-Lycee</v>
          </cell>
          <cell r="C75" t="str">
            <v>LIT</v>
          </cell>
        </row>
        <row r="76">
          <cell r="A76" t="str">
            <v>LIT_373</v>
          </cell>
          <cell r="B76" t="str">
            <v>LIT_373_Z_Missoke-Universite</v>
          </cell>
          <cell r="C76" t="str">
            <v>LIT</v>
          </cell>
        </row>
        <row r="77">
          <cell r="A77" t="str">
            <v>CTR_344</v>
          </cell>
          <cell r="B77" t="str">
            <v>CTR_344_Z_Dragage</v>
          </cell>
          <cell r="C77" t="str">
            <v>CTR</v>
          </cell>
        </row>
        <row r="78">
          <cell r="A78" t="str">
            <v>CTR_422</v>
          </cell>
          <cell r="B78" t="str">
            <v>Mimboman-Ecole</v>
          </cell>
          <cell r="C78" t="str">
            <v>CTR</v>
          </cell>
        </row>
        <row r="79">
          <cell r="A79" t="str">
            <v>CTR_129</v>
          </cell>
          <cell r="B79" t="str">
            <v>CTR_129_Z_Acropole-IHS</v>
          </cell>
          <cell r="C79" t="str">
            <v>CTR</v>
          </cell>
        </row>
        <row r="80">
          <cell r="A80" t="str">
            <v>LIT_358</v>
          </cell>
          <cell r="B80" t="str">
            <v>LIT_358_Z_Bonangang</v>
          </cell>
          <cell r="C80" t="str">
            <v>LIT</v>
          </cell>
        </row>
        <row r="81">
          <cell r="A81" t="str">
            <v>CTR_133</v>
          </cell>
          <cell r="B81" t="str">
            <v>CTR_133_Z_Sapeur-Mimboman-IHS</v>
          </cell>
          <cell r="C81" t="str">
            <v>CTR</v>
          </cell>
        </row>
        <row r="82">
          <cell r="A82" t="str">
            <v>EST_004</v>
          </cell>
          <cell r="B82" t="str">
            <v>Bertoua-Crtv</v>
          </cell>
          <cell r="C82" t="str">
            <v>EST</v>
          </cell>
        </row>
        <row r="83">
          <cell r="A83" t="str">
            <v>LIT_062</v>
          </cell>
          <cell r="B83" t="str">
            <v>Manjo-New</v>
          </cell>
          <cell r="C83" t="str">
            <v>LIT</v>
          </cell>
        </row>
        <row r="84">
          <cell r="A84" t="str">
            <v>EXN_005</v>
          </cell>
          <cell r="B84" t="str">
            <v>Mora</v>
          </cell>
          <cell r="C84" t="str">
            <v>EXN</v>
          </cell>
        </row>
        <row r="85">
          <cell r="A85" t="str">
            <v>LIT_392</v>
          </cell>
          <cell r="B85" t="str">
            <v>LIT_392_Z_Bomkoul</v>
          </cell>
          <cell r="C85" t="str">
            <v>LIT</v>
          </cell>
        </row>
        <row r="86">
          <cell r="A86" t="str">
            <v>NRO_012</v>
          </cell>
          <cell r="B86" t="str">
            <v>Nwa</v>
          </cell>
          <cell r="C86" t="str">
            <v>NRO</v>
          </cell>
        </row>
        <row r="87">
          <cell r="A87" t="str">
            <v>CTR_053</v>
          </cell>
          <cell r="B87" t="str">
            <v>Metet</v>
          </cell>
          <cell r="C87" t="str">
            <v>CTR</v>
          </cell>
        </row>
        <row r="88">
          <cell r="A88" t="str">
            <v>CTR_054</v>
          </cell>
          <cell r="B88" t="str">
            <v>Ndoussan</v>
          </cell>
          <cell r="C88" t="str">
            <v>CTR</v>
          </cell>
        </row>
        <row r="89">
          <cell r="A89" t="str">
            <v>SUD_005</v>
          </cell>
          <cell r="B89" t="str">
            <v>Niete-FH</v>
          </cell>
          <cell r="C89" t="str">
            <v>SUD</v>
          </cell>
        </row>
        <row r="90">
          <cell r="A90" t="str">
            <v>NRO_036</v>
          </cell>
          <cell r="B90" t="str">
            <v>Bafut-MTN</v>
          </cell>
          <cell r="C90" t="str">
            <v>NRO</v>
          </cell>
        </row>
        <row r="91">
          <cell r="A91" t="str">
            <v>SUD_012</v>
          </cell>
          <cell r="B91" t="str">
            <v>Nkout</v>
          </cell>
          <cell r="C91" t="str">
            <v>SUD</v>
          </cell>
        </row>
        <row r="92">
          <cell r="A92" t="str">
            <v>EST_118</v>
          </cell>
          <cell r="B92" t="str">
            <v>EST_118_Z_Garoua-Boulai-New</v>
          </cell>
          <cell r="C92" t="str">
            <v>EST</v>
          </cell>
        </row>
        <row r="93">
          <cell r="A93" t="str">
            <v>EXN_010</v>
          </cell>
          <cell r="B93" t="str">
            <v>Kousseri-Sarra</v>
          </cell>
          <cell r="C93" t="str">
            <v>EXN</v>
          </cell>
        </row>
        <row r="94">
          <cell r="A94" t="str">
            <v>ADM_004</v>
          </cell>
          <cell r="B94" t="str">
            <v>Meiganga</v>
          </cell>
          <cell r="C94" t="str">
            <v>ADM</v>
          </cell>
        </row>
        <row r="95">
          <cell r="A95" t="str">
            <v>NRO_230</v>
          </cell>
          <cell r="B95" t="str">
            <v>Sabongari-NRO</v>
          </cell>
          <cell r="C95" t="str">
            <v>NRO</v>
          </cell>
        </row>
        <row r="96">
          <cell r="A96" t="str">
            <v>EST_007</v>
          </cell>
          <cell r="B96" t="str">
            <v>Tabene</v>
          </cell>
          <cell r="C96" t="str">
            <v>EST</v>
          </cell>
        </row>
        <row r="97">
          <cell r="A97" t="str">
            <v>ADM_026</v>
          </cell>
          <cell r="B97" t="str">
            <v>Ngd-Agence</v>
          </cell>
          <cell r="C97" t="str">
            <v>ADM</v>
          </cell>
        </row>
        <row r="98">
          <cell r="A98" t="str">
            <v>NRO_233</v>
          </cell>
          <cell r="B98" t="str">
            <v>Benakuma</v>
          </cell>
          <cell r="C98" t="str">
            <v>NRO</v>
          </cell>
        </row>
        <row r="99">
          <cell r="A99" t="str">
            <v>SUD_014</v>
          </cell>
          <cell r="B99" t="str">
            <v>Djoum</v>
          </cell>
          <cell r="C99" t="str">
            <v>SUD</v>
          </cell>
        </row>
        <row r="100">
          <cell r="A100" t="str">
            <v>CTR_059</v>
          </cell>
          <cell r="B100" t="str">
            <v>Ndokok</v>
          </cell>
          <cell r="C100" t="str">
            <v>CTR</v>
          </cell>
        </row>
        <row r="101">
          <cell r="A101" t="str">
            <v>CTR_060</v>
          </cell>
          <cell r="B101" t="str">
            <v>Nkenglikok</v>
          </cell>
          <cell r="C101" t="str">
            <v>CTR</v>
          </cell>
        </row>
        <row r="102">
          <cell r="A102" t="str">
            <v>CTR_475</v>
          </cell>
          <cell r="B102" t="str">
            <v>CTR_475_Z_Sous-Prefecture-Tsinga</v>
          </cell>
          <cell r="C102" t="str">
            <v>CTR</v>
          </cell>
        </row>
        <row r="103">
          <cell r="A103" t="str">
            <v>LIT_069</v>
          </cell>
          <cell r="B103" t="str">
            <v>Pouma</v>
          </cell>
          <cell r="C103" t="str">
            <v>LIT</v>
          </cell>
        </row>
        <row r="104">
          <cell r="A104" t="str">
            <v>CTR_067</v>
          </cell>
          <cell r="B104" t="str">
            <v>Eseka</v>
          </cell>
          <cell r="C104" t="str">
            <v>CTR</v>
          </cell>
        </row>
        <row r="105">
          <cell r="A105" t="str">
            <v>CTR_474</v>
          </cell>
          <cell r="B105" t="str">
            <v>CTR_474_Z_Bastos-Bethesda</v>
          </cell>
          <cell r="C105" t="str">
            <v>CTR</v>
          </cell>
        </row>
        <row r="106">
          <cell r="A106" t="str">
            <v>CTR_552</v>
          </cell>
          <cell r="B106" t="str">
            <v>CTR_552_Z_Mimboman-Liberte-IHS</v>
          </cell>
          <cell r="C106" t="str">
            <v>CTR</v>
          </cell>
        </row>
        <row r="107">
          <cell r="A107" t="str">
            <v>EXN_002</v>
          </cell>
          <cell r="B107" t="str">
            <v>Douggoy</v>
          </cell>
          <cell r="C107" t="str">
            <v>EXN</v>
          </cell>
        </row>
        <row r="108">
          <cell r="A108" t="str">
            <v>CTR_722</v>
          </cell>
          <cell r="B108" t="str">
            <v>Bastos-ART</v>
          </cell>
          <cell r="C108" t="str">
            <v>CTR</v>
          </cell>
        </row>
        <row r="109">
          <cell r="A109" t="str">
            <v>NRO_239</v>
          </cell>
          <cell r="B109" t="str">
            <v>Befang-MTN</v>
          </cell>
          <cell r="C109" t="str">
            <v>NRO</v>
          </cell>
        </row>
        <row r="110">
          <cell r="A110" t="str">
            <v>CTR_066</v>
          </cell>
          <cell r="B110" t="str">
            <v>Mandoumba</v>
          </cell>
          <cell r="C110" t="str">
            <v>CTR</v>
          </cell>
        </row>
        <row r="111">
          <cell r="A111" t="str">
            <v>LIT_398</v>
          </cell>
          <cell r="B111" t="str">
            <v>LIT_398_Z_Makepe-Missoke-Clinique</v>
          </cell>
          <cell r="C111" t="str">
            <v>LIT</v>
          </cell>
        </row>
        <row r="112">
          <cell r="A112" t="str">
            <v>LIT_357</v>
          </cell>
          <cell r="B112" t="str">
            <v>LIT_357_Z_Makepe-AES</v>
          </cell>
          <cell r="C112" t="str">
            <v>LIT</v>
          </cell>
        </row>
        <row r="113">
          <cell r="A113" t="str">
            <v>SUO_011</v>
          </cell>
          <cell r="B113" t="str">
            <v>Monkey-Hill</v>
          </cell>
          <cell r="C113" t="str">
            <v>SUO</v>
          </cell>
        </row>
        <row r="114">
          <cell r="A114" t="str">
            <v>EXN_011</v>
          </cell>
          <cell r="B114" t="str">
            <v>Kaele</v>
          </cell>
          <cell r="C114" t="str">
            <v>EXN</v>
          </cell>
        </row>
        <row r="115">
          <cell r="A115" t="str">
            <v>EXN_012</v>
          </cell>
          <cell r="B115" t="str">
            <v>Mokolo</v>
          </cell>
          <cell r="C115" t="str">
            <v>EXN</v>
          </cell>
        </row>
        <row r="116">
          <cell r="A116" t="str">
            <v>CTR_745</v>
          </cell>
          <cell r="B116" t="str">
            <v>Ambassade-Gabon</v>
          </cell>
          <cell r="C116" t="str">
            <v>CTR</v>
          </cell>
        </row>
        <row r="117">
          <cell r="A117" t="str">
            <v>OST_064</v>
          </cell>
          <cell r="B117" t="str">
            <v>Bfsam-Tougang</v>
          </cell>
          <cell r="C117" t="str">
            <v>OST</v>
          </cell>
        </row>
        <row r="118">
          <cell r="A118" t="str">
            <v>CTR_735</v>
          </cell>
          <cell r="B118" t="str">
            <v>CTR_735_Z_GP-Etoudi</v>
          </cell>
          <cell r="C118" t="str">
            <v>CTR</v>
          </cell>
        </row>
        <row r="119">
          <cell r="A119" t="str">
            <v>CTR_040</v>
          </cell>
          <cell r="B119" t="str">
            <v>CTR_040_Z_Kondengui</v>
          </cell>
          <cell r="C119" t="str">
            <v>CTR</v>
          </cell>
        </row>
        <row r="120">
          <cell r="A120" t="str">
            <v>CTR_125</v>
          </cell>
          <cell r="B120" t="str">
            <v>CTR_125_Z_Mobil-Kondengui</v>
          </cell>
          <cell r="C120" t="str">
            <v>CTR</v>
          </cell>
        </row>
        <row r="121">
          <cell r="A121" t="str">
            <v>SUO_012</v>
          </cell>
          <cell r="B121" t="str">
            <v>Muyuka</v>
          </cell>
          <cell r="C121" t="str">
            <v>SUO</v>
          </cell>
        </row>
        <row r="122">
          <cell r="A122" t="str">
            <v>EST_051</v>
          </cell>
          <cell r="B122" t="str">
            <v>EST_051_Z_Bertoua-Ngaikada</v>
          </cell>
          <cell r="C122" t="str">
            <v>EST</v>
          </cell>
        </row>
        <row r="123">
          <cell r="A123" t="str">
            <v>EST_009</v>
          </cell>
          <cell r="B123" t="str">
            <v>Abong-Mbang</v>
          </cell>
          <cell r="C123" t="str">
            <v>EST</v>
          </cell>
        </row>
        <row r="124">
          <cell r="A124" t="str">
            <v>EXN_013</v>
          </cell>
          <cell r="B124" t="str">
            <v>Fotokol</v>
          </cell>
          <cell r="C124" t="str">
            <v>EXN</v>
          </cell>
        </row>
        <row r="125">
          <cell r="A125" t="str">
            <v>CTR_073</v>
          </cell>
          <cell r="B125" t="str">
            <v>Monatele</v>
          </cell>
          <cell r="C125" t="str">
            <v>CTR</v>
          </cell>
        </row>
        <row r="126">
          <cell r="A126" t="str">
            <v>CTR_095</v>
          </cell>
          <cell r="B126" t="str">
            <v>Ombessa</v>
          </cell>
          <cell r="C126" t="str">
            <v>CTR</v>
          </cell>
        </row>
        <row r="127">
          <cell r="A127" t="str">
            <v>EST_052</v>
          </cell>
          <cell r="B127" t="str">
            <v>EST_052_Z_Bertoua-Bonis-MTN</v>
          </cell>
          <cell r="C127" t="str">
            <v>EST</v>
          </cell>
        </row>
        <row r="128">
          <cell r="A128" t="str">
            <v>LIT_403</v>
          </cell>
          <cell r="B128" t="str">
            <v>LIT_403_Z_PK10-Soeurs-Dominicaines</v>
          </cell>
          <cell r="C128" t="str">
            <v>LIT</v>
          </cell>
        </row>
        <row r="129">
          <cell r="A129" t="str">
            <v>CTR_081</v>
          </cell>
          <cell r="B129" t="str">
            <v>Makenene</v>
          </cell>
          <cell r="C129" t="str">
            <v>CTR</v>
          </cell>
        </row>
        <row r="130">
          <cell r="A130" t="str">
            <v>CTR_544</v>
          </cell>
          <cell r="B130" t="str">
            <v>Ndikinimeki-New</v>
          </cell>
          <cell r="C130" t="str">
            <v>CTR</v>
          </cell>
        </row>
        <row r="131">
          <cell r="A131" t="str">
            <v>CTR_083</v>
          </cell>
          <cell r="B131" t="str">
            <v>Ngomo</v>
          </cell>
          <cell r="C131" t="str">
            <v>CTR</v>
          </cell>
        </row>
        <row r="132">
          <cell r="A132" t="str">
            <v>SUO_013</v>
          </cell>
          <cell r="B132" t="str">
            <v>Banguem-VSAT</v>
          </cell>
          <cell r="C132" t="str">
            <v>SUO</v>
          </cell>
        </row>
        <row r="133">
          <cell r="A133" t="str">
            <v>LIT_140</v>
          </cell>
          <cell r="B133" t="str">
            <v>LIT_140_Z_Logpom-Andem-IHS</v>
          </cell>
          <cell r="C133" t="str">
            <v>LIT</v>
          </cell>
        </row>
        <row r="134">
          <cell r="A134" t="str">
            <v>LIT_145</v>
          </cell>
          <cell r="B134" t="str">
            <v>Bonepoupa-IHS</v>
          </cell>
          <cell r="C134" t="str">
            <v>LIT</v>
          </cell>
        </row>
        <row r="135">
          <cell r="A135" t="str">
            <v>LIT_167</v>
          </cell>
          <cell r="B135" t="str">
            <v>LIT_167_Z_Makepe-Ecole-Sira</v>
          </cell>
          <cell r="C135" t="str">
            <v>LIT</v>
          </cell>
        </row>
        <row r="136">
          <cell r="A136" t="str">
            <v>LIT_234</v>
          </cell>
          <cell r="B136" t="str">
            <v>LIT_234_Z_PK17-University-IHS</v>
          </cell>
          <cell r="C136" t="str">
            <v>LIT</v>
          </cell>
        </row>
        <row r="137">
          <cell r="A137" t="str">
            <v>EST_010</v>
          </cell>
          <cell r="B137" t="str">
            <v>Lomie</v>
          </cell>
          <cell r="C137" t="str">
            <v>EST</v>
          </cell>
        </row>
        <row r="138">
          <cell r="A138" t="str">
            <v>EST_060</v>
          </cell>
          <cell r="B138" t="str">
            <v>EST_060_Z_Bertoua-Mokolo</v>
          </cell>
          <cell r="C138" t="str">
            <v>EST</v>
          </cell>
        </row>
        <row r="139">
          <cell r="A139" t="str">
            <v>EST_012</v>
          </cell>
          <cell r="B139" t="str">
            <v>Mindourou</v>
          </cell>
          <cell r="C139" t="str">
            <v>EST</v>
          </cell>
        </row>
        <row r="140">
          <cell r="A140" t="str">
            <v>CTR_245</v>
          </cell>
          <cell r="B140" t="str">
            <v>CTR_245_Z_Mimboman-Village</v>
          </cell>
          <cell r="C140" t="str">
            <v>CTR</v>
          </cell>
        </row>
        <row r="141">
          <cell r="A141" t="str">
            <v>LIT_235</v>
          </cell>
          <cell r="B141" t="str">
            <v>LIT_235_Z_Logbessou-PK21-IHS</v>
          </cell>
          <cell r="C141" t="str">
            <v>LIT</v>
          </cell>
        </row>
        <row r="142">
          <cell r="A142" t="str">
            <v>ADM_008</v>
          </cell>
          <cell r="B142" t="str">
            <v>Baiboum</v>
          </cell>
          <cell r="C142" t="str">
            <v>ADM</v>
          </cell>
        </row>
        <row r="143">
          <cell r="A143" t="str">
            <v>CTR_091</v>
          </cell>
          <cell r="B143" t="str">
            <v>Bamoko</v>
          </cell>
          <cell r="C143" t="str">
            <v>CTR</v>
          </cell>
        </row>
        <row r="144">
          <cell r="A144" t="str">
            <v>CTR_092</v>
          </cell>
          <cell r="B144" t="str">
            <v>Boutourou</v>
          </cell>
          <cell r="C144" t="str">
            <v>CTR</v>
          </cell>
        </row>
        <row r="145">
          <cell r="A145" t="str">
            <v>CTR_478</v>
          </cell>
          <cell r="B145" t="str">
            <v>CTR_478_Z_Anguissa-IHS</v>
          </cell>
          <cell r="C145" t="str">
            <v>CTR</v>
          </cell>
        </row>
        <row r="146">
          <cell r="A146" t="str">
            <v>LIT_376</v>
          </cell>
          <cell r="B146" t="str">
            <v>LIT_376_Z_Logpom-IHS</v>
          </cell>
          <cell r="C146" t="str">
            <v>LIT</v>
          </cell>
        </row>
        <row r="147">
          <cell r="A147" t="str">
            <v>LIT_202</v>
          </cell>
          <cell r="B147" t="str">
            <v>LIT_202_Z_Kotto-Mbangue</v>
          </cell>
          <cell r="C147" t="str">
            <v>LIT</v>
          </cell>
        </row>
        <row r="148">
          <cell r="A148" t="str">
            <v>LIT_180</v>
          </cell>
          <cell r="B148" t="str">
            <v>Yingui-IHS</v>
          </cell>
          <cell r="C148" t="str">
            <v>LIT</v>
          </cell>
        </row>
        <row r="149">
          <cell r="A149" t="str">
            <v>LIT_110</v>
          </cell>
          <cell r="B149" t="str">
            <v>Yabassi</v>
          </cell>
          <cell r="C149" t="str">
            <v>LIT</v>
          </cell>
        </row>
        <row r="150">
          <cell r="A150" t="str">
            <v>LIT_440</v>
          </cell>
          <cell r="B150" t="str">
            <v>LIT_440_Z_Logpom-Denver-City</v>
          </cell>
          <cell r="C150" t="str">
            <v>LIT</v>
          </cell>
        </row>
        <row r="151">
          <cell r="A151" t="str">
            <v>CTR_535</v>
          </cell>
          <cell r="B151" t="str">
            <v>CTR_535_Z_Montee-Kondengui-MTN-IHS</v>
          </cell>
          <cell r="C151" t="str">
            <v>CTR</v>
          </cell>
        </row>
        <row r="152">
          <cell r="A152" t="str">
            <v>CTR_565</v>
          </cell>
          <cell r="B152" t="str">
            <v>CTR_565_Z_NR-Carrossel</v>
          </cell>
          <cell r="C152" t="str">
            <v>CTR</v>
          </cell>
        </row>
        <row r="153">
          <cell r="A153" t="str">
            <v>CTR_640</v>
          </cell>
          <cell r="B153" t="str">
            <v>CTR_640_Z_Bastos-Bir-IHS</v>
          </cell>
          <cell r="C153" t="str">
            <v>CTR</v>
          </cell>
        </row>
        <row r="154">
          <cell r="A154" t="str">
            <v>EXN_030</v>
          </cell>
          <cell r="B154" t="str">
            <v>Doualare</v>
          </cell>
          <cell r="C154" t="str">
            <v>EXN</v>
          </cell>
        </row>
        <row r="155">
          <cell r="A155" t="str">
            <v>CTR_112</v>
          </cell>
          <cell r="B155" t="str">
            <v>Awae</v>
          </cell>
          <cell r="C155" t="str">
            <v>CTR</v>
          </cell>
        </row>
        <row r="156">
          <cell r="A156" t="str">
            <v>CTR_111</v>
          </cell>
          <cell r="B156" t="str">
            <v>Zoetele</v>
          </cell>
          <cell r="C156" t="str">
            <v>CTR</v>
          </cell>
        </row>
        <row r="157">
          <cell r="A157" t="str">
            <v>CTR_654</v>
          </cell>
          <cell r="B157" t="str">
            <v>CTR_654_Z_Mimboman-Don-Bosco</v>
          </cell>
          <cell r="C157" t="str">
            <v>CTR</v>
          </cell>
        </row>
        <row r="158">
          <cell r="A158" t="str">
            <v>LIT_441</v>
          </cell>
          <cell r="B158" t="str">
            <v>LIT_441_Z_Ngo-Njo</v>
          </cell>
          <cell r="C158" t="str">
            <v>LIT</v>
          </cell>
        </row>
        <row r="159">
          <cell r="A159" t="str">
            <v>LIT_452</v>
          </cell>
          <cell r="B159" t="str">
            <v>LIT_452_Z_PK10-Bassang</v>
          </cell>
          <cell r="C159" t="str">
            <v>LIT</v>
          </cell>
        </row>
        <row r="160">
          <cell r="A160" t="str">
            <v>LIT_449</v>
          </cell>
          <cell r="B160" t="str">
            <v>LIT_449_Z_Malangue</v>
          </cell>
          <cell r="C160" t="str">
            <v>LIT</v>
          </cell>
        </row>
        <row r="161">
          <cell r="A161" t="str">
            <v>LIT_448</v>
          </cell>
          <cell r="B161" t="str">
            <v>LIT_448_Z_PK13-II</v>
          </cell>
          <cell r="C161" t="str">
            <v>LIT</v>
          </cell>
        </row>
        <row r="162">
          <cell r="A162" t="str">
            <v>CTR_655</v>
          </cell>
          <cell r="B162" t="str">
            <v>CTR_655_Z_Mimboman-Liberte-II</v>
          </cell>
          <cell r="C162" t="str">
            <v>CTR</v>
          </cell>
        </row>
        <row r="163">
          <cell r="A163" t="str">
            <v>CTR_719</v>
          </cell>
          <cell r="B163" t="str">
            <v>CTR_719_Z_Ekounou-II</v>
          </cell>
          <cell r="C163" t="str">
            <v>CTR</v>
          </cell>
        </row>
        <row r="164">
          <cell r="A164" t="str">
            <v>LIT_107</v>
          </cell>
          <cell r="B164" t="str">
            <v>LIT_107_Z_Kribi-Gd-Batanga</v>
          </cell>
          <cell r="C164" t="str">
            <v>LIT</v>
          </cell>
        </row>
        <row r="165">
          <cell r="A165" t="str">
            <v>CTR_726</v>
          </cell>
          <cell r="B165" t="str">
            <v>CTR_726_Z_Ekounou-Lycee-MTN</v>
          </cell>
          <cell r="C165" t="str">
            <v>CTR</v>
          </cell>
        </row>
        <row r="166">
          <cell r="A166" t="str">
            <v>NRO_231</v>
          </cell>
          <cell r="B166" t="str">
            <v>Ako</v>
          </cell>
          <cell r="C166" t="str">
            <v>NRO</v>
          </cell>
        </row>
        <row r="167">
          <cell r="A167" t="str">
            <v>SUD_020</v>
          </cell>
          <cell r="B167" t="str">
            <v>Ambam-FH</v>
          </cell>
          <cell r="C167" t="str">
            <v>SUD</v>
          </cell>
        </row>
        <row r="168">
          <cell r="A168" t="str">
            <v>SUD_015</v>
          </cell>
          <cell r="B168" t="str">
            <v>SUD_015_Z_Kye-Ossi</v>
          </cell>
          <cell r="C168" t="str">
            <v>SUD</v>
          </cell>
        </row>
        <row r="169">
          <cell r="A169" t="str">
            <v>SUD_018</v>
          </cell>
          <cell r="B169" t="str">
            <v>Sangmelima-CRTV</v>
          </cell>
          <cell r="C169" t="str">
            <v>SUD</v>
          </cell>
        </row>
        <row r="170">
          <cell r="A170" t="str">
            <v>NRO_237</v>
          </cell>
          <cell r="B170" t="str">
            <v>Misaje</v>
          </cell>
          <cell r="C170" t="str">
            <v>NRO</v>
          </cell>
        </row>
        <row r="171">
          <cell r="A171" t="str">
            <v>CTR_769</v>
          </cell>
          <cell r="B171" t="str">
            <v>CTR_769_Z_Bastos-Golf</v>
          </cell>
          <cell r="C171" t="str">
            <v>CTR</v>
          </cell>
        </row>
        <row r="172">
          <cell r="A172" t="str">
            <v>CTR_772</v>
          </cell>
          <cell r="B172" t="str">
            <v>CTR_772_Z_Mimboman-Chapelle</v>
          </cell>
          <cell r="C172" t="str">
            <v>CTR</v>
          </cell>
        </row>
        <row r="173">
          <cell r="A173" t="str">
            <v>CTR_852</v>
          </cell>
          <cell r="B173" t="str">
            <v>CTR_852_Z_Golf-Quater-IHS</v>
          </cell>
          <cell r="C173" t="str">
            <v>CTR</v>
          </cell>
        </row>
        <row r="174">
          <cell r="A174" t="str">
            <v>LIT_490</v>
          </cell>
          <cell r="B174" t="str">
            <v>LIT_490_Z_Makepe-Decharge2-IHS</v>
          </cell>
          <cell r="C174" t="str">
            <v>LIT</v>
          </cell>
        </row>
        <row r="175">
          <cell r="A175" t="str">
            <v>LIT_454</v>
          </cell>
          <cell r="B175" t="str">
            <v>LIT_454_Z_Kotto-Eglise-EPC</v>
          </cell>
          <cell r="C175" t="str">
            <v>LIT</v>
          </cell>
        </row>
        <row r="176">
          <cell r="A176" t="str">
            <v>LIT_447</v>
          </cell>
          <cell r="B176" t="str">
            <v>LIT_447_Z_PK10-Genie-Militaire</v>
          </cell>
          <cell r="C176" t="str">
            <v>LIT</v>
          </cell>
        </row>
        <row r="177">
          <cell r="A177" t="str">
            <v>LIT_585</v>
          </cell>
          <cell r="B177" t="str">
            <v>LIT_585_Z_Ngo-Njo-II</v>
          </cell>
          <cell r="C177" t="str">
            <v>LIT</v>
          </cell>
        </row>
        <row r="178">
          <cell r="A178" t="str">
            <v>LIT_562</v>
          </cell>
          <cell r="B178" t="str">
            <v>LIT_562_Z_Pingo-PK10-IHS-New</v>
          </cell>
          <cell r="C178" t="str">
            <v>LIT</v>
          </cell>
        </row>
        <row r="179">
          <cell r="A179" t="str">
            <v>LIT_586</v>
          </cell>
          <cell r="B179" t="str">
            <v>Yabassi-Greenfil</v>
          </cell>
          <cell r="C179" t="str">
            <v>LIT</v>
          </cell>
        </row>
        <row r="180">
          <cell r="A180" t="str">
            <v>NRO_245</v>
          </cell>
          <cell r="B180" t="str">
            <v>Ntumbaw</v>
          </cell>
          <cell r="C180" t="str">
            <v>NRO</v>
          </cell>
        </row>
        <row r="181">
          <cell r="A181" t="str">
            <v>NRO_037</v>
          </cell>
          <cell r="B181" t="str">
            <v>Kumbo</v>
          </cell>
          <cell r="C181" t="str">
            <v>NRO</v>
          </cell>
        </row>
        <row r="182">
          <cell r="A182" t="str">
            <v>OST_065</v>
          </cell>
          <cell r="B182" t="str">
            <v>Bfsam-Kouogouo</v>
          </cell>
          <cell r="C182" t="str">
            <v>OST</v>
          </cell>
        </row>
        <row r="183">
          <cell r="A183" t="str">
            <v>CTR_937</v>
          </cell>
          <cell r="B183" t="str">
            <v>CTR_937_Z_laboratorie-T.Bella</v>
          </cell>
          <cell r="C183" t="str">
            <v>CTR</v>
          </cell>
        </row>
        <row r="184">
          <cell r="A184" t="str">
            <v>NRD_003</v>
          </cell>
          <cell r="B184" t="str">
            <v>Djamboutou</v>
          </cell>
          <cell r="C184" t="str">
            <v>NRD</v>
          </cell>
        </row>
        <row r="185">
          <cell r="A185" t="str">
            <v>CTR_625</v>
          </cell>
          <cell r="B185" t="str">
            <v>CTR_625_Z_Mimboman3-IHS</v>
          </cell>
          <cell r="C185" t="str">
            <v>CTR</v>
          </cell>
        </row>
        <row r="186">
          <cell r="A186" t="str">
            <v>EST_069</v>
          </cell>
          <cell r="B186" t="str">
            <v>EST_069_Z_Bertoua-ENIA-MTN</v>
          </cell>
          <cell r="C186" t="str">
            <v>EST</v>
          </cell>
        </row>
        <row r="187">
          <cell r="A187" t="str">
            <v>SUD_017</v>
          </cell>
          <cell r="B187" t="str">
            <v>Mengong</v>
          </cell>
          <cell r="C187" t="str">
            <v>SUD</v>
          </cell>
        </row>
        <row r="188">
          <cell r="A188" t="str">
            <v>CTR_113</v>
          </cell>
          <cell r="B188" t="str">
            <v>Obala-Mairie</v>
          </cell>
          <cell r="C188" t="str">
            <v>CTR</v>
          </cell>
        </row>
        <row r="189">
          <cell r="A189" t="str">
            <v>CTR_824</v>
          </cell>
          <cell r="B189" t="str">
            <v>CTR_824_Z_Mballa-II</v>
          </cell>
          <cell r="C189" t="str">
            <v>CTR</v>
          </cell>
        </row>
        <row r="190">
          <cell r="A190" t="str">
            <v>EST_079</v>
          </cell>
          <cell r="B190" t="str">
            <v>EST_079_Z_Bertoua-Tigaza</v>
          </cell>
          <cell r="C190" t="str">
            <v>EST</v>
          </cell>
        </row>
        <row r="191">
          <cell r="A191" t="str">
            <v>ADM_010</v>
          </cell>
          <cell r="B191" t="str">
            <v>Ngaoundal</v>
          </cell>
          <cell r="C191" t="str">
            <v>ADM</v>
          </cell>
        </row>
        <row r="192">
          <cell r="A192" t="str">
            <v>ADM_044</v>
          </cell>
          <cell r="B192" t="str">
            <v>Tibati-II</v>
          </cell>
          <cell r="C192" t="str">
            <v>ADM</v>
          </cell>
        </row>
        <row r="193">
          <cell r="A193" t="str">
            <v>NRD_007</v>
          </cell>
          <cell r="B193" t="str">
            <v>Yelwa</v>
          </cell>
          <cell r="C193" t="str">
            <v>NRD</v>
          </cell>
        </row>
        <row r="194">
          <cell r="A194" t="str">
            <v>LIT_132</v>
          </cell>
          <cell r="B194" t="str">
            <v>Campo</v>
          </cell>
          <cell r="C194" t="str">
            <v>LIT</v>
          </cell>
        </row>
        <row r="195">
          <cell r="A195" t="str">
            <v>LIT_133</v>
          </cell>
          <cell r="B195" t="str">
            <v>Colline-du-loup</v>
          </cell>
          <cell r="C195" t="str">
            <v>LIT</v>
          </cell>
        </row>
        <row r="196">
          <cell r="A196" t="str">
            <v>CTR_116</v>
          </cell>
          <cell r="B196" t="str">
            <v>Ebeba</v>
          </cell>
          <cell r="C196" t="str">
            <v>CTR</v>
          </cell>
        </row>
        <row r="197">
          <cell r="A197" t="str">
            <v>LIT_111</v>
          </cell>
          <cell r="B197" t="str">
            <v>Kompigna</v>
          </cell>
          <cell r="C197" t="str">
            <v>LIT</v>
          </cell>
        </row>
        <row r="198">
          <cell r="A198" t="str">
            <v>CTR_144</v>
          </cell>
          <cell r="B198" t="str">
            <v>Makak-Camrail</v>
          </cell>
          <cell r="C198" t="str">
            <v>CTR</v>
          </cell>
        </row>
        <row r="199">
          <cell r="A199" t="str">
            <v>LIT_667</v>
          </cell>
          <cell r="B199" t="str">
            <v>LIT_667_Z_PK13-Sitabac-New</v>
          </cell>
          <cell r="C199" t="str">
            <v>LIT</v>
          </cell>
        </row>
        <row r="200">
          <cell r="A200" t="str">
            <v>CTR_115</v>
          </cell>
          <cell r="B200" t="str">
            <v>Ngoung</v>
          </cell>
          <cell r="C200" t="str">
            <v>CTR</v>
          </cell>
        </row>
        <row r="201">
          <cell r="A201" t="str">
            <v>LIT_108</v>
          </cell>
          <cell r="B201" t="str">
            <v>Ngwei</v>
          </cell>
          <cell r="C201" t="str">
            <v>LIT</v>
          </cell>
        </row>
        <row r="202">
          <cell r="A202" t="str">
            <v>CTR_114</v>
          </cell>
          <cell r="B202" t="str">
            <v>Ntui</v>
          </cell>
          <cell r="C202" t="str">
            <v>CTR</v>
          </cell>
        </row>
        <row r="203">
          <cell r="A203" t="str">
            <v>OST_066</v>
          </cell>
          <cell r="B203" t="str">
            <v>Bfsam-Eveche-Carrefour</v>
          </cell>
          <cell r="C203" t="str">
            <v>OST</v>
          </cell>
        </row>
        <row r="204">
          <cell r="A204" t="str">
            <v>LIT_737</v>
          </cell>
          <cell r="B204" t="str">
            <v>LIT_737_Z_Logpom-New</v>
          </cell>
          <cell r="C204" t="str">
            <v>LIT</v>
          </cell>
        </row>
        <row r="205">
          <cell r="A205" t="str">
            <v>LIT_112</v>
          </cell>
          <cell r="B205" t="str">
            <v>Bare</v>
          </cell>
          <cell r="C205" t="str">
            <v>LIT</v>
          </cell>
        </row>
        <row r="206">
          <cell r="A206" t="str">
            <v>LIT_114</v>
          </cell>
          <cell r="B206" t="str">
            <v>Makondo</v>
          </cell>
          <cell r="C206" t="str">
            <v>LIT</v>
          </cell>
        </row>
        <row r="207">
          <cell r="A207" t="str">
            <v>LIT_135</v>
          </cell>
          <cell r="B207" t="str">
            <v>Ngonga</v>
          </cell>
          <cell r="C207" t="str">
            <v>LIT</v>
          </cell>
        </row>
        <row r="208">
          <cell r="A208" t="str">
            <v>OST_075</v>
          </cell>
          <cell r="B208" t="str">
            <v>Bfsam-Ndjinga</v>
          </cell>
          <cell r="C208" t="str">
            <v>OST</v>
          </cell>
        </row>
        <row r="209">
          <cell r="A209" t="str">
            <v>LIT_578</v>
          </cell>
          <cell r="B209" t="str">
            <v>LIT_578_Z_PK14-Market-IHS</v>
          </cell>
          <cell r="C209" t="str">
            <v>LIT</v>
          </cell>
        </row>
        <row r="210">
          <cell r="A210" t="str">
            <v>EST_017</v>
          </cell>
          <cell r="B210" t="str">
            <v>Atok</v>
          </cell>
          <cell r="C210" t="str">
            <v>EST</v>
          </cell>
        </row>
        <row r="211">
          <cell r="A211" t="str">
            <v>EST_018</v>
          </cell>
          <cell r="B211" t="str">
            <v>Ayos</v>
          </cell>
          <cell r="C211" t="str">
            <v>EST</v>
          </cell>
        </row>
        <row r="212">
          <cell r="A212" t="str">
            <v>SUO_018</v>
          </cell>
          <cell r="B212" t="str">
            <v>Bakassi</v>
          </cell>
          <cell r="C212" t="str">
            <v>SUO</v>
          </cell>
        </row>
        <row r="213">
          <cell r="A213" t="str">
            <v>EST_087</v>
          </cell>
          <cell r="B213" t="str">
            <v>EST_087_Z_Bertoua-Dabadi</v>
          </cell>
          <cell r="C213" t="str">
            <v>EST</v>
          </cell>
        </row>
        <row r="214">
          <cell r="A214" t="str">
            <v>LIT_113</v>
          </cell>
          <cell r="B214" t="str">
            <v>Dizangue</v>
          </cell>
          <cell r="C214" t="str">
            <v>LIT</v>
          </cell>
        </row>
        <row r="215">
          <cell r="A215" t="str">
            <v>CTR_117</v>
          </cell>
          <cell r="B215" t="str">
            <v>Manmenye</v>
          </cell>
          <cell r="C215" t="str">
            <v>CTR</v>
          </cell>
        </row>
        <row r="216">
          <cell r="A216" t="str">
            <v>CTR_146</v>
          </cell>
          <cell r="B216" t="str">
            <v>Mekouda</v>
          </cell>
          <cell r="C216" t="str">
            <v>CTR</v>
          </cell>
        </row>
        <row r="217">
          <cell r="A217" t="str">
            <v>LIT_134</v>
          </cell>
          <cell r="B217" t="str">
            <v>Messondo</v>
          </cell>
          <cell r="C217" t="str">
            <v>LIT</v>
          </cell>
        </row>
        <row r="218">
          <cell r="A218" t="str">
            <v>CTR_145</v>
          </cell>
          <cell r="B218" t="str">
            <v>Meyo-Centre</v>
          </cell>
          <cell r="C218" t="str">
            <v>CTR</v>
          </cell>
        </row>
        <row r="219">
          <cell r="A219" t="str">
            <v>SUO_028</v>
          </cell>
          <cell r="B219" t="str">
            <v>Ndom</v>
          </cell>
          <cell r="C219" t="str">
            <v>SUD</v>
          </cell>
        </row>
        <row r="220">
          <cell r="A220" t="str">
            <v>LIT_109</v>
          </cell>
          <cell r="B220" t="str">
            <v>Ndoungue</v>
          </cell>
          <cell r="C220" t="str">
            <v>LIT</v>
          </cell>
        </row>
        <row r="221">
          <cell r="A221" t="str">
            <v>SUO_029</v>
          </cell>
          <cell r="B221" t="str">
            <v>Ngambe</v>
          </cell>
          <cell r="C221" t="str">
            <v>LIT</v>
          </cell>
        </row>
        <row r="222">
          <cell r="A222" t="str">
            <v>LIT_136</v>
          </cell>
          <cell r="B222" t="str">
            <v>Omeng</v>
          </cell>
          <cell r="C222" t="str">
            <v>LIT</v>
          </cell>
        </row>
        <row r="223">
          <cell r="A223" t="str">
            <v>LIT_582</v>
          </cell>
          <cell r="B223" t="str">
            <v>LIT_582_Z_Lendi-II</v>
          </cell>
          <cell r="C223" t="str">
            <v>LIT</v>
          </cell>
        </row>
        <row r="224">
          <cell r="A224" t="str">
            <v>NRO_246</v>
          </cell>
          <cell r="B224" t="str">
            <v>Mbot</v>
          </cell>
          <cell r="C224" t="str">
            <v>NRO</v>
          </cell>
        </row>
        <row r="225">
          <cell r="A225" t="str">
            <v>NRO_034</v>
          </cell>
          <cell r="B225" t="str">
            <v>Balikumbat-Palais</v>
          </cell>
          <cell r="C225" t="str">
            <v>NRO</v>
          </cell>
        </row>
        <row r="226">
          <cell r="A226" t="str">
            <v>NRO_033</v>
          </cell>
          <cell r="B226" t="str">
            <v>Balikumbat-Ville</v>
          </cell>
          <cell r="C226" t="str">
            <v>NRO</v>
          </cell>
        </row>
        <row r="227">
          <cell r="A227" t="str">
            <v>LIT_138</v>
          </cell>
          <cell r="B227" t="str">
            <v>Sackbayeme</v>
          </cell>
          <cell r="C227" t="str">
            <v>LIT</v>
          </cell>
        </row>
        <row r="228">
          <cell r="A228" t="str">
            <v>NRO_259</v>
          </cell>
          <cell r="B228" t="str">
            <v>Baba-MTN</v>
          </cell>
          <cell r="C228" t="str">
            <v>NRO</v>
          </cell>
        </row>
        <row r="229">
          <cell r="A229" t="str">
            <v>CTR_874</v>
          </cell>
          <cell r="B229" t="str">
            <v>CTR_874_Z_IHS-China-Embassy-Yde</v>
          </cell>
          <cell r="C229" t="str">
            <v>CTR</v>
          </cell>
        </row>
        <row r="230">
          <cell r="A230" t="str">
            <v>OST_076</v>
          </cell>
          <cell r="B230" t="str">
            <v>Bfsam-Njinkwo</v>
          </cell>
          <cell r="C230" t="str">
            <v>OST</v>
          </cell>
        </row>
        <row r="231">
          <cell r="A231" t="str">
            <v>LIT_005</v>
          </cell>
          <cell r="B231" t="str">
            <v>LIT_005_Z_Edea</v>
          </cell>
          <cell r="C231" t="str">
            <v>LIT</v>
          </cell>
        </row>
        <row r="232">
          <cell r="A232" t="str">
            <v>LIT_078</v>
          </cell>
          <cell r="B232" t="str">
            <v>LIT_078_Z_Edea-Ville</v>
          </cell>
          <cell r="C232" t="str">
            <v>LIT</v>
          </cell>
        </row>
        <row r="233">
          <cell r="A233" t="str">
            <v>EST_025</v>
          </cell>
          <cell r="B233" t="str">
            <v>EST_025_Z_Bertoua-Camp-SIC-IHS</v>
          </cell>
          <cell r="C233" t="str">
            <v>EST</v>
          </cell>
        </row>
        <row r="234">
          <cell r="A234" t="str">
            <v>EST_020</v>
          </cell>
          <cell r="B234" t="str">
            <v>Doume</v>
          </cell>
          <cell r="C234" t="str">
            <v>EST</v>
          </cell>
        </row>
        <row r="235">
          <cell r="A235" t="str">
            <v>NRO_258</v>
          </cell>
          <cell r="B235" t="str">
            <v>Sop-MTN</v>
          </cell>
          <cell r="C235" t="str">
            <v>NRO</v>
          </cell>
        </row>
        <row r="236">
          <cell r="A236" t="str">
            <v>CTR_192</v>
          </cell>
          <cell r="B236" t="str">
            <v>Saa</v>
          </cell>
          <cell r="C236" t="str">
            <v>CTR</v>
          </cell>
        </row>
        <row r="237">
          <cell r="A237" t="str">
            <v>LIT_610</v>
          </cell>
          <cell r="B237" t="str">
            <v>LIT_610_Z_Bonamoutongo-II</v>
          </cell>
          <cell r="C237" t="str">
            <v>LIT</v>
          </cell>
        </row>
        <row r="238">
          <cell r="A238" t="str">
            <v>LIT_611</v>
          </cell>
          <cell r="B238" t="str">
            <v>LIT_611_Z_Kotto-Bloc-II</v>
          </cell>
          <cell r="C238" t="str">
            <v>LIT</v>
          </cell>
        </row>
        <row r="239">
          <cell r="A239" t="str">
            <v>LIT_613</v>
          </cell>
          <cell r="B239" t="str">
            <v>LIT_613_Z_Makepe-Bloc-E</v>
          </cell>
          <cell r="C239" t="str">
            <v>LIT</v>
          </cell>
        </row>
        <row r="240">
          <cell r="A240" t="str">
            <v>EST_088</v>
          </cell>
          <cell r="B240" t="str">
            <v>EST_088_Z_Bertoua-Agence-New</v>
          </cell>
          <cell r="C240" t="str">
            <v>EST</v>
          </cell>
        </row>
        <row r="241">
          <cell r="A241" t="str">
            <v>EST_024</v>
          </cell>
          <cell r="B241" t="str">
            <v>Nguelemendouka-FH</v>
          </cell>
          <cell r="C241" t="str">
            <v>EST</v>
          </cell>
        </row>
        <row r="242">
          <cell r="A242" t="str">
            <v>LIT_618</v>
          </cell>
          <cell r="B242" t="str">
            <v>LIT_618_Z_Logpom-Akanji-Immeuble</v>
          </cell>
          <cell r="C242" t="str">
            <v>LIT</v>
          </cell>
        </row>
        <row r="243">
          <cell r="A243" t="str">
            <v>NRO_024</v>
          </cell>
          <cell r="B243" t="str">
            <v>Babessi</v>
          </cell>
          <cell r="C243" t="str">
            <v>NRO</v>
          </cell>
        </row>
        <row r="244">
          <cell r="A244" t="str">
            <v>NRO_038</v>
          </cell>
          <cell r="B244" t="str">
            <v>Bamessing-IHS</v>
          </cell>
          <cell r="C244" t="str">
            <v>NRO</v>
          </cell>
        </row>
        <row r="245">
          <cell r="A245" t="str">
            <v>OST_088</v>
          </cell>
          <cell r="B245" t="str">
            <v>Demdeng</v>
          </cell>
          <cell r="C245" t="str">
            <v>OST</v>
          </cell>
        </row>
        <row r="246">
          <cell r="A246" t="str">
            <v>NRO_023</v>
          </cell>
          <cell r="B246" t="str">
            <v>Binka-IHS</v>
          </cell>
          <cell r="C246" t="str">
            <v>NRO</v>
          </cell>
        </row>
        <row r="247">
          <cell r="A247" t="str">
            <v>OST_077</v>
          </cell>
          <cell r="B247" t="str">
            <v>Bfsam-Tougang-EEC</v>
          </cell>
          <cell r="C247" t="str">
            <v>OST</v>
          </cell>
        </row>
        <row r="248">
          <cell r="A248" t="str">
            <v>OST_078</v>
          </cell>
          <cell r="B248" t="str">
            <v>Bfsam-Centre</v>
          </cell>
          <cell r="C248" t="str">
            <v>OST</v>
          </cell>
        </row>
        <row r="249">
          <cell r="A249" t="str">
            <v>SUO_020</v>
          </cell>
          <cell r="B249" t="str">
            <v>Mundemba</v>
          </cell>
          <cell r="C249" t="str">
            <v>SUO</v>
          </cell>
        </row>
        <row r="250">
          <cell r="A250" t="str">
            <v>CTR_188</v>
          </cell>
          <cell r="B250" t="str">
            <v>Ngomedzap</v>
          </cell>
          <cell r="C250" t="str">
            <v>CTR</v>
          </cell>
        </row>
        <row r="251">
          <cell r="A251" t="str">
            <v>EST_107</v>
          </cell>
          <cell r="B251" t="str">
            <v>EST_107_Z_Bertoua-Meteo</v>
          </cell>
          <cell r="C251" t="str">
            <v>EST</v>
          </cell>
        </row>
        <row r="252">
          <cell r="A252" t="str">
            <v>LIT_638</v>
          </cell>
          <cell r="B252" t="str">
            <v>LIT_638_Z_Logbessou-Sunshine-City</v>
          </cell>
          <cell r="C252" t="str">
            <v>LIT</v>
          </cell>
        </row>
        <row r="253">
          <cell r="A253" t="str">
            <v>LIT_650</v>
          </cell>
          <cell r="B253" t="str">
            <v>LIT_650_Z_Logpom-Bilingual-School</v>
          </cell>
          <cell r="C253" t="str">
            <v>LIT</v>
          </cell>
        </row>
        <row r="254">
          <cell r="A254" t="str">
            <v>ADM_031</v>
          </cell>
          <cell r="B254" t="str">
            <v>Galdi</v>
          </cell>
          <cell r="C254" t="str">
            <v>ADM</v>
          </cell>
        </row>
        <row r="255">
          <cell r="A255" t="str">
            <v>OST_223</v>
          </cell>
          <cell r="B255" t="str">
            <v>Bfsam-Marche-New</v>
          </cell>
          <cell r="C255" t="str">
            <v>OST</v>
          </cell>
        </row>
        <row r="256">
          <cell r="A256" t="str">
            <v>LIT_185</v>
          </cell>
          <cell r="B256" t="str">
            <v>LIT_185_Z_Edea-Centre</v>
          </cell>
          <cell r="C256" t="str">
            <v>LIT</v>
          </cell>
        </row>
        <row r="257">
          <cell r="A257" t="str">
            <v>LIT_657</v>
          </cell>
          <cell r="B257" t="str">
            <v>LIT_657_Z_Kotto-Denver</v>
          </cell>
          <cell r="C257" t="str">
            <v>LIT</v>
          </cell>
        </row>
        <row r="258">
          <cell r="A258" t="str">
            <v>SUD_019</v>
          </cell>
          <cell r="B258" t="str">
            <v>Ebanga-Ngoulou-New</v>
          </cell>
          <cell r="C258" t="str">
            <v>SUD</v>
          </cell>
        </row>
        <row r="259">
          <cell r="A259" t="str">
            <v>SUO_092</v>
          </cell>
          <cell r="B259" t="str">
            <v>Akwaya-IHS</v>
          </cell>
          <cell r="C259" t="str">
            <v>SUO</v>
          </cell>
        </row>
        <row r="260">
          <cell r="A260" t="str">
            <v>LIT_666</v>
          </cell>
          <cell r="B260" t="str">
            <v>LIT_666_Z_Parcours-Vita</v>
          </cell>
          <cell r="C260" t="str">
            <v>LIT</v>
          </cell>
        </row>
        <row r="261">
          <cell r="A261" t="str">
            <v>EST_108</v>
          </cell>
          <cell r="B261" t="str">
            <v>EST_108_Z_Bertoua-Q-Admin</v>
          </cell>
          <cell r="C261" t="str">
            <v>EST</v>
          </cell>
        </row>
        <row r="262">
          <cell r="A262" t="str">
            <v>CTR_843</v>
          </cell>
          <cell r="B262" t="str">
            <v>Micro_SNH</v>
          </cell>
          <cell r="C262" t="str">
            <v>CTR</v>
          </cell>
        </row>
        <row r="263">
          <cell r="A263" t="str">
            <v>LIT_669</v>
          </cell>
          <cell r="B263" t="str">
            <v>LIT_669_Z_Logbessou-II</v>
          </cell>
          <cell r="C263" t="str">
            <v>LIT</v>
          </cell>
        </row>
        <row r="264">
          <cell r="A264" t="str">
            <v>CTR_842</v>
          </cell>
          <cell r="B264" t="str">
            <v>CRTV_Yaounde_Mballa_II</v>
          </cell>
          <cell r="C264" t="str">
            <v>CTR</v>
          </cell>
        </row>
        <row r="265">
          <cell r="A265" t="str">
            <v>LIT_677</v>
          </cell>
          <cell r="B265" t="str">
            <v>LIT_677_Z_Makepe-III-MTN</v>
          </cell>
          <cell r="C265" t="str">
            <v>LIT</v>
          </cell>
        </row>
        <row r="266">
          <cell r="A266" t="str">
            <v>LIT_678</v>
          </cell>
          <cell r="B266" t="str">
            <v>LIT_678_Z_Mbangue-III-MTN</v>
          </cell>
          <cell r="C266" t="str">
            <v>LIT</v>
          </cell>
        </row>
        <row r="267">
          <cell r="A267" t="str">
            <v>LIT_680</v>
          </cell>
          <cell r="B267" t="str">
            <v>LIT_680_Z_Logbessou-OCM</v>
          </cell>
          <cell r="C267" t="str">
            <v>LIT</v>
          </cell>
        </row>
        <row r="268">
          <cell r="A268" t="str">
            <v>SUO_019</v>
          </cell>
          <cell r="B268" t="str">
            <v>Ekondo-titi</v>
          </cell>
          <cell r="C268" t="str">
            <v>SUO</v>
          </cell>
        </row>
        <row r="269">
          <cell r="A269" t="str">
            <v>LIT_697</v>
          </cell>
          <cell r="B269" t="str">
            <v>LIT_697_Z_Crf-Patrick-Mboma</v>
          </cell>
          <cell r="C269" t="str">
            <v>LIT</v>
          </cell>
        </row>
        <row r="270">
          <cell r="A270" t="str">
            <v>CTR_189</v>
          </cell>
          <cell r="B270" t="str">
            <v>Botmakak</v>
          </cell>
          <cell r="C270" t="str">
            <v>CTR</v>
          </cell>
        </row>
        <row r="271">
          <cell r="A271" t="str">
            <v>CTR_820</v>
          </cell>
          <cell r="B271" t="str">
            <v>Orange-Bastos</v>
          </cell>
          <cell r="C271" t="str">
            <v>CTR</v>
          </cell>
        </row>
        <row r="272">
          <cell r="A272" t="str">
            <v>LIT_195</v>
          </cell>
          <cell r="B272" t="str">
            <v>Kienke</v>
          </cell>
          <cell r="C272" t="str">
            <v>LIT</v>
          </cell>
        </row>
        <row r="273">
          <cell r="A273" t="str">
            <v>SUD_021</v>
          </cell>
          <cell r="B273" t="str">
            <v>SUD_021_Z_Mpoloungoue</v>
          </cell>
          <cell r="C273" t="str">
            <v>SUD</v>
          </cell>
        </row>
        <row r="274">
          <cell r="A274" t="str">
            <v>LIT_194</v>
          </cell>
          <cell r="B274" t="str">
            <v>Niete-V13</v>
          </cell>
          <cell r="C274" t="str">
            <v>LIT</v>
          </cell>
        </row>
        <row r="275">
          <cell r="A275" t="str">
            <v>LIT_193</v>
          </cell>
          <cell r="B275" t="str">
            <v>Niete-V14</v>
          </cell>
          <cell r="C275" t="str">
            <v>LIT</v>
          </cell>
        </row>
        <row r="276">
          <cell r="A276" t="str">
            <v>OST_067</v>
          </cell>
          <cell r="B276" t="str">
            <v>Bandjoun-Soung</v>
          </cell>
          <cell r="C276" t="str">
            <v>OST</v>
          </cell>
        </row>
        <row r="277">
          <cell r="A277" t="str">
            <v>CTR_042</v>
          </cell>
          <cell r="B277" t="str">
            <v>CTR_042_Z_Nkomo</v>
          </cell>
          <cell r="C277" t="str">
            <v>CTR</v>
          </cell>
        </row>
        <row r="278">
          <cell r="A278" t="str">
            <v>EXN_031</v>
          </cell>
          <cell r="B278" t="str">
            <v>Kousseri-CRTV</v>
          </cell>
          <cell r="C278" t="str">
            <v>EXN</v>
          </cell>
        </row>
        <row r="279">
          <cell r="A279" t="str">
            <v>CTR_215</v>
          </cell>
          <cell r="B279" t="str">
            <v>CTR_215_Z_Nkolda</v>
          </cell>
          <cell r="C279" t="str">
            <v>CTR</v>
          </cell>
        </row>
        <row r="280">
          <cell r="A280" t="str">
            <v>LIT_712</v>
          </cell>
          <cell r="B280" t="str">
            <v>LIT_712_Z_KOTTO-MBANGUE-II</v>
          </cell>
          <cell r="C280" t="str">
            <v>LIT</v>
          </cell>
        </row>
        <row r="281">
          <cell r="A281" t="str">
            <v>LIT_713</v>
          </cell>
          <cell r="B281" t="str">
            <v>LIT_713_Z_Kotto-Baden-Baden</v>
          </cell>
          <cell r="C281" t="str">
            <v>LIT</v>
          </cell>
        </row>
        <row r="282">
          <cell r="A282" t="str">
            <v>LIT_187</v>
          </cell>
          <cell r="B282" t="str">
            <v>Dibombari</v>
          </cell>
          <cell r="C282" t="str">
            <v>LIT</v>
          </cell>
        </row>
        <row r="283">
          <cell r="A283" t="str">
            <v>EXN_028</v>
          </cell>
          <cell r="B283" t="str">
            <v>Godola-MTN</v>
          </cell>
          <cell r="C283" t="str">
            <v>EXN</v>
          </cell>
        </row>
        <row r="284">
          <cell r="A284" t="str">
            <v>NRD_038</v>
          </cell>
          <cell r="B284" t="str">
            <v>Poumpoumrey</v>
          </cell>
          <cell r="C284" t="str">
            <v>NRD</v>
          </cell>
        </row>
        <row r="285">
          <cell r="A285" t="str">
            <v>NRD_037</v>
          </cell>
          <cell r="B285" t="str">
            <v>Nassarao</v>
          </cell>
          <cell r="C285" t="str">
            <v>NRD</v>
          </cell>
        </row>
        <row r="286">
          <cell r="A286" t="str">
            <v>OST_049</v>
          </cell>
          <cell r="B286" t="str">
            <v>Balengou</v>
          </cell>
          <cell r="C286" t="str">
            <v>OST</v>
          </cell>
        </row>
        <row r="287">
          <cell r="A287" t="str">
            <v>SUO_023</v>
          </cell>
          <cell r="B287" t="str">
            <v>Buea-Signal-Hill</v>
          </cell>
          <cell r="C287" t="str">
            <v>SUO</v>
          </cell>
        </row>
        <row r="288">
          <cell r="A288" t="str">
            <v>LIT_718</v>
          </cell>
          <cell r="B288" t="str">
            <v>LIT_718_Z_Bonamoutongo-III</v>
          </cell>
          <cell r="C288" t="str">
            <v>LIT</v>
          </cell>
        </row>
        <row r="289">
          <cell r="A289" t="str">
            <v>NRO_022</v>
          </cell>
          <cell r="B289" t="str">
            <v>Njikwa-Town-IHS</v>
          </cell>
          <cell r="C289" t="str">
            <v>NRO</v>
          </cell>
        </row>
        <row r="290">
          <cell r="A290" t="str">
            <v>EXN_045</v>
          </cell>
          <cell r="B290" t="str">
            <v>Maroua-CRTV</v>
          </cell>
          <cell r="C290" t="str">
            <v>EXN</v>
          </cell>
        </row>
        <row r="291">
          <cell r="A291" t="str">
            <v>LIT_178</v>
          </cell>
          <cell r="B291" t="str">
            <v>Missellele</v>
          </cell>
          <cell r="C291" t="str">
            <v>LIT</v>
          </cell>
        </row>
        <row r="292">
          <cell r="A292" t="str">
            <v>LIT_191</v>
          </cell>
          <cell r="B292" t="str">
            <v>Mouanko</v>
          </cell>
          <cell r="C292" t="str">
            <v>LIT</v>
          </cell>
        </row>
        <row r="293">
          <cell r="A293" t="str">
            <v>CTR_196</v>
          </cell>
          <cell r="B293" t="str">
            <v>CTR_196_Z_Complexe-BEAC</v>
          </cell>
          <cell r="C293" t="str">
            <v>CTR</v>
          </cell>
        </row>
        <row r="294">
          <cell r="A294" t="str">
            <v>EXN_044</v>
          </cell>
          <cell r="B294" t="str">
            <v>Maroua-Orange</v>
          </cell>
          <cell r="C294" t="str">
            <v>EXN</v>
          </cell>
        </row>
        <row r="295">
          <cell r="A295" t="str">
            <v>SUO_014</v>
          </cell>
          <cell r="B295" t="str">
            <v>Down-Beach</v>
          </cell>
          <cell r="C295" t="str">
            <v>SUO</v>
          </cell>
        </row>
        <row r="296">
          <cell r="A296" t="str">
            <v>LIT_726</v>
          </cell>
          <cell r="B296" t="str">
            <v>LIT_726_Z_Kotto-Village</v>
          </cell>
          <cell r="C296" t="str">
            <v>LIT</v>
          </cell>
        </row>
        <row r="297">
          <cell r="A297" t="str">
            <v>LIT_730</v>
          </cell>
          <cell r="B297" t="str">
            <v>LIT_730_Z_Makepe-Conteneur</v>
          </cell>
          <cell r="C297" t="str">
            <v>LIT</v>
          </cell>
        </row>
        <row r="298">
          <cell r="A298" t="str">
            <v>NRD_040</v>
          </cell>
          <cell r="B298" t="str">
            <v>Ouro-Kessoun</v>
          </cell>
          <cell r="C298" t="str">
            <v>NRD</v>
          </cell>
        </row>
        <row r="299">
          <cell r="A299" t="str">
            <v>NRD_049</v>
          </cell>
          <cell r="B299" t="str">
            <v>Garoua-Kolbives</v>
          </cell>
          <cell r="C299" t="str">
            <v>NRD</v>
          </cell>
        </row>
        <row r="300">
          <cell r="A300" t="str">
            <v>LIT_071</v>
          </cell>
          <cell r="B300" t="str">
            <v>LIT_071_Z_Nkong-Marche</v>
          </cell>
          <cell r="C300" t="str">
            <v>LIT</v>
          </cell>
        </row>
        <row r="301">
          <cell r="A301" t="str">
            <v>NRD_053</v>
          </cell>
          <cell r="B301" t="str">
            <v>Garoua-Plage</v>
          </cell>
          <cell r="C301" t="str">
            <v>NRD</v>
          </cell>
        </row>
        <row r="302">
          <cell r="A302" t="str">
            <v>ADM_030</v>
          </cell>
          <cell r="B302" t="str">
            <v>Soukounga-MTN</v>
          </cell>
          <cell r="C302" t="str">
            <v>ADM</v>
          </cell>
        </row>
        <row r="303">
          <cell r="A303" t="str">
            <v>EXN_027</v>
          </cell>
          <cell r="B303" t="str">
            <v>Moutourwa-MTN</v>
          </cell>
          <cell r="C303" t="str">
            <v>EXN</v>
          </cell>
        </row>
        <row r="304">
          <cell r="A304" t="str">
            <v>EXN_053</v>
          </cell>
          <cell r="B304" t="str">
            <v>Kodek-Djarengol</v>
          </cell>
          <cell r="C304" t="str">
            <v>EXN</v>
          </cell>
        </row>
        <row r="305">
          <cell r="A305" t="str">
            <v>EXN_019</v>
          </cell>
          <cell r="B305" t="str">
            <v>Bourha</v>
          </cell>
          <cell r="C305" t="str">
            <v>EXN</v>
          </cell>
        </row>
        <row r="306">
          <cell r="A306" t="str">
            <v>LIT_209</v>
          </cell>
          <cell r="B306" t="str">
            <v>LIT_209_Z_Cellucam-New</v>
          </cell>
          <cell r="C306" t="str">
            <v>LIT</v>
          </cell>
        </row>
        <row r="307">
          <cell r="A307" t="str">
            <v>NRD_054</v>
          </cell>
          <cell r="B307" t="str">
            <v>Garoua-Ouro-Lawan</v>
          </cell>
          <cell r="C307" t="str">
            <v>NRD</v>
          </cell>
        </row>
        <row r="308">
          <cell r="A308" t="str">
            <v>NRD_065</v>
          </cell>
          <cell r="B308" t="str">
            <v>Garoua-Roumde-Adja</v>
          </cell>
          <cell r="C308" t="str">
            <v>NRD</v>
          </cell>
        </row>
        <row r="309">
          <cell r="A309" t="str">
            <v>LIT_731</v>
          </cell>
          <cell r="B309" t="str">
            <v>LIT_731_Z_PK18-Crf-Lapaix</v>
          </cell>
          <cell r="C309" t="str">
            <v>LIT</v>
          </cell>
        </row>
        <row r="310">
          <cell r="A310" t="str">
            <v>OST_100</v>
          </cell>
          <cell r="B310" t="str">
            <v>Bfsam-Q-Haoussa</v>
          </cell>
          <cell r="C310" t="str">
            <v>OST</v>
          </cell>
        </row>
        <row r="311">
          <cell r="A311" t="str">
            <v>NRD_027</v>
          </cell>
          <cell r="B311" t="str">
            <v>Bidzar-MTN</v>
          </cell>
          <cell r="C311" t="str">
            <v>NRD</v>
          </cell>
        </row>
        <row r="312">
          <cell r="A312" t="str">
            <v>NRD_062</v>
          </cell>
          <cell r="B312" t="str">
            <v>Garoua-Ray-Re</v>
          </cell>
          <cell r="C312" t="str">
            <v>NRD</v>
          </cell>
        </row>
        <row r="313">
          <cell r="A313" t="str">
            <v>CTR_204</v>
          </cell>
          <cell r="B313" t="str">
            <v>Dibang</v>
          </cell>
          <cell r="C313" t="str">
            <v>CTR</v>
          </cell>
        </row>
        <row r="314">
          <cell r="A314" t="str">
            <v>LIT_208</v>
          </cell>
          <cell r="B314" t="str">
            <v>Penja</v>
          </cell>
          <cell r="C314" t="str">
            <v>LIT</v>
          </cell>
        </row>
        <row r="315">
          <cell r="A315" t="str">
            <v>LIT_225</v>
          </cell>
          <cell r="B315" t="str">
            <v>Tombel-MTN</v>
          </cell>
          <cell r="C315" t="str">
            <v>LIT</v>
          </cell>
        </row>
        <row r="316">
          <cell r="A316" t="str">
            <v>EXN_054</v>
          </cell>
          <cell r="B316" t="str">
            <v>Domayo</v>
          </cell>
          <cell r="C316" t="str">
            <v>EXN</v>
          </cell>
        </row>
        <row r="317">
          <cell r="A317" t="str">
            <v>EXN_029</v>
          </cell>
          <cell r="B317" t="str">
            <v>Makalingai-MTN</v>
          </cell>
          <cell r="C317" t="str">
            <v>EXN</v>
          </cell>
        </row>
        <row r="318">
          <cell r="A318" t="str">
            <v>EXN_033</v>
          </cell>
          <cell r="B318" t="str">
            <v>Waza</v>
          </cell>
          <cell r="C318" t="str">
            <v>EXN</v>
          </cell>
        </row>
        <row r="319">
          <cell r="A319" t="str">
            <v>LIT_732</v>
          </cell>
          <cell r="B319" t="str">
            <v>LIT_732_Z_Missoke-Chefferie</v>
          </cell>
          <cell r="C319" t="str">
            <v>LIT</v>
          </cell>
        </row>
        <row r="320">
          <cell r="A320" t="str">
            <v>LIT_771</v>
          </cell>
          <cell r="B320" t="str">
            <v>LIT_771_Z_Ancienne-Mairie-Dla-V</v>
          </cell>
          <cell r="C320" t="str">
            <v>LIT</v>
          </cell>
        </row>
        <row r="321">
          <cell r="A321" t="str">
            <v>NRO_053</v>
          </cell>
          <cell r="B321" t="str">
            <v>Kikai-IHS</v>
          </cell>
          <cell r="C321" t="str">
            <v>NRO</v>
          </cell>
        </row>
        <row r="322">
          <cell r="A322" t="str">
            <v>OST_109</v>
          </cell>
          <cell r="B322" t="str">
            <v>Bfsam-Akwa</v>
          </cell>
          <cell r="C322" t="str">
            <v>OST</v>
          </cell>
        </row>
        <row r="323">
          <cell r="A323" t="str">
            <v>OST_111</v>
          </cell>
          <cell r="B323" t="str">
            <v>Bfsam-Q-Admin</v>
          </cell>
          <cell r="C323" t="str">
            <v>OST</v>
          </cell>
        </row>
        <row r="324">
          <cell r="A324" t="str">
            <v>OST_107</v>
          </cell>
          <cell r="B324" t="str">
            <v>Bfsam-Nylon</v>
          </cell>
          <cell r="C324" t="str">
            <v>OST</v>
          </cell>
        </row>
        <row r="325">
          <cell r="A325" t="str">
            <v>CTR_205</v>
          </cell>
          <cell r="B325" t="str">
            <v>Bondjock</v>
          </cell>
          <cell r="C325" t="str">
            <v>CTR</v>
          </cell>
        </row>
        <row r="326">
          <cell r="A326" t="str">
            <v>EXN_807</v>
          </cell>
          <cell r="B326" t="str">
            <v>Dabanga</v>
          </cell>
          <cell r="C326" t="str">
            <v>EXN</v>
          </cell>
        </row>
        <row r="327">
          <cell r="A327" t="str">
            <v>EXN_021</v>
          </cell>
          <cell r="B327" t="str">
            <v>Goulfey</v>
          </cell>
          <cell r="C327" t="str">
            <v>EXN</v>
          </cell>
        </row>
        <row r="328">
          <cell r="A328" t="str">
            <v>EXN_020</v>
          </cell>
          <cell r="B328" t="str">
            <v>Makary</v>
          </cell>
          <cell r="C328" t="str">
            <v>EXN</v>
          </cell>
        </row>
        <row r="329">
          <cell r="A329" t="str">
            <v>OST_051</v>
          </cell>
          <cell r="B329" t="str">
            <v>Bayangam</v>
          </cell>
          <cell r="C329" t="str">
            <v>OST</v>
          </cell>
        </row>
        <row r="330">
          <cell r="A330" t="str">
            <v>EXN_035</v>
          </cell>
          <cell r="B330" t="str">
            <v>Maltam</v>
          </cell>
          <cell r="C330" t="str">
            <v>EXN</v>
          </cell>
        </row>
        <row r="331">
          <cell r="A331" t="str">
            <v>EXN_032</v>
          </cell>
          <cell r="B331" t="str">
            <v>Mora-II</v>
          </cell>
          <cell r="C331" t="str">
            <v>EXN</v>
          </cell>
        </row>
        <row r="332">
          <cell r="A332" t="str">
            <v>EXN_017</v>
          </cell>
          <cell r="B332" t="str">
            <v>Tchatibali</v>
          </cell>
          <cell r="C332" t="str">
            <v>EXN</v>
          </cell>
        </row>
        <row r="333">
          <cell r="A333" t="str">
            <v>EXN_034</v>
          </cell>
          <cell r="B333" t="str">
            <v>Zigague</v>
          </cell>
          <cell r="C333" t="str">
            <v>EXN</v>
          </cell>
        </row>
        <row r="334">
          <cell r="A334" t="str">
            <v>CTR_258</v>
          </cell>
          <cell r="B334" t="str">
            <v>CTR_258_Z_Koweit-City</v>
          </cell>
          <cell r="C334" t="str">
            <v>CTR</v>
          </cell>
        </row>
        <row r="335">
          <cell r="A335" t="str">
            <v>CTR_259</v>
          </cell>
          <cell r="B335" t="str">
            <v>CTR_259_Z_Ekoumdoum</v>
          </cell>
          <cell r="C335" t="str">
            <v>CTR</v>
          </cell>
        </row>
        <row r="336">
          <cell r="A336" t="str">
            <v>SUD_002</v>
          </cell>
          <cell r="B336" t="str">
            <v>SUD_002_Z_Kribi-Orange</v>
          </cell>
          <cell r="C336" t="str">
            <v>SUD</v>
          </cell>
        </row>
        <row r="337">
          <cell r="A337" t="str">
            <v>SUO_002</v>
          </cell>
          <cell r="B337" t="str">
            <v>Limbe-Kie</v>
          </cell>
          <cell r="C337" t="str">
            <v>SUO</v>
          </cell>
        </row>
        <row r="338">
          <cell r="A338" t="str">
            <v>SUO_003</v>
          </cell>
          <cell r="B338" t="str">
            <v>Limbe-UQ</v>
          </cell>
          <cell r="C338" t="str">
            <v>SUO</v>
          </cell>
        </row>
        <row r="339">
          <cell r="A339" t="str">
            <v>SUD_010</v>
          </cell>
          <cell r="B339" t="str">
            <v>Kribi-Crtv</v>
          </cell>
          <cell r="C339" t="str">
            <v>SUD</v>
          </cell>
        </row>
        <row r="340">
          <cell r="A340" t="str">
            <v>CTR_223</v>
          </cell>
          <cell r="B340" t="str">
            <v>Botatango-MTN</v>
          </cell>
          <cell r="C340" t="str">
            <v>CTR</v>
          </cell>
        </row>
        <row r="341">
          <cell r="A341" t="str">
            <v>ADM_046</v>
          </cell>
          <cell r="B341" t="str">
            <v>Ngd-Bamyangal-New</v>
          </cell>
          <cell r="C341" t="str">
            <v>ADM</v>
          </cell>
        </row>
        <row r="342">
          <cell r="A342" t="str">
            <v>EXN_001</v>
          </cell>
          <cell r="B342" t="str">
            <v>Sodecoton</v>
          </cell>
          <cell r="C342" t="str">
            <v>EXN</v>
          </cell>
        </row>
        <row r="343">
          <cell r="A343" t="str">
            <v>OST_110</v>
          </cell>
          <cell r="B343" t="str">
            <v>Bfsam-Stade</v>
          </cell>
          <cell r="C343" t="str">
            <v>OST</v>
          </cell>
        </row>
        <row r="344">
          <cell r="A344" t="str">
            <v>SUD_217</v>
          </cell>
          <cell r="B344" t="str">
            <v>SUD_217_Z_Ebolowa-Elat</v>
          </cell>
          <cell r="C344" t="str">
            <v>SUD</v>
          </cell>
        </row>
        <row r="345">
          <cell r="A345" t="str">
            <v>SUO_038</v>
          </cell>
          <cell r="B345" t="str">
            <v>Muea</v>
          </cell>
          <cell r="C345" t="str">
            <v>SUO</v>
          </cell>
        </row>
        <row r="346">
          <cell r="A346" t="str">
            <v>SUD_223</v>
          </cell>
          <cell r="B346" t="str">
            <v>SUD_223_Z_Ebolowa-Mekalat</v>
          </cell>
          <cell r="C346" t="str">
            <v>SUD</v>
          </cell>
        </row>
        <row r="347">
          <cell r="A347" t="str">
            <v>CTR_330</v>
          </cell>
          <cell r="B347" t="str">
            <v>Odza-PK10</v>
          </cell>
          <cell r="C347" t="str">
            <v>CTR</v>
          </cell>
        </row>
        <row r="348">
          <cell r="A348" t="str">
            <v>LIT_774</v>
          </cell>
          <cell r="B348" t="str">
            <v>LIT_774_Z_Lendi-Chefferie</v>
          </cell>
          <cell r="C348" t="str">
            <v>LIT</v>
          </cell>
        </row>
        <row r="349">
          <cell r="A349" t="str">
            <v>LIT_021</v>
          </cell>
          <cell r="B349" t="str">
            <v>LIT_021_Z_Nkong</v>
          </cell>
          <cell r="C349" t="str">
            <v>LIT</v>
          </cell>
        </row>
        <row r="350">
          <cell r="A350" t="str">
            <v>SUD_214</v>
          </cell>
          <cell r="B350" t="str">
            <v>Mbongouen-MTN</v>
          </cell>
          <cell r="C350" t="str">
            <v>SUD</v>
          </cell>
        </row>
        <row r="351">
          <cell r="A351" t="str">
            <v>CTR_349</v>
          </cell>
          <cell r="B351" t="str">
            <v>Ayoumgong-MTN</v>
          </cell>
          <cell r="C351" t="str">
            <v>CTR</v>
          </cell>
        </row>
        <row r="352">
          <cell r="A352" t="str">
            <v>LIT_775</v>
          </cell>
          <cell r="B352" t="str">
            <v>LIT_775_Z_Makepe-Crf-Conquete</v>
          </cell>
          <cell r="C352" t="str">
            <v>LIT</v>
          </cell>
        </row>
        <row r="353">
          <cell r="A353" t="str">
            <v>EST_120</v>
          </cell>
          <cell r="B353" t="str">
            <v>EST_120_Z_Bertoua-Force-Tyre</v>
          </cell>
          <cell r="C353" t="str">
            <v>EST</v>
          </cell>
        </row>
        <row r="354">
          <cell r="A354" t="str">
            <v>CTR_285</v>
          </cell>
          <cell r="B354" t="str">
            <v>CTR_285_Z_Ekie-Elegance</v>
          </cell>
          <cell r="C354" t="str">
            <v>CTR</v>
          </cell>
        </row>
        <row r="355">
          <cell r="A355" t="str">
            <v>OST_118</v>
          </cell>
          <cell r="B355" t="str">
            <v>Bfsam-Tyo</v>
          </cell>
          <cell r="C355" t="str">
            <v>OST</v>
          </cell>
        </row>
        <row r="356">
          <cell r="A356" t="str">
            <v>OST_119</v>
          </cell>
          <cell r="B356" t="str">
            <v>Bfsam-Ndiandam</v>
          </cell>
          <cell r="C356" t="str">
            <v>OST</v>
          </cell>
        </row>
        <row r="357">
          <cell r="A357" t="str">
            <v>SUD_215</v>
          </cell>
          <cell r="B357" t="str">
            <v>Fifinda-MTN</v>
          </cell>
          <cell r="C357" t="str">
            <v>SUD</v>
          </cell>
        </row>
        <row r="358">
          <cell r="A358" t="str">
            <v>OST_120</v>
          </cell>
          <cell r="B358" t="str">
            <v>Bfsam-Dienso</v>
          </cell>
          <cell r="C358" t="str">
            <v>OST</v>
          </cell>
        </row>
        <row r="359">
          <cell r="A359" t="str">
            <v>CTR_220</v>
          </cell>
          <cell r="B359" t="str">
            <v>Nkoteng-II</v>
          </cell>
          <cell r="C359" t="str">
            <v>CTR</v>
          </cell>
        </row>
        <row r="360">
          <cell r="A360" t="str">
            <v>SUD_224</v>
          </cell>
          <cell r="B360" t="str">
            <v>SUD_224_Z_Sangmelima-II</v>
          </cell>
          <cell r="C360" t="str">
            <v>SUD</v>
          </cell>
        </row>
        <row r="361">
          <cell r="A361" t="str">
            <v>CTR_276</v>
          </cell>
          <cell r="B361" t="str">
            <v>CTR_276_Z_Tradex-Nkomo</v>
          </cell>
          <cell r="C361" t="str">
            <v>CTR</v>
          </cell>
        </row>
        <row r="362">
          <cell r="A362" t="str">
            <v>CTR_833</v>
          </cell>
          <cell r="B362" t="str">
            <v>CTR_833_Z_Tropicana-New</v>
          </cell>
          <cell r="C362" t="str">
            <v>CTR</v>
          </cell>
        </row>
        <row r="363">
          <cell r="A363" t="str">
            <v>LIT_210</v>
          </cell>
          <cell r="B363" t="str">
            <v>LIT_210_Z_Logpom-H-Soeurs</v>
          </cell>
          <cell r="C363" t="str">
            <v>LIT</v>
          </cell>
        </row>
        <row r="364">
          <cell r="A364" t="str">
            <v>LIT_223</v>
          </cell>
          <cell r="B364" t="str">
            <v>LIT_223_Z_PK10-Plateau</v>
          </cell>
          <cell r="C364" t="str">
            <v>LIT</v>
          </cell>
        </row>
        <row r="365">
          <cell r="A365" t="str">
            <v>NRO_052</v>
          </cell>
          <cell r="B365" t="str">
            <v>Kumbo-Bangam-IHS</v>
          </cell>
          <cell r="C365" t="str">
            <v>NRO</v>
          </cell>
        </row>
        <row r="366">
          <cell r="A366" t="str">
            <v>OST_121</v>
          </cell>
          <cell r="B366" t="str">
            <v>Bfsam-Gouache-IHS</v>
          </cell>
          <cell r="C366" t="str">
            <v>OST</v>
          </cell>
        </row>
        <row r="367">
          <cell r="A367" t="str">
            <v>SUO_033</v>
          </cell>
          <cell r="B367" t="str">
            <v>Buea-Entree</v>
          </cell>
          <cell r="C367" t="str">
            <v>SUO</v>
          </cell>
        </row>
        <row r="368">
          <cell r="A368" t="str">
            <v>SUO_035</v>
          </cell>
          <cell r="B368" t="str">
            <v>Debunsha-MTN</v>
          </cell>
          <cell r="C368" t="str">
            <v>SUO</v>
          </cell>
        </row>
        <row r="369">
          <cell r="A369" t="str">
            <v>CTR_221</v>
          </cell>
          <cell r="B369" t="str">
            <v>Efok</v>
          </cell>
          <cell r="C369" t="str">
            <v>CTR</v>
          </cell>
        </row>
        <row r="370">
          <cell r="A370" t="str">
            <v>NRD_094</v>
          </cell>
          <cell r="B370" t="str">
            <v>Garoua-Bockle-IHS</v>
          </cell>
          <cell r="C370" t="str">
            <v>NRD</v>
          </cell>
        </row>
        <row r="371">
          <cell r="A371" t="str">
            <v>SUO_036</v>
          </cell>
          <cell r="B371" t="str">
            <v>Idenau-MTN</v>
          </cell>
          <cell r="C371" t="str">
            <v>SUO</v>
          </cell>
        </row>
        <row r="372">
          <cell r="A372" t="str">
            <v>SUO_032</v>
          </cell>
          <cell r="B372" t="str">
            <v>Konye</v>
          </cell>
          <cell r="C372" t="str">
            <v>SUO</v>
          </cell>
        </row>
        <row r="373">
          <cell r="A373" t="str">
            <v>CTR_147</v>
          </cell>
          <cell r="B373" t="str">
            <v>Essa-Mintsang-IHS</v>
          </cell>
          <cell r="C373" t="str">
            <v>CTR</v>
          </cell>
        </row>
        <row r="374">
          <cell r="A374" t="str">
            <v>EST_124</v>
          </cell>
          <cell r="B374" t="str">
            <v>EST_124_Z_Bertoua-Meteo-II</v>
          </cell>
          <cell r="C374" t="str">
            <v>EST</v>
          </cell>
        </row>
        <row r="375">
          <cell r="A375" t="str">
            <v>ADM_032</v>
          </cell>
          <cell r="B375" t="str">
            <v>Dibi-MTN</v>
          </cell>
          <cell r="C375" t="str">
            <v>ADM</v>
          </cell>
        </row>
        <row r="376">
          <cell r="A376" t="str">
            <v>ADM_014</v>
          </cell>
          <cell r="B376" t="str">
            <v>Bawa-CAMRAIL</v>
          </cell>
          <cell r="C376" t="str">
            <v>ADM</v>
          </cell>
        </row>
        <row r="377">
          <cell r="A377" t="str">
            <v>EST_128</v>
          </cell>
          <cell r="B377" t="str">
            <v>EST_128_Z_Bertoua-Birpondo-IHS</v>
          </cell>
          <cell r="C377" t="str">
            <v>EST</v>
          </cell>
        </row>
        <row r="378">
          <cell r="A378" t="str">
            <v>CTR_201</v>
          </cell>
          <cell r="B378" t="str">
            <v>Otele</v>
          </cell>
          <cell r="C378" t="str">
            <v>CTR</v>
          </cell>
        </row>
        <row r="379">
          <cell r="A379" t="str">
            <v>OST_038</v>
          </cell>
          <cell r="B379" t="str">
            <v>Santchou</v>
          </cell>
          <cell r="C379" t="str">
            <v>OST</v>
          </cell>
        </row>
        <row r="380">
          <cell r="A380" t="str">
            <v>EST_143</v>
          </cell>
          <cell r="B380" t="str">
            <v>EST_143_Z_Bertoua-Camtel</v>
          </cell>
          <cell r="C380" t="str">
            <v>EST</v>
          </cell>
        </row>
        <row r="381">
          <cell r="A381" t="str">
            <v>CTR_458</v>
          </cell>
          <cell r="B381" t="str">
            <v>CTR_458_Z_Nkoabang-II-IHS</v>
          </cell>
          <cell r="C381" t="str">
            <v>CTR</v>
          </cell>
        </row>
        <row r="382">
          <cell r="A382" t="str">
            <v>CTR_469</v>
          </cell>
          <cell r="B382" t="str">
            <v>CTR_469_Z_Nkolo2-MTN-IHS</v>
          </cell>
          <cell r="C382" t="str">
            <v>CTR</v>
          </cell>
        </row>
        <row r="383">
          <cell r="A383" t="str">
            <v>LIT_249</v>
          </cell>
          <cell r="B383" t="str">
            <v>LIT_249_Z_PK12-Marche</v>
          </cell>
          <cell r="C383" t="str">
            <v>LIT</v>
          </cell>
        </row>
        <row r="384">
          <cell r="A384" t="str">
            <v>OST_151</v>
          </cell>
          <cell r="B384" t="str">
            <v>Bansoa-IHS</v>
          </cell>
          <cell r="C384" t="str">
            <v>OST</v>
          </cell>
        </row>
        <row r="385">
          <cell r="A385" t="str">
            <v>EST_036</v>
          </cell>
          <cell r="B385" t="str">
            <v>Abong-Mbang-II</v>
          </cell>
          <cell r="C385" t="str">
            <v>EST</v>
          </cell>
        </row>
        <row r="386">
          <cell r="A386" t="str">
            <v>SUO_034</v>
          </cell>
          <cell r="B386" t="str">
            <v>Kurume</v>
          </cell>
          <cell r="C386" t="str">
            <v>SUO</v>
          </cell>
        </row>
        <row r="387">
          <cell r="A387" t="str">
            <v>EST_131</v>
          </cell>
          <cell r="B387" t="str">
            <v>EST_131_Z_Bertoua-Lycee-Technique</v>
          </cell>
          <cell r="C387" t="str">
            <v>EST</v>
          </cell>
        </row>
        <row r="388">
          <cell r="A388" t="str">
            <v>CTR_546</v>
          </cell>
          <cell r="B388" t="str">
            <v>Ngog-Mapubi-New</v>
          </cell>
          <cell r="C388" t="str">
            <v>CTR</v>
          </cell>
        </row>
        <row r="389">
          <cell r="A389" t="str">
            <v>LIT_231</v>
          </cell>
          <cell r="B389" t="str">
            <v>Nkak</v>
          </cell>
          <cell r="C389" t="str">
            <v>LIT</v>
          </cell>
        </row>
        <row r="390">
          <cell r="A390" t="str">
            <v>CTR_465</v>
          </cell>
          <cell r="B390" t="str">
            <v>CTR_465_Z_Ekoumdoum-MTN-IHS</v>
          </cell>
          <cell r="C390" t="str">
            <v>CTR</v>
          </cell>
        </row>
        <row r="391">
          <cell r="A391" t="str">
            <v>CTR_487</v>
          </cell>
          <cell r="B391" t="str">
            <v>CTR_487_Z_Mvan-MRS-IHS</v>
          </cell>
          <cell r="C391" t="str">
            <v>CTR</v>
          </cell>
        </row>
        <row r="392">
          <cell r="A392" t="str">
            <v>CTR_202</v>
          </cell>
          <cell r="B392" t="str">
            <v>Mom</v>
          </cell>
          <cell r="C392" t="str">
            <v>CTR</v>
          </cell>
        </row>
        <row r="393">
          <cell r="A393" t="str">
            <v>CTR_252</v>
          </cell>
          <cell r="B393" t="str">
            <v>CTR_252_Z_Mbalmayo-Ngalan</v>
          </cell>
          <cell r="C393" t="str">
            <v>CTR</v>
          </cell>
        </row>
        <row r="394">
          <cell r="A394" t="str">
            <v>CTR_234</v>
          </cell>
          <cell r="B394" t="str">
            <v>Boga-Mahole</v>
          </cell>
          <cell r="C394" t="str">
            <v>CTR</v>
          </cell>
        </row>
        <row r="395">
          <cell r="A395" t="str">
            <v>LIT_229</v>
          </cell>
          <cell r="B395" t="str">
            <v>LIT_229_Z_Edea-Entree</v>
          </cell>
          <cell r="C395" t="str">
            <v>LIT</v>
          </cell>
        </row>
        <row r="396">
          <cell r="A396" t="str">
            <v>LIT_230</v>
          </cell>
          <cell r="B396" t="str">
            <v>Edea-Ndokok</v>
          </cell>
          <cell r="C396" t="str">
            <v>LIT</v>
          </cell>
        </row>
        <row r="397">
          <cell r="A397" t="str">
            <v>CTR_230</v>
          </cell>
          <cell r="B397" t="str">
            <v>Ezezang-MTN</v>
          </cell>
          <cell r="C397" t="str">
            <v>CTR</v>
          </cell>
        </row>
        <row r="398">
          <cell r="A398" t="str">
            <v>OST_135</v>
          </cell>
          <cell r="B398" t="str">
            <v>Bfsam-Bamendzi-II</v>
          </cell>
          <cell r="C398" t="str">
            <v>OST</v>
          </cell>
        </row>
        <row r="399">
          <cell r="A399" t="str">
            <v>EST_046</v>
          </cell>
          <cell r="B399" t="str">
            <v>Messamena</v>
          </cell>
          <cell r="C399" t="str">
            <v>EST</v>
          </cell>
        </row>
        <row r="400">
          <cell r="A400" t="str">
            <v>LIT_233</v>
          </cell>
          <cell r="B400" t="str">
            <v>Tangui</v>
          </cell>
          <cell r="C400" t="str">
            <v>LIT</v>
          </cell>
        </row>
        <row r="401">
          <cell r="A401" t="str">
            <v>EXN_067</v>
          </cell>
          <cell r="B401" t="str">
            <v>Maroua-Doursogo</v>
          </cell>
          <cell r="C401" t="str">
            <v>EXN</v>
          </cell>
        </row>
        <row r="402">
          <cell r="A402" t="str">
            <v>CTR_158</v>
          </cell>
          <cell r="B402" t="str">
            <v>CTR_158_Z_Odza-II-IHS</v>
          </cell>
          <cell r="C402" t="str">
            <v>CTR</v>
          </cell>
        </row>
        <row r="403">
          <cell r="A403" t="str">
            <v>CTR_575</v>
          </cell>
          <cell r="B403" t="str">
            <v>CTR_575_Z_Ekie-Nodal</v>
          </cell>
          <cell r="C403" t="str">
            <v>CTR</v>
          </cell>
        </row>
        <row r="404">
          <cell r="A404" t="str">
            <v>CTR_590</v>
          </cell>
          <cell r="B404" t="str">
            <v>CTR_590_Z_Ngona</v>
          </cell>
          <cell r="C404" t="str">
            <v>CTR</v>
          </cell>
        </row>
        <row r="405">
          <cell r="A405" t="str">
            <v>SUO_021</v>
          </cell>
          <cell r="B405" t="str">
            <v>Mile4</v>
          </cell>
          <cell r="C405" t="str">
            <v>SUO</v>
          </cell>
        </row>
        <row r="406">
          <cell r="A406" t="str">
            <v>OST_134</v>
          </cell>
          <cell r="B406" t="str">
            <v>Bfsam-Brasserie</v>
          </cell>
          <cell r="C406" t="str">
            <v>OST</v>
          </cell>
        </row>
        <row r="407">
          <cell r="A407" t="str">
            <v>OST_166</v>
          </cell>
          <cell r="B407" t="str">
            <v>Bfsam-Leproserie-IHS</v>
          </cell>
          <cell r="C407" t="str">
            <v>OST</v>
          </cell>
        </row>
        <row r="408">
          <cell r="A408" t="str">
            <v>ADM_021</v>
          </cell>
          <cell r="B408" t="str">
            <v>Dir</v>
          </cell>
          <cell r="C408" t="str">
            <v>ADM</v>
          </cell>
        </row>
        <row r="409">
          <cell r="A409" t="str">
            <v>EXN_043</v>
          </cell>
          <cell r="B409" t="str">
            <v>Koza-MTN</v>
          </cell>
          <cell r="C409" t="str">
            <v>EXN</v>
          </cell>
        </row>
        <row r="410">
          <cell r="A410" t="str">
            <v>EXN_024</v>
          </cell>
          <cell r="B410" t="str">
            <v>Mogode</v>
          </cell>
          <cell r="C410" t="str">
            <v>EXN</v>
          </cell>
        </row>
        <row r="411">
          <cell r="A411" t="str">
            <v>LIT_116</v>
          </cell>
          <cell r="B411" t="str">
            <v>Nkong-CRTV</v>
          </cell>
          <cell r="C411" t="str">
            <v>LIT</v>
          </cell>
        </row>
        <row r="412">
          <cell r="A412" t="str">
            <v>SUO_133</v>
          </cell>
          <cell r="B412" t="str">
            <v>Alou-IHS</v>
          </cell>
          <cell r="C412" t="str">
            <v>SUO</v>
          </cell>
        </row>
        <row r="413">
          <cell r="A413" t="str">
            <v>EST_001</v>
          </cell>
          <cell r="B413" t="str">
            <v>EST_001_Z_Bertoua</v>
          </cell>
          <cell r="C413" t="str">
            <v>EST</v>
          </cell>
        </row>
        <row r="414">
          <cell r="A414" t="str">
            <v>OST_163</v>
          </cell>
          <cell r="B414" t="str">
            <v>Bamoungoum-IHS</v>
          </cell>
          <cell r="C414" t="str">
            <v>OST</v>
          </cell>
        </row>
        <row r="415">
          <cell r="A415" t="str">
            <v>OST_146</v>
          </cell>
          <cell r="B415" t="str">
            <v>Kamkop-IHS</v>
          </cell>
          <cell r="C415" t="str">
            <v>OST</v>
          </cell>
        </row>
        <row r="416">
          <cell r="A416" t="str">
            <v>CTR_631</v>
          </cell>
          <cell r="B416" t="str">
            <v>CTR_631_Z_Nlobisson</v>
          </cell>
          <cell r="C416" t="str">
            <v>CTR</v>
          </cell>
        </row>
        <row r="417">
          <cell r="A417" t="str">
            <v>CTR_193</v>
          </cell>
          <cell r="B417" t="str">
            <v>Bokito-MTN</v>
          </cell>
          <cell r="C417" t="str">
            <v>CTR</v>
          </cell>
        </row>
        <row r="418">
          <cell r="A418" t="str">
            <v>CTR_663</v>
          </cell>
          <cell r="B418" t="str">
            <v>Akok</v>
          </cell>
          <cell r="C418" t="str">
            <v>CTR</v>
          </cell>
        </row>
        <row r="419">
          <cell r="A419" t="str">
            <v>OST_165</v>
          </cell>
          <cell r="B419" t="str">
            <v>Ndjeleng-II</v>
          </cell>
          <cell r="C419" t="str">
            <v>OST</v>
          </cell>
        </row>
        <row r="420">
          <cell r="A420" t="str">
            <v>CTR_231</v>
          </cell>
          <cell r="B420" t="str">
            <v>Goufan</v>
          </cell>
          <cell r="C420" t="str">
            <v>CTR</v>
          </cell>
        </row>
        <row r="421">
          <cell r="A421" t="str">
            <v>EXN_082</v>
          </cell>
          <cell r="B421" t="str">
            <v>Maroua-Loperey</v>
          </cell>
          <cell r="C421" t="str">
            <v>EXN</v>
          </cell>
        </row>
        <row r="422">
          <cell r="A422" t="str">
            <v>EXN_083</v>
          </cell>
          <cell r="B422" t="str">
            <v>Maroua-Ouro-Bah</v>
          </cell>
          <cell r="C422" t="str">
            <v>EXN</v>
          </cell>
        </row>
        <row r="423">
          <cell r="A423" t="str">
            <v>OST_167</v>
          </cell>
          <cell r="B423" t="str">
            <v>Baloum-IHS</v>
          </cell>
          <cell r="C423" t="str">
            <v>OST</v>
          </cell>
        </row>
        <row r="424">
          <cell r="A424" t="str">
            <v>OST_162</v>
          </cell>
          <cell r="B424" t="str">
            <v>Bameka-IHS</v>
          </cell>
          <cell r="C424" t="str">
            <v>OST</v>
          </cell>
        </row>
        <row r="425">
          <cell r="A425" t="str">
            <v>NRO_018</v>
          </cell>
          <cell r="B425" t="str">
            <v>Tadu-IHS</v>
          </cell>
          <cell r="C425" t="str">
            <v>NRO</v>
          </cell>
        </row>
        <row r="426">
          <cell r="A426" t="str">
            <v>NRO_039</v>
          </cell>
          <cell r="B426" t="str">
            <v>Vivoki-IHS</v>
          </cell>
          <cell r="C426" t="str">
            <v>NRO</v>
          </cell>
        </row>
        <row r="427">
          <cell r="A427" t="str">
            <v>CTR_780</v>
          </cell>
          <cell r="B427" t="str">
            <v>Nkolafamba</v>
          </cell>
          <cell r="C427" t="str">
            <v>CTR</v>
          </cell>
        </row>
        <row r="428">
          <cell r="A428" t="str">
            <v>CTR_635</v>
          </cell>
          <cell r="B428" t="str">
            <v>CTR_635_Z_Mehanda</v>
          </cell>
          <cell r="C428" t="str">
            <v>CTR</v>
          </cell>
        </row>
        <row r="429">
          <cell r="A429" t="str">
            <v>LIT_270</v>
          </cell>
          <cell r="B429" t="str">
            <v>LIT_270_Z_Zone-Papass</v>
          </cell>
          <cell r="C429" t="str">
            <v>LIT</v>
          </cell>
        </row>
        <row r="430">
          <cell r="A430" t="str">
            <v>LIT_274</v>
          </cell>
          <cell r="B430" t="str">
            <v>LIT_274_Z_Logpom-II</v>
          </cell>
          <cell r="C430" t="str">
            <v>LIT</v>
          </cell>
        </row>
        <row r="431">
          <cell r="A431" t="str">
            <v>LIT_276</v>
          </cell>
          <cell r="B431" t="str">
            <v>LIT_276_Z_Logpom-Kosovo</v>
          </cell>
          <cell r="C431" t="str">
            <v>LIT</v>
          </cell>
        </row>
        <row r="432">
          <cell r="A432" t="str">
            <v>LIT_384</v>
          </cell>
          <cell r="B432" t="str">
            <v>LIT_384_Z_Emene-City</v>
          </cell>
          <cell r="C432" t="str">
            <v>LIT</v>
          </cell>
        </row>
        <row r="433">
          <cell r="A433" t="str">
            <v>LIT_397</v>
          </cell>
          <cell r="B433" t="str">
            <v>LIT_397_Z_Makepe-Chefferie</v>
          </cell>
          <cell r="C433" t="str">
            <v>LIT</v>
          </cell>
        </row>
        <row r="434">
          <cell r="A434" t="str">
            <v>LIT_401</v>
          </cell>
          <cell r="B434" t="str">
            <v>LIT_401_Z_Makepe-Maturite</v>
          </cell>
          <cell r="C434" t="str">
            <v>LIT</v>
          </cell>
        </row>
        <row r="435">
          <cell r="A435" t="str">
            <v>LIT_584</v>
          </cell>
          <cell r="B435" t="str">
            <v>LIT_584_Z_PK19</v>
          </cell>
          <cell r="C435" t="str">
            <v>LIT</v>
          </cell>
        </row>
        <row r="436">
          <cell r="A436" t="str">
            <v>LIT_728</v>
          </cell>
          <cell r="B436" t="str">
            <v>LIT_728_Z_PK15-Auberge</v>
          </cell>
          <cell r="C436" t="str">
            <v>LIT</v>
          </cell>
        </row>
        <row r="437">
          <cell r="A437" t="str">
            <v>NRD_083</v>
          </cell>
          <cell r="B437" t="str">
            <v>Garoua-Sabongari-Lainde-IHS</v>
          </cell>
          <cell r="C437" t="str">
            <v>NRD</v>
          </cell>
        </row>
        <row r="438">
          <cell r="A438" t="str">
            <v>OST_155</v>
          </cell>
          <cell r="B438" t="str">
            <v>Bamenkombo</v>
          </cell>
          <cell r="C438" t="str">
            <v>OST</v>
          </cell>
        </row>
        <row r="439">
          <cell r="A439" t="str">
            <v>OST_169</v>
          </cell>
          <cell r="B439" t="str">
            <v>Bfsam-Baleng-IHS</v>
          </cell>
          <cell r="C439" t="str">
            <v>OST</v>
          </cell>
        </row>
        <row r="440">
          <cell r="A440" t="str">
            <v>OST_172</v>
          </cell>
          <cell r="B440" t="str">
            <v>Bfsam-Water-Tower-IHS</v>
          </cell>
          <cell r="C440" t="str">
            <v>OST</v>
          </cell>
        </row>
        <row r="441">
          <cell r="A441" t="str">
            <v>CTR_646</v>
          </cell>
          <cell r="B441" t="str">
            <v>CTR_646_Z_Minkan-Nord-IHS</v>
          </cell>
          <cell r="C441" t="str">
            <v>CTR</v>
          </cell>
        </row>
        <row r="442">
          <cell r="A442" t="str">
            <v>EST_014</v>
          </cell>
          <cell r="B442" t="str">
            <v>Betare-Oya</v>
          </cell>
          <cell r="C442" t="str">
            <v>EST</v>
          </cell>
        </row>
        <row r="443">
          <cell r="A443" t="str">
            <v>OST_170</v>
          </cell>
          <cell r="B443" t="str">
            <v>Bfsam-Centre-II</v>
          </cell>
          <cell r="C443" t="str">
            <v>OST</v>
          </cell>
        </row>
        <row r="444">
          <cell r="A444" t="str">
            <v>NRO_057</v>
          </cell>
          <cell r="B444" t="str">
            <v>Mbonso</v>
          </cell>
          <cell r="C444" t="str">
            <v>NRO</v>
          </cell>
        </row>
        <row r="445">
          <cell r="A445" t="str">
            <v>SUO_039</v>
          </cell>
          <cell r="B445" t="str">
            <v>Nyassosso-MTN</v>
          </cell>
          <cell r="C445" t="str">
            <v>SUO</v>
          </cell>
        </row>
        <row r="446">
          <cell r="A446" t="str">
            <v>CTR_665</v>
          </cell>
          <cell r="B446" t="str">
            <v>CTR_665_Z_Ekoumdoum-II</v>
          </cell>
          <cell r="C446" t="str">
            <v>CTR</v>
          </cell>
        </row>
        <row r="447">
          <cell r="A447" t="str">
            <v>CTR_709</v>
          </cell>
          <cell r="B447" t="str">
            <v>CTR_709_Z_Ngona-II</v>
          </cell>
          <cell r="C447" t="str">
            <v>CTR</v>
          </cell>
        </row>
        <row r="448">
          <cell r="A448" t="str">
            <v>CTR_730</v>
          </cell>
          <cell r="B448" t="str">
            <v>CTR_730_Z_Edenville-Stade</v>
          </cell>
          <cell r="C448" t="str">
            <v>CTR</v>
          </cell>
        </row>
        <row r="449">
          <cell r="A449" t="str">
            <v>LIT_271</v>
          </cell>
          <cell r="B449" t="str">
            <v>LIT_271_Z_PK15</v>
          </cell>
          <cell r="C449" t="str">
            <v>LIT</v>
          </cell>
        </row>
        <row r="450">
          <cell r="A450" t="str">
            <v>LIT_612</v>
          </cell>
          <cell r="B450" t="str">
            <v>Kotto-Logpom</v>
          </cell>
          <cell r="C450" t="str">
            <v>LIT</v>
          </cell>
        </row>
        <row r="451">
          <cell r="A451" t="str">
            <v>LIT_599</v>
          </cell>
          <cell r="B451" t="str">
            <v>Makepe-Indoor</v>
          </cell>
          <cell r="C451" t="str">
            <v>LIT</v>
          </cell>
        </row>
        <row r="452">
          <cell r="A452" t="str">
            <v>LIT_034</v>
          </cell>
          <cell r="B452" t="str">
            <v>LIT_034_Z_BP-Cite</v>
          </cell>
          <cell r="C452" t="str">
            <v>LIT</v>
          </cell>
        </row>
        <row r="453">
          <cell r="A453" t="str">
            <v>OST_186</v>
          </cell>
          <cell r="B453" t="str">
            <v>Bamenyam</v>
          </cell>
          <cell r="C453" t="str">
            <v>OST</v>
          </cell>
        </row>
        <row r="454">
          <cell r="A454" t="str">
            <v>OST_210</v>
          </cell>
          <cell r="B454" t="str">
            <v>Penka-Michel-IHS</v>
          </cell>
          <cell r="C454" t="str">
            <v>OST</v>
          </cell>
        </row>
        <row r="455">
          <cell r="A455" t="str">
            <v>EXN_084</v>
          </cell>
          <cell r="B455" t="str">
            <v>Maroua-Lougol</v>
          </cell>
          <cell r="C455" t="str">
            <v>EXN</v>
          </cell>
        </row>
        <row r="456">
          <cell r="A456" t="str">
            <v>SUD_227</v>
          </cell>
          <cell r="B456" t="str">
            <v>SUD_227_Z_Ebolowa-Si</v>
          </cell>
          <cell r="C456" t="str">
            <v>SUD</v>
          </cell>
        </row>
        <row r="457">
          <cell r="A457" t="str">
            <v>EXN_041</v>
          </cell>
          <cell r="B457" t="str">
            <v>Blangoua</v>
          </cell>
          <cell r="C457" t="str">
            <v>EXN</v>
          </cell>
        </row>
        <row r="458">
          <cell r="A458" t="str">
            <v>EXN_022</v>
          </cell>
          <cell r="B458" t="str">
            <v>Kar-Hay</v>
          </cell>
          <cell r="C458" t="str">
            <v>EXN</v>
          </cell>
        </row>
        <row r="459">
          <cell r="A459" t="str">
            <v>EXN_089</v>
          </cell>
          <cell r="B459" t="str">
            <v>Maroua-Barmare</v>
          </cell>
          <cell r="C459" t="str">
            <v>EXN</v>
          </cell>
        </row>
        <row r="460">
          <cell r="A460" t="str">
            <v>EXN_047</v>
          </cell>
          <cell r="B460" t="str">
            <v>Hina</v>
          </cell>
          <cell r="C460" t="str">
            <v>EXN</v>
          </cell>
        </row>
        <row r="461">
          <cell r="A461" t="str">
            <v>CTR_762</v>
          </cell>
          <cell r="B461" t="str">
            <v>CTR_762_Z_Ekoumdoum-Chatel</v>
          </cell>
          <cell r="C461" t="str">
            <v>CTR</v>
          </cell>
        </row>
        <row r="462">
          <cell r="A462" t="str">
            <v>CTR_763</v>
          </cell>
          <cell r="B462" t="str">
            <v>CTR_763_Z_Mehanda-II</v>
          </cell>
          <cell r="C462" t="str">
            <v>CTR</v>
          </cell>
        </row>
        <row r="463">
          <cell r="A463" t="str">
            <v>LIT_036</v>
          </cell>
          <cell r="B463" t="str">
            <v>LIT_036_Z_C-D-Palmiers</v>
          </cell>
          <cell r="C463" t="str">
            <v>LIT</v>
          </cell>
        </row>
        <row r="464">
          <cell r="A464" t="str">
            <v>CTR_007</v>
          </cell>
          <cell r="B464" t="str">
            <v>CTR_007_Z_Messamendongo</v>
          </cell>
          <cell r="C464" t="str">
            <v>CTR</v>
          </cell>
        </row>
        <row r="465">
          <cell r="A465" t="str">
            <v>NRO_056</v>
          </cell>
          <cell r="B465" t="str">
            <v>Ntem</v>
          </cell>
          <cell r="C465" t="str">
            <v>NRO</v>
          </cell>
        </row>
        <row r="466">
          <cell r="A466" t="str">
            <v>OST_214</v>
          </cell>
          <cell r="B466" t="str">
            <v>Bfsam-Mairie-Rurale-MTN-IHS</v>
          </cell>
          <cell r="C466" t="str">
            <v>OST</v>
          </cell>
        </row>
        <row r="467">
          <cell r="A467" t="str">
            <v>OST_213</v>
          </cell>
          <cell r="B467" t="str">
            <v>Bfsam-Tayim-IHS</v>
          </cell>
          <cell r="C467" t="str">
            <v>OST</v>
          </cell>
        </row>
        <row r="468">
          <cell r="A468" t="str">
            <v>EST_056</v>
          </cell>
          <cell r="B468" t="str">
            <v>Brigaya</v>
          </cell>
          <cell r="C468" t="str">
            <v>EST</v>
          </cell>
        </row>
        <row r="469">
          <cell r="A469" t="str">
            <v>CTR_225</v>
          </cell>
          <cell r="B469" t="str">
            <v>Endom</v>
          </cell>
          <cell r="C469" t="str">
            <v>CTR</v>
          </cell>
        </row>
        <row r="470">
          <cell r="A470" t="str">
            <v>EST_055</v>
          </cell>
          <cell r="B470" t="str">
            <v>Gado-Badzere</v>
          </cell>
          <cell r="C470" t="str">
            <v>EST</v>
          </cell>
        </row>
        <row r="471">
          <cell r="A471" t="str">
            <v>EST_053</v>
          </cell>
          <cell r="B471" t="str">
            <v>Mbele-Mbeke</v>
          </cell>
          <cell r="C471" t="str">
            <v>EST</v>
          </cell>
        </row>
        <row r="472">
          <cell r="A472" t="str">
            <v>LIT_227</v>
          </cell>
          <cell r="B472" t="str">
            <v>Missole</v>
          </cell>
          <cell r="C472" t="str">
            <v>LIT</v>
          </cell>
        </row>
        <row r="473">
          <cell r="A473" t="str">
            <v>EST_054</v>
          </cell>
          <cell r="B473" t="str">
            <v>Ndokayo</v>
          </cell>
          <cell r="C473" t="str">
            <v>EST</v>
          </cell>
        </row>
        <row r="474">
          <cell r="A474" t="str">
            <v>NRO_087</v>
          </cell>
          <cell r="B474" t="str">
            <v>Mendji-IHS</v>
          </cell>
          <cell r="C474" t="str">
            <v>NRO</v>
          </cell>
        </row>
        <row r="475">
          <cell r="A475" t="str">
            <v>CTR_010</v>
          </cell>
          <cell r="B475" t="str">
            <v>CTR_010_Z_Nsimalen</v>
          </cell>
          <cell r="C475" t="str">
            <v>CTR</v>
          </cell>
        </row>
        <row r="476">
          <cell r="A476" t="str">
            <v>LIT_044</v>
          </cell>
          <cell r="B476" t="str">
            <v>LIT_044_Z_Bmouang-Terminus</v>
          </cell>
          <cell r="C476" t="str">
            <v>LIT</v>
          </cell>
        </row>
        <row r="477">
          <cell r="A477" t="str">
            <v>LIT_048</v>
          </cell>
          <cell r="B477" t="str">
            <v>LIT_048_Z_Rond-point</v>
          </cell>
          <cell r="C477" t="str">
            <v>LIT</v>
          </cell>
        </row>
        <row r="478">
          <cell r="A478" t="str">
            <v>LIT_050</v>
          </cell>
          <cell r="B478" t="str">
            <v>LIT_050_Z_Bepanda</v>
          </cell>
          <cell r="C478" t="str">
            <v>LIT</v>
          </cell>
        </row>
        <row r="479">
          <cell r="A479" t="str">
            <v>LIT_054</v>
          </cell>
          <cell r="B479" t="str">
            <v>LIT_054_Z_Gd-Moulin</v>
          </cell>
          <cell r="C479" t="str">
            <v>LIT</v>
          </cell>
        </row>
        <row r="480">
          <cell r="A480" t="str">
            <v>OST_089</v>
          </cell>
          <cell r="B480" t="str">
            <v>Banwa</v>
          </cell>
          <cell r="C480" t="str">
            <v>OST</v>
          </cell>
        </row>
        <row r="481">
          <cell r="A481" t="str">
            <v>EST_063</v>
          </cell>
          <cell r="B481" t="str">
            <v>Letta-MTN</v>
          </cell>
          <cell r="C481" t="str">
            <v>EST</v>
          </cell>
        </row>
        <row r="482">
          <cell r="A482" t="str">
            <v>NRD_082</v>
          </cell>
          <cell r="B482" t="str">
            <v>Garoua-Yelwa-Orange-IHS</v>
          </cell>
          <cell r="C482" t="str">
            <v>NRD</v>
          </cell>
        </row>
        <row r="483">
          <cell r="A483" t="str">
            <v>LIT_296</v>
          </cell>
          <cell r="B483" t="str">
            <v>Bonalea</v>
          </cell>
          <cell r="C483" t="str">
            <v>LIT</v>
          </cell>
        </row>
        <row r="484">
          <cell r="A484" t="str">
            <v>CTR_286</v>
          </cell>
          <cell r="B484" t="str">
            <v>Boumnyebel-MTN</v>
          </cell>
          <cell r="C484" t="str">
            <v>CTR</v>
          </cell>
        </row>
        <row r="485">
          <cell r="A485" t="str">
            <v>CTR_084</v>
          </cell>
          <cell r="B485" t="str">
            <v>CTR_084_Z_Nkoabang</v>
          </cell>
          <cell r="C485" t="str">
            <v>CTR</v>
          </cell>
        </row>
        <row r="486">
          <cell r="A486" t="str">
            <v>CTR_099</v>
          </cell>
          <cell r="B486" t="str">
            <v>CTR_099_Z_Odza</v>
          </cell>
          <cell r="C486" t="str">
            <v>CTR</v>
          </cell>
        </row>
        <row r="487">
          <cell r="A487" t="str">
            <v>CTR_226</v>
          </cell>
          <cell r="B487" t="str">
            <v>Mbangassina</v>
          </cell>
          <cell r="C487" t="str">
            <v>CTR</v>
          </cell>
        </row>
        <row r="488">
          <cell r="A488" t="str">
            <v>LIT_306</v>
          </cell>
          <cell r="B488" t="str">
            <v>Missole-Entree</v>
          </cell>
          <cell r="C488" t="str">
            <v>LIT</v>
          </cell>
        </row>
        <row r="489">
          <cell r="A489" t="str">
            <v>NRD_097</v>
          </cell>
          <cell r="B489" t="str">
            <v>Yelwa-MTN-IHS</v>
          </cell>
          <cell r="C489" t="str">
            <v>NRD</v>
          </cell>
        </row>
        <row r="490">
          <cell r="A490" t="str">
            <v>CTR_274</v>
          </cell>
          <cell r="B490" t="str">
            <v>CTR_274_Z_Stade-Abega</v>
          </cell>
          <cell r="C490" t="str">
            <v>CTR</v>
          </cell>
        </row>
        <row r="491">
          <cell r="A491" t="str">
            <v>LIT_056</v>
          </cell>
          <cell r="B491" t="str">
            <v>LIT_056_Z_Ange-Raphael</v>
          </cell>
          <cell r="C491" t="str">
            <v>LIT</v>
          </cell>
        </row>
        <row r="492">
          <cell r="A492" t="str">
            <v>LIT_085</v>
          </cell>
          <cell r="B492" t="str">
            <v>LIT_085_Z_Bonantone</v>
          </cell>
          <cell r="C492" t="str">
            <v>LIT</v>
          </cell>
        </row>
        <row r="493">
          <cell r="A493" t="str">
            <v>LIT_092</v>
          </cell>
          <cell r="B493" t="str">
            <v>LIT_092_Z_Bep-Yonyong</v>
          </cell>
          <cell r="C493" t="str">
            <v>LIT</v>
          </cell>
        </row>
        <row r="494">
          <cell r="A494" t="str">
            <v>LIT_096</v>
          </cell>
          <cell r="B494" t="str">
            <v>NR-PK5</v>
          </cell>
          <cell r="C494" t="str">
            <v>LIT</v>
          </cell>
        </row>
        <row r="495">
          <cell r="A495" t="str">
            <v>LIT_308</v>
          </cell>
          <cell r="B495" t="str">
            <v>Ndokoma</v>
          </cell>
          <cell r="C495" t="str">
            <v>LIT</v>
          </cell>
        </row>
        <row r="496">
          <cell r="A496" t="str">
            <v>ADM_066</v>
          </cell>
          <cell r="B496" t="str">
            <v>Lewa-MTN</v>
          </cell>
          <cell r="C496" t="str">
            <v>ADM</v>
          </cell>
        </row>
        <row r="497">
          <cell r="A497" t="str">
            <v>CTR_331</v>
          </cell>
          <cell r="B497" t="str">
            <v>CTR_331_Z_Clge-Advantiste</v>
          </cell>
          <cell r="C497" t="str">
            <v>CTR</v>
          </cell>
        </row>
        <row r="498">
          <cell r="A498" t="str">
            <v>ADM_027</v>
          </cell>
          <cell r="B498" t="str">
            <v>Bata</v>
          </cell>
          <cell r="C498" t="str">
            <v>ADM</v>
          </cell>
        </row>
        <row r="499">
          <cell r="A499" t="str">
            <v>ADM_065</v>
          </cell>
          <cell r="B499" t="str">
            <v>Likok-MTN</v>
          </cell>
          <cell r="C499" t="str">
            <v>ADM</v>
          </cell>
        </row>
        <row r="500">
          <cell r="A500" t="str">
            <v>ADM_024</v>
          </cell>
          <cell r="B500" t="str">
            <v>Galim-Tignere</v>
          </cell>
          <cell r="C500" t="str">
            <v>ADM</v>
          </cell>
        </row>
        <row r="501">
          <cell r="A501" t="str">
            <v>ADM_028</v>
          </cell>
          <cell r="B501" t="str">
            <v>Galle</v>
          </cell>
          <cell r="C501" t="str">
            <v>ADM</v>
          </cell>
        </row>
        <row r="502">
          <cell r="A502" t="str">
            <v>NRD_095</v>
          </cell>
          <cell r="B502" t="str">
            <v>Garoua-Djalingo-IHS</v>
          </cell>
          <cell r="C502" t="str">
            <v>NRD</v>
          </cell>
        </row>
        <row r="503">
          <cell r="A503" t="str">
            <v>ADM_038</v>
          </cell>
          <cell r="B503" t="str">
            <v>Pang-Camtel</v>
          </cell>
          <cell r="C503" t="str">
            <v>ADM</v>
          </cell>
        </row>
        <row r="504">
          <cell r="A504" t="str">
            <v>ADM_074</v>
          </cell>
          <cell r="B504" t="str">
            <v>Ngd-Troua-Mala-II</v>
          </cell>
          <cell r="C504" t="str">
            <v>ADM</v>
          </cell>
        </row>
        <row r="505">
          <cell r="A505" t="str">
            <v>CTR_232</v>
          </cell>
          <cell r="B505" t="str">
            <v>Yambassa</v>
          </cell>
          <cell r="C505" t="str">
            <v>CTR</v>
          </cell>
        </row>
        <row r="506">
          <cell r="A506" t="str">
            <v>CTR_260</v>
          </cell>
          <cell r="B506" t="str">
            <v>Bikok</v>
          </cell>
          <cell r="C506" t="str">
            <v>CTR</v>
          </cell>
        </row>
        <row r="507">
          <cell r="A507" t="str">
            <v>OST_212</v>
          </cell>
          <cell r="B507" t="str">
            <v>Bangang-Fokam-IHS</v>
          </cell>
          <cell r="C507" t="str">
            <v>OST</v>
          </cell>
        </row>
        <row r="508">
          <cell r="A508" t="str">
            <v>SUO_037</v>
          </cell>
          <cell r="B508" t="str">
            <v>Elogbatindi</v>
          </cell>
          <cell r="C508" t="str">
            <v>SUO</v>
          </cell>
        </row>
        <row r="509">
          <cell r="A509" t="str">
            <v>EXN_091</v>
          </cell>
          <cell r="B509" t="str">
            <v>Maroua-Harde</v>
          </cell>
          <cell r="C509" t="str">
            <v>EXN</v>
          </cell>
        </row>
        <row r="510">
          <cell r="A510" t="str">
            <v>EST_064</v>
          </cell>
          <cell r="B510" t="str">
            <v>Garga-Salari-MTN</v>
          </cell>
          <cell r="C510" t="str">
            <v>EST</v>
          </cell>
        </row>
        <row r="511">
          <cell r="A511" t="str">
            <v>ADM_029</v>
          </cell>
          <cell r="B511" t="str">
            <v>Mboulai-MTN</v>
          </cell>
          <cell r="C511" t="str">
            <v>ADM</v>
          </cell>
        </row>
        <row r="512">
          <cell r="A512" t="str">
            <v>EXN_055</v>
          </cell>
          <cell r="B512" t="str">
            <v>Palar</v>
          </cell>
          <cell r="C512" t="str">
            <v>EXN</v>
          </cell>
        </row>
        <row r="513">
          <cell r="A513" t="str">
            <v>CTR_467</v>
          </cell>
          <cell r="B513" t="str">
            <v>CTR_467_Z_Odza-II-MTN-IHS</v>
          </cell>
          <cell r="C513" t="str">
            <v>CTR</v>
          </cell>
        </row>
        <row r="514">
          <cell r="A514" t="str">
            <v>CTR_479</v>
          </cell>
          <cell r="B514" t="str">
            <v>CTR_479_Z_Marche-Odza-IHS</v>
          </cell>
          <cell r="C514" t="str">
            <v>CTR</v>
          </cell>
        </row>
        <row r="515">
          <cell r="A515" t="str">
            <v>LIT_097</v>
          </cell>
          <cell r="B515" t="str">
            <v>LIT_097_Z_Bep-Axe-Lrd</v>
          </cell>
          <cell r="C515" t="str">
            <v>LIT</v>
          </cell>
        </row>
        <row r="516">
          <cell r="A516" t="str">
            <v>LIT_098</v>
          </cell>
          <cell r="B516" t="str">
            <v>LIT_098_Z_Cite-Sic</v>
          </cell>
          <cell r="C516" t="str">
            <v>LIT</v>
          </cell>
        </row>
        <row r="517">
          <cell r="A517" t="str">
            <v>LIT_003</v>
          </cell>
          <cell r="B517" t="str">
            <v>LIT_003_Z_CTN</v>
          </cell>
          <cell r="C517" t="str">
            <v>LIT</v>
          </cell>
        </row>
        <row r="518">
          <cell r="A518" t="str">
            <v>NRO_046</v>
          </cell>
          <cell r="B518" t="str">
            <v>Dumbu</v>
          </cell>
          <cell r="C518" t="str">
            <v>NRO</v>
          </cell>
        </row>
        <row r="519">
          <cell r="A519" t="str">
            <v>OST_193</v>
          </cell>
          <cell r="B519" t="str">
            <v>Banefo-Baleng</v>
          </cell>
          <cell r="C519" t="str">
            <v>OST</v>
          </cell>
        </row>
        <row r="520">
          <cell r="A520" t="str">
            <v>OST_215</v>
          </cell>
          <cell r="B520" t="str">
            <v>Bati</v>
          </cell>
          <cell r="C520" t="str">
            <v>OST</v>
          </cell>
        </row>
        <row r="521">
          <cell r="A521" t="str">
            <v>CTR_233</v>
          </cell>
          <cell r="B521" t="str">
            <v>Minta</v>
          </cell>
          <cell r="C521" t="str">
            <v>CTR</v>
          </cell>
        </row>
        <row r="522">
          <cell r="A522" t="str">
            <v>EXN_042</v>
          </cell>
          <cell r="B522" t="str">
            <v>Mozogo</v>
          </cell>
          <cell r="C522" t="str">
            <v>EXN</v>
          </cell>
        </row>
        <row r="523">
          <cell r="A523" t="str">
            <v>NRD_084</v>
          </cell>
          <cell r="B523" t="str">
            <v>Garoua-Roum-Adja-Camp-Sic</v>
          </cell>
          <cell r="C523" t="str">
            <v>NRD</v>
          </cell>
        </row>
        <row r="524">
          <cell r="A524" t="str">
            <v>EXN_113</v>
          </cell>
          <cell r="B524" t="str">
            <v>Kongola-IHS</v>
          </cell>
          <cell r="C524" t="str">
            <v>EXN</v>
          </cell>
        </row>
        <row r="525">
          <cell r="A525" t="str">
            <v>LIT_004</v>
          </cell>
          <cell r="B525" t="str">
            <v>LIT_004_Z_Deido-Lycee</v>
          </cell>
          <cell r="C525" t="str">
            <v>LIT</v>
          </cell>
        </row>
        <row r="526">
          <cell r="A526" t="str">
            <v>OST_238</v>
          </cell>
          <cell r="B526" t="str">
            <v>Bfsam-Megom</v>
          </cell>
          <cell r="C526" t="str">
            <v>OST</v>
          </cell>
        </row>
        <row r="527">
          <cell r="A527" t="str">
            <v>OST_240</v>
          </cell>
          <cell r="B527" t="str">
            <v>Bfsam-Ndiandam-II</v>
          </cell>
          <cell r="C527" t="str">
            <v>OST</v>
          </cell>
        </row>
        <row r="528">
          <cell r="A528" t="str">
            <v>CTR_547</v>
          </cell>
          <cell r="B528" t="str">
            <v>Elig-Mfomo-New</v>
          </cell>
          <cell r="C528" t="str">
            <v>CTR</v>
          </cell>
        </row>
        <row r="529">
          <cell r="A529" t="str">
            <v>EST_057</v>
          </cell>
          <cell r="B529" t="str">
            <v>Kobdombo</v>
          </cell>
          <cell r="C529" t="str">
            <v>EST</v>
          </cell>
        </row>
        <row r="530">
          <cell r="A530" t="str">
            <v>NRD_036</v>
          </cell>
          <cell r="B530" t="str">
            <v>Madingring</v>
          </cell>
          <cell r="C530" t="str">
            <v>NRD</v>
          </cell>
        </row>
        <row r="531">
          <cell r="A531" t="str">
            <v>ADM_073</v>
          </cell>
          <cell r="B531" t="str">
            <v>Ngd-Yarban</v>
          </cell>
          <cell r="C531" t="str">
            <v>ADM</v>
          </cell>
        </row>
        <row r="532">
          <cell r="A532" t="str">
            <v>LIT_010</v>
          </cell>
          <cell r="B532" t="str">
            <v>LIT_010_Z_Ndogbong</v>
          </cell>
          <cell r="C532" t="str">
            <v>LIT</v>
          </cell>
        </row>
        <row r="533">
          <cell r="A533" t="str">
            <v>LIT_018</v>
          </cell>
          <cell r="B533" t="str">
            <v>LIT_018_Z_Chevreuil</v>
          </cell>
          <cell r="C533" t="str">
            <v>LIT</v>
          </cell>
        </row>
        <row r="534">
          <cell r="A534" t="str">
            <v>LIT_083</v>
          </cell>
          <cell r="B534" t="str">
            <v>LIT_083_Z_ZI-Bassa</v>
          </cell>
          <cell r="C534" t="str">
            <v>LIT</v>
          </cell>
        </row>
        <row r="535">
          <cell r="A535" t="str">
            <v>EXN_111</v>
          </cell>
          <cell r="B535" t="str">
            <v>Maroua-Doualare-II</v>
          </cell>
          <cell r="C535" t="str">
            <v>EXN</v>
          </cell>
        </row>
        <row r="536">
          <cell r="A536" t="str">
            <v>OST_254</v>
          </cell>
          <cell r="B536" t="str">
            <v>Bafou-Dzinmezo</v>
          </cell>
          <cell r="C536" t="str">
            <v>OST</v>
          </cell>
        </row>
        <row r="537">
          <cell r="A537" t="str">
            <v>LIT_313</v>
          </cell>
          <cell r="B537" t="str">
            <v>LIT_313_Z_Edea-Bisseke</v>
          </cell>
          <cell r="C537" t="str">
            <v>LIT</v>
          </cell>
        </row>
        <row r="538">
          <cell r="A538" t="str">
            <v>LIT_322</v>
          </cell>
          <cell r="B538" t="str">
            <v>LIT_322_Z_Edea-Ekite</v>
          </cell>
          <cell r="C538" t="str">
            <v>LIT</v>
          </cell>
        </row>
        <row r="539">
          <cell r="A539" t="str">
            <v>LIT_314</v>
          </cell>
          <cell r="B539" t="str">
            <v>LIT_314_Z_Edea-Nkakanzock</v>
          </cell>
          <cell r="C539" t="str">
            <v>LIT</v>
          </cell>
        </row>
        <row r="540">
          <cell r="A540" t="str">
            <v>NRO_044</v>
          </cell>
          <cell r="B540" t="str">
            <v>Laising</v>
          </cell>
          <cell r="C540" t="str">
            <v>NRO</v>
          </cell>
        </row>
        <row r="541">
          <cell r="A541" t="str">
            <v>CTR_549</v>
          </cell>
          <cell r="B541" t="str">
            <v>CTR_549_Z_Abome-New</v>
          </cell>
          <cell r="C541" t="str">
            <v>CTR</v>
          </cell>
        </row>
        <row r="542">
          <cell r="A542" t="str">
            <v>CTR_554</v>
          </cell>
          <cell r="B542" t="str">
            <v>CTR_554_Z_Crf-Nkomo-IHS</v>
          </cell>
          <cell r="C542" t="str">
            <v>CTR</v>
          </cell>
        </row>
        <row r="543">
          <cell r="A543" t="str">
            <v>LIT_527</v>
          </cell>
          <cell r="B543" t="str">
            <v>LIT_527_Z_Bonateki-New</v>
          </cell>
          <cell r="C543" t="str">
            <v>LIT</v>
          </cell>
        </row>
        <row r="544">
          <cell r="A544" t="str">
            <v>CTR_305</v>
          </cell>
          <cell r="B544" t="str">
            <v>Andom-MTN</v>
          </cell>
          <cell r="C544" t="str">
            <v>CTR</v>
          </cell>
        </row>
        <row r="545">
          <cell r="A545" t="str">
            <v>SUD_236</v>
          </cell>
          <cell r="B545" t="str">
            <v>Avebe-MTN</v>
          </cell>
          <cell r="C545" t="str">
            <v>SUD</v>
          </cell>
        </row>
        <row r="546">
          <cell r="A546" t="str">
            <v>CTR_304</v>
          </cell>
          <cell r="B546" t="str">
            <v>Biba-MTN</v>
          </cell>
          <cell r="C546" t="str">
            <v>CTR</v>
          </cell>
        </row>
        <row r="547">
          <cell r="A547" t="str">
            <v>LIT_000</v>
          </cell>
          <cell r="B547" t="str">
            <v>LIT_000_Z_Edea-Q-Haoussa</v>
          </cell>
          <cell r="C547" t="str">
            <v>LIT</v>
          </cell>
        </row>
        <row r="548">
          <cell r="A548" t="str">
            <v>CTR_309</v>
          </cell>
          <cell r="B548" t="str">
            <v>Ekali-MTN</v>
          </cell>
          <cell r="C548" t="str">
            <v>CTR</v>
          </cell>
        </row>
        <row r="549">
          <cell r="A549" t="str">
            <v>EST_061</v>
          </cell>
          <cell r="B549" t="str">
            <v>Mombal-MTN</v>
          </cell>
          <cell r="C549" t="str">
            <v>EST</v>
          </cell>
        </row>
        <row r="550">
          <cell r="A550" t="str">
            <v>SUD_235</v>
          </cell>
          <cell r="B550" t="str">
            <v>Memiam-MTN</v>
          </cell>
          <cell r="C550" t="str">
            <v>SUD</v>
          </cell>
        </row>
        <row r="551">
          <cell r="A551" t="str">
            <v>SUD_237</v>
          </cell>
          <cell r="B551" t="str">
            <v>Mvoutessi-MTN</v>
          </cell>
          <cell r="C551" t="str">
            <v>SUD</v>
          </cell>
        </row>
        <row r="552">
          <cell r="A552" t="str">
            <v>ADM_096</v>
          </cell>
          <cell r="B552" t="str">
            <v>Belel-MTN-IHS</v>
          </cell>
          <cell r="C552" t="str">
            <v>ADM</v>
          </cell>
        </row>
        <row r="553">
          <cell r="A553" t="str">
            <v>ADM_095</v>
          </cell>
          <cell r="B553" t="str">
            <v>Djerkoka-MTN-IHS</v>
          </cell>
          <cell r="C553" t="str">
            <v>ADM</v>
          </cell>
        </row>
        <row r="554">
          <cell r="A554" t="str">
            <v>LIT_323</v>
          </cell>
          <cell r="B554" t="str">
            <v>LIT_323_Z_Okoth</v>
          </cell>
          <cell r="C554" t="str">
            <v>LIT</v>
          </cell>
        </row>
        <row r="555">
          <cell r="A555" t="str">
            <v>NRO_234</v>
          </cell>
          <cell r="B555" t="str">
            <v>Essu</v>
          </cell>
          <cell r="C555" t="str">
            <v>NRO</v>
          </cell>
        </row>
        <row r="556">
          <cell r="A556" t="str">
            <v>SUD_228</v>
          </cell>
          <cell r="B556" t="str">
            <v>SUD_228_Z_Sangmelima-Ville</v>
          </cell>
          <cell r="C556" t="str">
            <v>SUD</v>
          </cell>
        </row>
        <row r="557">
          <cell r="A557" t="str">
            <v>CTR_556</v>
          </cell>
          <cell r="B557" t="str">
            <v>CTR_556_Z_Biteng-GP</v>
          </cell>
          <cell r="C557" t="str">
            <v>CTR</v>
          </cell>
        </row>
        <row r="558">
          <cell r="A558" t="str">
            <v>LIT_100</v>
          </cell>
          <cell r="B558" t="str">
            <v>LIT_100_Z_IPD</v>
          </cell>
          <cell r="C558" t="str">
            <v>LIT</v>
          </cell>
        </row>
        <row r="559">
          <cell r="A559" t="str">
            <v>LIT_102</v>
          </cell>
          <cell r="B559" t="str">
            <v>LIT_102_Z_Omnisport</v>
          </cell>
          <cell r="C559" t="str">
            <v>LIT</v>
          </cell>
        </row>
        <row r="560">
          <cell r="A560" t="str">
            <v>LIT_073</v>
          </cell>
          <cell r="B560" t="str">
            <v>LIT_073_Z_PK5</v>
          </cell>
          <cell r="C560" t="str">
            <v>LIT</v>
          </cell>
        </row>
        <row r="561">
          <cell r="A561" t="str">
            <v>LIT_058</v>
          </cell>
          <cell r="B561" t="str">
            <v>LIT_058_Z_Logbaba</v>
          </cell>
          <cell r="C561" t="str">
            <v>LIT</v>
          </cell>
        </row>
        <row r="562">
          <cell r="A562" t="str">
            <v>LIT_059</v>
          </cell>
          <cell r="B562" t="str">
            <v>LIT_059_Z_Nyalla</v>
          </cell>
          <cell r="C562" t="str">
            <v>LIT</v>
          </cell>
        </row>
        <row r="563">
          <cell r="A563" t="str">
            <v>OST_239</v>
          </cell>
          <cell r="B563" t="str">
            <v>Bandjoun-IUT</v>
          </cell>
          <cell r="C563" t="str">
            <v>OST</v>
          </cell>
        </row>
        <row r="564">
          <cell r="A564" t="str">
            <v>SUO_027</v>
          </cell>
          <cell r="B564" t="str">
            <v>Kumba-Mabanda</v>
          </cell>
          <cell r="C564" t="str">
            <v>SUO</v>
          </cell>
        </row>
        <row r="565">
          <cell r="A565" t="str">
            <v>CTR_058</v>
          </cell>
          <cell r="B565" t="str">
            <v>Boumnyebel</v>
          </cell>
          <cell r="C565" t="str">
            <v>CTR</v>
          </cell>
        </row>
        <row r="566">
          <cell r="A566" t="str">
            <v>LIT_186</v>
          </cell>
          <cell r="B566" t="str">
            <v>LIT_186_Z_Edea-Beon</v>
          </cell>
          <cell r="C566" t="str">
            <v>LIT</v>
          </cell>
        </row>
        <row r="567">
          <cell r="A567" t="str">
            <v>LIT_321</v>
          </cell>
          <cell r="B567" t="str">
            <v>LIT_321_Z_Edea-Lom</v>
          </cell>
          <cell r="C567" t="str">
            <v>LIT</v>
          </cell>
        </row>
        <row r="568">
          <cell r="A568" t="str">
            <v>SUD_239</v>
          </cell>
          <cell r="B568" t="str">
            <v>Kpwang-MTN</v>
          </cell>
          <cell r="C568" t="str">
            <v>SUD</v>
          </cell>
        </row>
        <row r="569">
          <cell r="A569" t="str">
            <v>SUD_024</v>
          </cell>
          <cell r="B569" t="str">
            <v>Lolodorf</v>
          </cell>
          <cell r="C569" t="str">
            <v>SUD</v>
          </cell>
        </row>
        <row r="570">
          <cell r="A570" t="str">
            <v>CTR_604</v>
          </cell>
          <cell r="B570" t="str">
            <v>CTR_604_Z_Koweit-City-II-IHS</v>
          </cell>
          <cell r="C570" t="str">
            <v>CTR</v>
          </cell>
        </row>
        <row r="571">
          <cell r="A571" t="str">
            <v>SUO_064</v>
          </cell>
          <cell r="B571" t="str">
            <v>Mutengene-Qter8</v>
          </cell>
          <cell r="C571" t="str">
            <v>SUO</v>
          </cell>
        </row>
        <row r="572">
          <cell r="A572" t="str">
            <v>LIT_222</v>
          </cell>
          <cell r="B572" t="str">
            <v>LIT_222_Z_Oyak</v>
          </cell>
          <cell r="C572" t="str">
            <v>LIT</v>
          </cell>
        </row>
        <row r="573">
          <cell r="A573" t="str">
            <v>OST_231</v>
          </cell>
          <cell r="B573" t="str">
            <v>Bfsam-Tougang-II</v>
          </cell>
          <cell r="C573" t="str">
            <v>OST</v>
          </cell>
        </row>
        <row r="574">
          <cell r="A574" t="str">
            <v>NRO_238</v>
          </cell>
          <cell r="B574" t="str">
            <v>Nkor</v>
          </cell>
          <cell r="C574" t="str">
            <v>NRO</v>
          </cell>
        </row>
        <row r="575">
          <cell r="A575" t="str">
            <v>EST_075</v>
          </cell>
          <cell r="B575" t="str">
            <v>Ndemba</v>
          </cell>
          <cell r="C575" t="str">
            <v>EST</v>
          </cell>
        </row>
        <row r="576">
          <cell r="A576" t="str">
            <v>CTR_307</v>
          </cell>
          <cell r="B576" t="str">
            <v>Miende-MTN</v>
          </cell>
          <cell r="C576" t="str">
            <v>CTR</v>
          </cell>
        </row>
        <row r="577">
          <cell r="A577" t="str">
            <v>CTR_311</v>
          </cell>
          <cell r="B577" t="str">
            <v>Song-Bong</v>
          </cell>
          <cell r="C577" t="str">
            <v>CTR</v>
          </cell>
        </row>
        <row r="578">
          <cell r="A578" t="str">
            <v>CTR_639</v>
          </cell>
          <cell r="B578" t="str">
            <v>CTR_639_Z_Mvan-IHS</v>
          </cell>
          <cell r="C578" t="str">
            <v>CTR</v>
          </cell>
        </row>
        <row r="579">
          <cell r="A579" t="str">
            <v>EXN_115</v>
          </cell>
          <cell r="B579" t="str">
            <v>Maroua-Douggoy-Lopere-IHS</v>
          </cell>
          <cell r="C579" t="str">
            <v>EXN</v>
          </cell>
        </row>
        <row r="580">
          <cell r="A580" t="str">
            <v>NRD_006</v>
          </cell>
          <cell r="B580" t="str">
            <v>Guider</v>
          </cell>
          <cell r="C580" t="str">
            <v>NRD</v>
          </cell>
        </row>
        <row r="581">
          <cell r="A581" t="str">
            <v>EST_084</v>
          </cell>
          <cell r="B581" t="str">
            <v>Fio-MTN</v>
          </cell>
          <cell r="C581" t="str">
            <v>EST</v>
          </cell>
        </row>
        <row r="582">
          <cell r="A582" t="str">
            <v>NRD_096</v>
          </cell>
          <cell r="B582" t="str">
            <v>Pitoa-Ville-IHS</v>
          </cell>
          <cell r="C582" t="str">
            <v>NRD</v>
          </cell>
        </row>
        <row r="583">
          <cell r="A583" t="str">
            <v>NRO_076</v>
          </cell>
          <cell r="B583" t="str">
            <v>Tugi</v>
          </cell>
          <cell r="C583" t="str">
            <v>NRO</v>
          </cell>
        </row>
        <row r="584">
          <cell r="A584" t="str">
            <v>CTR_306</v>
          </cell>
          <cell r="B584" t="str">
            <v>Mengang-MTN</v>
          </cell>
          <cell r="C584" t="str">
            <v>CTR</v>
          </cell>
        </row>
        <row r="585">
          <cell r="A585" t="str">
            <v>EST_062</v>
          </cell>
          <cell r="B585" t="str">
            <v>Motcheboum</v>
          </cell>
          <cell r="C585" t="str">
            <v>EST</v>
          </cell>
        </row>
        <row r="586">
          <cell r="A586" t="str">
            <v>SUD_226</v>
          </cell>
          <cell r="B586" t="str">
            <v>Mvengue</v>
          </cell>
          <cell r="C586" t="str">
            <v>SUD</v>
          </cell>
        </row>
        <row r="587">
          <cell r="A587" t="str">
            <v>CTR_297</v>
          </cell>
          <cell r="B587" t="str">
            <v>Nomale</v>
          </cell>
          <cell r="C587" t="str">
            <v>CTR</v>
          </cell>
        </row>
        <row r="588">
          <cell r="A588" t="str">
            <v>NRO_236</v>
          </cell>
          <cell r="B588" t="str">
            <v>Mbiame</v>
          </cell>
          <cell r="C588" t="str">
            <v>NRO</v>
          </cell>
        </row>
        <row r="589">
          <cell r="A589" t="str">
            <v>LIT_086</v>
          </cell>
          <cell r="B589" t="str">
            <v>Loum-Camtel</v>
          </cell>
          <cell r="C589" t="str">
            <v>LIT</v>
          </cell>
        </row>
        <row r="590">
          <cell r="A590" t="str">
            <v>NRO_030</v>
          </cell>
          <cell r="B590" t="str">
            <v>Zhoa</v>
          </cell>
          <cell r="C590" t="str">
            <v>NRO</v>
          </cell>
        </row>
        <row r="591">
          <cell r="A591" t="str">
            <v>EST_094</v>
          </cell>
          <cell r="B591" t="str">
            <v>Kouba-MTN-IHS</v>
          </cell>
          <cell r="C591" t="str">
            <v>EST</v>
          </cell>
        </row>
        <row r="592">
          <cell r="A592" t="str">
            <v>SUO_043</v>
          </cell>
          <cell r="B592" t="str">
            <v>Loe-MTN</v>
          </cell>
          <cell r="C592" t="str">
            <v>SUO</v>
          </cell>
        </row>
        <row r="593">
          <cell r="A593" t="str">
            <v>NRO_043</v>
          </cell>
          <cell r="B593" t="str">
            <v>Fonfuka</v>
          </cell>
          <cell r="C593" t="str">
            <v>NRO</v>
          </cell>
        </row>
        <row r="594">
          <cell r="A594" t="str">
            <v>LIT_179</v>
          </cell>
          <cell r="B594" t="str">
            <v>LIT_179_Z_Nyalla-Pariso</v>
          </cell>
          <cell r="C594" t="str">
            <v>LIT</v>
          </cell>
        </row>
        <row r="595">
          <cell r="A595" t="str">
            <v>CTR_057</v>
          </cell>
          <cell r="B595" t="str">
            <v>Akonolinga</v>
          </cell>
          <cell r="C595" t="str">
            <v>CTR</v>
          </cell>
        </row>
        <row r="596">
          <cell r="A596" t="str">
            <v>EXN_114</v>
          </cell>
          <cell r="B596" t="str">
            <v>Maroua-Diguirwo-IHS</v>
          </cell>
          <cell r="C596" t="str">
            <v>EXN</v>
          </cell>
        </row>
        <row r="597">
          <cell r="A597" t="str">
            <v>CTR_101</v>
          </cell>
          <cell r="B597" t="str">
            <v>Bafia-CRTV</v>
          </cell>
          <cell r="C597" t="str">
            <v>CTR</v>
          </cell>
        </row>
        <row r="598">
          <cell r="A598" t="str">
            <v>SUD_238</v>
          </cell>
          <cell r="B598" t="str">
            <v>Abouta-MTN</v>
          </cell>
          <cell r="C598" t="str">
            <v>SUD</v>
          </cell>
        </row>
        <row r="599">
          <cell r="A599" t="str">
            <v>SUD_232</v>
          </cell>
          <cell r="B599" t="str">
            <v>Bikoula-MTN</v>
          </cell>
          <cell r="C599" t="str">
            <v>SUD</v>
          </cell>
        </row>
        <row r="600">
          <cell r="A600" t="str">
            <v>SUD_233</v>
          </cell>
          <cell r="B600" t="str">
            <v>Boulou-MTN</v>
          </cell>
          <cell r="C600" t="str">
            <v>SUD</v>
          </cell>
        </row>
        <row r="601">
          <cell r="A601" t="str">
            <v>SUD_231</v>
          </cell>
          <cell r="B601" t="str">
            <v>Djoum-CIFAN</v>
          </cell>
          <cell r="C601" t="str">
            <v>SUD</v>
          </cell>
        </row>
        <row r="602">
          <cell r="A602" t="str">
            <v>CTR_298</v>
          </cell>
          <cell r="B602" t="str">
            <v>Olounou-MTN</v>
          </cell>
          <cell r="C602" t="str">
            <v>CTR</v>
          </cell>
        </row>
        <row r="603">
          <cell r="A603" t="str">
            <v>OST_232</v>
          </cell>
          <cell r="B603" t="str">
            <v>Bfsam-Tyo-II</v>
          </cell>
          <cell r="C603" t="str">
            <v>OST</v>
          </cell>
        </row>
        <row r="604">
          <cell r="A604" t="str">
            <v>LIT_217</v>
          </cell>
          <cell r="B604" t="str">
            <v>LIT_217_Z_Ndokoti-New</v>
          </cell>
          <cell r="C604" t="str">
            <v>LIT</v>
          </cell>
        </row>
        <row r="605">
          <cell r="A605" t="str">
            <v>EST_021</v>
          </cell>
          <cell r="B605" t="str">
            <v>Ngoura-IHS</v>
          </cell>
          <cell r="C605" t="str">
            <v>EST</v>
          </cell>
        </row>
        <row r="606">
          <cell r="A606" t="str">
            <v>NRO_089</v>
          </cell>
          <cell r="B606" t="str">
            <v>Ndu-Mbakfu-IHS</v>
          </cell>
          <cell r="C606" t="str">
            <v>NRO</v>
          </cell>
        </row>
        <row r="607">
          <cell r="A607" t="str">
            <v>EST_112</v>
          </cell>
          <cell r="B607" t="str">
            <v>EST_112_Z_Mandjou-MTN-IHS</v>
          </cell>
          <cell r="C607" t="str">
            <v>EST</v>
          </cell>
        </row>
        <row r="608">
          <cell r="A608" t="str">
            <v>LIT_319</v>
          </cell>
          <cell r="B608" t="str">
            <v>Botko</v>
          </cell>
          <cell r="C608" t="str">
            <v>LIT</v>
          </cell>
        </row>
        <row r="609">
          <cell r="A609" t="str">
            <v>OST_261</v>
          </cell>
          <cell r="B609" t="str">
            <v>Lemla</v>
          </cell>
          <cell r="C609" t="str">
            <v>OST</v>
          </cell>
        </row>
        <row r="610">
          <cell r="A610" t="str">
            <v>OST_277</v>
          </cell>
          <cell r="B610" t="str">
            <v>Batoufam-Chefferie</v>
          </cell>
          <cell r="C610" t="str">
            <v>OST</v>
          </cell>
        </row>
        <row r="611">
          <cell r="A611" t="str">
            <v>SUO_045</v>
          </cell>
          <cell r="B611" t="str">
            <v>Ekindi-MTN</v>
          </cell>
          <cell r="C611" t="str">
            <v>SUO</v>
          </cell>
        </row>
        <row r="612">
          <cell r="A612" t="str">
            <v>SUO_047</v>
          </cell>
          <cell r="B612" t="str">
            <v>Ekondo-Nege-MTN</v>
          </cell>
          <cell r="C612" t="str">
            <v>SUO</v>
          </cell>
        </row>
        <row r="613">
          <cell r="A613" t="str">
            <v>OST_274</v>
          </cell>
          <cell r="B613" t="str">
            <v>Bamoungoum</v>
          </cell>
          <cell r="C613" t="str">
            <v>OST</v>
          </cell>
        </row>
        <row r="614">
          <cell r="A614" t="str">
            <v>SUO_048</v>
          </cell>
          <cell r="B614" t="str">
            <v>Ikiliwindi-MTN</v>
          </cell>
          <cell r="C614" t="str">
            <v>SUO</v>
          </cell>
        </row>
        <row r="615">
          <cell r="A615" t="str">
            <v>SUO_046</v>
          </cell>
          <cell r="B615" t="str">
            <v>Ilor-MTN</v>
          </cell>
          <cell r="C615" t="str">
            <v>SUO</v>
          </cell>
        </row>
        <row r="616">
          <cell r="A616" t="str">
            <v>SUD_240</v>
          </cell>
          <cell r="B616" t="str">
            <v>SUD_240_Z_Kribi-Bwambe</v>
          </cell>
          <cell r="C616" t="str">
            <v>SUD</v>
          </cell>
        </row>
        <row r="617">
          <cell r="A617" t="str">
            <v>EXN_117</v>
          </cell>
          <cell r="B617" t="str">
            <v>Maroua-University-IHS</v>
          </cell>
          <cell r="C617" t="str">
            <v>EXN</v>
          </cell>
        </row>
        <row r="618">
          <cell r="A618" t="str">
            <v>SUO_049</v>
          </cell>
          <cell r="B618" t="str">
            <v>Mbakwa-Supe-MTN</v>
          </cell>
          <cell r="C618" t="str">
            <v>SUO</v>
          </cell>
        </row>
        <row r="619">
          <cell r="A619" t="str">
            <v>CTR_647</v>
          </cell>
          <cell r="B619" t="str">
            <v>CTR_647_Z_Ekie-Sud-IHS</v>
          </cell>
          <cell r="C619" t="str">
            <v>CTR</v>
          </cell>
        </row>
        <row r="620">
          <cell r="A620" t="str">
            <v>CTR_662</v>
          </cell>
          <cell r="B620" t="str">
            <v>CTR_662_Z_Abome-II</v>
          </cell>
          <cell r="C620" t="str">
            <v>CTR</v>
          </cell>
        </row>
        <row r="621">
          <cell r="A621" t="str">
            <v>ADM_094</v>
          </cell>
          <cell r="B621" t="str">
            <v>Tourningal-MTN-IHS</v>
          </cell>
          <cell r="C621" t="str">
            <v>ADM</v>
          </cell>
        </row>
        <row r="622">
          <cell r="A622" t="str">
            <v>ADM_093</v>
          </cell>
          <cell r="B622" t="str">
            <v>Laore-MTN-IHS</v>
          </cell>
          <cell r="C622" t="str">
            <v>ADM</v>
          </cell>
        </row>
        <row r="623">
          <cell r="A623" t="str">
            <v>EST_067</v>
          </cell>
          <cell r="B623" t="str">
            <v>Ngoulemakong-MTN</v>
          </cell>
          <cell r="C623" t="str">
            <v>EST</v>
          </cell>
        </row>
        <row r="624">
          <cell r="A624" t="str">
            <v>LIT_288</v>
          </cell>
          <cell r="B624" t="str">
            <v>LIT_288_Z_Nkong-8Bis-MTN</v>
          </cell>
          <cell r="C624" t="str">
            <v>LIT</v>
          </cell>
        </row>
        <row r="625">
          <cell r="A625" t="str">
            <v>LIT_353</v>
          </cell>
          <cell r="B625" t="str">
            <v>LIT_353_Z_Nkong-C-Fultang</v>
          </cell>
          <cell r="C625" t="str">
            <v>LIT</v>
          </cell>
        </row>
        <row r="626">
          <cell r="A626" t="str">
            <v>CTR_708</v>
          </cell>
          <cell r="B626" t="str">
            <v>CTR_708_Z_Nkoabang-Nord</v>
          </cell>
          <cell r="C626" t="str">
            <v>CTR</v>
          </cell>
        </row>
        <row r="627">
          <cell r="A627" t="str">
            <v>CTR_724</v>
          </cell>
          <cell r="B627" t="str">
            <v>CTR_724_Z_Nsimalen-highway-I</v>
          </cell>
          <cell r="C627" t="str">
            <v>CTR</v>
          </cell>
        </row>
        <row r="628">
          <cell r="A628" t="str">
            <v>CTR_766</v>
          </cell>
          <cell r="B628" t="str">
            <v>CTR_766_Z_Rain-forest-School</v>
          </cell>
          <cell r="C628" t="str">
            <v>CTR</v>
          </cell>
        </row>
        <row r="629">
          <cell r="A629" t="str">
            <v>LIT_221</v>
          </cell>
          <cell r="B629" t="str">
            <v>LIT_221_Z_Ndogbong-IUT</v>
          </cell>
          <cell r="C629" t="str">
            <v>LIT</v>
          </cell>
        </row>
        <row r="630">
          <cell r="A630" t="str">
            <v>LIT_255</v>
          </cell>
          <cell r="B630" t="str">
            <v>LIT_255_Z_PK8</v>
          </cell>
          <cell r="C630" t="str">
            <v>LIT</v>
          </cell>
        </row>
        <row r="631">
          <cell r="A631" t="str">
            <v>LIT_253</v>
          </cell>
          <cell r="B631" t="str">
            <v>LIT_253_Z_Logbaba-CAMTEL</v>
          </cell>
          <cell r="C631" t="str">
            <v>LIT</v>
          </cell>
        </row>
        <row r="632">
          <cell r="A632" t="str">
            <v>LIT_264</v>
          </cell>
          <cell r="B632" t="str">
            <v>LIT_264_Z_Ndogbong-Vallee</v>
          </cell>
          <cell r="C632" t="str">
            <v>LIT</v>
          </cell>
        </row>
        <row r="633">
          <cell r="A633" t="str">
            <v>LIT_265</v>
          </cell>
          <cell r="B633" t="str">
            <v>LIT_265_Z_Bep-Universite</v>
          </cell>
          <cell r="C633" t="str">
            <v>LIT</v>
          </cell>
        </row>
        <row r="634">
          <cell r="A634" t="str">
            <v>LIT_287</v>
          </cell>
          <cell r="B634" t="str">
            <v>LIT_287_Z_New-Deido</v>
          </cell>
          <cell r="C634" t="str">
            <v>LIT</v>
          </cell>
        </row>
        <row r="635">
          <cell r="A635" t="str">
            <v>LIT_263</v>
          </cell>
          <cell r="B635" t="str">
            <v>LIT_263_Z_CCC</v>
          </cell>
          <cell r="C635" t="str">
            <v>LIT</v>
          </cell>
        </row>
        <row r="636">
          <cell r="A636" t="str">
            <v>LIT_299</v>
          </cell>
          <cell r="B636" t="str">
            <v>LIT_299_Z_Oyack-Lycee</v>
          </cell>
          <cell r="C636" t="str">
            <v>LIT</v>
          </cell>
        </row>
        <row r="637">
          <cell r="A637" t="str">
            <v>LIT_341</v>
          </cell>
          <cell r="B637" t="str">
            <v>LIT_341_Z_Nyalla-II</v>
          </cell>
          <cell r="C637" t="str">
            <v>LIT</v>
          </cell>
        </row>
        <row r="638">
          <cell r="A638" t="str">
            <v>LIT_343</v>
          </cell>
          <cell r="B638" t="str">
            <v>LIT_343_Z_Nyalla-Kilimandjaro</v>
          </cell>
          <cell r="C638" t="str">
            <v>LIT</v>
          </cell>
        </row>
        <row r="639">
          <cell r="A639" t="str">
            <v>EXN_007</v>
          </cell>
          <cell r="B639" t="str">
            <v>Amchide</v>
          </cell>
          <cell r="C639" t="str">
            <v>EXN</v>
          </cell>
        </row>
        <row r="640">
          <cell r="A640" t="str">
            <v>NRD_116</v>
          </cell>
          <cell r="B640" t="str">
            <v>Garoua-Katasko-MTN-IHS</v>
          </cell>
          <cell r="C640" t="str">
            <v>NRD</v>
          </cell>
        </row>
        <row r="641">
          <cell r="A641" t="str">
            <v>NRD_130</v>
          </cell>
          <cell r="B641" t="str">
            <v>Marouare-New</v>
          </cell>
          <cell r="C641" t="str">
            <v>NRD</v>
          </cell>
        </row>
        <row r="642">
          <cell r="A642" t="str">
            <v>CTR_776</v>
          </cell>
          <cell r="B642" t="str">
            <v>CTR_776_Z_Nkolda-II</v>
          </cell>
          <cell r="C642" t="str">
            <v>CTR</v>
          </cell>
        </row>
        <row r="643">
          <cell r="A643" t="str">
            <v>EXN_146</v>
          </cell>
          <cell r="B643" t="str">
            <v>Maroua-Loperey-II-IHS</v>
          </cell>
          <cell r="C643" t="str">
            <v>EXN</v>
          </cell>
        </row>
        <row r="644">
          <cell r="A644" t="str">
            <v>EXN_147</v>
          </cell>
          <cell r="B644" t="str">
            <v>Maroua-Zikirou-IHS</v>
          </cell>
          <cell r="C644" t="str">
            <v>EXN</v>
          </cell>
        </row>
        <row r="645">
          <cell r="A645" t="str">
            <v>CTR_301</v>
          </cell>
          <cell r="B645" t="str">
            <v>Matsari</v>
          </cell>
          <cell r="C645" t="str">
            <v>CTR</v>
          </cell>
        </row>
        <row r="646">
          <cell r="A646" t="str">
            <v>CTR_300</v>
          </cell>
          <cell r="B646" t="str">
            <v>Ngouetou</v>
          </cell>
          <cell r="C646" t="str">
            <v>CTR</v>
          </cell>
        </row>
        <row r="647">
          <cell r="A647" t="str">
            <v>CTR_866</v>
          </cell>
          <cell r="B647" t="str">
            <v>CTR_866_Z_Mehanda-III</v>
          </cell>
          <cell r="C647" t="str">
            <v>CTR</v>
          </cell>
        </row>
        <row r="648">
          <cell r="A648" t="str">
            <v>CTR_628</v>
          </cell>
          <cell r="B648" t="str">
            <v>CTR_628_Z_Odza-III</v>
          </cell>
          <cell r="C648" t="str">
            <v>CTR</v>
          </cell>
        </row>
        <row r="649">
          <cell r="A649" t="str">
            <v>CTR_725</v>
          </cell>
          <cell r="B649" t="str">
            <v>CTR_725_Z_Nsimalen-highway-II</v>
          </cell>
          <cell r="C649" t="str">
            <v>CTR</v>
          </cell>
        </row>
        <row r="650">
          <cell r="A650" t="str">
            <v>CTR_705</v>
          </cell>
          <cell r="B650" t="str">
            <v>CTR_705_Z_Biteng-OKUI</v>
          </cell>
          <cell r="C650" t="str">
            <v>CTR</v>
          </cell>
        </row>
        <row r="651">
          <cell r="A651" t="str">
            <v>CTR_881</v>
          </cell>
          <cell r="B651" t="str">
            <v>CTR_881_Z_Minisite_Crf-Nkoabang</v>
          </cell>
          <cell r="C651" t="str">
            <v>CTR</v>
          </cell>
        </row>
        <row r="652">
          <cell r="A652" t="str">
            <v>EST_116</v>
          </cell>
          <cell r="B652" t="str">
            <v>Tongo-Ngandima-IHS</v>
          </cell>
          <cell r="C652" t="str">
            <v>EST</v>
          </cell>
        </row>
        <row r="653">
          <cell r="A653" t="str">
            <v>EXN_037</v>
          </cell>
          <cell r="B653" t="str">
            <v>Mindif</v>
          </cell>
          <cell r="C653" t="str">
            <v>EXN</v>
          </cell>
        </row>
        <row r="654">
          <cell r="A654" t="str">
            <v>EXN_064</v>
          </cell>
          <cell r="B654" t="str">
            <v>Kousseri-Ville</v>
          </cell>
          <cell r="C654" t="str">
            <v>EXN</v>
          </cell>
        </row>
        <row r="655">
          <cell r="A655" t="str">
            <v>CTR_214</v>
          </cell>
          <cell r="B655" t="str">
            <v>CTR_214_Z_Nkolfoulou</v>
          </cell>
          <cell r="C655" t="str">
            <v>CTR</v>
          </cell>
        </row>
        <row r="656">
          <cell r="A656" t="str">
            <v>CTR_317</v>
          </cell>
          <cell r="B656" t="str">
            <v>CTR_317_Z_Soa-II</v>
          </cell>
          <cell r="C656" t="str">
            <v>CTR</v>
          </cell>
        </row>
        <row r="657">
          <cell r="A657" t="str">
            <v>LIT_344</v>
          </cell>
          <cell r="B657" t="str">
            <v>LIT_344_Z_Ndogbong-Citadelle</v>
          </cell>
          <cell r="C657" t="str">
            <v>LIT</v>
          </cell>
        </row>
        <row r="658">
          <cell r="A658" t="str">
            <v>CTR_271</v>
          </cell>
          <cell r="B658" t="str">
            <v>CTR_271_Z_Nkolbong</v>
          </cell>
          <cell r="C658" t="str">
            <v>CTR</v>
          </cell>
        </row>
        <row r="659">
          <cell r="A659" t="str">
            <v>OST_294</v>
          </cell>
          <cell r="B659" t="str">
            <v>Bangoua-nouveau-Camtel</v>
          </cell>
          <cell r="C659" t="str">
            <v>OST</v>
          </cell>
        </row>
        <row r="660">
          <cell r="A660" t="str">
            <v>ADM_041</v>
          </cell>
          <cell r="B660" t="str">
            <v>Kanje-I</v>
          </cell>
          <cell r="C660" t="str">
            <v>ADM</v>
          </cell>
        </row>
        <row r="661">
          <cell r="A661" t="str">
            <v>OST_276</v>
          </cell>
          <cell r="B661" t="str">
            <v>Bandjoun-Marche-Hiala</v>
          </cell>
          <cell r="C661" t="str">
            <v>OST</v>
          </cell>
        </row>
        <row r="662">
          <cell r="A662" t="str">
            <v>ADM_043</v>
          </cell>
          <cell r="B662" t="str">
            <v>Mayo-Tolere-I</v>
          </cell>
          <cell r="C662" t="str">
            <v>ADM</v>
          </cell>
        </row>
        <row r="663">
          <cell r="A663" t="str">
            <v>ADM_042</v>
          </cell>
          <cell r="B663" t="str">
            <v>Mbong</v>
          </cell>
          <cell r="C663" t="str">
            <v>ADM</v>
          </cell>
        </row>
        <row r="664">
          <cell r="A664" t="str">
            <v>OST_298</v>
          </cell>
          <cell r="B664" t="str">
            <v>Bamendjou-II</v>
          </cell>
          <cell r="C664" t="str">
            <v>OST</v>
          </cell>
        </row>
        <row r="665">
          <cell r="A665" t="str">
            <v>LIT_525</v>
          </cell>
          <cell r="B665" t="str">
            <v>LIT_525_Z_Ndokoti-GUINNESS</v>
          </cell>
          <cell r="C665" t="str">
            <v>LIT</v>
          </cell>
        </row>
        <row r="666">
          <cell r="A666" t="str">
            <v>LIT_342</v>
          </cell>
          <cell r="B666" t="str">
            <v>LIT_342_Z_Logbaba-SONEL</v>
          </cell>
          <cell r="C666" t="str">
            <v>LIT</v>
          </cell>
        </row>
        <row r="667">
          <cell r="A667" t="str">
            <v>LIT_366</v>
          </cell>
          <cell r="B667" t="str">
            <v>LIT_366_Z_Bepanda-TSF</v>
          </cell>
          <cell r="C667" t="str">
            <v>LIT</v>
          </cell>
        </row>
        <row r="668">
          <cell r="A668" t="str">
            <v>OST_299</v>
          </cell>
          <cell r="B668" t="str">
            <v>Bansoa-II</v>
          </cell>
          <cell r="C668" t="str">
            <v>OST</v>
          </cell>
        </row>
        <row r="669">
          <cell r="A669" t="str">
            <v>OST_282</v>
          </cell>
          <cell r="B669" t="str">
            <v>BAHAM-NGOUGOUM</v>
          </cell>
          <cell r="C669" t="str">
            <v>OST</v>
          </cell>
        </row>
        <row r="670">
          <cell r="A670" t="str">
            <v>OST_307</v>
          </cell>
          <cell r="B670" t="str">
            <v>CHR-Bafoussam</v>
          </cell>
          <cell r="C670" t="str">
            <v>OST</v>
          </cell>
        </row>
        <row r="671">
          <cell r="A671" t="str">
            <v>OST_283</v>
          </cell>
          <cell r="B671" t="str">
            <v>Baligam</v>
          </cell>
          <cell r="C671" t="str">
            <v>OST</v>
          </cell>
        </row>
        <row r="672">
          <cell r="A672" t="str">
            <v>OST_308</v>
          </cell>
          <cell r="B672" t="str">
            <v>Famkeu-IHS</v>
          </cell>
          <cell r="C672" t="str">
            <v>OST</v>
          </cell>
        </row>
        <row r="673">
          <cell r="A673" t="str">
            <v>NRO_085</v>
          </cell>
          <cell r="B673" t="str">
            <v>Baba-Babungo-IHS</v>
          </cell>
          <cell r="C673" t="str">
            <v>NRO</v>
          </cell>
        </row>
        <row r="674">
          <cell r="A674" t="str">
            <v>CTR_352</v>
          </cell>
          <cell r="B674" t="str">
            <v>Baliama</v>
          </cell>
          <cell r="C674" t="str">
            <v>CTR</v>
          </cell>
        </row>
        <row r="675">
          <cell r="A675" t="str">
            <v>LIT_369</v>
          </cell>
          <cell r="B675" t="str">
            <v>LIT_369_Z_St-Thomas</v>
          </cell>
          <cell r="C675" t="str">
            <v>LIT</v>
          </cell>
        </row>
        <row r="676">
          <cell r="A676" t="str">
            <v>CTR_302</v>
          </cell>
          <cell r="B676" t="str">
            <v>Doume-Centre</v>
          </cell>
          <cell r="C676" t="str">
            <v>CTR</v>
          </cell>
        </row>
        <row r="677">
          <cell r="A677" t="str">
            <v>CTR_348</v>
          </cell>
          <cell r="B677" t="str">
            <v>Essiezik</v>
          </cell>
          <cell r="C677" t="str">
            <v>CTR</v>
          </cell>
        </row>
        <row r="678">
          <cell r="A678" t="str">
            <v>NRD_160</v>
          </cell>
          <cell r="B678" t="str">
            <v>Garoua-Hodango</v>
          </cell>
          <cell r="C678" t="str">
            <v>NRD</v>
          </cell>
        </row>
        <row r="679">
          <cell r="A679" t="str">
            <v>SUD_241</v>
          </cell>
          <cell r="B679" t="str">
            <v>SUD_241_Z_Kribi-Afanmabe</v>
          </cell>
          <cell r="C679" t="str">
            <v>SUD</v>
          </cell>
        </row>
        <row r="680">
          <cell r="A680" t="str">
            <v>SUO_052</v>
          </cell>
          <cell r="B680" t="str">
            <v>Kumba-Kake</v>
          </cell>
          <cell r="C680" t="str">
            <v>SUO</v>
          </cell>
        </row>
        <row r="681">
          <cell r="A681" t="str">
            <v>SUO_050</v>
          </cell>
          <cell r="B681" t="str">
            <v>Limbe-Down-Beach-II</v>
          </cell>
          <cell r="C681" t="str">
            <v>SUO</v>
          </cell>
        </row>
        <row r="682">
          <cell r="A682" t="str">
            <v>LIT_370</v>
          </cell>
          <cell r="B682" t="str">
            <v>LIT_370_Z_PK9</v>
          </cell>
          <cell r="C682" t="str">
            <v>LIT</v>
          </cell>
        </row>
        <row r="683">
          <cell r="A683" t="str">
            <v>CTR_303</v>
          </cell>
          <cell r="B683" t="str">
            <v>Mbam</v>
          </cell>
          <cell r="C683" t="str">
            <v>CTR</v>
          </cell>
        </row>
        <row r="684">
          <cell r="A684" t="str">
            <v>ADM_055</v>
          </cell>
          <cell r="B684" t="str">
            <v>Mbantinbang-FH</v>
          </cell>
          <cell r="C684" t="str">
            <v>ADM</v>
          </cell>
        </row>
        <row r="685">
          <cell r="A685" t="str">
            <v>SUD_245</v>
          </cell>
          <cell r="B685" t="str">
            <v>Mvoula</v>
          </cell>
          <cell r="C685" t="str">
            <v>SUD</v>
          </cell>
        </row>
        <row r="686">
          <cell r="A686" t="str">
            <v>CTR_299</v>
          </cell>
          <cell r="B686" t="str">
            <v>Nguila</v>
          </cell>
          <cell r="C686" t="str">
            <v>CTR</v>
          </cell>
        </row>
        <row r="687">
          <cell r="A687" t="str">
            <v>OST_053</v>
          </cell>
          <cell r="B687" t="str">
            <v>Tonga</v>
          </cell>
          <cell r="C687" t="str">
            <v>OST</v>
          </cell>
        </row>
        <row r="688">
          <cell r="A688" t="str">
            <v>EXN_143</v>
          </cell>
          <cell r="B688" t="str">
            <v>Maroua-Djarengol-II</v>
          </cell>
          <cell r="C688" t="str">
            <v>EXN</v>
          </cell>
        </row>
        <row r="689">
          <cell r="A689" t="str">
            <v>CTR_335</v>
          </cell>
          <cell r="B689" t="str">
            <v>Yoko</v>
          </cell>
          <cell r="C689" t="str">
            <v>CTR</v>
          </cell>
        </row>
        <row r="690">
          <cell r="A690" t="str">
            <v>CTR_365</v>
          </cell>
          <cell r="B690" t="str">
            <v>Afambassi-MTN</v>
          </cell>
          <cell r="C690" t="str">
            <v>CTR</v>
          </cell>
        </row>
        <row r="691">
          <cell r="A691" t="str">
            <v>CTR_431</v>
          </cell>
          <cell r="B691" t="str">
            <v>CTR_431_Z_Soa-UNIV-MTN</v>
          </cell>
          <cell r="C691" t="str">
            <v>CTR</v>
          </cell>
        </row>
        <row r="692">
          <cell r="A692" t="str">
            <v>CTR_430</v>
          </cell>
          <cell r="B692" t="str">
            <v>CTR_430_Z_Soa-Sofamac</v>
          </cell>
          <cell r="C692" t="str">
            <v>CTR</v>
          </cell>
        </row>
        <row r="693">
          <cell r="A693" t="str">
            <v>CTR_362</v>
          </cell>
          <cell r="B693" t="str">
            <v>CTR_362_Z_Bafia-Lable</v>
          </cell>
          <cell r="C693" t="str">
            <v>CTR</v>
          </cell>
        </row>
        <row r="694">
          <cell r="A694" t="str">
            <v>ADM_052</v>
          </cell>
          <cell r="B694" t="str">
            <v>Bagodo</v>
          </cell>
          <cell r="C694" t="str">
            <v>ADM</v>
          </cell>
        </row>
        <row r="695">
          <cell r="A695" t="str">
            <v>CTR_364</v>
          </cell>
          <cell r="B695" t="str">
            <v>Bayomen-Kalong-MTN</v>
          </cell>
          <cell r="C695" t="str">
            <v>CTR</v>
          </cell>
        </row>
        <row r="696">
          <cell r="A696" t="str">
            <v>SUO_066</v>
          </cell>
          <cell r="B696" t="str">
            <v>Berunda-MTN</v>
          </cell>
          <cell r="C696" t="str">
            <v>SUO</v>
          </cell>
        </row>
        <row r="697">
          <cell r="A697" t="str">
            <v>SUO_063</v>
          </cell>
          <cell r="B697" t="str">
            <v>Buea-Centre-Ville</v>
          </cell>
          <cell r="C697" t="str">
            <v>SUO</v>
          </cell>
        </row>
        <row r="698">
          <cell r="A698" t="str">
            <v>SUO_062</v>
          </cell>
          <cell r="B698" t="str">
            <v>Buea-Universite</v>
          </cell>
          <cell r="C698" t="str">
            <v>SUO</v>
          </cell>
        </row>
        <row r="699">
          <cell r="A699" t="str">
            <v>ADM_108</v>
          </cell>
          <cell r="B699" t="str">
            <v>Telo-MTN-IHS</v>
          </cell>
          <cell r="C699" t="str">
            <v>ADM</v>
          </cell>
        </row>
        <row r="700">
          <cell r="A700" t="str">
            <v>ADM_045</v>
          </cell>
          <cell r="B700" t="str">
            <v>Dobiri-MTN</v>
          </cell>
          <cell r="C700" t="str">
            <v>ADM</v>
          </cell>
        </row>
        <row r="701">
          <cell r="A701" t="str">
            <v>OST_311</v>
          </cell>
          <cell r="B701" t="str">
            <v>Bangang</v>
          </cell>
          <cell r="C701" t="str">
            <v>OST</v>
          </cell>
        </row>
        <row r="702">
          <cell r="A702" t="str">
            <v>ADM_051</v>
          </cell>
          <cell r="B702" t="str">
            <v>Lokoti</v>
          </cell>
          <cell r="C702" t="str">
            <v>ADM</v>
          </cell>
        </row>
        <row r="703">
          <cell r="A703" t="str">
            <v>CTR_360</v>
          </cell>
          <cell r="B703" t="str">
            <v>Makoda-MTN</v>
          </cell>
          <cell r="C703" t="str">
            <v>CTR</v>
          </cell>
        </row>
        <row r="704">
          <cell r="A704" t="str">
            <v>CTR_356</v>
          </cell>
          <cell r="B704" t="str">
            <v>Mamb</v>
          </cell>
          <cell r="C704" t="str">
            <v>CTR</v>
          </cell>
        </row>
        <row r="705">
          <cell r="A705" t="str">
            <v>ADM_054</v>
          </cell>
          <cell r="B705" t="str">
            <v>Meidjamba-MTN</v>
          </cell>
          <cell r="C705" t="str">
            <v>ADM</v>
          </cell>
        </row>
        <row r="706">
          <cell r="A706" t="str">
            <v>EST_123</v>
          </cell>
          <cell r="B706" t="str">
            <v>Guiwa-Yangamo</v>
          </cell>
          <cell r="C706" t="str">
            <v>EST</v>
          </cell>
        </row>
        <row r="707">
          <cell r="A707" t="str">
            <v>CTR_363</v>
          </cell>
          <cell r="B707" t="str">
            <v>Ndjore-Luxe-MTN</v>
          </cell>
          <cell r="C707" t="str">
            <v>CTR</v>
          </cell>
        </row>
        <row r="708">
          <cell r="A708" t="str">
            <v>NRO_091</v>
          </cell>
          <cell r="B708" t="str">
            <v>Pinyi-Ngali</v>
          </cell>
          <cell r="C708" t="str">
            <v>NRO</v>
          </cell>
        </row>
        <row r="709">
          <cell r="A709" t="str">
            <v>CTR_355</v>
          </cell>
          <cell r="B709" t="str">
            <v>Ntoumba</v>
          </cell>
          <cell r="C709" t="str">
            <v>CTR</v>
          </cell>
        </row>
        <row r="710">
          <cell r="A710" t="str">
            <v>CTR_898</v>
          </cell>
          <cell r="B710" t="str">
            <v>Oveng-Mission-Catholique</v>
          </cell>
          <cell r="C710" t="str">
            <v>CTR</v>
          </cell>
        </row>
        <row r="711">
          <cell r="A711" t="str">
            <v>CTR_366</v>
          </cell>
          <cell r="B711" t="str">
            <v>Zamakoe-MTN</v>
          </cell>
          <cell r="C711" t="str">
            <v>CTR</v>
          </cell>
        </row>
        <row r="712">
          <cell r="A712" t="str">
            <v>NRO_073</v>
          </cell>
          <cell r="B712" t="str">
            <v>Tatum</v>
          </cell>
          <cell r="C712" t="str">
            <v>NRO</v>
          </cell>
        </row>
        <row r="713">
          <cell r="A713" t="str">
            <v>NRD_005</v>
          </cell>
          <cell r="B713" t="str">
            <v>Figuil</v>
          </cell>
          <cell r="C713" t="str">
            <v>NRD</v>
          </cell>
        </row>
        <row r="714">
          <cell r="A714" t="str">
            <v>NRO_090</v>
          </cell>
          <cell r="B714" t="str">
            <v>Nkambe-Entrance-IHS</v>
          </cell>
          <cell r="C714" t="str">
            <v>NRO</v>
          </cell>
        </row>
        <row r="715">
          <cell r="A715" t="str">
            <v>EXN_046</v>
          </cell>
          <cell r="B715" t="str">
            <v>Bellare</v>
          </cell>
          <cell r="C715" t="str">
            <v>EXN</v>
          </cell>
        </row>
        <row r="716">
          <cell r="A716" t="str">
            <v>SUD_244</v>
          </cell>
          <cell r="B716" t="str">
            <v>Avobengon</v>
          </cell>
          <cell r="C716" t="str">
            <v>SUD</v>
          </cell>
        </row>
        <row r="717">
          <cell r="A717" t="str">
            <v>OST_268</v>
          </cell>
          <cell r="B717" t="str">
            <v>Bfsam-Toungan-Lycee</v>
          </cell>
          <cell r="C717" t="str">
            <v>OST</v>
          </cell>
        </row>
        <row r="718">
          <cell r="A718" t="str">
            <v>EST_125</v>
          </cell>
          <cell r="B718" t="str">
            <v>Kolomine-IHS</v>
          </cell>
          <cell r="C718" t="str">
            <v>EST</v>
          </cell>
        </row>
        <row r="719">
          <cell r="A719" t="str">
            <v>EST_147</v>
          </cell>
          <cell r="B719" t="str">
            <v>GADJI</v>
          </cell>
          <cell r="C719" t="str">
            <v>EST</v>
          </cell>
        </row>
        <row r="720">
          <cell r="A720" t="str">
            <v>SUD_248</v>
          </cell>
          <cell r="B720" t="str">
            <v>Koungoulou-MTN</v>
          </cell>
          <cell r="C720" t="str">
            <v>SUD</v>
          </cell>
        </row>
        <row r="721">
          <cell r="A721" t="str">
            <v>SUO_071</v>
          </cell>
          <cell r="B721" t="str">
            <v>Kumba-Centre</v>
          </cell>
          <cell r="C721" t="str">
            <v>SUO</v>
          </cell>
        </row>
        <row r="722">
          <cell r="A722" t="str">
            <v>EST_127</v>
          </cell>
          <cell r="B722" t="str">
            <v>EST_127_Z_Bertoua-Bindia-IHS</v>
          </cell>
          <cell r="C722" t="str">
            <v>EST</v>
          </cell>
        </row>
        <row r="723">
          <cell r="A723" t="str">
            <v>SUD_247</v>
          </cell>
          <cell r="B723" t="str">
            <v>Messam-MTN</v>
          </cell>
          <cell r="C723" t="str">
            <v>SUD</v>
          </cell>
        </row>
        <row r="724">
          <cell r="A724" t="str">
            <v>SUD_246</v>
          </cell>
          <cell r="B724" t="str">
            <v>Mintom-MTN</v>
          </cell>
          <cell r="C724" t="str">
            <v>SUD</v>
          </cell>
        </row>
        <row r="725">
          <cell r="A725" t="str">
            <v>EST_152</v>
          </cell>
          <cell r="B725" t="str">
            <v>EST_152_Z_Bertoua-Hopital-IHS</v>
          </cell>
          <cell r="C725" t="str">
            <v>EST</v>
          </cell>
        </row>
        <row r="726">
          <cell r="A726" t="str">
            <v>SUD_243</v>
          </cell>
          <cell r="B726" t="str">
            <v>Yembon</v>
          </cell>
          <cell r="C726" t="str">
            <v>SUD</v>
          </cell>
        </row>
        <row r="727">
          <cell r="A727" t="str">
            <v>NRO_011</v>
          </cell>
          <cell r="B727" t="str">
            <v>Mbengwi</v>
          </cell>
          <cell r="C727" t="str">
            <v>NRO</v>
          </cell>
        </row>
        <row r="728">
          <cell r="A728" t="str">
            <v>NRO_102</v>
          </cell>
          <cell r="B728" t="str">
            <v>Bafut-Swie-Hill-IHS</v>
          </cell>
          <cell r="C728" t="str">
            <v>NRO</v>
          </cell>
        </row>
        <row r="729">
          <cell r="A729" t="str">
            <v>CTR_277</v>
          </cell>
          <cell r="B729" t="str">
            <v>Deuk</v>
          </cell>
          <cell r="C729" t="str">
            <v>CTR</v>
          </cell>
        </row>
        <row r="730">
          <cell r="A730" t="str">
            <v>NRO_101</v>
          </cell>
          <cell r="B730" t="str">
            <v>Ebal-IHS</v>
          </cell>
          <cell r="C730" t="str">
            <v>NRO</v>
          </cell>
        </row>
        <row r="731">
          <cell r="A731" t="str">
            <v>EST_074</v>
          </cell>
          <cell r="B731" t="str">
            <v>Mazabe</v>
          </cell>
          <cell r="C731" t="str">
            <v>EST</v>
          </cell>
        </row>
        <row r="732">
          <cell r="A732" t="str">
            <v>NRO_100</v>
          </cell>
          <cell r="B732" t="str">
            <v>Bambalang</v>
          </cell>
          <cell r="C732" t="str">
            <v>NRO</v>
          </cell>
        </row>
        <row r="733">
          <cell r="A733" t="str">
            <v>CTR_354</v>
          </cell>
          <cell r="B733" t="str">
            <v>Mengueme</v>
          </cell>
          <cell r="C733" t="str">
            <v>CTR</v>
          </cell>
        </row>
        <row r="734">
          <cell r="A734" t="str">
            <v>CTR_367</v>
          </cell>
          <cell r="B734" t="str">
            <v>Ngoum-II-MTN</v>
          </cell>
          <cell r="C734" t="str">
            <v>CTR</v>
          </cell>
        </row>
        <row r="735">
          <cell r="A735" t="str">
            <v>EST_077</v>
          </cell>
          <cell r="B735" t="str">
            <v>Nguem-MTN</v>
          </cell>
          <cell r="C735" t="str">
            <v>EST</v>
          </cell>
        </row>
        <row r="736">
          <cell r="A736" t="str">
            <v>SUD_249</v>
          </cell>
          <cell r="B736" t="str">
            <v>Nyazanga</v>
          </cell>
          <cell r="C736" t="str">
            <v>SUD</v>
          </cell>
        </row>
        <row r="737">
          <cell r="A737" t="str">
            <v>OST_270</v>
          </cell>
          <cell r="B737" t="str">
            <v>Bfsam-Ndiandam-School</v>
          </cell>
          <cell r="C737" t="str">
            <v>OST</v>
          </cell>
        </row>
        <row r="738">
          <cell r="A738" t="str">
            <v>EXN_145</v>
          </cell>
          <cell r="B738" t="str">
            <v>Maroua-Pitouare-IHS</v>
          </cell>
          <cell r="C738" t="str">
            <v>EXN</v>
          </cell>
        </row>
        <row r="739">
          <cell r="A739" t="str">
            <v>LIT_388</v>
          </cell>
          <cell r="B739" t="str">
            <v>Sikoum-II</v>
          </cell>
          <cell r="C739" t="str">
            <v>LIT</v>
          </cell>
        </row>
        <row r="740">
          <cell r="A740" t="str">
            <v>CTR_906</v>
          </cell>
          <cell r="B740" t="str">
            <v>Obokoue-I</v>
          </cell>
          <cell r="C740" t="str">
            <v>CTR</v>
          </cell>
        </row>
        <row r="741">
          <cell r="A741" t="str">
            <v>NRO_098</v>
          </cell>
          <cell r="B741" t="str">
            <v>Djottin</v>
          </cell>
          <cell r="C741" t="str">
            <v>NRO</v>
          </cell>
        </row>
        <row r="742">
          <cell r="A742" t="str">
            <v>ADM_115</v>
          </cell>
          <cell r="B742" t="str">
            <v>Ngd-Aoudi-IHS</v>
          </cell>
          <cell r="C742" t="str">
            <v>ADM</v>
          </cell>
        </row>
        <row r="743">
          <cell r="A743" t="str">
            <v>EST_073</v>
          </cell>
          <cell r="B743" t="str">
            <v>Bonga</v>
          </cell>
          <cell r="C743" t="str">
            <v>EST</v>
          </cell>
        </row>
        <row r="744">
          <cell r="A744" t="str">
            <v>ADM_015</v>
          </cell>
          <cell r="B744" t="str">
            <v>Makor</v>
          </cell>
          <cell r="C744" t="str">
            <v>ADM</v>
          </cell>
        </row>
        <row r="745">
          <cell r="A745" t="str">
            <v>LIT_356</v>
          </cell>
          <cell r="B745" t="str">
            <v>Manengole</v>
          </cell>
          <cell r="C745" t="str">
            <v>LIT</v>
          </cell>
        </row>
        <row r="746">
          <cell r="A746" t="str">
            <v>CTR_278</v>
          </cell>
          <cell r="B746" t="str">
            <v>Ngoro</v>
          </cell>
          <cell r="C746" t="str">
            <v>CTR</v>
          </cell>
        </row>
        <row r="747">
          <cell r="A747" t="str">
            <v>CTR_353</v>
          </cell>
          <cell r="B747" t="str">
            <v>Nguinda</v>
          </cell>
          <cell r="C747" t="str">
            <v>CTR</v>
          </cell>
        </row>
        <row r="748">
          <cell r="A748" t="str">
            <v>NRO_110</v>
          </cell>
          <cell r="B748" t="str">
            <v>Oku-Marche</v>
          </cell>
          <cell r="C748" t="str">
            <v>NRO</v>
          </cell>
        </row>
        <row r="749">
          <cell r="A749" t="str">
            <v>SUO_070</v>
          </cell>
          <cell r="B749" t="str">
            <v>Yoke</v>
          </cell>
          <cell r="C749" t="str">
            <v>SUO</v>
          </cell>
        </row>
        <row r="750">
          <cell r="A750" t="str">
            <v>NRO_111</v>
          </cell>
          <cell r="B750" t="str">
            <v>Jikejem-II</v>
          </cell>
          <cell r="C750" t="str">
            <v>NRO</v>
          </cell>
        </row>
        <row r="751">
          <cell r="A751" t="str">
            <v>NRO_142</v>
          </cell>
          <cell r="B751" t="str">
            <v>Nkar-IHS</v>
          </cell>
          <cell r="C751" t="str">
            <v>NRO</v>
          </cell>
        </row>
        <row r="752">
          <cell r="A752" t="str">
            <v>OST_296</v>
          </cell>
          <cell r="B752" t="str">
            <v>Hopital-Mbouo</v>
          </cell>
          <cell r="C752" t="str">
            <v>OST</v>
          </cell>
        </row>
        <row r="753">
          <cell r="A753" t="str">
            <v>SUO_077</v>
          </cell>
          <cell r="B753" t="str">
            <v>Buea-David-Square</v>
          </cell>
          <cell r="C753" t="str">
            <v>SUO</v>
          </cell>
        </row>
        <row r="754">
          <cell r="A754" t="str">
            <v>OST_306</v>
          </cell>
          <cell r="B754" t="str">
            <v>BTS-Mobile-Tagidor-Hotel</v>
          </cell>
          <cell r="C754" t="str">
            <v>OST</v>
          </cell>
        </row>
        <row r="755">
          <cell r="A755" t="str">
            <v>CTR_674</v>
          </cell>
          <cell r="B755" t="str">
            <v>CTR_674_Z_Soa-University-Stadium</v>
          </cell>
          <cell r="C755" t="str">
            <v>CTR</v>
          </cell>
        </row>
        <row r="756">
          <cell r="A756" t="str">
            <v>SUO_054</v>
          </cell>
          <cell r="B756" t="str">
            <v>Kumba-Lutherian-Church-MTN</v>
          </cell>
          <cell r="C756" t="str">
            <v>SUO</v>
          </cell>
        </row>
        <row r="757">
          <cell r="A757" t="str">
            <v>SUO_082</v>
          </cell>
          <cell r="B757" t="str">
            <v>Limbe-Semme-Beach-MTN</v>
          </cell>
          <cell r="C757" t="str">
            <v>SUO</v>
          </cell>
        </row>
        <row r="758">
          <cell r="A758" t="str">
            <v>SUO_080</v>
          </cell>
          <cell r="B758" t="str">
            <v>Limbe-Sonara-MTN</v>
          </cell>
          <cell r="C758" t="str">
            <v>SUO</v>
          </cell>
        </row>
        <row r="759">
          <cell r="A759" t="str">
            <v>CTR_712</v>
          </cell>
          <cell r="B759" t="str">
            <v>CTR_712_Z_Nkolfoulou-CSD</v>
          </cell>
          <cell r="C759" t="str">
            <v>CTR</v>
          </cell>
        </row>
        <row r="760">
          <cell r="A760" t="str">
            <v>CTR_031</v>
          </cell>
          <cell r="B760" t="str">
            <v>CTR_031_Z_Soa</v>
          </cell>
          <cell r="C760" t="str">
            <v>CTR</v>
          </cell>
        </row>
        <row r="761">
          <cell r="A761" t="str">
            <v>CTR_313</v>
          </cell>
          <cell r="B761" t="str">
            <v>CTR_313_Z_Ebogo</v>
          </cell>
          <cell r="C761" t="str">
            <v>CTR</v>
          </cell>
        </row>
        <row r="762">
          <cell r="A762" t="str">
            <v>EXN_018</v>
          </cell>
          <cell r="B762" t="str">
            <v>Guidiguis</v>
          </cell>
          <cell r="C762" t="str">
            <v>EXN</v>
          </cell>
        </row>
        <row r="763">
          <cell r="A763" t="str">
            <v>NRO_136</v>
          </cell>
          <cell r="B763" t="str">
            <v>Ndop-Catholic-Church</v>
          </cell>
          <cell r="C763" t="str">
            <v>NRO</v>
          </cell>
        </row>
        <row r="764">
          <cell r="A764" t="str">
            <v>OST_291</v>
          </cell>
          <cell r="B764" t="str">
            <v>Bfsam-Tayim-II</v>
          </cell>
          <cell r="C764" t="str">
            <v>OST</v>
          </cell>
        </row>
        <row r="765">
          <cell r="A765" t="str">
            <v>CTR_392</v>
          </cell>
          <cell r="B765" t="str">
            <v>CTR_392_Z_Ebolowa-Ville</v>
          </cell>
          <cell r="C765" t="str">
            <v>CTR</v>
          </cell>
        </row>
        <row r="766">
          <cell r="A766" t="str">
            <v>SUO_078</v>
          </cell>
          <cell r="B766" t="str">
            <v>Limbe-Fini-Hotel</v>
          </cell>
          <cell r="C766" t="str">
            <v>SUO</v>
          </cell>
        </row>
        <row r="767">
          <cell r="A767" t="str">
            <v>EXN_170</v>
          </cell>
          <cell r="B767" t="str">
            <v>Maroua-Zokok-Laddeo-IHS</v>
          </cell>
          <cell r="C767" t="str">
            <v>EXN</v>
          </cell>
        </row>
        <row r="768">
          <cell r="A768" t="str">
            <v>ADM_143</v>
          </cell>
          <cell r="B768" t="str">
            <v>Bawa-IHS</v>
          </cell>
          <cell r="C768" t="str">
            <v>ADM</v>
          </cell>
        </row>
        <row r="769">
          <cell r="A769" t="str">
            <v>CTR_594</v>
          </cell>
          <cell r="B769" t="str">
            <v>CTR_594_Z_Melen-Baaba</v>
          </cell>
          <cell r="C769" t="str">
            <v>CTR</v>
          </cell>
        </row>
        <row r="770">
          <cell r="A770" t="str">
            <v>CTR_621</v>
          </cell>
          <cell r="B770" t="str">
            <v>CTR_621_Z_Nkolfoulou-II-IHS</v>
          </cell>
          <cell r="C770" t="str">
            <v>CTR</v>
          </cell>
        </row>
        <row r="771">
          <cell r="A771" t="str">
            <v>CTR_649</v>
          </cell>
          <cell r="B771" t="str">
            <v>CTR_649_Z_Soa-Town-IHS</v>
          </cell>
          <cell r="C771" t="str">
            <v>CTR</v>
          </cell>
        </row>
        <row r="772">
          <cell r="A772" t="str">
            <v>LIT_371</v>
          </cell>
          <cell r="B772" t="str">
            <v>LIT_371_Z_C-D-Palmiers-II</v>
          </cell>
          <cell r="C772" t="str">
            <v>LIT</v>
          </cell>
        </row>
        <row r="773">
          <cell r="A773" t="str">
            <v>LIT_378</v>
          </cell>
          <cell r="B773" t="str">
            <v>LIT_378_Z_Bonewonda-II</v>
          </cell>
          <cell r="C773" t="str">
            <v>LIT</v>
          </cell>
        </row>
        <row r="774">
          <cell r="A774" t="str">
            <v>LIT_372</v>
          </cell>
          <cell r="B774" t="str">
            <v>LIT_372_Z_Ndogbat</v>
          </cell>
          <cell r="C774" t="str">
            <v>LIT</v>
          </cell>
        </row>
        <row r="775">
          <cell r="A775" t="str">
            <v>LIT_404</v>
          </cell>
          <cell r="B775" t="str">
            <v>NR-Cite</v>
          </cell>
          <cell r="C775" t="str">
            <v>LIT</v>
          </cell>
        </row>
        <row r="776">
          <cell r="A776" t="str">
            <v>LIT_405</v>
          </cell>
          <cell r="B776" t="str">
            <v>LIT_405_Z_Bepanda-Omnisport</v>
          </cell>
          <cell r="C776" t="str">
            <v>LIT</v>
          </cell>
        </row>
        <row r="777">
          <cell r="A777" t="str">
            <v>CTR_397</v>
          </cell>
          <cell r="B777" t="str">
            <v>CTR_397_Z_Bafia-Dang</v>
          </cell>
          <cell r="C777" t="str">
            <v>CTR</v>
          </cell>
        </row>
        <row r="778">
          <cell r="A778" t="str">
            <v>EST_154</v>
          </cell>
          <cell r="B778" t="str">
            <v>Borongo-IHS</v>
          </cell>
          <cell r="C778" t="str">
            <v>EST</v>
          </cell>
        </row>
        <row r="779">
          <cell r="A779" t="str">
            <v>EST_080</v>
          </cell>
          <cell r="B779" t="str">
            <v>EST_080_Z_Garoua-Boulai-Frontiere</v>
          </cell>
          <cell r="C779" t="str">
            <v>EST</v>
          </cell>
        </row>
        <row r="780">
          <cell r="A780" t="str">
            <v>NRD_143</v>
          </cell>
          <cell r="B780" t="str">
            <v>Garoua-Stade</v>
          </cell>
          <cell r="C780" t="str">
            <v>NRD</v>
          </cell>
        </row>
        <row r="781">
          <cell r="A781" t="str">
            <v>NRD_147</v>
          </cell>
          <cell r="B781" t="str">
            <v>Nassarao-II</v>
          </cell>
          <cell r="C781" t="str">
            <v>NRD</v>
          </cell>
        </row>
        <row r="782">
          <cell r="A782" t="str">
            <v>EXN_184</v>
          </cell>
          <cell r="B782" t="str">
            <v>Maroua-Ouro-Bah-II-IHS</v>
          </cell>
          <cell r="C782" t="str">
            <v>EXN</v>
          </cell>
        </row>
        <row r="783">
          <cell r="A783" t="str">
            <v>SUD_257</v>
          </cell>
          <cell r="B783" t="str">
            <v>Memve-ele-CAMTEL</v>
          </cell>
          <cell r="C783" t="str">
            <v>SUD</v>
          </cell>
        </row>
        <row r="784">
          <cell r="A784" t="str">
            <v>ADM_183</v>
          </cell>
          <cell r="B784" t="str">
            <v>Bawa</v>
          </cell>
          <cell r="C784" t="str">
            <v>ADM</v>
          </cell>
        </row>
        <row r="785">
          <cell r="A785" t="str">
            <v>CTR_675</v>
          </cell>
          <cell r="B785" t="str">
            <v>CTR_675_Z_Tsinga-Village2</v>
          </cell>
          <cell r="C785" t="str">
            <v>CTR</v>
          </cell>
        </row>
        <row r="786">
          <cell r="A786" t="str">
            <v>CTR_714</v>
          </cell>
          <cell r="B786" t="str">
            <v>CTR_714_Z_SOA-Vallee</v>
          </cell>
          <cell r="C786" t="str">
            <v>CTR</v>
          </cell>
        </row>
        <row r="787">
          <cell r="A787" t="str">
            <v>CTR_755</v>
          </cell>
          <cell r="B787" t="str">
            <v>CTR_755_Z_Ba-aba</v>
          </cell>
          <cell r="C787" t="str">
            <v>CTR</v>
          </cell>
        </row>
        <row r="788">
          <cell r="A788" t="str">
            <v>LIT_406</v>
          </cell>
          <cell r="B788" t="str">
            <v>LIT_406_Z_Ndokoti-Brasseries</v>
          </cell>
          <cell r="C788" t="str">
            <v>LIT</v>
          </cell>
        </row>
        <row r="789">
          <cell r="A789" t="str">
            <v>LIT_396</v>
          </cell>
          <cell r="B789" t="str">
            <v>LIT_396_Z_Bonateki-MRS</v>
          </cell>
          <cell r="C789" t="str">
            <v>LIT</v>
          </cell>
        </row>
        <row r="790">
          <cell r="A790" t="str">
            <v>LIT_159</v>
          </cell>
          <cell r="B790" t="str">
            <v>LIT_159_Z_Ndoghem-PK12-IHS</v>
          </cell>
          <cell r="C790" t="str">
            <v>LIT</v>
          </cell>
        </row>
        <row r="791">
          <cell r="A791" t="str">
            <v>ADM_005</v>
          </cell>
          <cell r="B791" t="str">
            <v>Touboro</v>
          </cell>
          <cell r="C791" t="str">
            <v>ADM</v>
          </cell>
        </row>
        <row r="792">
          <cell r="A792" t="str">
            <v>ADM_182</v>
          </cell>
          <cell r="B792" t="str">
            <v>Toumbouroum</v>
          </cell>
          <cell r="C792" t="str">
            <v>ADM</v>
          </cell>
        </row>
        <row r="793">
          <cell r="A793" t="str">
            <v>NRO_137</v>
          </cell>
          <cell r="B793" t="str">
            <v>Ndop-Kake-Hill</v>
          </cell>
          <cell r="C793" t="str">
            <v>NRO</v>
          </cell>
        </row>
        <row r="794">
          <cell r="A794" t="str">
            <v>NRO_138</v>
          </cell>
          <cell r="B794" t="str">
            <v>Jakiri-Church-IHS</v>
          </cell>
          <cell r="C794" t="str">
            <v>NRO</v>
          </cell>
        </row>
        <row r="795">
          <cell r="A795" t="str">
            <v>OST_007</v>
          </cell>
          <cell r="B795" t="str">
            <v>Bana</v>
          </cell>
          <cell r="C795" t="str">
            <v>OST</v>
          </cell>
        </row>
        <row r="796">
          <cell r="A796" t="str">
            <v>EXN_197</v>
          </cell>
          <cell r="B796" t="str">
            <v>Doualare-II</v>
          </cell>
          <cell r="C796" t="str">
            <v>EXN</v>
          </cell>
        </row>
        <row r="797">
          <cell r="A797" t="str">
            <v>SUO_065</v>
          </cell>
          <cell r="B797" t="str">
            <v>Limbe-Federal-Qter</v>
          </cell>
          <cell r="C797" t="str">
            <v>SUO</v>
          </cell>
        </row>
        <row r="798">
          <cell r="A798" t="str">
            <v>CTR_393</v>
          </cell>
          <cell r="B798" t="str">
            <v>CTR_393_Z_Mbalmayo-Haoussa</v>
          </cell>
          <cell r="C798" t="str">
            <v>CTR</v>
          </cell>
        </row>
        <row r="799">
          <cell r="A799" t="str">
            <v>CTR_879</v>
          </cell>
          <cell r="B799" t="str">
            <v>CTR_879_Z_Baaba-II</v>
          </cell>
          <cell r="C799" t="str">
            <v>CTR</v>
          </cell>
        </row>
        <row r="800">
          <cell r="A800" t="str">
            <v>EXN_074</v>
          </cell>
          <cell r="B800" t="str">
            <v>Dziguilao</v>
          </cell>
          <cell r="C800" t="str">
            <v>EXN</v>
          </cell>
        </row>
        <row r="801">
          <cell r="A801" t="str">
            <v>LIT_154</v>
          </cell>
          <cell r="B801" t="str">
            <v>LIT_154_Z_Bonamoussongo-IHS</v>
          </cell>
          <cell r="C801" t="str">
            <v>LIT</v>
          </cell>
        </row>
        <row r="802">
          <cell r="A802" t="str">
            <v>LIT_161</v>
          </cell>
          <cell r="B802" t="str">
            <v>LIT_161_Z_Cite-Sic-II</v>
          </cell>
          <cell r="C802" t="str">
            <v>LIT</v>
          </cell>
        </row>
        <row r="803">
          <cell r="A803" t="str">
            <v>LIT_168</v>
          </cell>
          <cell r="B803" t="str">
            <v>LIT_168_Z_C-D-Palmiers-III</v>
          </cell>
          <cell r="C803" t="str">
            <v>LIT</v>
          </cell>
        </row>
        <row r="804">
          <cell r="A804" t="str">
            <v>EXN_196</v>
          </cell>
          <cell r="B804" t="str">
            <v>Maroua-Diguirwo-II</v>
          </cell>
          <cell r="C804" t="str">
            <v>EXN</v>
          </cell>
        </row>
        <row r="805">
          <cell r="A805" t="str">
            <v>OST_012</v>
          </cell>
          <cell r="B805" t="str">
            <v>Bangangte</v>
          </cell>
          <cell r="C805" t="str">
            <v>OST</v>
          </cell>
        </row>
        <row r="806">
          <cell r="A806" t="str">
            <v>EST_082</v>
          </cell>
          <cell r="B806" t="str">
            <v>Bagofit</v>
          </cell>
          <cell r="C806" t="str">
            <v>EST</v>
          </cell>
        </row>
        <row r="807">
          <cell r="A807" t="str">
            <v>OST_010</v>
          </cell>
          <cell r="B807" t="str">
            <v>Bantoum</v>
          </cell>
          <cell r="C807" t="str">
            <v>OST</v>
          </cell>
        </row>
        <row r="808">
          <cell r="A808" t="str">
            <v>ADM_022</v>
          </cell>
          <cell r="B808" t="str">
            <v>Djohong</v>
          </cell>
          <cell r="C808" t="str">
            <v>ADM</v>
          </cell>
        </row>
        <row r="809">
          <cell r="A809" t="str">
            <v>CTR_385</v>
          </cell>
          <cell r="B809" t="str">
            <v>Mbeng</v>
          </cell>
          <cell r="C809" t="str">
            <v>CTR</v>
          </cell>
        </row>
        <row r="810">
          <cell r="A810" t="str">
            <v>ADM_023</v>
          </cell>
          <cell r="B810" t="str">
            <v>Ngam</v>
          </cell>
          <cell r="C810" t="str">
            <v>ADM</v>
          </cell>
        </row>
        <row r="811">
          <cell r="A811" t="str">
            <v>LIT_368</v>
          </cell>
          <cell r="B811" t="str">
            <v>LIT_368_Z_Oyack-IHS</v>
          </cell>
          <cell r="C811" t="str">
            <v>LIT</v>
          </cell>
        </row>
        <row r="812">
          <cell r="A812" t="str">
            <v>LIT_374</v>
          </cell>
          <cell r="B812" t="str">
            <v>LIT_374_Z_Song-Kot-IHS</v>
          </cell>
          <cell r="C812" t="str">
            <v>LIT</v>
          </cell>
        </row>
        <row r="813">
          <cell r="A813" t="str">
            <v>NRD_057</v>
          </cell>
          <cell r="B813" t="str">
            <v>Dourbeye</v>
          </cell>
          <cell r="C813" t="str">
            <v>NRD</v>
          </cell>
        </row>
        <row r="814">
          <cell r="A814" t="str">
            <v>SUD_255</v>
          </cell>
          <cell r="B814" t="str">
            <v>Ke-Eke-MTN</v>
          </cell>
          <cell r="C814" t="str">
            <v>SUD</v>
          </cell>
        </row>
        <row r="815">
          <cell r="A815" t="str">
            <v>ADM_158</v>
          </cell>
          <cell r="B815" t="str">
            <v>Ngd-Baladji-II-IHS</v>
          </cell>
          <cell r="C815" t="str">
            <v>ADM</v>
          </cell>
        </row>
        <row r="816">
          <cell r="A816" t="str">
            <v>ADM_060</v>
          </cell>
          <cell r="B816" t="str">
            <v>Martap</v>
          </cell>
          <cell r="C816" t="str">
            <v>ADM</v>
          </cell>
        </row>
        <row r="817">
          <cell r="A817" t="str">
            <v>ADM_037</v>
          </cell>
          <cell r="B817" t="str">
            <v>Ngaoui</v>
          </cell>
          <cell r="C817" t="str">
            <v>ADM</v>
          </cell>
        </row>
        <row r="818">
          <cell r="A818" t="str">
            <v>LIT_349</v>
          </cell>
          <cell r="B818" t="str">
            <v>Nyanon</v>
          </cell>
          <cell r="C818" t="str">
            <v>LIT</v>
          </cell>
        </row>
        <row r="819">
          <cell r="A819" t="str">
            <v>LIT_432</v>
          </cell>
          <cell r="B819" t="str">
            <v>LIT_432_Z_Ndogbong-Guinness</v>
          </cell>
          <cell r="C819" t="str">
            <v>LIT</v>
          </cell>
        </row>
        <row r="820">
          <cell r="A820" t="str">
            <v>LIT_442</v>
          </cell>
          <cell r="B820" t="str">
            <v>LIT_442_Z_Cite-de-la-Paix</v>
          </cell>
          <cell r="C820" t="str">
            <v>LIT</v>
          </cell>
        </row>
        <row r="821">
          <cell r="A821" t="str">
            <v>OST_011</v>
          </cell>
          <cell r="B821" t="str">
            <v>Dschang</v>
          </cell>
          <cell r="C821" t="str">
            <v>OST</v>
          </cell>
        </row>
        <row r="822">
          <cell r="A822" t="str">
            <v>SUO_009</v>
          </cell>
          <cell r="B822" t="str">
            <v>Mamfe</v>
          </cell>
          <cell r="C822" t="str">
            <v>SUO</v>
          </cell>
        </row>
        <row r="823">
          <cell r="A823" t="str">
            <v>NRD_146</v>
          </cell>
          <cell r="B823" t="str">
            <v>Garoua-Ouro-Lawan-II</v>
          </cell>
          <cell r="C823" t="str">
            <v>NRD</v>
          </cell>
        </row>
        <row r="824">
          <cell r="A824" t="str">
            <v>NRD_158</v>
          </cell>
          <cell r="B824" t="str">
            <v>Garoua-Ngalbidje-II</v>
          </cell>
          <cell r="C824" t="str">
            <v>NRD</v>
          </cell>
        </row>
        <row r="825">
          <cell r="A825" t="str">
            <v>ADM_063</v>
          </cell>
          <cell r="B825" t="str">
            <v>Febadi-MTN</v>
          </cell>
          <cell r="C825" t="str">
            <v>ADM</v>
          </cell>
        </row>
        <row r="826">
          <cell r="A826" t="str">
            <v>NRD_141</v>
          </cell>
          <cell r="B826" t="str">
            <v>Garoua-Kolbives-II</v>
          </cell>
          <cell r="C826" t="str">
            <v>NRD</v>
          </cell>
        </row>
        <row r="827">
          <cell r="A827" t="str">
            <v>OST_103</v>
          </cell>
          <cell r="B827" t="str">
            <v>Kekem</v>
          </cell>
          <cell r="C827" t="str">
            <v>OST</v>
          </cell>
        </row>
        <row r="828">
          <cell r="A828" t="str">
            <v>ADM_166</v>
          </cell>
          <cell r="B828" t="str">
            <v>Ngd-Mbiassoro</v>
          </cell>
          <cell r="C828" t="str">
            <v>ADM</v>
          </cell>
        </row>
        <row r="829">
          <cell r="A829" t="str">
            <v>ADM_062</v>
          </cell>
          <cell r="B829" t="str">
            <v>Meidougou-MTN</v>
          </cell>
          <cell r="C829" t="str">
            <v>ADM</v>
          </cell>
        </row>
        <row r="830">
          <cell r="A830" t="str">
            <v>SUD_256</v>
          </cell>
          <cell r="B830" t="str">
            <v>Melane</v>
          </cell>
          <cell r="C830" t="str">
            <v>SUD</v>
          </cell>
        </row>
        <row r="831">
          <cell r="A831" t="str">
            <v>SUO_085</v>
          </cell>
          <cell r="B831" t="str">
            <v>Ngongo-MTN</v>
          </cell>
          <cell r="C831" t="str">
            <v>SUO</v>
          </cell>
        </row>
        <row r="832">
          <cell r="A832" t="str">
            <v>CTR_379</v>
          </cell>
          <cell r="B832" t="str">
            <v>CTR_379_Z_Ngoulmekong-Nord</v>
          </cell>
          <cell r="C832" t="str">
            <v>CTR</v>
          </cell>
        </row>
        <row r="833">
          <cell r="A833" t="str">
            <v>SUD_252</v>
          </cell>
          <cell r="B833" t="str">
            <v>Djoum-CAMINEX</v>
          </cell>
          <cell r="C833" t="str">
            <v>SUD</v>
          </cell>
        </row>
        <row r="834">
          <cell r="A834" t="str">
            <v>ADM_067</v>
          </cell>
          <cell r="B834" t="str">
            <v>Doualayel-MTN</v>
          </cell>
          <cell r="C834" t="str">
            <v>ADM</v>
          </cell>
        </row>
        <row r="835">
          <cell r="A835" t="str">
            <v>SUO_015</v>
          </cell>
          <cell r="B835" t="str">
            <v>Ekok</v>
          </cell>
          <cell r="C835" t="str">
            <v>SUO</v>
          </cell>
        </row>
        <row r="836">
          <cell r="A836" t="str">
            <v>CTR_407</v>
          </cell>
          <cell r="B836" t="str">
            <v>Meba-CAMTEL</v>
          </cell>
          <cell r="C836" t="str">
            <v>CTR</v>
          </cell>
        </row>
        <row r="837">
          <cell r="A837" t="str">
            <v>CTR_434</v>
          </cell>
          <cell r="B837" t="str">
            <v>Mekin-CAMTEL</v>
          </cell>
          <cell r="C837" t="str">
            <v>CTR</v>
          </cell>
        </row>
        <row r="838">
          <cell r="A838" t="str">
            <v>CTR_473</v>
          </cell>
          <cell r="B838" t="str">
            <v>CTR_473_Z_Fougerole-MTN-IHS</v>
          </cell>
          <cell r="C838" t="str">
            <v>CTR</v>
          </cell>
        </row>
        <row r="839">
          <cell r="A839" t="str">
            <v>LIT_443</v>
          </cell>
          <cell r="B839" t="str">
            <v>LIT_443_Z_PK8-Essiac</v>
          </cell>
          <cell r="C839" t="str">
            <v>LIT</v>
          </cell>
        </row>
        <row r="840">
          <cell r="A840" t="str">
            <v>SUO_016</v>
          </cell>
          <cell r="B840" t="str">
            <v>Eyumojock</v>
          </cell>
          <cell r="C840" t="str">
            <v>SUO</v>
          </cell>
        </row>
        <row r="841">
          <cell r="A841" t="str">
            <v>SUO_087</v>
          </cell>
          <cell r="B841" t="str">
            <v>Ekona-MTN</v>
          </cell>
          <cell r="C841" t="str">
            <v>SUO</v>
          </cell>
        </row>
        <row r="842">
          <cell r="A842" t="str">
            <v>OST_013</v>
          </cell>
          <cell r="B842" t="str">
            <v>Yenon</v>
          </cell>
          <cell r="C842" t="str">
            <v>OST</v>
          </cell>
        </row>
        <row r="843">
          <cell r="A843" t="str">
            <v>ADM_064</v>
          </cell>
          <cell r="B843" t="str">
            <v>Koba-MTN</v>
          </cell>
          <cell r="C843" t="str">
            <v>ADM</v>
          </cell>
        </row>
        <row r="844">
          <cell r="A844" t="str">
            <v>OST_015</v>
          </cell>
          <cell r="B844" t="str">
            <v>Bafang</v>
          </cell>
          <cell r="C844" t="str">
            <v>OST</v>
          </cell>
        </row>
        <row r="845">
          <cell r="A845" t="str">
            <v>CTR_671</v>
          </cell>
          <cell r="B845" t="str">
            <v>CTR_671_Z_Nkolfoulou-I</v>
          </cell>
          <cell r="C845" t="str">
            <v>CTR</v>
          </cell>
        </row>
        <row r="846">
          <cell r="A846" t="str">
            <v>CTR_394</v>
          </cell>
          <cell r="B846" t="str">
            <v>Ambam</v>
          </cell>
          <cell r="C846" t="str">
            <v>CTR</v>
          </cell>
        </row>
        <row r="847">
          <cell r="A847" t="str">
            <v>NRO_015</v>
          </cell>
          <cell r="B847" t="str">
            <v>Fundong</v>
          </cell>
          <cell r="C847" t="str">
            <v>NRO</v>
          </cell>
        </row>
        <row r="848">
          <cell r="A848" t="str">
            <v>OST_020</v>
          </cell>
          <cell r="B848" t="str">
            <v>Dschang-II</v>
          </cell>
          <cell r="C848" t="str">
            <v>OST</v>
          </cell>
        </row>
        <row r="849">
          <cell r="A849" t="str">
            <v>EST_153</v>
          </cell>
          <cell r="B849" t="str">
            <v>Wasse</v>
          </cell>
          <cell r="C849" t="str">
            <v>EST</v>
          </cell>
        </row>
        <row r="850">
          <cell r="A850" t="str">
            <v>NRD_186</v>
          </cell>
          <cell r="B850" t="str">
            <v>Garoua-Bockle-II</v>
          </cell>
          <cell r="C850" t="str">
            <v>NRD</v>
          </cell>
        </row>
        <row r="851">
          <cell r="A851" t="str">
            <v>EXN_217</v>
          </cell>
          <cell r="B851" t="str">
            <v>Douggoy-Lopere-II</v>
          </cell>
          <cell r="C851" t="str">
            <v>EXN</v>
          </cell>
        </row>
        <row r="852">
          <cell r="A852" t="str">
            <v>EXN_086</v>
          </cell>
          <cell r="B852" t="str">
            <v>Maroua-Titouare-II</v>
          </cell>
          <cell r="C852" t="str">
            <v>EXN</v>
          </cell>
        </row>
        <row r="853">
          <cell r="A853" t="str">
            <v>SUD_222</v>
          </cell>
          <cell r="B853" t="str">
            <v>Mbalam</v>
          </cell>
          <cell r="C853" t="str">
            <v>SUD</v>
          </cell>
        </row>
        <row r="854">
          <cell r="A854" t="str">
            <v>CTR_406</v>
          </cell>
          <cell r="B854" t="str">
            <v>Mbimbim-MTN</v>
          </cell>
          <cell r="C854" t="str">
            <v>CTR</v>
          </cell>
        </row>
        <row r="855">
          <cell r="A855" t="str">
            <v>ADM_165</v>
          </cell>
          <cell r="B855" t="str">
            <v>Ngd-Balam</v>
          </cell>
          <cell r="C855" t="str">
            <v>ADM</v>
          </cell>
        </row>
        <row r="856">
          <cell r="A856" t="str">
            <v>LIT_459</v>
          </cell>
          <cell r="B856" t="str">
            <v>LIT_459_Z_Bep-An-2000</v>
          </cell>
          <cell r="C856" t="str">
            <v>LIT</v>
          </cell>
        </row>
        <row r="857">
          <cell r="A857" t="str">
            <v>SUO_030</v>
          </cell>
          <cell r="B857" t="str">
            <v>Bachuo-Ntai</v>
          </cell>
          <cell r="C857" t="str">
            <v>SUO</v>
          </cell>
        </row>
        <row r="858">
          <cell r="A858" t="str">
            <v>CTR_405</v>
          </cell>
          <cell r="B858" t="str">
            <v>Ossombe-MTN</v>
          </cell>
          <cell r="C858" t="str">
            <v>CTR</v>
          </cell>
        </row>
        <row r="859">
          <cell r="A859" t="str">
            <v>OST_029</v>
          </cell>
          <cell r="B859" t="str">
            <v>Meguia</v>
          </cell>
          <cell r="C859" t="str">
            <v>OST</v>
          </cell>
        </row>
        <row r="860">
          <cell r="A860" t="str">
            <v>NRO_010</v>
          </cell>
          <cell r="B860" t="str">
            <v>Batibo</v>
          </cell>
          <cell r="C860" t="str">
            <v>NRO</v>
          </cell>
        </row>
        <row r="861">
          <cell r="A861" t="str">
            <v>LIT_450</v>
          </cell>
          <cell r="B861" t="str">
            <v>LIT_450_Z_Quartier-Gentil</v>
          </cell>
          <cell r="C861" t="str">
            <v>LIT</v>
          </cell>
        </row>
        <row r="862">
          <cell r="A862" t="str">
            <v>LIT_445</v>
          </cell>
          <cell r="B862" t="str">
            <v>LIT_445_Z_Nyalla-Crf-Mpome</v>
          </cell>
          <cell r="C862" t="str">
            <v>LIT</v>
          </cell>
        </row>
        <row r="863">
          <cell r="A863" t="str">
            <v>LIT_524</v>
          </cell>
          <cell r="B863" t="str">
            <v>LIT_524_Z_Bep-Safari</v>
          </cell>
          <cell r="C863" t="str">
            <v>LIT</v>
          </cell>
        </row>
        <row r="864">
          <cell r="A864" t="str">
            <v>LIT_739</v>
          </cell>
          <cell r="B864" t="str">
            <v>LIT_739_Z_SCDP-New</v>
          </cell>
          <cell r="C864" t="str">
            <v>LIT</v>
          </cell>
        </row>
        <row r="865">
          <cell r="A865" t="str">
            <v>NRD_189</v>
          </cell>
          <cell r="B865" t="str">
            <v>Hopital-General-Garoua</v>
          </cell>
          <cell r="C865" t="str">
            <v>NRD</v>
          </cell>
        </row>
        <row r="866">
          <cell r="A866" t="str">
            <v>EXN_212</v>
          </cell>
          <cell r="B866" t="str">
            <v>Maroua-Douggoy-II</v>
          </cell>
          <cell r="C866" t="str">
            <v>EXN</v>
          </cell>
        </row>
        <row r="867">
          <cell r="A867" t="str">
            <v>NRD_069</v>
          </cell>
          <cell r="B867" t="str">
            <v>Djabi-IHS</v>
          </cell>
          <cell r="C867" t="str">
            <v>NRD</v>
          </cell>
        </row>
        <row r="868">
          <cell r="A868" t="str">
            <v>LIT_576</v>
          </cell>
          <cell r="B868" t="str">
            <v>LIT_576_Z_Mak-Universite-II-IHS</v>
          </cell>
          <cell r="C868" t="str">
            <v>LIT</v>
          </cell>
        </row>
        <row r="869">
          <cell r="A869" t="str">
            <v>LIT_609</v>
          </cell>
          <cell r="B869" t="str">
            <v>LIT_609_Z_Agape</v>
          </cell>
          <cell r="C869" t="str">
            <v>LIT</v>
          </cell>
        </row>
        <row r="870">
          <cell r="A870" t="str">
            <v>LIT_619</v>
          </cell>
          <cell r="B870" t="str">
            <v>LIT_619_Z_Ndogbong-Hotel-Pacifique</v>
          </cell>
          <cell r="C870" t="str">
            <v>LIT</v>
          </cell>
        </row>
        <row r="871">
          <cell r="A871" t="str">
            <v>OST_035</v>
          </cell>
          <cell r="B871" t="str">
            <v>Baham</v>
          </cell>
          <cell r="C871" t="str">
            <v>OST</v>
          </cell>
        </row>
        <row r="872">
          <cell r="A872" t="str">
            <v>SUO_086</v>
          </cell>
          <cell r="B872" t="str">
            <v>Bombe-Bakundu-MTN</v>
          </cell>
          <cell r="C872" t="str">
            <v>SUO</v>
          </cell>
        </row>
        <row r="873">
          <cell r="A873" t="str">
            <v>OST_037</v>
          </cell>
          <cell r="B873" t="str">
            <v>Bazou</v>
          </cell>
          <cell r="C873" t="str">
            <v>OST</v>
          </cell>
        </row>
        <row r="874">
          <cell r="A874" t="str">
            <v>OST_074</v>
          </cell>
          <cell r="B874" t="str">
            <v>Dschang-Meka</v>
          </cell>
          <cell r="C874" t="str">
            <v>OST</v>
          </cell>
        </row>
        <row r="875">
          <cell r="A875" t="str">
            <v>SUD_262</v>
          </cell>
          <cell r="B875" t="str">
            <v>SUD_262_Z_Ebolowa-NewBell</v>
          </cell>
          <cell r="C875" t="str">
            <v>SUD</v>
          </cell>
        </row>
        <row r="876">
          <cell r="A876" t="str">
            <v>SUD_263</v>
          </cell>
          <cell r="B876" t="str">
            <v>SUD_263_Z_Ebolowa-Si-MTN</v>
          </cell>
          <cell r="C876" t="str">
            <v>SUD</v>
          </cell>
        </row>
        <row r="877">
          <cell r="A877" t="str">
            <v>NRD_166</v>
          </cell>
          <cell r="B877" t="str">
            <v>Sanguere-Paul-MTN</v>
          </cell>
          <cell r="C877" t="str">
            <v>NRD</v>
          </cell>
        </row>
        <row r="878">
          <cell r="A878" t="str">
            <v>CTR_097</v>
          </cell>
          <cell r="B878" t="str">
            <v>Mambine</v>
          </cell>
          <cell r="C878" t="str">
            <v>CTR</v>
          </cell>
        </row>
        <row r="879">
          <cell r="A879" t="str">
            <v>OST_048</v>
          </cell>
          <cell r="B879" t="str">
            <v>Bambit-MTN</v>
          </cell>
          <cell r="C879" t="str">
            <v>OST</v>
          </cell>
        </row>
        <row r="880">
          <cell r="A880" t="str">
            <v>NRD_174</v>
          </cell>
          <cell r="B880" t="str">
            <v>Stade-omnisport-Roumde-Adja</v>
          </cell>
          <cell r="C880" t="str">
            <v>NRD</v>
          </cell>
        </row>
        <row r="881">
          <cell r="A881" t="str">
            <v>ADM_167</v>
          </cell>
          <cell r="B881" t="str">
            <v>Ngd-Maraba-MTN</v>
          </cell>
          <cell r="C881" t="str">
            <v>ADM</v>
          </cell>
        </row>
        <row r="882">
          <cell r="A882" t="str">
            <v>LIT_647</v>
          </cell>
          <cell r="B882" t="str">
            <v>LIT_647_Z_PK5-Auberge</v>
          </cell>
          <cell r="C882" t="str">
            <v>LIT</v>
          </cell>
        </row>
        <row r="883">
          <cell r="A883" t="str">
            <v>EXN_235</v>
          </cell>
          <cell r="B883" t="str">
            <v>Korek-Djarengol-II</v>
          </cell>
          <cell r="C883" t="str">
            <v>EXN</v>
          </cell>
        </row>
        <row r="884">
          <cell r="A884" t="str">
            <v>NRD_190</v>
          </cell>
          <cell r="B884" t="str">
            <v>Garoua-Military</v>
          </cell>
          <cell r="C884" t="str">
            <v>NRD</v>
          </cell>
        </row>
        <row r="885">
          <cell r="A885" t="str">
            <v>NRD_212</v>
          </cell>
          <cell r="B885" t="str">
            <v>URH_LOUMBOU</v>
          </cell>
          <cell r="C885" t="str">
            <v>NRD</v>
          </cell>
        </row>
        <row r="886">
          <cell r="A886" t="str">
            <v>EXN_237</v>
          </cell>
          <cell r="B886" t="str">
            <v>Maroua-Boulore</v>
          </cell>
          <cell r="C886" t="str">
            <v>EXN</v>
          </cell>
        </row>
        <row r="887">
          <cell r="A887" t="str">
            <v>EXN_088</v>
          </cell>
          <cell r="B887" t="str">
            <v>Maroua-Diarenga</v>
          </cell>
          <cell r="C887" t="str">
            <v>EXN</v>
          </cell>
        </row>
        <row r="888">
          <cell r="A888" t="str">
            <v>EXN_241</v>
          </cell>
          <cell r="B888" t="str">
            <v>Maroua-Domayo-IHS</v>
          </cell>
          <cell r="C888" t="str">
            <v>EXN</v>
          </cell>
        </row>
        <row r="889">
          <cell r="A889" t="str">
            <v>EXN_087</v>
          </cell>
          <cell r="B889" t="str">
            <v>Maroua-Massalare</v>
          </cell>
          <cell r="C889" t="str">
            <v>EXN</v>
          </cell>
        </row>
        <row r="890">
          <cell r="A890" t="str">
            <v>EXN_092</v>
          </cell>
          <cell r="B890" t="str">
            <v>Maroua-Ouro-Tchede</v>
          </cell>
          <cell r="C890" t="str">
            <v>EXN</v>
          </cell>
        </row>
        <row r="891">
          <cell r="A891" t="str">
            <v>SUD_258</v>
          </cell>
          <cell r="B891" t="str">
            <v>SUD_258_Z_Sangmelima-Akon-MTN</v>
          </cell>
          <cell r="C891" t="str">
            <v>SUD</v>
          </cell>
        </row>
        <row r="892">
          <cell r="A892" t="str">
            <v>SUD_260</v>
          </cell>
          <cell r="B892" t="str">
            <v>SUD_260_Z_Sangmelima-Chateau</v>
          </cell>
          <cell r="C892" t="str">
            <v>SUD</v>
          </cell>
        </row>
        <row r="893">
          <cell r="A893" t="str">
            <v>LIT_649</v>
          </cell>
          <cell r="B893" t="str">
            <v>LIT_649_Z_Bep-Cafrad</v>
          </cell>
          <cell r="C893" t="str">
            <v>LIT</v>
          </cell>
        </row>
        <row r="894">
          <cell r="A894" t="str">
            <v>SUO_088</v>
          </cell>
          <cell r="B894" t="str">
            <v>Kumbe-MTN</v>
          </cell>
          <cell r="C894" t="str">
            <v>SUO</v>
          </cell>
        </row>
        <row r="895">
          <cell r="A895" t="str">
            <v>EXN_090</v>
          </cell>
          <cell r="B895" t="str">
            <v>Maroua-Djoudandou</v>
          </cell>
          <cell r="C895" t="str">
            <v>EXN</v>
          </cell>
        </row>
        <row r="896">
          <cell r="A896" t="str">
            <v>CTR_837</v>
          </cell>
          <cell r="B896" t="str">
            <v>CTR_837_Z_Nkolfoulou-ENIA-MTN</v>
          </cell>
          <cell r="C896" t="str">
            <v>CTR</v>
          </cell>
        </row>
        <row r="897">
          <cell r="A897" t="str">
            <v>EXN_095</v>
          </cell>
          <cell r="B897" t="str">
            <v>Kaele-Guiedame</v>
          </cell>
          <cell r="C897" t="str">
            <v>EXN</v>
          </cell>
        </row>
        <row r="898">
          <cell r="A898" t="str">
            <v>CTR_689</v>
          </cell>
          <cell r="B898" t="str">
            <v>Minisite-SOA</v>
          </cell>
          <cell r="C898" t="str">
            <v>CTR</v>
          </cell>
        </row>
        <row r="899">
          <cell r="A899" t="str">
            <v>EXN_023</v>
          </cell>
          <cell r="B899" t="str">
            <v>Meri</v>
          </cell>
          <cell r="C899" t="str">
            <v>EXN</v>
          </cell>
        </row>
        <row r="900">
          <cell r="A900" t="str">
            <v>OST_059</v>
          </cell>
          <cell r="B900" t="str">
            <v>Fokoue</v>
          </cell>
          <cell r="C900" t="str">
            <v>OST</v>
          </cell>
        </row>
        <row r="901">
          <cell r="A901" t="str">
            <v>OST_034</v>
          </cell>
          <cell r="B901" t="str">
            <v>Batie</v>
          </cell>
          <cell r="C901" t="str">
            <v>OST</v>
          </cell>
        </row>
        <row r="902">
          <cell r="A902" t="str">
            <v>OST_036</v>
          </cell>
          <cell r="B902" t="str">
            <v>Bana-Centre</v>
          </cell>
          <cell r="C902" t="str">
            <v>OST</v>
          </cell>
        </row>
        <row r="903">
          <cell r="A903" t="str">
            <v>SUD_264</v>
          </cell>
          <cell r="B903" t="str">
            <v>SUD_264_Z_Ebolowa-Angale</v>
          </cell>
          <cell r="C903" t="str">
            <v>SUD</v>
          </cell>
        </row>
        <row r="904">
          <cell r="A904" t="str">
            <v>CTR_025</v>
          </cell>
          <cell r="B904" t="str">
            <v>CTR_025_Z_Mendong</v>
          </cell>
          <cell r="C904" t="str">
            <v>CTR</v>
          </cell>
        </row>
        <row r="905">
          <cell r="A905" t="str">
            <v>CTR_069</v>
          </cell>
          <cell r="B905" t="str">
            <v>CTR_069_Z_Simbock</v>
          </cell>
          <cell r="C905" t="str">
            <v>CTR</v>
          </cell>
        </row>
        <row r="906">
          <cell r="A906" t="str">
            <v>LIT_651</v>
          </cell>
          <cell r="B906" t="str">
            <v>LIT_651_Z_DEIDO-MARCHE</v>
          </cell>
          <cell r="C906" t="str">
            <v>LIT</v>
          </cell>
        </row>
        <row r="907">
          <cell r="A907" t="str">
            <v>OST_018</v>
          </cell>
          <cell r="B907" t="str">
            <v>Bangangte-Ville</v>
          </cell>
          <cell r="C907" t="str">
            <v>OST</v>
          </cell>
        </row>
        <row r="908">
          <cell r="A908" t="str">
            <v>EXN_094</v>
          </cell>
          <cell r="B908" t="str">
            <v>Kousseri-Lacka</v>
          </cell>
          <cell r="C908" t="str">
            <v>EXN</v>
          </cell>
        </row>
        <row r="909">
          <cell r="A909" t="str">
            <v>ADM_172</v>
          </cell>
          <cell r="B909" t="str">
            <v>Beka-Hossere-II</v>
          </cell>
          <cell r="C909" t="str">
            <v>ADM</v>
          </cell>
        </row>
        <row r="910">
          <cell r="A910" t="str">
            <v>EXN_247</v>
          </cell>
          <cell r="B910" t="str">
            <v>Domayo-II</v>
          </cell>
          <cell r="C910" t="str">
            <v>EXN</v>
          </cell>
        </row>
        <row r="911">
          <cell r="A911" t="str">
            <v>LIT_652</v>
          </cell>
          <cell r="B911" t="str">
            <v>LIT_652_Z_Ndogbong-Seven</v>
          </cell>
          <cell r="C911" t="str">
            <v>LIT</v>
          </cell>
        </row>
        <row r="912">
          <cell r="A912" t="str">
            <v>EST_159</v>
          </cell>
          <cell r="B912" t="str">
            <v>URH_MARARABA</v>
          </cell>
          <cell r="C912" t="str">
            <v>EST</v>
          </cell>
        </row>
        <row r="913">
          <cell r="A913" t="str">
            <v>EXN_104</v>
          </cell>
          <cell r="B913" t="str">
            <v>Kolofata</v>
          </cell>
          <cell r="C913" t="str">
            <v>EXN</v>
          </cell>
        </row>
        <row r="914">
          <cell r="A914" t="str">
            <v>LIT_654</v>
          </cell>
          <cell r="B914" t="str">
            <v>LIT_654_Z_SIC-Cacao</v>
          </cell>
          <cell r="C914" t="str">
            <v>LIT</v>
          </cell>
        </row>
        <row r="915">
          <cell r="A915" t="str">
            <v>LIT_655</v>
          </cell>
          <cell r="B915" t="str">
            <v>LIT_655_Z_Nyalla-Marche</v>
          </cell>
          <cell r="C915" t="str">
            <v>LIT</v>
          </cell>
        </row>
        <row r="916">
          <cell r="A916" t="str">
            <v>LIT_671</v>
          </cell>
          <cell r="B916" t="str">
            <v>LIT_671_Z_Ndogbong-Bifaka</v>
          </cell>
          <cell r="C916" t="str">
            <v>LIT</v>
          </cell>
        </row>
        <row r="917">
          <cell r="A917" t="str">
            <v>LIT_684</v>
          </cell>
          <cell r="B917" t="str">
            <v>LIT_684_Z_Ndokoti-Carrefour-MTN</v>
          </cell>
          <cell r="C917" t="str">
            <v>LIT</v>
          </cell>
        </row>
        <row r="918">
          <cell r="A918" t="str">
            <v>LIT_687</v>
          </cell>
          <cell r="B918" t="str">
            <v>LIT_687_Z_Bepanda-Ambiance</v>
          </cell>
          <cell r="C918" t="str">
            <v>LIT</v>
          </cell>
        </row>
        <row r="919">
          <cell r="A919" t="str">
            <v>LIT_696</v>
          </cell>
          <cell r="B919" t="str">
            <v>LIT_696_Z_Ange-raphael-II</v>
          </cell>
          <cell r="C919" t="str">
            <v>LIT</v>
          </cell>
        </row>
        <row r="920">
          <cell r="A920" t="str">
            <v>LIT_729</v>
          </cell>
          <cell r="B920" t="str">
            <v>LIT_729_Z_ZI-Bassa-II</v>
          </cell>
          <cell r="C920" t="str">
            <v>LIT</v>
          </cell>
        </row>
        <row r="921">
          <cell r="A921" t="str">
            <v>ADM_176</v>
          </cell>
          <cell r="B921" t="str">
            <v>Indoor-Agence-Ngaoundere</v>
          </cell>
          <cell r="C921" t="str">
            <v>ADM</v>
          </cell>
        </row>
        <row r="922">
          <cell r="A922" t="str">
            <v>EXN_101</v>
          </cell>
          <cell r="B922" t="str">
            <v>Djarengol-Delegue-IHS</v>
          </cell>
          <cell r="C922" t="str">
            <v>EXN</v>
          </cell>
        </row>
        <row r="923">
          <cell r="A923" t="str">
            <v>EXN_109</v>
          </cell>
          <cell r="B923" t="str">
            <v>DOUBLE-IHS</v>
          </cell>
          <cell r="C923" t="str">
            <v>EXN</v>
          </cell>
        </row>
        <row r="924">
          <cell r="A924" t="str">
            <v>CTR_143</v>
          </cell>
          <cell r="B924" t="str">
            <v>Enganme-IHS</v>
          </cell>
          <cell r="C924" t="str">
            <v>CTR</v>
          </cell>
        </row>
        <row r="925">
          <cell r="A925" t="str">
            <v>EXN_100</v>
          </cell>
          <cell r="B925" t="str">
            <v>GOUZOUGOUI-IHS</v>
          </cell>
          <cell r="C925" t="str">
            <v>EXN</v>
          </cell>
        </row>
        <row r="926">
          <cell r="A926" t="str">
            <v>NRD_070</v>
          </cell>
          <cell r="B926" t="str">
            <v>Kong-Kong-IHS</v>
          </cell>
          <cell r="C926" t="str">
            <v>NRD</v>
          </cell>
        </row>
        <row r="927">
          <cell r="A927" t="str">
            <v>CTR_136</v>
          </cell>
          <cell r="B927" t="str">
            <v>CTR_136_Z_Mbalmayo-mbokoulo-IHS</v>
          </cell>
          <cell r="C927" t="str">
            <v>CTR</v>
          </cell>
        </row>
        <row r="928">
          <cell r="A928" t="str">
            <v>CTR_012</v>
          </cell>
          <cell r="B928" t="str">
            <v>CTR_012_Z_Rd-Pt-Express</v>
          </cell>
          <cell r="C928" t="str">
            <v>CTR</v>
          </cell>
        </row>
        <row r="929">
          <cell r="A929" t="str">
            <v>ADM_188</v>
          </cell>
          <cell r="B929" t="str">
            <v>URH_WASSANDE</v>
          </cell>
          <cell r="C929" t="str">
            <v>ADM</v>
          </cell>
        </row>
        <row r="930">
          <cell r="A930" t="str">
            <v>ADM_001</v>
          </cell>
          <cell r="B930" t="str">
            <v>Ngd-Chateau</v>
          </cell>
          <cell r="C930" t="str">
            <v>ADM</v>
          </cell>
        </row>
        <row r="931">
          <cell r="A931" t="str">
            <v>ADM_036</v>
          </cell>
          <cell r="B931" t="str">
            <v>Ngd-Burkina</v>
          </cell>
          <cell r="C931" t="str">
            <v>ADM</v>
          </cell>
        </row>
        <row r="932">
          <cell r="A932" t="str">
            <v>ADM_035</v>
          </cell>
          <cell r="B932" t="str">
            <v>Ngd-Baladji</v>
          </cell>
          <cell r="C932" t="str">
            <v>ADM</v>
          </cell>
        </row>
        <row r="933">
          <cell r="A933" t="str">
            <v>ADM_048</v>
          </cell>
          <cell r="B933" t="str">
            <v>Ngd-Q-Haoussa</v>
          </cell>
          <cell r="C933" t="str">
            <v>ADM</v>
          </cell>
        </row>
        <row r="934">
          <cell r="A934" t="str">
            <v>CTR_105</v>
          </cell>
          <cell r="B934" t="str">
            <v>CTR_105_Z_Nkolzie</v>
          </cell>
          <cell r="C934" t="str">
            <v>CTR</v>
          </cell>
        </row>
        <row r="935">
          <cell r="A935" t="str">
            <v>CTR_540</v>
          </cell>
          <cell r="B935" t="str">
            <v>Obili-New</v>
          </cell>
          <cell r="C935" t="str">
            <v>CTR</v>
          </cell>
        </row>
        <row r="936">
          <cell r="A936" t="str">
            <v>LIT_024</v>
          </cell>
          <cell r="B936" t="str">
            <v>LIT_024_Z_Socaver</v>
          </cell>
          <cell r="C936" t="str">
            <v>LIT</v>
          </cell>
        </row>
        <row r="937">
          <cell r="A937" t="str">
            <v>SUO_093</v>
          </cell>
          <cell r="B937" t="str">
            <v>Bai-Panya-IHS</v>
          </cell>
          <cell r="C937" t="str">
            <v>SUO</v>
          </cell>
        </row>
        <row r="938">
          <cell r="A938" t="str">
            <v>EST_029</v>
          </cell>
          <cell r="B938" t="str">
            <v>Bigoens-IHS</v>
          </cell>
          <cell r="C938" t="str">
            <v>EST</v>
          </cell>
        </row>
        <row r="939">
          <cell r="A939" t="str">
            <v>SUO_091</v>
          </cell>
          <cell r="B939" t="str">
            <v>Ekombe-Bondji-IHS</v>
          </cell>
          <cell r="C939" t="str">
            <v>SUO</v>
          </cell>
        </row>
        <row r="940">
          <cell r="A940" t="str">
            <v>CTR_262</v>
          </cell>
          <cell r="B940" t="str">
            <v>Nkol-Mbanda</v>
          </cell>
          <cell r="C940" t="str">
            <v>CTR</v>
          </cell>
        </row>
        <row r="941">
          <cell r="A941" t="str">
            <v>CTR_134</v>
          </cell>
          <cell r="B941" t="str">
            <v>Esse-IHS</v>
          </cell>
          <cell r="C941" t="str">
            <v>CTR</v>
          </cell>
        </row>
        <row r="942">
          <cell r="A942" t="str">
            <v>EST_013</v>
          </cell>
          <cell r="B942" t="str">
            <v>Yokadouma</v>
          </cell>
          <cell r="C942" t="str">
            <v>EST</v>
          </cell>
        </row>
        <row r="943">
          <cell r="A943" t="str">
            <v>EXN_250</v>
          </cell>
          <cell r="B943" t="str">
            <v>Maroua-Entree</v>
          </cell>
          <cell r="C943" t="str">
            <v>EXN</v>
          </cell>
        </row>
        <row r="944">
          <cell r="A944" t="str">
            <v>ADM_080</v>
          </cell>
          <cell r="B944" t="str">
            <v>Limbon-IHS</v>
          </cell>
          <cell r="C944" t="str">
            <v>ADM</v>
          </cell>
        </row>
        <row r="945">
          <cell r="A945" t="str">
            <v>LIT_143</v>
          </cell>
          <cell r="B945" t="str">
            <v>Mbambou-IHS</v>
          </cell>
          <cell r="C945" t="str">
            <v>LIT</v>
          </cell>
        </row>
        <row r="946">
          <cell r="A946" t="str">
            <v>EXN_106</v>
          </cell>
          <cell r="B946" t="str">
            <v>Mora-IHS</v>
          </cell>
          <cell r="C946" t="str">
            <v>EXN</v>
          </cell>
        </row>
        <row r="947">
          <cell r="A947" t="str">
            <v>SUO_098</v>
          </cell>
          <cell r="B947" t="str">
            <v>Munyengue-Trouble-IHS</v>
          </cell>
          <cell r="C947" t="str">
            <v>SUO</v>
          </cell>
        </row>
        <row r="948">
          <cell r="A948" t="str">
            <v>SUO_026</v>
          </cell>
          <cell r="B948" t="str">
            <v>Muyengue-II-IHS</v>
          </cell>
          <cell r="C948" t="str">
            <v>SUO</v>
          </cell>
        </row>
        <row r="949">
          <cell r="A949" t="str">
            <v>CTR_141</v>
          </cell>
          <cell r="B949" t="str">
            <v>Ndandouck-IHS</v>
          </cell>
          <cell r="C949" t="str">
            <v>CTR</v>
          </cell>
        </row>
        <row r="950">
          <cell r="A950" t="str">
            <v>SUO_090</v>
          </cell>
          <cell r="B950" t="str">
            <v>Small-Ekombe-IHS</v>
          </cell>
          <cell r="C950" t="str">
            <v>SUO</v>
          </cell>
        </row>
        <row r="951">
          <cell r="A951" t="str">
            <v>CTR_135</v>
          </cell>
          <cell r="B951" t="str">
            <v>Talla-Monatele-IHS</v>
          </cell>
          <cell r="C951" t="str">
            <v>CTR</v>
          </cell>
        </row>
        <row r="952">
          <cell r="A952" t="str">
            <v>NRD_018</v>
          </cell>
          <cell r="B952" t="str">
            <v>Garoua-Chateau</v>
          </cell>
          <cell r="C952" t="str">
            <v>NRD</v>
          </cell>
        </row>
        <row r="953">
          <cell r="A953" t="str">
            <v>ADM_057</v>
          </cell>
          <cell r="B953" t="str">
            <v>Ngd-Stade</v>
          </cell>
          <cell r="C953" t="str">
            <v>ADM</v>
          </cell>
        </row>
        <row r="954">
          <cell r="A954" t="str">
            <v>ADM_058</v>
          </cell>
          <cell r="B954" t="str">
            <v>Ngd-Trouamala</v>
          </cell>
          <cell r="C954" t="str">
            <v>ADM</v>
          </cell>
        </row>
        <row r="955">
          <cell r="A955" t="str">
            <v>CTR_142</v>
          </cell>
          <cell r="B955" t="str">
            <v>Menganme-Camtel</v>
          </cell>
          <cell r="C955" t="str">
            <v>CTR</v>
          </cell>
        </row>
        <row r="956">
          <cell r="A956" t="str">
            <v>OST_025</v>
          </cell>
          <cell r="B956" t="str">
            <v>Ndokohok-IHS</v>
          </cell>
          <cell r="C956" t="str">
            <v>OST</v>
          </cell>
        </row>
        <row r="957">
          <cell r="A957" t="str">
            <v>OST_022</v>
          </cell>
          <cell r="B957" t="str">
            <v>Bandja</v>
          </cell>
          <cell r="C957" t="str">
            <v>OST</v>
          </cell>
        </row>
        <row r="958">
          <cell r="A958" t="str">
            <v>CTR_139</v>
          </cell>
          <cell r="B958" t="str">
            <v>Nji-Camtel</v>
          </cell>
          <cell r="C958" t="str">
            <v>CTR</v>
          </cell>
        </row>
        <row r="959">
          <cell r="A959" t="str">
            <v>SUO_008</v>
          </cell>
          <cell r="B959" t="str">
            <v>Mpenda-Mbocko-IHS</v>
          </cell>
          <cell r="C959" t="str">
            <v>SUO</v>
          </cell>
        </row>
        <row r="960">
          <cell r="A960" t="str">
            <v>SUO_095</v>
          </cell>
          <cell r="B960" t="str">
            <v>Bombanda-Ebulu-IHS</v>
          </cell>
          <cell r="C960" t="str">
            <v>SUO</v>
          </cell>
        </row>
        <row r="961">
          <cell r="A961" t="str">
            <v>LIT_160</v>
          </cell>
          <cell r="B961" t="str">
            <v>LIT_160_Z_Fin-Goudron-Mt-Essec</v>
          </cell>
          <cell r="C961" t="str">
            <v>LIT</v>
          </cell>
        </row>
        <row r="962">
          <cell r="A962" t="str">
            <v>NRD_024</v>
          </cell>
          <cell r="B962" t="str">
            <v>Dembo</v>
          </cell>
          <cell r="C962" t="str">
            <v>NRD</v>
          </cell>
        </row>
        <row r="963">
          <cell r="A963" t="str">
            <v>EXN_107</v>
          </cell>
          <cell r="B963" t="str">
            <v>LAF-CAMTEL</v>
          </cell>
          <cell r="C963" t="str">
            <v>EXN</v>
          </cell>
        </row>
        <row r="964">
          <cell r="A964" t="str">
            <v>CTR_326</v>
          </cell>
          <cell r="B964" t="str">
            <v>Montee-Jouvence</v>
          </cell>
          <cell r="C964" t="str">
            <v>CTR</v>
          </cell>
        </row>
        <row r="965">
          <cell r="A965" t="str">
            <v>ADM_079</v>
          </cell>
          <cell r="B965" t="str">
            <v>Mbidou-IHS</v>
          </cell>
          <cell r="C965" t="str">
            <v>ADM</v>
          </cell>
        </row>
        <row r="966">
          <cell r="A966" t="str">
            <v>SUO_079</v>
          </cell>
          <cell r="B966" t="str">
            <v>Mile14-IHS</v>
          </cell>
          <cell r="C966" t="str">
            <v>SUO</v>
          </cell>
        </row>
        <row r="967">
          <cell r="A967" t="str">
            <v>CTR_138</v>
          </cell>
          <cell r="B967" t="str">
            <v>Nanga-Eboko-IHS</v>
          </cell>
          <cell r="C967" t="str">
            <v>CTR</v>
          </cell>
        </row>
        <row r="968">
          <cell r="A968" t="str">
            <v>CTR_152</v>
          </cell>
          <cell r="B968" t="str">
            <v>Nkoteng-IHS</v>
          </cell>
          <cell r="C968" t="str">
            <v>CTR</v>
          </cell>
        </row>
        <row r="969">
          <cell r="A969" t="str">
            <v>NRD_039</v>
          </cell>
          <cell r="B969" t="str">
            <v>Bibemire</v>
          </cell>
          <cell r="C969" t="str">
            <v>NRD</v>
          </cell>
        </row>
        <row r="970">
          <cell r="A970" t="str">
            <v>NRD_047</v>
          </cell>
          <cell r="B970" t="str">
            <v>Garoua-Djamboutou-CICAM</v>
          </cell>
          <cell r="C970" t="str">
            <v>NRD</v>
          </cell>
        </row>
        <row r="971">
          <cell r="A971" t="str">
            <v>NRD_014</v>
          </cell>
          <cell r="B971" t="str">
            <v>Boukoula-IHS</v>
          </cell>
          <cell r="C971" t="str">
            <v>NRD</v>
          </cell>
        </row>
        <row r="972">
          <cell r="A972" t="str">
            <v>NRD_074</v>
          </cell>
          <cell r="B972" t="str">
            <v>Crf-Figuil</v>
          </cell>
          <cell r="C972" t="str">
            <v>NRD</v>
          </cell>
        </row>
        <row r="973">
          <cell r="A973" t="str">
            <v>NRD_076</v>
          </cell>
          <cell r="B973" t="str">
            <v>Guider-Ville</v>
          </cell>
          <cell r="C973" t="str">
            <v>NRD</v>
          </cell>
        </row>
        <row r="974">
          <cell r="A974" t="str">
            <v>SUO_022</v>
          </cell>
          <cell r="B974" t="str">
            <v>Nguti</v>
          </cell>
          <cell r="C974" t="str">
            <v>SUO</v>
          </cell>
        </row>
        <row r="975">
          <cell r="A975" t="str">
            <v>EXN_102</v>
          </cell>
          <cell r="B975" t="str">
            <v>Lara</v>
          </cell>
          <cell r="C975" t="str">
            <v>EXN</v>
          </cell>
        </row>
        <row r="976">
          <cell r="A976" t="str">
            <v>ADM_071</v>
          </cell>
          <cell r="B976" t="str">
            <v>Ngd-Crf-Texaco</v>
          </cell>
          <cell r="C976" t="str">
            <v>ADM</v>
          </cell>
        </row>
        <row r="977">
          <cell r="A977" t="str">
            <v>SUO_099</v>
          </cell>
          <cell r="B977" t="str">
            <v>Babensi-IHS</v>
          </cell>
          <cell r="C977" t="str">
            <v>SUO</v>
          </cell>
        </row>
        <row r="978">
          <cell r="A978" t="str">
            <v>SUO_096</v>
          </cell>
          <cell r="B978" t="str">
            <v>Bekondo-IHS</v>
          </cell>
          <cell r="C978" t="str">
            <v>SUO</v>
          </cell>
        </row>
        <row r="979">
          <cell r="A979" t="str">
            <v>EST_011</v>
          </cell>
          <cell r="B979" t="str">
            <v>Mbang</v>
          </cell>
          <cell r="C979" t="str">
            <v>EST</v>
          </cell>
        </row>
        <row r="980">
          <cell r="A980" t="str">
            <v>NRD_056</v>
          </cell>
          <cell r="B980" t="str">
            <v>Baikwa-Bere</v>
          </cell>
          <cell r="C980" t="str">
            <v>NRD</v>
          </cell>
        </row>
        <row r="981">
          <cell r="A981" t="str">
            <v>NRD_060</v>
          </cell>
          <cell r="B981" t="str">
            <v>Garoua-Djamboutou-Village</v>
          </cell>
          <cell r="C981" t="str">
            <v>NRD</v>
          </cell>
        </row>
        <row r="982">
          <cell r="A982" t="str">
            <v>EXN_331</v>
          </cell>
          <cell r="B982" t="str">
            <v>URH_MOGAZANG</v>
          </cell>
          <cell r="C982" t="str">
            <v>EXN</v>
          </cell>
        </row>
        <row r="983">
          <cell r="A983" t="str">
            <v>NRO_032</v>
          </cell>
          <cell r="B983" t="str">
            <v>Belo</v>
          </cell>
          <cell r="C983" t="str">
            <v>NRO</v>
          </cell>
        </row>
        <row r="984">
          <cell r="A984" t="str">
            <v>LIT_121</v>
          </cell>
          <cell r="B984" t="str">
            <v>Ngog-Mbog</v>
          </cell>
          <cell r="C984" t="str">
            <v>LIT</v>
          </cell>
        </row>
        <row r="985">
          <cell r="A985" t="str">
            <v>EXN_004</v>
          </cell>
          <cell r="B985" t="str">
            <v>Yagoua</v>
          </cell>
          <cell r="C985" t="str">
            <v>EXN</v>
          </cell>
        </row>
        <row r="986">
          <cell r="A986" t="str">
            <v>CTR_401</v>
          </cell>
          <cell r="B986" t="str">
            <v>CTR_401_Z_Lycee-Leclerc-MTN</v>
          </cell>
          <cell r="C986" t="str">
            <v>CTR</v>
          </cell>
        </row>
        <row r="987">
          <cell r="A987" t="str">
            <v>SUO_040</v>
          </cell>
          <cell r="B987" t="str">
            <v>Tinto</v>
          </cell>
          <cell r="C987" t="str">
            <v>SUO</v>
          </cell>
        </row>
        <row r="988">
          <cell r="A988" t="str">
            <v>OST_033</v>
          </cell>
          <cell r="B988" t="str">
            <v>Batchingou</v>
          </cell>
          <cell r="C988" t="str">
            <v>OST</v>
          </cell>
        </row>
        <row r="989">
          <cell r="A989" t="str">
            <v>NRD_063</v>
          </cell>
          <cell r="B989" t="str">
            <v>Garoua-Lycee-Technique-MTN</v>
          </cell>
          <cell r="C989" t="str">
            <v>NRD</v>
          </cell>
        </row>
        <row r="990">
          <cell r="A990" t="str">
            <v>EXN_048</v>
          </cell>
          <cell r="B990" t="str">
            <v>Gobo</v>
          </cell>
          <cell r="C990" t="str">
            <v>EXN</v>
          </cell>
        </row>
        <row r="991">
          <cell r="A991" t="str">
            <v>EXN_134</v>
          </cell>
          <cell r="B991" t="str">
            <v>Mora-Technical-School-MTN-IHS</v>
          </cell>
          <cell r="C991" t="str">
            <v>EXN</v>
          </cell>
        </row>
        <row r="992">
          <cell r="A992" t="str">
            <v>CTR_121</v>
          </cell>
          <cell r="B992" t="str">
            <v>CTR_121_Z_Tamtam-Weekend-IHS</v>
          </cell>
          <cell r="C992" t="str">
            <v>CTR</v>
          </cell>
        </row>
        <row r="993">
          <cell r="A993" t="str">
            <v>CTR_123</v>
          </cell>
          <cell r="B993" t="str">
            <v>CTR_123_Z_Maison-Blanche-IHS</v>
          </cell>
          <cell r="C993" t="str">
            <v>CTR</v>
          </cell>
        </row>
        <row r="994">
          <cell r="A994" t="str">
            <v>NRD_015</v>
          </cell>
          <cell r="B994" t="str">
            <v>Bascheo-IHS</v>
          </cell>
          <cell r="C994" t="str">
            <v>NRD</v>
          </cell>
        </row>
        <row r="995">
          <cell r="A995" t="str">
            <v>CTR_187</v>
          </cell>
          <cell r="B995" t="str">
            <v>Awae-MTN-IHS</v>
          </cell>
          <cell r="C995" t="str">
            <v>CTR</v>
          </cell>
        </row>
        <row r="996">
          <cell r="A996" t="str">
            <v>LIT_239</v>
          </cell>
          <cell r="B996" t="str">
            <v>Nkondjock-MTN</v>
          </cell>
          <cell r="C996" t="str">
            <v>LIT</v>
          </cell>
        </row>
        <row r="997">
          <cell r="A997" t="str">
            <v>OST_084</v>
          </cell>
          <cell r="B997" t="str">
            <v>Dschang-St-Augustin</v>
          </cell>
          <cell r="C997" t="str">
            <v>OST</v>
          </cell>
        </row>
        <row r="998">
          <cell r="A998" t="str">
            <v>NRO_248</v>
          </cell>
          <cell r="B998" t="str">
            <v>Awing</v>
          </cell>
          <cell r="C998" t="str">
            <v>NRO</v>
          </cell>
        </row>
        <row r="999">
          <cell r="A999" t="str">
            <v>OST_017</v>
          </cell>
          <cell r="B999" t="str">
            <v>Bafou</v>
          </cell>
          <cell r="C999" t="str">
            <v>OST</v>
          </cell>
        </row>
        <row r="1000">
          <cell r="A1000" t="str">
            <v>OST_052</v>
          </cell>
          <cell r="B1000" t="str">
            <v>Banekane</v>
          </cell>
          <cell r="C1000" t="str">
            <v>OST</v>
          </cell>
        </row>
        <row r="1001">
          <cell r="A1001" t="str">
            <v>ADM_072</v>
          </cell>
          <cell r="B1001" t="str">
            <v>Ngd-Lamidat-IHS</v>
          </cell>
          <cell r="C1001" t="str">
            <v>ADM</v>
          </cell>
        </row>
        <row r="1002">
          <cell r="A1002" t="str">
            <v>OST_099</v>
          </cell>
          <cell r="B1002" t="str">
            <v>Bafang-Chefferie</v>
          </cell>
          <cell r="C1002" t="str">
            <v>OST</v>
          </cell>
        </row>
        <row r="1003">
          <cell r="A1003" t="str">
            <v>SUO_073</v>
          </cell>
          <cell r="B1003" t="str">
            <v>Mamfe-Brasserie</v>
          </cell>
          <cell r="C1003" t="str">
            <v>SUO</v>
          </cell>
        </row>
        <row r="1004">
          <cell r="A1004" t="str">
            <v>ADM_087</v>
          </cell>
          <cell r="B1004" t="str">
            <v>Ngd-Gadamadanga</v>
          </cell>
          <cell r="C1004" t="str">
            <v>ADM</v>
          </cell>
        </row>
        <row r="1005">
          <cell r="A1005" t="str">
            <v>CTR_166</v>
          </cell>
          <cell r="B1005" t="str">
            <v>Donga-MTN-IHS</v>
          </cell>
          <cell r="C1005" t="str">
            <v>CTR</v>
          </cell>
        </row>
        <row r="1006">
          <cell r="A1006" t="str">
            <v>CTR_167</v>
          </cell>
          <cell r="B1006" t="str">
            <v>Dong-MTN-IHS</v>
          </cell>
          <cell r="C1006" t="str">
            <v>CTR</v>
          </cell>
        </row>
        <row r="1007">
          <cell r="A1007" t="str">
            <v>SUO_101</v>
          </cell>
          <cell r="B1007" t="str">
            <v>Ebonji-IHS</v>
          </cell>
          <cell r="C1007" t="str">
            <v>SUO</v>
          </cell>
        </row>
        <row r="1008">
          <cell r="A1008" t="str">
            <v>SUO_128</v>
          </cell>
          <cell r="B1008" t="str">
            <v>Ekona-II-IHS</v>
          </cell>
          <cell r="C1008" t="str">
            <v>SUO</v>
          </cell>
        </row>
        <row r="1009">
          <cell r="A1009" t="str">
            <v>CTR_185</v>
          </cell>
          <cell r="B1009" t="str">
            <v>Eseka-Town-MTN-IHS</v>
          </cell>
          <cell r="C1009" t="str">
            <v>CTR</v>
          </cell>
        </row>
        <row r="1010">
          <cell r="A1010" t="str">
            <v>OST_097</v>
          </cell>
          <cell r="B1010" t="str">
            <v>Dschang-Rectorat-MTN</v>
          </cell>
          <cell r="C1010" t="str">
            <v>OST</v>
          </cell>
        </row>
        <row r="1011">
          <cell r="A1011" t="str">
            <v>NRD_073</v>
          </cell>
          <cell r="B1011" t="str">
            <v>Garoua-Camp-Chinois-IHS</v>
          </cell>
          <cell r="C1011" t="str">
            <v>NRD</v>
          </cell>
        </row>
        <row r="1012">
          <cell r="A1012" t="str">
            <v>NRD_078</v>
          </cell>
          <cell r="B1012" t="str">
            <v>Adoumre-IHS</v>
          </cell>
          <cell r="C1012" t="str">
            <v>NRD</v>
          </cell>
        </row>
        <row r="1013">
          <cell r="A1013" t="str">
            <v>NRD_086</v>
          </cell>
          <cell r="B1013" t="str">
            <v>Garoua-Djamboutou-Village-IHS</v>
          </cell>
          <cell r="C1013" t="str">
            <v>NRD</v>
          </cell>
        </row>
        <row r="1014">
          <cell r="A1014" t="str">
            <v>ADM_100</v>
          </cell>
          <cell r="B1014" t="str">
            <v>Kaladi-MTN-IHS</v>
          </cell>
          <cell r="C1014" t="str">
            <v>ADM</v>
          </cell>
        </row>
        <row r="1015">
          <cell r="A1015" t="str">
            <v>EST_015</v>
          </cell>
          <cell r="B1015" t="str">
            <v>Moloundou</v>
          </cell>
          <cell r="C1015" t="str">
            <v>EST</v>
          </cell>
        </row>
        <row r="1016">
          <cell r="A1016" t="str">
            <v>SUD_042</v>
          </cell>
          <cell r="B1016" t="str">
            <v>SUD_042_Z_Kribi-Kienke-Bridge-IHS</v>
          </cell>
          <cell r="C1016" t="str">
            <v>SUD</v>
          </cell>
        </row>
        <row r="1017">
          <cell r="A1017" t="str">
            <v>SUD_043</v>
          </cell>
          <cell r="B1017" t="str">
            <v>SUD_043_Z_Kribi-Ndombe-IHS</v>
          </cell>
          <cell r="C1017" t="str">
            <v>SUD</v>
          </cell>
        </row>
        <row r="1018">
          <cell r="A1018" t="str">
            <v>SUO_108</v>
          </cell>
          <cell r="B1018" t="str">
            <v>Kumba-Barombi-Kang-II-IHS</v>
          </cell>
          <cell r="C1018" t="str">
            <v>SUO</v>
          </cell>
        </row>
        <row r="1019">
          <cell r="A1019" t="str">
            <v>SUO_109</v>
          </cell>
          <cell r="B1019" t="str">
            <v>Kumba-CCAS-IHS</v>
          </cell>
          <cell r="C1019" t="str">
            <v>SUO</v>
          </cell>
        </row>
        <row r="1020">
          <cell r="A1020" t="str">
            <v>SUO_110</v>
          </cell>
          <cell r="B1020" t="str">
            <v>Kumba-Fiango-IHS</v>
          </cell>
          <cell r="C1020" t="str">
            <v>SUO</v>
          </cell>
        </row>
        <row r="1021">
          <cell r="A1021" t="str">
            <v>SUO_114</v>
          </cell>
          <cell r="B1021" t="str">
            <v>Kumba-Kossala2-IHS</v>
          </cell>
          <cell r="C1021" t="str">
            <v>SUO</v>
          </cell>
        </row>
        <row r="1022">
          <cell r="A1022" t="str">
            <v>SUO_113</v>
          </cell>
          <cell r="B1022" t="str">
            <v>Kumba-Kossala-IHS</v>
          </cell>
          <cell r="C1022" t="str">
            <v>SUO</v>
          </cell>
        </row>
        <row r="1023">
          <cell r="A1023" t="str">
            <v>SUO_111</v>
          </cell>
          <cell r="B1023" t="str">
            <v>Kumba-Makata-IHS</v>
          </cell>
          <cell r="C1023" t="str">
            <v>SUO</v>
          </cell>
        </row>
        <row r="1024">
          <cell r="A1024" t="str">
            <v>SUO_116</v>
          </cell>
          <cell r="B1024" t="str">
            <v>Kumba-Mbo-Street-IHS</v>
          </cell>
          <cell r="C1024" t="str">
            <v>SUO</v>
          </cell>
        </row>
        <row r="1025">
          <cell r="A1025" t="str">
            <v>SUO_115</v>
          </cell>
          <cell r="B1025" t="str">
            <v>Kumba-Pulletin-IHS</v>
          </cell>
          <cell r="C1025" t="str">
            <v>SUO</v>
          </cell>
        </row>
        <row r="1026">
          <cell r="A1026" t="str">
            <v>SUO_126</v>
          </cell>
          <cell r="B1026" t="str">
            <v>Kumba-Station-IHS</v>
          </cell>
          <cell r="C1026" t="str">
            <v>SUO</v>
          </cell>
        </row>
        <row r="1027">
          <cell r="A1027" t="str">
            <v>SUD_037</v>
          </cell>
          <cell r="B1027" t="str">
            <v>Maan-IHS</v>
          </cell>
          <cell r="C1027" t="str">
            <v>SUD</v>
          </cell>
        </row>
        <row r="1028">
          <cell r="A1028" t="str">
            <v>EXN_049</v>
          </cell>
          <cell r="B1028" t="str">
            <v>Gueme</v>
          </cell>
          <cell r="C1028" t="str">
            <v>EXN</v>
          </cell>
        </row>
        <row r="1029">
          <cell r="A1029" t="str">
            <v>EXN_058</v>
          </cell>
          <cell r="B1029" t="str">
            <v>Kalfou</v>
          </cell>
          <cell r="C1029" t="str">
            <v>EXN</v>
          </cell>
        </row>
        <row r="1030">
          <cell r="A1030" t="str">
            <v>EXN_116</v>
          </cell>
          <cell r="B1030" t="str">
            <v>Maroua-Zokok-Palar-IHS</v>
          </cell>
          <cell r="C1030" t="str">
            <v>EXN</v>
          </cell>
        </row>
        <row r="1031">
          <cell r="A1031" t="str">
            <v>OST_096</v>
          </cell>
          <cell r="B1031" t="str">
            <v>Dschang-Vallee</v>
          </cell>
          <cell r="C1031" t="str">
            <v>OST</v>
          </cell>
        </row>
        <row r="1032">
          <cell r="A1032" t="str">
            <v>OST_069</v>
          </cell>
          <cell r="B1032" t="str">
            <v>Bafou-Zinkop</v>
          </cell>
          <cell r="C1032" t="str">
            <v>OST</v>
          </cell>
        </row>
        <row r="1033">
          <cell r="A1033" t="str">
            <v>CTR_183</v>
          </cell>
          <cell r="B1033" t="str">
            <v>Mvoundou-Ngoke-MTN-IHS</v>
          </cell>
          <cell r="C1033" t="str">
            <v>CTR</v>
          </cell>
        </row>
        <row r="1034">
          <cell r="A1034" t="str">
            <v>ADM_101</v>
          </cell>
          <cell r="B1034" t="str">
            <v>Ngd-Burkina-II-IHS</v>
          </cell>
          <cell r="C1034" t="str">
            <v>ADM</v>
          </cell>
        </row>
        <row r="1035">
          <cell r="A1035" t="str">
            <v>ADM_085</v>
          </cell>
          <cell r="B1035" t="str">
            <v>Ngd-Bamyangal-II-IHS</v>
          </cell>
          <cell r="C1035" t="str">
            <v>ADM</v>
          </cell>
        </row>
        <row r="1036">
          <cell r="A1036" t="str">
            <v>EST_016</v>
          </cell>
          <cell r="B1036" t="str">
            <v>Kenzou</v>
          </cell>
          <cell r="C1036" t="str">
            <v>EST</v>
          </cell>
        </row>
        <row r="1037">
          <cell r="A1037" t="str">
            <v>CTR_177</v>
          </cell>
          <cell r="B1037" t="str">
            <v>Nitoukou-IHS</v>
          </cell>
          <cell r="C1037" t="str">
            <v>CTR</v>
          </cell>
        </row>
        <row r="1038">
          <cell r="A1038" t="str">
            <v>OST_105</v>
          </cell>
          <cell r="B1038" t="str">
            <v>Dschang-Foto</v>
          </cell>
          <cell r="C1038" t="str">
            <v>OST</v>
          </cell>
        </row>
        <row r="1039">
          <cell r="A1039" t="str">
            <v>CTR_174</v>
          </cell>
          <cell r="B1039" t="str">
            <v>Obala-Carrefour-MTN-IHS</v>
          </cell>
          <cell r="C1039" t="str">
            <v>CTR</v>
          </cell>
        </row>
        <row r="1040">
          <cell r="A1040" t="str">
            <v>NRD_085</v>
          </cell>
          <cell r="B1040" t="str">
            <v>Garoua-Ngalbidje-IHS</v>
          </cell>
          <cell r="C1040" t="str">
            <v>NRD</v>
          </cell>
        </row>
        <row r="1041">
          <cell r="A1041" t="str">
            <v>LIT_174</v>
          </cell>
          <cell r="B1041" t="str">
            <v>Tiko-Long-Street-IHS</v>
          </cell>
          <cell r="C1041" t="str">
            <v>LIT</v>
          </cell>
        </row>
        <row r="1042">
          <cell r="A1042" t="str">
            <v>SUO_104</v>
          </cell>
          <cell r="B1042" t="str">
            <v>Tiko-Market-IHS</v>
          </cell>
          <cell r="C1042" t="str">
            <v>SUO</v>
          </cell>
        </row>
        <row r="1043">
          <cell r="A1043" t="str">
            <v>SUO_105</v>
          </cell>
          <cell r="B1043" t="str">
            <v>Tiko-Stadium-IHS</v>
          </cell>
          <cell r="C1043" t="str">
            <v>SUO</v>
          </cell>
        </row>
        <row r="1044">
          <cell r="A1044" t="str">
            <v>ADM_084</v>
          </cell>
          <cell r="B1044" t="str">
            <v>Ngd-Madagascar-MTN-IHS</v>
          </cell>
          <cell r="C1044" t="str">
            <v>ADM</v>
          </cell>
        </row>
        <row r="1045">
          <cell r="A1045" t="str">
            <v>SUO_127</v>
          </cell>
          <cell r="B1045" t="str">
            <v>Wotutu-IHS</v>
          </cell>
          <cell r="C1045" t="str">
            <v>SUO</v>
          </cell>
        </row>
        <row r="1046">
          <cell r="A1046" t="str">
            <v>EXN_108</v>
          </cell>
          <cell r="B1046" t="str">
            <v>Roua</v>
          </cell>
          <cell r="C1046" t="str">
            <v>EXN</v>
          </cell>
        </row>
        <row r="1047">
          <cell r="A1047" t="str">
            <v>CTR_157</v>
          </cell>
          <cell r="B1047" t="str">
            <v>CTR_157_Z_Biscuiterie-IHS</v>
          </cell>
          <cell r="C1047" t="str">
            <v>CTR</v>
          </cell>
        </row>
        <row r="1048">
          <cell r="A1048" t="str">
            <v>CTR_154</v>
          </cell>
          <cell r="B1048" t="str">
            <v>CTR_154_Z_Montee-Jouvence-II-IHS</v>
          </cell>
          <cell r="C1048" t="str">
            <v>CTR</v>
          </cell>
        </row>
        <row r="1049">
          <cell r="A1049" t="str">
            <v>CTR_149</v>
          </cell>
          <cell r="B1049" t="str">
            <v>Montee-Des-Soeurs-IHS</v>
          </cell>
          <cell r="C1049" t="str">
            <v>CTR</v>
          </cell>
        </row>
        <row r="1050">
          <cell r="A1050" t="str">
            <v>CTR_447</v>
          </cell>
          <cell r="B1050" t="str">
            <v>CTR_447_Z_Yde-University</v>
          </cell>
          <cell r="C1050" t="str">
            <v>CTR</v>
          </cell>
        </row>
        <row r="1051">
          <cell r="A1051" t="str">
            <v>LIT_417</v>
          </cell>
          <cell r="B1051" t="str">
            <v>LIT_417_Z_Feu-Rouge-Bessengue</v>
          </cell>
          <cell r="C1051" t="str">
            <v>LIT</v>
          </cell>
        </row>
        <row r="1052">
          <cell r="A1052" t="str">
            <v>LIT_531</v>
          </cell>
          <cell r="B1052" t="str">
            <v>LIT_531_Z_Mak-Village</v>
          </cell>
          <cell r="C1052" t="str">
            <v>LIT</v>
          </cell>
        </row>
        <row r="1053">
          <cell r="A1053" t="str">
            <v>LIT_765</v>
          </cell>
          <cell r="B1053" t="str">
            <v>LIT_765_Z_Oyack-II</v>
          </cell>
          <cell r="C1053" t="str">
            <v>LIT</v>
          </cell>
        </row>
        <row r="1054">
          <cell r="A1054" t="str">
            <v>LIT_022</v>
          </cell>
          <cell r="B1054" t="str">
            <v>LIT_022_Z_Bessengue</v>
          </cell>
          <cell r="C1054" t="str">
            <v>LIT</v>
          </cell>
        </row>
        <row r="1055">
          <cell r="A1055" t="str">
            <v>LIT_674</v>
          </cell>
          <cell r="B1055" t="str">
            <v>Canal-Olympia-1</v>
          </cell>
          <cell r="C1055" t="str">
            <v>LIT</v>
          </cell>
        </row>
        <row r="1056">
          <cell r="A1056" t="str">
            <v>SUD_044</v>
          </cell>
          <cell r="B1056" t="str">
            <v>Abang-Minko-IHS</v>
          </cell>
          <cell r="C1056" t="str">
            <v>SUD</v>
          </cell>
        </row>
        <row r="1057">
          <cell r="A1057" t="str">
            <v>EST_041</v>
          </cell>
          <cell r="B1057" t="str">
            <v>Ndelele-MTN</v>
          </cell>
          <cell r="C1057" t="str">
            <v>EST</v>
          </cell>
        </row>
        <row r="1058">
          <cell r="A1058" t="str">
            <v>CTR_170</v>
          </cell>
          <cell r="B1058" t="str">
            <v>Balissa-MTN-IHS</v>
          </cell>
          <cell r="C1058" t="str">
            <v>CTR</v>
          </cell>
        </row>
        <row r="1059">
          <cell r="A1059" t="str">
            <v>EST_043</v>
          </cell>
          <cell r="B1059" t="str">
            <v>Ngola-MTN</v>
          </cell>
          <cell r="C1059" t="str">
            <v>EST</v>
          </cell>
        </row>
        <row r="1060">
          <cell r="A1060" t="str">
            <v>OST_108</v>
          </cell>
          <cell r="B1060" t="str">
            <v>Bafou-Badzifeng</v>
          </cell>
          <cell r="C1060" t="str">
            <v>OST</v>
          </cell>
        </row>
        <row r="1061">
          <cell r="A1061" t="str">
            <v>SUD_026</v>
          </cell>
          <cell r="B1061" t="str">
            <v>SUD_026_Z_Kye-Ossi-MTN-IHS</v>
          </cell>
          <cell r="C1061" t="str">
            <v>SUD</v>
          </cell>
        </row>
        <row r="1062">
          <cell r="A1062" t="str">
            <v>OST_112</v>
          </cell>
          <cell r="B1062" t="str">
            <v>Dschang-Q-Admin</v>
          </cell>
          <cell r="C1062" t="str">
            <v>OST</v>
          </cell>
        </row>
        <row r="1063">
          <cell r="A1063" t="str">
            <v>ADM_120</v>
          </cell>
          <cell r="B1063" t="str">
            <v>Ngaoundere-Cifan-MTN-IHS</v>
          </cell>
          <cell r="C1063" t="str">
            <v>ADM</v>
          </cell>
        </row>
        <row r="1064">
          <cell r="A1064" t="str">
            <v>ADM_098</v>
          </cell>
          <cell r="B1064" t="str">
            <v>Maakola-MTN-IHS</v>
          </cell>
          <cell r="C1064" t="str">
            <v>ADM</v>
          </cell>
        </row>
        <row r="1065">
          <cell r="A1065" t="str">
            <v>ADM_109</v>
          </cell>
          <cell r="B1065" t="str">
            <v>Mbakaou-MTN-IHS</v>
          </cell>
          <cell r="C1065" t="str">
            <v>ADM</v>
          </cell>
        </row>
        <row r="1066">
          <cell r="A1066" t="str">
            <v>NRO_218</v>
          </cell>
          <cell r="B1066" t="str">
            <v>Andek</v>
          </cell>
          <cell r="C1066" t="str">
            <v>NRO</v>
          </cell>
        </row>
        <row r="1067">
          <cell r="A1067" t="str">
            <v>CTR_186</v>
          </cell>
          <cell r="B1067" t="str">
            <v>Minka-MTN-IHS</v>
          </cell>
          <cell r="C1067" t="str">
            <v>CTR</v>
          </cell>
        </row>
        <row r="1068">
          <cell r="A1068" t="str">
            <v>LIT_176</v>
          </cell>
          <cell r="B1068" t="str">
            <v>Muyengue-Bafia-IHS</v>
          </cell>
          <cell r="C1068" t="str">
            <v>LIT</v>
          </cell>
        </row>
        <row r="1069">
          <cell r="A1069" t="str">
            <v>LIT_175</v>
          </cell>
          <cell r="B1069" t="str">
            <v>Muyengue-IHS</v>
          </cell>
          <cell r="C1069" t="str">
            <v>LIT</v>
          </cell>
        </row>
        <row r="1070">
          <cell r="A1070" t="str">
            <v>CTR_169</v>
          </cell>
          <cell r="B1070" t="str">
            <v>Nyazoro-MTN-IHS</v>
          </cell>
          <cell r="C1070" t="str">
            <v>CTR</v>
          </cell>
        </row>
        <row r="1071">
          <cell r="A1071" t="str">
            <v>NRO_219</v>
          </cell>
          <cell r="B1071" t="str">
            <v>Widikum</v>
          </cell>
          <cell r="C1071" t="str">
            <v>NRO</v>
          </cell>
        </row>
        <row r="1072">
          <cell r="A1072" t="str">
            <v>OST_140</v>
          </cell>
          <cell r="B1072" t="str">
            <v>Santchou-IHS</v>
          </cell>
          <cell r="C1072" t="str">
            <v>OST</v>
          </cell>
        </row>
        <row r="1073">
          <cell r="A1073" t="str">
            <v>LIT_200</v>
          </cell>
          <cell r="B1073" t="str">
            <v>SongLoulou-IHS</v>
          </cell>
          <cell r="C1073" t="str">
            <v>LIT</v>
          </cell>
        </row>
        <row r="1074">
          <cell r="A1074" t="str">
            <v>CTR_184</v>
          </cell>
          <cell r="B1074" t="str">
            <v>Taete-MTN-IHS</v>
          </cell>
          <cell r="C1074" t="str">
            <v>CTR</v>
          </cell>
        </row>
        <row r="1075">
          <cell r="A1075" t="str">
            <v>ADM_105</v>
          </cell>
          <cell r="B1075" t="str">
            <v>Tibati-Market-MTN-IHS</v>
          </cell>
          <cell r="C1075" t="str">
            <v>ADM</v>
          </cell>
        </row>
        <row r="1076">
          <cell r="A1076" t="str">
            <v>ADM_099</v>
          </cell>
          <cell r="B1076" t="str">
            <v>Wada-MTN-IHS</v>
          </cell>
          <cell r="C1076" t="str">
            <v>ADM</v>
          </cell>
        </row>
        <row r="1077">
          <cell r="A1077" t="str">
            <v>ADM_103</v>
          </cell>
          <cell r="B1077" t="str">
            <v>Wadjiri-IHS</v>
          </cell>
          <cell r="C1077" t="str">
            <v>ADM</v>
          </cell>
        </row>
        <row r="1078">
          <cell r="A1078" t="str">
            <v>CTR_482</v>
          </cell>
          <cell r="B1078" t="str">
            <v>Accacia-New</v>
          </cell>
          <cell r="C1078" t="str">
            <v>CTR</v>
          </cell>
        </row>
        <row r="1079">
          <cell r="A1079" t="str">
            <v>CTR_489</v>
          </cell>
          <cell r="B1079" t="str">
            <v>CTR_489_Z_Biyem-assi-Stade</v>
          </cell>
          <cell r="C1079" t="str">
            <v>CTR</v>
          </cell>
        </row>
        <row r="1080">
          <cell r="A1080" t="str">
            <v>LIT_630</v>
          </cell>
          <cell r="B1080" t="str">
            <v>Minisite-PK8-ESG-ISTA</v>
          </cell>
          <cell r="C1080" t="str">
            <v>LIT</v>
          </cell>
        </row>
        <row r="1081">
          <cell r="A1081" t="str">
            <v>LIT_033</v>
          </cell>
          <cell r="B1081" t="str">
            <v>LIT_033_Z_Aeroport</v>
          </cell>
          <cell r="C1081" t="str">
            <v>LIT</v>
          </cell>
        </row>
        <row r="1082">
          <cell r="A1082" t="str">
            <v>LIT_038</v>
          </cell>
          <cell r="B1082" t="str">
            <v>LIT_038_Z_Ndogp-Lycee</v>
          </cell>
          <cell r="C1082" t="str">
            <v>LIT</v>
          </cell>
        </row>
        <row r="1083">
          <cell r="A1083" t="str">
            <v>NRO_256</v>
          </cell>
          <cell r="B1083" t="str">
            <v>Aguli-MTN</v>
          </cell>
          <cell r="C1083" t="str">
            <v>NRO</v>
          </cell>
        </row>
        <row r="1084">
          <cell r="A1084" t="str">
            <v>CTR_180</v>
          </cell>
          <cell r="B1084" t="str">
            <v>Batchenga-MTN-IHS</v>
          </cell>
          <cell r="C1084" t="str">
            <v>CTR</v>
          </cell>
        </row>
        <row r="1085">
          <cell r="A1085" t="str">
            <v>SUD_040</v>
          </cell>
          <cell r="B1085" t="str">
            <v>Bipindi-IHS</v>
          </cell>
          <cell r="C1085" t="str">
            <v>SUD</v>
          </cell>
        </row>
        <row r="1086">
          <cell r="A1086" t="str">
            <v>OST_106</v>
          </cell>
          <cell r="B1086" t="str">
            <v>Dschang-Universite</v>
          </cell>
          <cell r="C1086" t="str">
            <v>OST</v>
          </cell>
        </row>
        <row r="1087">
          <cell r="A1087" t="str">
            <v>ADM_112</v>
          </cell>
          <cell r="B1087" t="str">
            <v>Home-IHS</v>
          </cell>
          <cell r="C1087" t="str">
            <v>ADM</v>
          </cell>
        </row>
        <row r="1088">
          <cell r="A1088" t="str">
            <v>NRD_021</v>
          </cell>
          <cell r="B1088" t="str">
            <v>Bibemi</v>
          </cell>
          <cell r="C1088" t="str">
            <v>NRD</v>
          </cell>
        </row>
        <row r="1089">
          <cell r="A1089" t="str">
            <v>CTR_579</v>
          </cell>
          <cell r="B1089" t="str">
            <v>CTR_579_Z_Cradat</v>
          </cell>
          <cell r="C1089" t="str">
            <v>CTR</v>
          </cell>
        </row>
        <row r="1090">
          <cell r="A1090" t="str">
            <v>NRD_022</v>
          </cell>
          <cell r="B1090" t="str">
            <v>Gashiga</v>
          </cell>
          <cell r="C1090" t="str">
            <v>NRD</v>
          </cell>
        </row>
        <row r="1091">
          <cell r="A1091" t="str">
            <v>NRO_255</v>
          </cell>
          <cell r="B1091" t="str">
            <v>Mbakong-MTN</v>
          </cell>
          <cell r="C1091" t="str">
            <v>NRO</v>
          </cell>
        </row>
        <row r="1092">
          <cell r="A1092" t="str">
            <v>NRD_089</v>
          </cell>
          <cell r="B1092" t="str">
            <v>Sagamla-MTN-IHS</v>
          </cell>
          <cell r="C1092" t="str">
            <v>NRD</v>
          </cell>
        </row>
        <row r="1093">
          <cell r="A1093" t="str">
            <v>ADM_132</v>
          </cell>
          <cell r="B1093" t="str">
            <v>Beka-Hossere-MTN-IHS</v>
          </cell>
          <cell r="C1093" t="str">
            <v>ADM</v>
          </cell>
        </row>
        <row r="1094">
          <cell r="A1094" t="str">
            <v>EXN_125</v>
          </cell>
          <cell r="B1094" t="str">
            <v>Touloum-IHS</v>
          </cell>
          <cell r="C1094" t="str">
            <v>EXN</v>
          </cell>
        </row>
        <row r="1095">
          <cell r="A1095" t="str">
            <v>SUO_089</v>
          </cell>
          <cell r="B1095" t="str">
            <v>Ashum-MTN</v>
          </cell>
          <cell r="C1095" t="str">
            <v>SUO</v>
          </cell>
        </row>
        <row r="1096">
          <cell r="A1096" t="str">
            <v>LIT_049</v>
          </cell>
          <cell r="B1096" t="str">
            <v>LIT_049_Z_Madagascar</v>
          </cell>
          <cell r="C1096" t="str">
            <v>LIT</v>
          </cell>
        </row>
        <row r="1097">
          <cell r="A1097" t="str">
            <v>LIT_061</v>
          </cell>
          <cell r="B1097" t="str">
            <v>LIT_061_Z_Cinema-ABC</v>
          </cell>
          <cell r="C1097" t="str">
            <v>LIT</v>
          </cell>
        </row>
        <row r="1098">
          <cell r="A1098" t="str">
            <v>LIT_076</v>
          </cell>
          <cell r="B1098" t="str">
            <v>LIT_076_Z_Nylon</v>
          </cell>
          <cell r="C1098" t="str">
            <v>LIT</v>
          </cell>
        </row>
        <row r="1099">
          <cell r="A1099" t="str">
            <v>OST_073</v>
          </cell>
          <cell r="B1099" t="str">
            <v>Nkong-Zem</v>
          </cell>
          <cell r="C1099" t="str">
            <v>OST</v>
          </cell>
        </row>
        <row r="1100">
          <cell r="A1100" t="str">
            <v>EST_040</v>
          </cell>
          <cell r="B1100" t="str">
            <v>Tikondi-MTN</v>
          </cell>
          <cell r="C1100" t="str">
            <v>EST</v>
          </cell>
        </row>
        <row r="1101">
          <cell r="A1101" t="str">
            <v>OST_122</v>
          </cell>
          <cell r="B1101" t="str">
            <v>Dschang-Foreke</v>
          </cell>
          <cell r="C1101" t="str">
            <v>OST</v>
          </cell>
        </row>
        <row r="1102">
          <cell r="A1102" t="str">
            <v>ADM_147</v>
          </cell>
          <cell r="B1102" t="str">
            <v>Ngd-burkina-rural</v>
          </cell>
          <cell r="C1102" t="str">
            <v>ADM</v>
          </cell>
        </row>
        <row r="1103">
          <cell r="A1103" t="str">
            <v>NRO_261</v>
          </cell>
          <cell r="B1103" t="str">
            <v>Number49-MTN</v>
          </cell>
          <cell r="C1103" t="str">
            <v>NRO</v>
          </cell>
        </row>
        <row r="1104">
          <cell r="A1104" t="str">
            <v>NRO_026</v>
          </cell>
          <cell r="B1104" t="str">
            <v>Kembong</v>
          </cell>
          <cell r="C1104" t="str">
            <v>NRO</v>
          </cell>
        </row>
        <row r="1105">
          <cell r="A1105" t="str">
            <v>ADM_135</v>
          </cell>
          <cell r="B1105" t="str">
            <v>Ngd-Madagascar</v>
          </cell>
          <cell r="C1105" t="str">
            <v>ADM</v>
          </cell>
        </row>
        <row r="1106">
          <cell r="A1106" t="str">
            <v>NRO_031</v>
          </cell>
          <cell r="B1106" t="str">
            <v>Mbingo-IHS</v>
          </cell>
          <cell r="C1106" t="str">
            <v>NRO</v>
          </cell>
        </row>
        <row r="1107">
          <cell r="A1107" t="str">
            <v>CTR_597</v>
          </cell>
          <cell r="B1107" t="str">
            <v>CTR_597_Z_Nkomeda</v>
          </cell>
          <cell r="C1107" t="str">
            <v>CTR</v>
          </cell>
        </row>
        <row r="1108">
          <cell r="A1108" t="str">
            <v>NRD_091</v>
          </cell>
          <cell r="B1108" t="str">
            <v>Gor-IHS</v>
          </cell>
          <cell r="C1108" t="str">
            <v>NRD</v>
          </cell>
        </row>
        <row r="1109">
          <cell r="A1109" t="str">
            <v>OST_123</v>
          </cell>
          <cell r="B1109" t="str">
            <v>Dschang-Foto-II</v>
          </cell>
          <cell r="C1109" t="str">
            <v>OST</v>
          </cell>
        </row>
        <row r="1110">
          <cell r="A1110" t="str">
            <v>SUO_132</v>
          </cell>
          <cell r="B1110" t="str">
            <v>Bonakanda</v>
          </cell>
          <cell r="C1110" t="str">
            <v>SUO</v>
          </cell>
        </row>
        <row r="1111">
          <cell r="A1111" t="str">
            <v>EST_042</v>
          </cell>
          <cell r="B1111" t="str">
            <v>Lokomo-MTN</v>
          </cell>
          <cell r="C1111" t="str">
            <v>EST</v>
          </cell>
        </row>
        <row r="1112">
          <cell r="A1112" t="str">
            <v>OST_126</v>
          </cell>
          <cell r="B1112" t="str">
            <v>Bafang-Centre</v>
          </cell>
          <cell r="C1112" t="str">
            <v>OST</v>
          </cell>
        </row>
        <row r="1113">
          <cell r="A1113" t="str">
            <v>SUO_112</v>
          </cell>
          <cell r="B1113" t="str">
            <v>Kumba-Market</v>
          </cell>
          <cell r="C1113" t="str">
            <v>SUO</v>
          </cell>
        </row>
        <row r="1114">
          <cell r="A1114" t="str">
            <v>EXN_069</v>
          </cell>
          <cell r="B1114" t="str">
            <v>Yagoua-Quinf</v>
          </cell>
          <cell r="C1114" t="str">
            <v>EXN</v>
          </cell>
        </row>
        <row r="1115">
          <cell r="A1115" t="str">
            <v>ADM_106</v>
          </cell>
          <cell r="B1115" t="str">
            <v>Meiganga-EELC-MTN-IHS</v>
          </cell>
          <cell r="C1115" t="str">
            <v>ADM</v>
          </cell>
        </row>
        <row r="1116">
          <cell r="A1116" t="str">
            <v>ADM_107</v>
          </cell>
          <cell r="B1116" t="str">
            <v>Meiganga-Markt-MTN-IHS</v>
          </cell>
          <cell r="C1116" t="str">
            <v>ADM</v>
          </cell>
        </row>
        <row r="1117">
          <cell r="A1117" t="str">
            <v>SUD_038</v>
          </cell>
          <cell r="B1117" t="str">
            <v>Olamze-IHS</v>
          </cell>
          <cell r="C1117" t="str">
            <v>SUD</v>
          </cell>
        </row>
        <row r="1118">
          <cell r="A1118" t="str">
            <v>EST_045</v>
          </cell>
          <cell r="B1118" t="str">
            <v>Kette</v>
          </cell>
          <cell r="C1118" t="str">
            <v>EST</v>
          </cell>
        </row>
        <row r="1119">
          <cell r="A1119" t="str">
            <v>SUO_102</v>
          </cell>
          <cell r="B1119" t="str">
            <v>Mile29-Mamfe-IHS</v>
          </cell>
          <cell r="C1119" t="str">
            <v>SUO</v>
          </cell>
        </row>
        <row r="1120">
          <cell r="A1120" t="str">
            <v>CTR_664</v>
          </cell>
          <cell r="B1120" t="str">
            <v>CTR_664_Z_Avenue-Biyemassi</v>
          </cell>
          <cell r="C1120" t="str">
            <v>CTR</v>
          </cell>
        </row>
        <row r="1121">
          <cell r="A1121" t="str">
            <v>LIT_084</v>
          </cell>
          <cell r="B1121" t="str">
            <v>LIT_084_Z_C-D-Billes</v>
          </cell>
          <cell r="C1121" t="str">
            <v>LIT</v>
          </cell>
        </row>
        <row r="1122">
          <cell r="A1122" t="str">
            <v>LIT_089</v>
          </cell>
          <cell r="B1122" t="str">
            <v>LIT_089_Z_Brazz-St-Bruno</v>
          </cell>
          <cell r="C1122" t="str">
            <v>LIT</v>
          </cell>
        </row>
        <row r="1123">
          <cell r="A1123" t="str">
            <v>LIT_093</v>
          </cell>
          <cell r="B1123" t="str">
            <v>LIT_093_Z_Ndogp-Nodal</v>
          </cell>
          <cell r="C1123" t="str">
            <v>LIT</v>
          </cell>
        </row>
        <row r="1124">
          <cell r="A1124" t="str">
            <v>LIT_081</v>
          </cell>
          <cell r="B1124" t="str">
            <v>LIT_081_Z_Brazzaville</v>
          </cell>
          <cell r="C1124" t="str">
            <v>LIT</v>
          </cell>
        </row>
        <row r="1125">
          <cell r="A1125" t="str">
            <v>LIT_198</v>
          </cell>
          <cell r="B1125" t="str">
            <v>LIT_198_Z_Cogefar</v>
          </cell>
          <cell r="C1125" t="str">
            <v>LIT</v>
          </cell>
        </row>
        <row r="1126">
          <cell r="A1126" t="str">
            <v>SUD_003</v>
          </cell>
          <cell r="B1126" t="str">
            <v>Meyomessala</v>
          </cell>
          <cell r="C1126" t="str">
            <v>SUD</v>
          </cell>
        </row>
        <row r="1127">
          <cell r="A1127" t="str">
            <v>OST_152</v>
          </cell>
          <cell r="B1127" t="str">
            <v>Bazou-IHS</v>
          </cell>
          <cell r="C1127" t="str">
            <v>OST</v>
          </cell>
        </row>
        <row r="1128">
          <cell r="A1128" t="str">
            <v>SUO_100</v>
          </cell>
          <cell r="B1128" t="str">
            <v>Ossing-IHS</v>
          </cell>
          <cell r="C1128" t="str">
            <v>SUO</v>
          </cell>
        </row>
        <row r="1129">
          <cell r="A1129" t="str">
            <v>OST_139</v>
          </cell>
          <cell r="B1129" t="str">
            <v>Fokoue-IHS</v>
          </cell>
          <cell r="C1129" t="str">
            <v>OST</v>
          </cell>
        </row>
        <row r="1130">
          <cell r="A1130" t="str">
            <v>NRO_041</v>
          </cell>
          <cell r="B1130" t="str">
            <v>Muchemni-Fundong-IHS</v>
          </cell>
          <cell r="C1130" t="str">
            <v>NRO</v>
          </cell>
        </row>
        <row r="1131">
          <cell r="A1131" t="str">
            <v>NRO_058</v>
          </cell>
          <cell r="B1131" t="str">
            <v>Babanki-IHS</v>
          </cell>
          <cell r="C1131" t="str">
            <v>NRO</v>
          </cell>
        </row>
        <row r="1132">
          <cell r="A1132" t="str">
            <v>SUO_107</v>
          </cell>
          <cell r="B1132" t="str">
            <v>Mamfe-Town-IHS</v>
          </cell>
          <cell r="C1132" t="str">
            <v>SUO</v>
          </cell>
        </row>
        <row r="1133">
          <cell r="A1133" t="str">
            <v>OST_143</v>
          </cell>
          <cell r="B1133" t="str">
            <v>Bassamba-IHS</v>
          </cell>
          <cell r="C1133" t="str">
            <v>OST</v>
          </cell>
        </row>
        <row r="1134">
          <cell r="A1134" t="str">
            <v>NRO_047</v>
          </cell>
          <cell r="B1134" t="str">
            <v>Bafmeng</v>
          </cell>
          <cell r="C1134" t="str">
            <v>NRO</v>
          </cell>
        </row>
        <row r="1135">
          <cell r="A1135" t="str">
            <v>OST_153</v>
          </cell>
          <cell r="B1135" t="str">
            <v>Fotouni-IHS</v>
          </cell>
          <cell r="C1135" t="str">
            <v>OST</v>
          </cell>
        </row>
        <row r="1136">
          <cell r="A1136" t="str">
            <v>NRO_079</v>
          </cell>
          <cell r="B1136" t="str">
            <v>Abuh</v>
          </cell>
          <cell r="C1136" t="str">
            <v>NRO</v>
          </cell>
        </row>
        <row r="1137">
          <cell r="A1137" t="str">
            <v>NRO_086</v>
          </cell>
          <cell r="B1137" t="str">
            <v>Berore-IHS</v>
          </cell>
          <cell r="C1137" t="str">
            <v>NRO</v>
          </cell>
        </row>
        <row r="1138">
          <cell r="A1138" t="str">
            <v>NRO_092</v>
          </cell>
          <cell r="B1138" t="str">
            <v>Fundong-FM</v>
          </cell>
          <cell r="C1138" t="str">
            <v>NRO</v>
          </cell>
        </row>
        <row r="1139">
          <cell r="A1139" t="str">
            <v>CTR_443</v>
          </cell>
          <cell r="B1139" t="str">
            <v>Biakoa-MTN-IHS</v>
          </cell>
          <cell r="C1139" t="str">
            <v>CTR</v>
          </cell>
        </row>
        <row r="1140">
          <cell r="A1140" t="str">
            <v>OST_161</v>
          </cell>
          <cell r="B1140" t="str">
            <v>Bankwop-IHS</v>
          </cell>
          <cell r="C1140" t="str">
            <v>OST</v>
          </cell>
        </row>
        <row r="1141">
          <cell r="A1141" t="str">
            <v>OST_164</v>
          </cell>
          <cell r="B1141" t="str">
            <v>Col-Batie-IHS</v>
          </cell>
          <cell r="C1141" t="str">
            <v>OST</v>
          </cell>
        </row>
        <row r="1142">
          <cell r="A1142" t="str">
            <v>SUO_097</v>
          </cell>
          <cell r="B1142" t="str">
            <v>Gamoko-Hill-IHS</v>
          </cell>
          <cell r="C1142" t="str">
            <v>SUO</v>
          </cell>
        </row>
        <row r="1143">
          <cell r="A1143" t="str">
            <v>SUO_136</v>
          </cell>
          <cell r="B1143" t="str">
            <v>Fongo-Tongo</v>
          </cell>
          <cell r="C1143" t="str">
            <v>SUO</v>
          </cell>
        </row>
        <row r="1144">
          <cell r="A1144" t="str">
            <v>EXN_141</v>
          </cell>
          <cell r="B1144" t="str">
            <v>Kousseri-Ngueli-MTN-IHS</v>
          </cell>
          <cell r="C1144" t="str">
            <v>EXN</v>
          </cell>
        </row>
        <row r="1145">
          <cell r="A1145" t="str">
            <v>EXN_138</v>
          </cell>
          <cell r="B1145" t="str">
            <v>Kousseri-MTN-IHS</v>
          </cell>
          <cell r="C1145" t="str">
            <v>EXN</v>
          </cell>
        </row>
        <row r="1146">
          <cell r="A1146" t="str">
            <v>SUD_053</v>
          </cell>
          <cell r="B1146" t="str">
            <v>SUD_053_Z_Kribi-Mpala</v>
          </cell>
          <cell r="C1146" t="str">
            <v>SUD</v>
          </cell>
        </row>
        <row r="1147">
          <cell r="A1147" t="str">
            <v>NRO_088</v>
          </cell>
          <cell r="B1147" t="str">
            <v>Nchum-IHS</v>
          </cell>
          <cell r="C1147" t="str">
            <v>NRO</v>
          </cell>
        </row>
        <row r="1148">
          <cell r="A1148" t="str">
            <v>SUO_168</v>
          </cell>
          <cell r="B1148" t="str">
            <v>BTS-Mobile-Bachuo-Akagbe</v>
          </cell>
          <cell r="C1148" t="str">
            <v>SUO</v>
          </cell>
        </row>
        <row r="1149">
          <cell r="A1149" t="str">
            <v>NRO_001</v>
          </cell>
          <cell r="B1149" t="str">
            <v>Akum</v>
          </cell>
          <cell r="C1149" t="str">
            <v>NRO</v>
          </cell>
        </row>
        <row r="1150">
          <cell r="A1150" t="str">
            <v>OST_158</v>
          </cell>
          <cell r="B1150" t="str">
            <v>Fondjanti</v>
          </cell>
          <cell r="C1150" t="str">
            <v>OST</v>
          </cell>
        </row>
        <row r="1151">
          <cell r="A1151" t="str">
            <v>NRO_002</v>
          </cell>
          <cell r="B1151" t="str">
            <v>Ntumansah</v>
          </cell>
          <cell r="C1151" t="str">
            <v>NRO</v>
          </cell>
        </row>
        <row r="1152">
          <cell r="A1152" t="str">
            <v>CTR_672</v>
          </cell>
          <cell r="B1152" t="str">
            <v>CTR_672_Z_Nkolzie-II</v>
          </cell>
          <cell r="C1152" t="str">
            <v>CTR</v>
          </cell>
        </row>
        <row r="1153">
          <cell r="A1153" t="str">
            <v>LIT_201</v>
          </cell>
          <cell r="B1153" t="str">
            <v>Pouma-Makob</v>
          </cell>
          <cell r="C1153" t="str">
            <v>LIT</v>
          </cell>
        </row>
        <row r="1154">
          <cell r="A1154" t="str">
            <v>EST_048</v>
          </cell>
          <cell r="B1154" t="str">
            <v>Gari-Gombo</v>
          </cell>
          <cell r="C1154" t="str">
            <v>EST</v>
          </cell>
        </row>
        <row r="1155">
          <cell r="A1155" t="str">
            <v>NRD_105</v>
          </cell>
          <cell r="B1155" t="str">
            <v>Boula-Ibi-IHS</v>
          </cell>
          <cell r="C1155" t="str">
            <v>NRD</v>
          </cell>
        </row>
        <row r="1156">
          <cell r="A1156" t="str">
            <v>CTR_747</v>
          </cell>
          <cell r="B1156" t="str">
            <v>CTR_747_Z_Obili-GP-MTN</v>
          </cell>
          <cell r="C1156" t="str">
            <v>CTR</v>
          </cell>
        </row>
        <row r="1157">
          <cell r="A1157" t="str">
            <v>LIT_205</v>
          </cell>
          <cell r="B1157" t="str">
            <v>LIT_205_Z_Ndogp-St-Nicolas</v>
          </cell>
          <cell r="C1157" t="str">
            <v>LIT</v>
          </cell>
        </row>
        <row r="1158">
          <cell r="A1158" t="str">
            <v>SUO_010</v>
          </cell>
          <cell r="B1158" t="str">
            <v>Bambili</v>
          </cell>
          <cell r="C1158" t="str">
            <v>SUO</v>
          </cell>
        </row>
        <row r="1159">
          <cell r="A1159" t="str">
            <v>NRO_009</v>
          </cell>
          <cell r="B1159" t="str">
            <v>Ndu</v>
          </cell>
          <cell r="C1159" t="str">
            <v>NRO</v>
          </cell>
        </row>
        <row r="1160">
          <cell r="A1160" t="str">
            <v>OST_145</v>
          </cell>
          <cell r="B1160" t="str">
            <v>Bangou-IHS</v>
          </cell>
          <cell r="C1160" t="str">
            <v>OST</v>
          </cell>
        </row>
        <row r="1161">
          <cell r="A1161" t="str">
            <v>OST_180</v>
          </cell>
          <cell r="B1161" t="str">
            <v>Bangangte-Centre</v>
          </cell>
          <cell r="C1161" t="str">
            <v>OST</v>
          </cell>
        </row>
        <row r="1162">
          <cell r="A1162" t="str">
            <v>NRO_019</v>
          </cell>
          <cell r="B1162" t="str">
            <v>Jakiri</v>
          </cell>
          <cell r="C1162" t="str">
            <v>NRO</v>
          </cell>
        </row>
        <row r="1163">
          <cell r="A1163" t="str">
            <v>OST_183</v>
          </cell>
          <cell r="B1163" t="str">
            <v>Bangoua</v>
          </cell>
          <cell r="C1163" t="str">
            <v>OST</v>
          </cell>
        </row>
        <row r="1164">
          <cell r="A1164" t="str">
            <v>NRD_092</v>
          </cell>
          <cell r="B1164" t="str">
            <v>Boudva-IHS</v>
          </cell>
          <cell r="C1164" t="str">
            <v>NRD</v>
          </cell>
        </row>
        <row r="1165">
          <cell r="A1165" t="str">
            <v>LIT_251</v>
          </cell>
          <cell r="B1165" t="str">
            <v>LIT_251_Z_Ndogp-ZR</v>
          </cell>
          <cell r="C1165" t="str">
            <v>LIT</v>
          </cell>
        </row>
        <row r="1166">
          <cell r="A1166" t="str">
            <v>NRO_020</v>
          </cell>
          <cell r="B1166" t="str">
            <v>Kumbo-II</v>
          </cell>
          <cell r="C1166" t="str">
            <v>NRO</v>
          </cell>
        </row>
        <row r="1167">
          <cell r="A1167" t="str">
            <v>NRD_118</v>
          </cell>
          <cell r="B1167" t="str">
            <v>Djamboutou-MTN-IHS</v>
          </cell>
          <cell r="C1167" t="str">
            <v>NRD</v>
          </cell>
        </row>
        <row r="1168">
          <cell r="A1168" t="str">
            <v>CTR_190</v>
          </cell>
          <cell r="B1168" t="str">
            <v>Kiiki</v>
          </cell>
          <cell r="C1168" t="str">
            <v>CTR</v>
          </cell>
        </row>
        <row r="1169">
          <cell r="A1169" t="str">
            <v>SUO_125</v>
          </cell>
          <cell r="B1169" t="str">
            <v>Kumba-Krama-IHS</v>
          </cell>
          <cell r="C1169" t="str">
            <v>SUO</v>
          </cell>
        </row>
        <row r="1170">
          <cell r="A1170" t="str">
            <v>EXN_128</v>
          </cell>
          <cell r="B1170" t="str">
            <v>Magada-IHS</v>
          </cell>
          <cell r="C1170" t="str">
            <v>EXN</v>
          </cell>
        </row>
        <row r="1171">
          <cell r="A1171" t="str">
            <v>LIT_430</v>
          </cell>
          <cell r="B1171" t="str">
            <v>Mbanga2-IHS</v>
          </cell>
          <cell r="C1171" t="str">
            <v>LIT</v>
          </cell>
        </row>
        <row r="1172">
          <cell r="A1172" t="str">
            <v>LIT_431</v>
          </cell>
          <cell r="B1172" t="str">
            <v>Ndoulou-IHS</v>
          </cell>
          <cell r="C1172" t="str">
            <v>LIT</v>
          </cell>
        </row>
        <row r="1173">
          <cell r="A1173" t="str">
            <v>ADM_151</v>
          </cell>
          <cell r="B1173" t="str">
            <v>Ngd-Bamyangal-rural</v>
          </cell>
          <cell r="C1173" t="str">
            <v>ADM</v>
          </cell>
        </row>
        <row r="1174">
          <cell r="A1174" t="str">
            <v>CTR_442</v>
          </cell>
          <cell r="B1174" t="str">
            <v>Nkolmeyang-IHS</v>
          </cell>
          <cell r="C1174" t="str">
            <v>CTR</v>
          </cell>
        </row>
        <row r="1175">
          <cell r="A1175" t="str">
            <v>CTR_056</v>
          </cell>
          <cell r="B1175" t="str">
            <v>CTR_056_Z_Shell-Nsimeyong</v>
          </cell>
          <cell r="C1175" t="str">
            <v>CTR</v>
          </cell>
        </row>
        <row r="1176">
          <cell r="A1176" t="str">
            <v>SUD_050</v>
          </cell>
          <cell r="B1176" t="str">
            <v>Nkoumadjap-IHS</v>
          </cell>
          <cell r="C1176" t="str">
            <v>SUD</v>
          </cell>
        </row>
        <row r="1177">
          <cell r="A1177" t="str">
            <v>CTR_206</v>
          </cell>
          <cell r="B1177" t="str">
            <v>Talba</v>
          </cell>
          <cell r="C1177" t="str">
            <v>CTR</v>
          </cell>
        </row>
        <row r="1178">
          <cell r="A1178" t="str">
            <v>EXN_131</v>
          </cell>
          <cell r="B1178" t="str">
            <v>Zanay-IHS</v>
          </cell>
          <cell r="C1178" t="str">
            <v>EXN</v>
          </cell>
        </row>
        <row r="1179">
          <cell r="A1179" t="str">
            <v>CTR_074</v>
          </cell>
          <cell r="B1179" t="str">
            <v>CTR_074_Z_Damas</v>
          </cell>
          <cell r="C1179" t="str">
            <v>CTR</v>
          </cell>
        </row>
        <row r="1180">
          <cell r="A1180" t="str">
            <v>CTR_127</v>
          </cell>
          <cell r="B1180" t="str">
            <v>CTR_127_Z_Enam-IHS</v>
          </cell>
          <cell r="C1180" t="str">
            <v>CTR</v>
          </cell>
        </row>
        <row r="1181">
          <cell r="A1181" t="str">
            <v>CTR_155</v>
          </cell>
          <cell r="B1181" t="str">
            <v>CTR_155_Z_Scalom-EHS-IHS</v>
          </cell>
          <cell r="C1181" t="str">
            <v>CTR</v>
          </cell>
        </row>
        <row r="1182">
          <cell r="A1182" t="str">
            <v>LIT_250</v>
          </cell>
          <cell r="B1182" t="str">
            <v>LIT_250_Z_Bobongo</v>
          </cell>
          <cell r="C1182" t="str">
            <v>LIT</v>
          </cell>
        </row>
        <row r="1183">
          <cell r="A1183" t="str">
            <v>LIT_283</v>
          </cell>
          <cell r="B1183" t="str">
            <v>LIT_283_Z_Ndogpassi-III</v>
          </cell>
          <cell r="C1183" t="str">
            <v>LIT</v>
          </cell>
        </row>
        <row r="1184">
          <cell r="A1184" t="str">
            <v>LIT_292</v>
          </cell>
          <cell r="B1184" t="str">
            <v>LIT_292_Z_Ndogp-Bloc-13</v>
          </cell>
          <cell r="C1184" t="str">
            <v>LIT</v>
          </cell>
        </row>
        <row r="1185">
          <cell r="A1185" t="str">
            <v>EXN_075</v>
          </cell>
          <cell r="B1185" t="str">
            <v>Datcheka</v>
          </cell>
          <cell r="C1185" t="str">
            <v>EXN</v>
          </cell>
        </row>
        <row r="1186">
          <cell r="A1186" t="str">
            <v>CTR_194</v>
          </cell>
          <cell r="B1186" t="str">
            <v>CTR_194_Z_Ngoa-Ekelle-New</v>
          </cell>
          <cell r="C1186" t="str">
            <v>CTR</v>
          </cell>
        </row>
        <row r="1187">
          <cell r="A1187" t="str">
            <v>SUD_054</v>
          </cell>
          <cell r="B1187" t="str">
            <v>Akom-II-IHS</v>
          </cell>
          <cell r="C1187" t="str">
            <v>SUD</v>
          </cell>
        </row>
        <row r="1188">
          <cell r="A1188" t="str">
            <v>OST_211</v>
          </cell>
          <cell r="B1188" t="str">
            <v>Bangam-IHS</v>
          </cell>
          <cell r="C1188" t="str">
            <v>OST</v>
          </cell>
        </row>
        <row r="1189">
          <cell r="A1189" t="str">
            <v>SUD_052</v>
          </cell>
          <cell r="B1189" t="str">
            <v>Bengbis-MTN-IHS</v>
          </cell>
          <cell r="C1189" t="str">
            <v>SUD</v>
          </cell>
        </row>
        <row r="1190">
          <cell r="A1190" t="str">
            <v>SUO_025</v>
          </cell>
          <cell r="B1190" t="str">
            <v>Bova-Bokombo-IHS</v>
          </cell>
          <cell r="C1190" t="str">
            <v>SUO</v>
          </cell>
        </row>
        <row r="1191">
          <cell r="A1191" t="str">
            <v>EXN_038</v>
          </cell>
          <cell r="B1191" t="str">
            <v>Moulvouday</v>
          </cell>
          <cell r="C1191" t="str">
            <v>EXN</v>
          </cell>
        </row>
        <row r="1192">
          <cell r="A1192" t="str">
            <v>CTR_437</v>
          </cell>
          <cell r="B1192" t="str">
            <v>Ekabita-Essele</v>
          </cell>
          <cell r="C1192" t="str">
            <v>CTR</v>
          </cell>
        </row>
        <row r="1193">
          <cell r="A1193" t="str">
            <v>OST_208</v>
          </cell>
          <cell r="B1193" t="str">
            <v>Fondjomekwet-IHS</v>
          </cell>
          <cell r="C1193" t="str">
            <v>OST</v>
          </cell>
        </row>
        <row r="1194">
          <cell r="A1194" t="str">
            <v>OST_182</v>
          </cell>
          <cell r="B1194" t="str">
            <v>Bakou</v>
          </cell>
          <cell r="C1194" t="str">
            <v>OST</v>
          </cell>
        </row>
        <row r="1195">
          <cell r="A1195" t="str">
            <v>OST_156</v>
          </cell>
          <cell r="B1195" t="str">
            <v>Foyemtcha</v>
          </cell>
          <cell r="C1195" t="str">
            <v>OST</v>
          </cell>
        </row>
        <row r="1196">
          <cell r="A1196" t="str">
            <v>NRD_117</v>
          </cell>
          <cell r="B1196" t="str">
            <v>Ngalbidje-MTN-IHS</v>
          </cell>
          <cell r="C1196" t="str">
            <v>NRD</v>
          </cell>
        </row>
        <row r="1197">
          <cell r="A1197" t="str">
            <v>NRO_021</v>
          </cell>
          <cell r="B1197" t="str">
            <v>Ma</v>
          </cell>
          <cell r="C1197" t="str">
            <v>NRO</v>
          </cell>
        </row>
        <row r="1198">
          <cell r="A1198" t="str">
            <v>SUO_134</v>
          </cell>
          <cell r="B1198" t="str">
            <v>Mbonge</v>
          </cell>
          <cell r="C1198" t="str">
            <v>SUO</v>
          </cell>
        </row>
        <row r="1199">
          <cell r="A1199" t="str">
            <v>LIT_212</v>
          </cell>
          <cell r="B1199" t="str">
            <v>Sole</v>
          </cell>
          <cell r="C1199" t="str">
            <v>LIT</v>
          </cell>
        </row>
        <row r="1200">
          <cell r="A1200" t="str">
            <v>LIT_300</v>
          </cell>
          <cell r="B1200" t="str">
            <v>LIT_300_Z_Song-Mahop</v>
          </cell>
          <cell r="C1200" t="str">
            <v>LIT</v>
          </cell>
        </row>
        <row r="1201">
          <cell r="A1201" t="str">
            <v>NRO_017</v>
          </cell>
          <cell r="B1201" t="str">
            <v>Bali</v>
          </cell>
          <cell r="C1201" t="str">
            <v>NRO</v>
          </cell>
        </row>
        <row r="1202">
          <cell r="A1202" t="str">
            <v>CTR_436</v>
          </cell>
          <cell r="B1202" t="str">
            <v>Akongo-IHS</v>
          </cell>
          <cell r="C1202" t="str">
            <v>CTR</v>
          </cell>
        </row>
        <row r="1203">
          <cell r="A1203" t="str">
            <v>OST_222</v>
          </cell>
          <cell r="B1203" t="str">
            <v>Bafang-Hotel-IHS</v>
          </cell>
          <cell r="C1203" t="str">
            <v>OST</v>
          </cell>
        </row>
        <row r="1204">
          <cell r="A1204" t="str">
            <v>EST_005</v>
          </cell>
          <cell r="B1204" t="str">
            <v>EST_005_Z_Batouri</v>
          </cell>
          <cell r="C1204" t="str">
            <v>EST</v>
          </cell>
        </row>
        <row r="1205">
          <cell r="A1205" t="str">
            <v>EST_070</v>
          </cell>
          <cell r="B1205" t="str">
            <v>EST_070_Z_Batouri-Kako-MTN</v>
          </cell>
          <cell r="C1205" t="str">
            <v>EST</v>
          </cell>
        </row>
        <row r="1206">
          <cell r="A1206" t="str">
            <v>LIT_280</v>
          </cell>
          <cell r="B1206" t="str">
            <v>LIT_280_Z_Songa-Boko</v>
          </cell>
          <cell r="C1206" t="str">
            <v>LIT</v>
          </cell>
        </row>
        <row r="1207">
          <cell r="A1207" t="str">
            <v>ADM_180</v>
          </cell>
          <cell r="B1207" t="str">
            <v>Ngd-Beka</v>
          </cell>
          <cell r="C1207" t="str">
            <v>ADM</v>
          </cell>
        </row>
        <row r="1208">
          <cell r="A1208" t="str">
            <v>ADM_157</v>
          </cell>
          <cell r="B1208" t="str">
            <v>Ngd-Mbideng-IHS</v>
          </cell>
          <cell r="C1208" t="str">
            <v>ADM</v>
          </cell>
        </row>
        <row r="1209">
          <cell r="A1209" t="str">
            <v>CTR_440</v>
          </cell>
          <cell r="B1209" t="str">
            <v>Nkolbewae-IHS</v>
          </cell>
          <cell r="C1209" t="str">
            <v>CTR</v>
          </cell>
        </row>
        <row r="1210">
          <cell r="A1210" t="str">
            <v>LIT_169</v>
          </cell>
          <cell r="B1210" t="str">
            <v>LIT_169_Z_Nkong-Q3</v>
          </cell>
          <cell r="C1210" t="str">
            <v>LIT</v>
          </cell>
        </row>
        <row r="1211">
          <cell r="A1211" t="str">
            <v>CTR_210</v>
          </cell>
          <cell r="B1211" t="str">
            <v>CTR_210_Z_Scalom</v>
          </cell>
          <cell r="C1211" t="str">
            <v>CTR</v>
          </cell>
        </row>
        <row r="1212">
          <cell r="A1212" t="str">
            <v>NRO_029</v>
          </cell>
          <cell r="B1212" t="str">
            <v>Mankon</v>
          </cell>
          <cell r="C1212" t="str">
            <v>NRO</v>
          </cell>
        </row>
        <row r="1213">
          <cell r="A1213" t="str">
            <v>EST_028</v>
          </cell>
          <cell r="B1213" t="str">
            <v>Kambolepi-IHS</v>
          </cell>
          <cell r="C1213" t="str">
            <v>EST</v>
          </cell>
        </row>
        <row r="1214">
          <cell r="A1214" t="str">
            <v>EXN_096</v>
          </cell>
          <cell r="B1214" t="str">
            <v>Yagoua-Ville</v>
          </cell>
          <cell r="C1214" t="str">
            <v>EXN</v>
          </cell>
        </row>
        <row r="1215">
          <cell r="A1215" t="str">
            <v>EXN_169</v>
          </cell>
          <cell r="B1215" t="str">
            <v>Meme-II-IHS</v>
          </cell>
          <cell r="C1215" t="str">
            <v>EXN</v>
          </cell>
        </row>
        <row r="1216">
          <cell r="A1216" t="str">
            <v>EXN_172</v>
          </cell>
          <cell r="B1216" t="str">
            <v>Zouvoul-IHS</v>
          </cell>
          <cell r="C1216" t="str">
            <v>EXN</v>
          </cell>
        </row>
        <row r="1217">
          <cell r="A1217" t="str">
            <v>NRO_221</v>
          </cell>
          <cell r="B1217" t="str">
            <v>Nkwein-MTN</v>
          </cell>
          <cell r="C1217" t="str">
            <v>NRO</v>
          </cell>
        </row>
        <row r="1218">
          <cell r="A1218" t="str">
            <v>NRO_013</v>
          </cell>
          <cell r="B1218" t="str">
            <v>Oku</v>
          </cell>
          <cell r="C1218" t="str">
            <v>NRO</v>
          </cell>
        </row>
        <row r="1219">
          <cell r="A1219" t="str">
            <v>NRO_222</v>
          </cell>
          <cell r="B1219" t="str">
            <v>Nkwein-Ntambang</v>
          </cell>
          <cell r="C1219" t="str">
            <v>NRO</v>
          </cell>
        </row>
        <row r="1220">
          <cell r="A1220" t="str">
            <v>NRO_028</v>
          </cell>
          <cell r="B1220" t="str">
            <v>Hot-Spot</v>
          </cell>
          <cell r="C1220" t="str">
            <v>NRO</v>
          </cell>
        </row>
        <row r="1221">
          <cell r="A1221" t="str">
            <v>LIT_501</v>
          </cell>
          <cell r="B1221" t="str">
            <v>Sohock-IHS</v>
          </cell>
          <cell r="C1221" t="str">
            <v>LIT</v>
          </cell>
        </row>
        <row r="1222">
          <cell r="A1222" t="str">
            <v>OST_251</v>
          </cell>
          <cell r="B1222" t="str">
            <v>Foreke</v>
          </cell>
          <cell r="C1222" t="str">
            <v>OST</v>
          </cell>
        </row>
        <row r="1223">
          <cell r="A1223" t="str">
            <v>NRD_026</v>
          </cell>
          <cell r="B1223" t="str">
            <v>Badjouma</v>
          </cell>
          <cell r="C1223" t="str">
            <v>NRD</v>
          </cell>
        </row>
        <row r="1224">
          <cell r="A1224" t="str">
            <v>NRD_100</v>
          </cell>
          <cell r="B1224" t="str">
            <v>Guider-CRTV</v>
          </cell>
          <cell r="C1224" t="str">
            <v>NRD</v>
          </cell>
        </row>
        <row r="1225">
          <cell r="A1225" t="str">
            <v>EXN_127</v>
          </cell>
          <cell r="B1225" t="str">
            <v>Wina-IHS</v>
          </cell>
          <cell r="C1225" t="str">
            <v>EXN</v>
          </cell>
        </row>
        <row r="1226">
          <cell r="A1226" t="str">
            <v>CTR_238</v>
          </cell>
          <cell r="B1226" t="str">
            <v>CTR_238_Z_Chapelle-Nsimeyong</v>
          </cell>
          <cell r="C1226" t="str">
            <v>CTR</v>
          </cell>
        </row>
        <row r="1227">
          <cell r="A1227" t="str">
            <v>CTR_242</v>
          </cell>
          <cell r="B1227" t="str">
            <v>CTR_242_Z_E-Poste</v>
          </cell>
          <cell r="C1227" t="str">
            <v>CTR</v>
          </cell>
        </row>
        <row r="1228">
          <cell r="A1228" t="str">
            <v>LIT_183</v>
          </cell>
          <cell r="B1228" t="str">
            <v>LIT_183_Z_Nkololoun</v>
          </cell>
          <cell r="C1228" t="str">
            <v>LIT</v>
          </cell>
        </row>
        <row r="1229">
          <cell r="A1229" t="str">
            <v>LIT_339</v>
          </cell>
          <cell r="B1229" t="str">
            <v>LIT_339_Z_Cogefar-II</v>
          </cell>
          <cell r="C1229" t="str">
            <v>LIT</v>
          </cell>
        </row>
        <row r="1230">
          <cell r="A1230" t="str">
            <v>LIT_254</v>
          </cell>
          <cell r="B1230" t="str">
            <v>LIT_254_Z_Japoma-Village</v>
          </cell>
          <cell r="C1230" t="str">
            <v>LIT</v>
          </cell>
        </row>
        <row r="1231">
          <cell r="A1231" t="str">
            <v>SUO_081</v>
          </cell>
          <cell r="B1231" t="str">
            <v>Limbe-Bimbia-CRTV</v>
          </cell>
          <cell r="C1231" t="str">
            <v>SUO</v>
          </cell>
        </row>
        <row r="1232">
          <cell r="A1232" t="str">
            <v>EXN_050</v>
          </cell>
          <cell r="B1232" t="str">
            <v>Kay-Kay</v>
          </cell>
          <cell r="C1232" t="str">
            <v>EXN</v>
          </cell>
        </row>
        <row r="1233">
          <cell r="A1233" t="str">
            <v>NRO_229</v>
          </cell>
          <cell r="B1233" t="str">
            <v>Mendankwe</v>
          </cell>
          <cell r="C1233" t="str">
            <v>NRO</v>
          </cell>
        </row>
        <row r="1234">
          <cell r="A1234" t="str">
            <v>CTR_310</v>
          </cell>
          <cell r="B1234" t="str">
            <v>CTR_310_Z_Mvolye-New</v>
          </cell>
          <cell r="C1234" t="str">
            <v>CTR</v>
          </cell>
        </row>
        <row r="1235">
          <cell r="A1235" t="str">
            <v>CTR_181</v>
          </cell>
          <cell r="B1235" t="str">
            <v>Nanga-Eboko-CRTV</v>
          </cell>
          <cell r="C1235" t="str">
            <v>CTR</v>
          </cell>
        </row>
        <row r="1236">
          <cell r="A1236" t="str">
            <v>NRD_111</v>
          </cell>
          <cell r="B1236" t="str">
            <v>Hamalade-IHS</v>
          </cell>
          <cell r="C1236" t="str">
            <v>NRD</v>
          </cell>
        </row>
        <row r="1237">
          <cell r="A1237" t="str">
            <v>NRO_227</v>
          </cell>
          <cell r="B1237" t="str">
            <v>Bda-Chinde</v>
          </cell>
          <cell r="C1237" t="str">
            <v>NRO</v>
          </cell>
        </row>
        <row r="1238">
          <cell r="A1238" t="str">
            <v>NRO_240</v>
          </cell>
          <cell r="B1238" t="str">
            <v>Akum-Ville-MTN</v>
          </cell>
          <cell r="C1238" t="str">
            <v>NRO</v>
          </cell>
        </row>
        <row r="1239">
          <cell r="A1239" t="str">
            <v>NRO_244</v>
          </cell>
          <cell r="B1239" t="str">
            <v>Nkwein-Clinic-St-Louis-MTN</v>
          </cell>
          <cell r="C1239" t="str">
            <v>NRO</v>
          </cell>
        </row>
        <row r="1240">
          <cell r="A1240" t="str">
            <v>OST_255</v>
          </cell>
          <cell r="B1240" t="str">
            <v>Bafou-Balepe-IHS</v>
          </cell>
          <cell r="C1240" t="str">
            <v>OST</v>
          </cell>
        </row>
        <row r="1241">
          <cell r="A1241" t="str">
            <v>OST_263</v>
          </cell>
          <cell r="B1241" t="str">
            <v>Fondonera-IHS</v>
          </cell>
          <cell r="C1241" t="str">
            <v>OST</v>
          </cell>
        </row>
        <row r="1242">
          <cell r="A1242" t="str">
            <v>OST_256</v>
          </cell>
          <cell r="B1242" t="str">
            <v>Makong-II-IHS</v>
          </cell>
          <cell r="C1242" t="str">
            <v>OST</v>
          </cell>
        </row>
        <row r="1243">
          <cell r="A1243" t="str">
            <v>SUO_131</v>
          </cell>
          <cell r="B1243" t="str">
            <v>Bonjongo</v>
          </cell>
          <cell r="C1243" t="str">
            <v>SUO</v>
          </cell>
        </row>
        <row r="1244">
          <cell r="A1244" t="str">
            <v>NRO_067</v>
          </cell>
          <cell r="B1244" t="str">
            <v>Bambui-Round-About-IHS</v>
          </cell>
          <cell r="C1244" t="str">
            <v>NRO</v>
          </cell>
        </row>
        <row r="1245">
          <cell r="A1245" t="str">
            <v>EXN_118</v>
          </cell>
          <cell r="B1245" t="str">
            <v>Doreissou-IHS</v>
          </cell>
          <cell r="C1245" t="str">
            <v>EXN</v>
          </cell>
        </row>
        <row r="1246">
          <cell r="A1246" t="str">
            <v>SUD_055</v>
          </cell>
          <cell r="B1246" t="str">
            <v>Sud-Cameroun-Hevea-Camtel</v>
          </cell>
          <cell r="C1246" t="str">
            <v>SUD</v>
          </cell>
        </row>
        <row r="1247">
          <cell r="A1247" t="str">
            <v>CTR_339</v>
          </cell>
          <cell r="B1247" t="str">
            <v>CTR_339_Z_Chapelle-Obili</v>
          </cell>
          <cell r="C1247" t="str">
            <v>CTR</v>
          </cell>
        </row>
        <row r="1248">
          <cell r="A1248" t="str">
            <v>LIT_365</v>
          </cell>
          <cell r="B1248" t="str">
            <v>LIT_365_Z_Yambong</v>
          </cell>
          <cell r="C1248" t="str">
            <v>LIT</v>
          </cell>
        </row>
        <row r="1249">
          <cell r="A1249" t="str">
            <v>LIT_340</v>
          </cell>
          <cell r="B1249" t="str">
            <v>LIT_340_Z_Brazz-Tergal</v>
          </cell>
          <cell r="C1249" t="str">
            <v>LIT</v>
          </cell>
        </row>
        <row r="1250">
          <cell r="A1250" t="str">
            <v>LIT_409</v>
          </cell>
          <cell r="B1250" t="str">
            <v>LIT_409_Z_Ndogpassi-Lycee-II</v>
          </cell>
          <cell r="C1250" t="str">
            <v>LIT</v>
          </cell>
        </row>
        <row r="1251">
          <cell r="A1251" t="str">
            <v>LIT_425</v>
          </cell>
          <cell r="B1251" t="str">
            <v>LIT_425_Z_Bilongue</v>
          </cell>
          <cell r="C1251" t="str">
            <v>LIT</v>
          </cell>
        </row>
        <row r="1252">
          <cell r="A1252" t="str">
            <v>LIT_419</v>
          </cell>
          <cell r="B1252" t="str">
            <v>LIT_419_Z_Makombe</v>
          </cell>
          <cell r="C1252" t="str">
            <v>LIT</v>
          </cell>
        </row>
        <row r="1253">
          <cell r="A1253" t="str">
            <v>LIT_129</v>
          </cell>
          <cell r="B1253" t="str">
            <v>Bonadiwoto-IHS</v>
          </cell>
          <cell r="C1253" t="str">
            <v>LIT</v>
          </cell>
        </row>
        <row r="1254">
          <cell r="A1254" t="str">
            <v>LIT_156</v>
          </cell>
          <cell r="B1254" t="str">
            <v>LIT_156_Z_Bonaloka-IHS</v>
          </cell>
          <cell r="C1254" t="str">
            <v>LIT</v>
          </cell>
        </row>
        <row r="1255">
          <cell r="A1255" t="str">
            <v>NRD_109</v>
          </cell>
          <cell r="B1255" t="str">
            <v>Kapanyaye-IHS</v>
          </cell>
          <cell r="C1255" t="str">
            <v>NRD</v>
          </cell>
        </row>
        <row r="1256">
          <cell r="A1256" t="str">
            <v>NRD_129</v>
          </cell>
          <cell r="B1256" t="str">
            <v>Boussa-IHS</v>
          </cell>
          <cell r="C1256" t="str">
            <v>NRD</v>
          </cell>
        </row>
        <row r="1257">
          <cell r="A1257" t="str">
            <v>NRD_126</v>
          </cell>
          <cell r="B1257" t="str">
            <v>Adoumri-Houla-IHS</v>
          </cell>
          <cell r="C1257" t="str">
            <v>NRD</v>
          </cell>
        </row>
        <row r="1258">
          <cell r="A1258" t="str">
            <v>NRD_023</v>
          </cell>
          <cell r="B1258" t="str">
            <v>Rey-Bouba</v>
          </cell>
          <cell r="C1258" t="str">
            <v>NRD</v>
          </cell>
        </row>
        <row r="1259">
          <cell r="A1259" t="str">
            <v>CTR_476</v>
          </cell>
          <cell r="B1259" t="str">
            <v>CTR_476_Z_Mendong-II</v>
          </cell>
          <cell r="C1259" t="str">
            <v>CTR</v>
          </cell>
        </row>
        <row r="1260">
          <cell r="A1260" t="str">
            <v>SUD_060</v>
          </cell>
          <cell r="B1260" t="str">
            <v>SUD_060_Z_Azem-IHS</v>
          </cell>
          <cell r="C1260" t="str">
            <v>SUD</v>
          </cell>
        </row>
        <row r="1261">
          <cell r="A1261" t="str">
            <v>NRO_064</v>
          </cell>
          <cell r="B1261" t="str">
            <v>Bamenda-Abangoh-IHS</v>
          </cell>
          <cell r="C1261" t="str">
            <v>NRO</v>
          </cell>
        </row>
        <row r="1262">
          <cell r="A1262" t="str">
            <v>EXN_136</v>
          </cell>
          <cell r="B1262" t="str">
            <v>Mousgoy-IHS</v>
          </cell>
          <cell r="C1262" t="str">
            <v>EXN</v>
          </cell>
        </row>
        <row r="1263">
          <cell r="A1263" t="str">
            <v>CTR_486</v>
          </cell>
          <cell r="B1263" t="str">
            <v>CTR_486_Z_Mendong-Maetur-IHS</v>
          </cell>
          <cell r="C1263" t="str">
            <v>CTR</v>
          </cell>
        </row>
        <row r="1264">
          <cell r="A1264" t="str">
            <v>CTR_524</v>
          </cell>
          <cell r="B1264" t="str">
            <v>CTR_524_Z_Bonas-Yde-MTN-IHS</v>
          </cell>
          <cell r="C1264" t="str">
            <v>CTR</v>
          </cell>
        </row>
        <row r="1265">
          <cell r="A1265" t="str">
            <v>CTR_538</v>
          </cell>
          <cell r="B1265" t="str">
            <v>CTR_538_Z_Biyemassi-Crf-IHS</v>
          </cell>
          <cell r="C1265" t="str">
            <v>CTR</v>
          </cell>
        </row>
        <row r="1266">
          <cell r="A1266" t="str">
            <v>LIT_164</v>
          </cell>
          <cell r="B1266" t="str">
            <v>LIT_164_Z_Mbanga-Bakoko-IHS</v>
          </cell>
          <cell r="C1266" t="str">
            <v>LIT</v>
          </cell>
        </row>
        <row r="1267">
          <cell r="A1267" t="str">
            <v>LIT_162</v>
          </cell>
          <cell r="B1267" t="str">
            <v>LIT_162_Z_Camp-Yabassi</v>
          </cell>
          <cell r="C1267" t="str">
            <v>LIT</v>
          </cell>
        </row>
        <row r="1268">
          <cell r="A1268" t="str">
            <v>LIT_157</v>
          </cell>
          <cell r="B1268" t="str">
            <v>LIT_157_Z_Cite-Berges-IHS</v>
          </cell>
          <cell r="C1268" t="str">
            <v>LIT</v>
          </cell>
        </row>
        <row r="1269">
          <cell r="A1269" t="str">
            <v>LIT_428</v>
          </cell>
          <cell r="B1269" t="str">
            <v>LIT_428_Z_New-Town-Aeroport-IHS</v>
          </cell>
          <cell r="C1269" t="str">
            <v>LIT</v>
          </cell>
        </row>
        <row r="1270">
          <cell r="A1270" t="str">
            <v>LIT_236</v>
          </cell>
          <cell r="B1270" t="str">
            <v>Marche-Mboppi</v>
          </cell>
          <cell r="C1270" t="str">
            <v>LIT</v>
          </cell>
        </row>
        <row r="1271">
          <cell r="A1271" t="str">
            <v>NRD_010</v>
          </cell>
          <cell r="B1271" t="str">
            <v>Mayo-Oulo</v>
          </cell>
          <cell r="C1271" t="str">
            <v>NRD</v>
          </cell>
        </row>
        <row r="1272">
          <cell r="A1272" t="str">
            <v>EST_089</v>
          </cell>
          <cell r="B1272" t="str">
            <v>Badongoue-MTN-IHS</v>
          </cell>
          <cell r="C1272" t="str">
            <v>EST</v>
          </cell>
        </row>
        <row r="1273">
          <cell r="A1273" t="str">
            <v>OST_262</v>
          </cell>
          <cell r="B1273" t="str">
            <v>Zemda</v>
          </cell>
          <cell r="C1273" t="str">
            <v>OST</v>
          </cell>
        </row>
        <row r="1274">
          <cell r="A1274" t="str">
            <v>OST_258</v>
          </cell>
          <cell r="B1274" t="str">
            <v>Badenkop</v>
          </cell>
          <cell r="C1274" t="str">
            <v>OST</v>
          </cell>
        </row>
        <row r="1275">
          <cell r="A1275" t="str">
            <v>OST_260</v>
          </cell>
          <cell r="B1275" t="str">
            <v>Bamena</v>
          </cell>
          <cell r="C1275" t="str">
            <v>OST</v>
          </cell>
        </row>
        <row r="1276">
          <cell r="A1276" t="str">
            <v>NRO_050</v>
          </cell>
          <cell r="B1276" t="str">
            <v>Bangolan</v>
          </cell>
          <cell r="C1276" t="str">
            <v>NRO</v>
          </cell>
        </row>
        <row r="1277">
          <cell r="A1277" t="str">
            <v>EST_102</v>
          </cell>
          <cell r="B1277" t="str">
            <v>SFID-Ndeng-MTN-IHS</v>
          </cell>
          <cell r="C1277" t="str">
            <v>EST</v>
          </cell>
        </row>
        <row r="1278">
          <cell r="A1278" t="str">
            <v>OST_259</v>
          </cell>
          <cell r="B1278" t="str">
            <v>Bapa</v>
          </cell>
          <cell r="C1278" t="str">
            <v>OST</v>
          </cell>
        </row>
        <row r="1279">
          <cell r="A1279" t="str">
            <v>NRO_066</v>
          </cell>
          <cell r="B1279" t="str">
            <v>Bda-Bus-Station-IHS</v>
          </cell>
          <cell r="C1279" t="str">
            <v>NRO</v>
          </cell>
        </row>
        <row r="1280">
          <cell r="A1280" t="str">
            <v>NRD_124</v>
          </cell>
          <cell r="B1280" t="str">
            <v>Ouro-Be-IHS</v>
          </cell>
          <cell r="C1280" t="str">
            <v>NRD</v>
          </cell>
        </row>
        <row r="1281">
          <cell r="A1281" t="str">
            <v>OST_301</v>
          </cell>
          <cell r="B1281" t="str">
            <v>Bantoum-II-IHS</v>
          </cell>
          <cell r="C1281" t="str">
            <v>OST</v>
          </cell>
        </row>
        <row r="1282">
          <cell r="A1282" t="str">
            <v>SUD_057</v>
          </cell>
          <cell r="B1282" t="str">
            <v>SUD_057_Z_Kribi-Lycee-Technique</v>
          </cell>
          <cell r="C1282" t="str">
            <v>SUD</v>
          </cell>
        </row>
        <row r="1283">
          <cell r="A1283" t="str">
            <v>SUO_151</v>
          </cell>
          <cell r="B1283" t="str">
            <v>Limbe-College-Excellence-IHS</v>
          </cell>
          <cell r="C1283" t="str">
            <v>SUO</v>
          </cell>
        </row>
        <row r="1284">
          <cell r="A1284" t="str">
            <v>SUO_149</v>
          </cell>
          <cell r="B1284" t="str">
            <v>Mutengene-Ombe-IHS</v>
          </cell>
          <cell r="C1284" t="str">
            <v>SUO</v>
          </cell>
        </row>
        <row r="1285">
          <cell r="A1285" t="str">
            <v>NRO_062</v>
          </cell>
          <cell r="B1285" t="str">
            <v>Bda-Kwe-Pastoral-Center-IHS</v>
          </cell>
          <cell r="C1285" t="str">
            <v>NRO</v>
          </cell>
        </row>
        <row r="1286">
          <cell r="A1286" t="str">
            <v>OST_300</v>
          </cell>
          <cell r="B1286" t="str">
            <v>Bahouan-IHS</v>
          </cell>
          <cell r="C1286" t="str">
            <v>OST</v>
          </cell>
        </row>
        <row r="1287">
          <cell r="A1287" t="str">
            <v>NRO_059</v>
          </cell>
          <cell r="B1287" t="str">
            <v>Bda-Mankon-Palace-IHS</v>
          </cell>
          <cell r="C1287" t="str">
            <v>NRO</v>
          </cell>
        </row>
        <row r="1288">
          <cell r="A1288" t="str">
            <v>OST_303</v>
          </cell>
          <cell r="B1288" t="str">
            <v>Badoumguia</v>
          </cell>
          <cell r="C1288" t="str">
            <v>OST</v>
          </cell>
        </row>
        <row r="1289">
          <cell r="A1289" t="str">
            <v>CTR_563</v>
          </cell>
          <cell r="B1289" t="str">
            <v>CTR_563_Z_Tsomo-Assi</v>
          </cell>
          <cell r="C1289" t="str">
            <v>CTR</v>
          </cell>
        </row>
        <row r="1290">
          <cell r="A1290" t="str">
            <v>LIT_433</v>
          </cell>
          <cell r="B1290" t="str">
            <v>LIT_433_Z_Bonaloka-Entree</v>
          </cell>
          <cell r="C1290" t="str">
            <v>LIT</v>
          </cell>
        </row>
        <row r="1291">
          <cell r="A1291" t="str">
            <v>LIT_482</v>
          </cell>
          <cell r="B1291" t="str">
            <v>LIT_482_Z_YATCHIKA-IHS</v>
          </cell>
          <cell r="C1291" t="str">
            <v>LIT</v>
          </cell>
        </row>
        <row r="1292">
          <cell r="A1292" t="str">
            <v>LIT_240</v>
          </cell>
          <cell r="B1292" t="str">
            <v>LIT_240_Z_Boko-Douala</v>
          </cell>
          <cell r="C1292" t="str">
            <v>LIT</v>
          </cell>
        </row>
        <row r="1293">
          <cell r="A1293" t="str">
            <v>LIT_439</v>
          </cell>
          <cell r="B1293" t="str">
            <v>LIT_439_Z_Nkololoun-II</v>
          </cell>
          <cell r="C1293" t="str">
            <v>LIT</v>
          </cell>
        </row>
        <row r="1294">
          <cell r="A1294" t="str">
            <v>OST_322</v>
          </cell>
          <cell r="B1294" t="str">
            <v>Basseu-MTN</v>
          </cell>
          <cell r="C1294" t="str">
            <v>OST</v>
          </cell>
        </row>
        <row r="1295">
          <cell r="A1295" t="str">
            <v>OST_314</v>
          </cell>
          <cell r="B1295" t="str">
            <v>Bangoulap</v>
          </cell>
          <cell r="C1295" t="str">
            <v>OST</v>
          </cell>
        </row>
        <row r="1296">
          <cell r="A1296" t="str">
            <v>CTR_660</v>
          </cell>
          <cell r="B1296" t="str">
            <v>CTR_660_Z_Nsimeyong-Chefferie</v>
          </cell>
          <cell r="C1296" t="str">
            <v>CTR</v>
          </cell>
        </row>
        <row r="1297">
          <cell r="A1297" t="str">
            <v>CTR_702</v>
          </cell>
          <cell r="B1297" t="str">
            <v>CTR_702_Z_Hilton</v>
          </cell>
          <cell r="C1297" t="str">
            <v>CTR</v>
          </cell>
        </row>
        <row r="1298">
          <cell r="A1298" t="str">
            <v>NRO_065</v>
          </cell>
          <cell r="B1298" t="str">
            <v>Mbatu-IHS</v>
          </cell>
          <cell r="C1298" t="str">
            <v>NRO</v>
          </cell>
        </row>
        <row r="1299">
          <cell r="A1299" t="str">
            <v>NRD_110</v>
          </cell>
          <cell r="B1299" t="str">
            <v>Bardake-IHS</v>
          </cell>
          <cell r="C1299" t="str">
            <v>NRD</v>
          </cell>
        </row>
        <row r="1300">
          <cell r="A1300" t="str">
            <v>SUO_153</v>
          </cell>
          <cell r="B1300" t="str">
            <v>Bai-Kuke-IHS</v>
          </cell>
          <cell r="C1300" t="str">
            <v>SUO</v>
          </cell>
        </row>
        <row r="1301">
          <cell r="A1301" t="str">
            <v>SUO_150</v>
          </cell>
          <cell r="B1301" t="str">
            <v>Banguem-Street-II</v>
          </cell>
          <cell r="C1301" t="str">
            <v>SUO</v>
          </cell>
        </row>
        <row r="1302">
          <cell r="A1302" t="str">
            <v>OST_310</v>
          </cell>
          <cell r="B1302" t="str">
            <v>Bamendou-II</v>
          </cell>
          <cell r="C1302" t="str">
            <v>OST</v>
          </cell>
        </row>
        <row r="1303">
          <cell r="A1303" t="str">
            <v>OST_266</v>
          </cell>
          <cell r="B1303" t="str">
            <v>Bangangte-Lycee-Classique-IHS</v>
          </cell>
          <cell r="C1303" t="str">
            <v>OST</v>
          </cell>
        </row>
        <row r="1304">
          <cell r="A1304" t="str">
            <v>EXN_239</v>
          </cell>
          <cell r="B1304" t="str">
            <v>Badjouma-Zagam</v>
          </cell>
          <cell r="C1304" t="str">
            <v>EXN</v>
          </cell>
        </row>
        <row r="1305">
          <cell r="A1305" t="str">
            <v>NRD_142</v>
          </cell>
          <cell r="B1305" t="str">
            <v>Garoua-Mairie</v>
          </cell>
          <cell r="C1305" t="str">
            <v>NRD</v>
          </cell>
        </row>
        <row r="1306">
          <cell r="A1306" t="str">
            <v>LIT_462</v>
          </cell>
          <cell r="B1306" t="str">
            <v>Malende-IHS</v>
          </cell>
          <cell r="C1306" t="str">
            <v>LIT</v>
          </cell>
        </row>
        <row r="1307">
          <cell r="A1307" t="str">
            <v>EXN_158</v>
          </cell>
          <cell r="B1307" t="str">
            <v>Maroua-Total-Domayo-MTN-IHS</v>
          </cell>
          <cell r="C1307" t="str">
            <v>EXN</v>
          </cell>
        </row>
        <row r="1308">
          <cell r="A1308" t="str">
            <v>OST_267</v>
          </cell>
          <cell r="B1308" t="str">
            <v>Dschang-Lycee-Technique-IHS</v>
          </cell>
          <cell r="C1308" t="str">
            <v>OST</v>
          </cell>
        </row>
        <row r="1309">
          <cell r="A1309" t="str">
            <v>EXN_135</v>
          </cell>
          <cell r="B1309" t="str">
            <v>Bougoudoum-IHS</v>
          </cell>
          <cell r="C1309" t="str">
            <v>EXN</v>
          </cell>
        </row>
        <row r="1310">
          <cell r="A1310" t="str">
            <v>NRD_138</v>
          </cell>
          <cell r="B1310" t="str">
            <v>Garoua-Roumde-Adja-II</v>
          </cell>
          <cell r="C1310" t="str">
            <v>NRD</v>
          </cell>
        </row>
        <row r="1311">
          <cell r="A1311" t="str">
            <v>NRO_051</v>
          </cell>
          <cell r="B1311" t="str">
            <v>Bafanji</v>
          </cell>
          <cell r="C1311" t="str">
            <v>NRO</v>
          </cell>
        </row>
        <row r="1312">
          <cell r="A1312" t="str">
            <v>OST_286</v>
          </cell>
          <cell r="B1312" t="str">
            <v>BANKA</v>
          </cell>
          <cell r="C1312" t="str">
            <v>OST</v>
          </cell>
        </row>
        <row r="1313">
          <cell r="A1313" t="str">
            <v>SUO_152</v>
          </cell>
          <cell r="B1313" t="str">
            <v>Tole-Tea-IHS</v>
          </cell>
          <cell r="C1313" t="str">
            <v>SUO</v>
          </cell>
        </row>
        <row r="1314">
          <cell r="A1314" t="str">
            <v>LIT_451</v>
          </cell>
          <cell r="B1314" t="str">
            <v>LIT_451_Z_Bilongue-II</v>
          </cell>
          <cell r="C1314" t="str">
            <v>LIT</v>
          </cell>
        </row>
        <row r="1315">
          <cell r="A1315" t="str">
            <v>EXN_144</v>
          </cell>
          <cell r="B1315" t="str">
            <v>Yagoua-MTN-IHS</v>
          </cell>
          <cell r="C1315" t="str">
            <v>EXN</v>
          </cell>
        </row>
        <row r="1316">
          <cell r="A1316" t="str">
            <v>OST_004</v>
          </cell>
          <cell r="B1316" t="str">
            <v>Foumban</v>
          </cell>
          <cell r="C1316" t="str">
            <v>OST</v>
          </cell>
        </row>
        <row r="1317">
          <cell r="A1317" t="str">
            <v>EXN_152</v>
          </cell>
          <cell r="B1317" t="str">
            <v>Badjonre-IHS</v>
          </cell>
          <cell r="C1317" t="str">
            <v>EXN</v>
          </cell>
        </row>
        <row r="1318">
          <cell r="A1318" t="str">
            <v>NRO_093</v>
          </cell>
          <cell r="B1318" t="str">
            <v>Bamengwi-IHS</v>
          </cell>
          <cell r="C1318" t="str">
            <v>NRO</v>
          </cell>
        </row>
        <row r="1319">
          <cell r="A1319" t="str">
            <v>EST_103</v>
          </cell>
          <cell r="B1319" t="str">
            <v>Salapoumbe-Ville-MTN-IHS</v>
          </cell>
          <cell r="C1319" t="str">
            <v>EST</v>
          </cell>
        </row>
        <row r="1320">
          <cell r="A1320" t="str">
            <v>EXN_142</v>
          </cell>
          <cell r="B1320" t="str">
            <v>Mokola-MTN</v>
          </cell>
          <cell r="C1320" t="str">
            <v>EXN</v>
          </cell>
        </row>
        <row r="1321">
          <cell r="A1321" t="str">
            <v>EXN_156</v>
          </cell>
          <cell r="B1321" t="str">
            <v>Mokolo3-IHS</v>
          </cell>
          <cell r="C1321" t="str">
            <v>EXN</v>
          </cell>
        </row>
        <row r="1322">
          <cell r="A1322" t="str">
            <v>ADM_119</v>
          </cell>
          <cell r="B1322" t="str">
            <v>Ngaoundal3-IHS</v>
          </cell>
          <cell r="C1322" t="str">
            <v>ADM</v>
          </cell>
        </row>
        <row r="1323">
          <cell r="A1323" t="str">
            <v>ADM_155</v>
          </cell>
          <cell r="B1323" t="str">
            <v>Ngd-Sabonbari-America-IHS</v>
          </cell>
          <cell r="C1323" t="str">
            <v>ADM</v>
          </cell>
        </row>
        <row r="1324">
          <cell r="A1324" t="str">
            <v>CTR_506</v>
          </cell>
          <cell r="B1324" t="str">
            <v>Nkoteng-Ville-IHS</v>
          </cell>
          <cell r="C1324" t="str">
            <v>CTR</v>
          </cell>
        </row>
        <row r="1325">
          <cell r="A1325" t="str">
            <v>CTR_716</v>
          </cell>
          <cell r="B1325" t="str">
            <v>CTR_716_Z_Simbock-II</v>
          </cell>
          <cell r="C1325" t="str">
            <v>CTR</v>
          </cell>
        </row>
        <row r="1326">
          <cell r="A1326" t="str">
            <v>EXN_236</v>
          </cell>
          <cell r="B1326" t="str">
            <v>Yagoua-Quinf-II</v>
          </cell>
          <cell r="C1326" t="str">
            <v>EXN</v>
          </cell>
        </row>
        <row r="1327">
          <cell r="A1327" t="str">
            <v>NRD_149</v>
          </cell>
          <cell r="B1327" t="str">
            <v>Garoua-Djamboutou-II</v>
          </cell>
          <cell r="C1327" t="str">
            <v>NRD</v>
          </cell>
        </row>
        <row r="1328">
          <cell r="A1328" t="str">
            <v>EXN_178</v>
          </cell>
          <cell r="B1328" t="str">
            <v>Torock-IHS</v>
          </cell>
          <cell r="C1328" t="str">
            <v>EXN</v>
          </cell>
        </row>
        <row r="1329">
          <cell r="A1329" t="str">
            <v>LIT_363</v>
          </cell>
          <cell r="B1329" t="str">
            <v>LIT_363_Z_Boko-Plage-IHS</v>
          </cell>
          <cell r="C1329" t="str">
            <v>LIT</v>
          </cell>
        </row>
        <row r="1330">
          <cell r="A1330" t="str">
            <v>LIT_125</v>
          </cell>
          <cell r="B1330" t="str">
            <v>International-Airport-IHS</v>
          </cell>
          <cell r="C1330" t="str">
            <v>LIT</v>
          </cell>
        </row>
        <row r="1331">
          <cell r="A1331" t="str">
            <v>LIT_385</v>
          </cell>
          <cell r="B1331" t="str">
            <v>Dibamba-Camrail</v>
          </cell>
          <cell r="C1331" t="str">
            <v>LIT</v>
          </cell>
        </row>
        <row r="1332">
          <cell r="A1332" t="str">
            <v>LIT_548</v>
          </cell>
          <cell r="B1332" t="str">
            <v>LIT_548_Z_Nkololoun-Marche</v>
          </cell>
          <cell r="C1332" t="str">
            <v>LIT</v>
          </cell>
        </row>
        <row r="1333">
          <cell r="A1333" t="str">
            <v>NRD_148</v>
          </cell>
          <cell r="B1333" t="str">
            <v>Poumpoumrey-II</v>
          </cell>
          <cell r="C1333" t="str">
            <v>NRD</v>
          </cell>
        </row>
        <row r="1334">
          <cell r="A1334" t="str">
            <v>NRD_159</v>
          </cell>
          <cell r="B1334" t="str">
            <v>Garoua-Rte-Gashiga</v>
          </cell>
          <cell r="C1334" t="str">
            <v>NRD</v>
          </cell>
        </row>
        <row r="1335">
          <cell r="A1335" t="str">
            <v>NRD_028</v>
          </cell>
          <cell r="B1335" t="str">
            <v>Ribao</v>
          </cell>
          <cell r="C1335" t="str">
            <v>NRD</v>
          </cell>
        </row>
        <row r="1336">
          <cell r="A1336" t="str">
            <v>OST_003</v>
          </cell>
          <cell r="B1336" t="str">
            <v>Bfsam-Banengo</v>
          </cell>
          <cell r="C1336" t="str">
            <v>OST</v>
          </cell>
        </row>
        <row r="1337">
          <cell r="A1337" t="str">
            <v>OST_005</v>
          </cell>
          <cell r="B1337" t="str">
            <v>Foumbot</v>
          </cell>
          <cell r="C1337" t="str">
            <v>OST</v>
          </cell>
        </row>
        <row r="1338">
          <cell r="A1338" t="str">
            <v>OST_008</v>
          </cell>
          <cell r="B1338" t="str">
            <v>Balessing</v>
          </cell>
          <cell r="C1338" t="str">
            <v>OST</v>
          </cell>
        </row>
        <row r="1339">
          <cell r="A1339" t="str">
            <v>LIT_496</v>
          </cell>
          <cell r="B1339" t="str">
            <v>Dizangue-KM14-IHS</v>
          </cell>
          <cell r="C1339" t="str">
            <v>LIT</v>
          </cell>
        </row>
        <row r="1340">
          <cell r="A1340" t="str">
            <v>OST_141</v>
          </cell>
          <cell r="B1340" t="str">
            <v>Mbouda</v>
          </cell>
          <cell r="C1340" t="str">
            <v>OST</v>
          </cell>
        </row>
        <row r="1341">
          <cell r="A1341" t="str">
            <v>NRD_162</v>
          </cell>
          <cell r="B1341" t="str">
            <v>Garoua-Sonayo</v>
          </cell>
          <cell r="C1341" t="str">
            <v>NRD</v>
          </cell>
        </row>
        <row r="1342">
          <cell r="A1342" t="str">
            <v>NRD_157</v>
          </cell>
          <cell r="B1342" t="str">
            <v>Nakong</v>
          </cell>
          <cell r="C1342" t="str">
            <v>NRD</v>
          </cell>
        </row>
        <row r="1343">
          <cell r="A1343" t="str">
            <v>NRD_164</v>
          </cell>
          <cell r="B1343" t="str">
            <v>Padarme-IHS</v>
          </cell>
          <cell r="C1343" t="str">
            <v>NRD</v>
          </cell>
        </row>
        <row r="1344">
          <cell r="A1344" t="str">
            <v>EXN_210</v>
          </cell>
          <cell r="B1344" t="str">
            <v>Gabarairou</v>
          </cell>
          <cell r="C1344" t="str">
            <v>EXN</v>
          </cell>
        </row>
        <row r="1345">
          <cell r="A1345" t="str">
            <v>CTR_493</v>
          </cell>
          <cell r="B1345" t="str">
            <v>CTR_493_Z_Mbalmayo-Oyack</v>
          </cell>
          <cell r="C1345" t="str">
            <v>CTR</v>
          </cell>
        </row>
        <row r="1346">
          <cell r="A1346" t="str">
            <v>SUD_062</v>
          </cell>
          <cell r="B1346" t="str">
            <v>Ndonkol-MTN-IHS</v>
          </cell>
          <cell r="C1346" t="str">
            <v>SUD</v>
          </cell>
        </row>
        <row r="1347">
          <cell r="A1347" t="str">
            <v>CTR_532</v>
          </cell>
          <cell r="B1347" t="str">
            <v>Ngomedzap-MTN</v>
          </cell>
          <cell r="C1347" t="str">
            <v>CTR</v>
          </cell>
        </row>
        <row r="1348">
          <cell r="A1348" t="str">
            <v>LIT_495</v>
          </cell>
          <cell r="B1348" t="str">
            <v>Niete-V15-IHS</v>
          </cell>
          <cell r="C1348" t="str">
            <v>LIT</v>
          </cell>
        </row>
        <row r="1349">
          <cell r="A1349" t="str">
            <v>LIT_492</v>
          </cell>
          <cell r="B1349" t="str">
            <v>Njombe-Market-IHS</v>
          </cell>
          <cell r="C1349" t="str">
            <v>LIT</v>
          </cell>
        </row>
        <row r="1350">
          <cell r="A1350" t="str">
            <v>NRO_045</v>
          </cell>
          <cell r="B1350" t="str">
            <v>Abuenshie</v>
          </cell>
          <cell r="C1350" t="str">
            <v>NRO</v>
          </cell>
        </row>
        <row r="1351">
          <cell r="A1351" t="str">
            <v>NRO_048</v>
          </cell>
          <cell r="B1351" t="str">
            <v>Sabga</v>
          </cell>
          <cell r="C1351" t="str">
            <v>NRO</v>
          </cell>
        </row>
        <row r="1352">
          <cell r="A1352" t="str">
            <v>LIT_563</v>
          </cell>
          <cell r="B1352" t="str">
            <v>LIT_563_Z_Yassa-Pesage-IHS</v>
          </cell>
          <cell r="C1352" t="str">
            <v>LIT</v>
          </cell>
        </row>
        <row r="1353">
          <cell r="A1353" t="str">
            <v>LIT_554</v>
          </cell>
          <cell r="B1353" t="str">
            <v>LIT_554_Z_Ndpssi-Vallee-de-la-Paix</v>
          </cell>
          <cell r="C1353" t="str">
            <v>LIT</v>
          </cell>
        </row>
        <row r="1354">
          <cell r="A1354" t="str">
            <v>LIT_733</v>
          </cell>
          <cell r="B1354" t="str">
            <v>LIT_733_Z_Japoma-Stade-Camtel</v>
          </cell>
          <cell r="C1354" t="str">
            <v>LIT</v>
          </cell>
        </row>
        <row r="1355">
          <cell r="A1355" t="str">
            <v>ADM_006</v>
          </cell>
          <cell r="B1355" t="str">
            <v>Banyo</v>
          </cell>
          <cell r="C1355" t="str">
            <v>ADM</v>
          </cell>
        </row>
        <row r="1356">
          <cell r="A1356" t="str">
            <v>NRO_006</v>
          </cell>
          <cell r="B1356" t="str">
            <v>Ndop</v>
          </cell>
          <cell r="C1356" t="str">
            <v>NRO</v>
          </cell>
        </row>
        <row r="1357">
          <cell r="A1357" t="str">
            <v>EXN_202</v>
          </cell>
          <cell r="B1357" t="str">
            <v>Bagarao</v>
          </cell>
          <cell r="C1357" t="str">
            <v>EXN</v>
          </cell>
        </row>
        <row r="1358">
          <cell r="A1358" t="str">
            <v>NRO_068</v>
          </cell>
          <cell r="B1358" t="str">
            <v>Bambili-Round-About-IHS</v>
          </cell>
          <cell r="C1358" t="str">
            <v>NRO</v>
          </cell>
        </row>
        <row r="1359">
          <cell r="A1359" t="str">
            <v>ADM_012</v>
          </cell>
          <cell r="B1359" t="str">
            <v>Bankim</v>
          </cell>
          <cell r="C1359" t="str">
            <v>ADM</v>
          </cell>
        </row>
        <row r="1360">
          <cell r="A1360" t="str">
            <v>NRO_071</v>
          </cell>
          <cell r="B1360" t="str">
            <v>Jikejem</v>
          </cell>
          <cell r="C1360" t="str">
            <v>NRO</v>
          </cell>
        </row>
        <row r="1361">
          <cell r="A1361" t="str">
            <v>OST_023</v>
          </cell>
          <cell r="B1361" t="str">
            <v>Magba</v>
          </cell>
          <cell r="C1361" t="str">
            <v>OST</v>
          </cell>
        </row>
        <row r="1362">
          <cell r="A1362" t="str">
            <v>OST_028</v>
          </cell>
          <cell r="B1362" t="str">
            <v>Foumban-Kounga</v>
          </cell>
          <cell r="C1362" t="str">
            <v>OST</v>
          </cell>
        </row>
        <row r="1363">
          <cell r="A1363" t="str">
            <v>OST_040</v>
          </cell>
          <cell r="B1363" t="str">
            <v>Batcham</v>
          </cell>
          <cell r="C1363" t="str">
            <v>OST</v>
          </cell>
        </row>
        <row r="1364">
          <cell r="A1364" t="str">
            <v>EST_096</v>
          </cell>
          <cell r="B1364" t="str">
            <v>Boubara-IHS</v>
          </cell>
          <cell r="C1364" t="str">
            <v>EST</v>
          </cell>
        </row>
        <row r="1365">
          <cell r="A1365" t="str">
            <v>LIT_494</v>
          </cell>
          <cell r="B1365" t="str">
            <v>Campo-Beach-IHS</v>
          </cell>
          <cell r="C1365" t="str">
            <v>LIT</v>
          </cell>
        </row>
        <row r="1366">
          <cell r="A1366" t="str">
            <v>ADM_122</v>
          </cell>
          <cell r="B1366" t="str">
            <v>Danfili-MTN-IHS</v>
          </cell>
          <cell r="C1366" t="str">
            <v>ADM</v>
          </cell>
        </row>
        <row r="1367">
          <cell r="A1367" t="str">
            <v>OST_039</v>
          </cell>
          <cell r="B1367" t="str">
            <v>Malantouen</v>
          </cell>
          <cell r="C1367" t="str">
            <v>OST</v>
          </cell>
        </row>
        <row r="1368">
          <cell r="A1368" t="str">
            <v>OST_047</v>
          </cell>
          <cell r="B1368" t="str">
            <v>Foumban-CAMTEL</v>
          </cell>
          <cell r="C1368" t="str">
            <v>OST</v>
          </cell>
        </row>
        <row r="1369">
          <cell r="A1369" t="str">
            <v>EXN_160</v>
          </cell>
          <cell r="B1369" t="str">
            <v>Kaele-MTN-IHS</v>
          </cell>
          <cell r="C1369" t="str">
            <v>EXN</v>
          </cell>
        </row>
        <row r="1370">
          <cell r="A1370" t="str">
            <v>EXN_180</v>
          </cell>
          <cell r="B1370" t="str">
            <v>Kousseri-Market-MTN-IHS</v>
          </cell>
          <cell r="C1370" t="str">
            <v>EXN</v>
          </cell>
        </row>
        <row r="1371">
          <cell r="A1371" t="str">
            <v>LIT_502</v>
          </cell>
          <cell r="B1371" t="str">
            <v>Kouedjou-IHS</v>
          </cell>
          <cell r="C1371" t="str">
            <v>LIT</v>
          </cell>
        </row>
        <row r="1372">
          <cell r="A1372" t="str">
            <v>LIT_503</v>
          </cell>
          <cell r="B1372" t="str">
            <v>Logbadjeck-IHS</v>
          </cell>
          <cell r="C1372" t="str">
            <v>LIT</v>
          </cell>
        </row>
        <row r="1373">
          <cell r="A1373" t="str">
            <v>LIT_521</v>
          </cell>
          <cell r="B1373" t="str">
            <v>Loum-Joli-IHS</v>
          </cell>
          <cell r="C1373" t="str">
            <v>LIT</v>
          </cell>
        </row>
        <row r="1374">
          <cell r="A1374" t="str">
            <v>OST_043</v>
          </cell>
          <cell r="B1374" t="str">
            <v>Foumbot-MTN</v>
          </cell>
          <cell r="C1374" t="str">
            <v>OST</v>
          </cell>
        </row>
        <row r="1375">
          <cell r="A1375" t="str">
            <v>OST_057</v>
          </cell>
          <cell r="B1375" t="str">
            <v>Massangam</v>
          </cell>
          <cell r="C1375" t="str">
            <v>OST</v>
          </cell>
        </row>
        <row r="1376">
          <cell r="A1376" t="str">
            <v>EXN_208</v>
          </cell>
          <cell r="B1376" t="str">
            <v>Kuruda</v>
          </cell>
          <cell r="C1376" t="str">
            <v>EXN</v>
          </cell>
        </row>
        <row r="1377">
          <cell r="A1377" t="str">
            <v>EXN_200</v>
          </cell>
          <cell r="B1377" t="str">
            <v>Goulourgou</v>
          </cell>
          <cell r="C1377" t="str">
            <v>EXN</v>
          </cell>
        </row>
        <row r="1378">
          <cell r="A1378" t="str">
            <v>EXN_205</v>
          </cell>
          <cell r="B1378" t="str">
            <v>Guendjen</v>
          </cell>
          <cell r="C1378" t="str">
            <v>EXN</v>
          </cell>
        </row>
        <row r="1379">
          <cell r="A1379" t="str">
            <v>CTR_746</v>
          </cell>
          <cell r="B1379" t="str">
            <v>CTR_746_Z_Mendong-IV-MTN</v>
          </cell>
          <cell r="C1379" t="str">
            <v>CTR</v>
          </cell>
        </row>
        <row r="1380">
          <cell r="A1380" t="str">
            <v>LIT_480</v>
          </cell>
          <cell r="B1380" t="str">
            <v>Mbongo-IHS</v>
          </cell>
          <cell r="C1380" t="str">
            <v>LIT</v>
          </cell>
        </row>
        <row r="1381">
          <cell r="A1381" t="str">
            <v>SUD_056</v>
          </cell>
          <cell r="B1381" t="str">
            <v>Memve-Ele-IHS</v>
          </cell>
          <cell r="C1381" t="str">
            <v>SUD</v>
          </cell>
        </row>
        <row r="1382">
          <cell r="A1382" t="str">
            <v>EXN_161</v>
          </cell>
          <cell r="B1382" t="str">
            <v>Mokong-MTN-IHS</v>
          </cell>
          <cell r="C1382" t="str">
            <v>EXN</v>
          </cell>
        </row>
        <row r="1383">
          <cell r="A1383" t="str">
            <v>NRO_061</v>
          </cell>
          <cell r="B1383" t="str">
            <v>Bambili-University-IHS</v>
          </cell>
          <cell r="C1383" t="str">
            <v>NRO</v>
          </cell>
        </row>
        <row r="1384">
          <cell r="A1384" t="str">
            <v>LIT_493</v>
          </cell>
          <cell r="B1384" t="str">
            <v>Penja-shell-IHS</v>
          </cell>
          <cell r="C1384" t="str">
            <v>LIT</v>
          </cell>
        </row>
        <row r="1385">
          <cell r="A1385" t="str">
            <v>NRD_099</v>
          </cell>
          <cell r="B1385" t="str">
            <v>Sorawel-IHS</v>
          </cell>
          <cell r="C1385" t="str">
            <v>NRD</v>
          </cell>
        </row>
        <row r="1386">
          <cell r="A1386" t="str">
            <v>LIT_504</v>
          </cell>
          <cell r="B1386" t="str">
            <v>LIT_504_Z_Talla-Kribi-IHS</v>
          </cell>
          <cell r="C1386" t="str">
            <v>LIT</v>
          </cell>
        </row>
        <row r="1387">
          <cell r="A1387" t="str">
            <v>EXN_154</v>
          </cell>
          <cell r="B1387" t="str">
            <v>Zidim-IHS</v>
          </cell>
          <cell r="C1387" t="str">
            <v>EXN</v>
          </cell>
        </row>
        <row r="1388">
          <cell r="A1388" t="str">
            <v>NRO_081</v>
          </cell>
          <cell r="B1388" t="str">
            <v>Njinikom</v>
          </cell>
          <cell r="C1388" t="str">
            <v>NRO</v>
          </cell>
        </row>
        <row r="1389">
          <cell r="A1389" t="str">
            <v>CTR_848</v>
          </cell>
          <cell r="B1389" t="str">
            <v>CTR_848_Z_Niki-Accacia-IHS</v>
          </cell>
          <cell r="C1389" t="str">
            <v>CTR</v>
          </cell>
        </row>
        <row r="1390">
          <cell r="A1390" t="str">
            <v>CTR_851</v>
          </cell>
          <cell r="B1390" t="str">
            <v>CTR_851_Z_Tradex-Simbock-MTN</v>
          </cell>
          <cell r="C1390" t="str">
            <v>CTR</v>
          </cell>
        </row>
        <row r="1391">
          <cell r="A1391" t="str">
            <v>LIT_761</v>
          </cell>
          <cell r="B1391" t="str">
            <v>Mboppi-Market-IHS</v>
          </cell>
          <cell r="C1391" t="str">
            <v>LIT</v>
          </cell>
        </row>
        <row r="1392">
          <cell r="A1392" t="str">
            <v>NRO_096</v>
          </cell>
          <cell r="B1392" t="str">
            <v>Kwaja</v>
          </cell>
          <cell r="C1392" t="str">
            <v>NRO</v>
          </cell>
        </row>
        <row r="1393">
          <cell r="A1393" t="str">
            <v>CTR_561</v>
          </cell>
          <cell r="B1393" t="str">
            <v>CTR_561_Z_Superette-Biyem-Assi</v>
          </cell>
          <cell r="C1393" t="str">
            <v>CTR</v>
          </cell>
        </row>
        <row r="1394">
          <cell r="A1394" t="str">
            <v>NRD_163</v>
          </cell>
          <cell r="B1394" t="str">
            <v>Garoua-Camp-Chinois-II</v>
          </cell>
          <cell r="C1394" t="str">
            <v>NRD</v>
          </cell>
        </row>
        <row r="1395">
          <cell r="A1395" t="str">
            <v>SUD_064</v>
          </cell>
          <cell r="B1395" t="str">
            <v>Djoum-Ville-IHS</v>
          </cell>
          <cell r="C1395" t="str">
            <v>SUD</v>
          </cell>
        </row>
        <row r="1396">
          <cell r="A1396" t="str">
            <v>EXN_165</v>
          </cell>
          <cell r="B1396" t="str">
            <v>Doumo-IHS</v>
          </cell>
          <cell r="C1396" t="str">
            <v>EXN</v>
          </cell>
        </row>
        <row r="1397">
          <cell r="A1397" t="str">
            <v>EXN_182</v>
          </cell>
          <cell r="B1397" t="str">
            <v>Kousseri-Michedire-MTN-IHS</v>
          </cell>
          <cell r="C1397" t="str">
            <v>EXN</v>
          </cell>
        </row>
        <row r="1398">
          <cell r="A1398" t="str">
            <v>EXN_181</v>
          </cell>
          <cell r="B1398" t="str">
            <v>Kousseri-Arazai-MTN-IHS</v>
          </cell>
          <cell r="C1398" t="str">
            <v>EXN</v>
          </cell>
        </row>
        <row r="1399">
          <cell r="A1399" t="str">
            <v>LIT_575</v>
          </cell>
          <cell r="B1399" t="str">
            <v>LIT_575_Z_Boko-Douala-II-IHS</v>
          </cell>
          <cell r="C1399" t="str">
            <v>LIT</v>
          </cell>
        </row>
        <row r="1400">
          <cell r="A1400" t="str">
            <v>EXN_242</v>
          </cell>
          <cell r="B1400" t="str">
            <v>Zouhaye</v>
          </cell>
          <cell r="C1400" t="str">
            <v>EXN</v>
          </cell>
        </row>
        <row r="1401">
          <cell r="A1401" t="str">
            <v>EXN_162</v>
          </cell>
          <cell r="B1401" t="str">
            <v>Mayo-kaba-IHS</v>
          </cell>
          <cell r="C1401" t="str">
            <v>EXN</v>
          </cell>
        </row>
        <row r="1402">
          <cell r="A1402" t="str">
            <v>OST_071</v>
          </cell>
          <cell r="B1402" t="str">
            <v>Mbouda-Lepi</v>
          </cell>
          <cell r="C1402" t="str">
            <v>OST</v>
          </cell>
        </row>
        <row r="1403">
          <cell r="A1403" t="str">
            <v>EXN_155</v>
          </cell>
          <cell r="B1403" t="str">
            <v>Minawao-IHS</v>
          </cell>
          <cell r="C1403" t="str">
            <v>EXN</v>
          </cell>
        </row>
        <row r="1404">
          <cell r="A1404" t="str">
            <v>SUD_066</v>
          </cell>
          <cell r="B1404" t="str">
            <v>Mvangan-IHS</v>
          </cell>
          <cell r="C1404" t="str">
            <v>SUD</v>
          </cell>
        </row>
        <row r="1405">
          <cell r="A1405" t="str">
            <v>OST_060</v>
          </cell>
          <cell r="B1405" t="str">
            <v>Babadjou</v>
          </cell>
          <cell r="C1405" t="str">
            <v>OST</v>
          </cell>
        </row>
        <row r="1406">
          <cell r="A1406" t="str">
            <v>NRO_247</v>
          </cell>
          <cell r="B1406" t="str">
            <v>Pinyin-New</v>
          </cell>
          <cell r="C1406" t="str">
            <v>NRO</v>
          </cell>
        </row>
        <row r="1407">
          <cell r="A1407" t="str">
            <v>LIT_579</v>
          </cell>
          <cell r="B1407" t="str">
            <v>LIT_579_Z_Soboum-IHS</v>
          </cell>
          <cell r="C1407" t="str">
            <v>LIT</v>
          </cell>
        </row>
        <row r="1408">
          <cell r="A1408" t="str">
            <v>EXN_163</v>
          </cell>
          <cell r="B1408" t="str">
            <v>Gamdougoum-IHS</v>
          </cell>
          <cell r="C1408" t="str">
            <v>EXN</v>
          </cell>
        </row>
        <row r="1409">
          <cell r="A1409" t="str">
            <v>EXN_173</v>
          </cell>
          <cell r="B1409" t="str">
            <v>Guili-Centre-IHS</v>
          </cell>
          <cell r="C1409" t="str">
            <v>EXN</v>
          </cell>
        </row>
        <row r="1410">
          <cell r="A1410" t="str">
            <v>LIT_509</v>
          </cell>
          <cell r="B1410" t="str">
            <v>Kopongo</v>
          </cell>
          <cell r="C1410" t="str">
            <v>LIT</v>
          </cell>
        </row>
        <row r="1411">
          <cell r="A1411" t="str">
            <v>LIT_508</v>
          </cell>
          <cell r="B1411" t="str">
            <v>Logbong</v>
          </cell>
          <cell r="C1411" t="str">
            <v>LIT</v>
          </cell>
        </row>
        <row r="1412">
          <cell r="A1412" t="str">
            <v>LIT_500</v>
          </cell>
          <cell r="B1412" t="str">
            <v>Ndjokloumbe-IHS</v>
          </cell>
          <cell r="C1412" t="str">
            <v>LIT</v>
          </cell>
        </row>
        <row r="1413">
          <cell r="A1413" t="str">
            <v>OST_087</v>
          </cell>
          <cell r="B1413" t="str">
            <v>Foumban-Ndjidare</v>
          </cell>
          <cell r="C1413" t="str">
            <v>OST</v>
          </cell>
        </row>
        <row r="1414">
          <cell r="A1414" t="str">
            <v>ADM_003</v>
          </cell>
          <cell r="B1414" t="str">
            <v>Ngd-Universite</v>
          </cell>
          <cell r="C1414" t="str">
            <v>ADM</v>
          </cell>
        </row>
        <row r="1415">
          <cell r="A1415" t="str">
            <v>CTR_531</v>
          </cell>
          <cell r="B1415" t="str">
            <v>Nkolve-IHS</v>
          </cell>
          <cell r="C1415" t="str">
            <v>CTR</v>
          </cell>
        </row>
        <row r="1416">
          <cell r="A1416" t="str">
            <v>LIT_515</v>
          </cell>
          <cell r="B1416" t="str">
            <v>Sodibanga</v>
          </cell>
          <cell r="C1416" t="str">
            <v>LIT</v>
          </cell>
        </row>
        <row r="1417">
          <cell r="A1417" t="str">
            <v>NRD_125</v>
          </cell>
          <cell r="B1417" t="str">
            <v>So-Djay-IHS</v>
          </cell>
          <cell r="C1417" t="str">
            <v>NRD</v>
          </cell>
        </row>
        <row r="1418">
          <cell r="A1418" t="str">
            <v>LIT_583</v>
          </cell>
          <cell r="B1418" t="str">
            <v>LIT_583_Z_Dibamba</v>
          </cell>
          <cell r="C1418" t="str">
            <v>LIT</v>
          </cell>
        </row>
        <row r="1419">
          <cell r="A1419" t="str">
            <v>EXN_051</v>
          </cell>
          <cell r="B1419" t="str">
            <v>Logone-Birni</v>
          </cell>
          <cell r="C1419" t="str">
            <v>EXN</v>
          </cell>
        </row>
        <row r="1420">
          <cell r="A1420" t="str">
            <v>NRD_133</v>
          </cell>
          <cell r="B1420" t="str">
            <v>Pitoa-Entree</v>
          </cell>
          <cell r="C1420" t="str">
            <v>NRD</v>
          </cell>
        </row>
        <row r="1421">
          <cell r="A1421" t="str">
            <v>EXN_171</v>
          </cell>
          <cell r="B1421" t="str">
            <v>Dogba-IHS</v>
          </cell>
          <cell r="C1421" t="str">
            <v>EXN</v>
          </cell>
        </row>
        <row r="1422">
          <cell r="A1422" t="str">
            <v>ADM_007</v>
          </cell>
          <cell r="B1422" t="str">
            <v>Ngd-CRTV</v>
          </cell>
          <cell r="C1422" t="str">
            <v>ADM</v>
          </cell>
        </row>
        <row r="1423">
          <cell r="A1423" t="str">
            <v>OST_082</v>
          </cell>
          <cell r="B1423" t="str">
            <v>Foumban-Nkoungougnet</v>
          </cell>
          <cell r="C1423" t="str">
            <v>OST</v>
          </cell>
        </row>
        <row r="1424">
          <cell r="A1424" t="str">
            <v>EXN_168</v>
          </cell>
          <cell r="B1424" t="str">
            <v>Kinguin-IHS</v>
          </cell>
          <cell r="C1424" t="str">
            <v>EXN</v>
          </cell>
        </row>
        <row r="1425">
          <cell r="A1425" t="str">
            <v>LIT_520</v>
          </cell>
          <cell r="B1425" t="str">
            <v>Loum-Nkombi-II-IHS</v>
          </cell>
          <cell r="C1425" t="str">
            <v>LIT</v>
          </cell>
        </row>
        <row r="1426">
          <cell r="A1426" t="str">
            <v>EXN_186</v>
          </cell>
          <cell r="B1426" t="str">
            <v>Mouda-IHS</v>
          </cell>
          <cell r="C1426" t="str">
            <v>EXN</v>
          </cell>
        </row>
        <row r="1427">
          <cell r="A1427" t="str">
            <v>OST_101</v>
          </cell>
          <cell r="B1427" t="str">
            <v>Foumban-Njinka</v>
          </cell>
          <cell r="C1427" t="str">
            <v>OST</v>
          </cell>
        </row>
        <row r="1428">
          <cell r="A1428" t="str">
            <v>EST_101</v>
          </cell>
          <cell r="B1428" t="str">
            <v>Gbiti-IHS</v>
          </cell>
          <cell r="C1428" t="str">
            <v>EST</v>
          </cell>
        </row>
        <row r="1429">
          <cell r="A1429" t="str">
            <v>LIT_513</v>
          </cell>
          <cell r="B1429" t="str">
            <v>Poutkak</v>
          </cell>
          <cell r="C1429" t="str">
            <v>LIT</v>
          </cell>
        </row>
        <row r="1430">
          <cell r="A1430" t="str">
            <v>LIT_506</v>
          </cell>
          <cell r="B1430" t="str">
            <v>Sokelle-IHS</v>
          </cell>
          <cell r="C1430" t="str">
            <v>LIT</v>
          </cell>
        </row>
        <row r="1431">
          <cell r="A1431" t="str">
            <v>EXN_174</v>
          </cell>
          <cell r="B1431" t="str">
            <v>Zileng-IHS</v>
          </cell>
          <cell r="C1431" t="str">
            <v>EXN</v>
          </cell>
        </row>
        <row r="1432">
          <cell r="A1432" t="str">
            <v>NRD_183</v>
          </cell>
          <cell r="B1432" t="str">
            <v>PITOA-II</v>
          </cell>
          <cell r="C1432" t="str">
            <v>NRD</v>
          </cell>
        </row>
        <row r="1433">
          <cell r="A1433" t="str">
            <v>NRD_222</v>
          </cell>
          <cell r="B1433" t="str">
            <v>URH_BADJOUMARADIER</v>
          </cell>
          <cell r="C1433" t="str">
            <v>NRD</v>
          </cell>
        </row>
        <row r="1434">
          <cell r="A1434" t="str">
            <v>LIT_598</v>
          </cell>
          <cell r="B1434" t="str">
            <v>LIT_598_Z_Mbanga-Pongo-IHS</v>
          </cell>
          <cell r="C1434" t="str">
            <v>LIT</v>
          </cell>
        </row>
        <row r="1435">
          <cell r="A1435" t="str">
            <v>LIT_617</v>
          </cell>
          <cell r="B1435" t="str">
            <v>LIT_617_Z_Dibamba-Centrale-Electrique</v>
          </cell>
          <cell r="C1435" t="str">
            <v>LIT</v>
          </cell>
        </row>
        <row r="1436">
          <cell r="A1436" t="str">
            <v>NRD_208</v>
          </cell>
          <cell r="B1436" t="str">
            <v>URH_BAKSA</v>
          </cell>
          <cell r="C1436" t="str">
            <v>NRD</v>
          </cell>
        </row>
        <row r="1437">
          <cell r="A1437" t="str">
            <v>EXN_167</v>
          </cell>
          <cell r="B1437" t="str">
            <v>Bariki-IHS</v>
          </cell>
          <cell r="C1437" t="str">
            <v>EXN</v>
          </cell>
        </row>
        <row r="1438">
          <cell r="A1438" t="str">
            <v>OST_093</v>
          </cell>
          <cell r="B1438" t="str">
            <v>Mayo-Djinga-FH</v>
          </cell>
          <cell r="C1438" t="str">
            <v>OST</v>
          </cell>
        </row>
        <row r="1439">
          <cell r="A1439" t="str">
            <v>LIT_517</v>
          </cell>
          <cell r="B1439" t="str">
            <v>Bihaing-IHS</v>
          </cell>
          <cell r="C1439" t="str">
            <v>LIT</v>
          </cell>
        </row>
        <row r="1440">
          <cell r="A1440" t="str">
            <v>LIT_505</v>
          </cell>
          <cell r="B1440" t="str">
            <v>Bissiang</v>
          </cell>
          <cell r="C1440" t="str">
            <v>LIT</v>
          </cell>
        </row>
        <row r="1441">
          <cell r="A1441" t="str">
            <v>NRD_122</v>
          </cell>
          <cell r="B1441" t="str">
            <v>Douroum-IHS</v>
          </cell>
          <cell r="C1441" t="str">
            <v>NRD</v>
          </cell>
        </row>
        <row r="1442">
          <cell r="A1442" t="str">
            <v>LIT_456</v>
          </cell>
          <cell r="B1442" t="str">
            <v>LIT_456_Z_Edea-Mbondanjick</v>
          </cell>
          <cell r="C1442" t="str">
            <v>LIT</v>
          </cell>
        </row>
        <row r="1443">
          <cell r="A1443" t="str">
            <v>SUO_154</v>
          </cell>
          <cell r="B1443" t="str">
            <v>Limbe-Mokindi-MTN-IHS</v>
          </cell>
          <cell r="C1443" t="str">
            <v>SUO</v>
          </cell>
        </row>
        <row r="1444">
          <cell r="A1444" t="str">
            <v>NRD_123</v>
          </cell>
          <cell r="B1444" t="str">
            <v>Mandama-IHS</v>
          </cell>
          <cell r="C1444" t="str">
            <v>NRD</v>
          </cell>
        </row>
        <row r="1445">
          <cell r="A1445" t="str">
            <v>NRD_225</v>
          </cell>
          <cell r="B1445" t="str">
            <v>URH_KOSSOUMO</v>
          </cell>
          <cell r="C1445" t="str">
            <v>NRD</v>
          </cell>
        </row>
        <row r="1446">
          <cell r="A1446" t="str">
            <v>SUD_069</v>
          </cell>
          <cell r="B1446" t="str">
            <v>Mbile-IHS</v>
          </cell>
          <cell r="C1446" t="str">
            <v>SUD</v>
          </cell>
        </row>
        <row r="1447">
          <cell r="A1447" t="str">
            <v>LIT_499</v>
          </cell>
          <cell r="B1447" t="str">
            <v>Ndogbessol-IHS</v>
          </cell>
          <cell r="C1447" t="str">
            <v>LIT</v>
          </cell>
        </row>
        <row r="1448">
          <cell r="A1448" t="str">
            <v>NRD_203</v>
          </cell>
          <cell r="B1448" t="str">
            <v>URH_MANDJOLA</v>
          </cell>
          <cell r="C1448" t="str">
            <v>NRD</v>
          </cell>
        </row>
        <row r="1449">
          <cell r="A1449" t="str">
            <v>LIT_620</v>
          </cell>
          <cell r="B1449" t="str">
            <v>LIT_620_Z_Notre-Dame-de-Yassa</v>
          </cell>
          <cell r="C1449" t="str">
            <v>LIT</v>
          </cell>
        </row>
        <row r="1450">
          <cell r="A1450" t="str">
            <v>LIT_632</v>
          </cell>
          <cell r="B1450" t="str">
            <v>LIT_632_Z_Boko-Hospital-IHS</v>
          </cell>
          <cell r="C1450" t="str">
            <v>LIT</v>
          </cell>
        </row>
        <row r="1451">
          <cell r="A1451" t="str">
            <v>LIT_512</v>
          </cell>
          <cell r="B1451" t="str">
            <v>Apouh</v>
          </cell>
          <cell r="C1451" t="str">
            <v>LIT</v>
          </cell>
        </row>
        <row r="1452">
          <cell r="A1452" t="str">
            <v>LIT_633</v>
          </cell>
          <cell r="B1452" t="str">
            <v>LIT_633_Z_Boko-IHS</v>
          </cell>
          <cell r="C1452" t="str">
            <v>LIT</v>
          </cell>
        </row>
        <row r="1453">
          <cell r="A1453" t="str">
            <v>NRO_104</v>
          </cell>
          <cell r="B1453" t="str">
            <v>Santa-New</v>
          </cell>
          <cell r="C1453" t="str">
            <v>NRO</v>
          </cell>
        </row>
        <row r="1454">
          <cell r="A1454" t="str">
            <v>LIT_519</v>
          </cell>
          <cell r="B1454" t="str">
            <v>Madjap</v>
          </cell>
          <cell r="C1454" t="str">
            <v>LIT</v>
          </cell>
        </row>
        <row r="1455">
          <cell r="A1455" t="str">
            <v>CTR_455</v>
          </cell>
          <cell r="B1455" t="str">
            <v>Mengue-Bibey-Camrail</v>
          </cell>
          <cell r="C1455" t="str">
            <v>CTR</v>
          </cell>
        </row>
        <row r="1456">
          <cell r="A1456" t="str">
            <v>CTR_454</v>
          </cell>
          <cell r="B1456" t="str">
            <v>Ouassa-Bamvele-Camrail</v>
          </cell>
          <cell r="C1456" t="str">
            <v>CTR</v>
          </cell>
        </row>
        <row r="1457">
          <cell r="A1457" t="str">
            <v>EST_106</v>
          </cell>
          <cell r="B1457" t="str">
            <v>Yola-MTN-IHS</v>
          </cell>
          <cell r="C1457" t="str">
            <v>EST</v>
          </cell>
        </row>
        <row r="1458">
          <cell r="A1458" t="str">
            <v>EST_114</v>
          </cell>
          <cell r="B1458" t="str">
            <v>Ouli-IHS</v>
          </cell>
          <cell r="C1458" t="str">
            <v>EST</v>
          </cell>
        </row>
        <row r="1459">
          <cell r="A1459" t="str">
            <v>LIT_514</v>
          </cell>
          <cell r="B1459" t="str">
            <v>Nkan</v>
          </cell>
          <cell r="C1459" t="str">
            <v>LIT</v>
          </cell>
        </row>
        <row r="1460">
          <cell r="A1460" t="str">
            <v>LIT_507</v>
          </cell>
          <cell r="B1460" t="str">
            <v>Sibongo</v>
          </cell>
          <cell r="C1460" t="str">
            <v>LIT</v>
          </cell>
        </row>
        <row r="1461">
          <cell r="A1461" t="str">
            <v>EST_115</v>
          </cell>
          <cell r="B1461" t="str">
            <v>Kika-IHS</v>
          </cell>
          <cell r="C1461" t="str">
            <v>EST</v>
          </cell>
        </row>
        <row r="1462">
          <cell r="A1462" t="str">
            <v>LIT_634</v>
          </cell>
          <cell r="B1462" t="str">
            <v>LIT_634_Z_Ndogpassi-Pays-Bas-IHS</v>
          </cell>
          <cell r="C1462" t="str">
            <v>LIT</v>
          </cell>
        </row>
        <row r="1463">
          <cell r="A1463" t="str">
            <v>LIT_639</v>
          </cell>
          <cell r="B1463" t="str">
            <v>LIT_639_Z_Yassa-Dispensaire</v>
          </cell>
          <cell r="C1463" t="str">
            <v>LIT</v>
          </cell>
        </row>
        <row r="1464">
          <cell r="A1464" t="str">
            <v>LIT_510</v>
          </cell>
          <cell r="B1464" t="str">
            <v>Kanga</v>
          </cell>
          <cell r="C1464" t="str">
            <v>LIT</v>
          </cell>
        </row>
        <row r="1465">
          <cell r="A1465" t="str">
            <v>CTR_533</v>
          </cell>
          <cell r="B1465" t="str">
            <v>Lengom-IHS</v>
          </cell>
          <cell r="C1465" t="str">
            <v>CTR</v>
          </cell>
        </row>
        <row r="1466">
          <cell r="A1466" t="str">
            <v>CTR_767</v>
          </cell>
          <cell r="B1466" t="str">
            <v>CTR_767_Z_Camp-Sic-Mendong</v>
          </cell>
          <cell r="C1466" t="str">
            <v>CTR</v>
          </cell>
        </row>
        <row r="1467">
          <cell r="A1467" t="str">
            <v>CTR_737</v>
          </cell>
          <cell r="B1467" t="str">
            <v>CTR_737_Z_Mini_SS_AFD</v>
          </cell>
          <cell r="C1467" t="str">
            <v>CTR</v>
          </cell>
        </row>
        <row r="1468">
          <cell r="A1468" t="str">
            <v>EXN_188</v>
          </cell>
          <cell r="B1468" t="str">
            <v>Kousseri-Papar-IHS</v>
          </cell>
          <cell r="C1468" t="str">
            <v>EXN</v>
          </cell>
        </row>
        <row r="1469">
          <cell r="A1469" t="str">
            <v>EST_122</v>
          </cell>
          <cell r="B1469" t="str">
            <v>Mindourou-Grumcam-IHS</v>
          </cell>
          <cell r="C1469" t="str">
            <v>EST</v>
          </cell>
        </row>
        <row r="1470">
          <cell r="A1470" t="str">
            <v>EST_105</v>
          </cell>
          <cell r="B1470" t="str">
            <v>Mbitom-camrail</v>
          </cell>
          <cell r="C1470" t="str">
            <v>EST</v>
          </cell>
        </row>
        <row r="1471">
          <cell r="A1471" t="str">
            <v>ADM_114</v>
          </cell>
          <cell r="B1471" t="str">
            <v>Pangar-camrail</v>
          </cell>
          <cell r="C1471" t="str">
            <v>ADM</v>
          </cell>
        </row>
        <row r="1472">
          <cell r="A1472" t="str">
            <v>CTR_016</v>
          </cell>
          <cell r="B1472" t="str">
            <v>CTR_016_Z_Mvog-Betsi</v>
          </cell>
          <cell r="C1472" t="str">
            <v>CTR</v>
          </cell>
        </row>
        <row r="1473">
          <cell r="A1473" t="str">
            <v>LIT_642</v>
          </cell>
          <cell r="B1473" t="str">
            <v>LIT_642_Z_Yassa-II</v>
          </cell>
          <cell r="C1473" t="str">
            <v>LIT</v>
          </cell>
        </row>
        <row r="1474">
          <cell r="A1474" t="str">
            <v>NRD_001</v>
          </cell>
          <cell r="B1474" t="str">
            <v>Garoua-Orange</v>
          </cell>
          <cell r="C1474" t="str">
            <v>NRD</v>
          </cell>
        </row>
        <row r="1475">
          <cell r="A1475" t="str">
            <v>OST_224</v>
          </cell>
          <cell r="B1475" t="str">
            <v>Moumee-New</v>
          </cell>
          <cell r="C1475" t="str">
            <v>OST</v>
          </cell>
        </row>
        <row r="1476">
          <cell r="A1476" t="str">
            <v>NRO_128</v>
          </cell>
          <cell r="B1476" t="str">
            <v>Bamenda-Blue-moon-IHS</v>
          </cell>
          <cell r="C1476" t="str">
            <v>NRO</v>
          </cell>
        </row>
        <row r="1477">
          <cell r="A1477" t="str">
            <v>LIT_536</v>
          </cell>
          <cell r="B1477" t="str">
            <v>Yoyo-New</v>
          </cell>
          <cell r="C1477" t="str">
            <v>LIT</v>
          </cell>
        </row>
        <row r="1478">
          <cell r="A1478" t="str">
            <v>CTR_050</v>
          </cell>
          <cell r="B1478" t="str">
            <v>CTR_050_Z_Mini-Ferme</v>
          </cell>
          <cell r="C1478" t="str">
            <v>CTR</v>
          </cell>
        </row>
        <row r="1479">
          <cell r="A1479" t="str">
            <v>SUO_163</v>
          </cell>
          <cell r="B1479" t="str">
            <v>Buea-Hospital</v>
          </cell>
          <cell r="C1479" t="str">
            <v>SUO</v>
          </cell>
        </row>
        <row r="1480">
          <cell r="A1480" t="str">
            <v>EXN_126</v>
          </cell>
          <cell r="B1480" t="str">
            <v>Guere-IHS</v>
          </cell>
          <cell r="C1480" t="str">
            <v>EXN</v>
          </cell>
        </row>
        <row r="1481">
          <cell r="A1481" t="str">
            <v>LIT_389</v>
          </cell>
          <cell r="B1481" t="str">
            <v>Lounghe-Camrail</v>
          </cell>
          <cell r="C1481" t="str">
            <v>LIT</v>
          </cell>
        </row>
        <row r="1482">
          <cell r="A1482" t="str">
            <v>SUD_016</v>
          </cell>
          <cell r="B1482" t="str">
            <v>Nkomekui</v>
          </cell>
          <cell r="C1482" t="str">
            <v>SUD</v>
          </cell>
        </row>
        <row r="1483">
          <cell r="A1483" t="str">
            <v>CTR_451</v>
          </cell>
          <cell r="B1483" t="str">
            <v>Menloh-Maloume-Camrail</v>
          </cell>
          <cell r="C1483" t="str">
            <v>CTR</v>
          </cell>
        </row>
        <row r="1484">
          <cell r="A1484" t="str">
            <v>LIT_067</v>
          </cell>
          <cell r="B1484" t="str">
            <v>Ngoulmepa-New</v>
          </cell>
          <cell r="C1484" t="str">
            <v>LIT</v>
          </cell>
        </row>
        <row r="1485">
          <cell r="A1485" t="str">
            <v>EXN_245</v>
          </cell>
          <cell r="B1485" t="str">
            <v>Hougno</v>
          </cell>
          <cell r="C1485" t="str">
            <v>EXN</v>
          </cell>
        </row>
        <row r="1486">
          <cell r="A1486" t="str">
            <v>NRO_123</v>
          </cell>
          <cell r="B1486" t="str">
            <v>Evidence-building-IHS</v>
          </cell>
          <cell r="C1486" t="str">
            <v>NRO</v>
          </cell>
        </row>
        <row r="1487">
          <cell r="A1487" t="str">
            <v>LIT_402</v>
          </cell>
          <cell r="B1487" t="str">
            <v>Hikoa-Malep-Camrail</v>
          </cell>
          <cell r="C1487" t="str">
            <v>LIT</v>
          </cell>
        </row>
        <row r="1488">
          <cell r="A1488" t="str">
            <v>CTR_452</v>
          </cell>
          <cell r="B1488" t="str">
            <v>Otele-Camrail</v>
          </cell>
          <cell r="C1488" t="str">
            <v>CTR</v>
          </cell>
        </row>
        <row r="1489">
          <cell r="A1489" t="str">
            <v>LIT_648</v>
          </cell>
          <cell r="B1489" t="str">
            <v>LIT_648_Z_Babylone-dispensaire</v>
          </cell>
          <cell r="C1489" t="str">
            <v>LIT</v>
          </cell>
        </row>
        <row r="1490">
          <cell r="A1490" t="str">
            <v>OST_092</v>
          </cell>
          <cell r="B1490" t="str">
            <v>Taram-FH</v>
          </cell>
          <cell r="C1490" t="str">
            <v>OST</v>
          </cell>
        </row>
        <row r="1491">
          <cell r="A1491" t="str">
            <v>OST_083</v>
          </cell>
          <cell r="B1491" t="str">
            <v>Foumban-Ndjisse</v>
          </cell>
          <cell r="C1491" t="str">
            <v>OST</v>
          </cell>
        </row>
        <row r="1492">
          <cell r="A1492" t="str">
            <v>OST_128</v>
          </cell>
          <cell r="B1492" t="str">
            <v>Foumban-Lycee-MTN</v>
          </cell>
          <cell r="C1492" t="str">
            <v>OST</v>
          </cell>
        </row>
        <row r="1493">
          <cell r="A1493" t="str">
            <v>LIT_558</v>
          </cell>
          <cell r="B1493" t="str">
            <v>LIT_558_Z_Nkong-CRTV-II</v>
          </cell>
          <cell r="C1493" t="str">
            <v>LIT</v>
          </cell>
        </row>
        <row r="1494">
          <cell r="A1494" t="str">
            <v>CTR_100</v>
          </cell>
          <cell r="B1494" t="str">
            <v>Zamengoue</v>
          </cell>
          <cell r="C1494" t="str">
            <v>CTR</v>
          </cell>
        </row>
        <row r="1495">
          <cell r="A1495" t="str">
            <v>ADM_152</v>
          </cell>
          <cell r="B1495" t="str">
            <v>Poli-New</v>
          </cell>
          <cell r="C1495" t="str">
            <v>ADM</v>
          </cell>
        </row>
        <row r="1496">
          <cell r="A1496" t="str">
            <v>NRD_031</v>
          </cell>
          <cell r="B1496" t="str">
            <v>Gouna</v>
          </cell>
          <cell r="C1496" t="str">
            <v>NRD</v>
          </cell>
        </row>
        <row r="1497">
          <cell r="A1497" t="str">
            <v>EXN_265</v>
          </cell>
          <cell r="B1497" t="str">
            <v>Datcheka-IHS</v>
          </cell>
          <cell r="C1497" t="str">
            <v>EXN</v>
          </cell>
        </row>
        <row r="1498">
          <cell r="A1498" t="str">
            <v>EXN_310</v>
          </cell>
          <cell r="B1498" t="str">
            <v>URH_BEGUE</v>
          </cell>
          <cell r="C1498" t="str">
            <v>EXN</v>
          </cell>
        </row>
        <row r="1499">
          <cell r="A1499" t="str">
            <v>EXN_298</v>
          </cell>
          <cell r="B1499" t="str">
            <v>URH_BOUGAYE</v>
          </cell>
          <cell r="C1499" t="str">
            <v>EXN</v>
          </cell>
        </row>
        <row r="1500">
          <cell r="A1500" t="str">
            <v>EXN_312</v>
          </cell>
          <cell r="B1500" t="str">
            <v>URH_KARTOUA</v>
          </cell>
          <cell r="C1500" t="str">
            <v>EXN</v>
          </cell>
        </row>
        <row r="1501">
          <cell r="A1501" t="str">
            <v>CTR_191</v>
          </cell>
          <cell r="B1501" t="str">
            <v>Okola</v>
          </cell>
          <cell r="C1501" t="str">
            <v>CTR</v>
          </cell>
        </row>
        <row r="1502">
          <cell r="A1502" t="str">
            <v>LIT_656</v>
          </cell>
          <cell r="B1502" t="str">
            <v>LIT_656_Z_Cite-Berge-EPC</v>
          </cell>
          <cell r="C1502" t="str">
            <v>LIT</v>
          </cell>
        </row>
        <row r="1503">
          <cell r="A1503" t="str">
            <v>LIT_683</v>
          </cell>
          <cell r="B1503" t="str">
            <v>LIT_683_Z_Ndogpassi-Crf-Lotus-MTN</v>
          </cell>
          <cell r="C1503" t="str">
            <v>LIT</v>
          </cell>
        </row>
        <row r="1504">
          <cell r="A1504" t="str">
            <v>ADM_068</v>
          </cell>
          <cell r="B1504" t="str">
            <v>Mayo-Darle-MTN</v>
          </cell>
          <cell r="C1504" t="str">
            <v>ADM</v>
          </cell>
        </row>
        <row r="1505">
          <cell r="A1505" t="str">
            <v>EXN_317</v>
          </cell>
          <cell r="B1505" t="str">
            <v>URH_TAALA</v>
          </cell>
          <cell r="C1505" t="str">
            <v>EXN</v>
          </cell>
        </row>
        <row r="1506">
          <cell r="A1506" t="str">
            <v>EXN_291</v>
          </cell>
          <cell r="B1506" t="str">
            <v>URH_TSEBE</v>
          </cell>
          <cell r="C1506" t="str">
            <v>EXN</v>
          </cell>
        </row>
        <row r="1507">
          <cell r="A1507" t="str">
            <v>OST_116</v>
          </cell>
          <cell r="B1507" t="str">
            <v>Doumofe-MTN</v>
          </cell>
          <cell r="C1507" t="str">
            <v>OST</v>
          </cell>
        </row>
        <row r="1508">
          <cell r="A1508" t="str">
            <v>NRD_144</v>
          </cell>
          <cell r="B1508" t="str">
            <v>Guidiguis-Ville</v>
          </cell>
          <cell r="C1508" t="str">
            <v>NRD</v>
          </cell>
        </row>
        <row r="1509">
          <cell r="A1509" t="str">
            <v>OST_115</v>
          </cell>
          <cell r="B1509" t="str">
            <v>Pangari-MTN</v>
          </cell>
          <cell r="C1509" t="str">
            <v>OST</v>
          </cell>
        </row>
        <row r="1510">
          <cell r="A1510" t="str">
            <v>EXN_008</v>
          </cell>
          <cell r="B1510" t="str">
            <v>Salack</v>
          </cell>
          <cell r="C1510" t="str">
            <v>EXN</v>
          </cell>
        </row>
        <row r="1511">
          <cell r="A1511" t="str">
            <v>NRO_134</v>
          </cell>
          <cell r="B1511" t="str">
            <v>Bamenda-Ntasen-IHS</v>
          </cell>
          <cell r="C1511" t="str">
            <v>NRO</v>
          </cell>
        </row>
        <row r="1512">
          <cell r="A1512" t="str">
            <v>EXN_014</v>
          </cell>
          <cell r="B1512" t="str">
            <v>Maga</v>
          </cell>
          <cell r="C1512" t="str">
            <v>EXN</v>
          </cell>
        </row>
        <row r="1513">
          <cell r="A1513" t="str">
            <v>CTR_249</v>
          </cell>
          <cell r="B1513" t="str">
            <v>Science</v>
          </cell>
          <cell r="C1513" t="str">
            <v>CTR</v>
          </cell>
        </row>
        <row r="1514">
          <cell r="A1514" t="str">
            <v>CTR_246</v>
          </cell>
          <cell r="B1514" t="str">
            <v>CTR_246_Z_Nkolafeme</v>
          </cell>
          <cell r="C1514" t="str">
            <v>CTR</v>
          </cell>
        </row>
        <row r="1515">
          <cell r="A1515" t="str">
            <v>LIT_685</v>
          </cell>
          <cell r="B1515" t="str">
            <v>LIT_685_Z_NYANGOBE-MTN</v>
          </cell>
          <cell r="C1515" t="str">
            <v>LIT</v>
          </cell>
        </row>
        <row r="1516">
          <cell r="A1516" t="str">
            <v>OST_125</v>
          </cell>
          <cell r="B1516" t="str">
            <v>Foumbot-Centre-Ville</v>
          </cell>
          <cell r="C1516" t="str">
            <v>OST</v>
          </cell>
        </row>
        <row r="1517">
          <cell r="A1517" t="str">
            <v>OST_031</v>
          </cell>
          <cell r="B1517" t="str">
            <v>Ngambe-Tikar-IHS</v>
          </cell>
          <cell r="C1517" t="str">
            <v>OST</v>
          </cell>
        </row>
        <row r="1518">
          <cell r="A1518" t="str">
            <v>NRD_009</v>
          </cell>
          <cell r="B1518" t="str">
            <v>Garoua-Lainde</v>
          </cell>
          <cell r="C1518" t="str">
            <v>NRD</v>
          </cell>
        </row>
        <row r="1519">
          <cell r="A1519" t="str">
            <v>NRD_134</v>
          </cell>
          <cell r="B1519" t="str">
            <v>Guider-Sanguere</v>
          </cell>
          <cell r="C1519" t="str">
            <v>NRD</v>
          </cell>
        </row>
        <row r="1520">
          <cell r="A1520" t="str">
            <v>EXN_192</v>
          </cell>
          <cell r="B1520" t="str">
            <v>Kar-Hay-Ville</v>
          </cell>
          <cell r="C1520" t="str">
            <v>EXN</v>
          </cell>
        </row>
        <row r="1521">
          <cell r="A1521" t="str">
            <v>OST_042</v>
          </cell>
          <cell r="B1521" t="str">
            <v>Foumban-Manka-IHS</v>
          </cell>
          <cell r="C1521" t="str">
            <v>OST</v>
          </cell>
        </row>
        <row r="1522">
          <cell r="A1522" t="str">
            <v>NRD_029</v>
          </cell>
          <cell r="B1522" t="str">
            <v>Banda</v>
          </cell>
          <cell r="C1522" t="str">
            <v>NRD</v>
          </cell>
        </row>
        <row r="1523">
          <cell r="A1523" t="str">
            <v>LIT_693</v>
          </cell>
          <cell r="B1523" t="str">
            <v>LIT_693_Z_Ndogp-Ecole-Publique</v>
          </cell>
          <cell r="C1523" t="str">
            <v>LIT</v>
          </cell>
        </row>
        <row r="1524">
          <cell r="A1524" t="str">
            <v>CTR_228</v>
          </cell>
          <cell r="B1524" t="str">
            <v>Evodoula</v>
          </cell>
          <cell r="C1524" t="str">
            <v>CTR</v>
          </cell>
        </row>
        <row r="1525">
          <cell r="A1525" t="str">
            <v>CTR_227</v>
          </cell>
          <cell r="B1525" t="str">
            <v>Lobo</v>
          </cell>
          <cell r="C1525" t="str">
            <v>CTR</v>
          </cell>
        </row>
        <row r="1526">
          <cell r="A1526" t="str">
            <v>OST_150</v>
          </cell>
          <cell r="B1526" t="str">
            <v>Bafounda-IHS</v>
          </cell>
          <cell r="C1526" t="str">
            <v>OST</v>
          </cell>
        </row>
        <row r="1527">
          <cell r="A1527" t="str">
            <v>NRO_027</v>
          </cell>
          <cell r="B1527" t="str">
            <v>Balatchi-IHS</v>
          </cell>
          <cell r="C1527" t="str">
            <v>NRO</v>
          </cell>
        </row>
        <row r="1528">
          <cell r="A1528" t="str">
            <v>ADM_016</v>
          </cell>
          <cell r="B1528" t="str">
            <v>Tchabal</v>
          </cell>
          <cell r="C1528" t="str">
            <v>ADM</v>
          </cell>
        </row>
        <row r="1529">
          <cell r="A1529" t="str">
            <v>EXN_009</v>
          </cell>
          <cell r="B1529" t="str">
            <v>Zokok</v>
          </cell>
          <cell r="C1529" t="str">
            <v>EXN</v>
          </cell>
        </row>
        <row r="1530">
          <cell r="A1530" t="str">
            <v>EXN_209</v>
          </cell>
          <cell r="B1530" t="str">
            <v>Gagadje</v>
          </cell>
          <cell r="C1530" t="str">
            <v>EXN</v>
          </cell>
        </row>
        <row r="1531">
          <cell r="A1531" t="str">
            <v>CTR_265</v>
          </cell>
          <cell r="B1531" t="str">
            <v>CTR_265_Z_CRH-Etoug-Ebe</v>
          </cell>
          <cell r="C1531" t="str">
            <v>CTR</v>
          </cell>
        </row>
        <row r="1532">
          <cell r="A1532" t="str">
            <v>EXN_207</v>
          </cell>
          <cell r="B1532" t="str">
            <v>Matafal</v>
          </cell>
          <cell r="C1532" t="str">
            <v>EXN</v>
          </cell>
        </row>
        <row r="1533">
          <cell r="A1533" t="str">
            <v>CTR_256</v>
          </cell>
          <cell r="B1533" t="str">
            <v>CTR_256_Z_Crf-Nkolbisson</v>
          </cell>
          <cell r="C1533" t="str">
            <v>CTR</v>
          </cell>
        </row>
        <row r="1534">
          <cell r="A1534" t="str">
            <v>EXN_231</v>
          </cell>
          <cell r="B1534" t="str">
            <v>Tourou</v>
          </cell>
          <cell r="C1534" t="str">
            <v>EXN</v>
          </cell>
        </row>
        <row r="1535">
          <cell r="A1535" t="str">
            <v>CTR_255</v>
          </cell>
          <cell r="B1535" t="str">
            <v>CTR_255_Z_Dagobert</v>
          </cell>
          <cell r="C1535" t="str">
            <v>CTR</v>
          </cell>
        </row>
        <row r="1536">
          <cell r="A1536" t="str">
            <v>EXN_026</v>
          </cell>
          <cell r="B1536" t="str">
            <v>Katoual-MTN</v>
          </cell>
          <cell r="C1536" t="str">
            <v>EXN</v>
          </cell>
        </row>
        <row r="1537">
          <cell r="A1537" t="str">
            <v>EXN_211</v>
          </cell>
          <cell r="B1537" t="str">
            <v>Dakana</v>
          </cell>
          <cell r="C1537" t="str">
            <v>EXN</v>
          </cell>
        </row>
        <row r="1538">
          <cell r="A1538" t="str">
            <v>OST_142</v>
          </cell>
          <cell r="B1538" t="str">
            <v>Mbouda-Batang-IHS</v>
          </cell>
          <cell r="C1538" t="str">
            <v>OST</v>
          </cell>
        </row>
        <row r="1539">
          <cell r="A1539" t="str">
            <v>OST_144</v>
          </cell>
          <cell r="B1539" t="str">
            <v>Mbouda-SIK-IHS</v>
          </cell>
          <cell r="C1539" t="str">
            <v>OST</v>
          </cell>
        </row>
        <row r="1540">
          <cell r="A1540" t="str">
            <v>NRD_032</v>
          </cell>
          <cell r="B1540" t="str">
            <v>Ngong-II</v>
          </cell>
          <cell r="C1540" t="str">
            <v>NRD</v>
          </cell>
        </row>
        <row r="1541">
          <cell r="A1541" t="str">
            <v>EXN_036</v>
          </cell>
          <cell r="B1541" t="str">
            <v>Balaza</v>
          </cell>
          <cell r="C1541" t="str">
            <v>EXN</v>
          </cell>
        </row>
        <row r="1542">
          <cell r="A1542" t="str">
            <v>EXN_204</v>
          </cell>
          <cell r="B1542" t="str">
            <v>Maroua-Zokok-Palar-II</v>
          </cell>
          <cell r="C1542" t="str">
            <v>EXN</v>
          </cell>
        </row>
        <row r="1543">
          <cell r="A1543" t="str">
            <v>CTR_333</v>
          </cell>
          <cell r="B1543" t="str">
            <v>CTR_333_Z_Nkolbi-Boss</v>
          </cell>
          <cell r="C1543" t="str">
            <v>CTR</v>
          </cell>
        </row>
        <row r="1544">
          <cell r="A1544" t="str">
            <v>EST_126</v>
          </cell>
          <cell r="B1544" t="str">
            <v>Gomala-IHS</v>
          </cell>
          <cell r="C1544" t="str">
            <v>EST</v>
          </cell>
        </row>
        <row r="1545">
          <cell r="A1545" t="str">
            <v>OST_149</v>
          </cell>
          <cell r="B1545" t="str">
            <v>Njimom-IHS</v>
          </cell>
          <cell r="C1545" t="str">
            <v>OST</v>
          </cell>
        </row>
        <row r="1546">
          <cell r="A1546" t="str">
            <v>EXN_006</v>
          </cell>
          <cell r="B1546" t="str">
            <v>Bogo</v>
          </cell>
          <cell r="C1546" t="str">
            <v>EXN</v>
          </cell>
        </row>
        <row r="1547">
          <cell r="A1547" t="str">
            <v>OST_026</v>
          </cell>
          <cell r="B1547" t="str">
            <v>Galim</v>
          </cell>
          <cell r="C1547" t="str">
            <v>OST</v>
          </cell>
        </row>
        <row r="1548">
          <cell r="A1548" t="str">
            <v>OST_027</v>
          </cell>
          <cell r="B1548" t="str">
            <v>Lamape</v>
          </cell>
          <cell r="C1548" t="str">
            <v>OST</v>
          </cell>
        </row>
        <row r="1549">
          <cell r="A1549" t="str">
            <v>NRD_035</v>
          </cell>
          <cell r="B1549" t="str">
            <v>Gra-Plateau-MTN</v>
          </cell>
          <cell r="C1549" t="str">
            <v>NRD</v>
          </cell>
        </row>
        <row r="1550">
          <cell r="A1550" t="str">
            <v>NRD_002</v>
          </cell>
          <cell r="B1550" t="str">
            <v>Plateau</v>
          </cell>
          <cell r="C1550" t="str">
            <v>NRD</v>
          </cell>
        </row>
        <row r="1551">
          <cell r="A1551" t="str">
            <v>EXN_071</v>
          </cell>
          <cell r="B1551" t="str">
            <v>Maroua-Camp-SIC</v>
          </cell>
          <cell r="C1551" t="str">
            <v>EXN</v>
          </cell>
        </row>
        <row r="1552">
          <cell r="A1552" t="str">
            <v>NRD_012</v>
          </cell>
          <cell r="B1552" t="str">
            <v>Lagdo</v>
          </cell>
          <cell r="C1552" t="str">
            <v>NRD</v>
          </cell>
        </row>
        <row r="1553">
          <cell r="A1553" t="str">
            <v>EXN_066</v>
          </cell>
          <cell r="B1553" t="str">
            <v>Maroua-Stade</v>
          </cell>
          <cell r="C1553" t="str">
            <v>EXN</v>
          </cell>
        </row>
        <row r="1554">
          <cell r="A1554" t="str">
            <v>NRD_045</v>
          </cell>
          <cell r="B1554" t="str">
            <v>Garoua-Foulbere</v>
          </cell>
          <cell r="C1554" t="str">
            <v>NRD</v>
          </cell>
        </row>
        <row r="1555">
          <cell r="A1555" t="str">
            <v>EXN_073</v>
          </cell>
          <cell r="B1555" t="str">
            <v>Ndoukoula</v>
          </cell>
          <cell r="C1555" t="str">
            <v>EXN</v>
          </cell>
        </row>
        <row r="1556">
          <cell r="A1556" t="str">
            <v>LIT_694</v>
          </cell>
          <cell r="B1556" t="str">
            <v>LIT_694_Z_Brazzaville-II</v>
          </cell>
          <cell r="C1556" t="str">
            <v>LIT</v>
          </cell>
        </row>
        <row r="1557">
          <cell r="A1557" t="str">
            <v>EXN_215</v>
          </cell>
          <cell r="B1557" t="str">
            <v>Mazavou</v>
          </cell>
          <cell r="C1557" t="str">
            <v>EXN</v>
          </cell>
        </row>
        <row r="1558">
          <cell r="A1558" t="str">
            <v>ADM_017</v>
          </cell>
          <cell r="B1558" t="str">
            <v>Ngd-Dang</v>
          </cell>
          <cell r="C1558" t="str">
            <v>ADM</v>
          </cell>
        </row>
        <row r="1559">
          <cell r="A1559" t="str">
            <v>CTR_340</v>
          </cell>
          <cell r="B1559" t="str">
            <v>CTR_340_Z_Oyomabang</v>
          </cell>
          <cell r="C1559" t="str">
            <v>CTR</v>
          </cell>
        </row>
        <row r="1560">
          <cell r="A1560" t="str">
            <v>NRD_055</v>
          </cell>
          <cell r="B1560" t="str">
            <v>Chamber-Wangai</v>
          </cell>
          <cell r="C1560" t="str">
            <v>NRD</v>
          </cell>
        </row>
        <row r="1561">
          <cell r="A1561" t="str">
            <v>NRD_058</v>
          </cell>
          <cell r="B1561" t="str">
            <v>Guidjiba-MTN</v>
          </cell>
          <cell r="C1561" t="str">
            <v>NRD</v>
          </cell>
        </row>
        <row r="1562">
          <cell r="A1562" t="str">
            <v>ADM_034</v>
          </cell>
          <cell r="B1562" t="str">
            <v>Ngd-Projet-Laitier</v>
          </cell>
          <cell r="C1562" t="str">
            <v>ADM</v>
          </cell>
        </row>
        <row r="1563">
          <cell r="A1563" t="str">
            <v>EXN_194</v>
          </cell>
          <cell r="B1563" t="str">
            <v>Kousseri-II</v>
          </cell>
          <cell r="C1563" t="str">
            <v>EXN</v>
          </cell>
        </row>
        <row r="1564">
          <cell r="A1564" t="str">
            <v>SUD_073</v>
          </cell>
          <cell r="B1564" t="str">
            <v>SUD_073_Z_Kye-Ossi-II</v>
          </cell>
          <cell r="C1564" t="str">
            <v>SUD</v>
          </cell>
        </row>
        <row r="1565">
          <cell r="A1565" t="str">
            <v>EXN_085</v>
          </cell>
          <cell r="B1565" t="str">
            <v>Maroua-Marche-Abattoir</v>
          </cell>
          <cell r="C1565" t="str">
            <v>EXN</v>
          </cell>
        </row>
        <row r="1566">
          <cell r="A1566" t="str">
            <v>ADM_033</v>
          </cell>
          <cell r="B1566" t="str">
            <v>Ngd-ZI</v>
          </cell>
          <cell r="C1566" t="str">
            <v>ADM</v>
          </cell>
        </row>
        <row r="1567">
          <cell r="A1567" t="str">
            <v>NRD_059</v>
          </cell>
          <cell r="B1567" t="str">
            <v>Gamba-MTN</v>
          </cell>
          <cell r="C1567" t="str">
            <v>NRD</v>
          </cell>
        </row>
        <row r="1568">
          <cell r="A1568" t="str">
            <v>NRD_067</v>
          </cell>
          <cell r="B1568" t="str">
            <v>Garoua-Foulbere-IV</v>
          </cell>
          <cell r="C1568" t="str">
            <v>NRD</v>
          </cell>
        </row>
        <row r="1569">
          <cell r="A1569" t="str">
            <v>OST_136</v>
          </cell>
          <cell r="B1569" t="str">
            <v>Foumbot-Mangoum</v>
          </cell>
          <cell r="C1569" t="str">
            <v>OST</v>
          </cell>
        </row>
        <row r="1570">
          <cell r="A1570" t="str">
            <v>OST_160</v>
          </cell>
          <cell r="B1570" t="str">
            <v>Bagam-IHS</v>
          </cell>
          <cell r="C1570" t="str">
            <v>OST</v>
          </cell>
        </row>
        <row r="1571">
          <cell r="A1571" t="str">
            <v>EXN_097</v>
          </cell>
          <cell r="B1571" t="str">
            <v>Bogo-MTN</v>
          </cell>
          <cell r="C1571" t="str">
            <v>EXN</v>
          </cell>
        </row>
        <row r="1572">
          <cell r="A1572" t="str">
            <v>CTR_372</v>
          </cell>
          <cell r="B1572" t="str">
            <v>CTR_372_Z_An-Marche-Melen</v>
          </cell>
          <cell r="C1572" t="str">
            <v>CTR</v>
          </cell>
        </row>
        <row r="1573">
          <cell r="A1573" t="str">
            <v>OST_030</v>
          </cell>
          <cell r="B1573" t="str">
            <v>Bamendjing-IHS</v>
          </cell>
          <cell r="C1573" t="str">
            <v>OST</v>
          </cell>
        </row>
        <row r="1574">
          <cell r="A1574" t="str">
            <v>ADM_011</v>
          </cell>
          <cell r="B1574" t="str">
            <v>Tignere</v>
          </cell>
          <cell r="C1574" t="str">
            <v>ADM</v>
          </cell>
        </row>
        <row r="1575">
          <cell r="A1575" t="str">
            <v>ADM_138</v>
          </cell>
          <cell r="B1575" t="str">
            <v>Goro-IHS</v>
          </cell>
          <cell r="C1575" t="str">
            <v>ADM</v>
          </cell>
        </row>
        <row r="1576">
          <cell r="A1576" t="str">
            <v>NRD_025</v>
          </cell>
          <cell r="B1576" t="str">
            <v>Tcheboa-MTN-IHS</v>
          </cell>
          <cell r="C1576" t="str">
            <v>NRD</v>
          </cell>
        </row>
        <row r="1577">
          <cell r="A1577" t="str">
            <v>NRD_072</v>
          </cell>
          <cell r="B1577" t="str">
            <v>Gra-Yelwa-II</v>
          </cell>
          <cell r="C1577" t="str">
            <v>NRD</v>
          </cell>
        </row>
        <row r="1578">
          <cell r="A1578" t="str">
            <v>EST_130</v>
          </cell>
          <cell r="B1578" t="str">
            <v>Borongoue-IHS</v>
          </cell>
          <cell r="C1578" t="str">
            <v>EST</v>
          </cell>
        </row>
        <row r="1579">
          <cell r="A1579" t="str">
            <v>EXN_130</v>
          </cell>
          <cell r="B1579" t="str">
            <v>Gazawa-MTN-IHS</v>
          </cell>
          <cell r="C1579" t="str">
            <v>EXN</v>
          </cell>
        </row>
        <row r="1580">
          <cell r="A1580" t="str">
            <v>EXN_110</v>
          </cell>
          <cell r="B1580" t="str">
            <v>Maga-Ville</v>
          </cell>
          <cell r="C1580" t="str">
            <v>EXN</v>
          </cell>
        </row>
        <row r="1581">
          <cell r="A1581" t="str">
            <v>EXN_157</v>
          </cell>
          <cell r="B1581" t="str">
            <v>Meskin-MTN-IHS</v>
          </cell>
          <cell r="C1581" t="str">
            <v>EXN</v>
          </cell>
        </row>
        <row r="1582">
          <cell r="A1582" t="str">
            <v>ADM_069</v>
          </cell>
          <cell r="B1582" t="str">
            <v>Ngd-Bini</v>
          </cell>
          <cell r="C1582" t="str">
            <v>ADM</v>
          </cell>
        </row>
        <row r="1583">
          <cell r="A1583" t="str">
            <v>ADM_082</v>
          </cell>
          <cell r="B1583" t="str">
            <v>DEENA-IHS</v>
          </cell>
          <cell r="C1583" t="str">
            <v>ADM</v>
          </cell>
        </row>
        <row r="1584">
          <cell r="A1584" t="str">
            <v>ADM_081</v>
          </cell>
          <cell r="B1584" t="str">
            <v>Ngaouyanga-IHS</v>
          </cell>
          <cell r="C1584" t="str">
            <v>ADM</v>
          </cell>
        </row>
        <row r="1585">
          <cell r="A1585" t="str">
            <v>CTR_627</v>
          </cell>
          <cell r="B1585" t="str">
            <v>Obala-Ville-IHS</v>
          </cell>
          <cell r="C1585" t="str">
            <v>CTR</v>
          </cell>
        </row>
        <row r="1586">
          <cell r="A1586" t="str">
            <v>NRD_137</v>
          </cell>
          <cell r="B1586" t="str">
            <v>Touboro-Ville</v>
          </cell>
          <cell r="C1586" t="str">
            <v>NRD</v>
          </cell>
        </row>
        <row r="1587">
          <cell r="A1587" t="str">
            <v>OST_137</v>
          </cell>
          <cell r="B1587" t="str">
            <v>Foumban-Njiyouom</v>
          </cell>
          <cell r="C1587" t="str">
            <v>OST</v>
          </cell>
        </row>
        <row r="1588">
          <cell r="A1588" t="str">
            <v>CTR_382</v>
          </cell>
          <cell r="B1588" t="str">
            <v>Messa-Carriere</v>
          </cell>
          <cell r="C1588" t="str">
            <v>CTR</v>
          </cell>
        </row>
        <row r="1589">
          <cell r="A1589" t="str">
            <v>CTR_419</v>
          </cell>
          <cell r="B1589" t="str">
            <v>CTR_419_Z_Etougebe-Lycee-MTN</v>
          </cell>
          <cell r="C1589" t="str">
            <v>CTR</v>
          </cell>
        </row>
        <row r="1590">
          <cell r="A1590" t="str">
            <v>LIT_725</v>
          </cell>
          <cell r="B1590" t="str">
            <v>LIT_725_Z_Japoma-I</v>
          </cell>
          <cell r="C1590" t="str">
            <v>LIT</v>
          </cell>
        </row>
        <row r="1591">
          <cell r="A1591" t="str">
            <v>LIT_751</v>
          </cell>
          <cell r="B1591" t="str">
            <v>LIT_751_Z_Nyalla-III</v>
          </cell>
          <cell r="C1591" t="str">
            <v>LIT</v>
          </cell>
        </row>
        <row r="1592">
          <cell r="A1592" t="str">
            <v>OST_138</v>
          </cell>
          <cell r="B1592" t="str">
            <v>Koutaba-IHS</v>
          </cell>
          <cell r="C1592" t="str">
            <v>OST</v>
          </cell>
        </row>
        <row r="1593">
          <cell r="A1593" t="str">
            <v>EXN_039</v>
          </cell>
          <cell r="B1593" t="str">
            <v>Pette</v>
          </cell>
          <cell r="C1593" t="str">
            <v>EXN</v>
          </cell>
        </row>
        <row r="1594">
          <cell r="A1594" t="str">
            <v>OST_209</v>
          </cell>
          <cell r="B1594" t="str">
            <v>Koupa-Matapit-IHS</v>
          </cell>
          <cell r="C1594" t="str">
            <v>OST</v>
          </cell>
        </row>
        <row r="1595">
          <cell r="A1595" t="str">
            <v>OST_207</v>
          </cell>
          <cell r="B1595" t="str">
            <v>Ndoumkain</v>
          </cell>
          <cell r="C1595" t="str">
            <v>OST</v>
          </cell>
        </row>
        <row r="1596">
          <cell r="A1596" t="str">
            <v>CTR_636</v>
          </cell>
          <cell r="B1596" t="str">
            <v>BTS-Mobile-Mbandjock</v>
          </cell>
          <cell r="C1596" t="str">
            <v>CTR</v>
          </cell>
        </row>
        <row r="1597">
          <cell r="A1597" t="str">
            <v>NRD_155</v>
          </cell>
          <cell r="B1597" t="str">
            <v>Gaba</v>
          </cell>
          <cell r="C1597" t="str">
            <v>NRD</v>
          </cell>
        </row>
        <row r="1598">
          <cell r="A1598" t="str">
            <v>NRD_075</v>
          </cell>
          <cell r="B1598" t="str">
            <v>Garoua-Lidire</v>
          </cell>
          <cell r="C1598" t="str">
            <v>NRD</v>
          </cell>
        </row>
        <row r="1599">
          <cell r="A1599" t="str">
            <v>NRD_077</v>
          </cell>
          <cell r="B1599" t="str">
            <v>Lagdo-Marche</v>
          </cell>
          <cell r="C1599" t="str">
            <v>NRD</v>
          </cell>
        </row>
        <row r="1600">
          <cell r="A1600" t="str">
            <v>NRD_087</v>
          </cell>
          <cell r="B1600" t="str">
            <v>Sanguere-MTN-IHS</v>
          </cell>
          <cell r="C1600" t="str">
            <v>NRD</v>
          </cell>
        </row>
        <row r="1601">
          <cell r="A1601" t="str">
            <v>EXN_224</v>
          </cell>
          <cell r="B1601" t="str">
            <v>Hile-Alifa-IHS</v>
          </cell>
          <cell r="C1601" t="str">
            <v>EXN</v>
          </cell>
        </row>
        <row r="1602">
          <cell r="A1602" t="str">
            <v>EXN_223</v>
          </cell>
          <cell r="B1602" t="str">
            <v>Mada-IHS</v>
          </cell>
          <cell r="C1602" t="str">
            <v>EXN</v>
          </cell>
        </row>
        <row r="1603">
          <cell r="A1603" t="str">
            <v>EST_133</v>
          </cell>
          <cell r="B1603" t="str">
            <v>Nyabi</v>
          </cell>
          <cell r="C1603" t="str">
            <v>EST</v>
          </cell>
        </row>
        <row r="1604">
          <cell r="A1604" t="str">
            <v>NRD_090</v>
          </cell>
          <cell r="B1604" t="str">
            <v>Lagdo-MTN-IHS</v>
          </cell>
          <cell r="C1604" t="str">
            <v>NRD</v>
          </cell>
        </row>
        <row r="1605">
          <cell r="A1605" t="str">
            <v>ADM_077</v>
          </cell>
          <cell r="B1605" t="str">
            <v>Ngd-EPC-IHS</v>
          </cell>
          <cell r="C1605" t="str">
            <v>ADM</v>
          </cell>
        </row>
        <row r="1606">
          <cell r="A1606" t="str">
            <v>NRD_088</v>
          </cell>
          <cell r="B1606" t="str">
            <v>Ngong-Town-IHS</v>
          </cell>
          <cell r="C1606" t="str">
            <v>NRD</v>
          </cell>
        </row>
        <row r="1607">
          <cell r="A1607" t="str">
            <v>CTR_425</v>
          </cell>
          <cell r="B1607" t="str">
            <v>CTR_425_Z_New-Marche-Melen</v>
          </cell>
          <cell r="C1607" t="str">
            <v>CTR</v>
          </cell>
        </row>
        <row r="1608">
          <cell r="A1608" t="str">
            <v>NRD_030</v>
          </cell>
          <cell r="B1608" t="str">
            <v>Djarako</v>
          </cell>
          <cell r="C1608" t="str">
            <v>NRD</v>
          </cell>
        </row>
        <row r="1609">
          <cell r="A1609" t="str">
            <v>NRO_127</v>
          </cell>
          <cell r="B1609" t="str">
            <v>Bamenda-ATTIAH-IHS</v>
          </cell>
          <cell r="C1609" t="str">
            <v>NRO</v>
          </cell>
        </row>
        <row r="1610">
          <cell r="A1610" t="str">
            <v>OST_058</v>
          </cell>
          <cell r="B1610" t="str">
            <v>Kouoptamo</v>
          </cell>
          <cell r="C1610" t="str">
            <v>OST</v>
          </cell>
        </row>
        <row r="1611">
          <cell r="A1611" t="str">
            <v>EXN_153</v>
          </cell>
          <cell r="B1611" t="str">
            <v>Salak-MTN-IHS</v>
          </cell>
          <cell r="C1611" t="str">
            <v>EXN</v>
          </cell>
        </row>
        <row r="1612">
          <cell r="A1612" t="str">
            <v>OST_114</v>
          </cell>
          <cell r="B1612" t="str">
            <v>Koupa-Kagnam</v>
          </cell>
          <cell r="C1612" t="str">
            <v>OST</v>
          </cell>
        </row>
        <row r="1613">
          <cell r="A1613" t="str">
            <v>CTR_510</v>
          </cell>
          <cell r="B1613" t="str">
            <v>Mbandjock-II</v>
          </cell>
          <cell r="C1613" t="str">
            <v>CTR</v>
          </cell>
        </row>
        <row r="1614">
          <cell r="A1614" t="str">
            <v>NRD_107</v>
          </cell>
          <cell r="B1614" t="str">
            <v>Badankali-IHS</v>
          </cell>
          <cell r="C1614" t="str">
            <v>NRD</v>
          </cell>
        </row>
        <row r="1615">
          <cell r="A1615" t="str">
            <v>NRD_112</v>
          </cell>
          <cell r="B1615" t="str">
            <v>Tongo-IHS</v>
          </cell>
          <cell r="C1615" t="str">
            <v>NRD</v>
          </cell>
        </row>
        <row r="1616">
          <cell r="A1616" t="str">
            <v>ADM_142</v>
          </cell>
          <cell r="B1616" t="str">
            <v>Yarbang-Gaziya-IHS</v>
          </cell>
          <cell r="C1616" t="str">
            <v>ADM</v>
          </cell>
        </row>
        <row r="1617">
          <cell r="A1617" t="str">
            <v>ADM_153</v>
          </cell>
          <cell r="B1617" t="str">
            <v>Darassalam-IHS</v>
          </cell>
          <cell r="C1617" t="str">
            <v>ADM</v>
          </cell>
        </row>
        <row r="1618">
          <cell r="A1618" t="str">
            <v>ADM_076</v>
          </cell>
          <cell r="B1618" t="str">
            <v>Ngaoundere-University-IHS</v>
          </cell>
          <cell r="C1618" t="str">
            <v>ADM</v>
          </cell>
        </row>
        <row r="1619">
          <cell r="A1619" t="str">
            <v>LIT_593</v>
          </cell>
          <cell r="B1619" t="str">
            <v>Loum-PHP</v>
          </cell>
          <cell r="C1619" t="str">
            <v>LIT</v>
          </cell>
        </row>
        <row r="1620">
          <cell r="A1620" t="str">
            <v>NRO_094</v>
          </cell>
          <cell r="B1620" t="str">
            <v>SONGKOLONG-IHS</v>
          </cell>
          <cell r="C1620" t="str">
            <v>NRO</v>
          </cell>
        </row>
        <row r="1621">
          <cell r="A1621" t="str">
            <v>ADM_141</v>
          </cell>
          <cell r="B1621" t="str">
            <v>Batoua-Godole-IHS</v>
          </cell>
          <cell r="C1621" t="str">
            <v>ADM</v>
          </cell>
        </row>
        <row r="1622">
          <cell r="A1622" t="str">
            <v>LIT_590</v>
          </cell>
          <cell r="B1622" t="str">
            <v>Njombe-PHP</v>
          </cell>
          <cell r="C1622" t="str">
            <v>LIT</v>
          </cell>
        </row>
        <row r="1623">
          <cell r="A1623" t="str">
            <v>EXN_227</v>
          </cell>
          <cell r="B1623" t="str">
            <v>TCHEVI-IHS</v>
          </cell>
          <cell r="C1623" t="str">
            <v>EXN</v>
          </cell>
        </row>
        <row r="1624">
          <cell r="A1624" t="str">
            <v>EXN_232</v>
          </cell>
          <cell r="B1624" t="str">
            <v>Gossi-IHS</v>
          </cell>
          <cell r="C1624" t="str">
            <v>EXN</v>
          </cell>
        </row>
        <row r="1625">
          <cell r="A1625" t="str">
            <v>LIT_594</v>
          </cell>
          <cell r="B1625" t="str">
            <v>Penja-PHP</v>
          </cell>
          <cell r="C1625" t="str">
            <v>LIT</v>
          </cell>
        </row>
        <row r="1626">
          <cell r="A1626" t="str">
            <v>EXN_238</v>
          </cell>
          <cell r="B1626" t="str">
            <v>Mora-Kourgui</v>
          </cell>
          <cell r="C1626" t="str">
            <v>EXN</v>
          </cell>
        </row>
        <row r="1627">
          <cell r="A1627" t="str">
            <v>SUD_076</v>
          </cell>
          <cell r="B1627" t="str">
            <v>SUD_076_Z_Kribi-Port-Eau-Profonde-IHS</v>
          </cell>
          <cell r="C1627" t="str">
            <v>SUD</v>
          </cell>
        </row>
        <row r="1628">
          <cell r="A1628" t="str">
            <v>LIT_591</v>
          </cell>
          <cell r="B1628" t="str">
            <v>Dehane-PHP</v>
          </cell>
          <cell r="C1628" t="str">
            <v>LIT</v>
          </cell>
        </row>
        <row r="1629">
          <cell r="A1629" t="str">
            <v>NRD_152</v>
          </cell>
          <cell r="B1629" t="str">
            <v>Doumo-IHS-VSAT</v>
          </cell>
          <cell r="C1629" t="str">
            <v>NRD</v>
          </cell>
        </row>
        <row r="1630">
          <cell r="A1630" t="str">
            <v>LIT_592</v>
          </cell>
          <cell r="B1630" t="str">
            <v>Manjo-PHP</v>
          </cell>
          <cell r="C1630" t="str">
            <v>LIT</v>
          </cell>
        </row>
        <row r="1631">
          <cell r="A1631" t="str">
            <v>LIT_420</v>
          </cell>
          <cell r="B1631" t="str">
            <v>LIT_420_Z_Qtier-Tergal</v>
          </cell>
          <cell r="C1631" t="str">
            <v>LIT</v>
          </cell>
        </row>
        <row r="1632">
          <cell r="A1632" t="str">
            <v>LIT_539</v>
          </cell>
          <cell r="B1632" t="str">
            <v>LIT_539_Z_Nkolmintag</v>
          </cell>
          <cell r="C1632" t="str">
            <v>LIT</v>
          </cell>
        </row>
        <row r="1633">
          <cell r="A1633" t="str">
            <v>EXN_139</v>
          </cell>
          <cell r="B1633" t="str">
            <v>Rhumsiki</v>
          </cell>
          <cell r="C1633" t="str">
            <v>EXN</v>
          </cell>
        </row>
        <row r="1634">
          <cell r="A1634" t="str">
            <v>LIT_568</v>
          </cell>
          <cell r="B1634" t="str">
            <v>LIT_568_Z_Bobongo-II</v>
          </cell>
          <cell r="C1634" t="str">
            <v>LIT</v>
          </cell>
        </row>
        <row r="1635">
          <cell r="A1635" t="str">
            <v>EXN_133</v>
          </cell>
          <cell r="B1635" t="str">
            <v>Darrack-MTN-IHS</v>
          </cell>
          <cell r="C1635" t="str">
            <v>EXN</v>
          </cell>
        </row>
        <row r="1636">
          <cell r="A1636" t="str">
            <v>EXN_225</v>
          </cell>
          <cell r="B1636" t="str">
            <v>Tchika</v>
          </cell>
          <cell r="C1636" t="str">
            <v>EXN</v>
          </cell>
        </row>
        <row r="1637">
          <cell r="A1637" t="str">
            <v>EXN_185</v>
          </cell>
          <cell r="B1637" t="str">
            <v>Moude-IHS</v>
          </cell>
          <cell r="C1637" t="str">
            <v>EXN</v>
          </cell>
        </row>
        <row r="1638">
          <cell r="A1638" t="str">
            <v>ADM_148</v>
          </cell>
          <cell r="B1638" t="str">
            <v>Ouro-Dara</v>
          </cell>
          <cell r="C1638" t="str">
            <v>ADM</v>
          </cell>
        </row>
        <row r="1639">
          <cell r="A1639" t="str">
            <v>OST_090</v>
          </cell>
          <cell r="B1639" t="str">
            <v>Bangourain</v>
          </cell>
          <cell r="C1639" t="str">
            <v>OST</v>
          </cell>
        </row>
        <row r="1640">
          <cell r="A1640" t="str">
            <v>SUD_071</v>
          </cell>
          <cell r="B1640" t="str">
            <v>SUD_071_Z_Kribi-Bassiki</v>
          </cell>
          <cell r="C1640" t="str">
            <v>SUD</v>
          </cell>
        </row>
        <row r="1641">
          <cell r="A1641" t="str">
            <v>SUO_166</v>
          </cell>
          <cell r="B1641" t="str">
            <v>Upper-Mawo-IHS</v>
          </cell>
          <cell r="C1641" t="str">
            <v>SUO</v>
          </cell>
        </row>
        <row r="1642">
          <cell r="A1642" t="str">
            <v>SUO_167</v>
          </cell>
          <cell r="B1642" t="str">
            <v>Bondjo-Hill-IHS</v>
          </cell>
          <cell r="C1642" t="str">
            <v>SUO</v>
          </cell>
        </row>
        <row r="1643">
          <cell r="A1643" t="str">
            <v>SUO_165</v>
          </cell>
          <cell r="B1643" t="str">
            <v>MABETA</v>
          </cell>
          <cell r="C1643" t="str">
            <v>SUO</v>
          </cell>
        </row>
        <row r="1644">
          <cell r="A1644" t="str">
            <v>NRD_020</v>
          </cell>
          <cell r="B1644" t="str">
            <v>Beka</v>
          </cell>
          <cell r="C1644" t="str">
            <v>NRD</v>
          </cell>
        </row>
        <row r="1645">
          <cell r="A1645" t="str">
            <v>NRO_130</v>
          </cell>
          <cell r="B1645" t="str">
            <v>Bamenda-GRA-IHS</v>
          </cell>
          <cell r="C1645" t="str">
            <v>NRO</v>
          </cell>
        </row>
        <row r="1646">
          <cell r="A1646" t="str">
            <v>OST_070</v>
          </cell>
          <cell r="B1646" t="str">
            <v>Baigon</v>
          </cell>
          <cell r="C1646" t="str">
            <v>OST</v>
          </cell>
        </row>
        <row r="1647">
          <cell r="A1647" t="str">
            <v>EST_139</v>
          </cell>
          <cell r="B1647" t="str">
            <v>EST_139_Z_Batouri-Sambo</v>
          </cell>
          <cell r="C1647" t="str">
            <v>EST</v>
          </cell>
        </row>
        <row r="1648">
          <cell r="A1648" t="str">
            <v>SUD_083</v>
          </cell>
          <cell r="B1648" t="str">
            <v>SUD_083_Z_Ebolowa-Agence-New</v>
          </cell>
          <cell r="C1648" t="str">
            <v>SUD</v>
          </cell>
        </row>
        <row r="1649">
          <cell r="A1649" t="str">
            <v>LIT_614</v>
          </cell>
          <cell r="B1649" t="str">
            <v>LIT_614_Z_Mbanga-Bakoko-SIC</v>
          </cell>
          <cell r="C1649" t="str">
            <v>LIT</v>
          </cell>
        </row>
        <row r="1650">
          <cell r="A1650" t="str">
            <v>CTR_466</v>
          </cell>
          <cell r="B1650" t="str">
            <v>CTR_466_Z_Yona-Hotel-MTN-IHS</v>
          </cell>
          <cell r="C1650" t="str">
            <v>CTR</v>
          </cell>
        </row>
        <row r="1651">
          <cell r="A1651" t="str">
            <v>CTR_733</v>
          </cell>
          <cell r="B1651" t="str">
            <v>Nkongtock-IHS</v>
          </cell>
          <cell r="C1651" t="str">
            <v>CTR</v>
          </cell>
        </row>
        <row r="1652">
          <cell r="A1652" t="str">
            <v>LIT_664</v>
          </cell>
          <cell r="B1652" t="str">
            <v>Ngwei-II-IHS</v>
          </cell>
          <cell r="C1652" t="str">
            <v>LIT</v>
          </cell>
        </row>
        <row r="1653">
          <cell r="A1653" t="str">
            <v>SUD_088</v>
          </cell>
          <cell r="B1653" t="str">
            <v>Nkomedzap-Camtel</v>
          </cell>
          <cell r="C1653" t="str">
            <v>SUD</v>
          </cell>
        </row>
        <row r="1654">
          <cell r="A1654" t="str">
            <v>SUD_070</v>
          </cell>
          <cell r="B1654" t="str">
            <v>Adjap-IHS</v>
          </cell>
          <cell r="C1654" t="str">
            <v>SUD</v>
          </cell>
        </row>
        <row r="1655">
          <cell r="A1655" t="str">
            <v>OST_177</v>
          </cell>
          <cell r="B1655" t="str">
            <v>Foumban-Njibam</v>
          </cell>
          <cell r="C1655" t="str">
            <v>OST</v>
          </cell>
        </row>
        <row r="1656">
          <cell r="A1656" t="str">
            <v>SUD_079</v>
          </cell>
          <cell r="B1656" t="str">
            <v>SUD_079_Z_Kribi-LONDJI</v>
          </cell>
          <cell r="C1656" t="str">
            <v>SUD</v>
          </cell>
        </row>
        <row r="1657">
          <cell r="A1657" t="str">
            <v>NRD_101</v>
          </cell>
          <cell r="B1657" t="str">
            <v>Gra-Foulbere-Moussa-yaya</v>
          </cell>
          <cell r="C1657" t="str">
            <v>NRD</v>
          </cell>
        </row>
        <row r="1658">
          <cell r="A1658" t="str">
            <v>EXN_098</v>
          </cell>
          <cell r="B1658" t="str">
            <v>Guirvidig</v>
          </cell>
          <cell r="C1658" t="str">
            <v>EXN</v>
          </cell>
        </row>
        <row r="1659">
          <cell r="A1659" t="str">
            <v>ADM_078</v>
          </cell>
          <cell r="B1659" t="str">
            <v>Wakwa-IHS</v>
          </cell>
          <cell r="C1659" t="str">
            <v>ADM</v>
          </cell>
        </row>
        <row r="1660">
          <cell r="A1660" t="str">
            <v>OST_006</v>
          </cell>
          <cell r="B1660" t="str">
            <v>Nkoundja</v>
          </cell>
          <cell r="C1660" t="str">
            <v>OST</v>
          </cell>
        </row>
        <row r="1661">
          <cell r="A1661" t="str">
            <v>LIT_646</v>
          </cell>
          <cell r="B1661" t="str">
            <v>LIT_646_Z_Japoma-II</v>
          </cell>
          <cell r="C1661" t="str">
            <v>LIT</v>
          </cell>
        </row>
        <row r="1662">
          <cell r="A1662" t="str">
            <v>LIT_006</v>
          </cell>
          <cell r="B1662" t="str">
            <v>Ferme-Suisse</v>
          </cell>
          <cell r="C1662" t="str">
            <v>LIT</v>
          </cell>
        </row>
        <row r="1663">
          <cell r="A1663" t="str">
            <v>EXN_015</v>
          </cell>
          <cell r="B1663" t="str">
            <v>Tokombere</v>
          </cell>
          <cell r="C1663" t="str">
            <v>EXN</v>
          </cell>
        </row>
        <row r="1664">
          <cell r="A1664" t="str">
            <v>EXN_052</v>
          </cell>
          <cell r="B1664" t="str">
            <v>Soulede</v>
          </cell>
          <cell r="C1664" t="str">
            <v>EXN</v>
          </cell>
        </row>
        <row r="1665">
          <cell r="A1665" t="str">
            <v>NRD_115</v>
          </cell>
          <cell r="B1665" t="str">
            <v>Gara-Guider-IHS</v>
          </cell>
          <cell r="C1665" t="str">
            <v>NRD</v>
          </cell>
        </row>
        <row r="1666">
          <cell r="A1666" t="str">
            <v>EXN_243</v>
          </cell>
          <cell r="B1666" t="str">
            <v>Kossehone</v>
          </cell>
          <cell r="C1666" t="str">
            <v>EXN</v>
          </cell>
        </row>
        <row r="1667">
          <cell r="A1667" t="str">
            <v>NRD_128</v>
          </cell>
          <cell r="B1667" t="str">
            <v>Djaba-IHS</v>
          </cell>
          <cell r="C1667" t="str">
            <v>NRD</v>
          </cell>
        </row>
        <row r="1668">
          <cell r="A1668" t="str">
            <v>SUD_086</v>
          </cell>
          <cell r="B1668" t="str">
            <v>SUD_086_Z_Lende-Kribi</v>
          </cell>
          <cell r="C1668" t="str">
            <v>SUD</v>
          </cell>
        </row>
        <row r="1669">
          <cell r="A1669" t="str">
            <v>LIT_658</v>
          </cell>
          <cell r="B1669" t="str">
            <v>Nkeng-Likok-II</v>
          </cell>
          <cell r="C1669" t="str">
            <v>LIT</v>
          </cell>
        </row>
        <row r="1670">
          <cell r="A1670" t="str">
            <v>EXN_190</v>
          </cell>
          <cell r="B1670" t="str">
            <v>Dargala-New</v>
          </cell>
          <cell r="C1670" t="str">
            <v>EXN</v>
          </cell>
        </row>
        <row r="1671">
          <cell r="A1671" t="str">
            <v>CTR_517</v>
          </cell>
          <cell r="B1671" t="str">
            <v>Akoeman</v>
          </cell>
          <cell r="C1671" t="str">
            <v>CTR</v>
          </cell>
        </row>
        <row r="1672">
          <cell r="A1672" t="str">
            <v>EXN_189</v>
          </cell>
          <cell r="B1672" t="str">
            <v>Pouss-New</v>
          </cell>
          <cell r="C1672" t="str">
            <v>EXN</v>
          </cell>
        </row>
        <row r="1673">
          <cell r="A1673" t="str">
            <v>ADM_161</v>
          </cell>
          <cell r="B1673" t="str">
            <v>Mbaka</v>
          </cell>
          <cell r="C1673" t="str">
            <v>ADM</v>
          </cell>
        </row>
        <row r="1674">
          <cell r="A1674" t="str">
            <v>NRD_008</v>
          </cell>
          <cell r="B1674" t="str">
            <v>Tchollire</v>
          </cell>
          <cell r="C1674" t="str">
            <v>NRD</v>
          </cell>
        </row>
        <row r="1675">
          <cell r="A1675" t="str">
            <v>EST_003</v>
          </cell>
          <cell r="B1675" t="str">
            <v>Bouam</v>
          </cell>
          <cell r="C1675" t="str">
            <v>EST</v>
          </cell>
        </row>
        <row r="1676">
          <cell r="A1676" t="str">
            <v>CTR_757</v>
          </cell>
          <cell r="B1676" t="str">
            <v>Ndokoa-IHS</v>
          </cell>
          <cell r="C1676" t="str">
            <v>CTR</v>
          </cell>
        </row>
        <row r="1677">
          <cell r="A1677" t="str">
            <v>LIT_679</v>
          </cell>
          <cell r="B1677" t="str">
            <v>Melong-Carrefour-MTN</v>
          </cell>
          <cell r="C1677" t="str">
            <v>LIT</v>
          </cell>
        </row>
        <row r="1678">
          <cell r="A1678" t="str">
            <v>SUD_090</v>
          </cell>
          <cell r="B1678" t="str">
            <v>SUD_090_Z_Mabenanga-Kribi</v>
          </cell>
          <cell r="C1678" t="str">
            <v>SUD</v>
          </cell>
        </row>
        <row r="1679">
          <cell r="A1679" t="str">
            <v>ADM_160</v>
          </cell>
          <cell r="B1679" t="str">
            <v>Phacochere</v>
          </cell>
          <cell r="C1679" t="str">
            <v>ADM</v>
          </cell>
        </row>
        <row r="1680">
          <cell r="A1680" t="str">
            <v>EST_008</v>
          </cell>
          <cell r="B1680" t="str">
            <v>Djangane</v>
          </cell>
          <cell r="C1680" t="str">
            <v>EST</v>
          </cell>
        </row>
        <row r="1681">
          <cell r="A1681" t="str">
            <v>EXN_199</v>
          </cell>
          <cell r="B1681" t="str">
            <v>Ouro-Zangui</v>
          </cell>
          <cell r="C1681" t="str">
            <v>EXN</v>
          </cell>
        </row>
        <row r="1682">
          <cell r="A1682" t="str">
            <v>SUD_098</v>
          </cell>
          <cell r="B1682" t="str">
            <v>Dikoum-Camtel</v>
          </cell>
          <cell r="C1682" t="str">
            <v>SUD</v>
          </cell>
        </row>
        <row r="1683">
          <cell r="A1683" t="str">
            <v>SUD_099</v>
          </cell>
          <cell r="B1683" t="str">
            <v>Mimbo</v>
          </cell>
          <cell r="C1683" t="str">
            <v>SUD</v>
          </cell>
        </row>
        <row r="1684">
          <cell r="A1684" t="str">
            <v>NRD_106</v>
          </cell>
          <cell r="B1684" t="str">
            <v>Mayo-Nonde-IHS</v>
          </cell>
          <cell r="C1684" t="str">
            <v>NRD</v>
          </cell>
        </row>
        <row r="1685">
          <cell r="A1685" t="str">
            <v>OST_221</v>
          </cell>
          <cell r="B1685" t="str">
            <v>Bamendjing-MTN-IHS</v>
          </cell>
          <cell r="C1685" t="str">
            <v>OST</v>
          </cell>
        </row>
        <row r="1686">
          <cell r="A1686" t="str">
            <v>OST_205</v>
          </cell>
          <cell r="B1686" t="str">
            <v>Bangambi-IHS</v>
          </cell>
          <cell r="C1686" t="str">
            <v>OST</v>
          </cell>
        </row>
        <row r="1687">
          <cell r="A1687" t="str">
            <v>OST_175</v>
          </cell>
          <cell r="B1687" t="str">
            <v>Foumban-Ndjidare-II</v>
          </cell>
          <cell r="C1687" t="str">
            <v>OST</v>
          </cell>
        </row>
        <row r="1688">
          <cell r="A1688" t="str">
            <v>NRD_167</v>
          </cell>
          <cell r="B1688" t="str">
            <v>Bouba-Ndjida-Park</v>
          </cell>
          <cell r="C1688" t="str">
            <v>NRD</v>
          </cell>
        </row>
        <row r="1689">
          <cell r="A1689" t="str">
            <v>SUD_085</v>
          </cell>
          <cell r="B1689" t="str">
            <v>Campo-Maan</v>
          </cell>
          <cell r="C1689" t="str">
            <v>SUD</v>
          </cell>
        </row>
        <row r="1690">
          <cell r="A1690" t="str">
            <v>OST_176</v>
          </cell>
          <cell r="B1690" t="str">
            <v>Foumban-Njintout</v>
          </cell>
          <cell r="C1690" t="str">
            <v>OST</v>
          </cell>
        </row>
        <row r="1691">
          <cell r="A1691" t="str">
            <v>SUO_173</v>
          </cell>
          <cell r="B1691" t="str">
            <v>Jabane</v>
          </cell>
          <cell r="C1691" t="str">
            <v>SUO</v>
          </cell>
        </row>
        <row r="1692">
          <cell r="A1692" t="str">
            <v>EST_019</v>
          </cell>
          <cell r="B1692" t="str">
            <v>Dimako</v>
          </cell>
          <cell r="C1692" t="str">
            <v>EST</v>
          </cell>
        </row>
        <row r="1693">
          <cell r="A1693" t="str">
            <v>SUD_106</v>
          </cell>
          <cell r="B1693" t="str">
            <v>Messok</v>
          </cell>
          <cell r="C1693" t="str">
            <v>SUD</v>
          </cell>
        </row>
        <row r="1694">
          <cell r="A1694" t="str">
            <v>OST_200</v>
          </cell>
          <cell r="B1694" t="str">
            <v>Mantoum-Village</v>
          </cell>
          <cell r="C1694" t="str">
            <v>OST</v>
          </cell>
        </row>
        <row r="1695">
          <cell r="A1695" t="str">
            <v>SUO_191</v>
          </cell>
          <cell r="B1695" t="str">
            <v>Limbe-Issokolo-IHS</v>
          </cell>
          <cell r="C1695" t="str">
            <v>SUO</v>
          </cell>
        </row>
        <row r="1696">
          <cell r="A1696" t="str">
            <v>NRO_122</v>
          </cell>
          <cell r="B1696" t="str">
            <v>Nitob-IHS</v>
          </cell>
          <cell r="C1696" t="str">
            <v>NRO</v>
          </cell>
        </row>
        <row r="1697">
          <cell r="A1697" t="str">
            <v>SUO_164</v>
          </cell>
          <cell r="B1697" t="str">
            <v>Mutengene-E-Police</v>
          </cell>
          <cell r="C1697" t="str">
            <v>SUO</v>
          </cell>
        </row>
        <row r="1698">
          <cell r="A1698" t="str">
            <v>SUO_189</v>
          </cell>
          <cell r="B1698" t="str">
            <v>Tole-IHS</v>
          </cell>
          <cell r="C1698" t="str">
            <v>SUO</v>
          </cell>
        </row>
        <row r="1699">
          <cell r="A1699" t="str">
            <v>SUO_190</v>
          </cell>
          <cell r="B1699" t="str">
            <v>Tole-II-IHS</v>
          </cell>
          <cell r="C1699" t="str">
            <v>SUO</v>
          </cell>
        </row>
        <row r="1700">
          <cell r="A1700" t="str">
            <v>SUO_205</v>
          </cell>
          <cell r="B1700" t="str">
            <v>Tiko-Junction-IHS</v>
          </cell>
          <cell r="C1700" t="str">
            <v>SUO</v>
          </cell>
        </row>
        <row r="1701">
          <cell r="A1701" t="str">
            <v>SUO_209</v>
          </cell>
          <cell r="B1701" t="str">
            <v>Tiko-Likomba-IHS</v>
          </cell>
          <cell r="C1701" t="str">
            <v>SUO</v>
          </cell>
        </row>
        <row r="1702">
          <cell r="A1702" t="str">
            <v>SUO_211</v>
          </cell>
          <cell r="B1702" t="str">
            <v>MUTENGENE-Q12-IHS</v>
          </cell>
          <cell r="C1702" t="str">
            <v>SUO</v>
          </cell>
        </row>
        <row r="1703">
          <cell r="A1703" t="str">
            <v>SUO_197</v>
          </cell>
          <cell r="B1703" t="str">
            <v>Bokwai-IHS</v>
          </cell>
          <cell r="C1703" t="str">
            <v>SUO</v>
          </cell>
        </row>
        <row r="1704">
          <cell r="A1704" t="str">
            <v>OST_201</v>
          </cell>
          <cell r="B1704" t="str">
            <v>Mantoum-Ville</v>
          </cell>
          <cell r="C1704" t="str">
            <v>OST</v>
          </cell>
        </row>
        <row r="1705">
          <cell r="A1705" t="str">
            <v>CTR_553</v>
          </cell>
          <cell r="B1705" t="str">
            <v>CTR_553_Z_Oyomabang-Ecole-IHS</v>
          </cell>
          <cell r="C1705" t="str">
            <v>CTR</v>
          </cell>
        </row>
        <row r="1706">
          <cell r="A1706" t="str">
            <v>OST_189</v>
          </cell>
          <cell r="B1706" t="str">
            <v>Mfessang</v>
          </cell>
          <cell r="C1706" t="str">
            <v>OST</v>
          </cell>
        </row>
        <row r="1707">
          <cell r="A1707" t="str">
            <v>OST_220</v>
          </cell>
          <cell r="B1707" t="str">
            <v>Ngambouo</v>
          </cell>
          <cell r="C1707" t="str">
            <v>OST</v>
          </cell>
        </row>
        <row r="1708">
          <cell r="A1708" t="str">
            <v>OST_178</v>
          </cell>
          <cell r="B1708" t="str">
            <v>Foumban-Njintout-II</v>
          </cell>
          <cell r="C1708" t="str">
            <v>OST</v>
          </cell>
        </row>
        <row r="1709">
          <cell r="A1709" t="str">
            <v>CTR_828</v>
          </cell>
          <cell r="B1709" t="str">
            <v>CTR_828_Z_BAFIA-BEGNIAN-IHS</v>
          </cell>
          <cell r="C1709" t="str">
            <v>CTR</v>
          </cell>
        </row>
        <row r="1710">
          <cell r="A1710" t="str">
            <v>CTR_576</v>
          </cell>
          <cell r="B1710" t="str">
            <v>CTR_576_Z_Nkolbisson-Nodal</v>
          </cell>
          <cell r="C1710" t="str">
            <v>CTR</v>
          </cell>
        </row>
        <row r="1711">
          <cell r="A1711" t="str">
            <v>EST_134</v>
          </cell>
          <cell r="B1711" t="str">
            <v>Adouma</v>
          </cell>
          <cell r="C1711" t="str">
            <v>EST</v>
          </cell>
        </row>
        <row r="1712">
          <cell r="A1712" t="str">
            <v>OST_219</v>
          </cell>
          <cell r="B1712" t="str">
            <v>Ngbetnsouen</v>
          </cell>
          <cell r="C1712" t="str">
            <v>OST</v>
          </cell>
        </row>
        <row r="1713">
          <cell r="A1713" t="str">
            <v>LIT_698</v>
          </cell>
          <cell r="B1713" t="str">
            <v>LIT_698_Z_Yansoki-MTN</v>
          </cell>
          <cell r="C1713" t="str">
            <v>LIT</v>
          </cell>
        </row>
        <row r="1714">
          <cell r="A1714" t="str">
            <v>LIT_736</v>
          </cell>
          <cell r="B1714" t="str">
            <v>LIT_736_Z_Mboppi-New</v>
          </cell>
          <cell r="C1714" t="str">
            <v>LIT</v>
          </cell>
        </row>
        <row r="1715">
          <cell r="A1715" t="str">
            <v>OST_227</v>
          </cell>
          <cell r="B1715" t="str">
            <v>Foumbot-Centre-Ville-II</v>
          </cell>
          <cell r="C1715" t="str">
            <v>OST</v>
          </cell>
        </row>
        <row r="1716">
          <cell r="A1716" t="str">
            <v>SUO_210</v>
          </cell>
          <cell r="B1716" t="str">
            <v>Mutengene-Maternity-IHS</v>
          </cell>
          <cell r="C1716" t="str">
            <v>SUO</v>
          </cell>
        </row>
        <row r="1717">
          <cell r="A1717" t="str">
            <v>CTR_829</v>
          </cell>
          <cell r="B1717" t="str">
            <v>Saa-IHS</v>
          </cell>
          <cell r="C1717" t="str">
            <v>CTR</v>
          </cell>
        </row>
        <row r="1718">
          <cell r="A1718" t="str">
            <v>OST_252</v>
          </cell>
          <cell r="B1718" t="str">
            <v>Koundoum</v>
          </cell>
          <cell r="C1718" t="str">
            <v>OST</v>
          </cell>
        </row>
        <row r="1719">
          <cell r="A1719" t="str">
            <v>LIT_757</v>
          </cell>
          <cell r="B1719" t="str">
            <v>LIT_757_Z_Yatchika-II</v>
          </cell>
          <cell r="C1719" t="str">
            <v>LIT</v>
          </cell>
        </row>
        <row r="1720">
          <cell r="A1720" t="str">
            <v>OST_245</v>
          </cell>
          <cell r="B1720" t="str">
            <v>Mankouotmbou</v>
          </cell>
          <cell r="C1720" t="str">
            <v>OST</v>
          </cell>
        </row>
        <row r="1721">
          <cell r="A1721" t="str">
            <v>CTR_593</v>
          </cell>
          <cell r="B1721" t="str">
            <v>Leboudi</v>
          </cell>
          <cell r="C1721" t="str">
            <v>CTR</v>
          </cell>
        </row>
        <row r="1722">
          <cell r="A1722" t="str">
            <v>NRD_178</v>
          </cell>
          <cell r="B1722" t="str">
            <v>Guider-Djamboutou</v>
          </cell>
          <cell r="C1722" t="str">
            <v>NRD</v>
          </cell>
        </row>
        <row r="1723">
          <cell r="A1723" t="str">
            <v>SUD_105</v>
          </cell>
          <cell r="B1723" t="str">
            <v>Mbomela-IHS</v>
          </cell>
          <cell r="C1723" t="str">
            <v>SUD</v>
          </cell>
        </row>
        <row r="1724">
          <cell r="A1724" t="str">
            <v>EST_144</v>
          </cell>
          <cell r="B1724" t="str">
            <v>EST_144_Z_Garoua-Boulai-Entrance</v>
          </cell>
          <cell r="C1724" t="str">
            <v>EST</v>
          </cell>
        </row>
        <row r="1725">
          <cell r="A1725" t="str">
            <v>OST_243</v>
          </cell>
          <cell r="B1725" t="str">
            <v>Batcham-II</v>
          </cell>
          <cell r="C1725" t="str">
            <v>OST</v>
          </cell>
        </row>
        <row r="1726">
          <cell r="A1726" t="str">
            <v>LIT_758</v>
          </cell>
          <cell r="B1726" t="str">
            <v>LIT_758_Z_Ucac-Icam</v>
          </cell>
          <cell r="C1726" t="str">
            <v>LIT</v>
          </cell>
        </row>
        <row r="1727">
          <cell r="A1727" t="str">
            <v>CTR_591</v>
          </cell>
          <cell r="B1727" t="str">
            <v>CTR_591_Z_Afeme-Nord</v>
          </cell>
          <cell r="C1727" t="str">
            <v>CTR</v>
          </cell>
        </row>
        <row r="1728">
          <cell r="A1728" t="str">
            <v>OST_233</v>
          </cell>
          <cell r="B1728" t="str">
            <v>Foumban-Kounga-II</v>
          </cell>
          <cell r="C1728" t="str">
            <v>OST</v>
          </cell>
        </row>
        <row r="1729">
          <cell r="A1729" t="str">
            <v>OST_229</v>
          </cell>
          <cell r="B1729" t="str">
            <v>Foumban-Ndjisse-III</v>
          </cell>
          <cell r="C1729" t="str">
            <v>OST</v>
          </cell>
        </row>
        <row r="1730">
          <cell r="A1730" t="str">
            <v>LIT_750</v>
          </cell>
          <cell r="B1730" t="str">
            <v>MISSOLE-II-PK35-IHS</v>
          </cell>
          <cell r="C1730" t="str">
            <v>LIT</v>
          </cell>
        </row>
        <row r="1731">
          <cell r="A1731" t="str">
            <v>LIT_749</v>
          </cell>
          <cell r="B1731" t="str">
            <v>LIT_749_Z_Edea-Peage-IHS</v>
          </cell>
          <cell r="C1731" t="str">
            <v>LIT</v>
          </cell>
        </row>
        <row r="1732">
          <cell r="A1732" t="str">
            <v>SUO_169</v>
          </cell>
          <cell r="B1732" t="str">
            <v>Buea-Bomaka-III-MTN</v>
          </cell>
          <cell r="C1732" t="str">
            <v>SUO</v>
          </cell>
        </row>
        <row r="1733">
          <cell r="A1733" t="str">
            <v>SUO_201</v>
          </cell>
          <cell r="B1733" t="str">
            <v>Buea-Bomaka-II-IHS</v>
          </cell>
          <cell r="C1733" t="str">
            <v>SUO</v>
          </cell>
        </row>
        <row r="1734">
          <cell r="A1734" t="str">
            <v>CTR_676</v>
          </cell>
          <cell r="B1734" t="str">
            <v>Nkolnkoumou</v>
          </cell>
          <cell r="C1734" t="str">
            <v>CTR</v>
          </cell>
        </row>
        <row r="1735">
          <cell r="A1735" t="str">
            <v>CTR_657</v>
          </cell>
          <cell r="B1735" t="str">
            <v>CTR_657_Z_Nkolbisson-Ayene-Bar</v>
          </cell>
          <cell r="C1735" t="str">
            <v>CTR</v>
          </cell>
        </row>
        <row r="1736">
          <cell r="A1736" t="str">
            <v>LIT_766</v>
          </cell>
          <cell r="B1736" t="str">
            <v>LIT_766_Z_Yassa-Village-Camtel</v>
          </cell>
          <cell r="C1736" t="str">
            <v>LIT</v>
          </cell>
        </row>
        <row r="1737">
          <cell r="A1737" t="str">
            <v>EXN_259</v>
          </cell>
          <cell r="B1737" t="str">
            <v>Fotokol-Town-IHS</v>
          </cell>
          <cell r="C1737" t="str">
            <v>EXN</v>
          </cell>
        </row>
        <row r="1738">
          <cell r="A1738" t="str">
            <v>CTR_869</v>
          </cell>
          <cell r="B1738" t="str">
            <v>MONATELE-IHS</v>
          </cell>
          <cell r="C1738" t="str">
            <v>CTR</v>
          </cell>
        </row>
        <row r="1739">
          <cell r="A1739" t="str">
            <v>EXN_258</v>
          </cell>
          <cell r="B1739" t="str">
            <v>Mora4-IHS</v>
          </cell>
          <cell r="C1739" t="str">
            <v>EXN</v>
          </cell>
        </row>
        <row r="1740">
          <cell r="A1740" t="str">
            <v>NRD_119</v>
          </cell>
          <cell r="B1740" t="str">
            <v>Poli-Ville-IHS</v>
          </cell>
          <cell r="C1740" t="str">
            <v>NRD</v>
          </cell>
        </row>
        <row r="1741">
          <cell r="A1741" t="str">
            <v>OST_235</v>
          </cell>
          <cell r="B1741" t="str">
            <v>Foumban-Camtel-II</v>
          </cell>
          <cell r="C1741" t="str">
            <v>OST</v>
          </cell>
        </row>
        <row r="1742">
          <cell r="A1742" t="str">
            <v>EST_023</v>
          </cell>
          <cell r="B1742" t="str">
            <v>Goyoum</v>
          </cell>
          <cell r="C1742" t="str">
            <v>EST</v>
          </cell>
        </row>
        <row r="1743">
          <cell r="A1743" t="str">
            <v>SUO_227</v>
          </cell>
          <cell r="B1743" t="str">
            <v>Limbe-Batoke-Camtel</v>
          </cell>
          <cell r="C1743" t="str">
            <v>SUO</v>
          </cell>
        </row>
        <row r="1744">
          <cell r="A1744" t="str">
            <v>CTR_822</v>
          </cell>
          <cell r="B1744" t="str">
            <v>Ebebda-MTN</v>
          </cell>
          <cell r="C1744" t="str">
            <v>CTR</v>
          </cell>
        </row>
        <row r="1745">
          <cell r="A1745" t="str">
            <v>SUD_107</v>
          </cell>
          <cell r="B1745" t="str">
            <v>EMINEMVOM-IHS</v>
          </cell>
          <cell r="C1745" t="str">
            <v>SUD</v>
          </cell>
        </row>
        <row r="1746">
          <cell r="A1746" t="str">
            <v>CTR_795</v>
          </cell>
          <cell r="B1746" t="str">
            <v>EDZENDOUAN</v>
          </cell>
          <cell r="C1746" t="str">
            <v>CTR</v>
          </cell>
        </row>
        <row r="1747">
          <cell r="A1747" t="str">
            <v>CTR_823</v>
          </cell>
          <cell r="B1747" t="str">
            <v>Koundou-MTN</v>
          </cell>
          <cell r="C1747" t="str">
            <v>CTR</v>
          </cell>
        </row>
        <row r="1748">
          <cell r="A1748" t="str">
            <v>CTR_835</v>
          </cell>
          <cell r="B1748" t="str">
            <v>Carrefour-Elat</v>
          </cell>
          <cell r="C1748" t="str">
            <v>CTR</v>
          </cell>
        </row>
        <row r="1749">
          <cell r="A1749" t="str">
            <v>NRO_124</v>
          </cell>
          <cell r="B1749" t="str">
            <v>T-junction-IHS</v>
          </cell>
          <cell r="C1749" t="str">
            <v>NRO</v>
          </cell>
        </row>
        <row r="1750">
          <cell r="A1750" t="str">
            <v>NRO_121</v>
          </cell>
          <cell r="B1750" t="str">
            <v>Bamenda-Foncha-Street-IHS</v>
          </cell>
          <cell r="C1750" t="str">
            <v>NRO</v>
          </cell>
        </row>
        <row r="1751">
          <cell r="A1751" t="str">
            <v>CTR_870</v>
          </cell>
          <cell r="B1751" t="str">
            <v>MENGUE-BIBEY-IHS</v>
          </cell>
          <cell r="C1751" t="str">
            <v>CTR</v>
          </cell>
        </row>
        <row r="1752">
          <cell r="A1752" t="str">
            <v>SUD_112</v>
          </cell>
          <cell r="B1752" t="str">
            <v>Akom-Centre-Hill-IHS</v>
          </cell>
          <cell r="C1752" t="str">
            <v>SUD</v>
          </cell>
        </row>
        <row r="1753">
          <cell r="A1753" t="str">
            <v>SUO_243</v>
          </cell>
          <cell r="B1753" t="str">
            <v>Mile16-Buea-HIS</v>
          </cell>
          <cell r="C1753" t="str">
            <v>SUO</v>
          </cell>
        </row>
        <row r="1754">
          <cell r="A1754" t="str">
            <v>LIT_426</v>
          </cell>
          <cell r="B1754" t="str">
            <v>LIT_426_Z_Bobongo-Itba-IHS</v>
          </cell>
          <cell r="C1754" t="str">
            <v>LIT</v>
          </cell>
        </row>
        <row r="1755">
          <cell r="A1755" t="str">
            <v>NRO_129</v>
          </cell>
          <cell r="B1755" t="str">
            <v>Bambili-Campus</v>
          </cell>
          <cell r="C1755" t="str">
            <v>NRO</v>
          </cell>
        </row>
        <row r="1756">
          <cell r="A1756" t="str">
            <v>SUO_182</v>
          </cell>
          <cell r="B1756" t="str">
            <v>Buea-Service-Center-IHS</v>
          </cell>
          <cell r="C1756" t="str">
            <v>SUO</v>
          </cell>
        </row>
        <row r="1757">
          <cell r="A1757" t="str">
            <v>SUO_194</v>
          </cell>
          <cell r="B1757" t="str">
            <v>Limbe-Alpha-Club-Towe-IHS</v>
          </cell>
          <cell r="C1757" t="str">
            <v>SUO</v>
          </cell>
        </row>
        <row r="1758">
          <cell r="A1758" t="str">
            <v>SUO_207</v>
          </cell>
          <cell r="B1758" t="str">
            <v>Limbe-Bota-IHS</v>
          </cell>
          <cell r="C1758" t="str">
            <v>SUO</v>
          </cell>
        </row>
        <row r="1759">
          <cell r="A1759" t="str">
            <v>SUO_219</v>
          </cell>
          <cell r="B1759" t="str">
            <v>LIMBE-COCONUT-ISLAND-MTN</v>
          </cell>
          <cell r="C1759" t="str">
            <v>SUO</v>
          </cell>
        </row>
        <row r="1760">
          <cell r="A1760" t="str">
            <v>SUO_183</v>
          </cell>
          <cell r="B1760" t="str">
            <v>Molyko-IHS</v>
          </cell>
          <cell r="C1760" t="str">
            <v>SUO</v>
          </cell>
        </row>
        <row r="1761">
          <cell r="A1761" t="str">
            <v>SUO_214</v>
          </cell>
          <cell r="B1761" t="str">
            <v>Mile4-Q10-IHS</v>
          </cell>
          <cell r="C1761" t="str">
            <v>SUO</v>
          </cell>
        </row>
        <row r="1762">
          <cell r="A1762" t="str">
            <v>SUO_186</v>
          </cell>
          <cell r="B1762" t="str">
            <v>Buea-Boduma-IHS</v>
          </cell>
          <cell r="C1762" t="str">
            <v>SUO</v>
          </cell>
        </row>
        <row r="1763">
          <cell r="A1763" t="str">
            <v>SUO_170</v>
          </cell>
          <cell r="B1763" t="str">
            <v>Buea-Low-Boduma-MTN</v>
          </cell>
          <cell r="C1763" t="str">
            <v>SUO</v>
          </cell>
        </row>
        <row r="1764">
          <cell r="A1764" t="str">
            <v>SUO_180</v>
          </cell>
          <cell r="B1764" t="str">
            <v>Buea-Sandpit-IHS</v>
          </cell>
          <cell r="C1764" t="str">
            <v>SUO</v>
          </cell>
        </row>
        <row r="1765">
          <cell r="A1765" t="str">
            <v>SUO_199</v>
          </cell>
          <cell r="B1765" t="str">
            <v>Buea-Soppo-University-IHS</v>
          </cell>
          <cell r="C1765" t="str">
            <v>SUO</v>
          </cell>
        </row>
        <row r="1766">
          <cell r="A1766" t="str">
            <v>SUO_188</v>
          </cell>
          <cell r="B1766" t="str">
            <v>Limbe-Church-Street-IHS</v>
          </cell>
          <cell r="C1766" t="str">
            <v>SUO</v>
          </cell>
        </row>
        <row r="1767">
          <cell r="A1767" t="str">
            <v>SUO_192</v>
          </cell>
          <cell r="B1767" t="str">
            <v>Limbe-GRA-IHS</v>
          </cell>
          <cell r="C1767" t="str">
            <v>SUO</v>
          </cell>
        </row>
        <row r="1768">
          <cell r="A1768" t="str">
            <v>SUO_213</v>
          </cell>
          <cell r="B1768" t="str">
            <v>Molyko-Buea-SC2</v>
          </cell>
          <cell r="C1768" t="str">
            <v>SUO</v>
          </cell>
        </row>
        <row r="1769">
          <cell r="A1769" t="str">
            <v>SUO_193</v>
          </cell>
          <cell r="B1769" t="str">
            <v>Towe-South-IHS</v>
          </cell>
          <cell r="C1769" t="str">
            <v>SUO</v>
          </cell>
        </row>
        <row r="1770">
          <cell r="A1770" t="str">
            <v>SUO_195</v>
          </cell>
          <cell r="B1770" t="str">
            <v>Wonya-Mavio-IHS</v>
          </cell>
          <cell r="C1770" t="str">
            <v>SUO</v>
          </cell>
        </row>
        <row r="1771">
          <cell r="A1771" t="str">
            <v>NRO_126</v>
          </cell>
          <cell r="B1771" t="str">
            <v>Bamenda</v>
          </cell>
          <cell r="C1771" t="str">
            <v>NRO</v>
          </cell>
        </row>
        <row r="1772">
          <cell r="A1772" t="str">
            <v>NRO_135</v>
          </cell>
          <cell r="B1772" t="str">
            <v>Bamenda-Mile8-IHS</v>
          </cell>
          <cell r="C1772" t="str">
            <v>NRO</v>
          </cell>
        </row>
        <row r="1773">
          <cell r="A1773" t="str">
            <v>NRO_139</v>
          </cell>
          <cell r="B1773" t="str">
            <v>Akum-IHS</v>
          </cell>
          <cell r="C1773" t="str">
            <v>NRO</v>
          </cell>
        </row>
        <row r="1774">
          <cell r="A1774" t="str">
            <v>NRO_140</v>
          </cell>
          <cell r="B1774" t="str">
            <v>Bambui-II</v>
          </cell>
          <cell r="C1774" t="str">
            <v>NRO</v>
          </cell>
        </row>
        <row r="1775">
          <cell r="A1775" t="str">
            <v>NRO_141</v>
          </cell>
          <cell r="B1775" t="str">
            <v>Mankon-II</v>
          </cell>
          <cell r="C1775" t="str">
            <v>NRO</v>
          </cell>
        </row>
        <row r="1776">
          <cell r="A1776" t="str">
            <v>NRO_120</v>
          </cell>
          <cell r="B1776" t="str">
            <v>Mulang-IHS</v>
          </cell>
          <cell r="C1776" t="str">
            <v>NRO</v>
          </cell>
        </row>
        <row r="1777">
          <cell r="A1777" t="str">
            <v>NRO_150</v>
          </cell>
          <cell r="B1777" t="str">
            <v>MBIYEH-IHS</v>
          </cell>
          <cell r="C1777" t="str">
            <v>NRO</v>
          </cell>
        </row>
        <row r="1778">
          <cell r="A1778" t="str">
            <v>NRO_151</v>
          </cell>
          <cell r="B1778" t="str">
            <v>Bali-Njenka-IHS</v>
          </cell>
          <cell r="C1778" t="str">
            <v>NRO</v>
          </cell>
        </row>
        <row r="1779">
          <cell r="A1779" t="str">
            <v>SUO_218</v>
          </cell>
          <cell r="B1779" t="str">
            <v>Kumba-Bonakama-IHS</v>
          </cell>
          <cell r="C1779" t="str">
            <v>SUO</v>
          </cell>
        </row>
        <row r="1780">
          <cell r="A1780" t="str">
            <v>SUO_216</v>
          </cell>
          <cell r="B1780" t="str">
            <v>Kumba-Preventive-IHS</v>
          </cell>
          <cell r="C1780" t="str">
            <v>SUO</v>
          </cell>
        </row>
        <row r="1781">
          <cell r="A1781" t="str">
            <v>NRO_148</v>
          </cell>
          <cell r="B1781" t="str">
            <v>BAMENDA-MENTEH-IHS</v>
          </cell>
          <cell r="C1781" t="str">
            <v>NRO</v>
          </cell>
        </row>
        <row r="1782">
          <cell r="A1782" t="str">
            <v>NRO_149</v>
          </cell>
          <cell r="B1782" t="str">
            <v>Wum-II-IHS</v>
          </cell>
          <cell r="C1782" t="str">
            <v>NRO</v>
          </cell>
        </row>
        <row r="1783">
          <cell r="A1783" t="str">
            <v>NRO_144</v>
          </cell>
          <cell r="B1783" t="str">
            <v>Mbengwi-Mile17-IHS</v>
          </cell>
          <cell r="C1783" t="str">
            <v>NRO</v>
          </cell>
        </row>
        <row r="1784">
          <cell r="A1784" t="str">
            <v>SUO_245</v>
          </cell>
          <cell r="B1784" t="str">
            <v>Mamfe-Camtel</v>
          </cell>
          <cell r="C1784" t="str">
            <v>SUO</v>
          </cell>
        </row>
        <row r="1785">
          <cell r="A1785" t="str">
            <v>SUO_200</v>
          </cell>
          <cell r="B1785" t="str">
            <v>Buea-UB-Lamp-IHS</v>
          </cell>
          <cell r="C1785" t="str">
            <v>SUO</v>
          </cell>
        </row>
        <row r="1786">
          <cell r="A1786" t="str">
            <v>SUO_215</v>
          </cell>
          <cell r="B1786" t="str">
            <v>Buea-Kouma-IHS</v>
          </cell>
          <cell r="C1786" t="str">
            <v>SUO</v>
          </cell>
        </row>
        <row r="1787">
          <cell r="A1787" t="str">
            <v>SUO_179</v>
          </cell>
          <cell r="B1787" t="str">
            <v>Molyko-Paramount-Street-IHS</v>
          </cell>
          <cell r="C1787" t="str">
            <v>SUO</v>
          </cell>
        </row>
        <row r="1788">
          <cell r="A1788" t="str">
            <v>SUO_217</v>
          </cell>
          <cell r="B1788" t="str">
            <v>Kumba-Nkamlikum</v>
          </cell>
          <cell r="C1788" t="str">
            <v>SUO</v>
          </cell>
        </row>
        <row r="1789">
          <cell r="A1789" t="str">
            <v>CTR_692</v>
          </cell>
          <cell r="B1789" t="str">
            <v>CTR_692_Z_Febe-Village-IHS</v>
          </cell>
          <cell r="C1789" t="str">
            <v>CTR</v>
          </cell>
        </row>
        <row r="1790">
          <cell r="A1790" t="str">
            <v>SUO_237</v>
          </cell>
          <cell r="B1790" t="str">
            <v>Kumba-Mbongue-Road-IHS</v>
          </cell>
          <cell r="C1790" t="str">
            <v>SUO</v>
          </cell>
        </row>
        <row r="1791">
          <cell r="A1791" t="str">
            <v>SUO_242</v>
          </cell>
          <cell r="B1791" t="str">
            <v>Buea-GRA-IHS</v>
          </cell>
          <cell r="C1791" t="str">
            <v>SUO</v>
          </cell>
        </row>
        <row r="1792">
          <cell r="A1792" t="str">
            <v>SUO_184</v>
          </cell>
          <cell r="B1792" t="str">
            <v>GSS-BUEA-TOWN-IHS</v>
          </cell>
          <cell r="C1792" t="str">
            <v>SUO</v>
          </cell>
        </row>
        <row r="1793">
          <cell r="A1793" t="str">
            <v>SUO_249</v>
          </cell>
          <cell r="B1793" t="str">
            <v>Bakwele-IHS</v>
          </cell>
          <cell r="C1793" t="str">
            <v>SUO</v>
          </cell>
        </row>
        <row r="1794">
          <cell r="A1794" t="str">
            <v>SUO_106</v>
          </cell>
          <cell r="B1794" t="str">
            <v>Mamfe-Centre-IHS</v>
          </cell>
          <cell r="C1794" t="str">
            <v>SUO</v>
          </cell>
        </row>
        <row r="1795">
          <cell r="A1795" t="str">
            <v>NRO_147</v>
          </cell>
          <cell r="B1795" t="str">
            <v>Bambili-Campus-II-IHS</v>
          </cell>
          <cell r="C1795" t="str">
            <v>NRO</v>
          </cell>
        </row>
        <row r="1796">
          <cell r="A1796" t="str">
            <v>NRO_059</v>
          </cell>
          <cell r="B1796" t="str">
            <v>URH_BAFUT2</v>
          </cell>
          <cell r="C1796" t="str">
            <v>NRO</v>
          </cell>
        </row>
        <row r="1797">
          <cell r="A1797" t="str">
            <v>NRO_050</v>
          </cell>
          <cell r="B1797" t="str">
            <v>URH_BOKUM</v>
          </cell>
          <cell r="C1797" t="str">
            <v>NRO</v>
          </cell>
        </row>
        <row r="1798">
          <cell r="A1798" t="str">
            <v>SUD_126</v>
          </cell>
          <cell r="B1798" t="str">
            <v>Mekoto</v>
          </cell>
          <cell r="C1798" t="str">
            <v>SUD</v>
          </cell>
        </row>
        <row r="1799">
          <cell r="A1799" t="str">
            <v>SUD_108</v>
          </cell>
          <cell r="B1799" t="str">
            <v>Endoum-Carrefour</v>
          </cell>
          <cell r="C1799" t="str">
            <v>SUD</v>
          </cell>
        </row>
        <row r="1800">
          <cell r="A1800" t="str">
            <v>CTR_720</v>
          </cell>
          <cell r="B1800" t="str">
            <v>CTR_720_Z_Carriere</v>
          </cell>
          <cell r="C1800" t="str">
            <v>CTR</v>
          </cell>
        </row>
        <row r="1801">
          <cell r="A1801" t="str">
            <v>SUO_238</v>
          </cell>
          <cell r="B1801" t="str">
            <v>Kumba-Gare-Ntam-IHS</v>
          </cell>
          <cell r="C1801" t="str">
            <v>CTR</v>
          </cell>
        </row>
        <row r="1802">
          <cell r="A1802" t="str">
            <v>SUO_212</v>
          </cell>
          <cell r="B1802" t="str">
            <v>Limbe-Mile4-IHS</v>
          </cell>
          <cell r="C1802" t="str">
            <v>CTR</v>
          </cell>
        </row>
        <row r="1803">
          <cell r="A1803" t="str">
            <v>EST_022</v>
          </cell>
          <cell r="B1803" t="str">
            <v>Nkoum</v>
          </cell>
          <cell r="C1803" t="str">
            <v>EST</v>
          </cell>
        </row>
        <row r="1804">
          <cell r="A1804" t="str">
            <v>EST_002</v>
          </cell>
          <cell r="B1804" t="str">
            <v>Belabo</v>
          </cell>
          <cell r="C1804" t="str">
            <v>EST</v>
          </cell>
        </row>
        <row r="1805">
          <cell r="A1805" t="str">
            <v>EST_076</v>
          </cell>
          <cell r="B1805" t="str">
            <v>Diang-MTN</v>
          </cell>
          <cell r="C1805" t="str">
            <v>EST</v>
          </cell>
        </row>
        <row r="1806">
          <cell r="A1806" t="str">
            <v>EST_071</v>
          </cell>
          <cell r="B1806" t="str">
            <v>Kouen</v>
          </cell>
          <cell r="C1806" t="str">
            <v>EST</v>
          </cell>
        </row>
        <row r="1807">
          <cell r="A1807" t="str">
            <v>SUO_181</v>
          </cell>
          <cell r="B1807" t="str">
            <v>Great-Soppo-IHS</v>
          </cell>
          <cell r="C1807" t="str">
            <v>SUO</v>
          </cell>
        </row>
        <row r="1808">
          <cell r="A1808" t="str">
            <v>EST_072</v>
          </cell>
          <cell r="B1808" t="str">
            <v>Longtimbi</v>
          </cell>
          <cell r="C1808" t="str">
            <v>EST</v>
          </cell>
        </row>
        <row r="1809">
          <cell r="A1809" t="str">
            <v>LIT_789</v>
          </cell>
          <cell r="B1809" t="str">
            <v>Mbanga-Mouyouka-IHS</v>
          </cell>
          <cell r="C1809" t="str">
            <v>LIT</v>
          </cell>
        </row>
        <row r="1810">
          <cell r="A1810" t="str">
            <v>NRO_157</v>
          </cell>
          <cell r="B1810" t="str">
            <v>URH_MBANJE-NJAP</v>
          </cell>
          <cell r="C1810" t="str">
            <v>NRO</v>
          </cell>
        </row>
        <row r="1811">
          <cell r="A1811" t="str">
            <v>SUO_246</v>
          </cell>
          <cell r="B1811" t="str">
            <v>GBHS-Muyuka</v>
          </cell>
          <cell r="C1811" t="str">
            <v>SUO</v>
          </cell>
        </row>
        <row r="1812">
          <cell r="A1812" t="str">
            <v>LIT_764</v>
          </cell>
          <cell r="B1812" t="str">
            <v>Baaba-II</v>
          </cell>
          <cell r="C1812" t="str">
            <v>LIT</v>
          </cell>
        </row>
        <row r="1813">
          <cell r="A1813" t="str">
            <v>SUD_125</v>
          </cell>
          <cell r="B1813" t="str">
            <v>Bidou-IHS</v>
          </cell>
          <cell r="C1813" t="str">
            <v>SUD</v>
          </cell>
        </row>
        <row r="1814">
          <cell r="A1814" t="str">
            <v>SUO_241</v>
          </cell>
          <cell r="B1814" t="str">
            <v>Kumba-Mbongue-Road-IHS</v>
          </cell>
          <cell r="C1814" t="str">
            <v>SUO</v>
          </cell>
        </row>
        <row r="1815">
          <cell r="A1815" t="str">
            <v>CTR_856</v>
          </cell>
          <cell r="B1815" t="str">
            <v>Binguela-Camrail</v>
          </cell>
          <cell r="C1815" t="str">
            <v>CTR</v>
          </cell>
        </row>
        <row r="1816">
          <cell r="A1816" t="str">
            <v>CTR_880</v>
          </cell>
          <cell r="B1816" t="str">
            <v>Nkolmessing-Abom-II</v>
          </cell>
          <cell r="C1816" t="str">
            <v>CTR</v>
          </cell>
        </row>
        <row r="1817">
          <cell r="A1817" t="str">
            <v>ADM_140</v>
          </cell>
          <cell r="B1817" t="str">
            <v>Tekel-IHS</v>
          </cell>
          <cell r="C1817" t="str">
            <v>ADM</v>
          </cell>
        </row>
        <row r="1818">
          <cell r="A1818" t="str">
            <v>OST_228</v>
          </cell>
          <cell r="B1818" t="str">
            <v>Foumbot-Ndoumbem</v>
          </cell>
          <cell r="C1818" t="str">
            <v>OST</v>
          </cell>
        </row>
        <row r="1819">
          <cell r="A1819" t="str">
            <v>NRO_154</v>
          </cell>
          <cell r="B1819" t="str">
            <v>URH_NJAP</v>
          </cell>
          <cell r="C1819" t="str">
            <v>NRO</v>
          </cell>
        </row>
        <row r="1820">
          <cell r="A1820" t="str">
            <v>NRO_008</v>
          </cell>
          <cell r="B1820" t="str">
            <v>Bamenda-CRTV</v>
          </cell>
          <cell r="C1820" t="str">
            <v>NRO</v>
          </cell>
        </row>
        <row r="1821">
          <cell r="A1821" t="str">
            <v>NRO_016</v>
          </cell>
          <cell r="B1821" t="str">
            <v>Bda-Agence</v>
          </cell>
          <cell r="C1821" t="str">
            <v>NRO</v>
          </cell>
        </row>
        <row r="1822">
          <cell r="A1822" t="str">
            <v>NRO_226</v>
          </cell>
          <cell r="B1822" t="str">
            <v>Bda-Nitop-II</v>
          </cell>
          <cell r="C1822" t="str">
            <v>NRO</v>
          </cell>
        </row>
        <row r="1823">
          <cell r="A1823" t="str">
            <v>OST_257</v>
          </cell>
          <cell r="B1823" t="str">
            <v>Babette</v>
          </cell>
          <cell r="C1823" t="str">
            <v>OST</v>
          </cell>
        </row>
        <row r="1824">
          <cell r="A1824" t="str">
            <v>LIT_787</v>
          </cell>
          <cell r="B1824" t="str">
            <v>Njombe-SDH-IHS</v>
          </cell>
          <cell r="C1824" t="str">
            <v>LIT</v>
          </cell>
        </row>
        <row r="1825">
          <cell r="A1825" t="str">
            <v>ADM_154</v>
          </cell>
          <cell r="B1825" t="str">
            <v>Mbamti-New</v>
          </cell>
          <cell r="C1825" t="str">
            <v>ADM</v>
          </cell>
        </row>
        <row r="1826">
          <cell r="A1826" t="str">
            <v>SUD_113</v>
          </cell>
          <cell r="B1826" t="str">
            <v>Mokom-IHS</v>
          </cell>
          <cell r="C1826" t="str">
            <v>SUD</v>
          </cell>
        </row>
        <row r="1827">
          <cell r="A1827" t="str">
            <v>CTR_909</v>
          </cell>
          <cell r="B1827" t="str">
            <v>Minkama-IHS</v>
          </cell>
          <cell r="C1827" t="str">
            <v>CTR</v>
          </cell>
        </row>
        <row r="1828">
          <cell r="A1828" t="str">
            <v>EST_155</v>
          </cell>
          <cell r="B1828" t="str">
            <v>Paki-IHS</v>
          </cell>
          <cell r="C1828" t="str">
            <v>EST</v>
          </cell>
        </row>
        <row r="1829">
          <cell r="A1829" t="str">
            <v>EST_156</v>
          </cell>
          <cell r="B1829" t="str">
            <v>EST_156_Z_Garoua-Boulai-Sabal-IHS</v>
          </cell>
          <cell r="C1829" t="str">
            <v>EST</v>
          </cell>
        </row>
        <row r="1830">
          <cell r="A1830" t="str">
            <v>EST_092</v>
          </cell>
          <cell r="B1830" t="str">
            <v>Doume-MTN-IHS</v>
          </cell>
          <cell r="C1830" t="str">
            <v>EST</v>
          </cell>
        </row>
        <row r="1831">
          <cell r="A1831" t="str">
            <v>SUD_111</v>
          </cell>
          <cell r="B1831" t="str">
            <v>Nkolmeyos-IHS</v>
          </cell>
          <cell r="C1831" t="str">
            <v>SUD</v>
          </cell>
        </row>
        <row r="1832">
          <cell r="A1832" t="str">
            <v>SUO_234</v>
          </cell>
          <cell r="B1832" t="str">
            <v>Limbe-Mile1</v>
          </cell>
          <cell r="C1832" t="str">
            <v>SUO</v>
          </cell>
        </row>
        <row r="1833">
          <cell r="A1833" t="str">
            <v>SUO_232</v>
          </cell>
          <cell r="B1833" t="str">
            <v>Buea-Bwitingui-Road</v>
          </cell>
          <cell r="C1833" t="str">
            <v>SUO</v>
          </cell>
        </row>
        <row r="1834">
          <cell r="A1834" t="str">
            <v>SUO_240</v>
          </cell>
          <cell r="B1834" t="str">
            <v>Buea-Street2</v>
          </cell>
          <cell r="C1834" t="str">
            <v>SUO</v>
          </cell>
        </row>
        <row r="1835">
          <cell r="A1835" t="str">
            <v>SUO_236</v>
          </cell>
          <cell r="B1835" t="str">
            <v>White-Star-Hotel</v>
          </cell>
          <cell r="C1835" t="str">
            <v>SUO</v>
          </cell>
        </row>
        <row r="1836">
          <cell r="A1836" t="str">
            <v>SUO_235</v>
          </cell>
          <cell r="B1836" t="str">
            <v>Limbe-Ngueme</v>
          </cell>
          <cell r="C1836" t="str">
            <v>SUO</v>
          </cell>
        </row>
        <row r="1837">
          <cell r="A1837" t="str">
            <v>SUO_233</v>
          </cell>
          <cell r="B1837" t="str">
            <v>Limbe-Legend-Inn</v>
          </cell>
          <cell r="C1837" t="str">
            <v>SUO</v>
          </cell>
        </row>
        <row r="1838">
          <cell r="A1838" t="str">
            <v>CTR_761</v>
          </cell>
          <cell r="B1838" t="str">
            <v>CTR_761_Z_Nkolbisson-II</v>
          </cell>
          <cell r="C1838" t="str">
            <v>CTR</v>
          </cell>
        </row>
        <row r="1839">
          <cell r="A1839" t="str">
            <v>CTR_858</v>
          </cell>
          <cell r="B1839" t="str">
            <v>Nguibassal</v>
          </cell>
          <cell r="C1839" t="str">
            <v>CTR</v>
          </cell>
        </row>
        <row r="1840">
          <cell r="A1840" t="str">
            <v>ADM_187</v>
          </cell>
          <cell r="B1840" t="str">
            <v>Djoa-IHS</v>
          </cell>
          <cell r="C1840" t="str">
            <v>ADM</v>
          </cell>
        </row>
        <row r="1841">
          <cell r="A1841" t="str">
            <v>ADM_179</v>
          </cell>
          <cell r="B1841" t="str">
            <v>Nyamboya-MTN</v>
          </cell>
          <cell r="C1841" t="str">
            <v>ADM</v>
          </cell>
        </row>
        <row r="1842">
          <cell r="A1842" t="str">
            <v>EXN_274</v>
          </cell>
          <cell r="B1842" t="str">
            <v>Tagawa-IHS</v>
          </cell>
          <cell r="C1842" t="str">
            <v>EXN</v>
          </cell>
        </row>
        <row r="1843">
          <cell r="A1843" t="str">
            <v>EXN_273</v>
          </cell>
          <cell r="B1843" t="str">
            <v>Tide-Goulfey-IHS</v>
          </cell>
          <cell r="C1843" t="str">
            <v>EXN</v>
          </cell>
        </row>
        <row r="1844">
          <cell r="A1844" t="str">
            <v>LIT_772</v>
          </cell>
          <cell r="B1844" t="str">
            <v>Manjo-Q2-MTN</v>
          </cell>
          <cell r="C1844" t="str">
            <v>LIT</v>
          </cell>
        </row>
        <row r="1845">
          <cell r="A1845" t="str">
            <v>LIT_769</v>
          </cell>
          <cell r="B1845" t="str">
            <v>Kake</v>
          </cell>
          <cell r="C1845" t="str">
            <v>LIT</v>
          </cell>
        </row>
        <row r="1846">
          <cell r="A1846" t="str">
            <v>CTR_894</v>
          </cell>
          <cell r="B1846" t="str">
            <v>Pella</v>
          </cell>
          <cell r="C1846" t="str">
            <v>CTR</v>
          </cell>
        </row>
        <row r="1847">
          <cell r="A1847" t="str">
            <v>CTR_892</v>
          </cell>
          <cell r="B1847" t="str">
            <v>Sangla</v>
          </cell>
          <cell r="C1847" t="str">
            <v>CTR</v>
          </cell>
        </row>
        <row r="1848">
          <cell r="A1848" t="str">
            <v>SUD_130</v>
          </cell>
          <cell r="B1848" t="str">
            <v>Nintyaminyoumin</v>
          </cell>
          <cell r="C1848" t="str">
            <v>SUD</v>
          </cell>
        </row>
        <row r="1849">
          <cell r="A1849" t="str">
            <v>CTR_122</v>
          </cell>
          <cell r="B1849" t="str">
            <v>CTR_122_Z_Meyong-Meyeme</v>
          </cell>
          <cell r="C1849" t="str">
            <v>CTR</v>
          </cell>
        </row>
        <row r="1850">
          <cell r="A1850" t="str">
            <v>SUD_119</v>
          </cell>
          <cell r="B1850" t="str">
            <v>Nkototououtou</v>
          </cell>
          <cell r="C1850" t="str">
            <v>SUD</v>
          </cell>
        </row>
        <row r="1851">
          <cell r="A1851" t="str">
            <v>SUD_124</v>
          </cell>
          <cell r="B1851" t="str">
            <v>Meyo-Elie</v>
          </cell>
          <cell r="C1851" t="str">
            <v>SUD</v>
          </cell>
        </row>
        <row r="1852">
          <cell r="A1852" t="str">
            <v>ADM_092</v>
          </cell>
          <cell r="B1852" t="str">
            <v>Mbe-IHS</v>
          </cell>
          <cell r="C1852" t="str">
            <v>ADM</v>
          </cell>
        </row>
        <row r="1853">
          <cell r="A1853" t="str">
            <v>ADM_075</v>
          </cell>
          <cell r="B1853" t="str">
            <v>Mayo-Baleo-IHS</v>
          </cell>
          <cell r="C1853" t="str">
            <v>ADM</v>
          </cell>
        </row>
        <row r="1854">
          <cell r="A1854" t="str">
            <v>NRO_243</v>
          </cell>
          <cell r="B1854" t="str">
            <v>Bda-Mulang</v>
          </cell>
          <cell r="C1854" t="str">
            <v>NRO</v>
          </cell>
        </row>
        <row r="1855">
          <cell r="A1855" t="str">
            <v>ADM_144</v>
          </cell>
          <cell r="B1855" t="str">
            <v>Sambo-Labo-IHS</v>
          </cell>
          <cell r="C1855" t="str">
            <v>ADM</v>
          </cell>
        </row>
        <row r="1856">
          <cell r="A1856" t="str">
            <v>OST_264</v>
          </cell>
          <cell r="B1856" t="str">
            <v>FOSSET</v>
          </cell>
          <cell r="C1856" t="str">
            <v>OST</v>
          </cell>
        </row>
        <row r="1857">
          <cell r="A1857" t="str">
            <v>CTR_910</v>
          </cell>
          <cell r="B1857" t="str">
            <v>Zili-Nkoteng-IHS</v>
          </cell>
          <cell r="C1857" t="str">
            <v>CTR</v>
          </cell>
        </row>
        <row r="1858">
          <cell r="A1858" t="str">
            <v>EST_093</v>
          </cell>
          <cell r="B1858" t="str">
            <v>Deng-Deng-IHS</v>
          </cell>
          <cell r="C1858" t="str">
            <v>EST</v>
          </cell>
        </row>
        <row r="1859">
          <cell r="A1859" t="str">
            <v>SUD_117</v>
          </cell>
          <cell r="B1859" t="str">
            <v>Meyo-Nkoulou</v>
          </cell>
          <cell r="C1859" t="str">
            <v>SUD</v>
          </cell>
        </row>
        <row r="1860">
          <cell r="A1860" t="str">
            <v>SUD_110</v>
          </cell>
          <cell r="B1860" t="str">
            <v>MBPIKILIKI</v>
          </cell>
          <cell r="C1860" t="str">
            <v>SUD</v>
          </cell>
        </row>
        <row r="1861">
          <cell r="A1861" t="str">
            <v>EXN_140</v>
          </cell>
          <cell r="B1861" t="str">
            <v>Mokolo-Djimeta-IHS</v>
          </cell>
          <cell r="C1861" t="str">
            <v>EXN</v>
          </cell>
        </row>
        <row r="1862">
          <cell r="A1862" t="str">
            <v>NRO_253</v>
          </cell>
          <cell r="B1862" t="str">
            <v>Bda-Ntamulung-MTN</v>
          </cell>
          <cell r="C1862" t="str">
            <v>NRO</v>
          </cell>
        </row>
        <row r="1863">
          <cell r="A1863" t="str">
            <v>OST_265</v>
          </cell>
          <cell r="B1863" t="str">
            <v>Kombou-IHS</v>
          </cell>
          <cell r="C1863" t="str">
            <v>OST</v>
          </cell>
        </row>
        <row r="1864">
          <cell r="A1864" t="str">
            <v>NRO_254</v>
          </cell>
          <cell r="B1864" t="str">
            <v>Bda-Tubah-MTN</v>
          </cell>
          <cell r="C1864" t="str">
            <v>NRO</v>
          </cell>
        </row>
        <row r="1865">
          <cell r="A1865" t="str">
            <v>OST_113</v>
          </cell>
          <cell r="B1865" t="str">
            <v>Bda-Titam-Naka</v>
          </cell>
          <cell r="C1865" t="str">
            <v>OST</v>
          </cell>
        </row>
        <row r="1866">
          <cell r="A1866" t="str">
            <v>SUO_255</v>
          </cell>
          <cell r="B1866" t="str">
            <v>Muyuka-Beach-Bush-IHS</v>
          </cell>
          <cell r="C1866" t="str">
            <v>NRO</v>
          </cell>
        </row>
        <row r="1867">
          <cell r="A1867" t="str">
            <v>CTR_893</v>
          </cell>
          <cell r="B1867" t="str">
            <v>Ndjole</v>
          </cell>
          <cell r="C1867" t="str">
            <v>NRO</v>
          </cell>
        </row>
        <row r="1868">
          <cell r="A1868" t="str">
            <v>OST_195</v>
          </cell>
          <cell r="B1868" t="str">
            <v>Fochieya-IHS</v>
          </cell>
          <cell r="C1868" t="str">
            <v>OST</v>
          </cell>
        </row>
        <row r="1869">
          <cell r="A1869" t="str">
            <v>ADM_083</v>
          </cell>
          <cell r="B1869" t="str">
            <v>Ngd-Dang-MTN-IHS</v>
          </cell>
          <cell r="C1869" t="str">
            <v>ADM</v>
          </cell>
        </row>
        <row r="1870">
          <cell r="A1870" t="str">
            <v>NRD_140</v>
          </cell>
          <cell r="B1870" t="str">
            <v>Garoua-Nigeriare-II</v>
          </cell>
          <cell r="C1870" t="str">
            <v>NRD</v>
          </cell>
        </row>
        <row r="1871">
          <cell r="A1871" t="str">
            <v>NRO_063</v>
          </cell>
          <cell r="B1871" t="str">
            <v>Bamenda-GTTC-IHS</v>
          </cell>
          <cell r="C1871" t="str">
            <v>NRO</v>
          </cell>
        </row>
        <row r="1872">
          <cell r="A1872" t="str">
            <v>SUO_266</v>
          </cell>
          <cell r="B1872" t="str">
            <v>Ekata-IHS</v>
          </cell>
          <cell r="C1872" t="str">
            <v>SUO</v>
          </cell>
        </row>
        <row r="1873">
          <cell r="A1873" t="str">
            <v>ADM_163</v>
          </cell>
          <cell r="B1873" t="str">
            <v>Mbamti-Katarko</v>
          </cell>
          <cell r="C1873" t="str">
            <v>ADM</v>
          </cell>
        </row>
        <row r="1874">
          <cell r="A1874" t="str">
            <v>OST_273</v>
          </cell>
          <cell r="B1874" t="str">
            <v>Bato</v>
          </cell>
          <cell r="C1874" t="str">
            <v>OST</v>
          </cell>
        </row>
        <row r="1875">
          <cell r="A1875" t="str">
            <v>SUD_138</v>
          </cell>
          <cell r="B1875" t="str">
            <v>Evelessi-IHS</v>
          </cell>
          <cell r="C1875" t="str">
            <v>SUD</v>
          </cell>
        </row>
        <row r="1876">
          <cell r="A1876" t="str">
            <v>SUD_135</v>
          </cell>
          <cell r="B1876" t="str">
            <v>Petit-Zambi</v>
          </cell>
          <cell r="C1876" t="str">
            <v>SUD</v>
          </cell>
        </row>
        <row r="1877">
          <cell r="A1877" t="str">
            <v>EXN_272</v>
          </cell>
          <cell r="B1877" t="str">
            <v>Doulek</v>
          </cell>
          <cell r="C1877" t="str">
            <v>EXN</v>
          </cell>
        </row>
        <row r="1878">
          <cell r="A1878" t="str">
            <v>CTR_128</v>
          </cell>
          <cell r="B1878" t="str">
            <v>CTR_128_Z_Polytechnique</v>
          </cell>
          <cell r="C1878" t="str">
            <v>CTR</v>
          </cell>
        </row>
        <row r="1879">
          <cell r="A1879" t="str">
            <v>ADM_185</v>
          </cell>
          <cell r="B1879" t="str">
            <v>Bembaran-Camtel</v>
          </cell>
          <cell r="C1879" t="str">
            <v>ADM</v>
          </cell>
        </row>
        <row r="1880">
          <cell r="A1880" t="str">
            <v>NRO_070</v>
          </cell>
          <cell r="B1880" t="str">
            <v>Bamenda-Meta-Quater-IHS</v>
          </cell>
          <cell r="C1880" t="str">
            <v>NRO</v>
          </cell>
        </row>
        <row r="1881">
          <cell r="A1881" t="str">
            <v>CTR_855</v>
          </cell>
          <cell r="B1881" t="str">
            <v>Biyouha</v>
          </cell>
          <cell r="C1881" t="str">
            <v>CTR</v>
          </cell>
        </row>
        <row r="1882">
          <cell r="A1882" t="str">
            <v>EXN_218</v>
          </cell>
          <cell r="B1882" t="str">
            <v>Sedek</v>
          </cell>
          <cell r="C1882" t="str">
            <v>EXN</v>
          </cell>
        </row>
        <row r="1883">
          <cell r="A1883" t="str">
            <v>NRO_131</v>
          </cell>
          <cell r="B1883" t="str">
            <v>Bamenda-Hospital-Roundabout-IHS</v>
          </cell>
          <cell r="C1883" t="str">
            <v>NRO</v>
          </cell>
        </row>
        <row r="1884">
          <cell r="A1884" t="str">
            <v>NRO_133</v>
          </cell>
          <cell r="B1884" t="str">
            <v>IHS-Bamenda-Bujong</v>
          </cell>
          <cell r="C1884" t="str">
            <v>NRO</v>
          </cell>
        </row>
        <row r="1885">
          <cell r="A1885" t="str">
            <v>OST_272</v>
          </cell>
          <cell r="B1885" t="str">
            <v>Mamegnam</v>
          </cell>
          <cell r="C1885" t="str">
            <v>OST</v>
          </cell>
        </row>
        <row r="1886">
          <cell r="A1886" t="str">
            <v>NRO_112</v>
          </cell>
          <cell r="B1886" t="str">
            <v>Bamenda-Bayelle-MTN</v>
          </cell>
          <cell r="C1886" t="str">
            <v>NRO</v>
          </cell>
        </row>
        <row r="1887">
          <cell r="A1887" t="str">
            <v>CTR_323</v>
          </cell>
          <cell r="B1887" t="str">
            <v>CTR_323_Z_Emia</v>
          </cell>
          <cell r="C1887" t="str">
            <v>CTR</v>
          </cell>
        </row>
        <row r="1888">
          <cell r="A1888" t="str">
            <v>CTR_471</v>
          </cell>
          <cell r="B1888" t="str">
            <v>CTR_471_Z_Nkolso-MTN-IHS</v>
          </cell>
          <cell r="C1888" t="str">
            <v>CTR</v>
          </cell>
        </row>
        <row r="1889">
          <cell r="A1889" t="str">
            <v>CTR_522</v>
          </cell>
          <cell r="B1889" t="str">
            <v>CTR_522_Z_Nkolbisson-Usne-Ds-Eaux-IHS</v>
          </cell>
          <cell r="C1889" t="str">
            <v>CTR</v>
          </cell>
        </row>
        <row r="1890">
          <cell r="A1890" t="str">
            <v>CTR_548</v>
          </cell>
          <cell r="B1890" t="str">
            <v>CTR_548_Z_LAC-New</v>
          </cell>
          <cell r="C1890" t="str">
            <v>CTR</v>
          </cell>
        </row>
        <row r="1891">
          <cell r="A1891" t="str">
            <v>CTR_557</v>
          </cell>
          <cell r="B1891" t="str">
            <v>CTR_557_Z_Crfr-Ecole-Maternelle-Carriere</v>
          </cell>
          <cell r="C1891" t="str">
            <v>CTR</v>
          </cell>
        </row>
        <row r="1892">
          <cell r="A1892" t="str">
            <v>CTR_560</v>
          </cell>
          <cell r="B1892" t="str">
            <v>CTR_560_Z_Oyomambang-Ekorezok</v>
          </cell>
          <cell r="C1892" t="str">
            <v>CTR</v>
          </cell>
        </row>
        <row r="1893">
          <cell r="A1893" t="str">
            <v>CTR_718</v>
          </cell>
          <cell r="B1893" t="str">
            <v>CTR_718_Z_Oyomabang-marche</v>
          </cell>
          <cell r="C1893" t="str">
            <v>CTR</v>
          </cell>
        </row>
        <row r="1894">
          <cell r="A1894" t="str">
            <v>CTR_740</v>
          </cell>
          <cell r="B1894" t="str">
            <v>CTR_740_Z_Etoug-Ebe-II</v>
          </cell>
          <cell r="C1894" t="str">
            <v>CTR</v>
          </cell>
        </row>
        <row r="1895">
          <cell r="A1895" t="str">
            <v>CTR_846</v>
          </cell>
          <cell r="B1895" t="str">
            <v>CTR_846_Z_Mewoulo-II-MTN</v>
          </cell>
          <cell r="C1895" t="str">
            <v>CTR</v>
          </cell>
        </row>
        <row r="1896">
          <cell r="A1896" t="str">
            <v>CTR_865</v>
          </cell>
          <cell r="B1896" t="str">
            <v>CTR_865_Z_Oyomabang-II</v>
          </cell>
          <cell r="C1896" t="str">
            <v>CTR</v>
          </cell>
        </row>
        <row r="1897">
          <cell r="A1897" t="str">
            <v>CTR_623</v>
          </cell>
          <cell r="B1897" t="str">
            <v>CTR_623_Z_Elum-Ndem-IHS</v>
          </cell>
          <cell r="C1897" t="str">
            <v>CTR</v>
          </cell>
        </row>
        <row r="1898">
          <cell r="A1898" t="str">
            <v>CTR_696</v>
          </cell>
          <cell r="B1898" t="str">
            <v>Nkongkarak-MTN-IHS</v>
          </cell>
          <cell r="C1898" t="str">
            <v>CTR</v>
          </cell>
        </row>
        <row r="1899">
          <cell r="A1899" t="str">
            <v>CTR_694</v>
          </cell>
          <cell r="B1899" t="str">
            <v>Ekekam-MTN-IHS</v>
          </cell>
          <cell r="C1899" t="str">
            <v>CTR</v>
          </cell>
        </row>
        <row r="1900">
          <cell r="A1900" t="str">
            <v>CTR_717</v>
          </cell>
          <cell r="B1900" t="str">
            <v>Ekang-I</v>
          </cell>
          <cell r="C1900" t="str">
            <v>CTR</v>
          </cell>
        </row>
        <row r="1901">
          <cell r="A1901" t="str">
            <v>CTR_738</v>
          </cell>
          <cell r="B1901" t="str">
            <v>Mvog-Awae</v>
          </cell>
          <cell r="C1901" t="str">
            <v>CTR</v>
          </cell>
        </row>
        <row r="1902">
          <cell r="A1902" t="str">
            <v>CTR_743</v>
          </cell>
          <cell r="B1902" t="str">
            <v>OZOM-I</v>
          </cell>
          <cell r="C1902" t="str">
            <v>CTR</v>
          </cell>
        </row>
        <row r="1903">
          <cell r="A1903" t="str">
            <v>CTR_038</v>
          </cell>
          <cell r="B1903" t="str">
            <v>CTR_038_Z_NR-Bastos</v>
          </cell>
          <cell r="C1903" t="str">
            <v>CTR</v>
          </cell>
        </row>
        <row r="1904">
          <cell r="A1904" t="str">
            <v>CTR_047</v>
          </cell>
          <cell r="B1904" t="str">
            <v>Elig-Essono</v>
          </cell>
          <cell r="C1904" t="str">
            <v>CTR</v>
          </cell>
        </row>
        <row r="1905">
          <cell r="A1905" t="str">
            <v>CTR_049</v>
          </cell>
          <cell r="B1905" t="str">
            <v>CTR_049_Z_Manguier</v>
          </cell>
          <cell r="C1905" t="str">
            <v>CTR</v>
          </cell>
        </row>
        <row r="1906">
          <cell r="A1906" t="str">
            <v>CTR_064</v>
          </cell>
          <cell r="B1906" t="str">
            <v>CTR_064_Z_Etoa-Meki</v>
          </cell>
          <cell r="C1906" t="str">
            <v>CTR</v>
          </cell>
        </row>
        <row r="1907">
          <cell r="A1907" t="str">
            <v>CTR_070</v>
          </cell>
          <cell r="B1907" t="str">
            <v>CTR_070_Z_Carington</v>
          </cell>
          <cell r="C1907" t="str">
            <v>CTR</v>
          </cell>
        </row>
        <row r="1908">
          <cell r="A1908" t="str">
            <v>CTR_071</v>
          </cell>
          <cell r="B1908" t="str">
            <v>CTR_071_Z_Madison</v>
          </cell>
          <cell r="C1908" t="str">
            <v>CTR</v>
          </cell>
        </row>
        <row r="1909">
          <cell r="A1909" t="str">
            <v>CTR_570</v>
          </cell>
          <cell r="B1909" t="str">
            <v>CTR_570_Z_Mfandena</v>
          </cell>
          <cell r="C1909" t="str">
            <v>CTR</v>
          </cell>
        </row>
        <row r="1910">
          <cell r="A1910" t="str">
            <v>CTR_090</v>
          </cell>
          <cell r="B1910" t="str">
            <v>CTR_090_Z_Av-Germaine</v>
          </cell>
          <cell r="C1910" t="str">
            <v>CTR</v>
          </cell>
        </row>
        <row r="1911">
          <cell r="A1911" t="str">
            <v>CTR_029</v>
          </cell>
          <cell r="B1911" t="str">
            <v>CTR_029_Z_Djoungolo</v>
          </cell>
          <cell r="C1911" t="str">
            <v>CTR</v>
          </cell>
        </row>
        <row r="1912">
          <cell r="A1912" t="str">
            <v>CTR_075</v>
          </cell>
          <cell r="B1912" t="str">
            <v>CTR_075_Z_Elig-Edzoa</v>
          </cell>
          <cell r="C1912" t="str">
            <v>CTR</v>
          </cell>
        </row>
        <row r="1913">
          <cell r="A1913" t="str">
            <v>CTR_102</v>
          </cell>
          <cell r="B1913" t="str">
            <v>CTR_102_Z_H-Franco</v>
          </cell>
          <cell r="C1913" t="str">
            <v>CTR</v>
          </cell>
        </row>
        <row r="1914">
          <cell r="A1914" t="str">
            <v>CTR_132</v>
          </cell>
          <cell r="B1914" t="str">
            <v>CTR_132_Z_NR-Omnisport</v>
          </cell>
          <cell r="C1914" t="str">
            <v>CTR</v>
          </cell>
        </row>
        <row r="1915">
          <cell r="A1915" t="str">
            <v>CTR_199</v>
          </cell>
          <cell r="B1915" t="str">
            <v>CTR_199_Z_Satcom</v>
          </cell>
          <cell r="C1915" t="str">
            <v>CTR</v>
          </cell>
        </row>
        <row r="1916">
          <cell r="A1916" t="str">
            <v>CTR_207</v>
          </cell>
          <cell r="B1916" t="str">
            <v>CTR_207_Z_Chapelle-Essos</v>
          </cell>
          <cell r="C1916" t="str">
            <v>CTR</v>
          </cell>
        </row>
        <row r="1917">
          <cell r="A1917" t="str">
            <v>LIT_587</v>
          </cell>
          <cell r="B1917" t="str">
            <v>LIT_587_Z_Camp-Yabassi-IHS</v>
          </cell>
          <cell r="C1917" t="str">
            <v>LIT</v>
          </cell>
        </row>
        <row r="1918">
          <cell r="A1918" t="str">
            <v>LIT_814</v>
          </cell>
          <cell r="B1918" t="str">
            <v>LIT_814_Z_Madagascar-Nodal</v>
          </cell>
          <cell r="C1918" t="str">
            <v>LIT</v>
          </cell>
        </row>
        <row r="1919">
          <cell r="A1919" t="str">
            <v>LIT_839</v>
          </cell>
          <cell r="B1919" t="str">
            <v>LIT_839_Z_KMC-NKOLBONG</v>
          </cell>
          <cell r="C1919" t="str">
            <v>LIT</v>
          </cell>
        </row>
        <row r="1920">
          <cell r="A1920" t="str">
            <v>LIT_663</v>
          </cell>
          <cell r="B1920" t="str">
            <v>Minisite-Tradex-Village</v>
          </cell>
          <cell r="C1920" t="str">
            <v>LIT</v>
          </cell>
        </row>
        <row r="1921">
          <cell r="A1921" t="str">
            <v>LIT_734</v>
          </cell>
          <cell r="B1921" t="str">
            <v>Carrefour-Mezzanine</v>
          </cell>
          <cell r="C1921" t="str">
            <v>LIT</v>
          </cell>
        </row>
        <row r="1922">
          <cell r="A1922" t="str">
            <v>LIT_727</v>
          </cell>
          <cell r="B1922" t="str">
            <v>Douala-Grand-Mall-FZ</v>
          </cell>
          <cell r="C1922" t="str">
            <v>LIT</v>
          </cell>
        </row>
        <row r="1923">
          <cell r="A1923" t="str">
            <v>LIT_014</v>
          </cell>
          <cell r="B1923" t="str">
            <v>LIT_014_Z_Stamatiades</v>
          </cell>
          <cell r="C1923" t="str">
            <v>LIT</v>
          </cell>
        </row>
        <row r="1924">
          <cell r="A1924" t="str">
            <v>LIT_015</v>
          </cell>
          <cell r="B1924" t="str">
            <v>LIT_015_Z_Bali-SNEC</v>
          </cell>
          <cell r="C1924" t="str">
            <v>LIT</v>
          </cell>
        </row>
        <row r="1925">
          <cell r="A1925" t="str">
            <v>LIT_025</v>
          </cell>
          <cell r="B1925" t="str">
            <v>LIT_025_Z_Tsekenis</v>
          </cell>
          <cell r="C1925" t="str">
            <v>LIT</v>
          </cell>
        </row>
        <row r="1926">
          <cell r="A1926" t="str">
            <v>LIT_045</v>
          </cell>
          <cell r="B1926" t="str">
            <v>LIT_045_Z_Centenaire</v>
          </cell>
          <cell r="C1926" t="str">
            <v>LIT</v>
          </cell>
        </row>
        <row r="1927">
          <cell r="A1927" t="str">
            <v>LIT_047</v>
          </cell>
          <cell r="B1927" t="str">
            <v>LIT_047_Z_Kayo-Elie</v>
          </cell>
          <cell r="C1927" t="str">
            <v>LIT</v>
          </cell>
        </row>
        <row r="1928">
          <cell r="A1928" t="str">
            <v>LIT_703</v>
          </cell>
          <cell r="B1928" t="str">
            <v>Soudanaise-micro</v>
          </cell>
          <cell r="C1928" t="str">
            <v>LIT</v>
          </cell>
        </row>
        <row r="1929">
          <cell r="A1929" t="str">
            <v>LIT_019</v>
          </cell>
          <cell r="B1929" t="str">
            <v>LIT_019_Z_Liberte</v>
          </cell>
          <cell r="C1929" t="str">
            <v>LIT</v>
          </cell>
        </row>
        <row r="1930">
          <cell r="A1930" t="str">
            <v>LIT_581</v>
          </cell>
          <cell r="B1930" t="str">
            <v>LIT_581_Z_Ministere-New</v>
          </cell>
          <cell r="C1930" t="str">
            <v>LIT</v>
          </cell>
        </row>
        <row r="1931">
          <cell r="A1931" t="str">
            <v>LIT_087</v>
          </cell>
          <cell r="B1931" t="str">
            <v>LIT_087_Z_Wouri</v>
          </cell>
          <cell r="C1931" t="str">
            <v>LIT</v>
          </cell>
        </row>
        <row r="1932">
          <cell r="A1932" t="str">
            <v>LIT_705</v>
          </cell>
          <cell r="B1932" t="str">
            <v>Akwa-Palace-Micro</v>
          </cell>
          <cell r="C1932" t="str">
            <v>LIT</v>
          </cell>
        </row>
        <row r="1933">
          <cell r="A1933" t="str">
            <v>LIT_041</v>
          </cell>
          <cell r="B1933" t="str">
            <v>LIT_041_Z_La-Falaise</v>
          </cell>
          <cell r="C1933" t="str">
            <v>LIT</v>
          </cell>
        </row>
        <row r="1934">
          <cell r="A1934" t="str">
            <v>LIT_043</v>
          </cell>
          <cell r="B1934" t="str">
            <v>LIT_043_Z_SNAC</v>
          </cell>
          <cell r="C1934" t="str">
            <v>LIT</v>
          </cell>
        </row>
        <row r="1935">
          <cell r="A1935" t="str">
            <v>LIT_099</v>
          </cell>
          <cell r="B1935" t="str">
            <v>LIT_099_Z_H-Sawa</v>
          </cell>
          <cell r="C1935" t="str">
            <v>LIT</v>
          </cell>
        </row>
        <row r="1936">
          <cell r="A1936" t="str">
            <v>LIT_104</v>
          </cell>
          <cell r="B1936" t="str">
            <v>LIT_104_Z_Bpriso-Nodal</v>
          </cell>
          <cell r="C1936" t="str">
            <v>LIT</v>
          </cell>
        </row>
        <row r="1937">
          <cell r="A1937" t="str">
            <v>LIT_139</v>
          </cell>
          <cell r="B1937" t="str">
            <v>LIT_139_Z_Camship</v>
          </cell>
          <cell r="C1937" t="str">
            <v>LIT</v>
          </cell>
        </row>
        <row r="1938">
          <cell r="A1938" t="str">
            <v>LIT_008</v>
          </cell>
          <cell r="B1938" t="str">
            <v>LIT_008_Z_Hila</v>
          </cell>
          <cell r="C1938" t="str">
            <v>LIT</v>
          </cell>
        </row>
        <row r="1939">
          <cell r="A1939" t="str">
            <v>LIT_079</v>
          </cell>
          <cell r="B1939" t="str">
            <v>LIT_079_Z_Koloko</v>
          </cell>
          <cell r="C1939" t="str">
            <v>LIT</v>
          </cell>
        </row>
        <row r="1940">
          <cell r="A1940" t="str">
            <v>LIT_126</v>
          </cell>
          <cell r="B1940" t="str">
            <v>LIT_126_Z_Bonadibong</v>
          </cell>
          <cell r="C1940" t="str">
            <v>LIT</v>
          </cell>
        </row>
        <row r="1941">
          <cell r="A1941" t="str">
            <v>LIT_053</v>
          </cell>
          <cell r="B1941" t="str">
            <v>LIT_053_Z_Shell-Newbell</v>
          </cell>
          <cell r="C1941" t="str">
            <v>LIT</v>
          </cell>
        </row>
        <row r="1942">
          <cell r="A1942" t="str">
            <v>LIT_090</v>
          </cell>
          <cell r="B1942" t="str">
            <v>LIT_090_Z_Newb-Mairie</v>
          </cell>
          <cell r="C1942" t="str">
            <v>LIT</v>
          </cell>
        </row>
        <row r="1943">
          <cell r="A1943" t="str">
            <v>LIT_091</v>
          </cell>
          <cell r="B1943" t="str">
            <v>LIT_091_Z_Nkongmondo</v>
          </cell>
          <cell r="C1943" t="str">
            <v>LIT</v>
          </cell>
        </row>
        <row r="1944">
          <cell r="A1944" t="str">
            <v>LIT_708</v>
          </cell>
          <cell r="B1944" t="str">
            <v>CNPS-Indoor</v>
          </cell>
          <cell r="C1944" t="str">
            <v>LIT</v>
          </cell>
        </row>
        <row r="1945">
          <cell r="A1945" t="str">
            <v>LIT_700</v>
          </cell>
          <cell r="B1945" t="str">
            <v>BICEC-Indoor</v>
          </cell>
          <cell r="C1945" t="str">
            <v>LIT</v>
          </cell>
        </row>
        <row r="1946">
          <cell r="A1946" t="str">
            <v>LIT_244</v>
          </cell>
          <cell r="B1946" t="str">
            <v>LIT_244_Z_H-Astoria</v>
          </cell>
          <cell r="C1946" t="str">
            <v>LIT</v>
          </cell>
        </row>
        <row r="1947">
          <cell r="A1947" t="str">
            <v>LIT_242</v>
          </cell>
          <cell r="B1947" t="str">
            <v>LIT_242_Z_SABC-Bali</v>
          </cell>
          <cell r="C1947" t="str">
            <v>LIT</v>
          </cell>
        </row>
        <row r="1948">
          <cell r="A1948" t="str">
            <v>LIT_268</v>
          </cell>
          <cell r="B1948" t="str">
            <v>LIT_268_Z_Youpwe</v>
          </cell>
          <cell r="C1948" t="str">
            <v>LIT</v>
          </cell>
        </row>
        <row r="1949">
          <cell r="A1949" t="str">
            <v>LIT_294</v>
          </cell>
          <cell r="B1949" t="str">
            <v>LIT_294_Z_Ngodi</v>
          </cell>
          <cell r="C1949" t="str">
            <v>LIT</v>
          </cell>
        </row>
        <row r="1950">
          <cell r="A1950" t="str">
            <v>LIT_281</v>
          </cell>
          <cell r="B1950" t="str">
            <v>LIT_281_Z_Camp-Bertaud</v>
          </cell>
          <cell r="C1950" t="str">
            <v>LIT</v>
          </cell>
        </row>
        <row r="1951">
          <cell r="A1951" t="str">
            <v>LIT_336</v>
          </cell>
          <cell r="B1951" t="str">
            <v>LIT_336_Z_Bonamikengue</v>
          </cell>
          <cell r="C1951" t="str">
            <v>LIT</v>
          </cell>
        </row>
        <row r="1952">
          <cell r="A1952" t="str">
            <v>LIT_411</v>
          </cell>
          <cell r="B1952" t="str">
            <v>LIT_411_Z_Ngodi-Cimetiere</v>
          </cell>
          <cell r="C1952" t="str">
            <v>LIT</v>
          </cell>
        </row>
        <row r="1953">
          <cell r="A1953" t="str">
            <v>LIT_122</v>
          </cell>
          <cell r="B1953" t="str">
            <v>LIT_122_Z_Old-Airport-IHS</v>
          </cell>
          <cell r="C1953" t="str">
            <v>LIT</v>
          </cell>
        </row>
        <row r="1954">
          <cell r="A1954" t="str">
            <v>LIT_141</v>
          </cell>
          <cell r="B1954" t="str">
            <v>LIT_141_Z_Sky-Way-Hotel-IHS</v>
          </cell>
          <cell r="C1954" t="str">
            <v>LIT</v>
          </cell>
        </row>
        <row r="1955">
          <cell r="A1955" t="str">
            <v>LIT_413</v>
          </cell>
          <cell r="B1955" t="str">
            <v>LIT_413_Z_Bali-Koumassi</v>
          </cell>
          <cell r="C1955" t="str">
            <v>LIT</v>
          </cell>
        </row>
        <row r="1956">
          <cell r="A1956" t="str">
            <v>LIT_410</v>
          </cell>
          <cell r="B1956" t="str">
            <v>LIT_410_Z_Bpriso-Vanitex-New</v>
          </cell>
          <cell r="C1956" t="str">
            <v>LIT</v>
          </cell>
        </row>
        <row r="1957">
          <cell r="A1957" t="str">
            <v>LIT_429</v>
          </cell>
          <cell r="B1957" t="str">
            <v>LIT_429_Z_Spectrum-Bonanjo-IHS</v>
          </cell>
          <cell r="C1957" t="str">
            <v>LIT</v>
          </cell>
        </row>
        <row r="1958">
          <cell r="A1958" t="str">
            <v>LIT_453</v>
          </cell>
          <cell r="B1958" t="str">
            <v>LIT_453_Z_Avenue-General-De-Gaulle</v>
          </cell>
          <cell r="C1958" t="str">
            <v>LIT</v>
          </cell>
        </row>
        <row r="1959">
          <cell r="A1959" t="str">
            <v>LIT_460</v>
          </cell>
          <cell r="B1959" t="str">
            <v>LIT_460_Z_Ngodi-Akwa</v>
          </cell>
          <cell r="C1959" t="str">
            <v>LIT</v>
          </cell>
        </row>
        <row r="1960">
          <cell r="A1960" t="str">
            <v>LIT_497</v>
          </cell>
          <cell r="B1960" t="str">
            <v>Manoka-IHS</v>
          </cell>
          <cell r="C1960" t="str">
            <v>LIT</v>
          </cell>
        </row>
        <row r="1961">
          <cell r="A1961" t="str">
            <v>LIT_547</v>
          </cell>
          <cell r="B1961" t="str">
            <v>LIT_547_Z_Marche-Congo</v>
          </cell>
          <cell r="C1961" t="str">
            <v>LIT</v>
          </cell>
        </row>
        <row r="1962">
          <cell r="A1962" t="str">
            <v>LIT_564</v>
          </cell>
          <cell r="B1962" t="str">
            <v>LIT_564_Z_Bois-Des-Singes</v>
          </cell>
          <cell r="C1962" t="str">
            <v>LIT</v>
          </cell>
        </row>
        <row r="1963">
          <cell r="A1963" t="str">
            <v>LIT_596</v>
          </cell>
          <cell r="B1963" t="str">
            <v>LIT_596_Z_Franqueville</v>
          </cell>
          <cell r="C1963" t="str">
            <v>LIT</v>
          </cell>
        </row>
        <row r="1964">
          <cell r="A1964" t="str">
            <v>LIT_616</v>
          </cell>
          <cell r="B1964" t="str">
            <v>LIT_616_Z_Buca-Voyage</v>
          </cell>
          <cell r="C1964" t="str">
            <v>LIT</v>
          </cell>
        </row>
        <row r="1965">
          <cell r="A1965" t="str">
            <v>LIT_644</v>
          </cell>
          <cell r="B1965" t="str">
            <v>LIT_644_Z_Laquintinie-Camtel</v>
          </cell>
          <cell r="C1965" t="str">
            <v>LIT</v>
          </cell>
        </row>
        <row r="1966">
          <cell r="A1966" t="str">
            <v>LIT_675</v>
          </cell>
          <cell r="B1966" t="str">
            <v>LIT_675_Z_Bpriso-Croissanterie</v>
          </cell>
          <cell r="C1966" t="str">
            <v>LIT</v>
          </cell>
        </row>
        <row r="1967">
          <cell r="A1967" t="str">
            <v>LIT_676</v>
          </cell>
          <cell r="B1967" t="str">
            <v>LIT_676_Z_Bpriso-Hydrocarbure</v>
          </cell>
          <cell r="C1967" t="str">
            <v>LIT</v>
          </cell>
        </row>
        <row r="1968">
          <cell r="A1968" t="str">
            <v>LIT_746</v>
          </cell>
          <cell r="B1968" t="str">
            <v>LIT_746_Z_Douala-Bali-III-MTN</v>
          </cell>
          <cell r="C1968" t="str">
            <v>LIT</v>
          </cell>
        </row>
        <row r="1969">
          <cell r="A1969" t="str">
            <v>LIT_748</v>
          </cell>
          <cell r="B1969" t="str">
            <v>LIT_748_Z_Armee-de-l-AIR-IHS</v>
          </cell>
          <cell r="C1969" t="str">
            <v>LIT</v>
          </cell>
        </row>
        <row r="1970">
          <cell r="A1970" t="str">
            <v>LIT_752</v>
          </cell>
          <cell r="B1970" t="str">
            <v>LIT_752_Z_NEW-BELL-CAMTEL</v>
          </cell>
          <cell r="C1970" t="str">
            <v>LIT</v>
          </cell>
        </row>
        <row r="1971">
          <cell r="A1971" t="str">
            <v>LIT_753</v>
          </cell>
          <cell r="B1971" t="str">
            <v>LIT_753_Z_Bois-Des-Singes-II-MTN</v>
          </cell>
          <cell r="C1971" t="str">
            <v>LIT</v>
          </cell>
        </row>
        <row r="1972">
          <cell r="A1972" t="str">
            <v>LIT_009</v>
          </cell>
          <cell r="B1972" t="str">
            <v>LIT_009_Z_La-Rose</v>
          </cell>
          <cell r="C1972" t="str">
            <v>LIT</v>
          </cell>
        </row>
        <row r="1973">
          <cell r="A1973" t="str">
            <v>LIT_055</v>
          </cell>
          <cell r="B1973" t="str">
            <v>LIT_055_Z_Ancien-Aeroport</v>
          </cell>
          <cell r="C1973" t="str">
            <v>LIT</v>
          </cell>
        </row>
        <row r="1974">
          <cell r="A1974" t="str">
            <v>LIT_060</v>
          </cell>
          <cell r="B1974" t="str">
            <v>LIT_060_Z_Bpriso-ASECNA</v>
          </cell>
          <cell r="C1974" t="str">
            <v>LIT</v>
          </cell>
        </row>
        <row r="1975">
          <cell r="A1975" t="str">
            <v>LIT_065</v>
          </cell>
          <cell r="B1975" t="str">
            <v>LIT_065_Z_H-Lumiere</v>
          </cell>
          <cell r="C1975" t="str">
            <v>LIT</v>
          </cell>
        </row>
        <row r="1976">
          <cell r="A1976" t="str">
            <v>LIT_095</v>
          </cell>
          <cell r="B1976" t="str">
            <v>LIT_095_Z_Newb-Srce-Quartier</v>
          </cell>
          <cell r="C1976" t="str">
            <v>LIT</v>
          </cell>
        </row>
        <row r="1977">
          <cell r="A1977" t="str">
            <v>LIT_153</v>
          </cell>
          <cell r="B1977" t="str">
            <v>LIT_153_Z_Babylone-IHS</v>
          </cell>
          <cell r="C1977" t="str">
            <v>LIT</v>
          </cell>
        </row>
        <row r="1978">
          <cell r="A1978" t="str">
            <v>LIT_325</v>
          </cell>
          <cell r="B1978" t="str">
            <v>LIT_325_Z_Hogmeni</v>
          </cell>
          <cell r="C1978" t="str">
            <v>LIT</v>
          </cell>
        </row>
        <row r="1979">
          <cell r="A1979" t="str">
            <v>LIT_367</v>
          </cell>
          <cell r="B1979" t="str">
            <v>LIT_367_Z_Activa-Akwa</v>
          </cell>
          <cell r="C1979" t="str">
            <v>LIT</v>
          </cell>
        </row>
        <row r="1980">
          <cell r="A1980" t="str">
            <v>LIT_381</v>
          </cell>
          <cell r="B1980" t="str">
            <v>LIT_381_Z_Pain-Magique</v>
          </cell>
          <cell r="C1980" t="str">
            <v>LIT</v>
          </cell>
        </row>
        <row r="1981">
          <cell r="A1981" t="str">
            <v>LIT_395</v>
          </cell>
          <cell r="B1981" t="str">
            <v>LIT_395_Z_Newb-Q-Haoussa</v>
          </cell>
          <cell r="C1981" t="str">
            <v>LIT</v>
          </cell>
        </row>
        <row r="1982">
          <cell r="A1982" t="str">
            <v>LIT_407</v>
          </cell>
          <cell r="B1982" t="str">
            <v>LIT_407_Z_Shell-NewBell-Carrefour</v>
          </cell>
          <cell r="C1982" t="str">
            <v>LIT</v>
          </cell>
        </row>
        <row r="1983">
          <cell r="A1983" t="str">
            <v>LIT_427</v>
          </cell>
          <cell r="B1983" t="str">
            <v>LIT_427_Z_Lycee-Koumassi-IHS</v>
          </cell>
          <cell r="C1983" t="str">
            <v>LIT</v>
          </cell>
        </row>
        <row r="1984">
          <cell r="A1984" t="str">
            <v>LIT_528</v>
          </cell>
          <cell r="B1984" t="str">
            <v>LIT_528_Z_Newb-Ancien-Etage-New</v>
          </cell>
          <cell r="C1984" t="str">
            <v>LIT</v>
          </cell>
        </row>
        <row r="1985">
          <cell r="A1985" t="str">
            <v>LIT_580</v>
          </cell>
          <cell r="B1985" t="str">
            <v>LIT_580_Z_Douche</v>
          </cell>
          <cell r="C1985" t="str">
            <v>LIT</v>
          </cell>
        </row>
        <row r="1986">
          <cell r="A1986" t="str">
            <v>LIT_082</v>
          </cell>
          <cell r="B1986" t="str">
            <v>LIT_082_Z_Laquintinie</v>
          </cell>
          <cell r="C1986" t="str">
            <v>LIT</v>
          </cell>
        </row>
        <row r="1987">
          <cell r="A1987" t="str">
            <v>LIT_382</v>
          </cell>
          <cell r="B1987" t="str">
            <v>LIT_382_Z_Banyangui</v>
          </cell>
          <cell r="C1987" t="str">
            <v>LIT</v>
          </cell>
        </row>
        <row r="1988">
          <cell r="A1988" t="str">
            <v>LIT_412</v>
          </cell>
          <cell r="B1988" t="str">
            <v>LIT_412_Z_Bonadibong-Crf-Tif</v>
          </cell>
          <cell r="C1988" t="str">
            <v>LIT</v>
          </cell>
        </row>
        <row r="1989">
          <cell r="A1989" t="str">
            <v>LIT_626</v>
          </cell>
          <cell r="B1989" t="str">
            <v>LIT_626_Z_Ngodi-Cite</v>
          </cell>
          <cell r="C1989" t="str">
            <v>LIT</v>
          </cell>
        </row>
        <row r="1990">
          <cell r="A1990" t="str">
            <v>LIT_653</v>
          </cell>
          <cell r="B1990" t="str">
            <v>LIT_653_Z_Ancien-Troisieme</v>
          </cell>
          <cell r="C1990" t="str">
            <v>LIT</v>
          </cell>
        </row>
        <row r="1991">
          <cell r="A1991" t="str">
            <v>LIT_763</v>
          </cell>
          <cell r="B1991" t="str">
            <v>LIT_763_Z_BTS-Mobile-Marche-Central</v>
          </cell>
          <cell r="C1991" t="str">
            <v>LIT</v>
          </cell>
        </row>
        <row r="1992">
          <cell r="A1992" t="str">
            <v>LIT_665</v>
          </cell>
          <cell r="B1992" t="str">
            <v>LIT_665_Z_Minisite-SOUDANAISE</v>
          </cell>
          <cell r="C1992" t="str">
            <v>LIT</v>
          </cell>
        </row>
        <row r="1993">
          <cell r="A1993" t="str">
            <v>LIT_628</v>
          </cell>
          <cell r="B1993" t="str">
            <v>Minisite-Bonapriso-Castel-Hall</v>
          </cell>
          <cell r="C1993" t="str">
            <v>LIT</v>
          </cell>
        </row>
        <row r="1994">
          <cell r="A1994" t="str">
            <v>LIT_662</v>
          </cell>
          <cell r="B1994" t="str">
            <v>LIT_662_Z_Minisite-Dubai</v>
          </cell>
          <cell r="C1994" t="str">
            <v>LIT</v>
          </cell>
        </row>
        <row r="1995">
          <cell r="A1995" t="str">
            <v>LIT_673</v>
          </cell>
          <cell r="B1995" t="str">
            <v>Liberte-Indoor</v>
          </cell>
          <cell r="C1995" t="str">
            <v>LIT</v>
          </cell>
        </row>
        <row r="1996">
          <cell r="A1996" t="str">
            <v>LIT_742</v>
          </cell>
          <cell r="B1996" t="str">
            <v>SGC_Bonanjo</v>
          </cell>
          <cell r="C1996" t="str">
            <v>LIT</v>
          </cell>
        </row>
        <row r="1997">
          <cell r="A1997" t="str">
            <v>LIT_778</v>
          </cell>
          <cell r="B1997" t="str">
            <v>Indoor-K-Hotel</v>
          </cell>
          <cell r="C1997" t="str">
            <v>LIT</v>
          </cell>
        </row>
        <row r="1998">
          <cell r="A1998" t="str">
            <v>LIT_057</v>
          </cell>
          <cell r="B1998" t="str">
            <v>LIT_057_Z_Bsadi-Terminus</v>
          </cell>
          <cell r="C1998" t="str">
            <v>LIT</v>
          </cell>
        </row>
        <row r="1999">
          <cell r="A1999" t="str">
            <v>LIT_074</v>
          </cell>
          <cell r="B1999" t="str">
            <v>LIT_074_Z_Bonewonda</v>
          </cell>
          <cell r="C1999" t="str">
            <v>LIT</v>
          </cell>
        </row>
        <row r="2000">
          <cell r="A2000" t="str">
            <v>LIT_023</v>
          </cell>
          <cell r="B2000" t="str">
            <v>LIT_023_Z_Minoterie</v>
          </cell>
          <cell r="C2000" t="str">
            <v>LIT</v>
          </cell>
        </row>
        <row r="2001">
          <cell r="A2001" t="str">
            <v>EST_150</v>
          </cell>
          <cell r="B2001" t="str">
            <v>Andom</v>
          </cell>
          <cell r="C2001" t="str">
            <v>EST</v>
          </cell>
        </row>
        <row r="2002">
          <cell r="A2002" t="str">
            <v>SUD_121</v>
          </cell>
          <cell r="B2002" t="str">
            <v>Akom-I</v>
          </cell>
          <cell r="C2002" t="str">
            <v>SUD</v>
          </cell>
        </row>
        <row r="2003">
          <cell r="A2003" t="str">
            <v>SUD_122</v>
          </cell>
          <cell r="B2003" t="str">
            <v>Nsimalene-Yemwak</v>
          </cell>
          <cell r="C2003" t="str">
            <v>SUD</v>
          </cell>
        </row>
        <row r="2004">
          <cell r="A2004" t="str">
            <v>SUD_115</v>
          </cell>
          <cell r="B2004" t="str">
            <v>Ngom</v>
          </cell>
          <cell r="C2004" t="str">
            <v>SUD</v>
          </cell>
        </row>
        <row r="2005">
          <cell r="A2005" t="str">
            <v>SUD_127</v>
          </cell>
          <cell r="B2005" t="str">
            <v>Akom-II</v>
          </cell>
          <cell r="C2005" t="str">
            <v>SUD</v>
          </cell>
        </row>
        <row r="2006">
          <cell r="A2006" t="str">
            <v>LIT_106</v>
          </cell>
          <cell r="B2006" t="str">
            <v>LIT_106_Z_Denver</v>
          </cell>
          <cell r="C2006" t="str">
            <v>LIT</v>
          </cell>
        </row>
        <row r="2007">
          <cell r="A2007" t="str">
            <v>LIT_046</v>
          </cell>
          <cell r="B2007" t="str">
            <v>LIT_046_Z_Du-Levant</v>
          </cell>
          <cell r="C2007" t="str">
            <v>LIT</v>
          </cell>
        </row>
        <row r="2008">
          <cell r="A2008" t="str">
            <v>LIT_181</v>
          </cell>
          <cell r="B2008" t="str">
            <v>LIT_181_Z_Bonendale</v>
          </cell>
          <cell r="C2008" t="str">
            <v>LIT</v>
          </cell>
        </row>
        <row r="2009">
          <cell r="A2009" t="str">
            <v>LIT_206</v>
          </cell>
          <cell r="B2009" t="str">
            <v>LIT_206_Z_Ngwele</v>
          </cell>
          <cell r="C2009" t="str">
            <v>LIT</v>
          </cell>
        </row>
        <row r="2010">
          <cell r="A2010" t="str">
            <v>LIT_203</v>
          </cell>
          <cell r="B2010" t="str">
            <v>LIT_203_Z_Bonamatoumbe</v>
          </cell>
          <cell r="C2010" t="str">
            <v>LIT</v>
          </cell>
        </row>
        <row r="2011">
          <cell r="A2011" t="str">
            <v>LIT_243</v>
          </cell>
          <cell r="B2011" t="str">
            <v>LIT_243_Z_Bberi-Centre</v>
          </cell>
          <cell r="C2011" t="str">
            <v>LIT</v>
          </cell>
        </row>
        <row r="2012">
          <cell r="A2012" t="str">
            <v>LIT_245</v>
          </cell>
          <cell r="B2012" t="str">
            <v>LIT_245_Z_De-La-Salle</v>
          </cell>
          <cell r="C2012" t="str">
            <v>LIT</v>
          </cell>
        </row>
        <row r="2013">
          <cell r="A2013" t="str">
            <v>LIT_051</v>
          </cell>
          <cell r="B2013" t="str">
            <v>LIT_051_Z_Nkapa</v>
          </cell>
          <cell r="C2013" t="str">
            <v>LIT</v>
          </cell>
        </row>
        <row r="2014">
          <cell r="A2014" t="str">
            <v>LIT_498</v>
          </cell>
          <cell r="B2014" t="str">
            <v>LIT_498_Z_Bomono-Gare-IHS</v>
          </cell>
          <cell r="C2014" t="str">
            <v>LIT</v>
          </cell>
        </row>
        <row r="2015">
          <cell r="A2015" t="str">
            <v>LIT_790</v>
          </cell>
          <cell r="B2015" t="str">
            <v>LIT_790_Z_Bomono-ba-mbengue-IHS</v>
          </cell>
          <cell r="C2015" t="str">
            <v>LIT</v>
          </cell>
        </row>
        <row r="2016">
          <cell r="A2016" t="str">
            <v>LIT_259</v>
          </cell>
          <cell r="B2016" t="str">
            <v>LIT_259_Z_Mabanda-MTN</v>
          </cell>
          <cell r="C2016" t="str">
            <v>LIT</v>
          </cell>
        </row>
        <row r="2017">
          <cell r="A2017" t="str">
            <v>LIT_260</v>
          </cell>
          <cell r="B2017" t="str">
            <v>LIT_260_Z_Ndobo-Rail</v>
          </cell>
          <cell r="C2017" t="str">
            <v>LIT</v>
          </cell>
        </row>
        <row r="2018">
          <cell r="A2018" t="str">
            <v>LIT_267</v>
          </cell>
          <cell r="B2018" t="str">
            <v>LIT_267_Z_Sable</v>
          </cell>
          <cell r="C2018" t="str">
            <v>LIT</v>
          </cell>
        </row>
        <row r="2019">
          <cell r="A2019" t="str">
            <v>LIT_258</v>
          </cell>
          <cell r="B2019" t="str">
            <v>LIT_258_Z_ZI-Cimencam</v>
          </cell>
          <cell r="C2019" t="str">
            <v>LIT</v>
          </cell>
        </row>
        <row r="2020">
          <cell r="A2020" t="str">
            <v>LIT_291</v>
          </cell>
          <cell r="B2020" t="str">
            <v>LIT_291_Z_Grand-Hangar</v>
          </cell>
          <cell r="C2020" t="str">
            <v>LIT</v>
          </cell>
        </row>
        <row r="2021">
          <cell r="A2021" t="str">
            <v>LIT_290</v>
          </cell>
          <cell r="B2021" t="str">
            <v>LIT_290_Z_Bonabappe</v>
          </cell>
          <cell r="C2021" t="str">
            <v>LIT</v>
          </cell>
        </row>
        <row r="2022">
          <cell r="A2022" t="str">
            <v>LIT_345</v>
          </cell>
          <cell r="B2022" t="str">
            <v>LIT_345_Z_Deido-plage</v>
          </cell>
          <cell r="C2022" t="str">
            <v>LIT</v>
          </cell>
        </row>
        <row r="2023">
          <cell r="A2023" t="str">
            <v>LIT_311</v>
          </cell>
          <cell r="B2023" t="str">
            <v>LIT_311_Z_Camatrans-New</v>
          </cell>
          <cell r="C2023" t="str">
            <v>LIT</v>
          </cell>
        </row>
        <row r="2024">
          <cell r="A2024" t="str">
            <v>LIT_277</v>
          </cell>
          <cell r="B2024" t="str">
            <v>LIT_277_Z_Bsadi-ZoneA-New</v>
          </cell>
          <cell r="C2024" t="str">
            <v>LIT</v>
          </cell>
        </row>
        <row r="2025">
          <cell r="A2025" t="str">
            <v>LIT_346</v>
          </cell>
          <cell r="B2025" t="str">
            <v>LIT_346_Z_Bberi-Abattoir</v>
          </cell>
          <cell r="C2025" t="str">
            <v>LIT</v>
          </cell>
        </row>
        <row r="2026">
          <cell r="A2026" t="str">
            <v>LIT_347</v>
          </cell>
          <cell r="B2026" t="str">
            <v>LIT_347_Z_Base-Navale</v>
          </cell>
          <cell r="C2026" t="str">
            <v>LIT</v>
          </cell>
        </row>
        <row r="2027">
          <cell r="A2027" t="str">
            <v>SUO_061</v>
          </cell>
          <cell r="B2027" t="str">
            <v>SUO_061_Z_Bekoko-MTN</v>
          </cell>
          <cell r="C2027" t="str">
            <v>SUO</v>
          </cell>
        </row>
        <row r="2028">
          <cell r="A2028" t="str">
            <v>LIT_362</v>
          </cell>
          <cell r="B2028" t="str">
            <v>LIT_362_Z_Bonabappe-II</v>
          </cell>
          <cell r="C2028" t="str">
            <v>LIT</v>
          </cell>
        </row>
        <row r="2029">
          <cell r="A2029" t="str">
            <v>LIT_361</v>
          </cell>
          <cell r="B2029" t="str">
            <v>LIT_361_Z_Grand-Hangar-II</v>
          </cell>
          <cell r="C2029" t="str">
            <v>LIT</v>
          </cell>
        </row>
        <row r="2030">
          <cell r="A2030" t="str">
            <v>LIT_377</v>
          </cell>
          <cell r="B2030" t="str">
            <v>LIT_377_Z_Ngwelle-II</v>
          </cell>
          <cell r="C2030" t="str">
            <v>LIT</v>
          </cell>
        </row>
        <row r="2031">
          <cell r="A2031" t="str">
            <v>LIT_379</v>
          </cell>
          <cell r="B2031" t="str">
            <v>LIT_379_Z_Bonewonda-Chefferie</v>
          </cell>
          <cell r="C2031" t="str">
            <v>LIT</v>
          </cell>
        </row>
        <row r="2032">
          <cell r="A2032" t="str">
            <v>LIT_400</v>
          </cell>
          <cell r="B2032" t="str">
            <v>LIT_400_Z_Bonawon</v>
          </cell>
          <cell r="C2032" t="str">
            <v>LIT</v>
          </cell>
        </row>
        <row r="2033">
          <cell r="A2033" t="str">
            <v>LIT_414</v>
          </cell>
          <cell r="B2033" t="str">
            <v>LIT_414_Z_Deido-Bonateki</v>
          </cell>
          <cell r="C2033" t="str">
            <v>LIT</v>
          </cell>
        </row>
        <row r="2034">
          <cell r="A2034" t="str">
            <v>LIT_130</v>
          </cell>
          <cell r="B2034" t="str">
            <v>LIT_130_Z_Bonaminkano-IHS</v>
          </cell>
          <cell r="C2034" t="str">
            <v>LIT</v>
          </cell>
        </row>
        <row r="2035">
          <cell r="A2035" t="str">
            <v>LIT_120</v>
          </cell>
          <cell r="B2035" t="str">
            <v>LIT_120_Z_Bonamouti</v>
          </cell>
          <cell r="C2035" t="str">
            <v>LIT</v>
          </cell>
        </row>
        <row r="2036">
          <cell r="A2036" t="str">
            <v>LIT_155</v>
          </cell>
          <cell r="B2036" t="str">
            <v>LIT_155_Z_Nkomba-II-IHS</v>
          </cell>
          <cell r="C2036" t="str">
            <v>LIT</v>
          </cell>
        </row>
        <row r="2037">
          <cell r="A2037" t="str">
            <v>LIT_360</v>
          </cell>
          <cell r="B2037" t="str">
            <v>LIT_360_Z_Foret-Bar-Mabanda-IHS</v>
          </cell>
          <cell r="C2037" t="str">
            <v>LIT</v>
          </cell>
        </row>
        <row r="2038">
          <cell r="A2038" t="str">
            <v>LIT_171</v>
          </cell>
          <cell r="B2038" t="str">
            <v>LIT_171_Z_Santa-Barbara-Dla-IHS</v>
          </cell>
          <cell r="C2038" t="str">
            <v>LIT</v>
          </cell>
        </row>
        <row r="2039">
          <cell r="A2039" t="str">
            <v>LIT_173</v>
          </cell>
          <cell r="B2039" t="str">
            <v>CDC-Delmonte-IHS</v>
          </cell>
          <cell r="C2039" t="str">
            <v>LIT</v>
          </cell>
        </row>
        <row r="2040">
          <cell r="A2040" t="str">
            <v>LIT_437</v>
          </cell>
          <cell r="B2040" t="str">
            <v>LIT_437_Z_Total-Ndobo</v>
          </cell>
          <cell r="C2040" t="str">
            <v>LIT</v>
          </cell>
        </row>
        <row r="2041">
          <cell r="A2041" t="str">
            <v>LIT_446</v>
          </cell>
          <cell r="B2041" t="str">
            <v>LIT_446_Z_Bsadi-Hopital</v>
          </cell>
          <cell r="C2041" t="str">
            <v>LIT</v>
          </cell>
        </row>
        <row r="2042">
          <cell r="A2042" t="str">
            <v>LIT_479</v>
          </cell>
          <cell r="B2042" t="str">
            <v>LIT_479_Z_Minkwele-IHS</v>
          </cell>
          <cell r="C2042" t="str">
            <v>LIT</v>
          </cell>
        </row>
        <row r="2043">
          <cell r="A2043" t="str">
            <v>LIT_489</v>
          </cell>
          <cell r="B2043" t="str">
            <v>LIT_489_Z_Mabanda4-IHS</v>
          </cell>
          <cell r="C2043" t="str">
            <v>LIT</v>
          </cell>
        </row>
        <row r="2044">
          <cell r="A2044" t="str">
            <v>LIT_485</v>
          </cell>
          <cell r="B2044" t="str">
            <v>LIT_485_Z_Crf-Mutzig-IHS</v>
          </cell>
          <cell r="C2044" t="str">
            <v>LIT</v>
          </cell>
        </row>
        <row r="2045">
          <cell r="A2045" t="str">
            <v>LIT_486</v>
          </cell>
          <cell r="B2045" t="str">
            <v>LIT_486_Z_Denver2</v>
          </cell>
          <cell r="C2045" t="str">
            <v>LIT</v>
          </cell>
        </row>
        <row r="2046">
          <cell r="A2046" t="str">
            <v>LIT_488</v>
          </cell>
          <cell r="B2046" t="str">
            <v>LIT_488_Z_Mabanda3</v>
          </cell>
          <cell r="C2046" t="str">
            <v>LIT</v>
          </cell>
        </row>
        <row r="2047">
          <cell r="A2047" t="str">
            <v>LIT_435</v>
          </cell>
          <cell r="B2047" t="str">
            <v>LIT_435_Z_Bonassama</v>
          </cell>
          <cell r="C2047" t="str">
            <v>LIT</v>
          </cell>
        </row>
        <row r="2048">
          <cell r="A2048" t="str">
            <v>LIT_444</v>
          </cell>
          <cell r="B2048" t="str">
            <v>LIT_444_Z_Bberi-Q-Princes-II</v>
          </cell>
          <cell r="C2048" t="str">
            <v>LIT</v>
          </cell>
        </row>
        <row r="2049">
          <cell r="A2049" t="str">
            <v>LIT_151</v>
          </cell>
          <cell r="B2049" t="str">
            <v>LIT_151_Z_Base-Elf-New</v>
          </cell>
          <cell r="C2049" t="str">
            <v>LIT</v>
          </cell>
        </row>
        <row r="2050">
          <cell r="A2050" t="str">
            <v>LIT_436</v>
          </cell>
          <cell r="B2050" t="str">
            <v>LIT_436_Z_Deido-Pharmacie-La-Rive</v>
          </cell>
          <cell r="C2050" t="str">
            <v>LIT</v>
          </cell>
        </row>
        <row r="2051">
          <cell r="A2051" t="str">
            <v>LIT_535</v>
          </cell>
          <cell r="B2051" t="str">
            <v>LIT_535_Z_Bberi-Q-Princes</v>
          </cell>
          <cell r="C2051" t="str">
            <v>LIT</v>
          </cell>
        </row>
        <row r="2052">
          <cell r="A2052" t="str">
            <v>SUO_157</v>
          </cell>
          <cell r="B2052" t="str">
            <v>NEW-Bonako</v>
          </cell>
          <cell r="C2052" t="str">
            <v>SUO</v>
          </cell>
        </row>
        <row r="2053">
          <cell r="A2053" t="str">
            <v>LIT_597</v>
          </cell>
          <cell r="B2053" t="str">
            <v>LIT_597_Z_Bberi-Warehouse-IHS</v>
          </cell>
          <cell r="C2053" t="str">
            <v>LIT</v>
          </cell>
        </row>
        <row r="2054">
          <cell r="A2054" t="str">
            <v>LIT_738</v>
          </cell>
          <cell r="B2054" t="str">
            <v>LIT_738_Z_Bonaberi-Magzi-IHS</v>
          </cell>
          <cell r="C2054" t="str">
            <v>LIT</v>
          </cell>
        </row>
        <row r="2055">
          <cell r="A2055" t="str">
            <v>LIT_740</v>
          </cell>
          <cell r="B2055" t="str">
            <v>LIT_740_Z_Marche-Central-Bonawon-New</v>
          </cell>
          <cell r="C2055" t="str">
            <v>LIT</v>
          </cell>
        </row>
        <row r="2056">
          <cell r="A2056" t="str">
            <v>LIT_577</v>
          </cell>
          <cell r="B2056" t="str">
            <v>LIT_577_Z_Mabanda2-IHS</v>
          </cell>
          <cell r="C2056" t="str">
            <v>LIT</v>
          </cell>
        </row>
        <row r="2057">
          <cell r="A2057" t="str">
            <v>LIT_588</v>
          </cell>
          <cell r="B2057" t="str">
            <v>LIT_588_Z_Denver-Total-IHS</v>
          </cell>
          <cell r="C2057" t="str">
            <v>LIT</v>
          </cell>
        </row>
        <row r="2058">
          <cell r="A2058" t="str">
            <v>LIT_589</v>
          </cell>
          <cell r="B2058" t="str">
            <v>LIT_589_Z_Bonassama-New-IHS</v>
          </cell>
          <cell r="C2058" t="str">
            <v>LIT</v>
          </cell>
        </row>
        <row r="2059">
          <cell r="A2059" t="str">
            <v>LIT_615</v>
          </cell>
          <cell r="B2059" t="str">
            <v>LIT_615_Z_Bonewonda-III</v>
          </cell>
          <cell r="C2059" t="str">
            <v>LIT</v>
          </cell>
        </row>
        <row r="2060">
          <cell r="A2060" t="str">
            <v>LIT_621</v>
          </cell>
          <cell r="B2060" t="str">
            <v>LIT_621_Z_Minkwele-II</v>
          </cell>
          <cell r="C2060" t="str">
            <v>LIT</v>
          </cell>
        </row>
        <row r="2061">
          <cell r="A2061" t="str">
            <v>LIT_624</v>
          </cell>
          <cell r="B2061" t="str">
            <v>LIT_624_Z_Ndobo3-MTN</v>
          </cell>
          <cell r="C2061" t="str">
            <v>LIT</v>
          </cell>
        </row>
        <row r="2062">
          <cell r="A2062" t="str">
            <v>LIT_637</v>
          </cell>
          <cell r="B2062" t="str">
            <v>LIT_637_Z_Bberi-Enem</v>
          </cell>
          <cell r="C2062" t="str">
            <v>LIT</v>
          </cell>
        </row>
        <row r="2063">
          <cell r="A2063" t="str">
            <v>CTR_104</v>
          </cell>
          <cell r="B2063" t="str">
            <v>CTR_104_Z_Abattoir</v>
          </cell>
          <cell r="C2063" t="str">
            <v>CTR</v>
          </cell>
        </row>
        <row r="2064">
          <cell r="A2064" t="str">
            <v>CTR_086</v>
          </cell>
          <cell r="B2064" t="str">
            <v>CTR_086_Z_Etoudi</v>
          </cell>
          <cell r="C2064" t="str">
            <v>CTR</v>
          </cell>
        </row>
        <row r="2065">
          <cell r="A2065" t="str">
            <v>CTR_198</v>
          </cell>
          <cell r="B2065" t="str">
            <v>Bastos-Nylon</v>
          </cell>
          <cell r="C2065" t="str">
            <v>CTR</v>
          </cell>
        </row>
        <row r="2066">
          <cell r="A2066" t="str">
            <v>CTR_263</v>
          </cell>
          <cell r="B2066" t="str">
            <v>CTR_263_Z_Abom</v>
          </cell>
          <cell r="C2066" t="str">
            <v>CTR</v>
          </cell>
        </row>
        <row r="2067">
          <cell r="A2067" t="str">
            <v>CTR_327</v>
          </cell>
          <cell r="B2067" t="str">
            <v>CTR_327_Z_Fouda-New</v>
          </cell>
          <cell r="C2067" t="str">
            <v>CTR</v>
          </cell>
        </row>
        <row r="2068">
          <cell r="A2068" t="str">
            <v>CTR_380</v>
          </cell>
          <cell r="B2068" t="str">
            <v>CTR_380_Z_Ntaba</v>
          </cell>
          <cell r="C2068" t="str">
            <v>CTR</v>
          </cell>
        </row>
        <row r="2069">
          <cell r="A2069" t="str">
            <v>CTR_131</v>
          </cell>
          <cell r="B2069" t="str">
            <v>CTR_131_Z_Elig-Edzoa-IHS</v>
          </cell>
          <cell r="C2069" t="str">
            <v>CTR</v>
          </cell>
        </row>
        <row r="2070">
          <cell r="A2070" t="str">
            <v>CTR_161</v>
          </cell>
          <cell r="B2070" t="str">
            <v>CTR_161_Z_Omnisport-Rail-IHS</v>
          </cell>
          <cell r="C2070" t="str">
            <v>CTR</v>
          </cell>
        </row>
        <row r="2071">
          <cell r="A2071" t="str">
            <v>CTR_449</v>
          </cell>
          <cell r="B2071" t="str">
            <v>Rd-Pt-Longkak</v>
          </cell>
          <cell r="C2071" t="str">
            <v>CTR</v>
          </cell>
        </row>
        <row r="2072">
          <cell r="A2072" t="str">
            <v>CTR_583</v>
          </cell>
          <cell r="B2072" t="str">
            <v>CTR_583_Z_Garage-Japonais</v>
          </cell>
          <cell r="C2072" t="str">
            <v>CTR</v>
          </cell>
        </row>
        <row r="2073">
          <cell r="A2073" t="str">
            <v>CTR_566</v>
          </cell>
          <cell r="B2073" t="str">
            <v>CTR_566_Z_NR-Omnisport-Qtier-Yambassa</v>
          </cell>
          <cell r="C2073" t="str">
            <v>CTR</v>
          </cell>
        </row>
        <row r="2074">
          <cell r="A2074" t="str">
            <v>CTR_643</v>
          </cell>
          <cell r="B2074" t="str">
            <v>CTR_643_Z_Mfandena-IHS</v>
          </cell>
          <cell r="C2074" t="str">
            <v>CTR</v>
          </cell>
        </row>
        <row r="2075">
          <cell r="A2075" t="str">
            <v>CTR_390</v>
          </cell>
          <cell r="B2075" t="str">
            <v>CTR_390_Z_Tongolo</v>
          </cell>
          <cell r="C2075" t="str">
            <v>CTR</v>
          </cell>
        </row>
        <row r="2076">
          <cell r="A2076" t="str">
            <v>CTR_446</v>
          </cell>
          <cell r="B2076" t="str">
            <v>CTR_446_Z_Chapelle-Manguier-IHS</v>
          </cell>
          <cell r="C2076" t="str">
            <v>CTR</v>
          </cell>
        </row>
        <row r="2077">
          <cell r="A2077" t="str">
            <v>CTR_520</v>
          </cell>
          <cell r="B2077" t="str">
            <v>CTR_520_Z_Etoudi-Chapelle-IHS</v>
          </cell>
          <cell r="C2077" t="str">
            <v>CTR</v>
          </cell>
        </row>
        <row r="2078">
          <cell r="A2078" t="str">
            <v>CTR_917</v>
          </cell>
          <cell r="B2078" t="str">
            <v>CTR_917_Z_ETOUDI-NEW</v>
          </cell>
          <cell r="C2078" t="str">
            <v>CTR</v>
          </cell>
        </row>
        <row r="2079">
          <cell r="A2079" t="str">
            <v>CTR_068</v>
          </cell>
          <cell r="B2079" t="str">
            <v>CTR_068_Z_Mobil-Essos</v>
          </cell>
          <cell r="C2079" t="str">
            <v>CTR</v>
          </cell>
        </row>
        <row r="2080">
          <cell r="A2080" t="str">
            <v>CTR_093</v>
          </cell>
          <cell r="B2080" t="str">
            <v>CTR_093_Z_H-Paradis</v>
          </cell>
          <cell r="C2080" t="str">
            <v>CTR</v>
          </cell>
        </row>
        <row r="2081">
          <cell r="A2081" t="str">
            <v>CTR_096</v>
          </cell>
          <cell r="B2081" t="str">
            <v>CTR_096_Z_Mvog-Ada-TKC</v>
          </cell>
          <cell r="C2081" t="str">
            <v>CTR</v>
          </cell>
        </row>
        <row r="2082">
          <cell r="A2082" t="str">
            <v>CTR_270</v>
          </cell>
          <cell r="B2082" t="str">
            <v>CTR_270_Z_Montesquieux</v>
          </cell>
          <cell r="C2082" t="str">
            <v>CTR</v>
          </cell>
        </row>
        <row r="2083">
          <cell r="A2083" t="str">
            <v>CTR_341</v>
          </cell>
          <cell r="B2083" t="str">
            <v>CTR_341_Z_Mvog-Ebanda</v>
          </cell>
          <cell r="C2083" t="str">
            <v>CTR</v>
          </cell>
        </row>
        <row r="2084">
          <cell r="A2084" t="str">
            <v>CTR_377</v>
          </cell>
          <cell r="B2084" t="str">
            <v>CTR_377_Z_Imm-Olympique</v>
          </cell>
          <cell r="C2084" t="str">
            <v>CTR</v>
          </cell>
        </row>
        <row r="2085">
          <cell r="A2085" t="str">
            <v>CTR_477</v>
          </cell>
          <cell r="B2085" t="str">
            <v>CTR_477_Z_Crf-Cornier</v>
          </cell>
          <cell r="C2085" t="str">
            <v>CTR</v>
          </cell>
        </row>
        <row r="2086">
          <cell r="A2086" t="str">
            <v>CTR_484</v>
          </cell>
          <cell r="B2086" t="str">
            <v>CTR_484_Z_H-Plateau-New</v>
          </cell>
          <cell r="C2086" t="str">
            <v>CTR</v>
          </cell>
        </row>
        <row r="2087">
          <cell r="A2087" t="str">
            <v>CTR_542</v>
          </cell>
          <cell r="B2087" t="str">
            <v>CTR_542_Z_Titi-Garage</v>
          </cell>
          <cell r="C2087" t="str">
            <v>CTR</v>
          </cell>
        </row>
        <row r="2088">
          <cell r="A2088" t="str">
            <v>CTR_595</v>
          </cell>
          <cell r="B2088" t="str">
            <v>CTR_595_Z_Camp-Sonel</v>
          </cell>
          <cell r="C2088" t="str">
            <v>CTR</v>
          </cell>
        </row>
        <row r="2089">
          <cell r="A2089" t="str">
            <v>CTR_758</v>
          </cell>
          <cell r="B2089" t="str">
            <v>CTR_758_Z_Vallee-Omnisport</v>
          </cell>
          <cell r="C2089" t="str">
            <v>CTR</v>
          </cell>
        </row>
        <row r="2090">
          <cell r="A2090" t="str">
            <v>CTR_633</v>
          </cell>
          <cell r="B2090" t="str">
            <v>CTR_633_Z_Etoudi-II-IHS</v>
          </cell>
          <cell r="C2090" t="str">
            <v>CTR</v>
          </cell>
        </row>
        <row r="2091">
          <cell r="A2091" t="str">
            <v>CTR_668</v>
          </cell>
          <cell r="B2091" t="str">
            <v>CTR_668_Z_Mvog-Ebanda-II</v>
          </cell>
          <cell r="C2091" t="str">
            <v>CTR</v>
          </cell>
        </row>
        <row r="2092">
          <cell r="A2092" t="str">
            <v>CTR_682</v>
          </cell>
          <cell r="B2092" t="str">
            <v>CTR_682_Z_Etoa-Meki-II</v>
          </cell>
          <cell r="C2092" t="str">
            <v>CTR</v>
          </cell>
        </row>
        <row r="2093">
          <cell r="A2093" t="str">
            <v>CTR_805</v>
          </cell>
          <cell r="B2093" t="str">
            <v>CBC</v>
          </cell>
          <cell r="C2093" t="str">
            <v>CTR</v>
          </cell>
        </row>
        <row r="2094">
          <cell r="A2094" t="str">
            <v>CTR_684</v>
          </cell>
          <cell r="B2094" t="str">
            <v>Minisite-Elig-Edzoa</v>
          </cell>
          <cell r="C2094" t="str">
            <v>CTR</v>
          </cell>
        </row>
        <row r="2095">
          <cell r="A2095" t="str">
            <v>CTR_036</v>
          </cell>
          <cell r="B2095" t="str">
            <v>Mfou</v>
          </cell>
          <cell r="C2095" t="str">
            <v>CTR</v>
          </cell>
        </row>
        <row r="2096">
          <cell r="A2096" t="str">
            <v>CTR_063</v>
          </cell>
          <cell r="B2096" t="str">
            <v>Akono</v>
          </cell>
          <cell r="C2096" t="str">
            <v>CTR</v>
          </cell>
        </row>
        <row r="2097">
          <cell r="A2097" t="str">
            <v>CTR_209</v>
          </cell>
          <cell r="B2097" t="str">
            <v>CTR_209_Z_Efoulan</v>
          </cell>
          <cell r="C2097" t="str">
            <v>CTR</v>
          </cell>
        </row>
        <row r="2098">
          <cell r="A2098" t="str">
            <v>CTR_543</v>
          </cell>
          <cell r="B2098" t="str">
            <v>Obobogo-New</v>
          </cell>
          <cell r="C2098" t="str">
            <v>CTR</v>
          </cell>
        </row>
        <row r="2099">
          <cell r="A2099" t="str">
            <v>CTR_211</v>
          </cell>
          <cell r="B2099" t="str">
            <v>CTR_211_Z_Biteng</v>
          </cell>
          <cell r="C2099" t="str">
            <v>CTR</v>
          </cell>
        </row>
        <row r="2100">
          <cell r="A2100" t="str">
            <v>CTR_236</v>
          </cell>
          <cell r="B2100" t="str">
            <v>CTR_236_Z_Awae-Yde</v>
          </cell>
          <cell r="C2100" t="str">
            <v>CTR</v>
          </cell>
        </row>
        <row r="2101">
          <cell r="A2101" t="str">
            <v>CTR_247</v>
          </cell>
          <cell r="B2101" t="str">
            <v>CTR_247_Z_Nkolangaa</v>
          </cell>
          <cell r="C2101" t="str">
            <v>CTR</v>
          </cell>
        </row>
        <row r="2102">
          <cell r="A2102" t="str">
            <v>CTR_266</v>
          </cell>
          <cell r="B2102" t="str">
            <v>CTR_266_Z_Essomba</v>
          </cell>
          <cell r="C2102" t="str">
            <v>CTR</v>
          </cell>
        </row>
        <row r="2103">
          <cell r="A2103" t="str">
            <v>CTR_376</v>
          </cell>
          <cell r="B2103" t="str">
            <v>CTR_376_Z_Emombo-1er-Crf-MTN</v>
          </cell>
          <cell r="C2103" t="str">
            <v>CTR</v>
          </cell>
        </row>
        <row r="2104">
          <cell r="A2104" t="str">
            <v>CTR_395</v>
          </cell>
          <cell r="B2104" t="str">
            <v>CTR_395_Z_Biteng-Maetur</v>
          </cell>
          <cell r="C2104" t="str">
            <v>CTR</v>
          </cell>
        </row>
        <row r="2105">
          <cell r="A2105" t="str">
            <v>CTR_098</v>
          </cell>
          <cell r="B2105" t="str">
            <v>Ngoumou-Camrail</v>
          </cell>
          <cell r="C2105" t="str">
            <v>CTR</v>
          </cell>
        </row>
        <row r="2106">
          <cell r="A2106" t="str">
            <v>CTR_168</v>
          </cell>
          <cell r="B2106" t="str">
            <v>CTR_168_Z_Awae-Escalier-IHS</v>
          </cell>
          <cell r="C2106" t="str">
            <v>CTR</v>
          </cell>
        </row>
        <row r="2107">
          <cell r="A2107" t="str">
            <v>CTR_441</v>
          </cell>
          <cell r="B2107" t="str">
            <v>Olama-IHS</v>
          </cell>
          <cell r="C2107" t="str">
            <v>CTR</v>
          </cell>
        </row>
        <row r="2108">
          <cell r="A2108" t="str">
            <v>CTR_462</v>
          </cell>
          <cell r="B2108" t="str">
            <v>CTR_462_Z_Abang-MTN-IHS</v>
          </cell>
          <cell r="C2108" t="str">
            <v>CTR</v>
          </cell>
        </row>
        <row r="2109">
          <cell r="A2109" t="str">
            <v>CTR_464</v>
          </cell>
          <cell r="B2109" t="str">
            <v>Mfou-EPC-MTN-IHS</v>
          </cell>
          <cell r="C2109" t="str">
            <v>CTR</v>
          </cell>
        </row>
        <row r="2110">
          <cell r="A2110" t="str">
            <v>CTR_558</v>
          </cell>
          <cell r="B2110" t="str">
            <v>CTR_558_Z_Emombo-2eme-Crf</v>
          </cell>
          <cell r="C2110" t="str">
            <v>CTR</v>
          </cell>
        </row>
        <row r="2111">
          <cell r="A2111" t="str">
            <v>CTR_622</v>
          </cell>
          <cell r="B2111" t="str">
            <v>CTR_622_Z_Ondoa-Otoa-IHS</v>
          </cell>
          <cell r="C2111" t="str">
            <v>CTR</v>
          </cell>
        </row>
        <row r="2112">
          <cell r="A2112" t="str">
            <v>CTR_651</v>
          </cell>
          <cell r="B2112" t="str">
            <v>CTR_651_Z_Ayene</v>
          </cell>
          <cell r="C2112" t="str">
            <v>CTR</v>
          </cell>
        </row>
        <row r="2113">
          <cell r="A2113" t="str">
            <v>CTR_659</v>
          </cell>
          <cell r="B2113" t="str">
            <v>CTR_659_Z_Nkoulou</v>
          </cell>
          <cell r="C2113" t="str">
            <v>CTR</v>
          </cell>
        </row>
        <row r="2114">
          <cell r="A2114" t="str">
            <v>CTR_667</v>
          </cell>
          <cell r="B2114" t="str">
            <v>CTR_667_Z_Lada</v>
          </cell>
          <cell r="C2114" t="str">
            <v>CTR</v>
          </cell>
        </row>
        <row r="2115">
          <cell r="A2115" t="str">
            <v>CTR_715</v>
          </cell>
          <cell r="B2115" t="str">
            <v>CTR_715_Z_Etoa-Dispensaire</v>
          </cell>
          <cell r="C2115" t="str">
            <v>CTR</v>
          </cell>
        </row>
        <row r="2116">
          <cell r="A2116" t="str">
            <v>CTR_773</v>
          </cell>
          <cell r="B2116" t="str">
            <v>CTR_773_Z_Efoulan-Pont</v>
          </cell>
          <cell r="C2116" t="str">
            <v>CTR</v>
          </cell>
        </row>
        <row r="2117">
          <cell r="A2117" t="str">
            <v>CTR_777</v>
          </cell>
          <cell r="B2117" t="str">
            <v>CTR_777_Z_Nkoulou-II</v>
          </cell>
          <cell r="C2117" t="str">
            <v>CTR</v>
          </cell>
        </row>
        <row r="2118">
          <cell r="A2118" t="str">
            <v>CTR_791</v>
          </cell>
          <cell r="B2118" t="str">
            <v>CTR_791_Z_Ayene-II</v>
          </cell>
          <cell r="C2118" t="str">
            <v>CTR</v>
          </cell>
        </row>
        <row r="2119">
          <cell r="A2119" t="str">
            <v>CTR_897</v>
          </cell>
          <cell r="B2119" t="str">
            <v>CTR_897_Z_Nkoulou-carriere</v>
          </cell>
          <cell r="C2119" t="str">
            <v>CTR</v>
          </cell>
        </row>
        <row r="2120">
          <cell r="A2120" t="str">
            <v>CTR_849</v>
          </cell>
          <cell r="B2120" t="str">
            <v>CTR_849_Z_Fraternite-Adama_Ekombitie-III</v>
          </cell>
          <cell r="C2120" t="str">
            <v>CTR</v>
          </cell>
        </row>
        <row r="2121">
          <cell r="A2121" t="str">
            <v>CTR_159</v>
          </cell>
          <cell r="B2121" t="str">
            <v>CTR_159_Z_Crf-Nsam-IHS</v>
          </cell>
          <cell r="C2121" t="str">
            <v>CTR</v>
          </cell>
        </row>
        <row r="2122">
          <cell r="A2122" t="str">
            <v>CTR_212</v>
          </cell>
          <cell r="B2122" t="str">
            <v>CTR_212_Z_Emombo</v>
          </cell>
          <cell r="C2122" t="str">
            <v>CTR</v>
          </cell>
        </row>
        <row r="2123">
          <cell r="A2123" t="str">
            <v>CTR_261</v>
          </cell>
          <cell r="B2123" t="str">
            <v>CTR_261_Z_Sofavinc</v>
          </cell>
          <cell r="C2123" t="str">
            <v>CTR</v>
          </cell>
        </row>
        <row r="2124">
          <cell r="A2124" t="str">
            <v>CTR_315</v>
          </cell>
          <cell r="B2124" t="str">
            <v>CTR_315_Z_Bitoto</v>
          </cell>
          <cell r="C2124" t="str">
            <v>CTR</v>
          </cell>
        </row>
        <row r="2125">
          <cell r="A2125" t="str">
            <v>CTR_374</v>
          </cell>
          <cell r="B2125" t="str">
            <v>CTR_374_Z_Awae-Nkomo</v>
          </cell>
          <cell r="C2125" t="str">
            <v>CTR</v>
          </cell>
        </row>
        <row r="2126">
          <cell r="A2126" t="str">
            <v>CTR_378</v>
          </cell>
          <cell r="B2126" t="str">
            <v>CTR_378_Z_Mvog-Manga</v>
          </cell>
          <cell r="C2126" t="str">
            <v>CTR</v>
          </cell>
        </row>
        <row r="2127">
          <cell r="A2127" t="str">
            <v>CTR_417</v>
          </cell>
          <cell r="B2127" t="str">
            <v>CTR_417_Z_Emombo-Tchad</v>
          </cell>
          <cell r="C2127" t="str">
            <v>CTR</v>
          </cell>
        </row>
        <row r="2128">
          <cell r="A2128" t="str">
            <v>CTR_488</v>
          </cell>
          <cell r="B2128" t="str">
            <v>CTR_488_Z_Nsam-Sofavinc-IHS</v>
          </cell>
          <cell r="C2128" t="str">
            <v>CTR</v>
          </cell>
        </row>
        <row r="2129">
          <cell r="A2129" t="str">
            <v>CTR_629</v>
          </cell>
          <cell r="B2129" t="str">
            <v>CTR_629_Z_Nkongoa</v>
          </cell>
          <cell r="C2129" t="str">
            <v>CTR</v>
          </cell>
        </row>
        <row r="2130">
          <cell r="A2130" t="str">
            <v>CTR_652</v>
          </cell>
          <cell r="B2130" t="str">
            <v>CTR_652_Z_Hopital-de-La-Cass</v>
          </cell>
          <cell r="C2130" t="str">
            <v>CTR</v>
          </cell>
        </row>
        <row r="2131">
          <cell r="A2131" t="str">
            <v>CTR_669</v>
          </cell>
          <cell r="B2131" t="str">
            <v>CTR_669_Z_Mvog-Mangaa-II</v>
          </cell>
          <cell r="C2131" t="str">
            <v>CTR</v>
          </cell>
        </row>
        <row r="2132">
          <cell r="A2132" t="str">
            <v>CTR_739</v>
          </cell>
          <cell r="B2132" t="str">
            <v>CTR_739_Z_Mvog-Manga-III</v>
          </cell>
          <cell r="C2132" t="str">
            <v>CTR</v>
          </cell>
        </row>
        <row r="2133">
          <cell r="A2133" t="str">
            <v>CTR_748</v>
          </cell>
          <cell r="B2133" t="str">
            <v>CTR_748_Z_Sim-barriere</v>
          </cell>
          <cell r="C2133" t="str">
            <v>CTR</v>
          </cell>
        </row>
        <row r="2134">
          <cell r="A2134" t="str">
            <v>CTR_794</v>
          </cell>
          <cell r="B2134" t="str">
            <v>CTR_794_Z_Bitotol-Ecole-Publique</v>
          </cell>
          <cell r="C2134" t="str">
            <v>CTR</v>
          </cell>
        </row>
        <row r="2135">
          <cell r="A2135" t="str">
            <v>CTR_841</v>
          </cell>
          <cell r="B2135" t="str">
            <v>CTR_841_Z_Carrefour-Diderot</v>
          </cell>
          <cell r="C2135" t="str">
            <v>CTR</v>
          </cell>
        </row>
        <row r="2136">
          <cell r="A2136" t="str">
            <v>CTR_850</v>
          </cell>
          <cell r="B2136" t="str">
            <v>CTR_850_Z_Meyo-II</v>
          </cell>
          <cell r="C2136" t="str">
            <v>CTR</v>
          </cell>
        </row>
        <row r="2137">
          <cell r="A2137" t="str">
            <v>CTR_896</v>
          </cell>
          <cell r="B2137" t="str">
            <v>CTR_896_Z_Nkongoa-Mfou</v>
          </cell>
          <cell r="C2137" t="str">
            <v>CTR</v>
          </cell>
        </row>
        <row r="2138">
          <cell r="A2138" t="str">
            <v>CTR_598</v>
          </cell>
          <cell r="B2138" t="str">
            <v>CTR_598_Z_Obobogo-Paloma</v>
          </cell>
          <cell r="C2138" t="str">
            <v>CTR</v>
          </cell>
        </row>
        <row r="2139">
          <cell r="A2139" t="str">
            <v>CTR_642</v>
          </cell>
          <cell r="B2139" t="str">
            <v>CTR_642_Z_Mefou-Assi-IHS</v>
          </cell>
          <cell r="C2139" t="str">
            <v>CTR</v>
          </cell>
        </row>
        <row r="2140">
          <cell r="A2140" t="str">
            <v>CTR_670</v>
          </cell>
          <cell r="B2140" t="str">
            <v>CTR_670_Z_Nkolagaa-II</v>
          </cell>
          <cell r="C2140" t="str">
            <v>CTR</v>
          </cell>
        </row>
        <row r="2141">
          <cell r="A2141" t="str">
            <v>CTR_698</v>
          </cell>
          <cell r="B2141" t="str">
            <v>CTR_698_Z_Nkoabang-South-MTN</v>
          </cell>
          <cell r="C2141" t="str">
            <v>CTR</v>
          </cell>
        </row>
        <row r="2142">
          <cell r="A2142" t="str">
            <v>CTR_653</v>
          </cell>
          <cell r="B2142" t="str">
            <v>Mfou-Entree</v>
          </cell>
          <cell r="C2142" t="str">
            <v>CTR</v>
          </cell>
        </row>
        <row r="2143">
          <cell r="A2143" t="str">
            <v>CTR_062</v>
          </cell>
          <cell r="B2143" t="str">
            <v>Nomayos</v>
          </cell>
          <cell r="C2143" t="str">
            <v>CTR</v>
          </cell>
        </row>
        <row r="2144">
          <cell r="A2144" t="str">
            <v>CTR_253</v>
          </cell>
          <cell r="B2144" t="str">
            <v>CTR_253_Z_Mefou-Assi</v>
          </cell>
          <cell r="C2144" t="str">
            <v>CTR</v>
          </cell>
        </row>
        <row r="2145">
          <cell r="A2145" t="str">
            <v>CTR_222</v>
          </cell>
          <cell r="B2145" t="str">
            <v>Mbankomo-MTN</v>
          </cell>
          <cell r="C2145" t="str">
            <v>CTR</v>
          </cell>
        </row>
        <row r="2146">
          <cell r="A2146" t="str">
            <v>CTR_237</v>
          </cell>
          <cell r="B2146" t="str">
            <v>CTR_237_Z_Barriere</v>
          </cell>
          <cell r="C2146" t="str">
            <v>CTR</v>
          </cell>
        </row>
        <row r="2147">
          <cell r="A2147" t="str">
            <v>CTR_358</v>
          </cell>
          <cell r="B2147" t="str">
            <v>Angongo</v>
          </cell>
          <cell r="C2147" t="str">
            <v>CTR</v>
          </cell>
        </row>
        <row r="2148">
          <cell r="A2148" t="str">
            <v>CTR_164</v>
          </cell>
          <cell r="B2148" t="str">
            <v>CTR_164_Z_Ahala-IHS</v>
          </cell>
          <cell r="C2148" t="str">
            <v>CTR</v>
          </cell>
        </row>
        <row r="2149">
          <cell r="A2149" t="str">
            <v>CTR_463</v>
          </cell>
          <cell r="B2149" t="str">
            <v>Afanoya-MTN-IHS</v>
          </cell>
          <cell r="C2149" t="str">
            <v>CTR</v>
          </cell>
        </row>
        <row r="2150">
          <cell r="A2150" t="str">
            <v>CTR_527</v>
          </cell>
          <cell r="B2150" t="str">
            <v>Nomayos-IHS</v>
          </cell>
          <cell r="C2150" t="str">
            <v>CTR</v>
          </cell>
        </row>
        <row r="2151">
          <cell r="A2151" t="str">
            <v>CTR_528</v>
          </cell>
          <cell r="B2151" t="str">
            <v>Mbankomo-IHS</v>
          </cell>
          <cell r="C2151" t="str">
            <v>CTR</v>
          </cell>
        </row>
        <row r="2152">
          <cell r="A2152" t="str">
            <v>CTR_526</v>
          </cell>
          <cell r="B2152" t="str">
            <v>CTR_526_Z_Barriere-IHS</v>
          </cell>
          <cell r="C2152" t="str">
            <v>CTR</v>
          </cell>
        </row>
        <row r="2153">
          <cell r="A2153" t="str">
            <v>CTR_453</v>
          </cell>
          <cell r="B2153" t="str">
            <v>Binguela-Camrail</v>
          </cell>
          <cell r="C2153" t="str">
            <v>CTR</v>
          </cell>
        </row>
        <row r="2154">
          <cell r="A2154" t="str">
            <v>CTR_541</v>
          </cell>
          <cell r="B2154" t="str">
            <v>Mbankomo-Okoa-Maria</v>
          </cell>
          <cell r="C2154" t="str">
            <v>CTR</v>
          </cell>
        </row>
        <row r="2155">
          <cell r="A2155" t="str">
            <v>CTR_577</v>
          </cell>
          <cell r="B2155" t="str">
            <v>Ngoumou-I</v>
          </cell>
          <cell r="C2155" t="str">
            <v>CTR</v>
          </cell>
        </row>
        <row r="2156">
          <cell r="A2156" t="str">
            <v>CTR_596</v>
          </cell>
          <cell r="B2156" t="str">
            <v>CTR_596_Z_Ebom-Maetur</v>
          </cell>
          <cell r="C2156" t="str">
            <v>CTR</v>
          </cell>
        </row>
        <row r="2157">
          <cell r="A2157" t="str">
            <v>CTR_630</v>
          </cell>
          <cell r="B2157" t="str">
            <v>CTR_630_Z_Eloumdem</v>
          </cell>
          <cell r="C2157" t="str">
            <v>CTR</v>
          </cell>
        </row>
        <row r="2158">
          <cell r="A2158" t="str">
            <v>CTR_838</v>
          </cell>
          <cell r="B2158" t="str">
            <v>Afanoya-II</v>
          </cell>
          <cell r="C2158" t="str">
            <v>CTR</v>
          </cell>
        </row>
        <row r="2159">
          <cell r="A2159" t="str">
            <v>CTR_195</v>
          </cell>
          <cell r="B2159" t="str">
            <v>CTR_195_Z_Ahala</v>
          </cell>
          <cell r="C2159" t="str">
            <v>CTR</v>
          </cell>
        </row>
        <row r="2160">
          <cell r="A2160" t="str">
            <v>CTR_320</v>
          </cell>
          <cell r="B2160" t="str">
            <v>CTR_320_Z_Meyo</v>
          </cell>
          <cell r="C2160" t="str">
            <v>CTR</v>
          </cell>
        </row>
        <row r="2161">
          <cell r="A2161" t="str">
            <v>CTR_472</v>
          </cell>
          <cell r="B2161" t="str">
            <v>CTR_472_Z_Damas-II</v>
          </cell>
          <cell r="C2161" t="str">
            <v>CTR</v>
          </cell>
        </row>
        <row r="2162">
          <cell r="A2162" t="str">
            <v>CTR_521</v>
          </cell>
          <cell r="B2162" t="str">
            <v>CTR_521_Z_Mendong-Vallee2-MTN-IHS</v>
          </cell>
          <cell r="C2162" t="str">
            <v>CTR</v>
          </cell>
        </row>
        <row r="2163">
          <cell r="A2163" t="str">
            <v>CTR_713</v>
          </cell>
          <cell r="B2163" t="str">
            <v>CTR_713_Z_Mendong-Village</v>
          </cell>
          <cell r="C2163" t="str">
            <v>CTR</v>
          </cell>
        </row>
        <row r="2164">
          <cell r="A2164" t="str">
            <v>CTR_774</v>
          </cell>
          <cell r="B2164" t="str">
            <v>CTR_774_Z_Bong-assi</v>
          </cell>
          <cell r="C2164" t="str">
            <v>CTR</v>
          </cell>
        </row>
        <row r="2165">
          <cell r="A2165" t="str">
            <v>CTR_836</v>
          </cell>
          <cell r="B2165" t="str">
            <v>CTR_836_Z_Simbock-Chefferie-MTN</v>
          </cell>
          <cell r="C2165" t="str">
            <v>CTR</v>
          </cell>
        </row>
        <row r="2166">
          <cell r="A2166" t="str">
            <v>CTR_911</v>
          </cell>
          <cell r="B2166" t="str">
            <v>CTR_911_Z_Nkolfon-Cimencam-IHS</v>
          </cell>
          <cell r="C2166" t="str">
            <v>CTR</v>
          </cell>
        </row>
        <row r="2167">
          <cell r="A2167" t="str">
            <v>CTR_831</v>
          </cell>
          <cell r="B2167" t="str">
            <v>CTR_831_Z_Mbalgong-Carrefour</v>
          </cell>
          <cell r="C2167" t="str">
            <v>CTR</v>
          </cell>
        </row>
        <row r="2168">
          <cell r="A2168" t="str">
            <v>CTR_710</v>
          </cell>
          <cell r="B2168" t="str">
            <v>Mbankomo-Dajoll</v>
          </cell>
          <cell r="C2168" t="str">
            <v>CTR</v>
          </cell>
        </row>
        <row r="2169">
          <cell r="A2169" t="str">
            <v>CTR_023</v>
          </cell>
          <cell r="B2169" t="str">
            <v>Emana</v>
          </cell>
          <cell r="C2169" t="str">
            <v>CTR</v>
          </cell>
        </row>
        <row r="2170">
          <cell r="A2170" t="str">
            <v>CTR_061</v>
          </cell>
          <cell r="B2170" t="str">
            <v>CTR_061_Z_Nkometou</v>
          </cell>
          <cell r="C2170" t="str">
            <v>CTR</v>
          </cell>
        </row>
        <row r="2171">
          <cell r="A2171" t="str">
            <v>CTR_080</v>
          </cell>
          <cell r="B2171" t="str">
            <v>Olembe</v>
          </cell>
          <cell r="C2171" t="str">
            <v>CTR</v>
          </cell>
        </row>
        <row r="2172">
          <cell r="A2172" t="str">
            <v>CTR_078</v>
          </cell>
          <cell r="B2172" t="str">
            <v>CTR_078_Z_Nkolmesseng</v>
          </cell>
          <cell r="C2172" t="str">
            <v>CTR</v>
          </cell>
        </row>
        <row r="2173">
          <cell r="A2173" t="str">
            <v>CTR_213</v>
          </cell>
          <cell r="B2173" t="str">
            <v>CTR_213_Z_Okolo</v>
          </cell>
          <cell r="C2173" t="str">
            <v>CTR</v>
          </cell>
        </row>
        <row r="2174">
          <cell r="A2174" t="str">
            <v>CTR_248</v>
          </cell>
          <cell r="B2174" t="str">
            <v>CTR_248_Z_Nkolondom</v>
          </cell>
          <cell r="C2174" t="str">
            <v>CTR</v>
          </cell>
        </row>
        <row r="2175">
          <cell r="A2175" t="str">
            <v>CTR_254</v>
          </cell>
          <cell r="B2175" t="str">
            <v>CTR_254_Z_Eleveur</v>
          </cell>
          <cell r="C2175" t="str">
            <v>CTR</v>
          </cell>
        </row>
        <row r="2176">
          <cell r="A2176" t="str">
            <v>CTR_079</v>
          </cell>
          <cell r="B2176" t="str">
            <v>Nkozoa</v>
          </cell>
          <cell r="C2176" t="str">
            <v>CTR</v>
          </cell>
        </row>
        <row r="2177">
          <cell r="A2177" t="str">
            <v>CTR_273</v>
          </cell>
          <cell r="B2177" t="str">
            <v>CTR_273_Z_Nkolmesseng-II</v>
          </cell>
          <cell r="C2177" t="str">
            <v>CTR</v>
          </cell>
        </row>
        <row r="2178">
          <cell r="A2178" t="str">
            <v>CTR_337</v>
          </cell>
          <cell r="B2178" t="str">
            <v>Messassi</v>
          </cell>
          <cell r="C2178" t="str">
            <v>CTR</v>
          </cell>
        </row>
        <row r="2179">
          <cell r="A2179" t="str">
            <v>CTR_336</v>
          </cell>
          <cell r="B2179" t="str">
            <v>H-General-Yde</v>
          </cell>
          <cell r="C2179" t="str">
            <v>CTR</v>
          </cell>
        </row>
        <row r="2180">
          <cell r="A2180" t="str">
            <v>CTR_342</v>
          </cell>
          <cell r="B2180" t="str">
            <v>CTR_342_Z_Ngousso-II</v>
          </cell>
          <cell r="C2180" t="str">
            <v>CTR</v>
          </cell>
        </row>
        <row r="2181">
          <cell r="A2181" t="str">
            <v>CTR_370</v>
          </cell>
          <cell r="B2181" t="str">
            <v>CTR_370_Z_Emana-MTN</v>
          </cell>
          <cell r="C2181" t="str">
            <v>CTR</v>
          </cell>
        </row>
        <row r="2182">
          <cell r="A2182" t="str">
            <v>CTR_130</v>
          </cell>
          <cell r="B2182" t="str">
            <v>CTR_130_Z_Ngousso-IHS</v>
          </cell>
          <cell r="C2182" t="str">
            <v>CTR</v>
          </cell>
        </row>
        <row r="2183">
          <cell r="A2183" t="str">
            <v>CTR_160</v>
          </cell>
          <cell r="B2183" t="str">
            <v>CTR_160_Z_Emana-Bilick-IHS</v>
          </cell>
          <cell r="C2183" t="str">
            <v>CTR</v>
          </cell>
        </row>
        <row r="2184">
          <cell r="A2184" t="str">
            <v>CTR_163</v>
          </cell>
          <cell r="B2184" t="str">
            <v>CTR_163_Z_Santa-Barbara-Yde-IHS</v>
          </cell>
          <cell r="C2184" t="str">
            <v>CTR</v>
          </cell>
        </row>
        <row r="2185">
          <cell r="A2185" t="str">
            <v>CTR_468</v>
          </cell>
          <cell r="B2185" t="str">
            <v>CTR_468_Z_Messassi-MTN-IHS</v>
          </cell>
          <cell r="C2185" t="str">
            <v>CTR</v>
          </cell>
        </row>
        <row r="2186">
          <cell r="A2186" t="str">
            <v>CTR_513</v>
          </cell>
          <cell r="B2186" t="str">
            <v>CTR_513_Z_Akak-IHS</v>
          </cell>
          <cell r="C2186" t="str">
            <v>CTR</v>
          </cell>
        </row>
        <row r="2187">
          <cell r="A2187" t="str">
            <v>CTR_529</v>
          </cell>
          <cell r="B2187" t="str">
            <v>CTR_529_Z_Akak-Nkozoa-MTN-IHS</v>
          </cell>
          <cell r="C2187" t="str">
            <v>CTR</v>
          </cell>
        </row>
        <row r="2188">
          <cell r="A2188" t="str">
            <v>CTR_551</v>
          </cell>
          <cell r="B2188" t="str">
            <v>CTR_551_Z_NYOM-Camtel</v>
          </cell>
          <cell r="C2188" t="str">
            <v>CTR</v>
          </cell>
        </row>
        <row r="2189">
          <cell r="A2189" t="str">
            <v>CTR_564</v>
          </cell>
          <cell r="B2189" t="str">
            <v>CTR_564_Z_Nkolmesseng-Ebama-Ewoulou</v>
          </cell>
          <cell r="C2189" t="str">
            <v>CTR</v>
          </cell>
        </row>
        <row r="2190">
          <cell r="A2190" t="str">
            <v>CTR_770</v>
          </cell>
          <cell r="B2190" t="str">
            <v>Yegeassi</v>
          </cell>
          <cell r="C2190" t="str">
            <v>CTR</v>
          </cell>
        </row>
        <row r="2191">
          <cell r="A2191" t="str">
            <v>CTR_825</v>
          </cell>
          <cell r="B2191" t="str">
            <v>Nkometou-Razel</v>
          </cell>
          <cell r="C2191" t="str">
            <v>CTR</v>
          </cell>
        </row>
        <row r="2192">
          <cell r="A2192" t="str">
            <v>CTR_861</v>
          </cell>
          <cell r="B2192" t="str">
            <v>CTR_861_Z_Olembe-CAMTEL</v>
          </cell>
          <cell r="C2192" t="str">
            <v>CTR</v>
          </cell>
        </row>
        <row r="2193">
          <cell r="A2193" t="str">
            <v>CTR_648</v>
          </cell>
          <cell r="B2193" t="str">
            <v>CTR_648_Z_Nyom-II-IHS</v>
          </cell>
          <cell r="C2193" t="str">
            <v>CTR</v>
          </cell>
        </row>
        <row r="2194">
          <cell r="A2194" t="str">
            <v>CTR_650</v>
          </cell>
          <cell r="B2194" t="str">
            <v>CTR_650_Z_Abom-Plateau</v>
          </cell>
          <cell r="C2194" t="str">
            <v>CTR</v>
          </cell>
        </row>
        <row r="2195">
          <cell r="A2195" t="str">
            <v>CTR_272</v>
          </cell>
          <cell r="B2195" t="str">
            <v>CTR_272_Z_Ngousso-Savana</v>
          </cell>
          <cell r="C2195" t="str">
            <v>CTR</v>
          </cell>
        </row>
        <row r="2196">
          <cell r="A2196" t="str">
            <v>CTR_381</v>
          </cell>
          <cell r="B2196" t="str">
            <v>CTR_381_Z_Nyom</v>
          </cell>
          <cell r="C2196" t="str">
            <v>CTR</v>
          </cell>
        </row>
        <row r="2197">
          <cell r="A2197" t="str">
            <v>CTR_383</v>
          </cell>
          <cell r="B2197" t="str">
            <v>CTR_383_Z_Olembe-Terminus</v>
          </cell>
          <cell r="C2197" t="str">
            <v>CTR</v>
          </cell>
        </row>
        <row r="2198">
          <cell r="A2198" t="str">
            <v>CTR_387</v>
          </cell>
          <cell r="B2198" t="str">
            <v>CTR_387_Z_Ekombitie</v>
          </cell>
          <cell r="C2198" t="str">
            <v>CTR</v>
          </cell>
        </row>
        <row r="2199">
          <cell r="A2199" t="str">
            <v>CTR_518</v>
          </cell>
          <cell r="B2199" t="str">
            <v>CTR_518_Z_Emana-Lycee2-MTN-IHS</v>
          </cell>
          <cell r="C2199" t="str">
            <v>CTR</v>
          </cell>
        </row>
        <row r="2200">
          <cell r="A2200" t="str">
            <v>CTR_523</v>
          </cell>
          <cell r="B2200" t="str">
            <v>CTR_523_Z_Nkolmekong-YDE-IHS</v>
          </cell>
          <cell r="C2200" t="str">
            <v>CTR</v>
          </cell>
        </row>
        <row r="2201">
          <cell r="A2201" t="str">
            <v>CTR_567</v>
          </cell>
          <cell r="B2201" t="str">
            <v>CTR_567_Z_Ngousso-Maetur</v>
          </cell>
          <cell r="C2201" t="str">
            <v>CTR</v>
          </cell>
        </row>
        <row r="2202">
          <cell r="A2202" t="str">
            <v>CTR_599</v>
          </cell>
          <cell r="B2202" t="str">
            <v>CTR_599_Z_Emana-Pont-IHS</v>
          </cell>
          <cell r="C2202" t="str">
            <v>CTR</v>
          </cell>
        </row>
        <row r="2203">
          <cell r="A2203" t="str">
            <v>CTR_658</v>
          </cell>
          <cell r="B2203" t="str">
            <v>CTR_658_Z_Nkolbong-II</v>
          </cell>
          <cell r="C2203" t="str">
            <v>CTR</v>
          </cell>
        </row>
        <row r="2204">
          <cell r="A2204" t="str">
            <v>CTR_707</v>
          </cell>
          <cell r="B2204" t="str">
            <v>CTR_707_Z_Nyom-Sud</v>
          </cell>
          <cell r="C2204" t="str">
            <v>CTR</v>
          </cell>
        </row>
        <row r="2205">
          <cell r="A2205" t="str">
            <v>CTR_723</v>
          </cell>
          <cell r="B2205" t="str">
            <v>CTR_723_Z_Ekombitie-II</v>
          </cell>
          <cell r="C2205" t="str">
            <v>CTR</v>
          </cell>
        </row>
        <row r="2206">
          <cell r="A2206" t="str">
            <v>CTR_750</v>
          </cell>
          <cell r="B2206" t="str">
            <v>CTR_750_Z_Nkometou-II</v>
          </cell>
          <cell r="C2206" t="str">
            <v>CTR</v>
          </cell>
        </row>
        <row r="2207">
          <cell r="A2207" t="str">
            <v>CTR_778</v>
          </cell>
          <cell r="B2207" t="str">
            <v>CTR_778_Z_Olembe-MTN</v>
          </cell>
          <cell r="C2207" t="str">
            <v>CTR</v>
          </cell>
        </row>
        <row r="2208">
          <cell r="A2208" t="str">
            <v>CTR_867</v>
          </cell>
          <cell r="B2208" t="str">
            <v>CTR_867_Z_Ebogo-II</v>
          </cell>
          <cell r="C2208" t="str">
            <v>CTR</v>
          </cell>
        </row>
        <row r="2209">
          <cell r="A2209" t="str">
            <v>CTR_559</v>
          </cell>
          <cell r="B2209" t="str">
            <v>CTR_559_Z_Nkolmesseng-Crf-Safari</v>
          </cell>
          <cell r="C2209" t="str">
            <v>CTR</v>
          </cell>
        </row>
        <row r="2210">
          <cell r="A2210" t="str">
            <v>CTR_711</v>
          </cell>
          <cell r="B2210" t="str">
            <v>CTR_711_Z_Nkolmesseng-Abom</v>
          </cell>
          <cell r="C2210" t="str">
            <v>CTR</v>
          </cell>
        </row>
        <row r="2211">
          <cell r="A2211" t="str">
            <v>CTR_872</v>
          </cell>
          <cell r="B2211" t="str">
            <v>CTR_872_Z_Abom-Plateau-II</v>
          </cell>
          <cell r="C2211" t="str">
            <v>CTR</v>
          </cell>
        </row>
        <row r="2212">
          <cell r="A2212" t="str">
            <v>CTR_771</v>
          </cell>
          <cell r="B2212" t="str">
            <v>CTR_771_Z_Nkolmesseng-H-Pyramides</v>
          </cell>
          <cell r="C2212" t="str">
            <v>CTR</v>
          </cell>
        </row>
        <row r="2213">
          <cell r="A2213" t="str">
            <v>CTR_799</v>
          </cell>
          <cell r="B2213" t="str">
            <v>CTR_799_Z_Pont-Emana-MTN</v>
          </cell>
          <cell r="C2213" t="str">
            <v>CTR</v>
          </cell>
        </row>
        <row r="2214">
          <cell r="A2214" t="str">
            <v>CTR_832</v>
          </cell>
          <cell r="B2214" t="str">
            <v>CTR_832_Z_Nkolmessing-Abom-MTN</v>
          </cell>
          <cell r="C2214" t="str">
            <v>CTR</v>
          </cell>
        </row>
        <row r="2215">
          <cell r="A2215" t="str">
            <v>CTR_875</v>
          </cell>
          <cell r="B2215" t="str">
            <v>CTR_875_Z_Nkolmessing-Abom-II</v>
          </cell>
          <cell r="C2215" t="str">
            <v>CTR</v>
          </cell>
        </row>
        <row r="2216">
          <cell r="A2216" t="str">
            <v>CTR_017</v>
          </cell>
          <cell r="B2216" t="str">
            <v>CTR_017_Z_H-Progres</v>
          </cell>
          <cell r="C2216" t="str">
            <v>CTR</v>
          </cell>
        </row>
        <row r="2217">
          <cell r="A2217" t="str">
            <v>CTR_019</v>
          </cell>
          <cell r="B2217" t="str">
            <v>CTR_019_Z_La-Gare</v>
          </cell>
          <cell r="C2217" t="str">
            <v>CTR</v>
          </cell>
        </row>
        <row r="2218">
          <cell r="A2218" t="str">
            <v>CTR_578</v>
          </cell>
          <cell r="B2218" t="str">
            <v>CTR_578_Z_H-Deputes</v>
          </cell>
          <cell r="C2218" t="str">
            <v>CTR</v>
          </cell>
        </row>
        <row r="2219">
          <cell r="A2219" t="str">
            <v>CTR_035</v>
          </cell>
          <cell r="B2219" t="str">
            <v>CTR_035_Z_Olezoa</v>
          </cell>
          <cell r="C2219" t="str">
            <v>CTR</v>
          </cell>
        </row>
        <row r="2220">
          <cell r="A2220" t="str">
            <v>CTR_088</v>
          </cell>
          <cell r="B2220" t="str">
            <v>J-Vespa</v>
          </cell>
          <cell r="C2220" t="str">
            <v>CTR</v>
          </cell>
        </row>
        <row r="2221">
          <cell r="A2221" t="str">
            <v>SUD_128</v>
          </cell>
          <cell r="B2221" t="str">
            <v>BISSIANG-Kribi</v>
          </cell>
          <cell r="C2221" t="str">
            <v>CTR</v>
          </cell>
        </row>
        <row r="2222">
          <cell r="A2222" t="str">
            <v>CTR_006</v>
          </cell>
          <cell r="B2222" t="str">
            <v>CTR_006_Z_Mbankolo</v>
          </cell>
          <cell r="C2222" t="str">
            <v>CTR</v>
          </cell>
        </row>
        <row r="2223">
          <cell r="A2223" t="str">
            <v>CTR_008</v>
          </cell>
          <cell r="B2223" t="str">
            <v>Ndisamba</v>
          </cell>
          <cell r="C2223" t="str">
            <v>CTR</v>
          </cell>
        </row>
        <row r="2224">
          <cell r="A2224" t="str">
            <v>CTR_077</v>
          </cell>
          <cell r="B2224" t="str">
            <v>H-ville</v>
          </cell>
          <cell r="C2224" t="str">
            <v>CTR</v>
          </cell>
        </row>
        <row r="2225">
          <cell r="A2225" t="str">
            <v>CTR_076</v>
          </cell>
          <cell r="B2225" t="str">
            <v>CTR_076_Z_E-Police</v>
          </cell>
          <cell r="C2225" t="str">
            <v>CTR</v>
          </cell>
        </row>
        <row r="2226">
          <cell r="A2226" t="str">
            <v>CTR_217</v>
          </cell>
          <cell r="B2226" t="str">
            <v>CTR_217_Z_Madagascar-Yde-New</v>
          </cell>
          <cell r="C2226" t="str">
            <v>CTR</v>
          </cell>
        </row>
        <row r="2227">
          <cell r="A2227" t="str">
            <v>CTR_240</v>
          </cell>
          <cell r="B2227" t="str">
            <v>C-Supreme</v>
          </cell>
          <cell r="C2227" t="str">
            <v>CTR</v>
          </cell>
        </row>
        <row r="2228">
          <cell r="A2228" t="str">
            <v>CTR_321</v>
          </cell>
          <cell r="B2228" t="str">
            <v>Briqueterie</v>
          </cell>
          <cell r="C2228" t="str">
            <v>CTR</v>
          </cell>
        </row>
        <row r="2229">
          <cell r="A2229" t="str">
            <v>CTR_322</v>
          </cell>
          <cell r="B2229" t="str">
            <v>CTR_322_Z_Sapeur</v>
          </cell>
          <cell r="C2229" t="str">
            <v>CTR</v>
          </cell>
        </row>
        <row r="2230">
          <cell r="A2230" t="str">
            <v>CTR_347</v>
          </cell>
          <cell r="B2230" t="str">
            <v>CTR_347_Z_Mvog-Ada-New</v>
          </cell>
          <cell r="C2230" t="str">
            <v>CTR</v>
          </cell>
        </row>
        <row r="2231">
          <cell r="A2231" t="str">
            <v>CTR_369</v>
          </cell>
          <cell r="B2231" t="str">
            <v>H-ville-MTN</v>
          </cell>
          <cell r="C2231" t="str">
            <v>CTR</v>
          </cell>
        </row>
        <row r="2232">
          <cell r="A2232" t="str">
            <v>CTR_427</v>
          </cell>
          <cell r="B2232" t="str">
            <v>CTR_427_Z_Nkomkana</v>
          </cell>
          <cell r="C2232" t="str">
            <v>CTR</v>
          </cell>
        </row>
        <row r="2233">
          <cell r="A2233" t="str">
            <v>CTR_373</v>
          </cell>
          <cell r="B2233" t="str">
            <v>Montee-Anne-Rouge</v>
          </cell>
          <cell r="C2233" t="str">
            <v>CTR</v>
          </cell>
        </row>
        <row r="2234">
          <cell r="A2234" t="str">
            <v>CTR_448</v>
          </cell>
          <cell r="B2234" t="str">
            <v>CTR_448_Z_Nkomkana-IHS</v>
          </cell>
          <cell r="C2234" t="str">
            <v>CTR</v>
          </cell>
        </row>
        <row r="2235">
          <cell r="A2235" t="str">
            <v>LIT_640</v>
          </cell>
          <cell r="B2235" t="str">
            <v>LIT_640_Z_Port-SUD</v>
          </cell>
          <cell r="C2235" t="str">
            <v>LIT</v>
          </cell>
        </row>
        <row r="2236">
          <cell r="A2236" t="str">
            <v>LIT_641</v>
          </cell>
          <cell r="B2236" t="str">
            <v>LIT_641_Z_Bonendale-II</v>
          </cell>
          <cell r="C2236" t="str">
            <v>LIT</v>
          </cell>
        </row>
        <row r="2237">
          <cell r="A2237" t="str">
            <v>ADM_156</v>
          </cell>
          <cell r="B2237" t="str">
            <v>ADM_156_Z_GAROUA-BOULAI-II-IHS</v>
          </cell>
          <cell r="C2237" t="str">
            <v>ADM</v>
          </cell>
        </row>
        <row r="2238">
          <cell r="A2238" t="str">
            <v>CTR_519</v>
          </cell>
          <cell r="B2238" t="str">
            <v>CTR_519_Z_Entree-Cite-Verte-IHS</v>
          </cell>
          <cell r="C2238" t="str">
            <v>CTR</v>
          </cell>
        </row>
        <row r="2239">
          <cell r="A2239" t="str">
            <v>CTR_525</v>
          </cell>
          <cell r="B2239" t="str">
            <v>CTR_525_Z_Jean-Vespa2-MTN-IHS</v>
          </cell>
          <cell r="C2239" t="str">
            <v>CTR</v>
          </cell>
        </row>
        <row r="2240">
          <cell r="A2240" t="str">
            <v>CTR_483</v>
          </cell>
          <cell r="B2240" t="str">
            <v>CTR_483_Z_Mvogmbi-New</v>
          </cell>
          <cell r="C2240" t="str">
            <v>CTR</v>
          </cell>
        </row>
        <row r="2241">
          <cell r="A2241" t="str">
            <v>CTR_729</v>
          </cell>
          <cell r="B2241" t="str">
            <v>Mont-Febe</v>
          </cell>
          <cell r="C2241" t="str">
            <v>CTR</v>
          </cell>
        </row>
        <row r="2242">
          <cell r="A2242" t="str">
            <v>CTR_759</v>
          </cell>
          <cell r="B2242" t="str">
            <v>CTR_759_Z_Croix-Rouge-Yde</v>
          </cell>
          <cell r="C2242" t="str">
            <v>CTR</v>
          </cell>
        </row>
        <row r="2243">
          <cell r="A2243" t="str">
            <v>CTR_830</v>
          </cell>
          <cell r="B2243" t="str">
            <v>CTR_830_Z_Bafia-Market-MTN</v>
          </cell>
          <cell r="C2243" t="str">
            <v>CTR</v>
          </cell>
        </row>
        <row r="2244">
          <cell r="A2244" t="str">
            <v>CTR_002</v>
          </cell>
          <cell r="B2244" t="str">
            <v>CTR_002_Z_CNR</v>
          </cell>
          <cell r="C2244" t="str">
            <v>CTR</v>
          </cell>
        </row>
        <row r="2245">
          <cell r="A2245" t="str">
            <v>CTR_009</v>
          </cell>
          <cell r="B2245" t="str">
            <v>CTR_009_Z_Nodal</v>
          </cell>
          <cell r="C2245" t="str">
            <v>CTR</v>
          </cell>
        </row>
        <row r="2246">
          <cell r="A2246" t="str">
            <v>CTR_014</v>
          </cell>
          <cell r="B2246" t="str">
            <v>CTR_014_Z_Mercure</v>
          </cell>
          <cell r="C2246" t="str">
            <v>CTR</v>
          </cell>
        </row>
        <row r="2247">
          <cell r="A2247" t="str">
            <v>CTR_044</v>
          </cell>
          <cell r="B2247" t="str">
            <v>CTR_044_Z_H-Princes</v>
          </cell>
          <cell r="C2247" t="str">
            <v>CTR</v>
          </cell>
        </row>
        <row r="2248">
          <cell r="A2248" t="str">
            <v>CTR_046</v>
          </cell>
          <cell r="B2248" t="str">
            <v>CTR_046_Z_CNDH</v>
          </cell>
          <cell r="C2248" t="str">
            <v>CTR</v>
          </cell>
        </row>
        <row r="2249">
          <cell r="A2249" t="str">
            <v>EST_083</v>
          </cell>
          <cell r="B2249" t="str">
            <v>Lom-Pangar-MTN</v>
          </cell>
          <cell r="C2249" t="str">
            <v>EST</v>
          </cell>
        </row>
        <row r="2250">
          <cell r="A2250" t="str">
            <v>EST_104</v>
          </cell>
          <cell r="B2250" t="str">
            <v>Tete-d-elephant-Camrail</v>
          </cell>
          <cell r="C2250" t="str">
            <v>EST</v>
          </cell>
        </row>
        <row r="2251">
          <cell r="A2251" t="str">
            <v>LIT_645</v>
          </cell>
          <cell r="B2251" t="str">
            <v>LIT_645_Z_Bberi-Excellence</v>
          </cell>
          <cell r="C2251" t="str">
            <v>LIT</v>
          </cell>
        </row>
        <row r="2252">
          <cell r="A2252" t="str">
            <v>LIT_681</v>
          </cell>
          <cell r="B2252" t="str">
            <v>LIT_681_Z_BBeri-Dikolo-Centre-Equestre</v>
          </cell>
          <cell r="C2252" t="str">
            <v>LIT</v>
          </cell>
        </row>
        <row r="2253">
          <cell r="A2253" t="str">
            <v>LIT_682</v>
          </cell>
          <cell r="B2253" t="str">
            <v>LIT_682_Z_Boadibo</v>
          </cell>
          <cell r="C2253" t="str">
            <v>LIT</v>
          </cell>
        </row>
        <row r="2254">
          <cell r="A2254" t="str">
            <v>LIT_735</v>
          </cell>
          <cell r="B2254" t="str">
            <v>LIT_735_Z_NKONGSAMBA-Q8-CIMETIERE-IHS</v>
          </cell>
          <cell r="C2254" t="str">
            <v>LIT</v>
          </cell>
        </row>
        <row r="2255">
          <cell r="A2255" t="str">
            <v>LIT_686</v>
          </cell>
          <cell r="B2255" t="str">
            <v>LIT_686_Z_Bsadi-IPPB-Santa-Lucia</v>
          </cell>
          <cell r="C2255" t="str">
            <v>LIT</v>
          </cell>
        </row>
        <row r="2256">
          <cell r="A2256" t="str">
            <v>LIT_689</v>
          </cell>
          <cell r="B2256" t="str">
            <v>LIT_689_Z_FAYADOR-AKWA</v>
          </cell>
          <cell r="C2256" t="str">
            <v>LIT</v>
          </cell>
        </row>
        <row r="2257">
          <cell r="A2257" t="str">
            <v>SUD_077</v>
          </cell>
          <cell r="B2257" t="str">
            <v>SUD_077_Z_Kribi-Ebouyie</v>
          </cell>
          <cell r="C2257" t="str">
            <v>SUD</v>
          </cell>
        </row>
        <row r="2258">
          <cell r="A2258" t="str">
            <v>SUD_080</v>
          </cell>
          <cell r="B2258" t="str">
            <v>SUD_080_Z_Kribi-Hotel-Paradis-IHS</v>
          </cell>
          <cell r="C2258" t="str">
            <v>SUD</v>
          </cell>
        </row>
        <row r="2259">
          <cell r="A2259" t="str">
            <v>SUD_081</v>
          </cell>
          <cell r="B2259" t="str">
            <v>SUD_081_Z_Kribi-Ndjibo</v>
          </cell>
          <cell r="C2259" t="str">
            <v>SUD</v>
          </cell>
        </row>
        <row r="2260">
          <cell r="A2260" t="str">
            <v>SUD_082</v>
          </cell>
          <cell r="B2260" t="str">
            <v>SUD_082_Z_Ebolowa-Makalat-IHS</v>
          </cell>
          <cell r="C2260" t="str">
            <v>SUD</v>
          </cell>
        </row>
        <row r="2261">
          <cell r="A2261" t="str">
            <v>SUD_093</v>
          </cell>
          <cell r="B2261" t="str">
            <v>SUD_093_Z_Kribi-Bwambe-II</v>
          </cell>
          <cell r="C2261" t="str">
            <v>SUD</v>
          </cell>
        </row>
        <row r="2262">
          <cell r="A2262" t="str">
            <v>SUD_094</v>
          </cell>
          <cell r="B2262" t="str">
            <v>SUD_094_Z_Kribi-Gd-Batanga-II</v>
          </cell>
          <cell r="C2262" t="str">
            <v>SUD</v>
          </cell>
        </row>
        <row r="2263">
          <cell r="A2263" t="str">
            <v>SUD_095</v>
          </cell>
          <cell r="B2263" t="str">
            <v>SUD_095_Z_KRIBI-MAKAO</v>
          </cell>
          <cell r="C2263" t="str">
            <v>SUD</v>
          </cell>
        </row>
        <row r="2264">
          <cell r="A2264" t="str">
            <v>SUD_096</v>
          </cell>
          <cell r="B2264" t="str">
            <v>SUD_096_Z_KRIBI-NDOMBE-II</v>
          </cell>
          <cell r="C2264" t="str">
            <v>SUD</v>
          </cell>
        </row>
        <row r="2265">
          <cell r="A2265" t="str">
            <v>SUD_097</v>
          </cell>
          <cell r="B2265" t="str">
            <v>SUD_097_Z_Ebolowa-SIM</v>
          </cell>
          <cell r="C2265" t="str">
            <v>SUD</v>
          </cell>
        </row>
        <row r="2266">
          <cell r="A2266" t="str">
            <v>SUD_100</v>
          </cell>
          <cell r="B2266" t="str">
            <v>SUD_100_Z_Ebolowa-Elat-II</v>
          </cell>
          <cell r="C2266" t="str">
            <v>SUD</v>
          </cell>
        </row>
        <row r="2267">
          <cell r="A2267" t="str">
            <v>SUD_103</v>
          </cell>
          <cell r="B2267" t="str">
            <v>SUD_103_Z_Sangmelima-Stade</v>
          </cell>
          <cell r="C2267" t="str">
            <v>SUD</v>
          </cell>
        </row>
        <row r="2268">
          <cell r="A2268" t="str">
            <v>LIT_690</v>
          </cell>
          <cell r="B2268" t="str">
            <v>LIT_690_Z_Bodjongo</v>
          </cell>
          <cell r="C2268" t="str">
            <v>LIT</v>
          </cell>
        </row>
        <row r="2269">
          <cell r="A2269" t="str">
            <v>CTR_110</v>
          </cell>
          <cell r="B2269" t="str">
            <v>CTR_110_Z_H-Central</v>
          </cell>
          <cell r="C2269" t="str">
            <v>CTR</v>
          </cell>
        </row>
        <row r="2270">
          <cell r="A2270" t="str">
            <v>NRD_145</v>
          </cell>
          <cell r="B2270" t="str">
            <v>Garoua-Lainde-II</v>
          </cell>
          <cell r="C2270" t="str">
            <v>NRD</v>
          </cell>
        </row>
        <row r="2271">
          <cell r="A2271" t="str">
            <v>CTR_673</v>
          </cell>
          <cell r="B2271" t="str">
            <v>Yop-IHS</v>
          </cell>
          <cell r="C2271" t="str">
            <v>CTR</v>
          </cell>
        </row>
        <row r="2272">
          <cell r="A2272" t="str">
            <v>SUD_078</v>
          </cell>
          <cell r="B2272" t="str">
            <v>Mengbwa-Camtel</v>
          </cell>
          <cell r="C2272" t="str">
            <v>SUD</v>
          </cell>
        </row>
        <row r="2273">
          <cell r="A2273" t="str">
            <v>OST_275</v>
          </cell>
          <cell r="B2273" t="str">
            <v>Malanden</v>
          </cell>
          <cell r="C2273" t="str">
            <v>OST</v>
          </cell>
        </row>
        <row r="2274">
          <cell r="A2274" t="str">
            <v>CTR_244</v>
          </cell>
          <cell r="B2274" t="str">
            <v>CTR_244_Z_Yde-M-Central</v>
          </cell>
          <cell r="C2274" t="str">
            <v>CTR</v>
          </cell>
        </row>
        <row r="2275">
          <cell r="A2275" t="str">
            <v>CTR_695</v>
          </cell>
          <cell r="B2275" t="str">
            <v>Nkometou-Edouma-IHS</v>
          </cell>
          <cell r="C2275" t="str">
            <v>CTR</v>
          </cell>
        </row>
        <row r="2276">
          <cell r="A2276" t="str">
            <v>CTR_375</v>
          </cell>
          <cell r="B2276" t="str">
            <v>CTR_375_Z_Camp-SIC-Tsinga</v>
          </cell>
          <cell r="C2276" t="str">
            <v>CTR</v>
          </cell>
        </row>
        <row r="2277">
          <cell r="A2277" t="str">
            <v>ADM_111</v>
          </cell>
          <cell r="B2277" t="str">
            <v>Deone-IHS</v>
          </cell>
          <cell r="C2277" t="str">
            <v>ADM</v>
          </cell>
        </row>
        <row r="2278">
          <cell r="A2278" t="str">
            <v>ADM_127</v>
          </cell>
          <cell r="B2278" t="str">
            <v>Ngd-University-II-IHS</v>
          </cell>
          <cell r="C2278" t="str">
            <v>ADM</v>
          </cell>
        </row>
        <row r="2279">
          <cell r="A2279" t="str">
            <v>ADM_128</v>
          </cell>
          <cell r="B2279" t="str">
            <v>Dogba-Ngd-IHS</v>
          </cell>
          <cell r="C2279" t="str">
            <v>ADM</v>
          </cell>
        </row>
        <row r="2280">
          <cell r="A2280" t="str">
            <v>SUD_028</v>
          </cell>
          <cell r="B2280" t="str">
            <v>Ndom</v>
          </cell>
          <cell r="C2280" t="str">
            <v>SUD</v>
          </cell>
        </row>
        <row r="2281">
          <cell r="A2281" t="str">
            <v>EXN_230</v>
          </cell>
          <cell r="B2281" t="str">
            <v>Tekele</v>
          </cell>
          <cell r="C2281" t="str">
            <v>EXN</v>
          </cell>
        </row>
        <row r="2282">
          <cell r="A2282" t="str">
            <v>CTR_699</v>
          </cell>
          <cell r="B2282" t="str">
            <v>Batchenga-Nachtigal-IHS</v>
          </cell>
          <cell r="C2282" t="str">
            <v>CTR</v>
          </cell>
        </row>
        <row r="2283">
          <cell r="A2283" t="str">
            <v>SUD_041</v>
          </cell>
          <cell r="B2283" t="str">
            <v>Ebolowa-Agence-New</v>
          </cell>
          <cell r="C2283" t="str">
            <v>SUD</v>
          </cell>
        </row>
        <row r="2284">
          <cell r="A2284" t="str">
            <v>OST_297</v>
          </cell>
          <cell r="B2284" t="str">
            <v>Mbouda-Marche-Ignames</v>
          </cell>
          <cell r="C2284" t="str">
            <v>OST</v>
          </cell>
        </row>
        <row r="2285">
          <cell r="A2285" t="str">
            <v>CTR_389</v>
          </cell>
          <cell r="B2285" t="str">
            <v>CTR_389_Z_GSO</v>
          </cell>
          <cell r="C2285" t="str">
            <v>CTR</v>
          </cell>
        </row>
        <row r="2286">
          <cell r="A2286" t="str">
            <v>SUD_091</v>
          </cell>
          <cell r="B2286" t="str">
            <v>SS-Hotel-Lagon-Outdoor</v>
          </cell>
          <cell r="C2286" t="str">
            <v>SUD</v>
          </cell>
        </row>
        <row r="2287">
          <cell r="A2287" t="str">
            <v>LIT_695</v>
          </cell>
          <cell r="B2287" t="str">
            <v>LIT_695_Z_Mabanda-CIMAF</v>
          </cell>
          <cell r="C2287" t="str">
            <v>LIT</v>
          </cell>
        </row>
        <row r="2288">
          <cell r="A2288" t="str">
            <v>CTR_409</v>
          </cell>
          <cell r="B2288" t="str">
            <v>CTR_409_Z_BATA-Mokolo</v>
          </cell>
          <cell r="C2288" t="str">
            <v>CTR</v>
          </cell>
        </row>
        <row r="2289">
          <cell r="A2289" t="str">
            <v>LIT_741</v>
          </cell>
          <cell r="B2289" t="str">
            <v>LIT_741_Z_Sodiko-III-MTN</v>
          </cell>
          <cell r="C2289" t="str">
            <v>LIT</v>
          </cell>
        </row>
        <row r="2290">
          <cell r="A2290" t="str">
            <v>LIT_773</v>
          </cell>
          <cell r="B2290" t="str">
            <v>LIT_773_Z_Bodjongo-II</v>
          </cell>
          <cell r="C2290" t="str">
            <v>LIT</v>
          </cell>
        </row>
        <row r="2291">
          <cell r="A2291" t="str">
            <v>LIT_017</v>
          </cell>
          <cell r="B2291" t="str">
            <v>LIT_017_Z_Bberi-Chateau</v>
          </cell>
          <cell r="C2291" t="str">
            <v>LIT</v>
          </cell>
        </row>
        <row r="2292">
          <cell r="A2292" t="str">
            <v>OST_290</v>
          </cell>
          <cell r="B2292" t="str">
            <v>Batsaa</v>
          </cell>
          <cell r="C2292" t="str">
            <v>OST</v>
          </cell>
        </row>
        <row r="2293">
          <cell r="A2293" t="str">
            <v>CTR_414</v>
          </cell>
          <cell r="B2293" t="str">
            <v>CTR_414_Z_Cite-Verte</v>
          </cell>
          <cell r="C2293" t="str">
            <v>CTR</v>
          </cell>
        </row>
        <row r="2294">
          <cell r="A2294" t="str">
            <v>CTR_470</v>
          </cell>
          <cell r="B2294" t="str">
            <v>CTR_470_Z_Elobi-Mokolo-MTN-IHS</v>
          </cell>
          <cell r="C2294" t="str">
            <v>CTR</v>
          </cell>
        </row>
        <row r="2295">
          <cell r="A2295" t="str">
            <v>LIT_123</v>
          </cell>
          <cell r="B2295" t="str">
            <v>LIT_123_Z_Bodjongo-IHS</v>
          </cell>
          <cell r="C2295" t="str">
            <v>LIT</v>
          </cell>
        </row>
        <row r="2296">
          <cell r="A2296" t="str">
            <v>LIT_137</v>
          </cell>
          <cell r="B2296" t="str">
            <v>LIT_137_Z_Sodiko-Gare-Rtiere-IHS</v>
          </cell>
          <cell r="C2296" t="str">
            <v>LIT</v>
          </cell>
        </row>
        <row r="2297">
          <cell r="A2297" t="str">
            <v>LIT_364</v>
          </cell>
          <cell r="B2297" t="str">
            <v>LIT_364_Z_Bonamatoumbe-II</v>
          </cell>
          <cell r="C2297" t="str">
            <v>LIT</v>
          </cell>
        </row>
        <row r="2298">
          <cell r="A2298" t="str">
            <v>LIT_418</v>
          </cell>
          <cell r="B2298" t="str">
            <v>LIT_418_Z_Bberi-Sodiko-MTN</v>
          </cell>
          <cell r="C2298" t="str">
            <v>LIT</v>
          </cell>
        </row>
        <row r="2299">
          <cell r="A2299" t="str">
            <v>SUD_092</v>
          </cell>
          <cell r="B2299" t="str">
            <v>Port_Autonome_Kribi</v>
          </cell>
          <cell r="C2299" t="str">
            <v>SUD</v>
          </cell>
        </row>
        <row r="2300">
          <cell r="A2300" t="str">
            <v>LIT_477</v>
          </cell>
          <cell r="B2300" t="str">
            <v>LIT_477_Z_Bekoko-IHS</v>
          </cell>
          <cell r="C2300" t="str">
            <v>LIT</v>
          </cell>
        </row>
        <row r="2301">
          <cell r="A2301" t="str">
            <v>CTR_632</v>
          </cell>
          <cell r="B2301" t="str">
            <v>CTR_632_Z_Voirie-Municipale-IHS</v>
          </cell>
          <cell r="C2301" t="str">
            <v>CTR</v>
          </cell>
        </row>
        <row r="2302">
          <cell r="A2302" t="str">
            <v>CTR_637</v>
          </cell>
          <cell r="B2302" t="str">
            <v>CTR_637_Z_Crf-Mbankolo</v>
          </cell>
          <cell r="C2302" t="str">
            <v>CTR</v>
          </cell>
        </row>
        <row r="2303">
          <cell r="A2303" t="str">
            <v>CTR_661</v>
          </cell>
          <cell r="B2303" t="str">
            <v>CTR_661_Z_Nkoa-Ayos-IHS</v>
          </cell>
          <cell r="C2303" t="str">
            <v>CTR</v>
          </cell>
        </row>
        <row r="2304">
          <cell r="A2304" t="str">
            <v>CTR_721</v>
          </cell>
          <cell r="B2304" t="str">
            <v>CTR_721_Z_Etam-Bafia</v>
          </cell>
          <cell r="C2304" t="str">
            <v>CTR</v>
          </cell>
        </row>
        <row r="2305">
          <cell r="A2305" t="str">
            <v>ADM_133</v>
          </cell>
          <cell r="B2305" t="str">
            <v>Mberem-Ngop</v>
          </cell>
          <cell r="C2305" t="str">
            <v>ADM</v>
          </cell>
        </row>
        <row r="2306">
          <cell r="A2306" t="str">
            <v>CTR_728</v>
          </cell>
          <cell r="B2306" t="str">
            <v>CTR_728_Z_Mvog-Atangana-Mballa</v>
          </cell>
          <cell r="C2306" t="str">
            <v>CTR</v>
          </cell>
        </row>
        <row r="2307">
          <cell r="A2307" t="str">
            <v>CTR_821</v>
          </cell>
          <cell r="B2307" t="str">
            <v>CTR_821_Z_CBC-Radio-II</v>
          </cell>
          <cell r="C2307" t="str">
            <v>CTR</v>
          </cell>
        </row>
        <row r="2308">
          <cell r="A2308" t="str">
            <v>CTR_868</v>
          </cell>
          <cell r="B2308" t="str">
            <v>CTR_868_Z_Institute-Samba-New</v>
          </cell>
          <cell r="C2308" t="str">
            <v>CTR</v>
          </cell>
        </row>
        <row r="2309">
          <cell r="A2309" t="str">
            <v>CTR_680</v>
          </cell>
          <cell r="B2309" t="str">
            <v>CTR_680_Z_Mbankolo-Camtel-II</v>
          </cell>
          <cell r="C2309" t="str">
            <v>CTR</v>
          </cell>
        </row>
        <row r="2310">
          <cell r="A2310" t="str">
            <v>CTR_749</v>
          </cell>
          <cell r="B2310" t="str">
            <v>Essazok</v>
          </cell>
          <cell r="C2310" t="str">
            <v>CTR</v>
          </cell>
        </row>
        <row r="2311">
          <cell r="A2311" t="str">
            <v>ADM_130</v>
          </cell>
          <cell r="B2311" t="str">
            <v>Kontcha</v>
          </cell>
          <cell r="C2311" t="str">
            <v>ADM</v>
          </cell>
        </row>
        <row r="2312">
          <cell r="A2312" t="str">
            <v>OST_293</v>
          </cell>
          <cell r="B2312" t="str">
            <v>Mansouen</v>
          </cell>
          <cell r="C2312" t="str">
            <v>OST</v>
          </cell>
        </row>
        <row r="2313">
          <cell r="A2313" t="str">
            <v>NRD_131</v>
          </cell>
          <cell r="B2313" t="str">
            <v>Lagdo-Ville</v>
          </cell>
          <cell r="C2313" t="str">
            <v>NRD</v>
          </cell>
        </row>
        <row r="2314">
          <cell r="A2314" t="str">
            <v>ADM_136</v>
          </cell>
          <cell r="B2314" t="str">
            <v>Ngd-Bamyanga2-IHS</v>
          </cell>
          <cell r="C2314" t="str">
            <v>ADM</v>
          </cell>
        </row>
        <row r="2315">
          <cell r="A2315" t="str">
            <v>NRD_132</v>
          </cell>
          <cell r="B2315" t="str">
            <v>Ngong-Marche</v>
          </cell>
          <cell r="C2315" t="str">
            <v>NRD</v>
          </cell>
        </row>
        <row r="2316">
          <cell r="A2316" t="str">
            <v>EXN_191</v>
          </cell>
          <cell r="B2316" t="str">
            <v>Bogo-Marche</v>
          </cell>
          <cell r="C2316" t="str">
            <v>EXN</v>
          </cell>
        </row>
        <row r="2317">
          <cell r="A2317" t="str">
            <v>NRD_136</v>
          </cell>
          <cell r="B2317" t="str">
            <v>Pouss-II</v>
          </cell>
          <cell r="C2317" t="str">
            <v>NRD</v>
          </cell>
        </row>
        <row r="2318">
          <cell r="A2318" t="str">
            <v>EXN_249</v>
          </cell>
          <cell r="B2318" t="str">
            <v>Maroua-Tchadeo-III</v>
          </cell>
          <cell r="C2318" t="str">
            <v>EXN</v>
          </cell>
        </row>
        <row r="2319">
          <cell r="A2319" t="str">
            <v>ADM_137</v>
          </cell>
          <cell r="B2319" t="str">
            <v>Nganha-IHS</v>
          </cell>
          <cell r="C2319" t="str">
            <v>ADM</v>
          </cell>
        </row>
        <row r="2320">
          <cell r="A2320" t="str">
            <v>NRD_180</v>
          </cell>
          <cell r="B2320" t="str">
            <v>Tchollire-Centre</v>
          </cell>
          <cell r="C2320" t="str">
            <v>NRD</v>
          </cell>
        </row>
        <row r="2321">
          <cell r="A2321" t="str">
            <v>LIT_791</v>
          </cell>
          <cell r="B2321" t="str">
            <v>LIT_791_Z_Mabanda-New</v>
          </cell>
          <cell r="C2321" t="str">
            <v>LIT</v>
          </cell>
        </row>
        <row r="2322">
          <cell r="A2322" t="str">
            <v>LIT_756</v>
          </cell>
          <cell r="B2322" t="str">
            <v>LIT_756_Z_BTS-Mobile-Krystal-Palace</v>
          </cell>
          <cell r="C2322" t="str">
            <v>LIT</v>
          </cell>
        </row>
        <row r="2323">
          <cell r="A2323" t="str">
            <v>OST_316</v>
          </cell>
          <cell r="B2323" t="str">
            <v>DIDANGO-II</v>
          </cell>
          <cell r="C2323" t="str">
            <v>OST</v>
          </cell>
        </row>
        <row r="2324">
          <cell r="A2324" t="str">
            <v>LIT_767</v>
          </cell>
          <cell r="B2324" t="str">
            <v>PENJA-MARKET-MTN</v>
          </cell>
          <cell r="C2324" t="str">
            <v>LIT</v>
          </cell>
        </row>
        <row r="2325">
          <cell r="A2325" t="str">
            <v>CTR_935</v>
          </cell>
          <cell r="B2325" t="str">
            <v>CTR_935_Z_BATA-Mokolo-II-HIS</v>
          </cell>
          <cell r="C2325" t="str">
            <v>CTR</v>
          </cell>
        </row>
        <row r="2326">
          <cell r="A2326" t="str">
            <v>EXN_251</v>
          </cell>
          <cell r="B2326" t="str">
            <v>SS_Vreket</v>
          </cell>
          <cell r="C2326" t="str">
            <v>EXN</v>
          </cell>
        </row>
        <row r="2327">
          <cell r="A2327" t="str">
            <v>CTR_784</v>
          </cell>
          <cell r="B2327" t="str">
            <v>Akonolinga-Town-IHS</v>
          </cell>
          <cell r="C2327" t="str">
            <v>CTR</v>
          </cell>
        </row>
        <row r="2328">
          <cell r="A2328" t="str">
            <v>OST_313</v>
          </cell>
          <cell r="B2328" t="str">
            <v>Mbouda-CEBEC-MTN</v>
          </cell>
          <cell r="C2328" t="str">
            <v>OST</v>
          </cell>
        </row>
        <row r="2329">
          <cell r="A2329" t="str">
            <v>LIT_768</v>
          </cell>
          <cell r="B2329" t="str">
            <v>Loum-RoundAbout</v>
          </cell>
          <cell r="C2329" t="str">
            <v>LIT</v>
          </cell>
        </row>
        <row r="2330">
          <cell r="A2330" t="str">
            <v>SUO_185</v>
          </cell>
          <cell r="B2330" t="str">
            <v>Buea-Wokoko-IHS</v>
          </cell>
          <cell r="C2330" t="str">
            <v>SUO</v>
          </cell>
        </row>
        <row r="2331">
          <cell r="A2331" t="str">
            <v>ADM_149</v>
          </cell>
          <cell r="B2331" t="str">
            <v>Libong</v>
          </cell>
          <cell r="C2331" t="str">
            <v>ADM</v>
          </cell>
        </row>
        <row r="2332">
          <cell r="A2332" t="str">
            <v>SUO_187</v>
          </cell>
          <cell r="B2332" t="str">
            <v>Limbe-New-Town-IHS</v>
          </cell>
          <cell r="C2332" t="str">
            <v>SUO</v>
          </cell>
        </row>
        <row r="2333">
          <cell r="A2333" t="str">
            <v>LIT_643</v>
          </cell>
          <cell r="B2333" t="str">
            <v>LIT_643_Z_Bsadi-Lycee-CAMTEL</v>
          </cell>
          <cell r="C2333" t="str">
            <v>LIT</v>
          </cell>
        </row>
        <row r="2334">
          <cell r="A2334" t="str">
            <v>ADM_171</v>
          </cell>
          <cell r="B2334" t="str">
            <v>Meiganga-Universite</v>
          </cell>
          <cell r="C2334" t="str">
            <v>ADM</v>
          </cell>
        </row>
        <row r="2335">
          <cell r="A2335" t="str">
            <v>SUO_223</v>
          </cell>
          <cell r="B2335" t="str">
            <v>MOLYKO-CHIEF-STREET-MTN</v>
          </cell>
          <cell r="C2335" t="str">
            <v>SUO</v>
          </cell>
        </row>
        <row r="2336">
          <cell r="A2336" t="str">
            <v>SUO_222</v>
          </cell>
          <cell r="B2336" t="str">
            <v>Buea-Bakwere-Town-MTN</v>
          </cell>
          <cell r="C2336" t="str">
            <v>SUO</v>
          </cell>
        </row>
        <row r="2337">
          <cell r="A2337" t="str">
            <v>SUO_220</v>
          </cell>
          <cell r="B2337" t="str">
            <v>Mile16-Bolifamba-IHS</v>
          </cell>
          <cell r="C2337" t="str">
            <v>SUO</v>
          </cell>
        </row>
        <row r="2338">
          <cell r="A2338" t="str">
            <v>CTR_826</v>
          </cell>
          <cell r="B2338" t="str">
            <v>Ntui-Ecole-Publique</v>
          </cell>
          <cell r="C2338" t="str">
            <v>CTR</v>
          </cell>
        </row>
        <row r="2339">
          <cell r="A2339" t="str">
            <v>SUO_224</v>
          </cell>
          <cell r="B2339" t="str">
            <v>LIMBE-MOTOWOH-MTN</v>
          </cell>
          <cell r="C2339" t="str">
            <v>SUO</v>
          </cell>
        </row>
        <row r="2340">
          <cell r="A2340" t="str">
            <v>SUO_221</v>
          </cell>
          <cell r="B2340" t="str">
            <v>Bova-II-IHS</v>
          </cell>
          <cell r="C2340" t="str">
            <v>SUO</v>
          </cell>
        </row>
        <row r="2341">
          <cell r="A2341" t="str">
            <v>SUO_230</v>
          </cell>
          <cell r="B2341" t="str">
            <v>Kumba-Alaska-Street-IHS</v>
          </cell>
          <cell r="C2341" t="str">
            <v>SUO</v>
          </cell>
        </row>
        <row r="2342">
          <cell r="A2342" t="str">
            <v>SUO_231</v>
          </cell>
          <cell r="B2342" t="str">
            <v>Kumba-Bonakama2-IHS</v>
          </cell>
          <cell r="C2342" t="str">
            <v>SUO</v>
          </cell>
        </row>
        <row r="2343">
          <cell r="A2343" t="str">
            <v>SUO_202</v>
          </cell>
          <cell r="B2343" t="str">
            <v>Mountain-Hotel-IHS</v>
          </cell>
          <cell r="C2343" t="str">
            <v>SUO</v>
          </cell>
        </row>
        <row r="2344">
          <cell r="A2344" t="str">
            <v>SUO_225</v>
          </cell>
          <cell r="B2344" t="str">
            <v>MUTENGUENE BAGDAD-MTN</v>
          </cell>
          <cell r="C2344" t="str">
            <v>SUO</v>
          </cell>
        </row>
        <row r="2345">
          <cell r="A2345" t="str">
            <v>NRD_139</v>
          </cell>
          <cell r="B2345" t="str">
            <v>Garoua-Foulbere-II</v>
          </cell>
          <cell r="C2345" t="str">
            <v>NRD</v>
          </cell>
        </row>
        <row r="2346">
          <cell r="A2346" t="str">
            <v>ADM_178</v>
          </cell>
          <cell r="B2346" t="str">
            <v>Bon-Marche-IHS</v>
          </cell>
          <cell r="C2346" t="str">
            <v>ADM</v>
          </cell>
        </row>
        <row r="2347">
          <cell r="A2347" t="str">
            <v>OST_102</v>
          </cell>
          <cell r="B2347" t="str">
            <v>Foumban-Mambain-MTN</v>
          </cell>
          <cell r="C2347" t="str">
            <v>OST</v>
          </cell>
        </row>
        <row r="2348">
          <cell r="A2348" t="str">
            <v>ADM_174</v>
          </cell>
          <cell r="B2348" t="str">
            <v>Banyo-Sabongari-MTN</v>
          </cell>
          <cell r="C2348" t="str">
            <v>ADM</v>
          </cell>
        </row>
        <row r="2349">
          <cell r="A2349" t="str">
            <v>SUO_226</v>
          </cell>
          <cell r="B2349" t="str">
            <v>Buea-Camtel</v>
          </cell>
          <cell r="C2349" t="str">
            <v>SUO</v>
          </cell>
        </row>
        <row r="2350">
          <cell r="A2350" t="str">
            <v>EXN_246</v>
          </cell>
          <cell r="B2350" t="str">
            <v>Kousseri-Douane-MTN</v>
          </cell>
          <cell r="C2350" t="str">
            <v>EXN</v>
          </cell>
        </row>
        <row r="2351">
          <cell r="A2351" t="str">
            <v>CTR_690</v>
          </cell>
          <cell r="B2351" t="str">
            <v>Minisite-Tsinga</v>
          </cell>
          <cell r="C2351" t="str">
            <v>CTR</v>
          </cell>
        </row>
        <row r="2352">
          <cell r="A2352" t="str">
            <v>SUO_171</v>
          </cell>
          <cell r="B2352" t="str">
            <v>SONARA</v>
          </cell>
          <cell r="C2352" t="str">
            <v>SUO</v>
          </cell>
        </row>
        <row r="2353">
          <cell r="A2353" t="str">
            <v>ADM_162</v>
          </cell>
          <cell r="B2353" t="str">
            <v>Borongo</v>
          </cell>
          <cell r="C2353" t="str">
            <v>ADM</v>
          </cell>
        </row>
        <row r="2354">
          <cell r="A2354" t="str">
            <v>NRD_154</v>
          </cell>
          <cell r="B2354" t="str">
            <v>Ndiam-badji</v>
          </cell>
          <cell r="C2354" t="str">
            <v>NRD</v>
          </cell>
        </row>
        <row r="2355">
          <cell r="A2355" t="str">
            <v>CTR_882</v>
          </cell>
          <cell r="B2355" t="str">
            <v>Indoor-Orange-shop-PlaYce</v>
          </cell>
          <cell r="C2355" t="str">
            <v>CTR</v>
          </cell>
        </row>
        <row r="2356">
          <cell r="A2356" t="str">
            <v>LIT_670</v>
          </cell>
          <cell r="B2356" t="str">
            <v>LIT_670_Z_Moulanga</v>
          </cell>
          <cell r="C2356" t="str">
            <v>LIT</v>
          </cell>
        </row>
        <row r="2357">
          <cell r="A2357" t="str">
            <v>CTR_878</v>
          </cell>
          <cell r="B2357" t="str">
            <v>Indoor-BEAC</v>
          </cell>
          <cell r="C2357" t="str">
            <v>CTR</v>
          </cell>
        </row>
        <row r="2358">
          <cell r="A2358" t="str">
            <v>SUO_259</v>
          </cell>
          <cell r="B2358" t="str">
            <v>Buea-Salvation-Pharmacy-HIS</v>
          </cell>
          <cell r="C2358" t="str">
            <v>SUO</v>
          </cell>
        </row>
        <row r="2359">
          <cell r="A2359" t="str">
            <v>NRO_117</v>
          </cell>
          <cell r="B2359" t="str">
            <v>Bamenda-Mile4-IHS</v>
          </cell>
          <cell r="C2359" t="str">
            <v>NRO</v>
          </cell>
        </row>
        <row r="2360">
          <cell r="A2360" t="str">
            <v>NRD_153</v>
          </cell>
          <cell r="B2360" t="str">
            <v>Foubarka</v>
          </cell>
          <cell r="C2360" t="str">
            <v>NRD</v>
          </cell>
        </row>
        <row r="2361">
          <cell r="A2361" t="str">
            <v>SUO_260</v>
          </cell>
          <cell r="B2361" t="str">
            <v>Buea-Dirty-South-IHS</v>
          </cell>
          <cell r="C2361" t="str">
            <v>SUO</v>
          </cell>
        </row>
        <row r="2362">
          <cell r="A2362" t="str">
            <v>LIT_780</v>
          </cell>
          <cell r="B2362" t="str">
            <v>LIT_780_Z_BTS-Mobile-OKPLASTCAM</v>
          </cell>
          <cell r="C2362" t="str">
            <v>LIT</v>
          </cell>
        </row>
        <row r="2363">
          <cell r="A2363" t="str">
            <v>SUO_254</v>
          </cell>
          <cell r="B2363" t="str">
            <v>Bokova-IHS</v>
          </cell>
          <cell r="C2363" t="str">
            <v>SUO</v>
          </cell>
        </row>
        <row r="2364">
          <cell r="A2364" t="str">
            <v>NRD_172</v>
          </cell>
          <cell r="B2364" t="str">
            <v>Sakdje</v>
          </cell>
          <cell r="C2364" t="str">
            <v>NRD</v>
          </cell>
        </row>
        <row r="2365">
          <cell r="A2365" t="str">
            <v xml:space="preserve">SUO_292 </v>
          </cell>
          <cell r="B2365" t="str">
            <v>URH_BIR-Campo</v>
          </cell>
          <cell r="C2365" t="str">
            <v>SUO</v>
          </cell>
        </row>
        <row r="2366">
          <cell r="A2366" t="str">
            <v>SUO_274</v>
          </cell>
          <cell r="B2366" t="str">
            <v>URH_BIR-Man-O-War-Bay</v>
          </cell>
          <cell r="C2366" t="str">
            <v>SUO</v>
          </cell>
        </row>
        <row r="2367">
          <cell r="A2367" t="str">
            <v>LIT_794</v>
          </cell>
          <cell r="B2367" t="str">
            <v>URH_BAKWAT</v>
          </cell>
          <cell r="C2367" t="str">
            <v>LIT</v>
          </cell>
        </row>
        <row r="2368">
          <cell r="A2368" t="str">
            <v>LIT_819</v>
          </cell>
          <cell r="B2368" t="str">
            <v>URH_BAREMBENG</v>
          </cell>
          <cell r="C2368" t="str">
            <v>LIT</v>
          </cell>
        </row>
        <row r="2369">
          <cell r="A2369" t="str">
            <v>LIT_798</v>
          </cell>
          <cell r="B2369" t="str">
            <v>URH_BONJO</v>
          </cell>
          <cell r="C2369" t="str">
            <v>LIT</v>
          </cell>
        </row>
        <row r="2370">
          <cell r="A2370" t="str">
            <v>LIT_822</v>
          </cell>
          <cell r="B2370" t="str">
            <v>URH_MOUANDONG</v>
          </cell>
          <cell r="C2370" t="str">
            <v>LIT</v>
          </cell>
        </row>
        <row r="2371">
          <cell r="A2371" t="str">
            <v>LIT_795</v>
          </cell>
          <cell r="B2371" t="str">
            <v>URH_NJOUMBENG</v>
          </cell>
          <cell r="C2371" t="str">
            <v>LIT</v>
          </cell>
        </row>
        <row r="2372">
          <cell r="A2372" t="str">
            <v>EXN_315</v>
          </cell>
          <cell r="B2372" t="str">
            <v>URH_ADJIRI</v>
          </cell>
          <cell r="C2372" t="str">
            <v>EXN</v>
          </cell>
        </row>
        <row r="2373">
          <cell r="A2373" t="str">
            <v>EXN_280</v>
          </cell>
          <cell r="B2373" t="str">
            <v>URH_AFADE</v>
          </cell>
          <cell r="C2373" t="str">
            <v>EXN</v>
          </cell>
        </row>
        <row r="2374">
          <cell r="A2374" t="str">
            <v>EXN_262</v>
          </cell>
          <cell r="B2374" t="str">
            <v>URH_ASHIGASHIYA</v>
          </cell>
          <cell r="C2374" t="str">
            <v>EXN</v>
          </cell>
        </row>
        <row r="2375">
          <cell r="A2375" t="str">
            <v>NRD_171</v>
          </cell>
          <cell r="B2375" t="str">
            <v>Pitchoumba</v>
          </cell>
          <cell r="C2375" t="str">
            <v>NRD</v>
          </cell>
        </row>
        <row r="2376">
          <cell r="A2376" t="str">
            <v>NRO_125</v>
          </cell>
          <cell r="B2376" t="str">
            <v>BAMENDA-NCHUOBUH-IHS</v>
          </cell>
          <cell r="C2376" t="str">
            <v>NRO</v>
          </cell>
        </row>
        <row r="2377">
          <cell r="A2377" t="str">
            <v>NRD_135</v>
          </cell>
          <cell r="B2377" t="str">
            <v>Maga-Lycee</v>
          </cell>
          <cell r="C2377" t="str">
            <v>NRD</v>
          </cell>
        </row>
        <row r="2378">
          <cell r="A2378" t="str">
            <v>NRD_168</v>
          </cell>
          <cell r="B2378" t="str">
            <v>Reserve-Benoue</v>
          </cell>
          <cell r="C2378" t="str">
            <v>NRD</v>
          </cell>
        </row>
        <row r="2379">
          <cell r="A2379" t="str">
            <v>LIT_820</v>
          </cell>
          <cell r="B2379" t="str">
            <v>URH_MBANDA</v>
          </cell>
          <cell r="C2379" t="str">
            <v>LIT</v>
          </cell>
        </row>
        <row r="2380">
          <cell r="A2380" t="str">
            <v>LIT_821</v>
          </cell>
          <cell r="B2380" t="str">
            <v>URH_MBONGO</v>
          </cell>
          <cell r="C2380" t="str">
            <v>LIT</v>
          </cell>
        </row>
        <row r="2381">
          <cell r="A2381" t="str">
            <v>EXN_234</v>
          </cell>
          <cell r="B2381" t="str">
            <v>Maroua-Makabaye</v>
          </cell>
          <cell r="C2381" t="str">
            <v>EXN</v>
          </cell>
        </row>
        <row r="2382">
          <cell r="A2382" t="str">
            <v>EXN_320</v>
          </cell>
          <cell r="B2382" t="str">
            <v>URH_BERENG</v>
          </cell>
          <cell r="C2382" t="str">
            <v>EXN</v>
          </cell>
        </row>
        <row r="2383">
          <cell r="A2383" t="str">
            <v>ADM_190</v>
          </cell>
          <cell r="B2383" t="str">
            <v>URH_BETARECONGO</v>
          </cell>
          <cell r="C2383" t="str">
            <v>ADM</v>
          </cell>
        </row>
        <row r="2384">
          <cell r="A2384" t="str">
            <v>EXN_233</v>
          </cell>
          <cell r="B2384" t="str">
            <v>Maroua-Meskin</v>
          </cell>
          <cell r="C2384" t="str">
            <v>EXN</v>
          </cell>
        </row>
        <row r="2385">
          <cell r="A2385" t="str">
            <v>LIT_832</v>
          </cell>
          <cell r="B2385" t="str">
            <v>URH_MBONGO_V2_BIS</v>
          </cell>
          <cell r="C2385" t="str">
            <v>LIT</v>
          </cell>
        </row>
        <row r="2386">
          <cell r="A2386" t="str">
            <v>LIT_836</v>
          </cell>
          <cell r="B2386" t="str">
            <v>URH_MBONGOIRAD</v>
          </cell>
          <cell r="C2386" t="str">
            <v>LIT</v>
          </cell>
        </row>
        <row r="2387">
          <cell r="A2387" t="str">
            <v>EXN_339</v>
          </cell>
          <cell r="B2387" t="str">
            <v>URH_BLABLINE</v>
          </cell>
          <cell r="C2387" t="str">
            <v>EXN</v>
          </cell>
        </row>
        <row r="2388">
          <cell r="A2388" t="str">
            <v>EXN_290</v>
          </cell>
          <cell r="B2388" t="str">
            <v>URH_BLANGAPE</v>
          </cell>
          <cell r="C2388" t="str">
            <v>EXN</v>
          </cell>
        </row>
        <row r="2389">
          <cell r="A2389" t="str">
            <v>EXN_327</v>
          </cell>
          <cell r="B2389" t="str">
            <v>URH_BOBOYO</v>
          </cell>
          <cell r="C2389" t="str">
            <v>EXN</v>
          </cell>
        </row>
        <row r="2390">
          <cell r="A2390" t="str">
            <v>EXN_281</v>
          </cell>
          <cell r="B2390" t="str">
            <v>URH_BODO</v>
          </cell>
          <cell r="C2390" t="str">
            <v>EXN</v>
          </cell>
        </row>
        <row r="2391">
          <cell r="A2391" t="str">
            <v>NRO_119</v>
          </cell>
          <cell r="B2391" t="str">
            <v>Bamenda-Old-Town-IHS</v>
          </cell>
          <cell r="C2391" t="str">
            <v>NRO</v>
          </cell>
        </row>
        <row r="2392">
          <cell r="A2392" t="str">
            <v>LIT_831</v>
          </cell>
          <cell r="B2392" t="str">
            <v>URH_MBONGOV1</v>
          </cell>
          <cell r="C2392" t="str">
            <v>LIT</v>
          </cell>
        </row>
        <row r="2393">
          <cell r="A2393" t="str">
            <v>NRD_214</v>
          </cell>
          <cell r="B2393" t="str">
            <v>URH_BOSSOUM</v>
          </cell>
          <cell r="C2393" t="str">
            <v>NRD</v>
          </cell>
        </row>
        <row r="2394">
          <cell r="A2394" t="str">
            <v>EXN_229</v>
          </cell>
          <cell r="B2394" t="str">
            <v>Balda</v>
          </cell>
          <cell r="C2394" t="str">
            <v>EXN</v>
          </cell>
        </row>
        <row r="2395">
          <cell r="A2395" t="str">
            <v>NRD_175</v>
          </cell>
          <cell r="B2395" t="str">
            <v>Garoua-H-Plateau</v>
          </cell>
          <cell r="C2395" t="str">
            <v>NRD</v>
          </cell>
        </row>
        <row r="2396">
          <cell r="A2396" t="str">
            <v>ADM_164</v>
          </cell>
          <cell r="B2396" t="str">
            <v>Ngd-Bamyanga-Hossere-MTN</v>
          </cell>
          <cell r="C2396" t="str">
            <v>ADM</v>
          </cell>
        </row>
        <row r="2397">
          <cell r="A2397" t="str">
            <v>EXN_326</v>
          </cell>
          <cell r="B2397" t="str">
            <v>URH_DARSALAM</v>
          </cell>
          <cell r="C2397" t="str">
            <v>EXN</v>
          </cell>
        </row>
        <row r="2398">
          <cell r="A2398" t="str">
            <v>NRD_216</v>
          </cell>
          <cell r="B2398" t="str">
            <v>URH_DAWAN</v>
          </cell>
          <cell r="C2398" t="str">
            <v>NRD</v>
          </cell>
        </row>
        <row r="2399">
          <cell r="A2399" t="str">
            <v xml:space="preserve">ADM_205 </v>
          </cell>
          <cell r="B2399" t="str">
            <v>URH_DIEL</v>
          </cell>
          <cell r="C2399" t="str">
            <v>ADM</v>
          </cell>
        </row>
        <row r="2400">
          <cell r="A2400" t="str">
            <v>EST_158</v>
          </cell>
          <cell r="B2400" t="str">
            <v>URH_DINO&amp;FILS-Abong-Mbang</v>
          </cell>
          <cell r="C2400" t="str">
            <v>EST</v>
          </cell>
        </row>
        <row r="2401">
          <cell r="A2401" t="str">
            <v>EXN_223</v>
          </cell>
          <cell r="B2401" t="str">
            <v>URH_DOLEBADA</v>
          </cell>
          <cell r="C2401" t="str">
            <v>EXN</v>
          </cell>
        </row>
        <row r="2402">
          <cell r="A2402" t="str">
            <v>EXN_330</v>
          </cell>
          <cell r="B2402" t="str">
            <v>URH_DOLLAGO</v>
          </cell>
          <cell r="C2402" t="str">
            <v>EXN</v>
          </cell>
        </row>
        <row r="2403">
          <cell r="A2403" t="str">
            <v>NRD_188</v>
          </cell>
          <cell r="B2403" t="str">
            <v>Indoor-Agence-Garoua</v>
          </cell>
          <cell r="C2403" t="str">
            <v>NRD</v>
          </cell>
        </row>
        <row r="2404">
          <cell r="A2404" t="str">
            <v>EXN_335</v>
          </cell>
          <cell r="B2404" t="str">
            <v>URH_DOUMROU</v>
          </cell>
          <cell r="C2404" t="str">
            <v>EXN</v>
          </cell>
        </row>
        <row r="2405">
          <cell r="A2405" t="str">
            <v>EXN_226</v>
          </cell>
          <cell r="B2405" t="str">
            <v>Mazera-IHS</v>
          </cell>
          <cell r="C2405" t="str">
            <v>EXN</v>
          </cell>
        </row>
        <row r="2406">
          <cell r="A2406" t="str">
            <v>LIT_793</v>
          </cell>
          <cell r="B2406" t="str">
            <v>URH_FERMESUISSE</v>
          </cell>
          <cell r="C2406" t="str">
            <v>LIT</v>
          </cell>
        </row>
        <row r="2407">
          <cell r="A2407" t="str">
            <v>EXN_321</v>
          </cell>
          <cell r="B2407" t="str">
            <v>URH_GADAFAI</v>
          </cell>
          <cell r="C2407" t="str">
            <v>EXN</v>
          </cell>
        </row>
        <row r="2408">
          <cell r="A2408" t="str">
            <v>EXN_299</v>
          </cell>
          <cell r="B2408" t="str">
            <v>URH_GANCE</v>
          </cell>
          <cell r="C2408" t="str">
            <v>EXN</v>
          </cell>
        </row>
        <row r="2409">
          <cell r="A2409" t="str">
            <v>NRD_204</v>
          </cell>
          <cell r="B2409" t="str">
            <v>URH_GOINGOU</v>
          </cell>
          <cell r="C2409" t="str">
            <v>NRD</v>
          </cell>
        </row>
        <row r="2410">
          <cell r="A2410" t="str">
            <v>EXN_323</v>
          </cell>
          <cell r="B2410" t="str">
            <v>URH_GOLOMGUINI</v>
          </cell>
          <cell r="C2410" t="str">
            <v>EXN</v>
          </cell>
        </row>
        <row r="2411">
          <cell r="A2411" t="str">
            <v>EXN_324</v>
          </cell>
          <cell r="B2411" t="str">
            <v>URH_GOUNDAYE</v>
          </cell>
          <cell r="C2411" t="str">
            <v>EXN</v>
          </cell>
        </row>
        <row r="2412">
          <cell r="A2412" t="str">
            <v>EXN_314</v>
          </cell>
          <cell r="B2412" t="str">
            <v>URH_GOUZOUDOU</v>
          </cell>
          <cell r="C2412" t="str">
            <v>EXN</v>
          </cell>
        </row>
        <row r="2413">
          <cell r="A2413" t="str">
            <v>EXN_307</v>
          </cell>
          <cell r="B2413" t="str">
            <v>URH_GRELIE</v>
          </cell>
          <cell r="C2413" t="str">
            <v>EXN</v>
          </cell>
        </row>
        <row r="2414">
          <cell r="A2414" t="str">
            <v>NRD_218</v>
          </cell>
          <cell r="B2414" t="str">
            <v>URH_HABAGA</v>
          </cell>
          <cell r="C2414" t="str">
            <v>NRD</v>
          </cell>
        </row>
        <row r="2415">
          <cell r="A2415" t="str">
            <v>EXN_309</v>
          </cell>
          <cell r="B2415" t="str">
            <v>URH_HOPPO</v>
          </cell>
          <cell r="C2415" t="str">
            <v>EXN</v>
          </cell>
        </row>
        <row r="2416">
          <cell r="A2416" t="str">
            <v>EXN_322</v>
          </cell>
          <cell r="B2416" t="str">
            <v>URH_HORLONG</v>
          </cell>
          <cell r="C2416" t="str">
            <v>EXN</v>
          </cell>
        </row>
        <row r="2417">
          <cell r="A2417" t="str">
            <v xml:space="preserve">EXN_337 </v>
          </cell>
          <cell r="B2417" t="str">
            <v>URH_HOUPOU</v>
          </cell>
          <cell r="C2417" t="str">
            <v>EXN</v>
          </cell>
        </row>
        <row r="2418">
          <cell r="A2418" t="str">
            <v>EXN_311</v>
          </cell>
          <cell r="B2418" t="str">
            <v>URH_KABE</v>
          </cell>
          <cell r="C2418" t="str">
            <v>EXN</v>
          </cell>
        </row>
        <row r="2419">
          <cell r="A2419" t="str">
            <v>EXN_305</v>
          </cell>
          <cell r="B2419" t="str">
            <v>URH_KAFTAKA</v>
          </cell>
          <cell r="C2419" t="str">
            <v>EXN</v>
          </cell>
        </row>
        <row r="2420">
          <cell r="A2420" t="str">
            <v>EXN_300</v>
          </cell>
          <cell r="B2420" t="str">
            <v>URH_KARENA</v>
          </cell>
          <cell r="C2420" t="str">
            <v>EXN</v>
          </cell>
        </row>
        <row r="2421">
          <cell r="A2421" t="str">
            <v>EXN_244</v>
          </cell>
          <cell r="B2421" t="str">
            <v>Kosseoua</v>
          </cell>
          <cell r="C2421" t="str">
            <v>EXN</v>
          </cell>
        </row>
        <row r="2422">
          <cell r="A2422" t="str">
            <v>EXN_263</v>
          </cell>
          <cell r="B2422" t="str">
            <v>URH_KERAWA</v>
          </cell>
          <cell r="C2422" t="str">
            <v>EXN</v>
          </cell>
        </row>
        <row r="2423">
          <cell r="A2423" t="str">
            <v>NRD_192</v>
          </cell>
          <cell r="B2423" t="str">
            <v>URH_KERENG</v>
          </cell>
          <cell r="C2423" t="str">
            <v>NRD</v>
          </cell>
        </row>
        <row r="2424">
          <cell r="A2424" t="str">
            <v>SUD_149</v>
          </cell>
          <cell r="B2424" t="str">
            <v>URH_KILOMBOV6</v>
          </cell>
          <cell r="C2424" t="str">
            <v>SUD</v>
          </cell>
        </row>
        <row r="2425">
          <cell r="A2425" t="str">
            <v>EXN_286</v>
          </cell>
          <cell r="B2425" t="str">
            <v>URH_KOFIA</v>
          </cell>
          <cell r="C2425" t="str">
            <v>EXN</v>
          </cell>
        </row>
        <row r="2426">
          <cell r="A2426" t="str">
            <v>NRD_202</v>
          </cell>
          <cell r="B2426" t="str">
            <v>URH_BOUMEDJE</v>
          </cell>
          <cell r="C2426" t="str">
            <v>NRD</v>
          </cell>
        </row>
        <row r="2427">
          <cell r="A2427" t="str">
            <v>NRD_235</v>
          </cell>
          <cell r="B2427" t="str">
            <v>URH_DOUKA-GAINKAKO</v>
          </cell>
          <cell r="C2427" t="str">
            <v>NRD</v>
          </cell>
        </row>
        <row r="2428">
          <cell r="A2428" t="str">
            <v>HUA_181</v>
          </cell>
          <cell r="B2428" t="str">
            <v>URH_KOSSELNIALBI</v>
          </cell>
          <cell r="C2428" t="str">
            <v>NRD</v>
          </cell>
        </row>
        <row r="2429">
          <cell r="A2429" t="str">
            <v>ADM_206</v>
          </cell>
          <cell r="B2429" t="str">
            <v>URH_ALLAT</v>
          </cell>
          <cell r="C2429" t="str">
            <v>ADM</v>
          </cell>
        </row>
        <row r="2430">
          <cell r="A2430" t="str">
            <v>OST_327</v>
          </cell>
          <cell r="B2430" t="str">
            <v>URH_BAKONJI</v>
          </cell>
          <cell r="C2430" t="str">
            <v>OST</v>
          </cell>
        </row>
        <row r="2431">
          <cell r="A2431" t="str">
            <v>OST_333</v>
          </cell>
          <cell r="B2431" t="str">
            <v>URH_BALOUM2</v>
          </cell>
          <cell r="C2431" t="str">
            <v>OST</v>
          </cell>
        </row>
        <row r="2432">
          <cell r="A2432" t="str">
            <v xml:space="preserve">EXN_340 </v>
          </cell>
          <cell r="B2432" t="str">
            <v>URH_KOUTOULA</v>
          </cell>
          <cell r="C2432" t="str">
            <v>EXN</v>
          </cell>
        </row>
        <row r="2433">
          <cell r="A2433" t="str">
            <v>NRD_236</v>
          </cell>
          <cell r="B2433" t="str">
            <v>URH_KOUBADJE</v>
          </cell>
          <cell r="C2433" t="str">
            <v>NRD</v>
          </cell>
        </row>
        <row r="2434">
          <cell r="A2434" t="str">
            <v>NRD_200</v>
          </cell>
          <cell r="B2434" t="str">
            <v>URH_LAMOUDAM</v>
          </cell>
          <cell r="C2434" t="str">
            <v>NRD</v>
          </cell>
        </row>
        <row r="2435">
          <cell r="A2435" t="str">
            <v>NRD_205</v>
          </cell>
          <cell r="B2435" t="str">
            <v>URH_LIBE</v>
          </cell>
          <cell r="C2435" t="str">
            <v>NRD</v>
          </cell>
        </row>
        <row r="2436">
          <cell r="A2436" t="str">
            <v>EXN_295</v>
          </cell>
          <cell r="B2436" t="str">
            <v>URH_LIMANI</v>
          </cell>
          <cell r="C2436" t="str">
            <v>EXN</v>
          </cell>
        </row>
        <row r="2437">
          <cell r="A2437" t="str">
            <v>NRD_243</v>
          </cell>
          <cell r="B2437" t="str">
            <v>URH_LAMOUDAM2</v>
          </cell>
          <cell r="C2437" t="str">
            <v>NRD</v>
          </cell>
        </row>
        <row r="2438">
          <cell r="A2438" t="str">
            <v>NRD_209</v>
          </cell>
          <cell r="B2438" t="str">
            <v>URH_LOUGOUNDE-WELLARE</v>
          </cell>
          <cell r="C2438" t="str">
            <v>NRD</v>
          </cell>
        </row>
        <row r="2439">
          <cell r="A2439" t="str">
            <v>NRD_233</v>
          </cell>
          <cell r="B2439" t="str">
            <v>URH_LOUGUERRE</v>
          </cell>
          <cell r="C2439" t="str">
            <v>NRD</v>
          </cell>
        </row>
        <row r="2440">
          <cell r="A2440" t="str">
            <v>OST_324</v>
          </cell>
          <cell r="B2440" t="str">
            <v>URH_BAPI</v>
          </cell>
          <cell r="C2440" t="str">
            <v>OST</v>
          </cell>
        </row>
        <row r="2441">
          <cell r="A2441" t="str">
            <v>ADM_008</v>
          </cell>
          <cell r="B2441" t="str">
            <v>URH_MaanBaiboum</v>
          </cell>
          <cell r="C2441" t="str">
            <v>ADM</v>
          </cell>
        </row>
        <row r="2442">
          <cell r="A2442" t="str">
            <v>OST_326</v>
          </cell>
          <cell r="B2442" t="str">
            <v>URH_FOKAMEZO</v>
          </cell>
          <cell r="C2442" t="str">
            <v>OST</v>
          </cell>
        </row>
        <row r="2443">
          <cell r="A2443" t="str">
            <v>NRD_206</v>
          </cell>
          <cell r="B2443" t="str">
            <v>URH_MAFARE</v>
          </cell>
          <cell r="C2443" t="str">
            <v>NRD</v>
          </cell>
        </row>
        <row r="2444">
          <cell r="A2444" t="str">
            <v>CTR_914</v>
          </cell>
          <cell r="B2444" t="str">
            <v>URH_KELACHAPELLA</v>
          </cell>
          <cell r="C2444" t="str">
            <v>CTR</v>
          </cell>
        </row>
        <row r="2445">
          <cell r="A2445" t="str">
            <v>EXN_338</v>
          </cell>
          <cell r="B2445" t="str">
            <v>URH_MANAOUDJI</v>
          </cell>
          <cell r="C2445" t="str">
            <v>EXN</v>
          </cell>
        </row>
        <row r="2446">
          <cell r="A2446" t="str">
            <v>NRD_221</v>
          </cell>
          <cell r="B2446" t="str">
            <v>URH_LOUGOUNDE-WELLARE3</v>
          </cell>
          <cell r="C2446" t="str">
            <v>NRD</v>
          </cell>
        </row>
        <row r="2447">
          <cell r="A2447" t="str">
            <v>CTR_915</v>
          </cell>
          <cell r="B2447" t="str">
            <v>URH_KHOURY_NGORO</v>
          </cell>
          <cell r="C2447" t="str">
            <v>CTR</v>
          </cell>
        </row>
        <row r="2448">
          <cell r="A2448" t="str">
            <v>ADM_191</v>
          </cell>
          <cell r="B2448" t="str">
            <v>URH_KOL</v>
          </cell>
          <cell r="C2448" t="str">
            <v>ADM</v>
          </cell>
        </row>
        <row r="2449">
          <cell r="A2449" t="str">
            <v>NRD_237</v>
          </cell>
          <cell r="B2449" t="str">
            <v>URH_MARADI</v>
          </cell>
          <cell r="C2449" t="str">
            <v>NRD</v>
          </cell>
        </row>
        <row r="2450">
          <cell r="A2450" t="str">
            <v>CTR_457</v>
          </cell>
          <cell r="B2450" t="str">
            <v>Mbargue-Camrail</v>
          </cell>
          <cell r="C2450" t="str">
            <v>CTR</v>
          </cell>
        </row>
        <row r="2451">
          <cell r="A2451" t="str">
            <v>ADM_192</v>
          </cell>
          <cell r="B2451" t="str">
            <v>URH_MAYOLADE</v>
          </cell>
          <cell r="C2451" t="str">
            <v>ADM</v>
          </cell>
        </row>
        <row r="2452">
          <cell r="A2452" t="str">
            <v>NRD_215</v>
          </cell>
          <cell r="B2452" t="str">
            <v>URH_MAYOLEHOU</v>
          </cell>
          <cell r="C2452" t="str">
            <v>NRD</v>
          </cell>
        </row>
        <row r="2453">
          <cell r="A2453" t="str">
            <v>NRD_213</v>
          </cell>
          <cell r="B2453" t="str">
            <v>URH_MAYONDA</v>
          </cell>
          <cell r="C2453" t="str">
            <v>NRD</v>
          </cell>
        </row>
        <row r="2454">
          <cell r="A2454" t="str">
            <v>NRD_227</v>
          </cell>
          <cell r="B2454" t="str">
            <v>URH_MBAKANA</v>
          </cell>
          <cell r="C2454" t="str">
            <v>NRD</v>
          </cell>
        </row>
        <row r="2455">
          <cell r="A2455" t="str">
            <v>OST_319</v>
          </cell>
          <cell r="B2455" t="str">
            <v>URH_KOUFEN</v>
          </cell>
          <cell r="C2455" t="str">
            <v>OST</v>
          </cell>
        </row>
        <row r="2456">
          <cell r="A2456" t="str">
            <v>CTR_931</v>
          </cell>
          <cell r="B2456" t="str">
            <v>URH_MBANDJOCK_SOSUCAM1</v>
          </cell>
          <cell r="C2456" t="str">
            <v>CTR</v>
          </cell>
        </row>
        <row r="2457">
          <cell r="A2457" t="str">
            <v xml:space="preserve">OST_343 </v>
          </cell>
          <cell r="B2457" t="str">
            <v>URH_KOUHOUAT</v>
          </cell>
          <cell r="C2457" t="str">
            <v>OST</v>
          </cell>
        </row>
        <row r="2458">
          <cell r="A2458" t="str">
            <v>NRD_224</v>
          </cell>
          <cell r="B2458" t="str">
            <v>URH_MBITOM(AXENGAOUNDERE)</v>
          </cell>
          <cell r="C2458" t="str">
            <v>NRD</v>
          </cell>
        </row>
        <row r="2459">
          <cell r="A2459" t="str">
            <v>OST_328</v>
          </cell>
          <cell r="B2459" t="str">
            <v>URH_KOUROM</v>
          </cell>
          <cell r="C2459" t="str">
            <v>OST</v>
          </cell>
        </row>
        <row r="2460">
          <cell r="A2460" t="str">
            <v>OST_334</v>
          </cell>
          <cell r="B2460" t="str">
            <v>URH_MACHATOUM</v>
          </cell>
          <cell r="C2460" t="str">
            <v>OST</v>
          </cell>
        </row>
        <row r="2461">
          <cell r="A2461" t="str">
            <v>OST_335</v>
          </cell>
          <cell r="B2461" t="str">
            <v>URH_MALENTOUEN2</v>
          </cell>
          <cell r="C2461" t="str">
            <v>OST</v>
          </cell>
        </row>
        <row r="2462">
          <cell r="A2462" t="str">
            <v>OST_336</v>
          </cell>
          <cell r="B2462" t="str">
            <v>URH_MANKOUOMBI</v>
          </cell>
          <cell r="C2462" t="str">
            <v>OST</v>
          </cell>
        </row>
        <row r="2463">
          <cell r="A2463" t="str">
            <v>OST_337</v>
          </cell>
          <cell r="B2463" t="str">
            <v>URH_MAPOU</v>
          </cell>
          <cell r="C2463" t="str">
            <v>OST</v>
          </cell>
        </row>
        <row r="2464">
          <cell r="A2464" t="str">
            <v>NRO_113</v>
          </cell>
          <cell r="B2464" t="str">
            <v>Bamenda-Park-Pharmacy-MTN</v>
          </cell>
          <cell r="C2464" t="str">
            <v>NRO</v>
          </cell>
        </row>
        <row r="2465">
          <cell r="A2465" t="str">
            <v>ADM_193</v>
          </cell>
          <cell r="B2465" t="str">
            <v>URH_MBOR</v>
          </cell>
          <cell r="C2465" t="str">
            <v>ADM</v>
          </cell>
        </row>
        <row r="2466">
          <cell r="A2466" t="str">
            <v>SUD_150</v>
          </cell>
          <cell r="B2466" t="str">
            <v>URH_MEYOMESSI</v>
          </cell>
          <cell r="C2466" t="str">
            <v>SUD</v>
          </cell>
        </row>
        <row r="2467">
          <cell r="A2467" t="str">
            <v>EXN_283</v>
          </cell>
          <cell r="B2467" t="str">
            <v>URH_MIDIVING</v>
          </cell>
          <cell r="C2467" t="str">
            <v>EXN</v>
          </cell>
        </row>
        <row r="2468">
          <cell r="A2468" t="str">
            <v>EXN_303</v>
          </cell>
          <cell r="B2468" t="str">
            <v>URH_BAGALAF</v>
          </cell>
          <cell r="C2468" t="str">
            <v>EXN</v>
          </cell>
        </row>
        <row r="2469">
          <cell r="A2469" t="str">
            <v>OST_338</v>
          </cell>
          <cell r="B2469" t="str">
            <v>URH_MENFOUNG</v>
          </cell>
          <cell r="C2469" t="str">
            <v>OST</v>
          </cell>
        </row>
        <row r="2470">
          <cell r="A2470" t="str">
            <v xml:space="preserve">EXN_334 </v>
          </cell>
          <cell r="B2470" t="str">
            <v>URH_BIR_Salack</v>
          </cell>
          <cell r="C2470" t="str">
            <v>EXN</v>
          </cell>
        </row>
        <row r="2471">
          <cell r="A2471" t="str">
            <v>EXN_302</v>
          </cell>
          <cell r="B2471" t="str">
            <v>URH_NDODEHE</v>
          </cell>
          <cell r="C2471" t="str">
            <v>EXN</v>
          </cell>
        </row>
        <row r="2472">
          <cell r="A2472" t="str">
            <v>OST_323</v>
          </cell>
          <cell r="B2472" t="str">
            <v>URH_MEUDJIEU</v>
          </cell>
          <cell r="C2472" t="str">
            <v>OST</v>
          </cell>
        </row>
        <row r="2473">
          <cell r="A2473" t="str">
            <v>OST_339</v>
          </cell>
          <cell r="B2473" t="str">
            <v>URH_NDOUPE</v>
          </cell>
          <cell r="C2473" t="str">
            <v>OST</v>
          </cell>
        </row>
        <row r="2474">
          <cell r="A2474" t="str">
            <v>EXN_301</v>
          </cell>
          <cell r="B2474" t="str">
            <v>URH_NGARKAWA</v>
          </cell>
          <cell r="C2474" t="str">
            <v>EXN</v>
          </cell>
        </row>
        <row r="2475">
          <cell r="A2475" t="str">
            <v xml:space="preserve">NRD_238 </v>
          </cell>
          <cell r="B2475" t="str">
            <v>URH_NGONG3</v>
          </cell>
          <cell r="C2475" t="str">
            <v>NRD</v>
          </cell>
        </row>
        <row r="2476">
          <cell r="A2476" t="str">
            <v>NRD_228</v>
          </cell>
          <cell r="B2476" t="str">
            <v>URH_NGONG-LAINDE</v>
          </cell>
          <cell r="C2476" t="str">
            <v>NRD</v>
          </cell>
        </row>
        <row r="2477">
          <cell r="A2477" t="str">
            <v>EXN_294</v>
          </cell>
          <cell r="B2477" t="str">
            <v>URH_NGUETCHEWE</v>
          </cell>
          <cell r="C2477" t="str">
            <v>EXN</v>
          </cell>
        </row>
        <row r="2478">
          <cell r="A2478" t="str">
            <v>SUD_154</v>
          </cell>
          <cell r="B2478" t="str">
            <v>URH_NIETE-HOPITAL</v>
          </cell>
          <cell r="C2478" t="str">
            <v>SUD</v>
          </cell>
        </row>
        <row r="2479">
          <cell r="A2479" t="str">
            <v>CTR_916</v>
          </cell>
          <cell r="B2479" t="str">
            <v>URH_NEBOLEN</v>
          </cell>
          <cell r="C2479" t="str">
            <v>CTR</v>
          </cell>
        </row>
        <row r="2480">
          <cell r="A2480" t="str">
            <v>SUD_155</v>
          </cell>
          <cell r="B2480" t="str">
            <v>URH_NIETE-V7</v>
          </cell>
          <cell r="C2480" t="str">
            <v>SUD</v>
          </cell>
        </row>
        <row r="2481">
          <cell r="A2481" t="str">
            <v>NRO_118</v>
          </cell>
          <cell r="B2481" t="str">
            <v>Bamenda-Sisia-Quater-IHS</v>
          </cell>
          <cell r="C2481" t="str">
            <v>NRO</v>
          </cell>
        </row>
        <row r="2482">
          <cell r="A2482" t="str">
            <v>OST_331</v>
          </cell>
          <cell r="B2482" t="str">
            <v>URH_NJIPOUOCHE-FOYET</v>
          </cell>
          <cell r="C2482" t="str">
            <v>OST</v>
          </cell>
        </row>
        <row r="2483">
          <cell r="A2483" t="str">
            <v>CTR_924</v>
          </cell>
          <cell r="B2483" t="str">
            <v>URH_NKOLBOGOI</v>
          </cell>
          <cell r="C2483" t="str">
            <v>CTR</v>
          </cell>
        </row>
        <row r="2484">
          <cell r="A2484" t="str">
            <v>CTR_925</v>
          </cell>
          <cell r="B2484" t="str">
            <v>URH_NKOTENG_SOSUCAM1</v>
          </cell>
          <cell r="C2484" t="str">
            <v>CTR</v>
          </cell>
        </row>
        <row r="2485">
          <cell r="A2485" t="str">
            <v>CTR_928</v>
          </cell>
          <cell r="B2485" t="str">
            <v>URH_NKOTENG_SOSUCAM4</v>
          </cell>
          <cell r="C2485" t="str">
            <v>CTR</v>
          </cell>
        </row>
        <row r="2486">
          <cell r="A2486" t="str">
            <v>OST_341</v>
          </cell>
          <cell r="B2486" t="str">
            <v>URH_NZALLA</v>
          </cell>
          <cell r="C2486" t="str">
            <v>OST</v>
          </cell>
        </row>
        <row r="2487">
          <cell r="A2487" t="str">
            <v>NRD_223</v>
          </cell>
          <cell r="B2487" t="str">
            <v>URH_OURO_GALDIMA</v>
          </cell>
          <cell r="C2487" t="str">
            <v>NRD</v>
          </cell>
        </row>
        <row r="2488">
          <cell r="A2488" t="str">
            <v xml:space="preserve">NRD_232 </v>
          </cell>
          <cell r="B2488" t="str">
            <v>URH_OUROGARGA</v>
          </cell>
          <cell r="C2488" t="str">
            <v>NRD</v>
          </cell>
        </row>
        <row r="2489">
          <cell r="A2489" t="str">
            <v>NRD_211</v>
          </cell>
          <cell r="B2489" t="str">
            <v>URH_OUROKESSOUM</v>
          </cell>
          <cell r="C2489" t="str">
            <v>NRD</v>
          </cell>
        </row>
        <row r="2490">
          <cell r="A2490" t="str">
            <v>NRD_217</v>
          </cell>
          <cell r="B2490" t="str">
            <v>URH_RENG</v>
          </cell>
          <cell r="C2490" t="str">
            <v>NRD</v>
          </cell>
        </row>
        <row r="2491">
          <cell r="A2491" t="str">
            <v>EXN_292</v>
          </cell>
          <cell r="B2491" t="str">
            <v>URH_ROUMSIKI2</v>
          </cell>
          <cell r="C2491" t="str">
            <v>EXN</v>
          </cell>
        </row>
        <row r="2492">
          <cell r="A2492" t="str">
            <v>HUA_178</v>
          </cell>
          <cell r="B2492" t="str">
            <v>URH_SANGANARE</v>
          </cell>
          <cell r="C2492" t="str">
            <v>NRD</v>
          </cell>
        </row>
        <row r="2493">
          <cell r="A2493" t="str">
            <v>ADM_128</v>
          </cell>
          <cell r="B2493" t="str">
            <v>URH_DABER-MBANG</v>
          </cell>
          <cell r="C2493" t="str">
            <v>ADM</v>
          </cell>
        </row>
        <row r="2494">
          <cell r="A2494" t="str">
            <v>SUD_142</v>
          </cell>
          <cell r="B2494" t="str">
            <v>URH_SUDCAM_HEVEA_V4</v>
          </cell>
          <cell r="C2494" t="str">
            <v>SUD</v>
          </cell>
        </row>
        <row r="2495">
          <cell r="A2495" t="str">
            <v>SUD_143</v>
          </cell>
          <cell r="B2495" t="str">
            <v>URH_SUDCAM_HEVEA_V8</v>
          </cell>
          <cell r="C2495" t="str">
            <v>SUD</v>
          </cell>
        </row>
        <row r="2496">
          <cell r="A2496" t="str">
            <v>SUD_144</v>
          </cell>
          <cell r="B2496" t="str">
            <v>URH_SUDCAM_HEVEA_V9</v>
          </cell>
          <cell r="C2496" t="str">
            <v>SUD</v>
          </cell>
        </row>
        <row r="2497">
          <cell r="A2497" t="str">
            <v>EXN_293</v>
          </cell>
          <cell r="B2497" t="str">
            <v>URH_EF53_MAROUA</v>
          </cell>
          <cell r="C2497" t="str">
            <v>EXN</v>
          </cell>
        </row>
        <row r="2498">
          <cell r="A2498" t="str">
            <v>ADM_194</v>
          </cell>
          <cell r="B2498" t="str">
            <v>URH_SASSAMBERSI</v>
          </cell>
          <cell r="C2498" t="str">
            <v>ADM</v>
          </cell>
        </row>
        <row r="2499">
          <cell r="A2499" t="str">
            <v>HUA_176</v>
          </cell>
          <cell r="B2499" t="str">
            <v>URH_TAPARE</v>
          </cell>
          <cell r="C2499" t="str">
            <v>ADM</v>
          </cell>
        </row>
        <row r="2500">
          <cell r="A2500" t="str">
            <v>EXN_285</v>
          </cell>
          <cell r="B2500" t="str">
            <v>URH_TCHAMAHE</v>
          </cell>
          <cell r="C2500" t="str">
            <v>EXN</v>
          </cell>
        </row>
        <row r="2501">
          <cell r="A2501" t="str">
            <v>HUA_177</v>
          </cell>
          <cell r="B2501" t="str">
            <v>URH_TONGO</v>
          </cell>
          <cell r="C2501" t="str">
            <v>ADM</v>
          </cell>
        </row>
        <row r="2502">
          <cell r="A2502" t="str">
            <v>EXN_175</v>
          </cell>
          <cell r="B2502" t="str">
            <v>URH_TOUKOUMAYA</v>
          </cell>
          <cell r="C2502" t="str">
            <v>EXN</v>
          </cell>
        </row>
        <row r="2503">
          <cell r="A2503" t="str">
            <v>EXN_284</v>
          </cell>
          <cell r="B2503" t="str">
            <v>URH_MOUSGOUM</v>
          </cell>
          <cell r="C2503" t="str">
            <v>EXN</v>
          </cell>
        </row>
        <row r="2504">
          <cell r="A2504" t="str">
            <v>ADM_204</v>
          </cell>
          <cell r="B2504" t="str">
            <v>URH_TAGBOUM</v>
          </cell>
          <cell r="C2504" t="str">
            <v>ADM</v>
          </cell>
        </row>
        <row r="2505">
          <cell r="A2505" t="str">
            <v>EXN_289</v>
          </cell>
          <cell r="B2505" t="str">
            <v>URH_WARBA</v>
          </cell>
          <cell r="C2505" t="str">
            <v>EXN</v>
          </cell>
        </row>
        <row r="2506">
          <cell r="A2506" t="str">
            <v>NRD_234</v>
          </cell>
          <cell r="B2506" t="str">
            <v>URH_WACK</v>
          </cell>
          <cell r="C2506" t="str">
            <v>NRD</v>
          </cell>
        </row>
        <row r="2507">
          <cell r="A2507" t="str">
            <v>ADM_195</v>
          </cell>
          <cell r="B2507" t="str">
            <v>URH_YANLI</v>
          </cell>
          <cell r="C2507" t="str">
            <v>ADM</v>
          </cell>
        </row>
        <row r="2508">
          <cell r="A2508" t="str">
            <v>EXN_308</v>
          </cell>
          <cell r="B2508" t="str">
            <v>URH_YEGOUA</v>
          </cell>
          <cell r="C2508" t="str">
            <v>EXN</v>
          </cell>
        </row>
        <row r="2509">
          <cell r="A2509" t="str">
            <v>NRD_207</v>
          </cell>
          <cell r="B2509" t="str">
            <v>URH_YOUKOUT</v>
          </cell>
          <cell r="C2509" t="str">
            <v>NRD</v>
          </cell>
        </row>
        <row r="2510">
          <cell r="A2510" t="str">
            <v>EXN_336</v>
          </cell>
          <cell r="B2510" t="str">
            <v>URH_ZAMAI</v>
          </cell>
          <cell r="C2510" t="str">
            <v>EXN</v>
          </cell>
        </row>
        <row r="2511">
          <cell r="A2511" t="str">
            <v>EXN_026</v>
          </cell>
          <cell r="B2511" t="str">
            <v>URH_ZEBE</v>
          </cell>
          <cell r="C2511" t="str">
            <v>EXN</v>
          </cell>
        </row>
        <row r="2512">
          <cell r="A2512" t="str">
            <v>EXN_288</v>
          </cell>
          <cell r="B2512" t="str">
            <v>URH_ZIMADO</v>
          </cell>
          <cell r="C2512" t="str">
            <v>EXN</v>
          </cell>
        </row>
        <row r="2513">
          <cell r="A2513" t="str">
            <v>CTR_912</v>
          </cell>
          <cell r="B2513" t="str">
            <v>URH_ZOATOUBSI</v>
          </cell>
          <cell r="C2513" t="str">
            <v>CTR</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CKDOWN"/>
      <sheetName val="ALL SITES DOWN"/>
      <sheetName val="Extract"/>
      <sheetName val="SMS"/>
      <sheetName val="CONCAT"/>
      <sheetName val="Rural_Sites"/>
      <sheetName val="NSB"/>
      <sheetName val="NEW_CAMUSAT"/>
      <sheetName val="SBC And PowerCO Info"/>
      <sheetName val="UP"/>
      <sheetName val="PMO"/>
      <sheetName val="Sheet2"/>
      <sheetName val="OCM RAN INCIDENT FOLOW-UP 09-0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1">
          <cell r="A1" t="str">
            <v>Code site</v>
          </cell>
          <cell r="B1" t="str">
            <v>Nom du Site</v>
          </cell>
          <cell r="C1" t="str">
            <v>Région</v>
          </cell>
          <cell r="D1" t="str">
            <v>Ville/localité</v>
          </cell>
          <cell r="E1" t="str">
            <v>Longitude</v>
          </cell>
          <cell r="F1" t="str">
            <v>Latitude</v>
          </cell>
          <cell r="G1" t="str">
            <v>Altitude</v>
          </cell>
          <cell r="H1" t="str">
            <v>Site Type</v>
          </cell>
          <cell r="I1" t="str">
            <v>Equipementiers</v>
          </cell>
          <cell r="J1" t="str">
            <v>FME</v>
          </cell>
          <cell r="K1" t="str">
            <v>FM Office</v>
          </cell>
          <cell r="L1" t="str">
            <v>SBC</v>
          </cell>
          <cell r="M1" t="str">
            <v>PowerCo</v>
          </cell>
          <cell r="N1" t="str">
            <v>Topologie</v>
          </cell>
        </row>
        <row r="2">
          <cell r="A2" t="str">
            <v>SUD_001</v>
          </cell>
          <cell r="B2" t="str">
            <v>SUD_001_Z_Bipaga</v>
          </cell>
          <cell r="C2" t="str">
            <v>SUD</v>
          </cell>
          <cell r="D2" t="str">
            <v>Bipaga</v>
          </cell>
          <cell r="E2">
            <v>9.9896388890000001</v>
          </cell>
          <cell r="F2">
            <v>3.1021472220000001</v>
          </cell>
          <cell r="G2">
            <v>68</v>
          </cell>
          <cell r="H2" t="str">
            <v>Macro</v>
          </cell>
          <cell r="I2" t="str">
            <v>ZTE</v>
          </cell>
          <cell r="J2" t="str">
            <v>Clautaire Pouguoé</v>
          </cell>
          <cell r="K2" t="str">
            <v>OCM_Kribi</v>
          </cell>
          <cell r="L2" t="str">
            <v>H-TELI</v>
          </cell>
          <cell r="M2" t="str">
            <v>IHS</v>
          </cell>
          <cell r="N2" t="str">
            <v>Grid-Gen</v>
          </cell>
        </row>
        <row r="3">
          <cell r="A3" t="str">
            <v>CTR_003</v>
          </cell>
          <cell r="B3" t="str">
            <v>Ebombe</v>
          </cell>
          <cell r="C3" t="str">
            <v>CTR</v>
          </cell>
          <cell r="D3" t="str">
            <v>Ebombe</v>
          </cell>
          <cell r="E3">
            <v>10.362890999999999</v>
          </cell>
          <cell r="F3">
            <v>3.8323209999999999</v>
          </cell>
          <cell r="G3">
            <v>264</v>
          </cell>
          <cell r="H3" t="str">
            <v>Macro</v>
          </cell>
          <cell r="I3" t="str">
            <v>NOKIA</v>
          </cell>
          <cell r="J3" t="str">
            <v>Freddy Fongang</v>
          </cell>
          <cell r="K3" t="str">
            <v>OCM_Edea</v>
          </cell>
          <cell r="L3" t="str">
            <v>H-TELI</v>
          </cell>
          <cell r="M3" t="str">
            <v>IHS</v>
          </cell>
          <cell r="N3" t="str">
            <v>Solar-Gen-Lithium</v>
          </cell>
        </row>
        <row r="4">
          <cell r="A4" t="str">
            <v>CTR_005</v>
          </cell>
          <cell r="B4" t="str">
            <v>Matomb</v>
          </cell>
          <cell r="C4" t="str">
            <v>CTR</v>
          </cell>
          <cell r="D4" t="str">
            <v>Matomb</v>
          </cell>
          <cell r="E4">
            <v>11.05430556</v>
          </cell>
          <cell r="F4">
            <v>3.8317555560000001</v>
          </cell>
          <cell r="G4">
            <v>813</v>
          </cell>
          <cell r="H4" t="str">
            <v>Macro</v>
          </cell>
          <cell r="I4" t="str">
            <v>NOKIA</v>
          </cell>
          <cell r="J4" t="str">
            <v>Etienne Saha</v>
          </cell>
          <cell r="K4" t="str">
            <v>OCM_Boumnyebel</v>
          </cell>
          <cell r="L4" t="str">
            <v>AFRO</v>
          </cell>
          <cell r="M4" t="str">
            <v>IHS</v>
          </cell>
          <cell r="N4" t="str">
            <v>Grid-Gen</v>
          </cell>
        </row>
        <row r="5">
          <cell r="A5" t="str">
            <v>LIT_012</v>
          </cell>
          <cell r="B5" t="str">
            <v>Sikoum</v>
          </cell>
          <cell r="C5" t="str">
            <v>LIT</v>
          </cell>
          <cell r="D5" t="str">
            <v>Sikoum</v>
          </cell>
          <cell r="E5">
            <v>10.00765335</v>
          </cell>
          <cell r="F5">
            <v>3.9482416499999999</v>
          </cell>
          <cell r="G5">
            <v>101</v>
          </cell>
          <cell r="H5" t="str">
            <v>Macro</v>
          </cell>
          <cell r="I5" t="str">
            <v>NOKIA</v>
          </cell>
          <cell r="J5" t="str">
            <v>Freddy Fongang</v>
          </cell>
          <cell r="K5" t="str">
            <v>OCM_Edea</v>
          </cell>
          <cell r="L5" t="str">
            <v>H-TELI</v>
          </cell>
          <cell r="M5" t="str">
            <v>IHS</v>
          </cell>
          <cell r="N5" t="str">
            <v>Solar-Gen-Lithium</v>
          </cell>
        </row>
        <row r="6">
          <cell r="A6" t="str">
            <v>CTR_013</v>
          </cell>
          <cell r="B6" t="str">
            <v>Sombo</v>
          </cell>
          <cell r="C6" t="str">
            <v>CTR</v>
          </cell>
          <cell r="D6" t="str">
            <v>Sombo</v>
          </cell>
          <cell r="E6">
            <v>10.702927539999999</v>
          </cell>
          <cell r="F6">
            <v>3.887011379</v>
          </cell>
          <cell r="G6">
            <v>269</v>
          </cell>
          <cell r="H6" t="str">
            <v>Macro</v>
          </cell>
          <cell r="I6" t="str">
            <v>NOKIA</v>
          </cell>
          <cell r="J6" t="str">
            <v>Freddy Fongang</v>
          </cell>
          <cell r="K6" t="str">
            <v>OCM_Edea</v>
          </cell>
          <cell r="L6" t="str">
            <v>H-TELI</v>
          </cell>
          <cell r="M6" t="str">
            <v>IHS</v>
          </cell>
          <cell r="N6" t="str">
            <v>Grid-Gen</v>
          </cell>
        </row>
        <row r="7">
          <cell r="A7" t="str">
            <v>SUO_004</v>
          </cell>
          <cell r="B7" t="str">
            <v>Tiko</v>
          </cell>
          <cell r="C7" t="str">
            <v>SUO</v>
          </cell>
          <cell r="D7" t="str">
            <v>Tiko</v>
          </cell>
          <cell r="E7">
            <v>9.3678305559999995</v>
          </cell>
          <cell r="F7">
            <v>4.0751999999999997</v>
          </cell>
          <cell r="G7">
            <v>21</v>
          </cell>
          <cell r="H7" t="str">
            <v>Macro</v>
          </cell>
          <cell r="I7" t="str">
            <v>NOKIA</v>
          </cell>
          <cell r="J7" t="str">
            <v>Emile TAMFU</v>
          </cell>
          <cell r="K7" t="str">
            <v>OCM_Limbe</v>
          </cell>
          <cell r="L7" t="str">
            <v>H-TELI</v>
          </cell>
          <cell r="M7" t="str">
            <v>IHS</v>
          </cell>
          <cell r="N7" t="str">
            <v>Grid-Gen</v>
          </cell>
        </row>
        <row r="8">
          <cell r="A8" t="str">
            <v>LIT_016</v>
          </cell>
          <cell r="B8" t="str">
            <v>Souza</v>
          </cell>
          <cell r="C8" t="str">
            <v>LIT</v>
          </cell>
          <cell r="D8" t="str">
            <v>Souza</v>
          </cell>
          <cell r="E8">
            <v>9.6216352399999998</v>
          </cell>
          <cell r="F8">
            <v>4.2236887369999998</v>
          </cell>
          <cell r="G8">
            <v>84</v>
          </cell>
          <cell r="H8" t="str">
            <v>Macro</v>
          </cell>
          <cell r="I8" t="str">
            <v>NOKIA</v>
          </cell>
          <cell r="J8" t="str">
            <v>Ewane Eric Pitié</v>
          </cell>
          <cell r="K8" t="str">
            <v>OCM_Moungo</v>
          </cell>
          <cell r="L8" t="str">
            <v>H-TELI</v>
          </cell>
          <cell r="M8"/>
          <cell r="N8"/>
        </row>
        <row r="9">
          <cell r="A9" t="str">
            <v>NRD_013</v>
          </cell>
          <cell r="B9" t="str">
            <v>Pitoa</v>
          </cell>
          <cell r="C9" t="str">
            <v>NRD</v>
          </cell>
          <cell r="D9" t="str">
            <v>Pitoa</v>
          </cell>
          <cell r="E9">
            <v>13.513810599999999</v>
          </cell>
          <cell r="F9">
            <v>9.4044946780000007</v>
          </cell>
          <cell r="G9">
            <v>200</v>
          </cell>
          <cell r="H9" t="str">
            <v>Macro</v>
          </cell>
          <cell r="I9" t="str">
            <v>NOKIA</v>
          </cell>
          <cell r="J9" t="str">
            <v>Djouohou Armel</v>
          </cell>
          <cell r="K9" t="str">
            <v>OCM_Garoua_1</v>
          </cell>
          <cell r="L9" t="str">
            <v>TIF NORD</v>
          </cell>
          <cell r="M9" t="str">
            <v>IHS</v>
          </cell>
          <cell r="N9" t="str">
            <v>Grid-Gen</v>
          </cell>
        </row>
        <row r="10">
          <cell r="A10" t="str">
            <v>OST_016</v>
          </cell>
          <cell r="B10" t="str">
            <v>Bfsam-Djeleng</v>
          </cell>
          <cell r="C10" t="str">
            <v>OST</v>
          </cell>
          <cell r="D10" t="str">
            <v>Bafoussam</v>
          </cell>
          <cell r="E10">
            <v>10.421021</v>
          </cell>
          <cell r="F10">
            <v>5.4820149999999996</v>
          </cell>
          <cell r="G10">
            <v>1438</v>
          </cell>
          <cell r="H10" t="str">
            <v>Macro</v>
          </cell>
          <cell r="I10" t="str">
            <v>NOKIA</v>
          </cell>
          <cell r="J10" t="str">
            <v>Ngah Denis Fokanyuy</v>
          </cell>
          <cell r="K10" t="str">
            <v>OCM_Bafoussam_1</v>
          </cell>
          <cell r="L10" t="str">
            <v>I-ENG</v>
          </cell>
          <cell r="M10" t="str">
            <v>IHS</v>
          </cell>
          <cell r="N10" t="str">
            <v>Grid-Gen</v>
          </cell>
        </row>
        <row r="11">
          <cell r="A11" t="str">
            <v>SUO_017</v>
          </cell>
          <cell r="B11" t="str">
            <v>Fontem</v>
          </cell>
          <cell r="C11" t="str">
            <v>SUO</v>
          </cell>
          <cell r="D11" t="str">
            <v>Fontem</v>
          </cell>
          <cell r="E11">
            <v>9.8782289520000006</v>
          </cell>
          <cell r="F11">
            <v>5.4910520270000003</v>
          </cell>
          <cell r="G11">
            <v>1097</v>
          </cell>
          <cell r="H11" t="str">
            <v>Macro</v>
          </cell>
          <cell r="I11" t="str">
            <v>NOKIA</v>
          </cell>
          <cell r="J11" t="str">
            <v>Ngah Denis Fokanyuy</v>
          </cell>
          <cell r="K11" t="str">
            <v>OCM_Bafoussam_1</v>
          </cell>
          <cell r="L11" t="str">
            <v>I-ENG</v>
          </cell>
          <cell r="M11" t="str">
            <v>IHS</v>
          </cell>
          <cell r="N11" t="str">
            <v>Grid-Gen</v>
          </cell>
        </row>
        <row r="12">
          <cell r="A12" t="str">
            <v>OST_024</v>
          </cell>
          <cell r="B12" t="str">
            <v>Bfsam-Bamendzi</v>
          </cell>
          <cell r="C12" t="str">
            <v>OST</v>
          </cell>
          <cell r="D12" t="str">
            <v>Bafoussam</v>
          </cell>
          <cell r="E12">
            <v>10.452849000000001</v>
          </cell>
          <cell r="F12">
            <v>5.4731620000000003</v>
          </cell>
          <cell r="G12">
            <v>1403</v>
          </cell>
          <cell r="H12" t="str">
            <v>Macro</v>
          </cell>
          <cell r="I12" t="str">
            <v>NOKIA</v>
          </cell>
          <cell r="J12" t="str">
            <v>Ngah Denis Fokanyuy</v>
          </cell>
          <cell r="K12" t="str">
            <v>OCM_Bafoussam_1</v>
          </cell>
          <cell r="L12" t="str">
            <v>I-ENG</v>
          </cell>
          <cell r="M12" t="str">
            <v>IHS</v>
          </cell>
          <cell r="N12" t="str">
            <v>Grid-Gen</v>
          </cell>
        </row>
        <row r="13">
          <cell r="A13" t="str">
            <v>LIT_037</v>
          </cell>
          <cell r="B13" t="str">
            <v>LIT_037_Z_Makepe</v>
          </cell>
          <cell r="C13" t="str">
            <v>LIT</v>
          </cell>
          <cell r="D13" t="str">
            <v>Douala</v>
          </cell>
          <cell r="E13">
            <v>9.7588211010000006</v>
          </cell>
          <cell r="F13">
            <v>4.077006226</v>
          </cell>
          <cell r="G13">
            <v>703</v>
          </cell>
          <cell r="H13" t="str">
            <v>Macro</v>
          </cell>
          <cell r="I13" t="str">
            <v>ZTE</v>
          </cell>
          <cell r="J13" t="str">
            <v>ETABA Fidèle</v>
          </cell>
          <cell r="K13" t="str">
            <v>OCM_Douala_1</v>
          </cell>
          <cell r="L13" t="str">
            <v>H-TELI</v>
          </cell>
          <cell r="M13" t="str">
            <v>IHS</v>
          </cell>
          <cell r="N13" t="str">
            <v>Grid-Gen</v>
          </cell>
        </row>
        <row r="14">
          <cell r="A14" t="str">
            <v>LIT_080</v>
          </cell>
          <cell r="B14" t="str">
            <v>LIT_080_Z_Mak-Missoke</v>
          </cell>
          <cell r="C14" t="str">
            <v>LIT</v>
          </cell>
          <cell r="D14" t="str">
            <v>Douala</v>
          </cell>
          <cell r="E14">
            <v>9.7397500000000008</v>
          </cell>
          <cell r="F14">
            <v>4.0665399999999998</v>
          </cell>
          <cell r="G14">
            <v>703</v>
          </cell>
          <cell r="H14" t="str">
            <v>Macro</v>
          </cell>
          <cell r="I14" t="str">
            <v>ZTE</v>
          </cell>
          <cell r="J14" t="str">
            <v>ETABA Fidèle</v>
          </cell>
          <cell r="K14" t="str">
            <v>OCM_Douala_1</v>
          </cell>
          <cell r="L14" t="str">
            <v>H-TELI</v>
          </cell>
          <cell r="M14" t="str">
            <v>IHS</v>
          </cell>
          <cell r="N14" t="str">
            <v>Grid-Gen</v>
          </cell>
        </row>
        <row r="15">
          <cell r="A15" t="str">
            <v>SUD_004</v>
          </cell>
          <cell r="B15" t="str">
            <v>Pama</v>
          </cell>
          <cell r="C15" t="str">
            <v>SUD</v>
          </cell>
          <cell r="D15" t="str">
            <v>Pama</v>
          </cell>
          <cell r="E15">
            <v>10.08266983</v>
          </cell>
          <cell r="F15">
            <v>3.3063985009999999</v>
          </cell>
          <cell r="G15">
            <v>54</v>
          </cell>
          <cell r="H15" t="str">
            <v>Macro</v>
          </cell>
          <cell r="I15" t="str">
            <v>NOKIA</v>
          </cell>
          <cell r="J15" t="str">
            <v>Clautaire Pouguoé</v>
          </cell>
          <cell r="K15" t="str">
            <v>OCM_Kribi</v>
          </cell>
          <cell r="L15" t="str">
            <v>H-TELI</v>
          </cell>
          <cell r="M15" t="str">
            <v>IHS</v>
          </cell>
          <cell r="N15" t="str">
            <v>Grid-Gen</v>
          </cell>
        </row>
        <row r="16">
          <cell r="A16" t="str">
            <v>OST_002</v>
          </cell>
          <cell r="B16" t="str">
            <v>Bfsam-Kamkouop</v>
          </cell>
          <cell r="C16" t="str">
            <v>OST</v>
          </cell>
          <cell r="D16" t="str">
            <v>Bafoussam</v>
          </cell>
          <cell r="E16">
            <v>10.398044000000001</v>
          </cell>
          <cell r="F16">
            <v>5.4957820000000002</v>
          </cell>
          <cell r="G16">
            <v>1354</v>
          </cell>
          <cell r="H16" t="str">
            <v>Macro</v>
          </cell>
          <cell r="I16" t="str">
            <v>NOKIA</v>
          </cell>
          <cell r="J16" t="str">
            <v>Ngah Denis Fokanyuy</v>
          </cell>
          <cell r="K16" t="str">
            <v>OCM_Bafoussam_1</v>
          </cell>
          <cell r="L16" t="str">
            <v>I-ENG</v>
          </cell>
          <cell r="M16" t="str">
            <v>IHS</v>
          </cell>
          <cell r="N16" t="str">
            <v>Grid-Gen</v>
          </cell>
        </row>
        <row r="17">
          <cell r="A17" t="str">
            <v>EXN_003</v>
          </cell>
          <cell r="B17" t="str">
            <v>Kousseri</v>
          </cell>
          <cell r="C17" t="str">
            <v>EXN</v>
          </cell>
          <cell r="D17" t="str">
            <v>Kousseri</v>
          </cell>
          <cell r="E17">
            <v>15.028568</v>
          </cell>
          <cell r="F17">
            <v>12.084027000000001</v>
          </cell>
          <cell r="G17">
            <v>297</v>
          </cell>
          <cell r="H17" t="str">
            <v>Macro</v>
          </cell>
          <cell r="I17" t="str">
            <v>NOKIA</v>
          </cell>
          <cell r="J17" t="str">
            <v>Yanoussa Ahmadou</v>
          </cell>
          <cell r="K17" t="str">
            <v>OCM_Kousseri</v>
          </cell>
          <cell r="L17" t="str">
            <v>TIF NORD</v>
          </cell>
          <cell r="M17" t="str">
            <v>IHS</v>
          </cell>
          <cell r="N17" t="str">
            <v>Grid-Gen</v>
          </cell>
        </row>
        <row r="18">
          <cell r="A18" t="str">
            <v>SUD_007</v>
          </cell>
          <cell r="B18" t="str">
            <v>SUD_007_Z_Ebolowa</v>
          </cell>
          <cell r="C18" t="str">
            <v>SUD</v>
          </cell>
          <cell r="D18" t="str">
            <v>Ebolowa</v>
          </cell>
          <cell r="E18">
            <v>11.141736999999999</v>
          </cell>
          <cell r="F18">
            <v>2.9250980000000002</v>
          </cell>
          <cell r="G18">
            <v>42</v>
          </cell>
          <cell r="H18" t="str">
            <v>Macro</v>
          </cell>
          <cell r="I18" t="str">
            <v>ZTE</v>
          </cell>
          <cell r="J18" t="str">
            <v>Kenmegne Fabrice</v>
          </cell>
          <cell r="K18" t="str">
            <v>OCM_Ebolowa</v>
          </cell>
          <cell r="L18" t="str">
            <v>AFRO</v>
          </cell>
          <cell r="M18"/>
          <cell r="N18"/>
        </row>
        <row r="19">
          <cell r="A19" t="str">
            <v>OST_019</v>
          </cell>
          <cell r="B19" t="str">
            <v>Bfsam-Tamdja</v>
          </cell>
          <cell r="C19" t="str">
            <v>OST</v>
          </cell>
          <cell r="D19" t="str">
            <v>Bafoussam</v>
          </cell>
          <cell r="E19">
            <v>10.418710000000001</v>
          </cell>
          <cell r="F19">
            <v>5.4675219999999998</v>
          </cell>
          <cell r="G19">
            <v>1491</v>
          </cell>
          <cell r="H19" t="str">
            <v>Macro</v>
          </cell>
          <cell r="I19" t="str">
            <v>NOKIA</v>
          </cell>
          <cell r="J19" t="str">
            <v>Ngah Denis Fokanyuy</v>
          </cell>
          <cell r="K19" t="str">
            <v>OCM_Bafoussam_1</v>
          </cell>
          <cell r="L19" t="str">
            <v>I-ENG</v>
          </cell>
          <cell r="M19" t="str">
            <v>CAMUSAT</v>
          </cell>
          <cell r="N19" t="str">
            <v>Good Grid + GE</v>
          </cell>
        </row>
        <row r="20">
          <cell r="A20" t="str">
            <v>OST_001</v>
          </cell>
          <cell r="B20" t="str">
            <v>Bfsam-Djemoun</v>
          </cell>
          <cell r="C20" t="str">
            <v>OST</v>
          </cell>
          <cell r="D20" t="str">
            <v>Bafoussam</v>
          </cell>
          <cell r="E20">
            <v>10.423289</v>
          </cell>
          <cell r="F20">
            <v>5.4798150000000003</v>
          </cell>
          <cell r="G20">
            <v>1395</v>
          </cell>
          <cell r="H20" t="str">
            <v>Macro</v>
          </cell>
          <cell r="I20" t="str">
            <v>NOKIA</v>
          </cell>
          <cell r="J20" t="str">
            <v>Ngah Denis Fokanyuy</v>
          </cell>
          <cell r="K20" t="str">
            <v>OCM_Bafoussam_1</v>
          </cell>
          <cell r="L20" t="str">
            <v>I-ENG</v>
          </cell>
          <cell r="M20"/>
          <cell r="N20"/>
        </row>
        <row r="21">
          <cell r="A21" t="str">
            <v>CTR_021</v>
          </cell>
          <cell r="B21" t="str">
            <v>CTR_021_Z_Mbalmayo</v>
          </cell>
          <cell r="C21" t="str">
            <v>CTR</v>
          </cell>
          <cell r="D21" t="str">
            <v>Mbalmayo</v>
          </cell>
          <cell r="E21">
            <v>11.50075</v>
          </cell>
          <cell r="F21">
            <v>3.514281</v>
          </cell>
          <cell r="G21">
            <v>649</v>
          </cell>
          <cell r="H21" t="str">
            <v>Macro</v>
          </cell>
          <cell r="I21" t="str">
            <v>ZTE</v>
          </cell>
          <cell r="J21" t="str">
            <v>Mougang Rodrigue</v>
          </cell>
          <cell r="K21" t="str">
            <v>OCM_Mbalmayo</v>
          </cell>
          <cell r="L21" t="str">
            <v>AFRO</v>
          </cell>
          <cell r="M21"/>
          <cell r="N21"/>
        </row>
        <row r="22">
          <cell r="A22" t="str">
            <v>SUD_011</v>
          </cell>
          <cell r="B22" t="str">
            <v>Niete-DG</v>
          </cell>
          <cell r="C22" t="str">
            <v>SUD</v>
          </cell>
          <cell r="D22" t="str">
            <v>Niete</v>
          </cell>
          <cell r="E22">
            <v>10.06513889</v>
          </cell>
          <cell r="F22">
            <v>2.7181805560000001</v>
          </cell>
          <cell r="G22">
            <v>40</v>
          </cell>
          <cell r="H22" t="str">
            <v>Macro</v>
          </cell>
          <cell r="I22" t="str">
            <v>NOKIA</v>
          </cell>
          <cell r="J22" t="str">
            <v>Clautaire Pouguoé</v>
          </cell>
          <cell r="K22" t="str">
            <v>OCM_Kribi</v>
          </cell>
          <cell r="L22" t="str">
            <v>H-TELI</v>
          </cell>
          <cell r="M22" t="str">
            <v>IHS</v>
          </cell>
          <cell r="N22" t="str">
            <v>Grid-Gen</v>
          </cell>
        </row>
        <row r="23">
          <cell r="A23" t="str">
            <v>ADM_002</v>
          </cell>
          <cell r="B23" t="str">
            <v>Ngd-La-Gare</v>
          </cell>
          <cell r="C23" t="str">
            <v>ADM</v>
          </cell>
          <cell r="D23" t="str">
            <v>Ngaoundere</v>
          </cell>
          <cell r="E23">
            <v>13.589308689999999</v>
          </cell>
          <cell r="F23">
            <v>7.3386088960000002</v>
          </cell>
          <cell r="G23">
            <v>1094</v>
          </cell>
          <cell r="H23" t="str">
            <v>Macro</v>
          </cell>
          <cell r="I23" t="str">
            <v>NOKIA</v>
          </cell>
          <cell r="J23" t="str">
            <v>Herve Pouomo</v>
          </cell>
          <cell r="K23" t="str">
            <v>OCM_Ngaoundere_1</v>
          </cell>
          <cell r="L23" t="str">
            <v>TIF NORD</v>
          </cell>
          <cell r="M23"/>
          <cell r="N23"/>
        </row>
        <row r="24">
          <cell r="A24" t="str">
            <v>LIT_117</v>
          </cell>
          <cell r="B24" t="str">
            <v>Ndogkeng</v>
          </cell>
          <cell r="C24" t="str">
            <v>LIT</v>
          </cell>
          <cell r="D24" t="str">
            <v>Ndogkeng</v>
          </cell>
          <cell r="E24">
            <v>9.8414722220000002</v>
          </cell>
          <cell r="F24">
            <v>4.1600999999999999</v>
          </cell>
          <cell r="G24">
            <v>71</v>
          </cell>
          <cell r="H24" t="str">
            <v>Macro</v>
          </cell>
          <cell r="I24" t="str">
            <v>NOKIA</v>
          </cell>
          <cell r="J24" t="str">
            <v>ETABA Fidèle</v>
          </cell>
          <cell r="K24" t="str">
            <v>OCM_Douala_1</v>
          </cell>
          <cell r="L24" t="str">
            <v>H-TELI</v>
          </cell>
          <cell r="M24" t="str">
            <v>IHS</v>
          </cell>
          <cell r="N24" t="str">
            <v>Grid-Gen</v>
          </cell>
        </row>
        <row r="25">
          <cell r="A25" t="str">
            <v>SUD_006</v>
          </cell>
          <cell r="B25" t="str">
            <v>SUD_006_Z_Kribi-Ocean</v>
          </cell>
          <cell r="C25" t="str">
            <v>SUD</v>
          </cell>
          <cell r="D25" t="str">
            <v>Kribi</v>
          </cell>
          <cell r="E25">
            <v>9.9046640000000004</v>
          </cell>
          <cell r="F25">
            <v>2.932887</v>
          </cell>
          <cell r="G25">
            <v>10</v>
          </cell>
          <cell r="H25" t="str">
            <v>Macro</v>
          </cell>
          <cell r="I25" t="str">
            <v>ZTE</v>
          </cell>
          <cell r="J25" t="str">
            <v>Clautaire Pouguoé</v>
          </cell>
          <cell r="K25" t="str">
            <v>OCM_Kribi</v>
          </cell>
          <cell r="L25" t="str">
            <v>H-TELI</v>
          </cell>
          <cell r="M25" t="str">
            <v>IHS</v>
          </cell>
          <cell r="N25" t="str">
            <v>Grid-Gen</v>
          </cell>
        </row>
        <row r="26">
          <cell r="A26" t="str">
            <v>NRO_005</v>
          </cell>
          <cell r="B26" t="str">
            <v>Nkambe</v>
          </cell>
          <cell r="C26" t="str">
            <v>NRO</v>
          </cell>
          <cell r="D26" t="str">
            <v>Nkambe</v>
          </cell>
          <cell r="E26">
            <v>10.703271000000001</v>
          </cell>
          <cell r="F26">
            <v>6.5839670000000003</v>
          </cell>
          <cell r="G26">
            <v>1749</v>
          </cell>
          <cell r="H26" t="str">
            <v>Macro</v>
          </cell>
          <cell r="I26" t="str">
            <v>NOKIA</v>
          </cell>
          <cell r="J26" t="str">
            <v>ABONGTEOH SOFOR Derick</v>
          </cell>
          <cell r="K26" t="str">
            <v>OCM_Bamenda_1</v>
          </cell>
          <cell r="L26" t="str">
            <v>I-ENG</v>
          </cell>
          <cell r="M26" t="str">
            <v>CAMUSAT</v>
          </cell>
          <cell r="N26" t="str">
            <v>Medium Grid + GE</v>
          </cell>
        </row>
        <row r="27">
          <cell r="A27" t="str">
            <v>NRO_007</v>
          </cell>
          <cell r="B27" t="str">
            <v>Wum</v>
          </cell>
          <cell r="C27" t="str">
            <v>NRO</v>
          </cell>
          <cell r="D27" t="str">
            <v>Wum</v>
          </cell>
          <cell r="E27">
            <v>10.084042999999999</v>
          </cell>
          <cell r="F27">
            <v>6.3950069999999997</v>
          </cell>
          <cell r="G27">
            <v>1135</v>
          </cell>
          <cell r="H27" t="str">
            <v>Macro</v>
          </cell>
          <cell r="I27" t="str">
            <v>NOKIA</v>
          </cell>
          <cell r="J27" t="str">
            <v>ABONGTEOH SOFOR Derick</v>
          </cell>
          <cell r="K27" t="str">
            <v>OCM_Bamenda_1</v>
          </cell>
          <cell r="L27" t="str">
            <v>I-ENG</v>
          </cell>
          <cell r="M27" t="str">
            <v>IHS</v>
          </cell>
          <cell r="N27" t="str">
            <v>Grid-Gen</v>
          </cell>
        </row>
        <row r="28">
          <cell r="A28" t="str">
            <v>CTR_015</v>
          </cell>
          <cell r="B28" t="str">
            <v>Labogenie</v>
          </cell>
          <cell r="C28" t="str">
            <v>CTR</v>
          </cell>
          <cell r="D28" t="str">
            <v>Yaounde</v>
          </cell>
          <cell r="E28">
            <v>11.541307</v>
          </cell>
          <cell r="F28">
            <v>3.8438829999999999</v>
          </cell>
          <cell r="G28">
            <v>765</v>
          </cell>
          <cell r="H28" t="str">
            <v>Macro</v>
          </cell>
          <cell r="I28" t="str">
            <v>NOKIA</v>
          </cell>
          <cell r="J28" t="str">
            <v>Eloundou Bertrand</v>
          </cell>
          <cell r="K28" t="str">
            <v>OCM_Yaounde_1</v>
          </cell>
          <cell r="L28" t="str">
            <v>AFRO</v>
          </cell>
          <cell r="M28" t="str">
            <v>IHS</v>
          </cell>
          <cell r="N28" t="str">
            <v>Grid Only</v>
          </cell>
        </row>
        <row r="29">
          <cell r="A29" t="str">
            <v>CTR_022</v>
          </cell>
          <cell r="B29" t="str">
            <v>CTR_022_Z_Bafia</v>
          </cell>
          <cell r="C29" t="str">
            <v>CTR</v>
          </cell>
          <cell r="D29" t="str">
            <v>Bafia</v>
          </cell>
          <cell r="E29">
            <v>11.228583329999999</v>
          </cell>
          <cell r="F29">
            <v>4.7560833330000003</v>
          </cell>
          <cell r="G29">
            <v>502</v>
          </cell>
          <cell r="H29" t="str">
            <v>Macro</v>
          </cell>
          <cell r="I29" t="str">
            <v>ZTE</v>
          </cell>
          <cell r="J29" t="str">
            <v xml:space="preserve">APIANG Grégoire Flores </v>
          </cell>
          <cell r="K29" t="str">
            <v>OCM_Bafia</v>
          </cell>
          <cell r="L29" t="str">
            <v>I-ENG</v>
          </cell>
          <cell r="M29" t="str">
            <v>IHS</v>
          </cell>
          <cell r="N29" t="str">
            <v>Grid-Gen</v>
          </cell>
        </row>
        <row r="30">
          <cell r="A30" t="str">
            <v>SUO_006</v>
          </cell>
          <cell r="B30" t="str">
            <v>Kumba</v>
          </cell>
          <cell r="C30" t="str">
            <v>SUO</v>
          </cell>
          <cell r="D30" t="str">
            <v>Kumba</v>
          </cell>
          <cell r="E30">
            <v>9.4430555559999991</v>
          </cell>
          <cell r="F30">
            <v>4.6394916669999997</v>
          </cell>
          <cell r="G30">
            <v>275</v>
          </cell>
          <cell r="H30" t="str">
            <v>Macro</v>
          </cell>
          <cell r="I30" t="str">
            <v>NOKIA</v>
          </cell>
          <cell r="J30" t="str">
            <v>FOJO André</v>
          </cell>
          <cell r="K30" t="str">
            <v>OCM_Kumba</v>
          </cell>
          <cell r="L30" t="str">
            <v>H-TELI</v>
          </cell>
          <cell r="M30" t="str">
            <v>IHS</v>
          </cell>
          <cell r="N30" t="str">
            <v>Grid-Gen</v>
          </cell>
        </row>
        <row r="31">
          <cell r="A31" t="str">
            <v>LIT_031</v>
          </cell>
          <cell r="B31" t="str">
            <v>Mbanga</v>
          </cell>
          <cell r="C31" t="str">
            <v>LIT</v>
          </cell>
          <cell r="D31" t="str">
            <v>Mbanga</v>
          </cell>
          <cell r="E31">
            <v>9.5564999999999998</v>
          </cell>
          <cell r="F31">
            <v>4.4861750000000002</v>
          </cell>
          <cell r="G31">
            <v>115</v>
          </cell>
          <cell r="H31" t="str">
            <v>Macro</v>
          </cell>
          <cell r="I31" t="str">
            <v>NOKIA</v>
          </cell>
          <cell r="J31" t="str">
            <v>Ewane Eric Pitié</v>
          </cell>
          <cell r="K31" t="str">
            <v>OCM_Moungo</v>
          </cell>
          <cell r="L31" t="str">
            <v>H-TELI</v>
          </cell>
          <cell r="M31" t="str">
            <v>IHS</v>
          </cell>
          <cell r="N31" t="str">
            <v>Grid-Gen</v>
          </cell>
        </row>
        <row r="32">
          <cell r="A32" t="str">
            <v>SUO_005</v>
          </cell>
          <cell r="B32" t="str">
            <v>Mutengene</v>
          </cell>
          <cell r="C32" t="str">
            <v>SUO</v>
          </cell>
          <cell r="D32" t="str">
            <v>Mutengene</v>
          </cell>
          <cell r="E32">
            <v>9.3171694439999992</v>
          </cell>
          <cell r="F32">
            <v>4.0906194439999997</v>
          </cell>
          <cell r="G32">
            <v>235</v>
          </cell>
          <cell r="H32" t="str">
            <v>Macro</v>
          </cell>
          <cell r="I32" t="str">
            <v>NOKIA</v>
          </cell>
          <cell r="J32" t="str">
            <v>Emile TAMFU</v>
          </cell>
          <cell r="K32" t="str">
            <v>OCM_Limbe</v>
          </cell>
          <cell r="L32" t="str">
            <v>H-TELI</v>
          </cell>
          <cell r="M32" t="str">
            <v>IHS</v>
          </cell>
          <cell r="N32" t="str">
            <v>Grid-Gen</v>
          </cell>
        </row>
        <row r="33">
          <cell r="A33" t="str">
            <v>CTR_539</v>
          </cell>
          <cell r="B33" t="str">
            <v>Ekoudou-New</v>
          </cell>
          <cell r="C33" t="str">
            <v>CTR</v>
          </cell>
          <cell r="D33" t="str">
            <v>Yaounde</v>
          </cell>
          <cell r="E33">
            <v>11.507</v>
          </cell>
          <cell r="F33">
            <v>3.8952070000000001</v>
          </cell>
          <cell r="G33">
            <v>735</v>
          </cell>
          <cell r="H33" t="str">
            <v>Macro</v>
          </cell>
          <cell r="I33" t="str">
            <v>ZTE</v>
          </cell>
          <cell r="J33" t="str">
            <v>Eloundou Bertrand</v>
          </cell>
          <cell r="K33" t="str">
            <v>OCM_Yaounde_1</v>
          </cell>
          <cell r="L33" t="str">
            <v>AFRO</v>
          </cell>
          <cell r="M33" t="str">
            <v>IHS</v>
          </cell>
          <cell r="N33" t="str">
            <v>Grid-Gen</v>
          </cell>
        </row>
        <row r="34">
          <cell r="A34" t="str">
            <v>CTR_011</v>
          </cell>
          <cell r="B34" t="str">
            <v>PDC</v>
          </cell>
          <cell r="C34" t="str">
            <v>CTR</v>
          </cell>
          <cell r="D34" t="str">
            <v>Yaounde</v>
          </cell>
          <cell r="E34">
            <v>11.501390000000001</v>
          </cell>
          <cell r="F34">
            <v>3.8914960000000001</v>
          </cell>
          <cell r="G34">
            <v>833</v>
          </cell>
          <cell r="H34" t="str">
            <v>Macro</v>
          </cell>
          <cell r="I34" t="str">
            <v>ZTE</v>
          </cell>
          <cell r="J34" t="str">
            <v>Eloundou Bertrand</v>
          </cell>
          <cell r="K34" t="str">
            <v>OCM_Yaounde_1</v>
          </cell>
          <cell r="L34" t="str">
            <v>AFRO</v>
          </cell>
          <cell r="M34" t="str">
            <v>IHS</v>
          </cell>
          <cell r="N34" t="str">
            <v>Grid-Gen</v>
          </cell>
        </row>
        <row r="35">
          <cell r="A35" t="str">
            <v>LIT_029</v>
          </cell>
          <cell r="B35" t="str">
            <v>Loum</v>
          </cell>
          <cell r="C35" t="str">
            <v>LIT</v>
          </cell>
          <cell r="D35" t="str">
            <v>Loum</v>
          </cell>
          <cell r="E35">
            <v>9.6966540000000006</v>
          </cell>
          <cell r="F35">
            <v>4.6847430000000001</v>
          </cell>
          <cell r="G35">
            <v>304</v>
          </cell>
          <cell r="H35" t="str">
            <v>Macro</v>
          </cell>
          <cell r="I35" t="str">
            <v>NOKIA</v>
          </cell>
          <cell r="J35" t="str">
            <v>Ewane Eric Pitié</v>
          </cell>
          <cell r="K35" t="str">
            <v>OCM_Moungo</v>
          </cell>
          <cell r="L35" t="str">
            <v>H-TELI</v>
          </cell>
          <cell r="M35" t="str">
            <v>IHS</v>
          </cell>
          <cell r="N35" t="str">
            <v>Grid-Gen-Lithium</v>
          </cell>
        </row>
        <row r="36">
          <cell r="A36" t="str">
            <v>CTR_109</v>
          </cell>
          <cell r="B36" t="str">
            <v>CTR_109_Z_Nkolndongo</v>
          </cell>
          <cell r="C36" t="str">
            <v>CTR</v>
          </cell>
          <cell r="D36" t="str">
            <v>Yaounde</v>
          </cell>
          <cell r="E36">
            <v>11.527268830000001</v>
          </cell>
          <cell r="F36">
            <v>3.8561068770000002</v>
          </cell>
          <cell r="G36">
            <v>742</v>
          </cell>
          <cell r="H36" t="str">
            <v>Macro</v>
          </cell>
          <cell r="I36" t="str">
            <v>ZTE</v>
          </cell>
          <cell r="J36" t="str">
            <v>Eloundou Bertrand</v>
          </cell>
          <cell r="K36" t="str">
            <v>OCM_Yaounde_1</v>
          </cell>
          <cell r="L36" t="str">
            <v>AFRO</v>
          </cell>
          <cell r="M36" t="str">
            <v>IHS</v>
          </cell>
          <cell r="N36" t="str">
            <v>Grid-Gen</v>
          </cell>
        </row>
        <row r="37">
          <cell r="A37" t="str">
            <v>LIT_103</v>
          </cell>
          <cell r="B37" t="str">
            <v>LIT_103_Z_Makepe-Nodal</v>
          </cell>
          <cell r="C37" t="str">
            <v>LIT</v>
          </cell>
          <cell r="D37" t="str">
            <v>Douala</v>
          </cell>
          <cell r="E37">
            <v>9.752866311</v>
          </cell>
          <cell r="F37">
            <v>4.0858428480000004</v>
          </cell>
          <cell r="G37">
            <v>703</v>
          </cell>
          <cell r="H37" t="str">
            <v>Macro</v>
          </cell>
          <cell r="I37" t="str">
            <v>ZTE</v>
          </cell>
          <cell r="J37" t="str">
            <v>ETABA Fidèle</v>
          </cell>
          <cell r="K37" t="str">
            <v>OCM_Douala_1</v>
          </cell>
          <cell r="L37" t="str">
            <v>H-TELI</v>
          </cell>
          <cell r="M37"/>
          <cell r="N37"/>
        </row>
        <row r="38">
          <cell r="A38" t="str">
            <v>LIT_127</v>
          </cell>
          <cell r="B38" t="str">
            <v>LIT_127_Z_Beedi</v>
          </cell>
          <cell r="C38" t="str">
            <v>LIT</v>
          </cell>
          <cell r="D38" t="str">
            <v>Douala</v>
          </cell>
          <cell r="E38">
            <v>9.7677423589999997</v>
          </cell>
          <cell r="F38">
            <v>4.0643150969999997</v>
          </cell>
          <cell r="G38">
            <v>703</v>
          </cell>
          <cell r="H38" t="str">
            <v>Macro</v>
          </cell>
          <cell r="I38" t="str">
            <v>ZTE</v>
          </cell>
          <cell r="J38" t="str">
            <v>ETABA Fidèle</v>
          </cell>
          <cell r="K38" t="str">
            <v>OCM_Douala_1</v>
          </cell>
          <cell r="L38" t="str">
            <v>H-TELI</v>
          </cell>
          <cell r="M38" t="str">
            <v>IHS</v>
          </cell>
          <cell r="N38" t="str">
            <v>Grid-Gen</v>
          </cell>
        </row>
        <row r="39">
          <cell r="A39" t="str">
            <v>OST_044</v>
          </cell>
          <cell r="B39" t="str">
            <v>Bamendjou-MTN</v>
          </cell>
          <cell r="C39" t="str">
            <v>OST</v>
          </cell>
          <cell r="D39" t="str">
            <v>Bamendjou</v>
          </cell>
          <cell r="E39">
            <v>10.3292</v>
          </cell>
          <cell r="F39">
            <v>5.3863200000000004</v>
          </cell>
          <cell r="G39">
            <v>1615</v>
          </cell>
          <cell r="H39" t="str">
            <v>Macro</v>
          </cell>
          <cell r="I39" t="str">
            <v>NOKIA</v>
          </cell>
          <cell r="J39" t="str">
            <v>Ngah Denis Fokanyuy</v>
          </cell>
          <cell r="K39" t="str">
            <v>OCM_Bafoussam_1</v>
          </cell>
          <cell r="L39" t="str">
            <v>I-ENG</v>
          </cell>
          <cell r="M39" t="str">
            <v>IHS</v>
          </cell>
          <cell r="N39" t="str">
            <v>Grid-Gen</v>
          </cell>
        </row>
        <row r="40">
          <cell r="A40" t="str">
            <v>EST_032</v>
          </cell>
          <cell r="B40" t="str">
            <v>EST_032_Z_Bertoua-Kano</v>
          </cell>
          <cell r="C40" t="str">
            <v>EST</v>
          </cell>
          <cell r="D40" t="str">
            <v>Bertoua</v>
          </cell>
          <cell r="E40">
            <v>13.72782228</v>
          </cell>
          <cell r="F40">
            <v>4.5875068050000003</v>
          </cell>
          <cell r="G40">
            <v>676</v>
          </cell>
          <cell r="H40" t="str">
            <v>Macro</v>
          </cell>
          <cell r="I40" t="str">
            <v>ZTE</v>
          </cell>
          <cell r="J40" t="str">
            <v>Emmanuel Boma</v>
          </cell>
          <cell r="K40" t="str">
            <v>OCM_Bertoua_1</v>
          </cell>
          <cell r="L40" t="str">
            <v>AFRO</v>
          </cell>
          <cell r="M40" t="str">
            <v>IHS</v>
          </cell>
          <cell r="N40" t="str">
            <v>Grid-Gen</v>
          </cell>
        </row>
        <row r="41">
          <cell r="A41" t="str">
            <v>SUO_007</v>
          </cell>
          <cell r="B41" t="str">
            <v>Buea-Orange</v>
          </cell>
          <cell r="C41" t="str">
            <v>SUO</v>
          </cell>
          <cell r="D41" t="str">
            <v>Buea</v>
          </cell>
          <cell r="E41">
            <v>9.2694111110000001</v>
          </cell>
          <cell r="F41">
            <v>4.1595611110000004</v>
          </cell>
          <cell r="G41">
            <v>31</v>
          </cell>
          <cell r="H41" t="str">
            <v>Macro</v>
          </cell>
          <cell r="I41" t="str">
            <v>NOKIA</v>
          </cell>
          <cell r="J41" t="str">
            <v>Emile TAMFU</v>
          </cell>
          <cell r="K41" t="str">
            <v>OCM_Limbe</v>
          </cell>
          <cell r="L41" t="str">
            <v>H-TELI</v>
          </cell>
          <cell r="M41" t="str">
            <v>IHS</v>
          </cell>
          <cell r="N41" t="str">
            <v>Grid-Gen</v>
          </cell>
        </row>
        <row r="42">
          <cell r="A42" t="str">
            <v>OST_045</v>
          </cell>
          <cell r="B42" t="str">
            <v>Bfsam-Toket</v>
          </cell>
          <cell r="C42" t="str">
            <v>OST</v>
          </cell>
          <cell r="D42" t="str">
            <v>Bafoussam</v>
          </cell>
          <cell r="E42">
            <v>10.395479999999999</v>
          </cell>
          <cell r="F42">
            <v>5.4605180000000004</v>
          </cell>
          <cell r="G42">
            <v>1513</v>
          </cell>
          <cell r="H42" t="str">
            <v>Macro</v>
          </cell>
          <cell r="I42" t="str">
            <v>NOKIA</v>
          </cell>
          <cell r="J42" t="str">
            <v>Ngah Denis Fokanyuy</v>
          </cell>
          <cell r="K42" t="str">
            <v>OCM_Bafoussam_1</v>
          </cell>
          <cell r="L42" t="str">
            <v>I-ENG</v>
          </cell>
          <cell r="M42" t="str">
            <v>IHS</v>
          </cell>
          <cell r="N42" t="str">
            <v>Grid-Gen</v>
          </cell>
        </row>
        <row r="43">
          <cell r="A43" t="str">
            <v>CTR_020</v>
          </cell>
          <cell r="B43" t="str">
            <v>CTR_020_Z_Masque</v>
          </cell>
          <cell r="C43" t="str">
            <v>CTR</v>
          </cell>
          <cell r="D43" t="str">
            <v>Yaounde</v>
          </cell>
          <cell r="E43">
            <v>11.524062000000001</v>
          </cell>
          <cell r="F43">
            <v>3.8974630000000001</v>
          </cell>
          <cell r="G43">
            <v>710</v>
          </cell>
          <cell r="H43" t="str">
            <v>Macro</v>
          </cell>
          <cell r="I43" t="str">
            <v>ZTE</v>
          </cell>
          <cell r="J43" t="str">
            <v>Eloundou Bertrand</v>
          </cell>
          <cell r="K43" t="str">
            <v>OCM_Yaounde_1</v>
          </cell>
          <cell r="L43" t="str">
            <v>AFRO</v>
          </cell>
          <cell r="M43" t="str">
            <v>IHS</v>
          </cell>
          <cell r="N43" t="str">
            <v>Grid Only</v>
          </cell>
        </row>
        <row r="44">
          <cell r="A44" t="str">
            <v>CTR_200</v>
          </cell>
          <cell r="B44" t="str">
            <v>CTR_200_Z_Bastos-BAT</v>
          </cell>
          <cell r="C44" t="str">
            <v>CTR</v>
          </cell>
          <cell r="D44" t="str">
            <v>Yaounde</v>
          </cell>
          <cell r="E44">
            <v>11.511530049999999</v>
          </cell>
          <cell r="F44">
            <v>3.8926580230000001</v>
          </cell>
          <cell r="G44">
            <v>747</v>
          </cell>
          <cell r="H44" t="str">
            <v>Macro</v>
          </cell>
          <cell r="I44" t="str">
            <v>ZTE</v>
          </cell>
          <cell r="J44" t="str">
            <v>Eloundou Bertrand</v>
          </cell>
          <cell r="K44" t="str">
            <v>OCM_Yaounde_1</v>
          </cell>
          <cell r="L44" t="str">
            <v>AFRO</v>
          </cell>
          <cell r="M44" t="str">
            <v>IHS</v>
          </cell>
          <cell r="N44" t="str">
            <v>Grid-Gen</v>
          </cell>
        </row>
        <row r="45">
          <cell r="A45" t="str">
            <v>CTR_197</v>
          </cell>
          <cell r="B45" t="str">
            <v>CTR_197_Z_Charles-Atangana</v>
          </cell>
          <cell r="C45" t="str">
            <v>CTR</v>
          </cell>
          <cell r="D45" t="str">
            <v>Yaounde</v>
          </cell>
          <cell r="E45">
            <v>11.517604</v>
          </cell>
          <cell r="F45">
            <v>3.8889960000000001</v>
          </cell>
          <cell r="G45">
            <v>742</v>
          </cell>
          <cell r="H45" t="str">
            <v>Macro</v>
          </cell>
          <cell r="I45" t="str">
            <v>ZTE</v>
          </cell>
          <cell r="J45" t="str">
            <v>Eloundou Bertrand</v>
          </cell>
          <cell r="K45" t="str">
            <v>OCM_Yaounde_1</v>
          </cell>
          <cell r="L45" t="str">
            <v>AFRO</v>
          </cell>
          <cell r="M45" t="str">
            <v>IHS</v>
          </cell>
          <cell r="N45" t="str">
            <v>Grid Only</v>
          </cell>
        </row>
        <row r="46">
          <cell r="A46" t="str">
            <v>LIT_128</v>
          </cell>
          <cell r="B46" t="str">
            <v>LIT_128_Z_PK11</v>
          </cell>
          <cell r="C46" t="str">
            <v>LIT</v>
          </cell>
          <cell r="D46" t="str">
            <v>Douala</v>
          </cell>
          <cell r="E46">
            <v>9.7788624160000008</v>
          </cell>
          <cell r="F46">
            <v>4.0535195039999996</v>
          </cell>
          <cell r="G46">
            <v>703</v>
          </cell>
          <cell r="H46" t="str">
            <v>Macro</v>
          </cell>
          <cell r="I46" t="str">
            <v>ZTE</v>
          </cell>
          <cell r="J46" t="str">
            <v>ETABA Fidèle</v>
          </cell>
          <cell r="K46" t="str">
            <v>OCM_Douala_1</v>
          </cell>
          <cell r="L46" t="str">
            <v>H-TELI</v>
          </cell>
          <cell r="M46" t="str">
            <v>IHS</v>
          </cell>
          <cell r="N46" t="str">
            <v>Grid-Gen</v>
          </cell>
        </row>
        <row r="47">
          <cell r="A47" t="str">
            <v>LIT_224</v>
          </cell>
          <cell r="B47" t="str">
            <v>LIT_224_Z_Makepe-St-Tropez</v>
          </cell>
          <cell r="C47" t="str">
            <v>LIT</v>
          </cell>
          <cell r="D47" t="str">
            <v>Douala</v>
          </cell>
          <cell r="E47">
            <v>9.7455833330000008</v>
          </cell>
          <cell r="F47">
            <v>4.0747499999999999</v>
          </cell>
          <cell r="G47">
            <v>701</v>
          </cell>
          <cell r="H47" t="str">
            <v>Macro</v>
          </cell>
          <cell r="I47" t="str">
            <v>ZTE</v>
          </cell>
          <cell r="J47" t="str">
            <v>ETABA Fidèle</v>
          </cell>
          <cell r="K47" t="str">
            <v>OCM_Douala_1</v>
          </cell>
          <cell r="L47" t="str">
            <v>H-TELI</v>
          </cell>
          <cell r="M47" t="str">
            <v>IHS</v>
          </cell>
          <cell r="N47" t="str">
            <v>Grid-Gen</v>
          </cell>
        </row>
        <row r="48">
          <cell r="A48" t="str">
            <v>LIT_039</v>
          </cell>
          <cell r="B48" t="str">
            <v>Njombe</v>
          </cell>
          <cell r="C48" t="str">
            <v>LIT</v>
          </cell>
          <cell r="D48" t="str">
            <v>Njombe</v>
          </cell>
          <cell r="E48">
            <v>9.6471359999999997</v>
          </cell>
          <cell r="F48">
            <v>4.5909630000000003</v>
          </cell>
          <cell r="G48">
            <v>164</v>
          </cell>
          <cell r="H48" t="str">
            <v>Macro</v>
          </cell>
          <cell r="I48" t="str">
            <v>NOKIA</v>
          </cell>
          <cell r="J48" t="str">
            <v>Ewane Eric Pitié</v>
          </cell>
          <cell r="K48" t="str">
            <v>OCM_Moungo</v>
          </cell>
          <cell r="L48" t="str">
            <v>H-TELI</v>
          </cell>
          <cell r="M48" t="str">
            <v>IHS</v>
          </cell>
          <cell r="N48" t="str">
            <v>Grid-Gen</v>
          </cell>
        </row>
        <row r="49">
          <cell r="A49" t="str">
            <v>OST_046</v>
          </cell>
          <cell r="B49" t="str">
            <v>Bfsam-Bamengoum</v>
          </cell>
          <cell r="C49" t="str">
            <v>OST</v>
          </cell>
          <cell r="D49" t="str">
            <v>Bafoussam</v>
          </cell>
          <cell r="E49">
            <v>10.380337000000001</v>
          </cell>
          <cell r="F49">
            <v>5.5042679999999997</v>
          </cell>
          <cell r="G49">
            <v>1339</v>
          </cell>
          <cell r="H49" t="str">
            <v>Macro</v>
          </cell>
          <cell r="I49" t="str">
            <v>NOKIA</v>
          </cell>
          <cell r="J49" t="str">
            <v>Ngah Denis Fokanyuy</v>
          </cell>
          <cell r="K49" t="str">
            <v>OCM_Bafoussam_1</v>
          </cell>
          <cell r="L49" t="str">
            <v>I-ENG</v>
          </cell>
          <cell r="M49" t="str">
            <v>IHS</v>
          </cell>
          <cell r="N49" t="str">
            <v>Grid-Gen</v>
          </cell>
        </row>
        <row r="50">
          <cell r="A50" t="str">
            <v>LIT_246</v>
          </cell>
          <cell r="B50" t="str">
            <v>LIT_246_Z_Kotto-Bloc</v>
          </cell>
          <cell r="C50" t="str">
            <v>LIT</v>
          </cell>
          <cell r="D50" t="str">
            <v>Douala</v>
          </cell>
          <cell r="E50">
            <v>9.7535279999999993</v>
          </cell>
          <cell r="F50">
            <v>4.1004779999999998</v>
          </cell>
          <cell r="G50">
            <v>701</v>
          </cell>
          <cell r="H50" t="str">
            <v>Macro</v>
          </cell>
          <cell r="I50" t="str">
            <v>ZTE</v>
          </cell>
          <cell r="J50" t="str">
            <v>ETABA Fidèle</v>
          </cell>
          <cell r="K50" t="str">
            <v>OCM_Douala_1</v>
          </cell>
          <cell r="L50" t="str">
            <v>H-TELI</v>
          </cell>
          <cell r="M50" t="str">
            <v>IHS</v>
          </cell>
          <cell r="N50" t="str">
            <v>Grid-Gen</v>
          </cell>
        </row>
        <row r="51">
          <cell r="A51" t="str">
            <v>LIT_040</v>
          </cell>
          <cell r="B51" t="str">
            <v>Safacam</v>
          </cell>
          <cell r="C51" t="str">
            <v>LIT</v>
          </cell>
          <cell r="D51" t="str">
            <v>Dizangue</v>
          </cell>
          <cell r="E51">
            <v>10.002000000000001</v>
          </cell>
          <cell r="F51">
            <v>3.7638083330000001</v>
          </cell>
          <cell r="G51">
            <v>61</v>
          </cell>
          <cell r="H51" t="str">
            <v>Macro</v>
          </cell>
          <cell r="I51" t="str">
            <v>NOKIA</v>
          </cell>
          <cell r="J51" t="str">
            <v>Freddy Fongang</v>
          </cell>
          <cell r="K51" t="str">
            <v>OCM_Edea</v>
          </cell>
          <cell r="L51" t="str">
            <v>H-TELI</v>
          </cell>
          <cell r="M51" t="str">
            <v>IHS</v>
          </cell>
          <cell r="N51" t="str">
            <v>Grid-Gen</v>
          </cell>
        </row>
        <row r="52">
          <cell r="A52" t="str">
            <v>CTR_030</v>
          </cell>
          <cell r="B52" t="str">
            <v>Mbandjock</v>
          </cell>
          <cell r="C52" t="str">
            <v>CTR</v>
          </cell>
          <cell r="D52" t="str">
            <v>Mbandjock</v>
          </cell>
          <cell r="E52">
            <v>11.903888889999999</v>
          </cell>
          <cell r="F52">
            <v>4.4583611100000002</v>
          </cell>
          <cell r="G52">
            <v>558</v>
          </cell>
          <cell r="H52" t="str">
            <v>Macro</v>
          </cell>
          <cell r="I52" t="str">
            <v>NOKIA</v>
          </cell>
          <cell r="J52" t="str">
            <v>Raoul TSAGUE</v>
          </cell>
          <cell r="K52" t="str">
            <v>OCM_Nanga-Eboko</v>
          </cell>
          <cell r="L52" t="str">
            <v>AFRO</v>
          </cell>
          <cell r="M52" t="str">
            <v>CAMUSAT</v>
          </cell>
          <cell r="N52" t="str">
            <v>Medium Grid + Solar + GE</v>
          </cell>
        </row>
        <row r="53">
          <cell r="A53" t="str">
            <v>LIT_247</v>
          </cell>
          <cell r="B53" t="str">
            <v>LIT_247_Z_Bsadi-BlocJ</v>
          </cell>
          <cell r="C53" t="str">
            <v>LIT</v>
          </cell>
          <cell r="D53" t="str">
            <v>Douala</v>
          </cell>
          <cell r="E53">
            <v>9.7433333330000007</v>
          </cell>
          <cell r="F53">
            <v>4.0973333329999999</v>
          </cell>
          <cell r="G53">
            <v>701</v>
          </cell>
          <cell r="H53" t="str">
            <v>Macro</v>
          </cell>
          <cell r="I53" t="str">
            <v>ZTE</v>
          </cell>
          <cell r="J53" t="str">
            <v>ETABA Fidèle</v>
          </cell>
          <cell r="K53" t="str">
            <v>OCM_Douala_1</v>
          </cell>
          <cell r="L53" t="str">
            <v>H-TELI</v>
          </cell>
          <cell r="M53" t="str">
            <v>IHS</v>
          </cell>
          <cell r="N53" t="str">
            <v>Grid-Gen</v>
          </cell>
        </row>
        <row r="54">
          <cell r="A54" t="str">
            <v>LIT_248</v>
          </cell>
          <cell r="B54" t="str">
            <v>LIT_248_Z_Hopital-General</v>
          </cell>
          <cell r="C54" t="str">
            <v>LIT</v>
          </cell>
          <cell r="D54" t="str">
            <v>Douala</v>
          </cell>
          <cell r="E54">
            <v>9.7592470589999998</v>
          </cell>
          <cell r="F54">
            <v>4.0668504390000004</v>
          </cell>
          <cell r="G54">
            <v>701</v>
          </cell>
          <cell r="H54" t="str">
            <v>Macro</v>
          </cell>
          <cell r="I54" t="str">
            <v>ZTE</v>
          </cell>
          <cell r="J54" t="str">
            <v>ETABA Fidèle</v>
          </cell>
          <cell r="K54" t="str">
            <v>OCM_Douala_1</v>
          </cell>
          <cell r="L54" t="str">
            <v>H-TELI</v>
          </cell>
          <cell r="M54" t="str">
            <v>IHS</v>
          </cell>
          <cell r="N54" t="str">
            <v>Grid-Gen</v>
          </cell>
        </row>
        <row r="55">
          <cell r="A55" t="str">
            <v>EXN_016</v>
          </cell>
          <cell r="B55" t="str">
            <v>Maroua-Douggoy</v>
          </cell>
          <cell r="C55" t="str">
            <v>EXN</v>
          </cell>
          <cell r="D55" t="str">
            <v>Maroua</v>
          </cell>
          <cell r="E55">
            <v>14.357944440000001</v>
          </cell>
          <cell r="F55">
            <v>10.606972219999999</v>
          </cell>
          <cell r="G55">
            <v>391</v>
          </cell>
          <cell r="H55" t="str">
            <v>Macro</v>
          </cell>
          <cell r="I55" t="str">
            <v>NOKIA</v>
          </cell>
          <cell r="J55" t="str">
            <v xml:space="preserve">ASSAATSA Eric Blaise </v>
          </cell>
          <cell r="K55" t="str">
            <v>OCM_Maroua_1</v>
          </cell>
          <cell r="L55" t="str">
            <v>TIF NORD</v>
          </cell>
          <cell r="M55" t="str">
            <v>IHS</v>
          </cell>
          <cell r="N55" t="str">
            <v>Grid-Gen</v>
          </cell>
        </row>
        <row r="56">
          <cell r="A56" t="str">
            <v>CTR_032</v>
          </cell>
          <cell r="B56" t="str">
            <v>Batchenga</v>
          </cell>
          <cell r="C56" t="str">
            <v>CTR</v>
          </cell>
          <cell r="D56" t="str">
            <v>Batchenga</v>
          </cell>
          <cell r="E56">
            <v>11.640119</v>
          </cell>
          <cell r="F56">
            <v>4.2823690000000001</v>
          </cell>
          <cell r="G56">
            <v>502</v>
          </cell>
          <cell r="H56" t="str">
            <v>Macro</v>
          </cell>
          <cell r="I56" t="str">
            <v>NOKIA</v>
          </cell>
          <cell r="J56" t="str">
            <v>Raoul TSAGUE</v>
          </cell>
          <cell r="K56" t="str">
            <v>OCM_Nanga-Eboko</v>
          </cell>
          <cell r="L56" t="str">
            <v>AFRO</v>
          </cell>
          <cell r="M56" t="str">
            <v>CAMUSAT</v>
          </cell>
          <cell r="N56" t="str">
            <v>Medium Grid + Solar + GE</v>
          </cell>
        </row>
        <row r="57">
          <cell r="A57" t="str">
            <v>CTR_033</v>
          </cell>
          <cell r="B57" t="str">
            <v>Nanga-Eboko</v>
          </cell>
          <cell r="C57" t="str">
            <v>CTR</v>
          </cell>
          <cell r="D57" t="str">
            <v>Nanga-Eboko</v>
          </cell>
          <cell r="E57">
            <v>12.38208333</v>
          </cell>
          <cell r="F57">
            <v>4.6954444439999996</v>
          </cell>
          <cell r="G57">
            <v>592</v>
          </cell>
          <cell r="H57" t="str">
            <v>Macro</v>
          </cell>
          <cell r="I57" t="str">
            <v>NOKIA</v>
          </cell>
          <cell r="J57" t="str">
            <v>Raoul TSAGUE</v>
          </cell>
          <cell r="K57" t="str">
            <v>OCM_Nanga-Eboko</v>
          </cell>
          <cell r="L57" t="str">
            <v>AFRO</v>
          </cell>
          <cell r="M57" t="str">
            <v>CAMUSAT</v>
          </cell>
          <cell r="N57" t="str">
            <v>Medium Grid + Solar + GE</v>
          </cell>
        </row>
        <row r="58">
          <cell r="A58" t="str">
            <v>CTR_124</v>
          </cell>
          <cell r="B58" t="str">
            <v>CTR_124_Z_ARMP</v>
          </cell>
          <cell r="C58" t="str">
            <v>CTR</v>
          </cell>
          <cell r="D58" t="str">
            <v>Yaounde</v>
          </cell>
          <cell r="E58">
            <v>11.51169</v>
          </cell>
          <cell r="F58">
            <v>3.90693</v>
          </cell>
          <cell r="G58">
            <v>761</v>
          </cell>
          <cell r="H58" t="str">
            <v>Macro</v>
          </cell>
          <cell r="I58" t="str">
            <v>ZTE</v>
          </cell>
          <cell r="J58" t="str">
            <v>Eloundou Bertrand</v>
          </cell>
          <cell r="K58" t="str">
            <v>OCM_Yaounde_1</v>
          </cell>
          <cell r="L58" t="str">
            <v>AFRO</v>
          </cell>
          <cell r="M58" t="str">
            <v>IHS</v>
          </cell>
          <cell r="N58" t="str">
            <v>Grid Only</v>
          </cell>
        </row>
        <row r="59">
          <cell r="A59" t="str">
            <v>CTR_251</v>
          </cell>
          <cell r="B59" t="str">
            <v>CTR_251_Z_Vallee-Bastos</v>
          </cell>
          <cell r="C59" t="str">
            <v>CTR</v>
          </cell>
          <cell r="D59" t="str">
            <v>Yaounde</v>
          </cell>
          <cell r="E59">
            <v>11.522572</v>
          </cell>
          <cell r="F59">
            <v>3.8945880000000002</v>
          </cell>
          <cell r="G59">
            <v>742</v>
          </cell>
          <cell r="H59" t="str">
            <v>Macro</v>
          </cell>
          <cell r="I59" t="str">
            <v>ZTE</v>
          </cell>
          <cell r="J59" t="str">
            <v>Eloundou Bertrand</v>
          </cell>
          <cell r="K59" t="str">
            <v>OCM_Yaounde_1</v>
          </cell>
          <cell r="L59" t="str">
            <v>AFRO</v>
          </cell>
          <cell r="M59" t="str">
            <v>IHS</v>
          </cell>
          <cell r="N59" t="str">
            <v>Grid Only</v>
          </cell>
        </row>
        <row r="60">
          <cell r="A60" t="str">
            <v>CTR_269</v>
          </cell>
          <cell r="B60" t="str">
            <v>CTR_269_Z_Ekounou-PJ</v>
          </cell>
          <cell r="C60" t="str">
            <v>CTR</v>
          </cell>
          <cell r="D60" t="str">
            <v>Yaounde</v>
          </cell>
          <cell r="E60">
            <v>11.534137380000001</v>
          </cell>
          <cell r="F60">
            <v>3.8422311159999998</v>
          </cell>
          <cell r="G60">
            <v>742</v>
          </cell>
          <cell r="H60" t="str">
            <v>Macro</v>
          </cell>
          <cell r="I60" t="str">
            <v>ZTE</v>
          </cell>
          <cell r="J60" t="str">
            <v>Eloundou Bertrand</v>
          </cell>
          <cell r="K60" t="str">
            <v>OCM_Yaounde_1</v>
          </cell>
          <cell r="L60" t="str">
            <v>AFRO</v>
          </cell>
          <cell r="M60" t="str">
            <v>IHS</v>
          </cell>
          <cell r="N60" t="str">
            <v>Grid-Gen</v>
          </cell>
        </row>
        <row r="61">
          <cell r="A61" t="str">
            <v>LIT_297</v>
          </cell>
          <cell r="B61" t="str">
            <v>LIT_297_Z_Lendi-Entree</v>
          </cell>
          <cell r="C61" t="str">
            <v>LIT</v>
          </cell>
          <cell r="D61" t="str">
            <v>Douala</v>
          </cell>
          <cell r="E61">
            <v>9.7704094739999992</v>
          </cell>
          <cell r="F61">
            <v>4.110025372</v>
          </cell>
          <cell r="G61">
            <v>701</v>
          </cell>
          <cell r="H61" t="str">
            <v>Macro</v>
          </cell>
          <cell r="I61" t="str">
            <v>ZTE</v>
          </cell>
          <cell r="J61" t="str">
            <v>ETABA Fidèle</v>
          </cell>
          <cell r="K61" t="str">
            <v>OCM_Douala_1</v>
          </cell>
          <cell r="L61" t="str">
            <v>H-TELI</v>
          </cell>
          <cell r="M61" t="str">
            <v>IHS</v>
          </cell>
          <cell r="N61" t="str">
            <v>Grid-Gen</v>
          </cell>
        </row>
        <row r="62">
          <cell r="A62" t="str">
            <v>LIT_303</v>
          </cell>
          <cell r="B62" t="str">
            <v>LIT_303_Z_Kotto-Antenne</v>
          </cell>
          <cell r="C62" t="str">
            <v>LIT</v>
          </cell>
          <cell r="D62" t="str">
            <v>Douala</v>
          </cell>
          <cell r="E62">
            <v>9.7515459290000006</v>
          </cell>
          <cell r="F62">
            <v>4.0931712210000004</v>
          </cell>
          <cell r="G62">
            <v>701</v>
          </cell>
          <cell r="H62" t="str">
            <v>Macro</v>
          </cell>
          <cell r="I62" t="str">
            <v>ZTE</v>
          </cell>
          <cell r="J62" t="str">
            <v>ETABA Fidèle</v>
          </cell>
          <cell r="K62" t="str">
            <v>OCM_Douala_1</v>
          </cell>
          <cell r="L62" t="str">
            <v>H-TELI</v>
          </cell>
          <cell r="M62" t="str">
            <v>IHS</v>
          </cell>
          <cell r="N62" t="str">
            <v>Grid-Gen</v>
          </cell>
        </row>
        <row r="63">
          <cell r="A63" t="str">
            <v>CTR_041</v>
          </cell>
          <cell r="B63" t="str">
            <v>Nkog-Edzen</v>
          </cell>
          <cell r="C63" t="str">
            <v>CTR</v>
          </cell>
          <cell r="D63" t="str">
            <v>Nkog-Edzen</v>
          </cell>
          <cell r="E63">
            <v>11.318199999999999</v>
          </cell>
          <cell r="F63">
            <v>4.2925833329999996</v>
          </cell>
          <cell r="G63">
            <v>482</v>
          </cell>
          <cell r="H63" t="str">
            <v>Macro</v>
          </cell>
          <cell r="I63" t="str">
            <v>NOKIA</v>
          </cell>
          <cell r="J63" t="str">
            <v xml:space="preserve">APIANG Grégoire Flores </v>
          </cell>
          <cell r="K63" t="str">
            <v>OCM_Bafia</v>
          </cell>
          <cell r="L63" t="str">
            <v>I-ENG</v>
          </cell>
          <cell r="M63"/>
          <cell r="N63"/>
        </row>
        <row r="64">
          <cell r="A64" t="str">
            <v>CTR_351</v>
          </cell>
          <cell r="B64" t="str">
            <v>CTR_351_Z_Mimboman-Nodal</v>
          </cell>
          <cell r="C64" t="str">
            <v>CTR</v>
          </cell>
          <cell r="D64" t="str">
            <v>Yaounde</v>
          </cell>
          <cell r="E64">
            <v>11.554223</v>
          </cell>
          <cell r="F64">
            <v>3.8699690000000002</v>
          </cell>
          <cell r="G64">
            <v>742</v>
          </cell>
          <cell r="H64" t="str">
            <v>Macro</v>
          </cell>
          <cell r="I64" t="str">
            <v>ZTE</v>
          </cell>
          <cell r="J64" t="str">
            <v>Eloundou Bertrand</v>
          </cell>
          <cell r="K64" t="str">
            <v>OCM_Yaounde_1</v>
          </cell>
          <cell r="L64" t="str">
            <v>AFRO</v>
          </cell>
          <cell r="M64"/>
          <cell r="N64"/>
        </row>
        <row r="65">
          <cell r="A65" t="str">
            <v>LIT_278</v>
          </cell>
          <cell r="B65" t="str">
            <v>LIT_278_Z_PK10-Marche</v>
          </cell>
          <cell r="C65" t="str">
            <v>LIT</v>
          </cell>
          <cell r="D65" t="str">
            <v>Douala</v>
          </cell>
          <cell r="E65">
            <v>9.7719111109999997</v>
          </cell>
          <cell r="F65">
            <v>4.050191667</v>
          </cell>
          <cell r="G65">
            <v>701</v>
          </cell>
          <cell r="H65" t="str">
            <v>Macro</v>
          </cell>
          <cell r="I65" t="str">
            <v>ZTE</v>
          </cell>
          <cell r="J65" t="str">
            <v>ETABA Fidèle</v>
          </cell>
          <cell r="K65" t="str">
            <v>OCM_Douala_1</v>
          </cell>
          <cell r="L65" t="str">
            <v>H-TELI</v>
          </cell>
          <cell r="M65" t="str">
            <v>IHS</v>
          </cell>
          <cell r="N65" t="str">
            <v>Grid-Lithium</v>
          </cell>
        </row>
        <row r="66">
          <cell r="A66" t="str">
            <v>LIT_256</v>
          </cell>
          <cell r="B66" t="str">
            <v>LIT_256_Z_Beedi-Hte-Tension</v>
          </cell>
          <cell r="C66" t="str">
            <v>LIT</v>
          </cell>
          <cell r="D66" t="str">
            <v>Douala</v>
          </cell>
          <cell r="E66">
            <v>9.7686883590000004</v>
          </cell>
          <cell r="F66">
            <v>4.0591199140000001</v>
          </cell>
          <cell r="G66">
            <v>701</v>
          </cell>
          <cell r="H66" t="str">
            <v>Macro</v>
          </cell>
          <cell r="I66" t="str">
            <v>ZTE</v>
          </cell>
          <cell r="J66" t="str">
            <v>ETABA Fidèle</v>
          </cell>
          <cell r="K66" t="str">
            <v>OCM_Douala_1</v>
          </cell>
          <cell r="L66" t="str">
            <v>H-TELI</v>
          </cell>
          <cell r="M66" t="str">
            <v>IHS</v>
          </cell>
          <cell r="N66" t="str">
            <v>Grid-Gen</v>
          </cell>
        </row>
        <row r="67">
          <cell r="A67" t="str">
            <v>OST_009</v>
          </cell>
          <cell r="B67" t="str">
            <v>Bandjoun</v>
          </cell>
          <cell r="C67" t="str">
            <v>OST</v>
          </cell>
          <cell r="D67" t="str">
            <v>Bandjoun</v>
          </cell>
          <cell r="E67">
            <v>10.4232</v>
          </cell>
          <cell r="F67">
            <v>5.3753000000000002</v>
          </cell>
          <cell r="G67">
            <v>1582</v>
          </cell>
          <cell r="H67" t="str">
            <v>Macro</v>
          </cell>
          <cell r="I67" t="str">
            <v>NOKIA</v>
          </cell>
          <cell r="J67" t="str">
            <v>Ngah Denis Fokanyuy</v>
          </cell>
          <cell r="K67" t="str">
            <v>OCM_Bafoussam_1</v>
          </cell>
          <cell r="L67" t="str">
            <v>I-ENG</v>
          </cell>
          <cell r="M67" t="str">
            <v>IHS</v>
          </cell>
          <cell r="N67" t="str">
            <v>Grid-Gen</v>
          </cell>
        </row>
        <row r="68">
          <cell r="A68" t="str">
            <v>ADM_018</v>
          </cell>
          <cell r="B68" t="str">
            <v>Ngd-Ville</v>
          </cell>
          <cell r="C68" t="str">
            <v>ADM</v>
          </cell>
          <cell r="D68" t="str">
            <v>Ngaoundere</v>
          </cell>
          <cell r="E68">
            <v>13.6043</v>
          </cell>
          <cell r="F68">
            <v>7.3281000000000001</v>
          </cell>
          <cell r="G68">
            <v>1113</v>
          </cell>
          <cell r="H68" t="str">
            <v>Macro</v>
          </cell>
          <cell r="I68" t="str">
            <v>NOKIA</v>
          </cell>
          <cell r="J68" t="str">
            <v>Herve Pouomo</v>
          </cell>
          <cell r="K68" t="str">
            <v>OCM_Ngaoundere_1</v>
          </cell>
          <cell r="L68" t="str">
            <v>TIF NORD</v>
          </cell>
          <cell r="M68" t="str">
            <v>IHS</v>
          </cell>
          <cell r="N68" t="str">
            <v>Grid-Gen</v>
          </cell>
        </row>
        <row r="69">
          <cell r="A69" t="str">
            <v>OST_056</v>
          </cell>
          <cell r="B69" t="str">
            <v>Bamendou</v>
          </cell>
          <cell r="C69" t="str">
            <v>OST</v>
          </cell>
          <cell r="D69" t="str">
            <v>Bamendou</v>
          </cell>
          <cell r="E69">
            <v>10.18191667</v>
          </cell>
          <cell r="F69">
            <v>5.4893111110000001</v>
          </cell>
          <cell r="G69">
            <v>1499</v>
          </cell>
          <cell r="H69" t="str">
            <v>Macro</v>
          </cell>
          <cell r="I69" t="str">
            <v>NOKIA</v>
          </cell>
          <cell r="J69" t="str">
            <v>Ngah Denis Fokanyuy</v>
          </cell>
          <cell r="K69" t="str">
            <v>OCM_Bafoussam_1</v>
          </cell>
          <cell r="L69" t="str">
            <v>I-ENG</v>
          </cell>
          <cell r="M69" t="str">
            <v>IHS</v>
          </cell>
          <cell r="N69" t="str">
            <v>Grid-Gen</v>
          </cell>
        </row>
        <row r="70">
          <cell r="A70" t="str">
            <v>LIT_063</v>
          </cell>
          <cell r="B70" t="str">
            <v>Melong</v>
          </cell>
          <cell r="C70" t="str">
            <v>LIT</v>
          </cell>
          <cell r="D70" t="str">
            <v>Melong</v>
          </cell>
          <cell r="E70">
            <v>9.9427059999999994</v>
          </cell>
          <cell r="F70">
            <v>5.1246559999999999</v>
          </cell>
          <cell r="G70">
            <v>899</v>
          </cell>
          <cell r="H70" t="str">
            <v>Macro</v>
          </cell>
          <cell r="I70" t="str">
            <v>NOKIA</v>
          </cell>
          <cell r="J70" t="str">
            <v>Ewane Eric Pitié</v>
          </cell>
          <cell r="K70" t="str">
            <v>OCM_Moungo</v>
          </cell>
          <cell r="L70" t="str">
            <v>H-TELI</v>
          </cell>
          <cell r="M70" t="str">
            <v>IHS</v>
          </cell>
          <cell r="N70" t="str">
            <v>Grid-Gen</v>
          </cell>
        </row>
        <row r="71">
          <cell r="A71" t="str">
            <v>LIT_275</v>
          </cell>
          <cell r="B71" t="str">
            <v>LIT_275_Z_Logpom-Sodikombo</v>
          </cell>
          <cell r="C71" t="str">
            <v>LIT</v>
          </cell>
          <cell r="D71" t="str">
            <v>Douala</v>
          </cell>
          <cell r="E71">
            <v>9.7860510119999997</v>
          </cell>
          <cell r="F71">
            <v>4.0819906650000002</v>
          </cell>
          <cell r="G71">
            <v>701</v>
          </cell>
          <cell r="H71" t="str">
            <v>Macro</v>
          </cell>
          <cell r="I71" t="str">
            <v>ZTE</v>
          </cell>
          <cell r="J71" t="str">
            <v>ETABA Fidèle</v>
          </cell>
          <cell r="K71" t="str">
            <v>OCM_Douala_1</v>
          </cell>
          <cell r="L71" t="str">
            <v>H-TELI</v>
          </cell>
          <cell r="M71" t="str">
            <v>IHS</v>
          </cell>
          <cell r="N71" t="str">
            <v>Grid-Gen</v>
          </cell>
        </row>
        <row r="72">
          <cell r="A72" t="str">
            <v>LIT_020</v>
          </cell>
          <cell r="B72" t="str">
            <v>LIT_020_Z_Bonamoutongo</v>
          </cell>
          <cell r="C72" t="str">
            <v>LIT</v>
          </cell>
          <cell r="D72" t="str">
            <v>Douala</v>
          </cell>
          <cell r="E72">
            <v>9.7998188289999995</v>
          </cell>
          <cell r="F72">
            <v>4.0673673700000004</v>
          </cell>
          <cell r="G72">
            <v>703</v>
          </cell>
          <cell r="H72" t="str">
            <v>Macro</v>
          </cell>
          <cell r="I72" t="str">
            <v>ZTE</v>
          </cell>
          <cell r="J72" t="str">
            <v>ETABA Fidèle</v>
          </cell>
          <cell r="K72" t="str">
            <v>OCM_Douala_1</v>
          </cell>
          <cell r="L72" t="str">
            <v>H-TELI</v>
          </cell>
          <cell r="M72" t="str">
            <v>IHS</v>
          </cell>
          <cell r="N72" t="str">
            <v>Grid-Gen</v>
          </cell>
        </row>
        <row r="73">
          <cell r="A73" t="str">
            <v>LIT_261</v>
          </cell>
          <cell r="B73" t="str">
            <v>LIT_261_Z_PK11-Mbengue-City</v>
          </cell>
          <cell r="C73" t="str">
            <v>LIT</v>
          </cell>
          <cell r="D73" t="str">
            <v>Douala</v>
          </cell>
          <cell r="E73">
            <v>9.7763295219999993</v>
          </cell>
          <cell r="F73">
            <v>4.0632438750000004</v>
          </cell>
          <cell r="G73">
            <v>701</v>
          </cell>
          <cell r="H73" t="str">
            <v>Macro</v>
          </cell>
          <cell r="I73" t="str">
            <v>ZTE</v>
          </cell>
          <cell r="J73" t="str">
            <v>ETABA Fidèle</v>
          </cell>
          <cell r="K73" t="str">
            <v>OCM_Douala_1</v>
          </cell>
          <cell r="L73" t="str">
            <v>H-TELI</v>
          </cell>
          <cell r="M73" t="str">
            <v>IHS</v>
          </cell>
          <cell r="N73" t="str">
            <v>Grid-Gen</v>
          </cell>
        </row>
        <row r="74">
          <cell r="A74" t="str">
            <v>OST_063</v>
          </cell>
          <cell r="B74" t="str">
            <v>Bfsam-Baleng</v>
          </cell>
          <cell r="C74" t="str">
            <v>OST</v>
          </cell>
          <cell r="D74" t="str">
            <v>Bafoussam</v>
          </cell>
          <cell r="E74">
            <v>10.401398</v>
          </cell>
          <cell r="F74">
            <v>5.5074959999999997</v>
          </cell>
          <cell r="G74">
            <v>1329</v>
          </cell>
          <cell r="H74" t="str">
            <v>Macro</v>
          </cell>
          <cell r="I74" t="str">
            <v>NOKIA</v>
          </cell>
          <cell r="J74" t="str">
            <v>Ngah Denis Fokanyuy</v>
          </cell>
          <cell r="K74" t="str">
            <v>OCM_Bafoussam_1</v>
          </cell>
          <cell r="L74" t="str">
            <v>I-ENG</v>
          </cell>
          <cell r="M74" t="str">
            <v>IHS</v>
          </cell>
          <cell r="N74" t="str">
            <v>Grid-Gen</v>
          </cell>
        </row>
        <row r="75">
          <cell r="A75" t="str">
            <v>LIT_285</v>
          </cell>
          <cell r="B75" t="str">
            <v>LIT_285_Z_Makepe-Lycee</v>
          </cell>
          <cell r="C75" t="str">
            <v>LIT</v>
          </cell>
          <cell r="D75" t="str">
            <v>Douala</v>
          </cell>
          <cell r="E75">
            <v>9.7568249999999992</v>
          </cell>
          <cell r="F75">
            <v>4.0818666669999999</v>
          </cell>
          <cell r="G75">
            <v>701</v>
          </cell>
          <cell r="H75" t="str">
            <v>Macro</v>
          </cell>
          <cell r="I75" t="str">
            <v>ZTE</v>
          </cell>
          <cell r="J75" t="str">
            <v>ETABA Fidèle</v>
          </cell>
          <cell r="K75" t="str">
            <v>OCM_Douala_1</v>
          </cell>
          <cell r="L75" t="str">
            <v>H-TELI</v>
          </cell>
          <cell r="M75" t="str">
            <v>IHS</v>
          </cell>
          <cell r="N75" t="str">
            <v>Grid Only</v>
          </cell>
        </row>
        <row r="76">
          <cell r="A76" t="str">
            <v>LIT_373</v>
          </cell>
          <cell r="B76" t="str">
            <v>LIT_373_Z_Missoke-Universite</v>
          </cell>
          <cell r="C76" t="str">
            <v>LIT</v>
          </cell>
          <cell r="D76" t="str">
            <v>Douala</v>
          </cell>
          <cell r="E76">
            <v>9.7435235430000002</v>
          </cell>
          <cell r="F76">
            <v>4.0597773520000002</v>
          </cell>
          <cell r="G76">
            <v>701</v>
          </cell>
          <cell r="H76" t="str">
            <v>Macro</v>
          </cell>
          <cell r="I76" t="str">
            <v>ZTE</v>
          </cell>
          <cell r="J76" t="str">
            <v>ETABA Fidèle</v>
          </cell>
          <cell r="K76" t="str">
            <v>OCM_Douala_1</v>
          </cell>
          <cell r="L76" t="str">
            <v>H-TELI</v>
          </cell>
          <cell r="M76" t="str">
            <v>IHS</v>
          </cell>
          <cell r="N76" t="str">
            <v>Grid-Gen</v>
          </cell>
        </row>
        <row r="77">
          <cell r="A77" t="str">
            <v>CTR_344</v>
          </cell>
          <cell r="B77" t="str">
            <v>CTR_344_Z_Dragage</v>
          </cell>
          <cell r="C77" t="str">
            <v>CTR</v>
          </cell>
          <cell r="D77" t="str">
            <v>Yaounde</v>
          </cell>
          <cell r="E77">
            <v>11.516741</v>
          </cell>
          <cell r="F77">
            <v>3.8992969999999998</v>
          </cell>
          <cell r="G77">
            <v>742</v>
          </cell>
          <cell r="H77" t="str">
            <v>Macro</v>
          </cell>
          <cell r="I77" t="str">
            <v>ZTE</v>
          </cell>
          <cell r="J77" t="str">
            <v>Eloundou Bertrand</v>
          </cell>
          <cell r="K77" t="str">
            <v>OCM_Yaounde_1</v>
          </cell>
          <cell r="L77" t="str">
            <v>AFRO</v>
          </cell>
          <cell r="M77" t="str">
            <v>IHS</v>
          </cell>
          <cell r="N77" t="str">
            <v>Grid-Gen</v>
          </cell>
        </row>
        <row r="78">
          <cell r="A78" t="str">
            <v>CTR_422</v>
          </cell>
          <cell r="B78" t="str">
            <v>Mimboman-Ecole</v>
          </cell>
          <cell r="C78" t="str">
            <v>CTR</v>
          </cell>
          <cell r="D78" t="str">
            <v>Yaounde</v>
          </cell>
          <cell r="E78">
            <v>11.562771</v>
          </cell>
          <cell r="F78">
            <v>3.8745319999999999</v>
          </cell>
          <cell r="G78">
            <v>711</v>
          </cell>
          <cell r="H78" t="str">
            <v>Macro</v>
          </cell>
          <cell r="I78" t="str">
            <v>ZTE</v>
          </cell>
          <cell r="J78" t="str">
            <v>Eloundou Bertrand</v>
          </cell>
          <cell r="K78" t="str">
            <v>OCM_Yaounde_1</v>
          </cell>
          <cell r="L78" t="str">
            <v>AFRO</v>
          </cell>
          <cell r="M78" t="str">
            <v>IHS</v>
          </cell>
          <cell r="N78" t="str">
            <v>Grid-Gen</v>
          </cell>
        </row>
        <row r="79">
          <cell r="A79" t="str">
            <v>CTR_129</v>
          </cell>
          <cell r="B79" t="str">
            <v>CTR_129_Z_Acropole-IHS</v>
          </cell>
          <cell r="C79" t="str">
            <v>CTR</v>
          </cell>
          <cell r="D79" t="str">
            <v>Yaounde</v>
          </cell>
          <cell r="E79">
            <v>11.52222503</v>
          </cell>
          <cell r="F79">
            <v>3.8556548940000002</v>
          </cell>
          <cell r="G79">
            <v>742</v>
          </cell>
          <cell r="H79" t="str">
            <v>Macro</v>
          </cell>
          <cell r="I79" t="str">
            <v>ZTE</v>
          </cell>
          <cell r="J79" t="str">
            <v>Eloundou Bertrand</v>
          </cell>
          <cell r="K79" t="str">
            <v>OCM_Yaounde_1</v>
          </cell>
          <cell r="L79" t="str">
            <v>AFRO</v>
          </cell>
          <cell r="M79" t="str">
            <v>IHS</v>
          </cell>
          <cell r="N79" t="str">
            <v>Grid-Gen</v>
          </cell>
        </row>
        <row r="80">
          <cell r="A80" t="str">
            <v>LIT_358</v>
          </cell>
          <cell r="B80" t="str">
            <v>LIT_358_Z_Bonangang</v>
          </cell>
          <cell r="C80" t="str">
            <v>LIT</v>
          </cell>
          <cell r="D80" t="str">
            <v>Douala</v>
          </cell>
          <cell r="E80">
            <v>9.7439765949999995</v>
          </cell>
          <cell r="F80">
            <v>4.1047869779999999</v>
          </cell>
          <cell r="G80">
            <v>701</v>
          </cell>
          <cell r="H80" t="str">
            <v>Macro</v>
          </cell>
          <cell r="I80" t="str">
            <v>ZTE</v>
          </cell>
          <cell r="J80" t="str">
            <v>ETABA Fidèle</v>
          </cell>
          <cell r="K80" t="str">
            <v>OCM_Douala_1</v>
          </cell>
          <cell r="L80" t="str">
            <v>H-TELI</v>
          </cell>
          <cell r="M80" t="str">
            <v>IHS</v>
          </cell>
          <cell r="N80" t="str">
            <v>Grid-Gen</v>
          </cell>
        </row>
        <row r="81">
          <cell r="A81" t="str">
            <v>CTR_133</v>
          </cell>
          <cell r="B81" t="str">
            <v>CTR_133_Z_Sapeur-Mimboman-IHS</v>
          </cell>
          <cell r="C81" t="str">
            <v>CTR</v>
          </cell>
          <cell r="D81" t="str">
            <v>Yaounde</v>
          </cell>
          <cell r="E81">
            <v>11.549096</v>
          </cell>
          <cell r="F81">
            <v>3.8675039999999998</v>
          </cell>
          <cell r="G81">
            <v>742</v>
          </cell>
          <cell r="H81" t="str">
            <v>Macro</v>
          </cell>
          <cell r="I81" t="str">
            <v>ZTE</v>
          </cell>
          <cell r="J81" t="str">
            <v>Eloundou Bertrand</v>
          </cell>
          <cell r="K81" t="str">
            <v>OCM_Yaounde_1</v>
          </cell>
          <cell r="L81" t="str">
            <v>AFRO</v>
          </cell>
          <cell r="M81" t="str">
            <v>IHS</v>
          </cell>
          <cell r="N81" t="str">
            <v>Grid-Gen</v>
          </cell>
        </row>
        <row r="82">
          <cell r="A82" t="str">
            <v>EST_004</v>
          </cell>
          <cell r="B82" t="str">
            <v>Bertoua-Crtv</v>
          </cell>
          <cell r="C82" t="str">
            <v>EST</v>
          </cell>
          <cell r="D82" t="str">
            <v>Bertoua</v>
          </cell>
          <cell r="E82">
            <v>13.663213949999999</v>
          </cell>
          <cell r="F82">
            <v>4.5805925050000003</v>
          </cell>
          <cell r="G82">
            <v>660</v>
          </cell>
          <cell r="H82" t="str">
            <v>Macro</v>
          </cell>
          <cell r="I82" t="str">
            <v>NOKIA</v>
          </cell>
          <cell r="J82" t="str">
            <v>Emmanuel Boma</v>
          </cell>
          <cell r="K82" t="str">
            <v>OCM_Bertoua_1</v>
          </cell>
          <cell r="L82" t="str">
            <v>AFRO</v>
          </cell>
          <cell r="M82" t="str">
            <v>CAMUSAT</v>
          </cell>
          <cell r="N82" t="str">
            <v>Good Grid + GE</v>
          </cell>
        </row>
        <row r="83">
          <cell r="A83" t="str">
            <v>LIT_062</v>
          </cell>
          <cell r="B83" t="str">
            <v>Manjo-New</v>
          </cell>
          <cell r="C83" t="str">
            <v>LIT</v>
          </cell>
          <cell r="D83" t="str">
            <v>Manjo</v>
          </cell>
          <cell r="E83">
            <v>9.825901</v>
          </cell>
          <cell r="F83">
            <v>4.8483470000000004</v>
          </cell>
          <cell r="G83">
            <v>567</v>
          </cell>
          <cell r="H83" t="str">
            <v>Macro</v>
          </cell>
          <cell r="I83" t="str">
            <v>NOKIA</v>
          </cell>
          <cell r="J83" t="str">
            <v>Ewane Eric Pitié</v>
          </cell>
          <cell r="K83" t="str">
            <v>OCM_Moungo</v>
          </cell>
          <cell r="L83" t="str">
            <v>H-TELI</v>
          </cell>
          <cell r="M83" t="str">
            <v>IHS</v>
          </cell>
          <cell r="N83" t="str">
            <v>Grid-Gen</v>
          </cell>
        </row>
        <row r="84">
          <cell r="A84" t="str">
            <v>EXN_005</v>
          </cell>
          <cell r="B84" t="str">
            <v>Mora</v>
          </cell>
          <cell r="C84" t="str">
            <v>EXN</v>
          </cell>
          <cell r="D84" t="str">
            <v>Mora</v>
          </cell>
          <cell r="E84">
            <v>14.140717</v>
          </cell>
          <cell r="F84">
            <v>11.024151</v>
          </cell>
          <cell r="G84">
            <v>814</v>
          </cell>
          <cell r="H84" t="str">
            <v>Macro</v>
          </cell>
          <cell r="I84" t="str">
            <v>NOKIA</v>
          </cell>
          <cell r="J84" t="str">
            <v>Yaouba Yaya</v>
          </cell>
          <cell r="K84" t="str">
            <v>OCM_Maroua_3</v>
          </cell>
          <cell r="L84" t="str">
            <v>TIF NORD</v>
          </cell>
          <cell r="M84" t="str">
            <v>CAMUSAT</v>
          </cell>
          <cell r="N84" t="str">
            <v>Bad Grid + Solar + GE</v>
          </cell>
        </row>
        <row r="85">
          <cell r="A85" t="str">
            <v>LIT_392</v>
          </cell>
          <cell r="B85" t="str">
            <v>LIT_392_Z_Bomkoul</v>
          </cell>
          <cell r="C85" t="str">
            <v>LIT</v>
          </cell>
          <cell r="D85" t="str">
            <v>Douala</v>
          </cell>
          <cell r="E85">
            <v>9.7835833329999993</v>
          </cell>
          <cell r="F85">
            <v>4.089888889</v>
          </cell>
          <cell r="G85">
            <v>701</v>
          </cell>
          <cell r="H85" t="str">
            <v>Macro</v>
          </cell>
          <cell r="I85" t="str">
            <v>ZTE</v>
          </cell>
          <cell r="J85" t="str">
            <v>ETABA Fidèle</v>
          </cell>
          <cell r="K85" t="str">
            <v>OCM_Douala_1</v>
          </cell>
          <cell r="L85" t="str">
            <v>H-TELI</v>
          </cell>
          <cell r="M85" t="str">
            <v>IHS</v>
          </cell>
          <cell r="N85" t="str">
            <v>Grid-Gen</v>
          </cell>
        </row>
        <row r="86">
          <cell r="A86" t="str">
            <v>NRO_012</v>
          </cell>
          <cell r="B86" t="str">
            <v>Nwa</v>
          </cell>
          <cell r="C86" t="str">
            <v>NRO</v>
          </cell>
          <cell r="D86" t="str">
            <v>Mwa</v>
          </cell>
          <cell r="E86">
            <v>11.063665</v>
          </cell>
          <cell r="F86">
            <v>6.4797039999999999</v>
          </cell>
          <cell r="G86">
            <v>1477</v>
          </cell>
          <cell r="H86" t="str">
            <v>Macro</v>
          </cell>
          <cell r="I86" t="str">
            <v>NOKIA</v>
          </cell>
          <cell r="J86" t="str">
            <v>ABONGTEOH SOFOR Derick</v>
          </cell>
          <cell r="K86" t="str">
            <v>OCM_Bamenda_1</v>
          </cell>
          <cell r="L86" t="str">
            <v>I-ENG</v>
          </cell>
          <cell r="M86" t="str">
            <v>IHS</v>
          </cell>
          <cell r="N86" t="str">
            <v>Solar-Gen</v>
          </cell>
        </row>
        <row r="87">
          <cell r="A87" t="str">
            <v>CTR_053</v>
          </cell>
          <cell r="B87" t="str">
            <v>Metet</v>
          </cell>
          <cell r="C87" t="str">
            <v>CTR</v>
          </cell>
          <cell r="D87" t="str">
            <v>Metet</v>
          </cell>
          <cell r="E87">
            <v>11.758804</v>
          </cell>
          <cell r="F87">
            <v>3.443174</v>
          </cell>
          <cell r="G87">
            <v>714</v>
          </cell>
          <cell r="H87" t="str">
            <v>Macro</v>
          </cell>
          <cell r="I87" t="str">
            <v>NOKIA</v>
          </cell>
          <cell r="J87" t="str">
            <v>Mougang Rodrigue</v>
          </cell>
          <cell r="K87" t="str">
            <v>OCM_Mbalmayo</v>
          </cell>
          <cell r="L87" t="str">
            <v>AFRO</v>
          </cell>
          <cell r="M87" t="str">
            <v>IHS</v>
          </cell>
          <cell r="N87" t="str">
            <v>Grid-Gen</v>
          </cell>
        </row>
        <row r="88">
          <cell r="A88" t="str">
            <v>CTR_054</v>
          </cell>
          <cell r="B88" t="str">
            <v>Ndoussan</v>
          </cell>
          <cell r="C88" t="str">
            <v>CTR</v>
          </cell>
          <cell r="D88" t="str">
            <v>Ndoussan</v>
          </cell>
          <cell r="E88">
            <v>11.175839</v>
          </cell>
          <cell r="F88">
            <v>4.8229519999999999</v>
          </cell>
          <cell r="G88">
            <v>594</v>
          </cell>
          <cell r="H88" t="str">
            <v>Macro</v>
          </cell>
          <cell r="I88" t="str">
            <v>NOKIA</v>
          </cell>
          <cell r="J88" t="str">
            <v xml:space="preserve">APIANG Grégoire Flores </v>
          </cell>
          <cell r="K88" t="str">
            <v>OCM_Bafia</v>
          </cell>
          <cell r="L88" t="str">
            <v>I-ENG</v>
          </cell>
          <cell r="M88" t="str">
            <v>IHS</v>
          </cell>
          <cell r="N88" t="str">
            <v>Gen-Lithium</v>
          </cell>
        </row>
        <row r="89">
          <cell r="A89" t="str">
            <v>SUD_005</v>
          </cell>
          <cell r="B89" t="str">
            <v>Niete-FH</v>
          </cell>
          <cell r="C89" t="str">
            <v>SUD</v>
          </cell>
          <cell r="D89" t="str">
            <v>Niete</v>
          </cell>
          <cell r="E89">
            <v>10.13175</v>
          </cell>
          <cell r="F89">
            <v>2.7723611109999999</v>
          </cell>
          <cell r="G89">
            <v>126</v>
          </cell>
          <cell r="H89" t="str">
            <v>Macro</v>
          </cell>
          <cell r="I89" t="str">
            <v>NOKIA</v>
          </cell>
          <cell r="J89" t="str">
            <v>Clautaire Pouguoé</v>
          </cell>
          <cell r="K89" t="str">
            <v>OCM_Kribi</v>
          </cell>
          <cell r="L89" t="str">
            <v>H-TELI</v>
          </cell>
          <cell r="M89" t="str">
            <v>IHS</v>
          </cell>
          <cell r="N89" t="str">
            <v>Grid-Gen-Lithium</v>
          </cell>
        </row>
        <row r="90">
          <cell r="A90" t="str">
            <v>NRO_036</v>
          </cell>
          <cell r="B90" t="str">
            <v>Bafut-MTN</v>
          </cell>
          <cell r="C90" t="str">
            <v>NRO</v>
          </cell>
          <cell r="D90" t="str">
            <v>Bafut</v>
          </cell>
          <cell r="E90">
            <v>10.142670000000001</v>
          </cell>
          <cell r="F90">
            <v>6.0735999999999999</v>
          </cell>
          <cell r="G90">
            <v>1249</v>
          </cell>
          <cell r="H90" t="str">
            <v>Macro</v>
          </cell>
          <cell r="I90" t="str">
            <v>NOKIA</v>
          </cell>
          <cell r="J90" t="str">
            <v>ABONGTEOH SOFOR Derick</v>
          </cell>
          <cell r="K90" t="str">
            <v>OCM_Bamenda_1</v>
          </cell>
          <cell r="L90" t="str">
            <v>I-ENG</v>
          </cell>
          <cell r="M90" t="str">
            <v>IHS</v>
          </cell>
          <cell r="N90" t="str">
            <v>Grid-Gen</v>
          </cell>
        </row>
        <row r="91">
          <cell r="A91" t="str">
            <v>SUD_012</v>
          </cell>
          <cell r="B91" t="str">
            <v>Nkout</v>
          </cell>
          <cell r="C91" t="str">
            <v>SUD</v>
          </cell>
          <cell r="D91" t="str">
            <v>Nkout</v>
          </cell>
          <cell r="E91">
            <v>11.848299470000001</v>
          </cell>
          <cell r="F91">
            <v>3.1129436849999998</v>
          </cell>
          <cell r="G91">
            <v>720</v>
          </cell>
          <cell r="H91" t="str">
            <v>Macro</v>
          </cell>
          <cell r="I91" t="str">
            <v>NOKIA</v>
          </cell>
          <cell r="J91" t="str">
            <v>Kenfack Peguy</v>
          </cell>
          <cell r="K91" t="str">
            <v>OCM_Sangmelima</v>
          </cell>
          <cell r="L91" t="str">
            <v>AFRO</v>
          </cell>
          <cell r="M91" t="str">
            <v>IHS</v>
          </cell>
          <cell r="N91" t="str">
            <v>Grid-Gen</v>
          </cell>
        </row>
        <row r="92">
          <cell r="A92" t="str">
            <v>EST_118</v>
          </cell>
          <cell r="B92" t="str">
            <v>EST_118_Z_Garoua-Boulai-New</v>
          </cell>
          <cell r="C92" t="str">
            <v>EST</v>
          </cell>
          <cell r="D92" t="str">
            <v>Garoua-Boulai</v>
          </cell>
          <cell r="E92">
            <v>14.547140000000001</v>
          </cell>
          <cell r="F92">
            <v>5.88368</v>
          </cell>
          <cell r="G92">
            <v>1041</v>
          </cell>
          <cell r="H92" t="str">
            <v>Macro</v>
          </cell>
          <cell r="I92" t="str">
            <v>ZTE</v>
          </cell>
          <cell r="J92" t="str">
            <v>Destallo Serge EVEHE</v>
          </cell>
          <cell r="K92" t="str">
            <v>OCM_Meiganga</v>
          </cell>
          <cell r="L92" t="str">
            <v>AFRO</v>
          </cell>
          <cell r="M92" t="str">
            <v>IHS</v>
          </cell>
          <cell r="N92" t="str">
            <v>Grid-Gen</v>
          </cell>
        </row>
        <row r="93">
          <cell r="A93" t="str">
            <v>EXN_010</v>
          </cell>
          <cell r="B93" t="str">
            <v>Kousseri-Sarra</v>
          </cell>
          <cell r="C93" t="str">
            <v>EXN</v>
          </cell>
          <cell r="D93" t="str">
            <v>Kousseri</v>
          </cell>
          <cell r="E93">
            <v>15.02815522</v>
          </cell>
          <cell r="F93">
            <v>12.103549109999999</v>
          </cell>
          <cell r="G93">
            <v>295</v>
          </cell>
          <cell r="H93" t="str">
            <v>Macro</v>
          </cell>
          <cell r="I93" t="str">
            <v>NOKIA</v>
          </cell>
          <cell r="J93" t="str">
            <v>Yanoussa Ahmadou</v>
          </cell>
          <cell r="K93" t="str">
            <v>OCM_Kousseri</v>
          </cell>
          <cell r="L93" t="str">
            <v>TIF NORD</v>
          </cell>
          <cell r="M93" t="str">
            <v>IHS</v>
          </cell>
          <cell r="N93" t="str">
            <v>Grid-Gen</v>
          </cell>
        </row>
        <row r="94">
          <cell r="A94" t="str">
            <v>ADM_004</v>
          </cell>
          <cell r="B94" t="str">
            <v>Meiganga</v>
          </cell>
          <cell r="C94" t="str">
            <v>ADM</v>
          </cell>
          <cell r="D94" t="str">
            <v>Meiganga</v>
          </cell>
          <cell r="E94">
            <v>14.284770999999999</v>
          </cell>
          <cell r="F94">
            <v>6.5237800000000004</v>
          </cell>
          <cell r="G94">
            <v>1054</v>
          </cell>
          <cell r="H94" t="str">
            <v>Macro</v>
          </cell>
          <cell r="I94" t="str">
            <v>NOKIA</v>
          </cell>
          <cell r="J94" t="str">
            <v>Destallo Serge EVEHE</v>
          </cell>
          <cell r="K94" t="str">
            <v>OCM_Meiganga</v>
          </cell>
          <cell r="L94" t="str">
            <v>TIF NORD</v>
          </cell>
          <cell r="M94" t="str">
            <v>CAMUSAT</v>
          </cell>
          <cell r="N94" t="str">
            <v>Bad Grid + Solar + GE</v>
          </cell>
        </row>
        <row r="95">
          <cell r="A95" t="str">
            <v>NRO_230</v>
          </cell>
          <cell r="B95" t="str">
            <v>Sabongari-NRO</v>
          </cell>
          <cell r="C95" t="str">
            <v>NRO</v>
          </cell>
          <cell r="D95" t="str">
            <v>Sabongari</v>
          </cell>
          <cell r="E95">
            <v>11.16529324</v>
          </cell>
          <cell r="F95">
            <v>6.3852355599999999</v>
          </cell>
          <cell r="G95">
            <v>51</v>
          </cell>
          <cell r="H95" t="str">
            <v>Macro</v>
          </cell>
          <cell r="I95" t="str">
            <v>NOKIA</v>
          </cell>
          <cell r="J95" t="str">
            <v>ABONGTEOH SOFOR Derick</v>
          </cell>
          <cell r="K95" t="str">
            <v>OCM_Bamenda_1</v>
          </cell>
          <cell r="L95" t="str">
            <v>I-ENG</v>
          </cell>
          <cell r="M95" t="str">
            <v>IHS</v>
          </cell>
          <cell r="N95" t="str">
            <v>Gen-Lithium</v>
          </cell>
        </row>
        <row r="96">
          <cell r="A96" t="str">
            <v>EST_007</v>
          </cell>
          <cell r="B96" t="str">
            <v>Tabene</v>
          </cell>
          <cell r="C96" t="str">
            <v>EST</v>
          </cell>
          <cell r="D96" t="str">
            <v>Tabene</v>
          </cell>
          <cell r="E96">
            <v>12.148</v>
          </cell>
          <cell r="F96">
            <v>4.5545861109999999</v>
          </cell>
          <cell r="G96">
            <v>578</v>
          </cell>
          <cell r="H96" t="str">
            <v>Macro</v>
          </cell>
          <cell r="I96" t="str">
            <v>NOKIA</v>
          </cell>
          <cell r="J96" t="str">
            <v>Raoul TSAGUE</v>
          </cell>
          <cell r="K96" t="str">
            <v>OCM_Nanga-Eboko</v>
          </cell>
          <cell r="L96" t="str">
            <v>AFRO</v>
          </cell>
          <cell r="M96" t="str">
            <v>CAMUSAT</v>
          </cell>
          <cell r="N96" t="str">
            <v>Hybrid Solar - S3</v>
          </cell>
        </row>
        <row r="97">
          <cell r="A97" t="str">
            <v>ADM_026</v>
          </cell>
          <cell r="B97" t="str">
            <v>Ngd-Agence</v>
          </cell>
          <cell r="C97" t="str">
            <v>ADM</v>
          </cell>
          <cell r="D97" t="str">
            <v>Ngaoundere</v>
          </cell>
          <cell r="E97">
            <v>13.5768</v>
          </cell>
          <cell r="F97">
            <v>7.3212000000000002</v>
          </cell>
          <cell r="G97">
            <v>1135</v>
          </cell>
          <cell r="H97" t="str">
            <v>Macro</v>
          </cell>
          <cell r="I97" t="str">
            <v>NOKIA</v>
          </cell>
          <cell r="J97" t="str">
            <v>Herve Pouomo</v>
          </cell>
          <cell r="K97" t="str">
            <v>OCM_Ngaoundere_1</v>
          </cell>
          <cell r="L97" t="str">
            <v>TIF NORD</v>
          </cell>
          <cell r="M97"/>
          <cell r="N97"/>
        </row>
        <row r="98">
          <cell r="A98" t="str">
            <v>NRO_233</v>
          </cell>
          <cell r="B98" t="str">
            <v>Benakuma</v>
          </cell>
          <cell r="C98" t="str">
            <v>NRO</v>
          </cell>
          <cell r="D98" t="str">
            <v>Benakuma</v>
          </cell>
          <cell r="E98">
            <v>9.8999999899999995</v>
          </cell>
          <cell r="F98">
            <v>6.4</v>
          </cell>
          <cell r="G98">
            <v>552</v>
          </cell>
          <cell r="H98" t="str">
            <v>Macro</v>
          </cell>
          <cell r="I98" t="str">
            <v>NOKIA</v>
          </cell>
          <cell r="J98" t="str">
            <v>ABONGTEOH SOFOR Derick</v>
          </cell>
          <cell r="K98" t="str">
            <v>OCM_Bamenda_1</v>
          </cell>
          <cell r="L98" t="str">
            <v>I-ENG</v>
          </cell>
          <cell r="M98" t="str">
            <v>IHS</v>
          </cell>
          <cell r="N98" t="str">
            <v>Hybrid Gen</v>
          </cell>
        </row>
        <row r="99">
          <cell r="A99" t="str">
            <v>SUD_014</v>
          </cell>
          <cell r="B99" t="str">
            <v>Djoum</v>
          </cell>
          <cell r="C99" t="str">
            <v>SUD</v>
          </cell>
          <cell r="D99" t="str">
            <v>Djoum</v>
          </cell>
          <cell r="E99">
            <v>12.67788889</v>
          </cell>
          <cell r="F99">
            <v>2.670597222</v>
          </cell>
          <cell r="G99">
            <v>684</v>
          </cell>
          <cell r="H99" t="str">
            <v>Macro</v>
          </cell>
          <cell r="I99" t="str">
            <v>NOKIA</v>
          </cell>
          <cell r="J99" t="str">
            <v>Kenfack Peguy</v>
          </cell>
          <cell r="K99" t="str">
            <v>OCM_Sangmelima</v>
          </cell>
          <cell r="L99" t="str">
            <v>AFRO</v>
          </cell>
          <cell r="M99" t="str">
            <v>CAMUSAT</v>
          </cell>
          <cell r="N99" t="str">
            <v>Medium Grid + Solar + GE</v>
          </cell>
        </row>
        <row r="100">
          <cell r="A100" t="str">
            <v>CTR_059</v>
          </cell>
          <cell r="B100" t="str">
            <v>Ndokok</v>
          </cell>
          <cell r="C100" t="str">
            <v>CTR</v>
          </cell>
          <cell r="D100" t="str">
            <v>Ndokok</v>
          </cell>
          <cell r="E100">
            <v>10.26830556</v>
          </cell>
          <cell r="F100">
            <v>3.807416667</v>
          </cell>
          <cell r="G100">
            <v>151</v>
          </cell>
          <cell r="H100" t="str">
            <v>Macro</v>
          </cell>
          <cell r="I100" t="str">
            <v>NOKIA</v>
          </cell>
          <cell r="J100" t="str">
            <v>Freddy Fongang</v>
          </cell>
          <cell r="K100" t="str">
            <v>OCM_Edea</v>
          </cell>
          <cell r="L100" t="str">
            <v>H-TELI</v>
          </cell>
          <cell r="M100" t="str">
            <v>IHS</v>
          </cell>
          <cell r="N100" t="str">
            <v>Grid-Gen</v>
          </cell>
        </row>
        <row r="101">
          <cell r="A101" t="str">
            <v>CTR_060</v>
          </cell>
          <cell r="B101" t="str">
            <v>Nkenglikok</v>
          </cell>
          <cell r="C101" t="str">
            <v>CTR</v>
          </cell>
          <cell r="D101" t="str">
            <v>Nkeng-likok</v>
          </cell>
          <cell r="E101">
            <v>11.204660000000001</v>
          </cell>
          <cell r="F101">
            <v>3.767827</v>
          </cell>
          <cell r="G101">
            <v>735</v>
          </cell>
          <cell r="H101" t="str">
            <v>Macro</v>
          </cell>
          <cell r="I101" t="str">
            <v>NOKIA</v>
          </cell>
          <cell r="J101" t="str">
            <v>Etienne Saha</v>
          </cell>
          <cell r="K101" t="str">
            <v>OCM_Boumnyebel</v>
          </cell>
          <cell r="L101" t="str">
            <v>AFRO</v>
          </cell>
          <cell r="M101" t="str">
            <v>IHS</v>
          </cell>
          <cell r="N101" t="str">
            <v>Solar-Grid-Gen</v>
          </cell>
        </row>
        <row r="102">
          <cell r="A102" t="str">
            <v>CTR_475</v>
          </cell>
          <cell r="B102" t="str">
            <v>CTR_475_Z_Sous-Prefecture-Tsinga</v>
          </cell>
          <cell r="C102" t="str">
            <v>CTR</v>
          </cell>
          <cell r="D102" t="str">
            <v>Yaounde</v>
          </cell>
          <cell r="E102">
            <v>11.502875</v>
          </cell>
          <cell r="F102">
            <v>3.8854679999999999</v>
          </cell>
          <cell r="G102">
            <v>742</v>
          </cell>
          <cell r="H102" t="str">
            <v>Macro</v>
          </cell>
          <cell r="I102" t="str">
            <v>ZTE</v>
          </cell>
          <cell r="J102" t="str">
            <v>Eloundou Bertrand</v>
          </cell>
          <cell r="K102" t="str">
            <v>OCM_Yaounde_1</v>
          </cell>
          <cell r="L102" t="str">
            <v>AFRO</v>
          </cell>
          <cell r="M102" t="str">
            <v>IHS</v>
          </cell>
          <cell r="N102" t="str">
            <v>Grid-Gen</v>
          </cell>
        </row>
        <row r="103">
          <cell r="A103" t="str">
            <v>LIT_069</v>
          </cell>
          <cell r="B103" t="str">
            <v>Pouma</v>
          </cell>
          <cell r="C103" t="str">
            <v>LIT</v>
          </cell>
          <cell r="D103" t="str">
            <v>Pouma</v>
          </cell>
          <cell r="E103">
            <v>10.558999999999999</v>
          </cell>
          <cell r="F103">
            <v>3.870769444</v>
          </cell>
          <cell r="G103">
            <v>291</v>
          </cell>
          <cell r="H103" t="str">
            <v>Macro</v>
          </cell>
          <cell r="I103" t="str">
            <v>NOKIA</v>
          </cell>
          <cell r="J103" t="str">
            <v>Freddy Fongang</v>
          </cell>
          <cell r="K103" t="str">
            <v>OCM_Edea</v>
          </cell>
          <cell r="L103" t="str">
            <v>H-TELI</v>
          </cell>
          <cell r="M103" t="str">
            <v>IHS</v>
          </cell>
          <cell r="N103" t="str">
            <v>Grid-Gen</v>
          </cell>
        </row>
        <row r="104">
          <cell r="A104" t="str">
            <v>CTR_067</v>
          </cell>
          <cell r="B104" t="str">
            <v>Eseka</v>
          </cell>
          <cell r="C104" t="str">
            <v>CTR</v>
          </cell>
          <cell r="D104" t="str">
            <v>Eseka</v>
          </cell>
          <cell r="E104">
            <v>10.81461111</v>
          </cell>
          <cell r="F104">
            <v>3.621502778</v>
          </cell>
          <cell r="G104">
            <v>372</v>
          </cell>
          <cell r="H104" t="str">
            <v>Macro</v>
          </cell>
          <cell r="I104" t="str">
            <v>NOKIA</v>
          </cell>
          <cell r="J104" t="str">
            <v>Etienne Saha</v>
          </cell>
          <cell r="K104" t="str">
            <v>OCM_Boumnyebel</v>
          </cell>
          <cell r="L104" t="str">
            <v>AFRO</v>
          </cell>
          <cell r="M104" t="str">
            <v>IHS</v>
          </cell>
          <cell r="N104" t="str">
            <v>Grid-Gen</v>
          </cell>
        </row>
        <row r="105">
          <cell r="A105" t="str">
            <v>CTR_474</v>
          </cell>
          <cell r="B105" t="str">
            <v>CTR_474_Z_Bastos-Bethesda</v>
          </cell>
          <cell r="C105" t="str">
            <v>CTR</v>
          </cell>
          <cell r="D105" t="str">
            <v>Yaounde</v>
          </cell>
          <cell r="E105">
            <v>11.508563000000001</v>
          </cell>
          <cell r="F105">
            <v>3.8856419999999998</v>
          </cell>
          <cell r="G105">
            <v>732</v>
          </cell>
          <cell r="H105" t="str">
            <v>Macro</v>
          </cell>
          <cell r="I105" t="str">
            <v>ZTE</v>
          </cell>
          <cell r="J105" t="str">
            <v>Eloundou Bertrand</v>
          </cell>
          <cell r="K105" t="str">
            <v>OCM_Yaounde_1</v>
          </cell>
          <cell r="L105" t="str">
            <v>AFRO</v>
          </cell>
          <cell r="M105" t="str">
            <v>IHS</v>
          </cell>
          <cell r="N105" t="str">
            <v>Grid-Gen</v>
          </cell>
        </row>
        <row r="106">
          <cell r="A106" t="str">
            <v>CTR_552</v>
          </cell>
          <cell r="B106" t="str">
            <v>CTR_552_Z_Mimboman-Liberte-IHS</v>
          </cell>
          <cell r="C106" t="str">
            <v>CTR</v>
          </cell>
          <cell r="D106" t="str">
            <v>Yaounde</v>
          </cell>
          <cell r="E106">
            <v>11.551629999999999</v>
          </cell>
          <cell r="F106">
            <v>3.8732869999999999</v>
          </cell>
          <cell r="G106">
            <v>742</v>
          </cell>
          <cell r="H106" t="str">
            <v>Macro</v>
          </cell>
          <cell r="I106" t="str">
            <v>ZTE</v>
          </cell>
          <cell r="J106" t="str">
            <v>Eloundou Bertrand</v>
          </cell>
          <cell r="K106" t="str">
            <v>OCM_Yaounde_1</v>
          </cell>
          <cell r="L106" t="str">
            <v>AFRO</v>
          </cell>
          <cell r="M106" t="str">
            <v>IHS</v>
          </cell>
          <cell r="N106" t="str">
            <v>Grid-Gen</v>
          </cell>
        </row>
        <row r="107">
          <cell r="A107" t="str">
            <v>EXN_002</v>
          </cell>
          <cell r="B107" t="str">
            <v>Douggoy</v>
          </cell>
          <cell r="C107" t="str">
            <v>EXN</v>
          </cell>
          <cell r="D107" t="str">
            <v>Maroua</v>
          </cell>
          <cell r="E107">
            <v>14.33699268</v>
          </cell>
          <cell r="F107">
            <v>10.60678607</v>
          </cell>
          <cell r="G107">
            <v>397</v>
          </cell>
          <cell r="H107" t="str">
            <v>Macro</v>
          </cell>
          <cell r="I107" t="str">
            <v>NOKIA</v>
          </cell>
          <cell r="J107" t="str">
            <v xml:space="preserve">ASSAATSA Eric Blaise </v>
          </cell>
          <cell r="K107" t="str">
            <v>OCM_Maroua_1</v>
          </cell>
          <cell r="L107" t="str">
            <v>TIF NORD</v>
          </cell>
          <cell r="M107" t="str">
            <v>IHS</v>
          </cell>
          <cell r="N107" t="str">
            <v>Grid-Gen</v>
          </cell>
        </row>
        <row r="108">
          <cell r="A108" t="str">
            <v>CTR_722</v>
          </cell>
          <cell r="B108" t="str">
            <v>Bastos-ART</v>
          </cell>
          <cell r="C108" t="str">
            <v>CTR</v>
          </cell>
          <cell r="D108" t="str">
            <v>Yaounde</v>
          </cell>
          <cell r="E108">
            <v>11.515517259999999</v>
          </cell>
          <cell r="F108">
            <v>3.8915077550000001</v>
          </cell>
          <cell r="G108">
            <v>727</v>
          </cell>
          <cell r="H108" t="str">
            <v>Macro</v>
          </cell>
          <cell r="I108" t="str">
            <v>NOKIA</v>
          </cell>
          <cell r="J108" t="str">
            <v>Eloundou Bertrand</v>
          </cell>
          <cell r="K108" t="str">
            <v>OCM_Yaounde_1</v>
          </cell>
          <cell r="L108" t="str">
            <v>AFRO</v>
          </cell>
          <cell r="M108" t="str">
            <v>CAMUSAT</v>
          </cell>
          <cell r="N108" t="str">
            <v>Good Grid + GE</v>
          </cell>
        </row>
        <row r="109">
          <cell r="A109" t="str">
            <v>NRO_239</v>
          </cell>
          <cell r="B109" t="str">
            <v>Befang-MTN</v>
          </cell>
          <cell r="C109" t="str">
            <v>NRO</v>
          </cell>
          <cell r="D109" t="str">
            <v>Befang</v>
          </cell>
          <cell r="E109">
            <v>9.9917700000000007</v>
          </cell>
          <cell r="F109">
            <v>6.3379099999999999</v>
          </cell>
          <cell r="G109">
            <v>935</v>
          </cell>
          <cell r="H109" t="str">
            <v>Macro</v>
          </cell>
          <cell r="I109" t="str">
            <v>NOKIA</v>
          </cell>
          <cell r="J109" t="str">
            <v>ABONGTEOH SOFOR Derick</v>
          </cell>
          <cell r="K109" t="str">
            <v>OCM_Bamenda_1</v>
          </cell>
          <cell r="L109" t="str">
            <v>I-ENG</v>
          </cell>
          <cell r="M109" t="str">
            <v>IHS</v>
          </cell>
          <cell r="N109" t="str">
            <v>Gen-Lithium</v>
          </cell>
        </row>
        <row r="110">
          <cell r="A110" t="str">
            <v>CTR_066</v>
          </cell>
          <cell r="B110" t="str">
            <v>Mandoumba</v>
          </cell>
          <cell r="C110" t="str">
            <v>CTR</v>
          </cell>
          <cell r="D110" t="str">
            <v>Mandoumba</v>
          </cell>
          <cell r="E110">
            <v>11.09143312</v>
          </cell>
          <cell r="F110">
            <v>3.7627770869999999</v>
          </cell>
          <cell r="G110">
            <v>681</v>
          </cell>
          <cell r="H110" t="str">
            <v>Macro</v>
          </cell>
          <cell r="I110" t="str">
            <v>NOKIA</v>
          </cell>
          <cell r="J110" t="str">
            <v>Etienne Saha</v>
          </cell>
          <cell r="K110" t="str">
            <v>OCM_Boumnyebel</v>
          </cell>
          <cell r="L110" t="str">
            <v>AFRO</v>
          </cell>
          <cell r="M110" t="str">
            <v>IHS</v>
          </cell>
          <cell r="N110" t="str">
            <v>Solar-Grid-Gen-Lithium</v>
          </cell>
        </row>
        <row r="111">
          <cell r="A111" t="str">
            <v>LIT_398</v>
          </cell>
          <cell r="B111" t="str">
            <v>LIT_398_Z_Makepe-Missoke-Clinique</v>
          </cell>
          <cell r="C111" t="str">
            <v>LIT</v>
          </cell>
          <cell r="D111" t="str">
            <v>Douala</v>
          </cell>
          <cell r="E111">
            <v>9.7426069999999996</v>
          </cell>
          <cell r="F111">
            <v>4.0726779999999998</v>
          </cell>
          <cell r="G111">
            <v>701</v>
          </cell>
          <cell r="H111" t="str">
            <v>Macro</v>
          </cell>
          <cell r="I111" t="str">
            <v>ZTE</v>
          </cell>
          <cell r="J111" t="str">
            <v>ETABA Fidèle</v>
          </cell>
          <cell r="K111" t="str">
            <v>OCM_Douala_1</v>
          </cell>
          <cell r="L111" t="str">
            <v>H-TELI</v>
          </cell>
          <cell r="M111" t="str">
            <v>IHS</v>
          </cell>
          <cell r="N111" t="str">
            <v>Grid-Lithium</v>
          </cell>
        </row>
        <row r="112">
          <cell r="A112" t="str">
            <v>LIT_357</v>
          </cell>
          <cell r="B112" t="str">
            <v>LIT_357_Z_Makepe-AES</v>
          </cell>
          <cell r="C112" t="str">
            <v>LIT</v>
          </cell>
          <cell r="D112" t="str">
            <v>Douala</v>
          </cell>
          <cell r="E112">
            <v>9.7464999999999993</v>
          </cell>
          <cell r="F112">
            <v>4.088666667</v>
          </cell>
          <cell r="G112">
            <v>701</v>
          </cell>
          <cell r="H112" t="str">
            <v>Macro</v>
          </cell>
          <cell r="I112" t="str">
            <v>ZTE</v>
          </cell>
          <cell r="J112" t="str">
            <v>ETABA Fidèle</v>
          </cell>
          <cell r="K112" t="str">
            <v>OCM_Douala_1</v>
          </cell>
          <cell r="L112" t="str">
            <v>H-TELI</v>
          </cell>
          <cell r="M112" t="str">
            <v>IHS</v>
          </cell>
          <cell r="N112" t="str">
            <v>Grid Only</v>
          </cell>
        </row>
        <row r="113">
          <cell r="A113" t="str">
            <v>SUO_011</v>
          </cell>
          <cell r="B113" t="str">
            <v>Monkey-Hill</v>
          </cell>
          <cell r="C113" t="str">
            <v>SUO</v>
          </cell>
          <cell r="D113" t="str">
            <v>Limbe</v>
          </cell>
          <cell r="E113">
            <v>9.1110277780000004</v>
          </cell>
          <cell r="F113">
            <v>4.0215199999999998</v>
          </cell>
          <cell r="G113">
            <v>133</v>
          </cell>
          <cell r="H113" t="str">
            <v>Macro</v>
          </cell>
          <cell r="I113" t="str">
            <v>NOKIA</v>
          </cell>
          <cell r="J113" t="str">
            <v>Emile TAMFU</v>
          </cell>
          <cell r="K113" t="str">
            <v>OCM_Limbe</v>
          </cell>
          <cell r="L113" t="str">
            <v>H-TELI</v>
          </cell>
          <cell r="M113" t="str">
            <v>IHS</v>
          </cell>
          <cell r="N113" t="str">
            <v>Grid-Gen</v>
          </cell>
        </row>
        <row r="114">
          <cell r="A114" t="str">
            <v>EXN_011</v>
          </cell>
          <cell r="B114" t="str">
            <v>Kaele</v>
          </cell>
          <cell r="C114" t="str">
            <v>EXN</v>
          </cell>
          <cell r="D114" t="str">
            <v>Kaele</v>
          </cell>
          <cell r="E114">
            <v>14.453820459999999</v>
          </cell>
          <cell r="F114">
            <v>10.100129040000001</v>
          </cell>
          <cell r="G114">
            <v>373</v>
          </cell>
          <cell r="H114" t="str">
            <v>Macro</v>
          </cell>
          <cell r="I114" t="str">
            <v>NOKIA</v>
          </cell>
          <cell r="J114" t="str">
            <v>Herman Tchawe</v>
          </cell>
          <cell r="K114" t="str">
            <v>OCM_Kaele</v>
          </cell>
          <cell r="L114" t="str">
            <v>TIF NORD</v>
          </cell>
          <cell r="M114" t="str">
            <v>IHS</v>
          </cell>
          <cell r="N114" t="str">
            <v>Grid-Gen</v>
          </cell>
        </row>
        <row r="115">
          <cell r="A115" t="str">
            <v>EXN_012</v>
          </cell>
          <cell r="B115" t="str">
            <v>Mokolo</v>
          </cell>
          <cell r="C115" t="str">
            <v>EXN</v>
          </cell>
          <cell r="D115" t="str">
            <v>Mokolo</v>
          </cell>
          <cell r="E115">
            <v>13.8120666</v>
          </cell>
          <cell r="F115">
            <v>10.73939861</v>
          </cell>
          <cell r="G115">
            <v>801</v>
          </cell>
          <cell r="H115" t="str">
            <v>Macro</v>
          </cell>
          <cell r="I115" t="str">
            <v>NOKIA</v>
          </cell>
          <cell r="J115" t="str">
            <v>Alioum Abiss</v>
          </cell>
          <cell r="K115" t="str">
            <v>OCM_Mokolo</v>
          </cell>
          <cell r="L115" t="str">
            <v>TIF NORD</v>
          </cell>
          <cell r="M115" t="str">
            <v>CAMUSAT</v>
          </cell>
          <cell r="N115" t="str">
            <v>Medium Grid + GE</v>
          </cell>
        </row>
        <row r="116">
          <cell r="A116" t="str">
            <v>CTR_745</v>
          </cell>
          <cell r="B116" t="str">
            <v>Ambassade-Gabon</v>
          </cell>
          <cell r="C116" t="str">
            <v>CTR</v>
          </cell>
          <cell r="D116" t="str">
            <v>Yaounde</v>
          </cell>
          <cell r="E116">
            <v>11.517721999999999</v>
          </cell>
          <cell r="F116">
            <v>3.8954499999999999</v>
          </cell>
          <cell r="G116">
            <v>753</v>
          </cell>
          <cell r="H116" t="str">
            <v>Macro</v>
          </cell>
          <cell r="I116" t="str">
            <v>NOKIA</v>
          </cell>
          <cell r="J116" t="str">
            <v>Eloundou Bertrand</v>
          </cell>
          <cell r="K116" t="str">
            <v>OCM_Yaounde_1</v>
          </cell>
          <cell r="L116" t="str">
            <v>AFRO</v>
          </cell>
          <cell r="M116" t="str">
            <v>CAMUSAT</v>
          </cell>
          <cell r="N116" t="str">
            <v>Good Grid no GE - 8h</v>
          </cell>
        </row>
        <row r="117">
          <cell r="A117" t="str">
            <v>OST_064</v>
          </cell>
          <cell r="B117" t="str">
            <v>Bfsam-Tougang</v>
          </cell>
          <cell r="C117" t="str">
            <v>OST</v>
          </cell>
          <cell r="D117" t="str">
            <v>Bafoussam</v>
          </cell>
          <cell r="E117">
            <v>10.445380999999999</v>
          </cell>
          <cell r="F117">
            <v>5.4901549999999997</v>
          </cell>
          <cell r="G117">
            <v>1382</v>
          </cell>
          <cell r="H117" t="str">
            <v>Macro</v>
          </cell>
          <cell r="I117" t="str">
            <v>NOKIA</v>
          </cell>
          <cell r="J117" t="str">
            <v>Ngah Denis Fokanyuy</v>
          </cell>
          <cell r="K117" t="str">
            <v>OCM_Bafoussam_1</v>
          </cell>
          <cell r="L117" t="str">
            <v>I-ENG</v>
          </cell>
          <cell r="M117" t="str">
            <v>IHS</v>
          </cell>
          <cell r="N117" t="str">
            <v>Grid-Gen</v>
          </cell>
        </row>
        <row r="118">
          <cell r="A118" t="str">
            <v>CTR_735</v>
          </cell>
          <cell r="B118" t="str">
            <v>CTR_735_Z_GP-Etoudi</v>
          </cell>
          <cell r="C118" t="str">
            <v>CTR</v>
          </cell>
          <cell r="D118" t="str">
            <v>Yaounde</v>
          </cell>
          <cell r="E118">
            <v>11.503786</v>
          </cell>
          <cell r="F118">
            <v>3.915975</v>
          </cell>
          <cell r="G118">
            <v>850</v>
          </cell>
          <cell r="H118" t="str">
            <v>Macro</v>
          </cell>
          <cell r="I118" t="str">
            <v>ZTE</v>
          </cell>
          <cell r="J118" t="str">
            <v>Eloundou Bertrand</v>
          </cell>
          <cell r="K118" t="str">
            <v>OCM_Yaounde_1</v>
          </cell>
          <cell r="L118" t="str">
            <v>AFRO</v>
          </cell>
          <cell r="M118" t="str">
            <v>CAMUSAT</v>
          </cell>
          <cell r="N118" t="str">
            <v>Good Grid no GE - 12h</v>
          </cell>
        </row>
        <row r="119">
          <cell r="A119" t="str">
            <v>CTR_040</v>
          </cell>
          <cell r="B119" t="str">
            <v>CTR_040_Z_Kondengui</v>
          </cell>
          <cell r="C119" t="str">
            <v>CTR</v>
          </cell>
          <cell r="D119" t="str">
            <v>Yaounde</v>
          </cell>
          <cell r="E119">
            <v>11.541721559999999</v>
          </cell>
          <cell r="F119">
            <v>3.8558871959999999</v>
          </cell>
          <cell r="G119">
            <v>735</v>
          </cell>
          <cell r="H119" t="str">
            <v>Macro</v>
          </cell>
          <cell r="I119" t="str">
            <v>ZTE</v>
          </cell>
          <cell r="J119" t="str">
            <v>Eloundou Bertrand</v>
          </cell>
          <cell r="K119" t="str">
            <v>OCM_Yaounde_1</v>
          </cell>
          <cell r="L119" t="str">
            <v>AFRO</v>
          </cell>
          <cell r="M119" t="str">
            <v>IHS</v>
          </cell>
          <cell r="N119" t="str">
            <v>Grid-Gen</v>
          </cell>
        </row>
        <row r="120">
          <cell r="A120" t="str">
            <v>CTR_125</v>
          </cell>
          <cell r="B120" t="str">
            <v>CTR_125_Z_Mobil-Kondengui</v>
          </cell>
          <cell r="C120" t="str">
            <v>CTR</v>
          </cell>
          <cell r="D120" t="str">
            <v>Yaounde</v>
          </cell>
          <cell r="E120">
            <v>11.537410400000001</v>
          </cell>
          <cell r="F120">
            <v>3.853155986</v>
          </cell>
          <cell r="G120">
            <v>738</v>
          </cell>
          <cell r="H120" t="str">
            <v>Macro</v>
          </cell>
          <cell r="I120" t="str">
            <v>ZTE</v>
          </cell>
          <cell r="J120" t="str">
            <v>Eloundou Bertrand</v>
          </cell>
          <cell r="K120" t="str">
            <v>OCM_Yaounde_1</v>
          </cell>
          <cell r="L120" t="str">
            <v>AFRO</v>
          </cell>
          <cell r="M120" t="str">
            <v>IHS</v>
          </cell>
          <cell r="N120" t="str">
            <v>Grid Only</v>
          </cell>
        </row>
        <row r="121">
          <cell r="A121" t="str">
            <v>SUO_012</v>
          </cell>
          <cell r="B121" t="str">
            <v>Muyuka</v>
          </cell>
          <cell r="C121" t="str">
            <v>SUO</v>
          </cell>
          <cell r="D121" t="str">
            <v>Muyuka</v>
          </cell>
          <cell r="E121">
            <v>9.3961190000000006</v>
          </cell>
          <cell r="F121">
            <v>4.2828540000000004</v>
          </cell>
          <cell r="G121">
            <v>64</v>
          </cell>
          <cell r="H121" t="str">
            <v>Macro</v>
          </cell>
          <cell r="I121" t="str">
            <v>NOKIA</v>
          </cell>
          <cell r="J121" t="str">
            <v>Emile TAMFU</v>
          </cell>
          <cell r="K121" t="str">
            <v>OCM_Limbe</v>
          </cell>
          <cell r="L121" t="str">
            <v>H-TELI</v>
          </cell>
          <cell r="M121" t="str">
            <v>IHS</v>
          </cell>
          <cell r="N121" t="str">
            <v>Grid-Gen</v>
          </cell>
        </row>
        <row r="122">
          <cell r="A122" t="str">
            <v>EST_051</v>
          </cell>
          <cell r="B122" t="str">
            <v>EST_051_Z_Bertoua-Ngaikada</v>
          </cell>
          <cell r="C122" t="str">
            <v>EST</v>
          </cell>
          <cell r="D122" t="str">
            <v>Bertoua</v>
          </cell>
          <cell r="E122">
            <v>13.702833740000001</v>
          </cell>
          <cell r="F122">
            <v>4.569761486</v>
          </cell>
          <cell r="G122">
            <v>653</v>
          </cell>
          <cell r="H122" t="str">
            <v>Macro</v>
          </cell>
          <cell r="I122" t="str">
            <v>ZTE</v>
          </cell>
          <cell r="J122" t="str">
            <v>Emmanuel Boma</v>
          </cell>
          <cell r="K122" t="str">
            <v>OCM_Bertoua_1</v>
          </cell>
          <cell r="L122" t="str">
            <v>AFRO</v>
          </cell>
          <cell r="M122" t="str">
            <v>IHS</v>
          </cell>
          <cell r="N122" t="str">
            <v>Grid-Gen</v>
          </cell>
        </row>
        <row r="123">
          <cell r="A123" t="str">
            <v>EST_009</v>
          </cell>
          <cell r="B123" t="str">
            <v>Abong-Mbang</v>
          </cell>
          <cell r="C123" t="str">
            <v>EST</v>
          </cell>
          <cell r="D123" t="str">
            <v>Abong-Mbang</v>
          </cell>
          <cell r="E123">
            <v>13.17610002</v>
          </cell>
          <cell r="F123">
            <v>3.9799105269999999</v>
          </cell>
          <cell r="G123">
            <v>692</v>
          </cell>
          <cell r="H123" t="str">
            <v>Macro</v>
          </cell>
          <cell r="I123" t="str">
            <v>NOKIA</v>
          </cell>
          <cell r="J123" t="str">
            <v>Essiane Arthur</v>
          </cell>
          <cell r="K123" t="str">
            <v>OCM_Abong-Mbang</v>
          </cell>
          <cell r="L123" t="str">
            <v>AFRO</v>
          </cell>
          <cell r="M123" t="str">
            <v>CAMUSAT</v>
          </cell>
          <cell r="N123" t="str">
            <v>Bad Grid + Solar + GE</v>
          </cell>
        </row>
        <row r="124">
          <cell r="A124" t="str">
            <v>EXN_013</v>
          </cell>
          <cell r="B124" t="str">
            <v>Fotokol</v>
          </cell>
          <cell r="C124" t="str">
            <v>EXN</v>
          </cell>
          <cell r="D124" t="str">
            <v>Fotokol</v>
          </cell>
          <cell r="E124">
            <v>14.228629</v>
          </cell>
          <cell r="F124">
            <v>12.383844</v>
          </cell>
          <cell r="G124">
            <v>288</v>
          </cell>
          <cell r="H124" t="str">
            <v>Macro</v>
          </cell>
          <cell r="I124" t="str">
            <v>NOKIA</v>
          </cell>
          <cell r="J124" t="str">
            <v>HIRGOYO MOULA CYPRIEN</v>
          </cell>
          <cell r="K124" t="str">
            <v>OCM_Makary</v>
          </cell>
          <cell r="L124" t="str">
            <v>TIF NORD</v>
          </cell>
          <cell r="M124" t="str">
            <v>IHS</v>
          </cell>
          <cell r="N124" t="str">
            <v>Solar-Gen</v>
          </cell>
        </row>
        <row r="125">
          <cell r="A125" t="str">
            <v>CTR_073</v>
          </cell>
          <cell r="B125" t="str">
            <v>Monatele</v>
          </cell>
          <cell r="C125" t="str">
            <v>CTR</v>
          </cell>
          <cell r="D125" t="str">
            <v>Monatele</v>
          </cell>
          <cell r="E125">
            <v>11.19047222</v>
          </cell>
          <cell r="F125">
            <v>4.2466666670000004</v>
          </cell>
          <cell r="G125">
            <v>447</v>
          </cell>
          <cell r="H125" t="str">
            <v>Macro</v>
          </cell>
          <cell r="I125" t="str">
            <v>NOKIA</v>
          </cell>
          <cell r="J125" t="str">
            <v xml:space="preserve">APIANG Grégoire Flores </v>
          </cell>
          <cell r="K125" t="str">
            <v>OCM_Bafia</v>
          </cell>
          <cell r="L125" t="str">
            <v>I-ENG</v>
          </cell>
          <cell r="M125" t="str">
            <v>IHS</v>
          </cell>
          <cell r="N125" t="str">
            <v>Grid-Gen</v>
          </cell>
        </row>
        <row r="126">
          <cell r="A126" t="str">
            <v>CTR_095</v>
          </cell>
          <cell r="B126" t="str">
            <v>Ombessa</v>
          </cell>
          <cell r="C126" t="str">
            <v>CTR</v>
          </cell>
          <cell r="D126" t="str">
            <v>Ombessa</v>
          </cell>
          <cell r="E126">
            <v>11.257415</v>
          </cell>
          <cell r="F126">
            <v>4.6040799999999997</v>
          </cell>
          <cell r="G126">
            <v>480</v>
          </cell>
          <cell r="H126" t="str">
            <v>Macro</v>
          </cell>
          <cell r="I126" t="str">
            <v>NOKIA</v>
          </cell>
          <cell r="J126" t="str">
            <v xml:space="preserve">APIANG Grégoire Flores </v>
          </cell>
          <cell r="K126" t="str">
            <v>OCM_Bafia</v>
          </cell>
          <cell r="L126" t="str">
            <v>I-ENG</v>
          </cell>
          <cell r="M126" t="str">
            <v>IHS</v>
          </cell>
          <cell r="N126" t="str">
            <v>Grid-Gen</v>
          </cell>
        </row>
        <row r="127">
          <cell r="A127" t="str">
            <v>EST_052</v>
          </cell>
          <cell r="B127" t="str">
            <v>EST_052_Z_Bertoua-Bonis-MTN</v>
          </cell>
          <cell r="C127" t="str">
            <v>EST</v>
          </cell>
          <cell r="D127" t="str">
            <v>Bertoua</v>
          </cell>
          <cell r="E127">
            <v>13.61659517</v>
          </cell>
          <cell r="F127">
            <v>4.5509807330000003</v>
          </cell>
          <cell r="G127">
            <v>667</v>
          </cell>
          <cell r="H127" t="str">
            <v>Macro</v>
          </cell>
          <cell r="I127" t="str">
            <v>ZTE</v>
          </cell>
          <cell r="J127" t="str">
            <v>Emmanuel Boma</v>
          </cell>
          <cell r="K127" t="str">
            <v>OCM_Bertoua_1</v>
          </cell>
          <cell r="L127" t="str">
            <v>AFRO</v>
          </cell>
          <cell r="M127" t="str">
            <v>IHS</v>
          </cell>
          <cell r="N127" t="str">
            <v>Grid-Gen</v>
          </cell>
        </row>
        <row r="128">
          <cell r="A128" t="str">
            <v>LIT_403</v>
          </cell>
          <cell r="B128" t="str">
            <v>LIT_403_Z_PK10-Soeurs-Dominicaines</v>
          </cell>
          <cell r="C128" t="str">
            <v>LIT</v>
          </cell>
          <cell r="D128" t="str">
            <v>Douala</v>
          </cell>
          <cell r="E128">
            <v>9.7760585659999997</v>
          </cell>
          <cell r="F128">
            <v>4.055325549</v>
          </cell>
          <cell r="G128">
            <v>701</v>
          </cell>
          <cell r="H128" t="str">
            <v>Macro</v>
          </cell>
          <cell r="I128" t="str">
            <v>ZTE</v>
          </cell>
          <cell r="J128" t="str">
            <v>ETABA Fidèle</v>
          </cell>
          <cell r="K128" t="str">
            <v>OCM_Douala_1</v>
          </cell>
          <cell r="L128" t="str">
            <v>H-TELI</v>
          </cell>
          <cell r="M128" t="str">
            <v>IHS</v>
          </cell>
          <cell r="N128" t="str">
            <v>Grid-Gen</v>
          </cell>
        </row>
        <row r="129">
          <cell r="A129" t="str">
            <v>CTR_081</v>
          </cell>
          <cell r="B129" t="str">
            <v>Makenene</v>
          </cell>
          <cell r="C129" t="str">
            <v>CTR</v>
          </cell>
          <cell r="D129" t="str">
            <v>Makenene</v>
          </cell>
          <cell r="E129">
            <v>10.776771</v>
          </cell>
          <cell r="F129">
            <v>4.9189959999999999</v>
          </cell>
          <cell r="G129">
            <v>790</v>
          </cell>
          <cell r="H129" t="str">
            <v>Macro</v>
          </cell>
          <cell r="I129" t="str">
            <v>NOKIA</v>
          </cell>
          <cell r="J129" t="str">
            <v xml:space="preserve">APIANG Grégoire Flores </v>
          </cell>
          <cell r="K129" t="str">
            <v>OCM_Bafia</v>
          </cell>
          <cell r="L129" t="str">
            <v>I-ENG</v>
          </cell>
          <cell r="M129" t="str">
            <v>IHS</v>
          </cell>
          <cell r="N129" t="str">
            <v>Grid-Gen</v>
          </cell>
        </row>
        <row r="130">
          <cell r="A130" t="str">
            <v>CTR_544</v>
          </cell>
          <cell r="B130" t="str">
            <v>Ndikinimeki-New</v>
          </cell>
          <cell r="C130" t="str">
            <v>CTR</v>
          </cell>
          <cell r="D130" t="str">
            <v>Ndikinimeki</v>
          </cell>
          <cell r="E130">
            <v>10.826600210000001</v>
          </cell>
          <cell r="F130">
            <v>4.7654505519999999</v>
          </cell>
          <cell r="G130">
            <v>886</v>
          </cell>
          <cell r="H130" t="str">
            <v>Macro</v>
          </cell>
          <cell r="I130" t="str">
            <v>NOKIA</v>
          </cell>
          <cell r="J130" t="str">
            <v xml:space="preserve">APIANG Grégoire Flores </v>
          </cell>
          <cell r="K130" t="str">
            <v>OCM_Bafia</v>
          </cell>
          <cell r="L130" t="str">
            <v>I-ENG</v>
          </cell>
          <cell r="M130"/>
          <cell r="N130"/>
        </row>
        <row r="131">
          <cell r="A131" t="str">
            <v>CTR_083</v>
          </cell>
          <cell r="B131" t="str">
            <v>Ngomo</v>
          </cell>
          <cell r="C131" t="str">
            <v>CTR</v>
          </cell>
          <cell r="D131" t="str">
            <v>Ngomo</v>
          </cell>
          <cell r="E131">
            <v>11.42633333</v>
          </cell>
          <cell r="F131">
            <v>4.232111111</v>
          </cell>
          <cell r="G131">
            <v>576</v>
          </cell>
          <cell r="H131" t="str">
            <v>Macro</v>
          </cell>
          <cell r="I131" t="str">
            <v>NOKIA</v>
          </cell>
          <cell r="J131" t="str">
            <v xml:space="preserve">APIANG Grégoire Flores </v>
          </cell>
          <cell r="K131" t="str">
            <v>OCM_Bafia</v>
          </cell>
          <cell r="L131" t="str">
            <v>I-ENG</v>
          </cell>
          <cell r="M131" t="str">
            <v>IHS</v>
          </cell>
          <cell r="N131" t="str">
            <v>Grid-Gen</v>
          </cell>
        </row>
        <row r="132">
          <cell r="A132" t="str">
            <v>SUO_013</v>
          </cell>
          <cell r="B132" t="str">
            <v>Banguem-VSAT</v>
          </cell>
          <cell r="C132" t="str">
            <v>SUO</v>
          </cell>
          <cell r="D132" t="str">
            <v>Banguem</v>
          </cell>
          <cell r="E132">
            <v>9.7753611110000005</v>
          </cell>
          <cell r="F132">
            <v>5.0767499999999997</v>
          </cell>
          <cell r="G132">
            <v>1300</v>
          </cell>
          <cell r="H132" t="str">
            <v>Macro</v>
          </cell>
          <cell r="I132" t="str">
            <v>NOKIA</v>
          </cell>
          <cell r="J132" t="str">
            <v>Ewane Eric Pitié</v>
          </cell>
          <cell r="K132" t="str">
            <v>OCM_Moungo</v>
          </cell>
          <cell r="L132" t="str">
            <v>H-TELI</v>
          </cell>
          <cell r="M132" t="str">
            <v>IHS</v>
          </cell>
          <cell r="N132" t="str">
            <v>Grid-Gen</v>
          </cell>
        </row>
        <row r="133">
          <cell r="A133" t="str">
            <v>LIT_140</v>
          </cell>
          <cell r="B133" t="str">
            <v>LIT_140_Z_Logpom-Andem-IHS</v>
          </cell>
          <cell r="C133" t="str">
            <v>LIT</v>
          </cell>
          <cell r="D133" t="str">
            <v>Douala</v>
          </cell>
          <cell r="E133">
            <v>9.7660099999999996</v>
          </cell>
          <cell r="F133">
            <v>4.0866300000000004</v>
          </cell>
          <cell r="G133">
            <v>703</v>
          </cell>
          <cell r="H133" t="str">
            <v>Macro</v>
          </cell>
          <cell r="I133" t="str">
            <v>ZTE</v>
          </cell>
          <cell r="J133" t="str">
            <v>ETABA Fidèle</v>
          </cell>
          <cell r="K133" t="str">
            <v>OCM_Douala_1</v>
          </cell>
          <cell r="L133" t="str">
            <v>H-TELI</v>
          </cell>
          <cell r="M133" t="str">
            <v>IHS</v>
          </cell>
          <cell r="N133" t="str">
            <v>Grid-Gen</v>
          </cell>
        </row>
        <row r="134">
          <cell r="A134" t="str">
            <v>LIT_145</v>
          </cell>
          <cell r="B134" t="str">
            <v>Bonepoupa-IHS</v>
          </cell>
          <cell r="C134" t="str">
            <v>LIT</v>
          </cell>
          <cell r="D134" t="str">
            <v>Bonepoupa</v>
          </cell>
          <cell r="E134">
            <v>9.9989310000000007</v>
          </cell>
          <cell r="F134">
            <v>4.1524000000000001</v>
          </cell>
          <cell r="G134">
            <v>36</v>
          </cell>
          <cell r="H134" t="str">
            <v>Macro</v>
          </cell>
          <cell r="I134" t="str">
            <v>NOKIA</v>
          </cell>
          <cell r="J134" t="str">
            <v>ETABA Fidèle</v>
          </cell>
          <cell r="K134" t="str">
            <v>OCM_Douala_1</v>
          </cell>
          <cell r="L134" t="str">
            <v>H-TELI</v>
          </cell>
          <cell r="M134" t="str">
            <v>IHS</v>
          </cell>
          <cell r="N134" t="str">
            <v>Solar-Grid-Gen-Lithium</v>
          </cell>
        </row>
        <row r="135">
          <cell r="A135" t="str">
            <v>LIT_167</v>
          </cell>
          <cell r="B135" t="str">
            <v>LIT_167_Z_Makepe-Ecole-Sira</v>
          </cell>
          <cell r="C135" t="str">
            <v>LIT</v>
          </cell>
          <cell r="D135" t="str">
            <v>Douala</v>
          </cell>
          <cell r="E135">
            <v>9.7487575399999997</v>
          </cell>
          <cell r="F135">
            <v>4.0820586619999997</v>
          </cell>
          <cell r="G135">
            <v>701</v>
          </cell>
          <cell r="H135" t="str">
            <v>Macro</v>
          </cell>
          <cell r="I135" t="str">
            <v>ZTE</v>
          </cell>
          <cell r="J135" t="str">
            <v>ETABA Fidèle</v>
          </cell>
          <cell r="K135" t="str">
            <v>OCM_Douala_1</v>
          </cell>
          <cell r="L135" t="str">
            <v>H-TELI</v>
          </cell>
          <cell r="M135" t="str">
            <v>IHS</v>
          </cell>
          <cell r="N135" t="str">
            <v>Grid-Gen</v>
          </cell>
        </row>
        <row r="136">
          <cell r="A136" t="str">
            <v>LIT_234</v>
          </cell>
          <cell r="B136" t="str">
            <v>LIT_234_Z_PK17-University-IHS</v>
          </cell>
          <cell r="C136" t="str">
            <v>LIT</v>
          </cell>
          <cell r="D136" t="str">
            <v>Douala</v>
          </cell>
          <cell r="E136">
            <v>9.8086849990000005</v>
          </cell>
          <cell r="F136">
            <v>4.0914020899999999</v>
          </cell>
          <cell r="G136">
            <v>701</v>
          </cell>
          <cell r="H136" t="str">
            <v>Macro</v>
          </cell>
          <cell r="I136" t="str">
            <v>ZTE</v>
          </cell>
          <cell r="J136" t="str">
            <v>ETABA Fidèle</v>
          </cell>
          <cell r="K136" t="str">
            <v>OCM_Douala_1</v>
          </cell>
          <cell r="L136" t="str">
            <v>H-TELI</v>
          </cell>
          <cell r="M136" t="str">
            <v>IHS</v>
          </cell>
          <cell r="N136" t="str">
            <v>Grid-Gen</v>
          </cell>
        </row>
        <row r="137">
          <cell r="A137" t="str">
            <v>EST_010</v>
          </cell>
          <cell r="B137" t="str">
            <v>Lomie</v>
          </cell>
          <cell r="C137" t="str">
            <v>EST</v>
          </cell>
          <cell r="D137" t="str">
            <v>Lomie</v>
          </cell>
          <cell r="E137">
            <v>13.62046679</v>
          </cell>
          <cell r="F137">
            <v>3.1625380070000002</v>
          </cell>
          <cell r="G137">
            <v>633</v>
          </cell>
          <cell r="H137" t="str">
            <v>Macro</v>
          </cell>
          <cell r="I137" t="str">
            <v>NOKIA</v>
          </cell>
          <cell r="J137" t="str">
            <v>Essiane Arthur</v>
          </cell>
          <cell r="K137" t="str">
            <v>OCM_Abong-Mbang</v>
          </cell>
          <cell r="L137" t="str">
            <v>AFRO</v>
          </cell>
          <cell r="M137" t="str">
            <v>IHS</v>
          </cell>
          <cell r="N137" t="str">
            <v>Grid-Gen</v>
          </cell>
        </row>
        <row r="138">
          <cell r="A138" t="str">
            <v>EST_060</v>
          </cell>
          <cell r="B138" t="str">
            <v>EST_060_Z_Bertoua-Mokolo</v>
          </cell>
          <cell r="C138" t="str">
            <v>EST</v>
          </cell>
          <cell r="D138" t="str">
            <v>Bertoua</v>
          </cell>
          <cell r="E138">
            <v>13.683200039999999</v>
          </cell>
          <cell r="F138">
            <v>4.5952500230000002</v>
          </cell>
          <cell r="G138">
            <v>682</v>
          </cell>
          <cell r="H138" t="str">
            <v>Macro</v>
          </cell>
          <cell r="I138" t="str">
            <v>ZTE</v>
          </cell>
          <cell r="J138" t="str">
            <v>Emmanuel Boma</v>
          </cell>
          <cell r="K138" t="str">
            <v>OCM_Bertoua_1</v>
          </cell>
          <cell r="L138" t="str">
            <v>AFRO</v>
          </cell>
          <cell r="M138" t="str">
            <v>IHS</v>
          </cell>
          <cell r="N138" t="str">
            <v>Grid-Gen</v>
          </cell>
        </row>
        <row r="139">
          <cell r="A139" t="str">
            <v>EST_012</v>
          </cell>
          <cell r="B139" t="str">
            <v>Mindourou</v>
          </cell>
          <cell r="C139" t="str">
            <v>EST</v>
          </cell>
          <cell r="D139" t="str">
            <v>Mindourou</v>
          </cell>
          <cell r="E139">
            <v>13.399921040000001</v>
          </cell>
          <cell r="F139">
            <v>3.5720142730000002</v>
          </cell>
          <cell r="G139">
            <v>744</v>
          </cell>
          <cell r="H139" t="str">
            <v>Macro</v>
          </cell>
          <cell r="I139" t="str">
            <v>NOKIA</v>
          </cell>
          <cell r="J139" t="str">
            <v>Essiane Arthur</v>
          </cell>
          <cell r="K139" t="str">
            <v>OCM_Abong-Mbang</v>
          </cell>
          <cell r="L139" t="str">
            <v>AFRO</v>
          </cell>
          <cell r="M139" t="str">
            <v>IHS</v>
          </cell>
          <cell r="N139" t="str">
            <v>Solar-Gen</v>
          </cell>
        </row>
        <row r="140">
          <cell r="A140" t="str">
            <v>CTR_245</v>
          </cell>
          <cell r="B140" t="str">
            <v>CTR_245_Z_Mimboman-Village</v>
          </cell>
          <cell r="C140" t="str">
            <v>CTR</v>
          </cell>
          <cell r="D140" t="str">
            <v>Yaounde</v>
          </cell>
          <cell r="E140">
            <v>11.570137000000001</v>
          </cell>
          <cell r="F140">
            <v>3.8682609999999999</v>
          </cell>
          <cell r="G140">
            <v>33</v>
          </cell>
          <cell r="H140" t="str">
            <v>Macro</v>
          </cell>
          <cell r="I140" t="str">
            <v>ZTE</v>
          </cell>
          <cell r="J140" t="str">
            <v>Eloundou Bertrand</v>
          </cell>
          <cell r="K140" t="str">
            <v>OCM_Yaounde_1</v>
          </cell>
          <cell r="L140" t="str">
            <v>AFRO</v>
          </cell>
          <cell r="M140" t="str">
            <v>IHS</v>
          </cell>
          <cell r="N140" t="str">
            <v>Grid-Gen</v>
          </cell>
        </row>
        <row r="141">
          <cell r="A141" t="str">
            <v>LIT_235</v>
          </cell>
          <cell r="B141" t="str">
            <v>LIT_235_Z_Logbessou-PK21-IHS</v>
          </cell>
          <cell r="C141" t="str">
            <v>LIT</v>
          </cell>
          <cell r="D141" t="str">
            <v>Douala</v>
          </cell>
          <cell r="E141">
            <v>9.8291000000000004</v>
          </cell>
          <cell r="F141">
            <v>4.12155</v>
          </cell>
          <cell r="G141">
            <v>701</v>
          </cell>
          <cell r="H141" t="str">
            <v>Macro</v>
          </cell>
          <cell r="I141" t="str">
            <v>ZTE</v>
          </cell>
          <cell r="J141" t="str">
            <v>ETABA Fidèle</v>
          </cell>
          <cell r="K141" t="str">
            <v>OCM_Douala_1</v>
          </cell>
          <cell r="L141" t="str">
            <v>H-TELI</v>
          </cell>
          <cell r="M141" t="str">
            <v>IHS</v>
          </cell>
          <cell r="N141" t="str">
            <v>Grid-Gen</v>
          </cell>
        </row>
        <row r="142">
          <cell r="A142" t="str">
            <v>ADM_008</v>
          </cell>
          <cell r="B142" t="str">
            <v>Baiboum</v>
          </cell>
          <cell r="C142" t="str">
            <v>ADM</v>
          </cell>
          <cell r="D142" t="str">
            <v>Baiboum</v>
          </cell>
          <cell r="E142">
            <v>15.438191639999999</v>
          </cell>
          <cell r="F142">
            <v>7.5529314129999996</v>
          </cell>
          <cell r="G142">
            <v>604</v>
          </cell>
          <cell r="H142" t="str">
            <v>Macro</v>
          </cell>
          <cell r="I142" t="str">
            <v>NOKIA</v>
          </cell>
          <cell r="J142" t="str">
            <v>SOUGNA ZACHARIE</v>
          </cell>
          <cell r="K142" t="str">
            <v>OCM_Touboro</v>
          </cell>
          <cell r="L142" t="str">
            <v>TIF NORD</v>
          </cell>
          <cell r="M142" t="str">
            <v>IHS</v>
          </cell>
          <cell r="N142" t="str">
            <v>Solar-Gen</v>
          </cell>
        </row>
        <row r="143">
          <cell r="A143" t="str">
            <v>CTR_091</v>
          </cell>
          <cell r="B143" t="str">
            <v>Bamoko</v>
          </cell>
          <cell r="C143" t="str">
            <v>CTR</v>
          </cell>
          <cell r="D143" t="str">
            <v>Bamoko</v>
          </cell>
          <cell r="E143">
            <v>11.077741</v>
          </cell>
          <cell r="F143">
            <v>4.8387760000000002</v>
          </cell>
          <cell r="G143">
            <v>724</v>
          </cell>
          <cell r="H143" t="str">
            <v>Macro</v>
          </cell>
          <cell r="I143" t="str">
            <v>NOKIA</v>
          </cell>
          <cell r="J143" t="str">
            <v xml:space="preserve">APIANG Grégoire Flores </v>
          </cell>
          <cell r="K143" t="str">
            <v>OCM_Bafia</v>
          </cell>
          <cell r="L143" t="str">
            <v>I-ENG</v>
          </cell>
          <cell r="M143" t="str">
            <v>IHS</v>
          </cell>
          <cell r="N143" t="str">
            <v>Solar-Gen</v>
          </cell>
        </row>
        <row r="144">
          <cell r="A144" t="str">
            <v>CTR_092</v>
          </cell>
          <cell r="B144" t="str">
            <v>Boutourou</v>
          </cell>
          <cell r="C144" t="str">
            <v>CTR</v>
          </cell>
          <cell r="D144" t="str">
            <v>Boutourou</v>
          </cell>
          <cell r="E144">
            <v>10.992438</v>
          </cell>
          <cell r="F144">
            <v>4.80457</v>
          </cell>
          <cell r="G144">
            <v>738</v>
          </cell>
          <cell r="H144" t="str">
            <v>Macro</v>
          </cell>
          <cell r="I144" t="str">
            <v>NOKIA</v>
          </cell>
          <cell r="J144" t="str">
            <v xml:space="preserve">APIANG Grégoire Flores </v>
          </cell>
          <cell r="K144" t="str">
            <v>OCM_Bafia</v>
          </cell>
          <cell r="L144" t="str">
            <v>I-ENG</v>
          </cell>
          <cell r="M144" t="str">
            <v>IHS</v>
          </cell>
          <cell r="N144" t="str">
            <v>Grid-Gen-Lithium</v>
          </cell>
        </row>
        <row r="145">
          <cell r="A145" t="str">
            <v>CTR_478</v>
          </cell>
          <cell r="B145" t="str">
            <v>CTR_478_Z_Anguissa-IHS</v>
          </cell>
          <cell r="C145" t="str">
            <v>CTR</v>
          </cell>
          <cell r="D145" t="str">
            <v>Yaounde</v>
          </cell>
          <cell r="E145">
            <v>11.538316999999999</v>
          </cell>
          <cell r="F145">
            <v>3.862699337</v>
          </cell>
          <cell r="G145">
            <v>758</v>
          </cell>
          <cell r="H145" t="str">
            <v>Macro</v>
          </cell>
          <cell r="I145" t="str">
            <v>ZTE</v>
          </cell>
          <cell r="J145" t="str">
            <v>Eloundou Bertrand</v>
          </cell>
          <cell r="K145" t="str">
            <v>OCM_Yaounde_1</v>
          </cell>
          <cell r="L145" t="str">
            <v>AFRO</v>
          </cell>
          <cell r="M145" t="str">
            <v>IHS</v>
          </cell>
          <cell r="N145" t="str">
            <v>Grid-Gen</v>
          </cell>
        </row>
        <row r="146">
          <cell r="A146" t="str">
            <v>LIT_376</v>
          </cell>
          <cell r="B146" t="str">
            <v>LIT_376_Z_Logpom-IHS</v>
          </cell>
          <cell r="C146" t="str">
            <v>LIT</v>
          </cell>
          <cell r="D146" t="str">
            <v>Douala</v>
          </cell>
          <cell r="E146">
            <v>9.7696799999999993</v>
          </cell>
          <cell r="F146">
            <v>4.0724400000000003</v>
          </cell>
          <cell r="G146">
            <v>701</v>
          </cell>
          <cell r="H146" t="str">
            <v>Macro</v>
          </cell>
          <cell r="I146" t="str">
            <v>ZTE</v>
          </cell>
          <cell r="J146" t="str">
            <v>ETABA Fidèle</v>
          </cell>
          <cell r="K146" t="str">
            <v>OCM_Douala_1</v>
          </cell>
          <cell r="L146" t="str">
            <v>H-TELI</v>
          </cell>
          <cell r="M146" t="str">
            <v>IHS</v>
          </cell>
          <cell r="N146" t="str">
            <v>Grid-Gen</v>
          </cell>
        </row>
        <row r="147">
          <cell r="A147" t="str">
            <v>LIT_202</v>
          </cell>
          <cell r="B147" t="str">
            <v>LIT_202_Z_Kotto-Mbangue</v>
          </cell>
          <cell r="C147" t="str">
            <v>LIT</v>
          </cell>
          <cell r="D147" t="str">
            <v>Douala</v>
          </cell>
          <cell r="E147">
            <v>9.7489347819999992</v>
          </cell>
          <cell r="F147">
            <v>4.0979704300000002</v>
          </cell>
          <cell r="G147">
            <v>701</v>
          </cell>
          <cell r="H147" t="str">
            <v>Macro</v>
          </cell>
          <cell r="I147" t="str">
            <v>ZTE</v>
          </cell>
          <cell r="J147" t="str">
            <v>ETABA Fidèle</v>
          </cell>
          <cell r="K147" t="str">
            <v>OCM_Douala_1</v>
          </cell>
          <cell r="L147" t="str">
            <v>H-TELI</v>
          </cell>
          <cell r="M147" t="str">
            <v>IHS</v>
          </cell>
          <cell r="N147" t="str">
            <v>Grid Only</v>
          </cell>
        </row>
        <row r="148">
          <cell r="A148" t="str">
            <v>LIT_180</v>
          </cell>
          <cell r="B148" t="str">
            <v>Yingui-IHS</v>
          </cell>
          <cell r="C148" t="str">
            <v>LIT</v>
          </cell>
          <cell r="D148" t="str">
            <v>Yingui</v>
          </cell>
          <cell r="E148">
            <v>10.285305559999999</v>
          </cell>
          <cell r="F148">
            <v>4.5128333329999997</v>
          </cell>
          <cell r="G148">
            <v>241</v>
          </cell>
          <cell r="H148" t="str">
            <v>Macro</v>
          </cell>
          <cell r="I148" t="str">
            <v>NOKIA</v>
          </cell>
          <cell r="J148" t="str">
            <v>ETABA Fidèle</v>
          </cell>
          <cell r="K148" t="str">
            <v>OCM_Douala_1</v>
          </cell>
          <cell r="L148" t="str">
            <v>H-TELI</v>
          </cell>
          <cell r="M148" t="str">
            <v>IHS</v>
          </cell>
          <cell r="N148" t="str">
            <v>Solar-Gen-Lithium</v>
          </cell>
        </row>
        <row r="149">
          <cell r="A149" t="str">
            <v>LIT_110</v>
          </cell>
          <cell r="B149" t="str">
            <v>Yabassi</v>
          </cell>
          <cell r="C149" t="str">
            <v>LIT</v>
          </cell>
          <cell r="D149" t="str">
            <v>Yabassi</v>
          </cell>
          <cell r="E149">
            <v>9.9792170000000002</v>
          </cell>
          <cell r="F149">
            <v>4.4548459999999999</v>
          </cell>
          <cell r="G149">
            <v>80</v>
          </cell>
          <cell r="H149" t="str">
            <v>Macro</v>
          </cell>
          <cell r="I149" t="str">
            <v>NOKIA</v>
          </cell>
          <cell r="J149" t="str">
            <v>ETABA Fidèle</v>
          </cell>
          <cell r="K149" t="str">
            <v>OCM_Douala_1</v>
          </cell>
          <cell r="L149" t="str">
            <v>H-TELI</v>
          </cell>
          <cell r="M149" t="str">
            <v>IHS</v>
          </cell>
          <cell r="N149" t="str">
            <v>Gen-Lithium</v>
          </cell>
        </row>
        <row r="150">
          <cell r="A150" t="str">
            <v>LIT_440</v>
          </cell>
          <cell r="B150" t="str">
            <v>LIT_440_Z_Logpom-Denver-City</v>
          </cell>
          <cell r="C150" t="str">
            <v>LIT</v>
          </cell>
          <cell r="D150" t="str">
            <v>Douala</v>
          </cell>
          <cell r="E150">
            <v>9.7783497209999997</v>
          </cell>
          <cell r="F150">
            <v>4.0845684520000001</v>
          </cell>
          <cell r="G150">
            <v>701</v>
          </cell>
          <cell r="H150" t="str">
            <v>Macro</v>
          </cell>
          <cell r="I150" t="str">
            <v>ZTE</v>
          </cell>
          <cell r="J150" t="str">
            <v>ETABA Fidèle</v>
          </cell>
          <cell r="K150" t="str">
            <v>OCM_Douala_1</v>
          </cell>
          <cell r="L150" t="str">
            <v>H-TELI</v>
          </cell>
          <cell r="M150" t="str">
            <v>IHS</v>
          </cell>
          <cell r="N150" t="str">
            <v>Grid-Gen</v>
          </cell>
        </row>
        <row r="151">
          <cell r="A151" t="str">
            <v>CTR_535</v>
          </cell>
          <cell r="B151" t="str">
            <v>CTR_535_Z_Montee-Kondengui-MTN-IHS</v>
          </cell>
          <cell r="C151" t="str">
            <v>CTR</v>
          </cell>
          <cell r="D151" t="str">
            <v>Yaounde</v>
          </cell>
          <cell r="E151">
            <v>11.53209822</v>
          </cell>
          <cell r="F151">
            <v>3.848875724</v>
          </cell>
          <cell r="G151">
            <v>727</v>
          </cell>
          <cell r="H151" t="str">
            <v>Macro</v>
          </cell>
          <cell r="I151" t="str">
            <v>ZTE</v>
          </cell>
          <cell r="J151" t="str">
            <v>Eloundou Bertrand</v>
          </cell>
          <cell r="K151" t="str">
            <v>OCM_Yaounde_1</v>
          </cell>
          <cell r="L151" t="str">
            <v>AFRO</v>
          </cell>
          <cell r="M151" t="str">
            <v>IHS</v>
          </cell>
          <cell r="N151" t="str">
            <v>Grid-Gen</v>
          </cell>
        </row>
        <row r="152">
          <cell r="A152" t="str">
            <v>CTR_565</v>
          </cell>
          <cell r="B152" t="str">
            <v>CTR_565_Z_NR-Carrossel</v>
          </cell>
          <cell r="C152" t="str">
            <v>CTR</v>
          </cell>
          <cell r="D152" t="str">
            <v>Yaounde</v>
          </cell>
          <cell r="E152">
            <v>11.540853</v>
          </cell>
          <cell r="F152">
            <v>3.8523999999999998</v>
          </cell>
          <cell r="G152">
            <v>737</v>
          </cell>
          <cell r="H152" t="str">
            <v>Macro</v>
          </cell>
          <cell r="I152" t="str">
            <v>ZTE</v>
          </cell>
          <cell r="J152" t="str">
            <v>Eloundou Bertrand</v>
          </cell>
          <cell r="K152" t="str">
            <v>OCM_Yaounde_1</v>
          </cell>
          <cell r="L152" t="str">
            <v>AFRO</v>
          </cell>
          <cell r="M152" t="str">
            <v>CAMUSAT</v>
          </cell>
          <cell r="N152" t="str">
            <v>Good Grid no GE - 8h</v>
          </cell>
        </row>
        <row r="153">
          <cell r="A153" t="str">
            <v>CTR_640</v>
          </cell>
          <cell r="B153" t="str">
            <v>CTR_640_Z_Bastos-Bir-IHS</v>
          </cell>
          <cell r="C153" t="str">
            <v>CTR</v>
          </cell>
          <cell r="D153" t="str">
            <v>Yaounde</v>
          </cell>
          <cell r="E153">
            <v>11.512906940000001</v>
          </cell>
          <cell r="F153">
            <v>3.8994114770000001</v>
          </cell>
          <cell r="G153">
            <v>767</v>
          </cell>
          <cell r="H153" t="str">
            <v>Macro</v>
          </cell>
          <cell r="I153" t="str">
            <v>ZTE</v>
          </cell>
          <cell r="J153" t="str">
            <v>Eloundou Bertrand</v>
          </cell>
          <cell r="K153" t="str">
            <v>OCM_Yaounde_1</v>
          </cell>
          <cell r="L153" t="str">
            <v>AFRO</v>
          </cell>
          <cell r="M153" t="str">
            <v>IHS</v>
          </cell>
          <cell r="N153" t="str">
            <v>Grid-Gen</v>
          </cell>
        </row>
        <row r="154">
          <cell r="A154" t="str">
            <v>EXN_030</v>
          </cell>
          <cell r="B154" t="str">
            <v>Doualare</v>
          </cell>
          <cell r="C154" t="str">
            <v>EXN</v>
          </cell>
          <cell r="D154" t="str">
            <v>Maroua</v>
          </cell>
          <cell r="E154">
            <v>14.324893299999999</v>
          </cell>
          <cell r="F154">
            <v>10.61727484</v>
          </cell>
          <cell r="G154">
            <v>418</v>
          </cell>
          <cell r="H154" t="str">
            <v>Macro</v>
          </cell>
          <cell r="I154" t="str">
            <v>NOKIA</v>
          </cell>
          <cell r="J154" t="str">
            <v xml:space="preserve">ASSAATSA Eric Blaise </v>
          </cell>
          <cell r="K154" t="str">
            <v>OCM_Maroua_1</v>
          </cell>
          <cell r="L154" t="str">
            <v>TIF NORD</v>
          </cell>
          <cell r="M154" t="str">
            <v>IHS</v>
          </cell>
          <cell r="N154" t="str">
            <v>Solar-Grid-Gen</v>
          </cell>
        </row>
        <row r="155">
          <cell r="A155" t="str">
            <v>CTR_112</v>
          </cell>
          <cell r="B155" t="str">
            <v>Awae</v>
          </cell>
          <cell r="C155" t="str">
            <v>CTR</v>
          </cell>
          <cell r="D155" t="str">
            <v>Awae</v>
          </cell>
          <cell r="E155">
            <v>11.88335</v>
          </cell>
          <cell r="F155">
            <v>3.8914388889999998</v>
          </cell>
          <cell r="G155">
            <v>709</v>
          </cell>
          <cell r="H155" t="str">
            <v>Macro</v>
          </cell>
          <cell r="I155" t="str">
            <v>NOKIA</v>
          </cell>
          <cell r="J155" t="str">
            <v>Essiane Arthur</v>
          </cell>
          <cell r="K155" t="str">
            <v>OCM_Abong-Mbang</v>
          </cell>
          <cell r="L155" t="str">
            <v>AFRO</v>
          </cell>
          <cell r="M155" t="str">
            <v>IHS</v>
          </cell>
          <cell r="N155" t="str">
            <v>Grid-Gen</v>
          </cell>
        </row>
        <row r="156">
          <cell r="A156" t="str">
            <v>CTR_111</v>
          </cell>
          <cell r="B156" t="str">
            <v>Zoetele</v>
          </cell>
          <cell r="C156" t="str">
            <v>CTR</v>
          </cell>
          <cell r="D156" t="str">
            <v>Zoetele</v>
          </cell>
          <cell r="E156">
            <v>11.89508333</v>
          </cell>
          <cell r="F156">
            <v>3.249533333</v>
          </cell>
          <cell r="G156">
            <v>691</v>
          </cell>
          <cell r="H156" t="str">
            <v>Macro</v>
          </cell>
          <cell r="I156" t="str">
            <v>NOKIA</v>
          </cell>
          <cell r="J156" t="str">
            <v>Mougang Rodrigue</v>
          </cell>
          <cell r="K156" t="str">
            <v>OCM_Mbalmayo</v>
          </cell>
          <cell r="L156" t="str">
            <v>AFRO</v>
          </cell>
          <cell r="M156" t="str">
            <v>IHS</v>
          </cell>
          <cell r="N156" t="str">
            <v>Grid-Gen</v>
          </cell>
        </row>
        <row r="157">
          <cell r="A157" t="str">
            <v>CTR_654</v>
          </cell>
          <cell r="B157" t="str">
            <v>CTR_654_Z_Mimboman-Don-Bosco</v>
          </cell>
          <cell r="C157" t="str">
            <v>CTR</v>
          </cell>
          <cell r="D157" t="str">
            <v>Yaounde</v>
          </cell>
          <cell r="E157">
            <v>11.561035</v>
          </cell>
          <cell r="F157">
            <v>3.8683000000000001</v>
          </cell>
          <cell r="G157">
            <v>747</v>
          </cell>
          <cell r="H157" t="str">
            <v>Macro</v>
          </cell>
          <cell r="I157" t="str">
            <v>ZTE</v>
          </cell>
          <cell r="J157" t="str">
            <v>Eloundou Bertrand</v>
          </cell>
          <cell r="K157" t="str">
            <v>OCM_Yaounde_1</v>
          </cell>
          <cell r="L157" t="str">
            <v>AFRO</v>
          </cell>
          <cell r="M157" t="str">
            <v>CAMUSAT</v>
          </cell>
          <cell r="N157" t="str">
            <v>Good Grid no GE - 8h</v>
          </cell>
        </row>
        <row r="158">
          <cell r="A158" t="str">
            <v>LIT_441</v>
          </cell>
          <cell r="B158" t="str">
            <v>LIT_441_Z_Ngo-Njo</v>
          </cell>
          <cell r="C158" t="str">
            <v>LIT</v>
          </cell>
          <cell r="D158" t="str">
            <v>Douala</v>
          </cell>
          <cell r="E158">
            <v>9.7978059999999996</v>
          </cell>
          <cell r="F158">
            <v>4.0504720000000001</v>
          </cell>
          <cell r="G158">
            <v>701</v>
          </cell>
          <cell r="H158" t="str">
            <v>Macro</v>
          </cell>
          <cell r="I158" t="str">
            <v>ZTE</v>
          </cell>
          <cell r="J158" t="str">
            <v>ETABA Fidèle</v>
          </cell>
          <cell r="K158" t="str">
            <v>OCM_Douala_1</v>
          </cell>
          <cell r="L158" t="str">
            <v>H-TELI</v>
          </cell>
          <cell r="M158" t="str">
            <v>IHS</v>
          </cell>
          <cell r="N158" t="str">
            <v>Grid-Gen</v>
          </cell>
        </row>
        <row r="159">
          <cell r="A159" t="str">
            <v>LIT_452</v>
          </cell>
          <cell r="B159" t="str">
            <v>LIT_452_Z_PK10-Bassang</v>
          </cell>
          <cell r="C159" t="str">
            <v>LIT</v>
          </cell>
          <cell r="D159" t="str">
            <v>Douala</v>
          </cell>
          <cell r="E159">
            <v>9.7702220000000004</v>
          </cell>
          <cell r="F159">
            <v>4.0476109999999998</v>
          </cell>
          <cell r="G159">
            <v>701</v>
          </cell>
          <cell r="H159" t="str">
            <v>Macro</v>
          </cell>
          <cell r="I159" t="str">
            <v>ZTE</v>
          </cell>
          <cell r="J159" t="str">
            <v>ETABA Fidèle</v>
          </cell>
          <cell r="K159" t="str">
            <v>OCM_Douala_1</v>
          </cell>
          <cell r="L159" t="str">
            <v>H-TELI</v>
          </cell>
          <cell r="M159" t="str">
            <v>IHS</v>
          </cell>
          <cell r="N159" t="str">
            <v>Grid-Gen</v>
          </cell>
        </row>
        <row r="160">
          <cell r="A160" t="str">
            <v>LIT_449</v>
          </cell>
          <cell r="B160" t="str">
            <v>LIT_449_Z_Malangue</v>
          </cell>
          <cell r="C160" t="str">
            <v>LIT</v>
          </cell>
          <cell r="D160" t="str">
            <v>Douala</v>
          </cell>
          <cell r="E160">
            <v>9.7642500000000005</v>
          </cell>
          <cell r="F160">
            <v>4.0625280000000004</v>
          </cell>
          <cell r="G160">
            <v>701</v>
          </cell>
          <cell r="H160" t="str">
            <v>Macro</v>
          </cell>
          <cell r="I160" t="str">
            <v>ZTE</v>
          </cell>
          <cell r="J160" t="str">
            <v>ETABA Fidèle</v>
          </cell>
          <cell r="K160" t="str">
            <v>OCM_Douala_1</v>
          </cell>
          <cell r="L160" t="str">
            <v>H-TELI</v>
          </cell>
          <cell r="M160" t="str">
            <v>IHS</v>
          </cell>
          <cell r="N160" t="str">
            <v>Grid-Gen</v>
          </cell>
        </row>
        <row r="161">
          <cell r="A161" t="str">
            <v>LIT_448</v>
          </cell>
          <cell r="B161" t="str">
            <v>LIT_448_Z_PK13-II</v>
          </cell>
          <cell r="C161" t="str">
            <v>LIT</v>
          </cell>
          <cell r="D161" t="str">
            <v>Douala</v>
          </cell>
          <cell r="E161">
            <v>9.7887497319999994</v>
          </cell>
          <cell r="F161">
            <v>4.0802988759999996</v>
          </cell>
          <cell r="G161">
            <v>701</v>
          </cell>
          <cell r="H161" t="str">
            <v>Macro</v>
          </cell>
          <cell r="I161" t="str">
            <v>ZTE</v>
          </cell>
          <cell r="J161" t="str">
            <v>ETABA Fidèle</v>
          </cell>
          <cell r="K161" t="str">
            <v>OCM_Douala_1</v>
          </cell>
          <cell r="L161" t="str">
            <v>H-TELI</v>
          </cell>
          <cell r="M161" t="str">
            <v>IHS</v>
          </cell>
          <cell r="N161" t="str">
            <v>Grid-Gen</v>
          </cell>
        </row>
        <row r="162">
          <cell r="A162" t="str">
            <v>CTR_655</v>
          </cell>
          <cell r="B162" t="str">
            <v>CTR_655_Z_Mimboman-Liberte-II</v>
          </cell>
          <cell r="C162" t="str">
            <v>CTR</v>
          </cell>
          <cell r="D162" t="str">
            <v>Yaounde</v>
          </cell>
          <cell r="E162">
            <v>11.552295000000001</v>
          </cell>
          <cell r="F162">
            <v>3.8772340000000001</v>
          </cell>
          <cell r="G162">
            <v>164</v>
          </cell>
          <cell r="H162" t="str">
            <v>Macro</v>
          </cell>
          <cell r="I162" t="str">
            <v>ZTE</v>
          </cell>
          <cell r="J162" t="str">
            <v>Eloundou Bertrand</v>
          </cell>
          <cell r="K162" t="str">
            <v>OCM_Yaounde_1</v>
          </cell>
          <cell r="L162" t="str">
            <v>AFRO</v>
          </cell>
          <cell r="M162" t="str">
            <v>CAMUSAT</v>
          </cell>
          <cell r="N162" t="str">
            <v>Good Grid no GE - 8h</v>
          </cell>
        </row>
        <row r="163">
          <cell r="A163" t="str">
            <v>CTR_719</v>
          </cell>
          <cell r="B163" t="str">
            <v>CTR_719_Z_Ekounou-II</v>
          </cell>
          <cell r="C163" t="str">
            <v>CTR</v>
          </cell>
          <cell r="D163" t="str">
            <v>Yaounde</v>
          </cell>
          <cell r="E163">
            <v>11.543106999999999</v>
          </cell>
          <cell r="F163">
            <v>3.8487179999999999</v>
          </cell>
          <cell r="G163">
            <v>761</v>
          </cell>
          <cell r="H163" t="str">
            <v>Macro</v>
          </cell>
          <cell r="I163" t="str">
            <v>ZTE</v>
          </cell>
          <cell r="J163" t="str">
            <v>Eloundou Bertrand</v>
          </cell>
          <cell r="K163" t="str">
            <v>OCM_Yaounde_1</v>
          </cell>
          <cell r="L163" t="str">
            <v>AFRO</v>
          </cell>
          <cell r="M163" t="str">
            <v>CAMUSAT</v>
          </cell>
          <cell r="N163" t="str">
            <v>Good Grid no GE - 8h</v>
          </cell>
        </row>
        <row r="164">
          <cell r="A164" t="str">
            <v>LIT_107</v>
          </cell>
          <cell r="B164" t="str">
            <v>LIT_107_Z_Kribi-Gd-Batanga</v>
          </cell>
          <cell r="C164" t="str">
            <v>LIT</v>
          </cell>
          <cell r="D164" t="str">
            <v>Kribi</v>
          </cell>
          <cell r="E164">
            <v>9.8885833329999997</v>
          </cell>
          <cell r="F164">
            <v>2.8532777779999998</v>
          </cell>
          <cell r="G164">
            <v>27</v>
          </cell>
          <cell r="H164" t="str">
            <v>Macro</v>
          </cell>
          <cell r="I164" t="str">
            <v>ZTE</v>
          </cell>
          <cell r="J164" t="str">
            <v>Clautaire Pouguoé</v>
          </cell>
          <cell r="K164" t="str">
            <v>OCM_Kribi</v>
          </cell>
          <cell r="L164" t="str">
            <v>H-TELI</v>
          </cell>
          <cell r="M164" t="str">
            <v>IHS</v>
          </cell>
          <cell r="N164" t="str">
            <v>Grid-Gen</v>
          </cell>
        </row>
        <row r="165">
          <cell r="A165" t="str">
            <v>CTR_726</v>
          </cell>
          <cell r="B165" t="str">
            <v>CTR_726_Z_Ekounou-Lycee-MTN</v>
          </cell>
          <cell r="C165" t="str">
            <v>CTR</v>
          </cell>
          <cell r="D165" t="str">
            <v>Yaounde</v>
          </cell>
          <cell r="E165">
            <v>11.539099999999999</v>
          </cell>
          <cell r="F165">
            <v>3.8410899999999999</v>
          </cell>
          <cell r="G165">
            <v>753</v>
          </cell>
          <cell r="H165" t="str">
            <v>Macro</v>
          </cell>
          <cell r="I165" t="str">
            <v>ZTE</v>
          </cell>
          <cell r="J165" t="str">
            <v>Eloundou Bertrand</v>
          </cell>
          <cell r="K165" t="str">
            <v>OCM_Yaounde_1</v>
          </cell>
          <cell r="L165" t="str">
            <v>AFRO</v>
          </cell>
          <cell r="M165" t="str">
            <v>MTN</v>
          </cell>
          <cell r="N165" t="str">
            <v>Grid-Gen</v>
          </cell>
        </row>
        <row r="166">
          <cell r="A166" t="str">
            <v>NRO_231</v>
          </cell>
          <cell r="B166" t="str">
            <v>Ako</v>
          </cell>
          <cell r="C166" t="str">
            <v>NRO</v>
          </cell>
          <cell r="D166" t="str">
            <v>Ako</v>
          </cell>
          <cell r="E166">
            <v>10.72475</v>
          </cell>
          <cell r="F166">
            <v>6.8223000000000003</v>
          </cell>
          <cell r="G166">
            <v>296</v>
          </cell>
          <cell r="H166" t="str">
            <v>Macro</v>
          </cell>
          <cell r="I166" t="str">
            <v>NOKIA</v>
          </cell>
          <cell r="J166" t="str">
            <v>ABONGTEOH SOFOR Derick</v>
          </cell>
          <cell r="K166" t="str">
            <v>OCM_Bamenda_1</v>
          </cell>
          <cell r="L166" t="str">
            <v>I-ENG</v>
          </cell>
          <cell r="M166" t="str">
            <v>IHS</v>
          </cell>
          <cell r="N166" t="str">
            <v>Grid-Gen-Lithium</v>
          </cell>
        </row>
        <row r="167">
          <cell r="A167" t="str">
            <v>SUD_020</v>
          </cell>
          <cell r="B167" t="str">
            <v>Ambam-FH</v>
          </cell>
          <cell r="C167" t="str">
            <v>SUD</v>
          </cell>
          <cell r="D167" t="str">
            <v>Ambam</v>
          </cell>
          <cell r="E167">
            <v>11.261944440000001</v>
          </cell>
          <cell r="F167">
            <v>2.3878333330000001</v>
          </cell>
          <cell r="G167">
            <v>605</v>
          </cell>
          <cell r="H167" t="str">
            <v>Macro</v>
          </cell>
          <cell r="I167" t="str">
            <v>NOKIA</v>
          </cell>
          <cell r="J167" t="str">
            <v>Kenmegne Fabrice</v>
          </cell>
          <cell r="K167" t="str">
            <v>OCM_Ebolowa</v>
          </cell>
          <cell r="L167" t="str">
            <v>AFRO</v>
          </cell>
          <cell r="M167" t="str">
            <v>IHS</v>
          </cell>
          <cell r="N167" t="str">
            <v>Solar-Gen</v>
          </cell>
        </row>
        <row r="168">
          <cell r="A168" t="str">
            <v>SUD_015</v>
          </cell>
          <cell r="B168" t="str">
            <v>SUD_015_Z_Kye-Ossi</v>
          </cell>
          <cell r="C168" t="str">
            <v>SUD</v>
          </cell>
          <cell r="D168" t="str">
            <v>Kye-Ossi</v>
          </cell>
          <cell r="E168">
            <v>11.33516667</v>
          </cell>
          <cell r="F168">
            <v>2.1808000000000001</v>
          </cell>
          <cell r="G168">
            <v>588</v>
          </cell>
          <cell r="H168" t="str">
            <v>Macro</v>
          </cell>
          <cell r="I168" t="str">
            <v>ZTE</v>
          </cell>
          <cell r="J168" t="str">
            <v>Kenmegne Fabrice</v>
          </cell>
          <cell r="K168" t="str">
            <v>OCM_Ebolowa</v>
          </cell>
          <cell r="L168" t="str">
            <v>AFRO</v>
          </cell>
          <cell r="M168" t="str">
            <v>IHS</v>
          </cell>
          <cell r="N168" t="str">
            <v>Solar-Grid-Gen-Lithium</v>
          </cell>
        </row>
        <row r="169">
          <cell r="A169" t="str">
            <v>SUD_018</v>
          </cell>
          <cell r="B169" t="str">
            <v>Sangmelima-CRTV</v>
          </cell>
          <cell r="C169" t="str">
            <v>SUD</v>
          </cell>
          <cell r="D169" t="str">
            <v>Sangmelima</v>
          </cell>
          <cell r="E169">
            <v>11.984045999999999</v>
          </cell>
          <cell r="F169">
            <v>2.9231280000000002</v>
          </cell>
          <cell r="G169">
            <v>691</v>
          </cell>
          <cell r="H169" t="str">
            <v>Macro</v>
          </cell>
          <cell r="I169" t="str">
            <v>NOKIA</v>
          </cell>
          <cell r="J169" t="str">
            <v>Kenfack Peguy</v>
          </cell>
          <cell r="K169" t="str">
            <v>OCM_Sangmelima</v>
          </cell>
          <cell r="L169" t="str">
            <v>AFRO</v>
          </cell>
          <cell r="M169" t="str">
            <v>CAMUSAT</v>
          </cell>
          <cell r="N169" t="str">
            <v>Medium Grid + Solar + GE</v>
          </cell>
        </row>
        <row r="170">
          <cell r="A170" t="str">
            <v>NRO_237</v>
          </cell>
          <cell r="B170" t="str">
            <v>Misaje</v>
          </cell>
          <cell r="C170" t="str">
            <v>NRO</v>
          </cell>
          <cell r="D170" t="str">
            <v>Misaje</v>
          </cell>
          <cell r="E170">
            <v>10.551418999999999</v>
          </cell>
          <cell r="F170">
            <v>6.5776000000000003</v>
          </cell>
          <cell r="G170">
            <v>973</v>
          </cell>
          <cell r="H170" t="str">
            <v>Macro</v>
          </cell>
          <cell r="I170" t="str">
            <v>NOKIA</v>
          </cell>
          <cell r="J170" t="str">
            <v>ABONGTEOH SOFOR Derick</v>
          </cell>
          <cell r="K170" t="str">
            <v>OCM_Bamenda_1</v>
          </cell>
          <cell r="L170" t="str">
            <v>I-ENG</v>
          </cell>
          <cell r="M170" t="str">
            <v>IHS</v>
          </cell>
          <cell r="N170" t="str">
            <v>Solar-Gen</v>
          </cell>
        </row>
        <row r="171">
          <cell r="A171" t="str">
            <v>CTR_769</v>
          </cell>
          <cell r="B171" t="str">
            <v>CTR_769_Z_Bastos-Golf</v>
          </cell>
          <cell r="C171" t="str">
            <v>CTR</v>
          </cell>
          <cell r="D171" t="str">
            <v>Yaounde</v>
          </cell>
          <cell r="E171">
            <v>11.50187</v>
          </cell>
          <cell r="F171">
            <v>3.90381</v>
          </cell>
          <cell r="G171">
            <v>763</v>
          </cell>
          <cell r="H171" t="str">
            <v>Macro</v>
          </cell>
          <cell r="I171" t="str">
            <v>ZTE</v>
          </cell>
          <cell r="J171" t="str">
            <v>Eloundou Bertrand</v>
          </cell>
          <cell r="K171" t="str">
            <v>OCM_Yaounde_1</v>
          </cell>
          <cell r="L171" t="str">
            <v>AFRO</v>
          </cell>
          <cell r="M171" t="str">
            <v>CAMUSAT</v>
          </cell>
          <cell r="N171" t="str">
            <v>Good Grid + GE</v>
          </cell>
        </row>
        <row r="172">
          <cell r="A172" t="str">
            <v>CTR_772</v>
          </cell>
          <cell r="B172" t="str">
            <v>CTR_772_Z_Mimboman-Chapelle</v>
          </cell>
          <cell r="C172" t="str">
            <v>CTR</v>
          </cell>
          <cell r="D172" t="str">
            <v>Yaounde</v>
          </cell>
          <cell r="E172">
            <v>11.55939</v>
          </cell>
          <cell r="F172">
            <v>3.8623400000000001</v>
          </cell>
          <cell r="G172">
            <v>732</v>
          </cell>
          <cell r="H172" t="str">
            <v>Macro</v>
          </cell>
          <cell r="I172" t="str">
            <v>ZTE</v>
          </cell>
          <cell r="J172" t="str">
            <v>Eloundou Bertrand</v>
          </cell>
          <cell r="K172" t="str">
            <v>OCM_Yaounde_1</v>
          </cell>
          <cell r="L172" t="str">
            <v>AFRO</v>
          </cell>
          <cell r="M172" t="str">
            <v>CAMUSAT</v>
          </cell>
          <cell r="N172" t="str">
            <v>Good Grid no GE - 8h</v>
          </cell>
        </row>
        <row r="173">
          <cell r="A173" t="str">
            <v>CTR_852</v>
          </cell>
          <cell r="B173" t="str">
            <v>CTR_852_Z_Golf-Quater-IHS</v>
          </cell>
          <cell r="C173" t="str">
            <v>CTR</v>
          </cell>
          <cell r="D173" t="str">
            <v>Yaounde</v>
          </cell>
          <cell r="E173">
            <v>11.498556000000001</v>
          </cell>
          <cell r="F173">
            <v>3.8979720000000002</v>
          </cell>
          <cell r="G173">
            <v>792</v>
          </cell>
          <cell r="H173" t="str">
            <v>Macro</v>
          </cell>
          <cell r="I173" t="str">
            <v>ZTE</v>
          </cell>
          <cell r="J173" t="str">
            <v>Eloundou Bertrand</v>
          </cell>
          <cell r="K173" t="str">
            <v>OCM_Yaounde_1</v>
          </cell>
          <cell r="L173" t="str">
            <v>AFRO</v>
          </cell>
          <cell r="M173" t="str">
            <v>IHS</v>
          </cell>
          <cell r="N173"/>
        </row>
        <row r="174">
          <cell r="A174" t="str">
            <v>LIT_490</v>
          </cell>
          <cell r="B174" t="str">
            <v>LIT_490_Z_Makepe-Decharge2-IHS</v>
          </cell>
          <cell r="C174" t="str">
            <v>LIT</v>
          </cell>
          <cell r="D174" t="str">
            <v>Douala</v>
          </cell>
          <cell r="E174">
            <v>9.7335829999999994</v>
          </cell>
          <cell r="F174">
            <v>4.0723060000000002</v>
          </cell>
          <cell r="G174">
            <v>701</v>
          </cell>
          <cell r="H174" t="str">
            <v>Macro</v>
          </cell>
          <cell r="I174" t="str">
            <v>ZTE</v>
          </cell>
          <cell r="J174" t="str">
            <v>ETABA Fidèle</v>
          </cell>
          <cell r="K174" t="str">
            <v>OCM_Douala_1</v>
          </cell>
          <cell r="L174" t="str">
            <v>H-TELI</v>
          </cell>
          <cell r="M174" t="str">
            <v>IHS</v>
          </cell>
          <cell r="N174" t="str">
            <v>Grid-Gen</v>
          </cell>
        </row>
        <row r="175">
          <cell r="A175" t="str">
            <v>LIT_454</v>
          </cell>
          <cell r="B175" t="str">
            <v>LIT_454_Z_Kotto-Eglise-EPC</v>
          </cell>
          <cell r="C175" t="str">
            <v>LIT</v>
          </cell>
          <cell r="D175" t="str">
            <v>Douala</v>
          </cell>
          <cell r="E175">
            <v>9.7575010829999993</v>
          </cell>
          <cell r="F175">
            <v>4.0912867019999997</v>
          </cell>
          <cell r="G175">
            <v>701</v>
          </cell>
          <cell r="H175" t="str">
            <v>Macro</v>
          </cell>
          <cell r="I175" t="str">
            <v>ZTE</v>
          </cell>
          <cell r="J175" t="str">
            <v>ETABA Fidèle</v>
          </cell>
          <cell r="K175" t="str">
            <v>OCM_Douala_1</v>
          </cell>
          <cell r="L175" t="str">
            <v>H-TELI</v>
          </cell>
          <cell r="M175" t="str">
            <v>IHS</v>
          </cell>
          <cell r="N175" t="str">
            <v>Grid-Gen</v>
          </cell>
        </row>
        <row r="176">
          <cell r="A176" t="str">
            <v>LIT_447</v>
          </cell>
          <cell r="B176" t="str">
            <v>LIT_447_Z_PK10-Genie-Militaire</v>
          </cell>
          <cell r="C176" t="str">
            <v>LIT</v>
          </cell>
          <cell r="D176" t="str">
            <v>Douala</v>
          </cell>
          <cell r="E176">
            <v>9.7792207990000009</v>
          </cell>
          <cell r="F176">
            <v>4.0430801990000003</v>
          </cell>
          <cell r="G176">
            <v>701</v>
          </cell>
          <cell r="H176" t="str">
            <v>Macro</v>
          </cell>
          <cell r="I176" t="str">
            <v>ZTE</v>
          </cell>
          <cell r="J176" t="str">
            <v>ETABA Fidèle</v>
          </cell>
          <cell r="K176" t="str">
            <v>OCM_Douala_1</v>
          </cell>
          <cell r="L176" t="str">
            <v>H-TELI</v>
          </cell>
          <cell r="M176" t="str">
            <v>IHS</v>
          </cell>
          <cell r="N176" t="str">
            <v>Grid-Gen</v>
          </cell>
        </row>
        <row r="177">
          <cell r="A177" t="str">
            <v>LIT_585</v>
          </cell>
          <cell r="B177" t="str">
            <v>LIT_585_Z_Ngo-Njo-II</v>
          </cell>
          <cell r="C177" t="str">
            <v>LIT</v>
          </cell>
          <cell r="D177" t="str">
            <v>Douala</v>
          </cell>
          <cell r="E177">
            <v>9.8163599999999995</v>
          </cell>
          <cell r="F177">
            <v>4.05863</v>
          </cell>
          <cell r="G177">
            <v>701</v>
          </cell>
          <cell r="H177" t="str">
            <v>Macro</v>
          </cell>
          <cell r="I177" t="str">
            <v>ZTE</v>
          </cell>
          <cell r="J177" t="str">
            <v>ETABA Fidèle</v>
          </cell>
          <cell r="K177" t="str">
            <v>OCM_Douala_1</v>
          </cell>
          <cell r="L177" t="str">
            <v>H-TELI</v>
          </cell>
          <cell r="M177" t="str">
            <v>CAMUSAT</v>
          </cell>
          <cell r="N177" t="str">
            <v>Good Grid + GE</v>
          </cell>
        </row>
        <row r="178">
          <cell r="A178" t="str">
            <v>LIT_562</v>
          </cell>
          <cell r="B178" t="str">
            <v>LIT_562_Z_Pingo-PK10-IHS-New</v>
          </cell>
          <cell r="C178" t="str">
            <v>LIT</v>
          </cell>
          <cell r="D178" t="str">
            <v>Douala</v>
          </cell>
          <cell r="E178">
            <v>9.7771392129999999</v>
          </cell>
          <cell r="F178">
            <v>4.0496642720000002</v>
          </cell>
          <cell r="G178">
            <v>701</v>
          </cell>
          <cell r="H178" t="str">
            <v>Macro</v>
          </cell>
          <cell r="I178" t="str">
            <v>ZTE</v>
          </cell>
          <cell r="J178" t="str">
            <v>ETABA Fidèle</v>
          </cell>
          <cell r="K178" t="str">
            <v>OCM_Douala_1</v>
          </cell>
          <cell r="L178" t="str">
            <v>H-TELI</v>
          </cell>
          <cell r="M178" t="str">
            <v>IHS</v>
          </cell>
          <cell r="N178" t="str">
            <v>Grid-Gen</v>
          </cell>
        </row>
        <row r="179">
          <cell r="A179" t="str">
            <v>LIT_586</v>
          </cell>
          <cell r="B179" t="str">
            <v>Yabassi-Greenfil</v>
          </cell>
          <cell r="C179" t="str">
            <v>LIT</v>
          </cell>
          <cell r="D179" t="str">
            <v>Yabassi</v>
          </cell>
          <cell r="E179">
            <v>10.13293</v>
          </cell>
          <cell r="F179">
            <v>4.50631</v>
          </cell>
          <cell r="G179">
            <v>159</v>
          </cell>
          <cell r="H179" t="str">
            <v>Macro</v>
          </cell>
          <cell r="I179" t="str">
            <v>NOKIA</v>
          </cell>
          <cell r="J179" t="str">
            <v>ETABA Fidèle</v>
          </cell>
          <cell r="K179" t="str">
            <v>OCM_Douala_1</v>
          </cell>
          <cell r="L179" t="str">
            <v>H-TELI</v>
          </cell>
          <cell r="M179" t="str">
            <v>CAMUSAT</v>
          </cell>
          <cell r="N179" t="str">
            <v>Hybrid Solar - S3</v>
          </cell>
        </row>
        <row r="180">
          <cell r="A180" t="str">
            <v>NRO_245</v>
          </cell>
          <cell r="B180" t="str">
            <v>Ntumbaw</v>
          </cell>
          <cell r="C180" t="str">
            <v>NRO</v>
          </cell>
          <cell r="D180" t="str">
            <v>Ntumbaw</v>
          </cell>
          <cell r="E180">
            <v>10.86311111</v>
          </cell>
          <cell r="F180">
            <v>6.3617499999999998</v>
          </cell>
          <cell r="G180">
            <v>0</v>
          </cell>
          <cell r="H180" t="str">
            <v>Macro</v>
          </cell>
          <cell r="I180" t="str">
            <v>NOKIA</v>
          </cell>
          <cell r="J180" t="str">
            <v>ABONGTEOH SOFOR Derick</v>
          </cell>
          <cell r="K180" t="str">
            <v>OCM_Bamenda_1</v>
          </cell>
          <cell r="L180" t="str">
            <v>I-ENG</v>
          </cell>
          <cell r="M180" t="str">
            <v>IHS</v>
          </cell>
          <cell r="N180" t="str">
            <v>Solar-Gen</v>
          </cell>
        </row>
        <row r="181">
          <cell r="A181" t="str">
            <v>NRO_037</v>
          </cell>
          <cell r="B181" t="str">
            <v>Kumbo</v>
          </cell>
          <cell r="C181" t="str">
            <v>NRO</v>
          </cell>
          <cell r="D181" t="str">
            <v>Kumbo</v>
          </cell>
          <cell r="E181">
            <v>10.675121320000001</v>
          </cell>
          <cell r="F181">
            <v>6.2058616649999996</v>
          </cell>
          <cell r="G181">
            <v>1732</v>
          </cell>
          <cell r="H181" t="str">
            <v>Macro</v>
          </cell>
          <cell r="I181" t="str">
            <v>NOKIA</v>
          </cell>
          <cell r="J181" t="str">
            <v>ABONGTEOH SOFOR Derick</v>
          </cell>
          <cell r="K181" t="str">
            <v>OCM_Bamenda_1</v>
          </cell>
          <cell r="L181" t="str">
            <v>I-ENG</v>
          </cell>
          <cell r="M181" t="str">
            <v>CAMUSAT</v>
          </cell>
          <cell r="N181" t="str">
            <v>Medium Grid + Solar + GE</v>
          </cell>
        </row>
        <row r="182">
          <cell r="A182" t="str">
            <v>OST_065</v>
          </cell>
          <cell r="B182" t="str">
            <v>Bfsam-Kouogouo</v>
          </cell>
          <cell r="C182" t="str">
            <v>OST</v>
          </cell>
          <cell r="D182" t="str">
            <v>Bafoussam</v>
          </cell>
          <cell r="E182">
            <v>10.405379999999999</v>
          </cell>
          <cell r="F182">
            <v>5.4771989999999997</v>
          </cell>
          <cell r="G182">
            <v>1421</v>
          </cell>
          <cell r="H182" t="str">
            <v>Macro</v>
          </cell>
          <cell r="I182" t="str">
            <v>NOKIA</v>
          </cell>
          <cell r="J182" t="str">
            <v>Ngah Denis Fokanyuy</v>
          </cell>
          <cell r="K182" t="str">
            <v>OCM_Bafoussam_1</v>
          </cell>
          <cell r="L182" t="str">
            <v>I-ENG</v>
          </cell>
          <cell r="M182" t="str">
            <v>IHS</v>
          </cell>
          <cell r="N182" t="str">
            <v>Grid-Gen</v>
          </cell>
        </row>
        <row r="183">
          <cell r="A183" t="str">
            <v>CTR_937</v>
          </cell>
          <cell r="B183" t="str">
            <v>CTR_937_Z_laboratorie-T.Bella</v>
          </cell>
          <cell r="C183" t="str">
            <v>CTR</v>
          </cell>
          <cell r="D183" t="str">
            <v>Yaounde</v>
          </cell>
          <cell r="E183">
            <v>11.517609999999999</v>
          </cell>
          <cell r="F183">
            <v>3.8721100000000002</v>
          </cell>
          <cell r="G183">
            <v>751</v>
          </cell>
          <cell r="H183" t="str">
            <v>Macro</v>
          </cell>
          <cell r="I183" t="str">
            <v>ZTE</v>
          </cell>
          <cell r="J183" t="str">
            <v>Eloundou Bertrand</v>
          </cell>
          <cell r="K183" t="str">
            <v>OCM_Yaounde_1</v>
          </cell>
          <cell r="L183" t="str">
            <v>AFRO</v>
          </cell>
          <cell r="M183"/>
          <cell r="N183"/>
        </row>
        <row r="184">
          <cell r="A184" t="str">
            <v>NRD_003</v>
          </cell>
          <cell r="B184" t="str">
            <v>Djamboutou</v>
          </cell>
          <cell r="C184" t="str">
            <v>NRD</v>
          </cell>
          <cell r="D184" t="str">
            <v>Garoua</v>
          </cell>
          <cell r="E184">
            <v>13.365610050000001</v>
          </cell>
          <cell r="F184">
            <v>9.3165125060000005</v>
          </cell>
          <cell r="G184">
            <v>214</v>
          </cell>
          <cell r="H184" t="str">
            <v>Macro</v>
          </cell>
          <cell r="I184" t="str">
            <v>NOKIA</v>
          </cell>
          <cell r="J184" t="str">
            <v>Djouohou Armel</v>
          </cell>
          <cell r="K184" t="str">
            <v>OCM_Garoua_1</v>
          </cell>
          <cell r="L184" t="str">
            <v>TIF NORD</v>
          </cell>
          <cell r="M184" t="str">
            <v>IHS</v>
          </cell>
          <cell r="N184" t="str">
            <v>Grid-Gen</v>
          </cell>
        </row>
        <row r="185">
          <cell r="A185" t="str">
            <v>CTR_625</v>
          </cell>
          <cell r="B185" t="str">
            <v>CTR_625_Z_Mimboman3-IHS</v>
          </cell>
          <cell r="C185" t="str">
            <v>CTR</v>
          </cell>
          <cell r="D185" t="str">
            <v>Yaounde</v>
          </cell>
          <cell r="E185">
            <v>11.556316000000001</v>
          </cell>
          <cell r="F185">
            <v>3.8744170000000002</v>
          </cell>
          <cell r="G185">
            <v>749</v>
          </cell>
          <cell r="H185" t="str">
            <v>Macro</v>
          </cell>
          <cell r="I185" t="str">
            <v>ZTE</v>
          </cell>
          <cell r="J185" t="str">
            <v>Eloundou Bertrand</v>
          </cell>
          <cell r="K185" t="str">
            <v>OCM_Yaounde_1</v>
          </cell>
          <cell r="L185" t="str">
            <v>AFRO</v>
          </cell>
          <cell r="M185" t="str">
            <v>IHS</v>
          </cell>
          <cell r="N185" t="str">
            <v>Grid-Gen</v>
          </cell>
        </row>
        <row r="186">
          <cell r="A186" t="str">
            <v>EST_069</v>
          </cell>
          <cell r="B186" t="str">
            <v>EST_069_Z_Bertoua-ENIA-MTN</v>
          </cell>
          <cell r="C186" t="str">
            <v>EST</v>
          </cell>
          <cell r="D186" t="str">
            <v>Bertoua</v>
          </cell>
          <cell r="E186">
            <v>13.70899043</v>
          </cell>
          <cell r="F186">
            <v>4.5803886260000004</v>
          </cell>
          <cell r="G186">
            <v>689</v>
          </cell>
          <cell r="H186" t="str">
            <v>Macro</v>
          </cell>
          <cell r="I186" t="str">
            <v>ZTE</v>
          </cell>
          <cell r="J186" t="str">
            <v>Emmanuel Boma</v>
          </cell>
          <cell r="K186" t="str">
            <v>OCM_Bertoua_1</v>
          </cell>
          <cell r="L186" t="str">
            <v>AFRO</v>
          </cell>
          <cell r="M186" t="str">
            <v>IHS</v>
          </cell>
          <cell r="N186" t="str">
            <v>Grid-Gen</v>
          </cell>
        </row>
        <row r="187">
          <cell r="A187" t="str">
            <v>SUD_017</v>
          </cell>
          <cell r="B187" t="str">
            <v>Mengong</v>
          </cell>
          <cell r="C187" t="str">
            <v>SUD</v>
          </cell>
          <cell r="D187" t="str">
            <v>Abiete</v>
          </cell>
          <cell r="E187">
            <v>11.4125</v>
          </cell>
          <cell r="F187">
            <v>2.93</v>
          </cell>
          <cell r="G187">
            <v>809</v>
          </cell>
          <cell r="H187" t="str">
            <v>Macro</v>
          </cell>
          <cell r="I187" t="str">
            <v>NOKIA</v>
          </cell>
          <cell r="J187" t="str">
            <v>Mougang Rodrigue</v>
          </cell>
          <cell r="K187" t="str">
            <v>OCM_Mbalmayo</v>
          </cell>
          <cell r="L187" t="str">
            <v>AFRO</v>
          </cell>
          <cell r="M187" t="str">
            <v>IHS</v>
          </cell>
          <cell r="N187" t="str">
            <v>Gen Only</v>
          </cell>
        </row>
        <row r="188">
          <cell r="A188" t="str">
            <v>CTR_113</v>
          </cell>
          <cell r="B188" t="str">
            <v>Obala-Mairie</v>
          </cell>
          <cell r="C188" t="str">
            <v>CTR</v>
          </cell>
          <cell r="D188" t="str">
            <v>Obala</v>
          </cell>
          <cell r="E188">
            <v>11.538223</v>
          </cell>
          <cell r="F188">
            <v>4.1615989999999998</v>
          </cell>
          <cell r="G188">
            <v>558</v>
          </cell>
          <cell r="H188" t="str">
            <v>Macro</v>
          </cell>
          <cell r="I188" t="str">
            <v>NOKIA</v>
          </cell>
          <cell r="J188" t="str">
            <v>Raoul TSAGUE</v>
          </cell>
          <cell r="K188" t="str">
            <v>OCM_Nanga-Eboko</v>
          </cell>
          <cell r="L188" t="str">
            <v>AFRO</v>
          </cell>
          <cell r="M188" t="str">
            <v>IHS</v>
          </cell>
          <cell r="N188" t="str">
            <v>Grid-Gen</v>
          </cell>
        </row>
        <row r="189">
          <cell r="A189" t="str">
            <v>CTR_824</v>
          </cell>
          <cell r="B189" t="str">
            <v>CTR_824_Z_Mballa-II</v>
          </cell>
          <cell r="C189" t="str">
            <v>CTR</v>
          </cell>
          <cell r="D189" t="str">
            <v>Yaounde</v>
          </cell>
          <cell r="E189">
            <v>11.51641</v>
          </cell>
          <cell r="F189">
            <v>3.9049100000000001</v>
          </cell>
          <cell r="G189">
            <v>764</v>
          </cell>
          <cell r="H189" t="str">
            <v>Macro</v>
          </cell>
          <cell r="I189" t="str">
            <v>ZTE</v>
          </cell>
          <cell r="J189" t="str">
            <v>Eloundou Bertrand</v>
          </cell>
          <cell r="K189" t="str">
            <v>OCM_Yaounde_1</v>
          </cell>
          <cell r="L189" t="str">
            <v>AFRO</v>
          </cell>
          <cell r="M189" t="str">
            <v>CAMUSAT</v>
          </cell>
          <cell r="N189" t="str">
            <v>Good Grid no GE - 8h</v>
          </cell>
        </row>
        <row r="190">
          <cell r="A190" t="str">
            <v>EST_079</v>
          </cell>
          <cell r="B190" t="str">
            <v>EST_079_Z_Bertoua-Tigaza</v>
          </cell>
          <cell r="C190" t="str">
            <v>EST</v>
          </cell>
          <cell r="D190" t="str">
            <v>Bertoua</v>
          </cell>
          <cell r="E190">
            <v>13.68116713</v>
          </cell>
          <cell r="F190">
            <v>4.5657903299999996</v>
          </cell>
          <cell r="G190">
            <v>662</v>
          </cell>
          <cell r="H190" t="str">
            <v>Macro</v>
          </cell>
          <cell r="I190" t="str">
            <v>ZTE</v>
          </cell>
          <cell r="J190" t="str">
            <v>Emmanuel Boma</v>
          </cell>
          <cell r="K190" t="str">
            <v>OCM_Bertoua_1</v>
          </cell>
          <cell r="L190" t="str">
            <v>AFRO</v>
          </cell>
          <cell r="M190" t="str">
            <v>IHS</v>
          </cell>
          <cell r="N190" t="str">
            <v>Grid-Gen</v>
          </cell>
        </row>
        <row r="191">
          <cell r="A191" t="str">
            <v>ADM_010</v>
          </cell>
          <cell r="B191" t="str">
            <v>Ngaoundal</v>
          </cell>
          <cell r="C191" t="str">
            <v>ADM</v>
          </cell>
          <cell r="D191" t="str">
            <v>Ngaoundal</v>
          </cell>
          <cell r="E191">
            <v>13.26389824</v>
          </cell>
          <cell r="F191">
            <v>6.4646286560000004</v>
          </cell>
          <cell r="G191">
            <v>979</v>
          </cell>
          <cell r="H191" t="str">
            <v>Macro</v>
          </cell>
          <cell r="I191" t="str">
            <v>NOKIA</v>
          </cell>
          <cell r="J191" t="str">
            <v>Chekep Kouamo Willy</v>
          </cell>
          <cell r="K191" t="str">
            <v>OCM_Tibati</v>
          </cell>
          <cell r="L191" t="str">
            <v>TIF NORD</v>
          </cell>
          <cell r="M191" t="str">
            <v>CAMUSAT</v>
          </cell>
          <cell r="N191" t="str">
            <v>Medium Grid + Solar + GE</v>
          </cell>
        </row>
        <row r="192">
          <cell r="A192" t="str">
            <v>ADM_044</v>
          </cell>
          <cell r="B192" t="str">
            <v>Tibati-II</v>
          </cell>
          <cell r="C192" t="str">
            <v>ADM</v>
          </cell>
          <cell r="D192" t="str">
            <v>Tibati</v>
          </cell>
          <cell r="E192">
            <v>12.60723572</v>
          </cell>
          <cell r="F192">
            <v>6.4791659480000003</v>
          </cell>
          <cell r="G192">
            <v>876</v>
          </cell>
          <cell r="H192" t="str">
            <v>Macro</v>
          </cell>
          <cell r="I192" t="str">
            <v>NOKIA</v>
          </cell>
          <cell r="J192" t="str">
            <v>Chekep Kouamo Willy</v>
          </cell>
          <cell r="K192" t="str">
            <v>OCM_Tibati</v>
          </cell>
          <cell r="L192" t="str">
            <v>TIF NORD</v>
          </cell>
          <cell r="M192" t="str">
            <v>IHS</v>
          </cell>
          <cell r="N192" t="str">
            <v>Grid-Gen</v>
          </cell>
        </row>
        <row r="193">
          <cell r="A193" t="str">
            <v>NRD_007</v>
          </cell>
          <cell r="B193" t="str">
            <v>Yelwa</v>
          </cell>
          <cell r="C193" t="str">
            <v>NRD</v>
          </cell>
          <cell r="D193" t="str">
            <v>Garoua</v>
          </cell>
          <cell r="E193">
            <v>13.38945537</v>
          </cell>
          <cell r="F193">
            <v>9.2974452159999998</v>
          </cell>
          <cell r="G193">
            <v>199</v>
          </cell>
          <cell r="H193" t="str">
            <v>Macro</v>
          </cell>
          <cell r="I193" t="str">
            <v>NOKIA</v>
          </cell>
          <cell r="J193" t="str">
            <v>Djouohou Armel</v>
          </cell>
          <cell r="K193" t="str">
            <v>OCM_Garoua_1</v>
          </cell>
          <cell r="L193" t="str">
            <v>TIF NORD</v>
          </cell>
          <cell r="M193" t="str">
            <v>IHS</v>
          </cell>
          <cell r="N193" t="str">
            <v>Grid-Gen</v>
          </cell>
        </row>
        <row r="194">
          <cell r="A194" t="str">
            <v>LIT_132</v>
          </cell>
          <cell r="B194" t="str">
            <v>Campo</v>
          </cell>
          <cell r="C194" t="str">
            <v>LIT</v>
          </cell>
          <cell r="D194" t="str">
            <v>Campo</v>
          </cell>
          <cell r="E194">
            <v>9.8312469999999994</v>
          </cell>
          <cell r="F194">
            <v>2.3776111110000002</v>
          </cell>
          <cell r="G194">
            <v>2</v>
          </cell>
          <cell r="H194" t="str">
            <v>Macro</v>
          </cell>
          <cell r="I194" t="str">
            <v>NOKIA</v>
          </cell>
          <cell r="J194" t="str">
            <v>Clautaire Pouguoé</v>
          </cell>
          <cell r="K194" t="str">
            <v>OCM_Kribi</v>
          </cell>
          <cell r="L194" t="str">
            <v>H-TELI</v>
          </cell>
          <cell r="M194" t="str">
            <v>IHS</v>
          </cell>
          <cell r="N194" t="str">
            <v>Grid-Gen</v>
          </cell>
        </row>
        <row r="195">
          <cell r="A195" t="str">
            <v>LIT_133</v>
          </cell>
          <cell r="B195" t="str">
            <v>Colline-du-loup</v>
          </cell>
          <cell r="C195" t="str">
            <v>LIT</v>
          </cell>
          <cell r="D195" t="str">
            <v>Ebodje</v>
          </cell>
          <cell r="E195">
            <v>9.8464018810000002</v>
          </cell>
          <cell r="F195">
            <v>2.6196606199999999</v>
          </cell>
          <cell r="G195">
            <v>57</v>
          </cell>
          <cell r="H195" t="str">
            <v>Macro</v>
          </cell>
          <cell r="I195" t="str">
            <v>NOKIA</v>
          </cell>
          <cell r="J195" t="str">
            <v>Clautaire Pouguoé</v>
          </cell>
          <cell r="K195" t="str">
            <v>OCM_Kribi</v>
          </cell>
          <cell r="L195" t="str">
            <v>H-TELI</v>
          </cell>
          <cell r="M195" t="str">
            <v>IHS</v>
          </cell>
          <cell r="N195" t="str">
            <v>Solar-Gen-Lithium</v>
          </cell>
        </row>
        <row r="196">
          <cell r="A196" t="str">
            <v>CTR_116</v>
          </cell>
          <cell r="B196" t="str">
            <v>Ebeba</v>
          </cell>
          <cell r="C196" t="str">
            <v>CTR</v>
          </cell>
          <cell r="D196" t="str">
            <v>Ebeba</v>
          </cell>
          <cell r="E196">
            <v>11.271722219999999</v>
          </cell>
          <cell r="F196">
            <v>3.7769166670000001</v>
          </cell>
          <cell r="G196">
            <v>742</v>
          </cell>
          <cell r="H196" t="str">
            <v>Macro</v>
          </cell>
          <cell r="I196" t="str">
            <v>NOKIA</v>
          </cell>
          <cell r="J196" t="str">
            <v>Etienne Saha</v>
          </cell>
          <cell r="K196" t="str">
            <v>OCM_Boumnyebel</v>
          </cell>
          <cell r="L196" t="str">
            <v>AFRO</v>
          </cell>
          <cell r="M196" t="str">
            <v>IHS</v>
          </cell>
          <cell r="N196" t="str">
            <v>Grid-Gen-Lithium</v>
          </cell>
        </row>
        <row r="197">
          <cell r="A197" t="str">
            <v>LIT_111</v>
          </cell>
          <cell r="B197" t="str">
            <v>Kompigna</v>
          </cell>
          <cell r="C197" t="str">
            <v>LIT</v>
          </cell>
          <cell r="D197" t="str">
            <v>Kompigna</v>
          </cell>
          <cell r="E197">
            <v>9.5816099999999995</v>
          </cell>
          <cell r="F197">
            <v>4.3446189999999998</v>
          </cell>
          <cell r="G197">
            <v>90</v>
          </cell>
          <cell r="H197" t="str">
            <v>Macro</v>
          </cell>
          <cell r="I197" t="str">
            <v>NOKIA</v>
          </cell>
          <cell r="J197" t="str">
            <v>Ewane Eric Pitié</v>
          </cell>
          <cell r="K197" t="str">
            <v>OCM_Moungo</v>
          </cell>
          <cell r="L197" t="str">
            <v>H-TELI</v>
          </cell>
          <cell r="M197" t="str">
            <v>IHS</v>
          </cell>
          <cell r="N197" t="str">
            <v>Grid-Gen</v>
          </cell>
        </row>
        <row r="198">
          <cell r="A198" t="str">
            <v>CTR_144</v>
          </cell>
          <cell r="B198" t="str">
            <v>Makak-Camrail</v>
          </cell>
          <cell r="C198" t="str">
            <v>CTR</v>
          </cell>
          <cell r="D198" t="str">
            <v>Makak</v>
          </cell>
          <cell r="E198">
            <v>11.03335</v>
          </cell>
          <cell r="F198">
            <v>3.5475099999999999</v>
          </cell>
          <cell r="G198">
            <v>659</v>
          </cell>
          <cell r="H198" t="str">
            <v>Macro</v>
          </cell>
          <cell r="I198" t="str">
            <v>NOKIA</v>
          </cell>
          <cell r="J198" t="str">
            <v>Etienne Saha</v>
          </cell>
          <cell r="K198" t="str">
            <v>OCM_Boumnyebel</v>
          </cell>
          <cell r="L198" t="str">
            <v>AFRO</v>
          </cell>
          <cell r="M198" t="str">
            <v>CAMUSAT</v>
          </cell>
          <cell r="N198" t="str">
            <v>Good Grid + GE</v>
          </cell>
        </row>
        <row r="199">
          <cell r="A199" t="str">
            <v>LIT_667</v>
          </cell>
          <cell r="B199" t="str">
            <v>LIT_667_Z_PK13-Sitabac-New</v>
          </cell>
          <cell r="C199" t="str">
            <v>LIT</v>
          </cell>
          <cell r="D199" t="str">
            <v>Douala</v>
          </cell>
          <cell r="E199">
            <v>9.7944899999999997</v>
          </cell>
          <cell r="F199">
            <v>4.0724099999999996</v>
          </cell>
          <cell r="G199">
            <v>701</v>
          </cell>
          <cell r="H199" t="str">
            <v>Macro</v>
          </cell>
          <cell r="I199" t="str">
            <v>ZTE</v>
          </cell>
          <cell r="J199" t="str">
            <v>ETABA Fidèle</v>
          </cell>
          <cell r="K199" t="str">
            <v>OCM_Douala_1</v>
          </cell>
          <cell r="L199" t="str">
            <v>H-TELI</v>
          </cell>
          <cell r="M199" t="str">
            <v>CAMUSAT</v>
          </cell>
          <cell r="N199" t="str">
            <v>Medium Grid + GE</v>
          </cell>
        </row>
        <row r="200">
          <cell r="A200" t="str">
            <v>CTR_115</v>
          </cell>
          <cell r="B200" t="str">
            <v>Ngoung</v>
          </cell>
          <cell r="C200" t="str">
            <v>CTR</v>
          </cell>
          <cell r="D200" t="str">
            <v>Ngoung</v>
          </cell>
          <cell r="E200">
            <v>10.964848999999999</v>
          </cell>
          <cell r="F200">
            <v>3.8526940000000001</v>
          </cell>
          <cell r="G200">
            <v>507</v>
          </cell>
          <cell r="H200" t="str">
            <v>Macro</v>
          </cell>
          <cell r="I200" t="str">
            <v>NOKIA</v>
          </cell>
          <cell r="J200" t="str">
            <v>Etienne Saha</v>
          </cell>
          <cell r="K200" t="str">
            <v>OCM_Boumnyebel</v>
          </cell>
          <cell r="L200" t="str">
            <v>AFRO</v>
          </cell>
          <cell r="M200" t="str">
            <v>IHS</v>
          </cell>
          <cell r="N200" t="str">
            <v>Grid-Gen</v>
          </cell>
        </row>
        <row r="201">
          <cell r="A201" t="str">
            <v>LIT_108</v>
          </cell>
          <cell r="B201" t="str">
            <v>Ngwei</v>
          </cell>
          <cell r="C201" t="str">
            <v>LIT</v>
          </cell>
          <cell r="D201" t="str">
            <v>Ngwei</v>
          </cell>
          <cell r="E201">
            <v>10.45747222</v>
          </cell>
          <cell r="F201">
            <v>3.8444444440000001</v>
          </cell>
          <cell r="G201">
            <v>161</v>
          </cell>
          <cell r="H201" t="str">
            <v>Macro</v>
          </cell>
          <cell r="I201" t="str">
            <v>NOKIA</v>
          </cell>
          <cell r="J201" t="str">
            <v>Freddy Fongang</v>
          </cell>
          <cell r="K201" t="str">
            <v>OCM_Edea</v>
          </cell>
          <cell r="L201" t="str">
            <v>H-TELI</v>
          </cell>
          <cell r="M201" t="str">
            <v>IHS</v>
          </cell>
          <cell r="N201" t="str">
            <v>Solar-Grid-Gen</v>
          </cell>
        </row>
        <row r="202">
          <cell r="A202" t="str">
            <v>CTR_114</v>
          </cell>
          <cell r="B202" t="str">
            <v>Ntui</v>
          </cell>
          <cell r="C202" t="str">
            <v>CTR</v>
          </cell>
          <cell r="D202" t="str">
            <v>Ntui</v>
          </cell>
          <cell r="E202">
            <v>11.634764000000001</v>
          </cell>
          <cell r="F202">
            <v>4.4322699999999999</v>
          </cell>
          <cell r="G202">
            <v>587</v>
          </cell>
          <cell r="H202" t="str">
            <v>Macro</v>
          </cell>
          <cell r="I202" t="str">
            <v>NOKIA</v>
          </cell>
          <cell r="J202" t="str">
            <v xml:space="preserve">APIANG Grégoire Flores </v>
          </cell>
          <cell r="K202" t="str">
            <v>OCM_Bafia</v>
          </cell>
          <cell r="L202" t="str">
            <v>I-ENG</v>
          </cell>
          <cell r="M202" t="str">
            <v>CAMUSAT</v>
          </cell>
          <cell r="N202" t="str">
            <v>Medium Grid + Solar + GE</v>
          </cell>
        </row>
        <row r="203">
          <cell r="A203" t="str">
            <v>OST_066</v>
          </cell>
          <cell r="B203" t="str">
            <v>Bfsam-Eveche-Carrefour</v>
          </cell>
          <cell r="C203" t="str">
            <v>OST</v>
          </cell>
          <cell r="D203" t="str">
            <v>Bafoussam</v>
          </cell>
          <cell r="E203">
            <v>10.433284</v>
          </cell>
          <cell r="F203">
            <v>5.4721830000000002</v>
          </cell>
          <cell r="G203">
            <v>1442</v>
          </cell>
          <cell r="H203" t="str">
            <v>Macro</v>
          </cell>
          <cell r="I203" t="str">
            <v>NOKIA</v>
          </cell>
          <cell r="J203" t="str">
            <v>Ngah Denis Fokanyuy</v>
          </cell>
          <cell r="K203" t="str">
            <v>OCM_Bafoussam_1</v>
          </cell>
          <cell r="L203" t="str">
            <v>I-ENG</v>
          </cell>
          <cell r="M203" t="str">
            <v>IHS</v>
          </cell>
          <cell r="N203" t="str">
            <v>Grid-Gen</v>
          </cell>
        </row>
        <row r="204">
          <cell r="A204" t="str">
            <v>LIT_737</v>
          </cell>
          <cell r="B204" t="str">
            <v>LIT_737_Z_Logpom-New</v>
          </cell>
          <cell r="C204" t="str">
            <v>LIT</v>
          </cell>
          <cell r="D204" t="str">
            <v>Douala</v>
          </cell>
          <cell r="E204">
            <v>9.7711378999999994</v>
          </cell>
          <cell r="F204">
            <v>4.0811222000000003</v>
          </cell>
          <cell r="G204">
            <v>701</v>
          </cell>
          <cell r="H204" t="str">
            <v>Macro</v>
          </cell>
          <cell r="I204" t="str">
            <v>ZTE</v>
          </cell>
          <cell r="J204" t="str">
            <v>ETABA Fidèle</v>
          </cell>
          <cell r="K204" t="str">
            <v>OCM_Douala_1</v>
          </cell>
          <cell r="L204" t="str">
            <v>H-TELI</v>
          </cell>
          <cell r="M204" t="str">
            <v>CAMUSAT</v>
          </cell>
          <cell r="N204" t="str">
            <v>Good Grid no GE - 8h</v>
          </cell>
        </row>
        <row r="205">
          <cell r="A205" t="str">
            <v>LIT_112</v>
          </cell>
          <cell r="B205" t="str">
            <v>Bare</v>
          </cell>
          <cell r="C205" t="str">
            <v>LIT</v>
          </cell>
          <cell r="D205" t="str">
            <v>Bare</v>
          </cell>
          <cell r="E205">
            <v>9.966189</v>
          </cell>
          <cell r="F205">
            <v>5.0229140000000001</v>
          </cell>
          <cell r="G205">
            <v>884</v>
          </cell>
          <cell r="H205" t="str">
            <v>Macro</v>
          </cell>
          <cell r="I205" t="str">
            <v>NOKIA</v>
          </cell>
          <cell r="J205" t="str">
            <v>Ewane Eric Pitié</v>
          </cell>
          <cell r="K205" t="str">
            <v>OCM_Moungo</v>
          </cell>
          <cell r="L205" t="str">
            <v>H-TELI</v>
          </cell>
          <cell r="M205" t="str">
            <v>IHS</v>
          </cell>
          <cell r="N205" t="str">
            <v>Grid-Gen</v>
          </cell>
        </row>
        <row r="206">
          <cell r="A206" t="str">
            <v>LIT_114</v>
          </cell>
          <cell r="B206" t="str">
            <v>Makondo</v>
          </cell>
          <cell r="C206" t="str">
            <v>LIT</v>
          </cell>
          <cell r="D206" t="str">
            <v>Makondo</v>
          </cell>
          <cell r="E206">
            <v>10.259527780000001</v>
          </cell>
          <cell r="F206">
            <v>3.759972222</v>
          </cell>
          <cell r="G206">
            <v>125</v>
          </cell>
          <cell r="H206" t="str">
            <v>Macro</v>
          </cell>
          <cell r="I206" t="str">
            <v>NOKIA</v>
          </cell>
          <cell r="J206" t="str">
            <v>Freddy Fongang</v>
          </cell>
          <cell r="K206" t="str">
            <v>OCM_Edea</v>
          </cell>
          <cell r="L206" t="str">
            <v>H-TELI</v>
          </cell>
          <cell r="M206" t="str">
            <v>CAMUSAT</v>
          </cell>
          <cell r="N206" t="str">
            <v>Bad Grid + Solar + GE</v>
          </cell>
        </row>
        <row r="207">
          <cell r="A207" t="str">
            <v>LIT_135</v>
          </cell>
          <cell r="B207" t="str">
            <v>Ngonga</v>
          </cell>
          <cell r="C207" t="str">
            <v>LIT</v>
          </cell>
          <cell r="D207" t="str">
            <v>Ngonga</v>
          </cell>
          <cell r="E207">
            <v>10.39475</v>
          </cell>
          <cell r="F207">
            <v>4.0831666670000004</v>
          </cell>
          <cell r="G207">
            <v>249</v>
          </cell>
          <cell r="H207" t="str">
            <v>Macro</v>
          </cell>
          <cell r="I207" t="str">
            <v>NOKIA</v>
          </cell>
          <cell r="J207" t="str">
            <v>Freddy Fongang</v>
          </cell>
          <cell r="K207" t="str">
            <v>OCM_Edea</v>
          </cell>
          <cell r="L207" t="str">
            <v>H-TELI</v>
          </cell>
          <cell r="M207" t="str">
            <v>IHS</v>
          </cell>
          <cell r="N207" t="str">
            <v>Grid-Gen</v>
          </cell>
        </row>
        <row r="208">
          <cell r="A208" t="str">
            <v>OST_075</v>
          </cell>
          <cell r="B208" t="str">
            <v>Bfsam-Ndjinga</v>
          </cell>
          <cell r="C208" t="str">
            <v>OST</v>
          </cell>
          <cell r="D208" t="str">
            <v>Bafoussam</v>
          </cell>
          <cell r="E208">
            <v>10.488816999999999</v>
          </cell>
          <cell r="F208">
            <v>5.4813739999999997</v>
          </cell>
          <cell r="G208">
            <v>1209</v>
          </cell>
          <cell r="H208" t="str">
            <v>Macro</v>
          </cell>
          <cell r="I208" t="str">
            <v>NOKIA</v>
          </cell>
          <cell r="J208" t="str">
            <v>Ngah Denis Fokanyuy</v>
          </cell>
          <cell r="K208" t="str">
            <v>OCM_Bafoussam_1</v>
          </cell>
          <cell r="L208" t="str">
            <v>I-ENG</v>
          </cell>
          <cell r="M208" t="str">
            <v>IHS</v>
          </cell>
          <cell r="N208" t="str">
            <v>Grid-Gen</v>
          </cell>
        </row>
        <row r="209">
          <cell r="A209" t="str">
            <v>LIT_578</v>
          </cell>
          <cell r="B209" t="str">
            <v>LIT_578_Z_PK14-Market-IHS</v>
          </cell>
          <cell r="C209" t="str">
            <v>LIT</v>
          </cell>
          <cell r="D209" t="str">
            <v>Douala</v>
          </cell>
          <cell r="E209">
            <v>9.7949000000000002</v>
          </cell>
          <cell r="F209">
            <v>4.0839299999999996</v>
          </cell>
          <cell r="G209">
            <v>52</v>
          </cell>
          <cell r="H209" t="str">
            <v>Macro</v>
          </cell>
          <cell r="I209" t="str">
            <v>ZTE</v>
          </cell>
          <cell r="J209" t="str">
            <v>ETABA Fidèle</v>
          </cell>
          <cell r="K209" t="str">
            <v>OCM_Douala_1</v>
          </cell>
          <cell r="L209" t="str">
            <v>H-TELI</v>
          </cell>
          <cell r="M209" t="str">
            <v>IHS</v>
          </cell>
          <cell r="N209" t="str">
            <v>Grid-Gen</v>
          </cell>
        </row>
        <row r="210">
          <cell r="A210" t="str">
            <v>EST_017</v>
          </cell>
          <cell r="B210" t="str">
            <v>Atok</v>
          </cell>
          <cell r="C210" t="str">
            <v>EST</v>
          </cell>
          <cell r="D210" t="str">
            <v>Atok</v>
          </cell>
          <cell r="E210">
            <v>12.77580556</v>
          </cell>
          <cell r="F210">
            <v>3.9936388890000001</v>
          </cell>
          <cell r="G210">
            <v>692</v>
          </cell>
          <cell r="H210" t="str">
            <v>Macro</v>
          </cell>
          <cell r="I210" t="str">
            <v>NOKIA</v>
          </cell>
          <cell r="J210" t="str">
            <v>Essiane Arthur</v>
          </cell>
          <cell r="K210" t="str">
            <v>OCM_Abong-Mbang</v>
          </cell>
          <cell r="L210" t="str">
            <v>AFRO</v>
          </cell>
          <cell r="M210" t="str">
            <v>IHS</v>
          </cell>
          <cell r="N210" t="str">
            <v>Grid-Gen-Lithium</v>
          </cell>
        </row>
        <row r="211">
          <cell r="A211" t="str">
            <v>EST_018</v>
          </cell>
          <cell r="B211" t="str">
            <v>Ayos</v>
          </cell>
          <cell r="C211" t="str">
            <v>EST</v>
          </cell>
          <cell r="D211" t="str">
            <v>Ayos</v>
          </cell>
          <cell r="E211">
            <v>12.52755556</v>
          </cell>
          <cell r="F211">
            <v>3.9161527779999998</v>
          </cell>
          <cell r="G211">
            <v>737</v>
          </cell>
          <cell r="H211" t="str">
            <v>Macro</v>
          </cell>
          <cell r="I211" t="str">
            <v>NOKIA</v>
          </cell>
          <cell r="J211" t="str">
            <v>Essiane Arthur</v>
          </cell>
          <cell r="K211" t="str">
            <v>OCM_Abong-Mbang</v>
          </cell>
          <cell r="L211" t="str">
            <v>AFRO</v>
          </cell>
          <cell r="M211" t="str">
            <v>IHS</v>
          </cell>
          <cell r="N211" t="str">
            <v>Grid-Gen</v>
          </cell>
        </row>
        <row r="212">
          <cell r="A212" t="str">
            <v>SUO_018</v>
          </cell>
          <cell r="B212" t="str">
            <v>Bakassi</v>
          </cell>
          <cell r="C212" t="str">
            <v>SUO</v>
          </cell>
          <cell r="D212" t="str">
            <v>Bakassi</v>
          </cell>
          <cell r="E212">
            <v>8.6785833330000006</v>
          </cell>
          <cell r="F212">
            <v>4.7783055560000003</v>
          </cell>
          <cell r="G212">
            <v>27</v>
          </cell>
          <cell r="H212" t="str">
            <v>Macro</v>
          </cell>
          <cell r="I212" t="str">
            <v>NOKIA</v>
          </cell>
          <cell r="J212" t="str">
            <v>FOJO André</v>
          </cell>
          <cell r="K212" t="str">
            <v>OCM_Kumba</v>
          </cell>
          <cell r="L212" t="str">
            <v>H-TELI</v>
          </cell>
          <cell r="M212" t="str">
            <v>IHS</v>
          </cell>
          <cell r="N212" t="str">
            <v>Solar-Gen</v>
          </cell>
        </row>
        <row r="213">
          <cell r="A213" t="str">
            <v>EST_087</v>
          </cell>
          <cell r="B213" t="str">
            <v>EST_087_Z_Bertoua-Dabadi</v>
          </cell>
          <cell r="C213" t="str">
            <v>EST</v>
          </cell>
          <cell r="D213" t="str">
            <v>Bertoua</v>
          </cell>
          <cell r="E213">
            <v>13.650083329999999</v>
          </cell>
          <cell r="F213">
            <v>4.5667499999999999</v>
          </cell>
          <cell r="G213">
            <v>653</v>
          </cell>
          <cell r="H213" t="str">
            <v>Macro</v>
          </cell>
          <cell r="I213" t="str">
            <v>ZTE</v>
          </cell>
          <cell r="J213" t="str">
            <v>Emmanuel Boma</v>
          </cell>
          <cell r="K213" t="str">
            <v>OCM_Bertoua_1</v>
          </cell>
          <cell r="L213" t="str">
            <v>AFRO</v>
          </cell>
          <cell r="M213" t="str">
            <v>IHS</v>
          </cell>
          <cell r="N213" t="str">
            <v>Grid-Gen</v>
          </cell>
        </row>
        <row r="214">
          <cell r="A214" t="str">
            <v>LIT_113</v>
          </cell>
          <cell r="B214" t="str">
            <v>Dizangue</v>
          </cell>
          <cell r="C214" t="str">
            <v>LIT</v>
          </cell>
          <cell r="D214" t="str">
            <v>Dizangue</v>
          </cell>
          <cell r="E214">
            <v>10.017749999999999</v>
          </cell>
          <cell r="F214">
            <v>3.7486111110000002</v>
          </cell>
          <cell r="G214">
            <v>79</v>
          </cell>
          <cell r="H214" t="str">
            <v>Macro</v>
          </cell>
          <cell r="I214" t="str">
            <v>NOKIA</v>
          </cell>
          <cell r="J214" t="str">
            <v>Freddy Fongang</v>
          </cell>
          <cell r="K214" t="str">
            <v>OCM_Edea</v>
          </cell>
          <cell r="L214" t="str">
            <v>H-TELI</v>
          </cell>
          <cell r="M214" t="str">
            <v>IHS</v>
          </cell>
          <cell r="N214" t="str">
            <v>Grid-Gen</v>
          </cell>
        </row>
        <row r="215">
          <cell r="A215" t="str">
            <v>CTR_117</v>
          </cell>
          <cell r="B215" t="str">
            <v>Manmenye</v>
          </cell>
          <cell r="C215" t="str">
            <v>CTR</v>
          </cell>
          <cell r="D215" t="str">
            <v>Manmenye</v>
          </cell>
          <cell r="E215">
            <v>11.416904000000001</v>
          </cell>
          <cell r="F215">
            <v>3.526675</v>
          </cell>
          <cell r="G215">
            <v>702</v>
          </cell>
          <cell r="H215" t="str">
            <v>Macro</v>
          </cell>
          <cell r="I215" t="str">
            <v>NOKIA</v>
          </cell>
          <cell r="J215" t="str">
            <v>Mougang Rodrigue</v>
          </cell>
          <cell r="K215" t="str">
            <v>OCM_Mbalmayo</v>
          </cell>
          <cell r="L215" t="str">
            <v>AFRO</v>
          </cell>
          <cell r="M215" t="str">
            <v>IHS</v>
          </cell>
          <cell r="N215" t="str">
            <v>Grid-Gen-Lithium</v>
          </cell>
        </row>
        <row r="216">
          <cell r="A216" t="str">
            <v>CTR_146</v>
          </cell>
          <cell r="B216" t="str">
            <v>Mekouda</v>
          </cell>
          <cell r="C216" t="str">
            <v>CTR</v>
          </cell>
          <cell r="D216" t="str">
            <v>Mekouda</v>
          </cell>
          <cell r="E216">
            <v>12.21166667</v>
          </cell>
          <cell r="F216">
            <v>3.8847222220000002</v>
          </cell>
          <cell r="G216">
            <v>795</v>
          </cell>
          <cell r="H216" t="str">
            <v>Macro</v>
          </cell>
          <cell r="I216" t="str">
            <v>NOKIA</v>
          </cell>
          <cell r="J216" t="str">
            <v>Essiane Arthur</v>
          </cell>
          <cell r="K216" t="str">
            <v>OCM_Abong-Mbang</v>
          </cell>
          <cell r="L216" t="str">
            <v>AFRO</v>
          </cell>
          <cell r="M216" t="str">
            <v>IHS</v>
          </cell>
          <cell r="N216" t="str">
            <v>Grid-Gen</v>
          </cell>
        </row>
        <row r="217">
          <cell r="A217" t="str">
            <v>LIT_134</v>
          </cell>
          <cell r="B217" t="str">
            <v>Messondo</v>
          </cell>
          <cell r="C217" t="str">
            <v>LIT</v>
          </cell>
          <cell r="D217" t="str">
            <v>Messondo</v>
          </cell>
          <cell r="E217">
            <v>10.450798430000001</v>
          </cell>
          <cell r="F217">
            <v>3.6930942739999999</v>
          </cell>
          <cell r="G217">
            <v>86</v>
          </cell>
          <cell r="H217" t="str">
            <v>Macro</v>
          </cell>
          <cell r="I217" t="str">
            <v>NOKIA</v>
          </cell>
          <cell r="J217" t="str">
            <v>Freddy Fongang</v>
          </cell>
          <cell r="K217" t="str">
            <v>OCM_Edea</v>
          </cell>
          <cell r="L217" t="str">
            <v>H-TELI</v>
          </cell>
          <cell r="M217" t="str">
            <v>CAMUSAT</v>
          </cell>
          <cell r="N217" t="str">
            <v>HGB</v>
          </cell>
        </row>
        <row r="218">
          <cell r="A218" t="str">
            <v>CTR_145</v>
          </cell>
          <cell r="B218" t="str">
            <v>Meyo-Centre</v>
          </cell>
          <cell r="C218" t="str">
            <v>CTR</v>
          </cell>
          <cell r="D218" t="str">
            <v>Meyo</v>
          </cell>
          <cell r="E218">
            <v>11.024027780000001</v>
          </cell>
          <cell r="F218">
            <v>2.5399444440000001</v>
          </cell>
          <cell r="G218">
            <v>721</v>
          </cell>
          <cell r="H218" t="str">
            <v>Macro</v>
          </cell>
          <cell r="I218" t="str">
            <v>NOKIA</v>
          </cell>
          <cell r="J218" t="str">
            <v>Kenmegne Fabrice</v>
          </cell>
          <cell r="K218" t="str">
            <v>OCM_Ebolowa</v>
          </cell>
          <cell r="L218" t="str">
            <v>AFRO</v>
          </cell>
          <cell r="M218" t="str">
            <v>IHS</v>
          </cell>
          <cell r="N218" t="str">
            <v>Solar-Gen-Lithium</v>
          </cell>
        </row>
        <row r="219">
          <cell r="A219" t="str">
            <v>SUO_028</v>
          </cell>
          <cell r="B219" t="str">
            <v>Ndom</v>
          </cell>
          <cell r="C219" t="str">
            <v>SUD</v>
          </cell>
          <cell r="D219" t="str">
            <v>Ndom</v>
          </cell>
          <cell r="E219">
            <v>10.825388889999999</v>
          </cell>
          <cell r="F219">
            <v>4.3959999999999999</v>
          </cell>
          <cell r="G219">
            <v>982</v>
          </cell>
          <cell r="H219" t="str">
            <v>Macro</v>
          </cell>
          <cell r="I219" t="str">
            <v>NOKIA</v>
          </cell>
          <cell r="J219" t="str">
            <v xml:space="preserve">APIANG Grégoire Flores </v>
          </cell>
          <cell r="K219" t="str">
            <v>OCM_Bafia</v>
          </cell>
          <cell r="L219" t="str">
            <v>I-ENG</v>
          </cell>
          <cell r="M219" t="str">
            <v>IHS</v>
          </cell>
          <cell r="N219" t="str">
            <v>Grid-Gen</v>
          </cell>
        </row>
        <row r="220">
          <cell r="A220" t="str">
            <v>LIT_109</v>
          </cell>
          <cell r="B220" t="str">
            <v>Ndoungue</v>
          </cell>
          <cell r="C220" t="str">
            <v>LIT</v>
          </cell>
          <cell r="D220" t="str">
            <v>Ndoungue</v>
          </cell>
          <cell r="E220">
            <v>9.8904599999999991</v>
          </cell>
          <cell r="F220">
            <v>4.9270899999999997</v>
          </cell>
          <cell r="G220">
            <v>826</v>
          </cell>
          <cell r="H220" t="str">
            <v>Macro</v>
          </cell>
          <cell r="I220" t="str">
            <v>NOKIA</v>
          </cell>
          <cell r="J220" t="str">
            <v>Ewane Eric Pitié</v>
          </cell>
          <cell r="K220" t="str">
            <v>OCM_Moungo</v>
          </cell>
          <cell r="L220" t="str">
            <v>H-TELI</v>
          </cell>
          <cell r="M220" t="str">
            <v>IHS</v>
          </cell>
          <cell r="N220" t="str">
            <v>Grid-Gen</v>
          </cell>
        </row>
        <row r="221">
          <cell r="A221" t="str">
            <v>SUO_029</v>
          </cell>
          <cell r="B221" t="str">
            <v>Ngambe</v>
          </cell>
          <cell r="C221" t="str">
            <v>LIT</v>
          </cell>
          <cell r="D221" t="str">
            <v>Ngambe</v>
          </cell>
          <cell r="E221">
            <v>10.6146452</v>
          </cell>
          <cell r="F221">
            <v>4.2458492999999997</v>
          </cell>
          <cell r="G221">
            <v>841</v>
          </cell>
          <cell r="H221" t="str">
            <v>Macro</v>
          </cell>
          <cell r="I221" t="str">
            <v>NOKIA</v>
          </cell>
          <cell r="J221" t="str">
            <v>Freddy Fongang</v>
          </cell>
          <cell r="K221" t="str">
            <v>OCM_Edea</v>
          </cell>
          <cell r="L221" t="str">
            <v>H-TELI</v>
          </cell>
          <cell r="M221" t="str">
            <v>IHS</v>
          </cell>
          <cell r="N221" t="str">
            <v>Grid-Gen-Lithium</v>
          </cell>
        </row>
        <row r="222">
          <cell r="A222" t="str">
            <v>LIT_136</v>
          </cell>
          <cell r="B222" t="str">
            <v>Omeng</v>
          </cell>
          <cell r="C222" t="str">
            <v>LIT</v>
          </cell>
          <cell r="D222" t="str">
            <v>Omeng</v>
          </cell>
          <cell r="E222">
            <v>10.881769999999999</v>
          </cell>
          <cell r="F222">
            <v>4.569985</v>
          </cell>
          <cell r="G222">
            <v>862</v>
          </cell>
          <cell r="H222" t="str">
            <v>Macro</v>
          </cell>
          <cell r="I222" t="str">
            <v>NOKIA</v>
          </cell>
          <cell r="J222" t="str">
            <v xml:space="preserve">APIANG Grégoire Flores </v>
          </cell>
          <cell r="K222" t="str">
            <v>OCM_Bafia</v>
          </cell>
          <cell r="L222" t="str">
            <v>I-ENG</v>
          </cell>
          <cell r="M222" t="str">
            <v>IHS</v>
          </cell>
          <cell r="N222" t="str">
            <v>Grid-Gen</v>
          </cell>
        </row>
        <row r="223">
          <cell r="A223" t="str">
            <v>LIT_582</v>
          </cell>
          <cell r="B223" t="str">
            <v>LIT_582_Z_Lendi-II</v>
          </cell>
          <cell r="C223" t="str">
            <v>LIT</v>
          </cell>
          <cell r="D223" t="str">
            <v>Douala</v>
          </cell>
          <cell r="E223">
            <v>9.777246323</v>
          </cell>
          <cell r="F223">
            <v>4.1293543120000002</v>
          </cell>
          <cell r="G223">
            <v>49</v>
          </cell>
          <cell r="H223" t="str">
            <v>Macro</v>
          </cell>
          <cell r="I223" t="str">
            <v>ZTE</v>
          </cell>
          <cell r="J223" t="str">
            <v>ETABA Fidèle</v>
          </cell>
          <cell r="K223" t="str">
            <v>OCM_Douala_1</v>
          </cell>
          <cell r="L223" t="str">
            <v>H-TELI</v>
          </cell>
          <cell r="M223" t="str">
            <v>CAMUSAT</v>
          </cell>
          <cell r="N223" t="str">
            <v>Good Grid + GE</v>
          </cell>
        </row>
        <row r="224">
          <cell r="A224" t="str">
            <v>NRO_246</v>
          </cell>
          <cell r="B224" t="str">
            <v>Mbot</v>
          </cell>
          <cell r="C224" t="str">
            <v>NRO</v>
          </cell>
          <cell r="D224" t="str">
            <v>Mbot</v>
          </cell>
          <cell r="E224">
            <v>10.747693999999999</v>
          </cell>
          <cell r="F224">
            <v>6.4805320000000002</v>
          </cell>
          <cell r="G224">
            <v>0</v>
          </cell>
          <cell r="H224" t="str">
            <v>Macro</v>
          </cell>
          <cell r="I224" t="str">
            <v>NOKIA</v>
          </cell>
          <cell r="J224" t="str">
            <v>ABONGTEOH SOFOR Derick</v>
          </cell>
          <cell r="K224" t="str">
            <v>OCM_Bamenda_1</v>
          </cell>
          <cell r="L224" t="str">
            <v>I-ENG</v>
          </cell>
          <cell r="M224" t="str">
            <v>IHS</v>
          </cell>
          <cell r="N224" t="str">
            <v>Solar-Gen</v>
          </cell>
        </row>
        <row r="225">
          <cell r="A225" t="str">
            <v>NRO_034</v>
          </cell>
          <cell r="B225" t="str">
            <v>Balikumbat-Palais</v>
          </cell>
          <cell r="C225" t="str">
            <v>NRO</v>
          </cell>
          <cell r="D225" t="str">
            <v>Balikumbat</v>
          </cell>
          <cell r="E225">
            <v>10.372199999999999</v>
          </cell>
          <cell r="F225">
            <v>5.8983999999999996</v>
          </cell>
          <cell r="G225">
            <v>1450</v>
          </cell>
          <cell r="H225" t="str">
            <v>Macro</v>
          </cell>
          <cell r="I225" t="str">
            <v>NOKIA</v>
          </cell>
          <cell r="J225" t="str">
            <v>ABONGTEOH SOFOR Derick</v>
          </cell>
          <cell r="K225" t="str">
            <v>OCM_Bamenda_1</v>
          </cell>
          <cell r="L225" t="str">
            <v>I-ENG</v>
          </cell>
          <cell r="M225" t="str">
            <v>IHS</v>
          </cell>
          <cell r="N225" t="str">
            <v>Gen Only</v>
          </cell>
        </row>
        <row r="226">
          <cell r="A226" t="str">
            <v>NRO_033</v>
          </cell>
          <cell r="B226" t="str">
            <v>Balikumbat-Ville</v>
          </cell>
          <cell r="C226" t="str">
            <v>NRO</v>
          </cell>
          <cell r="D226" t="str">
            <v>Balikumbat</v>
          </cell>
          <cell r="E226">
            <v>10.3895</v>
          </cell>
          <cell r="F226">
            <v>5.8779000000000003</v>
          </cell>
          <cell r="G226">
            <v>1196</v>
          </cell>
          <cell r="H226" t="str">
            <v>Macro</v>
          </cell>
          <cell r="I226" t="str">
            <v>NOKIA</v>
          </cell>
          <cell r="J226" t="str">
            <v>ABONGTEOH SOFOR Derick</v>
          </cell>
          <cell r="K226" t="str">
            <v>OCM_Bamenda_1</v>
          </cell>
          <cell r="L226" t="str">
            <v>I-ENG</v>
          </cell>
          <cell r="M226" t="str">
            <v>IHS</v>
          </cell>
          <cell r="N226" t="str">
            <v>Grid-Gen</v>
          </cell>
        </row>
        <row r="227">
          <cell r="A227" t="str">
            <v>LIT_138</v>
          </cell>
          <cell r="B227" t="str">
            <v>Sackbayeme</v>
          </cell>
          <cell r="C227" t="str">
            <v>LIT</v>
          </cell>
          <cell r="D227" t="str">
            <v>Sacbayeme</v>
          </cell>
          <cell r="E227">
            <v>10.566361110000001</v>
          </cell>
          <cell r="F227">
            <v>4.0325277780000004</v>
          </cell>
          <cell r="G227">
            <v>306</v>
          </cell>
          <cell r="H227" t="str">
            <v>Macro</v>
          </cell>
          <cell r="I227" t="str">
            <v>NOKIA</v>
          </cell>
          <cell r="J227" t="str">
            <v>Freddy Fongang</v>
          </cell>
          <cell r="K227" t="str">
            <v>OCM_Edea</v>
          </cell>
          <cell r="L227" t="str">
            <v>H-TELI</v>
          </cell>
          <cell r="M227" t="str">
            <v>IHS</v>
          </cell>
          <cell r="N227" t="str">
            <v>Grid-Gen</v>
          </cell>
        </row>
        <row r="228">
          <cell r="A228" t="str">
            <v>NRO_259</v>
          </cell>
          <cell r="B228" t="str">
            <v>Baba-MTN</v>
          </cell>
          <cell r="C228" t="str">
            <v>NRO</v>
          </cell>
          <cell r="D228" t="str">
            <v>Baba</v>
          </cell>
          <cell r="E228">
            <v>10.487399999999999</v>
          </cell>
          <cell r="F228">
            <v>6.0702299999999996</v>
          </cell>
          <cell r="G228">
            <v>1572</v>
          </cell>
          <cell r="H228" t="str">
            <v>Macro</v>
          </cell>
          <cell r="I228" t="str">
            <v>NOKIA</v>
          </cell>
          <cell r="J228" t="str">
            <v>ABONGTEOH SOFOR Derick</v>
          </cell>
          <cell r="K228" t="str">
            <v>OCM_Bamenda_1</v>
          </cell>
          <cell r="L228" t="str">
            <v>I-ENG</v>
          </cell>
          <cell r="M228" t="str">
            <v>IHS</v>
          </cell>
          <cell r="N228" t="str">
            <v>Grid-Gen</v>
          </cell>
        </row>
        <row r="229">
          <cell r="A229" t="str">
            <v>CTR_874</v>
          </cell>
          <cell r="B229" t="str">
            <v>CTR_874_Z_IHS-China-Embassy-Yde</v>
          </cell>
          <cell r="C229" t="str">
            <v>CTR</v>
          </cell>
          <cell r="D229" t="str">
            <v>Yaounde</v>
          </cell>
          <cell r="E229">
            <v>11.508820999999999</v>
          </cell>
          <cell r="F229">
            <v>3.8977919999999999</v>
          </cell>
          <cell r="G229">
            <v>784</v>
          </cell>
          <cell r="H229" t="str">
            <v>Macro</v>
          </cell>
          <cell r="I229" t="str">
            <v>ZTE</v>
          </cell>
          <cell r="J229" t="str">
            <v>Eloundou Bertrand</v>
          </cell>
          <cell r="K229" t="str">
            <v>OCM_Yaounde_1</v>
          </cell>
          <cell r="L229" t="str">
            <v>AFRO</v>
          </cell>
          <cell r="M229" t="str">
            <v>IHS</v>
          </cell>
          <cell r="N229" t="str">
            <v>Grid Only</v>
          </cell>
        </row>
        <row r="230">
          <cell r="A230" t="str">
            <v>OST_076</v>
          </cell>
          <cell r="B230" t="str">
            <v>Bfsam-Njinkwo</v>
          </cell>
          <cell r="C230" t="str">
            <v>OST</v>
          </cell>
          <cell r="D230" t="str">
            <v>Bafoussam</v>
          </cell>
          <cell r="E230">
            <v>10.428856</v>
          </cell>
          <cell r="F230">
            <v>5.5177829999999997</v>
          </cell>
          <cell r="G230">
            <v>1350</v>
          </cell>
          <cell r="H230" t="str">
            <v>Macro</v>
          </cell>
          <cell r="I230" t="str">
            <v>NOKIA</v>
          </cell>
          <cell r="J230" t="str">
            <v>Ngah Denis Fokanyuy</v>
          </cell>
          <cell r="K230" t="str">
            <v>OCM_Bafoussam_1</v>
          </cell>
          <cell r="L230" t="str">
            <v>I-ENG</v>
          </cell>
          <cell r="M230" t="str">
            <v>IHS</v>
          </cell>
          <cell r="N230" t="str">
            <v>Grid-Gen</v>
          </cell>
        </row>
        <row r="231">
          <cell r="A231" t="str">
            <v>LIT_005</v>
          </cell>
          <cell r="B231" t="str">
            <v>LIT_005_Z_Edea</v>
          </cell>
          <cell r="C231" t="str">
            <v>LIT</v>
          </cell>
          <cell r="D231" t="str">
            <v>Edea</v>
          </cell>
          <cell r="E231">
            <v>10.149671720000001</v>
          </cell>
          <cell r="F231">
            <v>3.7826096200000001</v>
          </cell>
          <cell r="G231">
            <v>118</v>
          </cell>
          <cell r="H231" t="str">
            <v>Macro</v>
          </cell>
          <cell r="I231" t="str">
            <v>ZTE</v>
          </cell>
          <cell r="J231" t="str">
            <v>Freddy Fongang</v>
          </cell>
          <cell r="K231" t="str">
            <v>OCM_Edea</v>
          </cell>
          <cell r="L231" t="str">
            <v>H-TELI</v>
          </cell>
          <cell r="M231"/>
          <cell r="N231"/>
        </row>
        <row r="232">
          <cell r="A232" t="str">
            <v>LIT_078</v>
          </cell>
          <cell r="B232" t="str">
            <v>LIT_078_Z_Edea-Ville</v>
          </cell>
          <cell r="C232" t="str">
            <v>LIT</v>
          </cell>
          <cell r="D232" t="str">
            <v>Edea</v>
          </cell>
          <cell r="E232">
            <v>10.116603</v>
          </cell>
          <cell r="F232">
            <v>3.783814</v>
          </cell>
          <cell r="G232">
            <v>64</v>
          </cell>
          <cell r="H232" t="str">
            <v>Macro</v>
          </cell>
          <cell r="I232" t="str">
            <v>ZTE</v>
          </cell>
          <cell r="J232" t="str">
            <v>Freddy Fongang</v>
          </cell>
          <cell r="K232" t="str">
            <v>OCM_Edea</v>
          </cell>
          <cell r="L232" t="str">
            <v>H-TELI</v>
          </cell>
          <cell r="M232" t="str">
            <v>IHS</v>
          </cell>
          <cell r="N232" t="str">
            <v>Grid-Gen</v>
          </cell>
        </row>
        <row r="233">
          <cell r="A233" t="str">
            <v>EST_025</v>
          </cell>
          <cell r="B233" t="str">
            <v>EST_025_Z_Bertoua-Camp-SIC-IHS</v>
          </cell>
          <cell r="C233" t="str">
            <v>EST</v>
          </cell>
          <cell r="D233" t="str">
            <v>Bertoua</v>
          </cell>
          <cell r="E233">
            <v>13.669350319999999</v>
          </cell>
          <cell r="F233">
            <v>4.5830703640000001</v>
          </cell>
          <cell r="G233">
            <v>649</v>
          </cell>
          <cell r="H233" t="str">
            <v>Macro</v>
          </cell>
          <cell r="I233" t="str">
            <v>ZTE</v>
          </cell>
          <cell r="J233" t="str">
            <v>Emmanuel Boma</v>
          </cell>
          <cell r="K233" t="str">
            <v>OCM_Bertoua_1</v>
          </cell>
          <cell r="L233" t="str">
            <v>AFRO</v>
          </cell>
          <cell r="M233" t="str">
            <v>IHS</v>
          </cell>
          <cell r="N233" t="str">
            <v>Grid-Gen</v>
          </cell>
        </row>
        <row r="234">
          <cell r="A234" t="str">
            <v>EST_020</v>
          </cell>
          <cell r="B234" t="str">
            <v>Doume</v>
          </cell>
          <cell r="C234" t="str">
            <v>EST</v>
          </cell>
          <cell r="D234" t="str">
            <v>Doume</v>
          </cell>
          <cell r="E234">
            <v>13.436558</v>
          </cell>
          <cell r="F234">
            <v>4.2464890000000004</v>
          </cell>
          <cell r="G234">
            <v>687</v>
          </cell>
          <cell r="H234" t="str">
            <v>Macro</v>
          </cell>
          <cell r="I234" t="str">
            <v>NOKIA</v>
          </cell>
          <cell r="J234" t="str">
            <v>Essiane Arthur</v>
          </cell>
          <cell r="K234" t="str">
            <v>OCM_Abong-Mbang</v>
          </cell>
          <cell r="L234" t="str">
            <v>AFRO</v>
          </cell>
          <cell r="M234" t="str">
            <v>IHS</v>
          </cell>
          <cell r="N234" t="str">
            <v>Grid-Gen-Lithium</v>
          </cell>
        </row>
        <row r="235">
          <cell r="A235" t="str">
            <v>NRO_258</v>
          </cell>
          <cell r="B235" t="str">
            <v>Sop-MTN</v>
          </cell>
          <cell r="C235" t="str">
            <v>NRO</v>
          </cell>
          <cell r="D235" t="str">
            <v>Sop</v>
          </cell>
          <cell r="E235">
            <v>10.643808999999999</v>
          </cell>
          <cell r="F235">
            <v>6.1379549999999998</v>
          </cell>
          <cell r="G235">
            <v>1635</v>
          </cell>
          <cell r="H235" t="str">
            <v>Macro</v>
          </cell>
          <cell r="I235" t="str">
            <v>NOKIA</v>
          </cell>
          <cell r="J235" t="str">
            <v>ABONGTEOH SOFOR Derick</v>
          </cell>
          <cell r="K235" t="str">
            <v>OCM_Bamenda_1</v>
          </cell>
          <cell r="L235" t="str">
            <v>I-ENG</v>
          </cell>
          <cell r="M235" t="str">
            <v>IHS</v>
          </cell>
          <cell r="N235" t="str">
            <v>Grid-Gen-Lithium</v>
          </cell>
        </row>
        <row r="236">
          <cell r="A236" t="str">
            <v>CTR_192</v>
          </cell>
          <cell r="B236" t="str">
            <v>Saa</v>
          </cell>
          <cell r="C236" t="str">
            <v>CTR</v>
          </cell>
          <cell r="D236" t="str">
            <v>Saa</v>
          </cell>
          <cell r="E236">
            <v>11.4428</v>
          </cell>
          <cell r="F236">
            <v>4.371111</v>
          </cell>
          <cell r="G236">
            <v>595</v>
          </cell>
          <cell r="H236" t="str">
            <v>Macro</v>
          </cell>
          <cell r="I236" t="str">
            <v>NOKIA</v>
          </cell>
          <cell r="J236" t="str">
            <v xml:space="preserve">APIANG Grégoire Flores </v>
          </cell>
          <cell r="K236" t="str">
            <v>OCM_Bafia</v>
          </cell>
          <cell r="L236" t="str">
            <v>I-ENG</v>
          </cell>
          <cell r="M236" t="str">
            <v>IHS</v>
          </cell>
          <cell r="N236" t="str">
            <v>Grid-Gen</v>
          </cell>
        </row>
        <row r="237">
          <cell r="A237" t="str">
            <v>LIT_610</v>
          </cell>
          <cell r="B237" t="str">
            <v>LIT_610_Z_Bonamoutongo-II</v>
          </cell>
          <cell r="C237" t="str">
            <v>LIT</v>
          </cell>
          <cell r="D237" t="str">
            <v>Douala</v>
          </cell>
          <cell r="E237">
            <v>9.7929399999999998</v>
          </cell>
          <cell r="F237">
            <v>4.0598400000000003</v>
          </cell>
          <cell r="G237">
            <v>36</v>
          </cell>
          <cell r="H237" t="str">
            <v>Macro</v>
          </cell>
          <cell r="I237" t="str">
            <v>ZTE</v>
          </cell>
          <cell r="J237" t="str">
            <v>ETABA Fidèle</v>
          </cell>
          <cell r="K237" t="str">
            <v>OCM_Douala_1</v>
          </cell>
          <cell r="L237" t="str">
            <v>H-TELI</v>
          </cell>
          <cell r="M237" t="str">
            <v>CAMUSAT</v>
          </cell>
          <cell r="N237" t="str">
            <v>Good Grid + GE</v>
          </cell>
        </row>
        <row r="238">
          <cell r="A238" t="str">
            <v>LIT_611</v>
          </cell>
          <cell r="B238" t="str">
            <v>LIT_611_Z_Kotto-Bloc-II</v>
          </cell>
          <cell r="C238" t="str">
            <v>LIT</v>
          </cell>
          <cell r="D238" t="str">
            <v>Douala</v>
          </cell>
          <cell r="E238">
            <v>9.7550790000000003</v>
          </cell>
          <cell r="F238">
            <v>4.1068340000000001</v>
          </cell>
          <cell r="G238">
            <v>17</v>
          </cell>
          <cell r="H238" t="str">
            <v>Macro</v>
          </cell>
          <cell r="I238" t="str">
            <v>ZTE</v>
          </cell>
          <cell r="J238" t="str">
            <v>ETABA Fidèle</v>
          </cell>
          <cell r="K238" t="str">
            <v>OCM_Douala_1</v>
          </cell>
          <cell r="L238" t="str">
            <v>H-TELI</v>
          </cell>
          <cell r="M238" t="str">
            <v>CAMUSAT</v>
          </cell>
          <cell r="N238" t="str">
            <v>Good Grid no GE - 8h</v>
          </cell>
        </row>
        <row r="239">
          <cell r="A239" t="str">
            <v>LIT_613</v>
          </cell>
          <cell r="B239" t="str">
            <v>LIT_613_Z_Makepe-Bloc-E</v>
          </cell>
          <cell r="C239" t="str">
            <v>LIT</v>
          </cell>
          <cell r="D239" t="str">
            <v>Douala</v>
          </cell>
          <cell r="E239">
            <v>9.7565333350000003</v>
          </cell>
          <cell r="F239">
            <v>4.0782949970000004</v>
          </cell>
          <cell r="G239">
            <v>38</v>
          </cell>
          <cell r="H239" t="str">
            <v>Macro</v>
          </cell>
          <cell r="I239" t="str">
            <v>ZTE</v>
          </cell>
          <cell r="J239" t="str">
            <v>ETABA Fidèle</v>
          </cell>
          <cell r="K239" t="str">
            <v>OCM_Douala_1</v>
          </cell>
          <cell r="L239" t="str">
            <v>H-TELI</v>
          </cell>
          <cell r="M239" t="str">
            <v>CAMUSAT</v>
          </cell>
          <cell r="N239" t="str">
            <v>Good Grid no GE - 8h</v>
          </cell>
        </row>
        <row r="240">
          <cell r="A240" t="str">
            <v>EST_088</v>
          </cell>
          <cell r="B240" t="str">
            <v>EST_088_Z_Bertoua-Agence-New</v>
          </cell>
          <cell r="C240" t="str">
            <v>EST</v>
          </cell>
          <cell r="D240" t="str">
            <v>Bertoua</v>
          </cell>
          <cell r="E240">
            <v>13.680366230000001</v>
          </cell>
          <cell r="F240">
            <v>4.5746810980000001</v>
          </cell>
          <cell r="G240">
            <v>665</v>
          </cell>
          <cell r="H240" t="str">
            <v>Macro</v>
          </cell>
          <cell r="I240" t="str">
            <v>ZTE</v>
          </cell>
          <cell r="J240" t="str">
            <v>Emmanuel Boma</v>
          </cell>
          <cell r="K240" t="str">
            <v>OCM_Bertoua_1</v>
          </cell>
          <cell r="L240" t="str">
            <v>AFRO</v>
          </cell>
          <cell r="M240"/>
          <cell r="N240"/>
        </row>
        <row r="241">
          <cell r="A241" t="str">
            <v>EST_024</v>
          </cell>
          <cell r="B241" t="str">
            <v>Nguelemendouka-FH</v>
          </cell>
          <cell r="C241" t="str">
            <v>EST</v>
          </cell>
          <cell r="D241" t="str">
            <v>Nguelemendouka</v>
          </cell>
          <cell r="E241">
            <v>12.92787377</v>
          </cell>
          <cell r="F241">
            <v>4.3928841099999998</v>
          </cell>
          <cell r="G241">
            <v>718</v>
          </cell>
          <cell r="H241" t="str">
            <v>Macro</v>
          </cell>
          <cell r="I241" t="str">
            <v>NOKIA</v>
          </cell>
          <cell r="J241" t="str">
            <v>Essiane Arthur</v>
          </cell>
          <cell r="K241" t="str">
            <v>OCM_Abong-Mbang</v>
          </cell>
          <cell r="L241" t="str">
            <v>AFRO</v>
          </cell>
          <cell r="M241" t="str">
            <v>IHS</v>
          </cell>
          <cell r="N241" t="str">
            <v>Hybrid-Gen-Lithium</v>
          </cell>
        </row>
        <row r="242">
          <cell r="A242" t="str">
            <v>LIT_618</v>
          </cell>
          <cell r="B242" t="str">
            <v>LIT_618_Z_Logpom-Akanji-Immeuble</v>
          </cell>
          <cell r="C242" t="str">
            <v>LIT</v>
          </cell>
          <cell r="D242" t="str">
            <v>Douala</v>
          </cell>
          <cell r="E242">
            <v>9.7933900000000005</v>
          </cell>
          <cell r="F242">
            <v>4.0784399999999996</v>
          </cell>
          <cell r="G242">
            <v>67</v>
          </cell>
          <cell r="H242" t="str">
            <v>Macro</v>
          </cell>
          <cell r="I242" t="str">
            <v>ZTE</v>
          </cell>
          <cell r="J242" t="str">
            <v>ETABA Fidèle</v>
          </cell>
          <cell r="K242" t="str">
            <v>OCM_Douala_1</v>
          </cell>
          <cell r="L242" t="str">
            <v>H-TELI</v>
          </cell>
          <cell r="M242" t="str">
            <v>CAMUSAT</v>
          </cell>
          <cell r="N242" t="str">
            <v>Good Grid no GE - 8h</v>
          </cell>
        </row>
        <row r="243">
          <cell r="A243" t="str">
            <v>NRO_024</v>
          </cell>
          <cell r="B243" t="str">
            <v>Babessi</v>
          </cell>
          <cell r="C243" t="str">
            <v>NRO</v>
          </cell>
          <cell r="D243" t="str">
            <v>Babessi</v>
          </cell>
          <cell r="E243">
            <v>10.577322000000001</v>
          </cell>
          <cell r="F243">
            <v>6.0338520000000004</v>
          </cell>
          <cell r="G243">
            <v>1201</v>
          </cell>
          <cell r="H243" t="str">
            <v>Macro</v>
          </cell>
          <cell r="I243" t="str">
            <v>NOKIA</v>
          </cell>
          <cell r="J243" t="str">
            <v>ABONGTEOH SOFOR Derick</v>
          </cell>
          <cell r="K243" t="str">
            <v>OCM_Bamenda_1</v>
          </cell>
          <cell r="L243" t="str">
            <v>I-ENG</v>
          </cell>
          <cell r="M243" t="str">
            <v>IHS</v>
          </cell>
          <cell r="N243" t="str">
            <v>Grid-Gen-Lithium</v>
          </cell>
        </row>
        <row r="244">
          <cell r="A244" t="str">
            <v>NRO_038</v>
          </cell>
          <cell r="B244" t="str">
            <v>Bamessing-IHS</v>
          </cell>
          <cell r="C244" t="str">
            <v>NRO</v>
          </cell>
          <cell r="D244" t="str">
            <v>Bamessing</v>
          </cell>
          <cell r="E244">
            <v>10.376367</v>
          </cell>
          <cell r="F244">
            <v>5.9903180000000003</v>
          </cell>
          <cell r="G244">
            <v>1234</v>
          </cell>
          <cell r="H244" t="str">
            <v>Macro</v>
          </cell>
          <cell r="I244" t="str">
            <v>NOKIA</v>
          </cell>
          <cell r="J244" t="str">
            <v>ABONGTEOH SOFOR Derick</v>
          </cell>
          <cell r="K244" t="str">
            <v>OCM_Bamenda_1</v>
          </cell>
          <cell r="L244" t="str">
            <v>I-ENG</v>
          </cell>
          <cell r="M244" t="str">
            <v>IHS</v>
          </cell>
          <cell r="N244" t="str">
            <v>Grid-Gen</v>
          </cell>
        </row>
        <row r="245">
          <cell r="A245" t="str">
            <v>OST_088</v>
          </cell>
          <cell r="B245" t="str">
            <v>Demdeng</v>
          </cell>
          <cell r="C245" t="str">
            <v>OST</v>
          </cell>
          <cell r="D245" t="str">
            <v>Demdeng</v>
          </cell>
          <cell r="E245">
            <v>10.450094999999999</v>
          </cell>
          <cell r="F245">
            <v>5.3199444439999999</v>
          </cell>
          <cell r="G245">
            <v>1582</v>
          </cell>
          <cell r="H245" t="str">
            <v>Macro</v>
          </cell>
          <cell r="I245" t="str">
            <v>NOKIA</v>
          </cell>
          <cell r="J245" t="str">
            <v>Ngah Denis Fokanyuy</v>
          </cell>
          <cell r="K245" t="str">
            <v>OCM_Bafoussam_1</v>
          </cell>
          <cell r="L245" t="str">
            <v>I-ENG</v>
          </cell>
          <cell r="M245" t="str">
            <v>IHS</v>
          </cell>
          <cell r="N245" t="str">
            <v>Grid-Gen</v>
          </cell>
        </row>
        <row r="246">
          <cell r="A246" t="str">
            <v>NRO_023</v>
          </cell>
          <cell r="B246" t="str">
            <v>Binka-IHS</v>
          </cell>
          <cell r="C246" t="str">
            <v>NRO</v>
          </cell>
          <cell r="D246" t="str">
            <v>Binka</v>
          </cell>
          <cell r="E246">
            <v>10.773345000000001</v>
          </cell>
          <cell r="F246">
            <v>6.5417583300000004</v>
          </cell>
          <cell r="G246">
            <v>1815</v>
          </cell>
          <cell r="H246" t="str">
            <v>Macro</v>
          </cell>
          <cell r="I246" t="str">
            <v>NOKIA</v>
          </cell>
          <cell r="J246" t="str">
            <v>ABONGTEOH SOFOR Derick</v>
          </cell>
          <cell r="K246" t="str">
            <v>OCM_Bamenda_1</v>
          </cell>
          <cell r="L246" t="str">
            <v>I-ENG</v>
          </cell>
          <cell r="M246" t="str">
            <v>IHS</v>
          </cell>
          <cell r="N246" t="str">
            <v>Hybrid Gen</v>
          </cell>
        </row>
        <row r="247">
          <cell r="A247" t="str">
            <v>OST_077</v>
          </cell>
          <cell r="B247" t="str">
            <v>Bfsam-Tougang-EEC</v>
          </cell>
          <cell r="C247" t="str">
            <v>OST</v>
          </cell>
          <cell r="D247" t="str">
            <v>Bafoussam</v>
          </cell>
          <cell r="E247">
            <v>10.419619000000001</v>
          </cell>
          <cell r="F247">
            <v>5.4918940000000003</v>
          </cell>
          <cell r="G247">
            <v>1358</v>
          </cell>
          <cell r="H247" t="str">
            <v>Macro</v>
          </cell>
          <cell r="I247" t="str">
            <v>NOKIA</v>
          </cell>
          <cell r="J247" t="str">
            <v>Ngah Denis Fokanyuy</v>
          </cell>
          <cell r="K247" t="str">
            <v>OCM_Bafoussam_1</v>
          </cell>
          <cell r="L247" t="str">
            <v>I-ENG</v>
          </cell>
          <cell r="M247" t="str">
            <v>IHS</v>
          </cell>
          <cell r="N247" t="str">
            <v>Grid-Gen</v>
          </cell>
        </row>
        <row r="248">
          <cell r="A248" t="str">
            <v>OST_078</v>
          </cell>
          <cell r="B248" t="str">
            <v>Bfsam-Centre</v>
          </cell>
          <cell r="C248" t="str">
            <v>OST</v>
          </cell>
          <cell r="D248" t="str">
            <v>Bafoussam</v>
          </cell>
          <cell r="E248">
            <v>10.41489</v>
          </cell>
          <cell r="F248">
            <v>5.4787809999999997</v>
          </cell>
          <cell r="G248">
            <v>1426</v>
          </cell>
          <cell r="H248" t="str">
            <v>Macro</v>
          </cell>
          <cell r="I248" t="str">
            <v>NOKIA</v>
          </cell>
          <cell r="J248" t="str">
            <v>Ngah Denis Fokanyuy</v>
          </cell>
          <cell r="K248" t="str">
            <v>OCM_Bafoussam_1</v>
          </cell>
          <cell r="L248" t="str">
            <v>I-ENG</v>
          </cell>
          <cell r="M248" t="str">
            <v>IHS</v>
          </cell>
          <cell r="N248" t="str">
            <v>Grid Only</v>
          </cell>
        </row>
        <row r="249">
          <cell r="A249" t="str">
            <v>SUO_020</v>
          </cell>
          <cell r="B249" t="str">
            <v>Mundemba</v>
          </cell>
          <cell r="C249" t="str">
            <v>SUO</v>
          </cell>
          <cell r="D249" t="str">
            <v>Mundemba</v>
          </cell>
          <cell r="E249">
            <v>8.8939722220000004</v>
          </cell>
          <cell r="F249">
            <v>4.9620277780000004</v>
          </cell>
          <cell r="G249">
            <v>191</v>
          </cell>
          <cell r="H249" t="str">
            <v>Macro</v>
          </cell>
          <cell r="I249" t="str">
            <v>NOKIA</v>
          </cell>
          <cell r="J249" t="str">
            <v>FOJO André</v>
          </cell>
          <cell r="K249" t="str">
            <v>OCM_Kumba</v>
          </cell>
          <cell r="L249" t="str">
            <v>H-TELI</v>
          </cell>
          <cell r="M249" t="str">
            <v>IHS</v>
          </cell>
          <cell r="N249" t="str">
            <v>Gen Only</v>
          </cell>
        </row>
        <row r="250">
          <cell r="A250" t="str">
            <v>CTR_188</v>
          </cell>
          <cell r="B250" t="str">
            <v>Ngomedzap</v>
          </cell>
          <cell r="C250" t="str">
            <v>CTR</v>
          </cell>
          <cell r="D250" t="str">
            <v>Ngomedzap</v>
          </cell>
          <cell r="E250">
            <v>11.21027778</v>
          </cell>
          <cell r="F250">
            <v>3.2614722220000001</v>
          </cell>
          <cell r="G250">
            <v>715</v>
          </cell>
          <cell r="H250" t="str">
            <v>Macro</v>
          </cell>
          <cell r="I250" t="str">
            <v>NOKIA</v>
          </cell>
          <cell r="J250" t="str">
            <v>Mougang Rodrigue</v>
          </cell>
          <cell r="K250" t="str">
            <v>OCM_Mbalmayo</v>
          </cell>
          <cell r="L250" t="str">
            <v>AFRO</v>
          </cell>
          <cell r="M250" t="str">
            <v>IHS</v>
          </cell>
          <cell r="N250" t="str">
            <v>Grid-Gen</v>
          </cell>
        </row>
        <row r="251">
          <cell r="A251" t="str">
            <v>EST_107</v>
          </cell>
          <cell r="B251" t="str">
            <v>EST_107_Z_Bertoua-Meteo</v>
          </cell>
          <cell r="C251" t="str">
            <v>EST</v>
          </cell>
          <cell r="D251" t="str">
            <v>Bertoua</v>
          </cell>
          <cell r="E251">
            <v>13.699160259999999</v>
          </cell>
          <cell r="F251">
            <v>4.5844024670000003</v>
          </cell>
          <cell r="G251">
            <v>658</v>
          </cell>
          <cell r="H251" t="str">
            <v>Macro</v>
          </cell>
          <cell r="I251" t="str">
            <v>ZTE</v>
          </cell>
          <cell r="J251" t="str">
            <v>Emmanuel Boma</v>
          </cell>
          <cell r="K251" t="str">
            <v>OCM_Bertoua_1</v>
          </cell>
          <cell r="L251" t="str">
            <v>AFRO</v>
          </cell>
          <cell r="M251" t="str">
            <v>IHS</v>
          </cell>
          <cell r="N251" t="str">
            <v>Grid-Gen</v>
          </cell>
        </row>
        <row r="252">
          <cell r="A252" t="str">
            <v>LIT_638</v>
          </cell>
          <cell r="B252" t="str">
            <v>LIT_638_Z_Logbessou-Sunshine-City</v>
          </cell>
          <cell r="C252" t="str">
            <v>LIT</v>
          </cell>
          <cell r="D252" t="str">
            <v>Douala</v>
          </cell>
          <cell r="E252">
            <v>9.772575046</v>
          </cell>
          <cell r="F252">
            <v>4.0924131829999997</v>
          </cell>
          <cell r="G252">
            <v>60</v>
          </cell>
          <cell r="H252" t="str">
            <v>Macro</v>
          </cell>
          <cell r="I252" t="str">
            <v>ZTE</v>
          </cell>
          <cell r="J252" t="str">
            <v>ETABA Fidèle</v>
          </cell>
          <cell r="K252" t="str">
            <v>OCM_Douala_1</v>
          </cell>
          <cell r="L252" t="str">
            <v>H-TELI</v>
          </cell>
          <cell r="M252" t="str">
            <v>CAMUSAT</v>
          </cell>
          <cell r="N252" t="str">
            <v>Medium Grid + GE</v>
          </cell>
        </row>
        <row r="253">
          <cell r="A253" t="str">
            <v>LIT_650</v>
          </cell>
          <cell r="B253" t="str">
            <v>LIT_650_Z_Logpom-Bilingual-School</v>
          </cell>
          <cell r="C253" t="str">
            <v>LIT</v>
          </cell>
          <cell r="D253" t="str">
            <v>Douala</v>
          </cell>
          <cell r="E253">
            <v>9.7763600000000004</v>
          </cell>
          <cell r="F253">
            <v>4.0794600000000001</v>
          </cell>
          <cell r="G253">
            <v>39</v>
          </cell>
          <cell r="H253" t="str">
            <v>Macro</v>
          </cell>
          <cell r="I253" t="str">
            <v>ZTE</v>
          </cell>
          <cell r="J253" t="str">
            <v>ETABA Fidèle</v>
          </cell>
          <cell r="K253" t="str">
            <v>OCM_Douala_1</v>
          </cell>
          <cell r="L253" t="str">
            <v>H-TELI</v>
          </cell>
          <cell r="M253" t="str">
            <v>CAMUSAT</v>
          </cell>
          <cell r="N253" t="str">
            <v>Good Grid no GE - 8h</v>
          </cell>
        </row>
        <row r="254">
          <cell r="A254" t="str">
            <v>ADM_031</v>
          </cell>
          <cell r="B254" t="str">
            <v>Galdi</v>
          </cell>
          <cell r="C254" t="str">
            <v>ADM</v>
          </cell>
          <cell r="D254" t="str">
            <v>Galdi</v>
          </cell>
          <cell r="E254">
            <v>13.849861110000001</v>
          </cell>
          <cell r="F254">
            <v>7.0960277779999998</v>
          </cell>
          <cell r="G254">
            <v>1320</v>
          </cell>
          <cell r="H254" t="str">
            <v>Macro</v>
          </cell>
          <cell r="I254" t="str">
            <v>NOKIA</v>
          </cell>
          <cell r="J254" t="str">
            <v>Herve Pouomo</v>
          </cell>
          <cell r="K254" t="str">
            <v>OCM_Ngaoundere_1</v>
          </cell>
          <cell r="L254" t="str">
            <v>TIF NORD</v>
          </cell>
          <cell r="M254" t="str">
            <v>IHS</v>
          </cell>
          <cell r="N254" t="str">
            <v>Grid-Gen</v>
          </cell>
        </row>
        <row r="255">
          <cell r="A255" t="str">
            <v>OST_223</v>
          </cell>
          <cell r="B255" t="str">
            <v>Bfsam-Marche-New</v>
          </cell>
          <cell r="C255" t="str">
            <v>OST</v>
          </cell>
          <cell r="D255" t="str">
            <v>Bafoussam</v>
          </cell>
          <cell r="E255">
            <v>10.407275</v>
          </cell>
          <cell r="F255">
            <v>5.4891209999999999</v>
          </cell>
          <cell r="G255">
            <v>1411</v>
          </cell>
          <cell r="H255" t="str">
            <v>Macro</v>
          </cell>
          <cell r="I255" t="str">
            <v>NOKIA</v>
          </cell>
          <cell r="J255" t="str">
            <v>Ngah Denis Fokanyuy</v>
          </cell>
          <cell r="K255" t="str">
            <v>OCM_Bafoussam_1</v>
          </cell>
          <cell r="L255" t="str">
            <v>I-ENG</v>
          </cell>
          <cell r="M255" t="str">
            <v>IHS</v>
          </cell>
          <cell r="N255" t="str">
            <v>Grid-Gen</v>
          </cell>
        </row>
        <row r="256">
          <cell r="A256" t="str">
            <v>LIT_185</v>
          </cell>
          <cell r="B256" t="str">
            <v>LIT_185_Z_Edea-Centre</v>
          </cell>
          <cell r="C256" t="str">
            <v>LIT</v>
          </cell>
          <cell r="D256" t="str">
            <v>Edea</v>
          </cell>
          <cell r="E256">
            <v>10.130082</v>
          </cell>
          <cell r="F256">
            <v>3.799061</v>
          </cell>
          <cell r="G256">
            <v>42</v>
          </cell>
          <cell r="H256" t="str">
            <v>Macro</v>
          </cell>
          <cell r="I256" t="str">
            <v>ZTE</v>
          </cell>
          <cell r="J256" t="str">
            <v>Freddy Fongang</v>
          </cell>
          <cell r="K256" t="str">
            <v>OCM_Edea</v>
          </cell>
          <cell r="L256" t="str">
            <v>H-TELI</v>
          </cell>
          <cell r="M256" t="str">
            <v>CAMUSAT</v>
          </cell>
          <cell r="N256" t="str">
            <v>Good Grid + GE</v>
          </cell>
        </row>
        <row r="257">
          <cell r="A257" t="str">
            <v>LIT_657</v>
          </cell>
          <cell r="B257" t="str">
            <v>LIT_657_Z_Kotto-Denver</v>
          </cell>
          <cell r="C257" t="str">
            <v>LIT</v>
          </cell>
          <cell r="D257" t="str">
            <v>Douala</v>
          </cell>
          <cell r="E257">
            <v>9.7561891850000002</v>
          </cell>
          <cell r="F257">
            <v>4.0963333110000004</v>
          </cell>
          <cell r="G257">
            <v>30</v>
          </cell>
          <cell r="H257" t="str">
            <v>Macro</v>
          </cell>
          <cell r="I257" t="str">
            <v>ZTE</v>
          </cell>
          <cell r="J257" t="str">
            <v>ETABA Fidèle</v>
          </cell>
          <cell r="K257" t="str">
            <v>OCM_Douala_1</v>
          </cell>
          <cell r="L257" t="str">
            <v>H-TELI</v>
          </cell>
          <cell r="M257" t="str">
            <v>CAMUSAT</v>
          </cell>
          <cell r="N257" t="str">
            <v>Good Grid no GE - 12h</v>
          </cell>
        </row>
        <row r="258">
          <cell r="A258" t="str">
            <v>SUD_019</v>
          </cell>
          <cell r="B258" t="str">
            <v>Ebanga-Ngoulou-New</v>
          </cell>
          <cell r="C258" t="str">
            <v>SUD</v>
          </cell>
          <cell r="D258" t="str">
            <v>Ebanga-Ngoulou</v>
          </cell>
          <cell r="E258">
            <v>11.407472800000001</v>
          </cell>
          <cell r="F258">
            <v>3.1231473140000001</v>
          </cell>
          <cell r="G258">
            <v>861</v>
          </cell>
          <cell r="H258" t="str">
            <v>Macro</v>
          </cell>
          <cell r="I258" t="str">
            <v>NOKIA</v>
          </cell>
          <cell r="J258" t="str">
            <v>Mougang Rodrigue</v>
          </cell>
          <cell r="K258" t="str">
            <v>OCM_Mbalmayo</v>
          </cell>
          <cell r="L258" t="str">
            <v>AFRO</v>
          </cell>
          <cell r="M258" t="str">
            <v>CAMUSAT</v>
          </cell>
          <cell r="N258" t="str">
            <v>Bad Grid + GE</v>
          </cell>
        </row>
        <row r="259">
          <cell r="A259" t="str">
            <v>SUO_092</v>
          </cell>
          <cell r="B259" t="str">
            <v>Akwaya-IHS</v>
          </cell>
          <cell r="C259" t="str">
            <v>SUO</v>
          </cell>
          <cell r="D259" t="str">
            <v>Akwaya</v>
          </cell>
          <cell r="E259">
            <v>9.5110555560000005</v>
          </cell>
          <cell r="F259">
            <v>6.378388889</v>
          </cell>
          <cell r="G259">
            <v>671</v>
          </cell>
          <cell r="H259" t="str">
            <v>Macro</v>
          </cell>
          <cell r="I259" t="str">
            <v>NOKIA</v>
          </cell>
          <cell r="J259" t="str">
            <v>ABONGTEOH SOFOR Derick</v>
          </cell>
          <cell r="K259" t="str">
            <v>OCM_Bamenda_1</v>
          </cell>
          <cell r="L259" t="str">
            <v>I-ENG</v>
          </cell>
          <cell r="M259" t="str">
            <v>IHS</v>
          </cell>
          <cell r="N259" t="str">
            <v>Grid-Gen</v>
          </cell>
        </row>
        <row r="260">
          <cell r="A260" t="str">
            <v>LIT_666</v>
          </cell>
          <cell r="B260" t="str">
            <v>LIT_666_Z_Parcours-Vita</v>
          </cell>
          <cell r="C260" t="str">
            <v>LIT</v>
          </cell>
          <cell r="D260" t="str">
            <v>Douala</v>
          </cell>
          <cell r="E260">
            <v>9.7453280800000002</v>
          </cell>
          <cell r="F260">
            <v>4.0830232200000003</v>
          </cell>
          <cell r="G260">
            <v>10</v>
          </cell>
          <cell r="H260" t="str">
            <v>Macro</v>
          </cell>
          <cell r="I260" t="str">
            <v>ZTE</v>
          </cell>
          <cell r="J260" t="str">
            <v>ETABA Fidèle</v>
          </cell>
          <cell r="K260" t="str">
            <v>OCM_Douala_1</v>
          </cell>
          <cell r="L260" t="str">
            <v>H-TELI</v>
          </cell>
          <cell r="M260" t="str">
            <v>CAMUSAT</v>
          </cell>
          <cell r="N260" t="str">
            <v>Good Grid no GE - 12h</v>
          </cell>
        </row>
        <row r="261">
          <cell r="A261" t="str">
            <v>EST_108</v>
          </cell>
          <cell r="B261" t="str">
            <v>EST_108_Z_Bertoua-Q-Admin</v>
          </cell>
          <cell r="C261" t="str">
            <v>EST</v>
          </cell>
          <cell r="D261" t="str">
            <v>Bertoua</v>
          </cell>
          <cell r="E261">
            <v>13.667671179999999</v>
          </cell>
          <cell r="F261">
            <v>4.5721820989999999</v>
          </cell>
          <cell r="G261">
            <v>650</v>
          </cell>
          <cell r="H261" t="str">
            <v>Macro</v>
          </cell>
          <cell r="I261" t="str">
            <v>ZTE</v>
          </cell>
          <cell r="J261" t="str">
            <v>Emmanuel Boma</v>
          </cell>
          <cell r="K261" t="str">
            <v>OCM_Bertoua_1</v>
          </cell>
          <cell r="L261" t="str">
            <v>AFRO</v>
          </cell>
          <cell r="M261" t="str">
            <v>IHS</v>
          </cell>
          <cell r="N261" t="str">
            <v>Grid-Gen</v>
          </cell>
        </row>
        <row r="262">
          <cell r="A262" t="str">
            <v>CTR_843</v>
          </cell>
          <cell r="B262" t="str">
            <v>Micro_SNH</v>
          </cell>
          <cell r="C262" t="str">
            <v>CTR</v>
          </cell>
          <cell r="D262" t="str">
            <v>Yaounde</v>
          </cell>
          <cell r="E262">
            <v>11.513628000000001</v>
          </cell>
          <cell r="F262">
            <v>3.8956710000000001</v>
          </cell>
          <cell r="G262">
            <v>0</v>
          </cell>
          <cell r="H262" t="str">
            <v>Macro</v>
          </cell>
          <cell r="I262"/>
          <cell r="J262" t="str">
            <v>Eloundou Bertrand</v>
          </cell>
          <cell r="K262" t="str">
            <v>OCM_Yaounde_1</v>
          </cell>
          <cell r="L262" t="str">
            <v>AFRO</v>
          </cell>
          <cell r="M262"/>
          <cell r="N262"/>
        </row>
        <row r="263">
          <cell r="A263" t="str">
            <v>LIT_669</v>
          </cell>
          <cell r="B263" t="str">
            <v>LIT_669_Z_Logbessou-II</v>
          </cell>
          <cell r="C263" t="str">
            <v>LIT</v>
          </cell>
          <cell r="D263" t="str">
            <v>Douala</v>
          </cell>
          <cell r="E263">
            <v>9.7737780000000001</v>
          </cell>
          <cell r="F263">
            <v>4.0877499999999998</v>
          </cell>
          <cell r="G263">
            <v>52</v>
          </cell>
          <cell r="H263" t="str">
            <v>Macro</v>
          </cell>
          <cell r="I263" t="str">
            <v>ZTE</v>
          </cell>
          <cell r="J263" t="str">
            <v>ETABA Fidèle</v>
          </cell>
          <cell r="K263" t="str">
            <v>OCM_Douala_1</v>
          </cell>
          <cell r="L263" t="str">
            <v>H-TELI</v>
          </cell>
          <cell r="M263" t="str">
            <v>CAMUSAT</v>
          </cell>
          <cell r="N263" t="str">
            <v>Good Grid + GE</v>
          </cell>
        </row>
        <row r="264">
          <cell r="A264" t="str">
            <v>CTR_842</v>
          </cell>
          <cell r="B264" t="str">
            <v>CRTV_Yaounde_Mballa_II</v>
          </cell>
          <cell r="C264" t="str">
            <v>CTR</v>
          </cell>
          <cell r="D264" t="str">
            <v>Yaounde</v>
          </cell>
          <cell r="E264">
            <v>11.520102</v>
          </cell>
          <cell r="F264">
            <v>3.9011469999999999</v>
          </cell>
          <cell r="G264">
            <v>776</v>
          </cell>
          <cell r="H264" t="str">
            <v>Macro</v>
          </cell>
          <cell r="I264"/>
          <cell r="J264" t="str">
            <v>Eloundou Bertrand</v>
          </cell>
          <cell r="K264" t="str">
            <v>OCM_Yaounde_1</v>
          </cell>
          <cell r="L264" t="str">
            <v>AFRO</v>
          </cell>
          <cell r="M264"/>
          <cell r="N264"/>
        </row>
        <row r="265">
          <cell r="A265" t="str">
            <v>LIT_677</v>
          </cell>
          <cell r="B265" t="str">
            <v>LIT_677_Z_Makepe-III-MTN</v>
          </cell>
          <cell r="C265" t="str">
            <v>LIT</v>
          </cell>
          <cell r="D265" t="str">
            <v>Douala</v>
          </cell>
          <cell r="E265">
            <v>9.7611100000000004</v>
          </cell>
          <cell r="F265">
            <v>4.0809300000000004</v>
          </cell>
          <cell r="G265">
            <v>26</v>
          </cell>
          <cell r="H265" t="str">
            <v>Macro</v>
          </cell>
          <cell r="I265" t="str">
            <v>ZTE</v>
          </cell>
          <cell r="J265" t="str">
            <v>ETABA Fidèle</v>
          </cell>
          <cell r="K265" t="str">
            <v>OCM_Douala_1</v>
          </cell>
          <cell r="L265" t="str">
            <v>H-TELI</v>
          </cell>
          <cell r="M265" t="str">
            <v>MTN</v>
          </cell>
          <cell r="N265" t="str">
            <v>Grid-Gen</v>
          </cell>
        </row>
        <row r="266">
          <cell r="A266" t="str">
            <v>LIT_678</v>
          </cell>
          <cell r="B266" t="str">
            <v>LIT_678_Z_Mbangue-III-MTN</v>
          </cell>
          <cell r="C266" t="str">
            <v>LIT</v>
          </cell>
          <cell r="D266" t="str">
            <v>Douala</v>
          </cell>
          <cell r="E266">
            <v>9.7579290000000007</v>
          </cell>
          <cell r="F266">
            <v>4.1045150000000001</v>
          </cell>
          <cell r="G266">
            <v>30</v>
          </cell>
          <cell r="H266" t="str">
            <v>Macro</v>
          </cell>
          <cell r="I266" t="str">
            <v>ZTE</v>
          </cell>
          <cell r="J266" t="str">
            <v>ETABA Fidèle</v>
          </cell>
          <cell r="K266" t="str">
            <v>OCM_Douala_1</v>
          </cell>
          <cell r="L266" t="str">
            <v>H-TELI</v>
          </cell>
          <cell r="M266" t="str">
            <v>MTN</v>
          </cell>
          <cell r="N266" t="str">
            <v>Grid-Gen</v>
          </cell>
        </row>
        <row r="267">
          <cell r="A267" t="str">
            <v>LIT_680</v>
          </cell>
          <cell r="B267" t="str">
            <v>LIT_680_Z_Logbessou-OCM</v>
          </cell>
          <cell r="C267" t="str">
            <v>LIT</v>
          </cell>
          <cell r="D267" t="str">
            <v>Douala</v>
          </cell>
          <cell r="E267">
            <v>9.77651</v>
          </cell>
          <cell r="F267">
            <v>4.0968999999999998</v>
          </cell>
          <cell r="G267">
            <v>743</v>
          </cell>
          <cell r="H267" t="str">
            <v>Macro</v>
          </cell>
          <cell r="I267" t="str">
            <v>ZTE</v>
          </cell>
          <cell r="J267" t="str">
            <v>ETABA Fidèle</v>
          </cell>
          <cell r="K267" t="str">
            <v>OCM_Douala_1</v>
          </cell>
          <cell r="L267" t="str">
            <v>H-TELI</v>
          </cell>
          <cell r="M267" t="str">
            <v>CAMUSAT</v>
          </cell>
          <cell r="N267" t="str">
            <v>Good Grid + GE</v>
          </cell>
        </row>
        <row r="268">
          <cell r="A268" t="str">
            <v>SUO_019</v>
          </cell>
          <cell r="B268" t="str">
            <v>Ekondo-titi</v>
          </cell>
          <cell r="C268" t="str">
            <v>SUO</v>
          </cell>
          <cell r="D268" t="str">
            <v>Ekondo-Titi</v>
          </cell>
          <cell r="E268">
            <v>9.0895810000000008</v>
          </cell>
          <cell r="F268">
            <v>4.6096360000000001</v>
          </cell>
          <cell r="G268">
            <v>145</v>
          </cell>
          <cell r="H268" t="str">
            <v>Macro</v>
          </cell>
          <cell r="I268" t="str">
            <v>NOKIA</v>
          </cell>
          <cell r="J268" t="str">
            <v>FOJO André</v>
          </cell>
          <cell r="K268" t="str">
            <v>OCM_Kumba</v>
          </cell>
          <cell r="L268" t="str">
            <v>H-TELI</v>
          </cell>
          <cell r="M268" t="str">
            <v>IHS</v>
          </cell>
          <cell r="N268" t="str">
            <v>Vandalized</v>
          </cell>
        </row>
        <row r="269">
          <cell r="A269" t="str">
            <v>LIT_697</v>
          </cell>
          <cell r="B269" t="str">
            <v>LIT_697_Z_Crf-Patrick-Mboma</v>
          </cell>
          <cell r="C269" t="str">
            <v>LIT</v>
          </cell>
          <cell r="D269" t="str">
            <v>Douala</v>
          </cell>
          <cell r="E269">
            <v>9.7466623689999992</v>
          </cell>
          <cell r="F269">
            <v>4.0800573660000001</v>
          </cell>
          <cell r="G269">
            <v>18</v>
          </cell>
          <cell r="H269" t="str">
            <v>Macro</v>
          </cell>
          <cell r="I269" t="str">
            <v>ZTE</v>
          </cell>
          <cell r="J269" t="str">
            <v>ETABA Fidèle</v>
          </cell>
          <cell r="K269" t="str">
            <v>OCM_Douala_1</v>
          </cell>
          <cell r="L269" t="str">
            <v>H-TELI</v>
          </cell>
          <cell r="M269" t="str">
            <v>CAMUSAT</v>
          </cell>
          <cell r="N269" t="str">
            <v>Good Grid no GE - 8h</v>
          </cell>
        </row>
        <row r="270">
          <cell r="A270" t="str">
            <v>CTR_189</v>
          </cell>
          <cell r="B270" t="str">
            <v>Botmakak</v>
          </cell>
          <cell r="C270" t="str">
            <v>CTR</v>
          </cell>
          <cell r="D270" t="str">
            <v>Botmakak</v>
          </cell>
          <cell r="E270">
            <v>10.939606789999999</v>
          </cell>
          <cell r="F270">
            <v>4.0124524800000003</v>
          </cell>
          <cell r="G270">
            <v>0</v>
          </cell>
          <cell r="H270" t="str">
            <v>Macro</v>
          </cell>
          <cell r="I270" t="str">
            <v>NOKIA</v>
          </cell>
          <cell r="J270" t="str">
            <v>Etienne Saha</v>
          </cell>
          <cell r="K270" t="str">
            <v>OCM_Boumnyebel</v>
          </cell>
          <cell r="L270" t="str">
            <v>AFRO</v>
          </cell>
          <cell r="M270" t="str">
            <v>IHS</v>
          </cell>
          <cell r="N270" t="str">
            <v>Grid-Gen</v>
          </cell>
        </row>
        <row r="271">
          <cell r="A271" t="str">
            <v>CTR_820</v>
          </cell>
          <cell r="B271" t="str">
            <v>Orange-Bastos</v>
          </cell>
          <cell r="C271" t="str">
            <v>CTR</v>
          </cell>
          <cell r="D271" t="str">
            <v>Yaounde</v>
          </cell>
          <cell r="E271">
            <v>11.513</v>
          </cell>
          <cell r="F271">
            <v>3.8932500000000001</v>
          </cell>
          <cell r="G271">
            <v>0</v>
          </cell>
          <cell r="H271" t="str">
            <v>Macro</v>
          </cell>
          <cell r="I271"/>
          <cell r="J271" t="str">
            <v>Eloundou Bertrand</v>
          </cell>
          <cell r="K271" t="str">
            <v>OCM_Yaounde_1</v>
          </cell>
          <cell r="L271" t="str">
            <v>AFRO</v>
          </cell>
          <cell r="M271"/>
          <cell r="N271"/>
        </row>
        <row r="272">
          <cell r="A272" t="str">
            <v>LIT_195</v>
          </cell>
          <cell r="B272" t="str">
            <v>Kienke</v>
          </cell>
          <cell r="C272" t="str">
            <v>LIT</v>
          </cell>
          <cell r="D272" t="str">
            <v>Kiienke</v>
          </cell>
          <cell r="E272">
            <v>9.9721580000000003</v>
          </cell>
          <cell r="F272">
            <v>2.8559559999999999</v>
          </cell>
          <cell r="G272">
            <v>31</v>
          </cell>
          <cell r="H272" t="str">
            <v>Macro</v>
          </cell>
          <cell r="I272" t="str">
            <v>NOKIA</v>
          </cell>
          <cell r="J272" t="str">
            <v>Clautaire Pouguoé</v>
          </cell>
          <cell r="K272" t="str">
            <v>OCM_Kribi</v>
          </cell>
          <cell r="L272" t="str">
            <v>H-TELI</v>
          </cell>
          <cell r="M272" t="str">
            <v>IHS</v>
          </cell>
          <cell r="N272" t="str">
            <v>Grid-Gen</v>
          </cell>
        </row>
        <row r="273">
          <cell r="A273" t="str">
            <v>SUD_021</v>
          </cell>
          <cell r="B273" t="str">
            <v>SUD_021_Z_Mpoloungoue</v>
          </cell>
          <cell r="C273" t="str">
            <v>SUD</v>
          </cell>
          <cell r="D273" t="str">
            <v>Mpoloungoue</v>
          </cell>
          <cell r="E273">
            <v>9.9681510000000006</v>
          </cell>
          <cell r="F273">
            <v>3.0347770000000001</v>
          </cell>
          <cell r="G273">
            <v>34</v>
          </cell>
          <cell r="H273" t="str">
            <v>Macro</v>
          </cell>
          <cell r="I273" t="str">
            <v>ZTE</v>
          </cell>
          <cell r="J273" t="str">
            <v>Clautaire Pouguoé</v>
          </cell>
          <cell r="K273" t="str">
            <v>OCM_Kribi</v>
          </cell>
          <cell r="L273" t="str">
            <v>H-TELI</v>
          </cell>
          <cell r="M273" t="str">
            <v>IHS</v>
          </cell>
          <cell r="N273" t="str">
            <v>Grid-Gen-Lithium</v>
          </cell>
        </row>
        <row r="274">
          <cell r="A274" t="str">
            <v>LIT_194</v>
          </cell>
          <cell r="B274" t="str">
            <v>Niete-V13</v>
          </cell>
          <cell r="C274" t="str">
            <v>LIT</v>
          </cell>
          <cell r="D274" t="str">
            <v>Niete</v>
          </cell>
          <cell r="E274">
            <v>10.070888890000001</v>
          </cell>
          <cell r="F274">
            <v>2.6879861109999998</v>
          </cell>
          <cell r="G274">
            <v>137</v>
          </cell>
          <cell r="H274" t="str">
            <v>Macro</v>
          </cell>
          <cell r="I274" t="str">
            <v>NOKIA</v>
          </cell>
          <cell r="J274" t="str">
            <v>Clautaire Pouguoé</v>
          </cell>
          <cell r="K274" t="str">
            <v>OCM_Kribi</v>
          </cell>
          <cell r="L274" t="str">
            <v>H-TELI</v>
          </cell>
          <cell r="M274" t="str">
            <v>IHS</v>
          </cell>
          <cell r="N274" t="str">
            <v>Grid-Gen-Lithium</v>
          </cell>
        </row>
        <row r="275">
          <cell r="A275" t="str">
            <v>LIT_193</v>
          </cell>
          <cell r="B275" t="str">
            <v>Niete-V14</v>
          </cell>
          <cell r="C275" t="str">
            <v>LIT</v>
          </cell>
          <cell r="D275" t="str">
            <v>Niete</v>
          </cell>
          <cell r="E275">
            <v>10.07009167</v>
          </cell>
          <cell r="F275">
            <v>2.630688889</v>
          </cell>
          <cell r="G275">
            <v>59</v>
          </cell>
          <cell r="H275" t="str">
            <v>Macro</v>
          </cell>
          <cell r="I275" t="str">
            <v>NOKIA</v>
          </cell>
          <cell r="J275" t="str">
            <v>Clautaire Pouguoé</v>
          </cell>
          <cell r="K275" t="str">
            <v>OCM_Kribi</v>
          </cell>
          <cell r="L275" t="str">
            <v>H-TELI</v>
          </cell>
          <cell r="M275" t="str">
            <v>IHS</v>
          </cell>
          <cell r="N275" t="str">
            <v>Grid-Gen</v>
          </cell>
        </row>
        <row r="276">
          <cell r="A276" t="str">
            <v>OST_067</v>
          </cell>
          <cell r="B276" t="str">
            <v>Bandjoun-Soung</v>
          </cell>
          <cell r="C276" t="str">
            <v>OST</v>
          </cell>
          <cell r="D276" t="str">
            <v>Bandjoun</v>
          </cell>
          <cell r="E276">
            <v>10.41022222</v>
          </cell>
          <cell r="F276">
            <v>5.3665000000000003</v>
          </cell>
          <cell r="G276">
            <v>1521</v>
          </cell>
          <cell r="H276" t="str">
            <v>Macro</v>
          </cell>
          <cell r="I276" t="str">
            <v>NOKIA</v>
          </cell>
          <cell r="J276" t="str">
            <v>Ngah Denis Fokanyuy</v>
          </cell>
          <cell r="K276" t="str">
            <v>OCM_Bafoussam_1</v>
          </cell>
          <cell r="L276" t="str">
            <v>I-ENG</v>
          </cell>
          <cell r="M276" t="str">
            <v>IHS</v>
          </cell>
          <cell r="N276" t="str">
            <v>Grid-Gen</v>
          </cell>
        </row>
        <row r="277">
          <cell r="A277" t="str">
            <v>CTR_042</v>
          </cell>
          <cell r="B277" t="str">
            <v>CTR_042_Z_Nkomo</v>
          </cell>
          <cell r="C277" t="str">
            <v>CTR</v>
          </cell>
          <cell r="D277" t="str">
            <v>Yaounde</v>
          </cell>
          <cell r="E277">
            <v>11.554209999999999</v>
          </cell>
          <cell r="F277">
            <v>3.8459080000000001</v>
          </cell>
          <cell r="G277">
            <v>760</v>
          </cell>
          <cell r="H277" t="str">
            <v>Macro</v>
          </cell>
          <cell r="I277" t="str">
            <v>ZTE</v>
          </cell>
          <cell r="J277" t="str">
            <v>Hadjet Lionel</v>
          </cell>
          <cell r="K277" t="str">
            <v>OCM_Yaounde_2</v>
          </cell>
          <cell r="L277" t="str">
            <v>AFRO</v>
          </cell>
          <cell r="M277" t="str">
            <v>IHS</v>
          </cell>
          <cell r="N277" t="str">
            <v>Grid-Gen</v>
          </cell>
        </row>
        <row r="278">
          <cell r="A278" t="str">
            <v>EXN_031</v>
          </cell>
          <cell r="B278" t="str">
            <v>Kousseri-CRTV</v>
          </cell>
          <cell r="C278" t="str">
            <v>EXN</v>
          </cell>
          <cell r="D278" t="str">
            <v>Kousseri</v>
          </cell>
          <cell r="E278">
            <v>15.035971999999999</v>
          </cell>
          <cell r="F278">
            <v>12.057988</v>
          </cell>
          <cell r="G278">
            <v>297</v>
          </cell>
          <cell r="H278" t="str">
            <v>Macro</v>
          </cell>
          <cell r="I278" t="str">
            <v>NOKIA</v>
          </cell>
          <cell r="J278" t="str">
            <v>Yanoussa Ahmadou</v>
          </cell>
          <cell r="K278" t="str">
            <v>OCM_Kousseri</v>
          </cell>
          <cell r="L278" t="str">
            <v>TIF NORD</v>
          </cell>
          <cell r="M278" t="str">
            <v>CAMUSAT</v>
          </cell>
          <cell r="N278" t="str">
            <v xml:space="preserve">Bad Grid </v>
          </cell>
        </row>
        <row r="279">
          <cell r="A279" t="str">
            <v>CTR_215</v>
          </cell>
          <cell r="B279" t="str">
            <v>CTR_215_Z_Nkolda</v>
          </cell>
          <cell r="C279" t="str">
            <v>CTR</v>
          </cell>
          <cell r="D279" t="str">
            <v>Yaounde</v>
          </cell>
          <cell r="E279">
            <v>11.533784000000001</v>
          </cell>
          <cell r="F279">
            <v>3.7545069999999998</v>
          </cell>
          <cell r="G279">
            <v>742</v>
          </cell>
          <cell r="H279" t="str">
            <v>Macro</v>
          </cell>
          <cell r="I279" t="str">
            <v>ZTE</v>
          </cell>
          <cell r="J279" t="str">
            <v>Hadjet Lionel</v>
          </cell>
          <cell r="K279" t="str">
            <v>OCM_Yaounde_2</v>
          </cell>
          <cell r="L279" t="str">
            <v>AFRO</v>
          </cell>
          <cell r="M279" t="str">
            <v>IHS</v>
          </cell>
          <cell r="N279" t="str">
            <v>Grid-Gen</v>
          </cell>
        </row>
        <row r="280">
          <cell r="A280" t="str">
            <v>LIT_712</v>
          </cell>
          <cell r="B280" t="str">
            <v>LIT_712_Z_KOTTO-MBANGUE-II</v>
          </cell>
          <cell r="C280" t="str">
            <v>LIT</v>
          </cell>
          <cell r="D280" t="str">
            <v>Douala</v>
          </cell>
          <cell r="E280">
            <v>9.750406151</v>
          </cell>
          <cell r="F280">
            <v>4.1049848620000002</v>
          </cell>
          <cell r="G280">
            <v>24</v>
          </cell>
          <cell r="H280" t="str">
            <v>Macro</v>
          </cell>
          <cell r="I280" t="str">
            <v>ZTE</v>
          </cell>
          <cell r="J280" t="str">
            <v>ETABA Fidèle</v>
          </cell>
          <cell r="K280" t="str">
            <v>OCM_Douala_1</v>
          </cell>
          <cell r="L280" t="str">
            <v>H-TELI</v>
          </cell>
          <cell r="M280" t="str">
            <v>CAMUSAT</v>
          </cell>
          <cell r="N280" t="str">
            <v>Good Grid no GE - 8h</v>
          </cell>
        </row>
        <row r="281">
          <cell r="A281" t="str">
            <v>LIT_713</v>
          </cell>
          <cell r="B281" t="str">
            <v>LIT_713_Z_Kotto-Baden-Baden</v>
          </cell>
          <cell r="C281" t="str">
            <v>LIT</v>
          </cell>
          <cell r="D281" t="str">
            <v>Douala</v>
          </cell>
          <cell r="E281">
            <v>9.7598786359999998</v>
          </cell>
          <cell r="F281">
            <v>4.0997924980000002</v>
          </cell>
          <cell r="G281">
            <v>16</v>
          </cell>
          <cell r="H281" t="str">
            <v>Macro</v>
          </cell>
          <cell r="I281" t="str">
            <v>ZTE</v>
          </cell>
          <cell r="J281" t="str">
            <v>ETABA Fidèle</v>
          </cell>
          <cell r="K281" t="str">
            <v>OCM_Douala_1</v>
          </cell>
          <cell r="L281" t="str">
            <v>H-TELI</v>
          </cell>
          <cell r="M281" t="str">
            <v>CAMUSAT</v>
          </cell>
          <cell r="N281" t="str">
            <v>Good Grid no GE - 8h</v>
          </cell>
        </row>
        <row r="282">
          <cell r="A282" t="str">
            <v>LIT_187</v>
          </cell>
          <cell r="B282" t="str">
            <v>Dibombari</v>
          </cell>
          <cell r="C282" t="str">
            <v>LIT</v>
          </cell>
          <cell r="D282" t="str">
            <v>Dibombari</v>
          </cell>
          <cell r="E282">
            <v>9.6553900689999992</v>
          </cell>
          <cell r="F282">
            <v>4.1791991929999996</v>
          </cell>
          <cell r="G282">
            <v>57</v>
          </cell>
          <cell r="H282" t="str">
            <v>Macro</v>
          </cell>
          <cell r="I282" t="str">
            <v>NOKIA</v>
          </cell>
          <cell r="J282" t="str">
            <v>Ewane Eric Pitié</v>
          </cell>
          <cell r="K282" t="str">
            <v>OCM_Moungo</v>
          </cell>
          <cell r="L282" t="str">
            <v>H-TELI</v>
          </cell>
          <cell r="M282" t="str">
            <v>IHS</v>
          </cell>
          <cell r="N282" t="str">
            <v>Grid-Gen</v>
          </cell>
        </row>
        <row r="283">
          <cell r="A283" t="str">
            <v>EXN_028</v>
          </cell>
          <cell r="B283" t="str">
            <v>Godola-MTN</v>
          </cell>
          <cell r="C283" t="str">
            <v>EXN</v>
          </cell>
          <cell r="D283" t="str">
            <v>Godola</v>
          </cell>
          <cell r="E283">
            <v>14.27852985</v>
          </cell>
          <cell r="F283">
            <v>10.6849597</v>
          </cell>
          <cell r="G283">
            <v>448</v>
          </cell>
          <cell r="H283" t="str">
            <v>Macro</v>
          </cell>
          <cell r="I283" t="str">
            <v>NOKIA</v>
          </cell>
          <cell r="J283" t="str">
            <v>Yaouba Yaya</v>
          </cell>
          <cell r="K283" t="str">
            <v>OCM_Maroua_3</v>
          </cell>
          <cell r="L283" t="str">
            <v>TIF NORD</v>
          </cell>
          <cell r="M283" t="str">
            <v>IHS</v>
          </cell>
          <cell r="N283" t="str">
            <v>Grid-Gen</v>
          </cell>
        </row>
        <row r="284">
          <cell r="A284" t="str">
            <v>NRD_038</v>
          </cell>
          <cell r="B284" t="str">
            <v>Poumpoumrey</v>
          </cell>
          <cell r="C284" t="str">
            <v>NRD</v>
          </cell>
          <cell r="D284" t="str">
            <v>Garoua</v>
          </cell>
          <cell r="E284">
            <v>13.41844008</v>
          </cell>
          <cell r="F284">
            <v>9.3335476409999991</v>
          </cell>
          <cell r="G284">
            <v>185</v>
          </cell>
          <cell r="H284" t="str">
            <v>Macro</v>
          </cell>
          <cell r="I284" t="str">
            <v>NOKIA</v>
          </cell>
          <cell r="J284" t="str">
            <v>Djouohou Armel</v>
          </cell>
          <cell r="K284" t="str">
            <v>OCM_Garoua_1</v>
          </cell>
          <cell r="L284" t="str">
            <v>TIF NORD</v>
          </cell>
          <cell r="M284" t="str">
            <v>IHS</v>
          </cell>
          <cell r="N284" t="str">
            <v>Grid-Gen</v>
          </cell>
        </row>
        <row r="285">
          <cell r="A285" t="str">
            <v>NRD_037</v>
          </cell>
          <cell r="B285" t="str">
            <v>Nassarao</v>
          </cell>
          <cell r="C285" t="str">
            <v>NRD</v>
          </cell>
          <cell r="D285" t="str">
            <v>Garoua</v>
          </cell>
          <cell r="E285">
            <v>13.43436973</v>
          </cell>
          <cell r="F285">
            <v>9.362236931</v>
          </cell>
          <cell r="G285">
            <v>195</v>
          </cell>
          <cell r="H285" t="str">
            <v>Macro</v>
          </cell>
          <cell r="I285" t="str">
            <v>NOKIA</v>
          </cell>
          <cell r="J285" t="str">
            <v>Djouohou Armel</v>
          </cell>
          <cell r="K285" t="str">
            <v>OCM_Garoua_1</v>
          </cell>
          <cell r="L285" t="str">
            <v>TIF NORD</v>
          </cell>
          <cell r="M285" t="str">
            <v>IHS</v>
          </cell>
          <cell r="N285" t="str">
            <v>Grid-Gen</v>
          </cell>
        </row>
        <row r="286">
          <cell r="A286" t="str">
            <v>OST_049</v>
          </cell>
          <cell r="B286" t="str">
            <v>Balengou</v>
          </cell>
          <cell r="C286" t="str">
            <v>OST</v>
          </cell>
          <cell r="D286" t="str">
            <v>Balengou</v>
          </cell>
          <cell r="E286">
            <v>10.45977778</v>
          </cell>
          <cell r="F286">
            <v>5.1135277779999999</v>
          </cell>
          <cell r="G286">
            <v>1541</v>
          </cell>
          <cell r="H286" t="str">
            <v>Macro</v>
          </cell>
          <cell r="I286" t="str">
            <v>NOKIA</v>
          </cell>
          <cell r="J286" t="str">
            <v>Ngah Denis Fokanyuy</v>
          </cell>
          <cell r="K286" t="str">
            <v>OCM_Bafoussam_1</v>
          </cell>
          <cell r="L286" t="str">
            <v>I-ENG</v>
          </cell>
          <cell r="M286" t="str">
            <v>IHS</v>
          </cell>
          <cell r="N286" t="str">
            <v>Grid-Gen</v>
          </cell>
        </row>
        <row r="287">
          <cell r="A287" t="str">
            <v>SUO_023</v>
          </cell>
          <cell r="B287" t="str">
            <v>Buea-Signal-Hill</v>
          </cell>
          <cell r="C287" t="str">
            <v>SUO</v>
          </cell>
          <cell r="D287" t="str">
            <v>Buea</v>
          </cell>
          <cell r="E287">
            <v>9.2340138889999999</v>
          </cell>
          <cell r="F287">
            <v>4.138083333</v>
          </cell>
          <cell r="G287">
            <v>957</v>
          </cell>
          <cell r="H287" t="str">
            <v>Macro</v>
          </cell>
          <cell r="I287" t="str">
            <v>NOKIA</v>
          </cell>
          <cell r="J287" t="str">
            <v>Emile TAMFU</v>
          </cell>
          <cell r="K287" t="str">
            <v>OCM_Limbe</v>
          </cell>
          <cell r="L287" t="str">
            <v>H-TELI</v>
          </cell>
          <cell r="M287"/>
          <cell r="N287"/>
        </row>
        <row r="288">
          <cell r="A288" t="str">
            <v>LIT_718</v>
          </cell>
          <cell r="B288" t="str">
            <v>LIT_718_Z_Bonamoutongo-III</v>
          </cell>
          <cell r="C288" t="str">
            <v>LIT</v>
          </cell>
          <cell r="D288" t="str">
            <v>Douala</v>
          </cell>
          <cell r="E288">
            <v>9.8112399999999997</v>
          </cell>
          <cell r="F288">
            <v>4.0685399999999996</v>
          </cell>
          <cell r="G288">
            <v>44</v>
          </cell>
          <cell r="H288" t="str">
            <v>Macro</v>
          </cell>
          <cell r="I288" t="str">
            <v>ZTE</v>
          </cell>
          <cell r="J288" t="str">
            <v>ETABA Fidèle</v>
          </cell>
          <cell r="K288" t="str">
            <v>OCM_Douala_1</v>
          </cell>
          <cell r="L288" t="str">
            <v>H-TELI</v>
          </cell>
          <cell r="M288" t="str">
            <v>CAMUSAT</v>
          </cell>
          <cell r="N288" t="str">
            <v>Good Grid no GE - 8h</v>
          </cell>
        </row>
        <row r="289">
          <cell r="A289" t="str">
            <v>NRO_022</v>
          </cell>
          <cell r="B289" t="str">
            <v>Njikwa-Town-IHS</v>
          </cell>
          <cell r="C289" t="str">
            <v>NRO</v>
          </cell>
          <cell r="D289" t="str">
            <v>Njikwa</v>
          </cell>
          <cell r="E289">
            <v>9.8601899999999993</v>
          </cell>
          <cell r="F289">
            <v>6.1228600000000002</v>
          </cell>
          <cell r="G289">
            <v>1513</v>
          </cell>
          <cell r="H289" t="str">
            <v>Macro</v>
          </cell>
          <cell r="I289" t="str">
            <v>NOKIA</v>
          </cell>
          <cell r="J289" t="str">
            <v>ABONGTEOH SOFOR Derick</v>
          </cell>
          <cell r="K289" t="str">
            <v>OCM_Bamenda_1</v>
          </cell>
          <cell r="L289" t="str">
            <v>I-ENG</v>
          </cell>
          <cell r="M289" t="str">
            <v>IHS</v>
          </cell>
          <cell r="N289" t="str">
            <v>Gen Only</v>
          </cell>
        </row>
        <row r="290">
          <cell r="A290" t="str">
            <v>EXN_045</v>
          </cell>
          <cell r="B290" t="str">
            <v>Maroua-CRTV</v>
          </cell>
          <cell r="C290" t="str">
            <v>EXN</v>
          </cell>
          <cell r="D290" t="str">
            <v>Maroua</v>
          </cell>
          <cell r="E290">
            <v>14.349916670000001</v>
          </cell>
          <cell r="F290">
            <v>10.57527778</v>
          </cell>
          <cell r="G290">
            <v>394</v>
          </cell>
          <cell r="H290" t="str">
            <v>Macro</v>
          </cell>
          <cell r="I290" t="str">
            <v>NOKIA</v>
          </cell>
          <cell r="J290" t="str">
            <v xml:space="preserve">ASSAATSA Eric Blaise </v>
          </cell>
          <cell r="K290" t="str">
            <v>OCM_Maroua_1</v>
          </cell>
          <cell r="L290" t="str">
            <v>TIF NORD</v>
          </cell>
          <cell r="M290" t="str">
            <v>CAMUSAT</v>
          </cell>
          <cell r="N290" t="str">
            <v>Good Grid + Solar + GE</v>
          </cell>
        </row>
        <row r="291">
          <cell r="A291" t="str">
            <v>LIT_178</v>
          </cell>
          <cell r="B291" t="str">
            <v>Missellele</v>
          </cell>
          <cell r="C291" t="str">
            <v>LIT</v>
          </cell>
          <cell r="D291" t="str">
            <v>misselele</v>
          </cell>
          <cell r="E291">
            <v>9.4430833330000006</v>
          </cell>
          <cell r="F291">
            <v>4.1328055560000001</v>
          </cell>
          <cell r="G291">
            <v>23</v>
          </cell>
          <cell r="H291" t="str">
            <v>Macro</v>
          </cell>
          <cell r="I291" t="str">
            <v>NOKIA</v>
          </cell>
          <cell r="J291" t="str">
            <v>Ewane Eric Pitié</v>
          </cell>
          <cell r="K291" t="str">
            <v>OCM_Moungo</v>
          </cell>
          <cell r="L291" t="str">
            <v>H-TELI</v>
          </cell>
          <cell r="M291" t="str">
            <v>IHS</v>
          </cell>
          <cell r="N291" t="str">
            <v>Grid-Gen</v>
          </cell>
        </row>
        <row r="292">
          <cell r="A292" t="str">
            <v>LIT_191</v>
          </cell>
          <cell r="B292" t="str">
            <v>Mouanko</v>
          </cell>
          <cell r="C292" t="str">
            <v>LIT</v>
          </cell>
          <cell r="D292" t="str">
            <v>Mouanko</v>
          </cell>
          <cell r="E292">
            <v>9.791597222</v>
          </cell>
          <cell r="F292">
            <v>3.6417166669999999</v>
          </cell>
          <cell r="G292">
            <v>23</v>
          </cell>
          <cell r="H292" t="str">
            <v>Macro</v>
          </cell>
          <cell r="I292" t="str">
            <v>NOKIA</v>
          </cell>
          <cell r="J292" t="str">
            <v>Freddy Fongang</v>
          </cell>
          <cell r="K292" t="str">
            <v>OCM_Edea</v>
          </cell>
          <cell r="L292" t="str">
            <v>H-TELI</v>
          </cell>
          <cell r="M292" t="str">
            <v>IHS</v>
          </cell>
          <cell r="N292" t="str">
            <v>Grid-Gen</v>
          </cell>
        </row>
        <row r="293">
          <cell r="A293" t="str">
            <v>CTR_196</v>
          </cell>
          <cell r="B293" t="str">
            <v>CTR_196_Z_Complexe-BEAC</v>
          </cell>
          <cell r="C293" t="str">
            <v>CTR</v>
          </cell>
          <cell r="D293" t="str">
            <v>Yaounde</v>
          </cell>
          <cell r="E293">
            <v>11.526922000000001</v>
          </cell>
          <cell r="F293">
            <v>3.8244129999999998</v>
          </cell>
          <cell r="G293">
            <v>742</v>
          </cell>
          <cell r="H293" t="str">
            <v>Macro</v>
          </cell>
          <cell r="I293" t="str">
            <v>ZTE</v>
          </cell>
          <cell r="J293" t="str">
            <v>Hadjet Lionel</v>
          </cell>
          <cell r="K293" t="str">
            <v>OCM_Yaounde_2</v>
          </cell>
          <cell r="L293" t="str">
            <v>AFRO</v>
          </cell>
          <cell r="M293" t="str">
            <v>IHS</v>
          </cell>
          <cell r="N293" t="str">
            <v>Grid-Gen</v>
          </cell>
        </row>
        <row r="294">
          <cell r="A294" t="str">
            <v>EXN_044</v>
          </cell>
          <cell r="B294" t="str">
            <v>Maroua-Orange</v>
          </cell>
          <cell r="C294" t="str">
            <v>EXN</v>
          </cell>
          <cell r="D294" t="str">
            <v>Maroua</v>
          </cell>
          <cell r="E294">
            <v>14.32442561</v>
          </cell>
          <cell r="F294">
            <v>10.60231233</v>
          </cell>
          <cell r="G294">
            <v>401</v>
          </cell>
          <cell r="H294" t="str">
            <v>Macro</v>
          </cell>
          <cell r="I294" t="str">
            <v>NOKIA</v>
          </cell>
          <cell r="J294" t="str">
            <v xml:space="preserve">ASSAATSA Eric Blaise </v>
          </cell>
          <cell r="K294" t="str">
            <v>OCM_Maroua_1</v>
          </cell>
          <cell r="L294" t="str">
            <v>TIF NORD</v>
          </cell>
          <cell r="M294" t="str">
            <v>CAMUSAT</v>
          </cell>
          <cell r="N294" t="str">
            <v>Bad Grid + GE</v>
          </cell>
        </row>
        <row r="295">
          <cell r="A295" t="str">
            <v>SUO_014</v>
          </cell>
          <cell r="B295" t="str">
            <v>Down-Beach</v>
          </cell>
          <cell r="C295" t="str">
            <v>SUO</v>
          </cell>
          <cell r="D295" t="str">
            <v>Limbe</v>
          </cell>
          <cell r="E295">
            <v>9.2113611110000004</v>
          </cell>
          <cell r="F295">
            <v>4.0079500000000001</v>
          </cell>
          <cell r="G295">
            <v>10</v>
          </cell>
          <cell r="H295" t="str">
            <v>Macro</v>
          </cell>
          <cell r="I295" t="str">
            <v>NOKIA</v>
          </cell>
          <cell r="J295" t="str">
            <v>Emile TAMFU</v>
          </cell>
          <cell r="K295" t="str">
            <v>OCM_Limbe</v>
          </cell>
          <cell r="L295" t="str">
            <v>H-TELI</v>
          </cell>
          <cell r="M295" t="str">
            <v>IHS</v>
          </cell>
          <cell r="N295" t="str">
            <v>Grid-Gen</v>
          </cell>
        </row>
        <row r="296">
          <cell r="A296" t="str">
            <v>LIT_726</v>
          </cell>
          <cell r="B296" t="str">
            <v>LIT_726_Z_Kotto-Village</v>
          </cell>
          <cell r="C296" t="str">
            <v>LIT</v>
          </cell>
          <cell r="D296" t="str">
            <v>Douala</v>
          </cell>
          <cell r="E296">
            <v>9.7682570670000004</v>
          </cell>
          <cell r="F296">
            <v>4.1000015809999999</v>
          </cell>
          <cell r="G296">
            <v>39</v>
          </cell>
          <cell r="H296" t="str">
            <v>Macro</v>
          </cell>
          <cell r="I296" t="str">
            <v>ZTE</v>
          </cell>
          <cell r="J296" t="str">
            <v>ETABA Fidèle</v>
          </cell>
          <cell r="K296" t="str">
            <v>OCM_Douala_1</v>
          </cell>
          <cell r="L296" t="str">
            <v>H-TELI</v>
          </cell>
          <cell r="M296" t="str">
            <v>CAMUSAT</v>
          </cell>
          <cell r="N296" t="str">
            <v>Good Grid no GE - 8h</v>
          </cell>
        </row>
        <row r="297">
          <cell r="A297" t="str">
            <v>LIT_730</v>
          </cell>
          <cell r="B297" t="str">
            <v>LIT_730_Z_Makepe-Conteneur</v>
          </cell>
          <cell r="C297" t="str">
            <v>LIT</v>
          </cell>
          <cell r="D297" t="str">
            <v>Douala</v>
          </cell>
          <cell r="E297">
            <v>9.7535000000000007</v>
          </cell>
          <cell r="F297">
            <v>4.0802100000000001</v>
          </cell>
          <cell r="G297">
            <v>10</v>
          </cell>
          <cell r="H297" t="str">
            <v>Macro</v>
          </cell>
          <cell r="I297" t="str">
            <v>ZTE</v>
          </cell>
          <cell r="J297" t="str">
            <v>ETABA Fidèle</v>
          </cell>
          <cell r="K297" t="str">
            <v>OCM_Douala_1</v>
          </cell>
          <cell r="L297" t="str">
            <v>H-TELI</v>
          </cell>
          <cell r="M297" t="str">
            <v>CAMUSAT</v>
          </cell>
          <cell r="N297" t="str">
            <v>Good Grid no GE - 8h</v>
          </cell>
        </row>
        <row r="298">
          <cell r="A298" t="str">
            <v>NRD_040</v>
          </cell>
          <cell r="B298" t="str">
            <v>Ouro-Kessoun</v>
          </cell>
          <cell r="C298" t="str">
            <v>NRD</v>
          </cell>
          <cell r="D298" t="str">
            <v>Garoua</v>
          </cell>
          <cell r="E298">
            <v>13.38438317</v>
          </cell>
          <cell r="F298">
            <v>9.3482339329999995</v>
          </cell>
          <cell r="G298">
            <v>245</v>
          </cell>
          <cell r="H298" t="str">
            <v>Macro</v>
          </cell>
          <cell r="I298" t="str">
            <v>NOKIA</v>
          </cell>
          <cell r="J298" t="str">
            <v>Djouohou Armel</v>
          </cell>
          <cell r="K298" t="str">
            <v>OCM_Garoua_1</v>
          </cell>
          <cell r="L298" t="str">
            <v>TIF NORD</v>
          </cell>
          <cell r="M298" t="str">
            <v>IHS</v>
          </cell>
          <cell r="N298" t="str">
            <v>Grid-Gen</v>
          </cell>
        </row>
        <row r="299">
          <cell r="A299" t="str">
            <v>NRD_049</v>
          </cell>
          <cell r="B299" t="str">
            <v>Garoua-Kolbives</v>
          </cell>
          <cell r="C299" t="str">
            <v>NRD</v>
          </cell>
          <cell r="D299" t="str">
            <v>Garoua</v>
          </cell>
          <cell r="E299">
            <v>13.378443020000001</v>
          </cell>
          <cell r="F299">
            <v>9.3057176570000006</v>
          </cell>
          <cell r="G299">
            <v>209</v>
          </cell>
          <cell r="H299" t="str">
            <v>Macro</v>
          </cell>
          <cell r="I299" t="str">
            <v>NOKIA</v>
          </cell>
          <cell r="J299" t="str">
            <v>Djouohou Armel</v>
          </cell>
          <cell r="K299" t="str">
            <v>OCM_Garoua_1</v>
          </cell>
          <cell r="L299" t="str">
            <v>TIF NORD</v>
          </cell>
          <cell r="M299" t="str">
            <v>IHS</v>
          </cell>
          <cell r="N299" t="str">
            <v>Grid-Gen</v>
          </cell>
        </row>
        <row r="300">
          <cell r="A300" t="str">
            <v>LIT_071</v>
          </cell>
          <cell r="B300" t="str">
            <v>LIT_071_Z_Nkong-Marche</v>
          </cell>
          <cell r="C300" t="str">
            <v>LIT</v>
          </cell>
          <cell r="D300" t="str">
            <v>Nkongsamba</v>
          </cell>
          <cell r="E300">
            <v>9.9386388889999999</v>
          </cell>
          <cell r="F300">
            <v>4.9568472220000004</v>
          </cell>
          <cell r="G300">
            <v>860</v>
          </cell>
          <cell r="H300" t="str">
            <v>Macro</v>
          </cell>
          <cell r="I300" t="str">
            <v>ZTE</v>
          </cell>
          <cell r="J300" t="str">
            <v>Ewane Eric Pitié</v>
          </cell>
          <cell r="K300" t="str">
            <v>OCM_Moungo</v>
          </cell>
          <cell r="L300" t="str">
            <v>H-TELI</v>
          </cell>
          <cell r="M300" t="str">
            <v>IHS</v>
          </cell>
          <cell r="N300" t="str">
            <v>Grid-Gen</v>
          </cell>
        </row>
        <row r="301">
          <cell r="A301" t="str">
            <v>NRD_053</v>
          </cell>
          <cell r="B301" t="str">
            <v>Garoua-Plage</v>
          </cell>
          <cell r="C301" t="str">
            <v>NRD</v>
          </cell>
          <cell r="D301" t="str">
            <v>Garoua</v>
          </cell>
          <cell r="E301">
            <v>13.40337609</v>
          </cell>
          <cell r="F301">
            <v>9.3056517109999994</v>
          </cell>
          <cell r="G301">
            <v>183</v>
          </cell>
          <cell r="H301" t="str">
            <v>Macro</v>
          </cell>
          <cell r="I301" t="str">
            <v>NOKIA</v>
          </cell>
          <cell r="J301" t="str">
            <v>Djouohou Armel</v>
          </cell>
          <cell r="K301" t="str">
            <v>OCM_Garoua_1</v>
          </cell>
          <cell r="L301" t="str">
            <v>TIF NORD</v>
          </cell>
          <cell r="M301" t="str">
            <v>IHS</v>
          </cell>
          <cell r="N301" t="str">
            <v>Grid-Gen</v>
          </cell>
        </row>
        <row r="302">
          <cell r="A302" t="str">
            <v>ADM_030</v>
          </cell>
          <cell r="B302" t="str">
            <v>Soukounga-MTN</v>
          </cell>
          <cell r="C302" t="str">
            <v>ADM</v>
          </cell>
          <cell r="D302" t="str">
            <v>Soukounga</v>
          </cell>
          <cell r="E302">
            <v>13.94627959</v>
          </cell>
          <cell r="F302">
            <v>7.0313299899999997</v>
          </cell>
          <cell r="G302">
            <v>1474</v>
          </cell>
          <cell r="H302" t="str">
            <v>Macro</v>
          </cell>
          <cell r="I302" t="str">
            <v>NOKIA</v>
          </cell>
          <cell r="J302" t="str">
            <v>Herve Pouomo</v>
          </cell>
          <cell r="K302" t="str">
            <v>OCM_Ngaoundere_1</v>
          </cell>
          <cell r="L302" t="str">
            <v>TIF NORD</v>
          </cell>
          <cell r="M302" t="str">
            <v>IHS</v>
          </cell>
          <cell r="N302" t="str">
            <v>Grid-Gen</v>
          </cell>
        </row>
        <row r="303">
          <cell r="A303" t="str">
            <v>EXN_027</v>
          </cell>
          <cell r="B303" t="str">
            <v>Moutourwa-MTN</v>
          </cell>
          <cell r="C303" t="str">
            <v>EXN</v>
          </cell>
          <cell r="D303" t="str">
            <v>Moutourwa</v>
          </cell>
          <cell r="E303">
            <v>14.177387299999999</v>
          </cell>
          <cell r="F303">
            <v>10.200958999999999</v>
          </cell>
          <cell r="G303">
            <v>499.6</v>
          </cell>
          <cell r="H303" t="str">
            <v>Macro</v>
          </cell>
          <cell r="I303" t="str">
            <v>NOKIA</v>
          </cell>
          <cell r="J303" t="str">
            <v>Herman Tchawe</v>
          </cell>
          <cell r="K303" t="str">
            <v>OCM_Kaele</v>
          </cell>
          <cell r="L303" t="str">
            <v>TIF NORD</v>
          </cell>
          <cell r="M303" t="str">
            <v>IHS</v>
          </cell>
          <cell r="N303" t="str">
            <v>Grid-Gen</v>
          </cell>
        </row>
        <row r="304">
          <cell r="A304" t="str">
            <v>EXN_053</v>
          </cell>
          <cell r="B304" t="str">
            <v>Kodek-Djarengol</v>
          </cell>
          <cell r="C304" t="str">
            <v>EXN</v>
          </cell>
          <cell r="D304" t="str">
            <v>Maroua</v>
          </cell>
          <cell r="E304">
            <v>14.37349319</v>
          </cell>
          <cell r="F304">
            <v>10.62386577</v>
          </cell>
          <cell r="G304">
            <v>387</v>
          </cell>
          <cell r="H304" t="str">
            <v>Macro</v>
          </cell>
          <cell r="I304" t="str">
            <v>NOKIA</v>
          </cell>
          <cell r="J304" t="str">
            <v xml:space="preserve">ASSAATSA Eric Blaise </v>
          </cell>
          <cell r="K304" t="str">
            <v>OCM_Maroua_1</v>
          </cell>
          <cell r="L304" t="str">
            <v>TIF NORD</v>
          </cell>
          <cell r="M304" t="str">
            <v>IHS</v>
          </cell>
          <cell r="N304" t="str">
            <v>Grid-Gen</v>
          </cell>
        </row>
        <row r="305">
          <cell r="A305" t="str">
            <v>EXN_019</v>
          </cell>
          <cell r="B305" t="str">
            <v>Bourha</v>
          </cell>
          <cell r="C305" t="str">
            <v>EXN</v>
          </cell>
          <cell r="D305" t="str">
            <v>Bourrah</v>
          </cell>
          <cell r="E305">
            <v>13.51671706</v>
          </cell>
          <cell r="F305">
            <v>10.253245850000001</v>
          </cell>
          <cell r="G305">
            <v>769</v>
          </cell>
          <cell r="H305" t="str">
            <v>Macro</v>
          </cell>
          <cell r="I305" t="str">
            <v>NOKIA</v>
          </cell>
          <cell r="J305" t="str">
            <v>Tsafack Ervice</v>
          </cell>
          <cell r="K305" t="str">
            <v>OCM_Guider</v>
          </cell>
          <cell r="L305" t="str">
            <v>TIF NORD</v>
          </cell>
          <cell r="M305" t="str">
            <v>IHS</v>
          </cell>
          <cell r="N305" t="str">
            <v>Grid-Gen</v>
          </cell>
        </row>
        <row r="306">
          <cell r="A306" t="str">
            <v>LIT_209</v>
          </cell>
          <cell r="B306" t="str">
            <v>LIT_209_Z_Cellucam-New</v>
          </cell>
          <cell r="C306" t="str">
            <v>LIT</v>
          </cell>
          <cell r="D306" t="str">
            <v>Edea</v>
          </cell>
          <cell r="E306">
            <v>10.10941667</v>
          </cell>
          <cell r="F306">
            <v>3.818666667</v>
          </cell>
          <cell r="G306">
            <v>51</v>
          </cell>
          <cell r="H306" t="str">
            <v>Macro</v>
          </cell>
          <cell r="I306" t="str">
            <v>ZTE</v>
          </cell>
          <cell r="J306" t="str">
            <v>Freddy Fongang</v>
          </cell>
          <cell r="K306" t="str">
            <v>OCM_Edea</v>
          </cell>
          <cell r="L306" t="str">
            <v>H-TELI</v>
          </cell>
          <cell r="M306" t="str">
            <v>IHS</v>
          </cell>
          <cell r="N306" t="str">
            <v>Grid-Gen</v>
          </cell>
        </row>
        <row r="307">
          <cell r="A307" t="str">
            <v>NRD_054</v>
          </cell>
          <cell r="B307" t="str">
            <v>Garoua-Ouro-Lawan</v>
          </cell>
          <cell r="C307" t="str">
            <v>NRD</v>
          </cell>
          <cell r="D307" t="str">
            <v>Garoua</v>
          </cell>
          <cell r="E307">
            <v>13.42005823</v>
          </cell>
          <cell r="F307">
            <v>9.3559697069999999</v>
          </cell>
          <cell r="G307">
            <v>200</v>
          </cell>
          <cell r="H307" t="str">
            <v>Macro</v>
          </cell>
          <cell r="I307" t="str">
            <v>NOKIA</v>
          </cell>
          <cell r="J307" t="str">
            <v>Djouohou Armel</v>
          </cell>
          <cell r="K307" t="str">
            <v>OCM_Garoua_1</v>
          </cell>
          <cell r="L307" t="str">
            <v>TIF NORD</v>
          </cell>
          <cell r="M307" t="str">
            <v>IHS</v>
          </cell>
          <cell r="N307" t="str">
            <v>Grid-Gen</v>
          </cell>
        </row>
        <row r="308">
          <cell r="A308" t="str">
            <v>NRD_065</v>
          </cell>
          <cell r="B308" t="str">
            <v>Garoua-Roumde-Adja</v>
          </cell>
          <cell r="C308" t="str">
            <v>NRD</v>
          </cell>
          <cell r="D308" t="str">
            <v>Garoua</v>
          </cell>
          <cell r="E308">
            <v>13.399694439999999</v>
          </cell>
          <cell r="F308">
            <v>9.3226944439999997</v>
          </cell>
          <cell r="G308">
            <v>206</v>
          </cell>
          <cell r="H308" t="str">
            <v>Macro</v>
          </cell>
          <cell r="I308" t="str">
            <v>NOKIA</v>
          </cell>
          <cell r="J308" t="str">
            <v>Djouohou Armel</v>
          </cell>
          <cell r="K308" t="str">
            <v>OCM_Garoua_1</v>
          </cell>
          <cell r="L308" t="str">
            <v>TIF NORD</v>
          </cell>
          <cell r="M308" t="str">
            <v>IHS</v>
          </cell>
          <cell r="N308" t="str">
            <v>Grid-Gen</v>
          </cell>
        </row>
        <row r="309">
          <cell r="A309" t="str">
            <v>LIT_731</v>
          </cell>
          <cell r="B309" t="str">
            <v>LIT_731_Z_PK18-Crf-Lapaix</v>
          </cell>
          <cell r="C309" t="str">
            <v>LIT</v>
          </cell>
          <cell r="D309" t="str">
            <v>Douala</v>
          </cell>
          <cell r="E309">
            <v>9.8124800000000008</v>
          </cell>
          <cell r="F309">
            <v>4.1045400000000001</v>
          </cell>
          <cell r="G309">
            <v>61</v>
          </cell>
          <cell r="H309" t="str">
            <v>Macro</v>
          </cell>
          <cell r="I309" t="str">
            <v>ZTE</v>
          </cell>
          <cell r="J309" t="str">
            <v>ETABA Fidèle</v>
          </cell>
          <cell r="K309" t="str">
            <v>OCM_Douala_1</v>
          </cell>
          <cell r="L309" t="str">
            <v>H-TELI</v>
          </cell>
          <cell r="M309" t="str">
            <v>CAMUSAT</v>
          </cell>
          <cell r="N309" t="str">
            <v>Good Grid + GE</v>
          </cell>
        </row>
        <row r="310">
          <cell r="A310" t="str">
            <v>OST_100</v>
          </cell>
          <cell r="B310" t="str">
            <v>Bfsam-Q-Haoussa</v>
          </cell>
          <cell r="C310" t="str">
            <v>OST</v>
          </cell>
          <cell r="D310" t="str">
            <v>Bafoussam</v>
          </cell>
          <cell r="E310">
            <v>10.43449</v>
          </cell>
          <cell r="F310">
            <v>5.4834290000000001</v>
          </cell>
          <cell r="G310">
            <v>1388</v>
          </cell>
          <cell r="H310" t="str">
            <v>Macro</v>
          </cell>
          <cell r="I310" t="str">
            <v>NOKIA</v>
          </cell>
          <cell r="J310" t="str">
            <v>Ngah Denis Fokanyuy</v>
          </cell>
          <cell r="K310" t="str">
            <v>OCM_Bafoussam_1</v>
          </cell>
          <cell r="L310" t="str">
            <v>I-ENG</v>
          </cell>
          <cell r="M310" t="str">
            <v>IHS</v>
          </cell>
          <cell r="N310" t="str">
            <v>Grid-Gen</v>
          </cell>
        </row>
        <row r="311">
          <cell r="A311" t="str">
            <v>NRD_027</v>
          </cell>
          <cell r="B311" t="str">
            <v>Bidzar-MTN</v>
          </cell>
          <cell r="C311" t="str">
            <v>NRD</v>
          </cell>
          <cell r="D311" t="str">
            <v>Bidzar</v>
          </cell>
          <cell r="E311">
            <v>14.080449339999999</v>
          </cell>
          <cell r="F311">
            <v>9.9142583569999996</v>
          </cell>
          <cell r="G311">
            <v>396</v>
          </cell>
          <cell r="H311" t="str">
            <v>Macro</v>
          </cell>
          <cell r="I311" t="str">
            <v>NOKIA</v>
          </cell>
          <cell r="J311" t="str">
            <v>Tsafack Ervice</v>
          </cell>
          <cell r="K311" t="str">
            <v>OCM_Guider</v>
          </cell>
          <cell r="L311" t="str">
            <v>TIF NORD</v>
          </cell>
          <cell r="M311" t="str">
            <v>IHS</v>
          </cell>
          <cell r="N311" t="str">
            <v>Gen Only</v>
          </cell>
        </row>
        <row r="312">
          <cell r="A312" t="str">
            <v>NRD_062</v>
          </cell>
          <cell r="B312" t="str">
            <v>Garoua-Ray-Re</v>
          </cell>
          <cell r="C312" t="str">
            <v>NRD</v>
          </cell>
          <cell r="D312" t="str">
            <v>Garoua</v>
          </cell>
          <cell r="E312">
            <v>13.394626089999999</v>
          </cell>
          <cell r="F312">
            <v>9.3129407719999993</v>
          </cell>
          <cell r="G312">
            <v>208</v>
          </cell>
          <cell r="H312" t="str">
            <v>Macro</v>
          </cell>
          <cell r="I312" t="str">
            <v>NOKIA</v>
          </cell>
          <cell r="J312" t="str">
            <v>Djouohou Armel</v>
          </cell>
          <cell r="K312" t="str">
            <v>OCM_Garoua_1</v>
          </cell>
          <cell r="L312" t="str">
            <v>TIF NORD</v>
          </cell>
          <cell r="M312" t="str">
            <v>IHS</v>
          </cell>
          <cell r="N312" t="str">
            <v>Grid-Gen</v>
          </cell>
        </row>
        <row r="313">
          <cell r="A313" t="str">
            <v>CTR_204</v>
          </cell>
          <cell r="B313" t="str">
            <v>Dibang</v>
          </cell>
          <cell r="C313" t="str">
            <v>CTR</v>
          </cell>
          <cell r="D313" t="str">
            <v>Dibang</v>
          </cell>
          <cell r="E313">
            <v>10.71590507</v>
          </cell>
          <cell r="F313">
            <v>3.9978846379999999</v>
          </cell>
          <cell r="G313">
            <v>349</v>
          </cell>
          <cell r="H313" t="str">
            <v>Macro</v>
          </cell>
          <cell r="I313" t="str">
            <v>NOKIA</v>
          </cell>
          <cell r="J313" t="str">
            <v>Freddy Fongang</v>
          </cell>
          <cell r="K313" t="str">
            <v>OCM_Edea</v>
          </cell>
          <cell r="L313" t="str">
            <v>H-TELI</v>
          </cell>
          <cell r="M313" t="str">
            <v>IHS</v>
          </cell>
          <cell r="N313" t="str">
            <v>Grid-Gen</v>
          </cell>
        </row>
        <row r="314">
          <cell r="A314" t="str">
            <v>LIT_208</v>
          </cell>
          <cell r="B314" t="str">
            <v>Penja</v>
          </cell>
          <cell r="C314" t="str">
            <v>LIT</v>
          </cell>
          <cell r="D314" t="str">
            <v>Penja</v>
          </cell>
          <cell r="E314">
            <v>9.6922499999999996</v>
          </cell>
          <cell r="F314">
            <v>4.6393449999999996</v>
          </cell>
          <cell r="G314">
            <v>149</v>
          </cell>
          <cell r="H314" t="str">
            <v>Macro</v>
          </cell>
          <cell r="I314" t="str">
            <v>NOKIA</v>
          </cell>
          <cell r="J314" t="str">
            <v>Ewane Eric Pitié</v>
          </cell>
          <cell r="K314" t="str">
            <v>OCM_Moungo</v>
          </cell>
          <cell r="L314" t="str">
            <v>H-TELI</v>
          </cell>
          <cell r="M314" t="str">
            <v>IHS</v>
          </cell>
          <cell r="N314" t="str">
            <v>Grid-Gen</v>
          </cell>
        </row>
        <row r="315">
          <cell r="A315" t="str">
            <v>LIT_225</v>
          </cell>
          <cell r="B315" t="str">
            <v>Tombel-MTN</v>
          </cell>
          <cell r="C315" t="str">
            <v>LIT</v>
          </cell>
          <cell r="D315" t="str">
            <v>Tombel</v>
          </cell>
          <cell r="E315">
            <v>9.6676666670000007</v>
          </cell>
          <cell r="F315">
            <v>4.7471944439999998</v>
          </cell>
          <cell r="G315">
            <v>480</v>
          </cell>
          <cell r="H315" t="str">
            <v>Macro</v>
          </cell>
          <cell r="I315" t="str">
            <v>NOKIA</v>
          </cell>
          <cell r="J315" t="str">
            <v>Ewane Eric Pitié</v>
          </cell>
          <cell r="K315" t="str">
            <v>OCM_Moungo</v>
          </cell>
          <cell r="L315" t="str">
            <v>H-TELI</v>
          </cell>
          <cell r="M315" t="str">
            <v>IHS</v>
          </cell>
          <cell r="N315" t="str">
            <v>Grid-Gen</v>
          </cell>
        </row>
        <row r="316">
          <cell r="A316" t="str">
            <v>EXN_054</v>
          </cell>
          <cell r="B316" t="str">
            <v>Domayo</v>
          </cell>
          <cell r="C316" t="str">
            <v>EXN</v>
          </cell>
          <cell r="D316" t="str">
            <v>Maroua</v>
          </cell>
          <cell r="E316">
            <v>14.337545670000001</v>
          </cell>
          <cell r="F316">
            <v>10.593397270000001</v>
          </cell>
          <cell r="G316">
            <v>396</v>
          </cell>
          <cell r="H316" t="str">
            <v>Macro</v>
          </cell>
          <cell r="I316" t="str">
            <v>NOKIA</v>
          </cell>
          <cell r="J316" t="str">
            <v xml:space="preserve">ASSAATSA Eric Blaise </v>
          </cell>
          <cell r="K316" t="str">
            <v>OCM_Maroua_1</v>
          </cell>
          <cell r="L316" t="str">
            <v>TIF NORD</v>
          </cell>
          <cell r="M316" t="str">
            <v>IHS</v>
          </cell>
          <cell r="N316" t="str">
            <v>Grid-Gen</v>
          </cell>
        </row>
        <row r="317">
          <cell r="A317" t="str">
            <v>EXN_029</v>
          </cell>
          <cell r="B317" t="str">
            <v>Makalingai-MTN</v>
          </cell>
          <cell r="C317" t="str">
            <v>EXN</v>
          </cell>
          <cell r="D317" t="str">
            <v>Makalingai</v>
          </cell>
          <cell r="E317">
            <v>14.24578086</v>
          </cell>
          <cell r="F317">
            <v>10.87031644</v>
          </cell>
          <cell r="G317">
            <v>397</v>
          </cell>
          <cell r="H317" t="str">
            <v>Macro</v>
          </cell>
          <cell r="I317" t="str">
            <v>NOKIA</v>
          </cell>
          <cell r="J317" t="str">
            <v>Yaouba Yaya</v>
          </cell>
          <cell r="K317" t="str">
            <v>OCM_Maroua_3</v>
          </cell>
          <cell r="L317" t="str">
            <v>TIF NORD</v>
          </cell>
          <cell r="M317" t="str">
            <v>IHS</v>
          </cell>
          <cell r="N317" t="str">
            <v>Grid-Gen</v>
          </cell>
        </row>
        <row r="318">
          <cell r="A318" t="str">
            <v>EXN_033</v>
          </cell>
          <cell r="B318" t="str">
            <v>Waza</v>
          </cell>
          <cell r="C318" t="str">
            <v>EXN</v>
          </cell>
          <cell r="D318" t="str">
            <v>Waza</v>
          </cell>
          <cell r="E318">
            <v>14.56472222</v>
          </cell>
          <cell r="F318">
            <v>11.39516667</v>
          </cell>
          <cell r="G318">
            <v>320</v>
          </cell>
          <cell r="H318" t="str">
            <v>Macro</v>
          </cell>
          <cell r="I318" t="str">
            <v>NOKIA</v>
          </cell>
          <cell r="J318" t="str">
            <v>Yanoussa Ahmadou</v>
          </cell>
          <cell r="K318" t="str">
            <v>OCM_Kousseri</v>
          </cell>
          <cell r="L318" t="str">
            <v>TIF NORD</v>
          </cell>
          <cell r="M318" t="str">
            <v>IHS</v>
          </cell>
          <cell r="N318" t="str">
            <v>Grid-Gen-Lithium</v>
          </cell>
        </row>
        <row r="319">
          <cell r="A319" t="str">
            <v>LIT_732</v>
          </cell>
          <cell r="B319" t="str">
            <v>LIT_732_Z_Missoke-Chefferie</v>
          </cell>
          <cell r="C319" t="str">
            <v>LIT</v>
          </cell>
          <cell r="D319" t="str">
            <v>Douala</v>
          </cell>
          <cell r="E319">
            <v>9.7388700000000004</v>
          </cell>
          <cell r="F319">
            <v>4.0695199999999998</v>
          </cell>
          <cell r="G319">
            <v>34</v>
          </cell>
          <cell r="H319" t="str">
            <v>Macro</v>
          </cell>
          <cell r="I319" t="str">
            <v>ZTE</v>
          </cell>
          <cell r="J319" t="str">
            <v>ETABA Fidèle</v>
          </cell>
          <cell r="K319" t="str">
            <v>OCM_Douala_1</v>
          </cell>
          <cell r="L319" t="str">
            <v>H-TELI</v>
          </cell>
          <cell r="M319" t="str">
            <v>CAMUSAT</v>
          </cell>
          <cell r="N319" t="str">
            <v>Good Grid no GE - 8h</v>
          </cell>
        </row>
        <row r="320">
          <cell r="A320" t="str">
            <v>LIT_771</v>
          </cell>
          <cell r="B320" t="str">
            <v>LIT_771_Z_Ancienne-Mairie-Dla-V</v>
          </cell>
          <cell r="C320" t="str">
            <v>LIT</v>
          </cell>
          <cell r="D320" t="str">
            <v>Douala</v>
          </cell>
          <cell r="E320">
            <v>9.7415559999999992</v>
          </cell>
          <cell r="F320">
            <v>4.0899720000000004</v>
          </cell>
          <cell r="G320">
            <v>31</v>
          </cell>
          <cell r="H320" t="str">
            <v>Macro</v>
          </cell>
          <cell r="I320" t="str">
            <v>ZTE</v>
          </cell>
          <cell r="J320" t="str">
            <v>ETABA Fidèle</v>
          </cell>
          <cell r="K320" t="str">
            <v>OCM_Douala_1</v>
          </cell>
          <cell r="L320" t="str">
            <v>H-TELI</v>
          </cell>
          <cell r="M320" t="str">
            <v>CAMUSAT</v>
          </cell>
          <cell r="N320" t="str">
            <v>DG+Grid</v>
          </cell>
        </row>
        <row r="321">
          <cell r="A321" t="str">
            <v>NRO_053</v>
          </cell>
          <cell r="B321" t="str">
            <v>Kikai-IHS</v>
          </cell>
          <cell r="C321" t="str">
            <v>NRO</v>
          </cell>
          <cell r="D321" t="str">
            <v>Kikai</v>
          </cell>
          <cell r="E321">
            <v>10.69498988</v>
          </cell>
          <cell r="F321">
            <v>6.2409620180000003</v>
          </cell>
          <cell r="G321">
            <v>2022</v>
          </cell>
          <cell r="H321" t="str">
            <v>Macro</v>
          </cell>
          <cell r="I321" t="str">
            <v>NOKIA</v>
          </cell>
          <cell r="J321" t="str">
            <v>ABONGTEOH SOFOR Derick</v>
          </cell>
          <cell r="K321" t="str">
            <v>OCM_Bamenda_1</v>
          </cell>
          <cell r="L321" t="str">
            <v>I-ENG</v>
          </cell>
          <cell r="M321" t="str">
            <v>IHS</v>
          </cell>
          <cell r="N321" t="str">
            <v>Hybrid Gen</v>
          </cell>
        </row>
        <row r="322">
          <cell r="A322" t="str">
            <v>OST_109</v>
          </cell>
          <cell r="B322" t="str">
            <v>Bfsam-Akwa</v>
          </cell>
          <cell r="C322" t="str">
            <v>OST</v>
          </cell>
          <cell r="D322" t="str">
            <v>Bafoussam</v>
          </cell>
          <cell r="E322">
            <v>10.420223</v>
          </cell>
          <cell r="F322">
            <v>5.4766570000000003</v>
          </cell>
          <cell r="G322">
            <v>1459</v>
          </cell>
          <cell r="H322" t="str">
            <v>Macro</v>
          </cell>
          <cell r="I322" t="str">
            <v>NOKIA</v>
          </cell>
          <cell r="J322" t="str">
            <v>Ngah Denis Fokanyuy</v>
          </cell>
          <cell r="K322" t="str">
            <v>OCM_Bafoussam_1</v>
          </cell>
          <cell r="L322" t="str">
            <v>I-ENG</v>
          </cell>
          <cell r="M322" t="str">
            <v>IHS</v>
          </cell>
          <cell r="N322" t="str">
            <v>Grid Only</v>
          </cell>
        </row>
        <row r="323">
          <cell r="A323" t="str">
            <v>OST_111</v>
          </cell>
          <cell r="B323" t="str">
            <v>Bfsam-Q-Admin</v>
          </cell>
          <cell r="C323" t="str">
            <v>OST</v>
          </cell>
          <cell r="D323" t="str">
            <v>Bafoussam</v>
          </cell>
          <cell r="E323">
            <v>10.407309</v>
          </cell>
          <cell r="F323">
            <v>5.4705969999999997</v>
          </cell>
          <cell r="G323">
            <v>0</v>
          </cell>
          <cell r="H323" t="str">
            <v>Macro</v>
          </cell>
          <cell r="I323" t="str">
            <v>NOKIA</v>
          </cell>
          <cell r="J323" t="str">
            <v>Ngah Denis Fokanyuy</v>
          </cell>
          <cell r="K323" t="str">
            <v>OCM_Bafoussam_1</v>
          </cell>
          <cell r="L323" t="str">
            <v>I-ENG</v>
          </cell>
          <cell r="M323" t="str">
            <v>IHS</v>
          </cell>
          <cell r="N323" t="str">
            <v>Grid-Gen</v>
          </cell>
        </row>
        <row r="324">
          <cell r="A324" t="str">
            <v>OST_107</v>
          </cell>
          <cell r="B324" t="str">
            <v>Bfsam-Nylon</v>
          </cell>
          <cell r="C324" t="str">
            <v>OST</v>
          </cell>
          <cell r="D324" t="str">
            <v>Bafoussam</v>
          </cell>
          <cell r="E324">
            <v>10.414049</v>
          </cell>
          <cell r="F324">
            <v>5.4855749999999999</v>
          </cell>
          <cell r="G324">
            <v>1398</v>
          </cell>
          <cell r="H324" t="str">
            <v>Macro</v>
          </cell>
          <cell r="I324" t="str">
            <v>NOKIA</v>
          </cell>
          <cell r="J324" t="str">
            <v>Ngah Denis Fokanyuy</v>
          </cell>
          <cell r="K324" t="str">
            <v>OCM_Bafoussam_1</v>
          </cell>
          <cell r="L324" t="str">
            <v>I-ENG</v>
          </cell>
          <cell r="M324" t="str">
            <v>IHS</v>
          </cell>
          <cell r="N324" t="str">
            <v>Grid-Gen</v>
          </cell>
        </row>
        <row r="325">
          <cell r="A325" t="str">
            <v>CTR_205</v>
          </cell>
          <cell r="B325" t="str">
            <v>Bondjock</v>
          </cell>
          <cell r="C325" t="str">
            <v>CTR</v>
          </cell>
          <cell r="D325" t="str">
            <v>Bondjock</v>
          </cell>
          <cell r="E325">
            <v>11.112833330000001</v>
          </cell>
          <cell r="F325">
            <v>3.625138889</v>
          </cell>
          <cell r="G325">
            <v>684</v>
          </cell>
          <cell r="H325" t="str">
            <v>Macro</v>
          </cell>
          <cell r="I325" t="str">
            <v>NOKIA</v>
          </cell>
          <cell r="J325" t="str">
            <v>Etienne Saha</v>
          </cell>
          <cell r="K325" t="str">
            <v>OCM_Boumnyebel</v>
          </cell>
          <cell r="L325" t="str">
            <v>AFRO</v>
          </cell>
          <cell r="M325" t="str">
            <v>IHS</v>
          </cell>
          <cell r="N325" t="str">
            <v>Grid-Gen</v>
          </cell>
        </row>
        <row r="326">
          <cell r="A326" t="str">
            <v>EXN_807</v>
          </cell>
          <cell r="B326" t="str">
            <v>Dabanga</v>
          </cell>
          <cell r="C326" t="str">
            <v>EXN</v>
          </cell>
          <cell r="D326" t="str">
            <v>Dabanga</v>
          </cell>
          <cell r="E326">
            <v>14.64683333</v>
          </cell>
          <cell r="F326">
            <v>11.91830556</v>
          </cell>
          <cell r="G326">
            <v>295</v>
          </cell>
          <cell r="H326" t="str">
            <v>Macro</v>
          </cell>
          <cell r="I326" t="str">
            <v>NOKIA</v>
          </cell>
          <cell r="J326" t="str">
            <v>Yanoussa Ahmadou</v>
          </cell>
          <cell r="K326" t="str">
            <v>OCM_Kousseri</v>
          </cell>
          <cell r="L326" t="str">
            <v>TIF NORD</v>
          </cell>
          <cell r="M326" t="str">
            <v>IHS</v>
          </cell>
          <cell r="N326" t="str">
            <v>Solar-Grid-Gen</v>
          </cell>
        </row>
        <row r="327">
          <cell r="A327" t="str">
            <v>EXN_021</v>
          </cell>
          <cell r="B327" t="str">
            <v>Goulfey</v>
          </cell>
          <cell r="C327" t="str">
            <v>EXN</v>
          </cell>
          <cell r="D327" t="str">
            <v>Goulfey</v>
          </cell>
          <cell r="E327">
            <v>14.902416669999999</v>
          </cell>
          <cell r="F327">
            <v>12.37763889</v>
          </cell>
          <cell r="G327">
            <v>290</v>
          </cell>
          <cell r="H327" t="str">
            <v>Macro</v>
          </cell>
          <cell r="I327" t="str">
            <v>NOKIA</v>
          </cell>
          <cell r="J327" t="str">
            <v>Yanoussa Ahmadou</v>
          </cell>
          <cell r="K327" t="str">
            <v>OCM_Kousseri</v>
          </cell>
          <cell r="L327" t="str">
            <v>TIF NORD</v>
          </cell>
          <cell r="M327" t="str">
            <v>IHS</v>
          </cell>
          <cell r="N327" t="str">
            <v>Solar-Gen-Lithium</v>
          </cell>
        </row>
        <row r="328">
          <cell r="A328" t="str">
            <v>EXN_020</v>
          </cell>
          <cell r="B328" t="str">
            <v>Makary</v>
          </cell>
          <cell r="C328" t="str">
            <v>EXN</v>
          </cell>
          <cell r="D328" t="str">
            <v>Makary</v>
          </cell>
          <cell r="E328">
            <v>14.45595567</v>
          </cell>
          <cell r="F328">
            <v>12.56894464</v>
          </cell>
          <cell r="G328">
            <v>289</v>
          </cell>
          <cell r="H328" t="str">
            <v>Macro</v>
          </cell>
          <cell r="I328" t="str">
            <v>NOKIA</v>
          </cell>
          <cell r="J328" t="str">
            <v>HIRGOYO MOULA CYPRIEN</v>
          </cell>
          <cell r="K328" t="str">
            <v>OCM_Makary</v>
          </cell>
          <cell r="L328" t="str">
            <v>TIF NORD</v>
          </cell>
          <cell r="M328" t="str">
            <v>IHS</v>
          </cell>
          <cell r="N328" t="str">
            <v>Solar-Gen</v>
          </cell>
        </row>
        <row r="329">
          <cell r="A329" t="str">
            <v>OST_051</v>
          </cell>
          <cell r="B329" t="str">
            <v>Bayangam</v>
          </cell>
          <cell r="C329" t="str">
            <v>OST</v>
          </cell>
          <cell r="D329" t="str">
            <v>Bayangam</v>
          </cell>
          <cell r="E329">
            <v>10.442111000000001</v>
          </cell>
          <cell r="F329">
            <v>5.3122780000000001</v>
          </cell>
          <cell r="G329">
            <v>1598</v>
          </cell>
          <cell r="H329" t="str">
            <v>Macro</v>
          </cell>
          <cell r="I329" t="str">
            <v>NOKIA</v>
          </cell>
          <cell r="J329" t="str">
            <v>Ngah Denis Fokanyuy</v>
          </cell>
          <cell r="K329" t="str">
            <v>OCM_Bafoussam_1</v>
          </cell>
          <cell r="L329" t="str">
            <v>I-ENG</v>
          </cell>
          <cell r="M329" t="str">
            <v>IHS</v>
          </cell>
          <cell r="N329" t="str">
            <v>Grid-Gen</v>
          </cell>
        </row>
        <row r="330">
          <cell r="A330" t="str">
            <v>EXN_035</v>
          </cell>
          <cell r="B330" t="str">
            <v>Maltam</v>
          </cell>
          <cell r="C330" t="str">
            <v>EXN</v>
          </cell>
          <cell r="D330" t="str">
            <v>Maltam</v>
          </cell>
          <cell r="E330">
            <v>14.821418400000001</v>
          </cell>
          <cell r="F330">
            <v>12.1758337</v>
          </cell>
          <cell r="G330">
            <v>295</v>
          </cell>
          <cell r="H330" t="str">
            <v>Macro</v>
          </cell>
          <cell r="I330" t="str">
            <v>NOKIA</v>
          </cell>
          <cell r="J330" t="str">
            <v>Yanoussa Ahmadou</v>
          </cell>
          <cell r="K330" t="str">
            <v>OCM_Kousseri</v>
          </cell>
          <cell r="L330" t="str">
            <v>TIF NORD</v>
          </cell>
          <cell r="M330" t="str">
            <v>IHS</v>
          </cell>
          <cell r="N330" t="str">
            <v>Solar-Gen-Lithium</v>
          </cell>
        </row>
        <row r="331">
          <cell r="A331" t="str">
            <v>EXN_032</v>
          </cell>
          <cell r="B331" t="str">
            <v>Mora-II</v>
          </cell>
          <cell r="C331" t="str">
            <v>EXN</v>
          </cell>
          <cell r="D331" t="str">
            <v>Mora</v>
          </cell>
          <cell r="E331">
            <v>14.168730160000001</v>
          </cell>
          <cell r="F331">
            <v>11.031616189999999</v>
          </cell>
          <cell r="G331">
            <v>421</v>
          </cell>
          <cell r="H331" t="str">
            <v>Macro</v>
          </cell>
          <cell r="I331" t="str">
            <v>NOKIA</v>
          </cell>
          <cell r="J331" t="str">
            <v>Yaouba Yaya</v>
          </cell>
          <cell r="K331" t="str">
            <v>OCM_Maroua_3</v>
          </cell>
          <cell r="L331" t="str">
            <v>TIF NORD</v>
          </cell>
          <cell r="M331" t="str">
            <v>IHS</v>
          </cell>
          <cell r="N331" t="str">
            <v>Grid-Gen</v>
          </cell>
        </row>
        <row r="332">
          <cell r="A332" t="str">
            <v>EXN_017</v>
          </cell>
          <cell r="B332" t="str">
            <v>Tchatibali</v>
          </cell>
          <cell r="C332" t="str">
            <v>EXN</v>
          </cell>
          <cell r="D332" t="str">
            <v>Tchatibali</v>
          </cell>
          <cell r="E332">
            <v>14.913254</v>
          </cell>
          <cell r="F332">
            <v>10.055899</v>
          </cell>
          <cell r="G332">
            <v>350</v>
          </cell>
          <cell r="H332" t="str">
            <v>Macro</v>
          </cell>
          <cell r="I332" t="str">
            <v>NOKIA</v>
          </cell>
          <cell r="J332" t="str">
            <v>Herman Tchawe</v>
          </cell>
          <cell r="K332" t="str">
            <v>OCM_Kaele</v>
          </cell>
          <cell r="L332" t="str">
            <v>TIF NORD</v>
          </cell>
          <cell r="M332" t="str">
            <v>IHS</v>
          </cell>
          <cell r="N332" t="str">
            <v>Grid-Gen</v>
          </cell>
        </row>
        <row r="333">
          <cell r="A333" t="str">
            <v>EXN_034</v>
          </cell>
          <cell r="B333" t="str">
            <v>Zigague</v>
          </cell>
          <cell r="C333" t="str">
            <v>EXN</v>
          </cell>
          <cell r="D333" t="str">
            <v>Zigague</v>
          </cell>
          <cell r="E333">
            <v>14.645856</v>
          </cell>
          <cell r="F333">
            <v>11.680807</v>
          </cell>
          <cell r="G333">
            <v>298</v>
          </cell>
          <cell r="H333" t="str">
            <v>Macro</v>
          </cell>
          <cell r="I333" t="str">
            <v>NOKIA</v>
          </cell>
          <cell r="J333" t="str">
            <v>Yanoussa Ahmadou</v>
          </cell>
          <cell r="K333" t="str">
            <v>OCM_Kousseri</v>
          </cell>
          <cell r="L333" t="str">
            <v>TIF NORD</v>
          </cell>
          <cell r="M333" t="str">
            <v>IHS</v>
          </cell>
          <cell r="N333" t="str">
            <v>Solar-Grid-Gen</v>
          </cell>
        </row>
        <row r="334">
          <cell r="A334" t="str">
            <v>CTR_258</v>
          </cell>
          <cell r="B334" t="str">
            <v>CTR_258_Z_Koweit-City</v>
          </cell>
          <cell r="C334" t="str">
            <v>CTR</v>
          </cell>
          <cell r="D334" t="str">
            <v>Yaounde</v>
          </cell>
          <cell r="E334">
            <v>11.5284</v>
          </cell>
          <cell r="F334">
            <v>3.8014000000000001</v>
          </cell>
          <cell r="G334">
            <v>742</v>
          </cell>
          <cell r="H334" t="str">
            <v>Macro</v>
          </cell>
          <cell r="I334" t="str">
            <v>ZTE</v>
          </cell>
          <cell r="J334" t="str">
            <v>Hadjet Lionel</v>
          </cell>
          <cell r="K334" t="str">
            <v>OCM_Yaounde_2</v>
          </cell>
          <cell r="L334" t="str">
            <v>AFRO</v>
          </cell>
          <cell r="M334" t="str">
            <v>CAMUSAT</v>
          </cell>
          <cell r="N334" t="str">
            <v>Good Grid + GE</v>
          </cell>
        </row>
        <row r="335">
          <cell r="A335" t="str">
            <v>CTR_259</v>
          </cell>
          <cell r="B335" t="str">
            <v>CTR_259_Z_Ekoumdoum</v>
          </cell>
          <cell r="C335" t="str">
            <v>CTR</v>
          </cell>
          <cell r="D335" t="str">
            <v>Yaounde</v>
          </cell>
          <cell r="E335">
            <v>11.53844936</v>
          </cell>
          <cell r="F335">
            <v>3.8213356859999998</v>
          </cell>
          <cell r="G335">
            <v>742</v>
          </cell>
          <cell r="H335" t="str">
            <v>Macro</v>
          </cell>
          <cell r="I335" t="str">
            <v>ZTE</v>
          </cell>
          <cell r="J335" t="str">
            <v>Hadjet Lionel</v>
          </cell>
          <cell r="K335" t="str">
            <v>OCM_Yaounde_2</v>
          </cell>
          <cell r="L335" t="str">
            <v>AFRO</v>
          </cell>
          <cell r="M335" t="str">
            <v>IHS</v>
          </cell>
          <cell r="N335" t="str">
            <v>Grid-Gen</v>
          </cell>
        </row>
        <row r="336">
          <cell r="A336" t="str">
            <v>SUD_002</v>
          </cell>
          <cell r="B336" t="str">
            <v>SUD_002_Z_Kribi-Orange</v>
          </cell>
          <cell r="C336" t="str">
            <v>SUD</v>
          </cell>
          <cell r="D336" t="str">
            <v>Kribi</v>
          </cell>
          <cell r="E336">
            <v>9.9261111110000009</v>
          </cell>
          <cell r="F336">
            <v>2.971333333</v>
          </cell>
          <cell r="G336">
            <v>29</v>
          </cell>
          <cell r="H336" t="str">
            <v>Macro</v>
          </cell>
          <cell r="I336" t="str">
            <v>ZTE</v>
          </cell>
          <cell r="J336" t="str">
            <v>Clautaire Pouguoé</v>
          </cell>
          <cell r="K336" t="str">
            <v>OCM_Kribi</v>
          </cell>
          <cell r="L336" t="str">
            <v>H-TELI</v>
          </cell>
          <cell r="M336"/>
          <cell r="N336"/>
        </row>
        <row r="337">
          <cell r="A337" t="str">
            <v>SUO_002</v>
          </cell>
          <cell r="B337" t="str">
            <v>Limbe-Kie</v>
          </cell>
          <cell r="C337" t="str">
            <v>SUO</v>
          </cell>
          <cell r="D337" t="str">
            <v>Limbe</v>
          </cell>
          <cell r="E337">
            <v>9.1787290000000006</v>
          </cell>
          <cell r="F337">
            <v>4.0162611110000004</v>
          </cell>
          <cell r="G337">
            <v>119</v>
          </cell>
          <cell r="H337" t="str">
            <v>Macro</v>
          </cell>
          <cell r="I337" t="str">
            <v>NOKIA</v>
          </cell>
          <cell r="J337" t="str">
            <v>Emile TAMFU</v>
          </cell>
          <cell r="K337" t="str">
            <v>OCM_Limbe</v>
          </cell>
          <cell r="L337" t="str">
            <v>H-TELI</v>
          </cell>
          <cell r="M337" t="str">
            <v>IHS</v>
          </cell>
          <cell r="N337" t="str">
            <v>Grid-Gen</v>
          </cell>
        </row>
        <row r="338">
          <cell r="A338" t="str">
            <v>SUO_003</v>
          </cell>
          <cell r="B338" t="str">
            <v>Limbe-UQ</v>
          </cell>
          <cell r="C338" t="str">
            <v>SUO</v>
          </cell>
          <cell r="D338" t="str">
            <v>Limbe</v>
          </cell>
          <cell r="E338">
            <v>9.2035269999999993</v>
          </cell>
          <cell r="F338">
            <v>4.0206</v>
          </cell>
          <cell r="G338">
            <v>100</v>
          </cell>
          <cell r="H338" t="str">
            <v>Macro</v>
          </cell>
          <cell r="I338" t="str">
            <v>NOKIA</v>
          </cell>
          <cell r="J338" t="str">
            <v>Emile TAMFU</v>
          </cell>
          <cell r="K338" t="str">
            <v>OCM_Limbe</v>
          </cell>
          <cell r="L338" t="str">
            <v>H-TELI</v>
          </cell>
          <cell r="M338" t="str">
            <v>IHS</v>
          </cell>
          <cell r="N338" t="str">
            <v>Grid-Gen</v>
          </cell>
        </row>
        <row r="339">
          <cell r="A339" t="str">
            <v>SUD_010</v>
          </cell>
          <cell r="B339" t="str">
            <v>Kribi-Crtv</v>
          </cell>
          <cell r="C339" t="str">
            <v>SUD</v>
          </cell>
          <cell r="D339" t="str">
            <v>Kribi</v>
          </cell>
          <cell r="E339">
            <v>9.9104166669999998</v>
          </cell>
          <cell r="F339">
            <v>2.9276944440000001</v>
          </cell>
          <cell r="G339">
            <v>29</v>
          </cell>
          <cell r="H339" t="str">
            <v>Macro</v>
          </cell>
          <cell r="I339" t="str">
            <v>NOKIA</v>
          </cell>
          <cell r="J339" t="str">
            <v>Clautaire Pouguoé</v>
          </cell>
          <cell r="K339" t="str">
            <v>OCM_Kribi</v>
          </cell>
          <cell r="L339" t="str">
            <v>H-TELI</v>
          </cell>
          <cell r="M339" t="str">
            <v>CAMUSAT</v>
          </cell>
          <cell r="N339" t="str">
            <v>Bad Grid + GE</v>
          </cell>
        </row>
        <row r="340">
          <cell r="A340" t="str">
            <v>CTR_223</v>
          </cell>
          <cell r="B340" t="str">
            <v>Botatango-MTN</v>
          </cell>
          <cell r="C340" t="str">
            <v>CTR</v>
          </cell>
          <cell r="D340" t="str">
            <v>Botatango</v>
          </cell>
          <cell r="E340">
            <v>11.248844999999999</v>
          </cell>
          <cell r="F340">
            <v>4.4061909999999997</v>
          </cell>
          <cell r="G340">
            <v>430</v>
          </cell>
          <cell r="H340" t="str">
            <v>Macro</v>
          </cell>
          <cell r="I340" t="str">
            <v>NOKIA</v>
          </cell>
          <cell r="J340" t="str">
            <v xml:space="preserve">APIANG Grégoire Flores </v>
          </cell>
          <cell r="K340" t="str">
            <v>OCM_Bafia</v>
          </cell>
          <cell r="L340" t="str">
            <v>I-ENG</v>
          </cell>
          <cell r="M340" t="str">
            <v>IHS</v>
          </cell>
          <cell r="N340" t="str">
            <v>Solar-Gen</v>
          </cell>
        </row>
        <row r="341">
          <cell r="A341" t="str">
            <v>ADM_046</v>
          </cell>
          <cell r="B341" t="str">
            <v>Ngd-Bamyangal-New</v>
          </cell>
          <cell r="C341" t="str">
            <v>ADM</v>
          </cell>
          <cell r="D341" t="str">
            <v>Ngaoundere</v>
          </cell>
          <cell r="E341">
            <v>13.569100000000001</v>
          </cell>
          <cell r="F341">
            <v>7.2975000000000003</v>
          </cell>
          <cell r="G341">
            <v>1179</v>
          </cell>
          <cell r="H341" t="str">
            <v>Macro</v>
          </cell>
          <cell r="I341" t="str">
            <v>NOKIA</v>
          </cell>
          <cell r="J341" t="str">
            <v>Herve Pouomo</v>
          </cell>
          <cell r="K341" t="str">
            <v>OCM_Ngaoundere_1</v>
          </cell>
          <cell r="L341" t="str">
            <v>TIF NORD</v>
          </cell>
          <cell r="M341"/>
          <cell r="N341"/>
        </row>
        <row r="342">
          <cell r="A342" t="str">
            <v>EXN_001</v>
          </cell>
          <cell r="B342" t="str">
            <v>Sodecoton</v>
          </cell>
          <cell r="C342" t="str">
            <v>EXN</v>
          </cell>
          <cell r="D342" t="str">
            <v>Maroua</v>
          </cell>
          <cell r="E342">
            <v>14.313072399999999</v>
          </cell>
          <cell r="F342">
            <v>10.585580390000001</v>
          </cell>
          <cell r="G342">
            <v>398</v>
          </cell>
          <cell r="H342" t="str">
            <v>Macro</v>
          </cell>
          <cell r="I342" t="str">
            <v>NOKIA</v>
          </cell>
          <cell r="J342" t="str">
            <v xml:space="preserve">ASSAATSA Eric Blaise </v>
          </cell>
          <cell r="K342" t="str">
            <v>OCM_Maroua_1</v>
          </cell>
          <cell r="L342" t="str">
            <v>TIF NORD</v>
          </cell>
          <cell r="M342" t="str">
            <v>IHS</v>
          </cell>
          <cell r="N342" t="str">
            <v>Grid-Gen</v>
          </cell>
        </row>
        <row r="343">
          <cell r="A343" t="str">
            <v>OST_110</v>
          </cell>
          <cell r="B343" t="str">
            <v>Bfsam-Stade</v>
          </cell>
          <cell r="C343" t="str">
            <v>OST</v>
          </cell>
          <cell r="D343" t="str">
            <v>Bafoussam</v>
          </cell>
          <cell r="E343">
            <v>10.425858</v>
          </cell>
          <cell r="F343">
            <v>5.4729729999999996</v>
          </cell>
          <cell r="G343">
            <v>1442</v>
          </cell>
          <cell r="H343" t="str">
            <v>Macro</v>
          </cell>
          <cell r="I343" t="str">
            <v>NOKIA</v>
          </cell>
          <cell r="J343" t="str">
            <v>Ngah Denis Fokanyuy</v>
          </cell>
          <cell r="K343" t="str">
            <v>OCM_Bafoussam_1</v>
          </cell>
          <cell r="L343" t="str">
            <v>I-ENG</v>
          </cell>
          <cell r="M343" t="str">
            <v>IHS</v>
          </cell>
          <cell r="N343" t="str">
            <v>Grid Only</v>
          </cell>
        </row>
        <row r="344">
          <cell r="A344" t="str">
            <v>SUD_217</v>
          </cell>
          <cell r="B344" t="str">
            <v>SUD_217_Z_Ebolowa-Elat</v>
          </cell>
          <cell r="C344" t="str">
            <v>SUD</v>
          </cell>
          <cell r="D344" t="str">
            <v>Ebolowa</v>
          </cell>
          <cell r="E344">
            <v>11.16897</v>
          </cell>
          <cell r="F344">
            <v>2.9111099999999999</v>
          </cell>
          <cell r="G344">
            <v>603</v>
          </cell>
          <cell r="H344" t="str">
            <v>Macro</v>
          </cell>
          <cell r="I344" t="str">
            <v>ZTE</v>
          </cell>
          <cell r="J344" t="str">
            <v>Kenmegne Fabrice</v>
          </cell>
          <cell r="K344" t="str">
            <v>OCM_Ebolowa</v>
          </cell>
          <cell r="L344" t="str">
            <v>AFRO</v>
          </cell>
          <cell r="M344" t="str">
            <v>IHS</v>
          </cell>
          <cell r="N344" t="str">
            <v>Grid-Gen</v>
          </cell>
        </row>
        <row r="345">
          <cell r="A345" t="str">
            <v>SUO_038</v>
          </cell>
          <cell r="B345" t="str">
            <v>Muea</v>
          </cell>
          <cell r="C345" t="str">
            <v>SUO</v>
          </cell>
          <cell r="D345" t="str">
            <v>Buea</v>
          </cell>
          <cell r="E345">
            <v>9.3054444440000008</v>
          </cell>
          <cell r="F345">
            <v>4.179027778</v>
          </cell>
          <cell r="G345">
            <v>545</v>
          </cell>
          <cell r="H345" t="str">
            <v>Macro</v>
          </cell>
          <cell r="I345" t="str">
            <v>NOKIA</v>
          </cell>
          <cell r="J345" t="str">
            <v>Emile TAMFU</v>
          </cell>
          <cell r="K345" t="str">
            <v>OCM_Limbe</v>
          </cell>
          <cell r="L345" t="str">
            <v>H-TELI</v>
          </cell>
          <cell r="M345" t="str">
            <v>IHS</v>
          </cell>
          <cell r="N345" t="str">
            <v>Grid-Gen</v>
          </cell>
        </row>
        <row r="346">
          <cell r="A346" t="str">
            <v>SUD_223</v>
          </cell>
          <cell r="B346" t="str">
            <v>SUD_223_Z_Ebolowa-Mekalat</v>
          </cell>
          <cell r="C346" t="str">
            <v>SUD</v>
          </cell>
          <cell r="D346" t="str">
            <v>Ebolowa</v>
          </cell>
          <cell r="E346">
            <v>11.165906</v>
          </cell>
          <cell r="F346">
            <v>2.9344589999999999</v>
          </cell>
          <cell r="G346">
            <v>610</v>
          </cell>
          <cell r="H346" t="str">
            <v>Macro</v>
          </cell>
          <cell r="I346" t="str">
            <v>ZTE</v>
          </cell>
          <cell r="J346" t="str">
            <v>Kenmegne Fabrice</v>
          </cell>
          <cell r="K346" t="str">
            <v>OCM_Ebolowa</v>
          </cell>
          <cell r="L346" t="str">
            <v>AFRO</v>
          </cell>
          <cell r="M346" t="str">
            <v>IHS</v>
          </cell>
          <cell r="N346" t="str">
            <v>Grid-Gen</v>
          </cell>
        </row>
        <row r="347">
          <cell r="A347" t="str">
            <v>CTR_330</v>
          </cell>
          <cell r="B347" t="str">
            <v>Odza-PK10</v>
          </cell>
          <cell r="C347" t="str">
            <v>CTR</v>
          </cell>
          <cell r="D347" t="str">
            <v>Yaounde</v>
          </cell>
          <cell r="E347">
            <v>11.524349000000001</v>
          </cell>
          <cell r="F347">
            <v>3.7898139999999998</v>
          </cell>
          <cell r="G347">
            <v>700</v>
          </cell>
          <cell r="H347" t="str">
            <v>Macro</v>
          </cell>
          <cell r="I347" t="str">
            <v>ZTE</v>
          </cell>
          <cell r="J347" t="str">
            <v>Hadjet Lionel</v>
          </cell>
          <cell r="K347" t="str">
            <v>OCM_Yaounde_2</v>
          </cell>
          <cell r="L347" t="str">
            <v>AFRO</v>
          </cell>
          <cell r="M347" t="str">
            <v>IHS</v>
          </cell>
          <cell r="N347" t="str">
            <v>Grid-Gen</v>
          </cell>
        </row>
        <row r="348">
          <cell r="A348" t="str">
            <v>LIT_774</v>
          </cell>
          <cell r="B348" t="str">
            <v>LIT_774_Z_Lendi-Chefferie</v>
          </cell>
          <cell r="C348" t="str">
            <v>LIT</v>
          </cell>
          <cell r="D348" t="str">
            <v>Douala</v>
          </cell>
          <cell r="E348">
            <v>9.77346</v>
          </cell>
          <cell r="F348">
            <v>4.1211799999999998</v>
          </cell>
          <cell r="G348">
            <v>70</v>
          </cell>
          <cell r="H348" t="str">
            <v>Macro</v>
          </cell>
          <cell r="I348" t="str">
            <v>ZTE</v>
          </cell>
          <cell r="J348" t="str">
            <v>ETABA Fidèle</v>
          </cell>
          <cell r="K348" t="str">
            <v>OCM_Douala_1</v>
          </cell>
          <cell r="L348" t="str">
            <v>H-TELI</v>
          </cell>
          <cell r="M348" t="str">
            <v>CAMUSAT</v>
          </cell>
          <cell r="N348" t="str">
            <v>DG+Grid</v>
          </cell>
        </row>
        <row r="349">
          <cell r="A349" t="str">
            <v>LIT_021</v>
          </cell>
          <cell r="B349" t="str">
            <v>LIT_021_Z_Nkong</v>
          </cell>
          <cell r="C349" t="str">
            <v>LIT</v>
          </cell>
          <cell r="D349" t="str">
            <v>Nkongsamba</v>
          </cell>
          <cell r="E349">
            <v>9.9194444439999998</v>
          </cell>
          <cell r="F349">
            <v>4.9703999999999997</v>
          </cell>
          <cell r="G349">
            <v>1039</v>
          </cell>
          <cell r="H349" t="str">
            <v>Macro</v>
          </cell>
          <cell r="I349" t="str">
            <v>ZTE</v>
          </cell>
          <cell r="J349" t="str">
            <v>Ewane Eric Pitié</v>
          </cell>
          <cell r="K349" t="str">
            <v>OCM_Moungo</v>
          </cell>
          <cell r="L349" t="str">
            <v>H-TELI</v>
          </cell>
          <cell r="M349" t="str">
            <v>IHS</v>
          </cell>
          <cell r="N349" t="str">
            <v>Grid-Gen</v>
          </cell>
        </row>
        <row r="350">
          <cell r="A350" t="str">
            <v>SUD_214</v>
          </cell>
          <cell r="B350" t="str">
            <v>Mbongouen-MTN</v>
          </cell>
          <cell r="C350" t="str">
            <v>SUD</v>
          </cell>
          <cell r="D350" t="str">
            <v>Mbongouen</v>
          </cell>
          <cell r="E350">
            <v>10.118833329999999</v>
          </cell>
          <cell r="F350">
            <v>3.5059166670000002</v>
          </cell>
          <cell r="G350">
            <v>53</v>
          </cell>
          <cell r="H350" t="str">
            <v>Macro</v>
          </cell>
          <cell r="I350" t="str">
            <v>NOKIA</v>
          </cell>
          <cell r="J350" t="str">
            <v>Clautaire Pouguoé</v>
          </cell>
          <cell r="K350" t="str">
            <v>OCM_Kribi</v>
          </cell>
          <cell r="L350" t="str">
            <v>H-TELI</v>
          </cell>
          <cell r="M350" t="str">
            <v>IHS</v>
          </cell>
          <cell r="N350" t="str">
            <v>Grid-Gen</v>
          </cell>
        </row>
        <row r="351">
          <cell r="A351" t="str">
            <v>CTR_349</v>
          </cell>
          <cell r="B351" t="str">
            <v>Ayoumgong-MTN</v>
          </cell>
          <cell r="C351" t="str">
            <v>CTR</v>
          </cell>
          <cell r="D351" t="str">
            <v>Ayoumgong</v>
          </cell>
          <cell r="E351">
            <v>11.68046245</v>
          </cell>
          <cell r="F351">
            <v>3.8666707790000001</v>
          </cell>
          <cell r="G351">
            <v>742</v>
          </cell>
          <cell r="H351" t="str">
            <v>Macro</v>
          </cell>
          <cell r="I351" t="str">
            <v>NOKIA</v>
          </cell>
          <cell r="J351" t="str">
            <v>Hadjet Lionel</v>
          </cell>
          <cell r="K351" t="str">
            <v>OCM_Yaounde_2</v>
          </cell>
          <cell r="L351" t="str">
            <v>AFRO</v>
          </cell>
          <cell r="M351" t="str">
            <v>IHS</v>
          </cell>
          <cell r="N351" t="str">
            <v>Grid-Gen</v>
          </cell>
        </row>
        <row r="352">
          <cell r="A352" t="str">
            <v>LIT_775</v>
          </cell>
          <cell r="B352" t="str">
            <v>LIT_775_Z_Makepe-Crf-Conquete</v>
          </cell>
          <cell r="C352" t="str">
            <v>LIT</v>
          </cell>
          <cell r="D352" t="str">
            <v>Douala</v>
          </cell>
          <cell r="E352">
            <v>9.756729</v>
          </cell>
          <cell r="F352">
            <v>4.0693260000000002</v>
          </cell>
          <cell r="G352">
            <v>41</v>
          </cell>
          <cell r="H352" t="str">
            <v>Macro</v>
          </cell>
          <cell r="I352" t="str">
            <v>ZTE</v>
          </cell>
          <cell r="J352" t="str">
            <v>ETABA Fidèle</v>
          </cell>
          <cell r="K352" t="str">
            <v>OCM_Douala_1</v>
          </cell>
          <cell r="L352" t="str">
            <v>H-TELI</v>
          </cell>
          <cell r="M352"/>
          <cell r="N352"/>
        </row>
        <row r="353">
          <cell r="A353" t="str">
            <v>EST_120</v>
          </cell>
          <cell r="B353" t="str">
            <v>EST_120_Z_Bertoua-Force-Tyre</v>
          </cell>
          <cell r="C353" t="str">
            <v>EST</v>
          </cell>
          <cell r="D353" t="str">
            <v>Bertoua</v>
          </cell>
          <cell r="E353">
            <v>13.65817229</v>
          </cell>
          <cell r="F353">
            <v>4.5726246179999999</v>
          </cell>
          <cell r="G353">
            <v>671</v>
          </cell>
          <cell r="H353" t="str">
            <v>Macro</v>
          </cell>
          <cell r="I353" t="str">
            <v>ZTE</v>
          </cell>
          <cell r="J353" t="str">
            <v>Emmanuel Boma</v>
          </cell>
          <cell r="K353" t="str">
            <v>OCM_Bertoua_1</v>
          </cell>
          <cell r="L353" t="str">
            <v>AFRO</v>
          </cell>
          <cell r="M353" t="str">
            <v>CAMUSAT</v>
          </cell>
          <cell r="N353" t="str">
            <v>Good Grid + GE</v>
          </cell>
        </row>
        <row r="354">
          <cell r="A354" t="str">
            <v>CTR_285</v>
          </cell>
          <cell r="B354" t="str">
            <v>CTR_285_Z_Ekie-Elegance</v>
          </cell>
          <cell r="C354" t="str">
            <v>CTR</v>
          </cell>
          <cell r="D354" t="str">
            <v>Yaounde</v>
          </cell>
          <cell r="E354">
            <v>11.530386</v>
          </cell>
          <cell r="F354">
            <v>3.8327450000000001</v>
          </cell>
          <cell r="G354">
            <v>742</v>
          </cell>
          <cell r="H354" t="str">
            <v>Macro</v>
          </cell>
          <cell r="I354" t="str">
            <v>ZTE</v>
          </cell>
          <cell r="J354" t="str">
            <v>Hadjet Lionel</v>
          </cell>
          <cell r="K354" t="str">
            <v>OCM_Yaounde_2</v>
          </cell>
          <cell r="L354" t="str">
            <v>AFRO</v>
          </cell>
          <cell r="M354" t="str">
            <v>IHS</v>
          </cell>
          <cell r="N354" t="str">
            <v>Grid Only</v>
          </cell>
        </row>
        <row r="355">
          <cell r="A355" t="str">
            <v>OST_118</v>
          </cell>
          <cell r="B355" t="str">
            <v>Bfsam-Tyo</v>
          </cell>
          <cell r="C355" t="str">
            <v>OST</v>
          </cell>
          <cell r="D355" t="str">
            <v>Bafoussam</v>
          </cell>
          <cell r="E355">
            <v>10.409393</v>
          </cell>
          <cell r="F355">
            <v>5.4923149999999996</v>
          </cell>
          <cell r="G355">
            <v>1383</v>
          </cell>
          <cell r="H355" t="str">
            <v>Macro</v>
          </cell>
          <cell r="I355" t="str">
            <v>NOKIA</v>
          </cell>
          <cell r="J355" t="str">
            <v>Ngah Denis Fokanyuy</v>
          </cell>
          <cell r="K355" t="str">
            <v>OCM_Bafoussam_1</v>
          </cell>
          <cell r="L355" t="str">
            <v>I-ENG</v>
          </cell>
          <cell r="M355" t="str">
            <v>IHS</v>
          </cell>
          <cell r="N355" t="str">
            <v>Grid-Gen</v>
          </cell>
        </row>
        <row r="356">
          <cell r="A356" t="str">
            <v>OST_119</v>
          </cell>
          <cell r="B356" t="str">
            <v>Bfsam-Ndiandam</v>
          </cell>
          <cell r="C356" t="str">
            <v>OST</v>
          </cell>
          <cell r="D356" t="str">
            <v>Bafoussam</v>
          </cell>
          <cell r="E356">
            <v>10.4269</v>
          </cell>
          <cell r="F356">
            <v>5.463203</v>
          </cell>
          <cell r="G356">
            <v>1484</v>
          </cell>
          <cell r="H356" t="str">
            <v>Macro</v>
          </cell>
          <cell r="I356" t="str">
            <v>NOKIA</v>
          </cell>
          <cell r="J356" t="str">
            <v>Ngah Denis Fokanyuy</v>
          </cell>
          <cell r="K356" t="str">
            <v>OCM_Bafoussam_1</v>
          </cell>
          <cell r="L356" t="str">
            <v>I-ENG</v>
          </cell>
          <cell r="M356" t="str">
            <v>IHS</v>
          </cell>
          <cell r="N356" t="str">
            <v>Grid Only</v>
          </cell>
        </row>
        <row r="357">
          <cell r="A357" t="str">
            <v>SUD_215</v>
          </cell>
          <cell r="B357" t="str">
            <v>Fifinda-MTN</v>
          </cell>
          <cell r="C357" t="str">
            <v>SUD</v>
          </cell>
          <cell r="D357" t="str">
            <v>Fifinda</v>
          </cell>
          <cell r="E357">
            <v>10.0258</v>
          </cell>
          <cell r="F357">
            <v>3.20106</v>
          </cell>
          <cell r="G357">
            <v>42</v>
          </cell>
          <cell r="H357" t="str">
            <v>Macro</v>
          </cell>
          <cell r="I357" t="str">
            <v>NOKIA</v>
          </cell>
          <cell r="J357" t="str">
            <v>Clautaire Pouguoé</v>
          </cell>
          <cell r="K357" t="str">
            <v>OCM_Kribi</v>
          </cell>
          <cell r="L357" t="str">
            <v>H-TELI</v>
          </cell>
          <cell r="M357" t="str">
            <v>IHS</v>
          </cell>
          <cell r="N357" t="str">
            <v>Grid-Gen</v>
          </cell>
        </row>
        <row r="358">
          <cell r="A358" t="str">
            <v>OST_120</v>
          </cell>
          <cell r="B358" t="str">
            <v>Bfsam-Dienso</v>
          </cell>
          <cell r="C358" t="str">
            <v>OST</v>
          </cell>
          <cell r="D358" t="str">
            <v>Bafoussam</v>
          </cell>
          <cell r="E358">
            <v>10.42482</v>
          </cell>
          <cell r="F358">
            <v>5.4488620000000001</v>
          </cell>
          <cell r="G358">
            <v>1448</v>
          </cell>
          <cell r="H358" t="str">
            <v>Macro</v>
          </cell>
          <cell r="I358" t="str">
            <v>NOKIA</v>
          </cell>
          <cell r="J358" t="str">
            <v>Ngah Denis Fokanyuy</v>
          </cell>
          <cell r="K358" t="str">
            <v>OCM_Bafoussam_1</v>
          </cell>
          <cell r="L358" t="str">
            <v>I-ENG</v>
          </cell>
          <cell r="M358" t="str">
            <v>IHS</v>
          </cell>
          <cell r="N358" t="str">
            <v>Grid Only</v>
          </cell>
        </row>
        <row r="359">
          <cell r="A359" t="str">
            <v>CTR_220</v>
          </cell>
          <cell r="B359" t="str">
            <v>Nkoteng-II</v>
          </cell>
          <cell r="C359" t="str">
            <v>CTR</v>
          </cell>
          <cell r="D359" t="str">
            <v>Nkoteng</v>
          </cell>
          <cell r="E359">
            <v>12.094389</v>
          </cell>
          <cell r="F359">
            <v>4.4659719999999998</v>
          </cell>
          <cell r="G359">
            <v>668</v>
          </cell>
          <cell r="H359" t="str">
            <v>Macro</v>
          </cell>
          <cell r="I359" t="str">
            <v>NOKIA</v>
          </cell>
          <cell r="J359" t="str">
            <v>Raoul TSAGUE</v>
          </cell>
          <cell r="K359" t="str">
            <v>OCM_Nanga-Eboko</v>
          </cell>
          <cell r="L359" t="str">
            <v>AFRO</v>
          </cell>
          <cell r="M359" t="str">
            <v>IHS</v>
          </cell>
          <cell r="N359" t="str">
            <v>Grid-Gen</v>
          </cell>
        </row>
        <row r="360">
          <cell r="A360" t="str">
            <v>SUD_224</v>
          </cell>
          <cell r="B360" t="str">
            <v>SUD_224_Z_Sangmelima-II</v>
          </cell>
          <cell r="C360" t="str">
            <v>SUD</v>
          </cell>
          <cell r="D360" t="str">
            <v>Sangmelima</v>
          </cell>
          <cell r="E360">
            <v>11.97279</v>
          </cell>
          <cell r="F360">
            <v>2.95424</v>
          </cell>
          <cell r="G360">
            <v>664</v>
          </cell>
          <cell r="H360" t="str">
            <v>Macro</v>
          </cell>
          <cell r="I360" t="str">
            <v>ZTE</v>
          </cell>
          <cell r="J360" t="str">
            <v>Kenfack Peguy</v>
          </cell>
          <cell r="K360" t="str">
            <v>OCM_Sangmelima</v>
          </cell>
          <cell r="L360" t="str">
            <v>AFRO</v>
          </cell>
          <cell r="M360" t="str">
            <v>IHS</v>
          </cell>
          <cell r="N360" t="str">
            <v>Grid-Gen</v>
          </cell>
        </row>
        <row r="361">
          <cell r="A361" t="str">
            <v>CTR_276</v>
          </cell>
          <cell r="B361" t="str">
            <v>CTR_276_Z_Tradex-Nkomo</v>
          </cell>
          <cell r="C361" t="str">
            <v>CTR</v>
          </cell>
          <cell r="D361" t="str">
            <v>Yaounde</v>
          </cell>
          <cell r="E361">
            <v>11.54666975</v>
          </cell>
          <cell r="F361">
            <v>3.8352000190000002</v>
          </cell>
          <cell r="G361">
            <v>742</v>
          </cell>
          <cell r="H361" t="str">
            <v>Macro</v>
          </cell>
          <cell r="I361" t="str">
            <v>ZTE</v>
          </cell>
          <cell r="J361" t="str">
            <v>Hadjet Lionel</v>
          </cell>
          <cell r="K361" t="str">
            <v>OCM_Yaounde_2</v>
          </cell>
          <cell r="L361" t="str">
            <v>AFRO</v>
          </cell>
          <cell r="M361" t="str">
            <v>IHS</v>
          </cell>
          <cell r="N361" t="str">
            <v>Grid-Gen</v>
          </cell>
        </row>
        <row r="362">
          <cell r="A362" t="str">
            <v>CTR_833</v>
          </cell>
          <cell r="B362" t="str">
            <v>CTR_833_Z_Tropicana-New</v>
          </cell>
          <cell r="C362" t="str">
            <v>CTR</v>
          </cell>
          <cell r="D362" t="str">
            <v>Yaounde</v>
          </cell>
          <cell r="E362">
            <v>11.523149999999999</v>
          </cell>
          <cell r="F362">
            <v>3.8159100000000001</v>
          </cell>
          <cell r="G362">
            <v>742</v>
          </cell>
          <cell r="H362" t="str">
            <v>Macro</v>
          </cell>
          <cell r="I362" t="str">
            <v>ZTE</v>
          </cell>
          <cell r="J362" t="str">
            <v>Hadjet Lionel</v>
          </cell>
          <cell r="K362" t="str">
            <v>OCM_Yaounde_2</v>
          </cell>
          <cell r="L362" t="str">
            <v>AFRO</v>
          </cell>
          <cell r="M362" t="str">
            <v>CAMUSAT</v>
          </cell>
          <cell r="N362" t="str">
            <v>Good Grid + GE</v>
          </cell>
        </row>
        <row r="363">
          <cell r="A363" t="str">
            <v>LIT_210</v>
          </cell>
          <cell r="B363" t="str">
            <v>LIT_210_Z_Logpom-H-Soeurs</v>
          </cell>
          <cell r="C363" t="str">
            <v>LIT</v>
          </cell>
          <cell r="D363" t="str">
            <v>Douala</v>
          </cell>
          <cell r="E363">
            <v>9.7661372960000001</v>
          </cell>
          <cell r="F363">
            <v>4.0813450429999998</v>
          </cell>
          <cell r="G363">
            <v>30</v>
          </cell>
          <cell r="H363" t="str">
            <v>Macro</v>
          </cell>
          <cell r="I363" t="str">
            <v>ZTE</v>
          </cell>
          <cell r="J363" t="str">
            <v>ETABA Fidèle</v>
          </cell>
          <cell r="K363" t="str">
            <v>OCM_Douala_1</v>
          </cell>
          <cell r="L363" t="str">
            <v>H-TELI</v>
          </cell>
          <cell r="M363" t="str">
            <v>IHS</v>
          </cell>
          <cell r="N363" t="str">
            <v>Grid-Gen</v>
          </cell>
        </row>
        <row r="364">
          <cell r="A364" t="str">
            <v>LIT_223</v>
          </cell>
          <cell r="B364" t="str">
            <v>LIT_223_Z_PK10-Plateau</v>
          </cell>
          <cell r="C364" t="str">
            <v>LIT</v>
          </cell>
          <cell r="D364" t="str">
            <v>Douala</v>
          </cell>
          <cell r="E364">
            <v>9.7739999999999991</v>
          </cell>
          <cell r="F364">
            <v>4.0423055559999996</v>
          </cell>
          <cell r="G364">
            <v>32</v>
          </cell>
          <cell r="H364" t="str">
            <v>Macro</v>
          </cell>
          <cell r="I364" t="str">
            <v>ZTE</v>
          </cell>
          <cell r="J364" t="str">
            <v>ETABA Fidèle</v>
          </cell>
          <cell r="K364" t="str">
            <v>OCM_Douala_1</v>
          </cell>
          <cell r="L364" t="str">
            <v>H-TELI</v>
          </cell>
          <cell r="M364" t="str">
            <v>IHS</v>
          </cell>
          <cell r="N364" t="str">
            <v>Grid-Gen</v>
          </cell>
        </row>
        <row r="365">
          <cell r="A365" t="str">
            <v>NRO_052</v>
          </cell>
          <cell r="B365" t="str">
            <v>Kumbo-Bangam-IHS</v>
          </cell>
          <cell r="C365" t="str">
            <v>NRO</v>
          </cell>
          <cell r="D365" t="str">
            <v>Kumbo-Bangam</v>
          </cell>
          <cell r="E365">
            <v>10.673120000000001</v>
          </cell>
          <cell r="F365">
            <v>6.1699400000000004</v>
          </cell>
          <cell r="G365">
            <v>1844</v>
          </cell>
          <cell r="H365" t="str">
            <v>Macro</v>
          </cell>
          <cell r="I365" t="str">
            <v>NOKIA</v>
          </cell>
          <cell r="J365" t="str">
            <v>ABONGTEOH SOFOR Derick</v>
          </cell>
          <cell r="K365" t="str">
            <v>OCM_Bamenda_1</v>
          </cell>
          <cell r="L365" t="str">
            <v>I-ENG</v>
          </cell>
          <cell r="M365" t="str">
            <v>IHS</v>
          </cell>
          <cell r="N365" t="str">
            <v>Grid-Gen</v>
          </cell>
        </row>
        <row r="366">
          <cell r="A366" t="str">
            <v>OST_121</v>
          </cell>
          <cell r="B366" t="str">
            <v>Bfsam-Gouache-IHS</v>
          </cell>
          <cell r="C366" t="str">
            <v>OST</v>
          </cell>
          <cell r="D366" t="str">
            <v>Bafoussam</v>
          </cell>
          <cell r="E366">
            <v>10.389923</v>
          </cell>
          <cell r="F366">
            <v>5.4822860000000002</v>
          </cell>
          <cell r="G366">
            <v>1414</v>
          </cell>
          <cell r="H366" t="str">
            <v>Macro</v>
          </cell>
          <cell r="I366" t="str">
            <v>NOKIA</v>
          </cell>
          <cell r="J366" t="str">
            <v>Ngah Denis Fokanyuy</v>
          </cell>
          <cell r="K366" t="str">
            <v>OCM_Bafoussam_1</v>
          </cell>
          <cell r="L366" t="str">
            <v>I-ENG</v>
          </cell>
          <cell r="M366" t="str">
            <v>IHS</v>
          </cell>
          <cell r="N366" t="str">
            <v>Grid-Gen</v>
          </cell>
        </row>
        <row r="367">
          <cell r="A367" t="str">
            <v>SUO_033</v>
          </cell>
          <cell r="B367" t="str">
            <v>Buea-Entree</v>
          </cell>
          <cell r="C367" t="str">
            <v>SUO</v>
          </cell>
          <cell r="D367" t="str">
            <v>Buea</v>
          </cell>
          <cell r="E367">
            <v>9.3001310000000004</v>
          </cell>
          <cell r="F367">
            <v>4.1523890000000003</v>
          </cell>
          <cell r="G367">
            <v>530</v>
          </cell>
          <cell r="H367" t="str">
            <v>Macro</v>
          </cell>
          <cell r="I367" t="str">
            <v>NOKIA</v>
          </cell>
          <cell r="J367" t="str">
            <v>Emile TAMFU</v>
          </cell>
          <cell r="K367" t="str">
            <v>OCM_Limbe</v>
          </cell>
          <cell r="L367" t="str">
            <v>H-TELI</v>
          </cell>
          <cell r="M367" t="str">
            <v>IHS</v>
          </cell>
          <cell r="N367" t="str">
            <v>Grid-Gen</v>
          </cell>
        </row>
        <row r="368">
          <cell r="A368" t="str">
            <v>SUO_035</v>
          </cell>
          <cell r="B368" t="str">
            <v>Debunsha-MTN</v>
          </cell>
          <cell r="C368" t="str">
            <v>SUO</v>
          </cell>
          <cell r="D368" t="str">
            <v>Debunsha</v>
          </cell>
          <cell r="E368">
            <v>8.9886879999999998</v>
          </cell>
          <cell r="F368">
            <v>4.1024149999999997</v>
          </cell>
          <cell r="G368">
            <v>22</v>
          </cell>
          <cell r="H368" t="str">
            <v>Macro</v>
          </cell>
          <cell r="I368" t="str">
            <v>NOKIA</v>
          </cell>
          <cell r="J368" t="str">
            <v>Emile TAMFU</v>
          </cell>
          <cell r="K368" t="str">
            <v>OCM_Limbe</v>
          </cell>
          <cell r="L368" t="str">
            <v>H-TELI</v>
          </cell>
          <cell r="M368" t="str">
            <v>IHS</v>
          </cell>
          <cell r="N368" t="str">
            <v>Grid-Gen</v>
          </cell>
        </row>
        <row r="369">
          <cell r="A369" t="str">
            <v>CTR_221</v>
          </cell>
          <cell r="B369" t="str">
            <v>Efok</v>
          </cell>
          <cell r="C369" t="str">
            <v>CTR</v>
          </cell>
          <cell r="D369" t="str">
            <v>Efok</v>
          </cell>
          <cell r="E369">
            <v>11.472573000000001</v>
          </cell>
          <cell r="F369">
            <v>4.1773210000000001</v>
          </cell>
          <cell r="G369">
            <v>581</v>
          </cell>
          <cell r="H369" t="str">
            <v>Macro</v>
          </cell>
          <cell r="I369" t="str">
            <v>NOKIA</v>
          </cell>
          <cell r="J369" t="str">
            <v>Raoul TSAGUE</v>
          </cell>
          <cell r="K369" t="str">
            <v>OCM_Nanga-Eboko</v>
          </cell>
          <cell r="L369" t="str">
            <v>AFRO</v>
          </cell>
          <cell r="M369" t="str">
            <v>IHS</v>
          </cell>
          <cell r="N369" t="str">
            <v>Grid-Gen</v>
          </cell>
        </row>
        <row r="370">
          <cell r="A370" t="str">
            <v>NRD_094</v>
          </cell>
          <cell r="B370" t="str">
            <v>Garoua-Bockle-IHS</v>
          </cell>
          <cell r="C370" t="str">
            <v>NRD</v>
          </cell>
          <cell r="D370" t="str">
            <v>Garoua</v>
          </cell>
          <cell r="E370">
            <v>13.46172361</v>
          </cell>
          <cell r="F370">
            <v>9.2792725110000003</v>
          </cell>
          <cell r="G370">
            <v>223</v>
          </cell>
          <cell r="H370" t="str">
            <v>Macro</v>
          </cell>
          <cell r="I370" t="str">
            <v>NOKIA</v>
          </cell>
          <cell r="J370" t="str">
            <v>Djouohou Armel</v>
          </cell>
          <cell r="K370" t="str">
            <v>OCM_Garoua_1</v>
          </cell>
          <cell r="L370" t="str">
            <v>TIF NORD</v>
          </cell>
          <cell r="M370" t="str">
            <v>IHS</v>
          </cell>
          <cell r="N370" t="str">
            <v>Grid-Gen</v>
          </cell>
        </row>
        <row r="371">
          <cell r="A371" t="str">
            <v>SUO_036</v>
          </cell>
          <cell r="B371" t="str">
            <v>Idenau-MTN</v>
          </cell>
          <cell r="C371" t="str">
            <v>SUO</v>
          </cell>
          <cell r="D371" t="str">
            <v>Idenau</v>
          </cell>
          <cell r="E371">
            <v>8.9893000000000001</v>
          </cell>
          <cell r="F371">
            <v>4.2116199999999999</v>
          </cell>
          <cell r="G371">
            <v>12</v>
          </cell>
          <cell r="H371" t="str">
            <v>Macro</v>
          </cell>
          <cell r="I371" t="str">
            <v>NOKIA</v>
          </cell>
          <cell r="J371" t="str">
            <v>Emile TAMFU</v>
          </cell>
          <cell r="K371" t="str">
            <v>OCM_Limbe</v>
          </cell>
          <cell r="L371" t="str">
            <v>H-TELI</v>
          </cell>
          <cell r="M371" t="str">
            <v>IHS</v>
          </cell>
          <cell r="N371" t="str">
            <v>Grid-Gen</v>
          </cell>
        </row>
        <row r="372">
          <cell r="A372" t="str">
            <v>SUO_032</v>
          </cell>
          <cell r="B372" t="str">
            <v>Konye</v>
          </cell>
          <cell r="C372" t="str">
            <v>SUO</v>
          </cell>
          <cell r="D372" t="str">
            <v>Konye</v>
          </cell>
          <cell r="E372">
            <v>9.4775559999999999</v>
          </cell>
          <cell r="F372">
            <v>4.9344440000000001</v>
          </cell>
          <cell r="G372">
            <v>264</v>
          </cell>
          <cell r="H372" t="str">
            <v>Macro</v>
          </cell>
          <cell r="I372" t="str">
            <v>NOKIA</v>
          </cell>
          <cell r="J372" t="str">
            <v>FOJO André</v>
          </cell>
          <cell r="K372" t="str">
            <v>OCM_Kumba</v>
          </cell>
          <cell r="L372" t="str">
            <v>H-TELI</v>
          </cell>
          <cell r="M372" t="str">
            <v>IHS</v>
          </cell>
          <cell r="N372" t="str">
            <v>Gen Only</v>
          </cell>
        </row>
        <row r="373">
          <cell r="A373" t="str">
            <v>CTR_147</v>
          </cell>
          <cell r="B373" t="str">
            <v>Essa-Mintsang-IHS</v>
          </cell>
          <cell r="C373" t="str">
            <v>CTR</v>
          </cell>
          <cell r="D373" t="str">
            <v>Essa-Mintsang</v>
          </cell>
          <cell r="E373">
            <v>11.775416999999999</v>
          </cell>
          <cell r="F373">
            <v>3.9291390000000002</v>
          </cell>
          <cell r="G373">
            <v>806</v>
          </cell>
          <cell r="H373" t="str">
            <v>Macro</v>
          </cell>
          <cell r="I373" t="str">
            <v>NOKIA</v>
          </cell>
          <cell r="J373" t="str">
            <v>Hadjet Lionel</v>
          </cell>
          <cell r="K373" t="str">
            <v>OCM_Yaounde_2</v>
          </cell>
          <cell r="L373" t="str">
            <v>AFRO</v>
          </cell>
          <cell r="M373" t="str">
            <v>IHS</v>
          </cell>
          <cell r="N373" t="str">
            <v>Grid-Gen-Lithium</v>
          </cell>
        </row>
        <row r="374">
          <cell r="A374" t="str">
            <v>EST_124</v>
          </cell>
          <cell r="B374" t="str">
            <v>EST_124_Z_Bertoua-Meteo-II</v>
          </cell>
          <cell r="C374" t="str">
            <v>EST</v>
          </cell>
          <cell r="D374" t="str">
            <v>Bertoua</v>
          </cell>
          <cell r="E374">
            <v>13.695600000000001</v>
          </cell>
          <cell r="F374">
            <v>4.5747499999999999</v>
          </cell>
          <cell r="G374">
            <v>653</v>
          </cell>
          <cell r="H374" t="str">
            <v>Macro</v>
          </cell>
          <cell r="I374" t="str">
            <v>ZTE</v>
          </cell>
          <cell r="J374" t="str">
            <v>Emmanuel Boma</v>
          </cell>
          <cell r="K374" t="str">
            <v>OCM_Bertoua_1</v>
          </cell>
          <cell r="L374" t="str">
            <v>AFRO</v>
          </cell>
          <cell r="M374" t="str">
            <v>CAMUSAT</v>
          </cell>
          <cell r="N374" t="str">
            <v>Good Grid + GE</v>
          </cell>
        </row>
        <row r="375">
          <cell r="A375" t="str">
            <v>ADM_032</v>
          </cell>
          <cell r="B375" t="str">
            <v>Dibi-MTN</v>
          </cell>
          <cell r="C375" t="str">
            <v>ADM</v>
          </cell>
          <cell r="D375" t="str">
            <v>Dibi</v>
          </cell>
          <cell r="E375">
            <v>13.71900997</v>
          </cell>
          <cell r="F375">
            <v>7.1550613040000002</v>
          </cell>
          <cell r="G375">
            <v>0</v>
          </cell>
          <cell r="H375" t="str">
            <v>Macro</v>
          </cell>
          <cell r="I375" t="str">
            <v>NOKIA</v>
          </cell>
          <cell r="J375" t="str">
            <v>Herve Pouomo</v>
          </cell>
          <cell r="K375" t="str">
            <v>OCM_Ngaoundere_1</v>
          </cell>
          <cell r="L375" t="str">
            <v>TIF NORD</v>
          </cell>
          <cell r="M375" t="str">
            <v>IHS</v>
          </cell>
          <cell r="N375" t="str">
            <v>Grid-Gen</v>
          </cell>
        </row>
        <row r="376">
          <cell r="A376" t="str">
            <v>ADM_014</v>
          </cell>
          <cell r="B376" t="str">
            <v>Bawa-CAMRAIL</v>
          </cell>
          <cell r="C376" t="str">
            <v>ADM</v>
          </cell>
          <cell r="D376" t="str">
            <v>Bawa</v>
          </cell>
          <cell r="E376">
            <v>13.35527778</v>
          </cell>
          <cell r="F376">
            <v>7.2143888890000003</v>
          </cell>
          <cell r="G376">
            <v>1034</v>
          </cell>
          <cell r="H376" t="str">
            <v>Macro</v>
          </cell>
          <cell r="I376" t="str">
            <v>NOKIA</v>
          </cell>
          <cell r="J376" t="str">
            <v>Herve Pouomo</v>
          </cell>
          <cell r="K376" t="str">
            <v>OCM_Ngaoundere_1</v>
          </cell>
          <cell r="L376" t="str">
            <v>TIF NORD</v>
          </cell>
          <cell r="M376" t="str">
            <v>CAMUSAT</v>
          </cell>
          <cell r="N376" t="str">
            <v>Hybrid Solar - S3</v>
          </cell>
        </row>
        <row r="377">
          <cell r="A377" t="str">
            <v>EST_128</v>
          </cell>
          <cell r="B377" t="str">
            <v>EST_128_Z_Bertoua-Birpondo-IHS</v>
          </cell>
          <cell r="C377" t="str">
            <v>EST</v>
          </cell>
          <cell r="D377" t="str">
            <v>Bertoua</v>
          </cell>
          <cell r="E377">
            <v>13.671666</v>
          </cell>
          <cell r="F377">
            <v>4.5940830000000004</v>
          </cell>
          <cell r="G377">
            <v>659</v>
          </cell>
          <cell r="H377" t="str">
            <v>Macro</v>
          </cell>
          <cell r="I377" t="str">
            <v>ZTE</v>
          </cell>
          <cell r="J377" t="str">
            <v>Emmanuel Boma</v>
          </cell>
          <cell r="K377" t="str">
            <v>OCM_Bertoua_1</v>
          </cell>
          <cell r="L377" t="str">
            <v>AFRO</v>
          </cell>
          <cell r="M377" t="str">
            <v>IHS</v>
          </cell>
          <cell r="N377" t="str">
            <v>Grid-Gen</v>
          </cell>
        </row>
        <row r="378">
          <cell r="A378" t="str">
            <v>CTR_201</v>
          </cell>
          <cell r="B378" t="str">
            <v>Otele</v>
          </cell>
          <cell r="C378" t="str">
            <v>CTR</v>
          </cell>
          <cell r="D378" t="str">
            <v>Otele</v>
          </cell>
          <cell r="E378">
            <v>11.238886000000001</v>
          </cell>
          <cell r="F378">
            <v>3.6143860000000001</v>
          </cell>
          <cell r="G378">
            <v>692</v>
          </cell>
          <cell r="H378" t="str">
            <v>Macro</v>
          </cell>
          <cell r="I378" t="str">
            <v>NOKIA</v>
          </cell>
          <cell r="J378" t="str">
            <v>Etienne Saha</v>
          </cell>
          <cell r="K378" t="str">
            <v>OCM_Boumnyebel</v>
          </cell>
          <cell r="L378" t="str">
            <v>AFRO</v>
          </cell>
          <cell r="M378" t="str">
            <v>IHS</v>
          </cell>
          <cell r="N378" t="str">
            <v>Grid-Gen</v>
          </cell>
        </row>
        <row r="379">
          <cell r="A379" t="str">
            <v>OST_038</v>
          </cell>
          <cell r="B379" t="str">
            <v>Santchou</v>
          </cell>
          <cell r="C379" t="str">
            <v>OST</v>
          </cell>
          <cell r="D379" t="str">
            <v>Santchou</v>
          </cell>
          <cell r="E379">
            <v>9.9670006840000003</v>
          </cell>
          <cell r="F379">
            <v>5.2833059320000002</v>
          </cell>
          <cell r="G379">
            <v>720</v>
          </cell>
          <cell r="H379" t="str">
            <v>Macro</v>
          </cell>
          <cell r="I379" t="str">
            <v>NOKIA</v>
          </cell>
          <cell r="J379" t="str">
            <v>Ewane Eric Pitié</v>
          </cell>
          <cell r="K379" t="str">
            <v>OCM_Moungo</v>
          </cell>
          <cell r="L379" t="str">
            <v>H-TELI</v>
          </cell>
          <cell r="M379" t="str">
            <v>IHS</v>
          </cell>
          <cell r="N379" t="str">
            <v>Grid-Gen</v>
          </cell>
        </row>
        <row r="380">
          <cell r="A380" t="str">
            <v>EST_143</v>
          </cell>
          <cell r="B380" t="str">
            <v>EST_143_Z_Bertoua-Camtel</v>
          </cell>
          <cell r="C380" t="str">
            <v>EST</v>
          </cell>
          <cell r="D380" t="str">
            <v>Bertoua</v>
          </cell>
          <cell r="E380">
            <v>13.684219000000001</v>
          </cell>
          <cell r="F380">
            <v>4.5775319999999997</v>
          </cell>
          <cell r="G380">
            <v>658</v>
          </cell>
          <cell r="H380" t="str">
            <v>Macro</v>
          </cell>
          <cell r="I380" t="str">
            <v>ZTE</v>
          </cell>
          <cell r="J380" t="str">
            <v>Emmanuel Boma</v>
          </cell>
          <cell r="K380" t="str">
            <v>OCM_Bertoua_1</v>
          </cell>
          <cell r="L380" t="str">
            <v>AFRO</v>
          </cell>
          <cell r="M380" t="str">
            <v>CAMUSAT</v>
          </cell>
          <cell r="N380" t="str">
            <v>Good Grid + GE</v>
          </cell>
        </row>
        <row r="381">
          <cell r="A381" t="str">
            <v>CTR_458</v>
          </cell>
          <cell r="B381" t="str">
            <v>CTR_458_Z_Nkoabang-II-IHS</v>
          </cell>
          <cell r="C381" t="str">
            <v>CTR</v>
          </cell>
          <cell r="D381" t="str">
            <v>Yaounde</v>
          </cell>
          <cell r="E381">
            <v>11.605052000000001</v>
          </cell>
          <cell r="F381">
            <v>3.86321</v>
          </cell>
          <cell r="G381">
            <v>742</v>
          </cell>
          <cell r="H381" t="str">
            <v>Macro</v>
          </cell>
          <cell r="I381" t="str">
            <v>ZTE</v>
          </cell>
          <cell r="J381" t="str">
            <v>Hadjet Lionel</v>
          </cell>
          <cell r="K381" t="str">
            <v>OCM_Yaounde_2</v>
          </cell>
          <cell r="L381" t="str">
            <v>AFRO</v>
          </cell>
          <cell r="M381" t="str">
            <v>IHS</v>
          </cell>
          <cell r="N381" t="str">
            <v>Grid-Gen</v>
          </cell>
        </row>
        <row r="382">
          <cell r="A382" t="str">
            <v>CTR_469</v>
          </cell>
          <cell r="B382" t="str">
            <v>CTR_469_Z_Nkolo2-MTN-IHS</v>
          </cell>
          <cell r="C382" t="str">
            <v>CTR</v>
          </cell>
          <cell r="D382" t="str">
            <v>Yaounde</v>
          </cell>
          <cell r="E382">
            <v>11.57321</v>
          </cell>
          <cell r="F382">
            <v>3.8619400000000002</v>
          </cell>
          <cell r="G382">
            <v>746</v>
          </cell>
          <cell r="H382" t="str">
            <v>Macro</v>
          </cell>
          <cell r="I382" t="str">
            <v>ZTE</v>
          </cell>
          <cell r="J382" t="str">
            <v>Hadjet Lionel</v>
          </cell>
          <cell r="K382" t="str">
            <v>OCM_Yaounde_2</v>
          </cell>
          <cell r="L382" t="str">
            <v>AFRO</v>
          </cell>
          <cell r="M382" t="str">
            <v>IHS</v>
          </cell>
          <cell r="N382" t="str">
            <v>Grid-Gen</v>
          </cell>
        </row>
        <row r="383">
          <cell r="A383" t="str">
            <v>LIT_249</v>
          </cell>
          <cell r="B383" t="str">
            <v>LIT_249_Z_PK12-Marche</v>
          </cell>
          <cell r="C383" t="str">
            <v>LIT</v>
          </cell>
          <cell r="D383" t="str">
            <v>Douala</v>
          </cell>
          <cell r="E383">
            <v>9.7869955690000001</v>
          </cell>
          <cell r="F383">
            <v>4.0628571080000002</v>
          </cell>
          <cell r="G383">
            <v>55</v>
          </cell>
          <cell r="H383" t="str">
            <v>Macro</v>
          </cell>
          <cell r="I383" t="str">
            <v>ZTE</v>
          </cell>
          <cell r="J383" t="str">
            <v>ETABA Fidèle</v>
          </cell>
          <cell r="K383" t="str">
            <v>OCM_Douala_1</v>
          </cell>
          <cell r="L383" t="str">
            <v>H-TELI</v>
          </cell>
          <cell r="M383" t="str">
            <v>IHS</v>
          </cell>
          <cell r="N383" t="str">
            <v>Grid-Gen</v>
          </cell>
        </row>
        <row r="384">
          <cell r="A384" t="str">
            <v>OST_151</v>
          </cell>
          <cell r="B384" t="str">
            <v>Bansoa-IHS</v>
          </cell>
          <cell r="C384" t="str">
            <v>OST</v>
          </cell>
          <cell r="D384" t="str">
            <v>Bansoa</v>
          </cell>
          <cell r="E384">
            <v>10.31527</v>
          </cell>
          <cell r="F384">
            <v>5.4780433300000002</v>
          </cell>
          <cell r="G384">
            <v>1552</v>
          </cell>
          <cell r="H384" t="str">
            <v>Macro</v>
          </cell>
          <cell r="I384" t="str">
            <v>NOKIA</v>
          </cell>
          <cell r="J384" t="str">
            <v>Ngah Denis Fokanyuy</v>
          </cell>
          <cell r="K384" t="str">
            <v>OCM_Bafoussam_1</v>
          </cell>
          <cell r="L384" t="str">
            <v>I-ENG</v>
          </cell>
          <cell r="M384" t="str">
            <v>IHS</v>
          </cell>
          <cell r="N384" t="str">
            <v>Grid-Gen</v>
          </cell>
        </row>
        <row r="385">
          <cell r="A385" t="str">
            <v>EST_036</v>
          </cell>
          <cell r="B385" t="str">
            <v>Abong-Mbang-II</v>
          </cell>
          <cell r="C385" t="str">
            <v>EST</v>
          </cell>
          <cell r="D385" t="str">
            <v>Abong-Mbang</v>
          </cell>
          <cell r="E385">
            <v>13.180575599999999</v>
          </cell>
          <cell r="F385">
            <v>3.9994765139999999</v>
          </cell>
          <cell r="G385">
            <v>705</v>
          </cell>
          <cell r="H385" t="str">
            <v>Macro</v>
          </cell>
          <cell r="I385" t="str">
            <v>NOKIA</v>
          </cell>
          <cell r="J385" t="str">
            <v>Essiane Arthur</v>
          </cell>
          <cell r="K385" t="str">
            <v>OCM_Abong-Mbang</v>
          </cell>
          <cell r="L385" t="str">
            <v>AFRO</v>
          </cell>
          <cell r="M385" t="str">
            <v>IHS</v>
          </cell>
          <cell r="N385" t="str">
            <v>Grid-Gen</v>
          </cell>
        </row>
        <row r="386">
          <cell r="A386" t="str">
            <v>SUO_034</v>
          </cell>
          <cell r="B386" t="str">
            <v>Kurume</v>
          </cell>
          <cell r="C386" t="str">
            <v>SUO</v>
          </cell>
          <cell r="D386" t="str">
            <v>Kurume</v>
          </cell>
          <cell r="E386">
            <v>9.4446390000000005</v>
          </cell>
          <cell r="F386">
            <v>4.9075800000000003</v>
          </cell>
          <cell r="G386">
            <v>657</v>
          </cell>
          <cell r="H386" t="str">
            <v>Macro</v>
          </cell>
          <cell r="I386" t="str">
            <v>NOKIA</v>
          </cell>
          <cell r="J386" t="str">
            <v>FOJO André</v>
          </cell>
          <cell r="K386" t="str">
            <v>OCM_Kumba</v>
          </cell>
          <cell r="L386" t="str">
            <v>H-TELI</v>
          </cell>
          <cell r="M386" t="str">
            <v>CAMUSAT</v>
          </cell>
          <cell r="N386" t="str">
            <v>DG+Grid</v>
          </cell>
        </row>
        <row r="387">
          <cell r="A387" t="str">
            <v>EST_131</v>
          </cell>
          <cell r="B387" t="str">
            <v>EST_131_Z_Bertoua-Lycee-Technique</v>
          </cell>
          <cell r="C387" t="str">
            <v>EST</v>
          </cell>
          <cell r="D387" t="str">
            <v>Bertoua</v>
          </cell>
          <cell r="E387">
            <v>13.718353</v>
          </cell>
          <cell r="F387">
            <v>4.5892309999999998</v>
          </cell>
          <cell r="G387">
            <v>15</v>
          </cell>
          <cell r="H387" t="str">
            <v>Macro</v>
          </cell>
          <cell r="I387" t="str">
            <v>ZTE</v>
          </cell>
          <cell r="J387" t="str">
            <v>Emmanuel Boma</v>
          </cell>
          <cell r="K387" t="str">
            <v>OCM_Bertoua_1</v>
          </cell>
          <cell r="L387" t="str">
            <v>AFRO</v>
          </cell>
          <cell r="M387" t="str">
            <v>CAMUSAT</v>
          </cell>
          <cell r="N387" t="str">
            <v>Bad Grid + GE</v>
          </cell>
        </row>
        <row r="388">
          <cell r="A388" t="str">
            <v>CTR_546</v>
          </cell>
          <cell r="B388" t="str">
            <v>Ngog-Mapubi-New</v>
          </cell>
          <cell r="C388" t="str">
            <v>CTR</v>
          </cell>
          <cell r="D388" t="str">
            <v>Ngog-Mapubi</v>
          </cell>
          <cell r="E388">
            <v>10.83384</v>
          </cell>
          <cell r="F388">
            <v>3.94997</v>
          </cell>
          <cell r="G388">
            <v>406</v>
          </cell>
          <cell r="H388" t="str">
            <v>Macro</v>
          </cell>
          <cell r="I388" t="str">
            <v>NOKIA</v>
          </cell>
          <cell r="J388" t="str">
            <v>Etienne Saha</v>
          </cell>
          <cell r="K388" t="str">
            <v>OCM_Boumnyebel</v>
          </cell>
          <cell r="L388" t="str">
            <v>AFRO</v>
          </cell>
          <cell r="M388" t="str">
            <v>IHS</v>
          </cell>
          <cell r="N388" t="str">
            <v>Grid-Gen</v>
          </cell>
        </row>
        <row r="389">
          <cell r="A389" t="str">
            <v>LIT_231</v>
          </cell>
          <cell r="B389" t="str">
            <v>Nkak</v>
          </cell>
          <cell r="C389" t="str">
            <v>LIT</v>
          </cell>
          <cell r="D389" t="str">
            <v>Mapubbi</v>
          </cell>
          <cell r="E389">
            <v>10.397204</v>
          </cell>
          <cell r="F389">
            <v>3.8302100000000001</v>
          </cell>
          <cell r="G389">
            <v>144</v>
          </cell>
          <cell r="H389" t="str">
            <v>Macro</v>
          </cell>
          <cell r="I389" t="str">
            <v>NOKIA</v>
          </cell>
          <cell r="J389" t="str">
            <v>Freddy Fongang</v>
          </cell>
          <cell r="K389" t="str">
            <v>OCM_Edea</v>
          </cell>
          <cell r="L389" t="str">
            <v>H-TELI</v>
          </cell>
          <cell r="M389" t="str">
            <v>IHS</v>
          </cell>
          <cell r="N389" t="str">
            <v>Solar-Gen-Lithium</v>
          </cell>
        </row>
        <row r="390">
          <cell r="A390" t="str">
            <v>CTR_465</v>
          </cell>
          <cell r="B390" t="str">
            <v>CTR_465_Z_Ekoumdoum-MTN-IHS</v>
          </cell>
          <cell r="C390" t="str">
            <v>CTR</v>
          </cell>
          <cell r="D390" t="str">
            <v>Yaounde</v>
          </cell>
          <cell r="E390">
            <v>11.534132</v>
          </cell>
          <cell r="F390">
            <v>3.8222689999999999</v>
          </cell>
          <cell r="G390">
            <v>742</v>
          </cell>
          <cell r="H390" t="str">
            <v>Macro</v>
          </cell>
          <cell r="I390" t="str">
            <v>ZTE</v>
          </cell>
          <cell r="J390" t="str">
            <v>Hadjet Lionel</v>
          </cell>
          <cell r="K390" t="str">
            <v>OCM_Yaounde_2</v>
          </cell>
          <cell r="L390" t="str">
            <v>AFRO</v>
          </cell>
          <cell r="M390" t="str">
            <v>IHS</v>
          </cell>
          <cell r="N390" t="str">
            <v>Grid-Gen</v>
          </cell>
        </row>
        <row r="391">
          <cell r="A391" t="str">
            <v>CTR_487</v>
          </cell>
          <cell r="B391" t="str">
            <v>CTR_487_Z_Mvan-MRS-IHS</v>
          </cell>
          <cell r="C391" t="str">
            <v>CTR</v>
          </cell>
          <cell r="D391" t="str">
            <v>Yaounde</v>
          </cell>
          <cell r="E391">
            <v>11.517599000000001</v>
          </cell>
          <cell r="F391">
            <v>3.8274619699999999</v>
          </cell>
          <cell r="G391">
            <v>742</v>
          </cell>
          <cell r="H391" t="str">
            <v>Macro</v>
          </cell>
          <cell r="I391" t="str">
            <v>ZTE</v>
          </cell>
          <cell r="J391" t="str">
            <v>Hadjet Lionel</v>
          </cell>
          <cell r="K391" t="str">
            <v>OCM_Yaounde_2</v>
          </cell>
          <cell r="L391" t="str">
            <v>AFRO</v>
          </cell>
          <cell r="M391" t="str">
            <v>IHS</v>
          </cell>
          <cell r="N391" t="str">
            <v>Grid-Gen</v>
          </cell>
        </row>
        <row r="392">
          <cell r="A392" t="str">
            <v>CTR_202</v>
          </cell>
          <cell r="B392" t="str">
            <v>Mom</v>
          </cell>
          <cell r="C392" t="str">
            <v>CTR</v>
          </cell>
          <cell r="D392" t="str">
            <v>Mom</v>
          </cell>
          <cell r="E392">
            <v>11.185965039999999</v>
          </cell>
          <cell r="F392">
            <v>3.6036305340000001</v>
          </cell>
          <cell r="G392">
            <v>692</v>
          </cell>
          <cell r="H392" t="str">
            <v>Macro</v>
          </cell>
          <cell r="I392" t="str">
            <v>NOKIA</v>
          </cell>
          <cell r="J392" t="str">
            <v>Etienne Saha</v>
          </cell>
          <cell r="K392" t="str">
            <v>OCM_Boumnyebel</v>
          </cell>
          <cell r="L392" t="str">
            <v>AFRO</v>
          </cell>
          <cell r="M392" t="str">
            <v>IHS</v>
          </cell>
          <cell r="N392" t="str">
            <v>Grid-Gen</v>
          </cell>
        </row>
        <row r="393">
          <cell r="A393" t="str">
            <v>CTR_252</v>
          </cell>
          <cell r="B393" t="str">
            <v>CTR_252_Z_Mbalmayo-Ngalan</v>
          </cell>
          <cell r="C393" t="str">
            <v>CTR</v>
          </cell>
          <cell r="D393" t="str">
            <v>Mbalmayo</v>
          </cell>
          <cell r="E393">
            <v>11.52277482</v>
          </cell>
          <cell r="F393">
            <v>3.5324430859999998</v>
          </cell>
          <cell r="G393">
            <v>682</v>
          </cell>
          <cell r="H393" t="str">
            <v>Macro</v>
          </cell>
          <cell r="I393" t="str">
            <v>ZTE</v>
          </cell>
          <cell r="J393" t="str">
            <v>Mougang Rodrigue</v>
          </cell>
          <cell r="K393" t="str">
            <v>OCM_Mbalmayo</v>
          </cell>
          <cell r="L393" t="str">
            <v>AFRO</v>
          </cell>
          <cell r="M393" t="str">
            <v>IHS</v>
          </cell>
          <cell r="N393" t="str">
            <v>Grid-Gen</v>
          </cell>
        </row>
        <row r="394">
          <cell r="A394" t="str">
            <v>CTR_234</v>
          </cell>
          <cell r="B394" t="str">
            <v>Boga-Mahole</v>
          </cell>
          <cell r="C394" t="str">
            <v>CTR</v>
          </cell>
          <cell r="D394" t="str">
            <v>Boga-Mahole</v>
          </cell>
          <cell r="E394">
            <v>10.811404</v>
          </cell>
          <cell r="F394">
            <v>3.8795310000000001</v>
          </cell>
          <cell r="G394">
            <v>209</v>
          </cell>
          <cell r="H394" t="str">
            <v>Macro</v>
          </cell>
          <cell r="I394" t="str">
            <v>NOKIA</v>
          </cell>
          <cell r="J394" t="str">
            <v>Freddy Fongang</v>
          </cell>
          <cell r="K394" t="str">
            <v>OCM_Edea</v>
          </cell>
          <cell r="L394" t="str">
            <v>H-TELI</v>
          </cell>
          <cell r="M394" t="str">
            <v>IHS</v>
          </cell>
          <cell r="N394" t="str">
            <v>Grid-Gen</v>
          </cell>
        </row>
        <row r="395">
          <cell r="A395" t="str">
            <v>LIT_229</v>
          </cell>
          <cell r="B395" t="str">
            <v>LIT_229_Z_Edea-Entree</v>
          </cell>
          <cell r="C395" t="str">
            <v>LIT</v>
          </cell>
          <cell r="D395" t="str">
            <v>Edea</v>
          </cell>
          <cell r="E395">
            <v>10.089138889999999</v>
          </cell>
          <cell r="F395">
            <v>3.8410277779999999</v>
          </cell>
          <cell r="G395">
            <v>71</v>
          </cell>
          <cell r="H395" t="str">
            <v>Macro</v>
          </cell>
          <cell r="I395" t="str">
            <v>ZTE</v>
          </cell>
          <cell r="J395" t="str">
            <v>Freddy Fongang</v>
          </cell>
          <cell r="K395" t="str">
            <v>OCM_Edea</v>
          </cell>
          <cell r="L395" t="str">
            <v>H-TELI</v>
          </cell>
          <cell r="M395" t="str">
            <v>IHS</v>
          </cell>
          <cell r="N395" t="str">
            <v>Solar-Grid-Gen</v>
          </cell>
        </row>
        <row r="396">
          <cell r="A396" t="str">
            <v>LIT_230</v>
          </cell>
          <cell r="B396" t="str">
            <v>Edea-Ndokok</v>
          </cell>
          <cell r="C396" t="str">
            <v>LIT</v>
          </cell>
          <cell r="D396" t="str">
            <v>Edea</v>
          </cell>
          <cell r="E396">
            <v>10.215300790000001</v>
          </cell>
          <cell r="F396">
            <v>3.7939560399999999</v>
          </cell>
          <cell r="G396">
            <v>132</v>
          </cell>
          <cell r="H396" t="str">
            <v>Macro</v>
          </cell>
          <cell r="I396" t="str">
            <v>NOKIA</v>
          </cell>
          <cell r="J396" t="str">
            <v>Freddy Fongang</v>
          </cell>
          <cell r="K396" t="str">
            <v>OCM_Edea</v>
          </cell>
          <cell r="L396" t="str">
            <v>H-TELI</v>
          </cell>
          <cell r="M396" t="str">
            <v>IHS</v>
          </cell>
          <cell r="N396" t="str">
            <v>Grid-Gen</v>
          </cell>
        </row>
        <row r="397">
          <cell r="A397" t="str">
            <v>CTR_230</v>
          </cell>
          <cell r="B397" t="str">
            <v>Ezezang-MTN</v>
          </cell>
          <cell r="C397" t="str">
            <v>CTR</v>
          </cell>
          <cell r="D397" t="str">
            <v>Ezezang</v>
          </cell>
          <cell r="E397">
            <v>11.367357999999999</v>
          </cell>
          <cell r="F397">
            <v>4.2738519999999998</v>
          </cell>
          <cell r="G397">
            <v>594</v>
          </cell>
          <cell r="H397" t="str">
            <v>Macro</v>
          </cell>
          <cell r="I397" t="str">
            <v>NOKIA</v>
          </cell>
          <cell r="J397" t="str">
            <v xml:space="preserve">APIANG Grégoire Flores </v>
          </cell>
          <cell r="K397" t="str">
            <v>OCM_Bafia</v>
          </cell>
          <cell r="L397" t="str">
            <v>I-ENG</v>
          </cell>
          <cell r="M397" t="str">
            <v>IHS</v>
          </cell>
          <cell r="N397" t="str">
            <v>Gen Only</v>
          </cell>
        </row>
        <row r="398">
          <cell r="A398" t="str">
            <v>OST_135</v>
          </cell>
          <cell r="B398" t="str">
            <v>Bfsam-Bamendzi-II</v>
          </cell>
          <cell r="C398" t="str">
            <v>OST</v>
          </cell>
          <cell r="D398" t="str">
            <v>Bafoussam</v>
          </cell>
          <cell r="E398">
            <v>10.442672</v>
          </cell>
          <cell r="F398">
            <v>5.4806379999999999</v>
          </cell>
          <cell r="G398">
            <v>1377</v>
          </cell>
          <cell r="H398" t="str">
            <v>Macro</v>
          </cell>
          <cell r="I398" t="str">
            <v>NOKIA</v>
          </cell>
          <cell r="J398" t="str">
            <v>Ngah Denis Fokanyuy</v>
          </cell>
          <cell r="K398" t="str">
            <v>OCM_Bafoussam_1</v>
          </cell>
          <cell r="L398" t="str">
            <v>I-ENG</v>
          </cell>
          <cell r="M398" t="str">
            <v>IHS</v>
          </cell>
          <cell r="N398" t="str">
            <v>Grid Only</v>
          </cell>
        </row>
        <row r="399">
          <cell r="A399" t="str">
            <v>EST_046</v>
          </cell>
          <cell r="B399" t="str">
            <v>Messamena</v>
          </cell>
          <cell r="C399" t="str">
            <v>EST</v>
          </cell>
          <cell r="D399" t="str">
            <v>Messamena</v>
          </cell>
          <cell r="E399">
            <v>12.8284121</v>
          </cell>
          <cell r="F399">
            <v>3.7357679629999998</v>
          </cell>
          <cell r="G399">
            <v>695</v>
          </cell>
          <cell r="H399" t="str">
            <v>Macro</v>
          </cell>
          <cell r="I399" t="str">
            <v>NOKIA</v>
          </cell>
          <cell r="J399" t="str">
            <v>Essiane Arthur</v>
          </cell>
          <cell r="K399" t="str">
            <v>OCM_Abong-Mbang</v>
          </cell>
          <cell r="L399" t="str">
            <v>AFRO</v>
          </cell>
          <cell r="M399" t="str">
            <v>IHS</v>
          </cell>
          <cell r="N399" t="str">
            <v>Solar-Gen</v>
          </cell>
        </row>
        <row r="400">
          <cell r="A400" t="str">
            <v>LIT_233</v>
          </cell>
          <cell r="B400" t="str">
            <v>Tangui</v>
          </cell>
          <cell r="C400" t="str">
            <v>LIT</v>
          </cell>
          <cell r="D400" t="str">
            <v>Mbanga</v>
          </cell>
          <cell r="E400">
            <v>9.6069569999999995</v>
          </cell>
          <cell r="F400">
            <v>4.5404960000000001</v>
          </cell>
          <cell r="G400">
            <v>87</v>
          </cell>
          <cell r="H400" t="str">
            <v>Macro</v>
          </cell>
          <cell r="I400" t="str">
            <v>NOKIA</v>
          </cell>
          <cell r="J400" t="str">
            <v>Ewane Eric Pitié</v>
          </cell>
          <cell r="K400" t="str">
            <v>OCM_Moungo</v>
          </cell>
          <cell r="L400" t="str">
            <v>H-TELI</v>
          </cell>
          <cell r="M400" t="str">
            <v>IHS</v>
          </cell>
          <cell r="N400" t="str">
            <v>Grid-Gen</v>
          </cell>
        </row>
        <row r="401">
          <cell r="A401" t="str">
            <v>EXN_067</v>
          </cell>
          <cell r="B401" t="str">
            <v>Maroua-Doursogo</v>
          </cell>
          <cell r="C401" t="str">
            <v>EXN</v>
          </cell>
          <cell r="D401" t="str">
            <v>Maroua</v>
          </cell>
          <cell r="E401">
            <v>14.349305559999999</v>
          </cell>
          <cell r="F401">
            <v>10.601749999999999</v>
          </cell>
          <cell r="G401">
            <v>393</v>
          </cell>
          <cell r="H401" t="str">
            <v>Macro</v>
          </cell>
          <cell r="I401" t="str">
            <v>NOKIA</v>
          </cell>
          <cell r="J401" t="str">
            <v xml:space="preserve">ASSAATSA Eric Blaise </v>
          </cell>
          <cell r="K401" t="str">
            <v>OCM_Maroua_1</v>
          </cell>
          <cell r="L401" t="str">
            <v>TIF NORD</v>
          </cell>
          <cell r="M401" t="str">
            <v>IHS</v>
          </cell>
          <cell r="N401" t="str">
            <v>Grid-Gen</v>
          </cell>
        </row>
        <row r="402">
          <cell r="A402" t="str">
            <v>CTR_158</v>
          </cell>
          <cell r="B402" t="str">
            <v>CTR_158_Z_Odza-II-IHS</v>
          </cell>
          <cell r="C402" t="str">
            <v>CTR</v>
          </cell>
          <cell r="D402" t="str">
            <v>Yaounde</v>
          </cell>
          <cell r="E402">
            <v>11.53768423</v>
          </cell>
          <cell r="F402">
            <v>3.7754663210000001</v>
          </cell>
          <cell r="G402">
            <v>742</v>
          </cell>
          <cell r="H402" t="str">
            <v>Macro</v>
          </cell>
          <cell r="I402" t="str">
            <v>ZTE</v>
          </cell>
          <cell r="J402" t="str">
            <v>Hadjet Lionel</v>
          </cell>
          <cell r="K402" t="str">
            <v>OCM_Yaounde_2</v>
          </cell>
          <cell r="L402" t="str">
            <v>AFRO</v>
          </cell>
          <cell r="M402" t="str">
            <v>IHS</v>
          </cell>
          <cell r="N402" t="str">
            <v>Grid-Gen</v>
          </cell>
        </row>
        <row r="403">
          <cell r="A403" t="str">
            <v>CTR_575</v>
          </cell>
          <cell r="B403" t="str">
            <v>CTR_575_Z_Ekie-Nodal</v>
          </cell>
          <cell r="C403" t="str">
            <v>CTR</v>
          </cell>
          <cell r="D403" t="str">
            <v>Yaounde</v>
          </cell>
          <cell r="E403">
            <v>11.539012</v>
          </cell>
          <cell r="F403">
            <v>3.8311700000000002</v>
          </cell>
          <cell r="G403">
            <v>742</v>
          </cell>
          <cell r="H403" t="str">
            <v>Macro</v>
          </cell>
          <cell r="I403" t="str">
            <v>ZTE</v>
          </cell>
          <cell r="J403" t="str">
            <v>Hadjet Lionel</v>
          </cell>
          <cell r="K403" t="str">
            <v>OCM_Yaounde_2</v>
          </cell>
          <cell r="L403" t="str">
            <v>AFRO</v>
          </cell>
          <cell r="M403"/>
          <cell r="N403"/>
        </row>
        <row r="404">
          <cell r="A404" t="str">
            <v>CTR_590</v>
          </cell>
          <cell r="B404" t="str">
            <v>CTR_590_Z_Ngona</v>
          </cell>
          <cell r="C404" t="str">
            <v>CTR</v>
          </cell>
          <cell r="D404" t="str">
            <v>Yaounde</v>
          </cell>
          <cell r="E404">
            <v>11.587266</v>
          </cell>
          <cell r="F404">
            <v>3.8769999999999998</v>
          </cell>
          <cell r="G404">
            <v>742</v>
          </cell>
          <cell r="H404" t="str">
            <v>Macro</v>
          </cell>
          <cell r="I404" t="str">
            <v>ZTE</v>
          </cell>
          <cell r="J404" t="str">
            <v>Hadjet Lionel</v>
          </cell>
          <cell r="K404" t="str">
            <v>OCM_Yaounde_2</v>
          </cell>
          <cell r="L404" t="str">
            <v>AFRO</v>
          </cell>
          <cell r="M404" t="str">
            <v>IHS</v>
          </cell>
          <cell r="N404" t="str">
            <v>Grid-Gen</v>
          </cell>
        </row>
        <row r="405">
          <cell r="A405" t="str">
            <v>SUO_021</v>
          </cell>
          <cell r="B405" t="str">
            <v>Mile4</v>
          </cell>
          <cell r="C405" t="str">
            <v>SUO</v>
          </cell>
          <cell r="D405" t="str">
            <v>Limbe</v>
          </cell>
          <cell r="E405">
            <v>9.2473388889999999</v>
          </cell>
          <cell r="F405">
            <v>4.0566805559999999</v>
          </cell>
          <cell r="G405">
            <v>329</v>
          </cell>
          <cell r="H405" t="str">
            <v>Macro</v>
          </cell>
          <cell r="I405" t="str">
            <v>NOKIA</v>
          </cell>
          <cell r="J405" t="str">
            <v>Emile TAMFU</v>
          </cell>
          <cell r="K405" t="str">
            <v>OCM_Limbe</v>
          </cell>
          <cell r="L405" t="str">
            <v>H-TELI</v>
          </cell>
          <cell r="M405" t="str">
            <v>IHS</v>
          </cell>
          <cell r="N405" t="str">
            <v>Grid-Gen</v>
          </cell>
        </row>
        <row r="406">
          <cell r="A406" t="str">
            <v>OST_134</v>
          </cell>
          <cell r="B406" t="str">
            <v>Bfsam-Brasserie</v>
          </cell>
          <cell r="C406" t="str">
            <v>OST</v>
          </cell>
          <cell r="D406" t="str">
            <v>Bafoussam</v>
          </cell>
          <cell r="E406">
            <v>10.409894</v>
          </cell>
          <cell r="F406">
            <v>5.4626299999999999</v>
          </cell>
          <cell r="G406">
            <v>1456</v>
          </cell>
          <cell r="H406" t="str">
            <v>Macro</v>
          </cell>
          <cell r="I406" t="str">
            <v>NOKIA</v>
          </cell>
          <cell r="J406" t="str">
            <v>Ngah Denis Fokanyuy</v>
          </cell>
          <cell r="K406" t="str">
            <v>OCM_Bafoussam_1</v>
          </cell>
          <cell r="L406" t="str">
            <v>I-ENG</v>
          </cell>
          <cell r="M406" t="str">
            <v>IHS</v>
          </cell>
          <cell r="N406" t="str">
            <v>Grid-Gen</v>
          </cell>
        </row>
        <row r="407">
          <cell r="A407" t="str">
            <v>OST_166</v>
          </cell>
          <cell r="B407" t="str">
            <v>Bfsam-Leproserie-IHS</v>
          </cell>
          <cell r="C407" t="str">
            <v>OST</v>
          </cell>
          <cell r="D407" t="str">
            <v>Bafoussam</v>
          </cell>
          <cell r="E407">
            <v>10.390510000000001</v>
          </cell>
          <cell r="F407">
            <v>5.5103400000000002</v>
          </cell>
          <cell r="G407">
            <v>1363</v>
          </cell>
          <cell r="H407" t="str">
            <v>Macro</v>
          </cell>
          <cell r="I407" t="str">
            <v>NOKIA</v>
          </cell>
          <cell r="J407" t="str">
            <v>Ngah Denis Fokanyuy</v>
          </cell>
          <cell r="K407" t="str">
            <v>OCM_Bafoussam_1</v>
          </cell>
          <cell r="L407" t="str">
            <v>I-ENG</v>
          </cell>
          <cell r="M407" t="str">
            <v>IHS</v>
          </cell>
          <cell r="N407" t="str">
            <v>Grid-Gen</v>
          </cell>
        </row>
        <row r="408">
          <cell r="A408" t="str">
            <v>ADM_021</v>
          </cell>
          <cell r="B408" t="str">
            <v>Dir</v>
          </cell>
          <cell r="C408" t="str">
            <v>ADM</v>
          </cell>
          <cell r="D408" t="str">
            <v>Dir</v>
          </cell>
          <cell r="E408">
            <v>13.5438736</v>
          </cell>
          <cell r="F408">
            <v>6.3276364139999997</v>
          </cell>
          <cell r="G408">
            <v>964</v>
          </cell>
          <cell r="H408" t="str">
            <v>Macro</v>
          </cell>
          <cell r="I408" t="str">
            <v>NOKIA</v>
          </cell>
          <cell r="J408" t="str">
            <v>Destallo Serge EVEHE</v>
          </cell>
          <cell r="K408" t="str">
            <v>OCM_Meiganga</v>
          </cell>
          <cell r="L408" t="str">
            <v>TIF NORD</v>
          </cell>
          <cell r="M408" t="str">
            <v>IHS</v>
          </cell>
          <cell r="N408" t="str">
            <v>Solar-Gen</v>
          </cell>
        </row>
        <row r="409">
          <cell r="A409" t="str">
            <v>EXN_043</v>
          </cell>
          <cell r="B409" t="str">
            <v>Koza-MTN</v>
          </cell>
          <cell r="C409" t="str">
            <v>EXN</v>
          </cell>
          <cell r="D409" t="str">
            <v>Koza</v>
          </cell>
          <cell r="E409">
            <v>13.8834766</v>
          </cell>
          <cell r="F409">
            <v>10.872877190000001</v>
          </cell>
          <cell r="G409">
            <v>795</v>
          </cell>
          <cell r="H409" t="str">
            <v>Macro</v>
          </cell>
          <cell r="I409" t="str">
            <v>NOKIA</v>
          </cell>
          <cell r="J409" t="str">
            <v>Alioum Abiss</v>
          </cell>
          <cell r="K409" t="str">
            <v>OCM_Mokolo</v>
          </cell>
          <cell r="L409" t="str">
            <v>TIF NORD</v>
          </cell>
          <cell r="M409" t="str">
            <v>IHS</v>
          </cell>
          <cell r="N409" t="str">
            <v>Grid-Gen</v>
          </cell>
        </row>
        <row r="410">
          <cell r="A410" t="str">
            <v>EXN_024</v>
          </cell>
          <cell r="B410" t="str">
            <v>Mogode</v>
          </cell>
          <cell r="C410" t="str">
            <v>EXN</v>
          </cell>
          <cell r="D410" t="str">
            <v>Mogode</v>
          </cell>
          <cell r="E410">
            <v>13.572333329999999</v>
          </cell>
          <cell r="F410">
            <v>10.61483333</v>
          </cell>
          <cell r="G410">
            <v>988</v>
          </cell>
          <cell r="H410" t="str">
            <v>Macro</v>
          </cell>
          <cell r="I410" t="str">
            <v>NOKIA</v>
          </cell>
          <cell r="J410" t="str">
            <v>Alioum Abiss</v>
          </cell>
          <cell r="K410" t="str">
            <v>OCM_Mokolo</v>
          </cell>
          <cell r="L410" t="str">
            <v>TIF NORD</v>
          </cell>
          <cell r="M410" t="str">
            <v>IHS</v>
          </cell>
          <cell r="N410" t="str">
            <v>Solar-Grid-Gen</v>
          </cell>
        </row>
        <row r="411">
          <cell r="A411" t="str">
            <v>LIT_116</v>
          </cell>
          <cell r="B411" t="str">
            <v>Nkong-CRTV</v>
          </cell>
          <cell r="C411" t="str">
            <v>LIT</v>
          </cell>
          <cell r="D411" t="str">
            <v>Nkongsamba</v>
          </cell>
          <cell r="E411">
            <v>9.9337649999999993</v>
          </cell>
          <cell r="F411">
            <v>4.9796079999999998</v>
          </cell>
          <cell r="G411">
            <v>999</v>
          </cell>
          <cell r="H411" t="str">
            <v>Macro</v>
          </cell>
          <cell r="I411" t="str">
            <v>NOKIA</v>
          </cell>
          <cell r="J411" t="str">
            <v>Ewane Eric Pitié</v>
          </cell>
          <cell r="K411" t="str">
            <v>OCM_Moungo</v>
          </cell>
          <cell r="L411" t="str">
            <v>H-TELI</v>
          </cell>
          <cell r="M411" t="str">
            <v>CAMUSAT</v>
          </cell>
          <cell r="N411" t="str">
            <v>Good Grid + GE</v>
          </cell>
        </row>
        <row r="412">
          <cell r="A412" t="str">
            <v>SUO_133</v>
          </cell>
          <cell r="B412" t="str">
            <v>Alou-IHS</v>
          </cell>
          <cell r="C412" t="str">
            <v>SUO</v>
          </cell>
          <cell r="D412" t="str">
            <v>Alou</v>
          </cell>
          <cell r="E412">
            <v>9.9452499999999997</v>
          </cell>
          <cell r="F412">
            <v>5.5274679999999998</v>
          </cell>
          <cell r="G412">
            <v>122</v>
          </cell>
          <cell r="H412" t="str">
            <v>Macro</v>
          </cell>
          <cell r="I412" t="str">
            <v>NOKIA</v>
          </cell>
          <cell r="J412" t="str">
            <v>Ngah Denis Fokanyuy</v>
          </cell>
          <cell r="K412" t="str">
            <v>OCM_Bafoussam_1</v>
          </cell>
          <cell r="L412" t="str">
            <v>I-ENG</v>
          </cell>
          <cell r="M412" t="str">
            <v>IHS</v>
          </cell>
          <cell r="N412" t="str">
            <v>Grid-Gen-Lithium</v>
          </cell>
        </row>
        <row r="413">
          <cell r="A413" t="str">
            <v>EST_001</v>
          </cell>
          <cell r="B413" t="str">
            <v>EST_001_Z_Bertoua</v>
          </cell>
          <cell r="C413" t="str">
            <v>EST</v>
          </cell>
          <cell r="D413" t="str">
            <v>Bertoua</v>
          </cell>
          <cell r="E413">
            <v>13.68379929</v>
          </cell>
          <cell r="F413">
            <v>4.5831893609999996</v>
          </cell>
          <cell r="G413">
            <v>664</v>
          </cell>
          <cell r="H413" t="str">
            <v>Macro</v>
          </cell>
          <cell r="I413" t="str">
            <v>ZTE</v>
          </cell>
          <cell r="J413" t="str">
            <v>Franck Mezazem</v>
          </cell>
          <cell r="K413" t="str">
            <v>OCM_Bertoua_2</v>
          </cell>
          <cell r="L413" t="str">
            <v>AFRO</v>
          </cell>
          <cell r="M413"/>
          <cell r="N413"/>
        </row>
        <row r="414">
          <cell r="A414" t="str">
            <v>OST_163</v>
          </cell>
          <cell r="B414" t="str">
            <v>Bamoungoum-IHS</v>
          </cell>
          <cell r="C414" t="str">
            <v>OST</v>
          </cell>
          <cell r="D414" t="str">
            <v>Bamoungoum</v>
          </cell>
          <cell r="E414">
            <v>10.355095889999999</v>
          </cell>
          <cell r="F414">
            <v>5.4905806569999998</v>
          </cell>
          <cell r="G414">
            <v>1351</v>
          </cell>
          <cell r="H414" t="str">
            <v>Macro</v>
          </cell>
          <cell r="I414" t="str">
            <v>NOKIA</v>
          </cell>
          <cell r="J414" t="str">
            <v>Ngah Denis Fokanyuy</v>
          </cell>
          <cell r="K414" t="str">
            <v>OCM_Bafoussam_1</v>
          </cell>
          <cell r="L414" t="str">
            <v>I-ENG</v>
          </cell>
          <cell r="M414" t="str">
            <v>IHS</v>
          </cell>
          <cell r="N414" t="str">
            <v>Grid-Gen</v>
          </cell>
        </row>
        <row r="415">
          <cell r="A415" t="str">
            <v>OST_146</v>
          </cell>
          <cell r="B415" t="str">
            <v>Kamkop-IHS</v>
          </cell>
          <cell r="C415" t="str">
            <v>OST</v>
          </cell>
          <cell r="D415" t="str">
            <v>Kamkop</v>
          </cell>
          <cell r="E415">
            <v>10.34564</v>
          </cell>
          <cell r="F415">
            <v>5.5338000000000003</v>
          </cell>
          <cell r="G415">
            <v>1340</v>
          </cell>
          <cell r="H415" t="str">
            <v>Macro</v>
          </cell>
          <cell r="I415" t="str">
            <v>NOKIA</v>
          </cell>
          <cell r="J415" t="str">
            <v>Ngah Denis Fokanyuy</v>
          </cell>
          <cell r="K415" t="str">
            <v>OCM_Bafoussam_1</v>
          </cell>
          <cell r="L415" t="str">
            <v>I-ENG</v>
          </cell>
          <cell r="M415" t="str">
            <v>IHS</v>
          </cell>
          <cell r="N415" t="str">
            <v>Grid-Gen</v>
          </cell>
        </row>
        <row r="416">
          <cell r="A416" t="str">
            <v>CTR_631</v>
          </cell>
          <cell r="B416" t="str">
            <v>CTR_631_Z_Nlobisson</v>
          </cell>
          <cell r="C416" t="str">
            <v>CTR</v>
          </cell>
          <cell r="D416" t="str">
            <v>Yaounde</v>
          </cell>
          <cell r="E416">
            <v>11.605741</v>
          </cell>
          <cell r="F416">
            <v>3.838425</v>
          </cell>
          <cell r="G416">
            <v>742</v>
          </cell>
          <cell r="H416" t="str">
            <v>Macro</v>
          </cell>
          <cell r="I416" t="str">
            <v>ZTE</v>
          </cell>
          <cell r="J416" t="str">
            <v>Hadjet Lionel</v>
          </cell>
          <cell r="K416" t="str">
            <v>OCM_Yaounde_2</v>
          </cell>
          <cell r="L416" t="str">
            <v>AFRO</v>
          </cell>
          <cell r="M416" t="str">
            <v>CAMUSAT</v>
          </cell>
          <cell r="N416" t="str">
            <v>Good Grid + Solar + GE</v>
          </cell>
        </row>
        <row r="417">
          <cell r="A417" t="str">
            <v>CTR_193</v>
          </cell>
          <cell r="B417" t="str">
            <v>Bokito-MTN</v>
          </cell>
          <cell r="C417" t="str">
            <v>CTR</v>
          </cell>
          <cell r="D417" t="str">
            <v>Bokito</v>
          </cell>
          <cell r="E417">
            <v>11.127330000000001</v>
          </cell>
          <cell r="F417">
            <v>4.58249</v>
          </cell>
          <cell r="G417">
            <v>466</v>
          </cell>
          <cell r="H417" t="str">
            <v>Macro</v>
          </cell>
          <cell r="I417" t="str">
            <v>NOKIA</v>
          </cell>
          <cell r="J417" t="str">
            <v xml:space="preserve">APIANG Grégoire Flores </v>
          </cell>
          <cell r="K417" t="str">
            <v>OCM_Bafia</v>
          </cell>
          <cell r="L417" t="str">
            <v>I-ENG</v>
          </cell>
          <cell r="M417" t="str">
            <v>IHS</v>
          </cell>
          <cell r="N417" t="str">
            <v>Grid-Gen</v>
          </cell>
        </row>
        <row r="418">
          <cell r="A418" t="str">
            <v>CTR_663</v>
          </cell>
          <cell r="B418" t="str">
            <v>Akok</v>
          </cell>
          <cell r="C418" t="str">
            <v>CTR</v>
          </cell>
          <cell r="D418" t="str">
            <v>Akok</v>
          </cell>
          <cell r="E418">
            <v>11.625385809999999</v>
          </cell>
          <cell r="F418">
            <v>3.859300814</v>
          </cell>
          <cell r="G418">
            <v>684</v>
          </cell>
          <cell r="H418" t="str">
            <v>Macro</v>
          </cell>
          <cell r="I418" t="str">
            <v>NOKIA</v>
          </cell>
          <cell r="J418" t="str">
            <v>Hadjet Lionel</v>
          </cell>
          <cell r="K418" t="str">
            <v>OCM_Yaounde_2</v>
          </cell>
          <cell r="L418" t="str">
            <v>AFRO</v>
          </cell>
          <cell r="M418" t="str">
            <v>CAMUSAT</v>
          </cell>
          <cell r="N418" t="str">
            <v>Good Grid + Solar + GE</v>
          </cell>
        </row>
        <row r="419">
          <cell r="A419" t="str">
            <v>OST_165</v>
          </cell>
          <cell r="B419" t="str">
            <v>Ndjeleng-II</v>
          </cell>
          <cell r="C419" t="str">
            <v>OST</v>
          </cell>
          <cell r="D419" t="str">
            <v>Ndjeleng</v>
          </cell>
          <cell r="E419">
            <v>10.4404</v>
          </cell>
          <cell r="F419">
            <v>5.3862899999999998</v>
          </cell>
          <cell r="G419">
            <v>1591</v>
          </cell>
          <cell r="H419" t="str">
            <v>Macro</v>
          </cell>
          <cell r="I419" t="str">
            <v>NOKIA</v>
          </cell>
          <cell r="J419" t="str">
            <v>Ngah Denis Fokanyuy</v>
          </cell>
          <cell r="K419" t="str">
            <v>OCM_Bafoussam_1</v>
          </cell>
          <cell r="L419" t="str">
            <v>I-ENG</v>
          </cell>
          <cell r="M419" t="str">
            <v>IHS</v>
          </cell>
          <cell r="N419" t="str">
            <v>Grid-Gen</v>
          </cell>
        </row>
        <row r="420">
          <cell r="A420" t="str">
            <v>CTR_231</v>
          </cell>
          <cell r="B420" t="str">
            <v>Goufan</v>
          </cell>
          <cell r="C420" t="str">
            <v>CTR</v>
          </cell>
          <cell r="D420" t="str">
            <v>Goufan</v>
          </cell>
          <cell r="E420">
            <v>11.252893</v>
          </cell>
          <cell r="F420">
            <v>4.6633170000000002</v>
          </cell>
          <cell r="G420">
            <v>493</v>
          </cell>
          <cell r="H420" t="str">
            <v>Macro</v>
          </cell>
          <cell r="I420" t="str">
            <v>NOKIA</v>
          </cell>
          <cell r="J420" t="str">
            <v xml:space="preserve">APIANG Grégoire Flores </v>
          </cell>
          <cell r="K420" t="str">
            <v>OCM_Bafia</v>
          </cell>
          <cell r="L420" t="str">
            <v>I-ENG</v>
          </cell>
          <cell r="M420" t="str">
            <v>IHS</v>
          </cell>
          <cell r="N420" t="str">
            <v>Grid-Gen</v>
          </cell>
        </row>
        <row r="421">
          <cell r="A421" t="str">
            <v>EXN_082</v>
          </cell>
          <cell r="B421" t="str">
            <v>Maroua-Loperey</v>
          </cell>
          <cell r="C421" t="str">
            <v>EXN</v>
          </cell>
          <cell r="D421" t="str">
            <v>Maroua</v>
          </cell>
          <cell r="E421">
            <v>14.33025999</v>
          </cell>
          <cell r="F421">
            <v>10.608598110000001</v>
          </cell>
          <cell r="G421">
            <v>400</v>
          </cell>
          <cell r="H421" t="str">
            <v>Macro</v>
          </cell>
          <cell r="I421" t="str">
            <v>NOKIA</v>
          </cell>
          <cell r="J421" t="str">
            <v xml:space="preserve">ASSAATSA Eric Blaise </v>
          </cell>
          <cell r="K421" t="str">
            <v>OCM_Maroua_1</v>
          </cell>
          <cell r="L421" t="str">
            <v>TIF NORD</v>
          </cell>
          <cell r="M421" t="str">
            <v>IHS</v>
          </cell>
          <cell r="N421" t="str">
            <v>Grid-Lithium</v>
          </cell>
        </row>
        <row r="422">
          <cell r="A422" t="str">
            <v>EXN_083</v>
          </cell>
          <cell r="B422" t="str">
            <v>Maroua-Ouro-Bah</v>
          </cell>
          <cell r="C422" t="str">
            <v>EXN</v>
          </cell>
          <cell r="D422" t="str">
            <v>Maroua</v>
          </cell>
          <cell r="E422">
            <v>14.34711384</v>
          </cell>
          <cell r="F422">
            <v>10.61091493</v>
          </cell>
          <cell r="G422">
            <v>398</v>
          </cell>
          <cell r="H422" t="str">
            <v>Macro</v>
          </cell>
          <cell r="I422" t="str">
            <v>NOKIA</v>
          </cell>
          <cell r="J422" t="str">
            <v xml:space="preserve">ASSAATSA Eric Blaise </v>
          </cell>
          <cell r="K422" t="str">
            <v>OCM_Maroua_1</v>
          </cell>
          <cell r="L422" t="str">
            <v>TIF NORD</v>
          </cell>
          <cell r="M422" t="str">
            <v>IHS</v>
          </cell>
          <cell r="N422" t="str">
            <v>Grid-Gen</v>
          </cell>
        </row>
        <row r="423">
          <cell r="A423" t="str">
            <v>OST_167</v>
          </cell>
          <cell r="B423" t="str">
            <v>Baloum-IHS</v>
          </cell>
          <cell r="C423" t="str">
            <v>OST</v>
          </cell>
          <cell r="D423" t="str">
            <v>Baloum</v>
          </cell>
          <cell r="E423">
            <v>10.265447999999999</v>
          </cell>
          <cell r="F423">
            <v>5.4079300000000003</v>
          </cell>
          <cell r="G423">
            <v>1604</v>
          </cell>
          <cell r="H423" t="str">
            <v>Macro</v>
          </cell>
          <cell r="I423" t="str">
            <v>NOKIA</v>
          </cell>
          <cell r="J423" t="str">
            <v>Ngah Denis Fokanyuy</v>
          </cell>
          <cell r="K423" t="str">
            <v>OCM_Bafoussam_1</v>
          </cell>
          <cell r="L423" t="str">
            <v>I-ENG</v>
          </cell>
          <cell r="M423" t="str">
            <v>IHS</v>
          </cell>
          <cell r="N423" t="str">
            <v>Gen Only</v>
          </cell>
        </row>
        <row r="424">
          <cell r="A424" t="str">
            <v>OST_162</v>
          </cell>
          <cell r="B424" t="str">
            <v>Bameka-IHS</v>
          </cell>
          <cell r="C424" t="str">
            <v>OST</v>
          </cell>
          <cell r="D424" t="str">
            <v>Bameka</v>
          </cell>
          <cell r="E424">
            <v>10.353966</v>
          </cell>
          <cell r="F424">
            <v>5.4179500000000003</v>
          </cell>
          <cell r="G424">
            <v>1526</v>
          </cell>
          <cell r="H424" t="str">
            <v>Macro</v>
          </cell>
          <cell r="I424" t="str">
            <v>NOKIA</v>
          </cell>
          <cell r="J424" t="str">
            <v>Ngah Denis Fokanyuy</v>
          </cell>
          <cell r="K424" t="str">
            <v>OCM_Bafoussam_1</v>
          </cell>
          <cell r="L424" t="str">
            <v>I-ENG</v>
          </cell>
          <cell r="M424" t="str">
            <v>IHS</v>
          </cell>
          <cell r="N424" t="str">
            <v>Grid-Gen</v>
          </cell>
        </row>
        <row r="425">
          <cell r="A425" t="str">
            <v>NRO_018</v>
          </cell>
          <cell r="B425" t="str">
            <v>Tadu-IHS</v>
          </cell>
          <cell r="C425" t="str">
            <v>NRO</v>
          </cell>
          <cell r="D425" t="str">
            <v>Tadu</v>
          </cell>
          <cell r="E425">
            <v>10.589608999999999</v>
          </cell>
          <cell r="F425">
            <v>6.2372940000000003</v>
          </cell>
          <cell r="G425">
            <v>2154</v>
          </cell>
          <cell r="H425" t="str">
            <v>Macro</v>
          </cell>
          <cell r="I425" t="str">
            <v>NOKIA</v>
          </cell>
          <cell r="J425" t="str">
            <v>ABONGTEOH SOFOR Derick</v>
          </cell>
          <cell r="K425" t="str">
            <v>OCM_Bamenda_1</v>
          </cell>
          <cell r="L425" t="str">
            <v>I-ENG</v>
          </cell>
          <cell r="M425" t="str">
            <v>IHS</v>
          </cell>
          <cell r="N425" t="str">
            <v>Gen-Lithium</v>
          </cell>
        </row>
        <row r="426">
          <cell r="A426" t="str">
            <v>NRO_039</v>
          </cell>
          <cell r="B426" t="str">
            <v>Vivoki-IHS</v>
          </cell>
          <cell r="C426" t="str">
            <v>NRO</v>
          </cell>
          <cell r="D426" t="str">
            <v>Vikovi</v>
          </cell>
          <cell r="E426">
            <v>10.586956000000001</v>
          </cell>
          <cell r="F426">
            <v>6.1384400000000001</v>
          </cell>
          <cell r="G426">
            <v>1307</v>
          </cell>
          <cell r="H426" t="str">
            <v>Macro</v>
          </cell>
          <cell r="I426" t="str">
            <v>NOKIA</v>
          </cell>
          <cell r="J426" t="str">
            <v>ABONGTEOH SOFOR Derick</v>
          </cell>
          <cell r="K426" t="str">
            <v>OCM_Bamenda_1</v>
          </cell>
          <cell r="L426" t="str">
            <v>I-ENG</v>
          </cell>
          <cell r="M426" t="str">
            <v>IHS</v>
          </cell>
          <cell r="N426" t="str">
            <v>Grid-Gen-Lithium</v>
          </cell>
        </row>
        <row r="427">
          <cell r="A427" t="str">
            <v>CTR_780</v>
          </cell>
          <cell r="B427" t="str">
            <v>Nkolafamba</v>
          </cell>
          <cell r="C427" t="str">
            <v>CTR</v>
          </cell>
          <cell r="D427" t="str">
            <v>Nkolafamba</v>
          </cell>
          <cell r="E427">
            <v>11.666499999999999</v>
          </cell>
          <cell r="F427">
            <v>3.8529300000000002</v>
          </cell>
          <cell r="G427">
            <v>696</v>
          </cell>
          <cell r="H427" t="str">
            <v>Macro</v>
          </cell>
          <cell r="I427" t="str">
            <v>NOKIA</v>
          </cell>
          <cell r="J427" t="str">
            <v>Hadjet Lionel</v>
          </cell>
          <cell r="K427" t="str">
            <v>OCM_Yaounde_2</v>
          </cell>
          <cell r="L427" t="str">
            <v>AFRO</v>
          </cell>
          <cell r="M427" t="str">
            <v>CAMUSAT</v>
          </cell>
          <cell r="N427" t="str">
            <v>HGB</v>
          </cell>
        </row>
        <row r="428">
          <cell r="A428" t="str">
            <v>CTR_635</v>
          </cell>
          <cell r="B428" t="str">
            <v>CTR_635_Z_Mehanda</v>
          </cell>
          <cell r="C428" t="str">
            <v>CTR</v>
          </cell>
          <cell r="D428" t="str">
            <v>Yaounde</v>
          </cell>
          <cell r="E428">
            <v>11.542940590000001</v>
          </cell>
          <cell r="F428">
            <v>3.7727830130000002</v>
          </cell>
          <cell r="G428">
            <v>719</v>
          </cell>
          <cell r="H428" t="str">
            <v>Macro</v>
          </cell>
          <cell r="I428" t="str">
            <v>ZTE</v>
          </cell>
          <cell r="J428" t="str">
            <v>Hadjet Lionel</v>
          </cell>
          <cell r="K428" t="str">
            <v>OCM_Yaounde_2</v>
          </cell>
          <cell r="L428" t="str">
            <v>AFRO</v>
          </cell>
          <cell r="M428" t="str">
            <v>IHS</v>
          </cell>
          <cell r="N428" t="str">
            <v>Grid-Gen</v>
          </cell>
        </row>
        <row r="429">
          <cell r="A429" t="str">
            <v>LIT_270</v>
          </cell>
          <cell r="B429" t="str">
            <v>LIT_270_Z_Zone-Papass</v>
          </cell>
          <cell r="C429" t="str">
            <v>LIT</v>
          </cell>
          <cell r="D429" t="str">
            <v>Douala</v>
          </cell>
          <cell r="E429">
            <v>9.8016759390000008</v>
          </cell>
          <cell r="F429">
            <v>4.0767717489999997</v>
          </cell>
          <cell r="G429">
            <v>41</v>
          </cell>
          <cell r="H429" t="str">
            <v>Macro</v>
          </cell>
          <cell r="I429" t="str">
            <v>ZTE</v>
          </cell>
          <cell r="J429" t="str">
            <v>ETABA Fidèle</v>
          </cell>
          <cell r="K429" t="str">
            <v>OCM_Douala_1</v>
          </cell>
          <cell r="L429" t="str">
            <v>H-TELI</v>
          </cell>
          <cell r="M429" t="str">
            <v>IHS</v>
          </cell>
          <cell r="N429" t="str">
            <v>Grid-Gen</v>
          </cell>
        </row>
        <row r="430">
          <cell r="A430" t="str">
            <v>LIT_274</v>
          </cell>
          <cell r="B430" t="str">
            <v>LIT_274_Z_Logpom-II</v>
          </cell>
          <cell r="C430" t="str">
            <v>LIT</v>
          </cell>
          <cell r="D430" t="str">
            <v>Douala</v>
          </cell>
          <cell r="E430">
            <v>9.7642511229999993</v>
          </cell>
          <cell r="F430">
            <v>4.0945566830000004</v>
          </cell>
          <cell r="G430">
            <v>44</v>
          </cell>
          <cell r="H430" t="str">
            <v>Macro</v>
          </cell>
          <cell r="I430" t="str">
            <v>ZTE</v>
          </cell>
          <cell r="J430" t="str">
            <v>ETABA Fidèle</v>
          </cell>
          <cell r="K430" t="str">
            <v>OCM_Douala_1</v>
          </cell>
          <cell r="L430" t="str">
            <v>H-TELI</v>
          </cell>
          <cell r="M430" t="str">
            <v>IHS</v>
          </cell>
          <cell r="N430" t="str">
            <v>Grid-Gen</v>
          </cell>
        </row>
        <row r="431">
          <cell r="A431" t="str">
            <v>LIT_276</v>
          </cell>
          <cell r="B431" t="str">
            <v>LIT_276_Z_Logpom-Kosovo</v>
          </cell>
          <cell r="C431" t="str">
            <v>LIT</v>
          </cell>
          <cell r="D431" t="str">
            <v>Douala</v>
          </cell>
          <cell r="E431">
            <v>9.7739220059999994</v>
          </cell>
          <cell r="F431">
            <v>4.0735797409999996</v>
          </cell>
          <cell r="G431">
            <v>35</v>
          </cell>
          <cell r="H431" t="str">
            <v>Macro</v>
          </cell>
          <cell r="I431" t="str">
            <v>ZTE</v>
          </cell>
          <cell r="J431" t="str">
            <v>ETABA Fidèle</v>
          </cell>
          <cell r="K431" t="str">
            <v>OCM_Douala_1</v>
          </cell>
          <cell r="L431" t="str">
            <v>H-TELI</v>
          </cell>
          <cell r="M431" t="str">
            <v>IHS</v>
          </cell>
          <cell r="N431" t="str">
            <v>Grid-Gen</v>
          </cell>
        </row>
        <row r="432">
          <cell r="A432" t="str">
            <v>LIT_384</v>
          </cell>
          <cell r="B432" t="str">
            <v>LIT_384_Z_Emene-City</v>
          </cell>
          <cell r="C432" t="str">
            <v>LIT</v>
          </cell>
          <cell r="D432" t="str">
            <v>Douala</v>
          </cell>
          <cell r="E432">
            <v>9.7822709999999997</v>
          </cell>
          <cell r="F432">
            <v>4.0704750000000001</v>
          </cell>
          <cell r="G432">
            <v>0</v>
          </cell>
          <cell r="H432" t="str">
            <v>Macro</v>
          </cell>
          <cell r="I432" t="str">
            <v>ZTE</v>
          </cell>
          <cell r="J432" t="str">
            <v>ETABA Fidèle</v>
          </cell>
          <cell r="K432" t="str">
            <v>OCM_Douala_1</v>
          </cell>
          <cell r="L432" t="str">
            <v>H-TELI</v>
          </cell>
          <cell r="M432" t="str">
            <v>IHS</v>
          </cell>
          <cell r="N432" t="str">
            <v>Grid-Gen</v>
          </cell>
        </row>
        <row r="433">
          <cell r="A433" t="str">
            <v>LIT_397</v>
          </cell>
          <cell r="B433" t="str">
            <v>LIT_397_Z_Makepe-Chefferie</v>
          </cell>
          <cell r="C433" t="str">
            <v>LIT</v>
          </cell>
          <cell r="D433" t="str">
            <v>Douala</v>
          </cell>
          <cell r="E433">
            <v>9.7533275279999998</v>
          </cell>
          <cell r="F433">
            <v>4.0750027859999998</v>
          </cell>
          <cell r="G433">
            <v>0</v>
          </cell>
          <cell r="H433" t="str">
            <v>Macro</v>
          </cell>
          <cell r="I433" t="str">
            <v>ZTE</v>
          </cell>
          <cell r="J433" t="str">
            <v>ETABA Fidèle</v>
          </cell>
          <cell r="K433" t="str">
            <v>OCM_Douala_1</v>
          </cell>
          <cell r="L433" t="str">
            <v>H-TELI</v>
          </cell>
          <cell r="M433" t="str">
            <v>IHS</v>
          </cell>
          <cell r="N433" t="str">
            <v>Grid-Gen</v>
          </cell>
        </row>
        <row r="434">
          <cell r="A434" t="str">
            <v>LIT_401</v>
          </cell>
          <cell r="B434" t="str">
            <v>LIT_401_Z_Makepe-Maturite</v>
          </cell>
          <cell r="C434" t="str">
            <v>LIT</v>
          </cell>
          <cell r="D434" t="str">
            <v>Douala</v>
          </cell>
          <cell r="E434">
            <v>9.7336340000000003</v>
          </cell>
          <cell r="F434">
            <v>4.0595595080000004</v>
          </cell>
          <cell r="G434">
            <v>16</v>
          </cell>
          <cell r="H434" t="str">
            <v>Macro</v>
          </cell>
          <cell r="I434" t="str">
            <v>ZTE</v>
          </cell>
          <cell r="J434" t="str">
            <v>ETABA Fidèle</v>
          </cell>
          <cell r="K434" t="str">
            <v>OCM_Douala_1</v>
          </cell>
          <cell r="L434" t="str">
            <v>H-TELI</v>
          </cell>
          <cell r="M434" t="str">
            <v>IHS</v>
          </cell>
          <cell r="N434" t="str">
            <v>Grid-Gen</v>
          </cell>
        </row>
        <row r="435">
          <cell r="A435" t="str">
            <v>LIT_584</v>
          </cell>
          <cell r="B435" t="str">
            <v>LIT_584_Z_PK19</v>
          </cell>
          <cell r="C435" t="str">
            <v>LIT</v>
          </cell>
          <cell r="D435" t="str">
            <v>Douala</v>
          </cell>
          <cell r="E435">
            <v>9.8059387890000007</v>
          </cell>
          <cell r="F435">
            <v>4.1106875399999998</v>
          </cell>
          <cell r="G435">
            <v>36</v>
          </cell>
          <cell r="H435" t="str">
            <v>Macro</v>
          </cell>
          <cell r="I435" t="str">
            <v>ZTE</v>
          </cell>
          <cell r="J435" t="str">
            <v>ETABA Fidèle</v>
          </cell>
          <cell r="K435" t="str">
            <v>OCM_Douala_1</v>
          </cell>
          <cell r="L435" t="str">
            <v>H-TELI</v>
          </cell>
          <cell r="M435" t="str">
            <v>CAMUSAT</v>
          </cell>
          <cell r="N435" t="str">
            <v>Medium Grid + GE</v>
          </cell>
        </row>
        <row r="436">
          <cell r="A436" t="str">
            <v>LIT_728</v>
          </cell>
          <cell r="B436" t="str">
            <v>LIT_728_Z_PK15-Auberge</v>
          </cell>
          <cell r="C436" t="str">
            <v>LIT</v>
          </cell>
          <cell r="D436" t="str">
            <v>Douala</v>
          </cell>
          <cell r="E436">
            <v>9.7933959020000003</v>
          </cell>
          <cell r="F436">
            <v>4.0951554740000002</v>
          </cell>
          <cell r="G436">
            <v>42</v>
          </cell>
          <cell r="H436" t="str">
            <v>Macro</v>
          </cell>
          <cell r="I436" t="str">
            <v>ZTE</v>
          </cell>
          <cell r="J436" t="str">
            <v>ETABA Fidèle</v>
          </cell>
          <cell r="K436" t="str">
            <v>OCM_Douala_1</v>
          </cell>
          <cell r="L436" t="str">
            <v>H-TELI</v>
          </cell>
          <cell r="M436" t="str">
            <v>CAMUSAT</v>
          </cell>
          <cell r="N436" t="str">
            <v>Good Grid no GE - 8h</v>
          </cell>
        </row>
        <row r="437">
          <cell r="A437" t="str">
            <v>NRD_083</v>
          </cell>
          <cell r="B437" t="str">
            <v>Garoua-Sabongari-Lainde-IHS</v>
          </cell>
          <cell r="C437" t="str">
            <v>NRD</v>
          </cell>
          <cell r="D437" t="str">
            <v>Garoua</v>
          </cell>
          <cell r="E437">
            <v>13.424605720000001</v>
          </cell>
          <cell r="F437">
            <v>9.3475912109999992</v>
          </cell>
          <cell r="G437">
            <v>185</v>
          </cell>
          <cell r="H437" t="str">
            <v>Macro</v>
          </cell>
          <cell r="I437" t="str">
            <v>NOKIA</v>
          </cell>
          <cell r="J437" t="str">
            <v>Djouohou Armel</v>
          </cell>
          <cell r="K437" t="str">
            <v>OCM_Garoua_1</v>
          </cell>
          <cell r="L437" t="str">
            <v>TIF NORD</v>
          </cell>
          <cell r="M437" t="str">
            <v>IHS</v>
          </cell>
          <cell r="N437" t="str">
            <v>Grid-Gen</v>
          </cell>
        </row>
        <row r="438">
          <cell r="A438" t="str">
            <v>OST_155</v>
          </cell>
          <cell r="B438" t="str">
            <v>Bamenkombo</v>
          </cell>
          <cell r="C438" t="str">
            <v>OST</v>
          </cell>
          <cell r="D438" t="str">
            <v>Bamenkombo</v>
          </cell>
          <cell r="E438">
            <v>10.326079999999999</v>
          </cell>
          <cell r="F438">
            <v>5.60032</v>
          </cell>
          <cell r="G438">
            <v>1267</v>
          </cell>
          <cell r="H438" t="str">
            <v>Macro</v>
          </cell>
          <cell r="I438" t="str">
            <v>NOKIA</v>
          </cell>
          <cell r="J438" t="str">
            <v>Ngah Denis Fokanyuy</v>
          </cell>
          <cell r="K438" t="str">
            <v>OCM_Bafoussam_1</v>
          </cell>
          <cell r="L438" t="str">
            <v>I-ENG</v>
          </cell>
          <cell r="M438" t="str">
            <v>IHS</v>
          </cell>
          <cell r="N438" t="str">
            <v>Grid-Gen</v>
          </cell>
        </row>
        <row r="439">
          <cell r="A439" t="str">
            <v>OST_169</v>
          </cell>
          <cell r="B439" t="str">
            <v>Bfsam-Baleng-IHS</v>
          </cell>
          <cell r="C439" t="str">
            <v>OST</v>
          </cell>
          <cell r="D439" t="str">
            <v>Bafoussam</v>
          </cell>
          <cell r="E439">
            <v>10.40535</v>
          </cell>
          <cell r="F439">
            <v>5.5032300000000003</v>
          </cell>
          <cell r="G439">
            <v>1316</v>
          </cell>
          <cell r="H439" t="str">
            <v>Macro</v>
          </cell>
          <cell r="I439" t="str">
            <v>NOKIA</v>
          </cell>
          <cell r="J439" t="str">
            <v>Ngah Denis Fokanyuy</v>
          </cell>
          <cell r="K439" t="str">
            <v>OCM_Bafoussam_1</v>
          </cell>
          <cell r="L439" t="str">
            <v>I-ENG</v>
          </cell>
          <cell r="M439" t="str">
            <v>IHS</v>
          </cell>
          <cell r="N439" t="str">
            <v>Grid-Gen</v>
          </cell>
        </row>
        <row r="440">
          <cell r="A440" t="str">
            <v>OST_172</v>
          </cell>
          <cell r="B440" t="str">
            <v>Bfsam-Water-Tower-IHS</v>
          </cell>
          <cell r="C440" t="str">
            <v>OST</v>
          </cell>
          <cell r="D440" t="str">
            <v>Bafoussam</v>
          </cell>
          <cell r="E440">
            <v>10.403778000000001</v>
          </cell>
          <cell r="F440">
            <v>5.484972</v>
          </cell>
          <cell r="G440">
            <v>1397</v>
          </cell>
          <cell r="H440" t="str">
            <v>Macro</v>
          </cell>
          <cell r="I440" t="str">
            <v>NOKIA</v>
          </cell>
          <cell r="J440" t="str">
            <v>Ngah Denis Fokanyuy</v>
          </cell>
          <cell r="K440" t="str">
            <v>OCM_Bafoussam_1</v>
          </cell>
          <cell r="L440" t="str">
            <v>I-ENG</v>
          </cell>
          <cell r="M440" t="str">
            <v>IHS</v>
          </cell>
          <cell r="N440" t="str">
            <v>Grid-Gen</v>
          </cell>
        </row>
        <row r="441">
          <cell r="A441" t="str">
            <v>CTR_646</v>
          </cell>
          <cell r="B441" t="str">
            <v>CTR_646_Z_Minkan-Nord-IHS</v>
          </cell>
          <cell r="C441" t="str">
            <v>CTR</v>
          </cell>
          <cell r="D441" t="str">
            <v>Yaounde</v>
          </cell>
          <cell r="E441">
            <v>11.52072274</v>
          </cell>
          <cell r="F441">
            <v>3.7691204370000002</v>
          </cell>
          <cell r="G441">
            <v>714</v>
          </cell>
          <cell r="H441" t="str">
            <v>Macro</v>
          </cell>
          <cell r="I441" t="str">
            <v>ZTE</v>
          </cell>
          <cell r="J441" t="str">
            <v>Hadjet Lionel</v>
          </cell>
          <cell r="K441" t="str">
            <v>OCM_Yaounde_2</v>
          </cell>
          <cell r="L441" t="str">
            <v>AFRO</v>
          </cell>
          <cell r="M441" t="str">
            <v>CAMUSAT</v>
          </cell>
          <cell r="N441" t="str">
            <v>Good Grid + GE</v>
          </cell>
        </row>
        <row r="442">
          <cell r="A442" t="str">
            <v>EST_014</v>
          </cell>
          <cell r="B442" t="str">
            <v>Betare-Oya</v>
          </cell>
          <cell r="C442" t="str">
            <v>EST</v>
          </cell>
          <cell r="D442" t="str">
            <v>Betare-oya</v>
          </cell>
          <cell r="E442">
            <v>14.08755556</v>
          </cell>
          <cell r="F442">
            <v>5.5631972220000003</v>
          </cell>
          <cell r="G442">
            <v>879</v>
          </cell>
          <cell r="H442" t="str">
            <v>Macro</v>
          </cell>
          <cell r="I442" t="str">
            <v>NOKIA</v>
          </cell>
          <cell r="J442" t="str">
            <v>Franck Mezazem</v>
          </cell>
          <cell r="K442" t="str">
            <v>OCM_Bertoua_2</v>
          </cell>
          <cell r="L442" t="str">
            <v>AFRO</v>
          </cell>
          <cell r="M442" t="str">
            <v>IHS</v>
          </cell>
          <cell r="N442" t="str">
            <v>Solar-Gen-Lithium</v>
          </cell>
        </row>
        <row r="443">
          <cell r="A443" t="str">
            <v>OST_170</v>
          </cell>
          <cell r="B443" t="str">
            <v>Bfsam-Centre-II</v>
          </cell>
          <cell r="C443" t="str">
            <v>OST</v>
          </cell>
          <cell r="D443" t="str">
            <v>Bafoussam</v>
          </cell>
          <cell r="E443">
            <v>10.418659</v>
          </cell>
          <cell r="F443">
            <v>5.479069</v>
          </cell>
          <cell r="G443">
            <v>1429</v>
          </cell>
          <cell r="H443" t="str">
            <v>Macro</v>
          </cell>
          <cell r="I443" t="str">
            <v>NOKIA</v>
          </cell>
          <cell r="J443" t="str">
            <v>Ngah Denis Fokanyuy</v>
          </cell>
          <cell r="K443" t="str">
            <v>OCM_Bafoussam_1</v>
          </cell>
          <cell r="L443" t="str">
            <v>I-ENG</v>
          </cell>
          <cell r="M443" t="str">
            <v>IHS</v>
          </cell>
          <cell r="N443" t="str">
            <v>Grid Only</v>
          </cell>
        </row>
        <row r="444">
          <cell r="A444" t="str">
            <v>NRO_057</v>
          </cell>
          <cell r="B444" t="str">
            <v>Mbonso</v>
          </cell>
          <cell r="C444" t="str">
            <v>NRO</v>
          </cell>
          <cell r="D444" t="str">
            <v>Mbonso</v>
          </cell>
          <cell r="E444">
            <v>10.946260000000001</v>
          </cell>
          <cell r="F444">
            <v>6.2614409999999996</v>
          </cell>
          <cell r="G444">
            <v>765</v>
          </cell>
          <cell r="H444" t="str">
            <v>Macro</v>
          </cell>
          <cell r="I444" t="str">
            <v>NOKIA</v>
          </cell>
          <cell r="J444" t="str">
            <v>ABONGTEOH SOFOR Derick</v>
          </cell>
          <cell r="K444" t="str">
            <v>OCM_Bamenda_1</v>
          </cell>
          <cell r="L444" t="str">
            <v>I-ENG</v>
          </cell>
          <cell r="M444" t="str">
            <v>IHS</v>
          </cell>
          <cell r="N444" t="str">
            <v>Gen Only</v>
          </cell>
        </row>
        <row r="445">
          <cell r="A445" t="str">
            <v>SUO_039</v>
          </cell>
          <cell r="B445" t="str">
            <v>Nyassosso-MTN</v>
          </cell>
          <cell r="C445" t="str">
            <v>SUO</v>
          </cell>
          <cell r="D445" t="str">
            <v>Nyassosso</v>
          </cell>
          <cell r="E445">
            <v>9.6786399999999997</v>
          </cell>
          <cell r="F445">
            <v>4.82951</v>
          </cell>
          <cell r="G445">
            <v>478</v>
          </cell>
          <cell r="H445" t="str">
            <v>Macro</v>
          </cell>
          <cell r="I445" t="str">
            <v>NOKIA</v>
          </cell>
          <cell r="J445" t="str">
            <v>Ewane Eric Pitié</v>
          </cell>
          <cell r="K445" t="str">
            <v>OCM_Moungo</v>
          </cell>
          <cell r="L445" t="str">
            <v>H-TELI</v>
          </cell>
          <cell r="M445" t="str">
            <v>IHS</v>
          </cell>
          <cell r="N445" t="str">
            <v>Grid-Gen</v>
          </cell>
        </row>
        <row r="446">
          <cell r="A446" t="str">
            <v>CTR_665</v>
          </cell>
          <cell r="B446" t="str">
            <v>CTR_665_Z_Ekoumdoum-II</v>
          </cell>
          <cell r="C446" t="str">
            <v>CTR</v>
          </cell>
          <cell r="D446" t="str">
            <v>Yaounde</v>
          </cell>
          <cell r="E446">
            <v>11.536384</v>
          </cell>
          <cell r="F446">
            <v>3.8157399999999999</v>
          </cell>
          <cell r="G446">
            <v>120</v>
          </cell>
          <cell r="H446" t="str">
            <v>Macro</v>
          </cell>
          <cell r="I446" t="str">
            <v>ZTE</v>
          </cell>
          <cell r="J446" t="str">
            <v>Hadjet Lionel</v>
          </cell>
          <cell r="K446" t="str">
            <v>OCM_Yaounde_2</v>
          </cell>
          <cell r="L446" t="str">
            <v>AFRO</v>
          </cell>
          <cell r="M446" t="str">
            <v>CAMUSAT</v>
          </cell>
          <cell r="N446" t="str">
            <v>HGB</v>
          </cell>
        </row>
        <row r="447">
          <cell r="A447" t="str">
            <v>CTR_709</v>
          </cell>
          <cell r="B447" t="str">
            <v>CTR_709_Z_Ngona-II</v>
          </cell>
          <cell r="C447" t="str">
            <v>CTR</v>
          </cell>
          <cell r="D447" t="str">
            <v>Yaounde</v>
          </cell>
          <cell r="E447">
            <v>11.600702</v>
          </cell>
          <cell r="F447">
            <v>3.8737460000000001</v>
          </cell>
          <cell r="G447">
            <v>686</v>
          </cell>
          <cell r="H447" t="str">
            <v>Macro</v>
          </cell>
          <cell r="I447" t="str">
            <v>ZTE</v>
          </cell>
          <cell r="J447" t="str">
            <v>Hadjet Lionel</v>
          </cell>
          <cell r="K447" t="str">
            <v>OCM_Yaounde_2</v>
          </cell>
          <cell r="L447" t="str">
            <v>AFRO</v>
          </cell>
          <cell r="M447" t="str">
            <v>CAMUSAT</v>
          </cell>
          <cell r="N447" t="str">
            <v>Good Grid + GE</v>
          </cell>
        </row>
        <row r="448">
          <cell r="A448" t="str">
            <v>CTR_730</v>
          </cell>
          <cell r="B448" t="str">
            <v>CTR_730_Z_Edenville-Stade</v>
          </cell>
          <cell r="C448" t="str">
            <v>CTR</v>
          </cell>
          <cell r="D448" t="str">
            <v>Yaounde</v>
          </cell>
          <cell r="E448">
            <v>11.547840000000001</v>
          </cell>
          <cell r="F448">
            <v>3.7342</v>
          </cell>
          <cell r="G448">
            <v>688</v>
          </cell>
          <cell r="H448" t="str">
            <v>Macro</v>
          </cell>
          <cell r="I448" t="str">
            <v>ZTE</v>
          </cell>
          <cell r="J448" t="str">
            <v>Hadjet Lionel</v>
          </cell>
          <cell r="K448" t="str">
            <v>OCM_Yaounde_2</v>
          </cell>
          <cell r="L448" t="str">
            <v>AFRO</v>
          </cell>
          <cell r="M448" t="str">
            <v>CAMUSAT</v>
          </cell>
          <cell r="N448" t="str">
            <v>Good Grid + GE</v>
          </cell>
        </row>
        <row r="449">
          <cell r="A449" t="str">
            <v>LIT_271</v>
          </cell>
          <cell r="B449" t="str">
            <v>LIT_271_Z_PK15</v>
          </cell>
          <cell r="C449" t="str">
            <v>LIT</v>
          </cell>
          <cell r="D449" t="str">
            <v>Douala</v>
          </cell>
          <cell r="E449">
            <v>9.7991141030000009</v>
          </cell>
          <cell r="F449">
            <v>4.0888866540000004</v>
          </cell>
          <cell r="G449">
            <v>33</v>
          </cell>
          <cell r="H449" t="str">
            <v>Macro</v>
          </cell>
          <cell r="I449" t="str">
            <v>ZTE</v>
          </cell>
          <cell r="J449" t="str">
            <v>ETABA Fidèle</v>
          </cell>
          <cell r="K449" t="str">
            <v>OCM_Douala_1</v>
          </cell>
          <cell r="L449" t="str">
            <v>H-TELI</v>
          </cell>
          <cell r="M449" t="str">
            <v>IHS</v>
          </cell>
          <cell r="N449" t="str">
            <v>Grid-Gen</v>
          </cell>
        </row>
        <row r="450">
          <cell r="A450" t="str">
            <v>LIT_612</v>
          </cell>
          <cell r="B450" t="str">
            <v>Kotto-Logpom</v>
          </cell>
          <cell r="C450" t="str">
            <v>LIT</v>
          </cell>
          <cell r="D450" t="str">
            <v>Douala</v>
          </cell>
          <cell r="E450">
            <v>9.7604115359999994</v>
          </cell>
          <cell r="F450">
            <v>4.0864230539999999</v>
          </cell>
          <cell r="G450">
            <v>30</v>
          </cell>
          <cell r="H450" t="str">
            <v>Macro</v>
          </cell>
          <cell r="I450"/>
          <cell r="J450" t="str">
            <v>ETABA Fidèle</v>
          </cell>
          <cell r="K450" t="str">
            <v>OCM_Douala_1</v>
          </cell>
          <cell r="L450" t="str">
            <v>H-TELI</v>
          </cell>
          <cell r="M450" t="str">
            <v>CAMUSAT</v>
          </cell>
          <cell r="N450" t="str">
            <v>Good Grid no GE - 8h</v>
          </cell>
        </row>
        <row r="451">
          <cell r="A451" t="str">
            <v>LIT_599</v>
          </cell>
          <cell r="B451" t="str">
            <v>Makepe-Indoor</v>
          </cell>
          <cell r="C451" t="str">
            <v>LIT</v>
          </cell>
          <cell r="D451" t="str">
            <v>Douala</v>
          </cell>
          <cell r="E451">
            <v>9.7474249999999998</v>
          </cell>
          <cell r="F451">
            <v>4.0754599999999996</v>
          </cell>
          <cell r="G451">
            <v>18</v>
          </cell>
          <cell r="H451" t="str">
            <v>Macro</v>
          </cell>
          <cell r="I451"/>
          <cell r="J451" t="str">
            <v>ETABA Fidèle</v>
          </cell>
          <cell r="K451" t="str">
            <v>OCM_Douala_1</v>
          </cell>
          <cell r="L451" t="str">
            <v>H-TELI</v>
          </cell>
          <cell r="M451"/>
          <cell r="N451"/>
        </row>
        <row r="452">
          <cell r="A452" t="str">
            <v>LIT_034</v>
          </cell>
          <cell r="B452" t="str">
            <v>LIT_034_Z_BP-Cite</v>
          </cell>
          <cell r="C452" t="str">
            <v>LIT</v>
          </cell>
          <cell r="D452" t="str">
            <v>Douala</v>
          </cell>
          <cell r="E452">
            <v>9.7292851139999996</v>
          </cell>
          <cell r="F452">
            <v>4.0463564820000002</v>
          </cell>
          <cell r="G452">
            <v>703</v>
          </cell>
          <cell r="H452" t="str">
            <v>Macro</v>
          </cell>
          <cell r="I452" t="str">
            <v>ZTE</v>
          </cell>
          <cell r="J452" t="str">
            <v>KENGNE Bruno</v>
          </cell>
          <cell r="K452" t="str">
            <v>OCM_Douala_2</v>
          </cell>
          <cell r="L452" t="str">
            <v>H-TELI</v>
          </cell>
          <cell r="M452" t="str">
            <v>IHS</v>
          </cell>
          <cell r="N452" t="str">
            <v>Grid Only</v>
          </cell>
        </row>
        <row r="453">
          <cell r="A453" t="str">
            <v>OST_186</v>
          </cell>
          <cell r="B453" t="str">
            <v>Bamenyam</v>
          </cell>
          <cell r="C453" t="str">
            <v>OST</v>
          </cell>
          <cell r="D453" t="str">
            <v>Bamenyam</v>
          </cell>
          <cell r="E453">
            <v>10.318070000000001</v>
          </cell>
          <cell r="F453">
            <v>5.7565390000000001</v>
          </cell>
          <cell r="G453">
            <v>1256</v>
          </cell>
          <cell r="H453" t="str">
            <v>Macro</v>
          </cell>
          <cell r="I453" t="str">
            <v>NOKIA</v>
          </cell>
          <cell r="J453" t="str">
            <v>Ngah Denis Fokanyuy</v>
          </cell>
          <cell r="K453" t="str">
            <v>OCM_Bafoussam_1</v>
          </cell>
          <cell r="L453" t="str">
            <v>I-ENG</v>
          </cell>
          <cell r="M453" t="str">
            <v>IHS</v>
          </cell>
          <cell r="N453" t="str">
            <v>Grid-Gen</v>
          </cell>
        </row>
        <row r="454">
          <cell r="A454" t="str">
            <v>OST_210</v>
          </cell>
          <cell r="B454" t="str">
            <v>Penka-Michel-IHS</v>
          </cell>
          <cell r="C454" t="str">
            <v>OST</v>
          </cell>
          <cell r="D454" t="str">
            <v>Penka-Michel</v>
          </cell>
          <cell r="E454">
            <v>10.241410999999999</v>
          </cell>
          <cell r="F454">
            <v>5.4677860000000003</v>
          </cell>
          <cell r="G454">
            <v>1460</v>
          </cell>
          <cell r="H454" t="str">
            <v>Macro</v>
          </cell>
          <cell r="I454" t="str">
            <v>NOKIA</v>
          </cell>
          <cell r="J454" t="str">
            <v>Ngah Denis Fokanyuy</v>
          </cell>
          <cell r="K454" t="str">
            <v>OCM_Bafoussam_1</v>
          </cell>
          <cell r="L454" t="str">
            <v>I-ENG</v>
          </cell>
          <cell r="M454" t="str">
            <v>IHS</v>
          </cell>
          <cell r="N454" t="str">
            <v>Grid-Gen</v>
          </cell>
        </row>
        <row r="455">
          <cell r="A455" t="str">
            <v>EXN_084</v>
          </cell>
          <cell r="B455" t="str">
            <v>Maroua-Lougol</v>
          </cell>
          <cell r="C455" t="str">
            <v>EXN</v>
          </cell>
          <cell r="D455" t="str">
            <v>Maroua</v>
          </cell>
          <cell r="E455">
            <v>14.330666669999999</v>
          </cell>
          <cell r="F455">
            <v>10.595388890000001</v>
          </cell>
          <cell r="G455">
            <v>400</v>
          </cell>
          <cell r="H455" t="str">
            <v>Macro</v>
          </cell>
          <cell r="I455" t="str">
            <v>NOKIA</v>
          </cell>
          <cell r="J455" t="str">
            <v xml:space="preserve">ASSAATSA Eric Blaise </v>
          </cell>
          <cell r="K455" t="str">
            <v>OCM_Maroua_1</v>
          </cell>
          <cell r="L455" t="str">
            <v>TIF NORD</v>
          </cell>
          <cell r="M455" t="str">
            <v>IHS</v>
          </cell>
          <cell r="N455" t="str">
            <v>Grid-Gen</v>
          </cell>
        </row>
        <row r="456">
          <cell r="A456" t="str">
            <v>SUD_227</v>
          </cell>
          <cell r="B456" t="str">
            <v>SUD_227_Z_Ebolowa-Si</v>
          </cell>
          <cell r="C456" t="str">
            <v>SUD</v>
          </cell>
          <cell r="D456" t="str">
            <v>Ebolowa</v>
          </cell>
          <cell r="E456">
            <v>11.151539</v>
          </cell>
          <cell r="F456">
            <v>2.8997820000000001</v>
          </cell>
          <cell r="G456">
            <v>584</v>
          </cell>
          <cell r="H456" t="str">
            <v>Macro</v>
          </cell>
          <cell r="I456" t="str">
            <v>ZTE</v>
          </cell>
          <cell r="J456" t="str">
            <v>Kenmegne Fabrice</v>
          </cell>
          <cell r="K456" t="str">
            <v>OCM_Ebolowa</v>
          </cell>
          <cell r="L456" t="str">
            <v>AFRO</v>
          </cell>
          <cell r="M456" t="str">
            <v>IHS</v>
          </cell>
          <cell r="N456" t="str">
            <v>Grid-Gen</v>
          </cell>
        </row>
        <row r="457">
          <cell r="A457" t="str">
            <v>EXN_041</v>
          </cell>
          <cell r="B457" t="str">
            <v>Blangoua</v>
          </cell>
          <cell r="C457" t="str">
            <v>EXN</v>
          </cell>
          <cell r="D457" t="str">
            <v>Blangoua</v>
          </cell>
          <cell r="E457">
            <v>14.550500080000001</v>
          </cell>
          <cell r="F457">
            <v>12.772830040000001</v>
          </cell>
          <cell r="G457">
            <v>289</v>
          </cell>
          <cell r="H457" t="str">
            <v>Macro</v>
          </cell>
          <cell r="I457" t="str">
            <v>NOKIA</v>
          </cell>
          <cell r="J457" t="str">
            <v>HIRGOYO MOULA CYPRIEN</v>
          </cell>
          <cell r="K457" t="str">
            <v>OCM_Makary</v>
          </cell>
          <cell r="L457" t="str">
            <v>TIF NORD</v>
          </cell>
          <cell r="M457" t="str">
            <v>IHS</v>
          </cell>
          <cell r="N457" t="str">
            <v>Solar-Gen</v>
          </cell>
        </row>
        <row r="458">
          <cell r="A458" t="str">
            <v>EXN_022</v>
          </cell>
          <cell r="B458" t="str">
            <v>Kar-Hay</v>
          </cell>
          <cell r="C458" t="str">
            <v>EXN</v>
          </cell>
          <cell r="D458" t="str">
            <v>Kar-Hay</v>
          </cell>
          <cell r="E458">
            <v>14.968666750000001</v>
          </cell>
          <cell r="F458">
            <v>10.10511105</v>
          </cell>
          <cell r="G458">
            <v>342</v>
          </cell>
          <cell r="H458" t="str">
            <v>Macro</v>
          </cell>
          <cell r="I458" t="str">
            <v>NOKIA</v>
          </cell>
          <cell r="J458" t="str">
            <v>Herman Tchawe</v>
          </cell>
          <cell r="K458" t="str">
            <v>OCM_Kaele</v>
          </cell>
          <cell r="L458" t="str">
            <v>TIF NORD</v>
          </cell>
          <cell r="M458" t="str">
            <v>IHS</v>
          </cell>
          <cell r="N458" t="str">
            <v>Solar-Grid-Gen-Lithium</v>
          </cell>
        </row>
        <row r="459">
          <cell r="A459" t="str">
            <v>EXN_089</v>
          </cell>
          <cell r="B459" t="str">
            <v>Maroua-Barmare</v>
          </cell>
          <cell r="C459" t="str">
            <v>EXN</v>
          </cell>
          <cell r="D459" t="str">
            <v>Maroua</v>
          </cell>
          <cell r="E459">
            <v>14.33552778</v>
          </cell>
          <cell r="F459">
            <v>10.60033333</v>
          </cell>
          <cell r="G459">
            <v>398</v>
          </cell>
          <cell r="H459" t="str">
            <v>Macro</v>
          </cell>
          <cell r="I459" t="str">
            <v>NOKIA</v>
          </cell>
          <cell r="J459" t="str">
            <v xml:space="preserve">ASSAATSA Eric Blaise </v>
          </cell>
          <cell r="K459" t="str">
            <v>OCM_Maroua_1</v>
          </cell>
          <cell r="L459" t="str">
            <v>TIF NORD</v>
          </cell>
          <cell r="M459" t="str">
            <v>IHS</v>
          </cell>
          <cell r="N459" t="str">
            <v>Grid-Gen</v>
          </cell>
        </row>
        <row r="460">
          <cell r="A460" t="str">
            <v>EXN_047</v>
          </cell>
          <cell r="B460" t="str">
            <v>Hina</v>
          </cell>
          <cell r="C460" t="str">
            <v>EXN</v>
          </cell>
          <cell r="D460" t="str">
            <v>Hina</v>
          </cell>
          <cell r="E460">
            <v>13.858111109999999</v>
          </cell>
          <cell r="F460">
            <v>10.37686111</v>
          </cell>
          <cell r="G460">
            <v>532</v>
          </cell>
          <cell r="H460" t="str">
            <v>Macro</v>
          </cell>
          <cell r="I460" t="str">
            <v>NOKIA</v>
          </cell>
          <cell r="J460" t="str">
            <v>Alioum Abiss</v>
          </cell>
          <cell r="K460" t="str">
            <v>OCM_Mokolo</v>
          </cell>
          <cell r="L460" t="str">
            <v>TIF NORD</v>
          </cell>
          <cell r="M460" t="str">
            <v>IHS</v>
          </cell>
          <cell r="N460" t="str">
            <v>Solar-Grid-Gen-Lithium</v>
          </cell>
        </row>
        <row r="461">
          <cell r="A461" t="str">
            <v>CTR_762</v>
          </cell>
          <cell r="B461" t="str">
            <v>CTR_762_Z_Ekoumdoum-Chatel</v>
          </cell>
          <cell r="C461" t="str">
            <v>CTR</v>
          </cell>
          <cell r="D461" t="str">
            <v>Yaounde</v>
          </cell>
          <cell r="E461">
            <v>11.530943000000001</v>
          </cell>
          <cell r="F461">
            <v>3.8189679999999999</v>
          </cell>
          <cell r="G461">
            <v>752</v>
          </cell>
          <cell r="H461" t="str">
            <v>Macro</v>
          </cell>
          <cell r="I461" t="str">
            <v>ZTE</v>
          </cell>
          <cell r="J461" t="str">
            <v>Hadjet Lionel</v>
          </cell>
          <cell r="K461" t="str">
            <v>OCM_Yaounde_2</v>
          </cell>
          <cell r="L461" t="str">
            <v>AFRO</v>
          </cell>
          <cell r="M461" t="str">
            <v>CAMUSAT</v>
          </cell>
          <cell r="N461" t="str">
            <v>Good Grid + GE</v>
          </cell>
        </row>
        <row r="462">
          <cell r="A462" t="str">
            <v>CTR_763</v>
          </cell>
          <cell r="B462" t="str">
            <v>CTR_763_Z_Mehanda-II</v>
          </cell>
          <cell r="C462" t="str">
            <v>CTR</v>
          </cell>
          <cell r="D462" t="str">
            <v>Yaounde</v>
          </cell>
          <cell r="E462">
            <v>11.544249000000001</v>
          </cell>
          <cell r="F462">
            <v>3.787188</v>
          </cell>
          <cell r="G462">
            <v>765</v>
          </cell>
          <cell r="H462" t="str">
            <v>Macro</v>
          </cell>
          <cell r="I462" t="str">
            <v>ZTE</v>
          </cell>
          <cell r="J462" t="str">
            <v>Hadjet Lionel</v>
          </cell>
          <cell r="K462" t="str">
            <v>OCM_Yaounde_2</v>
          </cell>
          <cell r="L462" t="str">
            <v>AFRO</v>
          </cell>
          <cell r="M462" t="str">
            <v>CAMUSAT</v>
          </cell>
          <cell r="N462" t="str">
            <v>Good Grid + GE</v>
          </cell>
        </row>
        <row r="463">
          <cell r="A463" t="str">
            <v>LIT_036</v>
          </cell>
          <cell r="B463" t="str">
            <v>LIT_036_Z_C-D-Palmiers</v>
          </cell>
          <cell r="C463" t="str">
            <v>LIT</v>
          </cell>
          <cell r="D463" t="str">
            <v>Douala</v>
          </cell>
          <cell r="E463">
            <v>9.7624435460000001</v>
          </cell>
          <cell r="F463">
            <v>4.0528995419999996</v>
          </cell>
          <cell r="G463">
            <v>703</v>
          </cell>
          <cell r="H463" t="str">
            <v>Macro</v>
          </cell>
          <cell r="I463" t="str">
            <v>ZTE</v>
          </cell>
          <cell r="J463" t="str">
            <v>KENGNE Bruno</v>
          </cell>
          <cell r="K463" t="str">
            <v>OCM_Douala_2</v>
          </cell>
          <cell r="L463" t="str">
            <v>H-TELI</v>
          </cell>
          <cell r="M463" t="str">
            <v>CAMUSAT</v>
          </cell>
          <cell r="N463" t="str">
            <v>Good Grid + GE</v>
          </cell>
        </row>
        <row r="464">
          <cell r="A464" t="str">
            <v>CTR_007</v>
          </cell>
          <cell r="B464" t="str">
            <v>CTR_007_Z_Messamendongo</v>
          </cell>
          <cell r="C464" t="str">
            <v>CTR</v>
          </cell>
          <cell r="D464" t="str">
            <v>Yaounde</v>
          </cell>
          <cell r="E464">
            <v>11.513</v>
          </cell>
          <cell r="F464">
            <v>3.7936779999999999</v>
          </cell>
          <cell r="G464">
            <v>749</v>
          </cell>
          <cell r="H464" t="str">
            <v>Macro</v>
          </cell>
          <cell r="I464" t="str">
            <v>ZTE</v>
          </cell>
          <cell r="J464" t="str">
            <v>Hadjet Lionel</v>
          </cell>
          <cell r="K464" t="str">
            <v>OCM_Yaounde_2</v>
          </cell>
          <cell r="L464" t="str">
            <v>AFRO</v>
          </cell>
          <cell r="M464"/>
          <cell r="N464"/>
        </row>
        <row r="465">
          <cell r="A465" t="str">
            <v>NRO_056</v>
          </cell>
          <cell r="B465" t="str">
            <v>Ntem</v>
          </cell>
          <cell r="C465" t="str">
            <v>NRO</v>
          </cell>
          <cell r="D465" t="str">
            <v>Ntem</v>
          </cell>
          <cell r="E465">
            <v>11.030340000000001</v>
          </cell>
          <cell r="F465">
            <v>6.3082799999999999</v>
          </cell>
          <cell r="G465">
            <v>889</v>
          </cell>
          <cell r="H465" t="str">
            <v>Macro</v>
          </cell>
          <cell r="I465" t="str">
            <v>NOKIA</v>
          </cell>
          <cell r="J465" t="str">
            <v>ABONGTEOH SOFOR Derick</v>
          </cell>
          <cell r="K465" t="str">
            <v>OCM_Bamenda_1</v>
          </cell>
          <cell r="L465" t="str">
            <v>I-ENG</v>
          </cell>
          <cell r="M465" t="str">
            <v>IHS</v>
          </cell>
          <cell r="N465" t="str">
            <v>Hybrid Gen</v>
          </cell>
        </row>
        <row r="466">
          <cell r="A466" t="str">
            <v>OST_214</v>
          </cell>
          <cell r="B466" t="str">
            <v>Bfsam-Mairie-Rurale-MTN-IHS</v>
          </cell>
          <cell r="C466" t="str">
            <v>OST</v>
          </cell>
          <cell r="D466" t="str">
            <v>Bafoussam</v>
          </cell>
          <cell r="E466">
            <v>10.387805</v>
          </cell>
          <cell r="F466">
            <v>5.4998329999999997</v>
          </cell>
          <cell r="G466">
            <v>1348</v>
          </cell>
          <cell r="H466" t="str">
            <v>Macro</v>
          </cell>
          <cell r="I466" t="str">
            <v>NOKIA</v>
          </cell>
          <cell r="J466" t="str">
            <v>Ngah Denis Fokanyuy</v>
          </cell>
          <cell r="K466" t="str">
            <v>OCM_Bafoussam_1</v>
          </cell>
          <cell r="L466" t="str">
            <v>I-ENG</v>
          </cell>
          <cell r="M466" t="str">
            <v>IHS</v>
          </cell>
          <cell r="N466" t="str">
            <v>Grid-Gen</v>
          </cell>
        </row>
        <row r="467">
          <cell r="A467" t="str">
            <v>OST_213</v>
          </cell>
          <cell r="B467" t="str">
            <v>Bfsam-Tayim-IHS</v>
          </cell>
          <cell r="C467" t="str">
            <v>OST</v>
          </cell>
          <cell r="D467" t="str">
            <v>Bafoussam</v>
          </cell>
          <cell r="E467">
            <v>10.468669999999999</v>
          </cell>
          <cell r="F467">
            <v>5.4788300000000003</v>
          </cell>
          <cell r="G467">
            <v>1358</v>
          </cell>
          <cell r="H467" t="str">
            <v>Macro</v>
          </cell>
          <cell r="I467" t="str">
            <v>NOKIA</v>
          </cell>
          <cell r="J467" t="str">
            <v>Ngah Denis Fokanyuy</v>
          </cell>
          <cell r="K467" t="str">
            <v>OCM_Bafoussam_1</v>
          </cell>
          <cell r="L467" t="str">
            <v>I-ENG</v>
          </cell>
          <cell r="M467" t="str">
            <v>IHS</v>
          </cell>
          <cell r="N467" t="str">
            <v>Grid-Gen</v>
          </cell>
        </row>
        <row r="468">
          <cell r="A468" t="str">
            <v>EST_056</v>
          </cell>
          <cell r="B468" t="str">
            <v>Brigaya</v>
          </cell>
          <cell r="C468" t="str">
            <v>EST</v>
          </cell>
          <cell r="D468" t="str">
            <v>Brigaya</v>
          </cell>
          <cell r="E468">
            <v>13.83487963</v>
          </cell>
          <cell r="F468">
            <v>4.6961044630000002</v>
          </cell>
          <cell r="G468">
            <v>790</v>
          </cell>
          <cell r="H468" t="str">
            <v>Macro</v>
          </cell>
          <cell r="I468" t="str">
            <v>NOKIA</v>
          </cell>
          <cell r="J468" t="str">
            <v>Franck Mezazem</v>
          </cell>
          <cell r="K468" t="str">
            <v>OCM_Bertoua_2</v>
          </cell>
          <cell r="L468" t="str">
            <v>AFRO</v>
          </cell>
          <cell r="M468" t="str">
            <v>IHS</v>
          </cell>
          <cell r="N468" t="str">
            <v>Solar-Gen</v>
          </cell>
        </row>
        <row r="469">
          <cell r="A469" t="str">
            <v>CTR_225</v>
          </cell>
          <cell r="B469" t="str">
            <v>Endom</v>
          </cell>
          <cell r="C469" t="str">
            <v>CTR</v>
          </cell>
          <cell r="D469" t="str">
            <v>Endom</v>
          </cell>
          <cell r="E469">
            <v>12.09902492</v>
          </cell>
          <cell r="F469">
            <v>3.50585097</v>
          </cell>
          <cell r="G469">
            <v>717</v>
          </cell>
          <cell r="H469" t="str">
            <v>Macro</v>
          </cell>
          <cell r="I469" t="str">
            <v>NOKIA</v>
          </cell>
          <cell r="J469" t="str">
            <v>Mougang Rodrigue</v>
          </cell>
          <cell r="K469" t="str">
            <v>OCM_Mbalmayo</v>
          </cell>
          <cell r="L469" t="str">
            <v>AFRO</v>
          </cell>
          <cell r="M469" t="str">
            <v>IHS</v>
          </cell>
          <cell r="N469" t="str">
            <v>Grid-Gen-Lithium</v>
          </cell>
        </row>
        <row r="470">
          <cell r="A470" t="str">
            <v>EST_055</v>
          </cell>
          <cell r="B470" t="str">
            <v>Gado-Badzere</v>
          </cell>
          <cell r="C470" t="str">
            <v>EST</v>
          </cell>
          <cell r="D470" t="str">
            <v>Gado-Badzere</v>
          </cell>
          <cell r="E470">
            <v>14.441453490000001</v>
          </cell>
          <cell r="F470">
            <v>5.7456877239999997</v>
          </cell>
          <cell r="G470">
            <v>984</v>
          </cell>
          <cell r="H470" t="str">
            <v>Macro</v>
          </cell>
          <cell r="I470" t="str">
            <v>NOKIA</v>
          </cell>
          <cell r="J470" t="str">
            <v>Destallo Serge EVEHE</v>
          </cell>
          <cell r="K470" t="str">
            <v>OCM_Meiganga</v>
          </cell>
          <cell r="L470" t="str">
            <v>AFRO</v>
          </cell>
          <cell r="M470" t="str">
            <v>IHS</v>
          </cell>
          <cell r="N470" t="str">
            <v>Solar-Gen-Lithium</v>
          </cell>
        </row>
        <row r="471">
          <cell r="A471" t="str">
            <v>EST_053</v>
          </cell>
          <cell r="B471" t="str">
            <v>Mbele-Mbeke</v>
          </cell>
          <cell r="C471" t="str">
            <v>EST</v>
          </cell>
          <cell r="D471" t="str">
            <v>Mbele-Mbeke</v>
          </cell>
          <cell r="E471">
            <v>14.03776285</v>
          </cell>
          <cell r="F471">
            <v>5.0576333440000001</v>
          </cell>
          <cell r="G471">
            <v>841</v>
          </cell>
          <cell r="H471" t="str">
            <v>Macro</v>
          </cell>
          <cell r="I471" t="str">
            <v>NOKIA</v>
          </cell>
          <cell r="J471" t="str">
            <v>Franck Mezazem</v>
          </cell>
          <cell r="K471" t="str">
            <v>OCM_Bertoua_2</v>
          </cell>
          <cell r="L471" t="str">
            <v>AFRO</v>
          </cell>
          <cell r="M471" t="str">
            <v>IHS</v>
          </cell>
          <cell r="N471" t="str">
            <v>Solar-Gen-Lithium</v>
          </cell>
        </row>
        <row r="472">
          <cell r="A472" t="str">
            <v>LIT_227</v>
          </cell>
          <cell r="B472" t="str">
            <v>Missole</v>
          </cell>
          <cell r="C472" t="str">
            <v>LIT</v>
          </cell>
          <cell r="D472" t="str">
            <v>Missole</v>
          </cell>
          <cell r="E472">
            <v>9.9270840000000007</v>
          </cell>
          <cell r="F472">
            <v>3.971266</v>
          </cell>
          <cell r="G472">
            <v>72</v>
          </cell>
          <cell r="H472" t="str">
            <v>Macro</v>
          </cell>
          <cell r="I472" t="str">
            <v>NOKIA</v>
          </cell>
          <cell r="J472" t="str">
            <v>Freddy Fongang</v>
          </cell>
          <cell r="K472" t="str">
            <v>OCM_Edea</v>
          </cell>
          <cell r="L472" t="str">
            <v>H-TELI</v>
          </cell>
          <cell r="M472" t="str">
            <v>IHS</v>
          </cell>
          <cell r="N472" t="str">
            <v>Hybrid Gen</v>
          </cell>
        </row>
        <row r="473">
          <cell r="A473" t="str">
            <v>EST_054</v>
          </cell>
          <cell r="B473" t="str">
            <v>Ndokayo</v>
          </cell>
          <cell r="C473" t="str">
            <v>EST</v>
          </cell>
          <cell r="D473" t="str">
            <v>Ndokayo</v>
          </cell>
          <cell r="E473">
            <v>14.151459770000001</v>
          </cell>
          <cell r="F473">
            <v>5.4951599399999997</v>
          </cell>
          <cell r="G473">
            <v>943</v>
          </cell>
          <cell r="H473" t="str">
            <v>Macro</v>
          </cell>
          <cell r="I473" t="str">
            <v>NOKIA</v>
          </cell>
          <cell r="J473" t="str">
            <v>Franck Mezazem</v>
          </cell>
          <cell r="K473" t="str">
            <v>OCM_Bertoua_2</v>
          </cell>
          <cell r="L473" t="str">
            <v>AFRO</v>
          </cell>
          <cell r="M473" t="str">
            <v>IHS</v>
          </cell>
          <cell r="N473" t="str">
            <v>Solar-Gen-Lithium</v>
          </cell>
        </row>
        <row r="474">
          <cell r="A474" t="str">
            <v>NRO_087</v>
          </cell>
          <cell r="B474" t="str">
            <v>Mendji-IHS</v>
          </cell>
          <cell r="C474" t="str">
            <v>NRO</v>
          </cell>
          <cell r="D474" t="str">
            <v>Mendji</v>
          </cell>
          <cell r="E474">
            <v>9.8501346139999999</v>
          </cell>
          <cell r="F474">
            <v>5.4926813929999998</v>
          </cell>
          <cell r="G474">
            <v>792</v>
          </cell>
          <cell r="H474" t="str">
            <v>Macro</v>
          </cell>
          <cell r="I474" t="str">
            <v>NOKIA</v>
          </cell>
          <cell r="J474" t="str">
            <v>Ngah Denis Fokanyuy</v>
          </cell>
          <cell r="K474" t="str">
            <v>OCM_Bafoussam_1</v>
          </cell>
          <cell r="L474" t="str">
            <v>I-ENG</v>
          </cell>
          <cell r="M474" t="str">
            <v>IHS</v>
          </cell>
          <cell r="N474" t="str">
            <v>Hybrid Gen</v>
          </cell>
        </row>
        <row r="475">
          <cell r="A475" t="str">
            <v>CTR_010</v>
          </cell>
          <cell r="B475" t="str">
            <v>CTR_010_Z_Nsimalen</v>
          </cell>
          <cell r="C475" t="str">
            <v>CTR</v>
          </cell>
          <cell r="D475" t="str">
            <v>Yaounde</v>
          </cell>
          <cell r="E475">
            <v>11.537777780000001</v>
          </cell>
          <cell r="F475">
            <v>3.7144722219999999</v>
          </cell>
          <cell r="G475">
            <v>701</v>
          </cell>
          <cell r="H475" t="str">
            <v>Macro</v>
          </cell>
          <cell r="I475" t="str">
            <v>ZTE</v>
          </cell>
          <cell r="J475" t="str">
            <v>Hadjet Lionel</v>
          </cell>
          <cell r="K475" t="str">
            <v>OCM_Yaounde_2</v>
          </cell>
          <cell r="L475" t="str">
            <v>AFRO</v>
          </cell>
          <cell r="M475" t="str">
            <v>IHS</v>
          </cell>
          <cell r="N475" t="str">
            <v>Grid-Gen</v>
          </cell>
        </row>
        <row r="476">
          <cell r="A476" t="str">
            <v>LIT_044</v>
          </cell>
          <cell r="B476" t="str">
            <v>LIT_044_Z_Bmouang-Terminus</v>
          </cell>
          <cell r="C476" t="str">
            <v>LIT</v>
          </cell>
          <cell r="D476" t="str">
            <v>Douala</v>
          </cell>
          <cell r="E476">
            <v>9.7209759269999996</v>
          </cell>
          <cell r="F476">
            <v>4.0841954559999998</v>
          </cell>
          <cell r="G476">
            <v>703</v>
          </cell>
          <cell r="H476" t="str">
            <v>Macro</v>
          </cell>
          <cell r="I476" t="str">
            <v>ZTE</v>
          </cell>
          <cell r="J476" t="str">
            <v>KENGNE Bruno</v>
          </cell>
          <cell r="K476" t="str">
            <v>OCM_Douala_2</v>
          </cell>
          <cell r="L476" t="str">
            <v>H-TELI</v>
          </cell>
          <cell r="M476" t="str">
            <v>IHS</v>
          </cell>
          <cell r="N476" t="str">
            <v>Grid-Gen</v>
          </cell>
        </row>
        <row r="477">
          <cell r="A477" t="str">
            <v>LIT_048</v>
          </cell>
          <cell r="B477" t="str">
            <v>LIT_048_Z_Rond-point</v>
          </cell>
          <cell r="C477" t="str">
            <v>LIT</v>
          </cell>
          <cell r="D477" t="str">
            <v>Douala</v>
          </cell>
          <cell r="E477">
            <v>9.7063998419999997</v>
          </cell>
          <cell r="F477">
            <v>4.0659165059999998</v>
          </cell>
          <cell r="G477">
            <v>703</v>
          </cell>
          <cell r="H477" t="str">
            <v>Macro</v>
          </cell>
          <cell r="I477" t="str">
            <v>ZTE</v>
          </cell>
          <cell r="J477" t="str">
            <v>KENGNE Bruno</v>
          </cell>
          <cell r="K477" t="str">
            <v>OCM_Douala_2</v>
          </cell>
          <cell r="L477" t="str">
            <v>H-TELI</v>
          </cell>
          <cell r="M477" t="str">
            <v>IHS</v>
          </cell>
          <cell r="N477" t="str">
            <v>Grid-Gen</v>
          </cell>
        </row>
        <row r="478">
          <cell r="A478" t="str">
            <v>LIT_050</v>
          </cell>
          <cell r="B478" t="str">
            <v>LIT_050_Z_Bepanda</v>
          </cell>
          <cell r="C478" t="str">
            <v>LIT</v>
          </cell>
          <cell r="D478" t="str">
            <v>Douala</v>
          </cell>
          <cell r="E478">
            <v>9.7291388889999997</v>
          </cell>
          <cell r="F478">
            <v>4.0713888889999996</v>
          </cell>
          <cell r="G478">
            <v>703</v>
          </cell>
          <cell r="H478" t="str">
            <v>Macro</v>
          </cell>
          <cell r="I478" t="str">
            <v>ZTE</v>
          </cell>
          <cell r="J478" t="str">
            <v>KENGNE Bruno</v>
          </cell>
          <cell r="K478" t="str">
            <v>OCM_Douala_2</v>
          </cell>
          <cell r="L478" t="str">
            <v>H-TELI</v>
          </cell>
          <cell r="M478" t="str">
            <v>IHS</v>
          </cell>
          <cell r="N478" t="str">
            <v>Grid Only</v>
          </cell>
        </row>
        <row r="479">
          <cell r="A479" t="str">
            <v>LIT_054</v>
          </cell>
          <cell r="B479" t="str">
            <v>LIT_054_Z_Gd-Moulin</v>
          </cell>
          <cell r="C479" t="str">
            <v>LIT</v>
          </cell>
          <cell r="D479" t="str">
            <v>Douala</v>
          </cell>
          <cell r="E479">
            <v>9.7193538900000007</v>
          </cell>
          <cell r="F479">
            <v>4.0617233720000003</v>
          </cell>
          <cell r="G479">
            <v>703</v>
          </cell>
          <cell r="H479" t="str">
            <v>Macro</v>
          </cell>
          <cell r="I479" t="str">
            <v>ZTE</v>
          </cell>
          <cell r="J479" t="str">
            <v>KENGNE Bruno</v>
          </cell>
          <cell r="K479" t="str">
            <v>OCM_Douala_2</v>
          </cell>
          <cell r="L479" t="str">
            <v>H-TELI</v>
          </cell>
          <cell r="M479" t="str">
            <v>IHS</v>
          </cell>
          <cell r="N479" t="str">
            <v>Grid-Gen</v>
          </cell>
        </row>
        <row r="480">
          <cell r="A480" t="str">
            <v>OST_089</v>
          </cell>
          <cell r="B480" t="str">
            <v>Banwa</v>
          </cell>
          <cell r="C480" t="str">
            <v>OST</v>
          </cell>
          <cell r="D480" t="str">
            <v>Bantoum</v>
          </cell>
          <cell r="E480">
            <v>10.073772999999999</v>
          </cell>
          <cell r="F480">
            <v>5.1028019999999996</v>
          </cell>
          <cell r="G480">
            <v>984</v>
          </cell>
          <cell r="H480" t="str">
            <v>Macro</v>
          </cell>
          <cell r="I480" t="str">
            <v>NOKIA</v>
          </cell>
          <cell r="J480" t="str">
            <v>Ewane Eric Pitié</v>
          </cell>
          <cell r="K480" t="str">
            <v>OCM_Moungo</v>
          </cell>
          <cell r="L480" t="str">
            <v>H-TELI</v>
          </cell>
          <cell r="M480" t="str">
            <v>IHS</v>
          </cell>
          <cell r="N480" t="str">
            <v>Grid-Gen</v>
          </cell>
        </row>
        <row r="481">
          <cell r="A481" t="str">
            <v>EST_063</v>
          </cell>
          <cell r="B481" t="str">
            <v>Letta-MTN</v>
          </cell>
          <cell r="C481" t="str">
            <v>EST</v>
          </cell>
          <cell r="D481" t="str">
            <v>Letta</v>
          </cell>
          <cell r="E481">
            <v>13.83816667</v>
          </cell>
          <cell r="F481">
            <v>4.9221111110000004</v>
          </cell>
          <cell r="G481">
            <v>762</v>
          </cell>
          <cell r="H481" t="str">
            <v>Macro</v>
          </cell>
          <cell r="I481" t="str">
            <v>NOKIA</v>
          </cell>
          <cell r="J481" t="str">
            <v>Franck Mezazem</v>
          </cell>
          <cell r="K481" t="str">
            <v>OCM_Bertoua_2</v>
          </cell>
          <cell r="L481" t="str">
            <v>AFRO</v>
          </cell>
          <cell r="M481" t="str">
            <v>IHS</v>
          </cell>
          <cell r="N481" t="str">
            <v>Solar-Gen</v>
          </cell>
        </row>
        <row r="482">
          <cell r="A482" t="str">
            <v>NRD_082</v>
          </cell>
          <cell r="B482" t="str">
            <v>Garoua-Yelwa-Orange-IHS</v>
          </cell>
          <cell r="C482" t="str">
            <v>NRD</v>
          </cell>
          <cell r="D482" t="str">
            <v>Garoua</v>
          </cell>
          <cell r="E482">
            <v>13.39553937</v>
          </cell>
          <cell r="F482">
            <v>9.2983955260000002</v>
          </cell>
          <cell r="G482">
            <v>191</v>
          </cell>
          <cell r="H482" t="str">
            <v>Macro</v>
          </cell>
          <cell r="I482" t="str">
            <v>NOKIA</v>
          </cell>
          <cell r="J482" t="str">
            <v>Djouohou Armel</v>
          </cell>
          <cell r="K482" t="str">
            <v>OCM_Garoua_1</v>
          </cell>
          <cell r="L482" t="str">
            <v>TIF NORD</v>
          </cell>
          <cell r="M482" t="str">
            <v>IHS</v>
          </cell>
          <cell r="N482" t="str">
            <v>Grid-Gen</v>
          </cell>
        </row>
        <row r="483">
          <cell r="A483" t="str">
            <v>LIT_296</v>
          </cell>
          <cell r="B483" t="str">
            <v>Bonalea</v>
          </cell>
          <cell r="C483" t="str">
            <v>LIT</v>
          </cell>
          <cell r="D483" t="str">
            <v>Bonalea</v>
          </cell>
          <cell r="E483">
            <v>9.7385833329999993</v>
          </cell>
          <cell r="F483">
            <v>4.3184722219999996</v>
          </cell>
          <cell r="G483">
            <v>75</v>
          </cell>
          <cell r="H483" t="str">
            <v>Macro</v>
          </cell>
          <cell r="I483" t="str">
            <v>NOKIA</v>
          </cell>
          <cell r="J483" t="str">
            <v>Ewane Eric Pitié</v>
          </cell>
          <cell r="K483" t="str">
            <v>OCM_Moungo</v>
          </cell>
          <cell r="L483" t="str">
            <v>H-TELI</v>
          </cell>
          <cell r="M483" t="str">
            <v>IHS</v>
          </cell>
          <cell r="N483" t="str">
            <v>Grid-Gen</v>
          </cell>
        </row>
        <row r="484">
          <cell r="A484" t="str">
            <v>CTR_286</v>
          </cell>
          <cell r="B484" t="str">
            <v>Boumnyebel-MTN</v>
          </cell>
          <cell r="C484" t="str">
            <v>CTR</v>
          </cell>
          <cell r="D484" t="str">
            <v>Boumnyebel</v>
          </cell>
          <cell r="E484">
            <v>10.854732</v>
          </cell>
          <cell r="F484">
            <v>3.887251</v>
          </cell>
          <cell r="G484">
            <v>384</v>
          </cell>
          <cell r="H484" t="str">
            <v>Macro</v>
          </cell>
          <cell r="I484" t="str">
            <v>NOKIA</v>
          </cell>
          <cell r="J484" t="str">
            <v>Etienne Saha</v>
          </cell>
          <cell r="K484" t="str">
            <v>OCM_Boumnyebel</v>
          </cell>
          <cell r="L484" t="str">
            <v>AFRO</v>
          </cell>
          <cell r="M484" t="str">
            <v>IHS</v>
          </cell>
          <cell r="N484" t="str">
            <v>Grid-Gen</v>
          </cell>
        </row>
        <row r="485">
          <cell r="A485" t="str">
            <v>CTR_084</v>
          </cell>
          <cell r="B485" t="str">
            <v>CTR_084_Z_Nkoabang</v>
          </cell>
          <cell r="C485" t="str">
            <v>CTR</v>
          </cell>
          <cell r="D485" t="str">
            <v>Yaounde</v>
          </cell>
          <cell r="E485">
            <v>11.587180999999999</v>
          </cell>
          <cell r="F485">
            <v>3.8634189999999999</v>
          </cell>
          <cell r="G485">
            <v>709</v>
          </cell>
          <cell r="H485" t="str">
            <v>Macro</v>
          </cell>
          <cell r="I485" t="str">
            <v>ZTE</v>
          </cell>
          <cell r="J485" t="str">
            <v>Hadjet Lionel</v>
          </cell>
          <cell r="K485" t="str">
            <v>OCM_Yaounde_2</v>
          </cell>
          <cell r="L485" t="str">
            <v>AFRO</v>
          </cell>
          <cell r="M485" t="str">
            <v>IHS</v>
          </cell>
          <cell r="N485" t="str">
            <v>Grid-Gen</v>
          </cell>
        </row>
        <row r="486">
          <cell r="A486" t="str">
            <v>CTR_099</v>
          </cell>
          <cell r="B486" t="str">
            <v>CTR_099_Z_Odza</v>
          </cell>
          <cell r="C486" t="str">
            <v>CTR</v>
          </cell>
          <cell r="D486" t="str">
            <v>Yaounde</v>
          </cell>
          <cell r="E486">
            <v>11.531630939999999</v>
          </cell>
          <cell r="F486">
            <v>3.8104788329999999</v>
          </cell>
          <cell r="G486">
            <v>734</v>
          </cell>
          <cell r="H486" t="str">
            <v>Macro</v>
          </cell>
          <cell r="I486" t="str">
            <v>ZTE</v>
          </cell>
          <cell r="J486" t="str">
            <v>Hadjet Lionel</v>
          </cell>
          <cell r="K486" t="str">
            <v>OCM_Yaounde_2</v>
          </cell>
          <cell r="L486" t="str">
            <v>AFRO</v>
          </cell>
          <cell r="M486" t="str">
            <v>IHS</v>
          </cell>
          <cell r="N486" t="str">
            <v>Grid-Gen</v>
          </cell>
        </row>
        <row r="487">
          <cell r="A487" t="str">
            <v>CTR_226</v>
          </cell>
          <cell r="B487" t="str">
            <v>Mbangassina</v>
          </cell>
          <cell r="C487" t="str">
            <v>CTR</v>
          </cell>
          <cell r="D487" t="str">
            <v>Mbangassina</v>
          </cell>
          <cell r="E487">
            <v>11.393112</v>
          </cell>
          <cell r="F487">
            <v>4.5560809999999998</v>
          </cell>
          <cell r="G487">
            <v>454</v>
          </cell>
          <cell r="H487" t="str">
            <v>Macro</v>
          </cell>
          <cell r="I487" t="str">
            <v>NOKIA</v>
          </cell>
          <cell r="J487" t="str">
            <v xml:space="preserve">APIANG Grégoire Flores </v>
          </cell>
          <cell r="K487" t="str">
            <v>OCM_Bafia</v>
          </cell>
          <cell r="L487" t="str">
            <v>I-ENG</v>
          </cell>
          <cell r="M487" t="str">
            <v>IHS</v>
          </cell>
          <cell r="N487" t="str">
            <v>Grid-Gen-Lithium</v>
          </cell>
        </row>
        <row r="488">
          <cell r="A488" t="str">
            <v>LIT_306</v>
          </cell>
          <cell r="B488" t="str">
            <v>Missole-Entree</v>
          </cell>
          <cell r="C488" t="str">
            <v>LIT</v>
          </cell>
          <cell r="D488" t="str">
            <v>Missole</v>
          </cell>
          <cell r="E488">
            <v>9.8810777779999999</v>
          </cell>
          <cell r="F488">
            <v>4.0044861110000003</v>
          </cell>
          <cell r="G488">
            <v>19</v>
          </cell>
          <cell r="H488" t="str">
            <v>Macro</v>
          </cell>
          <cell r="I488" t="str">
            <v>NOKIA</v>
          </cell>
          <cell r="J488" t="str">
            <v>Freddy Fongang</v>
          </cell>
          <cell r="K488" t="str">
            <v>OCM_Edea</v>
          </cell>
          <cell r="L488" t="str">
            <v>H-TELI</v>
          </cell>
          <cell r="M488" t="str">
            <v>IHS</v>
          </cell>
          <cell r="N488" t="str">
            <v>Solar-Gen-Lithium</v>
          </cell>
        </row>
        <row r="489">
          <cell r="A489" t="str">
            <v>NRD_097</v>
          </cell>
          <cell r="B489" t="str">
            <v>Yelwa-MTN-IHS</v>
          </cell>
          <cell r="C489" t="str">
            <v>NRD</v>
          </cell>
          <cell r="D489" t="str">
            <v>Garoua</v>
          </cell>
          <cell r="E489">
            <v>13.384472560000001</v>
          </cell>
          <cell r="F489">
            <v>9.2958951949999999</v>
          </cell>
          <cell r="G489">
            <v>201</v>
          </cell>
          <cell r="H489" t="str">
            <v>Macro</v>
          </cell>
          <cell r="I489" t="str">
            <v>NOKIA</v>
          </cell>
          <cell r="J489" t="str">
            <v>Djouohou Armel</v>
          </cell>
          <cell r="K489" t="str">
            <v>OCM_Garoua_1</v>
          </cell>
          <cell r="L489" t="str">
            <v>TIF NORD</v>
          </cell>
          <cell r="M489" t="str">
            <v>IHS</v>
          </cell>
          <cell r="N489" t="str">
            <v>Grid-Gen</v>
          </cell>
        </row>
        <row r="490">
          <cell r="A490" t="str">
            <v>CTR_274</v>
          </cell>
          <cell r="B490" t="str">
            <v>CTR_274_Z_Stade-Abega</v>
          </cell>
          <cell r="C490" t="str">
            <v>CTR</v>
          </cell>
          <cell r="D490" t="str">
            <v>Yaounde</v>
          </cell>
          <cell r="E490">
            <v>11.547363450000001</v>
          </cell>
          <cell r="F490">
            <v>3.8471534319999998</v>
          </cell>
          <cell r="G490">
            <v>775</v>
          </cell>
          <cell r="H490" t="str">
            <v>Macro</v>
          </cell>
          <cell r="I490" t="str">
            <v>ZTE</v>
          </cell>
          <cell r="J490" t="str">
            <v>Hadjet Lionel</v>
          </cell>
          <cell r="K490" t="str">
            <v>OCM_Yaounde_2</v>
          </cell>
          <cell r="L490" t="str">
            <v>AFRO</v>
          </cell>
          <cell r="M490" t="str">
            <v>IHS</v>
          </cell>
          <cell r="N490" t="str">
            <v>Grid-Gen</v>
          </cell>
        </row>
        <row r="491">
          <cell r="A491" t="str">
            <v>LIT_056</v>
          </cell>
          <cell r="B491" t="str">
            <v>LIT_056_Z_Ange-Raphael</v>
          </cell>
          <cell r="C491" t="str">
            <v>LIT</v>
          </cell>
          <cell r="D491" t="str">
            <v>Douala</v>
          </cell>
          <cell r="E491">
            <v>9.7373055560000008</v>
          </cell>
          <cell r="F491">
            <v>4.0529999999999999</v>
          </cell>
          <cell r="G491">
            <v>703</v>
          </cell>
          <cell r="H491" t="str">
            <v>Macro</v>
          </cell>
          <cell r="I491" t="str">
            <v>ZTE</v>
          </cell>
          <cell r="J491" t="str">
            <v>KENGNE Bruno</v>
          </cell>
          <cell r="K491" t="str">
            <v>OCM_Douala_2</v>
          </cell>
          <cell r="L491" t="str">
            <v>H-TELI</v>
          </cell>
          <cell r="M491" t="str">
            <v>IHS</v>
          </cell>
          <cell r="N491" t="str">
            <v>Grid Only</v>
          </cell>
        </row>
        <row r="492">
          <cell r="A492" t="str">
            <v>LIT_085</v>
          </cell>
          <cell r="B492" t="str">
            <v>LIT_085_Z_Bonantone</v>
          </cell>
          <cell r="C492" t="str">
            <v>LIT</v>
          </cell>
          <cell r="D492" t="str">
            <v>Douala</v>
          </cell>
          <cell r="E492">
            <v>9.7083683910000005</v>
          </cell>
          <cell r="F492">
            <v>4.0603404029999997</v>
          </cell>
          <cell r="G492">
            <v>703</v>
          </cell>
          <cell r="H492" t="str">
            <v>Macro</v>
          </cell>
          <cell r="I492" t="str">
            <v>ZTE</v>
          </cell>
          <cell r="J492" t="str">
            <v>KENGNE Bruno</v>
          </cell>
          <cell r="K492" t="str">
            <v>OCM_Douala_2</v>
          </cell>
          <cell r="L492" t="str">
            <v>H-TELI</v>
          </cell>
          <cell r="M492" t="str">
            <v>IHS</v>
          </cell>
          <cell r="N492" t="str">
            <v>Grid-Gen</v>
          </cell>
        </row>
        <row r="493">
          <cell r="A493" t="str">
            <v>LIT_092</v>
          </cell>
          <cell r="B493" t="str">
            <v>LIT_092_Z_Bep-Yonyong</v>
          </cell>
          <cell r="C493" t="str">
            <v>LIT</v>
          </cell>
          <cell r="D493" t="str">
            <v>Douala</v>
          </cell>
          <cell r="E493">
            <v>9.7316389999999995</v>
          </cell>
          <cell r="F493">
            <v>4.0650560000000002</v>
          </cell>
          <cell r="G493">
            <v>703</v>
          </cell>
          <cell r="H493" t="str">
            <v>Macro</v>
          </cell>
          <cell r="I493" t="str">
            <v>ZTE</v>
          </cell>
          <cell r="J493" t="str">
            <v>KENGNE Bruno</v>
          </cell>
          <cell r="K493" t="str">
            <v>OCM_Douala_2</v>
          </cell>
          <cell r="L493" t="str">
            <v>H-TELI</v>
          </cell>
          <cell r="M493" t="str">
            <v>IHS</v>
          </cell>
          <cell r="N493" t="str">
            <v>Grid Only</v>
          </cell>
        </row>
        <row r="494">
          <cell r="A494" t="str">
            <v>LIT_096</v>
          </cell>
          <cell r="B494" t="str">
            <v>NR-PK5</v>
          </cell>
          <cell r="C494" t="str">
            <v>LIT</v>
          </cell>
          <cell r="D494" t="str">
            <v>Douala</v>
          </cell>
          <cell r="E494">
            <v>9.7169457000000001</v>
          </cell>
          <cell r="F494">
            <v>4.0411129020000001</v>
          </cell>
          <cell r="G494">
            <v>10</v>
          </cell>
          <cell r="H494" t="str">
            <v>Macro</v>
          </cell>
          <cell r="I494" t="str">
            <v>NOKIA</v>
          </cell>
          <cell r="J494" t="str">
            <v>KENGNE Bruno</v>
          </cell>
          <cell r="K494" t="str">
            <v>OCM_Douala_2</v>
          </cell>
          <cell r="L494" t="str">
            <v>H-TELI</v>
          </cell>
          <cell r="M494" t="str">
            <v>IHS</v>
          </cell>
          <cell r="N494" t="str">
            <v>Grid-Gen</v>
          </cell>
        </row>
        <row r="495">
          <cell r="A495" t="str">
            <v>LIT_308</v>
          </cell>
          <cell r="B495" t="str">
            <v>Ndokoma</v>
          </cell>
          <cell r="C495" t="str">
            <v>LIT</v>
          </cell>
          <cell r="D495" t="str">
            <v>Ndokoma</v>
          </cell>
          <cell r="E495">
            <v>10.639191670000001</v>
          </cell>
          <cell r="F495">
            <v>3.8751138890000001</v>
          </cell>
          <cell r="G495">
            <v>223</v>
          </cell>
          <cell r="H495" t="str">
            <v>Macro</v>
          </cell>
          <cell r="I495" t="str">
            <v>NOKIA</v>
          </cell>
          <cell r="J495" t="str">
            <v>Freddy Fongang</v>
          </cell>
          <cell r="K495" t="str">
            <v>OCM_Edea</v>
          </cell>
          <cell r="L495" t="str">
            <v>H-TELI</v>
          </cell>
          <cell r="M495" t="str">
            <v>IHS</v>
          </cell>
          <cell r="N495" t="str">
            <v>Grid-Gen-Lithium</v>
          </cell>
        </row>
        <row r="496">
          <cell r="A496" t="str">
            <v>ADM_066</v>
          </cell>
          <cell r="B496" t="str">
            <v>Lewa-MTN</v>
          </cell>
          <cell r="C496" t="str">
            <v>ADM</v>
          </cell>
          <cell r="D496" t="str">
            <v>Lewa</v>
          </cell>
          <cell r="E496">
            <v>13.143861810000001</v>
          </cell>
          <cell r="F496">
            <v>7.0053915340000001</v>
          </cell>
          <cell r="G496">
            <v>1218</v>
          </cell>
          <cell r="H496" t="str">
            <v>Macro</v>
          </cell>
          <cell r="I496" t="str">
            <v>NOKIA</v>
          </cell>
          <cell r="J496" t="str">
            <v>Herve Pouomo</v>
          </cell>
          <cell r="K496" t="str">
            <v>OCM_Ngaoundere_1</v>
          </cell>
          <cell r="L496" t="str">
            <v>TIF NORD</v>
          </cell>
          <cell r="M496" t="str">
            <v>IHS</v>
          </cell>
          <cell r="N496" t="str">
            <v>Gen-Lithium</v>
          </cell>
        </row>
        <row r="497">
          <cell r="A497" t="str">
            <v>CTR_331</v>
          </cell>
          <cell r="B497" t="str">
            <v>CTR_331_Z_Clge-Advantiste</v>
          </cell>
          <cell r="C497" t="str">
            <v>CTR</v>
          </cell>
          <cell r="D497" t="str">
            <v>Yaounde</v>
          </cell>
          <cell r="E497">
            <v>11.516724</v>
          </cell>
          <cell r="F497">
            <v>3.800513</v>
          </cell>
          <cell r="G497">
            <v>730</v>
          </cell>
          <cell r="H497" t="str">
            <v>Macro</v>
          </cell>
          <cell r="I497" t="str">
            <v>ZTE</v>
          </cell>
          <cell r="J497" t="str">
            <v>Hadjet Lionel</v>
          </cell>
          <cell r="K497" t="str">
            <v>OCM_Yaounde_2</v>
          </cell>
          <cell r="L497" t="str">
            <v>AFRO</v>
          </cell>
          <cell r="M497" t="str">
            <v>IHS</v>
          </cell>
          <cell r="N497" t="str">
            <v>Grid-Gen</v>
          </cell>
        </row>
        <row r="498">
          <cell r="A498" t="str">
            <v>ADM_027</v>
          </cell>
          <cell r="B498" t="str">
            <v>Bata</v>
          </cell>
          <cell r="C498" t="str">
            <v>ADM</v>
          </cell>
          <cell r="D498" t="str">
            <v>Bata</v>
          </cell>
          <cell r="E498">
            <v>14.38238144</v>
          </cell>
          <cell r="F498">
            <v>6.1368203399999999</v>
          </cell>
          <cell r="G498">
            <v>1011</v>
          </cell>
          <cell r="H498" t="str">
            <v>Macro</v>
          </cell>
          <cell r="I498" t="str">
            <v>NOKIA</v>
          </cell>
          <cell r="J498" t="str">
            <v>Destallo Serge EVEHE</v>
          </cell>
          <cell r="K498" t="str">
            <v>OCM_Meiganga</v>
          </cell>
          <cell r="L498" t="str">
            <v>TIF NORD</v>
          </cell>
          <cell r="M498" t="str">
            <v>IHS</v>
          </cell>
          <cell r="N498" t="str">
            <v>Solar-Grid-Gen-Lithium</v>
          </cell>
        </row>
        <row r="499">
          <cell r="A499" t="str">
            <v>ADM_065</v>
          </cell>
          <cell r="B499" t="str">
            <v>Likok-MTN</v>
          </cell>
          <cell r="C499" t="str">
            <v>ADM</v>
          </cell>
          <cell r="D499" t="str">
            <v>Likok</v>
          </cell>
          <cell r="E499">
            <v>13.27238889</v>
          </cell>
          <cell r="F499">
            <v>7.2763888889999997</v>
          </cell>
          <cell r="G499">
            <v>1154</v>
          </cell>
          <cell r="H499" t="str">
            <v>Macro</v>
          </cell>
          <cell r="I499" t="str">
            <v>NOKIA</v>
          </cell>
          <cell r="J499" t="str">
            <v>Herve Pouomo</v>
          </cell>
          <cell r="K499" t="str">
            <v>OCM_Ngaoundere_1</v>
          </cell>
          <cell r="L499" t="str">
            <v>TIF NORD</v>
          </cell>
          <cell r="M499" t="str">
            <v>IHS</v>
          </cell>
          <cell r="N499" t="str">
            <v>Gen-Lithium</v>
          </cell>
        </row>
        <row r="500">
          <cell r="A500" t="str">
            <v>ADM_024</v>
          </cell>
          <cell r="B500" t="str">
            <v>Galim-Tignere</v>
          </cell>
          <cell r="C500" t="str">
            <v>ADM</v>
          </cell>
          <cell r="D500" t="str">
            <v>Galim-Tignere</v>
          </cell>
          <cell r="E500">
            <v>12.476777780000001</v>
          </cell>
          <cell r="F500">
            <v>7.0910000000000002</v>
          </cell>
          <cell r="G500">
            <v>1060</v>
          </cell>
          <cell r="H500" t="str">
            <v>Macro</v>
          </cell>
          <cell r="I500" t="str">
            <v>NOKIA</v>
          </cell>
          <cell r="J500" t="str">
            <v>Chekep Kouamo Willy</v>
          </cell>
          <cell r="K500" t="str">
            <v>OCM_Tibati</v>
          </cell>
          <cell r="L500" t="str">
            <v>TIF NORD</v>
          </cell>
          <cell r="M500" t="str">
            <v>IHS</v>
          </cell>
          <cell r="N500" t="str">
            <v>Gen-Lithium</v>
          </cell>
        </row>
        <row r="501">
          <cell r="A501" t="str">
            <v>ADM_028</v>
          </cell>
          <cell r="B501" t="str">
            <v>Galle</v>
          </cell>
          <cell r="C501" t="str">
            <v>ADM</v>
          </cell>
          <cell r="D501" t="str">
            <v>Galle</v>
          </cell>
          <cell r="E501">
            <v>14.25784107</v>
          </cell>
          <cell r="F501">
            <v>6.5586133269999998</v>
          </cell>
          <cell r="G501">
            <v>1101</v>
          </cell>
          <cell r="H501" t="str">
            <v>Macro</v>
          </cell>
          <cell r="I501" t="str">
            <v>NOKIA</v>
          </cell>
          <cell r="J501" t="str">
            <v>Destallo Serge EVEHE</v>
          </cell>
          <cell r="K501" t="str">
            <v>OCM_Meiganga</v>
          </cell>
          <cell r="L501" t="str">
            <v>TIF NORD</v>
          </cell>
          <cell r="M501" t="str">
            <v>IHS</v>
          </cell>
          <cell r="N501" t="str">
            <v>Grid-Gen</v>
          </cell>
        </row>
        <row r="502">
          <cell r="A502" t="str">
            <v>NRD_095</v>
          </cell>
          <cell r="B502" t="str">
            <v>Garoua-Djalingo-IHS</v>
          </cell>
          <cell r="C502" t="str">
            <v>NRD</v>
          </cell>
          <cell r="D502" t="str">
            <v>Garoua</v>
          </cell>
          <cell r="E502">
            <v>13.4446333</v>
          </cell>
          <cell r="F502">
            <v>9.2296348619999993</v>
          </cell>
          <cell r="G502">
            <v>229</v>
          </cell>
          <cell r="H502" t="str">
            <v>Macro</v>
          </cell>
          <cell r="I502" t="str">
            <v>NOKIA</v>
          </cell>
          <cell r="J502" t="str">
            <v>Djouohou Armel</v>
          </cell>
          <cell r="K502" t="str">
            <v>OCM_Garoua_1</v>
          </cell>
          <cell r="L502" t="str">
            <v>TIF NORD</v>
          </cell>
          <cell r="M502" t="str">
            <v>IHS</v>
          </cell>
          <cell r="N502" t="str">
            <v>Grid-Gen</v>
          </cell>
        </row>
        <row r="503">
          <cell r="A503" t="str">
            <v>ADM_038</v>
          </cell>
          <cell r="B503" t="str">
            <v>Pang-Camtel</v>
          </cell>
          <cell r="C503" t="str">
            <v>ADM</v>
          </cell>
          <cell r="D503" t="str">
            <v>Pang</v>
          </cell>
          <cell r="E503">
            <v>12.654111110000001</v>
          </cell>
          <cell r="F503">
            <v>6.9105249999999998</v>
          </cell>
          <cell r="G503">
            <v>964</v>
          </cell>
          <cell r="H503" t="str">
            <v>Macro</v>
          </cell>
          <cell r="I503" t="str">
            <v>NOKIA</v>
          </cell>
          <cell r="J503" t="str">
            <v>Chekep Kouamo Willy</v>
          </cell>
          <cell r="K503" t="str">
            <v>OCM_Tibati</v>
          </cell>
          <cell r="L503" t="str">
            <v>TIF NORD</v>
          </cell>
          <cell r="M503" t="str">
            <v>CAMUSAT</v>
          </cell>
          <cell r="N503" t="str">
            <v>Hybrid Solar - S3</v>
          </cell>
        </row>
        <row r="504">
          <cell r="A504" t="str">
            <v>ADM_074</v>
          </cell>
          <cell r="B504" t="str">
            <v>Ngd-Troua-Mala-II</v>
          </cell>
          <cell r="C504" t="str">
            <v>ADM</v>
          </cell>
          <cell r="D504" t="str">
            <v>Ngaoundere</v>
          </cell>
          <cell r="E504">
            <v>13.59</v>
          </cell>
          <cell r="F504">
            <v>7.330944444</v>
          </cell>
          <cell r="G504">
            <v>1112</v>
          </cell>
          <cell r="H504" t="str">
            <v>Macro</v>
          </cell>
          <cell r="I504" t="str">
            <v>NOKIA</v>
          </cell>
          <cell r="J504" t="str">
            <v>Herve Pouomo</v>
          </cell>
          <cell r="K504" t="str">
            <v>OCM_Ngaoundere_1</v>
          </cell>
          <cell r="L504" t="str">
            <v>TIF NORD</v>
          </cell>
          <cell r="M504" t="str">
            <v>IHS</v>
          </cell>
          <cell r="N504" t="str">
            <v>Grid-Gen</v>
          </cell>
        </row>
        <row r="505">
          <cell r="A505" t="str">
            <v>CTR_232</v>
          </cell>
          <cell r="B505" t="str">
            <v>Yambassa</v>
          </cell>
          <cell r="C505" t="str">
            <v>CTR</v>
          </cell>
          <cell r="D505" t="str">
            <v>Yambassa</v>
          </cell>
          <cell r="E505">
            <v>11.256923</v>
          </cell>
          <cell r="F505">
            <v>4.530176</v>
          </cell>
          <cell r="G505">
            <v>461</v>
          </cell>
          <cell r="H505" t="str">
            <v>Macro</v>
          </cell>
          <cell r="I505" t="str">
            <v>NOKIA</v>
          </cell>
          <cell r="J505" t="str">
            <v xml:space="preserve">APIANG Grégoire Flores </v>
          </cell>
          <cell r="K505" t="str">
            <v>OCM_Bafia</v>
          </cell>
          <cell r="L505" t="str">
            <v>I-ENG</v>
          </cell>
          <cell r="M505" t="str">
            <v>IHS</v>
          </cell>
          <cell r="N505" t="str">
            <v>Grid-Gen</v>
          </cell>
        </row>
        <row r="506">
          <cell r="A506" t="str">
            <v>CTR_260</v>
          </cell>
          <cell r="B506" t="str">
            <v>Bikok</v>
          </cell>
          <cell r="C506" t="str">
            <v>CTR</v>
          </cell>
          <cell r="D506" t="str">
            <v>Bikok</v>
          </cell>
          <cell r="E506">
            <v>11.448472219999999</v>
          </cell>
          <cell r="F506">
            <v>3.62425</v>
          </cell>
          <cell r="G506">
            <v>745</v>
          </cell>
          <cell r="H506" t="str">
            <v>Macro</v>
          </cell>
          <cell r="I506" t="str">
            <v>NOKIA</v>
          </cell>
          <cell r="J506" t="str">
            <v>Mougang Rodrigue</v>
          </cell>
          <cell r="K506" t="str">
            <v>OCM_Mbalmayo</v>
          </cell>
          <cell r="L506" t="str">
            <v>AFRO</v>
          </cell>
          <cell r="M506" t="str">
            <v>IHS</v>
          </cell>
          <cell r="N506" t="str">
            <v>Grid-Gen-Lithium</v>
          </cell>
        </row>
        <row r="507">
          <cell r="A507" t="str">
            <v>OST_212</v>
          </cell>
          <cell r="B507" t="str">
            <v>Bangang-Fokam-IHS</v>
          </cell>
          <cell r="C507" t="str">
            <v>OST</v>
          </cell>
          <cell r="D507" t="str">
            <v>Bangang</v>
          </cell>
          <cell r="E507">
            <v>10.511277</v>
          </cell>
          <cell r="F507">
            <v>5.24925</v>
          </cell>
          <cell r="G507">
            <v>1448</v>
          </cell>
          <cell r="H507" t="str">
            <v>Macro</v>
          </cell>
          <cell r="I507" t="str">
            <v>NOKIA</v>
          </cell>
          <cell r="J507" t="str">
            <v>Ngah Denis Fokanyuy</v>
          </cell>
          <cell r="K507" t="str">
            <v>OCM_Bafoussam_1</v>
          </cell>
          <cell r="L507" t="str">
            <v>I-ENG</v>
          </cell>
          <cell r="M507" t="str">
            <v>IHS</v>
          </cell>
          <cell r="N507" t="str">
            <v>Grid-Gen</v>
          </cell>
        </row>
        <row r="508">
          <cell r="A508" t="str">
            <v>SUO_037</v>
          </cell>
          <cell r="B508" t="str">
            <v>Elogbatindi</v>
          </cell>
          <cell r="C508" t="str">
            <v>SUO</v>
          </cell>
          <cell r="D508" t="str">
            <v>Elogbatindi</v>
          </cell>
          <cell r="E508">
            <v>10.124472219999999</v>
          </cell>
          <cell r="F508">
            <v>3.4158611109999999</v>
          </cell>
          <cell r="G508">
            <v>51</v>
          </cell>
          <cell r="H508" t="str">
            <v>Macro</v>
          </cell>
          <cell r="I508" t="str">
            <v>NOKIA</v>
          </cell>
          <cell r="J508" t="str">
            <v>Clautaire Pouguoé</v>
          </cell>
          <cell r="K508" t="str">
            <v>OCM_Kribi</v>
          </cell>
          <cell r="L508" t="str">
            <v>H-TELI</v>
          </cell>
          <cell r="M508" t="str">
            <v>IHS</v>
          </cell>
          <cell r="N508" t="str">
            <v>Grid-Gen</v>
          </cell>
        </row>
        <row r="509">
          <cell r="A509" t="str">
            <v>EXN_091</v>
          </cell>
          <cell r="B509" t="str">
            <v>Maroua-Harde</v>
          </cell>
          <cell r="C509" t="str">
            <v>EXN</v>
          </cell>
          <cell r="D509" t="str">
            <v>Maroua</v>
          </cell>
          <cell r="E509">
            <v>14.33294444</v>
          </cell>
          <cell r="F509">
            <v>10.590249999999999</v>
          </cell>
          <cell r="G509">
            <v>398</v>
          </cell>
          <cell r="H509" t="str">
            <v>Macro</v>
          </cell>
          <cell r="I509" t="str">
            <v>NOKIA</v>
          </cell>
          <cell r="J509" t="str">
            <v xml:space="preserve">ASSAATSA Eric Blaise </v>
          </cell>
          <cell r="K509" t="str">
            <v>OCM_Maroua_1</v>
          </cell>
          <cell r="L509" t="str">
            <v>TIF NORD</v>
          </cell>
          <cell r="M509" t="str">
            <v>IHS</v>
          </cell>
          <cell r="N509" t="str">
            <v>Solar-Grid-Gen</v>
          </cell>
        </row>
        <row r="510">
          <cell r="A510" t="str">
            <v>EST_064</v>
          </cell>
          <cell r="B510" t="str">
            <v>Garga-Salari-MTN</v>
          </cell>
          <cell r="C510" t="str">
            <v>EST</v>
          </cell>
          <cell r="D510" t="str">
            <v>Garga-Salari</v>
          </cell>
          <cell r="E510">
            <v>14.026692089999999</v>
          </cell>
          <cell r="F510">
            <v>5.2986530399999996</v>
          </cell>
          <cell r="G510">
            <v>767</v>
          </cell>
          <cell r="H510" t="str">
            <v>Macro</v>
          </cell>
          <cell r="I510" t="str">
            <v>NOKIA</v>
          </cell>
          <cell r="J510" t="str">
            <v>Franck Mezazem</v>
          </cell>
          <cell r="K510" t="str">
            <v>OCM_Bertoua_2</v>
          </cell>
          <cell r="L510" t="str">
            <v>AFRO</v>
          </cell>
          <cell r="M510" t="str">
            <v>IHS</v>
          </cell>
          <cell r="N510" t="str">
            <v>Solar-Gen-Lithium</v>
          </cell>
        </row>
        <row r="511">
          <cell r="A511" t="str">
            <v>ADM_029</v>
          </cell>
          <cell r="B511" t="str">
            <v>Mboulai-MTN</v>
          </cell>
          <cell r="C511" t="str">
            <v>ADM</v>
          </cell>
          <cell r="D511" t="str">
            <v>Mboulai</v>
          </cell>
          <cell r="E511">
            <v>14.151611000000001</v>
          </cell>
          <cell r="F511">
            <v>6.8433890000000002</v>
          </cell>
          <cell r="G511">
            <v>1153</v>
          </cell>
          <cell r="H511" t="str">
            <v>Macro</v>
          </cell>
          <cell r="I511" t="str">
            <v>NOKIA</v>
          </cell>
          <cell r="J511" t="str">
            <v>Destallo Serge EVEHE</v>
          </cell>
          <cell r="K511" t="str">
            <v>OCM_Meiganga</v>
          </cell>
          <cell r="L511" t="str">
            <v>TIF NORD</v>
          </cell>
          <cell r="M511" t="str">
            <v>IHS</v>
          </cell>
          <cell r="N511" t="str">
            <v>Grid-Gen</v>
          </cell>
        </row>
        <row r="512">
          <cell r="A512" t="str">
            <v>EXN_055</v>
          </cell>
          <cell r="B512" t="str">
            <v>Palar</v>
          </cell>
          <cell r="C512" t="str">
            <v>EXN</v>
          </cell>
          <cell r="D512" t="str">
            <v>Maroua</v>
          </cell>
          <cell r="E512">
            <v>14.28430423</v>
          </cell>
          <cell r="F512">
            <v>10.604335499999999</v>
          </cell>
          <cell r="G512">
            <v>407</v>
          </cell>
          <cell r="H512" t="str">
            <v>Macro</v>
          </cell>
          <cell r="I512" t="str">
            <v>NOKIA</v>
          </cell>
          <cell r="J512" t="str">
            <v>Yaouba Yaya</v>
          </cell>
          <cell r="K512" t="str">
            <v>OCM_Maroua_3</v>
          </cell>
          <cell r="L512" t="str">
            <v>TIF NORD</v>
          </cell>
          <cell r="M512" t="str">
            <v>IHS</v>
          </cell>
          <cell r="N512" t="str">
            <v>Grid-Gen</v>
          </cell>
        </row>
        <row r="513">
          <cell r="A513" t="str">
            <v>CTR_467</v>
          </cell>
          <cell r="B513" t="str">
            <v>CTR_467_Z_Odza-II-MTN-IHS</v>
          </cell>
          <cell r="C513" t="str">
            <v>CTR</v>
          </cell>
          <cell r="D513" t="str">
            <v>Yaounde</v>
          </cell>
          <cell r="E513">
            <v>11.533765000000001</v>
          </cell>
          <cell r="F513">
            <v>3.7919200000000002</v>
          </cell>
          <cell r="G513">
            <v>703</v>
          </cell>
          <cell r="H513" t="str">
            <v>Macro</v>
          </cell>
          <cell r="I513" t="str">
            <v>ZTE</v>
          </cell>
          <cell r="J513" t="str">
            <v>Hadjet Lionel</v>
          </cell>
          <cell r="K513" t="str">
            <v>OCM_Yaounde_2</v>
          </cell>
          <cell r="L513" t="str">
            <v>AFRO</v>
          </cell>
          <cell r="M513" t="str">
            <v>IHS</v>
          </cell>
          <cell r="N513" t="str">
            <v>Grid-Gen</v>
          </cell>
        </row>
        <row r="514">
          <cell r="A514" t="str">
            <v>CTR_479</v>
          </cell>
          <cell r="B514" t="str">
            <v>CTR_479_Z_Marche-Odza-IHS</v>
          </cell>
          <cell r="C514" t="str">
            <v>CTR</v>
          </cell>
          <cell r="D514" t="str">
            <v>Yaounde</v>
          </cell>
          <cell r="E514">
            <v>11.53144</v>
          </cell>
          <cell r="F514">
            <v>3.8052700000000002</v>
          </cell>
          <cell r="G514">
            <v>82</v>
          </cell>
          <cell r="H514" t="str">
            <v>Macro</v>
          </cell>
          <cell r="I514" t="str">
            <v>ZTE</v>
          </cell>
          <cell r="J514" t="str">
            <v>Hadjet Lionel</v>
          </cell>
          <cell r="K514" t="str">
            <v>OCM_Yaounde_2</v>
          </cell>
          <cell r="L514" t="str">
            <v>AFRO</v>
          </cell>
          <cell r="M514" t="str">
            <v>IHS</v>
          </cell>
          <cell r="N514" t="str">
            <v>Grid-Gen</v>
          </cell>
        </row>
        <row r="515">
          <cell r="A515" t="str">
            <v>LIT_097</v>
          </cell>
          <cell r="B515" t="str">
            <v>LIT_097_Z_Bep-Axe-Lrd</v>
          </cell>
          <cell r="C515" t="str">
            <v>LIT</v>
          </cell>
          <cell r="D515" t="str">
            <v>Douala</v>
          </cell>
          <cell r="E515">
            <v>9.7195870539999998</v>
          </cell>
          <cell r="F515">
            <v>4.0702808619999997</v>
          </cell>
          <cell r="G515">
            <v>703</v>
          </cell>
          <cell r="H515" t="str">
            <v>Macro</v>
          </cell>
          <cell r="I515" t="str">
            <v>ZTE</v>
          </cell>
          <cell r="J515" t="str">
            <v>KENGNE Bruno</v>
          </cell>
          <cell r="K515" t="str">
            <v>OCM_Douala_2</v>
          </cell>
          <cell r="L515" t="str">
            <v>H-TELI</v>
          </cell>
          <cell r="M515" t="str">
            <v>IHS</v>
          </cell>
          <cell r="N515" t="str">
            <v>Grid Only</v>
          </cell>
        </row>
        <row r="516">
          <cell r="A516" t="str">
            <v>LIT_098</v>
          </cell>
          <cell r="B516" t="str">
            <v>LIT_098_Z_Cite-Sic</v>
          </cell>
          <cell r="C516" t="str">
            <v>LIT</v>
          </cell>
          <cell r="D516" t="str">
            <v>Douala</v>
          </cell>
          <cell r="E516">
            <v>9.7302494159999995</v>
          </cell>
          <cell r="F516">
            <v>4.0537238000000002</v>
          </cell>
          <cell r="G516">
            <v>703</v>
          </cell>
          <cell r="H516" t="str">
            <v>Macro</v>
          </cell>
          <cell r="I516" t="str">
            <v>ZTE</v>
          </cell>
          <cell r="J516" t="str">
            <v>KENGNE Bruno</v>
          </cell>
          <cell r="K516" t="str">
            <v>OCM_Douala_2</v>
          </cell>
          <cell r="L516" t="str">
            <v>H-TELI</v>
          </cell>
          <cell r="M516" t="str">
            <v>IHS</v>
          </cell>
          <cell r="N516" t="str">
            <v>Grid-Gen</v>
          </cell>
        </row>
        <row r="517">
          <cell r="A517" t="str">
            <v>LIT_003</v>
          </cell>
          <cell r="B517" t="str">
            <v>LIT_003_Z_CTN</v>
          </cell>
          <cell r="C517" t="str">
            <v>LIT</v>
          </cell>
          <cell r="D517" t="str">
            <v>Douala</v>
          </cell>
          <cell r="E517">
            <v>9.7261944440000008</v>
          </cell>
          <cell r="F517">
            <v>4.0600277780000003</v>
          </cell>
          <cell r="G517">
            <v>703</v>
          </cell>
          <cell r="H517" t="str">
            <v>Macro</v>
          </cell>
          <cell r="I517" t="str">
            <v>ZTE</v>
          </cell>
          <cell r="J517" t="str">
            <v>KENGNE Bruno</v>
          </cell>
          <cell r="K517" t="str">
            <v>OCM_Douala_2</v>
          </cell>
          <cell r="L517" t="str">
            <v>H-TELI</v>
          </cell>
          <cell r="M517" t="str">
            <v>CAMUSAT</v>
          </cell>
          <cell r="N517" t="str">
            <v>Good Grid no GE - 8h</v>
          </cell>
        </row>
        <row r="518">
          <cell r="A518" t="str">
            <v>NRO_046</v>
          </cell>
          <cell r="B518" t="str">
            <v>Dumbu</v>
          </cell>
          <cell r="C518" t="str">
            <v>NRO</v>
          </cell>
          <cell r="D518" t="str">
            <v>Dumbu</v>
          </cell>
          <cell r="E518">
            <v>10.507</v>
          </cell>
          <cell r="F518">
            <v>6.7075279999999999</v>
          </cell>
          <cell r="G518">
            <v>937</v>
          </cell>
          <cell r="H518" t="str">
            <v>Macro</v>
          </cell>
          <cell r="I518" t="str">
            <v>NOKIA</v>
          </cell>
          <cell r="J518" t="str">
            <v>ABONGTEOH SOFOR Derick</v>
          </cell>
          <cell r="K518" t="str">
            <v>OCM_Bamenda_1</v>
          </cell>
          <cell r="L518" t="str">
            <v>I-ENG</v>
          </cell>
          <cell r="M518" t="str">
            <v>IHS</v>
          </cell>
          <cell r="N518" t="str">
            <v>Hybrid Gen</v>
          </cell>
        </row>
        <row r="519">
          <cell r="A519" t="str">
            <v>OST_193</v>
          </cell>
          <cell r="B519" t="str">
            <v>Banefo-Baleng</v>
          </cell>
          <cell r="C519" t="str">
            <v>OST</v>
          </cell>
          <cell r="D519" t="str">
            <v>Banefo-Baleng</v>
          </cell>
          <cell r="E519">
            <v>10.407399</v>
          </cell>
          <cell r="F519">
            <v>5.5803760000000002</v>
          </cell>
          <cell r="G519">
            <v>1178</v>
          </cell>
          <cell r="H519" t="str">
            <v>Macro</v>
          </cell>
          <cell r="I519" t="str">
            <v>NOKIA</v>
          </cell>
          <cell r="J519" t="str">
            <v>Ngah Denis Fokanyuy</v>
          </cell>
          <cell r="K519" t="str">
            <v>OCM_Bafoussam_1</v>
          </cell>
          <cell r="L519" t="str">
            <v>I-ENG</v>
          </cell>
          <cell r="M519" t="str">
            <v>IHS</v>
          </cell>
          <cell r="N519" t="str">
            <v>Gen Only</v>
          </cell>
        </row>
        <row r="520">
          <cell r="A520" t="str">
            <v>OST_215</v>
          </cell>
          <cell r="B520" t="str">
            <v>Bati</v>
          </cell>
          <cell r="C520" t="str">
            <v>OST</v>
          </cell>
          <cell r="D520" t="str">
            <v>Bati</v>
          </cell>
          <cell r="E520">
            <v>10.45123957</v>
          </cell>
          <cell r="F520">
            <v>5.6687811249999998</v>
          </cell>
          <cell r="G520">
            <v>1159</v>
          </cell>
          <cell r="H520" t="str">
            <v>Macro</v>
          </cell>
          <cell r="I520" t="str">
            <v>NOKIA</v>
          </cell>
          <cell r="J520" t="str">
            <v>Ngah Denis Fokanyuy</v>
          </cell>
          <cell r="K520" t="str">
            <v>OCM_Bafoussam_1</v>
          </cell>
          <cell r="L520" t="str">
            <v>I-ENG</v>
          </cell>
          <cell r="M520" t="str">
            <v>IHS</v>
          </cell>
          <cell r="N520" t="str">
            <v>Grid-Gen</v>
          </cell>
        </row>
        <row r="521">
          <cell r="A521" t="str">
            <v>CTR_233</v>
          </cell>
          <cell r="B521" t="str">
            <v>Minta</v>
          </cell>
          <cell r="C521" t="str">
            <v>CTR</v>
          </cell>
          <cell r="D521" t="str">
            <v>Minta</v>
          </cell>
          <cell r="E521">
            <v>12.83229983</v>
          </cell>
          <cell r="F521">
            <v>4.5657526260000001</v>
          </cell>
          <cell r="G521">
            <v>745</v>
          </cell>
          <cell r="H521" t="str">
            <v>Macro</v>
          </cell>
          <cell r="I521" t="str">
            <v>NOKIA</v>
          </cell>
          <cell r="J521" t="str">
            <v>Raoul TSAGUE</v>
          </cell>
          <cell r="K521" t="str">
            <v>OCM_Nanga-Eboko</v>
          </cell>
          <cell r="L521" t="str">
            <v>AFRO</v>
          </cell>
          <cell r="M521" t="str">
            <v>IHS</v>
          </cell>
          <cell r="N521" t="str">
            <v>Grid-Hybrid-Gen</v>
          </cell>
        </row>
        <row r="522">
          <cell r="A522" t="str">
            <v>EXN_042</v>
          </cell>
          <cell r="B522" t="str">
            <v>Mozogo</v>
          </cell>
          <cell r="C522" t="str">
            <v>EXN</v>
          </cell>
          <cell r="D522" t="str">
            <v>Mozogo</v>
          </cell>
          <cell r="E522">
            <v>13.906898679999999</v>
          </cell>
          <cell r="F522">
            <v>10.95896484</v>
          </cell>
          <cell r="G522">
            <v>476</v>
          </cell>
          <cell r="H522" t="str">
            <v>Macro</v>
          </cell>
          <cell r="I522" t="str">
            <v>NOKIA</v>
          </cell>
          <cell r="J522" t="str">
            <v>Alioum Abiss</v>
          </cell>
          <cell r="K522" t="str">
            <v>OCM_Mokolo</v>
          </cell>
          <cell r="L522" t="str">
            <v>TIF NORD</v>
          </cell>
          <cell r="M522" t="str">
            <v>IHS</v>
          </cell>
          <cell r="N522" t="str">
            <v>Solar-Grid-Gen-Lithium</v>
          </cell>
        </row>
        <row r="523">
          <cell r="A523" t="str">
            <v>NRD_084</v>
          </cell>
          <cell r="B523" t="str">
            <v>Garoua-Roum-Adja-Camp-Sic</v>
          </cell>
          <cell r="C523" t="str">
            <v>NRD</v>
          </cell>
          <cell r="D523" t="str">
            <v>Garoua</v>
          </cell>
          <cell r="E523">
            <v>13.39168231</v>
          </cell>
          <cell r="F523">
            <v>9.3228679329999995</v>
          </cell>
          <cell r="G523">
            <v>203</v>
          </cell>
          <cell r="H523" t="str">
            <v>Macro</v>
          </cell>
          <cell r="I523" t="str">
            <v>NOKIA</v>
          </cell>
          <cell r="J523" t="str">
            <v>Djouohou Armel</v>
          </cell>
          <cell r="K523" t="str">
            <v>OCM_Garoua_1</v>
          </cell>
          <cell r="L523" t="str">
            <v>TIF NORD</v>
          </cell>
          <cell r="M523" t="str">
            <v>IHS</v>
          </cell>
          <cell r="N523" t="str">
            <v>Grid-Gen</v>
          </cell>
        </row>
        <row r="524">
          <cell r="A524" t="str">
            <v>EXN_113</v>
          </cell>
          <cell r="B524" t="str">
            <v>Kongola-IHS</v>
          </cell>
          <cell r="C524" t="str">
            <v>EXN</v>
          </cell>
          <cell r="D524" t="str">
            <v>Maroua</v>
          </cell>
          <cell r="E524">
            <v>14.3829788</v>
          </cell>
          <cell r="F524">
            <v>10.620499690000001</v>
          </cell>
          <cell r="G524">
            <v>384</v>
          </cell>
          <cell r="H524" t="str">
            <v>Macro</v>
          </cell>
          <cell r="I524" t="str">
            <v>NOKIA</v>
          </cell>
          <cell r="J524" t="str">
            <v xml:space="preserve">ASSAATSA Eric Blaise </v>
          </cell>
          <cell r="K524" t="str">
            <v>OCM_Maroua_1</v>
          </cell>
          <cell r="L524" t="str">
            <v>TIF NORD</v>
          </cell>
          <cell r="M524" t="str">
            <v>IHS</v>
          </cell>
          <cell r="N524" t="str">
            <v>Grid-Gen</v>
          </cell>
        </row>
        <row r="525">
          <cell r="A525" t="str">
            <v>LIT_004</v>
          </cell>
          <cell r="B525" t="str">
            <v>LIT_004_Z_Deido-Lycee</v>
          </cell>
          <cell r="C525" t="str">
            <v>LIT</v>
          </cell>
          <cell r="D525" t="str">
            <v>Douala</v>
          </cell>
          <cell r="E525">
            <v>9.7147064759999999</v>
          </cell>
          <cell r="F525">
            <v>4.0644002390000002</v>
          </cell>
          <cell r="G525">
            <v>703</v>
          </cell>
          <cell r="H525" t="str">
            <v>Macro</v>
          </cell>
          <cell r="I525" t="str">
            <v>ZTE</v>
          </cell>
          <cell r="J525" t="str">
            <v>KENGNE Bruno</v>
          </cell>
          <cell r="K525" t="str">
            <v>OCM_Douala_2</v>
          </cell>
          <cell r="L525" t="str">
            <v>H-TELI</v>
          </cell>
          <cell r="M525"/>
          <cell r="N525"/>
        </row>
        <row r="526">
          <cell r="A526" t="str">
            <v>OST_238</v>
          </cell>
          <cell r="B526" t="str">
            <v>Bfsam-Megom</v>
          </cell>
          <cell r="C526" t="str">
            <v>OST</v>
          </cell>
          <cell r="D526" t="str">
            <v>Bafoussam</v>
          </cell>
          <cell r="E526">
            <v>10.407489999999999</v>
          </cell>
          <cell r="F526">
            <v>5.452064</v>
          </cell>
          <cell r="G526">
            <v>1447</v>
          </cell>
          <cell r="H526" t="str">
            <v>Macro</v>
          </cell>
          <cell r="I526" t="str">
            <v>NOKIA</v>
          </cell>
          <cell r="J526" t="str">
            <v>Ngah Denis Fokanyuy</v>
          </cell>
          <cell r="K526" t="str">
            <v>OCM_Bafoussam_1</v>
          </cell>
          <cell r="L526" t="str">
            <v>I-ENG</v>
          </cell>
          <cell r="M526" t="str">
            <v>CAMUSAT</v>
          </cell>
          <cell r="N526" t="str">
            <v>Good Grid no GE - 8h</v>
          </cell>
        </row>
        <row r="527">
          <cell r="A527" t="str">
            <v>OST_240</v>
          </cell>
          <cell r="B527" t="str">
            <v>Bfsam-Ndiandam-II</v>
          </cell>
          <cell r="C527" t="str">
            <v>OST</v>
          </cell>
          <cell r="D527" t="str">
            <v>Bafoussam</v>
          </cell>
          <cell r="E527">
            <v>10.431647999999999</v>
          </cell>
          <cell r="F527">
            <v>5.4548759999999996</v>
          </cell>
          <cell r="G527">
            <v>1482</v>
          </cell>
          <cell r="H527" t="str">
            <v>Macro</v>
          </cell>
          <cell r="I527" t="str">
            <v>NOKIA</v>
          </cell>
          <cell r="J527" t="str">
            <v>Ngah Denis Fokanyuy</v>
          </cell>
          <cell r="K527" t="str">
            <v>OCM_Bafoussam_1</v>
          </cell>
          <cell r="L527" t="str">
            <v>I-ENG</v>
          </cell>
          <cell r="M527" t="str">
            <v>CAMUSAT</v>
          </cell>
          <cell r="N527" t="str">
            <v>Medium Grid + GE</v>
          </cell>
        </row>
        <row r="528">
          <cell r="A528" t="str">
            <v>CTR_547</v>
          </cell>
          <cell r="B528" t="str">
            <v>Elig-Mfomo-New</v>
          </cell>
          <cell r="C528" t="str">
            <v>CTR</v>
          </cell>
          <cell r="D528" t="str">
            <v>Elig-Mfomo</v>
          </cell>
          <cell r="E528">
            <v>11.351804</v>
          </cell>
          <cell r="F528">
            <v>4.1583230000000002</v>
          </cell>
          <cell r="G528">
            <v>544</v>
          </cell>
          <cell r="H528" t="str">
            <v>Macro</v>
          </cell>
          <cell r="I528" t="str">
            <v>NOKIA</v>
          </cell>
          <cell r="J528" t="str">
            <v>Raoul TSAGUE</v>
          </cell>
          <cell r="K528" t="str">
            <v>OCM_Nanga-Eboko</v>
          </cell>
          <cell r="L528" t="str">
            <v>AFRO</v>
          </cell>
          <cell r="M528" t="str">
            <v>IHS</v>
          </cell>
          <cell r="N528" t="str">
            <v>Grid-Gen</v>
          </cell>
        </row>
        <row r="529">
          <cell r="A529" t="str">
            <v>EST_057</v>
          </cell>
          <cell r="B529" t="str">
            <v>Kobdombo</v>
          </cell>
          <cell r="C529" t="str">
            <v>EST</v>
          </cell>
          <cell r="D529" t="str">
            <v>Kobdombo</v>
          </cell>
          <cell r="E529">
            <v>12.742217999999999</v>
          </cell>
          <cell r="F529">
            <v>4.0452579999999996</v>
          </cell>
          <cell r="G529">
            <v>719</v>
          </cell>
          <cell r="H529" t="str">
            <v>Macro</v>
          </cell>
          <cell r="I529" t="str">
            <v>NOKIA</v>
          </cell>
          <cell r="J529" t="str">
            <v>Essiane Arthur</v>
          </cell>
          <cell r="K529" t="str">
            <v>OCM_Abong-Mbang</v>
          </cell>
          <cell r="L529" t="str">
            <v>AFRO</v>
          </cell>
          <cell r="M529" t="str">
            <v>IHS</v>
          </cell>
          <cell r="N529" t="str">
            <v>Grid-Gen</v>
          </cell>
        </row>
        <row r="530">
          <cell r="A530" t="str">
            <v>NRD_036</v>
          </cell>
          <cell r="B530" t="str">
            <v>Madingring</v>
          </cell>
          <cell r="C530" t="str">
            <v>NRD</v>
          </cell>
          <cell r="D530" t="str">
            <v>Madingring</v>
          </cell>
          <cell r="E530">
            <v>15.015360210000001</v>
          </cell>
          <cell r="F530">
            <v>8.4551938060000005</v>
          </cell>
          <cell r="G530">
            <v>452</v>
          </cell>
          <cell r="H530" t="str">
            <v>Macro</v>
          </cell>
          <cell r="I530" t="str">
            <v>NOKIA</v>
          </cell>
          <cell r="J530" t="str">
            <v>SOUGNA ZACHARIE</v>
          </cell>
          <cell r="K530" t="str">
            <v>OCM_Touboro</v>
          </cell>
          <cell r="L530" t="str">
            <v>TIF NORD</v>
          </cell>
          <cell r="M530" t="str">
            <v>IHS</v>
          </cell>
          <cell r="N530" t="str">
            <v>Solar-Gen-Lithium</v>
          </cell>
        </row>
        <row r="531">
          <cell r="A531" t="str">
            <v>ADM_073</v>
          </cell>
          <cell r="B531" t="str">
            <v>Ngd-Yarban</v>
          </cell>
          <cell r="C531" t="str">
            <v>ADM</v>
          </cell>
          <cell r="D531" t="str">
            <v>Ngaoundere</v>
          </cell>
          <cell r="E531">
            <v>13.58622222</v>
          </cell>
          <cell r="F531">
            <v>7.3185833330000003</v>
          </cell>
          <cell r="G531">
            <v>1116</v>
          </cell>
          <cell r="H531" t="str">
            <v>Macro</v>
          </cell>
          <cell r="I531" t="str">
            <v>NOKIA</v>
          </cell>
          <cell r="J531" t="str">
            <v>Herve Pouomo</v>
          </cell>
          <cell r="K531" t="str">
            <v>OCM_Ngaoundere_1</v>
          </cell>
          <cell r="L531" t="str">
            <v>TIF NORD</v>
          </cell>
          <cell r="M531" t="str">
            <v>IHS</v>
          </cell>
          <cell r="N531" t="str">
            <v>Grid-Gen</v>
          </cell>
        </row>
        <row r="532">
          <cell r="A532" t="str">
            <v>LIT_010</v>
          </cell>
          <cell r="B532" t="str">
            <v>LIT_010_Z_Ndogbong</v>
          </cell>
          <cell r="C532" t="str">
            <v>LIT</v>
          </cell>
          <cell r="D532" t="str">
            <v>Douala</v>
          </cell>
          <cell r="E532">
            <v>9.7509166670000003</v>
          </cell>
          <cell r="F532">
            <v>4.0536666669999999</v>
          </cell>
          <cell r="G532">
            <v>703</v>
          </cell>
          <cell r="H532" t="str">
            <v>Macro</v>
          </cell>
          <cell r="I532" t="str">
            <v>ZTE</v>
          </cell>
          <cell r="J532" t="str">
            <v>KENGNE Bruno</v>
          </cell>
          <cell r="K532" t="str">
            <v>OCM_Douala_2</v>
          </cell>
          <cell r="L532" t="str">
            <v>H-TELI</v>
          </cell>
          <cell r="M532"/>
          <cell r="N532"/>
        </row>
        <row r="533">
          <cell r="A533" t="str">
            <v>LIT_018</v>
          </cell>
          <cell r="B533" t="str">
            <v>LIT_018_Z_Chevreuil</v>
          </cell>
          <cell r="C533" t="str">
            <v>LIT</v>
          </cell>
          <cell r="D533" t="str">
            <v>Douala</v>
          </cell>
          <cell r="E533">
            <v>9.7327471859999992</v>
          </cell>
          <cell r="F533">
            <v>4.0353305400000004</v>
          </cell>
          <cell r="G533">
            <v>703</v>
          </cell>
          <cell r="H533" t="str">
            <v>Macro</v>
          </cell>
          <cell r="I533" t="str">
            <v>ZTE</v>
          </cell>
          <cell r="J533" t="str">
            <v>KENGNE Bruno</v>
          </cell>
          <cell r="K533" t="str">
            <v>OCM_Douala_2</v>
          </cell>
          <cell r="L533" t="str">
            <v>H-TELI</v>
          </cell>
          <cell r="M533" t="str">
            <v>IHS</v>
          </cell>
          <cell r="N533" t="str">
            <v>Grid-Gen</v>
          </cell>
        </row>
        <row r="534">
          <cell r="A534" t="str">
            <v>LIT_083</v>
          </cell>
          <cell r="B534" t="str">
            <v>LIT_083_Z_ZI-Bassa</v>
          </cell>
          <cell r="C534" t="str">
            <v>LIT</v>
          </cell>
          <cell r="D534" t="str">
            <v>Douala</v>
          </cell>
          <cell r="E534">
            <v>9.7475066950000002</v>
          </cell>
          <cell r="F534">
            <v>4.034760747</v>
          </cell>
          <cell r="G534">
            <v>703</v>
          </cell>
          <cell r="H534" t="str">
            <v>Macro</v>
          </cell>
          <cell r="I534" t="str">
            <v>ZTE</v>
          </cell>
          <cell r="J534" t="str">
            <v>KENGNE Bruno</v>
          </cell>
          <cell r="K534" t="str">
            <v>OCM_Douala_2</v>
          </cell>
          <cell r="L534" t="str">
            <v>H-TELI</v>
          </cell>
          <cell r="M534" t="str">
            <v>IHS</v>
          </cell>
          <cell r="N534" t="str">
            <v>Grid-Gen</v>
          </cell>
        </row>
        <row r="535">
          <cell r="A535" t="str">
            <v>EXN_111</v>
          </cell>
          <cell r="B535" t="str">
            <v>Maroua-Doualare-II</v>
          </cell>
          <cell r="C535" t="str">
            <v>EXN</v>
          </cell>
          <cell r="D535" t="str">
            <v>Maroua</v>
          </cell>
          <cell r="E535">
            <v>14.326916669999999</v>
          </cell>
          <cell r="F535">
            <v>10.62819444</v>
          </cell>
          <cell r="G535">
            <v>408</v>
          </cell>
          <cell r="H535" t="str">
            <v>Macro</v>
          </cell>
          <cell r="I535" t="str">
            <v>NOKIA</v>
          </cell>
          <cell r="J535" t="str">
            <v xml:space="preserve">ASSAATSA Eric Blaise </v>
          </cell>
          <cell r="K535" t="str">
            <v>OCM_Maroua_1</v>
          </cell>
          <cell r="L535" t="str">
            <v>TIF NORD</v>
          </cell>
          <cell r="M535" t="str">
            <v>IHS</v>
          </cell>
          <cell r="N535" t="str">
            <v>Grid-Gen</v>
          </cell>
        </row>
        <row r="536">
          <cell r="A536" t="str">
            <v>OST_254</v>
          </cell>
          <cell r="B536" t="str">
            <v>Bafou-Dzinmezo</v>
          </cell>
          <cell r="C536" t="str">
            <v>OST</v>
          </cell>
          <cell r="D536" t="str">
            <v>Bafou</v>
          </cell>
          <cell r="E536">
            <v>10.131095999999999</v>
          </cell>
          <cell r="F536">
            <v>5.4546749999999999</v>
          </cell>
          <cell r="G536">
            <v>1509</v>
          </cell>
          <cell r="H536" t="str">
            <v>Macro</v>
          </cell>
          <cell r="I536" t="str">
            <v>NOKIA</v>
          </cell>
          <cell r="J536" t="str">
            <v>Ngah Denis Fokanyuy</v>
          </cell>
          <cell r="K536" t="str">
            <v>OCM_Bafoussam_1</v>
          </cell>
          <cell r="L536" t="str">
            <v>I-ENG</v>
          </cell>
          <cell r="M536" t="str">
            <v>CAMUSAT</v>
          </cell>
          <cell r="N536" t="str">
            <v>Hybrid Solar - S2</v>
          </cell>
        </row>
        <row r="537">
          <cell r="A537" t="str">
            <v>LIT_313</v>
          </cell>
          <cell r="B537" t="str">
            <v>LIT_313_Z_Edea-Bisseke</v>
          </cell>
          <cell r="C537" t="str">
            <v>LIT</v>
          </cell>
          <cell r="D537" t="str">
            <v>Edea</v>
          </cell>
          <cell r="E537">
            <v>10.11943119</v>
          </cell>
          <cell r="F537">
            <v>3.8015808710000001</v>
          </cell>
          <cell r="G537">
            <v>36</v>
          </cell>
          <cell r="H537" t="str">
            <v>Macro</v>
          </cell>
          <cell r="I537" t="str">
            <v>ZTE</v>
          </cell>
          <cell r="J537" t="str">
            <v>Freddy Fongang</v>
          </cell>
          <cell r="K537" t="str">
            <v>OCM_Edea</v>
          </cell>
          <cell r="L537" t="str">
            <v>H-TELI</v>
          </cell>
          <cell r="M537" t="str">
            <v>IHS</v>
          </cell>
          <cell r="N537" t="str">
            <v>Grid-Gen</v>
          </cell>
        </row>
        <row r="538">
          <cell r="A538" t="str">
            <v>LIT_322</v>
          </cell>
          <cell r="B538" t="str">
            <v>LIT_322_Z_Edea-Ekite</v>
          </cell>
          <cell r="C538" t="str">
            <v>LIT</v>
          </cell>
          <cell r="D538" t="str">
            <v>Edea</v>
          </cell>
          <cell r="E538">
            <v>10.085861</v>
          </cell>
          <cell r="F538">
            <v>3.8042500000000001</v>
          </cell>
          <cell r="G538">
            <v>53</v>
          </cell>
          <cell r="H538" t="str">
            <v>Macro</v>
          </cell>
          <cell r="I538" t="str">
            <v>ZTE</v>
          </cell>
          <cell r="J538" t="str">
            <v>Freddy Fongang</v>
          </cell>
          <cell r="K538" t="str">
            <v>OCM_Edea</v>
          </cell>
          <cell r="L538" t="str">
            <v>H-TELI</v>
          </cell>
          <cell r="M538" t="str">
            <v>IHS</v>
          </cell>
          <cell r="N538" t="str">
            <v>Grid-Gen</v>
          </cell>
        </row>
        <row r="539">
          <cell r="A539" t="str">
            <v>LIT_314</v>
          </cell>
          <cell r="B539" t="str">
            <v>LIT_314_Z_Edea-Nkakanzock</v>
          </cell>
          <cell r="C539" t="str">
            <v>LIT</v>
          </cell>
          <cell r="D539" t="str">
            <v>Edea</v>
          </cell>
          <cell r="E539">
            <v>10.16977397</v>
          </cell>
          <cell r="F539">
            <v>3.7652079509999998</v>
          </cell>
          <cell r="G539">
            <v>94</v>
          </cell>
          <cell r="H539" t="str">
            <v>Macro</v>
          </cell>
          <cell r="I539" t="str">
            <v>ZTE</v>
          </cell>
          <cell r="J539" t="str">
            <v>Freddy Fongang</v>
          </cell>
          <cell r="K539" t="str">
            <v>OCM_Edea</v>
          </cell>
          <cell r="L539" t="str">
            <v>H-TELI</v>
          </cell>
          <cell r="M539" t="str">
            <v>IHS</v>
          </cell>
          <cell r="N539" t="str">
            <v>Grid-Gen</v>
          </cell>
        </row>
        <row r="540">
          <cell r="A540" t="str">
            <v>NRO_044</v>
          </cell>
          <cell r="B540" t="str">
            <v>Laising</v>
          </cell>
          <cell r="C540" t="str">
            <v>NRO</v>
          </cell>
          <cell r="D540" t="str">
            <v>Laising</v>
          </cell>
          <cell r="E540">
            <v>10.627523999999999</v>
          </cell>
          <cell r="F540">
            <v>6.4448699999999999</v>
          </cell>
          <cell r="G540">
            <v>1248</v>
          </cell>
          <cell r="H540" t="str">
            <v>Macro</v>
          </cell>
          <cell r="I540" t="str">
            <v>NOKIA</v>
          </cell>
          <cell r="J540" t="str">
            <v>ABONGTEOH SOFOR Derick</v>
          </cell>
          <cell r="K540" t="str">
            <v>OCM_Bamenda_1</v>
          </cell>
          <cell r="L540" t="str">
            <v>I-ENG</v>
          </cell>
          <cell r="M540" t="str">
            <v>IHS</v>
          </cell>
          <cell r="N540" t="str">
            <v>Gen Only</v>
          </cell>
        </row>
        <row r="541">
          <cell r="A541" t="str">
            <v>CTR_549</v>
          </cell>
          <cell r="B541" t="str">
            <v>CTR_549_Z_Abome-New</v>
          </cell>
          <cell r="C541" t="str">
            <v>CTR</v>
          </cell>
          <cell r="D541" t="str">
            <v>Yaounde</v>
          </cell>
          <cell r="E541">
            <v>11.511317</v>
          </cell>
          <cell r="F541">
            <v>3.7839770000000001</v>
          </cell>
          <cell r="G541">
            <v>770</v>
          </cell>
          <cell r="H541" t="str">
            <v>Macro</v>
          </cell>
          <cell r="I541" t="str">
            <v>ZTE</v>
          </cell>
          <cell r="J541" t="str">
            <v>Hadjet Lionel</v>
          </cell>
          <cell r="K541" t="str">
            <v>OCM_Yaounde_2</v>
          </cell>
          <cell r="L541" t="str">
            <v>AFRO</v>
          </cell>
          <cell r="M541" t="str">
            <v>IHS</v>
          </cell>
          <cell r="N541" t="str">
            <v>Grid-Gen</v>
          </cell>
        </row>
        <row r="542">
          <cell r="A542" t="str">
            <v>CTR_554</v>
          </cell>
          <cell r="B542" t="str">
            <v>CTR_554_Z_Crf-Nkomo-IHS</v>
          </cell>
          <cell r="C542" t="str">
            <v>CTR</v>
          </cell>
          <cell r="D542" t="str">
            <v>Yaounde</v>
          </cell>
          <cell r="E542">
            <v>11.551504189999999</v>
          </cell>
          <cell r="F542">
            <v>3.8408817270000002</v>
          </cell>
          <cell r="G542">
            <v>744</v>
          </cell>
          <cell r="H542" t="str">
            <v>Macro</v>
          </cell>
          <cell r="I542" t="str">
            <v>ZTE</v>
          </cell>
          <cell r="J542" t="str">
            <v>Hadjet Lionel</v>
          </cell>
          <cell r="K542" t="str">
            <v>OCM_Yaounde_2</v>
          </cell>
          <cell r="L542" t="str">
            <v>AFRO</v>
          </cell>
          <cell r="M542" t="str">
            <v>IHS</v>
          </cell>
          <cell r="N542" t="str">
            <v>Grid-Gen</v>
          </cell>
        </row>
        <row r="543">
          <cell r="A543" t="str">
            <v>LIT_527</v>
          </cell>
          <cell r="B543" t="str">
            <v>LIT_527_Z_Bonateki-New</v>
          </cell>
          <cell r="C543" t="str">
            <v>LIT</v>
          </cell>
          <cell r="D543" t="str">
            <v>Douala</v>
          </cell>
          <cell r="E543">
            <v>9.7143101880000007</v>
          </cell>
          <cell r="F543">
            <v>4.0710786109999999</v>
          </cell>
          <cell r="G543">
            <v>701</v>
          </cell>
          <cell r="H543" t="str">
            <v>Macro</v>
          </cell>
          <cell r="I543" t="str">
            <v>ZTE</v>
          </cell>
          <cell r="J543" t="str">
            <v>KENGNE Bruno</v>
          </cell>
          <cell r="K543" t="str">
            <v>OCM_Douala_2</v>
          </cell>
          <cell r="L543" t="str">
            <v>H-TELI</v>
          </cell>
          <cell r="M543" t="str">
            <v>IHS</v>
          </cell>
          <cell r="N543" t="str">
            <v>Grid-Gen</v>
          </cell>
        </row>
        <row r="544">
          <cell r="A544" t="str">
            <v>CTR_305</v>
          </cell>
          <cell r="B544" t="str">
            <v>Andom-MTN</v>
          </cell>
          <cell r="C544" t="str">
            <v>CTR</v>
          </cell>
          <cell r="D544" t="str">
            <v>Andom</v>
          </cell>
          <cell r="E544">
            <v>11.13966666</v>
          </cell>
          <cell r="F544">
            <v>2.5120555699999998</v>
          </cell>
          <cell r="G544">
            <v>0</v>
          </cell>
          <cell r="H544" t="str">
            <v>Macro</v>
          </cell>
          <cell r="I544" t="str">
            <v>NOKIA</v>
          </cell>
          <cell r="J544" t="str">
            <v>Kenmegne Fabrice</v>
          </cell>
          <cell r="K544" t="str">
            <v>OCM_Ebolowa</v>
          </cell>
          <cell r="L544" t="str">
            <v>AFRO</v>
          </cell>
          <cell r="M544" t="str">
            <v>IHS</v>
          </cell>
          <cell r="N544" t="str">
            <v>Gen-Lithium</v>
          </cell>
        </row>
        <row r="545">
          <cell r="A545" t="str">
            <v>SUD_236</v>
          </cell>
          <cell r="B545" t="str">
            <v>Avebe-MTN</v>
          </cell>
          <cell r="C545" t="str">
            <v>SUD</v>
          </cell>
          <cell r="D545" t="str">
            <v>Avebe</v>
          </cell>
          <cell r="E545">
            <v>11.508330000000001</v>
          </cell>
          <cell r="F545">
            <v>3.355067</v>
          </cell>
          <cell r="G545">
            <v>47</v>
          </cell>
          <cell r="H545" t="str">
            <v>Macro</v>
          </cell>
          <cell r="I545" t="str">
            <v>NOKIA</v>
          </cell>
          <cell r="J545" t="str">
            <v>Mougang Rodrigue</v>
          </cell>
          <cell r="K545" t="str">
            <v>OCM_Mbalmayo</v>
          </cell>
          <cell r="L545" t="str">
            <v>AFRO</v>
          </cell>
          <cell r="M545" t="str">
            <v>IHS</v>
          </cell>
          <cell r="N545" t="str">
            <v>Grid-Gen</v>
          </cell>
        </row>
        <row r="546">
          <cell r="A546" t="str">
            <v>CTR_304</v>
          </cell>
          <cell r="B546" t="str">
            <v>Biba-MTN</v>
          </cell>
          <cell r="C546" t="str">
            <v>CTR</v>
          </cell>
          <cell r="D546" t="str">
            <v>Biba</v>
          </cell>
          <cell r="E546">
            <v>11.128303000000001</v>
          </cell>
          <cell r="F546">
            <v>2.804068</v>
          </cell>
          <cell r="G546">
            <v>617</v>
          </cell>
          <cell r="H546" t="str">
            <v>Macro</v>
          </cell>
          <cell r="I546" t="str">
            <v>NOKIA</v>
          </cell>
          <cell r="J546" t="str">
            <v>Kenmegne Fabrice</v>
          </cell>
          <cell r="K546" t="str">
            <v>OCM_Ebolowa</v>
          </cell>
          <cell r="L546" t="str">
            <v>AFRO</v>
          </cell>
          <cell r="M546" t="str">
            <v>IHS</v>
          </cell>
          <cell r="N546" t="str">
            <v>Grid-Gen</v>
          </cell>
        </row>
        <row r="547">
          <cell r="A547" t="str">
            <v>LIT_000</v>
          </cell>
          <cell r="B547" t="str">
            <v>LIT_000_Z_Edea-Q-Haoussa</v>
          </cell>
          <cell r="C547" t="str">
            <v>LIT</v>
          </cell>
          <cell r="D547" t="str">
            <v>Edea</v>
          </cell>
          <cell r="E547">
            <v>10.13993709</v>
          </cell>
          <cell r="F547">
            <v>3.7931032870000001</v>
          </cell>
          <cell r="G547">
            <v>79</v>
          </cell>
          <cell r="H547" t="str">
            <v>Macro</v>
          </cell>
          <cell r="I547" t="str">
            <v>ZTE</v>
          </cell>
          <cell r="J547" t="str">
            <v>Freddy Fongang</v>
          </cell>
          <cell r="K547" t="str">
            <v>OCM_Edea</v>
          </cell>
          <cell r="L547" t="str">
            <v>H-TELI</v>
          </cell>
          <cell r="M547" t="str">
            <v>IHS</v>
          </cell>
          <cell r="N547" t="str">
            <v>Grid-Gen</v>
          </cell>
        </row>
        <row r="548">
          <cell r="A548" t="str">
            <v>CTR_309</v>
          </cell>
          <cell r="B548" t="str">
            <v>Ekali-MTN</v>
          </cell>
          <cell r="C548" t="str">
            <v>CTR</v>
          </cell>
          <cell r="D548" t="str">
            <v>Ekali</v>
          </cell>
          <cell r="E548">
            <v>11.542149999999999</v>
          </cell>
          <cell r="F548">
            <v>3.6192669999999998</v>
          </cell>
          <cell r="G548">
            <v>0</v>
          </cell>
          <cell r="H548" t="str">
            <v>Macro</v>
          </cell>
          <cell r="I548" t="str">
            <v>NOKIA</v>
          </cell>
          <cell r="J548" t="str">
            <v>Mougang Rodrigue</v>
          </cell>
          <cell r="K548" t="str">
            <v>OCM_Mbalmayo</v>
          </cell>
          <cell r="L548" t="str">
            <v>AFRO</v>
          </cell>
          <cell r="M548" t="str">
            <v>IHS</v>
          </cell>
          <cell r="N548" t="str">
            <v>Grid-Gen</v>
          </cell>
        </row>
        <row r="549">
          <cell r="A549" t="str">
            <v>EST_061</v>
          </cell>
          <cell r="B549" t="str">
            <v>Mombal-MTN</v>
          </cell>
          <cell r="C549" t="str">
            <v>EST</v>
          </cell>
          <cell r="D549" t="str">
            <v>Mombal</v>
          </cell>
          <cell r="E549">
            <v>14.362390250000001</v>
          </cell>
          <cell r="F549">
            <v>5.6055394109999996</v>
          </cell>
          <cell r="G549">
            <v>938</v>
          </cell>
          <cell r="H549" t="str">
            <v>Macro</v>
          </cell>
          <cell r="I549" t="str">
            <v>NOKIA</v>
          </cell>
          <cell r="J549" t="str">
            <v>Franck Mezazem</v>
          </cell>
          <cell r="K549" t="str">
            <v>OCM_Bertoua_2</v>
          </cell>
          <cell r="L549" t="str">
            <v>AFRO</v>
          </cell>
          <cell r="M549" t="str">
            <v>IHS</v>
          </cell>
          <cell r="N549" t="str">
            <v>Solar-Gen</v>
          </cell>
        </row>
        <row r="550">
          <cell r="A550" t="str">
            <v>SUD_235</v>
          </cell>
          <cell r="B550" t="str">
            <v>Memiam-MTN</v>
          </cell>
          <cell r="C550" t="str">
            <v>SUD</v>
          </cell>
          <cell r="D550" t="str">
            <v>Memiam</v>
          </cell>
          <cell r="E550">
            <v>11.624088</v>
          </cell>
          <cell r="F550">
            <v>3.4732099999999999</v>
          </cell>
          <cell r="G550">
            <v>64</v>
          </cell>
          <cell r="H550" t="str">
            <v>Macro</v>
          </cell>
          <cell r="I550" t="str">
            <v>NOKIA</v>
          </cell>
          <cell r="J550" t="str">
            <v>Mougang Rodrigue</v>
          </cell>
          <cell r="K550" t="str">
            <v>OCM_Mbalmayo</v>
          </cell>
          <cell r="L550" t="str">
            <v>AFRO</v>
          </cell>
          <cell r="M550" t="str">
            <v>IHS</v>
          </cell>
          <cell r="N550" t="str">
            <v>Grid-Gen</v>
          </cell>
        </row>
        <row r="551">
          <cell r="A551" t="str">
            <v>SUD_237</v>
          </cell>
          <cell r="B551" t="str">
            <v>Mvoutessi-MTN</v>
          </cell>
          <cell r="C551" t="str">
            <v>SUD</v>
          </cell>
          <cell r="D551" t="str">
            <v>Mvoutessi</v>
          </cell>
          <cell r="E551">
            <v>11.787750000000001</v>
          </cell>
          <cell r="F551">
            <v>3.2509299999999999</v>
          </cell>
          <cell r="G551">
            <v>75</v>
          </cell>
          <cell r="H551" t="str">
            <v>Macro</v>
          </cell>
          <cell r="I551" t="str">
            <v>NOKIA</v>
          </cell>
          <cell r="J551" t="str">
            <v>Mougang Rodrigue</v>
          </cell>
          <cell r="K551" t="str">
            <v>OCM_Mbalmayo</v>
          </cell>
          <cell r="L551" t="str">
            <v>AFRO</v>
          </cell>
          <cell r="M551" t="str">
            <v>IHS</v>
          </cell>
          <cell r="N551" t="str">
            <v>Grid-Hybrid-Gen</v>
          </cell>
        </row>
        <row r="552">
          <cell r="A552" t="str">
            <v>ADM_096</v>
          </cell>
          <cell r="B552" t="str">
            <v>Belel-MTN-IHS</v>
          </cell>
          <cell r="C552" t="str">
            <v>ADM</v>
          </cell>
          <cell r="D552" t="str">
            <v>Belel</v>
          </cell>
          <cell r="E552">
            <v>14.43801891</v>
          </cell>
          <cell r="F552">
            <v>7.0499319519999997</v>
          </cell>
          <cell r="G552">
            <v>1468</v>
          </cell>
          <cell r="H552" t="str">
            <v>Macro</v>
          </cell>
          <cell r="I552" t="str">
            <v>NOKIA</v>
          </cell>
          <cell r="J552" t="str">
            <v>Herve Pouomo</v>
          </cell>
          <cell r="K552" t="str">
            <v>OCM_Ngaoundere_1</v>
          </cell>
          <cell r="L552" t="str">
            <v>TIF NORD</v>
          </cell>
          <cell r="M552" t="str">
            <v>IHS</v>
          </cell>
          <cell r="N552" t="str">
            <v>Solar-Gen</v>
          </cell>
        </row>
        <row r="553">
          <cell r="A553" t="str">
            <v>ADM_095</v>
          </cell>
          <cell r="B553" t="str">
            <v>Djerkoka-MTN-IHS</v>
          </cell>
          <cell r="C553" t="str">
            <v>ADM</v>
          </cell>
          <cell r="D553" t="str">
            <v>Djerkoka</v>
          </cell>
          <cell r="E553">
            <v>14.328447000000001</v>
          </cell>
          <cell r="F553">
            <v>7.1198940000000004</v>
          </cell>
          <cell r="G553">
            <v>1596</v>
          </cell>
          <cell r="H553" t="str">
            <v>Macro</v>
          </cell>
          <cell r="I553" t="str">
            <v>NOKIA</v>
          </cell>
          <cell r="J553" t="str">
            <v>Herve Pouomo</v>
          </cell>
          <cell r="K553" t="str">
            <v>OCM_Ngaoundere_1</v>
          </cell>
          <cell r="L553" t="str">
            <v>TIF NORD</v>
          </cell>
          <cell r="M553" t="str">
            <v>IHS</v>
          </cell>
          <cell r="N553" t="str">
            <v>Solar-Gen-Lithium</v>
          </cell>
        </row>
        <row r="554">
          <cell r="A554" t="str">
            <v>LIT_323</v>
          </cell>
          <cell r="B554" t="str">
            <v>LIT_323_Z_Okoth</v>
          </cell>
          <cell r="C554" t="str">
            <v>LIT</v>
          </cell>
          <cell r="D554" t="str">
            <v>Edea</v>
          </cell>
          <cell r="E554">
            <v>10.15484844</v>
          </cell>
          <cell r="F554">
            <v>3.7468576680000001</v>
          </cell>
          <cell r="G554">
            <v>80</v>
          </cell>
          <cell r="H554" t="str">
            <v>Macro</v>
          </cell>
          <cell r="I554" t="str">
            <v>ZTE</v>
          </cell>
          <cell r="J554" t="str">
            <v>Freddy Fongang</v>
          </cell>
          <cell r="K554" t="str">
            <v>OCM_Edea</v>
          </cell>
          <cell r="L554" t="str">
            <v>H-TELI</v>
          </cell>
          <cell r="M554" t="str">
            <v>IHS</v>
          </cell>
          <cell r="N554" t="str">
            <v>Grid-Gen</v>
          </cell>
        </row>
        <row r="555">
          <cell r="A555" t="str">
            <v>NRO_234</v>
          </cell>
          <cell r="B555" t="str">
            <v>Essu</v>
          </cell>
          <cell r="C555" t="str">
            <v>NRO</v>
          </cell>
          <cell r="D555" t="str">
            <v>ESSU</v>
          </cell>
          <cell r="E555">
            <v>10.08675</v>
          </cell>
          <cell r="F555">
            <v>6.5622999999999996</v>
          </cell>
          <cell r="G555">
            <v>1094</v>
          </cell>
          <cell r="H555" t="str">
            <v>Macro</v>
          </cell>
          <cell r="I555" t="str">
            <v>NOKIA</v>
          </cell>
          <cell r="J555" t="str">
            <v>ABONGTEOH SOFOR Derick</v>
          </cell>
          <cell r="K555" t="str">
            <v>OCM_Bamenda_1</v>
          </cell>
          <cell r="L555" t="str">
            <v>I-ENG</v>
          </cell>
          <cell r="M555" t="str">
            <v>IHS</v>
          </cell>
          <cell r="N555" t="str">
            <v>Gen Only</v>
          </cell>
        </row>
        <row r="556">
          <cell r="A556" t="str">
            <v>SUD_228</v>
          </cell>
          <cell r="B556" t="str">
            <v>SUD_228_Z_Sangmelima-Ville</v>
          </cell>
          <cell r="C556" t="str">
            <v>SUD</v>
          </cell>
          <cell r="D556" t="str">
            <v>Sangmelima</v>
          </cell>
          <cell r="E556">
            <v>11.975811</v>
          </cell>
          <cell r="F556">
            <v>2.937452</v>
          </cell>
          <cell r="G556">
            <v>692</v>
          </cell>
          <cell r="H556" t="str">
            <v>Macro</v>
          </cell>
          <cell r="I556" t="str">
            <v>ZTE</v>
          </cell>
          <cell r="J556" t="str">
            <v>Kenfack Peguy</v>
          </cell>
          <cell r="K556" t="str">
            <v>OCM_Sangmelima</v>
          </cell>
          <cell r="L556" t="str">
            <v>AFRO</v>
          </cell>
          <cell r="M556" t="str">
            <v>IHS</v>
          </cell>
          <cell r="N556" t="str">
            <v>Grid-Gen</v>
          </cell>
        </row>
        <row r="557">
          <cell r="A557" t="str">
            <v>CTR_556</v>
          </cell>
          <cell r="B557" t="str">
            <v>CTR_556_Z_Biteng-GP</v>
          </cell>
          <cell r="C557" t="str">
            <v>CTR</v>
          </cell>
          <cell r="D557" t="str">
            <v>Yaounde</v>
          </cell>
          <cell r="E557">
            <v>11.558332</v>
          </cell>
          <cell r="F557">
            <v>3.8514249999999999</v>
          </cell>
          <cell r="G557">
            <v>732</v>
          </cell>
          <cell r="H557" t="str">
            <v>Macro</v>
          </cell>
          <cell r="I557" t="str">
            <v>ZTE</v>
          </cell>
          <cell r="J557" t="str">
            <v>Hadjet Lionel</v>
          </cell>
          <cell r="K557" t="str">
            <v>OCM_Yaounde_2</v>
          </cell>
          <cell r="L557" t="str">
            <v>AFRO</v>
          </cell>
          <cell r="M557" t="str">
            <v>CAMUSAT</v>
          </cell>
          <cell r="N557" t="str">
            <v>Good Grid no GE - 8h</v>
          </cell>
        </row>
        <row r="558">
          <cell r="A558" t="str">
            <v>LIT_100</v>
          </cell>
          <cell r="B558" t="str">
            <v>LIT_100_Z_IPD</v>
          </cell>
          <cell r="C558" t="str">
            <v>LIT</v>
          </cell>
          <cell r="D558" t="str">
            <v>Douala</v>
          </cell>
          <cell r="E558">
            <v>9.7330277780000003</v>
          </cell>
          <cell r="F558">
            <v>4.0408194440000003</v>
          </cell>
          <cell r="G558">
            <v>703</v>
          </cell>
          <cell r="H558" t="str">
            <v>Macro</v>
          </cell>
          <cell r="I558" t="str">
            <v>ZTE</v>
          </cell>
          <cell r="J558" t="str">
            <v>KENGNE Bruno</v>
          </cell>
          <cell r="K558" t="str">
            <v>OCM_Douala_2</v>
          </cell>
          <cell r="L558" t="str">
            <v>H-TELI</v>
          </cell>
          <cell r="M558"/>
          <cell r="N558"/>
        </row>
        <row r="559">
          <cell r="A559" t="str">
            <v>LIT_102</v>
          </cell>
          <cell r="B559" t="str">
            <v>LIT_102_Z_Omnisport</v>
          </cell>
          <cell r="C559" t="str">
            <v>LIT</v>
          </cell>
          <cell r="D559" t="str">
            <v>Douala</v>
          </cell>
          <cell r="E559">
            <v>9.7208527779999994</v>
          </cell>
          <cell r="F559">
            <v>4.053241667</v>
          </cell>
          <cell r="G559">
            <v>703</v>
          </cell>
          <cell r="H559" t="str">
            <v>Macro</v>
          </cell>
          <cell r="I559" t="str">
            <v>ZTE</v>
          </cell>
          <cell r="J559" t="str">
            <v>KENGNE Bruno</v>
          </cell>
          <cell r="K559" t="str">
            <v>OCM_Douala_2</v>
          </cell>
          <cell r="L559" t="str">
            <v>H-TELI</v>
          </cell>
          <cell r="M559" t="str">
            <v>IHS</v>
          </cell>
          <cell r="N559" t="str">
            <v>Grid Only</v>
          </cell>
        </row>
        <row r="560">
          <cell r="A560" t="str">
            <v>LIT_073</v>
          </cell>
          <cell r="B560" t="str">
            <v>LIT_073_Z_PK5</v>
          </cell>
          <cell r="C560" t="str">
            <v>LIT</v>
          </cell>
          <cell r="D560" t="str">
            <v>Douala</v>
          </cell>
          <cell r="E560">
            <v>9.7234827409999998</v>
          </cell>
          <cell r="F560">
            <v>4.0394429079999998</v>
          </cell>
          <cell r="G560">
            <v>703</v>
          </cell>
          <cell r="H560" t="str">
            <v>Macro</v>
          </cell>
          <cell r="I560" t="str">
            <v>ZTE</v>
          </cell>
          <cell r="J560" t="str">
            <v>KENGNE Bruno</v>
          </cell>
          <cell r="K560" t="str">
            <v>OCM_Douala_2</v>
          </cell>
          <cell r="L560" t="str">
            <v>H-TELI</v>
          </cell>
          <cell r="M560" t="str">
            <v>IHS</v>
          </cell>
          <cell r="N560" t="str">
            <v>Grid-Gen</v>
          </cell>
        </row>
        <row r="561">
          <cell r="A561" t="str">
            <v>LIT_058</v>
          </cell>
          <cell r="B561" t="str">
            <v>LIT_058_Z_Logbaba</v>
          </cell>
          <cell r="C561" t="str">
            <v>LIT</v>
          </cell>
          <cell r="D561" t="str">
            <v>Douala</v>
          </cell>
          <cell r="E561">
            <v>9.762055556</v>
          </cell>
          <cell r="F561">
            <v>4.0387500000000003</v>
          </cell>
          <cell r="G561">
            <v>703</v>
          </cell>
          <cell r="H561" t="str">
            <v>Macro</v>
          </cell>
          <cell r="I561" t="str">
            <v>ZTE</v>
          </cell>
          <cell r="J561" t="str">
            <v>KENGNE Bruno</v>
          </cell>
          <cell r="K561" t="str">
            <v>OCM_Douala_2</v>
          </cell>
          <cell r="L561" t="str">
            <v>H-TELI</v>
          </cell>
          <cell r="M561" t="str">
            <v>IHS</v>
          </cell>
          <cell r="N561" t="str">
            <v>Grid-Gen</v>
          </cell>
        </row>
        <row r="562">
          <cell r="A562" t="str">
            <v>LIT_059</v>
          </cell>
          <cell r="B562" t="str">
            <v>LIT_059_Z_Nyalla</v>
          </cell>
          <cell r="C562" t="str">
            <v>LIT</v>
          </cell>
          <cell r="D562" t="str">
            <v>Douala</v>
          </cell>
          <cell r="E562">
            <v>9.7826616420000008</v>
          </cell>
          <cell r="F562">
            <v>4.0336065220000004</v>
          </cell>
          <cell r="G562">
            <v>703</v>
          </cell>
          <cell r="H562" t="str">
            <v>Macro</v>
          </cell>
          <cell r="I562" t="str">
            <v>ZTE</v>
          </cell>
          <cell r="J562" t="str">
            <v>KENGNE Bruno</v>
          </cell>
          <cell r="K562" t="str">
            <v>OCM_Douala_2</v>
          </cell>
          <cell r="L562" t="str">
            <v>H-TELI</v>
          </cell>
          <cell r="M562" t="str">
            <v>IHS</v>
          </cell>
          <cell r="N562" t="str">
            <v>Grid-Gen</v>
          </cell>
        </row>
        <row r="563">
          <cell r="A563" t="str">
            <v>OST_239</v>
          </cell>
          <cell r="B563" t="str">
            <v>Bandjoun-IUT</v>
          </cell>
          <cell r="C563" t="str">
            <v>OST</v>
          </cell>
          <cell r="D563" t="str">
            <v>Bandjoun</v>
          </cell>
          <cell r="E563">
            <v>10.431100000000001</v>
          </cell>
          <cell r="F563">
            <v>5.3553100000000002</v>
          </cell>
          <cell r="G563">
            <v>1566</v>
          </cell>
          <cell r="H563" t="str">
            <v>Macro</v>
          </cell>
          <cell r="I563" t="str">
            <v>NOKIA</v>
          </cell>
          <cell r="J563" t="str">
            <v>Ngah Denis Fokanyuy</v>
          </cell>
          <cell r="K563" t="str">
            <v>OCM_Bafoussam_1</v>
          </cell>
          <cell r="L563" t="str">
            <v>I-ENG</v>
          </cell>
          <cell r="M563" t="str">
            <v>CAMUSAT</v>
          </cell>
          <cell r="N563" t="str">
            <v>Good Grid + GE</v>
          </cell>
        </row>
        <row r="564">
          <cell r="A564" t="str">
            <v>SUO_027</v>
          </cell>
          <cell r="B564" t="str">
            <v>Kumba-Mabanda</v>
          </cell>
          <cell r="C564" t="str">
            <v>SUO</v>
          </cell>
          <cell r="D564" t="str">
            <v>Kumba</v>
          </cell>
          <cell r="E564">
            <v>9.4849166670000002</v>
          </cell>
          <cell r="F564">
            <v>4.6400555560000001</v>
          </cell>
          <cell r="G564">
            <v>302</v>
          </cell>
          <cell r="H564" t="str">
            <v>Macro</v>
          </cell>
          <cell r="I564" t="str">
            <v>NOKIA</v>
          </cell>
          <cell r="J564" t="str">
            <v>FOJO André</v>
          </cell>
          <cell r="K564" t="str">
            <v>OCM_Kumba</v>
          </cell>
          <cell r="L564" t="str">
            <v>H-TELI</v>
          </cell>
          <cell r="M564" t="str">
            <v>IHS</v>
          </cell>
          <cell r="N564" t="str">
            <v>Grid-Gen</v>
          </cell>
        </row>
        <row r="565">
          <cell r="A565" t="str">
            <v>CTR_058</v>
          </cell>
          <cell r="B565" t="str">
            <v>Boumnyebel</v>
          </cell>
          <cell r="C565" t="str">
            <v>CTR</v>
          </cell>
          <cell r="D565" t="str">
            <v>Boumnyebel</v>
          </cell>
          <cell r="E565">
            <v>10.860805559999999</v>
          </cell>
          <cell r="F565">
            <v>3.888186111</v>
          </cell>
          <cell r="G565">
            <v>378</v>
          </cell>
          <cell r="H565" t="str">
            <v>Macro</v>
          </cell>
          <cell r="I565" t="str">
            <v>NOKIA</v>
          </cell>
          <cell r="J565" t="str">
            <v>Etienne Saha</v>
          </cell>
          <cell r="K565" t="str">
            <v>OCM_Boumnyebel</v>
          </cell>
          <cell r="L565" t="str">
            <v>AFRO</v>
          </cell>
          <cell r="M565" t="str">
            <v>IHS</v>
          </cell>
          <cell r="N565" t="str">
            <v>Grid-Gen</v>
          </cell>
        </row>
        <row r="566">
          <cell r="A566" t="str">
            <v>LIT_186</v>
          </cell>
          <cell r="B566" t="str">
            <v>LIT_186_Z_Edea-Beon</v>
          </cell>
          <cell r="C566" t="str">
            <v>LIT</v>
          </cell>
          <cell r="D566" t="str">
            <v>Edea</v>
          </cell>
          <cell r="E566">
            <v>10.12343351</v>
          </cell>
          <cell r="F566">
            <v>3.7624273970000002</v>
          </cell>
          <cell r="G566">
            <v>65</v>
          </cell>
          <cell r="H566" t="str">
            <v>Macro</v>
          </cell>
          <cell r="I566" t="str">
            <v>ZTE</v>
          </cell>
          <cell r="J566" t="str">
            <v>Freddy Fongang</v>
          </cell>
          <cell r="K566" t="str">
            <v>OCM_Edea</v>
          </cell>
          <cell r="L566" t="str">
            <v>H-TELI</v>
          </cell>
          <cell r="M566" t="str">
            <v>IHS</v>
          </cell>
          <cell r="N566" t="str">
            <v>Grid-Gen</v>
          </cell>
        </row>
        <row r="567">
          <cell r="A567" t="str">
            <v>LIT_321</v>
          </cell>
          <cell r="B567" t="str">
            <v>LIT_321_Z_Edea-Lom</v>
          </cell>
          <cell r="C567" t="str">
            <v>LIT</v>
          </cell>
          <cell r="D567" t="str">
            <v>Edea</v>
          </cell>
          <cell r="E567">
            <v>10.08971914</v>
          </cell>
          <cell r="F567">
            <v>3.7774168380000002</v>
          </cell>
          <cell r="G567">
            <v>33</v>
          </cell>
          <cell r="H567" t="str">
            <v>Macro</v>
          </cell>
          <cell r="I567" t="str">
            <v>ZTE</v>
          </cell>
          <cell r="J567" t="str">
            <v>Freddy Fongang</v>
          </cell>
          <cell r="K567" t="str">
            <v>OCM_Edea</v>
          </cell>
          <cell r="L567" t="str">
            <v>H-TELI</v>
          </cell>
          <cell r="M567" t="str">
            <v>IHS</v>
          </cell>
          <cell r="N567" t="str">
            <v>Grid-Gen</v>
          </cell>
        </row>
        <row r="568">
          <cell r="A568" t="str">
            <v>SUD_239</v>
          </cell>
          <cell r="B568" t="str">
            <v>Kpwang-MTN</v>
          </cell>
          <cell r="C568" t="str">
            <v>SUD</v>
          </cell>
          <cell r="D568" t="str">
            <v>Kpwang</v>
          </cell>
          <cell r="E568">
            <v>11.96011</v>
          </cell>
          <cell r="F568">
            <v>3.0377999999999998</v>
          </cell>
          <cell r="G568">
            <v>704</v>
          </cell>
          <cell r="H568" t="str">
            <v>Macro</v>
          </cell>
          <cell r="I568" t="str">
            <v>NOKIA</v>
          </cell>
          <cell r="J568" t="str">
            <v>Kenfack Peguy</v>
          </cell>
          <cell r="K568" t="str">
            <v>OCM_Sangmelima</v>
          </cell>
          <cell r="L568" t="str">
            <v>AFRO</v>
          </cell>
          <cell r="M568" t="str">
            <v>IHS</v>
          </cell>
          <cell r="N568" t="str">
            <v>Grid-Gen</v>
          </cell>
        </row>
        <row r="569">
          <cell r="A569" t="str">
            <v>SUD_024</v>
          </cell>
          <cell r="B569" t="str">
            <v>Lolodorf</v>
          </cell>
          <cell r="C569" t="str">
            <v>SUD</v>
          </cell>
          <cell r="D569" t="str">
            <v>Lolodorf</v>
          </cell>
          <cell r="E569">
            <v>10.721746</v>
          </cell>
          <cell r="F569">
            <v>3.2354750000000001</v>
          </cell>
          <cell r="G569">
            <v>72</v>
          </cell>
          <cell r="H569" t="str">
            <v>Macro</v>
          </cell>
          <cell r="I569" t="str">
            <v>NOKIA</v>
          </cell>
          <cell r="J569" t="str">
            <v>Etienne Saha</v>
          </cell>
          <cell r="K569" t="str">
            <v>OCM_Boumnyebel</v>
          </cell>
          <cell r="L569" t="str">
            <v>AFRO</v>
          </cell>
          <cell r="M569" t="str">
            <v>IHS</v>
          </cell>
          <cell r="N569" t="str">
            <v>Solar-Gen</v>
          </cell>
        </row>
        <row r="570">
          <cell r="A570" t="str">
            <v>CTR_604</v>
          </cell>
          <cell r="B570" t="str">
            <v>CTR_604_Z_Koweit-City-II-IHS</v>
          </cell>
          <cell r="C570" t="str">
            <v>CTR</v>
          </cell>
          <cell r="D570" t="str">
            <v>Yaounde</v>
          </cell>
          <cell r="E570">
            <v>11.524141999999999</v>
          </cell>
          <cell r="F570">
            <v>3.8027470000000001</v>
          </cell>
          <cell r="G570">
            <v>732</v>
          </cell>
          <cell r="H570" t="str">
            <v>Macro</v>
          </cell>
          <cell r="I570" t="str">
            <v>ZTE</v>
          </cell>
          <cell r="J570" t="str">
            <v>Hadjet Lionel</v>
          </cell>
          <cell r="K570" t="str">
            <v>OCM_Yaounde_2</v>
          </cell>
          <cell r="L570" t="str">
            <v>AFRO</v>
          </cell>
          <cell r="M570" t="str">
            <v>IHS</v>
          </cell>
          <cell r="N570" t="str">
            <v>Grid-Gen</v>
          </cell>
        </row>
        <row r="571">
          <cell r="A571" t="str">
            <v>SUO_064</v>
          </cell>
          <cell r="B571" t="str">
            <v>Mutengene-Qter8</v>
          </cell>
          <cell r="C571" t="str">
            <v>SUO</v>
          </cell>
          <cell r="D571" t="str">
            <v>Mutengene</v>
          </cell>
          <cell r="E571">
            <v>9.3243069999999992</v>
          </cell>
          <cell r="F571">
            <v>4.0897940000000004</v>
          </cell>
          <cell r="G571">
            <v>231</v>
          </cell>
          <cell r="H571" t="str">
            <v>Macro</v>
          </cell>
          <cell r="I571" t="str">
            <v>NOKIA</v>
          </cell>
          <cell r="J571" t="str">
            <v>Emile TAMFU</v>
          </cell>
          <cell r="K571" t="str">
            <v>OCM_Limbe</v>
          </cell>
          <cell r="L571" t="str">
            <v>H-TELI</v>
          </cell>
          <cell r="M571" t="str">
            <v>IHS</v>
          </cell>
          <cell r="N571" t="str">
            <v>Grid-Gen</v>
          </cell>
        </row>
        <row r="572">
          <cell r="A572" t="str">
            <v>LIT_222</v>
          </cell>
          <cell r="B572" t="str">
            <v>LIT_222_Z_Oyak</v>
          </cell>
          <cell r="C572" t="str">
            <v>LIT</v>
          </cell>
          <cell r="D572" t="str">
            <v>Douala</v>
          </cell>
          <cell r="E572">
            <v>9.7483008059999996</v>
          </cell>
          <cell r="F572">
            <v>4.0233301810000004</v>
          </cell>
          <cell r="G572">
            <v>701</v>
          </cell>
          <cell r="H572" t="str">
            <v>Macro</v>
          </cell>
          <cell r="I572" t="str">
            <v>ZTE</v>
          </cell>
          <cell r="J572" t="str">
            <v>KENGNE Bruno</v>
          </cell>
          <cell r="K572" t="str">
            <v>OCM_Douala_2</v>
          </cell>
          <cell r="L572" t="str">
            <v>H-TELI</v>
          </cell>
          <cell r="M572" t="str">
            <v>IHS</v>
          </cell>
          <cell r="N572" t="str">
            <v>Grid-Gen</v>
          </cell>
        </row>
        <row r="573">
          <cell r="A573" t="str">
            <v>OST_231</v>
          </cell>
          <cell r="B573" t="str">
            <v>Bfsam-Tougang-II</v>
          </cell>
          <cell r="C573" t="str">
            <v>OST</v>
          </cell>
          <cell r="D573" t="str">
            <v>Bafoussam</v>
          </cell>
          <cell r="E573">
            <v>10.427553</v>
          </cell>
          <cell r="F573">
            <v>5.4897879999999999</v>
          </cell>
          <cell r="G573">
            <v>1340</v>
          </cell>
          <cell r="H573" t="str">
            <v>Macro</v>
          </cell>
          <cell r="I573" t="str">
            <v>NOKIA</v>
          </cell>
          <cell r="J573" t="str">
            <v>Ngah Denis Fokanyuy</v>
          </cell>
          <cell r="K573" t="str">
            <v>OCM_Bafoussam_1</v>
          </cell>
          <cell r="L573" t="str">
            <v>I-ENG</v>
          </cell>
          <cell r="M573" t="str">
            <v>CAMUSAT</v>
          </cell>
          <cell r="N573" t="str">
            <v>Good Grid + GE</v>
          </cell>
        </row>
        <row r="574">
          <cell r="A574" t="str">
            <v>NRO_238</v>
          </cell>
          <cell r="B574" t="str">
            <v>Nkor</v>
          </cell>
          <cell r="C574" t="str">
            <v>NRO</v>
          </cell>
          <cell r="D574" t="str">
            <v>Nkor</v>
          </cell>
          <cell r="E574">
            <v>10.568275</v>
          </cell>
          <cell r="F574">
            <v>6.3600500000000002</v>
          </cell>
          <cell r="G574">
            <v>1548</v>
          </cell>
          <cell r="H574" t="str">
            <v>Macro</v>
          </cell>
          <cell r="I574" t="str">
            <v>NOKIA</v>
          </cell>
          <cell r="J574" t="str">
            <v>ABONGTEOH SOFOR Derick</v>
          </cell>
          <cell r="K574" t="str">
            <v>OCM_Bamenda_1</v>
          </cell>
          <cell r="L574" t="str">
            <v>I-ENG</v>
          </cell>
          <cell r="M574" t="str">
            <v>IHS</v>
          </cell>
          <cell r="N574" t="str">
            <v>Solar-Gen-Lithium</v>
          </cell>
        </row>
        <row r="575">
          <cell r="A575" t="str">
            <v>EST_075</v>
          </cell>
          <cell r="B575" t="str">
            <v>Ndemba</v>
          </cell>
          <cell r="C575" t="str">
            <v>EST</v>
          </cell>
          <cell r="D575" t="str">
            <v>Ndemba</v>
          </cell>
          <cell r="E575">
            <v>13.829374039999999</v>
          </cell>
          <cell r="F575">
            <v>4.5661894969999999</v>
          </cell>
          <cell r="G575">
            <v>705</v>
          </cell>
          <cell r="H575" t="str">
            <v>Macro</v>
          </cell>
          <cell r="I575" t="str">
            <v>NOKIA</v>
          </cell>
          <cell r="J575" t="str">
            <v>Franck Mezazem</v>
          </cell>
          <cell r="K575" t="str">
            <v>OCM_Bertoua_2</v>
          </cell>
          <cell r="L575" t="str">
            <v>AFRO</v>
          </cell>
          <cell r="M575" t="str">
            <v>IHS</v>
          </cell>
          <cell r="N575" t="str">
            <v>Grid-Gen</v>
          </cell>
        </row>
        <row r="576">
          <cell r="A576" t="str">
            <v>CTR_307</v>
          </cell>
          <cell r="B576" t="str">
            <v>Miende-MTN</v>
          </cell>
          <cell r="C576" t="str">
            <v>CTR</v>
          </cell>
          <cell r="D576" t="str">
            <v>Miende</v>
          </cell>
          <cell r="E576">
            <v>12.350720539999999</v>
          </cell>
          <cell r="F576">
            <v>3.883488737</v>
          </cell>
          <cell r="G576">
            <v>0</v>
          </cell>
          <cell r="H576" t="str">
            <v>Macro</v>
          </cell>
          <cell r="I576" t="str">
            <v>NOKIA</v>
          </cell>
          <cell r="J576" t="str">
            <v>Essiane Arthur</v>
          </cell>
          <cell r="K576" t="str">
            <v>OCM_Abong-Mbang</v>
          </cell>
          <cell r="L576" t="str">
            <v>AFRO</v>
          </cell>
          <cell r="M576" t="str">
            <v>IHS</v>
          </cell>
          <cell r="N576" t="str">
            <v>Grid-Gen</v>
          </cell>
        </row>
        <row r="577">
          <cell r="A577" t="str">
            <v>CTR_311</v>
          </cell>
          <cell r="B577" t="str">
            <v>Song-Bong</v>
          </cell>
          <cell r="C577" t="str">
            <v>CTR</v>
          </cell>
          <cell r="D577" t="str">
            <v>Song-Bong</v>
          </cell>
          <cell r="E577">
            <v>10.524722000000001</v>
          </cell>
          <cell r="F577">
            <v>3.4575830000000001</v>
          </cell>
          <cell r="G577">
            <v>152</v>
          </cell>
          <cell r="H577" t="str">
            <v>Macro</v>
          </cell>
          <cell r="I577" t="str">
            <v>NOKIA</v>
          </cell>
          <cell r="J577" t="str">
            <v>Etienne Saha</v>
          </cell>
          <cell r="K577" t="str">
            <v>OCM_Boumnyebel</v>
          </cell>
          <cell r="L577" t="str">
            <v>AFRO</v>
          </cell>
          <cell r="M577" t="str">
            <v>IHS</v>
          </cell>
          <cell r="N577" t="str">
            <v>Solar-Gen</v>
          </cell>
        </row>
        <row r="578">
          <cell r="A578" t="str">
            <v>CTR_639</v>
          </cell>
          <cell r="B578" t="str">
            <v>CTR_639_Z_Mvan-IHS</v>
          </cell>
          <cell r="C578" t="str">
            <v>CTR</v>
          </cell>
          <cell r="D578" t="str">
            <v>Yaounde</v>
          </cell>
          <cell r="E578">
            <v>11.516489529999999</v>
          </cell>
          <cell r="F578">
            <v>3.8235675420000002</v>
          </cell>
          <cell r="G578">
            <v>722</v>
          </cell>
          <cell r="H578" t="str">
            <v>Macro</v>
          </cell>
          <cell r="I578" t="str">
            <v>ZTE</v>
          </cell>
          <cell r="J578" t="str">
            <v>Hadjet Lionel</v>
          </cell>
          <cell r="K578" t="str">
            <v>OCM_Yaounde_2</v>
          </cell>
          <cell r="L578" t="str">
            <v>AFRO</v>
          </cell>
          <cell r="M578" t="str">
            <v>IHS</v>
          </cell>
          <cell r="N578" t="str">
            <v>Grid-Gen</v>
          </cell>
        </row>
        <row r="579">
          <cell r="A579" t="str">
            <v>EXN_115</v>
          </cell>
          <cell r="B579" t="str">
            <v>Maroua-Douggoy-Lopere-IHS</v>
          </cell>
          <cell r="C579" t="str">
            <v>EXN</v>
          </cell>
          <cell r="D579" t="str">
            <v>Maroua</v>
          </cell>
          <cell r="E579">
            <v>14.335995929999999</v>
          </cell>
          <cell r="F579">
            <v>10.61151782</v>
          </cell>
          <cell r="G579">
            <v>397</v>
          </cell>
          <cell r="H579" t="str">
            <v>Macro</v>
          </cell>
          <cell r="I579" t="str">
            <v>NOKIA</v>
          </cell>
          <cell r="J579" t="str">
            <v xml:space="preserve">ASSAATSA Eric Blaise </v>
          </cell>
          <cell r="K579" t="str">
            <v>OCM_Maroua_1</v>
          </cell>
          <cell r="L579" t="str">
            <v>TIF NORD</v>
          </cell>
          <cell r="M579" t="str">
            <v>IHS</v>
          </cell>
          <cell r="N579" t="str">
            <v>Grid-Gen</v>
          </cell>
        </row>
        <row r="580">
          <cell r="A580" t="str">
            <v>NRD_006</v>
          </cell>
          <cell r="B580" t="str">
            <v>Guider</v>
          </cell>
          <cell r="C580" t="str">
            <v>NRD</v>
          </cell>
          <cell r="D580" t="str">
            <v>Guider</v>
          </cell>
          <cell r="E580">
            <v>13.942259</v>
          </cell>
          <cell r="F580">
            <v>9.9136959999999998</v>
          </cell>
          <cell r="G580">
            <v>334</v>
          </cell>
          <cell r="H580" t="str">
            <v>Macro</v>
          </cell>
          <cell r="I580" t="str">
            <v>NOKIA</v>
          </cell>
          <cell r="J580" t="str">
            <v>Tsafack Ervice</v>
          </cell>
          <cell r="K580" t="str">
            <v>OCM_Guider</v>
          </cell>
          <cell r="L580" t="str">
            <v>TIF NORD</v>
          </cell>
          <cell r="M580" t="str">
            <v>CAMUSAT</v>
          </cell>
          <cell r="N580" t="str">
            <v>Good Grid + Solar + GE</v>
          </cell>
        </row>
        <row r="581">
          <cell r="A581" t="str">
            <v>EST_084</v>
          </cell>
          <cell r="B581" t="str">
            <v>Fio-MTN</v>
          </cell>
          <cell r="C581" t="str">
            <v>EST</v>
          </cell>
          <cell r="D581" t="str">
            <v>Fio</v>
          </cell>
          <cell r="E581">
            <v>13.977270259999999</v>
          </cell>
          <cell r="F581">
            <v>4.5048683809999996</v>
          </cell>
          <cell r="G581">
            <v>688</v>
          </cell>
          <cell r="H581" t="str">
            <v>Macro</v>
          </cell>
          <cell r="I581" t="str">
            <v>NOKIA</v>
          </cell>
          <cell r="J581" t="str">
            <v>Franck Mezazem</v>
          </cell>
          <cell r="K581" t="str">
            <v>OCM_Bertoua_2</v>
          </cell>
          <cell r="L581" t="str">
            <v>AFRO</v>
          </cell>
          <cell r="M581" t="str">
            <v>IHS</v>
          </cell>
          <cell r="N581" t="str">
            <v>Grid-Gen-Lithium</v>
          </cell>
        </row>
        <row r="582">
          <cell r="A582" t="str">
            <v>NRD_096</v>
          </cell>
          <cell r="B582" t="str">
            <v>Pitoa-Ville-IHS</v>
          </cell>
          <cell r="C582" t="str">
            <v>NRD</v>
          </cell>
          <cell r="D582" t="str">
            <v>Pitoa</v>
          </cell>
          <cell r="E582">
            <v>13.50679835</v>
          </cell>
          <cell r="F582">
            <v>9.3822387640000002</v>
          </cell>
          <cell r="G582">
            <v>188</v>
          </cell>
          <cell r="H582" t="str">
            <v>Macro</v>
          </cell>
          <cell r="I582" t="str">
            <v>NOKIA</v>
          </cell>
          <cell r="J582" t="str">
            <v>Djouohou Armel</v>
          </cell>
          <cell r="K582" t="str">
            <v>OCM_Garoua_1</v>
          </cell>
          <cell r="L582" t="str">
            <v>TIF NORD</v>
          </cell>
          <cell r="M582" t="str">
            <v>IHS</v>
          </cell>
          <cell r="N582" t="str">
            <v>Grid-Gen</v>
          </cell>
        </row>
        <row r="583">
          <cell r="A583" t="str">
            <v>NRO_076</v>
          </cell>
          <cell r="B583" t="str">
            <v>Tugi</v>
          </cell>
          <cell r="C583" t="str">
            <v>NRO</v>
          </cell>
          <cell r="D583" t="str">
            <v>Tugi</v>
          </cell>
          <cell r="E583">
            <v>9.933764</v>
          </cell>
          <cell r="F583">
            <v>5.9880490000000002</v>
          </cell>
          <cell r="G583">
            <v>1707</v>
          </cell>
          <cell r="H583" t="str">
            <v>Macro</v>
          </cell>
          <cell r="I583" t="str">
            <v>NOKIA</v>
          </cell>
          <cell r="J583" t="str">
            <v>ABONGTEOH SOFOR Derick</v>
          </cell>
          <cell r="K583" t="str">
            <v>OCM_Bamenda_1</v>
          </cell>
          <cell r="L583" t="str">
            <v>I-ENG</v>
          </cell>
          <cell r="M583" t="str">
            <v>IHS</v>
          </cell>
          <cell r="N583" t="str">
            <v>Solar-Gen</v>
          </cell>
        </row>
        <row r="584">
          <cell r="A584" t="str">
            <v>CTR_306</v>
          </cell>
          <cell r="B584" t="str">
            <v>Mengang-MTN</v>
          </cell>
          <cell r="C584" t="str">
            <v>CTR</v>
          </cell>
          <cell r="D584" t="str">
            <v>Mengang</v>
          </cell>
          <cell r="E584">
            <v>12.04841667</v>
          </cell>
          <cell r="F584">
            <v>3.8944444439999999</v>
          </cell>
          <cell r="G584">
            <v>716</v>
          </cell>
          <cell r="H584" t="str">
            <v>Macro</v>
          </cell>
          <cell r="I584" t="str">
            <v>NOKIA</v>
          </cell>
          <cell r="J584" t="str">
            <v>Essiane Arthur</v>
          </cell>
          <cell r="K584" t="str">
            <v>OCM_Abong-Mbang</v>
          </cell>
          <cell r="L584" t="str">
            <v>AFRO</v>
          </cell>
          <cell r="M584" t="str">
            <v>IHS</v>
          </cell>
          <cell r="N584" t="str">
            <v>Grid-Gen</v>
          </cell>
        </row>
        <row r="585">
          <cell r="A585" t="str">
            <v>EST_062</v>
          </cell>
          <cell r="B585" t="str">
            <v>Motcheboum</v>
          </cell>
          <cell r="C585" t="str">
            <v>EST</v>
          </cell>
          <cell r="D585" t="str">
            <v>Motcheboum</v>
          </cell>
          <cell r="E585">
            <v>13.21688211</v>
          </cell>
          <cell r="F585">
            <v>4.072473059</v>
          </cell>
          <cell r="G585">
            <v>718</v>
          </cell>
          <cell r="H585" t="str">
            <v>Macro</v>
          </cell>
          <cell r="I585" t="str">
            <v>NOKIA</v>
          </cell>
          <cell r="J585" t="str">
            <v>Essiane Arthur</v>
          </cell>
          <cell r="K585" t="str">
            <v>OCM_Abong-Mbang</v>
          </cell>
          <cell r="L585" t="str">
            <v>AFRO</v>
          </cell>
          <cell r="M585" t="str">
            <v>IHS</v>
          </cell>
          <cell r="N585" t="str">
            <v>Grid-Gen</v>
          </cell>
        </row>
        <row r="586">
          <cell r="A586" t="str">
            <v>SUD_226</v>
          </cell>
          <cell r="B586" t="str">
            <v>Mvengue</v>
          </cell>
          <cell r="C586" t="str">
            <v>SUD</v>
          </cell>
          <cell r="D586" t="str">
            <v>Mvengue</v>
          </cell>
          <cell r="E586">
            <v>10.97234329</v>
          </cell>
          <cell r="F586">
            <v>3.2875071500000002</v>
          </cell>
          <cell r="G586">
            <v>636</v>
          </cell>
          <cell r="H586" t="str">
            <v>Macro</v>
          </cell>
          <cell r="I586" t="str">
            <v>NOKIA</v>
          </cell>
          <cell r="J586" t="str">
            <v>Mougang Rodrigue</v>
          </cell>
          <cell r="K586" t="str">
            <v>OCM_Mbalmayo</v>
          </cell>
          <cell r="L586" t="str">
            <v>AFRO</v>
          </cell>
          <cell r="M586" t="str">
            <v>IHS</v>
          </cell>
          <cell r="N586" t="str">
            <v>Grid-Gen</v>
          </cell>
        </row>
        <row r="587">
          <cell r="A587" t="str">
            <v>CTR_297</v>
          </cell>
          <cell r="B587" t="str">
            <v>Nomale</v>
          </cell>
          <cell r="C587" t="str">
            <v>CTR</v>
          </cell>
          <cell r="D587" t="str">
            <v>Nomale</v>
          </cell>
          <cell r="E587">
            <v>10.90636112</v>
          </cell>
          <cell r="F587">
            <v>4.7714999999999996</v>
          </cell>
          <cell r="G587">
            <v>748</v>
          </cell>
          <cell r="H587" t="str">
            <v>Macro</v>
          </cell>
          <cell r="I587" t="str">
            <v>NOKIA</v>
          </cell>
          <cell r="J587" t="str">
            <v xml:space="preserve">APIANG Grégoire Flores </v>
          </cell>
          <cell r="K587" t="str">
            <v>OCM_Bafia</v>
          </cell>
          <cell r="L587" t="str">
            <v>I-ENG</v>
          </cell>
          <cell r="M587" t="str">
            <v>IHS</v>
          </cell>
          <cell r="N587" t="str">
            <v>Grid-Gen</v>
          </cell>
        </row>
        <row r="588">
          <cell r="A588" t="str">
            <v>NRO_236</v>
          </cell>
          <cell r="B588" t="str">
            <v>Mbiame</v>
          </cell>
          <cell r="C588" t="str">
            <v>NRO</v>
          </cell>
          <cell r="D588" t="str">
            <v>Mbiame</v>
          </cell>
          <cell r="E588">
            <v>10.849596</v>
          </cell>
          <cell r="F588">
            <v>6.1885450000000004</v>
          </cell>
          <cell r="G588">
            <v>1948</v>
          </cell>
          <cell r="H588" t="str">
            <v>Macro</v>
          </cell>
          <cell r="I588" t="str">
            <v>NOKIA</v>
          </cell>
          <cell r="J588" t="str">
            <v>ABONGTEOH SOFOR Derick</v>
          </cell>
          <cell r="K588" t="str">
            <v>OCM_Bamenda_1</v>
          </cell>
          <cell r="L588" t="str">
            <v>I-ENG</v>
          </cell>
          <cell r="M588" t="str">
            <v>IHS</v>
          </cell>
          <cell r="N588" t="str">
            <v>Grid-Gen-Lithium</v>
          </cell>
        </row>
        <row r="589">
          <cell r="A589" t="str">
            <v>LIT_086</v>
          </cell>
          <cell r="B589" t="str">
            <v>Loum-Camtel</v>
          </cell>
          <cell r="C589" t="str">
            <v>LIT</v>
          </cell>
          <cell r="D589" t="str">
            <v>Loum</v>
          </cell>
          <cell r="E589">
            <v>9.74221</v>
          </cell>
          <cell r="F589">
            <v>4.7416900000000002</v>
          </cell>
          <cell r="G589">
            <v>320</v>
          </cell>
          <cell r="H589" t="str">
            <v>Macro</v>
          </cell>
          <cell r="I589" t="str">
            <v>NOKIA</v>
          </cell>
          <cell r="J589" t="str">
            <v>Ewane Eric Pitié</v>
          </cell>
          <cell r="K589" t="str">
            <v>OCM_Moungo</v>
          </cell>
          <cell r="L589" t="str">
            <v>H-TELI</v>
          </cell>
          <cell r="M589" t="str">
            <v>CAMUSAT</v>
          </cell>
          <cell r="N589" t="str">
            <v>Medium Grid + Solar + GE</v>
          </cell>
        </row>
        <row r="590">
          <cell r="A590" t="str">
            <v>NRO_030</v>
          </cell>
          <cell r="B590" t="str">
            <v>Zhoa</v>
          </cell>
          <cell r="C590" t="str">
            <v>NRO</v>
          </cell>
          <cell r="D590" t="str">
            <v>Fungom</v>
          </cell>
          <cell r="E590">
            <v>10.170249999999999</v>
          </cell>
          <cell r="F590">
            <v>6.5450100000000004</v>
          </cell>
          <cell r="G590">
            <v>1219</v>
          </cell>
          <cell r="H590" t="str">
            <v>Macro</v>
          </cell>
          <cell r="I590" t="str">
            <v>NOKIA</v>
          </cell>
          <cell r="J590" t="str">
            <v>ABONGTEOH SOFOR Derick</v>
          </cell>
          <cell r="K590" t="str">
            <v>OCM_Bamenda_1</v>
          </cell>
          <cell r="L590" t="str">
            <v>I-ENG</v>
          </cell>
          <cell r="M590" t="str">
            <v>IHS</v>
          </cell>
          <cell r="N590" t="str">
            <v>Hybrid Gen</v>
          </cell>
        </row>
        <row r="591">
          <cell r="A591" t="str">
            <v>EST_094</v>
          </cell>
          <cell r="B591" t="str">
            <v>Kouba-MTN-IHS</v>
          </cell>
          <cell r="C591" t="str">
            <v>EST</v>
          </cell>
          <cell r="D591" t="str">
            <v>Kouba</v>
          </cell>
          <cell r="E591">
            <v>13.778370349999999</v>
          </cell>
          <cell r="F591">
            <v>4.6362497500000002</v>
          </cell>
          <cell r="G591">
            <v>708</v>
          </cell>
          <cell r="H591" t="str">
            <v>Macro</v>
          </cell>
          <cell r="I591" t="str">
            <v>NOKIA</v>
          </cell>
          <cell r="J591" t="str">
            <v>Franck Mezazem</v>
          </cell>
          <cell r="K591" t="str">
            <v>OCM_Bertoua_2</v>
          </cell>
          <cell r="L591" t="str">
            <v>AFRO</v>
          </cell>
          <cell r="M591" t="str">
            <v>IHS</v>
          </cell>
          <cell r="N591" t="str">
            <v>Hybrid Gen</v>
          </cell>
        </row>
        <row r="592">
          <cell r="A592" t="str">
            <v>SUO_043</v>
          </cell>
          <cell r="B592" t="str">
            <v>Loe-MTN</v>
          </cell>
          <cell r="C592" t="str">
            <v>SUO</v>
          </cell>
          <cell r="D592" t="str">
            <v>Loe</v>
          </cell>
          <cell r="E592">
            <v>8.9362499999999994</v>
          </cell>
          <cell r="F592">
            <v>4.7162222219999999</v>
          </cell>
          <cell r="G592">
            <v>84</v>
          </cell>
          <cell r="H592" t="str">
            <v>Macro</v>
          </cell>
          <cell r="I592" t="str">
            <v>NOKIA</v>
          </cell>
          <cell r="J592" t="str">
            <v>FOJO André</v>
          </cell>
          <cell r="K592" t="str">
            <v>OCM_Kumba</v>
          </cell>
          <cell r="L592" t="str">
            <v>H-TELI</v>
          </cell>
          <cell r="M592" t="str">
            <v>IHS</v>
          </cell>
          <cell r="N592" t="str">
            <v>Gen Only</v>
          </cell>
        </row>
        <row r="593">
          <cell r="A593" t="str">
            <v>NRO_043</v>
          </cell>
          <cell r="B593" t="str">
            <v>Fonfuka</v>
          </cell>
          <cell r="C593" t="str">
            <v>NRO</v>
          </cell>
          <cell r="D593" t="str">
            <v>Fonfuka</v>
          </cell>
          <cell r="E593">
            <v>10.478120000000001</v>
          </cell>
          <cell r="F593">
            <v>6.5344899999999999</v>
          </cell>
          <cell r="G593">
            <v>953</v>
          </cell>
          <cell r="H593" t="str">
            <v>Macro</v>
          </cell>
          <cell r="I593" t="str">
            <v>NOKIA</v>
          </cell>
          <cell r="J593" t="str">
            <v>ABONGTEOH SOFOR Derick</v>
          </cell>
          <cell r="K593" t="str">
            <v>OCM_Bamenda_1</v>
          </cell>
          <cell r="L593" t="str">
            <v>I-ENG</v>
          </cell>
          <cell r="M593" t="str">
            <v>IHS</v>
          </cell>
          <cell r="N593" t="str">
            <v>Hybrid Gen</v>
          </cell>
        </row>
        <row r="594">
          <cell r="A594" t="str">
            <v>LIT_179</v>
          </cell>
          <cell r="B594" t="str">
            <v>LIT_179_Z_Nyalla-Pariso</v>
          </cell>
          <cell r="C594" t="str">
            <v>LIT</v>
          </cell>
          <cell r="D594" t="str">
            <v>Douala</v>
          </cell>
          <cell r="E594">
            <v>9.7925471979999994</v>
          </cell>
          <cell r="F594">
            <v>4.0231552690000001</v>
          </cell>
          <cell r="G594">
            <v>701</v>
          </cell>
          <cell r="H594" t="str">
            <v>Macro</v>
          </cell>
          <cell r="I594" t="str">
            <v>ZTE</v>
          </cell>
          <cell r="J594" t="str">
            <v>KENGNE Bruno</v>
          </cell>
          <cell r="K594" t="str">
            <v>OCM_Douala_2</v>
          </cell>
          <cell r="L594" t="str">
            <v>H-TELI</v>
          </cell>
          <cell r="M594" t="str">
            <v>IHS</v>
          </cell>
          <cell r="N594" t="str">
            <v>Grid-Gen</v>
          </cell>
        </row>
        <row r="595">
          <cell r="A595" t="str">
            <v>CTR_057</v>
          </cell>
          <cell r="B595" t="str">
            <v>Akonolinga</v>
          </cell>
          <cell r="C595" t="str">
            <v>CTR</v>
          </cell>
          <cell r="D595" t="str">
            <v>Akonolinga</v>
          </cell>
          <cell r="E595">
            <v>12.245642350000001</v>
          </cell>
          <cell r="F595">
            <v>3.78513403</v>
          </cell>
          <cell r="G595">
            <v>681</v>
          </cell>
          <cell r="H595" t="str">
            <v>Macro</v>
          </cell>
          <cell r="I595" t="str">
            <v>NOKIA</v>
          </cell>
          <cell r="J595" t="str">
            <v>Essiane Arthur</v>
          </cell>
          <cell r="K595" t="str">
            <v>OCM_Abong-Mbang</v>
          </cell>
          <cell r="L595" t="str">
            <v>AFRO</v>
          </cell>
          <cell r="M595" t="str">
            <v>CAMUSAT</v>
          </cell>
          <cell r="N595" t="str">
            <v>Medium Grid + Solar + GE</v>
          </cell>
        </row>
        <row r="596">
          <cell r="A596" t="str">
            <v>EXN_114</v>
          </cell>
          <cell r="B596" t="str">
            <v>Maroua-Diguirwo-IHS</v>
          </cell>
          <cell r="C596" t="str">
            <v>EXN</v>
          </cell>
          <cell r="D596" t="str">
            <v>Maroua</v>
          </cell>
          <cell r="E596">
            <v>14.31802892</v>
          </cell>
          <cell r="F596">
            <v>10.60124049</v>
          </cell>
          <cell r="G596">
            <v>405</v>
          </cell>
          <cell r="H596" t="str">
            <v>Macro</v>
          </cell>
          <cell r="I596" t="str">
            <v>NOKIA</v>
          </cell>
          <cell r="J596" t="str">
            <v xml:space="preserve">ASSAATSA Eric Blaise </v>
          </cell>
          <cell r="K596" t="str">
            <v>OCM_Maroua_1</v>
          </cell>
          <cell r="L596" t="str">
            <v>TIF NORD</v>
          </cell>
          <cell r="M596" t="str">
            <v>IHS</v>
          </cell>
          <cell r="N596" t="str">
            <v>Grid-Gen</v>
          </cell>
        </row>
        <row r="597">
          <cell r="A597" t="str">
            <v>CTR_101</v>
          </cell>
          <cell r="B597" t="str">
            <v>Bafia-CRTV</v>
          </cell>
          <cell r="C597" t="str">
            <v>CTR</v>
          </cell>
          <cell r="D597" t="str">
            <v>Bafia</v>
          </cell>
          <cell r="E597">
            <v>11.21693</v>
          </cell>
          <cell r="F597">
            <v>4.75223</v>
          </cell>
          <cell r="G597">
            <v>498</v>
          </cell>
          <cell r="H597" t="str">
            <v>Macro</v>
          </cell>
          <cell r="I597" t="str">
            <v>NOKIA</v>
          </cell>
          <cell r="J597" t="str">
            <v xml:space="preserve">APIANG Grégoire Flores </v>
          </cell>
          <cell r="K597" t="str">
            <v>OCM_Bafia</v>
          </cell>
          <cell r="L597" t="str">
            <v>I-ENG</v>
          </cell>
          <cell r="M597" t="str">
            <v>CAMUSAT</v>
          </cell>
          <cell r="N597" t="str">
            <v>Medium Grid + GE</v>
          </cell>
        </row>
        <row r="598">
          <cell r="A598" t="str">
            <v>SUD_238</v>
          </cell>
          <cell r="B598" t="str">
            <v>Abouta-MTN</v>
          </cell>
          <cell r="C598" t="str">
            <v>SUD</v>
          </cell>
          <cell r="D598" t="str">
            <v>Abouta</v>
          </cell>
          <cell r="E598">
            <v>11.069928000000001</v>
          </cell>
          <cell r="F598">
            <v>2.6747000000000001</v>
          </cell>
          <cell r="G598">
            <v>608</v>
          </cell>
          <cell r="H598" t="str">
            <v>Macro</v>
          </cell>
          <cell r="I598" t="str">
            <v>NOKIA</v>
          </cell>
          <cell r="J598" t="str">
            <v>Kenmegne Fabrice</v>
          </cell>
          <cell r="K598" t="str">
            <v>OCM_Ebolowa</v>
          </cell>
          <cell r="L598" t="str">
            <v>AFRO</v>
          </cell>
          <cell r="M598" t="str">
            <v>IHS</v>
          </cell>
          <cell r="N598" t="str">
            <v>Solar-Grid-Gen-Lithium</v>
          </cell>
        </row>
        <row r="599">
          <cell r="A599" t="str">
            <v>SUD_232</v>
          </cell>
          <cell r="B599" t="str">
            <v>Bikoula-MTN</v>
          </cell>
          <cell r="C599" t="str">
            <v>SUD</v>
          </cell>
          <cell r="D599" t="str">
            <v>Bikoula</v>
          </cell>
          <cell r="E599">
            <v>12.413133889999999</v>
          </cell>
          <cell r="F599">
            <v>2.8148194499999999</v>
          </cell>
          <cell r="G599">
            <v>0</v>
          </cell>
          <cell r="H599" t="str">
            <v>Macro</v>
          </cell>
          <cell r="I599" t="str">
            <v>NOKIA</v>
          </cell>
          <cell r="J599" t="str">
            <v>Kenfack Peguy</v>
          </cell>
          <cell r="K599" t="str">
            <v>OCM_Sangmelima</v>
          </cell>
          <cell r="L599" t="str">
            <v>AFRO</v>
          </cell>
          <cell r="M599" t="str">
            <v>IHS</v>
          </cell>
          <cell r="N599" t="str">
            <v>Gen-Lithium</v>
          </cell>
        </row>
        <row r="600">
          <cell r="A600" t="str">
            <v>SUD_233</v>
          </cell>
          <cell r="B600" t="str">
            <v>Boulou-MTN</v>
          </cell>
          <cell r="C600" t="str">
            <v>SUD</v>
          </cell>
          <cell r="D600" t="str">
            <v>Boulou</v>
          </cell>
          <cell r="E600">
            <v>12.567170000000001</v>
          </cell>
          <cell r="F600">
            <v>2.7623199999999999</v>
          </cell>
          <cell r="G600">
            <v>719</v>
          </cell>
          <cell r="H600" t="str">
            <v>Macro</v>
          </cell>
          <cell r="I600" t="str">
            <v>NOKIA</v>
          </cell>
          <cell r="J600" t="str">
            <v>Kenfack Peguy</v>
          </cell>
          <cell r="K600" t="str">
            <v>OCM_Sangmelima</v>
          </cell>
          <cell r="L600" t="str">
            <v>AFRO</v>
          </cell>
          <cell r="M600" t="str">
            <v>IHS</v>
          </cell>
          <cell r="N600" t="str">
            <v>Gen-Lithium</v>
          </cell>
        </row>
        <row r="601">
          <cell r="A601" t="str">
            <v>SUD_231</v>
          </cell>
          <cell r="B601" t="str">
            <v>Djoum-CIFAN</v>
          </cell>
          <cell r="C601" t="str">
            <v>SUD</v>
          </cell>
          <cell r="D601" t="str">
            <v>Djoum</v>
          </cell>
          <cell r="E601">
            <v>12.726213</v>
          </cell>
          <cell r="F601">
            <v>2.6604450000000002</v>
          </cell>
          <cell r="G601">
            <v>695</v>
          </cell>
          <cell r="H601" t="str">
            <v>Macro</v>
          </cell>
          <cell r="I601" t="str">
            <v>NOKIA</v>
          </cell>
          <cell r="J601" t="str">
            <v>Kenfack Peguy</v>
          </cell>
          <cell r="K601" t="str">
            <v>OCM_Sangmelima</v>
          </cell>
          <cell r="L601" t="str">
            <v>AFRO</v>
          </cell>
          <cell r="M601" t="str">
            <v>IHS</v>
          </cell>
          <cell r="N601" t="str">
            <v>Grid-Gen-Lithium</v>
          </cell>
        </row>
        <row r="602">
          <cell r="A602" t="str">
            <v>CTR_298</v>
          </cell>
          <cell r="B602" t="str">
            <v>Olounou-MTN</v>
          </cell>
          <cell r="C602" t="str">
            <v>CTR</v>
          </cell>
          <cell r="D602" t="str">
            <v>Olounou</v>
          </cell>
          <cell r="E602">
            <v>12.124962999999999</v>
          </cell>
          <cell r="F602">
            <v>2.8126470000000001</v>
          </cell>
          <cell r="G602">
            <v>718</v>
          </cell>
          <cell r="H602" t="str">
            <v>Macro</v>
          </cell>
          <cell r="I602" t="str">
            <v>NOKIA</v>
          </cell>
          <cell r="J602" t="str">
            <v>Kenfack Peguy</v>
          </cell>
          <cell r="K602" t="str">
            <v>OCM_Sangmelima</v>
          </cell>
          <cell r="L602" t="str">
            <v>AFRO</v>
          </cell>
          <cell r="M602" t="str">
            <v>IHS</v>
          </cell>
          <cell r="N602" t="str">
            <v>Grid-Gen-Lithium</v>
          </cell>
        </row>
        <row r="603">
          <cell r="A603" t="str">
            <v>OST_232</v>
          </cell>
          <cell r="B603" t="str">
            <v>Bfsam-Tyo-II</v>
          </cell>
          <cell r="C603" t="str">
            <v>OST</v>
          </cell>
          <cell r="D603" t="str">
            <v>Bafoussam</v>
          </cell>
          <cell r="E603">
            <v>10.41498</v>
          </cell>
          <cell r="F603">
            <v>5.4971500000000004</v>
          </cell>
          <cell r="G603">
            <v>397</v>
          </cell>
          <cell r="H603" t="str">
            <v>Macro</v>
          </cell>
          <cell r="I603" t="str">
            <v>NOKIA</v>
          </cell>
          <cell r="J603" t="str">
            <v>Ngah Denis Fokanyuy</v>
          </cell>
          <cell r="K603" t="str">
            <v>OCM_Bafoussam_1</v>
          </cell>
          <cell r="L603" t="str">
            <v>I-ENG</v>
          </cell>
          <cell r="M603" t="str">
            <v>CAMUSAT</v>
          </cell>
          <cell r="N603" t="str">
            <v>Good Grid + GE</v>
          </cell>
        </row>
        <row r="604">
          <cell r="A604" t="str">
            <v>LIT_217</v>
          </cell>
          <cell r="B604" t="str">
            <v>LIT_217_Z_Ndokoti-New</v>
          </cell>
          <cell r="C604" t="str">
            <v>LIT</v>
          </cell>
          <cell r="D604" t="str">
            <v>Douala</v>
          </cell>
          <cell r="E604">
            <v>9.7398139100000005</v>
          </cell>
          <cell r="F604">
            <v>4.0422249050000003</v>
          </cell>
          <cell r="G604">
            <v>701</v>
          </cell>
          <cell r="H604" t="str">
            <v>Macro</v>
          </cell>
          <cell r="I604" t="str">
            <v>ZTE</v>
          </cell>
          <cell r="J604" t="str">
            <v>KENGNE Bruno</v>
          </cell>
          <cell r="K604" t="str">
            <v>OCM_Douala_2</v>
          </cell>
          <cell r="L604" t="str">
            <v>H-TELI</v>
          </cell>
          <cell r="M604" t="str">
            <v>IHS</v>
          </cell>
          <cell r="N604" t="str">
            <v>Grid-Gen</v>
          </cell>
        </row>
        <row r="605">
          <cell r="A605" t="str">
            <v>EST_021</v>
          </cell>
          <cell r="B605" t="str">
            <v>Ngoura-IHS</v>
          </cell>
          <cell r="C605" t="str">
            <v>EST</v>
          </cell>
          <cell r="D605" t="str">
            <v>Ngoura</v>
          </cell>
          <cell r="E605">
            <v>14.2416</v>
          </cell>
          <cell r="F605">
            <v>4.8842600000000003</v>
          </cell>
          <cell r="G605">
            <v>682</v>
          </cell>
          <cell r="H605" t="str">
            <v>Macro</v>
          </cell>
          <cell r="I605" t="str">
            <v>NOKIA</v>
          </cell>
          <cell r="J605" t="str">
            <v>Franck Mezazem</v>
          </cell>
          <cell r="K605" t="str">
            <v>OCM_Bertoua_2</v>
          </cell>
          <cell r="L605" t="str">
            <v>AFRO</v>
          </cell>
          <cell r="M605" t="str">
            <v>IHS</v>
          </cell>
          <cell r="N605" t="str">
            <v>Solar-Gen</v>
          </cell>
        </row>
        <row r="606">
          <cell r="A606" t="str">
            <v>NRO_089</v>
          </cell>
          <cell r="B606" t="str">
            <v>Ndu-Mbakfu-IHS</v>
          </cell>
          <cell r="C606" t="str">
            <v>NRO</v>
          </cell>
          <cell r="D606" t="str">
            <v>Ndu-Mbakfu</v>
          </cell>
          <cell r="E606">
            <v>10.784113</v>
          </cell>
          <cell r="F606">
            <v>6.4232370000000003</v>
          </cell>
          <cell r="G606">
            <v>2019</v>
          </cell>
          <cell r="H606" t="str">
            <v>Macro</v>
          </cell>
          <cell r="I606" t="str">
            <v>NOKIA</v>
          </cell>
          <cell r="J606" t="str">
            <v>ABONGTEOH SOFOR Derick</v>
          </cell>
          <cell r="K606" t="str">
            <v>OCM_Bamenda_1</v>
          </cell>
          <cell r="L606" t="str">
            <v>I-ENG</v>
          </cell>
          <cell r="M606" t="str">
            <v>IHS</v>
          </cell>
          <cell r="N606" t="str">
            <v>Hybrid Gen</v>
          </cell>
        </row>
        <row r="607">
          <cell r="A607" t="str">
            <v>EST_112</v>
          </cell>
          <cell r="B607" t="str">
            <v>EST_112_Z_Mandjou-MTN-IHS</v>
          </cell>
          <cell r="C607" t="str">
            <v>EST</v>
          </cell>
          <cell r="D607" t="str">
            <v>Bertoua</v>
          </cell>
          <cell r="E607">
            <v>13.741202189999999</v>
          </cell>
          <cell r="F607">
            <v>4.5951335489999998</v>
          </cell>
          <cell r="G607">
            <v>682</v>
          </cell>
          <cell r="H607" t="str">
            <v>Macro</v>
          </cell>
          <cell r="I607" t="str">
            <v>ZTE</v>
          </cell>
          <cell r="J607" t="str">
            <v>Franck Mezazem</v>
          </cell>
          <cell r="K607" t="str">
            <v>OCM_Bertoua_2</v>
          </cell>
          <cell r="L607" t="str">
            <v>AFRO</v>
          </cell>
          <cell r="M607" t="str">
            <v>IHS</v>
          </cell>
          <cell r="N607" t="str">
            <v>Grid-Gen</v>
          </cell>
        </row>
        <row r="608">
          <cell r="A608" t="str">
            <v>LIT_319</v>
          </cell>
          <cell r="B608" t="str">
            <v>Botko</v>
          </cell>
          <cell r="C608" t="str">
            <v>LIT</v>
          </cell>
          <cell r="D608" t="str">
            <v>Botko</v>
          </cell>
          <cell r="E608">
            <v>10.545864999999999</v>
          </cell>
          <cell r="F608">
            <v>4.1101349999999996</v>
          </cell>
          <cell r="G608">
            <v>333</v>
          </cell>
          <cell r="H608" t="str">
            <v>Macro</v>
          </cell>
          <cell r="I608" t="str">
            <v>NOKIA</v>
          </cell>
          <cell r="J608" t="str">
            <v>Freddy Fongang</v>
          </cell>
          <cell r="K608" t="str">
            <v>OCM_Edea</v>
          </cell>
          <cell r="L608" t="str">
            <v>H-TELI</v>
          </cell>
          <cell r="M608" t="str">
            <v>IHS</v>
          </cell>
          <cell r="N608" t="str">
            <v>Grid-Gen</v>
          </cell>
        </row>
        <row r="609">
          <cell r="A609" t="str">
            <v>OST_261</v>
          </cell>
          <cell r="B609" t="str">
            <v>Lemla</v>
          </cell>
          <cell r="C609" t="str">
            <v>OST</v>
          </cell>
          <cell r="D609" t="str">
            <v>Lemla</v>
          </cell>
          <cell r="E609">
            <v>10.42902</v>
          </cell>
          <cell r="F609">
            <v>5.4136899999999999</v>
          </cell>
          <cell r="G609">
            <v>1499</v>
          </cell>
          <cell r="H609" t="str">
            <v>Macro</v>
          </cell>
          <cell r="I609" t="str">
            <v>NOKIA</v>
          </cell>
          <cell r="J609" t="str">
            <v>Ngah Denis Fokanyuy</v>
          </cell>
          <cell r="K609" t="str">
            <v>OCM_Bafoussam_1</v>
          </cell>
          <cell r="L609" t="str">
            <v>I-ENG</v>
          </cell>
          <cell r="M609" t="str">
            <v>CAMUSAT</v>
          </cell>
          <cell r="N609" t="str">
            <v>Hybrid Solar - S3</v>
          </cell>
        </row>
        <row r="610">
          <cell r="A610" t="str">
            <v>OST_277</v>
          </cell>
          <cell r="B610" t="str">
            <v>Batoufam-Chefferie</v>
          </cell>
          <cell r="C610" t="str">
            <v>OST</v>
          </cell>
          <cell r="D610" t="str">
            <v>Batoufam</v>
          </cell>
          <cell r="E610">
            <v>10.46945</v>
          </cell>
          <cell r="F610">
            <v>5.2744400000000002</v>
          </cell>
          <cell r="G610">
            <v>1553</v>
          </cell>
          <cell r="H610" t="str">
            <v>Macro</v>
          </cell>
          <cell r="I610" t="str">
            <v>NOKIA</v>
          </cell>
          <cell r="J610" t="str">
            <v>Ngah Denis Fokanyuy</v>
          </cell>
          <cell r="K610" t="str">
            <v>OCM_Bafoussam_1</v>
          </cell>
          <cell r="L610" t="str">
            <v>I-ENG</v>
          </cell>
          <cell r="M610" t="str">
            <v>CAMUSAT</v>
          </cell>
          <cell r="N610" t="str">
            <v>Bad Grid + GE</v>
          </cell>
        </row>
        <row r="611">
          <cell r="A611" t="str">
            <v>SUO_045</v>
          </cell>
          <cell r="B611" t="str">
            <v>Ekindi-MTN</v>
          </cell>
          <cell r="C611" t="str">
            <v>SUO</v>
          </cell>
          <cell r="D611" t="str">
            <v>Ekindi</v>
          </cell>
          <cell r="E611">
            <v>9.4647900000000007</v>
          </cell>
          <cell r="F611">
            <v>4.5609500000000001</v>
          </cell>
          <cell r="G611">
            <v>151</v>
          </cell>
          <cell r="H611" t="str">
            <v>Macro</v>
          </cell>
          <cell r="I611" t="str">
            <v>NOKIA</v>
          </cell>
          <cell r="J611" t="str">
            <v>FOJO André</v>
          </cell>
          <cell r="K611" t="str">
            <v>OCM_Kumba</v>
          </cell>
          <cell r="L611" t="str">
            <v>H-TELI</v>
          </cell>
          <cell r="M611" t="str">
            <v>IHS</v>
          </cell>
          <cell r="N611" t="str">
            <v>Grid-Gen</v>
          </cell>
        </row>
        <row r="612">
          <cell r="A612" t="str">
            <v>SUO_047</v>
          </cell>
          <cell r="B612" t="str">
            <v>Ekondo-Nege-MTN</v>
          </cell>
          <cell r="C612" t="str">
            <v>SUO</v>
          </cell>
          <cell r="D612" t="str">
            <v>Ekondo-Nege</v>
          </cell>
          <cell r="E612">
            <v>8.9977199999999993</v>
          </cell>
          <cell r="F612">
            <v>4.6418600000000003</v>
          </cell>
          <cell r="G612">
            <v>54</v>
          </cell>
          <cell r="H612" t="str">
            <v>Macro</v>
          </cell>
          <cell r="I612" t="str">
            <v>NOKIA</v>
          </cell>
          <cell r="J612" t="str">
            <v>FOJO André</v>
          </cell>
          <cell r="K612" t="str">
            <v>OCM_Kumba</v>
          </cell>
          <cell r="L612" t="str">
            <v>H-TELI</v>
          </cell>
          <cell r="M612" t="str">
            <v>IHS</v>
          </cell>
          <cell r="N612" t="str">
            <v>Hybrid Gen</v>
          </cell>
        </row>
        <row r="613">
          <cell r="A613" t="str">
            <v>OST_274</v>
          </cell>
          <cell r="B613" t="str">
            <v>Bamoungoum</v>
          </cell>
          <cell r="C613" t="str">
            <v>OST</v>
          </cell>
          <cell r="D613" t="str">
            <v>Bamoungoum</v>
          </cell>
          <cell r="E613">
            <v>10.336776</v>
          </cell>
          <cell r="F613">
            <v>5.4435609999999999</v>
          </cell>
          <cell r="G613">
            <v>1553</v>
          </cell>
          <cell r="H613" t="str">
            <v>Macro</v>
          </cell>
          <cell r="I613" t="str">
            <v>NOKIA</v>
          </cell>
          <cell r="J613" t="str">
            <v>Ngah Denis Fokanyuy</v>
          </cell>
          <cell r="K613" t="str">
            <v>OCM_Bafoussam_1</v>
          </cell>
          <cell r="L613" t="str">
            <v>I-ENG</v>
          </cell>
          <cell r="M613" t="str">
            <v>CAMUSAT</v>
          </cell>
          <cell r="N613" t="str">
            <v>Good Grid + GE</v>
          </cell>
        </row>
        <row r="614">
          <cell r="A614" t="str">
            <v>SUO_048</v>
          </cell>
          <cell r="B614" t="str">
            <v>Ikiliwindi-MTN</v>
          </cell>
          <cell r="C614" t="str">
            <v>SUO</v>
          </cell>
          <cell r="D614" t="str">
            <v>Ikiliwindi</v>
          </cell>
          <cell r="E614">
            <v>9.4880600000000008</v>
          </cell>
          <cell r="F614">
            <v>4.7261600000000001</v>
          </cell>
          <cell r="G614">
            <v>272</v>
          </cell>
          <cell r="H614" t="str">
            <v>Macro</v>
          </cell>
          <cell r="I614" t="str">
            <v>NOKIA</v>
          </cell>
          <cell r="J614" t="str">
            <v>FOJO André</v>
          </cell>
          <cell r="K614" t="str">
            <v>OCM_Kumba</v>
          </cell>
          <cell r="L614" t="str">
            <v>H-TELI</v>
          </cell>
          <cell r="M614" t="str">
            <v>IHS</v>
          </cell>
          <cell r="N614" t="str">
            <v>Gen Only</v>
          </cell>
        </row>
        <row r="615">
          <cell r="A615" t="str">
            <v>SUO_046</v>
          </cell>
          <cell r="B615" t="str">
            <v>Ilor-MTN</v>
          </cell>
          <cell r="C615" t="str">
            <v>SUO</v>
          </cell>
          <cell r="D615" t="str">
            <v>Ilor</v>
          </cell>
          <cell r="E615">
            <v>8.9055411150000001</v>
          </cell>
          <cell r="F615">
            <v>4.8193653750000003</v>
          </cell>
          <cell r="G615">
            <v>109</v>
          </cell>
          <cell r="H615" t="str">
            <v>Macro</v>
          </cell>
          <cell r="I615" t="str">
            <v>NOKIA</v>
          </cell>
          <cell r="J615" t="str">
            <v>FOJO André</v>
          </cell>
          <cell r="K615" t="str">
            <v>OCM_Kumba</v>
          </cell>
          <cell r="L615" t="str">
            <v>H-TELI</v>
          </cell>
          <cell r="M615" t="str">
            <v>IHS</v>
          </cell>
          <cell r="N615" t="str">
            <v>Gen Only</v>
          </cell>
        </row>
        <row r="616">
          <cell r="A616" t="str">
            <v>SUD_240</v>
          </cell>
          <cell r="B616" t="str">
            <v>SUD_240_Z_Kribi-Bwambe</v>
          </cell>
          <cell r="C616" t="str">
            <v>SUD</v>
          </cell>
          <cell r="D616" t="str">
            <v>Kribi</v>
          </cell>
          <cell r="E616">
            <v>9.9018409999999992</v>
          </cell>
          <cell r="F616">
            <v>2.888555556</v>
          </cell>
          <cell r="G616">
            <v>240</v>
          </cell>
          <cell r="H616" t="str">
            <v>Macro</v>
          </cell>
          <cell r="I616" t="str">
            <v>ZTE</v>
          </cell>
          <cell r="J616" t="str">
            <v>Clautaire Pouguoé</v>
          </cell>
          <cell r="K616" t="str">
            <v>OCM_Kribi</v>
          </cell>
          <cell r="L616" t="str">
            <v>H-TELI</v>
          </cell>
          <cell r="M616" t="str">
            <v>IHS</v>
          </cell>
          <cell r="N616" t="str">
            <v>Grid-Gen</v>
          </cell>
        </row>
        <row r="617">
          <cell r="A617" t="str">
            <v>EXN_117</v>
          </cell>
          <cell r="B617" t="str">
            <v>Maroua-University-IHS</v>
          </cell>
          <cell r="C617" t="str">
            <v>EXN</v>
          </cell>
          <cell r="D617" t="str">
            <v>Maroua</v>
          </cell>
          <cell r="E617">
            <v>14.409496000000001</v>
          </cell>
          <cell r="F617">
            <v>10.640719819999999</v>
          </cell>
          <cell r="G617">
            <v>379</v>
          </cell>
          <cell r="H617" t="str">
            <v>Macro</v>
          </cell>
          <cell r="I617" t="str">
            <v>NOKIA</v>
          </cell>
          <cell r="J617" t="str">
            <v xml:space="preserve">ASSAATSA Eric Blaise </v>
          </cell>
          <cell r="K617" t="str">
            <v>OCM_Maroua_1</v>
          </cell>
          <cell r="L617" t="str">
            <v>TIF NORD</v>
          </cell>
          <cell r="M617" t="str">
            <v>IHS</v>
          </cell>
          <cell r="N617" t="str">
            <v>Grid-Gen</v>
          </cell>
        </row>
        <row r="618">
          <cell r="A618" t="str">
            <v>SUO_049</v>
          </cell>
          <cell r="B618" t="str">
            <v>Mbakwa-Supe-MTN</v>
          </cell>
          <cell r="C618" t="str">
            <v>SUO</v>
          </cell>
          <cell r="D618" t="str">
            <v>Mbakwa</v>
          </cell>
          <cell r="E618">
            <v>9.4319400000000009</v>
          </cell>
          <cell r="F618">
            <v>4.9850589999999997</v>
          </cell>
          <cell r="G618">
            <v>327</v>
          </cell>
          <cell r="H618" t="str">
            <v>Macro</v>
          </cell>
          <cell r="I618" t="str">
            <v>NOKIA</v>
          </cell>
          <cell r="J618" t="str">
            <v>FOJO André</v>
          </cell>
          <cell r="K618" t="str">
            <v>OCM_Kumba</v>
          </cell>
          <cell r="L618" t="str">
            <v>H-TELI</v>
          </cell>
          <cell r="M618" t="str">
            <v>IHS</v>
          </cell>
          <cell r="N618" t="str">
            <v>Gen Only</v>
          </cell>
        </row>
        <row r="619">
          <cell r="A619" t="str">
            <v>CTR_647</v>
          </cell>
          <cell r="B619" t="str">
            <v>CTR_647_Z_Ekie-Sud-IHS</v>
          </cell>
          <cell r="C619" t="str">
            <v>CTR</v>
          </cell>
          <cell r="D619" t="str">
            <v>Yaounde</v>
          </cell>
          <cell r="E619">
            <v>11.543628</v>
          </cell>
          <cell r="F619">
            <v>3.8289149999999998</v>
          </cell>
          <cell r="G619">
            <v>726</v>
          </cell>
          <cell r="H619" t="str">
            <v>Macro</v>
          </cell>
          <cell r="I619" t="str">
            <v>ZTE</v>
          </cell>
          <cell r="J619" t="str">
            <v>Hadjet Lionel</v>
          </cell>
          <cell r="K619" t="str">
            <v>OCM_Yaounde_2</v>
          </cell>
          <cell r="L619" t="str">
            <v>AFRO</v>
          </cell>
          <cell r="M619" t="str">
            <v>IHS</v>
          </cell>
          <cell r="N619" t="str">
            <v>Grid-Gen</v>
          </cell>
        </row>
        <row r="620">
          <cell r="A620" t="str">
            <v>CTR_662</v>
          </cell>
          <cell r="B620" t="str">
            <v>CTR_662_Z_Abome-II</v>
          </cell>
          <cell r="C620" t="str">
            <v>CTR</v>
          </cell>
          <cell r="D620" t="str">
            <v>Yaounde</v>
          </cell>
          <cell r="E620">
            <v>11.529913000000001</v>
          </cell>
          <cell r="F620">
            <v>3.7841819999999999</v>
          </cell>
          <cell r="G620">
            <v>353</v>
          </cell>
          <cell r="H620" t="str">
            <v>Macro</v>
          </cell>
          <cell r="I620" t="str">
            <v>ZTE</v>
          </cell>
          <cell r="J620" t="str">
            <v>Hadjet Lionel</v>
          </cell>
          <cell r="K620" t="str">
            <v>OCM_Yaounde_2</v>
          </cell>
          <cell r="L620" t="str">
            <v>AFRO</v>
          </cell>
          <cell r="M620" t="str">
            <v>CAMUSAT</v>
          </cell>
          <cell r="N620" t="str">
            <v>Good Grid no GE - 12h</v>
          </cell>
        </row>
        <row r="621">
          <cell r="A621" t="str">
            <v>ADM_094</v>
          </cell>
          <cell r="B621" t="str">
            <v>Tourningal-MTN-IHS</v>
          </cell>
          <cell r="C621" t="str">
            <v>ADM</v>
          </cell>
          <cell r="D621" t="str">
            <v>Tournigal</v>
          </cell>
          <cell r="E621">
            <v>14.023193790000001</v>
          </cell>
          <cell r="F621">
            <v>7.2404088480000004</v>
          </cell>
          <cell r="G621">
            <v>1386</v>
          </cell>
          <cell r="H621" t="str">
            <v>Macro</v>
          </cell>
          <cell r="I621" t="str">
            <v>NOKIA</v>
          </cell>
          <cell r="J621" t="str">
            <v>Herve Pouomo</v>
          </cell>
          <cell r="K621" t="str">
            <v>OCM_Ngaoundere_1</v>
          </cell>
          <cell r="L621" t="str">
            <v>TIF NORD</v>
          </cell>
          <cell r="M621" t="str">
            <v>IHS</v>
          </cell>
          <cell r="N621" t="str">
            <v>Solar-Grid-Gen</v>
          </cell>
        </row>
        <row r="622">
          <cell r="A622" t="str">
            <v>ADM_093</v>
          </cell>
          <cell r="B622" t="str">
            <v>Laore-MTN-IHS</v>
          </cell>
          <cell r="C622" t="str">
            <v>ADM</v>
          </cell>
          <cell r="D622" t="str">
            <v>Laore</v>
          </cell>
          <cell r="E622">
            <v>13.776166809999999</v>
          </cell>
          <cell r="F622">
            <v>7.276614264</v>
          </cell>
          <cell r="G622">
            <v>1181</v>
          </cell>
          <cell r="H622" t="str">
            <v>Macro</v>
          </cell>
          <cell r="I622" t="str">
            <v>NOKIA</v>
          </cell>
          <cell r="J622" t="str">
            <v>Herve Pouomo</v>
          </cell>
          <cell r="K622" t="str">
            <v>OCM_Ngaoundere_1</v>
          </cell>
          <cell r="L622" t="str">
            <v>TIF NORD</v>
          </cell>
          <cell r="M622" t="str">
            <v>IHS</v>
          </cell>
          <cell r="N622" t="str">
            <v>Solar-Gen-Lithium</v>
          </cell>
        </row>
        <row r="623">
          <cell r="A623" t="str">
            <v>EST_067</v>
          </cell>
          <cell r="B623" t="str">
            <v>Ngoulemakong-MTN</v>
          </cell>
          <cell r="C623" t="str">
            <v>EST</v>
          </cell>
          <cell r="D623" t="str">
            <v>Ngoulemakong</v>
          </cell>
          <cell r="E623">
            <v>12.672254000000001</v>
          </cell>
          <cell r="F623">
            <v>3.9259249999999999</v>
          </cell>
          <cell r="G623">
            <v>0</v>
          </cell>
          <cell r="H623" t="str">
            <v>Macro</v>
          </cell>
          <cell r="I623" t="str">
            <v>NOKIA</v>
          </cell>
          <cell r="J623" t="str">
            <v>Essiane Arthur</v>
          </cell>
          <cell r="K623" t="str">
            <v>OCM_Abong-Mbang</v>
          </cell>
          <cell r="L623" t="str">
            <v>AFRO</v>
          </cell>
          <cell r="M623" t="str">
            <v>IHS</v>
          </cell>
          <cell r="N623" t="str">
            <v>Hybrid-Gen-Lithium</v>
          </cell>
        </row>
        <row r="624">
          <cell r="A624" t="str">
            <v>LIT_288</v>
          </cell>
          <cell r="B624" t="str">
            <v>LIT_288_Z_Nkong-8Bis-MTN</v>
          </cell>
          <cell r="C624" t="str">
            <v>LIT</v>
          </cell>
          <cell r="D624" t="str">
            <v>Nkongsamba</v>
          </cell>
          <cell r="E624">
            <v>9.9436083330000002</v>
          </cell>
          <cell r="F624">
            <v>4.94468</v>
          </cell>
          <cell r="G624">
            <v>842</v>
          </cell>
          <cell r="H624" t="str">
            <v>Macro</v>
          </cell>
          <cell r="I624" t="str">
            <v>ZTE</v>
          </cell>
          <cell r="J624" t="str">
            <v>Ewane Eric Pitié</v>
          </cell>
          <cell r="K624" t="str">
            <v>OCM_Moungo</v>
          </cell>
          <cell r="L624" t="str">
            <v>H-TELI</v>
          </cell>
          <cell r="M624" t="str">
            <v>IHS</v>
          </cell>
          <cell r="N624" t="str">
            <v>Grid-Gen</v>
          </cell>
        </row>
        <row r="625">
          <cell r="A625" t="str">
            <v>LIT_353</v>
          </cell>
          <cell r="B625" t="str">
            <v>LIT_353_Z_Nkong-C-Fultang</v>
          </cell>
          <cell r="C625" t="str">
            <v>LIT</v>
          </cell>
          <cell r="D625" t="str">
            <v>Nkongsamba</v>
          </cell>
          <cell r="E625">
            <v>9.9232777799999994</v>
          </cell>
          <cell r="F625">
            <v>4.9417222220000001</v>
          </cell>
          <cell r="G625">
            <v>849</v>
          </cell>
          <cell r="H625" t="str">
            <v>Macro</v>
          </cell>
          <cell r="I625" t="str">
            <v>ZTE</v>
          </cell>
          <cell r="J625" t="str">
            <v>Ewane Eric Pitié</v>
          </cell>
          <cell r="K625" t="str">
            <v>OCM_Moungo</v>
          </cell>
          <cell r="L625" t="str">
            <v>H-TELI</v>
          </cell>
          <cell r="M625"/>
          <cell r="N625"/>
        </row>
        <row r="626">
          <cell r="A626" t="str">
            <v>CTR_708</v>
          </cell>
          <cell r="B626" t="str">
            <v>CTR_708_Z_Nkoabang-Nord</v>
          </cell>
          <cell r="C626" t="str">
            <v>CTR</v>
          </cell>
          <cell r="D626" t="str">
            <v>Yaounde</v>
          </cell>
          <cell r="E626">
            <v>11.582874</v>
          </cell>
          <cell r="F626">
            <v>3.8665759999999998</v>
          </cell>
          <cell r="G626">
            <v>723</v>
          </cell>
          <cell r="H626" t="str">
            <v>Macro</v>
          </cell>
          <cell r="I626" t="str">
            <v>ZTE</v>
          </cell>
          <cell r="J626" t="str">
            <v>Hadjet Lionel</v>
          </cell>
          <cell r="K626" t="str">
            <v>OCM_Yaounde_2</v>
          </cell>
          <cell r="L626" t="str">
            <v>AFRO</v>
          </cell>
          <cell r="M626" t="str">
            <v>CAMUSAT</v>
          </cell>
          <cell r="N626" t="str">
            <v>Good Grid + GE</v>
          </cell>
        </row>
        <row r="627">
          <cell r="A627" t="str">
            <v>CTR_724</v>
          </cell>
          <cell r="B627" t="str">
            <v>CTR_724_Z_Nsimalen-highway-I</v>
          </cell>
          <cell r="C627" t="str">
            <v>CTR</v>
          </cell>
          <cell r="D627" t="str">
            <v>Yaounde</v>
          </cell>
          <cell r="E627">
            <v>11.510439</v>
          </cell>
          <cell r="F627">
            <v>3.760319</v>
          </cell>
          <cell r="G627">
            <v>700</v>
          </cell>
          <cell r="H627" t="str">
            <v>Macro</v>
          </cell>
          <cell r="I627" t="str">
            <v>ZTE</v>
          </cell>
          <cell r="J627" t="str">
            <v>Hadjet Lionel</v>
          </cell>
          <cell r="K627" t="str">
            <v>OCM_Yaounde_2</v>
          </cell>
          <cell r="L627" t="str">
            <v>AFRO</v>
          </cell>
          <cell r="M627"/>
          <cell r="N627"/>
        </row>
        <row r="628">
          <cell r="A628" t="str">
            <v>CTR_766</v>
          </cell>
          <cell r="B628" t="str">
            <v>CTR_766_Z_Rain-forest-School</v>
          </cell>
          <cell r="C628" t="str">
            <v>CTR</v>
          </cell>
          <cell r="D628" t="str">
            <v>Yaounde</v>
          </cell>
          <cell r="E628">
            <v>11.546075999999999</v>
          </cell>
          <cell r="F628">
            <v>3.802638</v>
          </cell>
          <cell r="G628">
            <v>712</v>
          </cell>
          <cell r="H628" t="str">
            <v>Macro</v>
          </cell>
          <cell r="I628" t="str">
            <v>ZTE</v>
          </cell>
          <cell r="J628" t="str">
            <v>Hadjet Lionel</v>
          </cell>
          <cell r="K628" t="str">
            <v>OCM_Yaounde_2</v>
          </cell>
          <cell r="L628" t="str">
            <v>AFRO</v>
          </cell>
          <cell r="M628" t="str">
            <v>CAMUSAT</v>
          </cell>
          <cell r="N628" t="str">
            <v>Good Grid no GE - 8h</v>
          </cell>
        </row>
        <row r="629">
          <cell r="A629" t="str">
            <v>LIT_221</v>
          </cell>
          <cell r="B629" t="str">
            <v>LIT_221_Z_Ndogbong-IUT</v>
          </cell>
          <cell r="C629" t="str">
            <v>LIT</v>
          </cell>
          <cell r="D629" t="str">
            <v>Douala</v>
          </cell>
          <cell r="E629">
            <v>9.7455515140000006</v>
          </cell>
          <cell r="F629">
            <v>4.0540743900000002</v>
          </cell>
          <cell r="G629">
            <v>701</v>
          </cell>
          <cell r="H629" t="str">
            <v>Macro</v>
          </cell>
          <cell r="I629" t="str">
            <v>ZTE</v>
          </cell>
          <cell r="J629" t="str">
            <v>KENGNE Bruno</v>
          </cell>
          <cell r="K629" t="str">
            <v>OCM_Douala_2</v>
          </cell>
          <cell r="L629" t="str">
            <v>H-TELI</v>
          </cell>
          <cell r="M629" t="str">
            <v>IHS</v>
          </cell>
          <cell r="N629" t="str">
            <v>Grid-Gen</v>
          </cell>
        </row>
        <row r="630">
          <cell r="A630" t="str">
            <v>LIT_255</v>
          </cell>
          <cell r="B630" t="str">
            <v>LIT_255_Z_PK8</v>
          </cell>
          <cell r="C630" t="str">
            <v>LIT</v>
          </cell>
          <cell r="D630" t="str">
            <v>Douala</v>
          </cell>
          <cell r="E630">
            <v>9.7567029830000003</v>
          </cell>
          <cell r="F630">
            <v>4.0474878680000002</v>
          </cell>
          <cell r="G630">
            <v>701</v>
          </cell>
          <cell r="H630" t="str">
            <v>Macro</v>
          </cell>
          <cell r="I630" t="str">
            <v>ZTE</v>
          </cell>
          <cell r="J630" t="str">
            <v>KENGNE Bruno</v>
          </cell>
          <cell r="K630" t="str">
            <v>OCM_Douala_2</v>
          </cell>
          <cell r="L630" t="str">
            <v>H-TELI</v>
          </cell>
          <cell r="M630" t="str">
            <v>IHS</v>
          </cell>
          <cell r="N630" t="str">
            <v>Grid-Gen</v>
          </cell>
        </row>
        <row r="631">
          <cell r="A631" t="str">
            <v>LIT_253</v>
          </cell>
          <cell r="B631" t="str">
            <v>LIT_253_Z_Logbaba-CAMTEL</v>
          </cell>
          <cell r="C631" t="str">
            <v>LIT</v>
          </cell>
          <cell r="D631" t="str">
            <v>Douala</v>
          </cell>
          <cell r="E631">
            <v>9.7551666669999992</v>
          </cell>
          <cell r="F631">
            <v>4.0373611110000001</v>
          </cell>
          <cell r="G631">
            <v>701</v>
          </cell>
          <cell r="H631" t="str">
            <v>Macro</v>
          </cell>
          <cell r="I631" t="str">
            <v>ZTE</v>
          </cell>
          <cell r="J631" t="str">
            <v>KENGNE Bruno</v>
          </cell>
          <cell r="K631" t="str">
            <v>OCM_Douala_2</v>
          </cell>
          <cell r="L631" t="str">
            <v>H-TELI</v>
          </cell>
          <cell r="M631" t="str">
            <v>CAMUSAT</v>
          </cell>
          <cell r="N631" t="str">
            <v>Good Grid + GE</v>
          </cell>
        </row>
        <row r="632">
          <cell r="A632" t="str">
            <v>LIT_264</v>
          </cell>
          <cell r="B632" t="str">
            <v>LIT_264_Z_Ndogbong-Vallee</v>
          </cell>
          <cell r="C632" t="str">
            <v>LIT</v>
          </cell>
          <cell r="D632" t="str">
            <v>Douala</v>
          </cell>
          <cell r="E632">
            <v>9.754559532</v>
          </cell>
          <cell r="F632">
            <v>4.0582360050000004</v>
          </cell>
          <cell r="G632">
            <v>701</v>
          </cell>
          <cell r="H632" t="str">
            <v>Macro</v>
          </cell>
          <cell r="I632" t="str">
            <v>ZTE</v>
          </cell>
          <cell r="J632" t="str">
            <v>KENGNE Bruno</v>
          </cell>
          <cell r="K632" t="str">
            <v>OCM_Douala_2</v>
          </cell>
          <cell r="L632" t="str">
            <v>H-TELI</v>
          </cell>
          <cell r="M632" t="str">
            <v>IHS</v>
          </cell>
          <cell r="N632" t="str">
            <v>Grid-Gen</v>
          </cell>
        </row>
        <row r="633">
          <cell r="A633" t="str">
            <v>LIT_265</v>
          </cell>
          <cell r="B633" t="str">
            <v>LIT_265_Z_Bep-Universite</v>
          </cell>
          <cell r="C633" t="str">
            <v>LIT</v>
          </cell>
          <cell r="D633" t="str">
            <v>Douala</v>
          </cell>
          <cell r="E633">
            <v>9.733218226</v>
          </cell>
          <cell r="F633">
            <v>4.0568885159999999</v>
          </cell>
          <cell r="G633">
            <v>701</v>
          </cell>
          <cell r="H633" t="str">
            <v>Macro</v>
          </cell>
          <cell r="I633" t="str">
            <v>ZTE</v>
          </cell>
          <cell r="J633" t="str">
            <v>KENGNE Bruno</v>
          </cell>
          <cell r="K633" t="str">
            <v>OCM_Douala_2</v>
          </cell>
          <cell r="L633" t="str">
            <v>H-TELI</v>
          </cell>
          <cell r="M633" t="str">
            <v>IHS</v>
          </cell>
          <cell r="N633" t="str">
            <v>Grid-Gen</v>
          </cell>
        </row>
        <row r="634">
          <cell r="A634" t="str">
            <v>LIT_287</v>
          </cell>
          <cell r="B634" t="str">
            <v>LIT_287_Z_New-Deido</v>
          </cell>
          <cell r="C634" t="str">
            <v>LIT</v>
          </cell>
          <cell r="D634" t="str">
            <v>Douala</v>
          </cell>
          <cell r="E634">
            <v>9.7154067739999999</v>
          </cell>
          <cell r="F634">
            <v>4.0587096139999996</v>
          </cell>
          <cell r="G634">
            <v>701</v>
          </cell>
          <cell r="H634" t="str">
            <v>Macro</v>
          </cell>
          <cell r="I634" t="str">
            <v>ZTE</v>
          </cell>
          <cell r="J634" t="str">
            <v>KENGNE Bruno</v>
          </cell>
          <cell r="K634" t="str">
            <v>OCM_Douala_2</v>
          </cell>
          <cell r="L634" t="str">
            <v>H-TELI</v>
          </cell>
          <cell r="M634" t="str">
            <v>IHS</v>
          </cell>
          <cell r="N634" t="str">
            <v>Grid Only</v>
          </cell>
        </row>
        <row r="635">
          <cell r="A635" t="str">
            <v>LIT_263</v>
          </cell>
          <cell r="B635" t="str">
            <v>LIT_263_Z_CCC</v>
          </cell>
          <cell r="C635" t="str">
            <v>LIT</v>
          </cell>
          <cell r="D635" t="str">
            <v>Douala</v>
          </cell>
          <cell r="E635">
            <v>9.7410110000000003</v>
          </cell>
          <cell r="F635">
            <v>4.0383420000000001</v>
          </cell>
          <cell r="G635">
            <v>701</v>
          </cell>
          <cell r="H635" t="str">
            <v>Macro</v>
          </cell>
          <cell r="I635" t="str">
            <v>ZTE</v>
          </cell>
          <cell r="J635" t="str">
            <v>KENGNE Bruno</v>
          </cell>
          <cell r="K635" t="str">
            <v>OCM_Douala_2</v>
          </cell>
          <cell r="L635" t="str">
            <v>H-TELI</v>
          </cell>
          <cell r="M635" t="str">
            <v>IHS</v>
          </cell>
          <cell r="N635" t="str">
            <v>Grid-Gen</v>
          </cell>
        </row>
        <row r="636">
          <cell r="A636" t="str">
            <v>LIT_299</v>
          </cell>
          <cell r="B636" t="str">
            <v>LIT_299_Z_Oyack-Lycee</v>
          </cell>
          <cell r="C636" t="str">
            <v>LIT</v>
          </cell>
          <cell r="D636" t="str">
            <v>Douala</v>
          </cell>
          <cell r="E636">
            <v>9.7419919999999998</v>
          </cell>
          <cell r="F636">
            <v>4.0284000000000004</v>
          </cell>
          <cell r="G636">
            <v>701</v>
          </cell>
          <cell r="H636" t="str">
            <v>Macro</v>
          </cell>
          <cell r="I636" t="str">
            <v>ZTE</v>
          </cell>
          <cell r="J636" t="str">
            <v>KENGNE Bruno</v>
          </cell>
          <cell r="K636" t="str">
            <v>OCM_Douala_2</v>
          </cell>
          <cell r="L636" t="str">
            <v>H-TELI</v>
          </cell>
          <cell r="M636" t="str">
            <v>IHS</v>
          </cell>
          <cell r="N636" t="str">
            <v>Grid-Gen</v>
          </cell>
        </row>
        <row r="637">
          <cell r="A637" t="str">
            <v>LIT_341</v>
          </cell>
          <cell r="B637" t="str">
            <v>LIT_341_Z_Nyalla-II</v>
          </cell>
          <cell r="C637" t="str">
            <v>LIT</v>
          </cell>
          <cell r="D637" t="str">
            <v>Douala</v>
          </cell>
          <cell r="E637">
            <v>9.7741014740000001</v>
          </cell>
          <cell r="F637">
            <v>4.033030718</v>
          </cell>
          <cell r="G637">
            <v>701</v>
          </cell>
          <cell r="H637" t="str">
            <v>Macro</v>
          </cell>
          <cell r="I637" t="str">
            <v>ZTE</v>
          </cell>
          <cell r="J637" t="str">
            <v>KENGNE Bruno</v>
          </cell>
          <cell r="K637" t="str">
            <v>OCM_Douala_2</v>
          </cell>
          <cell r="L637" t="str">
            <v>H-TELI</v>
          </cell>
          <cell r="M637" t="str">
            <v>IHS</v>
          </cell>
          <cell r="N637" t="str">
            <v>Grid-Gen</v>
          </cell>
        </row>
        <row r="638">
          <cell r="A638" t="str">
            <v>LIT_343</v>
          </cell>
          <cell r="B638" t="str">
            <v>LIT_343_Z_Nyalla-Kilimandjaro</v>
          </cell>
          <cell r="C638" t="str">
            <v>LIT</v>
          </cell>
          <cell r="D638" t="str">
            <v>Douala</v>
          </cell>
          <cell r="E638">
            <v>9.7802779999999991</v>
          </cell>
          <cell r="F638">
            <v>4.0238889999999996</v>
          </cell>
          <cell r="G638">
            <v>701</v>
          </cell>
          <cell r="H638" t="str">
            <v>Macro</v>
          </cell>
          <cell r="I638" t="str">
            <v>ZTE</v>
          </cell>
          <cell r="J638" t="str">
            <v>KENGNE Bruno</v>
          </cell>
          <cell r="K638" t="str">
            <v>OCM_Douala_2</v>
          </cell>
          <cell r="L638" t="str">
            <v>H-TELI</v>
          </cell>
          <cell r="M638" t="str">
            <v>IHS</v>
          </cell>
          <cell r="N638" t="str">
            <v>Grid-Gen</v>
          </cell>
        </row>
        <row r="639">
          <cell r="A639" t="str">
            <v>EXN_007</v>
          </cell>
          <cell r="B639" t="str">
            <v>Amchide</v>
          </cell>
          <cell r="C639" t="str">
            <v>EXN</v>
          </cell>
          <cell r="D639" t="str">
            <v>Amchide</v>
          </cell>
          <cell r="E639">
            <v>14.15299854</v>
          </cell>
          <cell r="F639">
            <v>11.24304266</v>
          </cell>
          <cell r="G639">
            <v>331</v>
          </cell>
          <cell r="H639" t="str">
            <v>Macro</v>
          </cell>
          <cell r="I639" t="str">
            <v>NOKIA</v>
          </cell>
          <cell r="J639" t="str">
            <v>Yaouba Yaya</v>
          </cell>
          <cell r="K639" t="str">
            <v>OCM_Maroua_3</v>
          </cell>
          <cell r="L639" t="str">
            <v>TIF NORD</v>
          </cell>
          <cell r="M639" t="str">
            <v>IHS</v>
          </cell>
          <cell r="N639" t="str">
            <v>Grid-Gen-Lithium</v>
          </cell>
        </row>
        <row r="640">
          <cell r="A640" t="str">
            <v>NRD_116</v>
          </cell>
          <cell r="B640" t="str">
            <v>Garoua-Katasko-MTN-IHS</v>
          </cell>
          <cell r="C640" t="str">
            <v>NRD</v>
          </cell>
          <cell r="D640" t="str">
            <v>Garoua</v>
          </cell>
          <cell r="E640">
            <v>13.40799954</v>
          </cell>
          <cell r="F640">
            <v>9.3627390409999993</v>
          </cell>
          <cell r="G640">
            <v>200</v>
          </cell>
          <cell r="H640" t="str">
            <v>Macro</v>
          </cell>
          <cell r="I640" t="str">
            <v>NOKIA</v>
          </cell>
          <cell r="J640" t="str">
            <v>Djouohou Armel</v>
          </cell>
          <cell r="K640" t="str">
            <v>OCM_Garoua_1</v>
          </cell>
          <cell r="L640" t="str">
            <v>TIF NORD</v>
          </cell>
          <cell r="M640" t="str">
            <v>IHS</v>
          </cell>
          <cell r="N640" t="str">
            <v>Grid-Gen</v>
          </cell>
        </row>
        <row r="641">
          <cell r="A641" t="str">
            <v>NRD_130</v>
          </cell>
          <cell r="B641" t="str">
            <v>Marouare-New</v>
          </cell>
          <cell r="C641" t="str">
            <v>NRD</v>
          </cell>
          <cell r="D641" t="str">
            <v>Garoua</v>
          </cell>
          <cell r="E641">
            <v>13.40349037</v>
          </cell>
          <cell r="F641">
            <v>9.3294798459999999</v>
          </cell>
          <cell r="G641">
            <v>198</v>
          </cell>
          <cell r="H641" t="str">
            <v>Macro</v>
          </cell>
          <cell r="I641" t="str">
            <v>NOKIA</v>
          </cell>
          <cell r="J641" t="str">
            <v>Djouohou Armel</v>
          </cell>
          <cell r="K641" t="str">
            <v>OCM_Garoua_1</v>
          </cell>
          <cell r="L641" t="str">
            <v>TIF NORD</v>
          </cell>
          <cell r="M641"/>
          <cell r="N641"/>
        </row>
        <row r="642">
          <cell r="A642" t="str">
            <v>CTR_776</v>
          </cell>
          <cell r="B642" t="str">
            <v>CTR_776_Z_Nkolda-II</v>
          </cell>
          <cell r="C642" t="str">
            <v>CTR</v>
          </cell>
          <cell r="D642" t="str">
            <v>Yaounde</v>
          </cell>
          <cell r="E642">
            <v>11.54636</v>
          </cell>
          <cell r="F642">
            <v>3.75082</v>
          </cell>
          <cell r="G642">
            <v>695</v>
          </cell>
          <cell r="H642" t="str">
            <v>Macro</v>
          </cell>
          <cell r="I642" t="str">
            <v>ZTE</v>
          </cell>
          <cell r="J642" t="str">
            <v>Hadjet Lionel</v>
          </cell>
          <cell r="K642" t="str">
            <v>OCM_Yaounde_2</v>
          </cell>
          <cell r="L642" t="str">
            <v>AFRO</v>
          </cell>
          <cell r="M642" t="str">
            <v>CAMUSAT</v>
          </cell>
          <cell r="N642" t="str">
            <v>Good Grid no GE - 8h</v>
          </cell>
        </row>
        <row r="643">
          <cell r="A643" t="str">
            <v>EXN_146</v>
          </cell>
          <cell r="B643" t="str">
            <v>Maroua-Loperey-II-IHS</v>
          </cell>
          <cell r="C643" t="str">
            <v>EXN</v>
          </cell>
          <cell r="D643" t="str">
            <v>Maroua</v>
          </cell>
          <cell r="E643">
            <v>14.326133609999999</v>
          </cell>
          <cell r="F643">
            <v>10.606375849999999</v>
          </cell>
          <cell r="G643">
            <v>399</v>
          </cell>
          <cell r="H643" t="str">
            <v>Macro</v>
          </cell>
          <cell r="I643" t="str">
            <v>NOKIA</v>
          </cell>
          <cell r="J643" t="str">
            <v xml:space="preserve">ASSAATSA Eric Blaise </v>
          </cell>
          <cell r="K643" t="str">
            <v>OCM_Maroua_1</v>
          </cell>
          <cell r="L643" t="str">
            <v>TIF NORD</v>
          </cell>
          <cell r="M643" t="str">
            <v>IHS</v>
          </cell>
          <cell r="N643" t="str">
            <v>Grid-Gen</v>
          </cell>
        </row>
        <row r="644">
          <cell r="A644" t="str">
            <v>EXN_147</v>
          </cell>
          <cell r="B644" t="str">
            <v>Maroua-Zikirou-IHS</v>
          </cell>
          <cell r="C644" t="str">
            <v>EXN</v>
          </cell>
          <cell r="D644" t="str">
            <v>Maroua</v>
          </cell>
          <cell r="E644">
            <v>14.275805930000001</v>
          </cell>
          <cell r="F644">
            <v>10.57424037</v>
          </cell>
          <cell r="G644">
            <v>414</v>
          </cell>
          <cell r="H644" t="str">
            <v>Macro</v>
          </cell>
          <cell r="I644" t="str">
            <v>NOKIA</v>
          </cell>
          <cell r="J644" t="str">
            <v xml:space="preserve">ASSAATSA Eric Blaise </v>
          </cell>
          <cell r="K644" t="str">
            <v>OCM_Maroua_1</v>
          </cell>
          <cell r="L644" t="str">
            <v>TIF NORD</v>
          </cell>
          <cell r="M644" t="str">
            <v>IHS</v>
          </cell>
          <cell r="N644" t="str">
            <v>Grid-Gen</v>
          </cell>
        </row>
        <row r="645">
          <cell r="A645" t="str">
            <v>CTR_301</v>
          </cell>
          <cell r="B645" t="str">
            <v>Matsari</v>
          </cell>
          <cell r="C645" t="str">
            <v>CTR</v>
          </cell>
          <cell r="D645" t="str">
            <v>Matsari</v>
          </cell>
          <cell r="E645">
            <v>12.27153</v>
          </cell>
          <cell r="F645">
            <v>5.3700999999999999</v>
          </cell>
          <cell r="G645">
            <v>804</v>
          </cell>
          <cell r="H645" t="str">
            <v>Macro</v>
          </cell>
          <cell r="I645" t="str">
            <v>NOKIA</v>
          </cell>
          <cell r="J645" t="str">
            <v xml:space="preserve">APIANG Grégoire Flores </v>
          </cell>
          <cell r="K645" t="str">
            <v>OCM_Bafia</v>
          </cell>
          <cell r="L645" t="str">
            <v>I-ENG</v>
          </cell>
          <cell r="M645" t="str">
            <v>IHS</v>
          </cell>
          <cell r="N645" t="str">
            <v>Gen-Lithium</v>
          </cell>
        </row>
        <row r="646">
          <cell r="A646" t="str">
            <v>CTR_300</v>
          </cell>
          <cell r="B646" t="str">
            <v>Ngouetou</v>
          </cell>
          <cell r="C646" t="str">
            <v>CTR</v>
          </cell>
          <cell r="D646" t="str">
            <v>Ngouetou</v>
          </cell>
          <cell r="E646">
            <v>12.08741667</v>
          </cell>
          <cell r="F646">
            <v>5.1002777779999997</v>
          </cell>
          <cell r="G646">
            <v>608</v>
          </cell>
          <cell r="H646" t="str">
            <v>Macro</v>
          </cell>
          <cell r="I646" t="str">
            <v>NOKIA</v>
          </cell>
          <cell r="J646" t="str">
            <v xml:space="preserve">APIANG Grégoire Flores </v>
          </cell>
          <cell r="K646" t="str">
            <v>OCM_Bafia</v>
          </cell>
          <cell r="L646" t="str">
            <v>I-ENG</v>
          </cell>
          <cell r="M646" t="str">
            <v>IHS</v>
          </cell>
          <cell r="N646" t="str">
            <v>Gen-Lithium</v>
          </cell>
        </row>
        <row r="647">
          <cell r="A647" t="str">
            <v>CTR_866</v>
          </cell>
          <cell r="B647" t="str">
            <v>CTR_866_Z_Mehanda-III</v>
          </cell>
          <cell r="C647" t="str">
            <v>CTR</v>
          </cell>
          <cell r="D647" t="str">
            <v>Binguela</v>
          </cell>
          <cell r="E647">
            <v>11.404638800000001</v>
          </cell>
          <cell r="F647">
            <v>3.7513333329999998</v>
          </cell>
          <cell r="G647">
            <v>722</v>
          </cell>
          <cell r="H647" t="str">
            <v>Macro</v>
          </cell>
          <cell r="I647" t="str">
            <v>ZTE</v>
          </cell>
          <cell r="J647" t="str">
            <v>Hadjet Lionel</v>
          </cell>
          <cell r="K647" t="str">
            <v>OCM_Yaounde_2</v>
          </cell>
          <cell r="L647" t="str">
            <v>AFRO</v>
          </cell>
          <cell r="M647" t="str">
            <v>CAMUSAT</v>
          </cell>
          <cell r="N647" t="str">
            <v>Good Grid + GE</v>
          </cell>
        </row>
        <row r="648">
          <cell r="A648" t="str">
            <v>CTR_628</v>
          </cell>
          <cell r="B648" t="str">
            <v>CTR_628_Z_Odza-III</v>
          </cell>
          <cell r="C648" t="str">
            <v>CTR</v>
          </cell>
          <cell r="D648" t="str">
            <v>Yaounde</v>
          </cell>
          <cell r="E648">
            <v>11.56812734</v>
          </cell>
          <cell r="F648">
            <v>3.7729689830000002</v>
          </cell>
          <cell r="G648">
            <v>715</v>
          </cell>
          <cell r="H648" t="str">
            <v>Macro</v>
          </cell>
          <cell r="I648" t="str">
            <v>ZTE</v>
          </cell>
          <cell r="J648" t="str">
            <v>Hadjet Lionel</v>
          </cell>
          <cell r="K648" t="str">
            <v>OCM_Yaounde_2</v>
          </cell>
          <cell r="L648" t="str">
            <v>AFRO</v>
          </cell>
          <cell r="M648" t="str">
            <v>CAMUSAT</v>
          </cell>
          <cell r="N648" t="str">
            <v>Bad Grid + GE</v>
          </cell>
        </row>
        <row r="649">
          <cell r="A649" t="str">
            <v>CTR_725</v>
          </cell>
          <cell r="B649" t="str">
            <v>CTR_725_Z_Nsimalen-highway-II</v>
          </cell>
          <cell r="C649" t="str">
            <v>CTR</v>
          </cell>
          <cell r="D649" t="str">
            <v>Yaounde</v>
          </cell>
          <cell r="E649">
            <v>11.520697350000001</v>
          </cell>
          <cell r="F649">
            <v>3.7311019600000002</v>
          </cell>
          <cell r="G649">
            <v>700</v>
          </cell>
          <cell r="H649" t="str">
            <v>Macro</v>
          </cell>
          <cell r="I649" t="str">
            <v>ZTE</v>
          </cell>
          <cell r="J649" t="str">
            <v>Hadjet Lionel</v>
          </cell>
          <cell r="K649" t="str">
            <v>OCM_Yaounde_2</v>
          </cell>
          <cell r="L649" t="str">
            <v>AFRO</v>
          </cell>
          <cell r="M649"/>
          <cell r="N649"/>
        </row>
        <row r="650">
          <cell r="A650" t="str">
            <v>CTR_705</v>
          </cell>
          <cell r="B650" t="str">
            <v>CTR_705_Z_Biteng-OKUI</v>
          </cell>
          <cell r="C650" t="str">
            <v>CTR</v>
          </cell>
          <cell r="D650" t="str">
            <v>Yaounde</v>
          </cell>
          <cell r="E650">
            <v>11.5761</v>
          </cell>
          <cell r="F650">
            <v>3.83039</v>
          </cell>
          <cell r="G650">
            <v>761</v>
          </cell>
          <cell r="H650" t="str">
            <v>Macro</v>
          </cell>
          <cell r="I650" t="str">
            <v>ZTE</v>
          </cell>
          <cell r="J650" t="str">
            <v>Hadjet Lionel</v>
          </cell>
          <cell r="K650" t="str">
            <v>OCM_Yaounde_2</v>
          </cell>
          <cell r="L650" t="str">
            <v>AFRO</v>
          </cell>
          <cell r="M650" t="str">
            <v>CAMUSAT</v>
          </cell>
          <cell r="N650" t="str">
            <v>Good Grid + GE</v>
          </cell>
        </row>
        <row r="651">
          <cell r="A651" t="str">
            <v>CTR_881</v>
          </cell>
          <cell r="B651" t="str">
            <v>CTR_881_Z_Minisite_Crf-Nkoabang</v>
          </cell>
          <cell r="C651" t="str">
            <v>CTR</v>
          </cell>
          <cell r="D651" t="str">
            <v>Yaounde</v>
          </cell>
          <cell r="E651">
            <v>11.585649999999999</v>
          </cell>
          <cell r="F651">
            <v>3.8622800000000002</v>
          </cell>
          <cell r="G651">
            <v>742</v>
          </cell>
          <cell r="H651" t="str">
            <v>Macro</v>
          </cell>
          <cell r="I651" t="str">
            <v>ZTE</v>
          </cell>
          <cell r="J651" t="str">
            <v>Hadjet Lionel</v>
          </cell>
          <cell r="K651" t="str">
            <v>OCM_Yaounde_2</v>
          </cell>
          <cell r="L651" t="str">
            <v>AFRO</v>
          </cell>
          <cell r="M651"/>
          <cell r="N651"/>
        </row>
        <row r="652">
          <cell r="A652" t="str">
            <v>EST_116</v>
          </cell>
          <cell r="B652" t="str">
            <v>Tongo-Ngandima-IHS</v>
          </cell>
          <cell r="C652" t="str">
            <v>EST</v>
          </cell>
          <cell r="D652" t="str">
            <v>Tongo-Ngandima</v>
          </cell>
          <cell r="E652">
            <v>14.000813259999999</v>
          </cell>
          <cell r="F652">
            <v>5.1848174069999997</v>
          </cell>
          <cell r="G652">
            <v>856</v>
          </cell>
          <cell r="H652" t="str">
            <v>Macro</v>
          </cell>
          <cell r="I652" t="str">
            <v>NOKIA</v>
          </cell>
          <cell r="J652" t="str">
            <v>Franck Mezazem</v>
          </cell>
          <cell r="K652" t="str">
            <v>OCM_Bertoua_2</v>
          </cell>
          <cell r="L652" t="str">
            <v>AFRO</v>
          </cell>
          <cell r="M652" t="str">
            <v>IHS</v>
          </cell>
          <cell r="N652" t="str">
            <v>Hybrid Gen</v>
          </cell>
        </row>
        <row r="653">
          <cell r="A653" t="str">
            <v>EXN_037</v>
          </cell>
          <cell r="B653" t="str">
            <v>Mindif</v>
          </cell>
          <cell r="C653" t="str">
            <v>EXN</v>
          </cell>
          <cell r="D653" t="str">
            <v>Mindif</v>
          </cell>
          <cell r="E653">
            <v>14.441916669999999</v>
          </cell>
          <cell r="F653">
            <v>10.404638889999999</v>
          </cell>
          <cell r="G653">
            <v>391</v>
          </cell>
          <cell r="H653" t="str">
            <v>Macro</v>
          </cell>
          <cell r="I653" t="str">
            <v>NOKIA</v>
          </cell>
          <cell r="J653" t="str">
            <v>Herman Tchawe</v>
          </cell>
          <cell r="K653" t="str">
            <v>OCM_Kaele</v>
          </cell>
          <cell r="L653" t="str">
            <v>TIF NORD</v>
          </cell>
          <cell r="M653" t="str">
            <v>IHS</v>
          </cell>
          <cell r="N653" t="str">
            <v>Grid-Gen</v>
          </cell>
        </row>
        <row r="654">
          <cell r="A654" t="str">
            <v>EXN_064</v>
          </cell>
          <cell r="B654" t="str">
            <v>Kousseri-Ville</v>
          </cell>
          <cell r="C654" t="str">
            <v>EXN</v>
          </cell>
          <cell r="D654" t="str">
            <v>Kousseri</v>
          </cell>
          <cell r="E654">
            <v>15.017997810000001</v>
          </cell>
          <cell r="F654">
            <v>12.06774564</v>
          </cell>
          <cell r="G654">
            <v>296</v>
          </cell>
          <cell r="H654" t="str">
            <v>Macro</v>
          </cell>
          <cell r="I654" t="str">
            <v>NOKIA</v>
          </cell>
          <cell r="J654" t="str">
            <v>Yanoussa Ahmadou</v>
          </cell>
          <cell r="K654" t="str">
            <v>OCM_Kousseri</v>
          </cell>
          <cell r="L654" t="str">
            <v>TIF NORD</v>
          </cell>
          <cell r="M654" t="str">
            <v>IHS</v>
          </cell>
          <cell r="N654" t="str">
            <v>Gen Only</v>
          </cell>
        </row>
        <row r="655">
          <cell r="A655" t="str">
            <v>CTR_214</v>
          </cell>
          <cell r="B655" t="str">
            <v>CTR_214_Z_Nkolfoulou</v>
          </cell>
          <cell r="C655" t="str">
            <v>CTR</v>
          </cell>
          <cell r="D655" t="str">
            <v>Yaounde</v>
          </cell>
          <cell r="E655">
            <v>11.578106</v>
          </cell>
          <cell r="F655">
            <v>3.9300199999999998</v>
          </cell>
          <cell r="G655">
            <v>742</v>
          </cell>
          <cell r="H655" t="str">
            <v>Macro</v>
          </cell>
          <cell r="I655" t="str">
            <v>ZTE</v>
          </cell>
          <cell r="J655" t="str">
            <v>Julien Ekobo</v>
          </cell>
          <cell r="K655" t="str">
            <v>OCM_Yaounde_3</v>
          </cell>
          <cell r="L655" t="str">
            <v>AFRO</v>
          </cell>
          <cell r="M655" t="str">
            <v>IHS</v>
          </cell>
          <cell r="N655" t="str">
            <v>Grid-Gen</v>
          </cell>
        </row>
        <row r="656">
          <cell r="A656" t="str">
            <v>CTR_317</v>
          </cell>
          <cell r="B656" t="str">
            <v>CTR_317_Z_Soa-II</v>
          </cell>
          <cell r="C656" t="str">
            <v>CTR</v>
          </cell>
          <cell r="D656" t="str">
            <v>Yaounde</v>
          </cell>
          <cell r="E656">
            <v>11.595685019999999</v>
          </cell>
          <cell r="F656">
            <v>3.984914678</v>
          </cell>
          <cell r="G656">
            <v>742</v>
          </cell>
          <cell r="H656" t="str">
            <v>Macro</v>
          </cell>
          <cell r="I656" t="str">
            <v>ZTE</v>
          </cell>
          <cell r="J656" t="str">
            <v>Julien Ekobo</v>
          </cell>
          <cell r="K656" t="str">
            <v>OCM_Yaounde_3</v>
          </cell>
          <cell r="L656" t="str">
            <v>AFRO</v>
          </cell>
          <cell r="M656" t="str">
            <v>IHS</v>
          </cell>
          <cell r="N656" t="str">
            <v>Grid-Gen</v>
          </cell>
        </row>
        <row r="657">
          <cell r="A657" t="str">
            <v>LIT_344</v>
          </cell>
          <cell r="B657" t="str">
            <v>LIT_344_Z_Ndogbong-Citadelle</v>
          </cell>
          <cell r="C657" t="str">
            <v>LIT</v>
          </cell>
          <cell r="D657" t="str">
            <v>Douala</v>
          </cell>
          <cell r="E657">
            <v>9.7503303240000001</v>
          </cell>
          <cell r="F657">
            <v>4.0599498729999999</v>
          </cell>
          <cell r="G657">
            <v>701</v>
          </cell>
          <cell r="H657" t="str">
            <v>Macro</v>
          </cell>
          <cell r="I657" t="str">
            <v>ZTE</v>
          </cell>
          <cell r="J657" t="str">
            <v>KENGNE Bruno</v>
          </cell>
          <cell r="K657" t="str">
            <v>OCM_Douala_2</v>
          </cell>
          <cell r="L657" t="str">
            <v>H-TELI</v>
          </cell>
          <cell r="M657" t="str">
            <v>IHS</v>
          </cell>
          <cell r="N657" t="str">
            <v>Grid-Gen</v>
          </cell>
        </row>
        <row r="658">
          <cell r="A658" t="str">
            <v>CTR_271</v>
          </cell>
          <cell r="B658" t="str">
            <v>CTR_271_Z_Nkolbong</v>
          </cell>
          <cell r="C658" t="str">
            <v>CTR</v>
          </cell>
          <cell r="D658" t="str">
            <v>Yaounde</v>
          </cell>
          <cell r="E658">
            <v>11.546848000000001</v>
          </cell>
          <cell r="F658">
            <v>3.9249079999999998</v>
          </cell>
          <cell r="G658">
            <v>742</v>
          </cell>
          <cell r="H658" t="str">
            <v>Macro</v>
          </cell>
          <cell r="I658" t="str">
            <v>ZTE</v>
          </cell>
          <cell r="J658" t="str">
            <v>Julien Ekobo</v>
          </cell>
          <cell r="K658" t="str">
            <v>OCM_Yaounde_3</v>
          </cell>
          <cell r="L658" t="str">
            <v>AFRO</v>
          </cell>
          <cell r="M658" t="str">
            <v>IHS</v>
          </cell>
          <cell r="N658" t="str">
            <v>Grid-Gen</v>
          </cell>
        </row>
        <row r="659">
          <cell r="A659" t="str">
            <v>OST_294</v>
          </cell>
          <cell r="B659" t="str">
            <v>Bangoua-nouveau-Camtel</v>
          </cell>
          <cell r="C659" t="str">
            <v>OST</v>
          </cell>
          <cell r="D659" t="str">
            <v>Bangoua</v>
          </cell>
          <cell r="E659">
            <v>10.470083600000001</v>
          </cell>
          <cell r="F659">
            <v>5.24044723</v>
          </cell>
          <cell r="G659">
            <v>1685</v>
          </cell>
          <cell r="H659" t="str">
            <v>Macro</v>
          </cell>
          <cell r="I659" t="str">
            <v>NOKIA</v>
          </cell>
          <cell r="J659" t="str">
            <v>Ngah Denis Fokanyuy</v>
          </cell>
          <cell r="K659" t="str">
            <v>OCM_Bafoussam_1</v>
          </cell>
          <cell r="L659" t="str">
            <v>I-ENG</v>
          </cell>
          <cell r="M659" t="str">
            <v>CAMUSAT</v>
          </cell>
          <cell r="N659" t="str">
            <v>Hybrid Solar - S1</v>
          </cell>
        </row>
        <row r="660">
          <cell r="A660" t="str">
            <v>ADM_041</v>
          </cell>
          <cell r="B660" t="str">
            <v>Kanje-I</v>
          </cell>
          <cell r="C660" t="str">
            <v>ADM</v>
          </cell>
          <cell r="D660" t="str">
            <v>Kanje-I</v>
          </cell>
          <cell r="E660">
            <v>12.88092163</v>
          </cell>
          <cell r="F660">
            <v>6.5980344759999996</v>
          </cell>
          <cell r="G660">
            <v>904</v>
          </cell>
          <cell r="H660" t="str">
            <v>Macro</v>
          </cell>
          <cell r="I660" t="str">
            <v>NOKIA</v>
          </cell>
          <cell r="J660" t="str">
            <v>Chekep Kouamo Willy</v>
          </cell>
          <cell r="K660" t="str">
            <v>OCM_Tibati</v>
          </cell>
          <cell r="L660" t="str">
            <v>TIF NORD</v>
          </cell>
          <cell r="M660" t="str">
            <v>IHS</v>
          </cell>
          <cell r="N660" t="str">
            <v>Solar-Gen-Lithium</v>
          </cell>
        </row>
        <row r="661">
          <cell r="A661" t="str">
            <v>OST_276</v>
          </cell>
          <cell r="B661" t="str">
            <v>Bandjoun-Marche-Hiala</v>
          </cell>
          <cell r="C661" t="str">
            <v>OST</v>
          </cell>
          <cell r="D661" t="str">
            <v>Bandjoun</v>
          </cell>
          <cell r="E661">
            <v>10.40471</v>
          </cell>
          <cell r="F661">
            <v>5.3385300000000004</v>
          </cell>
          <cell r="G661">
            <v>1591</v>
          </cell>
          <cell r="H661" t="str">
            <v>Macro</v>
          </cell>
          <cell r="I661" t="str">
            <v>NOKIA</v>
          </cell>
          <cell r="J661" t="str">
            <v>Ngah Denis Fokanyuy</v>
          </cell>
          <cell r="K661" t="str">
            <v>OCM_Bafoussam_1</v>
          </cell>
          <cell r="L661" t="str">
            <v>I-ENG</v>
          </cell>
          <cell r="M661" t="str">
            <v>CAMUSAT</v>
          </cell>
          <cell r="N661" t="str">
            <v>Good Grid + GE</v>
          </cell>
        </row>
        <row r="662">
          <cell r="A662" t="str">
            <v>ADM_043</v>
          </cell>
          <cell r="B662" t="str">
            <v>Mayo-Tolere-I</v>
          </cell>
          <cell r="C662" t="str">
            <v>ADM</v>
          </cell>
          <cell r="D662" t="str">
            <v>Mayo-Tolere</v>
          </cell>
          <cell r="E662">
            <v>12.17158991</v>
          </cell>
          <cell r="F662">
            <v>6.6016926680000001</v>
          </cell>
          <cell r="G662">
            <v>985</v>
          </cell>
          <cell r="H662" t="str">
            <v>Macro</v>
          </cell>
          <cell r="I662" t="str">
            <v>NOKIA</v>
          </cell>
          <cell r="J662" t="str">
            <v>Chekep Kouamo Willy</v>
          </cell>
          <cell r="K662" t="str">
            <v>OCM_Tibati</v>
          </cell>
          <cell r="L662" t="str">
            <v>TIF NORD</v>
          </cell>
          <cell r="M662" t="str">
            <v>IHS</v>
          </cell>
          <cell r="N662" t="str">
            <v>Solar-Gen</v>
          </cell>
        </row>
        <row r="663">
          <cell r="A663" t="str">
            <v>ADM_042</v>
          </cell>
          <cell r="B663" t="str">
            <v>Mbong</v>
          </cell>
          <cell r="C663" t="str">
            <v>ADM</v>
          </cell>
          <cell r="D663" t="str">
            <v>Mbong</v>
          </cell>
          <cell r="E663">
            <v>13.099</v>
          </cell>
          <cell r="F663">
            <v>6.6808333329999998</v>
          </cell>
          <cell r="G663">
            <v>1047</v>
          </cell>
          <cell r="H663" t="str">
            <v>Macro</v>
          </cell>
          <cell r="I663" t="str">
            <v>NOKIA</v>
          </cell>
          <cell r="J663" t="str">
            <v>Chekep Kouamo Willy</v>
          </cell>
          <cell r="K663" t="str">
            <v>OCM_Tibati</v>
          </cell>
          <cell r="L663" t="str">
            <v>TIF NORD</v>
          </cell>
          <cell r="M663" t="str">
            <v>IHS</v>
          </cell>
          <cell r="N663" t="str">
            <v>Gen-Lithium</v>
          </cell>
        </row>
        <row r="664">
          <cell r="A664" t="str">
            <v>OST_298</v>
          </cell>
          <cell r="B664" t="str">
            <v>Bamendjou-II</v>
          </cell>
          <cell r="C664" t="str">
            <v>OST</v>
          </cell>
          <cell r="D664" t="str">
            <v>Bamendjou</v>
          </cell>
          <cell r="E664">
            <v>10.373749999999999</v>
          </cell>
          <cell r="F664">
            <v>5.3872900000000001</v>
          </cell>
          <cell r="G664">
            <v>1517</v>
          </cell>
          <cell r="H664" t="str">
            <v>Macro</v>
          </cell>
          <cell r="I664" t="str">
            <v>NOKIA</v>
          </cell>
          <cell r="J664" t="str">
            <v>Ngah Denis Fokanyuy</v>
          </cell>
          <cell r="K664" t="str">
            <v>OCM_Bafoussam_1</v>
          </cell>
          <cell r="L664" t="str">
            <v>I-ENG</v>
          </cell>
          <cell r="M664" t="str">
            <v>CAMUSAT</v>
          </cell>
          <cell r="N664" t="str">
            <v>Hybrid Solar - S3</v>
          </cell>
        </row>
        <row r="665">
          <cell r="A665" t="str">
            <v>LIT_525</v>
          </cell>
          <cell r="B665" t="str">
            <v>LIT_525_Z_Ndokoti-GUINNESS</v>
          </cell>
          <cell r="C665" t="str">
            <v>LIT</v>
          </cell>
          <cell r="D665" t="str">
            <v>Douala</v>
          </cell>
          <cell r="E665">
            <v>9.7399983920000004</v>
          </cell>
          <cell r="F665">
            <v>4.0490397619999996</v>
          </cell>
          <cell r="G665">
            <v>701</v>
          </cell>
          <cell r="H665" t="str">
            <v>Macro</v>
          </cell>
          <cell r="I665" t="str">
            <v>ZTE</v>
          </cell>
          <cell r="J665" t="str">
            <v>KENGNE Bruno</v>
          </cell>
          <cell r="K665" t="str">
            <v>OCM_Douala_2</v>
          </cell>
          <cell r="L665" t="str">
            <v>H-TELI</v>
          </cell>
          <cell r="M665" t="str">
            <v>IHS</v>
          </cell>
          <cell r="N665" t="str">
            <v>Grid-Gen</v>
          </cell>
        </row>
        <row r="666">
          <cell r="A666" t="str">
            <v>LIT_342</v>
          </cell>
          <cell r="B666" t="str">
            <v>LIT_342_Z_Logbaba-SONEL</v>
          </cell>
          <cell r="C666" t="str">
            <v>LIT</v>
          </cell>
          <cell r="D666" t="str">
            <v>Douala</v>
          </cell>
          <cell r="E666">
            <v>9.7599166670000006</v>
          </cell>
          <cell r="F666">
            <v>4.0325277780000004</v>
          </cell>
          <cell r="G666">
            <v>41</v>
          </cell>
          <cell r="H666" t="str">
            <v>Macro</v>
          </cell>
          <cell r="I666" t="str">
            <v>ZTE</v>
          </cell>
          <cell r="J666" t="str">
            <v>KENGNE Bruno</v>
          </cell>
          <cell r="K666" t="str">
            <v>OCM_Douala_2</v>
          </cell>
          <cell r="L666" t="str">
            <v>H-TELI</v>
          </cell>
          <cell r="M666" t="str">
            <v>IHS</v>
          </cell>
          <cell r="N666" t="str">
            <v>Grid-Lithium</v>
          </cell>
        </row>
        <row r="667">
          <cell r="A667" t="str">
            <v>LIT_366</v>
          </cell>
          <cell r="B667" t="str">
            <v>LIT_366_Z_Bepanda-TSF</v>
          </cell>
          <cell r="C667" t="str">
            <v>LIT</v>
          </cell>
          <cell r="D667" t="str">
            <v>Douala</v>
          </cell>
          <cell r="E667">
            <v>9.7258888890000001</v>
          </cell>
          <cell r="F667">
            <v>4.0668611109999997</v>
          </cell>
          <cell r="G667">
            <v>701</v>
          </cell>
          <cell r="H667" t="str">
            <v>Macro</v>
          </cell>
          <cell r="I667" t="str">
            <v>ZTE</v>
          </cell>
          <cell r="J667" t="str">
            <v>KENGNE Bruno</v>
          </cell>
          <cell r="K667" t="str">
            <v>OCM_Douala_2</v>
          </cell>
          <cell r="L667" t="str">
            <v>H-TELI</v>
          </cell>
          <cell r="M667" t="str">
            <v>IHS</v>
          </cell>
          <cell r="N667" t="str">
            <v>Grid Only</v>
          </cell>
        </row>
        <row r="668">
          <cell r="A668" t="str">
            <v>OST_299</v>
          </cell>
          <cell r="B668" t="str">
            <v>Bansoa-II</v>
          </cell>
          <cell r="C668" t="str">
            <v>OST</v>
          </cell>
          <cell r="D668" t="str">
            <v>Bansoa</v>
          </cell>
          <cell r="E668">
            <v>10.312099999999999</v>
          </cell>
          <cell r="F668">
            <v>5.4395499999999997</v>
          </cell>
          <cell r="G668">
            <v>1522</v>
          </cell>
          <cell r="H668" t="str">
            <v>Macro</v>
          </cell>
          <cell r="I668" t="str">
            <v>NOKIA</v>
          </cell>
          <cell r="J668" t="str">
            <v>Ngah Denis Fokanyuy</v>
          </cell>
          <cell r="K668" t="str">
            <v>OCM_Bafoussam_1</v>
          </cell>
          <cell r="L668" t="str">
            <v>I-ENG</v>
          </cell>
          <cell r="M668" t="str">
            <v>CAMUSAT</v>
          </cell>
          <cell r="N668" t="str">
            <v>Hybrid Solar - S3</v>
          </cell>
        </row>
        <row r="669">
          <cell r="A669" t="str">
            <v>OST_282</v>
          </cell>
          <cell r="B669" t="str">
            <v>BAHAM-NGOUGOUM</v>
          </cell>
          <cell r="C669" t="str">
            <v>OST</v>
          </cell>
          <cell r="D669" t="str">
            <v>Bafang</v>
          </cell>
          <cell r="E669">
            <v>10.40131</v>
          </cell>
          <cell r="F669">
            <v>5.29488</v>
          </cell>
          <cell r="G669">
            <v>1815</v>
          </cell>
          <cell r="H669" t="str">
            <v>Macro</v>
          </cell>
          <cell r="I669" t="str">
            <v>NOKIA</v>
          </cell>
          <cell r="J669" t="str">
            <v>Ngah Denis Fokanyuy</v>
          </cell>
          <cell r="K669" t="str">
            <v>OCM_Bafoussam_1</v>
          </cell>
          <cell r="L669" t="str">
            <v>I-ENG</v>
          </cell>
          <cell r="M669" t="str">
            <v>CAMUSAT</v>
          </cell>
          <cell r="N669" t="str">
            <v>Bad Grid + GE</v>
          </cell>
        </row>
        <row r="670">
          <cell r="A670" t="str">
            <v>OST_307</v>
          </cell>
          <cell r="B670" t="str">
            <v>CHR-Bafoussam</v>
          </cell>
          <cell r="C670" t="str">
            <v>OST</v>
          </cell>
          <cell r="D670" t="str">
            <v>Bafoussam</v>
          </cell>
          <cell r="E670">
            <v>10.53698</v>
          </cell>
          <cell r="F670">
            <v>5.48576</v>
          </cell>
          <cell r="G670">
            <v>1019</v>
          </cell>
          <cell r="H670" t="str">
            <v>Macro</v>
          </cell>
          <cell r="I670" t="str">
            <v>NOKIA</v>
          </cell>
          <cell r="J670" t="str">
            <v>Ngah Denis Fokanyuy</v>
          </cell>
          <cell r="K670" t="str">
            <v>OCM_Bafoussam_1</v>
          </cell>
          <cell r="L670" t="str">
            <v>I-ENG</v>
          </cell>
          <cell r="M670" t="str">
            <v>CAMUSAT</v>
          </cell>
          <cell r="N670" t="str">
            <v>Medium Grid + GE</v>
          </cell>
        </row>
        <row r="671">
          <cell r="A671" t="str">
            <v>OST_283</v>
          </cell>
          <cell r="B671" t="str">
            <v>Baligam</v>
          </cell>
          <cell r="C671" t="str">
            <v>OST</v>
          </cell>
          <cell r="D671" t="str">
            <v>Galim</v>
          </cell>
          <cell r="E671">
            <v>10.25573</v>
          </cell>
          <cell r="F671">
            <v>5.7533899999999996</v>
          </cell>
          <cell r="G671">
            <v>1325</v>
          </cell>
          <cell r="H671" t="str">
            <v>Macro</v>
          </cell>
          <cell r="I671" t="str">
            <v>NOKIA</v>
          </cell>
          <cell r="J671" t="str">
            <v>Ngah Denis Fokanyuy</v>
          </cell>
          <cell r="K671" t="str">
            <v>OCM_Bafoussam_1</v>
          </cell>
          <cell r="L671" t="str">
            <v>I-ENG</v>
          </cell>
          <cell r="M671" t="str">
            <v>CAMUSAT</v>
          </cell>
          <cell r="N671" t="str">
            <v>Hybrid Solar - S3</v>
          </cell>
        </row>
        <row r="672">
          <cell r="A672" t="str">
            <v>OST_308</v>
          </cell>
          <cell r="B672" t="str">
            <v>Famkeu-IHS</v>
          </cell>
          <cell r="C672" t="str">
            <v>OST</v>
          </cell>
          <cell r="D672" t="str">
            <v>Bafang</v>
          </cell>
          <cell r="E672">
            <v>10.12814</v>
          </cell>
          <cell r="F672">
            <v>5.1532299999999998</v>
          </cell>
          <cell r="G672">
            <v>1111</v>
          </cell>
          <cell r="H672" t="str">
            <v>Macro</v>
          </cell>
          <cell r="I672" t="str">
            <v>NOKIA</v>
          </cell>
          <cell r="J672" t="str">
            <v>Ngah Denis Fokanyuy</v>
          </cell>
          <cell r="K672" t="str">
            <v>OCM_Bafoussam_1</v>
          </cell>
          <cell r="L672" t="str">
            <v>I-ENG</v>
          </cell>
          <cell r="M672" t="str">
            <v>IHS</v>
          </cell>
          <cell r="N672" t="str">
            <v>Grid-Gen</v>
          </cell>
        </row>
        <row r="673">
          <cell r="A673" t="str">
            <v>NRO_085</v>
          </cell>
          <cell r="B673" t="str">
            <v>Baba-Babungo-IHS</v>
          </cell>
          <cell r="C673" t="str">
            <v>NRO</v>
          </cell>
          <cell r="D673" t="str">
            <v>Baba-Babungo</v>
          </cell>
          <cell r="E673">
            <v>10.439382999999999</v>
          </cell>
          <cell r="F673">
            <v>6.0695290000000002</v>
          </cell>
          <cell r="G673">
            <v>1224</v>
          </cell>
          <cell r="H673" t="str">
            <v>Macro</v>
          </cell>
          <cell r="I673" t="str">
            <v>NOKIA</v>
          </cell>
          <cell r="J673" t="str">
            <v>ABONGTEOH SOFOR Derick</v>
          </cell>
          <cell r="K673" t="str">
            <v>OCM_Bamenda_1</v>
          </cell>
          <cell r="L673" t="str">
            <v>I-ENG</v>
          </cell>
          <cell r="M673" t="str">
            <v>IHS</v>
          </cell>
          <cell r="N673" t="str">
            <v>Grid-Gen-Lithium</v>
          </cell>
        </row>
        <row r="674">
          <cell r="A674" t="str">
            <v>CTR_352</v>
          </cell>
          <cell r="B674" t="str">
            <v>Baliama</v>
          </cell>
          <cell r="C674" t="str">
            <v>CTR</v>
          </cell>
          <cell r="D674" t="str">
            <v>Baliama</v>
          </cell>
          <cell r="E674">
            <v>11.3125</v>
          </cell>
          <cell r="F674">
            <v>4.6296944440000001</v>
          </cell>
          <cell r="G674">
            <v>460</v>
          </cell>
          <cell r="H674" t="str">
            <v>Macro</v>
          </cell>
          <cell r="I674" t="str">
            <v>NOKIA</v>
          </cell>
          <cell r="J674" t="str">
            <v xml:space="preserve">APIANG Grégoire Flores </v>
          </cell>
          <cell r="K674" t="str">
            <v>OCM_Bafia</v>
          </cell>
          <cell r="L674" t="str">
            <v>I-ENG</v>
          </cell>
          <cell r="M674" t="str">
            <v>IHS</v>
          </cell>
          <cell r="N674" t="str">
            <v>Grid-Gen-Lithium</v>
          </cell>
        </row>
        <row r="675">
          <cell r="A675" t="str">
            <v>LIT_369</v>
          </cell>
          <cell r="B675" t="str">
            <v>LIT_369_Z_St-Thomas</v>
          </cell>
          <cell r="C675" t="str">
            <v>LIT</v>
          </cell>
          <cell r="D675" t="str">
            <v>Douala</v>
          </cell>
          <cell r="E675">
            <v>9.7615833330000008</v>
          </cell>
          <cell r="F675">
            <v>4.0434999999999999</v>
          </cell>
          <cell r="G675">
            <v>701</v>
          </cell>
          <cell r="H675" t="str">
            <v>Macro</v>
          </cell>
          <cell r="I675" t="str">
            <v>ZTE</v>
          </cell>
          <cell r="J675" t="str">
            <v>KENGNE Bruno</v>
          </cell>
          <cell r="K675" t="str">
            <v>OCM_Douala_2</v>
          </cell>
          <cell r="L675" t="str">
            <v>H-TELI</v>
          </cell>
          <cell r="M675" t="str">
            <v>IHS</v>
          </cell>
          <cell r="N675" t="str">
            <v>Grid-Gen</v>
          </cell>
        </row>
        <row r="676">
          <cell r="A676" t="str">
            <v>CTR_302</v>
          </cell>
          <cell r="B676" t="str">
            <v>Doume-Centre</v>
          </cell>
          <cell r="C676" t="str">
            <v>CTR</v>
          </cell>
          <cell r="D676" t="str">
            <v>Doume</v>
          </cell>
          <cell r="E676">
            <v>12.281280000000001</v>
          </cell>
          <cell r="F676">
            <v>5.8946100000000001</v>
          </cell>
          <cell r="G676">
            <v>921</v>
          </cell>
          <cell r="H676" t="str">
            <v>Macro</v>
          </cell>
          <cell r="I676" t="str">
            <v>NOKIA</v>
          </cell>
          <cell r="J676" t="str">
            <v>Chekep Kouamo Willy</v>
          </cell>
          <cell r="K676" t="str">
            <v>OCM_Tibati</v>
          </cell>
          <cell r="L676" t="str">
            <v>AFRO</v>
          </cell>
          <cell r="M676" t="str">
            <v>IHS</v>
          </cell>
          <cell r="N676" t="str">
            <v>Solar AER-Gen-Lithium</v>
          </cell>
        </row>
        <row r="677">
          <cell r="A677" t="str">
            <v>CTR_348</v>
          </cell>
          <cell r="B677" t="str">
            <v>Essiezik</v>
          </cell>
          <cell r="C677" t="str">
            <v>CTR</v>
          </cell>
          <cell r="D677" t="str">
            <v>Essiezik</v>
          </cell>
          <cell r="E677">
            <v>11.888480639999999</v>
          </cell>
          <cell r="F677">
            <v>3.8691402639999999</v>
          </cell>
          <cell r="G677">
            <v>772</v>
          </cell>
          <cell r="H677" t="str">
            <v>Macro</v>
          </cell>
          <cell r="I677" t="str">
            <v>NOKIA</v>
          </cell>
          <cell r="J677" t="str">
            <v>Essiane Arthur</v>
          </cell>
          <cell r="K677" t="str">
            <v>OCM_Abong-Mbang</v>
          </cell>
          <cell r="L677" t="str">
            <v>AFRO</v>
          </cell>
          <cell r="M677" t="str">
            <v>IHS</v>
          </cell>
          <cell r="N677" t="str">
            <v>Gen-Lithium</v>
          </cell>
        </row>
        <row r="678">
          <cell r="A678" t="str">
            <v>NRD_160</v>
          </cell>
          <cell r="B678" t="str">
            <v>Garoua-Hodango</v>
          </cell>
          <cell r="C678" t="str">
            <v>NRD</v>
          </cell>
          <cell r="D678" t="str">
            <v>Garoua</v>
          </cell>
          <cell r="E678">
            <v>13.35237953</v>
          </cell>
          <cell r="F678">
            <v>9.3657563029999995</v>
          </cell>
          <cell r="G678">
            <v>218</v>
          </cell>
          <cell r="H678" t="str">
            <v>Macro</v>
          </cell>
          <cell r="I678" t="str">
            <v>NOKIA</v>
          </cell>
          <cell r="J678" t="str">
            <v>Djouohou Armel</v>
          </cell>
          <cell r="K678" t="str">
            <v>OCM_Garoua_1</v>
          </cell>
          <cell r="L678" t="str">
            <v>TIF NORD</v>
          </cell>
          <cell r="M678" t="str">
            <v>CAMUSAT</v>
          </cell>
          <cell r="N678" t="str">
            <v>Hybrid Solar - S3</v>
          </cell>
        </row>
        <row r="679">
          <cell r="A679" t="str">
            <v>SUD_241</v>
          </cell>
          <cell r="B679" t="str">
            <v>SUD_241_Z_Kribi-Afanmabe</v>
          </cell>
          <cell r="C679" t="str">
            <v>SUD</v>
          </cell>
          <cell r="D679" t="str">
            <v>Kribi</v>
          </cell>
          <cell r="E679">
            <v>9.917166667</v>
          </cell>
          <cell r="F679">
            <v>2.9531944440000002</v>
          </cell>
          <cell r="G679">
            <v>24</v>
          </cell>
          <cell r="H679" t="str">
            <v>Macro</v>
          </cell>
          <cell r="I679" t="str">
            <v>ZTE</v>
          </cell>
          <cell r="J679" t="str">
            <v>Clautaire Pouguoé</v>
          </cell>
          <cell r="K679" t="str">
            <v>OCM_Kribi</v>
          </cell>
          <cell r="L679" t="str">
            <v>H-TELI</v>
          </cell>
          <cell r="M679" t="str">
            <v>IHS</v>
          </cell>
          <cell r="N679" t="str">
            <v>Grid-Gen</v>
          </cell>
        </row>
        <row r="680">
          <cell r="A680" t="str">
            <v>SUO_052</v>
          </cell>
          <cell r="B680" t="str">
            <v>Kumba-Kake</v>
          </cell>
          <cell r="C680" t="str">
            <v>SUO</v>
          </cell>
          <cell r="D680" t="str">
            <v>Kumba</v>
          </cell>
          <cell r="E680">
            <v>9.4232390000000006</v>
          </cell>
          <cell r="F680">
            <v>4.6248300000000002</v>
          </cell>
          <cell r="G680">
            <v>241</v>
          </cell>
          <cell r="H680" t="str">
            <v>Macro</v>
          </cell>
          <cell r="I680" t="str">
            <v>NOKIA</v>
          </cell>
          <cell r="J680" t="str">
            <v>FOJO André</v>
          </cell>
          <cell r="K680" t="str">
            <v>OCM_Kumba</v>
          </cell>
          <cell r="L680" t="str">
            <v>H-TELI</v>
          </cell>
          <cell r="M680" t="str">
            <v>IHS</v>
          </cell>
          <cell r="N680" t="str">
            <v>Hybrid Gen</v>
          </cell>
        </row>
        <row r="681">
          <cell r="A681" t="str">
            <v>SUO_050</v>
          </cell>
          <cell r="B681" t="str">
            <v>Limbe-Down-Beach-II</v>
          </cell>
          <cell r="C681" t="str">
            <v>SUO</v>
          </cell>
          <cell r="D681" t="str">
            <v>Limbe</v>
          </cell>
          <cell r="E681">
            <v>9.2069933719999995</v>
          </cell>
          <cell r="F681">
            <v>4.0119784789999997</v>
          </cell>
          <cell r="G681">
            <v>21</v>
          </cell>
          <cell r="H681" t="str">
            <v>Macro</v>
          </cell>
          <cell r="I681" t="str">
            <v>NOKIA</v>
          </cell>
          <cell r="J681" t="str">
            <v>Emile TAMFU</v>
          </cell>
          <cell r="K681" t="str">
            <v>OCM_Limbe</v>
          </cell>
          <cell r="L681" t="str">
            <v>H-TELI</v>
          </cell>
          <cell r="M681" t="str">
            <v>IHS</v>
          </cell>
          <cell r="N681" t="str">
            <v>Grid Only</v>
          </cell>
        </row>
        <row r="682">
          <cell r="A682" t="str">
            <v>LIT_370</v>
          </cell>
          <cell r="B682" t="str">
            <v>LIT_370_Z_PK9</v>
          </cell>
          <cell r="C682" t="str">
            <v>LIT</v>
          </cell>
          <cell r="D682" t="str">
            <v>Douala</v>
          </cell>
          <cell r="E682">
            <v>9.7665769170000001</v>
          </cell>
          <cell r="F682">
            <v>4.0465484299999996</v>
          </cell>
          <cell r="G682">
            <v>701</v>
          </cell>
          <cell r="H682" t="str">
            <v>Macro</v>
          </cell>
          <cell r="I682" t="str">
            <v>ZTE</v>
          </cell>
          <cell r="J682" t="str">
            <v>KENGNE Bruno</v>
          </cell>
          <cell r="K682" t="str">
            <v>OCM_Douala_2</v>
          </cell>
          <cell r="L682" t="str">
            <v>H-TELI</v>
          </cell>
          <cell r="M682" t="str">
            <v>IHS</v>
          </cell>
          <cell r="N682" t="str">
            <v>Grid-Gen</v>
          </cell>
        </row>
        <row r="683">
          <cell r="A683" t="str">
            <v>CTR_303</v>
          </cell>
          <cell r="B683" t="str">
            <v>Mbam</v>
          </cell>
          <cell r="C683" t="str">
            <v>CTR</v>
          </cell>
          <cell r="D683" t="str">
            <v>Mbam</v>
          </cell>
          <cell r="E683">
            <v>12.391977929999999</v>
          </cell>
          <cell r="F683">
            <v>5.992331311</v>
          </cell>
          <cell r="G683">
            <v>994</v>
          </cell>
          <cell r="H683" t="str">
            <v>Macro</v>
          </cell>
          <cell r="I683" t="str">
            <v>NOKIA</v>
          </cell>
          <cell r="J683" t="str">
            <v xml:space="preserve">APIANG Grégoire Flores </v>
          </cell>
          <cell r="K683" t="str">
            <v>OCM_Bafia</v>
          </cell>
          <cell r="L683" t="str">
            <v>I-ENG</v>
          </cell>
          <cell r="M683" t="str">
            <v>IHS</v>
          </cell>
          <cell r="N683" t="str">
            <v>Gen-Lithium</v>
          </cell>
        </row>
        <row r="684">
          <cell r="A684" t="str">
            <v>ADM_055</v>
          </cell>
          <cell r="B684" t="str">
            <v>Mbantinbang-FH</v>
          </cell>
          <cell r="C684" t="str">
            <v>ADM</v>
          </cell>
          <cell r="D684" t="str">
            <v>Mbantinbang</v>
          </cell>
          <cell r="E684">
            <v>12.47780556</v>
          </cell>
          <cell r="F684">
            <v>6.1638055559999998</v>
          </cell>
          <cell r="G684">
            <v>930</v>
          </cell>
          <cell r="H684" t="str">
            <v>Macro</v>
          </cell>
          <cell r="I684" t="str">
            <v>NOKIA</v>
          </cell>
          <cell r="J684" t="str">
            <v>Chekep Kouamo Willy</v>
          </cell>
          <cell r="K684" t="str">
            <v>OCM_Tibati</v>
          </cell>
          <cell r="L684" t="str">
            <v>TIF NORD</v>
          </cell>
          <cell r="M684" t="str">
            <v>IHS</v>
          </cell>
          <cell r="N684" t="str">
            <v>Solar-Gen-Lithium</v>
          </cell>
        </row>
        <row r="685">
          <cell r="A685" t="str">
            <v>SUD_245</v>
          </cell>
          <cell r="B685" t="str">
            <v>Mvoula</v>
          </cell>
          <cell r="C685" t="str">
            <v>SUD</v>
          </cell>
          <cell r="D685" t="str">
            <v>Mvoula</v>
          </cell>
          <cell r="E685">
            <v>11.595361</v>
          </cell>
          <cell r="F685">
            <v>2.847915</v>
          </cell>
          <cell r="G685">
            <v>0</v>
          </cell>
          <cell r="H685" t="str">
            <v>Macro</v>
          </cell>
          <cell r="I685" t="str">
            <v>NOKIA</v>
          </cell>
          <cell r="J685" t="str">
            <v>Mougang Rodrigue</v>
          </cell>
          <cell r="K685" t="str">
            <v>OCM_Mbalmayo</v>
          </cell>
          <cell r="L685" t="str">
            <v>AFRO</v>
          </cell>
          <cell r="M685" t="str">
            <v>IHS</v>
          </cell>
          <cell r="N685" t="str">
            <v>Solar-Grid-Gen</v>
          </cell>
        </row>
        <row r="686">
          <cell r="A686" t="str">
            <v>CTR_299</v>
          </cell>
          <cell r="B686" t="str">
            <v>Nguila</v>
          </cell>
          <cell r="C686" t="str">
            <v>CTR</v>
          </cell>
          <cell r="D686" t="str">
            <v>Nguila</v>
          </cell>
          <cell r="E686">
            <v>11.690458</v>
          </cell>
          <cell r="F686">
            <v>4.7234230000000004</v>
          </cell>
          <cell r="G686">
            <v>648</v>
          </cell>
          <cell r="H686" t="str">
            <v>Macro</v>
          </cell>
          <cell r="I686" t="str">
            <v>NOKIA</v>
          </cell>
          <cell r="J686" t="str">
            <v xml:space="preserve">APIANG Grégoire Flores </v>
          </cell>
          <cell r="K686" t="str">
            <v>OCM_Bafia</v>
          </cell>
          <cell r="L686" t="str">
            <v>I-ENG</v>
          </cell>
          <cell r="M686" t="str">
            <v>IHS</v>
          </cell>
          <cell r="N686" t="str">
            <v>Gen-Lithium</v>
          </cell>
        </row>
        <row r="687">
          <cell r="A687" t="str">
            <v>OST_053</v>
          </cell>
          <cell r="B687" t="str">
            <v>Tonga</v>
          </cell>
          <cell r="C687" t="str">
            <v>OST</v>
          </cell>
          <cell r="D687" t="str">
            <v>Tonga</v>
          </cell>
          <cell r="E687">
            <v>10.699833330000001</v>
          </cell>
          <cell r="F687">
            <v>4.9700833329999998</v>
          </cell>
          <cell r="G687">
            <v>826</v>
          </cell>
          <cell r="H687" t="str">
            <v>Macro</v>
          </cell>
          <cell r="I687" t="str">
            <v>NOKIA</v>
          </cell>
          <cell r="J687" t="str">
            <v xml:space="preserve">APIANG Grégoire Flores </v>
          </cell>
          <cell r="K687" t="str">
            <v>OCM_Bafia</v>
          </cell>
          <cell r="L687" t="str">
            <v>I-ENG</v>
          </cell>
          <cell r="M687" t="str">
            <v>IHS</v>
          </cell>
          <cell r="N687" t="str">
            <v>Grid-Gen</v>
          </cell>
        </row>
        <row r="688">
          <cell r="A688" t="str">
            <v>EXN_143</v>
          </cell>
          <cell r="B688" t="str">
            <v>Maroua-Djarengol-II</v>
          </cell>
          <cell r="C688" t="str">
            <v>EXN</v>
          </cell>
          <cell r="D688" t="str">
            <v>Maroua</v>
          </cell>
          <cell r="E688">
            <v>14.36687418</v>
          </cell>
          <cell r="F688">
            <v>10.61479003</v>
          </cell>
          <cell r="G688">
            <v>389</v>
          </cell>
          <cell r="H688" t="str">
            <v>Macro</v>
          </cell>
          <cell r="I688" t="str">
            <v>NOKIA</v>
          </cell>
          <cell r="J688" t="str">
            <v xml:space="preserve">ASSAATSA Eric Blaise </v>
          </cell>
          <cell r="K688" t="str">
            <v>OCM_Maroua_1</v>
          </cell>
          <cell r="L688" t="str">
            <v>TIF NORD</v>
          </cell>
          <cell r="M688" t="str">
            <v>IHS</v>
          </cell>
          <cell r="N688" t="str">
            <v>Solar-Grid-Gen</v>
          </cell>
        </row>
        <row r="689">
          <cell r="A689" t="str">
            <v>CTR_335</v>
          </cell>
          <cell r="B689" t="str">
            <v>Yoko</v>
          </cell>
          <cell r="C689" t="str">
            <v>CTR</v>
          </cell>
          <cell r="D689" t="str">
            <v>Yoko</v>
          </cell>
          <cell r="E689">
            <v>12.31780556</v>
          </cell>
          <cell r="F689">
            <v>5.5391666669999999</v>
          </cell>
          <cell r="G689">
            <v>1023</v>
          </cell>
          <cell r="H689" t="str">
            <v>Macro</v>
          </cell>
          <cell r="I689" t="str">
            <v>NOKIA</v>
          </cell>
          <cell r="J689" t="str">
            <v xml:space="preserve">APIANG Grégoire Flores </v>
          </cell>
          <cell r="K689" t="str">
            <v>OCM_Bafia</v>
          </cell>
          <cell r="L689" t="str">
            <v>I-ENG</v>
          </cell>
          <cell r="M689" t="str">
            <v>IHS</v>
          </cell>
          <cell r="N689" t="str">
            <v>Grid-Gen</v>
          </cell>
        </row>
        <row r="690">
          <cell r="A690" t="str">
            <v>CTR_365</v>
          </cell>
          <cell r="B690" t="str">
            <v>Afambassi-MTN</v>
          </cell>
          <cell r="C690" t="str">
            <v>CTR</v>
          </cell>
          <cell r="D690" t="str">
            <v>Afambassi</v>
          </cell>
          <cell r="E690">
            <v>11.565027779999999</v>
          </cell>
          <cell r="F690">
            <v>4.1254444440000002</v>
          </cell>
          <cell r="G690">
            <v>653.20000000000005</v>
          </cell>
          <cell r="H690" t="str">
            <v>Macro</v>
          </cell>
          <cell r="I690" t="str">
            <v>NOKIA</v>
          </cell>
          <cell r="J690" t="str">
            <v>Raoul TSAGUE</v>
          </cell>
          <cell r="K690" t="str">
            <v>OCM_Nanga-Eboko</v>
          </cell>
          <cell r="L690" t="str">
            <v>AFRO</v>
          </cell>
          <cell r="M690" t="str">
            <v>IHS</v>
          </cell>
          <cell r="N690" t="str">
            <v>Gen-Lithium</v>
          </cell>
        </row>
        <row r="691">
          <cell r="A691" t="str">
            <v>CTR_431</v>
          </cell>
          <cell r="B691" t="str">
            <v>CTR_431_Z_Soa-UNIV-MTN</v>
          </cell>
          <cell r="C691" t="str">
            <v>CTR</v>
          </cell>
          <cell r="D691" t="str">
            <v>Yaounde</v>
          </cell>
          <cell r="E691">
            <v>11.593392</v>
          </cell>
          <cell r="F691">
            <v>3.9792230000000002</v>
          </cell>
          <cell r="G691">
            <v>742</v>
          </cell>
          <cell r="H691" t="str">
            <v>Macro</v>
          </cell>
          <cell r="I691" t="str">
            <v>ZTE</v>
          </cell>
          <cell r="J691" t="str">
            <v>Julien Ekobo</v>
          </cell>
          <cell r="K691" t="str">
            <v>OCM_Yaounde_3</v>
          </cell>
          <cell r="L691" t="str">
            <v>AFRO</v>
          </cell>
          <cell r="M691" t="str">
            <v>IHS</v>
          </cell>
          <cell r="N691" t="str">
            <v>Grid-Gen</v>
          </cell>
        </row>
        <row r="692">
          <cell r="A692" t="str">
            <v>CTR_430</v>
          </cell>
          <cell r="B692" t="str">
            <v>CTR_430_Z_Soa-Sofamac</v>
          </cell>
          <cell r="C692" t="str">
            <v>CTR</v>
          </cell>
          <cell r="D692" t="str">
            <v>Yaounde</v>
          </cell>
          <cell r="E692">
            <v>11.593496999999999</v>
          </cell>
          <cell r="F692">
            <v>3.9642490000000001</v>
          </cell>
          <cell r="G692">
            <v>742</v>
          </cell>
          <cell r="H692" t="str">
            <v>Macro</v>
          </cell>
          <cell r="I692" t="str">
            <v>ZTE</v>
          </cell>
          <cell r="J692" t="str">
            <v>Julien Ekobo</v>
          </cell>
          <cell r="K692" t="str">
            <v>OCM_Yaounde_3</v>
          </cell>
          <cell r="L692" t="str">
            <v>AFRO</v>
          </cell>
          <cell r="M692" t="str">
            <v>IHS</v>
          </cell>
          <cell r="N692" t="str">
            <v>Grid-Gen</v>
          </cell>
        </row>
        <row r="693">
          <cell r="A693" t="str">
            <v>CTR_362</v>
          </cell>
          <cell r="B693" t="str">
            <v>CTR_362_Z_Bafia-Lable</v>
          </cell>
          <cell r="C693" t="str">
            <v>CTR</v>
          </cell>
          <cell r="D693" t="str">
            <v>Bafia</v>
          </cell>
          <cell r="E693">
            <v>11.241973</v>
          </cell>
          <cell r="F693">
            <v>4.7475399999999999</v>
          </cell>
          <cell r="G693">
            <v>0</v>
          </cell>
          <cell r="H693" t="str">
            <v>Macro</v>
          </cell>
          <cell r="I693" t="str">
            <v>ZTE</v>
          </cell>
          <cell r="J693" t="str">
            <v xml:space="preserve">APIANG Grégoire Flores </v>
          </cell>
          <cell r="K693" t="str">
            <v>OCM_Bafia</v>
          </cell>
          <cell r="L693" t="str">
            <v>I-ENG</v>
          </cell>
          <cell r="M693" t="str">
            <v>IHS</v>
          </cell>
          <cell r="N693" t="str">
            <v>Grid-Gen</v>
          </cell>
        </row>
        <row r="694">
          <cell r="A694" t="str">
            <v>ADM_052</v>
          </cell>
          <cell r="B694" t="str">
            <v>Bagodo</v>
          </cell>
          <cell r="C694" t="str">
            <v>ADM</v>
          </cell>
          <cell r="D694" t="str">
            <v>Bagodo</v>
          </cell>
          <cell r="E694">
            <v>13.38611111</v>
          </cell>
          <cell r="F694">
            <v>6.425444444</v>
          </cell>
          <cell r="G694">
            <v>953</v>
          </cell>
          <cell r="H694" t="str">
            <v>Macro</v>
          </cell>
          <cell r="I694" t="str">
            <v>NOKIA</v>
          </cell>
          <cell r="J694" t="str">
            <v>Chekep Kouamo Willy</v>
          </cell>
          <cell r="K694" t="str">
            <v>OCM_Tibati</v>
          </cell>
          <cell r="L694" t="str">
            <v>TIF NORD</v>
          </cell>
          <cell r="M694" t="str">
            <v>IHS</v>
          </cell>
          <cell r="N694" t="str">
            <v>Solar-Grid-Gen</v>
          </cell>
        </row>
        <row r="695">
          <cell r="A695" t="str">
            <v>CTR_364</v>
          </cell>
          <cell r="B695" t="str">
            <v>Bayomen-Kalong-MTN</v>
          </cell>
          <cell r="C695" t="str">
            <v>CTR</v>
          </cell>
          <cell r="D695" t="str">
            <v>Bayomen-Kalong</v>
          </cell>
          <cell r="E695">
            <v>11.1205</v>
          </cell>
          <cell r="F695">
            <v>4.8549166670000004</v>
          </cell>
          <cell r="G695">
            <v>674.4</v>
          </cell>
          <cell r="H695" t="str">
            <v>Macro</v>
          </cell>
          <cell r="I695" t="str">
            <v>NOKIA</v>
          </cell>
          <cell r="J695" t="str">
            <v xml:space="preserve">APIANG Grégoire Flores </v>
          </cell>
          <cell r="K695" t="str">
            <v>OCM_Bafia</v>
          </cell>
          <cell r="L695" t="str">
            <v>I-ENG</v>
          </cell>
          <cell r="M695" t="str">
            <v>IHS</v>
          </cell>
          <cell r="N695" t="str">
            <v>Gen-Lithium</v>
          </cell>
        </row>
        <row r="696">
          <cell r="A696" t="str">
            <v>SUO_066</v>
          </cell>
          <cell r="B696" t="str">
            <v>Berunda-MTN</v>
          </cell>
          <cell r="C696" t="str">
            <v>SUO</v>
          </cell>
          <cell r="D696" t="str">
            <v>Buea</v>
          </cell>
          <cell r="E696">
            <v>9.2498330000000006</v>
          </cell>
          <cell r="F696">
            <v>4.1685049999999997</v>
          </cell>
          <cell r="G696">
            <v>1001</v>
          </cell>
          <cell r="H696" t="str">
            <v>Macro</v>
          </cell>
          <cell r="I696" t="str">
            <v>NOKIA</v>
          </cell>
          <cell r="J696" t="str">
            <v>Emile TAMFU</v>
          </cell>
          <cell r="K696" t="str">
            <v>OCM_Limbe</v>
          </cell>
          <cell r="L696" t="str">
            <v>H-TELI</v>
          </cell>
          <cell r="M696" t="str">
            <v>IHS</v>
          </cell>
          <cell r="N696" t="str">
            <v>Grid-Gen</v>
          </cell>
        </row>
        <row r="697">
          <cell r="A697" t="str">
            <v>SUO_063</v>
          </cell>
          <cell r="B697" t="str">
            <v>Buea-Centre-Ville</v>
          </cell>
          <cell r="C697" t="str">
            <v>SUO</v>
          </cell>
          <cell r="D697" t="str">
            <v>Buea</v>
          </cell>
          <cell r="E697">
            <v>9.2433611110000005</v>
          </cell>
          <cell r="F697">
            <v>4.1539444440000004</v>
          </cell>
          <cell r="G697">
            <v>860</v>
          </cell>
          <cell r="H697" t="str">
            <v>Macro</v>
          </cell>
          <cell r="I697" t="str">
            <v>NOKIA</v>
          </cell>
          <cell r="J697" t="str">
            <v>Emile TAMFU</v>
          </cell>
          <cell r="K697" t="str">
            <v>OCM_Limbe</v>
          </cell>
          <cell r="L697" t="str">
            <v>H-TELI</v>
          </cell>
          <cell r="M697" t="str">
            <v>IHS</v>
          </cell>
          <cell r="N697" t="str">
            <v>Grid-Gen</v>
          </cell>
        </row>
        <row r="698">
          <cell r="A698" t="str">
            <v>SUO_062</v>
          </cell>
          <cell r="B698" t="str">
            <v>Buea-Universite</v>
          </cell>
          <cell r="C698" t="str">
            <v>SUO</v>
          </cell>
          <cell r="D698" t="str">
            <v>Buea</v>
          </cell>
          <cell r="E698">
            <v>9.2874660000000002</v>
          </cell>
          <cell r="F698">
            <v>4.1551090000000004</v>
          </cell>
          <cell r="G698">
            <v>598</v>
          </cell>
          <cell r="H698" t="str">
            <v>Macro</v>
          </cell>
          <cell r="I698" t="str">
            <v>NOKIA</v>
          </cell>
          <cell r="J698" t="str">
            <v>Emile TAMFU</v>
          </cell>
          <cell r="K698" t="str">
            <v>OCM_Limbe</v>
          </cell>
          <cell r="L698" t="str">
            <v>H-TELI</v>
          </cell>
          <cell r="M698" t="str">
            <v>IHS</v>
          </cell>
          <cell r="N698" t="str">
            <v>Grid-Gen</v>
          </cell>
        </row>
        <row r="699">
          <cell r="A699" t="str">
            <v>ADM_108</v>
          </cell>
          <cell r="B699" t="str">
            <v>Telo-MTN-IHS</v>
          </cell>
          <cell r="C699" t="str">
            <v>ADM</v>
          </cell>
          <cell r="D699" t="str">
            <v>Telo</v>
          </cell>
          <cell r="E699">
            <v>14.148984</v>
          </cell>
          <cell r="F699">
            <v>7.1789180000000004</v>
          </cell>
          <cell r="G699">
            <v>1486</v>
          </cell>
          <cell r="H699" t="str">
            <v>Macro</v>
          </cell>
          <cell r="I699" t="str">
            <v>NOKIA</v>
          </cell>
          <cell r="J699" t="str">
            <v>Herve Pouomo</v>
          </cell>
          <cell r="K699" t="str">
            <v>OCM_Ngaoundere_1</v>
          </cell>
          <cell r="L699" t="str">
            <v>TIF NORD</v>
          </cell>
          <cell r="M699" t="str">
            <v>IHS</v>
          </cell>
          <cell r="N699" t="str">
            <v>Grid-Gen-Lithium</v>
          </cell>
        </row>
        <row r="700">
          <cell r="A700" t="str">
            <v>ADM_045</v>
          </cell>
          <cell r="B700" t="str">
            <v>Dobiri-MTN</v>
          </cell>
          <cell r="C700" t="str">
            <v>ADM</v>
          </cell>
          <cell r="D700" t="str">
            <v>Dobiri</v>
          </cell>
          <cell r="E700">
            <v>13.73916932</v>
          </cell>
          <cell r="F700">
            <v>6.3508996770000001</v>
          </cell>
          <cell r="G700">
            <v>999</v>
          </cell>
          <cell r="H700" t="str">
            <v>Macro</v>
          </cell>
          <cell r="I700" t="str">
            <v>NOKIA</v>
          </cell>
          <cell r="J700" t="str">
            <v>Destallo Serge EVEHE</v>
          </cell>
          <cell r="K700" t="str">
            <v>OCM_Meiganga</v>
          </cell>
          <cell r="L700" t="str">
            <v>TIF NORD</v>
          </cell>
          <cell r="M700" t="str">
            <v>IHS</v>
          </cell>
          <cell r="N700" t="str">
            <v>Solar-Gen</v>
          </cell>
        </row>
        <row r="701">
          <cell r="A701" t="str">
            <v>OST_311</v>
          </cell>
          <cell r="B701" t="str">
            <v>Bangang</v>
          </cell>
          <cell r="C701" t="str">
            <v>OST</v>
          </cell>
          <cell r="D701" t="str">
            <v>MBOUDA</v>
          </cell>
          <cell r="E701">
            <v>10.176690000000001</v>
          </cell>
          <cell r="F701">
            <v>5.5571700000000002</v>
          </cell>
          <cell r="G701">
            <v>1668</v>
          </cell>
          <cell r="H701" t="str">
            <v>Macro</v>
          </cell>
          <cell r="I701" t="str">
            <v>NOKIA</v>
          </cell>
          <cell r="J701" t="str">
            <v>Ngah Denis Fokanyuy</v>
          </cell>
          <cell r="K701" t="str">
            <v>OCM_Bafoussam_1</v>
          </cell>
          <cell r="L701" t="str">
            <v>I-ENG</v>
          </cell>
          <cell r="M701"/>
          <cell r="N701"/>
        </row>
        <row r="702">
          <cell r="A702" t="str">
            <v>ADM_051</v>
          </cell>
          <cell r="B702" t="str">
            <v>Lokoti</v>
          </cell>
          <cell r="C702" t="str">
            <v>ADM</v>
          </cell>
          <cell r="D702" t="str">
            <v>Lokoti</v>
          </cell>
          <cell r="E702">
            <v>14.316777780000001</v>
          </cell>
          <cell r="F702">
            <v>6.3798888890000001</v>
          </cell>
          <cell r="G702">
            <v>1044</v>
          </cell>
          <cell r="H702" t="str">
            <v>Macro</v>
          </cell>
          <cell r="I702" t="str">
            <v>NOKIA</v>
          </cell>
          <cell r="J702" t="str">
            <v>Destallo Serge EVEHE</v>
          </cell>
          <cell r="K702" t="str">
            <v>OCM_Meiganga</v>
          </cell>
          <cell r="L702" t="str">
            <v>TIF NORD</v>
          </cell>
          <cell r="M702" t="str">
            <v>IHS</v>
          </cell>
          <cell r="N702" t="str">
            <v>Solar-Grid-Gen-Lithium</v>
          </cell>
        </row>
        <row r="703">
          <cell r="A703" t="str">
            <v>CTR_360</v>
          </cell>
          <cell r="B703" t="str">
            <v>Makoda-MTN</v>
          </cell>
          <cell r="C703" t="str">
            <v>CTR</v>
          </cell>
          <cell r="D703" t="str">
            <v>Makoda</v>
          </cell>
          <cell r="E703">
            <v>11.04688889</v>
          </cell>
          <cell r="F703">
            <v>3.801952778</v>
          </cell>
          <cell r="G703">
            <v>0</v>
          </cell>
          <cell r="H703" t="str">
            <v>Macro</v>
          </cell>
          <cell r="I703" t="str">
            <v>NOKIA</v>
          </cell>
          <cell r="J703" t="str">
            <v>Etienne Saha</v>
          </cell>
          <cell r="K703" t="str">
            <v>OCM_Boumnyebel</v>
          </cell>
          <cell r="L703" t="str">
            <v>AFRO</v>
          </cell>
          <cell r="M703" t="str">
            <v>IHS</v>
          </cell>
          <cell r="N703" t="str">
            <v>Gen-Lithium</v>
          </cell>
        </row>
        <row r="704">
          <cell r="A704" t="str">
            <v>CTR_356</v>
          </cell>
          <cell r="B704" t="str">
            <v>Mamb</v>
          </cell>
          <cell r="C704" t="str">
            <v>CTR</v>
          </cell>
          <cell r="D704" t="str">
            <v>Mamb</v>
          </cell>
          <cell r="E704">
            <v>10.898989</v>
          </cell>
          <cell r="F704">
            <v>3.872214</v>
          </cell>
          <cell r="G704">
            <v>69</v>
          </cell>
          <cell r="H704" t="str">
            <v>Macro</v>
          </cell>
          <cell r="I704" t="str">
            <v>NOKIA</v>
          </cell>
          <cell r="J704" t="str">
            <v>Etienne Saha</v>
          </cell>
          <cell r="K704" t="str">
            <v>OCM_Boumnyebel</v>
          </cell>
          <cell r="L704" t="str">
            <v>AFRO</v>
          </cell>
          <cell r="M704" t="str">
            <v>IHS</v>
          </cell>
          <cell r="N704" t="str">
            <v>Grid-Gen</v>
          </cell>
        </row>
        <row r="705">
          <cell r="A705" t="str">
            <v>ADM_054</v>
          </cell>
          <cell r="B705" t="str">
            <v>Meidjamba-MTN</v>
          </cell>
          <cell r="C705" t="str">
            <v>ADM</v>
          </cell>
          <cell r="D705" t="str">
            <v>Meidjamba</v>
          </cell>
          <cell r="E705">
            <v>12.55522004</v>
          </cell>
          <cell r="F705">
            <v>6.3371800440000001</v>
          </cell>
          <cell r="G705">
            <v>899</v>
          </cell>
          <cell r="H705" t="str">
            <v>Macro</v>
          </cell>
          <cell r="I705" t="str">
            <v>NOKIA</v>
          </cell>
          <cell r="J705" t="str">
            <v>Chekep Kouamo Willy</v>
          </cell>
          <cell r="K705" t="str">
            <v>OCM_Tibati</v>
          </cell>
          <cell r="L705" t="str">
            <v>TIF NORD</v>
          </cell>
          <cell r="M705" t="str">
            <v>IHS</v>
          </cell>
          <cell r="N705" t="str">
            <v>Gen-Lithium</v>
          </cell>
        </row>
        <row r="706">
          <cell r="A706" t="str">
            <v>EST_123</v>
          </cell>
          <cell r="B706" t="str">
            <v>Guiwa-Yangamo</v>
          </cell>
          <cell r="C706" t="str">
            <v>EST</v>
          </cell>
          <cell r="D706" t="str">
            <v>Guiwa-Yangamo</v>
          </cell>
          <cell r="E706">
            <v>14.042628000000001</v>
          </cell>
          <cell r="F706">
            <v>4.9797940000000001</v>
          </cell>
          <cell r="G706">
            <v>809</v>
          </cell>
          <cell r="H706" t="str">
            <v>Macro</v>
          </cell>
          <cell r="I706" t="str">
            <v>NOKIA</v>
          </cell>
          <cell r="J706" t="str">
            <v>Franck Mezazem</v>
          </cell>
          <cell r="K706" t="str">
            <v>OCM_Bertoua_2</v>
          </cell>
          <cell r="L706" t="str">
            <v>AFRO</v>
          </cell>
          <cell r="M706" t="str">
            <v>CAMUSAT</v>
          </cell>
          <cell r="N706" t="str">
            <v>Hybrid Solar - S2</v>
          </cell>
        </row>
        <row r="707">
          <cell r="A707" t="str">
            <v>CTR_363</v>
          </cell>
          <cell r="B707" t="str">
            <v>Ndjore-Luxe-MTN</v>
          </cell>
          <cell r="C707" t="str">
            <v>CTR</v>
          </cell>
          <cell r="D707" t="str">
            <v>Ndjore-Luxe</v>
          </cell>
          <cell r="E707">
            <v>11.82030556</v>
          </cell>
          <cell r="F707">
            <v>4.4053888890000001</v>
          </cell>
          <cell r="G707">
            <v>595.70000000000005</v>
          </cell>
          <cell r="H707" t="str">
            <v>Macro</v>
          </cell>
          <cell r="I707" t="str">
            <v>NOKIA</v>
          </cell>
          <cell r="J707" t="str">
            <v>Raoul TSAGUE</v>
          </cell>
          <cell r="K707" t="str">
            <v>OCM_Nanga-Eboko</v>
          </cell>
          <cell r="L707" t="str">
            <v>AFRO</v>
          </cell>
          <cell r="M707" t="str">
            <v>IHS</v>
          </cell>
          <cell r="N707" t="str">
            <v>Grid-Gen</v>
          </cell>
        </row>
        <row r="708">
          <cell r="A708" t="str">
            <v>NRO_091</v>
          </cell>
          <cell r="B708" t="str">
            <v>Pinyi-Ngali</v>
          </cell>
          <cell r="C708" t="str">
            <v>NRO</v>
          </cell>
          <cell r="D708" t="str">
            <v>Pinyi-Ngali</v>
          </cell>
          <cell r="E708">
            <v>10.066274999999999</v>
          </cell>
          <cell r="F708">
            <v>5.8074555549999998</v>
          </cell>
          <cell r="G708">
            <v>113</v>
          </cell>
          <cell r="H708" t="str">
            <v>Macro</v>
          </cell>
          <cell r="I708" t="str">
            <v>NOKIA</v>
          </cell>
          <cell r="J708" t="str">
            <v>ABONGTEOH SOFOR Derick</v>
          </cell>
          <cell r="K708" t="str">
            <v>OCM_Bamenda_1</v>
          </cell>
          <cell r="L708" t="str">
            <v>I-ENG</v>
          </cell>
          <cell r="M708" t="str">
            <v>IHS</v>
          </cell>
          <cell r="N708" t="str">
            <v>Solar-Gen</v>
          </cell>
        </row>
        <row r="709">
          <cell r="A709" t="str">
            <v>CTR_355</v>
          </cell>
          <cell r="B709" t="str">
            <v>Ntoumba</v>
          </cell>
          <cell r="C709" t="str">
            <v>CTR</v>
          </cell>
          <cell r="D709" t="str">
            <v>Ntoumba</v>
          </cell>
          <cell r="E709">
            <v>11.40931892</v>
          </cell>
          <cell r="F709">
            <v>3.0247603519999999</v>
          </cell>
          <cell r="G709">
            <v>0</v>
          </cell>
          <cell r="H709" t="str">
            <v>Macro</v>
          </cell>
          <cell r="I709" t="str">
            <v>NOKIA</v>
          </cell>
          <cell r="J709" t="str">
            <v>Mougang Rodrigue</v>
          </cell>
          <cell r="K709" t="str">
            <v>OCM_Mbalmayo</v>
          </cell>
          <cell r="L709" t="str">
            <v>AFRO</v>
          </cell>
          <cell r="M709" t="str">
            <v>IHS</v>
          </cell>
          <cell r="N709" t="str">
            <v>Grid-Gen</v>
          </cell>
        </row>
        <row r="710">
          <cell r="A710" t="str">
            <v>CTR_898</v>
          </cell>
          <cell r="B710" t="str">
            <v>Oveng-Mission-Catholique</v>
          </cell>
          <cell r="C710" t="str">
            <v>CTR</v>
          </cell>
          <cell r="D710" t="str">
            <v>Mbankomo</v>
          </cell>
          <cell r="E710">
            <v>11.35778</v>
          </cell>
          <cell r="F710">
            <v>3.70356</v>
          </cell>
          <cell r="G710">
            <v>738</v>
          </cell>
          <cell r="H710" t="str">
            <v>Macro</v>
          </cell>
          <cell r="I710" t="str">
            <v>NOKIA</v>
          </cell>
          <cell r="J710" t="str">
            <v>Julien Ekobo</v>
          </cell>
          <cell r="K710" t="str">
            <v>OCM_Yaounde_3</v>
          </cell>
          <cell r="L710" t="str">
            <v>AFRO</v>
          </cell>
          <cell r="M710" t="str">
            <v>CAMUSAT</v>
          </cell>
          <cell r="N710" t="str">
            <v>Medium Grid + GE</v>
          </cell>
        </row>
        <row r="711">
          <cell r="A711" t="str">
            <v>CTR_366</v>
          </cell>
          <cell r="B711" t="str">
            <v>Zamakoe-MTN</v>
          </cell>
          <cell r="C711" t="str">
            <v>CTR</v>
          </cell>
          <cell r="D711" t="str">
            <v>Zamakoe</v>
          </cell>
          <cell r="E711">
            <v>11.512952</v>
          </cell>
          <cell r="F711">
            <v>3.5625800000000001</v>
          </cell>
          <cell r="G711">
            <v>695</v>
          </cell>
          <cell r="H711" t="str">
            <v>Macro</v>
          </cell>
          <cell r="I711" t="str">
            <v>NOKIA</v>
          </cell>
          <cell r="J711" t="str">
            <v>Mougang Rodrigue</v>
          </cell>
          <cell r="K711" t="str">
            <v>OCM_Mbalmayo</v>
          </cell>
          <cell r="L711" t="str">
            <v>AFRO</v>
          </cell>
          <cell r="M711" t="str">
            <v>IHS</v>
          </cell>
          <cell r="N711" t="str">
            <v>Grid-Gen</v>
          </cell>
        </row>
        <row r="712">
          <cell r="A712" t="str">
            <v>NRO_073</v>
          </cell>
          <cell r="B712" t="str">
            <v>Tatum</v>
          </cell>
          <cell r="C712" t="str">
            <v>NRO</v>
          </cell>
          <cell r="D712" t="str">
            <v>Tatum</v>
          </cell>
          <cell r="E712">
            <v>10.770277999999999</v>
          </cell>
          <cell r="F712">
            <v>6.3444719999999997</v>
          </cell>
          <cell r="G712">
            <v>2064</v>
          </cell>
          <cell r="H712" t="str">
            <v>Macro</v>
          </cell>
          <cell r="I712" t="str">
            <v>NOKIA</v>
          </cell>
          <cell r="J712" t="str">
            <v>ABONGTEOH SOFOR Derick</v>
          </cell>
          <cell r="K712" t="str">
            <v>OCM_Bamenda_1</v>
          </cell>
          <cell r="L712" t="str">
            <v>I-ENG</v>
          </cell>
          <cell r="M712" t="str">
            <v>IHS</v>
          </cell>
          <cell r="N712" t="str">
            <v>Hybrid Gen</v>
          </cell>
        </row>
        <row r="713">
          <cell r="A713" t="str">
            <v>NRD_005</v>
          </cell>
          <cell r="B713" t="str">
            <v>Figuil</v>
          </cell>
          <cell r="C713" t="str">
            <v>NRD</v>
          </cell>
          <cell r="D713" t="str">
            <v>Figuil</v>
          </cell>
          <cell r="E713">
            <v>13.96476743</v>
          </cell>
          <cell r="F713">
            <v>9.7751579450000001</v>
          </cell>
          <cell r="G713">
            <v>305</v>
          </cell>
          <cell r="H713" t="str">
            <v>Macro</v>
          </cell>
          <cell r="I713" t="str">
            <v>NOKIA</v>
          </cell>
          <cell r="J713" t="str">
            <v>Tsafack Ervice</v>
          </cell>
          <cell r="K713" t="str">
            <v>OCM_Guider</v>
          </cell>
          <cell r="L713" t="str">
            <v>TIF NORD</v>
          </cell>
          <cell r="M713" t="str">
            <v>IHS</v>
          </cell>
          <cell r="N713" t="str">
            <v>Grid Only</v>
          </cell>
        </row>
        <row r="714">
          <cell r="A714" t="str">
            <v>NRO_090</v>
          </cell>
          <cell r="B714" t="str">
            <v>Nkambe-Entrance-IHS</v>
          </cell>
          <cell r="C714" t="str">
            <v>NRO</v>
          </cell>
          <cell r="D714" t="str">
            <v>Nkambe</v>
          </cell>
          <cell r="E714">
            <v>10.709161249999999</v>
          </cell>
          <cell r="F714">
            <v>6.5731660200000004</v>
          </cell>
          <cell r="G714">
            <v>1783</v>
          </cell>
          <cell r="H714" t="str">
            <v>Macro</v>
          </cell>
          <cell r="I714" t="str">
            <v>NOKIA</v>
          </cell>
          <cell r="J714" t="str">
            <v>ABONGTEOH SOFOR Derick</v>
          </cell>
          <cell r="K714" t="str">
            <v>OCM_Bamenda_1</v>
          </cell>
          <cell r="L714" t="str">
            <v>I-ENG</v>
          </cell>
          <cell r="M714" t="str">
            <v>IHS</v>
          </cell>
          <cell r="N714" t="str">
            <v>Grid-Gen</v>
          </cell>
        </row>
        <row r="715">
          <cell r="A715" t="str">
            <v>EXN_046</v>
          </cell>
          <cell r="B715" t="str">
            <v>Bellare</v>
          </cell>
          <cell r="C715" t="str">
            <v>EXN</v>
          </cell>
          <cell r="D715" t="str">
            <v>Maroua</v>
          </cell>
          <cell r="E715">
            <v>14.26040059</v>
          </cell>
          <cell r="F715">
            <v>10.562540289999999</v>
          </cell>
          <cell r="G715">
            <v>416</v>
          </cell>
          <cell r="H715" t="str">
            <v>Macro</v>
          </cell>
          <cell r="I715" t="str">
            <v>NOKIA</v>
          </cell>
          <cell r="J715" t="str">
            <v>Yaouba Yaya</v>
          </cell>
          <cell r="K715" t="str">
            <v>OCM_Maroua_3</v>
          </cell>
          <cell r="L715" t="str">
            <v>TIF NORD</v>
          </cell>
          <cell r="M715" t="str">
            <v>IHS</v>
          </cell>
          <cell r="N715" t="str">
            <v>Solar-Grid-Gen</v>
          </cell>
        </row>
        <row r="716">
          <cell r="A716" t="str">
            <v>SUD_244</v>
          </cell>
          <cell r="B716" t="str">
            <v>Avobengon</v>
          </cell>
          <cell r="C716" t="str">
            <v>SUD</v>
          </cell>
          <cell r="D716" t="str">
            <v>Avobengon</v>
          </cell>
          <cell r="E716">
            <v>12.863057</v>
          </cell>
          <cell r="F716">
            <v>2.6684519999999998</v>
          </cell>
          <cell r="G716">
            <v>0</v>
          </cell>
          <cell r="H716" t="str">
            <v>Macro</v>
          </cell>
          <cell r="I716" t="str">
            <v>NOKIA</v>
          </cell>
          <cell r="J716" t="str">
            <v>Kenfack Peguy</v>
          </cell>
          <cell r="K716" t="str">
            <v>OCM_Sangmelima</v>
          </cell>
          <cell r="L716" t="str">
            <v>AFRO</v>
          </cell>
          <cell r="M716" t="str">
            <v>IHS</v>
          </cell>
          <cell r="N716" t="str">
            <v>Gen-Lithium</v>
          </cell>
        </row>
        <row r="717">
          <cell r="A717" t="str">
            <v>OST_268</v>
          </cell>
          <cell r="B717" t="str">
            <v>Bfsam-Toungan-Lycee</v>
          </cell>
          <cell r="C717" t="str">
            <v>OST</v>
          </cell>
          <cell r="D717" t="str">
            <v>Bafoussam</v>
          </cell>
          <cell r="E717">
            <v>10.433529999999999</v>
          </cell>
          <cell r="F717">
            <v>5.5015400000000003</v>
          </cell>
          <cell r="G717">
            <v>1335</v>
          </cell>
          <cell r="H717" t="str">
            <v>Macro</v>
          </cell>
          <cell r="I717"/>
          <cell r="J717" t="str">
            <v>Ngah Denis Fokanyuy</v>
          </cell>
          <cell r="K717" t="str">
            <v>OCM_Bafoussam_1</v>
          </cell>
          <cell r="L717" t="str">
            <v>I-ENG</v>
          </cell>
          <cell r="M717" t="str">
            <v>CAMUSAT</v>
          </cell>
          <cell r="N717" t="str">
            <v>Good Grid + GE</v>
          </cell>
        </row>
        <row r="718">
          <cell r="A718" t="str">
            <v>EST_125</v>
          </cell>
          <cell r="B718" t="str">
            <v>Kolomine-IHS</v>
          </cell>
          <cell r="C718" t="str">
            <v>EST</v>
          </cell>
          <cell r="D718" t="str">
            <v>Kolomine</v>
          </cell>
          <cell r="E718">
            <v>14.381159739999999</v>
          </cell>
          <cell r="F718">
            <v>4.9976735190000001</v>
          </cell>
          <cell r="G718">
            <v>751</v>
          </cell>
          <cell r="H718" t="str">
            <v>Macro</v>
          </cell>
          <cell r="I718" t="str">
            <v>NOKIA</v>
          </cell>
          <cell r="J718" t="str">
            <v>Franck Mezazem</v>
          </cell>
          <cell r="K718" t="str">
            <v>OCM_Bertoua_2</v>
          </cell>
          <cell r="L718" t="str">
            <v>AFRO</v>
          </cell>
          <cell r="M718" t="str">
            <v>IHS</v>
          </cell>
          <cell r="N718" t="str">
            <v>Hybrid Gen</v>
          </cell>
        </row>
        <row r="719">
          <cell r="A719" t="str">
            <v>EST_147</v>
          </cell>
          <cell r="B719" t="str">
            <v>GADJI</v>
          </cell>
          <cell r="C719" t="str">
            <v>EST</v>
          </cell>
          <cell r="D719" t="str">
            <v>Gadji</v>
          </cell>
          <cell r="E719">
            <v>14.052723</v>
          </cell>
          <cell r="F719">
            <v>4.4850960000000004</v>
          </cell>
          <cell r="G719">
            <v>654</v>
          </cell>
          <cell r="H719" t="str">
            <v>Macro</v>
          </cell>
          <cell r="I719" t="str">
            <v>NOKIA</v>
          </cell>
          <cell r="J719" t="str">
            <v>Franck Mezazem</v>
          </cell>
          <cell r="K719" t="str">
            <v>OCM_Bertoua_2</v>
          </cell>
          <cell r="L719" t="str">
            <v>AFRO</v>
          </cell>
          <cell r="M719" t="str">
            <v>CAMUSAT</v>
          </cell>
          <cell r="N719" t="str">
            <v>Hybrid Solar - S3</v>
          </cell>
        </row>
        <row r="720">
          <cell r="A720" t="str">
            <v>SUD_248</v>
          </cell>
          <cell r="B720" t="str">
            <v>Koungoulou-MTN</v>
          </cell>
          <cell r="C720" t="str">
            <v>SUD</v>
          </cell>
          <cell r="D720" t="str">
            <v>Koungoulou</v>
          </cell>
          <cell r="E720">
            <v>13.185634</v>
          </cell>
          <cell r="F720">
            <v>2.689308</v>
          </cell>
          <cell r="G720">
            <v>720</v>
          </cell>
          <cell r="H720" t="str">
            <v>Macro</v>
          </cell>
          <cell r="I720" t="str">
            <v>NOKIA</v>
          </cell>
          <cell r="J720" t="str">
            <v>Kenfack Peguy</v>
          </cell>
          <cell r="K720" t="str">
            <v>OCM_Sangmelima</v>
          </cell>
          <cell r="L720" t="str">
            <v>AFRO</v>
          </cell>
          <cell r="M720" t="str">
            <v>IHS</v>
          </cell>
          <cell r="N720" t="str">
            <v>Gen-Lithium</v>
          </cell>
        </row>
        <row r="721">
          <cell r="A721" t="str">
            <v>SUO_071</v>
          </cell>
          <cell r="B721" t="str">
            <v>Kumba-Centre</v>
          </cell>
          <cell r="C721" t="str">
            <v>SUO</v>
          </cell>
          <cell r="D721" t="str">
            <v>Kumba</v>
          </cell>
          <cell r="E721">
            <v>9.4584229999999998</v>
          </cell>
          <cell r="F721">
            <v>4.6381079999999999</v>
          </cell>
          <cell r="G721">
            <v>240</v>
          </cell>
          <cell r="H721" t="str">
            <v>Macro</v>
          </cell>
          <cell r="I721" t="str">
            <v>NOKIA</v>
          </cell>
          <cell r="J721" t="str">
            <v>FOJO André</v>
          </cell>
          <cell r="K721" t="str">
            <v>OCM_Kumba</v>
          </cell>
          <cell r="L721" t="str">
            <v>H-TELI</v>
          </cell>
          <cell r="M721" t="str">
            <v>IHS</v>
          </cell>
          <cell r="N721" t="str">
            <v>Grid-Gen</v>
          </cell>
        </row>
        <row r="722">
          <cell r="A722" t="str">
            <v>EST_127</v>
          </cell>
          <cell r="B722" t="str">
            <v>EST_127_Z_Bertoua-Bindia-IHS</v>
          </cell>
          <cell r="C722" t="str">
            <v>EST</v>
          </cell>
          <cell r="D722" t="str">
            <v>Bertoua</v>
          </cell>
          <cell r="E722">
            <v>13.74281519</v>
          </cell>
          <cell r="F722">
            <v>4.5823192089999996</v>
          </cell>
          <cell r="G722">
            <v>670</v>
          </cell>
          <cell r="H722" t="str">
            <v>Macro</v>
          </cell>
          <cell r="I722" t="str">
            <v>ZTE</v>
          </cell>
          <cell r="J722" t="str">
            <v>Franck Mezazem</v>
          </cell>
          <cell r="K722" t="str">
            <v>OCM_Bertoua_2</v>
          </cell>
          <cell r="L722" t="str">
            <v>AFRO</v>
          </cell>
          <cell r="M722" t="str">
            <v>IHS</v>
          </cell>
          <cell r="N722" t="str">
            <v>Grid-Gen</v>
          </cell>
        </row>
        <row r="723">
          <cell r="A723" t="str">
            <v>SUD_247</v>
          </cell>
          <cell r="B723" t="str">
            <v>Messam-MTN</v>
          </cell>
          <cell r="C723" t="str">
            <v>SUD</v>
          </cell>
          <cell r="D723" t="str">
            <v>Messam</v>
          </cell>
          <cell r="E723">
            <v>12.932138889999999</v>
          </cell>
          <cell r="F723">
            <v>2.7040000000000002</v>
          </cell>
          <cell r="G723">
            <v>668.1</v>
          </cell>
          <cell r="H723" t="str">
            <v>Macro</v>
          </cell>
          <cell r="I723" t="str">
            <v>NOKIA</v>
          </cell>
          <cell r="J723" t="str">
            <v>Kenfack Peguy</v>
          </cell>
          <cell r="K723" t="str">
            <v>OCM_Sangmelima</v>
          </cell>
          <cell r="L723" t="str">
            <v>AFRO</v>
          </cell>
          <cell r="M723" t="str">
            <v>IHS</v>
          </cell>
          <cell r="N723" t="str">
            <v>Gen-Lithium</v>
          </cell>
        </row>
        <row r="724">
          <cell r="A724" t="str">
            <v>SUD_246</v>
          </cell>
          <cell r="B724" t="str">
            <v>Mintom-MTN</v>
          </cell>
          <cell r="C724" t="str">
            <v>SUD</v>
          </cell>
          <cell r="D724" t="str">
            <v>Mintom</v>
          </cell>
          <cell r="E724">
            <v>13.28822222</v>
          </cell>
          <cell r="F724">
            <v>2.6954166669999999</v>
          </cell>
          <cell r="G724">
            <v>625</v>
          </cell>
          <cell r="H724" t="str">
            <v>Macro</v>
          </cell>
          <cell r="I724" t="str">
            <v>NOKIA</v>
          </cell>
          <cell r="J724" t="str">
            <v>Kenfack Peguy</v>
          </cell>
          <cell r="K724" t="str">
            <v>OCM_Sangmelima</v>
          </cell>
          <cell r="L724" t="str">
            <v>AFRO</v>
          </cell>
          <cell r="M724" t="str">
            <v>IHS</v>
          </cell>
          <cell r="N724" t="str">
            <v>Solar-Gen-Lithium</v>
          </cell>
        </row>
        <row r="725">
          <cell r="A725" t="str">
            <v>EST_152</v>
          </cell>
          <cell r="B725" t="str">
            <v>EST_152_Z_Bertoua-Hopital-IHS</v>
          </cell>
          <cell r="C725" t="str">
            <v>EST</v>
          </cell>
          <cell r="D725" t="str">
            <v>Bertoua</v>
          </cell>
          <cell r="E725">
            <v>13.6968</v>
          </cell>
          <cell r="F725">
            <v>4.5628700000000002</v>
          </cell>
          <cell r="G725">
            <v>649</v>
          </cell>
          <cell r="H725" t="str">
            <v>Macro</v>
          </cell>
          <cell r="I725" t="str">
            <v>ZTE</v>
          </cell>
          <cell r="J725" t="str">
            <v>Franck Mezazem</v>
          </cell>
          <cell r="K725" t="str">
            <v>OCM_Bertoua_2</v>
          </cell>
          <cell r="L725" t="str">
            <v>AFRO</v>
          </cell>
          <cell r="M725" t="str">
            <v>IHS</v>
          </cell>
          <cell r="N725"/>
        </row>
        <row r="726">
          <cell r="A726" t="str">
            <v>SUD_243</v>
          </cell>
          <cell r="B726" t="str">
            <v>Yembon</v>
          </cell>
          <cell r="C726" t="str">
            <v>SUD</v>
          </cell>
          <cell r="D726" t="str">
            <v>Yembon</v>
          </cell>
          <cell r="E726">
            <v>12.619033</v>
          </cell>
          <cell r="F726">
            <v>2.750305</v>
          </cell>
          <cell r="G726">
            <v>0</v>
          </cell>
          <cell r="H726" t="str">
            <v>Macro</v>
          </cell>
          <cell r="I726" t="str">
            <v>NOKIA</v>
          </cell>
          <cell r="J726" t="str">
            <v>Kenfack Peguy</v>
          </cell>
          <cell r="K726" t="str">
            <v>OCM_Sangmelima</v>
          </cell>
          <cell r="L726" t="str">
            <v>AFRO</v>
          </cell>
          <cell r="M726" t="str">
            <v>CAMUSAT</v>
          </cell>
          <cell r="N726" t="str">
            <v>HGB</v>
          </cell>
        </row>
        <row r="727">
          <cell r="A727" t="str">
            <v>NRO_011</v>
          </cell>
          <cell r="B727" t="str">
            <v>Mbengwi</v>
          </cell>
          <cell r="C727" t="str">
            <v>NRO</v>
          </cell>
          <cell r="D727" t="str">
            <v>Mbengwi</v>
          </cell>
          <cell r="E727">
            <v>10.001735999999999</v>
          </cell>
          <cell r="F727">
            <v>6.0065200000000001</v>
          </cell>
          <cell r="G727">
            <v>1376</v>
          </cell>
          <cell r="H727" t="str">
            <v>Macro</v>
          </cell>
          <cell r="I727" t="str">
            <v>NOKIA</v>
          </cell>
          <cell r="J727" t="str">
            <v>ABONGTEOH SOFOR Derick</v>
          </cell>
          <cell r="K727" t="str">
            <v>OCM_Bamenda_1</v>
          </cell>
          <cell r="L727" t="str">
            <v>I-ENG</v>
          </cell>
          <cell r="M727" t="str">
            <v>IHS</v>
          </cell>
          <cell r="N727" t="str">
            <v>Grid-Gen</v>
          </cell>
        </row>
        <row r="728">
          <cell r="A728" t="str">
            <v>NRO_102</v>
          </cell>
          <cell r="B728" t="str">
            <v>Bafut-Swie-Hill-IHS</v>
          </cell>
          <cell r="C728" t="str">
            <v>NRO</v>
          </cell>
          <cell r="D728" t="str">
            <v>Bafut</v>
          </cell>
          <cell r="E728">
            <v>10.154063000000001</v>
          </cell>
          <cell r="F728">
            <v>6.0377830000000001</v>
          </cell>
          <cell r="G728">
            <v>1289</v>
          </cell>
          <cell r="H728" t="str">
            <v>Macro</v>
          </cell>
          <cell r="I728" t="str">
            <v>NOKIA</v>
          </cell>
          <cell r="J728" t="str">
            <v>ABONGTEOH SOFOR Derick</v>
          </cell>
          <cell r="K728" t="str">
            <v>OCM_Bamenda_1</v>
          </cell>
          <cell r="L728" t="str">
            <v>I-ENG</v>
          </cell>
          <cell r="M728" t="str">
            <v>IHS</v>
          </cell>
          <cell r="N728" t="str">
            <v>Hybrid Gen</v>
          </cell>
        </row>
        <row r="729">
          <cell r="A729" t="str">
            <v>CTR_277</v>
          </cell>
          <cell r="B729" t="str">
            <v>Deuk</v>
          </cell>
          <cell r="C729" t="str">
            <v>CTR</v>
          </cell>
          <cell r="D729" t="str">
            <v>Deuk</v>
          </cell>
          <cell r="E729">
            <v>11.259444439999999</v>
          </cell>
          <cell r="F729">
            <v>4.9379444440000002</v>
          </cell>
          <cell r="G729">
            <v>0</v>
          </cell>
          <cell r="H729" t="str">
            <v>Macro</v>
          </cell>
          <cell r="I729" t="str">
            <v>NOKIA</v>
          </cell>
          <cell r="J729" t="str">
            <v xml:space="preserve">APIANG Grégoire Flores </v>
          </cell>
          <cell r="K729" t="str">
            <v>OCM_Bafia</v>
          </cell>
          <cell r="L729" t="str">
            <v>I-ENG</v>
          </cell>
          <cell r="M729" t="str">
            <v>IHS</v>
          </cell>
          <cell r="N729" t="str">
            <v>Solar-Gen-Lithium</v>
          </cell>
        </row>
        <row r="730">
          <cell r="A730" t="str">
            <v>NRO_101</v>
          </cell>
          <cell r="B730" t="str">
            <v>Ebal-IHS</v>
          </cell>
          <cell r="C730" t="str">
            <v>NRO</v>
          </cell>
          <cell r="D730" t="str">
            <v>Ebal</v>
          </cell>
          <cell r="E730">
            <v>10.471090999999999</v>
          </cell>
          <cell r="F730">
            <v>6.1325640000000003</v>
          </cell>
          <cell r="G730">
            <v>1553</v>
          </cell>
          <cell r="H730" t="str">
            <v>Macro</v>
          </cell>
          <cell r="I730" t="str">
            <v>NOKIA</v>
          </cell>
          <cell r="J730" t="str">
            <v>ABONGTEOH SOFOR Derick</v>
          </cell>
          <cell r="K730" t="str">
            <v>OCM_Bamenda_1</v>
          </cell>
          <cell r="L730" t="str">
            <v>I-ENG</v>
          </cell>
          <cell r="M730" t="str">
            <v>IHS</v>
          </cell>
          <cell r="N730" t="str">
            <v>Hybrid Gen</v>
          </cell>
        </row>
        <row r="731">
          <cell r="A731" t="str">
            <v>EST_074</v>
          </cell>
          <cell r="B731" t="str">
            <v>Mazabe</v>
          </cell>
          <cell r="C731" t="str">
            <v>EST</v>
          </cell>
          <cell r="D731" t="str">
            <v>Mazabe</v>
          </cell>
          <cell r="E731">
            <v>13.00413889</v>
          </cell>
          <cell r="F731">
            <v>4.0102777779999998</v>
          </cell>
          <cell r="G731">
            <v>709</v>
          </cell>
          <cell r="H731" t="str">
            <v>Macro</v>
          </cell>
          <cell r="I731" t="str">
            <v>NOKIA</v>
          </cell>
          <cell r="J731" t="str">
            <v>Essiane Arthur</v>
          </cell>
          <cell r="K731" t="str">
            <v>OCM_Abong-Mbang</v>
          </cell>
          <cell r="L731" t="str">
            <v>AFRO</v>
          </cell>
          <cell r="M731" t="str">
            <v>IHS</v>
          </cell>
          <cell r="N731" t="str">
            <v>Solar Only</v>
          </cell>
        </row>
        <row r="732">
          <cell r="A732" t="str">
            <v>NRO_100</v>
          </cell>
          <cell r="B732" t="str">
            <v>Bambalang</v>
          </cell>
          <cell r="C732" t="str">
            <v>NRO</v>
          </cell>
          <cell r="D732" t="str">
            <v>Bambalang</v>
          </cell>
          <cell r="E732">
            <v>10.522633000000001</v>
          </cell>
          <cell r="F732">
            <v>5.8903600000000003</v>
          </cell>
          <cell r="G732">
            <v>1175</v>
          </cell>
          <cell r="H732" t="str">
            <v>Macro</v>
          </cell>
          <cell r="I732" t="str">
            <v>NOKIA</v>
          </cell>
          <cell r="J732" t="str">
            <v>ABONGTEOH SOFOR Derick</v>
          </cell>
          <cell r="K732" t="str">
            <v>OCM_Bamenda_1</v>
          </cell>
          <cell r="L732" t="str">
            <v>I-ENG</v>
          </cell>
          <cell r="M732" t="str">
            <v>IHS</v>
          </cell>
          <cell r="N732" t="str">
            <v>Hybrid Gen</v>
          </cell>
        </row>
        <row r="733">
          <cell r="A733" t="str">
            <v>CTR_354</v>
          </cell>
          <cell r="B733" t="str">
            <v>Mengueme</v>
          </cell>
          <cell r="C733" t="str">
            <v>CTR</v>
          </cell>
          <cell r="D733" t="str">
            <v>Mengueme</v>
          </cell>
          <cell r="E733">
            <v>11.402583</v>
          </cell>
          <cell r="F733">
            <v>3.2485119999999998</v>
          </cell>
          <cell r="G733">
            <v>0</v>
          </cell>
          <cell r="H733" t="str">
            <v>Macro</v>
          </cell>
          <cell r="I733" t="str">
            <v>NOKIA</v>
          </cell>
          <cell r="J733" t="str">
            <v>Mougang Rodrigue</v>
          </cell>
          <cell r="K733" t="str">
            <v>OCM_Mbalmayo</v>
          </cell>
          <cell r="L733" t="str">
            <v>AFRO</v>
          </cell>
          <cell r="M733" t="str">
            <v>IHS</v>
          </cell>
          <cell r="N733" t="str">
            <v>Grid-Gen</v>
          </cell>
        </row>
        <row r="734">
          <cell r="A734" t="str">
            <v>CTR_367</v>
          </cell>
          <cell r="B734" t="str">
            <v>Ngoum-II-MTN</v>
          </cell>
          <cell r="C734" t="str">
            <v>CTR</v>
          </cell>
          <cell r="D734" t="str">
            <v>Ngoum-II</v>
          </cell>
          <cell r="E734">
            <v>12.40552778</v>
          </cell>
          <cell r="F734">
            <v>5.7733333330000001</v>
          </cell>
          <cell r="G734">
            <v>1028</v>
          </cell>
          <cell r="H734" t="str">
            <v>Macro</v>
          </cell>
          <cell r="I734" t="str">
            <v>NOKIA</v>
          </cell>
          <cell r="J734" t="str">
            <v xml:space="preserve">APIANG Grégoire Flores </v>
          </cell>
          <cell r="K734" t="str">
            <v>OCM_Bafia</v>
          </cell>
          <cell r="L734" t="str">
            <v>I-ENG</v>
          </cell>
          <cell r="M734" t="str">
            <v>IHS</v>
          </cell>
          <cell r="N734" t="str">
            <v>Solar-Gen-Lithium</v>
          </cell>
        </row>
        <row r="735">
          <cell r="A735" t="str">
            <v>EST_077</v>
          </cell>
          <cell r="B735" t="str">
            <v>Nguem-MTN</v>
          </cell>
          <cell r="C735" t="str">
            <v>EST</v>
          </cell>
          <cell r="D735" t="str">
            <v>Nguem</v>
          </cell>
          <cell r="E735">
            <v>13.13020114</v>
          </cell>
          <cell r="F735">
            <v>4.609432</v>
          </cell>
          <cell r="G735">
            <v>717</v>
          </cell>
          <cell r="H735" t="str">
            <v>Macro</v>
          </cell>
          <cell r="I735" t="str">
            <v>NOKIA</v>
          </cell>
          <cell r="J735" t="str">
            <v>Raoul TSAGUE</v>
          </cell>
          <cell r="K735" t="str">
            <v>OCM_Nanga-Eboko</v>
          </cell>
          <cell r="L735" t="str">
            <v>AFRO</v>
          </cell>
          <cell r="M735" t="str">
            <v>IHS</v>
          </cell>
          <cell r="N735" t="str">
            <v>Grid-Gen</v>
          </cell>
        </row>
        <row r="736">
          <cell r="A736" t="str">
            <v>SUD_249</v>
          </cell>
          <cell r="B736" t="str">
            <v>Nyazanga</v>
          </cell>
          <cell r="C736" t="str">
            <v>SUD</v>
          </cell>
          <cell r="D736" t="str">
            <v>Nyazanga</v>
          </cell>
          <cell r="E736">
            <v>12.04138889</v>
          </cell>
          <cell r="F736">
            <v>2.8376388889999999</v>
          </cell>
          <cell r="G736">
            <v>0</v>
          </cell>
          <cell r="H736" t="str">
            <v>Macro</v>
          </cell>
          <cell r="I736" t="str">
            <v>NOKIA</v>
          </cell>
          <cell r="J736" t="str">
            <v>Kenfack Peguy</v>
          </cell>
          <cell r="K736" t="str">
            <v>OCM_Sangmelima</v>
          </cell>
          <cell r="L736" t="str">
            <v>AFRO</v>
          </cell>
          <cell r="M736" t="str">
            <v>IHS</v>
          </cell>
          <cell r="N736" t="str">
            <v>Grid-Gen-Lithium</v>
          </cell>
        </row>
        <row r="737">
          <cell r="A737" t="str">
            <v>OST_270</v>
          </cell>
          <cell r="B737" t="str">
            <v>Bfsam-Ndiandam-School</v>
          </cell>
          <cell r="C737" t="str">
            <v>OST</v>
          </cell>
          <cell r="D737" t="str">
            <v>Bafoussam</v>
          </cell>
          <cell r="E737">
            <v>10.439986319999999</v>
          </cell>
          <cell r="F737">
            <v>5.4602541489999998</v>
          </cell>
          <cell r="G737">
            <v>4</v>
          </cell>
          <cell r="H737" t="str">
            <v>Macro</v>
          </cell>
          <cell r="I737"/>
          <cell r="J737" t="str">
            <v>Ngah Denis Fokanyuy</v>
          </cell>
          <cell r="K737" t="str">
            <v>OCM_Bafoussam_1</v>
          </cell>
          <cell r="L737" t="str">
            <v>I-ENG</v>
          </cell>
          <cell r="M737" t="str">
            <v>CAMUSAT</v>
          </cell>
          <cell r="N737" t="str">
            <v>Good Grid no GE - 8h</v>
          </cell>
        </row>
        <row r="738">
          <cell r="A738" t="str">
            <v>EXN_145</v>
          </cell>
          <cell r="B738" t="str">
            <v>Maroua-Pitouare-IHS</v>
          </cell>
          <cell r="C738" t="str">
            <v>EXN</v>
          </cell>
          <cell r="D738" t="str">
            <v>Maroua</v>
          </cell>
          <cell r="E738">
            <v>14.305527870000001</v>
          </cell>
          <cell r="F738">
            <v>10.597690070000001</v>
          </cell>
          <cell r="G738">
            <v>400</v>
          </cell>
          <cell r="H738" t="str">
            <v>Macro</v>
          </cell>
          <cell r="I738" t="str">
            <v>NOKIA</v>
          </cell>
          <cell r="J738" t="str">
            <v xml:space="preserve">ASSAATSA Eric Blaise </v>
          </cell>
          <cell r="K738" t="str">
            <v>OCM_Maroua_1</v>
          </cell>
          <cell r="L738" t="str">
            <v>TIF NORD</v>
          </cell>
          <cell r="M738" t="str">
            <v>IHS</v>
          </cell>
          <cell r="N738" t="str">
            <v>Grid-Gen</v>
          </cell>
        </row>
        <row r="739">
          <cell r="A739" t="str">
            <v>LIT_388</v>
          </cell>
          <cell r="B739" t="str">
            <v>Sikoum-II</v>
          </cell>
          <cell r="C739" t="str">
            <v>LIT</v>
          </cell>
          <cell r="D739" t="str">
            <v>Sikoum</v>
          </cell>
          <cell r="E739">
            <v>10.0473552</v>
          </cell>
          <cell r="F739">
            <v>3.941869691</v>
          </cell>
          <cell r="G739">
            <v>101</v>
          </cell>
          <cell r="H739" t="str">
            <v>Macro</v>
          </cell>
          <cell r="I739" t="str">
            <v>NOKIA</v>
          </cell>
          <cell r="J739" t="str">
            <v>Freddy Fongang</v>
          </cell>
          <cell r="K739" t="str">
            <v>OCM_Edea</v>
          </cell>
          <cell r="L739" t="str">
            <v>H-TELI</v>
          </cell>
          <cell r="M739" t="str">
            <v>IHS</v>
          </cell>
          <cell r="N739" t="str">
            <v>Gen-Lithium</v>
          </cell>
        </row>
        <row r="740">
          <cell r="A740" t="str">
            <v>CTR_906</v>
          </cell>
          <cell r="B740" t="str">
            <v>Obokoue-I</v>
          </cell>
          <cell r="C740" t="str">
            <v>CTR</v>
          </cell>
          <cell r="D740" t="str">
            <v>Mbankomo</v>
          </cell>
          <cell r="E740">
            <v>11.337619999999999</v>
          </cell>
          <cell r="F740">
            <v>3.6551399999999998</v>
          </cell>
          <cell r="G740">
            <v>731</v>
          </cell>
          <cell r="H740" t="str">
            <v>Macro</v>
          </cell>
          <cell r="I740" t="str">
            <v>NOKIA</v>
          </cell>
          <cell r="J740" t="str">
            <v>Julien Ekobo</v>
          </cell>
          <cell r="K740" t="str">
            <v>OCM_Yaounde_3</v>
          </cell>
          <cell r="L740" t="str">
            <v>AFRO</v>
          </cell>
          <cell r="M740" t="str">
            <v>CAMUSAT</v>
          </cell>
          <cell r="N740" t="str">
            <v>Hybrid Solar - S3</v>
          </cell>
        </row>
        <row r="741">
          <cell r="A741" t="str">
            <v>NRO_098</v>
          </cell>
          <cell r="B741" t="str">
            <v>Djottin</v>
          </cell>
          <cell r="C741" t="str">
            <v>NRO</v>
          </cell>
          <cell r="D741" t="str">
            <v>Djottin</v>
          </cell>
          <cell r="E741">
            <v>10.562149</v>
          </cell>
          <cell r="F741">
            <v>6.283061</v>
          </cell>
          <cell r="G741">
            <v>1385</v>
          </cell>
          <cell r="H741" t="str">
            <v>Macro</v>
          </cell>
          <cell r="I741" t="str">
            <v>NOKIA</v>
          </cell>
          <cell r="J741" t="str">
            <v>ABONGTEOH SOFOR Derick</v>
          </cell>
          <cell r="K741" t="str">
            <v>OCM_Bamenda_1</v>
          </cell>
          <cell r="L741" t="str">
            <v>I-ENG</v>
          </cell>
          <cell r="M741" t="str">
            <v>IHS</v>
          </cell>
          <cell r="N741" t="str">
            <v>Hybrid Gen</v>
          </cell>
        </row>
        <row r="742">
          <cell r="A742" t="str">
            <v>ADM_115</v>
          </cell>
          <cell r="B742" t="str">
            <v>Ngd-Aoudi-IHS</v>
          </cell>
          <cell r="C742" t="str">
            <v>ADM</v>
          </cell>
          <cell r="D742" t="str">
            <v>Ngaoundere</v>
          </cell>
          <cell r="E742">
            <v>13.59369</v>
          </cell>
          <cell r="F742">
            <v>7.3210300000000004</v>
          </cell>
          <cell r="G742">
            <v>1106</v>
          </cell>
          <cell r="H742" t="str">
            <v>Macro</v>
          </cell>
          <cell r="I742" t="str">
            <v>NOKIA</v>
          </cell>
          <cell r="J742" t="str">
            <v>Herve Pouomo</v>
          </cell>
          <cell r="K742" t="str">
            <v>OCM_Ngaoundere_1</v>
          </cell>
          <cell r="L742" t="str">
            <v>TIF NORD</v>
          </cell>
          <cell r="M742" t="str">
            <v>IHS</v>
          </cell>
          <cell r="N742" t="str">
            <v>Grid-Gen</v>
          </cell>
        </row>
        <row r="743">
          <cell r="A743" t="str">
            <v>EST_073</v>
          </cell>
          <cell r="B743" t="str">
            <v>Bonga</v>
          </cell>
          <cell r="C743" t="str">
            <v>EST</v>
          </cell>
          <cell r="D743" t="str">
            <v>Bonga</v>
          </cell>
          <cell r="E743">
            <v>14.439444440000001</v>
          </cell>
          <cell r="F743">
            <v>5.9833611109999998</v>
          </cell>
          <cell r="G743">
            <v>947</v>
          </cell>
          <cell r="H743" t="str">
            <v>Macro</v>
          </cell>
          <cell r="I743" t="str">
            <v>NOKIA</v>
          </cell>
          <cell r="J743" t="str">
            <v>Destallo Serge EVEHE</v>
          </cell>
          <cell r="K743" t="str">
            <v>OCM_Meiganga</v>
          </cell>
          <cell r="L743" t="str">
            <v>AFRO</v>
          </cell>
          <cell r="M743" t="str">
            <v>IHS</v>
          </cell>
          <cell r="N743" t="str">
            <v>Gen-Lithium</v>
          </cell>
        </row>
        <row r="744">
          <cell r="A744" t="str">
            <v>ADM_015</v>
          </cell>
          <cell r="B744" t="str">
            <v>Makor</v>
          </cell>
          <cell r="C744" t="str">
            <v>ADM</v>
          </cell>
          <cell r="D744" t="str">
            <v>Makor</v>
          </cell>
          <cell r="E744">
            <v>13.254</v>
          </cell>
          <cell r="F744">
            <v>6.8506944440000002</v>
          </cell>
          <cell r="G744">
            <v>913</v>
          </cell>
          <cell r="H744" t="str">
            <v>Macro</v>
          </cell>
          <cell r="I744" t="str">
            <v>NOKIA</v>
          </cell>
          <cell r="J744" t="str">
            <v>Chekep Kouamo Willy</v>
          </cell>
          <cell r="K744" t="str">
            <v>OCM_Tibati</v>
          </cell>
          <cell r="L744" t="str">
            <v>TIF NORD</v>
          </cell>
          <cell r="M744" t="str">
            <v>CAMUSAT</v>
          </cell>
          <cell r="N744" t="str">
            <v>Hybrid Solar - S3</v>
          </cell>
        </row>
        <row r="745">
          <cell r="A745" t="str">
            <v>LIT_356</v>
          </cell>
          <cell r="B745" t="str">
            <v>Manengole</v>
          </cell>
          <cell r="C745" t="str">
            <v>LIT</v>
          </cell>
          <cell r="D745" t="str">
            <v>Manengole</v>
          </cell>
          <cell r="E745">
            <v>9.8636769999999991</v>
          </cell>
          <cell r="F745">
            <v>4.8759610000000002</v>
          </cell>
          <cell r="G745">
            <v>513</v>
          </cell>
          <cell r="H745" t="str">
            <v>Macro</v>
          </cell>
          <cell r="I745" t="str">
            <v>NOKIA</v>
          </cell>
          <cell r="J745" t="str">
            <v>Ewane Eric Pitié</v>
          </cell>
          <cell r="K745" t="str">
            <v>OCM_Moungo</v>
          </cell>
          <cell r="L745" t="str">
            <v>H-TELI</v>
          </cell>
          <cell r="M745" t="str">
            <v>IHS</v>
          </cell>
          <cell r="N745" t="str">
            <v>Grid-Gen</v>
          </cell>
        </row>
        <row r="746">
          <cell r="A746" t="str">
            <v>CTR_278</v>
          </cell>
          <cell r="B746" t="str">
            <v>Ngoro</v>
          </cell>
          <cell r="C746" t="str">
            <v>CTR</v>
          </cell>
          <cell r="D746" t="str">
            <v>Ngoro</v>
          </cell>
          <cell r="E746">
            <v>11.387694440000001</v>
          </cell>
          <cell r="F746">
            <v>4.9592499999999999</v>
          </cell>
          <cell r="G746">
            <v>552</v>
          </cell>
          <cell r="H746" t="str">
            <v>Macro</v>
          </cell>
          <cell r="I746" t="str">
            <v>NOKIA</v>
          </cell>
          <cell r="J746" t="str">
            <v xml:space="preserve">APIANG Grégoire Flores </v>
          </cell>
          <cell r="K746" t="str">
            <v>OCM_Bafia</v>
          </cell>
          <cell r="L746" t="str">
            <v>I-ENG</v>
          </cell>
          <cell r="M746" t="str">
            <v>IHS</v>
          </cell>
          <cell r="N746" t="str">
            <v>Solar AER-Gen-Lithium</v>
          </cell>
        </row>
        <row r="747">
          <cell r="A747" t="str">
            <v>CTR_353</v>
          </cell>
          <cell r="B747" t="str">
            <v>Nguinda</v>
          </cell>
          <cell r="C747" t="str">
            <v>CTR</v>
          </cell>
          <cell r="D747" t="str">
            <v>Nguinda</v>
          </cell>
          <cell r="E747">
            <v>12.43583682</v>
          </cell>
          <cell r="F747">
            <v>3.9056246269999999</v>
          </cell>
          <cell r="G747">
            <v>709</v>
          </cell>
          <cell r="H747" t="str">
            <v>Macro</v>
          </cell>
          <cell r="I747" t="str">
            <v>NOKIA</v>
          </cell>
          <cell r="J747" t="str">
            <v>Essiane Arthur</v>
          </cell>
          <cell r="K747" t="str">
            <v>OCM_Abong-Mbang</v>
          </cell>
          <cell r="L747" t="str">
            <v>AFRO</v>
          </cell>
          <cell r="M747" t="str">
            <v>IHS</v>
          </cell>
          <cell r="N747" t="str">
            <v>Grid-Gen</v>
          </cell>
        </row>
        <row r="748">
          <cell r="A748" t="str">
            <v>NRO_110</v>
          </cell>
          <cell r="B748" t="str">
            <v>Oku-Marche</v>
          </cell>
          <cell r="C748" t="str">
            <v>NRO</v>
          </cell>
          <cell r="D748" t="str">
            <v>Oku</v>
          </cell>
          <cell r="E748">
            <v>10.506591</v>
          </cell>
          <cell r="F748">
            <v>6.2499219999999998</v>
          </cell>
          <cell r="G748">
            <v>1975</v>
          </cell>
          <cell r="H748" t="str">
            <v>Macro</v>
          </cell>
          <cell r="I748" t="str">
            <v>NOKIA</v>
          </cell>
          <cell r="J748" t="str">
            <v>ABONGTEOH SOFOR Derick</v>
          </cell>
          <cell r="K748" t="str">
            <v>OCM_Bamenda_1</v>
          </cell>
          <cell r="L748" t="str">
            <v>I-ENG</v>
          </cell>
          <cell r="M748" t="str">
            <v>IHS</v>
          </cell>
          <cell r="N748" t="str">
            <v>Grid-Gen-Lithium</v>
          </cell>
        </row>
        <row r="749">
          <cell r="A749" t="str">
            <v>SUO_070</v>
          </cell>
          <cell r="B749" t="str">
            <v>Yoke</v>
          </cell>
          <cell r="C749" t="str">
            <v>SUO</v>
          </cell>
          <cell r="D749" t="str">
            <v>Yoke</v>
          </cell>
          <cell r="E749">
            <v>9.4300277779999995</v>
          </cell>
          <cell r="F749">
            <v>4.3199166670000002</v>
          </cell>
          <cell r="G749">
            <v>48</v>
          </cell>
          <cell r="H749" t="str">
            <v>Macro</v>
          </cell>
          <cell r="I749" t="str">
            <v>NOKIA</v>
          </cell>
          <cell r="J749" t="str">
            <v>Emile TAMFU</v>
          </cell>
          <cell r="K749" t="str">
            <v>OCM_Limbe</v>
          </cell>
          <cell r="L749" t="str">
            <v>H-TELI</v>
          </cell>
          <cell r="M749" t="str">
            <v>IHS</v>
          </cell>
          <cell r="N749" t="str">
            <v>Grid-Gen</v>
          </cell>
        </row>
        <row r="750">
          <cell r="A750" t="str">
            <v>NRO_111</v>
          </cell>
          <cell r="B750" t="str">
            <v>Jikejem-II</v>
          </cell>
          <cell r="C750" t="str">
            <v>NRO</v>
          </cell>
          <cell r="D750" t="str">
            <v>Jikejem</v>
          </cell>
          <cell r="E750">
            <v>10.464290999999999</v>
          </cell>
          <cell r="F750">
            <v>6.2776310000000004</v>
          </cell>
          <cell r="G750">
            <v>1969</v>
          </cell>
          <cell r="H750" t="str">
            <v>Macro</v>
          </cell>
          <cell r="I750" t="str">
            <v>NOKIA</v>
          </cell>
          <cell r="J750" t="str">
            <v>ABONGTEOH SOFOR Derick</v>
          </cell>
          <cell r="K750" t="str">
            <v>OCM_Bamenda_1</v>
          </cell>
          <cell r="L750" t="str">
            <v>I-ENG</v>
          </cell>
          <cell r="M750"/>
          <cell r="N750"/>
        </row>
        <row r="751">
          <cell r="A751" t="str">
            <v>NRO_142</v>
          </cell>
          <cell r="B751" t="str">
            <v>Nkar-IHS</v>
          </cell>
          <cell r="C751" t="str">
            <v>NRO</v>
          </cell>
          <cell r="D751" t="str">
            <v>Buea</v>
          </cell>
          <cell r="E751">
            <v>10.637806295000001</v>
          </cell>
          <cell r="F751">
            <v>6.0962527409999998</v>
          </cell>
          <cell r="G751">
            <v>17774</v>
          </cell>
          <cell r="H751" t="str">
            <v>Macro</v>
          </cell>
          <cell r="I751" t="str">
            <v>NOKIA</v>
          </cell>
          <cell r="J751" t="str">
            <v>ABONGTEOH SOFOR Derick</v>
          </cell>
          <cell r="K751" t="str">
            <v>OCM_Bamenda_1</v>
          </cell>
          <cell r="L751" t="str">
            <v>I-ENG</v>
          </cell>
          <cell r="M751" t="str">
            <v>IHS</v>
          </cell>
          <cell r="N751" t="str">
            <v>Hybrid Gen</v>
          </cell>
        </row>
        <row r="752">
          <cell r="A752" t="str">
            <v>OST_296</v>
          </cell>
          <cell r="B752" t="str">
            <v>Hopital-Mbouo</v>
          </cell>
          <cell r="C752" t="str">
            <v>OST</v>
          </cell>
          <cell r="D752" t="str">
            <v>Bafoussam</v>
          </cell>
          <cell r="E752">
            <v>10.418734000000001</v>
          </cell>
          <cell r="F752">
            <v>5.4337249999999999</v>
          </cell>
          <cell r="G752">
            <v>1489</v>
          </cell>
          <cell r="H752" t="str">
            <v>Macro</v>
          </cell>
          <cell r="I752"/>
          <cell r="J752" t="str">
            <v>Ngah Denis Fokanyuy</v>
          </cell>
          <cell r="K752" t="str">
            <v>OCM_Bafoussam_1</v>
          </cell>
          <cell r="L752" t="str">
            <v>I-ENG</v>
          </cell>
          <cell r="M752" t="str">
            <v>CAMUSAT</v>
          </cell>
          <cell r="N752" t="str">
            <v>Good Grid + GE</v>
          </cell>
        </row>
        <row r="753">
          <cell r="A753" t="str">
            <v>SUO_077</v>
          </cell>
          <cell r="B753" t="str">
            <v>Buea-David-Square</v>
          </cell>
          <cell r="C753" t="str">
            <v>SUO</v>
          </cell>
          <cell r="D753" t="str">
            <v>Buea</v>
          </cell>
          <cell r="E753">
            <v>9.3018333329999994</v>
          </cell>
          <cell r="F753">
            <v>4.167638889</v>
          </cell>
          <cell r="G753">
            <v>555</v>
          </cell>
          <cell r="H753" t="str">
            <v>Macro</v>
          </cell>
          <cell r="I753" t="str">
            <v>NOKIA</v>
          </cell>
          <cell r="J753" t="str">
            <v>Emile TAMFU</v>
          </cell>
          <cell r="K753" t="str">
            <v>OCM_Limbe</v>
          </cell>
          <cell r="L753" t="str">
            <v>H-TELI</v>
          </cell>
          <cell r="M753" t="str">
            <v>IHS</v>
          </cell>
          <cell r="N753" t="str">
            <v>Grid-Gen</v>
          </cell>
        </row>
        <row r="754">
          <cell r="A754" t="str">
            <v>OST_306</v>
          </cell>
          <cell r="B754" t="str">
            <v>BTS-Mobile-Tagidor-Hotel</v>
          </cell>
          <cell r="C754" t="str">
            <v>OST</v>
          </cell>
          <cell r="D754" t="str">
            <v>Bafoussam</v>
          </cell>
          <cell r="E754">
            <v>10.378988</v>
          </cell>
          <cell r="F754">
            <v>5.188904</v>
          </cell>
          <cell r="G754">
            <v>1452</v>
          </cell>
          <cell r="H754" t="str">
            <v>Macro</v>
          </cell>
          <cell r="I754"/>
          <cell r="J754" t="str">
            <v>Ngah Denis Fokanyuy</v>
          </cell>
          <cell r="K754" t="str">
            <v>OCM_Bafoussam_1</v>
          </cell>
          <cell r="L754" t="str">
            <v>I-ENG</v>
          </cell>
          <cell r="M754" t="str">
            <v>CAMUSAT</v>
          </cell>
          <cell r="N754" t="str">
            <v>Medium Grid + GE</v>
          </cell>
        </row>
        <row r="755">
          <cell r="A755" t="str">
            <v>CTR_674</v>
          </cell>
          <cell r="B755" t="str">
            <v>CTR_674_Z_Soa-University-Stadium</v>
          </cell>
          <cell r="C755" t="str">
            <v>CTR</v>
          </cell>
          <cell r="D755" t="str">
            <v>Yaounde</v>
          </cell>
          <cell r="E755">
            <v>11.583672</v>
          </cell>
          <cell r="F755">
            <v>3.9615429999999998</v>
          </cell>
          <cell r="G755">
            <v>700</v>
          </cell>
          <cell r="H755" t="str">
            <v>Macro</v>
          </cell>
          <cell r="I755" t="str">
            <v>ZTE</v>
          </cell>
          <cell r="J755" t="str">
            <v>Julien Ekobo</v>
          </cell>
          <cell r="K755" t="str">
            <v>OCM_Yaounde_3</v>
          </cell>
          <cell r="L755" t="str">
            <v>AFRO</v>
          </cell>
          <cell r="M755" t="str">
            <v>IHS</v>
          </cell>
          <cell r="N755" t="str">
            <v>Grid-Gen</v>
          </cell>
        </row>
        <row r="756">
          <cell r="A756" t="str">
            <v>SUO_054</v>
          </cell>
          <cell r="B756" t="str">
            <v>Kumba-Lutherian-Church-MTN</v>
          </cell>
          <cell r="C756" t="str">
            <v>SUO</v>
          </cell>
          <cell r="D756" t="str">
            <v>Kumba</v>
          </cell>
          <cell r="E756">
            <v>9.4585519999999992</v>
          </cell>
          <cell r="F756">
            <v>4.6008100000000001</v>
          </cell>
          <cell r="G756">
            <v>185</v>
          </cell>
          <cell r="H756" t="str">
            <v>Macro</v>
          </cell>
          <cell r="I756" t="str">
            <v>NOKIA</v>
          </cell>
          <cell r="J756" t="str">
            <v>FOJO André</v>
          </cell>
          <cell r="K756" t="str">
            <v>OCM_Kumba</v>
          </cell>
          <cell r="L756" t="str">
            <v>H-TELI</v>
          </cell>
          <cell r="M756" t="str">
            <v>IHS</v>
          </cell>
          <cell r="N756" t="str">
            <v>Grid-Gen</v>
          </cell>
        </row>
        <row r="757">
          <cell r="A757" t="str">
            <v>SUO_082</v>
          </cell>
          <cell r="B757" t="str">
            <v>Limbe-Semme-Beach-MTN</v>
          </cell>
          <cell r="C757" t="str">
            <v>SUO</v>
          </cell>
          <cell r="D757" t="str">
            <v>Limbe</v>
          </cell>
          <cell r="E757">
            <v>9.0419444440000003</v>
          </cell>
          <cell r="F757">
            <v>4.0619166670000002</v>
          </cell>
          <cell r="G757">
            <v>25</v>
          </cell>
          <cell r="H757" t="str">
            <v>Macro</v>
          </cell>
          <cell r="I757" t="str">
            <v>NOKIA</v>
          </cell>
          <cell r="J757" t="str">
            <v>Emile TAMFU</v>
          </cell>
          <cell r="K757" t="str">
            <v>OCM_Limbe</v>
          </cell>
          <cell r="L757" t="str">
            <v>H-TELI</v>
          </cell>
          <cell r="M757" t="str">
            <v>IHS</v>
          </cell>
          <cell r="N757" t="str">
            <v>Grid-Gen</v>
          </cell>
        </row>
        <row r="758">
          <cell r="A758" t="str">
            <v>SUO_080</v>
          </cell>
          <cell r="B758" t="str">
            <v>Limbe-Sonara-MTN</v>
          </cell>
          <cell r="C758" t="str">
            <v>SUO</v>
          </cell>
          <cell r="D758" t="str">
            <v>Limbe</v>
          </cell>
          <cell r="E758">
            <v>9.1265555559999996</v>
          </cell>
          <cell r="F758">
            <v>4.027305556</v>
          </cell>
          <cell r="G758">
            <v>141</v>
          </cell>
          <cell r="H758" t="str">
            <v>Macro</v>
          </cell>
          <cell r="I758" t="str">
            <v>NOKIA</v>
          </cell>
          <cell r="J758" t="str">
            <v>Emile TAMFU</v>
          </cell>
          <cell r="K758" t="str">
            <v>OCM_Limbe</v>
          </cell>
          <cell r="L758" t="str">
            <v>H-TELI</v>
          </cell>
          <cell r="M758" t="str">
            <v>CAMUSAT</v>
          </cell>
          <cell r="N758" t="str">
            <v>Medium Grid + GE</v>
          </cell>
        </row>
        <row r="759">
          <cell r="A759" t="str">
            <v>CTR_712</v>
          </cell>
          <cell r="B759" t="str">
            <v>CTR_712_Z_Nkolfoulou-CSD</v>
          </cell>
          <cell r="C759" t="str">
            <v>CTR</v>
          </cell>
          <cell r="D759" t="str">
            <v>Yaounde</v>
          </cell>
          <cell r="E759">
            <v>11.596947999999999</v>
          </cell>
          <cell r="F759">
            <v>3.9296220000000002</v>
          </cell>
          <cell r="G759">
            <v>694</v>
          </cell>
          <cell r="H759" t="str">
            <v>Macro</v>
          </cell>
          <cell r="I759" t="str">
            <v>ZTE</v>
          </cell>
          <cell r="J759" t="str">
            <v>Julien Ekobo</v>
          </cell>
          <cell r="K759" t="str">
            <v>OCM_Yaounde_3</v>
          </cell>
          <cell r="L759" t="str">
            <v>AFRO</v>
          </cell>
          <cell r="M759" t="str">
            <v>CAMUSAT</v>
          </cell>
          <cell r="N759" t="str">
            <v>Medium Grid + GE</v>
          </cell>
        </row>
        <row r="760">
          <cell r="A760" t="str">
            <v>CTR_031</v>
          </cell>
          <cell r="B760" t="str">
            <v>CTR_031_Z_Soa</v>
          </cell>
          <cell r="C760" t="str">
            <v>CTR</v>
          </cell>
          <cell r="D760" t="str">
            <v>Yaounde</v>
          </cell>
          <cell r="E760">
            <v>11.59446954</v>
          </cell>
          <cell r="F760">
            <v>3.9721235539999999</v>
          </cell>
          <cell r="G760">
            <v>685</v>
          </cell>
          <cell r="H760" t="str">
            <v>Macro</v>
          </cell>
          <cell r="I760" t="str">
            <v>ZTE</v>
          </cell>
          <cell r="J760" t="str">
            <v>Julien Ekobo</v>
          </cell>
          <cell r="K760" t="str">
            <v>OCM_Yaounde_3</v>
          </cell>
          <cell r="L760" t="str">
            <v>AFRO</v>
          </cell>
          <cell r="M760" t="str">
            <v>IHS</v>
          </cell>
          <cell r="N760" t="str">
            <v>Grid-Gen</v>
          </cell>
        </row>
        <row r="761">
          <cell r="A761" t="str">
            <v>CTR_313</v>
          </cell>
          <cell r="B761" t="str">
            <v>CTR_313_Z_Ebogo</v>
          </cell>
          <cell r="C761" t="str">
            <v>CTR</v>
          </cell>
          <cell r="D761" t="str">
            <v>Yaounde</v>
          </cell>
          <cell r="E761">
            <v>11.588462</v>
          </cell>
          <cell r="F761">
            <v>3.9486699999999999</v>
          </cell>
          <cell r="G761">
            <v>685</v>
          </cell>
          <cell r="H761" t="str">
            <v>Macro</v>
          </cell>
          <cell r="I761" t="str">
            <v>ZTE</v>
          </cell>
          <cell r="J761" t="str">
            <v>Julien Ekobo</v>
          </cell>
          <cell r="K761" t="str">
            <v>OCM_Yaounde_3</v>
          </cell>
          <cell r="L761" t="str">
            <v>AFRO</v>
          </cell>
          <cell r="M761" t="str">
            <v>IHS</v>
          </cell>
          <cell r="N761" t="str">
            <v>Grid-Gen</v>
          </cell>
        </row>
        <row r="762">
          <cell r="A762" t="str">
            <v>EXN_018</v>
          </cell>
          <cell r="B762" t="str">
            <v>Guidiguis</v>
          </cell>
          <cell r="C762" t="str">
            <v>EXN</v>
          </cell>
          <cell r="D762" t="str">
            <v>Guidiguis</v>
          </cell>
          <cell r="E762">
            <v>14.70329474</v>
          </cell>
          <cell r="F762">
            <v>10.142009160000001</v>
          </cell>
          <cell r="G762">
            <v>369</v>
          </cell>
          <cell r="H762" t="str">
            <v>Macro</v>
          </cell>
          <cell r="I762" t="str">
            <v>NOKIA</v>
          </cell>
          <cell r="J762" t="str">
            <v>Herman Tchawe</v>
          </cell>
          <cell r="K762" t="str">
            <v>OCM_Kaele</v>
          </cell>
          <cell r="L762" t="str">
            <v>TIF NORD</v>
          </cell>
          <cell r="M762" t="str">
            <v>IHS</v>
          </cell>
          <cell r="N762" t="str">
            <v>Grid-Gen</v>
          </cell>
        </row>
        <row r="763">
          <cell r="A763" t="str">
            <v>NRO_136</v>
          </cell>
          <cell r="B763" t="str">
            <v>Ndop-Catholic-Church</v>
          </cell>
          <cell r="C763" t="str">
            <v>NRO</v>
          </cell>
          <cell r="D763" t="str">
            <v>Ndop</v>
          </cell>
          <cell r="E763">
            <v>10.444000000000001</v>
          </cell>
          <cell r="F763">
            <v>5.9871999999999996</v>
          </cell>
          <cell r="G763">
            <v>1176</v>
          </cell>
          <cell r="H763" t="str">
            <v>Macro</v>
          </cell>
          <cell r="I763" t="str">
            <v>NOKIA</v>
          </cell>
          <cell r="J763" t="str">
            <v>ABONGTEOH SOFOR Derick</v>
          </cell>
          <cell r="K763" t="str">
            <v>OCM_Bamenda_1</v>
          </cell>
          <cell r="L763" t="str">
            <v>I-ENG</v>
          </cell>
          <cell r="M763"/>
          <cell r="N763"/>
        </row>
        <row r="764">
          <cell r="A764" t="str">
            <v>OST_291</v>
          </cell>
          <cell r="B764" t="str">
            <v>Bfsam-Tayim-II</v>
          </cell>
          <cell r="C764" t="str">
            <v>OST</v>
          </cell>
          <cell r="D764" t="str">
            <v>Bafoussam</v>
          </cell>
          <cell r="E764">
            <v>10.458909999999999</v>
          </cell>
          <cell r="F764">
            <v>5.4911599999999998</v>
          </cell>
          <cell r="G764">
            <v>1311</v>
          </cell>
          <cell r="H764" t="str">
            <v>Macro</v>
          </cell>
          <cell r="I764"/>
          <cell r="J764" t="str">
            <v>Ngah Denis Fokanyuy</v>
          </cell>
          <cell r="K764" t="str">
            <v>OCM_Bafoussam_1</v>
          </cell>
          <cell r="L764" t="str">
            <v>I-ENG</v>
          </cell>
          <cell r="M764" t="str">
            <v>CAMUSAT</v>
          </cell>
          <cell r="N764" t="str">
            <v>Good Grid + GE</v>
          </cell>
        </row>
        <row r="765">
          <cell r="A765" t="str">
            <v>CTR_392</v>
          </cell>
          <cell r="B765" t="str">
            <v>CTR_392_Z_Ebolowa-Ville</v>
          </cell>
          <cell r="C765" t="str">
            <v>CTR</v>
          </cell>
          <cell r="D765" t="str">
            <v>Ebolowa</v>
          </cell>
          <cell r="E765">
            <v>11.15393347</v>
          </cell>
          <cell r="F765">
            <v>2.9208871329999999</v>
          </cell>
          <cell r="G765">
            <v>0</v>
          </cell>
          <cell r="H765" t="str">
            <v>Macro</v>
          </cell>
          <cell r="I765" t="str">
            <v>ZTE</v>
          </cell>
          <cell r="J765" t="str">
            <v>Kenmegne Fabrice</v>
          </cell>
          <cell r="K765" t="str">
            <v>OCM_Ebolowa</v>
          </cell>
          <cell r="L765" t="str">
            <v>AFRO</v>
          </cell>
          <cell r="M765" t="str">
            <v>IHS</v>
          </cell>
          <cell r="N765" t="str">
            <v>Grid-Gen</v>
          </cell>
        </row>
        <row r="766">
          <cell r="A766" t="str">
            <v>SUO_078</v>
          </cell>
          <cell r="B766" t="str">
            <v>Limbe-Fini-Hotel</v>
          </cell>
          <cell r="C766" t="str">
            <v>SUO</v>
          </cell>
          <cell r="D766" t="str">
            <v>Limbe</v>
          </cell>
          <cell r="E766">
            <v>9.144388889</v>
          </cell>
          <cell r="F766">
            <v>4.0170000000000003</v>
          </cell>
          <cell r="G766">
            <v>19</v>
          </cell>
          <cell r="H766" t="str">
            <v>Macro</v>
          </cell>
          <cell r="I766" t="str">
            <v>NOKIA</v>
          </cell>
          <cell r="J766" t="str">
            <v>Emile TAMFU</v>
          </cell>
          <cell r="K766" t="str">
            <v>OCM_Limbe</v>
          </cell>
          <cell r="L766" t="str">
            <v>H-TELI</v>
          </cell>
          <cell r="M766" t="str">
            <v>IHS</v>
          </cell>
          <cell r="N766" t="str">
            <v>Grid-Gen</v>
          </cell>
        </row>
        <row r="767">
          <cell r="A767" t="str">
            <v>EXN_170</v>
          </cell>
          <cell r="B767" t="str">
            <v>Maroua-Zokok-Laddeo-IHS</v>
          </cell>
          <cell r="C767" t="str">
            <v>EXN</v>
          </cell>
          <cell r="D767" t="str">
            <v>Maroua</v>
          </cell>
          <cell r="E767">
            <v>14.26450736</v>
          </cell>
          <cell r="F767">
            <v>10.585506779999999</v>
          </cell>
          <cell r="G767">
            <v>413</v>
          </cell>
          <cell r="H767" t="str">
            <v>Macro</v>
          </cell>
          <cell r="I767" t="str">
            <v>NOKIA</v>
          </cell>
          <cell r="J767" t="str">
            <v xml:space="preserve">ASSAATSA Eric Blaise </v>
          </cell>
          <cell r="K767" t="str">
            <v>OCM_Maroua_1</v>
          </cell>
          <cell r="L767" t="str">
            <v>TIF NORD</v>
          </cell>
          <cell r="M767" t="str">
            <v>IHS</v>
          </cell>
          <cell r="N767" t="str">
            <v>Grid-Gen</v>
          </cell>
        </row>
        <row r="768">
          <cell r="A768" t="str">
            <v>ADM_143</v>
          </cell>
          <cell r="B768" t="str">
            <v>Bawa-IHS</v>
          </cell>
          <cell r="C768" t="str">
            <v>ADM</v>
          </cell>
          <cell r="D768" t="str">
            <v>Bawa</v>
          </cell>
          <cell r="E768">
            <v>13.355473</v>
          </cell>
          <cell r="F768">
            <v>7.2143879999999996</v>
          </cell>
          <cell r="G768">
            <v>997</v>
          </cell>
          <cell r="H768" t="str">
            <v>Macro</v>
          </cell>
          <cell r="I768" t="str">
            <v>NOKIA</v>
          </cell>
          <cell r="J768" t="str">
            <v>Herve Pouomo</v>
          </cell>
          <cell r="K768" t="str">
            <v>OCM_Ngaoundere_1</v>
          </cell>
          <cell r="L768" t="str">
            <v>TIF NORD</v>
          </cell>
          <cell r="M768" t="str">
            <v>IHS</v>
          </cell>
          <cell r="N768" t="str">
            <v>Solar-Gen-Lithium</v>
          </cell>
        </row>
        <row r="769">
          <cell r="A769" t="str">
            <v>CTR_594</v>
          </cell>
          <cell r="B769" t="str">
            <v>CTR_594_Z_Melen-Baaba</v>
          </cell>
          <cell r="C769" t="str">
            <v>CTR</v>
          </cell>
          <cell r="D769" t="str">
            <v>Ba'aba</v>
          </cell>
          <cell r="E769">
            <v>11.61013</v>
          </cell>
          <cell r="F769">
            <v>3.9194499999999999</v>
          </cell>
          <cell r="G769">
            <v>726</v>
          </cell>
          <cell r="H769" t="str">
            <v>Macro</v>
          </cell>
          <cell r="I769" t="str">
            <v>ZTE</v>
          </cell>
          <cell r="J769" t="str">
            <v>Julien Ekobo</v>
          </cell>
          <cell r="K769" t="str">
            <v>OCM_Yaounde_3</v>
          </cell>
          <cell r="L769" t="str">
            <v>AFRO</v>
          </cell>
          <cell r="M769" t="str">
            <v>IHS</v>
          </cell>
          <cell r="N769" t="str">
            <v>Grid-Gen</v>
          </cell>
        </row>
        <row r="770">
          <cell r="A770" t="str">
            <v>CTR_621</v>
          </cell>
          <cell r="B770" t="str">
            <v>CTR_621_Z_Nkolfoulou-II-IHS</v>
          </cell>
          <cell r="C770" t="str">
            <v>CTR</v>
          </cell>
          <cell r="D770" t="str">
            <v>Yaounde</v>
          </cell>
          <cell r="E770">
            <v>11.57870737</v>
          </cell>
          <cell r="F770">
            <v>3.922635723</v>
          </cell>
          <cell r="G770">
            <v>733</v>
          </cell>
          <cell r="H770" t="str">
            <v>Macro</v>
          </cell>
          <cell r="I770" t="str">
            <v>ZTE</v>
          </cell>
          <cell r="J770" t="str">
            <v>Julien Ekobo</v>
          </cell>
          <cell r="K770" t="str">
            <v>OCM_Yaounde_3</v>
          </cell>
          <cell r="L770" t="str">
            <v>AFRO</v>
          </cell>
          <cell r="M770" t="str">
            <v>IHS</v>
          </cell>
          <cell r="N770" t="str">
            <v>Grid-Gen</v>
          </cell>
        </row>
        <row r="771">
          <cell r="A771" t="str">
            <v>CTR_649</v>
          </cell>
          <cell r="B771" t="str">
            <v>CTR_649_Z_Soa-Town-IHS</v>
          </cell>
          <cell r="C771" t="str">
            <v>CTR</v>
          </cell>
          <cell r="D771" t="str">
            <v>Yaounde</v>
          </cell>
          <cell r="E771">
            <v>11.604219000000001</v>
          </cell>
          <cell r="F771">
            <v>3.9709289999999999</v>
          </cell>
          <cell r="G771">
            <v>675</v>
          </cell>
          <cell r="H771" t="str">
            <v>Macro</v>
          </cell>
          <cell r="I771" t="str">
            <v>ZTE</v>
          </cell>
          <cell r="J771" t="str">
            <v>Julien Ekobo</v>
          </cell>
          <cell r="K771" t="str">
            <v>OCM_Yaounde_3</v>
          </cell>
          <cell r="L771" t="str">
            <v>AFRO</v>
          </cell>
          <cell r="M771" t="str">
            <v>IHS</v>
          </cell>
          <cell r="N771" t="str">
            <v>Grid-Gen</v>
          </cell>
        </row>
        <row r="772">
          <cell r="A772" t="str">
            <v>LIT_371</v>
          </cell>
          <cell r="B772" t="str">
            <v>LIT_371_Z_C-D-Palmiers-II</v>
          </cell>
          <cell r="C772" t="str">
            <v>LIT</v>
          </cell>
          <cell r="D772" t="str">
            <v>Douala</v>
          </cell>
          <cell r="E772">
            <v>9.7631779610000002</v>
          </cell>
          <cell r="F772">
            <v>4.0565286479999996</v>
          </cell>
          <cell r="G772">
            <v>701</v>
          </cell>
          <cell r="H772" t="str">
            <v>Macro</v>
          </cell>
          <cell r="I772" t="str">
            <v>ZTE</v>
          </cell>
          <cell r="J772" t="str">
            <v>KENGNE Bruno</v>
          </cell>
          <cell r="K772" t="str">
            <v>OCM_Douala_2</v>
          </cell>
          <cell r="L772" t="str">
            <v>H-TELI</v>
          </cell>
          <cell r="M772" t="str">
            <v>IHS</v>
          </cell>
          <cell r="N772" t="str">
            <v>Grid-Gen</v>
          </cell>
        </row>
        <row r="773">
          <cell r="A773" t="str">
            <v>LIT_378</v>
          </cell>
          <cell r="B773" t="str">
            <v>LIT_378_Z_Bonewonda-II</v>
          </cell>
          <cell r="C773" t="str">
            <v>LIT</v>
          </cell>
          <cell r="D773" t="str">
            <v>Douala</v>
          </cell>
          <cell r="E773">
            <v>9.7168427469999994</v>
          </cell>
          <cell r="F773">
            <v>4.0763379909999999</v>
          </cell>
          <cell r="G773">
            <v>701</v>
          </cell>
          <cell r="H773" t="str">
            <v>Macro</v>
          </cell>
          <cell r="I773" t="str">
            <v>ZTE</v>
          </cell>
          <cell r="J773" t="str">
            <v>KENGNE Bruno</v>
          </cell>
          <cell r="K773" t="str">
            <v>OCM_Douala_2</v>
          </cell>
          <cell r="L773" t="str">
            <v>H-TELI</v>
          </cell>
          <cell r="M773" t="str">
            <v>IHS</v>
          </cell>
          <cell r="N773" t="str">
            <v>Grid-Gen</v>
          </cell>
        </row>
        <row r="774">
          <cell r="A774" t="str">
            <v>LIT_372</v>
          </cell>
          <cell r="B774" t="str">
            <v>LIT_372_Z_Ndogbat</v>
          </cell>
          <cell r="C774" t="str">
            <v>LIT</v>
          </cell>
          <cell r="D774" t="str">
            <v>Douala</v>
          </cell>
          <cell r="E774">
            <v>9.7258999999999993</v>
          </cell>
          <cell r="F774">
            <v>4.0473749999999997</v>
          </cell>
          <cell r="G774">
            <v>701</v>
          </cell>
          <cell r="H774" t="str">
            <v>Macro</v>
          </cell>
          <cell r="I774" t="str">
            <v>ZTE</v>
          </cell>
          <cell r="J774" t="str">
            <v>KENGNE Bruno</v>
          </cell>
          <cell r="K774" t="str">
            <v>OCM_Douala_2</v>
          </cell>
          <cell r="L774" t="str">
            <v>H-TELI</v>
          </cell>
          <cell r="M774" t="str">
            <v>IHS</v>
          </cell>
          <cell r="N774" t="str">
            <v>Grid-Lithium</v>
          </cell>
        </row>
        <row r="775">
          <cell r="A775" t="str">
            <v>LIT_404</v>
          </cell>
          <cell r="B775" t="str">
            <v>NR-Cite</v>
          </cell>
          <cell r="C775" t="str">
            <v>LIT</v>
          </cell>
          <cell r="D775" t="str">
            <v>Douala</v>
          </cell>
          <cell r="E775">
            <v>9.7344549600000008</v>
          </cell>
          <cell r="F775">
            <v>4.0488020369999997</v>
          </cell>
          <cell r="G775">
            <v>26</v>
          </cell>
          <cell r="H775" t="str">
            <v>Macro</v>
          </cell>
          <cell r="I775" t="str">
            <v>NOKIA</v>
          </cell>
          <cell r="J775" t="str">
            <v>KENGNE Bruno</v>
          </cell>
          <cell r="K775" t="str">
            <v>OCM_Douala_2</v>
          </cell>
          <cell r="L775" t="str">
            <v>H-TELI</v>
          </cell>
          <cell r="M775" t="str">
            <v>IHS</v>
          </cell>
          <cell r="N775" t="str">
            <v>Grid-Gen</v>
          </cell>
        </row>
        <row r="776">
          <cell r="A776" t="str">
            <v>LIT_405</v>
          </cell>
          <cell r="B776" t="str">
            <v>LIT_405_Z_Bepanda-Omnisport</v>
          </cell>
          <cell r="C776" t="str">
            <v>LIT</v>
          </cell>
          <cell r="D776" t="str">
            <v>Douala</v>
          </cell>
          <cell r="E776">
            <v>9.7239692150000003</v>
          </cell>
          <cell r="F776">
            <v>4.0547376430000002</v>
          </cell>
          <cell r="G776">
            <v>701</v>
          </cell>
          <cell r="H776" t="str">
            <v>Macro</v>
          </cell>
          <cell r="I776" t="str">
            <v>ZTE</v>
          </cell>
          <cell r="J776" t="str">
            <v>KENGNE Bruno</v>
          </cell>
          <cell r="K776" t="str">
            <v>OCM_Douala_2</v>
          </cell>
          <cell r="L776" t="str">
            <v>H-TELI</v>
          </cell>
          <cell r="M776" t="str">
            <v>IHS</v>
          </cell>
          <cell r="N776" t="str">
            <v>Grid-Gen</v>
          </cell>
        </row>
        <row r="777">
          <cell r="A777" t="str">
            <v>CTR_397</v>
          </cell>
          <cell r="B777" t="str">
            <v>CTR_397_Z_Bafia-Dang</v>
          </cell>
          <cell r="C777" t="str">
            <v>CTR</v>
          </cell>
          <cell r="D777" t="str">
            <v>Bafia</v>
          </cell>
          <cell r="E777">
            <v>11.22719444</v>
          </cell>
          <cell r="F777">
            <v>4.744722222</v>
          </cell>
          <cell r="G777">
            <v>491</v>
          </cell>
          <cell r="H777" t="str">
            <v>Macro</v>
          </cell>
          <cell r="I777" t="str">
            <v>ZTE</v>
          </cell>
          <cell r="J777" t="str">
            <v xml:space="preserve">APIANG Grégoire Flores </v>
          </cell>
          <cell r="K777" t="str">
            <v>OCM_Bafia</v>
          </cell>
          <cell r="L777" t="str">
            <v>I-ENG</v>
          </cell>
          <cell r="M777" t="str">
            <v>IHS</v>
          </cell>
          <cell r="N777" t="str">
            <v>Grid-Gen</v>
          </cell>
        </row>
        <row r="778">
          <cell r="A778" t="str">
            <v>EST_154</v>
          </cell>
          <cell r="B778" t="str">
            <v>Borongo-IHS</v>
          </cell>
          <cell r="C778" t="str">
            <v>EST</v>
          </cell>
          <cell r="D778" t="str">
            <v xml:space="preserve">Nganha </v>
          </cell>
          <cell r="E778">
            <v>14.300423869999999</v>
          </cell>
          <cell r="F778">
            <v>5.4982439999999997</v>
          </cell>
          <cell r="G778">
            <v>937</v>
          </cell>
          <cell r="H778" t="str">
            <v>Macro</v>
          </cell>
          <cell r="I778" t="str">
            <v>NOKIA</v>
          </cell>
          <cell r="J778" t="str">
            <v>Franck Mezazem</v>
          </cell>
          <cell r="K778" t="str">
            <v>OCM_Bertoua_2</v>
          </cell>
          <cell r="L778" t="str">
            <v>AFRO</v>
          </cell>
          <cell r="M778" t="str">
            <v>IHS</v>
          </cell>
          <cell r="N778"/>
        </row>
        <row r="779">
          <cell r="A779" t="str">
            <v>EST_080</v>
          </cell>
          <cell r="B779" t="str">
            <v>EST_080_Z_Garoua-Boulai-Frontiere</v>
          </cell>
          <cell r="C779" t="str">
            <v>EST</v>
          </cell>
          <cell r="D779" t="str">
            <v>Garoua-Boulai</v>
          </cell>
          <cell r="E779">
            <v>14.549194440000001</v>
          </cell>
          <cell r="F779">
            <v>5.8949444440000001</v>
          </cell>
          <cell r="G779">
            <v>1039</v>
          </cell>
          <cell r="H779" t="str">
            <v>Macro</v>
          </cell>
          <cell r="I779" t="str">
            <v>ZTE</v>
          </cell>
          <cell r="J779" t="str">
            <v>Destallo Serge EVEHE</v>
          </cell>
          <cell r="K779" t="str">
            <v>OCM_Meiganga</v>
          </cell>
          <cell r="L779" t="str">
            <v>AFRO</v>
          </cell>
          <cell r="M779" t="str">
            <v>IHS</v>
          </cell>
          <cell r="N779" t="str">
            <v>Grid-Gen</v>
          </cell>
        </row>
        <row r="780">
          <cell r="A780" t="str">
            <v>NRD_143</v>
          </cell>
          <cell r="B780" t="str">
            <v>Garoua-Stade</v>
          </cell>
          <cell r="C780" t="str">
            <v>NRD</v>
          </cell>
          <cell r="D780" t="str">
            <v>Garoua</v>
          </cell>
          <cell r="E780">
            <v>13.39301</v>
          </cell>
          <cell r="F780">
            <v>9.3290400000000009</v>
          </cell>
          <cell r="G780">
            <v>216</v>
          </cell>
          <cell r="H780" t="str">
            <v>Macro</v>
          </cell>
          <cell r="I780" t="str">
            <v>NOKIA</v>
          </cell>
          <cell r="J780" t="str">
            <v>Djouohou Armel</v>
          </cell>
          <cell r="K780" t="str">
            <v>OCM_Garoua_1</v>
          </cell>
          <cell r="L780" t="str">
            <v>TIF NORD</v>
          </cell>
          <cell r="M780" t="str">
            <v>CAMUSAT</v>
          </cell>
          <cell r="N780" t="str">
            <v>Good Grid + GE</v>
          </cell>
        </row>
        <row r="781">
          <cell r="A781" t="str">
            <v>NRD_147</v>
          </cell>
          <cell r="B781" t="str">
            <v>Nassarao-II</v>
          </cell>
          <cell r="C781" t="str">
            <v>NRD</v>
          </cell>
          <cell r="D781" t="str">
            <v>Nassarao</v>
          </cell>
          <cell r="E781">
            <v>13.422708269999999</v>
          </cell>
          <cell r="F781">
            <v>9.3639605509999999</v>
          </cell>
          <cell r="G781">
            <v>201</v>
          </cell>
          <cell r="H781" t="str">
            <v>Macro</v>
          </cell>
          <cell r="I781" t="str">
            <v>NOKIA</v>
          </cell>
          <cell r="J781" t="str">
            <v>Djouohou Armel</v>
          </cell>
          <cell r="K781" t="str">
            <v>OCM_Garoua_1</v>
          </cell>
          <cell r="L781" t="str">
            <v>TIF NORD</v>
          </cell>
          <cell r="M781" t="str">
            <v>CAMUSAT</v>
          </cell>
          <cell r="N781" t="str">
            <v>Good Grid + GE</v>
          </cell>
        </row>
        <row r="782">
          <cell r="A782" t="str">
            <v>EXN_184</v>
          </cell>
          <cell r="B782" t="str">
            <v>Maroua-Ouro-Bah-II-IHS</v>
          </cell>
          <cell r="C782" t="str">
            <v>EXN</v>
          </cell>
          <cell r="D782" t="str">
            <v>Maroua</v>
          </cell>
          <cell r="E782">
            <v>14.352042689999999</v>
          </cell>
          <cell r="F782">
            <v>10.60663246</v>
          </cell>
          <cell r="G782">
            <v>393</v>
          </cell>
          <cell r="H782" t="str">
            <v>Macro</v>
          </cell>
          <cell r="I782" t="str">
            <v>NOKIA</v>
          </cell>
          <cell r="J782" t="str">
            <v xml:space="preserve">ASSAATSA Eric Blaise </v>
          </cell>
          <cell r="K782" t="str">
            <v>OCM_Maroua_1</v>
          </cell>
          <cell r="L782" t="str">
            <v>TIF NORD</v>
          </cell>
          <cell r="M782" t="str">
            <v>IHS</v>
          </cell>
          <cell r="N782" t="str">
            <v>Grid-Gen</v>
          </cell>
        </row>
        <row r="783">
          <cell r="A783" t="str">
            <v>SUD_257</v>
          </cell>
          <cell r="B783" t="str">
            <v>Memve-ele-CAMTEL</v>
          </cell>
          <cell r="C783" t="str">
            <v>SUD</v>
          </cell>
          <cell r="D783" t="str">
            <v>Memve-ele</v>
          </cell>
          <cell r="E783">
            <v>10.39691667</v>
          </cell>
          <cell r="F783">
            <v>2.405583333</v>
          </cell>
          <cell r="G783">
            <v>436</v>
          </cell>
          <cell r="H783" t="str">
            <v>Macro</v>
          </cell>
          <cell r="I783" t="str">
            <v>NOKIA</v>
          </cell>
          <cell r="J783" t="str">
            <v>Kenmegne Fabrice</v>
          </cell>
          <cell r="K783" t="str">
            <v>OCM_Ebolowa</v>
          </cell>
          <cell r="L783" t="str">
            <v>AFRO</v>
          </cell>
          <cell r="M783" t="str">
            <v>CAMUSAT</v>
          </cell>
          <cell r="N783" t="str">
            <v>Hybrid Solar - S3</v>
          </cell>
        </row>
        <row r="784">
          <cell r="A784" t="str">
            <v>ADM_183</v>
          </cell>
          <cell r="B784" t="str">
            <v>Bawa</v>
          </cell>
          <cell r="C784" t="str">
            <v>ADM</v>
          </cell>
          <cell r="D784" t="str">
            <v>Bawa</v>
          </cell>
          <cell r="E784" t="str">
            <v>13.235401</v>
          </cell>
          <cell r="F784" t="str">
            <v>7.137464</v>
          </cell>
          <cell r="G784">
            <v>1085</v>
          </cell>
          <cell r="H784" t="str">
            <v>Macro</v>
          </cell>
          <cell r="I784" t="str">
            <v>NOKIA</v>
          </cell>
          <cell r="J784" t="str">
            <v>Herve Pouomo</v>
          </cell>
          <cell r="K784" t="str">
            <v>OCM_Ngaoundere_1</v>
          </cell>
          <cell r="L784" t="str">
            <v>TIF NORD</v>
          </cell>
          <cell r="M784" t="str">
            <v>CAMUSAT</v>
          </cell>
          <cell r="N784" t="str">
            <v>Hybrid Solar - S3</v>
          </cell>
        </row>
        <row r="785">
          <cell r="A785" t="str">
            <v>CTR_675</v>
          </cell>
          <cell r="B785" t="str">
            <v>CTR_675_Z_Tsinga-Village2</v>
          </cell>
          <cell r="C785" t="str">
            <v>CTR</v>
          </cell>
          <cell r="D785" t="str">
            <v>Yaounde</v>
          </cell>
          <cell r="E785">
            <v>11.56383351</v>
          </cell>
          <cell r="F785">
            <v>3.9420828270000001</v>
          </cell>
          <cell r="G785">
            <v>6</v>
          </cell>
          <cell r="H785" t="str">
            <v>Macro</v>
          </cell>
          <cell r="I785" t="str">
            <v>ZTE</v>
          </cell>
          <cell r="J785" t="str">
            <v>Julien Ekobo</v>
          </cell>
          <cell r="K785" t="str">
            <v>OCM_Yaounde_3</v>
          </cell>
          <cell r="L785" t="str">
            <v>AFRO</v>
          </cell>
          <cell r="M785" t="str">
            <v>IHS</v>
          </cell>
          <cell r="N785" t="str">
            <v>Hybrid-Gen-Lithium</v>
          </cell>
        </row>
        <row r="786">
          <cell r="A786" t="str">
            <v>CTR_714</v>
          </cell>
          <cell r="B786" t="str">
            <v>CTR_714_Z_SOA-Vallee</v>
          </cell>
          <cell r="C786" t="str">
            <v>CTR</v>
          </cell>
          <cell r="D786" t="str">
            <v>Yaounde</v>
          </cell>
          <cell r="E786">
            <v>11.60507</v>
          </cell>
          <cell r="F786">
            <v>3.9874499999999999</v>
          </cell>
          <cell r="G786">
            <v>644</v>
          </cell>
          <cell r="H786" t="str">
            <v>Macro</v>
          </cell>
          <cell r="I786" t="str">
            <v>ZTE</v>
          </cell>
          <cell r="J786" t="str">
            <v>Julien Ekobo</v>
          </cell>
          <cell r="K786" t="str">
            <v>OCM_Yaounde_3</v>
          </cell>
          <cell r="L786" t="str">
            <v>AFRO</v>
          </cell>
          <cell r="M786" t="str">
            <v>CAMUSAT</v>
          </cell>
          <cell r="N786" t="str">
            <v>Good Grid + GE</v>
          </cell>
        </row>
        <row r="787">
          <cell r="A787" t="str">
            <v>CTR_755</v>
          </cell>
          <cell r="B787" t="str">
            <v>CTR_755_Z_Ba-aba</v>
          </cell>
          <cell r="C787" t="str">
            <v>CTR</v>
          </cell>
          <cell r="D787" t="str">
            <v>Yaounde</v>
          </cell>
          <cell r="E787">
            <v>11.61275</v>
          </cell>
          <cell r="F787">
            <v>3.9637600000000002</v>
          </cell>
          <cell r="G787">
            <v>694</v>
          </cell>
          <cell r="H787" t="str">
            <v>Macro</v>
          </cell>
          <cell r="I787" t="str">
            <v>ZTE</v>
          </cell>
          <cell r="J787" t="str">
            <v>Julien Ekobo</v>
          </cell>
          <cell r="K787" t="str">
            <v>OCM_Yaounde_3</v>
          </cell>
          <cell r="L787" t="str">
            <v>AFRO</v>
          </cell>
          <cell r="M787" t="str">
            <v>CAMUSAT</v>
          </cell>
          <cell r="N787" t="str">
            <v>Good Grid + GE</v>
          </cell>
        </row>
        <row r="788">
          <cell r="A788" t="str">
            <v>LIT_406</v>
          </cell>
          <cell r="B788" t="str">
            <v>LIT_406_Z_Ndokoti-Brasseries</v>
          </cell>
          <cell r="C788" t="str">
            <v>LIT</v>
          </cell>
          <cell r="D788" t="str">
            <v>Douala</v>
          </cell>
          <cell r="E788">
            <v>9.7476386339999994</v>
          </cell>
          <cell r="F788">
            <v>4.0438987590000002</v>
          </cell>
          <cell r="G788">
            <v>701</v>
          </cell>
          <cell r="H788" t="str">
            <v>Macro</v>
          </cell>
          <cell r="I788" t="str">
            <v>ZTE</v>
          </cell>
          <cell r="J788" t="str">
            <v>KENGNE Bruno</v>
          </cell>
          <cell r="K788" t="str">
            <v>OCM_Douala_2</v>
          </cell>
          <cell r="L788" t="str">
            <v>H-TELI</v>
          </cell>
          <cell r="M788" t="str">
            <v>IHS</v>
          </cell>
          <cell r="N788" t="str">
            <v>Grid Only</v>
          </cell>
        </row>
        <row r="789">
          <cell r="A789" t="str">
            <v>LIT_396</v>
          </cell>
          <cell r="B789" t="str">
            <v>LIT_396_Z_Bonateki-MRS</v>
          </cell>
          <cell r="C789" t="str">
            <v>LIT</v>
          </cell>
          <cell r="D789" t="str">
            <v>Douala</v>
          </cell>
          <cell r="E789">
            <v>9.7180020000000003</v>
          </cell>
          <cell r="F789">
            <v>4.0679699999999999</v>
          </cell>
          <cell r="G789">
            <v>701</v>
          </cell>
          <cell r="H789" t="str">
            <v>Macro</v>
          </cell>
          <cell r="I789" t="str">
            <v>ZTE</v>
          </cell>
          <cell r="J789" t="str">
            <v>KENGNE Bruno</v>
          </cell>
          <cell r="K789" t="str">
            <v>OCM_Douala_2</v>
          </cell>
          <cell r="L789" t="str">
            <v>H-TELI</v>
          </cell>
          <cell r="M789" t="str">
            <v>IHS</v>
          </cell>
          <cell r="N789" t="str">
            <v>Grid-Gen</v>
          </cell>
        </row>
        <row r="790">
          <cell r="A790" t="str">
            <v>LIT_159</v>
          </cell>
          <cell r="B790" t="str">
            <v>LIT_159_Z_Ndoghem-PK12-IHS</v>
          </cell>
          <cell r="C790" t="str">
            <v>LIT</v>
          </cell>
          <cell r="D790" t="str">
            <v>Douala</v>
          </cell>
          <cell r="E790">
            <v>9.7915200000000002</v>
          </cell>
          <cell r="F790">
            <v>4.0658479999999999</v>
          </cell>
          <cell r="G790">
            <v>701</v>
          </cell>
          <cell r="H790" t="str">
            <v>Macro</v>
          </cell>
          <cell r="I790" t="str">
            <v>ZTE</v>
          </cell>
          <cell r="J790" t="str">
            <v>KENGNE Bruno</v>
          </cell>
          <cell r="K790" t="str">
            <v>OCM_Douala_2</v>
          </cell>
          <cell r="L790" t="str">
            <v>H-TELI</v>
          </cell>
          <cell r="M790" t="str">
            <v>IHS</v>
          </cell>
          <cell r="N790" t="str">
            <v>Grid-Gen</v>
          </cell>
        </row>
        <row r="791">
          <cell r="A791" t="str">
            <v>ADM_005</v>
          </cell>
          <cell r="B791" t="str">
            <v>Touboro</v>
          </cell>
          <cell r="C791" t="str">
            <v>ADM</v>
          </cell>
          <cell r="D791" t="str">
            <v>Touboro</v>
          </cell>
          <cell r="E791">
            <v>15.353658510000001</v>
          </cell>
          <cell r="F791">
            <v>7.7759329250000002</v>
          </cell>
          <cell r="G791">
            <v>588</v>
          </cell>
          <cell r="H791" t="str">
            <v>Macro</v>
          </cell>
          <cell r="I791" t="str">
            <v>NOKIA</v>
          </cell>
          <cell r="J791" t="str">
            <v>SOUGNA ZACHARIE</v>
          </cell>
          <cell r="K791" t="str">
            <v>OCM_Touboro</v>
          </cell>
          <cell r="L791" t="str">
            <v>TIF NORD</v>
          </cell>
          <cell r="M791" t="str">
            <v>IHS</v>
          </cell>
          <cell r="N791" t="str">
            <v>Grid-Gen</v>
          </cell>
        </row>
        <row r="792">
          <cell r="A792" t="str">
            <v>ADM_182</v>
          </cell>
          <cell r="B792" t="str">
            <v>Toumbouroum</v>
          </cell>
          <cell r="C792" t="str">
            <v>ADM</v>
          </cell>
          <cell r="D792" t="str">
            <v>Toumbouroum</v>
          </cell>
          <cell r="E792" t="str">
            <v>13.39462</v>
          </cell>
          <cell r="F792" t="str">
            <v>7.31947</v>
          </cell>
          <cell r="G792">
            <v>1145</v>
          </cell>
          <cell r="H792" t="str">
            <v>Macro</v>
          </cell>
          <cell r="I792" t="str">
            <v>NOKIA</v>
          </cell>
          <cell r="J792" t="str">
            <v>Herve Pouomo</v>
          </cell>
          <cell r="K792" t="str">
            <v>OCM_Ngaoundere_1</v>
          </cell>
          <cell r="L792" t="str">
            <v>TIF NORD</v>
          </cell>
          <cell r="M792" t="str">
            <v>CAMUSAT</v>
          </cell>
          <cell r="N792" t="str">
            <v>Hybrid Solar - S3</v>
          </cell>
        </row>
        <row r="793">
          <cell r="A793" t="str">
            <v>NRO_137</v>
          </cell>
          <cell r="B793" t="str">
            <v>Ndop-Kake-Hill</v>
          </cell>
          <cell r="C793" t="str">
            <v>NRO</v>
          </cell>
          <cell r="D793" t="str">
            <v>Ndop</v>
          </cell>
          <cell r="E793">
            <v>10.443584882</v>
          </cell>
          <cell r="F793">
            <v>6.0013391479999996</v>
          </cell>
          <cell r="G793">
            <v>1199</v>
          </cell>
          <cell r="H793" t="str">
            <v>Macro</v>
          </cell>
          <cell r="I793" t="str">
            <v>NOKIA</v>
          </cell>
          <cell r="J793" t="str">
            <v>ABONGTEOH SOFOR Derick</v>
          </cell>
          <cell r="K793" t="str">
            <v>OCM_Bamenda_1</v>
          </cell>
          <cell r="L793" t="str">
            <v>I-ENG</v>
          </cell>
          <cell r="M793" t="str">
            <v>IHS</v>
          </cell>
          <cell r="N793" t="str">
            <v>Grid-Gen</v>
          </cell>
        </row>
        <row r="794">
          <cell r="A794" t="str">
            <v>NRO_138</v>
          </cell>
          <cell r="B794" t="str">
            <v>Jakiri-Church-IHS</v>
          </cell>
          <cell r="C794" t="str">
            <v>NRO</v>
          </cell>
          <cell r="D794" t="str">
            <v>Jakiri</v>
          </cell>
          <cell r="E794">
            <v>10.640361942</v>
          </cell>
          <cell r="F794">
            <v>6.078694542</v>
          </cell>
          <cell r="G794">
            <v>1700</v>
          </cell>
          <cell r="H794" t="str">
            <v>Macro</v>
          </cell>
          <cell r="I794" t="str">
            <v>NOKIA</v>
          </cell>
          <cell r="J794" t="str">
            <v>ABONGTEOH SOFOR Derick</v>
          </cell>
          <cell r="K794" t="str">
            <v>OCM_Bamenda_1</v>
          </cell>
          <cell r="L794" t="str">
            <v>I-ENG</v>
          </cell>
          <cell r="M794" t="str">
            <v>IHS</v>
          </cell>
          <cell r="N794" t="str">
            <v>Grid-Gen</v>
          </cell>
        </row>
        <row r="795">
          <cell r="A795" t="str">
            <v>OST_007</v>
          </cell>
          <cell r="B795" t="str">
            <v>Bana</v>
          </cell>
          <cell r="C795" t="str">
            <v>OST</v>
          </cell>
          <cell r="D795" t="str">
            <v>Bana</v>
          </cell>
          <cell r="E795">
            <v>10.322699</v>
          </cell>
          <cell r="F795">
            <v>5.158919</v>
          </cell>
          <cell r="G795">
            <v>2014</v>
          </cell>
          <cell r="H795" t="str">
            <v>Macro</v>
          </cell>
          <cell r="I795" t="str">
            <v>NOKIA</v>
          </cell>
          <cell r="J795" t="str">
            <v>Patrick Tonye</v>
          </cell>
          <cell r="K795" t="str">
            <v>OCM_Bafoussam_2</v>
          </cell>
          <cell r="L795" t="str">
            <v>I-ENG</v>
          </cell>
          <cell r="M795" t="str">
            <v>IHS</v>
          </cell>
          <cell r="N795" t="str">
            <v>Grid-Gen</v>
          </cell>
        </row>
        <row r="796">
          <cell r="A796" t="str">
            <v>EXN_197</v>
          </cell>
          <cell r="B796" t="str">
            <v>Doualare-II</v>
          </cell>
          <cell r="C796" t="str">
            <v>EXN</v>
          </cell>
          <cell r="D796" t="str">
            <v>Maroua</v>
          </cell>
          <cell r="E796">
            <v>14.3238389</v>
          </cell>
          <cell r="F796">
            <v>10.621365859999999</v>
          </cell>
          <cell r="G796">
            <v>410</v>
          </cell>
          <cell r="H796" t="str">
            <v>Macro</v>
          </cell>
          <cell r="I796" t="str">
            <v>NOKIA</v>
          </cell>
          <cell r="J796" t="str">
            <v xml:space="preserve">ASSAATSA Eric Blaise </v>
          </cell>
          <cell r="K796" t="str">
            <v>OCM_Maroua_1</v>
          </cell>
          <cell r="L796" t="str">
            <v>TIF NORD</v>
          </cell>
          <cell r="M796" t="str">
            <v>CAMUSAT</v>
          </cell>
          <cell r="N796" t="str">
            <v>Medium Grid + GE</v>
          </cell>
        </row>
        <row r="797">
          <cell r="A797" t="str">
            <v>SUO_065</v>
          </cell>
          <cell r="B797" t="str">
            <v>Limbe-Federal-Qter</v>
          </cell>
          <cell r="C797" t="str">
            <v>SUO</v>
          </cell>
          <cell r="D797" t="str">
            <v>Limbe</v>
          </cell>
          <cell r="E797">
            <v>9.1959900000000001</v>
          </cell>
          <cell r="F797">
            <v>4.0171609999999998</v>
          </cell>
          <cell r="G797">
            <v>34</v>
          </cell>
          <cell r="H797" t="str">
            <v>Macro</v>
          </cell>
          <cell r="I797" t="str">
            <v>NOKIA</v>
          </cell>
          <cell r="J797" t="str">
            <v>Emile TAMFU</v>
          </cell>
          <cell r="K797" t="str">
            <v>OCM_Limbe</v>
          </cell>
          <cell r="L797" t="str">
            <v>H-TELI</v>
          </cell>
          <cell r="M797" t="str">
            <v>IHS</v>
          </cell>
          <cell r="N797" t="str">
            <v>Grid-Gen</v>
          </cell>
        </row>
        <row r="798">
          <cell r="A798" t="str">
            <v>CTR_393</v>
          </cell>
          <cell r="B798" t="str">
            <v>CTR_393_Z_Mbalmayo-Haoussa</v>
          </cell>
          <cell r="C798" t="str">
            <v>CTR</v>
          </cell>
          <cell r="D798" t="str">
            <v>Mbalmayo</v>
          </cell>
          <cell r="E798">
            <v>11.51116</v>
          </cell>
          <cell r="F798">
            <v>3.5186449999999998</v>
          </cell>
          <cell r="G798">
            <v>665</v>
          </cell>
          <cell r="H798" t="str">
            <v>Macro</v>
          </cell>
          <cell r="I798" t="str">
            <v>ZTE</v>
          </cell>
          <cell r="J798" t="str">
            <v>Mougang Rodrigue</v>
          </cell>
          <cell r="K798" t="str">
            <v>OCM_Mbalmayo</v>
          </cell>
          <cell r="L798" t="str">
            <v>AFRO</v>
          </cell>
          <cell r="M798" t="str">
            <v>IHS</v>
          </cell>
          <cell r="N798" t="str">
            <v>Grid-Gen</v>
          </cell>
        </row>
        <row r="799">
          <cell r="A799" t="str">
            <v>CTR_879</v>
          </cell>
          <cell r="B799" t="str">
            <v>CTR_879_Z_Baaba-II</v>
          </cell>
          <cell r="C799" t="str">
            <v>CTR</v>
          </cell>
          <cell r="D799" t="str">
            <v>Baaba</v>
          </cell>
          <cell r="E799">
            <v>11.63039</v>
          </cell>
          <cell r="F799">
            <v>3.9292099999999999</v>
          </cell>
          <cell r="G799">
            <v>662</v>
          </cell>
          <cell r="H799" t="str">
            <v>Macro</v>
          </cell>
          <cell r="I799" t="str">
            <v>ZTE</v>
          </cell>
          <cell r="J799" t="str">
            <v>Julien Ekobo</v>
          </cell>
          <cell r="K799" t="str">
            <v>OCM_Yaounde_3</v>
          </cell>
          <cell r="L799" t="str">
            <v>AFRO</v>
          </cell>
          <cell r="M799" t="str">
            <v>CAMUSAT</v>
          </cell>
          <cell r="N799" t="str">
            <v>Hybrid Solar - S3</v>
          </cell>
        </row>
        <row r="800">
          <cell r="A800" t="str">
            <v>EXN_074</v>
          </cell>
          <cell r="B800" t="str">
            <v>Dziguilao</v>
          </cell>
          <cell r="C800" t="str">
            <v>EXN</v>
          </cell>
          <cell r="D800" t="str">
            <v>Dziguilao</v>
          </cell>
          <cell r="E800">
            <v>14.791138889999999</v>
          </cell>
          <cell r="F800">
            <v>10.01525</v>
          </cell>
          <cell r="G800">
            <v>362</v>
          </cell>
          <cell r="H800" t="str">
            <v>Macro</v>
          </cell>
          <cell r="I800" t="str">
            <v>NOKIA</v>
          </cell>
          <cell r="J800" t="str">
            <v>Herman Tchawe</v>
          </cell>
          <cell r="K800" t="str">
            <v>OCM_Kaele</v>
          </cell>
          <cell r="L800" t="str">
            <v>TIF NORD</v>
          </cell>
          <cell r="M800" t="str">
            <v>IHS</v>
          </cell>
          <cell r="N800" t="str">
            <v>Solar AER-Gen-Lithium</v>
          </cell>
        </row>
        <row r="801">
          <cell r="A801" t="str">
            <v>LIT_154</v>
          </cell>
          <cell r="B801" t="str">
            <v>LIT_154_Z_Bonamoussongo-IHS</v>
          </cell>
          <cell r="C801" t="str">
            <v>LIT</v>
          </cell>
          <cell r="D801" t="str">
            <v>Douala</v>
          </cell>
          <cell r="E801">
            <v>9.7255179999999992</v>
          </cell>
          <cell r="F801">
            <v>4.0713650000000001</v>
          </cell>
          <cell r="G801">
            <v>701</v>
          </cell>
          <cell r="H801" t="str">
            <v>Macro</v>
          </cell>
          <cell r="I801" t="str">
            <v>ZTE</v>
          </cell>
          <cell r="J801" t="str">
            <v>KENGNE Bruno</v>
          </cell>
          <cell r="K801" t="str">
            <v>OCM_Douala_2</v>
          </cell>
          <cell r="L801" t="str">
            <v>H-TELI</v>
          </cell>
          <cell r="M801" t="str">
            <v>IHS</v>
          </cell>
          <cell r="N801" t="str">
            <v>Grid-Gen</v>
          </cell>
        </row>
        <row r="802">
          <cell r="A802" t="str">
            <v>LIT_161</v>
          </cell>
          <cell r="B802" t="str">
            <v>LIT_161_Z_Cite-Sic-II</v>
          </cell>
          <cell r="C802" t="str">
            <v>LIT</v>
          </cell>
          <cell r="D802" t="str">
            <v>Douala</v>
          </cell>
          <cell r="E802">
            <v>9.7344248170000007</v>
          </cell>
          <cell r="F802">
            <v>4.0524828529999999</v>
          </cell>
          <cell r="G802">
            <v>701</v>
          </cell>
          <cell r="H802" t="str">
            <v>Macro</v>
          </cell>
          <cell r="I802" t="str">
            <v>ZTE</v>
          </cell>
          <cell r="J802" t="str">
            <v>KENGNE Bruno</v>
          </cell>
          <cell r="K802" t="str">
            <v>OCM_Douala_2</v>
          </cell>
          <cell r="L802" t="str">
            <v>H-TELI</v>
          </cell>
          <cell r="M802" t="str">
            <v>IHS</v>
          </cell>
          <cell r="N802" t="str">
            <v>Grid Only</v>
          </cell>
        </row>
        <row r="803">
          <cell r="A803" t="str">
            <v>LIT_168</v>
          </cell>
          <cell r="B803" t="str">
            <v>LIT_168_Z_C-D-Palmiers-III</v>
          </cell>
          <cell r="C803" t="str">
            <v>LIT</v>
          </cell>
          <cell r="D803" t="str">
            <v>Douala</v>
          </cell>
          <cell r="E803">
            <v>9.7675956310000007</v>
          </cell>
          <cell r="F803">
            <v>4.0538634059999996</v>
          </cell>
          <cell r="G803">
            <v>701</v>
          </cell>
          <cell r="H803" t="str">
            <v>Macro</v>
          </cell>
          <cell r="I803" t="str">
            <v>ZTE</v>
          </cell>
          <cell r="J803" t="str">
            <v>KENGNE Bruno</v>
          </cell>
          <cell r="K803" t="str">
            <v>OCM_Douala_2</v>
          </cell>
          <cell r="L803" t="str">
            <v>H-TELI</v>
          </cell>
          <cell r="M803" t="str">
            <v>IHS</v>
          </cell>
          <cell r="N803" t="str">
            <v>Grid Only</v>
          </cell>
        </row>
        <row r="804">
          <cell r="A804" t="str">
            <v>EXN_196</v>
          </cell>
          <cell r="B804" t="str">
            <v>Maroua-Diguirwo-II</v>
          </cell>
          <cell r="C804" t="str">
            <v>EXN</v>
          </cell>
          <cell r="D804" t="str">
            <v>Maroua</v>
          </cell>
          <cell r="E804">
            <v>14.32067969</v>
          </cell>
          <cell r="F804">
            <v>10.60608139</v>
          </cell>
          <cell r="G804">
            <v>434</v>
          </cell>
          <cell r="H804" t="str">
            <v>Macro</v>
          </cell>
          <cell r="I804" t="str">
            <v>NOKIA</v>
          </cell>
          <cell r="J804" t="str">
            <v xml:space="preserve">ASSAATSA Eric Blaise </v>
          </cell>
          <cell r="K804" t="str">
            <v>OCM_Maroua_1</v>
          </cell>
          <cell r="L804" t="str">
            <v>TIF NORD</v>
          </cell>
          <cell r="M804" t="str">
            <v>CAMUSAT</v>
          </cell>
          <cell r="N804" t="str">
            <v>Good Grid + GE</v>
          </cell>
        </row>
        <row r="805">
          <cell r="A805" t="str">
            <v>OST_012</v>
          </cell>
          <cell r="B805" t="str">
            <v>Bangangte</v>
          </cell>
          <cell r="C805" t="str">
            <v>OST</v>
          </cell>
          <cell r="D805" t="str">
            <v>Bangangte</v>
          </cell>
          <cell r="E805">
            <v>10.503898</v>
          </cell>
          <cell r="F805">
            <v>5.1636920000000002</v>
          </cell>
          <cell r="G805">
            <v>1499</v>
          </cell>
          <cell r="H805" t="str">
            <v>Macro</v>
          </cell>
          <cell r="I805" t="str">
            <v>NOKIA</v>
          </cell>
          <cell r="J805" t="str">
            <v>Patrick Tonye</v>
          </cell>
          <cell r="K805" t="str">
            <v>OCM_Bafoussam_2</v>
          </cell>
          <cell r="L805" t="str">
            <v>I-ENG</v>
          </cell>
          <cell r="M805" t="str">
            <v>IHS</v>
          </cell>
          <cell r="N805" t="str">
            <v>Grid-Gen</v>
          </cell>
        </row>
        <row r="806">
          <cell r="A806" t="str">
            <v>EST_082</v>
          </cell>
          <cell r="B806" t="str">
            <v>Bagofit</v>
          </cell>
          <cell r="C806" t="str">
            <v>EST</v>
          </cell>
          <cell r="D806" t="str">
            <v>Bagofit</v>
          </cell>
          <cell r="E806">
            <v>13.102964589999999</v>
          </cell>
          <cell r="F806">
            <v>4.0116073099999996</v>
          </cell>
          <cell r="G806">
            <v>703</v>
          </cell>
          <cell r="H806" t="str">
            <v>Macro</v>
          </cell>
          <cell r="I806" t="str">
            <v>NOKIA</v>
          </cell>
          <cell r="J806" t="str">
            <v>Essiane Arthur</v>
          </cell>
          <cell r="K806" t="str">
            <v>OCM_Abong-Mbang</v>
          </cell>
          <cell r="L806" t="str">
            <v>AFRO</v>
          </cell>
          <cell r="M806" t="str">
            <v>IHS</v>
          </cell>
          <cell r="N806" t="str">
            <v>Gen Only</v>
          </cell>
        </row>
        <row r="807">
          <cell r="A807" t="str">
            <v>OST_010</v>
          </cell>
          <cell r="B807" t="str">
            <v>Bantoum</v>
          </cell>
          <cell r="C807" t="str">
            <v>OST</v>
          </cell>
          <cell r="D807" t="str">
            <v>Bantoum</v>
          </cell>
          <cell r="E807">
            <v>10.701943</v>
          </cell>
          <cell r="F807">
            <v>5.0625460000000002</v>
          </cell>
          <cell r="G807">
            <v>1028</v>
          </cell>
          <cell r="H807" t="str">
            <v>Macro</v>
          </cell>
          <cell r="I807" t="str">
            <v>NOKIA</v>
          </cell>
          <cell r="J807" t="str">
            <v>Patrick Tonye</v>
          </cell>
          <cell r="K807" t="str">
            <v>OCM_Bafoussam_2</v>
          </cell>
          <cell r="L807" t="str">
            <v>I-ENG</v>
          </cell>
          <cell r="M807" t="str">
            <v>IHS</v>
          </cell>
          <cell r="N807" t="str">
            <v>Grid-Gen</v>
          </cell>
        </row>
        <row r="808">
          <cell r="A808" t="str">
            <v>ADM_022</v>
          </cell>
          <cell r="B808" t="str">
            <v>Djohong</v>
          </cell>
          <cell r="C808" t="str">
            <v>ADM</v>
          </cell>
          <cell r="D808" t="str">
            <v>Djohong</v>
          </cell>
          <cell r="E808">
            <v>14.689936060000001</v>
          </cell>
          <cell r="F808">
            <v>6.8320399939999996</v>
          </cell>
          <cell r="G808">
            <v>1287</v>
          </cell>
          <cell r="H808" t="str">
            <v>Macro</v>
          </cell>
          <cell r="I808" t="str">
            <v>NOKIA</v>
          </cell>
          <cell r="J808" t="str">
            <v>Destallo Serge EVEHE</v>
          </cell>
          <cell r="K808" t="str">
            <v>OCM_Meiganga</v>
          </cell>
          <cell r="L808" t="str">
            <v>TIF NORD</v>
          </cell>
          <cell r="M808" t="str">
            <v>IHS</v>
          </cell>
          <cell r="N808" t="str">
            <v>Solar-Gen-Lithium</v>
          </cell>
        </row>
        <row r="809">
          <cell r="A809" t="str">
            <v>CTR_385</v>
          </cell>
          <cell r="B809" t="str">
            <v>Mbeng</v>
          </cell>
          <cell r="C809" t="str">
            <v>CTR</v>
          </cell>
          <cell r="D809" t="str">
            <v>Mbeng</v>
          </cell>
          <cell r="E809">
            <v>11.230233</v>
          </cell>
          <cell r="F809">
            <v>3.5351729999999999</v>
          </cell>
          <cell r="G809">
            <v>687</v>
          </cell>
          <cell r="H809" t="str">
            <v>Macro</v>
          </cell>
          <cell r="I809" t="str">
            <v>NOKIA</v>
          </cell>
          <cell r="J809" t="str">
            <v>Etienne Saha</v>
          </cell>
          <cell r="K809" t="str">
            <v>OCM_Boumnyebel</v>
          </cell>
          <cell r="L809" t="str">
            <v>AFRO</v>
          </cell>
          <cell r="M809" t="str">
            <v>IHS</v>
          </cell>
          <cell r="N809" t="str">
            <v>Grid-Gen</v>
          </cell>
        </row>
        <row r="810">
          <cell r="A810" t="str">
            <v>ADM_023</v>
          </cell>
          <cell r="B810" t="str">
            <v>Ngam</v>
          </cell>
          <cell r="C810" t="str">
            <v>ADM</v>
          </cell>
          <cell r="D810" t="str">
            <v>Ngam</v>
          </cell>
          <cell r="E810">
            <v>14.58077544</v>
          </cell>
          <cell r="F810">
            <v>6.7495353800000002</v>
          </cell>
          <cell r="G810">
            <v>1260</v>
          </cell>
          <cell r="H810" t="str">
            <v>Macro</v>
          </cell>
          <cell r="I810" t="str">
            <v>NOKIA</v>
          </cell>
          <cell r="J810" t="str">
            <v>Destallo Serge EVEHE</v>
          </cell>
          <cell r="K810" t="str">
            <v>OCM_Meiganga</v>
          </cell>
          <cell r="L810" t="str">
            <v>TIF NORD</v>
          </cell>
          <cell r="M810" t="str">
            <v>IHS</v>
          </cell>
          <cell r="N810" t="str">
            <v>Gen-Lithium</v>
          </cell>
        </row>
        <row r="811">
          <cell r="A811" t="str">
            <v>LIT_368</v>
          </cell>
          <cell r="B811" t="str">
            <v>LIT_368_Z_Oyack-IHS</v>
          </cell>
          <cell r="C811" t="str">
            <v>LIT</v>
          </cell>
          <cell r="D811" t="str">
            <v>Douala</v>
          </cell>
          <cell r="E811">
            <v>9.7365969999999997</v>
          </cell>
          <cell r="F811">
            <v>4.0221388889999998</v>
          </cell>
          <cell r="G811">
            <v>701</v>
          </cell>
          <cell r="H811" t="str">
            <v>Macro</v>
          </cell>
          <cell r="I811" t="str">
            <v>ZTE</v>
          </cell>
          <cell r="J811" t="str">
            <v>KENGNE Bruno</v>
          </cell>
          <cell r="K811" t="str">
            <v>OCM_Douala_2</v>
          </cell>
          <cell r="L811" t="str">
            <v>H-TELI</v>
          </cell>
          <cell r="M811" t="str">
            <v>IHS</v>
          </cell>
          <cell r="N811" t="str">
            <v>Grid-Gen</v>
          </cell>
        </row>
        <row r="812">
          <cell r="A812" t="str">
            <v>LIT_374</v>
          </cell>
          <cell r="B812" t="str">
            <v>LIT_374_Z_Song-Kot-IHS</v>
          </cell>
          <cell r="C812" t="str">
            <v>LIT</v>
          </cell>
          <cell r="D812" t="str">
            <v>Douala</v>
          </cell>
          <cell r="E812">
            <v>9.7701849079999992</v>
          </cell>
          <cell r="F812">
            <v>4.0351869120000003</v>
          </cell>
          <cell r="G812">
            <v>701</v>
          </cell>
          <cell r="H812" t="str">
            <v>Macro</v>
          </cell>
          <cell r="I812" t="str">
            <v>ZTE</v>
          </cell>
          <cell r="J812" t="str">
            <v>KENGNE Bruno</v>
          </cell>
          <cell r="K812" t="str">
            <v>OCM_Douala_2</v>
          </cell>
          <cell r="L812" t="str">
            <v>H-TELI</v>
          </cell>
          <cell r="M812" t="str">
            <v>IHS</v>
          </cell>
          <cell r="N812" t="str">
            <v>Grid-Gen</v>
          </cell>
        </row>
        <row r="813">
          <cell r="A813" t="str">
            <v>NRD_057</v>
          </cell>
          <cell r="B813" t="str">
            <v>Dourbeye</v>
          </cell>
          <cell r="C813" t="str">
            <v>NRD</v>
          </cell>
          <cell r="D813" t="str">
            <v>Dourbeye</v>
          </cell>
          <cell r="E813">
            <v>13.51669444</v>
          </cell>
          <cell r="F813">
            <v>9.9864166670000003</v>
          </cell>
          <cell r="G813">
            <v>0</v>
          </cell>
          <cell r="H813" t="str">
            <v>Macro</v>
          </cell>
          <cell r="I813" t="str">
            <v>NOKIA</v>
          </cell>
          <cell r="J813" t="str">
            <v>Tsafack Ervice</v>
          </cell>
          <cell r="K813" t="str">
            <v>OCM_Guider</v>
          </cell>
          <cell r="L813" t="str">
            <v>TIF NORD</v>
          </cell>
          <cell r="M813" t="str">
            <v>IHS</v>
          </cell>
          <cell r="N813" t="str">
            <v>Grid-Gen</v>
          </cell>
        </row>
        <row r="814">
          <cell r="A814" t="str">
            <v>SUD_255</v>
          </cell>
          <cell r="B814" t="str">
            <v>Ke-Eke-MTN</v>
          </cell>
          <cell r="C814" t="str">
            <v>SUD</v>
          </cell>
          <cell r="D814" t="str">
            <v>Ke-Eke</v>
          </cell>
          <cell r="E814">
            <v>11.273583329999999</v>
          </cell>
          <cell r="F814">
            <v>2.9039166669999998</v>
          </cell>
          <cell r="G814">
            <v>743</v>
          </cell>
          <cell r="H814" t="str">
            <v>Macro</v>
          </cell>
          <cell r="I814" t="str">
            <v>NOKIA</v>
          </cell>
          <cell r="J814" t="str">
            <v>Kenmegne Fabrice</v>
          </cell>
          <cell r="K814" t="str">
            <v>OCM_Ebolowa</v>
          </cell>
          <cell r="L814" t="str">
            <v>AFRO</v>
          </cell>
          <cell r="M814" t="str">
            <v>IHS</v>
          </cell>
          <cell r="N814" t="str">
            <v>Grid-Gen</v>
          </cell>
        </row>
        <row r="815">
          <cell r="A815" t="str">
            <v>ADM_158</v>
          </cell>
          <cell r="B815" t="str">
            <v>Ngd-Baladji-II-IHS</v>
          </cell>
          <cell r="C815" t="str">
            <v>ADM</v>
          </cell>
          <cell r="D815" t="str">
            <v>Ngaoundere</v>
          </cell>
          <cell r="E815">
            <v>13.57893</v>
          </cell>
          <cell r="F815">
            <v>7.329669</v>
          </cell>
          <cell r="G815">
            <v>1106</v>
          </cell>
          <cell r="H815" t="str">
            <v>Macro</v>
          </cell>
          <cell r="I815"/>
          <cell r="J815" t="str">
            <v>Herve Pouomo</v>
          </cell>
          <cell r="K815" t="str">
            <v>OCM_Ngaoundere_1</v>
          </cell>
          <cell r="L815" t="str">
            <v>TIF NORD</v>
          </cell>
          <cell r="M815" t="str">
            <v>IHS</v>
          </cell>
          <cell r="N815" t="str">
            <v>Grid-Gen</v>
          </cell>
        </row>
        <row r="816">
          <cell r="A816" t="str">
            <v>ADM_060</v>
          </cell>
          <cell r="B816" t="str">
            <v>Martap</v>
          </cell>
          <cell r="C816" t="str">
            <v>ADM</v>
          </cell>
          <cell r="D816" t="str">
            <v>Martap</v>
          </cell>
          <cell r="E816">
            <v>13.048833330000001</v>
          </cell>
          <cell r="F816">
            <v>6.8941666670000004</v>
          </cell>
          <cell r="G816">
            <v>0</v>
          </cell>
          <cell r="H816" t="str">
            <v>Macro</v>
          </cell>
          <cell r="I816" t="str">
            <v>NOKIA</v>
          </cell>
          <cell r="J816" t="str">
            <v>Chekep Kouamo Willy</v>
          </cell>
          <cell r="K816" t="str">
            <v>OCM_Tibati</v>
          </cell>
          <cell r="L816" t="str">
            <v>TIF NORD</v>
          </cell>
          <cell r="M816" t="str">
            <v>IHS</v>
          </cell>
          <cell r="N816" t="str">
            <v>Solar-Gen</v>
          </cell>
        </row>
        <row r="817">
          <cell r="A817" t="str">
            <v>ADM_037</v>
          </cell>
          <cell r="B817" t="str">
            <v>Ngaoui</v>
          </cell>
          <cell r="C817" t="str">
            <v>ADM</v>
          </cell>
          <cell r="D817" t="str">
            <v>Ngaoui</v>
          </cell>
          <cell r="E817">
            <v>14.948360299999999</v>
          </cell>
          <cell r="F817">
            <v>6.7485569280000002</v>
          </cell>
          <cell r="G817">
            <v>1</v>
          </cell>
          <cell r="H817" t="str">
            <v>Macro</v>
          </cell>
          <cell r="I817" t="str">
            <v>NOKIA</v>
          </cell>
          <cell r="J817" t="str">
            <v>Destallo Serge EVEHE</v>
          </cell>
          <cell r="K817" t="str">
            <v>OCM_Meiganga</v>
          </cell>
          <cell r="L817" t="str">
            <v>TIF NORD</v>
          </cell>
          <cell r="M817" t="str">
            <v>IHS</v>
          </cell>
          <cell r="N817" t="str">
            <v>Solar-Gen-Lithium</v>
          </cell>
        </row>
        <row r="818">
          <cell r="A818" t="str">
            <v>LIT_349</v>
          </cell>
          <cell r="B818" t="str">
            <v>Nyanon</v>
          </cell>
          <cell r="C818" t="str">
            <v>LIT</v>
          </cell>
          <cell r="D818" t="str">
            <v>Nyanon</v>
          </cell>
          <cell r="E818">
            <v>10.960184290000001</v>
          </cell>
          <cell r="F818">
            <v>4.2629483600000002</v>
          </cell>
          <cell r="G818">
            <v>510</v>
          </cell>
          <cell r="H818" t="str">
            <v>Macro</v>
          </cell>
          <cell r="I818" t="str">
            <v>NOKIA</v>
          </cell>
          <cell r="J818" t="str">
            <v xml:space="preserve">APIANG Grégoire Flores </v>
          </cell>
          <cell r="K818" t="str">
            <v>OCM_Bafia</v>
          </cell>
          <cell r="L818" t="str">
            <v>I-ENG</v>
          </cell>
          <cell r="M818" t="str">
            <v>IHS</v>
          </cell>
          <cell r="N818" t="str">
            <v>Gen-Lithium</v>
          </cell>
        </row>
        <row r="819">
          <cell r="A819" t="str">
            <v>LIT_432</v>
          </cell>
          <cell r="B819" t="str">
            <v>LIT_432_Z_Ndogbong-Guinness</v>
          </cell>
          <cell r="C819" t="str">
            <v>LIT</v>
          </cell>
          <cell r="D819" t="str">
            <v>Douala</v>
          </cell>
          <cell r="E819">
            <v>9.7428205959999996</v>
          </cell>
          <cell r="F819">
            <v>4.0502807619999999</v>
          </cell>
          <cell r="G819">
            <v>701</v>
          </cell>
          <cell r="H819" t="str">
            <v>Macro</v>
          </cell>
          <cell r="I819" t="str">
            <v>ZTE</v>
          </cell>
          <cell r="J819" t="str">
            <v>KENGNE Bruno</v>
          </cell>
          <cell r="K819" t="str">
            <v>OCM_Douala_2</v>
          </cell>
          <cell r="L819" t="str">
            <v>H-TELI</v>
          </cell>
          <cell r="M819" t="str">
            <v>IHS</v>
          </cell>
          <cell r="N819" t="str">
            <v>Grid-Gen</v>
          </cell>
        </row>
        <row r="820">
          <cell r="A820" t="str">
            <v>LIT_442</v>
          </cell>
          <cell r="B820" t="str">
            <v>LIT_442_Z_Cite-de-la-Paix</v>
          </cell>
          <cell r="C820" t="str">
            <v>LIT</v>
          </cell>
          <cell r="D820" t="str">
            <v>Douala</v>
          </cell>
          <cell r="E820">
            <v>9.7284642790000007</v>
          </cell>
          <cell r="F820">
            <v>4.0416943869999997</v>
          </cell>
          <cell r="G820">
            <v>701</v>
          </cell>
          <cell r="H820" t="str">
            <v>Macro</v>
          </cell>
          <cell r="I820" t="str">
            <v>ZTE</v>
          </cell>
          <cell r="J820" t="str">
            <v>KENGNE Bruno</v>
          </cell>
          <cell r="K820" t="str">
            <v>OCM_Douala_2</v>
          </cell>
          <cell r="L820" t="str">
            <v>H-TELI</v>
          </cell>
          <cell r="M820" t="str">
            <v>IHS</v>
          </cell>
          <cell r="N820" t="str">
            <v>Grid Only</v>
          </cell>
        </row>
        <row r="821">
          <cell r="A821" t="str">
            <v>OST_011</v>
          </cell>
          <cell r="B821" t="str">
            <v>Dschang</v>
          </cell>
          <cell r="C821" t="str">
            <v>OST</v>
          </cell>
          <cell r="D821" t="str">
            <v>Dschang</v>
          </cell>
          <cell r="E821">
            <v>10.068083</v>
          </cell>
          <cell r="F821">
            <v>5.4388329999999998</v>
          </cell>
          <cell r="G821">
            <v>1456</v>
          </cell>
          <cell r="H821" t="str">
            <v>Macro</v>
          </cell>
          <cell r="I821" t="str">
            <v>NOKIA</v>
          </cell>
          <cell r="J821" t="str">
            <v>Patrick Tonye</v>
          </cell>
          <cell r="K821" t="str">
            <v>OCM_Bafoussam_2</v>
          </cell>
          <cell r="L821" t="str">
            <v>I-ENG</v>
          </cell>
          <cell r="M821" t="str">
            <v>CAMUSAT</v>
          </cell>
          <cell r="N821" t="str">
            <v>Medium Grid + Solar + GE</v>
          </cell>
        </row>
        <row r="822">
          <cell r="A822" t="str">
            <v>SUO_009</v>
          </cell>
          <cell r="B822" t="str">
            <v>Mamfe</v>
          </cell>
          <cell r="C822" t="str">
            <v>SUO</v>
          </cell>
          <cell r="D822" t="str">
            <v>Mamfe</v>
          </cell>
          <cell r="E822">
            <v>9.3155999999999999</v>
          </cell>
          <cell r="F822">
            <v>5.7454549999999998</v>
          </cell>
          <cell r="G822">
            <v>88</v>
          </cell>
          <cell r="H822" t="str">
            <v>Macro</v>
          </cell>
          <cell r="I822" t="str">
            <v>NOKIA</v>
          </cell>
          <cell r="J822" t="str">
            <v>COLLINs KOGGE</v>
          </cell>
          <cell r="K822" t="str">
            <v>OCM_Bamenda_1</v>
          </cell>
          <cell r="L822" t="str">
            <v>I-ENG</v>
          </cell>
          <cell r="M822" t="str">
            <v>CAMUSAT</v>
          </cell>
          <cell r="N822" t="str">
            <v>Bad Grid + GE</v>
          </cell>
        </row>
        <row r="823">
          <cell r="A823" t="str">
            <v>NRD_146</v>
          </cell>
          <cell r="B823" t="str">
            <v>Garoua-Ouro-Lawan-II</v>
          </cell>
          <cell r="C823" t="str">
            <v>NRD</v>
          </cell>
          <cell r="D823" t="str">
            <v>Garoua</v>
          </cell>
          <cell r="E823">
            <v>13.42790656</v>
          </cell>
          <cell r="F823">
            <v>9.3563769479999994</v>
          </cell>
          <cell r="G823">
            <v>192</v>
          </cell>
          <cell r="H823" t="str">
            <v>Macro</v>
          </cell>
          <cell r="I823" t="str">
            <v>NOKIA</v>
          </cell>
          <cell r="J823" t="str">
            <v>Djouohou Armel</v>
          </cell>
          <cell r="K823" t="str">
            <v>OCM_Garoua_1</v>
          </cell>
          <cell r="L823" t="str">
            <v>TIF NORD</v>
          </cell>
          <cell r="M823" t="str">
            <v>CAMUSAT</v>
          </cell>
          <cell r="N823" t="str">
            <v>Hybrid Solar - S3</v>
          </cell>
        </row>
        <row r="824">
          <cell r="A824" t="str">
            <v>NRD_158</v>
          </cell>
          <cell r="B824" t="str">
            <v>Garoua-Ngalbidje-II</v>
          </cell>
          <cell r="C824" t="str">
            <v>NRD</v>
          </cell>
          <cell r="D824" t="str">
            <v>Garoua</v>
          </cell>
          <cell r="E824">
            <v>13.402994229999999</v>
          </cell>
          <cell r="F824">
            <v>9.3415408709999994</v>
          </cell>
          <cell r="G824">
            <v>211</v>
          </cell>
          <cell r="H824" t="str">
            <v>Macro</v>
          </cell>
          <cell r="I824" t="str">
            <v>NOKIA</v>
          </cell>
          <cell r="J824" t="str">
            <v>Djouohou Armel</v>
          </cell>
          <cell r="K824" t="str">
            <v>OCM_Garoua_1</v>
          </cell>
          <cell r="L824" t="str">
            <v>TIF NORD</v>
          </cell>
          <cell r="M824" t="str">
            <v>CAMUSAT</v>
          </cell>
          <cell r="N824" t="str">
            <v>Good Grid + Solar + GE</v>
          </cell>
        </row>
        <row r="825">
          <cell r="A825" t="str">
            <v>ADM_063</v>
          </cell>
          <cell r="B825" t="str">
            <v>Febadi-MTN</v>
          </cell>
          <cell r="C825" t="str">
            <v>ADM</v>
          </cell>
          <cell r="D825" t="str">
            <v>Febadi</v>
          </cell>
          <cell r="E825">
            <v>13.105193249999999</v>
          </cell>
          <cell r="F825">
            <v>6.5978713649999996</v>
          </cell>
          <cell r="G825">
            <v>975</v>
          </cell>
          <cell r="H825" t="str">
            <v>Macro</v>
          </cell>
          <cell r="I825" t="str">
            <v>NOKIA</v>
          </cell>
          <cell r="J825" t="str">
            <v>Chekep Kouamo Willy</v>
          </cell>
          <cell r="K825" t="str">
            <v>OCM_Tibati</v>
          </cell>
          <cell r="L825" t="str">
            <v>TIF NORD</v>
          </cell>
          <cell r="M825" t="str">
            <v>IHS</v>
          </cell>
          <cell r="N825" t="str">
            <v>Solar-Gen</v>
          </cell>
        </row>
        <row r="826">
          <cell r="A826" t="str">
            <v>NRD_141</v>
          </cell>
          <cell r="B826" t="str">
            <v>Garoua-Kolbives-II</v>
          </cell>
          <cell r="C826" t="str">
            <v>NRD</v>
          </cell>
          <cell r="D826" t="str">
            <v>Garoua</v>
          </cell>
          <cell r="E826">
            <v>13.379505350000001</v>
          </cell>
          <cell r="F826">
            <v>9.3017587450000008</v>
          </cell>
          <cell r="G826">
            <v>210</v>
          </cell>
          <cell r="H826" t="str">
            <v>Macro</v>
          </cell>
          <cell r="I826" t="str">
            <v>NOKIA</v>
          </cell>
          <cell r="J826" t="str">
            <v>Djouohou Armel</v>
          </cell>
          <cell r="K826" t="str">
            <v>OCM_Garoua_1</v>
          </cell>
          <cell r="L826" t="str">
            <v>TIF NORD</v>
          </cell>
          <cell r="M826" t="str">
            <v>CAMUSAT</v>
          </cell>
          <cell r="N826" t="str">
            <v>Medium Grid + GE</v>
          </cell>
        </row>
        <row r="827">
          <cell r="A827" t="str">
            <v>OST_103</v>
          </cell>
          <cell r="B827" t="str">
            <v>Kekem</v>
          </cell>
          <cell r="C827" t="str">
            <v>OST</v>
          </cell>
          <cell r="D827" t="str">
            <v>Kekem</v>
          </cell>
          <cell r="E827">
            <v>10.019347160000001</v>
          </cell>
          <cell r="F827">
            <v>5.1428879070000004</v>
          </cell>
          <cell r="G827">
            <v>747</v>
          </cell>
          <cell r="H827" t="str">
            <v>Macro</v>
          </cell>
          <cell r="I827" t="str">
            <v>NOKIA</v>
          </cell>
          <cell r="J827" t="str">
            <v>Ewane Eric Pitié</v>
          </cell>
          <cell r="K827" t="str">
            <v>OCM_Moungo</v>
          </cell>
          <cell r="L827" t="str">
            <v>H-TELI</v>
          </cell>
          <cell r="M827" t="str">
            <v>IHS</v>
          </cell>
          <cell r="N827" t="str">
            <v>Grid-Gen</v>
          </cell>
        </row>
        <row r="828">
          <cell r="A828" t="str">
            <v>ADM_166</v>
          </cell>
          <cell r="B828" t="str">
            <v>Ngd-Mbiassoro</v>
          </cell>
          <cell r="C828" t="str">
            <v>ADM</v>
          </cell>
          <cell r="D828" t="str">
            <v>Ngaoundere</v>
          </cell>
          <cell r="E828">
            <v>13.525191</v>
          </cell>
          <cell r="F828">
            <v>7.3300999999999998</v>
          </cell>
          <cell r="G828">
            <v>15</v>
          </cell>
          <cell r="H828" t="str">
            <v>Macro</v>
          </cell>
          <cell r="I828"/>
          <cell r="J828" t="str">
            <v>Herve Pouomo</v>
          </cell>
          <cell r="K828" t="str">
            <v>OCM_Ngaoundere_1</v>
          </cell>
          <cell r="L828" t="str">
            <v>TIF NORD</v>
          </cell>
          <cell r="M828" t="str">
            <v>CAMUSAT</v>
          </cell>
          <cell r="N828" t="str">
            <v>Hybrid Solar - S3</v>
          </cell>
        </row>
        <row r="829">
          <cell r="A829" t="str">
            <v>ADM_062</v>
          </cell>
          <cell r="B829" t="str">
            <v>Meidougou-MTN</v>
          </cell>
          <cell r="C829" t="str">
            <v>ADM</v>
          </cell>
          <cell r="D829" t="str">
            <v>Meidougou</v>
          </cell>
          <cell r="E829">
            <v>14.219789430000001</v>
          </cell>
          <cell r="F829">
            <v>6.413460723</v>
          </cell>
          <cell r="G829">
            <v>1043</v>
          </cell>
          <cell r="H829" t="str">
            <v>Macro</v>
          </cell>
          <cell r="I829" t="str">
            <v>NOKIA</v>
          </cell>
          <cell r="J829" t="str">
            <v>Destallo Serge EVEHE</v>
          </cell>
          <cell r="K829" t="str">
            <v>OCM_Meiganga</v>
          </cell>
          <cell r="L829" t="str">
            <v>TIF NORD</v>
          </cell>
          <cell r="M829" t="str">
            <v>IHS</v>
          </cell>
          <cell r="N829" t="str">
            <v>Grid-Gen-Lithium</v>
          </cell>
        </row>
        <row r="830">
          <cell r="A830" t="str">
            <v>SUD_256</v>
          </cell>
          <cell r="B830" t="str">
            <v>Melane</v>
          </cell>
          <cell r="C830" t="str">
            <v>SUD</v>
          </cell>
          <cell r="D830" t="str">
            <v>Melane</v>
          </cell>
          <cell r="E830">
            <v>11.561215000000001</v>
          </cell>
          <cell r="F830">
            <v>2.9825469999999998</v>
          </cell>
          <cell r="G830">
            <v>708</v>
          </cell>
          <cell r="H830" t="str">
            <v>Macro</v>
          </cell>
          <cell r="I830" t="str">
            <v>NOKIA</v>
          </cell>
          <cell r="J830" t="str">
            <v>Mougang Rodrigue</v>
          </cell>
          <cell r="K830" t="str">
            <v>OCM_Mbalmayo</v>
          </cell>
          <cell r="L830" t="str">
            <v>AFRO</v>
          </cell>
          <cell r="M830" t="str">
            <v>IHS</v>
          </cell>
          <cell r="N830" t="str">
            <v>Grid-Gen</v>
          </cell>
        </row>
        <row r="831">
          <cell r="A831" t="str">
            <v>SUO_085</v>
          </cell>
          <cell r="B831" t="str">
            <v>Ngongo-MTN</v>
          </cell>
          <cell r="C831" t="str">
            <v>SUO</v>
          </cell>
          <cell r="D831" t="str">
            <v>Ngongo</v>
          </cell>
          <cell r="E831">
            <v>9.2265277799999996</v>
          </cell>
          <cell r="F831">
            <v>4.5472777799999999</v>
          </cell>
          <cell r="G831">
            <v>0</v>
          </cell>
          <cell r="H831" t="str">
            <v>Macro</v>
          </cell>
          <cell r="I831" t="str">
            <v>NOKIA</v>
          </cell>
          <cell r="J831" t="str">
            <v>FOJO André</v>
          </cell>
          <cell r="K831" t="str">
            <v>OCM_Kumba</v>
          </cell>
          <cell r="L831" t="str">
            <v>H-TELI</v>
          </cell>
          <cell r="M831" t="str">
            <v>IHS</v>
          </cell>
          <cell r="N831" t="str">
            <v>Gen Only</v>
          </cell>
        </row>
        <row r="832">
          <cell r="A832" t="str">
            <v>CTR_379</v>
          </cell>
          <cell r="B832" t="str">
            <v>CTR_379_Z_Ngoulmekong-Nord</v>
          </cell>
          <cell r="C832" t="str">
            <v>CTR</v>
          </cell>
          <cell r="D832" t="str">
            <v>Yaounde</v>
          </cell>
          <cell r="E832">
            <v>11.572244</v>
          </cell>
          <cell r="F832">
            <v>3.9177399999999998</v>
          </cell>
          <cell r="G832">
            <v>696</v>
          </cell>
          <cell r="H832" t="str">
            <v>Macro</v>
          </cell>
          <cell r="I832" t="str">
            <v>ZTE</v>
          </cell>
          <cell r="J832" t="str">
            <v>Julien Ekobo</v>
          </cell>
          <cell r="K832" t="str">
            <v>OCM_Yaounde_3</v>
          </cell>
          <cell r="L832" t="str">
            <v>AFRO</v>
          </cell>
          <cell r="M832" t="str">
            <v>IHS</v>
          </cell>
          <cell r="N832" t="str">
            <v>Grid-Gen</v>
          </cell>
        </row>
        <row r="833">
          <cell r="A833" t="str">
            <v>SUD_252</v>
          </cell>
          <cell r="B833" t="str">
            <v>Djoum-CAMINEX</v>
          </cell>
          <cell r="C833" t="str">
            <v>SUD</v>
          </cell>
          <cell r="D833" t="str">
            <v>Djoum</v>
          </cell>
          <cell r="E833">
            <v>12.791396000000001</v>
          </cell>
          <cell r="F833">
            <v>2.5854759999999999</v>
          </cell>
          <cell r="G833">
            <v>762</v>
          </cell>
          <cell r="H833" t="str">
            <v>Macro</v>
          </cell>
          <cell r="I833" t="str">
            <v>NOKIA</v>
          </cell>
          <cell r="J833" t="str">
            <v>Kenfack Peguy</v>
          </cell>
          <cell r="K833" t="str">
            <v>OCM_Sangmelima</v>
          </cell>
          <cell r="L833" t="str">
            <v>AFRO</v>
          </cell>
          <cell r="M833" t="str">
            <v>IHS</v>
          </cell>
          <cell r="N833" t="str">
            <v>Gen-Lithium</v>
          </cell>
        </row>
        <row r="834">
          <cell r="A834" t="str">
            <v>ADM_067</v>
          </cell>
          <cell r="B834" t="str">
            <v>Doualayel-MTN</v>
          </cell>
          <cell r="C834" t="str">
            <v>ADM</v>
          </cell>
          <cell r="D834" t="str">
            <v>Doualayel</v>
          </cell>
          <cell r="E834">
            <v>12.6462866</v>
          </cell>
          <cell r="F834">
            <v>7.0201529349999996</v>
          </cell>
          <cell r="G834">
            <v>1075</v>
          </cell>
          <cell r="H834" t="str">
            <v>Macro</v>
          </cell>
          <cell r="I834" t="str">
            <v>NOKIA</v>
          </cell>
          <cell r="J834" t="str">
            <v>Chekep Kouamo Willy</v>
          </cell>
          <cell r="K834" t="str">
            <v>OCM_Tibati</v>
          </cell>
          <cell r="L834" t="str">
            <v>TIF NORD</v>
          </cell>
          <cell r="M834" t="str">
            <v>IHS</v>
          </cell>
          <cell r="N834" t="str">
            <v>Gen-Lithium</v>
          </cell>
        </row>
        <row r="835">
          <cell r="A835" t="str">
            <v>SUO_015</v>
          </cell>
          <cell r="B835" t="str">
            <v>Ekok</v>
          </cell>
          <cell r="C835" t="str">
            <v>SUO</v>
          </cell>
          <cell r="D835" t="str">
            <v>Ekok</v>
          </cell>
          <cell r="E835">
            <v>8.8571829999999991</v>
          </cell>
          <cell r="F835">
            <v>5.8099230000000004</v>
          </cell>
          <cell r="G835">
            <v>79</v>
          </cell>
          <cell r="H835" t="str">
            <v>Macro</v>
          </cell>
          <cell r="I835" t="str">
            <v>NOKIA</v>
          </cell>
          <cell r="J835" t="str">
            <v>COLLINs KOGGE</v>
          </cell>
          <cell r="K835" t="str">
            <v>OCM_Bamenda_1</v>
          </cell>
          <cell r="L835" t="str">
            <v>I-ENG</v>
          </cell>
          <cell r="M835" t="str">
            <v>IHS</v>
          </cell>
          <cell r="N835" t="str">
            <v>Grid-Gen</v>
          </cell>
        </row>
        <row r="836">
          <cell r="A836" t="str">
            <v>CTR_407</v>
          </cell>
          <cell r="B836" t="str">
            <v>Meba-CAMTEL</v>
          </cell>
          <cell r="C836" t="str">
            <v>CTR</v>
          </cell>
          <cell r="D836" t="str">
            <v>Meba</v>
          </cell>
          <cell r="E836">
            <v>12.988027779999999</v>
          </cell>
          <cell r="F836">
            <v>4.624333333</v>
          </cell>
          <cell r="G836">
            <v>753</v>
          </cell>
          <cell r="H836" t="str">
            <v>Macro</v>
          </cell>
          <cell r="I836" t="str">
            <v>NOKIA</v>
          </cell>
          <cell r="J836" t="str">
            <v>Raoul TSAGUE</v>
          </cell>
          <cell r="K836" t="str">
            <v>OCM_Nanga-Eboko</v>
          </cell>
          <cell r="L836" t="str">
            <v>AFRO</v>
          </cell>
          <cell r="M836" t="str">
            <v>CAMUSAT</v>
          </cell>
          <cell r="N836" t="str">
            <v>Hybrid Solar - S3</v>
          </cell>
        </row>
        <row r="837">
          <cell r="A837" t="str">
            <v>CTR_434</v>
          </cell>
          <cell r="B837" t="str">
            <v>Mekin-CAMTEL</v>
          </cell>
          <cell r="C837" t="str">
            <v>CTR</v>
          </cell>
          <cell r="D837" t="str">
            <v>Mekin</v>
          </cell>
          <cell r="E837">
            <v>12.417611109999999</v>
          </cell>
          <cell r="F837">
            <v>3.2629444439999999</v>
          </cell>
          <cell r="G837">
            <v>624</v>
          </cell>
          <cell r="H837" t="str">
            <v>Macro</v>
          </cell>
          <cell r="I837" t="str">
            <v>NOKIA</v>
          </cell>
          <cell r="J837" t="str">
            <v>Kenfack Peguy</v>
          </cell>
          <cell r="K837" t="str">
            <v>OCM_Sangmelima</v>
          </cell>
          <cell r="L837" t="str">
            <v>AFRO</v>
          </cell>
          <cell r="M837" t="str">
            <v>CAMUSAT</v>
          </cell>
          <cell r="N837" t="str">
            <v>Hybrid Solar - S3</v>
          </cell>
        </row>
        <row r="838">
          <cell r="A838" t="str">
            <v>CTR_473</v>
          </cell>
          <cell r="B838" t="str">
            <v>CTR_473_Z_Fougerole-MTN-IHS</v>
          </cell>
          <cell r="C838" t="str">
            <v>CTR</v>
          </cell>
          <cell r="D838" t="str">
            <v>Yaounde</v>
          </cell>
          <cell r="E838">
            <v>11.570966</v>
          </cell>
          <cell r="F838">
            <v>3.9077449999999998</v>
          </cell>
          <cell r="G838">
            <v>680</v>
          </cell>
          <cell r="H838" t="str">
            <v>Macro</v>
          </cell>
          <cell r="I838" t="str">
            <v>ZTE</v>
          </cell>
          <cell r="J838" t="str">
            <v>Julien Ekobo</v>
          </cell>
          <cell r="K838" t="str">
            <v>OCM_Yaounde_3</v>
          </cell>
          <cell r="L838" t="str">
            <v>AFRO</v>
          </cell>
          <cell r="M838" t="str">
            <v>IHS</v>
          </cell>
          <cell r="N838" t="str">
            <v>Grid-Gen</v>
          </cell>
        </row>
        <row r="839">
          <cell r="A839" t="str">
            <v>LIT_443</v>
          </cell>
          <cell r="B839" t="str">
            <v>LIT_443_Z_PK8-Essiac</v>
          </cell>
          <cell r="C839" t="str">
            <v>LIT</v>
          </cell>
          <cell r="D839" t="str">
            <v>Douala</v>
          </cell>
          <cell r="E839">
            <v>9.7544020000000007</v>
          </cell>
          <cell r="F839">
            <v>4.0431189999999999</v>
          </cell>
          <cell r="G839">
            <v>701</v>
          </cell>
          <cell r="H839" t="str">
            <v>Macro</v>
          </cell>
          <cell r="I839" t="str">
            <v>ZTE</v>
          </cell>
          <cell r="J839" t="str">
            <v>KENGNE Bruno</v>
          </cell>
          <cell r="K839" t="str">
            <v>OCM_Douala_2</v>
          </cell>
          <cell r="L839" t="str">
            <v>H-TELI</v>
          </cell>
          <cell r="M839" t="str">
            <v>IHS</v>
          </cell>
          <cell r="N839" t="str">
            <v>Grid-Gen</v>
          </cell>
        </row>
        <row r="840">
          <cell r="A840" t="str">
            <v>SUO_016</v>
          </cell>
          <cell r="B840" t="str">
            <v>Eyumojock</v>
          </cell>
          <cell r="C840" t="str">
            <v>SUO</v>
          </cell>
          <cell r="D840" t="str">
            <v>Eyumojock</v>
          </cell>
          <cell r="E840">
            <v>8.9949239999999993</v>
          </cell>
          <cell r="F840">
            <v>5.7735630000000002</v>
          </cell>
          <cell r="G840">
            <v>143</v>
          </cell>
          <cell r="H840" t="str">
            <v>Macro</v>
          </cell>
          <cell r="I840" t="str">
            <v>NOKIA</v>
          </cell>
          <cell r="J840" t="str">
            <v>COLLINs KOGGE</v>
          </cell>
          <cell r="K840" t="str">
            <v>OCM_Bamenda_1</v>
          </cell>
          <cell r="L840" t="str">
            <v>I-ENG</v>
          </cell>
          <cell r="M840" t="str">
            <v>IHS</v>
          </cell>
          <cell r="N840" t="str">
            <v>Solar-Gen</v>
          </cell>
        </row>
        <row r="841">
          <cell r="A841" t="str">
            <v>SUO_087</v>
          </cell>
          <cell r="B841" t="str">
            <v>Ekona-MTN</v>
          </cell>
          <cell r="C841" t="str">
            <v>SUO</v>
          </cell>
          <cell r="D841" t="str">
            <v>Ekona</v>
          </cell>
          <cell r="E841">
            <v>9.3391400000000004</v>
          </cell>
          <cell r="F841">
            <v>4.2267900000000003</v>
          </cell>
          <cell r="G841">
            <v>0</v>
          </cell>
          <cell r="H841" t="str">
            <v>Macro</v>
          </cell>
          <cell r="I841" t="str">
            <v>NOKIA</v>
          </cell>
          <cell r="J841" t="str">
            <v>Emile TAMFU</v>
          </cell>
          <cell r="K841" t="str">
            <v>OCM_Limbe</v>
          </cell>
          <cell r="L841" t="str">
            <v>H-TELI</v>
          </cell>
          <cell r="M841" t="str">
            <v>IHS</v>
          </cell>
          <cell r="N841" t="str">
            <v>Gen Only</v>
          </cell>
        </row>
        <row r="842">
          <cell r="A842" t="str">
            <v>OST_013</v>
          </cell>
          <cell r="B842" t="str">
            <v>Yenon</v>
          </cell>
          <cell r="C842" t="str">
            <v>OST</v>
          </cell>
          <cell r="D842" t="str">
            <v>Yenon</v>
          </cell>
          <cell r="E842">
            <v>10.443</v>
          </cell>
          <cell r="F842">
            <v>5.2721999999999998</v>
          </cell>
          <cell r="G842">
            <v>1884</v>
          </cell>
          <cell r="H842" t="str">
            <v>Macro</v>
          </cell>
          <cell r="I842" t="str">
            <v>NOKIA</v>
          </cell>
          <cell r="J842" t="str">
            <v>Patrick Tonye</v>
          </cell>
          <cell r="K842" t="str">
            <v>OCM_Bafoussam_2</v>
          </cell>
          <cell r="L842" t="str">
            <v>I-ENG</v>
          </cell>
          <cell r="M842" t="str">
            <v>IHS</v>
          </cell>
          <cell r="N842" t="str">
            <v>Grid-Gen</v>
          </cell>
        </row>
        <row r="843">
          <cell r="A843" t="str">
            <v>ADM_064</v>
          </cell>
          <cell r="B843" t="str">
            <v>Koba-MTN</v>
          </cell>
          <cell r="C843" t="str">
            <v>ADM</v>
          </cell>
          <cell r="D843" t="str">
            <v>Koba</v>
          </cell>
          <cell r="E843">
            <v>12.56994984</v>
          </cell>
          <cell r="F843">
            <v>6.6571112179999998</v>
          </cell>
          <cell r="G843">
            <v>955</v>
          </cell>
          <cell r="H843" t="str">
            <v>Macro</v>
          </cell>
          <cell r="I843" t="str">
            <v>NOKIA</v>
          </cell>
          <cell r="J843" t="str">
            <v>Chekep Kouamo Willy</v>
          </cell>
          <cell r="K843" t="str">
            <v>OCM_Tibati</v>
          </cell>
          <cell r="L843" t="str">
            <v>TIF NORD</v>
          </cell>
          <cell r="M843" t="str">
            <v>IHS</v>
          </cell>
          <cell r="N843" t="str">
            <v>Gen-Lithium</v>
          </cell>
        </row>
        <row r="844">
          <cell r="A844" t="str">
            <v>OST_015</v>
          </cell>
          <cell r="B844" t="str">
            <v>Bafang</v>
          </cell>
          <cell r="C844" t="str">
            <v>OST</v>
          </cell>
          <cell r="D844" t="str">
            <v>Bafang</v>
          </cell>
          <cell r="E844">
            <v>10.188978000000001</v>
          </cell>
          <cell r="F844">
            <v>5.1658179999999998</v>
          </cell>
          <cell r="G844">
            <v>1220</v>
          </cell>
          <cell r="H844" t="str">
            <v>Macro</v>
          </cell>
          <cell r="I844" t="str">
            <v>NOKIA</v>
          </cell>
          <cell r="J844" t="str">
            <v>Patrick Tonye</v>
          </cell>
          <cell r="K844" t="str">
            <v>OCM_Bafoussam_2</v>
          </cell>
          <cell r="L844" t="str">
            <v>I-ENG</v>
          </cell>
          <cell r="M844" t="str">
            <v>IHS</v>
          </cell>
          <cell r="N844" t="str">
            <v>Grid-Gen</v>
          </cell>
        </row>
        <row r="845">
          <cell r="A845" t="str">
            <v>CTR_671</v>
          </cell>
          <cell r="B845" t="str">
            <v>CTR_671_Z_Nkolfoulou-I</v>
          </cell>
          <cell r="C845" t="str">
            <v>CTR</v>
          </cell>
          <cell r="D845" t="str">
            <v>Yaounde</v>
          </cell>
          <cell r="E845">
            <v>11.56115</v>
          </cell>
          <cell r="F845">
            <v>3.9161600000000001</v>
          </cell>
          <cell r="G845">
            <v>31</v>
          </cell>
          <cell r="H845" t="str">
            <v>Macro</v>
          </cell>
          <cell r="I845" t="str">
            <v>ZTE</v>
          </cell>
          <cell r="J845" t="str">
            <v>Julien Ekobo</v>
          </cell>
          <cell r="K845" t="str">
            <v>OCM_Yaounde_3</v>
          </cell>
          <cell r="L845" t="str">
            <v>AFRO</v>
          </cell>
          <cell r="M845" t="str">
            <v>CAMUSAT</v>
          </cell>
          <cell r="N845" t="str">
            <v>Good Grid + GE</v>
          </cell>
        </row>
        <row r="846">
          <cell r="A846" t="str">
            <v>CTR_394</v>
          </cell>
          <cell r="B846" t="str">
            <v>Ambam</v>
          </cell>
          <cell r="C846" t="str">
            <v>CTR</v>
          </cell>
          <cell r="D846" t="str">
            <v>Ambam</v>
          </cell>
          <cell r="E846">
            <v>11.269555560000001</v>
          </cell>
          <cell r="F846">
            <v>2.3826388889999999</v>
          </cell>
          <cell r="G846">
            <v>597</v>
          </cell>
          <cell r="H846" t="str">
            <v>Macro</v>
          </cell>
          <cell r="I846" t="str">
            <v>NOKIA</v>
          </cell>
          <cell r="J846" t="str">
            <v>Kenmegne Fabrice</v>
          </cell>
          <cell r="K846" t="str">
            <v>OCM_Ebolowa</v>
          </cell>
          <cell r="L846" t="str">
            <v>AFRO</v>
          </cell>
          <cell r="M846" t="str">
            <v>IHS</v>
          </cell>
          <cell r="N846" t="str">
            <v>Grid-Gen</v>
          </cell>
        </row>
        <row r="847">
          <cell r="A847" t="str">
            <v>NRO_015</v>
          </cell>
          <cell r="B847" t="str">
            <v>Fundong</v>
          </cell>
          <cell r="C847" t="str">
            <v>NRO</v>
          </cell>
          <cell r="D847" t="str">
            <v>Fundong</v>
          </cell>
          <cell r="E847">
            <v>10.268388890000001</v>
          </cell>
          <cell r="F847">
            <v>6.2943611109999997</v>
          </cell>
          <cell r="G847">
            <v>1704</v>
          </cell>
          <cell r="H847" t="str">
            <v>Macro</v>
          </cell>
          <cell r="I847" t="str">
            <v>NOKIA</v>
          </cell>
          <cell r="J847" t="str">
            <v>COLLINs KOGGE</v>
          </cell>
          <cell r="K847" t="str">
            <v>OCM_Bamenda_1</v>
          </cell>
          <cell r="L847" t="str">
            <v>I-ENG</v>
          </cell>
          <cell r="M847" t="str">
            <v>IHS</v>
          </cell>
          <cell r="N847" t="str">
            <v>Grid-Gen</v>
          </cell>
        </row>
        <row r="848">
          <cell r="A848" t="str">
            <v>OST_020</v>
          </cell>
          <cell r="B848" t="str">
            <v>Dschang-II</v>
          </cell>
          <cell r="C848" t="str">
            <v>OST</v>
          </cell>
          <cell r="D848" t="str">
            <v>Dschang</v>
          </cell>
          <cell r="E848">
            <v>10.048863000000001</v>
          </cell>
          <cell r="F848">
            <v>5.4565440000000001</v>
          </cell>
          <cell r="G848">
            <v>1395</v>
          </cell>
          <cell r="H848" t="str">
            <v>Macro</v>
          </cell>
          <cell r="I848" t="str">
            <v>NOKIA</v>
          </cell>
          <cell r="J848" t="str">
            <v>Patrick Tonye</v>
          </cell>
          <cell r="K848" t="str">
            <v>OCM_Bafoussam_2</v>
          </cell>
          <cell r="L848" t="str">
            <v>I-ENG</v>
          </cell>
          <cell r="M848" t="str">
            <v>IHS</v>
          </cell>
          <cell r="N848" t="str">
            <v>Grid-Gen</v>
          </cell>
        </row>
        <row r="849">
          <cell r="A849" t="str">
            <v>EST_153</v>
          </cell>
          <cell r="B849" t="str">
            <v>Wasse</v>
          </cell>
          <cell r="C849" t="str">
            <v>EST</v>
          </cell>
          <cell r="D849" t="str">
            <v>Wasse</v>
          </cell>
          <cell r="E849">
            <v>14.93216</v>
          </cell>
          <cell r="F849">
            <v>4.2594250000000002</v>
          </cell>
          <cell r="G849">
            <v>628</v>
          </cell>
          <cell r="H849" t="str">
            <v>Macro</v>
          </cell>
          <cell r="I849" t="str">
            <v>NOKIA</v>
          </cell>
          <cell r="J849" t="str">
            <v>Franck Mezazem</v>
          </cell>
          <cell r="K849" t="str">
            <v>OCM_Bertoua_2</v>
          </cell>
          <cell r="L849" t="str">
            <v>AFRO</v>
          </cell>
          <cell r="M849"/>
          <cell r="N849"/>
        </row>
        <row r="850">
          <cell r="A850" t="str">
            <v>NRD_186</v>
          </cell>
          <cell r="B850" t="str">
            <v>Garoua-Bockle-II</v>
          </cell>
          <cell r="C850" t="str">
            <v>NRD</v>
          </cell>
          <cell r="D850" t="str">
            <v>Garoua</v>
          </cell>
          <cell r="E850">
            <v>13.43897722</v>
          </cell>
          <cell r="F850">
            <v>9.2970489080000007</v>
          </cell>
          <cell r="G850">
            <v>190</v>
          </cell>
          <cell r="H850" t="str">
            <v>Macro</v>
          </cell>
          <cell r="I850" t="str">
            <v>NOKIA</v>
          </cell>
          <cell r="J850" t="str">
            <v>Djouohou Armel</v>
          </cell>
          <cell r="K850" t="str">
            <v>OCM_Garoua_1</v>
          </cell>
          <cell r="L850" t="str">
            <v>TIF NORD</v>
          </cell>
          <cell r="M850" t="str">
            <v>CAMUSAT</v>
          </cell>
          <cell r="N850" t="str">
            <v>Medium Grid + GE</v>
          </cell>
        </row>
        <row r="851">
          <cell r="A851" t="str">
            <v>EXN_217</v>
          </cell>
          <cell r="B851" t="str">
            <v>Douggoy-Lopere-II</v>
          </cell>
          <cell r="C851" t="str">
            <v>EXN</v>
          </cell>
          <cell r="D851" t="str">
            <v>Maroua</v>
          </cell>
          <cell r="E851">
            <v>14.342685899999999</v>
          </cell>
          <cell r="F851">
            <v>10.614196250000001</v>
          </cell>
          <cell r="G851">
            <v>396</v>
          </cell>
          <cell r="H851" t="str">
            <v>Macro</v>
          </cell>
          <cell r="I851" t="str">
            <v>NOKIA</v>
          </cell>
          <cell r="J851" t="str">
            <v xml:space="preserve">ASSAATSA Eric Blaise </v>
          </cell>
          <cell r="K851" t="str">
            <v>OCM_Maroua_1</v>
          </cell>
          <cell r="L851" t="str">
            <v>TIF NORD</v>
          </cell>
          <cell r="M851" t="str">
            <v>CAMUSAT</v>
          </cell>
          <cell r="N851" t="str">
            <v>Medium Grid + GE</v>
          </cell>
        </row>
        <row r="852">
          <cell r="A852" t="str">
            <v>EXN_086</v>
          </cell>
          <cell r="B852" t="str">
            <v>Maroua-Titouare-II</v>
          </cell>
          <cell r="C852" t="str">
            <v>EXN</v>
          </cell>
          <cell r="D852" t="str">
            <v>Maroua</v>
          </cell>
          <cell r="E852">
            <v>14.300435480000001</v>
          </cell>
          <cell r="F852">
            <v>10.593080280000001</v>
          </cell>
          <cell r="G852">
            <v>407</v>
          </cell>
          <cell r="H852" t="str">
            <v>Macro</v>
          </cell>
          <cell r="I852" t="str">
            <v>NOKIA</v>
          </cell>
          <cell r="J852" t="str">
            <v>Yaouba Yaya</v>
          </cell>
          <cell r="K852" t="str">
            <v>OCM_Maroua_3</v>
          </cell>
          <cell r="L852" t="str">
            <v>TIF NORD</v>
          </cell>
          <cell r="M852" t="str">
            <v>IHS</v>
          </cell>
          <cell r="N852" t="str">
            <v>Grid-Gen</v>
          </cell>
        </row>
        <row r="853">
          <cell r="A853" t="str">
            <v>SUD_222</v>
          </cell>
          <cell r="B853" t="str">
            <v>Mbalam</v>
          </cell>
          <cell r="C853" t="str">
            <v>SUD</v>
          </cell>
          <cell r="D853" t="str">
            <v>Mbalam</v>
          </cell>
          <cell r="E853">
            <v>13.815416669999999</v>
          </cell>
          <cell r="F853">
            <v>2.2261666670000002</v>
          </cell>
          <cell r="G853">
            <v>602</v>
          </cell>
          <cell r="H853" t="str">
            <v>Macro</v>
          </cell>
          <cell r="I853" t="str">
            <v>NOKIA</v>
          </cell>
          <cell r="J853" t="str">
            <v>Kenfack Peguy</v>
          </cell>
          <cell r="K853" t="str">
            <v>OCM_Sangmelima</v>
          </cell>
          <cell r="L853" t="str">
            <v>AFRO</v>
          </cell>
          <cell r="M853" t="str">
            <v>IHS</v>
          </cell>
          <cell r="N853" t="str">
            <v>Solar-Gen-Lithium</v>
          </cell>
        </row>
        <row r="854">
          <cell r="A854" t="str">
            <v>CTR_406</v>
          </cell>
          <cell r="B854" t="str">
            <v>Mbimbim-MTN</v>
          </cell>
          <cell r="C854" t="str">
            <v>CTR</v>
          </cell>
          <cell r="D854" t="str">
            <v>Mbimbim</v>
          </cell>
          <cell r="E854">
            <v>12.199820000000001</v>
          </cell>
          <cell r="F854">
            <v>5.23231</v>
          </cell>
          <cell r="G854">
            <v>615</v>
          </cell>
          <cell r="H854" t="str">
            <v>Macro</v>
          </cell>
          <cell r="I854" t="str">
            <v>NOKIA</v>
          </cell>
          <cell r="J854" t="str">
            <v xml:space="preserve">APIANG Grégoire Flores </v>
          </cell>
          <cell r="K854" t="str">
            <v>OCM_Bafia</v>
          </cell>
          <cell r="L854" t="str">
            <v>I-ENG</v>
          </cell>
          <cell r="M854" t="str">
            <v>IHS</v>
          </cell>
          <cell r="N854" t="str">
            <v>Solar-Gen</v>
          </cell>
        </row>
        <row r="855">
          <cell r="A855" t="str">
            <v>ADM_165</v>
          </cell>
          <cell r="B855" t="str">
            <v>Ngd-Balam</v>
          </cell>
          <cell r="C855" t="str">
            <v>ADM</v>
          </cell>
          <cell r="D855" t="str">
            <v>Ngaoundere</v>
          </cell>
          <cell r="E855">
            <v>13.63959</v>
          </cell>
          <cell r="F855">
            <v>7.3089899999999997</v>
          </cell>
          <cell r="G855">
            <v>15</v>
          </cell>
          <cell r="H855" t="str">
            <v>Macro</v>
          </cell>
          <cell r="I855"/>
          <cell r="J855" t="str">
            <v>Herve Pouomo</v>
          </cell>
          <cell r="K855" t="str">
            <v>OCM_Ngaoundere_1</v>
          </cell>
          <cell r="L855" t="str">
            <v>TIF NORD</v>
          </cell>
          <cell r="M855" t="str">
            <v>CAMUSAT</v>
          </cell>
          <cell r="N855" t="str">
            <v>Hybrid Solar - S1</v>
          </cell>
        </row>
        <row r="856">
          <cell r="A856" t="str">
            <v>LIT_459</v>
          </cell>
          <cell r="B856" t="str">
            <v>LIT_459_Z_Bep-An-2000</v>
          </cell>
          <cell r="C856" t="str">
            <v>LIT</v>
          </cell>
          <cell r="D856" t="str">
            <v>Douala</v>
          </cell>
          <cell r="E856">
            <v>9.7229720000000004</v>
          </cell>
          <cell r="F856">
            <v>4.0656670000000004</v>
          </cell>
          <cell r="G856">
            <v>701</v>
          </cell>
          <cell r="H856" t="str">
            <v>Macro</v>
          </cell>
          <cell r="I856" t="str">
            <v>ZTE</v>
          </cell>
          <cell r="J856" t="str">
            <v>KENGNE Bruno</v>
          </cell>
          <cell r="K856" t="str">
            <v>OCM_Douala_2</v>
          </cell>
          <cell r="L856" t="str">
            <v>H-TELI</v>
          </cell>
          <cell r="M856" t="str">
            <v>IHS</v>
          </cell>
          <cell r="N856" t="str">
            <v>Grid-Gen</v>
          </cell>
        </row>
        <row r="857">
          <cell r="A857" t="str">
            <v>SUO_030</v>
          </cell>
          <cell r="B857" t="str">
            <v>Bachuo-Ntai</v>
          </cell>
          <cell r="C857" t="str">
            <v>SUO</v>
          </cell>
          <cell r="D857" t="str">
            <v>Bashuo-Ntai</v>
          </cell>
          <cell r="E857">
            <v>9.3908876079999999</v>
          </cell>
          <cell r="F857">
            <v>5.7147300510000001</v>
          </cell>
          <cell r="G857">
            <v>355</v>
          </cell>
          <cell r="H857" t="str">
            <v>Macro</v>
          </cell>
          <cell r="I857" t="str">
            <v>NOKIA</v>
          </cell>
          <cell r="J857" t="str">
            <v>COLLINs KOGGE</v>
          </cell>
          <cell r="K857" t="str">
            <v>OCM_Bamenda_1</v>
          </cell>
          <cell r="L857" t="str">
            <v>I-ENG</v>
          </cell>
          <cell r="M857" t="str">
            <v>IHS</v>
          </cell>
          <cell r="N857" t="str">
            <v>Grid-Gen</v>
          </cell>
        </row>
        <row r="858">
          <cell r="A858" t="str">
            <v>CTR_405</v>
          </cell>
          <cell r="B858" t="str">
            <v>Ossombe-MTN</v>
          </cell>
          <cell r="C858" t="str">
            <v>CTR</v>
          </cell>
          <cell r="D858" t="str">
            <v>Ossombe</v>
          </cell>
          <cell r="E858">
            <v>11.64738889</v>
          </cell>
          <cell r="F858">
            <v>4.5961499999999997</v>
          </cell>
          <cell r="G858">
            <v>634</v>
          </cell>
          <cell r="H858" t="str">
            <v>Macro</v>
          </cell>
          <cell r="I858" t="str">
            <v>NOKIA</v>
          </cell>
          <cell r="J858" t="str">
            <v xml:space="preserve">APIANG Grégoire Flores </v>
          </cell>
          <cell r="K858" t="str">
            <v>OCM_Bafia</v>
          </cell>
          <cell r="L858" t="str">
            <v>I-ENG</v>
          </cell>
          <cell r="M858" t="str">
            <v>IHS</v>
          </cell>
          <cell r="N858" t="str">
            <v>Gen-Lithium</v>
          </cell>
        </row>
        <row r="859">
          <cell r="A859" t="str">
            <v>OST_029</v>
          </cell>
          <cell r="B859" t="str">
            <v>Meguia</v>
          </cell>
          <cell r="C859" t="str">
            <v>OST</v>
          </cell>
          <cell r="D859" t="str">
            <v>Meguia</v>
          </cell>
          <cell r="E859">
            <v>9.9449799999999993</v>
          </cell>
          <cell r="F859">
            <v>5.4607720000000004</v>
          </cell>
          <cell r="G859">
            <v>1952</v>
          </cell>
          <cell r="H859" t="str">
            <v>Macro</v>
          </cell>
          <cell r="I859" t="str">
            <v>NOKIA</v>
          </cell>
          <cell r="J859" t="str">
            <v>Patrick Tonye</v>
          </cell>
          <cell r="K859" t="str">
            <v>OCM_Bafoussam_2</v>
          </cell>
          <cell r="L859" t="str">
            <v>I-ENG</v>
          </cell>
          <cell r="M859" t="str">
            <v>IHS</v>
          </cell>
          <cell r="N859" t="str">
            <v>Gen-Lithium</v>
          </cell>
        </row>
        <row r="860">
          <cell r="A860" t="str">
            <v>NRO_010</v>
          </cell>
          <cell r="B860" t="str">
            <v>Batibo</v>
          </cell>
          <cell r="C860" t="str">
            <v>NRO</v>
          </cell>
          <cell r="D860" t="str">
            <v>Batibo</v>
          </cell>
          <cell r="E860">
            <v>9.8829999999999991</v>
          </cell>
          <cell r="F860">
            <v>5.8363055560000001</v>
          </cell>
          <cell r="G860">
            <v>1111</v>
          </cell>
          <cell r="H860" t="str">
            <v>Macro</v>
          </cell>
          <cell r="I860" t="str">
            <v>NOKIA</v>
          </cell>
          <cell r="J860" t="str">
            <v>COLLINs KOGGE</v>
          </cell>
          <cell r="K860" t="str">
            <v>OCM_Bamenda_1</v>
          </cell>
          <cell r="L860" t="str">
            <v>I-ENG</v>
          </cell>
          <cell r="M860" t="str">
            <v>IHS</v>
          </cell>
          <cell r="N860" t="str">
            <v>Grid-Gen</v>
          </cell>
        </row>
        <row r="861">
          <cell r="A861" t="str">
            <v>LIT_450</v>
          </cell>
          <cell r="B861" t="str">
            <v>LIT_450_Z_Quartier-Gentil</v>
          </cell>
          <cell r="C861" t="str">
            <v>LIT</v>
          </cell>
          <cell r="D861" t="str">
            <v>Douala</v>
          </cell>
          <cell r="E861">
            <v>9.729400536</v>
          </cell>
          <cell r="F861">
            <v>4.0496686139999998</v>
          </cell>
          <cell r="G861">
            <v>701</v>
          </cell>
          <cell r="H861" t="str">
            <v>Macro</v>
          </cell>
          <cell r="I861" t="str">
            <v>ZTE</v>
          </cell>
          <cell r="J861" t="str">
            <v>KENGNE Bruno</v>
          </cell>
          <cell r="K861" t="str">
            <v>OCM_Douala_2</v>
          </cell>
          <cell r="L861" t="str">
            <v>H-TELI</v>
          </cell>
          <cell r="M861" t="str">
            <v>IHS</v>
          </cell>
          <cell r="N861" t="str">
            <v>Grid-Gen</v>
          </cell>
        </row>
        <row r="862">
          <cell r="A862" t="str">
            <v>LIT_445</v>
          </cell>
          <cell r="B862" t="str">
            <v>LIT_445_Z_Nyalla-Crf-Mpome</v>
          </cell>
          <cell r="C862" t="str">
            <v>LIT</v>
          </cell>
          <cell r="D862" t="str">
            <v>Douala</v>
          </cell>
          <cell r="E862">
            <v>9.7849939920000004</v>
          </cell>
          <cell r="F862">
            <v>4.0266545159999998</v>
          </cell>
          <cell r="G862">
            <v>701</v>
          </cell>
          <cell r="H862" t="str">
            <v>Macro</v>
          </cell>
          <cell r="I862" t="str">
            <v>ZTE</v>
          </cell>
          <cell r="J862" t="str">
            <v>KENGNE Bruno</v>
          </cell>
          <cell r="K862" t="str">
            <v>OCM_Douala_2</v>
          </cell>
          <cell r="L862" t="str">
            <v>H-TELI</v>
          </cell>
          <cell r="M862" t="str">
            <v>IHS</v>
          </cell>
          <cell r="N862" t="str">
            <v>Grid-Gen</v>
          </cell>
        </row>
        <row r="863">
          <cell r="A863" t="str">
            <v>LIT_524</v>
          </cell>
          <cell r="B863" t="str">
            <v>LIT_524_Z_Bep-Safari</v>
          </cell>
          <cell r="C863" t="str">
            <v>LIT</v>
          </cell>
          <cell r="D863" t="str">
            <v>Douala</v>
          </cell>
          <cell r="E863">
            <v>9.7308800000000009</v>
          </cell>
          <cell r="F863">
            <v>4.0759999999999996</v>
          </cell>
          <cell r="G863">
            <v>701</v>
          </cell>
          <cell r="H863" t="str">
            <v>Macro</v>
          </cell>
          <cell r="I863" t="str">
            <v>ZTE</v>
          </cell>
          <cell r="J863" t="str">
            <v>KENGNE Bruno</v>
          </cell>
          <cell r="K863" t="str">
            <v>OCM_Douala_2</v>
          </cell>
          <cell r="L863" t="str">
            <v>H-TELI</v>
          </cell>
          <cell r="M863" t="str">
            <v>IHS</v>
          </cell>
          <cell r="N863" t="str">
            <v>Grid-Gen</v>
          </cell>
        </row>
        <row r="864">
          <cell r="A864" t="str">
            <v>LIT_739</v>
          </cell>
          <cell r="B864" t="str">
            <v>LIT_739_Z_SCDP-New</v>
          </cell>
          <cell r="C864" t="str">
            <v>LIT</v>
          </cell>
          <cell r="D864" t="str">
            <v>Douala</v>
          </cell>
          <cell r="E864">
            <v>9.7213060329999994</v>
          </cell>
          <cell r="F864">
            <v>4.0485649769999998</v>
          </cell>
          <cell r="G864">
            <v>701</v>
          </cell>
          <cell r="H864" t="str">
            <v>Macro</v>
          </cell>
          <cell r="I864" t="str">
            <v>ZTE</v>
          </cell>
          <cell r="J864" t="str">
            <v>KENGNE Bruno</v>
          </cell>
          <cell r="K864" t="str">
            <v>OCM_Douala_2</v>
          </cell>
          <cell r="L864" t="str">
            <v>H-TELI</v>
          </cell>
          <cell r="M864" t="str">
            <v>CAMUSAT</v>
          </cell>
          <cell r="N864" t="str">
            <v>Good Grid no GE - 8h</v>
          </cell>
        </row>
        <row r="865">
          <cell r="A865" t="str">
            <v>NRD_189</v>
          </cell>
          <cell r="B865" t="str">
            <v>Hopital-General-Garoua</v>
          </cell>
          <cell r="C865" t="str">
            <v>NRD</v>
          </cell>
          <cell r="D865" t="str">
            <v>Garoua</v>
          </cell>
          <cell r="E865">
            <v>13.386695</v>
          </cell>
          <cell r="F865">
            <v>9.3742870000000007</v>
          </cell>
          <cell r="G865">
            <v>244</v>
          </cell>
          <cell r="H865" t="str">
            <v>Macro</v>
          </cell>
          <cell r="I865" t="str">
            <v>NOKIA</v>
          </cell>
          <cell r="J865" t="str">
            <v>Djouohou Armel</v>
          </cell>
          <cell r="K865" t="str">
            <v>OCM_Garoua_1</v>
          </cell>
          <cell r="L865" t="str">
            <v>TIF NORD</v>
          </cell>
          <cell r="M865" t="str">
            <v>CAMUSAT</v>
          </cell>
          <cell r="N865" t="str">
            <v>Medium Grid + Solar + GE</v>
          </cell>
        </row>
        <row r="866">
          <cell r="A866" t="str">
            <v>EXN_212</v>
          </cell>
          <cell r="B866" t="str">
            <v>Maroua-Douggoy-II</v>
          </cell>
          <cell r="C866" t="str">
            <v>EXN</v>
          </cell>
          <cell r="D866" t="str">
            <v>Maroua</v>
          </cell>
          <cell r="E866">
            <v>14.355102430000001</v>
          </cell>
          <cell r="F866">
            <v>10.61519331</v>
          </cell>
          <cell r="G866">
            <v>392</v>
          </cell>
          <cell r="H866" t="str">
            <v>Macro</v>
          </cell>
          <cell r="I866" t="str">
            <v>NOKIA</v>
          </cell>
          <cell r="J866" t="str">
            <v xml:space="preserve">ASSAATSA Eric Blaise </v>
          </cell>
          <cell r="K866" t="str">
            <v>OCM_Maroua_1</v>
          </cell>
          <cell r="L866" t="str">
            <v>TIF NORD</v>
          </cell>
          <cell r="M866" t="str">
            <v>CAMUSAT</v>
          </cell>
          <cell r="N866" t="str">
            <v>Bad Grid + GE</v>
          </cell>
        </row>
        <row r="867">
          <cell r="A867" t="str">
            <v>NRD_069</v>
          </cell>
          <cell r="B867" t="str">
            <v>Djabi-IHS</v>
          </cell>
          <cell r="C867" t="str">
            <v>NRD</v>
          </cell>
          <cell r="D867" t="str">
            <v>Djabi</v>
          </cell>
          <cell r="E867">
            <v>13.804220279999999</v>
          </cell>
          <cell r="F867">
            <v>9.6369083530000008</v>
          </cell>
          <cell r="G867">
            <v>310</v>
          </cell>
          <cell r="H867" t="str">
            <v>Macro</v>
          </cell>
          <cell r="I867" t="str">
            <v>NOKIA</v>
          </cell>
          <cell r="J867" t="str">
            <v>Tsafack Ervice</v>
          </cell>
          <cell r="K867" t="str">
            <v>OCM_Guider</v>
          </cell>
          <cell r="L867" t="str">
            <v>TIF NORD</v>
          </cell>
          <cell r="M867" t="str">
            <v>IHS</v>
          </cell>
          <cell r="N867" t="str">
            <v>Solar-Gen-Lithium</v>
          </cell>
        </row>
        <row r="868">
          <cell r="A868" t="str">
            <v>LIT_576</v>
          </cell>
          <cell r="B868" t="str">
            <v>LIT_576_Z_Mak-Universite-II-IHS</v>
          </cell>
          <cell r="C868" t="str">
            <v>LIT</v>
          </cell>
          <cell r="D868" t="str">
            <v>Douala</v>
          </cell>
          <cell r="E868">
            <v>9.7457031819999997</v>
          </cell>
          <cell r="F868">
            <v>4.0636079499999997</v>
          </cell>
          <cell r="G868">
            <v>20</v>
          </cell>
          <cell r="H868" t="str">
            <v>Macro</v>
          </cell>
          <cell r="I868" t="str">
            <v>ZTE</v>
          </cell>
          <cell r="J868" t="str">
            <v>KENGNE Bruno</v>
          </cell>
          <cell r="K868" t="str">
            <v>OCM_Douala_2</v>
          </cell>
          <cell r="L868" t="str">
            <v>H-TELI</v>
          </cell>
          <cell r="M868" t="str">
            <v>IHS</v>
          </cell>
          <cell r="N868" t="str">
            <v>Grid-Gen</v>
          </cell>
        </row>
        <row r="869">
          <cell r="A869" t="str">
            <v>LIT_609</v>
          </cell>
          <cell r="B869" t="str">
            <v>LIT_609_Z_Agape</v>
          </cell>
          <cell r="C869" t="str">
            <v>LIT</v>
          </cell>
          <cell r="D869" t="str">
            <v>Douala</v>
          </cell>
          <cell r="E869">
            <v>9.7355407100000004</v>
          </cell>
          <cell r="F869">
            <v>4.0445907610000003</v>
          </cell>
          <cell r="G869">
            <v>2</v>
          </cell>
          <cell r="H869" t="str">
            <v>Macro</v>
          </cell>
          <cell r="I869" t="str">
            <v>ZTE</v>
          </cell>
          <cell r="J869" t="str">
            <v>KENGNE Bruno</v>
          </cell>
          <cell r="K869" t="str">
            <v>OCM_Douala_2</v>
          </cell>
          <cell r="L869" t="str">
            <v>H-TELI</v>
          </cell>
          <cell r="M869" t="str">
            <v>CAMUSAT</v>
          </cell>
          <cell r="N869" t="str">
            <v>Good Grid no GE - 8h</v>
          </cell>
        </row>
        <row r="870">
          <cell r="A870" t="str">
            <v>LIT_619</v>
          </cell>
          <cell r="B870" t="str">
            <v>LIT_619_Z_Ndogbong-Hotel-Pacifique</v>
          </cell>
          <cell r="C870" t="str">
            <v>LIT</v>
          </cell>
          <cell r="D870" t="str">
            <v>Douala</v>
          </cell>
          <cell r="E870">
            <v>9.7453800000000008</v>
          </cell>
          <cell r="F870">
            <v>4.0490500000000003</v>
          </cell>
          <cell r="G870">
            <v>52</v>
          </cell>
          <cell r="H870" t="str">
            <v>Macro</v>
          </cell>
          <cell r="I870" t="str">
            <v>ZTE</v>
          </cell>
          <cell r="J870" t="str">
            <v>KENGNE Bruno</v>
          </cell>
          <cell r="K870" t="str">
            <v>OCM_Douala_2</v>
          </cell>
          <cell r="L870" t="str">
            <v>H-TELI</v>
          </cell>
          <cell r="M870" t="str">
            <v>CAMUSAT</v>
          </cell>
          <cell r="N870" t="str">
            <v>Good Grid no GE - 12h</v>
          </cell>
        </row>
        <row r="871">
          <cell r="A871" t="str">
            <v>OST_035</v>
          </cell>
          <cell r="B871" t="str">
            <v>Baham</v>
          </cell>
          <cell r="C871" t="str">
            <v>OST</v>
          </cell>
          <cell r="D871" t="str">
            <v>Baham</v>
          </cell>
          <cell r="E871">
            <v>10.367386</v>
          </cell>
          <cell r="F871">
            <v>5.3320970000000001</v>
          </cell>
          <cell r="G871">
            <v>1680</v>
          </cell>
          <cell r="H871" t="str">
            <v>Macro</v>
          </cell>
          <cell r="I871" t="str">
            <v>NOKIA</v>
          </cell>
          <cell r="J871" t="str">
            <v>Patrick Tonye</v>
          </cell>
          <cell r="K871" t="str">
            <v>OCM_Bafoussam_2</v>
          </cell>
          <cell r="L871" t="str">
            <v>I-ENG</v>
          </cell>
          <cell r="M871" t="str">
            <v>IHS</v>
          </cell>
          <cell r="N871" t="str">
            <v>Grid-Gen</v>
          </cell>
        </row>
        <row r="872">
          <cell r="A872" t="str">
            <v>SUO_086</v>
          </cell>
          <cell r="B872" t="str">
            <v>Bombe-Bakundu-MTN</v>
          </cell>
          <cell r="C872" t="str">
            <v>SUO</v>
          </cell>
          <cell r="D872" t="str">
            <v>Bombe-Bakundu</v>
          </cell>
          <cell r="E872">
            <v>9.4537399999999998</v>
          </cell>
          <cell r="F872">
            <v>4.44224</v>
          </cell>
          <cell r="G872">
            <v>0</v>
          </cell>
          <cell r="H872" t="str">
            <v>Macro</v>
          </cell>
          <cell r="I872" t="str">
            <v>NOKIA</v>
          </cell>
          <cell r="J872" t="str">
            <v>FOJO André</v>
          </cell>
          <cell r="K872" t="str">
            <v>OCM_Kumba</v>
          </cell>
          <cell r="L872" t="str">
            <v>H-TELI</v>
          </cell>
          <cell r="M872" t="str">
            <v>IHS</v>
          </cell>
          <cell r="N872" t="str">
            <v>Gen Only</v>
          </cell>
        </row>
        <row r="873">
          <cell r="A873" t="str">
            <v>OST_037</v>
          </cell>
          <cell r="B873" t="str">
            <v>Bazou</v>
          </cell>
          <cell r="C873" t="str">
            <v>OST</v>
          </cell>
          <cell r="D873" t="str">
            <v>Bazou</v>
          </cell>
          <cell r="E873">
            <v>10.478391439999999</v>
          </cell>
          <cell r="F873">
            <v>5.0458136580000001</v>
          </cell>
          <cell r="G873">
            <v>1343</v>
          </cell>
          <cell r="H873" t="str">
            <v>Macro</v>
          </cell>
          <cell r="I873" t="str">
            <v>NOKIA</v>
          </cell>
          <cell r="J873" t="str">
            <v>Patrick Tonye</v>
          </cell>
          <cell r="K873" t="str">
            <v>OCM_Bafoussam_2</v>
          </cell>
          <cell r="L873" t="str">
            <v>I-ENG</v>
          </cell>
          <cell r="M873" t="str">
            <v>IHS</v>
          </cell>
          <cell r="N873" t="str">
            <v>Grid-Gen</v>
          </cell>
        </row>
        <row r="874">
          <cell r="A874" t="str">
            <v>OST_074</v>
          </cell>
          <cell r="B874" t="str">
            <v>Dschang-Meka</v>
          </cell>
          <cell r="C874" t="str">
            <v>OST</v>
          </cell>
          <cell r="D874" t="str">
            <v>Dschang</v>
          </cell>
          <cell r="E874">
            <v>10.042298000000001</v>
          </cell>
          <cell r="F874">
            <v>5.4337439999999999</v>
          </cell>
          <cell r="G874">
            <v>1379</v>
          </cell>
          <cell r="H874" t="str">
            <v>Macro</v>
          </cell>
          <cell r="I874" t="str">
            <v>NOKIA</v>
          </cell>
          <cell r="J874" t="str">
            <v>Patrick Tonye</v>
          </cell>
          <cell r="K874" t="str">
            <v>OCM_Bafoussam_2</v>
          </cell>
          <cell r="L874" t="str">
            <v>I-ENG</v>
          </cell>
          <cell r="M874" t="str">
            <v>IHS</v>
          </cell>
          <cell r="N874" t="str">
            <v>Grid-Gen</v>
          </cell>
        </row>
        <row r="875">
          <cell r="A875" t="str">
            <v>SUD_262</v>
          </cell>
          <cell r="B875" t="str">
            <v>SUD_262_Z_Ebolowa-NewBell</v>
          </cell>
          <cell r="C875" t="str">
            <v>SUD</v>
          </cell>
          <cell r="D875" t="str">
            <v>Ebolowa</v>
          </cell>
          <cell r="E875">
            <v>11.145648</v>
          </cell>
          <cell r="F875">
            <v>2.931635</v>
          </cell>
          <cell r="G875">
            <v>603</v>
          </cell>
          <cell r="H875" t="str">
            <v>Macro</v>
          </cell>
          <cell r="I875" t="str">
            <v>ZTE</v>
          </cell>
          <cell r="J875" t="str">
            <v>Kenmegne Fabrice</v>
          </cell>
          <cell r="K875" t="str">
            <v>OCM_Ebolowa</v>
          </cell>
          <cell r="L875" t="str">
            <v>AFRO</v>
          </cell>
          <cell r="M875" t="str">
            <v>IHS</v>
          </cell>
          <cell r="N875" t="str">
            <v>Grid-Gen</v>
          </cell>
        </row>
        <row r="876">
          <cell r="A876" t="str">
            <v>SUD_263</v>
          </cell>
          <cell r="B876" t="str">
            <v>SUD_263_Z_Ebolowa-Si-MTN</v>
          </cell>
          <cell r="C876" t="str">
            <v>SUD</v>
          </cell>
          <cell r="D876" t="str">
            <v>Ebolowa</v>
          </cell>
          <cell r="E876">
            <v>11.148268</v>
          </cell>
          <cell r="F876">
            <v>2.9102060000000001</v>
          </cell>
          <cell r="G876">
            <v>607</v>
          </cell>
          <cell r="H876" t="str">
            <v>Macro</v>
          </cell>
          <cell r="I876" t="str">
            <v>ZTE</v>
          </cell>
          <cell r="J876" t="str">
            <v>Kenmegne Fabrice</v>
          </cell>
          <cell r="K876" t="str">
            <v>OCM_Ebolowa</v>
          </cell>
          <cell r="L876" t="str">
            <v>AFRO</v>
          </cell>
          <cell r="M876" t="str">
            <v>IHS</v>
          </cell>
          <cell r="N876" t="str">
            <v>Grid-Gen</v>
          </cell>
        </row>
        <row r="877">
          <cell r="A877" t="str">
            <v>NRD_166</v>
          </cell>
          <cell r="B877" t="str">
            <v>Sanguere-Paul-MTN</v>
          </cell>
          <cell r="C877" t="str">
            <v>NRD</v>
          </cell>
          <cell r="D877" t="str">
            <v>Sanguere</v>
          </cell>
          <cell r="E877">
            <v>13.459167000000001</v>
          </cell>
          <cell r="F877">
            <v>9.2664720000000003</v>
          </cell>
          <cell r="G877">
            <v>244</v>
          </cell>
          <cell r="H877" t="str">
            <v>Macro</v>
          </cell>
          <cell r="I877"/>
          <cell r="J877" t="str">
            <v>Djouohou Armel</v>
          </cell>
          <cell r="K877" t="str">
            <v>OCM_Garoua_1</v>
          </cell>
          <cell r="L877" t="str">
            <v>TIF NORD</v>
          </cell>
          <cell r="M877" t="str">
            <v>IHS</v>
          </cell>
          <cell r="N877" t="str">
            <v>Grid-Gen</v>
          </cell>
        </row>
        <row r="878">
          <cell r="A878" t="str">
            <v>CTR_097</v>
          </cell>
          <cell r="B878" t="str">
            <v>Mambine</v>
          </cell>
          <cell r="C878" t="str">
            <v>CTR</v>
          </cell>
          <cell r="D878" t="str">
            <v>Mambine</v>
          </cell>
          <cell r="E878">
            <v>11.17152778</v>
          </cell>
          <cell r="F878">
            <v>3.7301111109999998</v>
          </cell>
          <cell r="G878">
            <v>725</v>
          </cell>
          <cell r="H878" t="str">
            <v>Macro</v>
          </cell>
          <cell r="I878" t="str">
            <v>NOKIA</v>
          </cell>
          <cell r="J878" t="str">
            <v>Etienne Saha</v>
          </cell>
          <cell r="K878" t="str">
            <v>OCM_Boumnyebel</v>
          </cell>
          <cell r="L878" t="str">
            <v>AFRO</v>
          </cell>
          <cell r="M878" t="str">
            <v>IHS</v>
          </cell>
          <cell r="N878" t="str">
            <v>Grid-Gen</v>
          </cell>
        </row>
        <row r="879">
          <cell r="A879" t="str">
            <v>OST_048</v>
          </cell>
          <cell r="B879" t="str">
            <v>Bambit-MTN</v>
          </cell>
          <cell r="C879" t="str">
            <v>OST</v>
          </cell>
          <cell r="D879" t="str">
            <v>Bambit</v>
          </cell>
          <cell r="E879">
            <v>10.61559046</v>
          </cell>
          <cell r="F879">
            <v>5.1059102190000001</v>
          </cell>
          <cell r="G879">
            <v>1323</v>
          </cell>
          <cell r="H879" t="str">
            <v>Macro</v>
          </cell>
          <cell r="I879" t="str">
            <v>NOKIA</v>
          </cell>
          <cell r="J879" t="str">
            <v>Patrick Tonye</v>
          </cell>
          <cell r="K879" t="str">
            <v>OCM_Bafoussam_2</v>
          </cell>
          <cell r="L879" t="str">
            <v>I-ENG</v>
          </cell>
          <cell r="M879" t="str">
            <v>IHS</v>
          </cell>
          <cell r="N879" t="str">
            <v>Grid-Gen</v>
          </cell>
        </row>
        <row r="880">
          <cell r="A880" t="str">
            <v>NRD_174</v>
          </cell>
          <cell r="B880" t="str">
            <v>Stade-omnisport-Roumde-Adja</v>
          </cell>
          <cell r="C880" t="str">
            <v>NRD</v>
          </cell>
          <cell r="D880" t="str">
            <v>Garoua</v>
          </cell>
          <cell r="E880">
            <v>13.39861</v>
          </cell>
          <cell r="F880">
            <v>9.3292300000000008</v>
          </cell>
          <cell r="G880">
            <v>214</v>
          </cell>
          <cell r="H880" t="str">
            <v>Macro</v>
          </cell>
          <cell r="I880"/>
          <cell r="J880" t="str">
            <v>Djouohou Armel</v>
          </cell>
          <cell r="K880" t="str">
            <v>OCM_Garoua_1</v>
          </cell>
          <cell r="L880" t="str">
            <v>TIF NORD</v>
          </cell>
          <cell r="M880" t="str">
            <v>CAMUSAT</v>
          </cell>
          <cell r="N880" t="str">
            <v>Medium Grid + GE</v>
          </cell>
        </row>
        <row r="881">
          <cell r="A881" t="str">
            <v>ADM_167</v>
          </cell>
          <cell r="B881" t="str">
            <v>Ngd-Maraba-MTN</v>
          </cell>
          <cell r="C881" t="str">
            <v>ADM</v>
          </cell>
          <cell r="D881" t="str">
            <v>Ngaoundere</v>
          </cell>
          <cell r="E881">
            <v>13.569509999999999</v>
          </cell>
          <cell r="F881">
            <v>7.3182</v>
          </cell>
          <cell r="G881">
            <v>1147</v>
          </cell>
          <cell r="H881" t="str">
            <v>Macro</v>
          </cell>
          <cell r="I881"/>
          <cell r="J881" t="str">
            <v>Herve Pouomo</v>
          </cell>
          <cell r="K881" t="str">
            <v>OCM_Ngaoundere_1</v>
          </cell>
          <cell r="L881" t="str">
            <v>TIF NORD</v>
          </cell>
          <cell r="M881" t="str">
            <v>MTN</v>
          </cell>
          <cell r="N881" t="str">
            <v>Grid-Gen</v>
          </cell>
        </row>
        <row r="882">
          <cell r="A882" t="str">
            <v>LIT_647</v>
          </cell>
          <cell r="B882" t="str">
            <v>LIT_647_Z_PK5-Auberge</v>
          </cell>
          <cell r="C882" t="str">
            <v>LIT</v>
          </cell>
          <cell r="D882" t="str">
            <v>Douala</v>
          </cell>
          <cell r="E882">
            <v>9.7188800000000004</v>
          </cell>
          <cell r="F882">
            <v>4.0395700000000003</v>
          </cell>
          <cell r="G882">
            <v>11</v>
          </cell>
          <cell r="H882" t="str">
            <v>Macro</v>
          </cell>
          <cell r="I882" t="str">
            <v>ZTE</v>
          </cell>
          <cell r="J882" t="str">
            <v>KENGNE Bruno</v>
          </cell>
          <cell r="K882" t="str">
            <v>OCM_Douala_2</v>
          </cell>
          <cell r="L882" t="str">
            <v>H-TELI</v>
          </cell>
          <cell r="M882" t="str">
            <v>CAMUSAT</v>
          </cell>
          <cell r="N882" t="str">
            <v>Good Grid no GE - 12h</v>
          </cell>
        </row>
        <row r="883">
          <cell r="A883" t="str">
            <v>EXN_235</v>
          </cell>
          <cell r="B883" t="str">
            <v>Korek-Djarengol-II</v>
          </cell>
          <cell r="C883" t="str">
            <v>EXN</v>
          </cell>
          <cell r="D883" t="str">
            <v>Maroua</v>
          </cell>
          <cell r="E883">
            <v>14.37240137</v>
          </cell>
          <cell r="F883">
            <v>10.62893248</v>
          </cell>
          <cell r="G883">
            <v>385</v>
          </cell>
          <cell r="H883" t="str">
            <v>Macro</v>
          </cell>
          <cell r="I883" t="str">
            <v>NOKIA</v>
          </cell>
          <cell r="J883" t="str">
            <v xml:space="preserve">ASSAATSA Eric Blaise </v>
          </cell>
          <cell r="K883" t="str">
            <v>OCM_Maroua_1</v>
          </cell>
          <cell r="L883" t="str">
            <v>TIF NORD</v>
          </cell>
          <cell r="M883" t="str">
            <v>CAMUSAT</v>
          </cell>
          <cell r="N883" t="str">
            <v>Bad Grid + GE</v>
          </cell>
        </row>
        <row r="884">
          <cell r="A884" t="str">
            <v>NRD_190</v>
          </cell>
          <cell r="B884" t="str">
            <v>Garoua-Military</v>
          </cell>
          <cell r="C884" t="str">
            <v>NRD</v>
          </cell>
          <cell r="D884" t="str">
            <v>Garoua</v>
          </cell>
          <cell r="E884">
            <v>13.380509999999999</v>
          </cell>
          <cell r="F884">
            <v>9.3098949999999991</v>
          </cell>
          <cell r="G884">
            <v>238</v>
          </cell>
          <cell r="H884" t="str">
            <v>Macro</v>
          </cell>
          <cell r="I884"/>
          <cell r="J884" t="str">
            <v>Djouohou Armel</v>
          </cell>
          <cell r="K884" t="str">
            <v>OCM_Garoua_1</v>
          </cell>
          <cell r="L884" t="str">
            <v>TIF NORD</v>
          </cell>
          <cell r="M884"/>
          <cell r="N884"/>
        </row>
        <row r="885">
          <cell r="A885" t="str">
            <v>NRD_212</v>
          </cell>
          <cell r="B885" t="str">
            <v>URH_LOUMBOU</v>
          </cell>
          <cell r="C885" t="str">
            <v>NRD</v>
          </cell>
          <cell r="D885" t="str">
            <v>North (Garoua)</v>
          </cell>
          <cell r="E885">
            <v>13.550879999999999</v>
          </cell>
          <cell r="F885">
            <v>9.3518699999999999</v>
          </cell>
          <cell r="G885"/>
          <cell r="H885" t="str">
            <v>Rural</v>
          </cell>
          <cell r="I885" t="str">
            <v>Huawei</v>
          </cell>
          <cell r="J885" t="str">
            <v>Djouohou Armel</v>
          </cell>
          <cell r="K885" t="str">
            <v>OCM_Garoua_1</v>
          </cell>
          <cell r="L885" t="str">
            <v>TIF NORD</v>
          </cell>
          <cell r="M885" t="str">
            <v>TELEINFRA</v>
          </cell>
          <cell r="N885" t="str">
            <v>Solar-Only</v>
          </cell>
        </row>
        <row r="886">
          <cell r="A886" t="str">
            <v>EXN_237</v>
          </cell>
          <cell r="B886" t="str">
            <v>Maroua-Boulore</v>
          </cell>
          <cell r="C886" t="str">
            <v>EXN</v>
          </cell>
          <cell r="D886" t="str">
            <v>Maroua</v>
          </cell>
          <cell r="E886">
            <v>14.32765043</v>
          </cell>
          <cell r="F886">
            <v>10.63404572</v>
          </cell>
          <cell r="G886">
            <v>415</v>
          </cell>
          <cell r="H886" t="str">
            <v>Macro</v>
          </cell>
          <cell r="I886" t="str">
            <v>NOKIA</v>
          </cell>
          <cell r="J886" t="str">
            <v xml:space="preserve">ASSAATSA Eric Blaise </v>
          </cell>
          <cell r="K886" t="str">
            <v>OCM_Maroua_1</v>
          </cell>
          <cell r="L886" t="str">
            <v>TIF NORD</v>
          </cell>
          <cell r="M886" t="str">
            <v>CAMUSAT</v>
          </cell>
          <cell r="N886" t="str">
            <v>Medium Grid + GE</v>
          </cell>
        </row>
        <row r="887">
          <cell r="A887" t="str">
            <v>EXN_088</v>
          </cell>
          <cell r="B887" t="str">
            <v>Maroua-Diarenga</v>
          </cell>
          <cell r="C887" t="str">
            <v>EXN</v>
          </cell>
          <cell r="D887" t="str">
            <v>Maroua</v>
          </cell>
          <cell r="E887">
            <v>14.31955505</v>
          </cell>
          <cell r="F887">
            <v>10.589765420000001</v>
          </cell>
          <cell r="G887">
            <v>404</v>
          </cell>
          <cell r="H887" t="str">
            <v>Macro</v>
          </cell>
          <cell r="I887" t="str">
            <v>NOKIA</v>
          </cell>
          <cell r="J887" t="str">
            <v>Yaouba Yaya</v>
          </cell>
          <cell r="K887" t="str">
            <v>OCM_Maroua_3</v>
          </cell>
          <cell r="L887" t="str">
            <v>TIF NORD</v>
          </cell>
          <cell r="M887" t="str">
            <v>IHS</v>
          </cell>
          <cell r="N887" t="str">
            <v>Grid-Gen</v>
          </cell>
        </row>
        <row r="888">
          <cell r="A888" t="str">
            <v>EXN_241</v>
          </cell>
          <cell r="B888" t="str">
            <v>Maroua-Domayo-IHS</v>
          </cell>
          <cell r="C888" t="str">
            <v>EXN</v>
          </cell>
          <cell r="D888" t="str">
            <v>Maroua</v>
          </cell>
          <cell r="E888">
            <v>14.32128239</v>
          </cell>
          <cell r="F888">
            <v>10.59611376</v>
          </cell>
          <cell r="G888">
            <v>400</v>
          </cell>
          <cell r="H888" t="str">
            <v>Macro</v>
          </cell>
          <cell r="I888"/>
          <cell r="J888" t="str">
            <v xml:space="preserve">ASSAATSA Eric Blaise </v>
          </cell>
          <cell r="K888" t="str">
            <v>OCM_Maroua_1</v>
          </cell>
          <cell r="L888" t="str">
            <v>TIF NORD</v>
          </cell>
          <cell r="M888" t="str">
            <v>IHS</v>
          </cell>
          <cell r="N888" t="str">
            <v>Grid-Gen</v>
          </cell>
        </row>
        <row r="889">
          <cell r="A889" t="str">
            <v>EXN_087</v>
          </cell>
          <cell r="B889" t="str">
            <v>Maroua-Massalare</v>
          </cell>
          <cell r="C889" t="str">
            <v>EXN</v>
          </cell>
          <cell r="D889" t="str">
            <v>Maroua</v>
          </cell>
          <cell r="E889">
            <v>14.3429287</v>
          </cell>
          <cell r="F889">
            <v>10.606160839999999</v>
          </cell>
          <cell r="G889">
            <v>397</v>
          </cell>
          <cell r="H889" t="str">
            <v>Macro</v>
          </cell>
          <cell r="I889" t="str">
            <v>NOKIA</v>
          </cell>
          <cell r="J889" t="str">
            <v>Yaouba Yaya</v>
          </cell>
          <cell r="K889" t="str">
            <v>OCM_Maroua_3</v>
          </cell>
          <cell r="L889" t="str">
            <v>TIF NORD</v>
          </cell>
          <cell r="M889" t="str">
            <v>IHS</v>
          </cell>
          <cell r="N889" t="str">
            <v>Grid-Gen</v>
          </cell>
        </row>
        <row r="890">
          <cell r="A890" t="str">
            <v>EXN_092</v>
          </cell>
          <cell r="B890" t="str">
            <v>Maroua-Ouro-Tchede</v>
          </cell>
          <cell r="C890" t="str">
            <v>EXN</v>
          </cell>
          <cell r="D890" t="str">
            <v>Maroua</v>
          </cell>
          <cell r="E890">
            <v>14.282493909999999</v>
          </cell>
          <cell r="F890">
            <v>10.583370009999999</v>
          </cell>
          <cell r="G890">
            <v>411</v>
          </cell>
          <cell r="H890" t="str">
            <v>Macro</v>
          </cell>
          <cell r="I890" t="str">
            <v>NOKIA</v>
          </cell>
          <cell r="J890" t="str">
            <v>Yaouba Yaya</v>
          </cell>
          <cell r="K890" t="str">
            <v>OCM_Maroua_3</v>
          </cell>
          <cell r="L890" t="str">
            <v>TIF NORD</v>
          </cell>
          <cell r="M890" t="str">
            <v>IHS</v>
          </cell>
          <cell r="N890" t="str">
            <v>Grid-Gen</v>
          </cell>
        </row>
        <row r="891">
          <cell r="A891" t="str">
            <v>SUD_258</v>
          </cell>
          <cell r="B891" t="str">
            <v>SUD_258_Z_Sangmelima-Akon-MTN</v>
          </cell>
          <cell r="C891" t="str">
            <v>SUD</v>
          </cell>
          <cell r="D891" t="str">
            <v>Sangmelima</v>
          </cell>
          <cell r="E891">
            <v>11.98962</v>
          </cell>
          <cell r="F891">
            <v>2.9536600000000002</v>
          </cell>
          <cell r="G891">
            <v>694</v>
          </cell>
          <cell r="H891" t="str">
            <v>Macro</v>
          </cell>
          <cell r="I891" t="str">
            <v>ZTE</v>
          </cell>
          <cell r="J891" t="str">
            <v>Kenfack Peguy</v>
          </cell>
          <cell r="K891" t="str">
            <v>OCM_Sangmelima</v>
          </cell>
          <cell r="L891" t="str">
            <v>AFRO</v>
          </cell>
          <cell r="M891" t="str">
            <v>IHS</v>
          </cell>
          <cell r="N891" t="str">
            <v>Grid-Gen</v>
          </cell>
        </row>
        <row r="892">
          <cell r="A892" t="str">
            <v>SUD_260</v>
          </cell>
          <cell r="B892" t="str">
            <v>SUD_260_Z_Sangmelima-Chateau</v>
          </cell>
          <cell r="C892" t="str">
            <v>SUD</v>
          </cell>
          <cell r="D892" t="str">
            <v>Sangmelima</v>
          </cell>
          <cell r="E892">
            <v>11.981133</v>
          </cell>
          <cell r="F892">
            <v>2.9286490000000001</v>
          </cell>
          <cell r="G892">
            <v>711</v>
          </cell>
          <cell r="H892" t="str">
            <v>Macro</v>
          </cell>
          <cell r="I892" t="str">
            <v>ZTE</v>
          </cell>
          <cell r="J892" t="str">
            <v>Kenfack Peguy</v>
          </cell>
          <cell r="K892" t="str">
            <v>OCM_Sangmelima</v>
          </cell>
          <cell r="L892" t="str">
            <v>AFRO</v>
          </cell>
          <cell r="M892" t="str">
            <v>CAMUSAT</v>
          </cell>
          <cell r="N892" t="str">
            <v>Good Grid + GE</v>
          </cell>
        </row>
        <row r="893">
          <cell r="A893" t="str">
            <v>LIT_649</v>
          </cell>
          <cell r="B893" t="str">
            <v>LIT_649_Z_Bep-Cafrad</v>
          </cell>
          <cell r="C893" t="str">
            <v>LIT</v>
          </cell>
          <cell r="D893" t="str">
            <v>Douala</v>
          </cell>
          <cell r="E893">
            <v>9.7282100000000007</v>
          </cell>
          <cell r="F893">
            <v>4.06928</v>
          </cell>
          <cell r="G893">
            <v>19</v>
          </cell>
          <cell r="H893" t="str">
            <v>Macro</v>
          </cell>
          <cell r="I893" t="str">
            <v>ZTE</v>
          </cell>
          <cell r="J893" t="str">
            <v>KENGNE Bruno</v>
          </cell>
          <cell r="K893" t="str">
            <v>OCM_Douala_2</v>
          </cell>
          <cell r="L893" t="str">
            <v>H-TELI</v>
          </cell>
          <cell r="M893" t="str">
            <v>CAMUSAT</v>
          </cell>
          <cell r="N893" t="str">
            <v>Good Grid no GE - 12h</v>
          </cell>
        </row>
        <row r="894">
          <cell r="A894" t="str">
            <v>SUO_088</v>
          </cell>
          <cell r="B894" t="str">
            <v>Kumbe-MTN</v>
          </cell>
          <cell r="C894" t="str">
            <v>SUO</v>
          </cell>
          <cell r="D894" t="str">
            <v>Kumbe</v>
          </cell>
          <cell r="E894">
            <v>9.4148999999999994</v>
          </cell>
          <cell r="F894">
            <v>5.0364300000000002</v>
          </cell>
          <cell r="G894">
            <v>0</v>
          </cell>
          <cell r="H894" t="str">
            <v>Macro</v>
          </cell>
          <cell r="I894" t="str">
            <v>NOKIA</v>
          </cell>
          <cell r="J894" t="str">
            <v>FOJO André</v>
          </cell>
          <cell r="K894" t="str">
            <v>OCM_Kumba</v>
          </cell>
          <cell r="L894" t="str">
            <v>H-TELI</v>
          </cell>
          <cell r="M894" t="str">
            <v>IHS</v>
          </cell>
          <cell r="N894" t="str">
            <v>Gen Only</v>
          </cell>
        </row>
        <row r="895">
          <cell r="A895" t="str">
            <v>EXN_090</v>
          </cell>
          <cell r="B895" t="str">
            <v>Maroua-Djoudandou</v>
          </cell>
          <cell r="C895" t="str">
            <v>EXN</v>
          </cell>
          <cell r="D895" t="str">
            <v>Maroua</v>
          </cell>
          <cell r="E895">
            <v>14.32442915</v>
          </cell>
          <cell r="F895">
            <v>10.60888302</v>
          </cell>
          <cell r="G895">
            <v>405</v>
          </cell>
          <cell r="H895" t="str">
            <v>Macro</v>
          </cell>
          <cell r="I895" t="str">
            <v>NOKIA</v>
          </cell>
          <cell r="J895" t="str">
            <v>Yaouba Yaya</v>
          </cell>
          <cell r="K895" t="str">
            <v>OCM_Maroua_3</v>
          </cell>
          <cell r="L895" t="str">
            <v>TIF NORD</v>
          </cell>
          <cell r="M895" t="str">
            <v>IHS</v>
          </cell>
          <cell r="N895" t="str">
            <v>Grid-Gen</v>
          </cell>
        </row>
        <row r="896">
          <cell r="A896" t="str">
            <v>CTR_837</v>
          </cell>
          <cell r="B896" t="str">
            <v>CTR_837_Z_Nkolfoulou-ENIA-MTN</v>
          </cell>
          <cell r="C896" t="str">
            <v>CTR</v>
          </cell>
          <cell r="D896" t="str">
            <v>Yaounde</v>
          </cell>
          <cell r="E896">
            <v>11.596291000000001</v>
          </cell>
          <cell r="F896">
            <v>3.9190049999999998</v>
          </cell>
          <cell r="G896">
            <v>714</v>
          </cell>
          <cell r="H896" t="str">
            <v>Macro</v>
          </cell>
          <cell r="I896" t="str">
            <v>ZTE</v>
          </cell>
          <cell r="J896" t="str">
            <v>Julien Ekobo</v>
          </cell>
          <cell r="K896" t="str">
            <v>OCM_Yaounde_3</v>
          </cell>
          <cell r="L896" t="str">
            <v>AFRO</v>
          </cell>
          <cell r="M896" t="str">
            <v>MTN</v>
          </cell>
          <cell r="N896" t="str">
            <v>Grid-Gen</v>
          </cell>
        </row>
        <row r="897">
          <cell r="A897" t="str">
            <v>EXN_095</v>
          </cell>
          <cell r="B897" t="str">
            <v>Kaele-Guiedame</v>
          </cell>
          <cell r="C897" t="str">
            <v>EXN</v>
          </cell>
          <cell r="D897" t="str">
            <v>Kaele</v>
          </cell>
          <cell r="E897">
            <v>14.445527780000001</v>
          </cell>
          <cell r="F897">
            <v>10.114694439999999</v>
          </cell>
          <cell r="G897">
            <v>374</v>
          </cell>
          <cell r="H897" t="str">
            <v>Macro</v>
          </cell>
          <cell r="I897" t="str">
            <v>NOKIA</v>
          </cell>
          <cell r="J897" t="str">
            <v>Herman Tchawe</v>
          </cell>
          <cell r="K897" t="str">
            <v>OCM_Kaele</v>
          </cell>
          <cell r="L897" t="str">
            <v>TIF NORD</v>
          </cell>
          <cell r="M897" t="str">
            <v>IHS</v>
          </cell>
          <cell r="N897" t="str">
            <v>Grid-Gen</v>
          </cell>
        </row>
        <row r="898">
          <cell r="A898" t="str">
            <v>CTR_689</v>
          </cell>
          <cell r="B898" t="str">
            <v>Minisite-SOA</v>
          </cell>
          <cell r="C898" t="str">
            <v>CTR</v>
          </cell>
          <cell r="D898" t="str">
            <v>Yaounde</v>
          </cell>
          <cell r="E898">
            <v>11.592140000000001</v>
          </cell>
          <cell r="F898">
            <v>3.9561299999999999</v>
          </cell>
          <cell r="G898">
            <v>712</v>
          </cell>
          <cell r="H898" t="str">
            <v>Macro</v>
          </cell>
          <cell r="I898"/>
          <cell r="J898" t="str">
            <v>Julien Ekobo</v>
          </cell>
          <cell r="K898" t="str">
            <v>OCM_Yaounde_3</v>
          </cell>
          <cell r="L898" t="str">
            <v>AFRO</v>
          </cell>
          <cell r="M898" t="str">
            <v>CAMUSAT</v>
          </cell>
          <cell r="N898" t="str">
            <v>Good Grid no GE - 8h</v>
          </cell>
        </row>
        <row r="899">
          <cell r="A899" t="str">
            <v>EXN_023</v>
          </cell>
          <cell r="B899" t="str">
            <v>Meri</v>
          </cell>
          <cell r="C899" t="str">
            <v>EXN</v>
          </cell>
          <cell r="D899" t="str">
            <v>Meri</v>
          </cell>
          <cell r="E899">
            <v>14.12858333</v>
          </cell>
          <cell r="F899">
            <v>10.76616667</v>
          </cell>
          <cell r="G899">
            <v>534</v>
          </cell>
          <cell r="H899" t="str">
            <v>Macro</v>
          </cell>
          <cell r="I899" t="str">
            <v>NOKIA</v>
          </cell>
          <cell r="J899" t="str">
            <v>Yaouba Yaya</v>
          </cell>
          <cell r="K899" t="str">
            <v>OCM_Maroua_3</v>
          </cell>
          <cell r="L899" t="str">
            <v>TIF NORD</v>
          </cell>
          <cell r="M899" t="str">
            <v>IHS</v>
          </cell>
          <cell r="N899" t="str">
            <v>Grid-Gen-Lithium</v>
          </cell>
        </row>
        <row r="900">
          <cell r="A900" t="str">
            <v>OST_059</v>
          </cell>
          <cell r="B900" t="str">
            <v>Fokoue</v>
          </cell>
          <cell r="C900" t="str">
            <v>OST</v>
          </cell>
          <cell r="D900" t="str">
            <v>Fokoue</v>
          </cell>
          <cell r="E900">
            <v>10.138277779999999</v>
          </cell>
          <cell r="F900">
            <v>5.3911777780000003</v>
          </cell>
          <cell r="G900">
            <v>1546</v>
          </cell>
          <cell r="H900" t="str">
            <v>Macro</v>
          </cell>
          <cell r="I900" t="str">
            <v>NOKIA</v>
          </cell>
          <cell r="J900" t="str">
            <v>Patrick Tonye</v>
          </cell>
          <cell r="K900" t="str">
            <v>OCM_Bafoussam_2</v>
          </cell>
          <cell r="L900" t="str">
            <v>I-ENG</v>
          </cell>
          <cell r="M900" t="str">
            <v>IHS</v>
          </cell>
          <cell r="N900" t="str">
            <v>Grid-Gen</v>
          </cell>
        </row>
        <row r="901">
          <cell r="A901" t="str">
            <v>OST_034</v>
          </cell>
          <cell r="B901" t="str">
            <v>Batie</v>
          </cell>
          <cell r="C901" t="str">
            <v>OST</v>
          </cell>
          <cell r="D901" t="str">
            <v>Batie</v>
          </cell>
          <cell r="E901">
            <v>10.32666667</v>
          </cell>
          <cell r="F901">
            <v>5.3112222219999996</v>
          </cell>
          <cell r="G901">
            <v>1653</v>
          </cell>
          <cell r="H901" t="str">
            <v>Macro</v>
          </cell>
          <cell r="I901" t="str">
            <v>NOKIA</v>
          </cell>
          <cell r="J901" t="str">
            <v>Patrick Tonye</v>
          </cell>
          <cell r="K901" t="str">
            <v>OCM_Bafoussam_2</v>
          </cell>
          <cell r="L901" t="str">
            <v>I-ENG</v>
          </cell>
          <cell r="M901" t="str">
            <v>IHS</v>
          </cell>
          <cell r="N901" t="str">
            <v>Grid-Gen</v>
          </cell>
        </row>
        <row r="902">
          <cell r="A902" t="str">
            <v>OST_036</v>
          </cell>
          <cell r="B902" t="str">
            <v>Bana-Centre</v>
          </cell>
          <cell r="C902" t="str">
            <v>OST</v>
          </cell>
          <cell r="D902" t="str">
            <v>Bana</v>
          </cell>
          <cell r="E902">
            <v>10.270258</v>
          </cell>
          <cell r="F902">
            <v>5.1474330000000004</v>
          </cell>
          <cell r="G902">
            <v>1460</v>
          </cell>
          <cell r="H902" t="str">
            <v>Macro</v>
          </cell>
          <cell r="I902" t="str">
            <v>NOKIA</v>
          </cell>
          <cell r="J902" t="str">
            <v>Patrick Tonye</v>
          </cell>
          <cell r="K902" t="str">
            <v>OCM_Bafoussam_2</v>
          </cell>
          <cell r="L902" t="str">
            <v>I-ENG</v>
          </cell>
          <cell r="M902" t="str">
            <v>IHS</v>
          </cell>
          <cell r="N902" t="str">
            <v>Grid-Gen</v>
          </cell>
        </row>
        <row r="903">
          <cell r="A903" t="str">
            <v>SUD_264</v>
          </cell>
          <cell r="B903" t="str">
            <v>SUD_264_Z_Ebolowa-Angale</v>
          </cell>
          <cell r="C903" t="str">
            <v>SUD</v>
          </cell>
          <cell r="D903" t="str">
            <v>Ebolowa</v>
          </cell>
          <cell r="E903">
            <v>11.162604</v>
          </cell>
          <cell r="F903">
            <v>2.9254980000000002</v>
          </cell>
          <cell r="G903">
            <v>600</v>
          </cell>
          <cell r="H903" t="str">
            <v>Macro</v>
          </cell>
          <cell r="I903" t="str">
            <v>ZTE</v>
          </cell>
          <cell r="J903" t="str">
            <v>Kenmegne Fabrice</v>
          </cell>
          <cell r="K903" t="str">
            <v>OCM_Ebolowa</v>
          </cell>
          <cell r="L903" t="str">
            <v>AFRO</v>
          </cell>
          <cell r="M903" t="str">
            <v>IHS</v>
          </cell>
          <cell r="N903" t="str">
            <v>Grid-Gen</v>
          </cell>
        </row>
        <row r="904">
          <cell r="A904" t="str">
            <v>CTR_025</v>
          </cell>
          <cell r="B904" t="str">
            <v>CTR_025_Z_Mendong</v>
          </cell>
          <cell r="C904" t="str">
            <v>CTR</v>
          </cell>
          <cell r="D904" t="str">
            <v>Yaounde</v>
          </cell>
          <cell r="E904">
            <v>11.470998</v>
          </cell>
          <cell r="F904">
            <v>3.8312110000000001</v>
          </cell>
          <cell r="G904">
            <v>502</v>
          </cell>
          <cell r="H904" t="str">
            <v>Macro</v>
          </cell>
          <cell r="I904" t="str">
            <v>ZTE</v>
          </cell>
          <cell r="J904" t="str">
            <v>Mbah Hosiah</v>
          </cell>
          <cell r="K904" t="str">
            <v>OCM_Yaounde_4</v>
          </cell>
          <cell r="L904" t="str">
            <v>AFRO</v>
          </cell>
          <cell r="M904" t="str">
            <v>IHS</v>
          </cell>
          <cell r="N904" t="str">
            <v>Grid-Gen</v>
          </cell>
        </row>
        <row r="905">
          <cell r="A905" t="str">
            <v>CTR_069</v>
          </cell>
          <cell r="B905" t="str">
            <v>CTR_069_Z_Simbock</v>
          </cell>
          <cell r="C905" t="str">
            <v>CTR</v>
          </cell>
          <cell r="D905" t="str">
            <v>Yaounde</v>
          </cell>
          <cell r="E905">
            <v>11.462841510000001</v>
          </cell>
          <cell r="F905">
            <v>3.8413272859999998</v>
          </cell>
          <cell r="G905">
            <v>760</v>
          </cell>
          <cell r="H905" t="str">
            <v>Macro</v>
          </cell>
          <cell r="I905" t="str">
            <v>ZTE</v>
          </cell>
          <cell r="J905" t="str">
            <v>Mbah Hosiah</v>
          </cell>
          <cell r="K905" t="str">
            <v>OCM_Yaounde_4</v>
          </cell>
          <cell r="L905" t="str">
            <v>AFRO</v>
          </cell>
          <cell r="M905" t="str">
            <v>IHS</v>
          </cell>
          <cell r="N905" t="str">
            <v>Grid-Gen</v>
          </cell>
        </row>
        <row r="906">
          <cell r="A906" t="str">
            <v>LIT_651</v>
          </cell>
          <cell r="B906" t="str">
            <v>LIT_651_Z_DEIDO-MARCHE</v>
          </cell>
          <cell r="C906" t="str">
            <v>LIT</v>
          </cell>
          <cell r="D906" t="str">
            <v>Douala</v>
          </cell>
          <cell r="E906">
            <v>9.7145499999999991</v>
          </cell>
          <cell r="F906">
            <v>4.0548599999999997</v>
          </cell>
          <cell r="G906">
            <v>18</v>
          </cell>
          <cell r="H906" t="str">
            <v>Macro</v>
          </cell>
          <cell r="I906" t="str">
            <v>ZTE</v>
          </cell>
          <cell r="J906" t="str">
            <v>KENGNE Bruno</v>
          </cell>
          <cell r="K906" t="str">
            <v>OCM_Douala_2</v>
          </cell>
          <cell r="L906" t="str">
            <v>H-TELI</v>
          </cell>
          <cell r="M906" t="str">
            <v>CAMUSAT</v>
          </cell>
          <cell r="N906" t="str">
            <v>Good Grid no GE - 12h</v>
          </cell>
        </row>
        <row r="907">
          <cell r="A907" t="str">
            <v>OST_018</v>
          </cell>
          <cell r="B907" t="str">
            <v>Bangangte-Ville</v>
          </cell>
          <cell r="C907" t="str">
            <v>OST</v>
          </cell>
          <cell r="D907" t="str">
            <v>Bangangte</v>
          </cell>
          <cell r="E907">
            <v>10.52430556</v>
          </cell>
          <cell r="F907">
            <v>5.14</v>
          </cell>
          <cell r="G907">
            <v>1260</v>
          </cell>
          <cell r="H907" t="str">
            <v>Macro</v>
          </cell>
          <cell r="I907" t="str">
            <v>NOKIA</v>
          </cell>
          <cell r="J907" t="str">
            <v>Patrick Tonye</v>
          </cell>
          <cell r="K907" t="str">
            <v>OCM_Bafoussam_2</v>
          </cell>
          <cell r="L907" t="str">
            <v>I-ENG</v>
          </cell>
          <cell r="M907" t="str">
            <v>IHS</v>
          </cell>
          <cell r="N907" t="str">
            <v>Grid Only</v>
          </cell>
        </row>
        <row r="908">
          <cell r="A908" t="str">
            <v>EXN_094</v>
          </cell>
          <cell r="B908" t="str">
            <v>Kousseri-Lacka</v>
          </cell>
          <cell r="C908" t="str">
            <v>EXN</v>
          </cell>
          <cell r="D908" t="str">
            <v>Kousseri</v>
          </cell>
          <cell r="E908">
            <v>15.036423579999999</v>
          </cell>
          <cell r="F908">
            <v>12.071121270000001</v>
          </cell>
          <cell r="G908">
            <v>298</v>
          </cell>
          <cell r="H908" t="str">
            <v>Macro</v>
          </cell>
          <cell r="I908" t="str">
            <v>NOKIA</v>
          </cell>
          <cell r="J908" t="str">
            <v>Yanoussa Ahmadou</v>
          </cell>
          <cell r="K908" t="str">
            <v>OCM_Kousseri</v>
          </cell>
          <cell r="L908" t="str">
            <v>TIF NORD</v>
          </cell>
          <cell r="M908" t="str">
            <v>IHS</v>
          </cell>
          <cell r="N908" t="str">
            <v>Grid-Gen</v>
          </cell>
        </row>
        <row r="909">
          <cell r="A909" t="str">
            <v>ADM_172</v>
          </cell>
          <cell r="B909" t="str">
            <v>Beka-Hossere-II</v>
          </cell>
          <cell r="C909" t="str">
            <v>ADM</v>
          </cell>
          <cell r="D909" t="str">
            <v>Ngaoundere</v>
          </cell>
          <cell r="E909">
            <v>13.559089999999999</v>
          </cell>
          <cell r="F909">
            <v>7.3047899999999997</v>
          </cell>
          <cell r="G909">
            <v>1146</v>
          </cell>
          <cell r="H909" t="str">
            <v>Macro</v>
          </cell>
          <cell r="I909"/>
          <cell r="J909" t="str">
            <v>Herve Pouomo</v>
          </cell>
          <cell r="K909" t="str">
            <v>OCM_Ngaoundere_1</v>
          </cell>
          <cell r="L909" t="str">
            <v>TIF NORD</v>
          </cell>
          <cell r="M909" t="str">
            <v>CAMUSAT</v>
          </cell>
          <cell r="N909" t="str">
            <v>Hybrid Solar - S3</v>
          </cell>
        </row>
        <row r="910">
          <cell r="A910" t="str">
            <v>EXN_247</v>
          </cell>
          <cell r="B910" t="str">
            <v>Domayo-II</v>
          </cell>
          <cell r="C910" t="str">
            <v>EXN</v>
          </cell>
          <cell r="D910" t="str">
            <v>Maroua</v>
          </cell>
          <cell r="E910">
            <v>14.342599999999999</v>
          </cell>
          <cell r="F910">
            <v>10.596939000000001</v>
          </cell>
          <cell r="G910">
            <v>394</v>
          </cell>
          <cell r="H910" t="str">
            <v>Macro</v>
          </cell>
          <cell r="I910"/>
          <cell r="J910" t="str">
            <v xml:space="preserve">ASSAATSA Eric Blaise </v>
          </cell>
          <cell r="K910" t="str">
            <v>OCM_Maroua_1</v>
          </cell>
          <cell r="L910" t="str">
            <v>TIF NORD</v>
          </cell>
          <cell r="M910" t="str">
            <v>CAMUSAT</v>
          </cell>
          <cell r="N910" t="str">
            <v>Medium Grid + GE</v>
          </cell>
        </row>
        <row r="911">
          <cell r="A911" t="str">
            <v>LIT_652</v>
          </cell>
          <cell r="B911" t="str">
            <v>LIT_652_Z_Ndogbong-Seven</v>
          </cell>
          <cell r="C911" t="str">
            <v>LIT</v>
          </cell>
          <cell r="D911" t="str">
            <v>Douala</v>
          </cell>
          <cell r="E911">
            <v>9.7486700000000006</v>
          </cell>
          <cell r="F911">
            <v>4.0570700000000004</v>
          </cell>
          <cell r="G911">
            <v>40</v>
          </cell>
          <cell r="H911" t="str">
            <v>Macro</v>
          </cell>
          <cell r="I911" t="str">
            <v>ZTE</v>
          </cell>
          <cell r="J911" t="str">
            <v>KENGNE Bruno</v>
          </cell>
          <cell r="K911" t="str">
            <v>OCM_Douala_2</v>
          </cell>
          <cell r="L911" t="str">
            <v>H-TELI</v>
          </cell>
          <cell r="M911" t="str">
            <v>CAMUSAT</v>
          </cell>
          <cell r="N911" t="str">
            <v>Good Grid no GE - 8h</v>
          </cell>
        </row>
        <row r="912">
          <cell r="A912" t="str">
            <v>EST_159</v>
          </cell>
          <cell r="B912" t="str">
            <v>URH_MARARABA</v>
          </cell>
          <cell r="C912" t="str">
            <v>EST</v>
          </cell>
          <cell r="D912" t="str">
            <v>East (Bertoua)</v>
          </cell>
          <cell r="E912" t="str">
            <v>13.850961</v>
          </cell>
          <cell r="F912" t="str">
            <v>5.593634</v>
          </cell>
          <cell r="G912"/>
          <cell r="H912" t="str">
            <v>Rural</v>
          </cell>
          <cell r="I912" t="str">
            <v>Huawei</v>
          </cell>
          <cell r="J912" t="str">
            <v>Franck Mezazem</v>
          </cell>
          <cell r="K912" t="str">
            <v>OCM_Bertoua_2</v>
          </cell>
          <cell r="L912" t="str">
            <v>AFRO</v>
          </cell>
          <cell r="M912" t="str">
            <v>TELEINFRA</v>
          </cell>
          <cell r="N912" t="str">
            <v>Solar-Only</v>
          </cell>
        </row>
        <row r="913">
          <cell r="A913" t="str">
            <v>EXN_104</v>
          </cell>
          <cell r="B913" t="str">
            <v>Kolofata</v>
          </cell>
          <cell r="C913" t="str">
            <v>EXN</v>
          </cell>
          <cell r="D913" t="str">
            <v>Kolofata</v>
          </cell>
          <cell r="E913">
            <v>14.02181695</v>
          </cell>
          <cell r="F913">
            <v>11.16390756</v>
          </cell>
          <cell r="G913">
            <v>371</v>
          </cell>
          <cell r="H913" t="str">
            <v>Macro</v>
          </cell>
          <cell r="I913" t="str">
            <v>NOKIA</v>
          </cell>
          <cell r="J913" t="str">
            <v>Yaouba Yaya</v>
          </cell>
          <cell r="K913" t="str">
            <v>OCM_Maroua_3</v>
          </cell>
          <cell r="L913" t="str">
            <v>TIF NORD</v>
          </cell>
          <cell r="M913" t="str">
            <v>IHS</v>
          </cell>
          <cell r="N913" t="str">
            <v>Vandalized</v>
          </cell>
        </row>
        <row r="914">
          <cell r="A914" t="str">
            <v>LIT_654</v>
          </cell>
          <cell r="B914" t="str">
            <v>LIT_654_Z_SIC-Cacao</v>
          </cell>
          <cell r="C914" t="str">
            <v>LIT</v>
          </cell>
          <cell r="D914" t="str">
            <v>Douala</v>
          </cell>
          <cell r="E914">
            <v>9.7268899999999991</v>
          </cell>
          <cell r="F914">
            <v>4.0574399999999997</v>
          </cell>
          <cell r="G914">
            <v>10</v>
          </cell>
          <cell r="H914" t="str">
            <v>Macro</v>
          </cell>
          <cell r="I914" t="str">
            <v>ZTE</v>
          </cell>
          <cell r="J914" t="str">
            <v>KENGNE Bruno</v>
          </cell>
          <cell r="K914" t="str">
            <v>OCM_Douala_2</v>
          </cell>
          <cell r="L914" t="str">
            <v>H-TELI</v>
          </cell>
          <cell r="M914" t="str">
            <v>CAMUSAT</v>
          </cell>
          <cell r="N914" t="str">
            <v>Good Grid no GE - 12h</v>
          </cell>
        </row>
        <row r="915">
          <cell r="A915" t="str">
            <v>LIT_655</v>
          </cell>
          <cell r="B915" t="str">
            <v>LIT_655_Z_Nyalla-Marche</v>
          </cell>
          <cell r="C915" t="str">
            <v>LIT</v>
          </cell>
          <cell r="D915" t="str">
            <v>Douala</v>
          </cell>
          <cell r="E915">
            <v>9.7902520000000006</v>
          </cell>
          <cell r="F915">
            <v>4.0331869999999999</v>
          </cell>
          <cell r="G915">
            <v>753</v>
          </cell>
          <cell r="H915" t="str">
            <v>Macro</v>
          </cell>
          <cell r="I915" t="str">
            <v>ZTE</v>
          </cell>
          <cell r="J915" t="str">
            <v>KENGNE Bruno</v>
          </cell>
          <cell r="K915" t="str">
            <v>OCM_Douala_2</v>
          </cell>
          <cell r="L915" t="str">
            <v>H-TELI</v>
          </cell>
          <cell r="M915" t="str">
            <v>CAMUSAT</v>
          </cell>
          <cell r="N915" t="str">
            <v>Good Grid + GE</v>
          </cell>
        </row>
        <row r="916">
          <cell r="A916" t="str">
            <v>LIT_671</v>
          </cell>
          <cell r="B916" t="str">
            <v>LIT_671_Z_Ndogbong-Bifaka</v>
          </cell>
          <cell r="C916" t="str">
            <v>LIT</v>
          </cell>
          <cell r="D916" t="str">
            <v>Douala</v>
          </cell>
          <cell r="E916">
            <v>9.7500199999999992</v>
          </cell>
          <cell r="F916">
            <v>4.0674999999999999</v>
          </cell>
          <cell r="G916">
            <v>12</v>
          </cell>
          <cell r="H916" t="str">
            <v>Macro</v>
          </cell>
          <cell r="I916" t="str">
            <v>ZTE</v>
          </cell>
          <cell r="J916" t="str">
            <v>KENGNE Bruno</v>
          </cell>
          <cell r="K916" t="str">
            <v>OCM_Douala_2</v>
          </cell>
          <cell r="L916" t="str">
            <v>H-TELI</v>
          </cell>
          <cell r="M916" t="str">
            <v>CAMUSAT</v>
          </cell>
          <cell r="N916" t="str">
            <v>Good Grid no GE - 8h</v>
          </cell>
        </row>
        <row r="917">
          <cell r="A917" t="str">
            <v>LIT_684</v>
          </cell>
          <cell r="B917" t="str">
            <v>LIT_684_Z_Ndokoti-Carrefour-MTN</v>
          </cell>
          <cell r="C917" t="str">
            <v>LIT</v>
          </cell>
          <cell r="D917" t="str">
            <v>Douala</v>
          </cell>
          <cell r="E917">
            <v>9.7436836339999999</v>
          </cell>
          <cell r="F917">
            <v>4.0441290319999998</v>
          </cell>
          <cell r="G917">
            <v>40</v>
          </cell>
          <cell r="H917" t="str">
            <v>Macro</v>
          </cell>
          <cell r="I917" t="str">
            <v>ZTE</v>
          </cell>
          <cell r="J917" t="str">
            <v>KENGNE Bruno</v>
          </cell>
          <cell r="K917" t="str">
            <v>OCM_Douala_2</v>
          </cell>
          <cell r="L917" t="str">
            <v>H-TELI</v>
          </cell>
          <cell r="M917" t="str">
            <v>MTN</v>
          </cell>
          <cell r="N917" t="str">
            <v>Grid-Gen</v>
          </cell>
        </row>
        <row r="918">
          <cell r="A918" t="str">
            <v>LIT_687</v>
          </cell>
          <cell r="B918" t="str">
            <v>LIT_687_Z_Bepanda-Ambiance</v>
          </cell>
          <cell r="C918" t="str">
            <v>LIT</v>
          </cell>
          <cell r="D918" t="str">
            <v>Douala</v>
          </cell>
          <cell r="E918">
            <v>9.730416</v>
          </cell>
          <cell r="F918">
            <v>4.0632859999999997</v>
          </cell>
          <cell r="G918">
            <v>15</v>
          </cell>
          <cell r="H918" t="str">
            <v>Macro</v>
          </cell>
          <cell r="I918" t="str">
            <v>ZTE</v>
          </cell>
          <cell r="J918" t="str">
            <v>KENGNE Bruno</v>
          </cell>
          <cell r="K918" t="str">
            <v>OCM_Douala_2</v>
          </cell>
          <cell r="L918" t="str">
            <v>H-TELI</v>
          </cell>
          <cell r="M918" t="str">
            <v>CAMUSAT</v>
          </cell>
          <cell r="N918" t="str">
            <v>Good Grid no GE - 8h</v>
          </cell>
        </row>
        <row r="919">
          <cell r="A919" t="str">
            <v>LIT_696</v>
          </cell>
          <cell r="B919" t="str">
            <v>LIT_696_Z_Ange-raphael-II</v>
          </cell>
          <cell r="C919" t="str">
            <v>LIT</v>
          </cell>
          <cell r="D919" t="str">
            <v>Douala</v>
          </cell>
          <cell r="E919">
            <v>9.7400599999999997</v>
          </cell>
          <cell r="F919">
            <v>4.0544700000000002</v>
          </cell>
          <cell r="G919">
            <v>29</v>
          </cell>
          <cell r="H919" t="str">
            <v>Macro</v>
          </cell>
          <cell r="I919" t="str">
            <v>ZTE</v>
          </cell>
          <cell r="J919" t="str">
            <v>KENGNE Bruno</v>
          </cell>
          <cell r="K919" t="str">
            <v>OCM_Douala_2</v>
          </cell>
          <cell r="L919" t="str">
            <v>H-TELI</v>
          </cell>
          <cell r="M919" t="str">
            <v>CAMUSAT</v>
          </cell>
          <cell r="N919" t="str">
            <v>Good Grid no GE - 8h</v>
          </cell>
        </row>
        <row r="920">
          <cell r="A920" t="str">
            <v>LIT_729</v>
          </cell>
          <cell r="B920" t="str">
            <v>LIT_729_Z_ZI-Bassa-II</v>
          </cell>
          <cell r="C920" t="str">
            <v>LIT</v>
          </cell>
          <cell r="D920" t="str">
            <v>Douala</v>
          </cell>
          <cell r="E920">
            <v>9.7502600000000008</v>
          </cell>
          <cell r="F920">
            <v>4.0280399999999998</v>
          </cell>
          <cell r="G920">
            <v>32</v>
          </cell>
          <cell r="H920" t="str">
            <v>Macro</v>
          </cell>
          <cell r="I920" t="str">
            <v>ZTE</v>
          </cell>
          <cell r="J920" t="str">
            <v>KENGNE Bruno</v>
          </cell>
          <cell r="K920" t="str">
            <v>OCM_Douala_2</v>
          </cell>
          <cell r="L920" t="str">
            <v>H-TELI</v>
          </cell>
          <cell r="M920" t="str">
            <v>CAMUSAT</v>
          </cell>
          <cell r="N920" t="str">
            <v>Good Grid + GE</v>
          </cell>
        </row>
        <row r="921">
          <cell r="A921" t="str">
            <v>ADM_176</v>
          </cell>
          <cell r="B921" t="str">
            <v>Indoor-Agence-Ngaoundere</v>
          </cell>
          <cell r="C921" t="str">
            <v>ADM</v>
          </cell>
          <cell r="D921" t="str">
            <v>Ngaoundere</v>
          </cell>
          <cell r="E921">
            <v>13.576973000000001</v>
          </cell>
          <cell r="F921">
            <v>7.3211709999999997</v>
          </cell>
          <cell r="G921">
            <v>1138</v>
          </cell>
          <cell r="H921" t="str">
            <v>Macro</v>
          </cell>
          <cell r="I921"/>
          <cell r="J921" t="str">
            <v>Herve Pouomo</v>
          </cell>
          <cell r="K921" t="str">
            <v>OCM_Ngaoundere_1</v>
          </cell>
          <cell r="L921" t="str">
            <v>TIF NORD</v>
          </cell>
          <cell r="M921"/>
          <cell r="N921"/>
        </row>
        <row r="922">
          <cell r="A922" t="str">
            <v>EXN_101</v>
          </cell>
          <cell r="B922" t="str">
            <v>Djarengol-Delegue-IHS</v>
          </cell>
          <cell r="C922" t="str">
            <v>EXN</v>
          </cell>
          <cell r="D922" t="str">
            <v>Maroua</v>
          </cell>
          <cell r="E922">
            <v>14.29463114</v>
          </cell>
          <cell r="F922">
            <v>10.58774348</v>
          </cell>
          <cell r="G922">
            <v>409</v>
          </cell>
          <cell r="H922" t="str">
            <v>Macro</v>
          </cell>
          <cell r="I922" t="str">
            <v>NOKIA</v>
          </cell>
          <cell r="J922" t="str">
            <v>Yaouba Yaya</v>
          </cell>
          <cell r="K922" t="str">
            <v>OCM_Maroua_3</v>
          </cell>
          <cell r="L922" t="str">
            <v>TIF NORD</v>
          </cell>
          <cell r="M922" t="str">
            <v>IHS</v>
          </cell>
          <cell r="N922" t="str">
            <v>Grid-Gen</v>
          </cell>
        </row>
        <row r="923">
          <cell r="A923" t="str">
            <v>EXN_109</v>
          </cell>
          <cell r="B923" t="str">
            <v>DOUBLE-IHS</v>
          </cell>
          <cell r="C923" t="str">
            <v>EXN</v>
          </cell>
          <cell r="D923" t="str">
            <v>Double(Djakaramani)</v>
          </cell>
          <cell r="E923">
            <v>14.29594</v>
          </cell>
          <cell r="F923">
            <v>11.22405</v>
          </cell>
          <cell r="G923">
            <v>318</v>
          </cell>
          <cell r="H923" t="str">
            <v>Macro</v>
          </cell>
          <cell r="I923" t="str">
            <v>NOKIA</v>
          </cell>
          <cell r="J923" t="str">
            <v>Yaouba Yaya</v>
          </cell>
          <cell r="K923" t="str">
            <v>OCM_Maroua_3</v>
          </cell>
          <cell r="L923" t="str">
            <v>TIF NORD</v>
          </cell>
          <cell r="M923" t="str">
            <v>IHS</v>
          </cell>
          <cell r="N923" t="str">
            <v>Grid-Gen-Lithium</v>
          </cell>
        </row>
        <row r="924">
          <cell r="A924" t="str">
            <v>CTR_143</v>
          </cell>
          <cell r="B924" t="str">
            <v>Enganme-IHS</v>
          </cell>
          <cell r="C924" t="str">
            <v>CTR</v>
          </cell>
          <cell r="D924" t="str">
            <v>Enganme</v>
          </cell>
          <cell r="E924">
            <v>12.305478620000001</v>
          </cell>
          <cell r="F924">
            <v>4.6353183600000003</v>
          </cell>
          <cell r="G924">
            <v>613</v>
          </cell>
          <cell r="H924" t="str">
            <v>Macro</v>
          </cell>
          <cell r="I924" t="str">
            <v>NOKIA</v>
          </cell>
          <cell r="J924" t="str">
            <v>Raoul TSAGUE</v>
          </cell>
          <cell r="K924" t="str">
            <v>OCM_Nanga-Eboko</v>
          </cell>
          <cell r="L924" t="str">
            <v>AFRO</v>
          </cell>
          <cell r="M924" t="str">
            <v>IHS</v>
          </cell>
          <cell r="N924" t="str">
            <v>Solar-Gen-Lithium</v>
          </cell>
        </row>
        <row r="925">
          <cell r="A925" t="str">
            <v>EXN_100</v>
          </cell>
          <cell r="B925" t="str">
            <v>GOUZOUGOUI-IHS</v>
          </cell>
          <cell r="C925" t="str">
            <v>EXN</v>
          </cell>
          <cell r="D925" t="str">
            <v>Kaele</v>
          </cell>
          <cell r="E925">
            <v>14.42675</v>
          </cell>
          <cell r="F925">
            <v>10.09527778</v>
          </cell>
          <cell r="G925">
            <v>406</v>
          </cell>
          <cell r="H925" t="str">
            <v>Macro</v>
          </cell>
          <cell r="I925" t="str">
            <v>NOKIA</v>
          </cell>
          <cell r="J925" t="str">
            <v>Herman Tchawe</v>
          </cell>
          <cell r="K925" t="str">
            <v>OCM_Kaele</v>
          </cell>
          <cell r="L925" t="str">
            <v>TIF NORD</v>
          </cell>
          <cell r="M925" t="str">
            <v>IHS</v>
          </cell>
          <cell r="N925" t="str">
            <v>Grid-Gen</v>
          </cell>
        </row>
        <row r="926">
          <cell r="A926" t="str">
            <v>NRD_070</v>
          </cell>
          <cell r="B926" t="str">
            <v>Kong-Kong-IHS</v>
          </cell>
          <cell r="C926" t="str">
            <v>NRD</v>
          </cell>
          <cell r="D926" t="str">
            <v>KongKong</v>
          </cell>
          <cell r="E926">
            <v>14.17719063</v>
          </cell>
          <cell r="F926">
            <v>10.042467739999999</v>
          </cell>
          <cell r="G926">
            <v>435</v>
          </cell>
          <cell r="H926" t="str">
            <v>Macro</v>
          </cell>
          <cell r="I926" t="str">
            <v>NOKIA</v>
          </cell>
          <cell r="J926" t="str">
            <v>Herman Tchawe</v>
          </cell>
          <cell r="K926" t="str">
            <v>OCM_Kaele</v>
          </cell>
          <cell r="L926" t="str">
            <v>TIF NORD</v>
          </cell>
          <cell r="M926" t="str">
            <v>IHS</v>
          </cell>
          <cell r="N926" t="str">
            <v>Solar-Gen-Lithium</v>
          </cell>
        </row>
        <row r="927">
          <cell r="A927" t="str">
            <v>CTR_136</v>
          </cell>
          <cell r="B927" t="str">
            <v>CTR_136_Z_Mbalmayo-mbokoulo-IHS</v>
          </cell>
          <cell r="C927" t="str">
            <v>CTR</v>
          </cell>
          <cell r="D927" t="str">
            <v>Mbalmayo</v>
          </cell>
          <cell r="E927">
            <v>11.503444440000001</v>
          </cell>
          <cell r="F927">
            <v>3.5270277779999999</v>
          </cell>
          <cell r="G927">
            <v>680</v>
          </cell>
          <cell r="H927" t="str">
            <v>Macro</v>
          </cell>
          <cell r="I927" t="str">
            <v>ZTE</v>
          </cell>
          <cell r="J927" t="str">
            <v>Mougang Rodrigue</v>
          </cell>
          <cell r="K927" t="str">
            <v>OCM_Mbalmayo</v>
          </cell>
          <cell r="L927" t="str">
            <v>AFRO</v>
          </cell>
          <cell r="M927" t="str">
            <v>IHS</v>
          </cell>
          <cell r="N927" t="str">
            <v>Grid-Gen</v>
          </cell>
        </row>
        <row r="928">
          <cell r="A928" t="str">
            <v>CTR_012</v>
          </cell>
          <cell r="B928" t="str">
            <v>CTR_012_Z_Rd-Pt-Express</v>
          </cell>
          <cell r="C928" t="str">
            <v>CTR</v>
          </cell>
          <cell r="D928" t="str">
            <v>Yaounde</v>
          </cell>
          <cell r="E928">
            <v>11.485022000000001</v>
          </cell>
          <cell r="F928">
            <v>3.83501</v>
          </cell>
          <cell r="G928">
            <v>701</v>
          </cell>
          <cell r="H928" t="str">
            <v>Macro</v>
          </cell>
          <cell r="I928" t="str">
            <v>ZTE</v>
          </cell>
          <cell r="J928" t="str">
            <v>Mbah Hosiah</v>
          </cell>
          <cell r="K928" t="str">
            <v>OCM_Yaounde_4</v>
          </cell>
          <cell r="L928" t="str">
            <v>AFRO</v>
          </cell>
          <cell r="M928" t="str">
            <v>IHS</v>
          </cell>
          <cell r="N928" t="str">
            <v>Grid Only</v>
          </cell>
        </row>
        <row r="929">
          <cell r="A929" t="str">
            <v>ADM_188</v>
          </cell>
          <cell r="B929" t="str">
            <v>URH_WASSANDE</v>
          </cell>
          <cell r="C929" t="str">
            <v>ADM</v>
          </cell>
          <cell r="D929" t="str">
            <v>Ngaoundere</v>
          </cell>
          <cell r="E929">
            <v>14.054600000000001</v>
          </cell>
          <cell r="F929">
            <v>7.0913399999999998</v>
          </cell>
          <cell r="G929"/>
          <cell r="H929" t="str">
            <v>Rural</v>
          </cell>
          <cell r="I929" t="str">
            <v>Huawei</v>
          </cell>
          <cell r="J929" t="str">
            <v>Herve Pouomo</v>
          </cell>
          <cell r="K929" t="str">
            <v>OCM_Ngaoundere_1</v>
          </cell>
          <cell r="L929" t="str">
            <v>TIF NORD</v>
          </cell>
          <cell r="M929" t="str">
            <v>TELEINFRA</v>
          </cell>
          <cell r="N929" t="str">
            <v>Solar-Only</v>
          </cell>
        </row>
        <row r="930">
          <cell r="A930" t="str">
            <v>ADM_001</v>
          </cell>
          <cell r="B930" t="str">
            <v>Ngd-Chateau</v>
          </cell>
          <cell r="C930" t="str">
            <v>ADM</v>
          </cell>
          <cell r="D930" t="str">
            <v>Ngaoundere</v>
          </cell>
          <cell r="E930">
            <v>13.580819999999999</v>
          </cell>
          <cell r="F930">
            <v>7.3085500000000003</v>
          </cell>
          <cell r="G930">
            <v>1145</v>
          </cell>
          <cell r="H930" t="str">
            <v>Macro</v>
          </cell>
          <cell r="I930" t="str">
            <v>NOKIA</v>
          </cell>
          <cell r="J930" t="str">
            <v>NDEWA JONAS</v>
          </cell>
          <cell r="K930" t="str">
            <v>OCM_Ngaoundere_2</v>
          </cell>
          <cell r="L930" t="str">
            <v>TIF NORD</v>
          </cell>
          <cell r="M930" t="str">
            <v>CAMUSAT</v>
          </cell>
          <cell r="N930" t="str">
            <v>Good Grid + Solar + GE</v>
          </cell>
        </row>
        <row r="931">
          <cell r="A931" t="str">
            <v>ADM_036</v>
          </cell>
          <cell r="B931" t="str">
            <v>Ngd-Burkina</v>
          </cell>
          <cell r="C931" t="str">
            <v>ADM</v>
          </cell>
          <cell r="D931" t="str">
            <v>Ngaoundere</v>
          </cell>
          <cell r="E931">
            <v>13.599234770000001</v>
          </cell>
          <cell r="F931">
            <v>7.3099467679999997</v>
          </cell>
          <cell r="G931">
            <v>1118</v>
          </cell>
          <cell r="H931" t="str">
            <v>Macro</v>
          </cell>
          <cell r="I931" t="str">
            <v>NOKIA</v>
          </cell>
          <cell r="J931" t="str">
            <v>NDEWA JONAS</v>
          </cell>
          <cell r="K931" t="str">
            <v>OCM_Ngaoundere_2</v>
          </cell>
          <cell r="L931" t="str">
            <v>TIF NORD</v>
          </cell>
          <cell r="M931" t="str">
            <v>IHS</v>
          </cell>
          <cell r="N931" t="str">
            <v>Grid-Gen</v>
          </cell>
        </row>
        <row r="932">
          <cell r="A932" t="str">
            <v>ADM_035</v>
          </cell>
          <cell r="B932" t="str">
            <v>Ngd-Baladji</v>
          </cell>
          <cell r="C932" t="str">
            <v>ADM</v>
          </cell>
          <cell r="D932" t="str">
            <v>Ngaoundere</v>
          </cell>
          <cell r="E932">
            <v>13.5685</v>
          </cell>
          <cell r="F932">
            <v>7.3292000000000002</v>
          </cell>
          <cell r="G932">
            <v>1106</v>
          </cell>
          <cell r="H932" t="str">
            <v>Macro</v>
          </cell>
          <cell r="I932" t="str">
            <v>NOKIA</v>
          </cell>
          <cell r="J932" t="str">
            <v>NDEWA JONAS</v>
          </cell>
          <cell r="K932" t="str">
            <v>OCM_Ngaoundere_2</v>
          </cell>
          <cell r="L932" t="str">
            <v>TIF NORD</v>
          </cell>
          <cell r="M932" t="str">
            <v>IHS</v>
          </cell>
          <cell r="N932" t="str">
            <v>Grid-Gen</v>
          </cell>
        </row>
        <row r="933">
          <cell r="A933" t="str">
            <v>ADM_048</v>
          </cell>
          <cell r="B933" t="str">
            <v>Ngd-Q-Haoussa</v>
          </cell>
          <cell r="C933" t="str">
            <v>ADM</v>
          </cell>
          <cell r="D933" t="str">
            <v>Ngaoundere</v>
          </cell>
          <cell r="E933">
            <v>13.593629999999999</v>
          </cell>
          <cell r="F933">
            <v>7.32423</v>
          </cell>
          <cell r="G933">
            <v>1120</v>
          </cell>
          <cell r="H933" t="str">
            <v>Macro</v>
          </cell>
          <cell r="I933" t="str">
            <v>NOKIA</v>
          </cell>
          <cell r="J933" t="str">
            <v>NDEWA JONAS</v>
          </cell>
          <cell r="K933" t="str">
            <v>OCM_Ngaoundere_2</v>
          </cell>
          <cell r="L933" t="str">
            <v>TIF NORD</v>
          </cell>
          <cell r="M933" t="str">
            <v>IHS</v>
          </cell>
          <cell r="N933" t="str">
            <v>Grid-Gen</v>
          </cell>
        </row>
        <row r="934">
          <cell r="A934" t="str">
            <v>CTR_105</v>
          </cell>
          <cell r="B934" t="str">
            <v>CTR_105_Z_Nkolzie</v>
          </cell>
          <cell r="C934" t="str">
            <v>CTR</v>
          </cell>
          <cell r="D934" t="str">
            <v>Yaounde</v>
          </cell>
          <cell r="E934">
            <v>11.472735999999999</v>
          </cell>
          <cell r="F934">
            <v>3.8398940000000001</v>
          </cell>
          <cell r="G934">
            <v>742</v>
          </cell>
          <cell r="H934" t="str">
            <v>Macro</v>
          </cell>
          <cell r="I934" t="str">
            <v>ZTE</v>
          </cell>
          <cell r="J934" t="str">
            <v>Mbah Hosiah</v>
          </cell>
          <cell r="K934" t="str">
            <v>OCM_Yaounde_4</v>
          </cell>
          <cell r="L934" t="str">
            <v>AFRO</v>
          </cell>
          <cell r="M934"/>
          <cell r="N934"/>
        </row>
        <row r="935">
          <cell r="A935" t="str">
            <v>CTR_540</v>
          </cell>
          <cell r="B935" t="str">
            <v>Obili-New</v>
          </cell>
          <cell r="C935" t="str">
            <v>CTR</v>
          </cell>
          <cell r="D935" t="str">
            <v>Yaounde</v>
          </cell>
          <cell r="E935">
            <v>11.4920007</v>
          </cell>
          <cell r="F935">
            <v>3.8570825000000002</v>
          </cell>
          <cell r="G935">
            <v>741</v>
          </cell>
          <cell r="H935" t="str">
            <v>Macro</v>
          </cell>
          <cell r="I935" t="str">
            <v>ZTE</v>
          </cell>
          <cell r="J935" t="str">
            <v>Mbah Hosiah</v>
          </cell>
          <cell r="K935" t="str">
            <v>OCM_Yaounde_4</v>
          </cell>
          <cell r="L935" t="str">
            <v>AFRO</v>
          </cell>
          <cell r="M935" t="str">
            <v>IHS</v>
          </cell>
          <cell r="N935" t="str">
            <v>Grid-Gen</v>
          </cell>
        </row>
        <row r="936">
          <cell r="A936" t="str">
            <v>LIT_024</v>
          </cell>
          <cell r="B936" t="str">
            <v>LIT_024_Z_Socaver</v>
          </cell>
          <cell r="C936" t="str">
            <v>LIT</v>
          </cell>
          <cell r="D936" t="str">
            <v>Douala</v>
          </cell>
          <cell r="E936">
            <v>9.7501388890000005</v>
          </cell>
          <cell r="F936">
            <v>4.0477499999999997</v>
          </cell>
          <cell r="G936">
            <v>39</v>
          </cell>
          <cell r="H936" t="str">
            <v>Macro</v>
          </cell>
          <cell r="I936" t="str">
            <v>ZTE</v>
          </cell>
          <cell r="J936" t="str">
            <v>KENGNE Bruno</v>
          </cell>
          <cell r="K936" t="str">
            <v>OCM_Douala_2</v>
          </cell>
          <cell r="L936" t="str">
            <v>H-TELI</v>
          </cell>
          <cell r="M936" t="str">
            <v>IHS</v>
          </cell>
          <cell r="N936" t="str">
            <v>Grid-Gen</v>
          </cell>
        </row>
        <row r="937">
          <cell r="A937" t="str">
            <v>SUO_093</v>
          </cell>
          <cell r="B937" t="str">
            <v>Bai-Panya-IHS</v>
          </cell>
          <cell r="C937" t="str">
            <v>SUO</v>
          </cell>
          <cell r="D937" t="str">
            <v>Mbongue</v>
          </cell>
          <cell r="E937">
            <v>9.2942</v>
          </cell>
          <cell r="F937">
            <v>4.5171640000000002</v>
          </cell>
          <cell r="G937">
            <v>153</v>
          </cell>
          <cell r="H937" t="str">
            <v>Macro</v>
          </cell>
          <cell r="I937" t="str">
            <v>NOKIA</v>
          </cell>
          <cell r="J937" t="str">
            <v>FOJO André</v>
          </cell>
          <cell r="K937" t="str">
            <v>OCM_Kumba</v>
          </cell>
          <cell r="L937" t="str">
            <v>H-TELI</v>
          </cell>
          <cell r="M937" t="str">
            <v>IHS</v>
          </cell>
          <cell r="N937" t="str">
            <v>Gen Only</v>
          </cell>
        </row>
        <row r="938">
          <cell r="A938" t="str">
            <v>EST_029</v>
          </cell>
          <cell r="B938" t="str">
            <v>Bigoens-IHS</v>
          </cell>
          <cell r="C938" t="str">
            <v>EST</v>
          </cell>
          <cell r="D938" t="str">
            <v>Bigoens</v>
          </cell>
          <cell r="E938">
            <v>12.925400160000001</v>
          </cell>
          <cell r="F938">
            <v>4.0009727079999999</v>
          </cell>
          <cell r="G938">
            <v>715</v>
          </cell>
          <cell r="H938" t="str">
            <v>Macro</v>
          </cell>
          <cell r="I938" t="str">
            <v>NOKIA</v>
          </cell>
          <cell r="J938" t="str">
            <v>Essiane Arthur</v>
          </cell>
          <cell r="K938" t="str">
            <v>OCM_Abong-Mbang</v>
          </cell>
          <cell r="L938" t="str">
            <v>AFRO</v>
          </cell>
          <cell r="M938" t="str">
            <v>IHS</v>
          </cell>
          <cell r="N938" t="str">
            <v>Gen-Lithium</v>
          </cell>
        </row>
        <row r="939">
          <cell r="A939" t="str">
            <v>SUO_091</v>
          </cell>
          <cell r="B939" t="str">
            <v>Ekombe-Bondji-IHS</v>
          </cell>
          <cell r="C939" t="str">
            <v>SUO</v>
          </cell>
          <cell r="D939" t="str">
            <v>Mbongue</v>
          </cell>
          <cell r="E939">
            <v>9.3452800000000007</v>
          </cell>
          <cell r="F939">
            <v>4.5937219999999996</v>
          </cell>
          <cell r="G939">
            <v>191</v>
          </cell>
          <cell r="H939" t="str">
            <v>Macro</v>
          </cell>
          <cell r="I939" t="str">
            <v>NOKIA</v>
          </cell>
          <cell r="J939" t="str">
            <v>FOJO André</v>
          </cell>
          <cell r="K939" t="str">
            <v>OCM_Kumba</v>
          </cell>
          <cell r="L939" t="str">
            <v>H-TELI</v>
          </cell>
          <cell r="M939" t="str">
            <v>IHS</v>
          </cell>
          <cell r="N939" t="str">
            <v>Gen Only</v>
          </cell>
        </row>
        <row r="940">
          <cell r="A940" t="str">
            <v>CTR_262</v>
          </cell>
          <cell r="B940" t="str">
            <v>Nkol-Mbanda</v>
          </cell>
          <cell r="C940" t="str">
            <v>CTR</v>
          </cell>
          <cell r="D940" t="str">
            <v>Yaounde</v>
          </cell>
          <cell r="E940">
            <v>11.492385000000001</v>
          </cell>
          <cell r="F940">
            <v>3.825755</v>
          </cell>
          <cell r="G940">
            <v>739</v>
          </cell>
          <cell r="H940" t="str">
            <v>Macro</v>
          </cell>
          <cell r="I940" t="str">
            <v>ZTE</v>
          </cell>
          <cell r="J940" t="str">
            <v>Mbah Hosiah</v>
          </cell>
          <cell r="K940" t="str">
            <v>OCM_Yaounde_4</v>
          </cell>
          <cell r="L940" t="str">
            <v>AFRO</v>
          </cell>
          <cell r="M940" t="str">
            <v>IHS</v>
          </cell>
          <cell r="N940" t="str">
            <v>Grid-Gen</v>
          </cell>
        </row>
        <row r="941">
          <cell r="A941" t="str">
            <v>CTR_134</v>
          </cell>
          <cell r="B941" t="str">
            <v>Esse-IHS</v>
          </cell>
          <cell r="C941" t="str">
            <v>CTR</v>
          </cell>
          <cell r="D941" t="str">
            <v>Esse</v>
          </cell>
          <cell r="E941">
            <v>11.883385000000001</v>
          </cell>
          <cell r="F941">
            <v>4.0935839999999999</v>
          </cell>
          <cell r="G941">
            <v>654</v>
          </cell>
          <cell r="H941" t="str">
            <v>Macro</v>
          </cell>
          <cell r="I941" t="str">
            <v>NOKIA</v>
          </cell>
          <cell r="J941" t="str">
            <v>Essiane Arthur</v>
          </cell>
          <cell r="K941" t="str">
            <v>OCM_Abong-Mbang</v>
          </cell>
          <cell r="L941" t="str">
            <v>AFRO</v>
          </cell>
          <cell r="M941" t="str">
            <v>IHS</v>
          </cell>
          <cell r="N941" t="str">
            <v>Grid-Gen-Lithium</v>
          </cell>
        </row>
        <row r="942">
          <cell r="A942" t="str">
            <v>EST_013</v>
          </cell>
          <cell r="B942" t="str">
            <v>Yokadouma</v>
          </cell>
          <cell r="C942" t="str">
            <v>EST</v>
          </cell>
          <cell r="D942" t="str">
            <v>Yokadouma</v>
          </cell>
          <cell r="E942">
            <v>15.049989</v>
          </cell>
          <cell r="F942">
            <v>3.5237620000000001</v>
          </cell>
          <cell r="G942">
            <v>533</v>
          </cell>
          <cell r="H942" t="str">
            <v>Macro</v>
          </cell>
          <cell r="I942" t="str">
            <v>NOKIA</v>
          </cell>
          <cell r="J942" t="str">
            <v>Hugues Hachua</v>
          </cell>
          <cell r="K942" t="str">
            <v>OCM_Batouri</v>
          </cell>
          <cell r="L942" t="str">
            <v>AFRO</v>
          </cell>
          <cell r="M942" t="str">
            <v>CAMUSAT</v>
          </cell>
          <cell r="N942" t="str">
            <v>Good Grid + Solar + GE</v>
          </cell>
        </row>
        <row r="943">
          <cell r="A943" t="str">
            <v>EXN_250</v>
          </cell>
          <cell r="B943" t="str">
            <v>Maroua-Entree</v>
          </cell>
          <cell r="C943" t="str">
            <v>EXN</v>
          </cell>
          <cell r="D943" t="str">
            <v>Maroua</v>
          </cell>
          <cell r="E943">
            <v>14.367100000000001</v>
          </cell>
          <cell r="F943">
            <v>10.60557</v>
          </cell>
          <cell r="G943">
            <v>387</v>
          </cell>
          <cell r="H943" t="str">
            <v>Macro</v>
          </cell>
          <cell r="I943"/>
          <cell r="J943" t="str">
            <v xml:space="preserve">ASSAATSA Eric Blaise </v>
          </cell>
          <cell r="K943" t="str">
            <v>OCM_Maroua_1</v>
          </cell>
          <cell r="L943" t="str">
            <v>TIF NORD</v>
          </cell>
          <cell r="M943" t="str">
            <v>CAMUSAT</v>
          </cell>
          <cell r="N943" t="str">
            <v>Bad Grid + GE</v>
          </cell>
        </row>
        <row r="944">
          <cell r="A944" t="str">
            <v>ADM_080</v>
          </cell>
          <cell r="B944" t="str">
            <v>Limbon-IHS</v>
          </cell>
          <cell r="C944" t="str">
            <v>ADM</v>
          </cell>
          <cell r="D944" t="str">
            <v>Limbon</v>
          </cell>
          <cell r="E944">
            <v>14.20536111</v>
          </cell>
          <cell r="F944">
            <v>6.7103333330000003</v>
          </cell>
          <cell r="G944">
            <v>1086</v>
          </cell>
          <cell r="H944" t="str">
            <v>Macro</v>
          </cell>
          <cell r="I944" t="str">
            <v>NOKIA</v>
          </cell>
          <cell r="J944" t="str">
            <v>Destallo Serge EVEHE</v>
          </cell>
          <cell r="K944" t="str">
            <v>OCM_Meiganga</v>
          </cell>
          <cell r="L944" t="str">
            <v>TIF NORD</v>
          </cell>
          <cell r="M944" t="str">
            <v>IHS</v>
          </cell>
          <cell r="N944" t="str">
            <v>Grid-Gen-Lithium</v>
          </cell>
        </row>
        <row r="945">
          <cell r="A945" t="str">
            <v>LIT_143</v>
          </cell>
          <cell r="B945" t="str">
            <v>Mbambou-IHS</v>
          </cell>
          <cell r="C945" t="str">
            <v>LIT</v>
          </cell>
          <cell r="D945" t="str">
            <v>Mbambou</v>
          </cell>
          <cell r="E945">
            <v>9.8677499999999991</v>
          </cell>
          <cell r="F945">
            <v>3.7499400000000001</v>
          </cell>
          <cell r="G945">
            <v>36</v>
          </cell>
          <cell r="H945" t="str">
            <v>Macro</v>
          </cell>
          <cell r="I945" t="str">
            <v>NOKIA</v>
          </cell>
          <cell r="J945" t="str">
            <v>Freddy Fongang</v>
          </cell>
          <cell r="K945" t="str">
            <v>OCM_Edea</v>
          </cell>
          <cell r="L945" t="str">
            <v>H-TELI</v>
          </cell>
          <cell r="M945" t="str">
            <v>IHS</v>
          </cell>
          <cell r="N945" t="str">
            <v>Gen-Lithium</v>
          </cell>
        </row>
        <row r="946">
          <cell r="A946" t="str">
            <v>EXN_106</v>
          </cell>
          <cell r="B946" t="str">
            <v>Mora-IHS</v>
          </cell>
          <cell r="C946" t="str">
            <v>EXN</v>
          </cell>
          <cell r="D946" t="str">
            <v>Mora</v>
          </cell>
          <cell r="E946">
            <v>14.138770190000001</v>
          </cell>
          <cell r="F946">
            <v>11.04696556</v>
          </cell>
          <cell r="G946">
            <v>461</v>
          </cell>
          <cell r="H946" t="str">
            <v>Macro</v>
          </cell>
          <cell r="I946" t="str">
            <v>NOKIA</v>
          </cell>
          <cell r="J946" t="str">
            <v>Yaouba Yaya</v>
          </cell>
          <cell r="K946" t="str">
            <v>OCM_Maroua_3</v>
          </cell>
          <cell r="L946" t="str">
            <v>TIF NORD</v>
          </cell>
          <cell r="M946" t="str">
            <v>IHS</v>
          </cell>
          <cell r="N946" t="str">
            <v>Grid-Gen</v>
          </cell>
        </row>
        <row r="947">
          <cell r="A947" t="str">
            <v>SUO_098</v>
          </cell>
          <cell r="B947" t="str">
            <v>Munyengue-Trouble-IHS</v>
          </cell>
          <cell r="C947" t="str">
            <v>SUO</v>
          </cell>
          <cell r="D947" t="str">
            <v>Muyengue</v>
          </cell>
          <cell r="E947">
            <v>9.1262679999999996</v>
          </cell>
          <cell r="F947">
            <v>4.4047929999999997</v>
          </cell>
          <cell r="G947">
            <v>358</v>
          </cell>
          <cell r="H947" t="str">
            <v>Macro</v>
          </cell>
          <cell r="I947" t="str">
            <v>NOKIA</v>
          </cell>
          <cell r="J947" t="str">
            <v>Emile TAMFU</v>
          </cell>
          <cell r="K947" t="str">
            <v>OCM_Limbe</v>
          </cell>
          <cell r="L947" t="str">
            <v>H-TELI</v>
          </cell>
          <cell r="M947" t="str">
            <v>IHS</v>
          </cell>
          <cell r="N947" t="str">
            <v>Gen Only</v>
          </cell>
        </row>
        <row r="948">
          <cell r="A948" t="str">
            <v>SUO_026</v>
          </cell>
          <cell r="B948" t="str">
            <v>Muyengue-II-IHS</v>
          </cell>
          <cell r="C948" t="str">
            <v>SUO</v>
          </cell>
          <cell r="D948" t="str">
            <v>Muyengue</v>
          </cell>
          <cell r="E948">
            <v>9.2701700000000002</v>
          </cell>
          <cell r="F948">
            <v>4.4011500000000003</v>
          </cell>
          <cell r="G948">
            <v>259</v>
          </cell>
          <cell r="H948" t="str">
            <v>Macro</v>
          </cell>
          <cell r="I948" t="str">
            <v>NOKIA</v>
          </cell>
          <cell r="J948" t="str">
            <v>Emile TAMFU</v>
          </cell>
          <cell r="K948" t="str">
            <v>OCM_Limbe</v>
          </cell>
          <cell r="L948" t="str">
            <v>H-TELI</v>
          </cell>
          <cell r="M948" t="str">
            <v>IHS</v>
          </cell>
          <cell r="N948" t="str">
            <v>Grid-Gen</v>
          </cell>
        </row>
        <row r="949">
          <cell r="A949" t="str">
            <v>CTR_141</v>
          </cell>
          <cell r="B949" t="str">
            <v>Ndandouck-IHS</v>
          </cell>
          <cell r="C949" t="str">
            <v>CTR</v>
          </cell>
          <cell r="D949" t="str">
            <v>Ndandouck</v>
          </cell>
          <cell r="E949">
            <v>12.69731153</v>
          </cell>
          <cell r="F949">
            <v>4.5944617299999999</v>
          </cell>
          <cell r="G949">
            <v>682</v>
          </cell>
          <cell r="H949" t="str">
            <v>Macro</v>
          </cell>
          <cell r="I949" t="str">
            <v>NOKIA</v>
          </cell>
          <cell r="J949" t="str">
            <v>Raoul TSAGUE</v>
          </cell>
          <cell r="K949" t="str">
            <v>OCM_Nanga-Eboko</v>
          </cell>
          <cell r="L949" t="str">
            <v>AFRO</v>
          </cell>
          <cell r="M949" t="str">
            <v>IHS</v>
          </cell>
          <cell r="N949" t="str">
            <v>Solar-Gen</v>
          </cell>
        </row>
        <row r="950">
          <cell r="A950" t="str">
            <v>SUO_090</v>
          </cell>
          <cell r="B950" t="str">
            <v>Small-Ekombe-IHS</v>
          </cell>
          <cell r="C950" t="str">
            <v>SUO</v>
          </cell>
          <cell r="D950" t="str">
            <v>Mbongue</v>
          </cell>
          <cell r="E950">
            <v>9.3800000000000008</v>
          </cell>
          <cell r="F950">
            <v>4.6074999999999999</v>
          </cell>
          <cell r="G950">
            <v>260</v>
          </cell>
          <cell r="H950" t="str">
            <v>Macro</v>
          </cell>
          <cell r="I950" t="str">
            <v>NOKIA</v>
          </cell>
          <cell r="J950" t="str">
            <v>FOJO André</v>
          </cell>
          <cell r="K950" t="str">
            <v>OCM_Kumba</v>
          </cell>
          <cell r="L950" t="str">
            <v>H-TELI</v>
          </cell>
          <cell r="M950" t="str">
            <v>IHS</v>
          </cell>
          <cell r="N950" t="str">
            <v>Hybrid Gen</v>
          </cell>
        </row>
        <row r="951">
          <cell r="A951" t="str">
            <v>CTR_135</v>
          </cell>
          <cell r="B951" t="str">
            <v>Talla-Monatele-IHS</v>
          </cell>
          <cell r="C951" t="str">
            <v>CTR</v>
          </cell>
          <cell r="D951" t="str">
            <v>Monatele</v>
          </cell>
          <cell r="E951">
            <v>11.22687968</v>
          </cell>
          <cell r="F951">
            <v>4.1774678080000003</v>
          </cell>
          <cell r="G951">
            <v>556</v>
          </cell>
          <cell r="H951" t="str">
            <v>Macro</v>
          </cell>
          <cell r="I951" t="str">
            <v>NOKIA</v>
          </cell>
          <cell r="J951" t="str">
            <v xml:space="preserve">APIANG Grégoire Flores </v>
          </cell>
          <cell r="K951" t="str">
            <v>OCM_Bafia</v>
          </cell>
          <cell r="L951" t="str">
            <v>I-ENG</v>
          </cell>
          <cell r="M951" t="str">
            <v>IHS</v>
          </cell>
          <cell r="N951" t="str">
            <v>Grid-Gen</v>
          </cell>
        </row>
        <row r="952">
          <cell r="A952" t="str">
            <v>NRD_018</v>
          </cell>
          <cell r="B952" t="str">
            <v>Garoua-Chateau</v>
          </cell>
          <cell r="C952" t="str">
            <v>NRD</v>
          </cell>
          <cell r="D952" t="str">
            <v>Garoua</v>
          </cell>
          <cell r="E952">
            <v>13.36876887</v>
          </cell>
          <cell r="F952">
            <v>9.2957002729999996</v>
          </cell>
          <cell r="G952">
            <v>224</v>
          </cell>
          <cell r="H952" t="str">
            <v>Macro</v>
          </cell>
          <cell r="I952" t="str">
            <v>NOKIA</v>
          </cell>
          <cell r="J952" t="str">
            <v>Guemnin Arnaud</v>
          </cell>
          <cell r="K952" t="str">
            <v>OCM_Garoua_2</v>
          </cell>
          <cell r="L952" t="str">
            <v>TIF NORD</v>
          </cell>
          <cell r="M952" t="str">
            <v>CAMUSAT</v>
          </cell>
          <cell r="N952" t="str">
            <v>Medium Grid + Solar + GE</v>
          </cell>
        </row>
        <row r="953">
          <cell r="A953" t="str">
            <v>ADM_057</v>
          </cell>
          <cell r="B953" t="str">
            <v>Ngd-Stade</v>
          </cell>
          <cell r="C953" t="str">
            <v>ADM</v>
          </cell>
          <cell r="D953" t="str">
            <v>Ngaoundere</v>
          </cell>
          <cell r="E953">
            <v>13.582667000000001</v>
          </cell>
          <cell r="F953">
            <v>7.3280279999999998</v>
          </cell>
          <cell r="G953">
            <v>1119</v>
          </cell>
          <cell r="H953" t="str">
            <v>Macro</v>
          </cell>
          <cell r="I953" t="str">
            <v>NOKIA</v>
          </cell>
          <cell r="J953" t="str">
            <v>NDEWA JONAS</v>
          </cell>
          <cell r="K953" t="str">
            <v>OCM_Ngaoundere_2</v>
          </cell>
          <cell r="L953" t="str">
            <v>TIF NORD</v>
          </cell>
          <cell r="M953" t="str">
            <v>IHS</v>
          </cell>
          <cell r="N953" t="str">
            <v>Grid Only</v>
          </cell>
        </row>
        <row r="954">
          <cell r="A954" t="str">
            <v>ADM_058</v>
          </cell>
          <cell r="B954" t="str">
            <v>Ngd-Trouamala</v>
          </cell>
          <cell r="C954" t="str">
            <v>ADM</v>
          </cell>
          <cell r="D954" t="str">
            <v>Ngaoundere</v>
          </cell>
          <cell r="E954">
            <v>13.588760000000001</v>
          </cell>
          <cell r="F954">
            <v>7.3039500000000004</v>
          </cell>
          <cell r="G954">
            <v>1135</v>
          </cell>
          <cell r="H954" t="str">
            <v>Macro</v>
          </cell>
          <cell r="I954" t="str">
            <v>NOKIA</v>
          </cell>
          <cell r="J954" t="str">
            <v>NDEWA JONAS</v>
          </cell>
          <cell r="K954" t="str">
            <v>OCM_Ngaoundere_2</v>
          </cell>
          <cell r="L954" t="str">
            <v>TIF NORD</v>
          </cell>
          <cell r="M954" t="str">
            <v>IHS</v>
          </cell>
          <cell r="N954" t="str">
            <v>Grid-Gen</v>
          </cell>
        </row>
        <row r="955">
          <cell r="A955" t="str">
            <v>CTR_142</v>
          </cell>
          <cell r="B955" t="str">
            <v>Menganme-Camtel</v>
          </cell>
          <cell r="C955" t="str">
            <v>CTR</v>
          </cell>
          <cell r="D955" t="str">
            <v>Menganme</v>
          </cell>
          <cell r="E955">
            <v>12.226440650000001</v>
          </cell>
          <cell r="F955">
            <v>4.5979177939999998</v>
          </cell>
          <cell r="G955">
            <v>586</v>
          </cell>
          <cell r="H955" t="str">
            <v>Macro</v>
          </cell>
          <cell r="I955" t="str">
            <v>NOKIA</v>
          </cell>
          <cell r="J955" t="str">
            <v>Raoul TSAGUE</v>
          </cell>
          <cell r="K955" t="str">
            <v>OCM_Nanga-Eboko</v>
          </cell>
          <cell r="L955" t="str">
            <v>AFRO</v>
          </cell>
          <cell r="M955" t="str">
            <v>CAMUSAT</v>
          </cell>
          <cell r="N955" t="str">
            <v>Bad Grid + GE</v>
          </cell>
        </row>
        <row r="956">
          <cell r="A956" t="str">
            <v>OST_025</v>
          </cell>
          <cell r="B956" t="str">
            <v>Ndokohok-IHS</v>
          </cell>
          <cell r="C956" t="str">
            <v>OST</v>
          </cell>
          <cell r="D956" t="str">
            <v>Makenene</v>
          </cell>
          <cell r="E956">
            <v>10.81738056</v>
          </cell>
          <cell r="F956">
            <v>4.8691388890000002</v>
          </cell>
          <cell r="G956">
            <v>736</v>
          </cell>
          <cell r="H956" t="str">
            <v>Macro</v>
          </cell>
          <cell r="I956" t="str">
            <v>NOKIA</v>
          </cell>
          <cell r="J956" t="str">
            <v xml:space="preserve">APIANG Grégoire Flores </v>
          </cell>
          <cell r="K956" t="str">
            <v>OCM_Bafia</v>
          </cell>
          <cell r="L956" t="str">
            <v>I-ENG</v>
          </cell>
          <cell r="M956" t="str">
            <v>IHS</v>
          </cell>
          <cell r="N956" t="str">
            <v>Grid-Gen</v>
          </cell>
        </row>
        <row r="957">
          <cell r="A957" t="str">
            <v>OST_022</v>
          </cell>
          <cell r="B957" t="str">
            <v>Bandja</v>
          </cell>
          <cell r="C957" t="str">
            <v>OST</v>
          </cell>
          <cell r="D957" t="str">
            <v>Bandja</v>
          </cell>
          <cell r="E957">
            <v>10.222829000000001</v>
          </cell>
          <cell r="F957">
            <v>5.267684</v>
          </cell>
          <cell r="G957">
            <v>1291</v>
          </cell>
          <cell r="H957" t="str">
            <v>Macro</v>
          </cell>
          <cell r="I957" t="str">
            <v>NOKIA</v>
          </cell>
          <cell r="J957" t="str">
            <v>Patrick Tonye</v>
          </cell>
          <cell r="K957" t="str">
            <v>OCM_Bafoussam_2</v>
          </cell>
          <cell r="L957" t="str">
            <v>I-ENG</v>
          </cell>
          <cell r="M957" t="str">
            <v>IHS</v>
          </cell>
          <cell r="N957" t="str">
            <v>Grid-Gen</v>
          </cell>
        </row>
        <row r="958">
          <cell r="A958" t="str">
            <v>CTR_139</v>
          </cell>
          <cell r="B958" t="str">
            <v>Nji-Camtel</v>
          </cell>
          <cell r="C958" t="str">
            <v>CTR</v>
          </cell>
          <cell r="D958" t="str">
            <v>Nji</v>
          </cell>
          <cell r="E958">
            <v>12.57495085</v>
          </cell>
          <cell r="F958">
            <v>4.6542457669999999</v>
          </cell>
          <cell r="G958">
            <v>778</v>
          </cell>
          <cell r="H958" t="str">
            <v>Macro</v>
          </cell>
          <cell r="I958" t="str">
            <v>NOKIA</v>
          </cell>
          <cell r="J958" t="str">
            <v>Raoul TSAGUE</v>
          </cell>
          <cell r="K958" t="str">
            <v>OCM_Nanga-Eboko</v>
          </cell>
          <cell r="L958" t="str">
            <v>AFRO</v>
          </cell>
          <cell r="M958" t="str">
            <v>CAMUSAT</v>
          </cell>
          <cell r="N958" t="str">
            <v>Hybrid Solar - S3</v>
          </cell>
        </row>
        <row r="959">
          <cell r="A959" t="str">
            <v>SUO_008</v>
          </cell>
          <cell r="B959" t="str">
            <v>Mpenda-Mbocko-IHS</v>
          </cell>
          <cell r="C959" t="str">
            <v>SUO</v>
          </cell>
          <cell r="D959" t="str">
            <v>Mpenda-Mbocko</v>
          </cell>
          <cell r="E959">
            <v>9.4467999999999996</v>
          </cell>
          <cell r="F959">
            <v>4.2703499999999996</v>
          </cell>
          <cell r="G959">
            <v>37</v>
          </cell>
          <cell r="H959" t="str">
            <v>Macro</v>
          </cell>
          <cell r="I959" t="str">
            <v>NOKIA</v>
          </cell>
          <cell r="J959" t="str">
            <v>Ewane Eric Pitié</v>
          </cell>
          <cell r="K959" t="str">
            <v>OCM_Moungo</v>
          </cell>
          <cell r="L959" t="str">
            <v>H-TELI</v>
          </cell>
          <cell r="M959" t="str">
            <v>IHS</v>
          </cell>
          <cell r="N959" t="str">
            <v>Grid-Gen</v>
          </cell>
        </row>
        <row r="960">
          <cell r="A960" t="str">
            <v>SUO_095</v>
          </cell>
          <cell r="B960" t="str">
            <v>Bombanda-Ebulu-IHS</v>
          </cell>
          <cell r="C960" t="str">
            <v>SUO</v>
          </cell>
          <cell r="D960" t="str">
            <v>Mbongue</v>
          </cell>
          <cell r="E960">
            <v>9.269304</v>
          </cell>
          <cell r="F960">
            <v>4.637016</v>
          </cell>
          <cell r="G960">
            <v>185</v>
          </cell>
          <cell r="H960" t="str">
            <v>Macro</v>
          </cell>
          <cell r="I960" t="str">
            <v>NOKIA</v>
          </cell>
          <cell r="J960" t="str">
            <v>FOJO André</v>
          </cell>
          <cell r="K960" t="str">
            <v>OCM_Kumba</v>
          </cell>
          <cell r="L960" t="str">
            <v>H-TELI</v>
          </cell>
          <cell r="M960" t="str">
            <v>IHS</v>
          </cell>
          <cell r="N960" t="str">
            <v>Gen Only</v>
          </cell>
        </row>
        <row r="961">
          <cell r="A961" t="str">
            <v>LIT_160</v>
          </cell>
          <cell r="B961" t="str">
            <v>LIT_160_Z_Fin-Goudron-Mt-Essec</v>
          </cell>
          <cell r="C961" t="str">
            <v>LIT</v>
          </cell>
          <cell r="D961" t="str">
            <v>Douala</v>
          </cell>
          <cell r="E961">
            <v>9.7387546020000002</v>
          </cell>
          <cell r="F961">
            <v>4.05815093</v>
          </cell>
          <cell r="G961">
            <v>17</v>
          </cell>
          <cell r="H961" t="str">
            <v>Macro</v>
          </cell>
          <cell r="I961" t="str">
            <v>ZTE</v>
          </cell>
          <cell r="J961" t="str">
            <v>KENGNE Bruno</v>
          </cell>
          <cell r="K961" t="str">
            <v>OCM_Douala_2</v>
          </cell>
          <cell r="L961" t="str">
            <v>H-TELI</v>
          </cell>
          <cell r="M961" t="str">
            <v>IHS</v>
          </cell>
          <cell r="N961" t="str">
            <v>Grid-Gen</v>
          </cell>
        </row>
        <row r="962">
          <cell r="A962" t="str">
            <v>NRD_024</v>
          </cell>
          <cell r="B962" t="str">
            <v>Dembo</v>
          </cell>
          <cell r="C962" t="str">
            <v>NRD</v>
          </cell>
          <cell r="D962" t="str">
            <v>Dembo</v>
          </cell>
          <cell r="E962">
            <v>13.54797222</v>
          </cell>
          <cell r="F962">
            <v>9.7182499999999994</v>
          </cell>
          <cell r="G962">
            <v>433</v>
          </cell>
          <cell r="H962" t="str">
            <v>Macro</v>
          </cell>
          <cell r="I962" t="str">
            <v>NOKIA</v>
          </cell>
          <cell r="J962" t="str">
            <v>Guemnin Arnaud</v>
          </cell>
          <cell r="K962" t="str">
            <v>OCM_Garoua_2</v>
          </cell>
          <cell r="L962" t="str">
            <v>TIF NORD</v>
          </cell>
          <cell r="M962" t="str">
            <v>IHS</v>
          </cell>
          <cell r="N962" t="str">
            <v>Solar-Gen-Lithium</v>
          </cell>
        </row>
        <row r="963">
          <cell r="A963" t="str">
            <v>EXN_107</v>
          </cell>
          <cell r="B963" t="str">
            <v>LAF-CAMTEL</v>
          </cell>
          <cell r="C963" t="str">
            <v>EXN</v>
          </cell>
          <cell r="D963" t="str">
            <v>Laf</v>
          </cell>
          <cell r="E963">
            <v>14.22869444</v>
          </cell>
          <cell r="F963">
            <v>10.269472220000001</v>
          </cell>
          <cell r="G963">
            <v>464</v>
          </cell>
          <cell r="H963" t="str">
            <v>Macro</v>
          </cell>
          <cell r="I963" t="str">
            <v>NOKIA</v>
          </cell>
          <cell r="J963" t="str">
            <v>Herman Tchawe</v>
          </cell>
          <cell r="K963" t="str">
            <v>OCM_Kaele</v>
          </cell>
          <cell r="L963" t="str">
            <v>TIF NORD</v>
          </cell>
          <cell r="M963" t="str">
            <v>CAMUSAT</v>
          </cell>
          <cell r="N963" t="str">
            <v>Bad Grid + Solar + GE</v>
          </cell>
        </row>
        <row r="964">
          <cell r="A964" t="str">
            <v>CTR_326</v>
          </cell>
          <cell r="B964" t="str">
            <v>Montee-Jouvence</v>
          </cell>
          <cell r="C964" t="str">
            <v>CTR</v>
          </cell>
          <cell r="D964" t="str">
            <v>Yaounde</v>
          </cell>
          <cell r="E964">
            <v>11.479814230000001</v>
          </cell>
          <cell r="F964">
            <v>3.8290037109999999</v>
          </cell>
          <cell r="G964">
            <v>754</v>
          </cell>
          <cell r="H964" t="str">
            <v>Macro</v>
          </cell>
          <cell r="I964" t="str">
            <v>ZTE</v>
          </cell>
          <cell r="J964" t="str">
            <v>Mbah Hosiah</v>
          </cell>
          <cell r="K964" t="str">
            <v>OCM_Yaounde_4</v>
          </cell>
          <cell r="L964" t="str">
            <v>AFRO</v>
          </cell>
          <cell r="M964" t="str">
            <v>IHS</v>
          </cell>
          <cell r="N964" t="str">
            <v>Grid-Gen</v>
          </cell>
        </row>
        <row r="965">
          <cell r="A965" t="str">
            <v>ADM_079</v>
          </cell>
          <cell r="B965" t="str">
            <v>Mbidou-IHS</v>
          </cell>
          <cell r="C965" t="str">
            <v>ADM</v>
          </cell>
          <cell r="D965" t="str">
            <v>Mbidou</v>
          </cell>
          <cell r="E965">
            <v>14.05163333</v>
          </cell>
          <cell r="F965">
            <v>6.9688972219999998</v>
          </cell>
          <cell r="G965">
            <v>1339</v>
          </cell>
          <cell r="H965" t="str">
            <v>Macro</v>
          </cell>
          <cell r="I965" t="str">
            <v>NOKIA</v>
          </cell>
          <cell r="J965" t="str">
            <v>Destallo Serge EVEHE</v>
          </cell>
          <cell r="K965" t="str">
            <v>OCM_Meiganga</v>
          </cell>
          <cell r="L965" t="str">
            <v>TIF NORD</v>
          </cell>
          <cell r="M965" t="str">
            <v>IHS</v>
          </cell>
          <cell r="N965" t="str">
            <v>Grid-Gen-Lithium</v>
          </cell>
        </row>
        <row r="966">
          <cell r="A966" t="str">
            <v>SUO_079</v>
          </cell>
          <cell r="B966" t="str">
            <v>Mile14-IHS</v>
          </cell>
          <cell r="C966" t="str">
            <v>SUO</v>
          </cell>
          <cell r="D966" t="str">
            <v>Mile14</v>
          </cell>
          <cell r="E966">
            <v>9.3093839999999997</v>
          </cell>
          <cell r="F966">
            <v>4.1232300000000004</v>
          </cell>
          <cell r="G966">
            <v>431</v>
          </cell>
          <cell r="H966" t="str">
            <v>Macro</v>
          </cell>
          <cell r="I966" t="str">
            <v>NOKIA</v>
          </cell>
          <cell r="J966" t="str">
            <v>Emile TAMFU</v>
          </cell>
          <cell r="K966" t="str">
            <v>OCM_Limbe</v>
          </cell>
          <cell r="L966" t="str">
            <v>H-TELI</v>
          </cell>
          <cell r="M966" t="str">
            <v>IHS</v>
          </cell>
          <cell r="N966" t="str">
            <v>Grid-Gen</v>
          </cell>
        </row>
        <row r="967">
          <cell r="A967" t="str">
            <v>CTR_138</v>
          </cell>
          <cell r="B967" t="str">
            <v>Nanga-Eboko-IHS</v>
          </cell>
          <cell r="C967" t="str">
            <v>CTR</v>
          </cell>
          <cell r="D967" t="str">
            <v>Nanga-Eboko</v>
          </cell>
          <cell r="E967">
            <v>12.37858486</v>
          </cell>
          <cell r="F967">
            <v>4.6667452909999998</v>
          </cell>
          <cell r="G967">
            <v>613</v>
          </cell>
          <cell r="H967" t="str">
            <v>Macro</v>
          </cell>
          <cell r="I967" t="str">
            <v>NOKIA</v>
          </cell>
          <cell r="J967" t="str">
            <v>Raoul TSAGUE</v>
          </cell>
          <cell r="K967" t="str">
            <v>OCM_Nanga-Eboko</v>
          </cell>
          <cell r="L967" t="str">
            <v>AFRO</v>
          </cell>
          <cell r="M967" t="str">
            <v>IHS</v>
          </cell>
          <cell r="N967" t="str">
            <v>Grid-Gen</v>
          </cell>
        </row>
        <row r="968">
          <cell r="A968" t="str">
            <v>CTR_152</v>
          </cell>
          <cell r="B968" t="str">
            <v>Nkoteng-IHS</v>
          </cell>
          <cell r="C968" t="str">
            <v>CTR</v>
          </cell>
          <cell r="D968" t="str">
            <v>Nkoteng</v>
          </cell>
          <cell r="E968">
            <v>12.127775</v>
          </cell>
          <cell r="F968">
            <v>4.5129450000000002</v>
          </cell>
          <cell r="G968">
            <v>609</v>
          </cell>
          <cell r="H968" t="str">
            <v>Macro</v>
          </cell>
          <cell r="I968" t="str">
            <v>NOKIA</v>
          </cell>
          <cell r="J968" t="str">
            <v>Raoul TSAGUE</v>
          </cell>
          <cell r="K968" t="str">
            <v>OCM_Nanga-Eboko</v>
          </cell>
          <cell r="L968" t="str">
            <v>AFRO</v>
          </cell>
          <cell r="M968" t="str">
            <v>IHS</v>
          </cell>
          <cell r="N968" t="str">
            <v>Grid-Gen</v>
          </cell>
        </row>
        <row r="969">
          <cell r="A969" t="str">
            <v>NRD_039</v>
          </cell>
          <cell r="B969" t="str">
            <v>Bibemire</v>
          </cell>
          <cell r="C969" t="str">
            <v>NRD</v>
          </cell>
          <cell r="D969" t="str">
            <v>Garoua</v>
          </cell>
          <cell r="E969">
            <v>13.410352120000001</v>
          </cell>
          <cell r="F969">
            <v>9.3136137919999999</v>
          </cell>
          <cell r="G969">
            <v>187</v>
          </cell>
          <cell r="H969" t="str">
            <v>Macro</v>
          </cell>
          <cell r="I969" t="str">
            <v>NOKIA</v>
          </cell>
          <cell r="J969" t="str">
            <v>Guemnin Arnaud</v>
          </cell>
          <cell r="K969" t="str">
            <v>OCM_Garoua_2</v>
          </cell>
          <cell r="L969" t="str">
            <v>TIF NORD</v>
          </cell>
          <cell r="M969" t="str">
            <v>IHS</v>
          </cell>
          <cell r="N969" t="str">
            <v>Grid-Gen</v>
          </cell>
        </row>
        <row r="970">
          <cell r="A970" t="str">
            <v>NRD_047</v>
          </cell>
          <cell r="B970" t="str">
            <v>Garoua-Djamboutou-CICAM</v>
          </cell>
          <cell r="C970" t="str">
            <v>NRD</v>
          </cell>
          <cell r="D970" t="str">
            <v>Garoua</v>
          </cell>
          <cell r="E970">
            <v>13.35663259</v>
          </cell>
          <cell r="F970">
            <v>9.3007439919999992</v>
          </cell>
          <cell r="G970">
            <v>210</v>
          </cell>
          <cell r="H970" t="str">
            <v>Macro</v>
          </cell>
          <cell r="I970" t="str">
            <v>NOKIA</v>
          </cell>
          <cell r="J970" t="str">
            <v>Guemnin Arnaud</v>
          </cell>
          <cell r="K970" t="str">
            <v>OCM_Garoua_2</v>
          </cell>
          <cell r="L970" t="str">
            <v>TIF NORD</v>
          </cell>
          <cell r="M970" t="str">
            <v>IHS</v>
          </cell>
          <cell r="N970" t="str">
            <v>Grid-Gen</v>
          </cell>
        </row>
        <row r="971">
          <cell r="A971" t="str">
            <v>NRD_014</v>
          </cell>
          <cell r="B971" t="str">
            <v>Boukoula-IHS</v>
          </cell>
          <cell r="C971" t="str">
            <v>NRD</v>
          </cell>
          <cell r="D971" t="str">
            <v>Boukoula</v>
          </cell>
          <cell r="E971">
            <v>13.458845309999999</v>
          </cell>
          <cell r="F971">
            <v>10.148549969999999</v>
          </cell>
          <cell r="G971">
            <v>976</v>
          </cell>
          <cell r="H971" t="str">
            <v>Macro</v>
          </cell>
          <cell r="I971" t="str">
            <v>NOKIA</v>
          </cell>
          <cell r="J971" t="str">
            <v>Tsafack Ervice</v>
          </cell>
          <cell r="K971" t="str">
            <v>OCM_Guider</v>
          </cell>
          <cell r="L971" t="str">
            <v>TIF NORD</v>
          </cell>
          <cell r="M971" t="str">
            <v>IHS</v>
          </cell>
          <cell r="N971" t="str">
            <v>Grid-Gen</v>
          </cell>
        </row>
        <row r="972">
          <cell r="A972" t="str">
            <v>NRD_074</v>
          </cell>
          <cell r="B972" t="str">
            <v>Crf-Figuil</v>
          </cell>
          <cell r="C972" t="str">
            <v>NRD</v>
          </cell>
          <cell r="D972" t="str">
            <v>Figuil</v>
          </cell>
          <cell r="E972">
            <v>13.964166669999999</v>
          </cell>
          <cell r="F972">
            <v>9.7554999999999996</v>
          </cell>
          <cell r="G972">
            <v>292</v>
          </cell>
          <cell r="H972" t="str">
            <v>Macro</v>
          </cell>
          <cell r="I972" t="str">
            <v>NOKIA</v>
          </cell>
          <cell r="J972" t="str">
            <v>Tsafack Ervice</v>
          </cell>
          <cell r="K972" t="str">
            <v>OCM_Guider</v>
          </cell>
          <cell r="L972" t="str">
            <v>TIF NORD</v>
          </cell>
          <cell r="M972" t="str">
            <v>IHS</v>
          </cell>
          <cell r="N972" t="str">
            <v>Grid-Gen</v>
          </cell>
        </row>
        <row r="973">
          <cell r="A973" t="str">
            <v>NRD_076</v>
          </cell>
          <cell r="B973" t="str">
            <v>Guider-Ville</v>
          </cell>
          <cell r="C973" t="str">
            <v>NRD</v>
          </cell>
          <cell r="D973" t="str">
            <v>Guider</v>
          </cell>
          <cell r="E973">
            <v>13.94329705</v>
          </cell>
          <cell r="F973">
            <v>9.9317821330000005</v>
          </cell>
          <cell r="G973">
            <v>348</v>
          </cell>
          <cell r="H973" t="str">
            <v>Macro</v>
          </cell>
          <cell r="I973" t="str">
            <v>NOKIA</v>
          </cell>
          <cell r="J973" t="str">
            <v>Tsafack Ervice</v>
          </cell>
          <cell r="K973" t="str">
            <v>OCM_Guider</v>
          </cell>
          <cell r="L973" t="str">
            <v>TIF NORD</v>
          </cell>
          <cell r="M973" t="str">
            <v>IHS</v>
          </cell>
          <cell r="N973" t="str">
            <v>Grid-Gen</v>
          </cell>
        </row>
        <row r="974">
          <cell r="A974" t="str">
            <v>SUO_022</v>
          </cell>
          <cell r="B974" t="str">
            <v>Nguti</v>
          </cell>
          <cell r="C974" t="str">
            <v>SUO</v>
          </cell>
          <cell r="D974" t="str">
            <v>Nguti</v>
          </cell>
          <cell r="E974">
            <v>9.4034166670000001</v>
          </cell>
          <cell r="F974">
            <v>5.3179444440000001</v>
          </cell>
          <cell r="G974">
            <v>623</v>
          </cell>
          <cell r="H974" t="str">
            <v>Macro</v>
          </cell>
          <cell r="I974" t="str">
            <v>NOKIA</v>
          </cell>
          <cell r="J974" t="str">
            <v>COLLINs KOGGE</v>
          </cell>
          <cell r="K974" t="str">
            <v>OCM_Bamenda_1</v>
          </cell>
          <cell r="L974" t="str">
            <v>I-ENG</v>
          </cell>
          <cell r="M974" t="str">
            <v>CAMUSAT</v>
          </cell>
          <cell r="N974" t="str">
            <v>HGB</v>
          </cell>
        </row>
        <row r="975">
          <cell r="A975" t="str">
            <v>EXN_102</v>
          </cell>
          <cell r="B975" t="str">
            <v>Lara</v>
          </cell>
          <cell r="C975" t="str">
            <v>EXN</v>
          </cell>
          <cell r="D975" t="str">
            <v>Lara</v>
          </cell>
          <cell r="E975">
            <v>14.511316969999999</v>
          </cell>
          <cell r="F975">
            <v>10.17712972</v>
          </cell>
          <cell r="G975">
            <v>422</v>
          </cell>
          <cell r="H975" t="str">
            <v>Macro</v>
          </cell>
          <cell r="I975" t="str">
            <v>NOKIA</v>
          </cell>
          <cell r="J975" t="str">
            <v>Herman Tchawe</v>
          </cell>
          <cell r="K975" t="str">
            <v>OCM_Kaele</v>
          </cell>
          <cell r="L975" t="str">
            <v>TIF NORD</v>
          </cell>
          <cell r="M975" t="str">
            <v>IHS</v>
          </cell>
          <cell r="N975" t="str">
            <v>Grid-Gen</v>
          </cell>
        </row>
        <row r="976">
          <cell r="A976" t="str">
            <v>ADM_071</v>
          </cell>
          <cell r="B976" t="str">
            <v>Ngd-Crf-Texaco</v>
          </cell>
          <cell r="C976" t="str">
            <v>ADM</v>
          </cell>
          <cell r="D976" t="str">
            <v>Ngaoundere</v>
          </cell>
          <cell r="E976">
            <v>13.58441667</v>
          </cell>
          <cell r="F976">
            <v>7.3239999999999998</v>
          </cell>
          <cell r="G976">
            <v>1126</v>
          </cell>
          <cell r="H976" t="str">
            <v>Macro</v>
          </cell>
          <cell r="I976" t="str">
            <v>NOKIA</v>
          </cell>
          <cell r="J976" t="str">
            <v>NDEWA JONAS</v>
          </cell>
          <cell r="K976" t="str">
            <v>OCM_Ngaoundere_2</v>
          </cell>
          <cell r="L976" t="str">
            <v>TIF NORD</v>
          </cell>
          <cell r="M976" t="str">
            <v>IHS</v>
          </cell>
          <cell r="N976" t="str">
            <v>Grid-Gen</v>
          </cell>
        </row>
        <row r="977">
          <cell r="A977" t="str">
            <v>SUO_099</v>
          </cell>
          <cell r="B977" t="str">
            <v>Babensi-IHS</v>
          </cell>
          <cell r="C977" t="str">
            <v>SUO</v>
          </cell>
          <cell r="D977" t="str">
            <v>Babensi</v>
          </cell>
          <cell r="E977">
            <v>9.4071694440000009</v>
          </cell>
          <cell r="F977">
            <v>5.1152694439999999</v>
          </cell>
          <cell r="G977">
            <v>480</v>
          </cell>
          <cell r="H977" t="str">
            <v>Macro</v>
          </cell>
          <cell r="I977" t="str">
            <v>NOKIA</v>
          </cell>
          <cell r="J977" t="str">
            <v>FOJO André</v>
          </cell>
          <cell r="K977" t="str">
            <v>OCM_Kumba</v>
          </cell>
          <cell r="L977" t="str">
            <v>H-TELI</v>
          </cell>
          <cell r="M977" t="str">
            <v>IHS</v>
          </cell>
          <cell r="N977" t="str">
            <v>Gen Only</v>
          </cell>
        </row>
        <row r="978">
          <cell r="A978" t="str">
            <v>SUO_096</v>
          </cell>
          <cell r="B978" t="str">
            <v>Bekondo-IHS</v>
          </cell>
          <cell r="C978" t="str">
            <v>SUO</v>
          </cell>
          <cell r="D978" t="str">
            <v>Bekondo</v>
          </cell>
          <cell r="E978">
            <v>9.3119599999999991</v>
          </cell>
          <cell r="F978">
            <v>4.6730499999999999</v>
          </cell>
          <cell r="G978">
            <v>597</v>
          </cell>
          <cell r="H978" t="str">
            <v>Macro</v>
          </cell>
          <cell r="I978" t="str">
            <v>NOKIA</v>
          </cell>
          <cell r="J978" t="str">
            <v>FOJO André</v>
          </cell>
          <cell r="K978" t="str">
            <v>OCM_Kumba</v>
          </cell>
          <cell r="L978" t="str">
            <v>H-TELI</v>
          </cell>
          <cell r="M978" t="str">
            <v>IHS</v>
          </cell>
          <cell r="N978" t="str">
            <v>Hybrid Gen</v>
          </cell>
        </row>
        <row r="979">
          <cell r="A979" t="str">
            <v>EST_011</v>
          </cell>
          <cell r="B979" t="str">
            <v>Mbang</v>
          </cell>
          <cell r="C979" t="str">
            <v>EST</v>
          </cell>
          <cell r="D979" t="str">
            <v>Mbang</v>
          </cell>
          <cell r="E979">
            <v>14.269725210000001</v>
          </cell>
          <cell r="F979">
            <v>3.968237926</v>
          </cell>
          <cell r="G979">
            <v>648</v>
          </cell>
          <cell r="H979" t="str">
            <v>Macro</v>
          </cell>
          <cell r="I979" t="str">
            <v>NOKIA</v>
          </cell>
          <cell r="J979" t="str">
            <v>Hugues Hachua</v>
          </cell>
          <cell r="K979" t="str">
            <v>OCM_Batouri</v>
          </cell>
          <cell r="L979" t="str">
            <v>AFRO</v>
          </cell>
          <cell r="M979" t="str">
            <v>IHS</v>
          </cell>
          <cell r="N979" t="str">
            <v>Solar-Gen</v>
          </cell>
        </row>
        <row r="980">
          <cell r="A980" t="str">
            <v>NRD_056</v>
          </cell>
          <cell r="B980" t="str">
            <v>Baikwa-Bere</v>
          </cell>
          <cell r="C980" t="str">
            <v>NRD</v>
          </cell>
          <cell r="D980" t="str">
            <v>Baikwa-Bere</v>
          </cell>
          <cell r="E980">
            <v>14.4289889</v>
          </cell>
          <cell r="F980">
            <v>9.0756254240000001</v>
          </cell>
          <cell r="G980">
            <v>349</v>
          </cell>
          <cell r="H980" t="str">
            <v>Macro</v>
          </cell>
          <cell r="I980" t="str">
            <v>NOKIA</v>
          </cell>
          <cell r="J980" t="str">
            <v>Guemnin Arnaud</v>
          </cell>
          <cell r="K980" t="str">
            <v>OCM_Garoua_2</v>
          </cell>
          <cell r="L980" t="str">
            <v>TIF NORD</v>
          </cell>
          <cell r="M980" t="str">
            <v>IHS</v>
          </cell>
          <cell r="N980" t="str">
            <v>Solar-Gen-Lithium</v>
          </cell>
        </row>
        <row r="981">
          <cell r="A981" t="str">
            <v>NRD_060</v>
          </cell>
          <cell r="B981" t="str">
            <v>Garoua-Djamboutou-Village</v>
          </cell>
          <cell r="C981" t="str">
            <v>NRD</v>
          </cell>
          <cell r="D981" t="str">
            <v>Garoua</v>
          </cell>
          <cell r="E981">
            <v>13.34980556</v>
          </cell>
          <cell r="F981">
            <v>9.3156388890000006</v>
          </cell>
          <cell r="G981">
            <v>205</v>
          </cell>
          <cell r="H981" t="str">
            <v>Macro</v>
          </cell>
          <cell r="I981" t="str">
            <v>NOKIA</v>
          </cell>
          <cell r="J981" t="str">
            <v>Guemnin Arnaud</v>
          </cell>
          <cell r="K981" t="str">
            <v>OCM_Garoua_2</v>
          </cell>
          <cell r="L981" t="str">
            <v>TIF NORD</v>
          </cell>
          <cell r="M981" t="str">
            <v>IHS</v>
          </cell>
          <cell r="N981" t="str">
            <v>Grid-Gen</v>
          </cell>
        </row>
        <row r="982">
          <cell r="A982" t="str">
            <v>EXN_331</v>
          </cell>
          <cell r="B982" t="str">
            <v>URH_MOGAZANG</v>
          </cell>
          <cell r="C982" t="str">
            <v>EXN</v>
          </cell>
          <cell r="D982" t="str">
            <v>Far-North (Maroua)</v>
          </cell>
          <cell r="E982">
            <v>14.32132</v>
          </cell>
          <cell r="F982">
            <v>10.6753</v>
          </cell>
          <cell r="G982"/>
          <cell r="H982" t="str">
            <v>Rural</v>
          </cell>
          <cell r="I982" t="str">
            <v>Huawei</v>
          </cell>
          <cell r="J982" t="str">
            <v xml:space="preserve">ASSAATSA Eric Blaise </v>
          </cell>
          <cell r="K982" t="str">
            <v>OCM_Maroua_1</v>
          </cell>
          <cell r="L982" t="str">
            <v>TIF NORD</v>
          </cell>
          <cell r="M982" t="str">
            <v>TELEINFRA</v>
          </cell>
          <cell r="N982" t="str">
            <v>Solar-Only</v>
          </cell>
        </row>
        <row r="983">
          <cell r="A983" t="str">
            <v>NRO_032</v>
          </cell>
          <cell r="B983" t="str">
            <v>Belo</v>
          </cell>
          <cell r="C983" t="str">
            <v>NRO</v>
          </cell>
          <cell r="D983" t="str">
            <v>Belo</v>
          </cell>
          <cell r="E983">
            <v>10.341443999999999</v>
          </cell>
          <cell r="F983">
            <v>6.176361</v>
          </cell>
          <cell r="G983">
            <v>1341</v>
          </cell>
          <cell r="H983" t="str">
            <v>Macro</v>
          </cell>
          <cell r="I983" t="str">
            <v>NOKIA</v>
          </cell>
          <cell r="J983" t="str">
            <v>COLLINs KOGGE</v>
          </cell>
          <cell r="K983" t="str">
            <v>OCM_Bamenda_1</v>
          </cell>
          <cell r="L983" t="str">
            <v>I-ENG</v>
          </cell>
          <cell r="M983" t="str">
            <v>IHS</v>
          </cell>
          <cell r="N983" t="str">
            <v>Grid-Gen</v>
          </cell>
        </row>
        <row r="984">
          <cell r="A984" t="str">
            <v>LIT_121</v>
          </cell>
          <cell r="B984" t="str">
            <v>Ngog-Mbog</v>
          </cell>
          <cell r="C984" t="str">
            <v>LIT</v>
          </cell>
          <cell r="D984" t="str">
            <v>Ngog-Mbog</v>
          </cell>
          <cell r="E984">
            <v>10.71448715</v>
          </cell>
          <cell r="F984">
            <v>4.2174540919999997</v>
          </cell>
          <cell r="G984">
            <v>662</v>
          </cell>
          <cell r="H984" t="str">
            <v>Macro</v>
          </cell>
          <cell r="I984" t="str">
            <v>NOKIA</v>
          </cell>
          <cell r="J984" t="str">
            <v>Freddy Fongang</v>
          </cell>
          <cell r="K984" t="str">
            <v>OCM_Edea</v>
          </cell>
          <cell r="L984" t="str">
            <v>H-TELI</v>
          </cell>
          <cell r="M984" t="str">
            <v>IHS</v>
          </cell>
          <cell r="N984" t="str">
            <v>Gen-Lithium</v>
          </cell>
        </row>
        <row r="985">
          <cell r="A985" t="str">
            <v>EXN_004</v>
          </cell>
          <cell r="B985" t="str">
            <v>Yagoua</v>
          </cell>
          <cell r="C985" t="str">
            <v>EXN</v>
          </cell>
          <cell r="D985" t="str">
            <v>Yagoua</v>
          </cell>
          <cell r="E985">
            <v>15.23066667</v>
          </cell>
          <cell r="F985">
            <v>10.33483333</v>
          </cell>
          <cell r="G985">
            <v>338</v>
          </cell>
          <cell r="H985" t="str">
            <v>Macro</v>
          </cell>
          <cell r="I985" t="str">
            <v>NOKIA</v>
          </cell>
          <cell r="J985" t="str">
            <v>Romeo Mathieu YEMIH</v>
          </cell>
          <cell r="K985" t="str">
            <v>OCM_Yagoua</v>
          </cell>
          <cell r="L985" t="str">
            <v>TIF NORD</v>
          </cell>
          <cell r="M985" t="str">
            <v>CAMUSAT</v>
          </cell>
          <cell r="N985" t="str">
            <v>Medium Grid + Solar + GE</v>
          </cell>
        </row>
        <row r="986">
          <cell r="A986" t="str">
            <v>CTR_401</v>
          </cell>
          <cell r="B986" t="str">
            <v>CTR_401_Z_Lycee-Leclerc-MTN</v>
          </cell>
          <cell r="C986" t="str">
            <v>CTR</v>
          </cell>
          <cell r="D986" t="str">
            <v>Yaounde</v>
          </cell>
          <cell r="E986">
            <v>11.508117</v>
          </cell>
          <cell r="F986">
            <v>3.8552240000000002</v>
          </cell>
          <cell r="G986">
            <v>742</v>
          </cell>
          <cell r="H986" t="str">
            <v>Macro</v>
          </cell>
          <cell r="I986" t="str">
            <v>ZTE</v>
          </cell>
          <cell r="J986" t="str">
            <v>Mbah Hosiah</v>
          </cell>
          <cell r="K986" t="str">
            <v>OCM_Yaounde_4</v>
          </cell>
          <cell r="L986" t="str">
            <v>AFRO</v>
          </cell>
          <cell r="M986" t="str">
            <v>IHS</v>
          </cell>
          <cell r="N986" t="str">
            <v>Grid-Gen</v>
          </cell>
        </row>
        <row r="987">
          <cell r="A987" t="str">
            <v>SUO_040</v>
          </cell>
          <cell r="B987" t="str">
            <v>Tinto</v>
          </cell>
          <cell r="C987" t="str">
            <v>SUO</v>
          </cell>
          <cell r="D987" t="str">
            <v>Tinto</v>
          </cell>
          <cell r="E987">
            <v>9.5806944440000006</v>
          </cell>
          <cell r="F987">
            <v>5.5207569999999997</v>
          </cell>
          <cell r="G987">
            <v>253</v>
          </cell>
          <cell r="H987" t="str">
            <v>Macro</v>
          </cell>
          <cell r="I987" t="str">
            <v>NOKIA</v>
          </cell>
          <cell r="J987" t="str">
            <v>COLLINs KOGGE</v>
          </cell>
          <cell r="K987" t="str">
            <v>OCM_Bamenda_1</v>
          </cell>
          <cell r="L987" t="str">
            <v>I-ENG</v>
          </cell>
          <cell r="M987" t="str">
            <v>IHS</v>
          </cell>
          <cell r="N987" t="str">
            <v>Gen Only</v>
          </cell>
        </row>
        <row r="988">
          <cell r="A988" t="str">
            <v>OST_033</v>
          </cell>
          <cell r="B988" t="str">
            <v>Batchingou</v>
          </cell>
          <cell r="C988" t="str">
            <v>OST</v>
          </cell>
          <cell r="D988" t="str">
            <v>Batchingou</v>
          </cell>
          <cell r="E988">
            <v>10.38611111</v>
          </cell>
          <cell r="F988">
            <v>5.1721666669999999</v>
          </cell>
          <cell r="G988">
            <v>1436</v>
          </cell>
          <cell r="H988" t="str">
            <v>Macro</v>
          </cell>
          <cell r="I988" t="str">
            <v>NOKIA</v>
          </cell>
          <cell r="J988" t="str">
            <v>Patrick Tonye</v>
          </cell>
          <cell r="K988" t="str">
            <v>OCM_Bafoussam_2</v>
          </cell>
          <cell r="L988" t="str">
            <v>I-ENG</v>
          </cell>
          <cell r="M988" t="str">
            <v>IHS</v>
          </cell>
          <cell r="N988" t="str">
            <v>Grid-Gen</v>
          </cell>
        </row>
        <row r="989">
          <cell r="A989" t="str">
            <v>NRD_063</v>
          </cell>
          <cell r="B989" t="str">
            <v>Garoua-Lycee-Technique-MTN</v>
          </cell>
          <cell r="C989" t="str">
            <v>NRD</v>
          </cell>
          <cell r="D989" t="str">
            <v>Garoua</v>
          </cell>
          <cell r="E989">
            <v>13.405840359999999</v>
          </cell>
          <cell r="F989">
            <v>9.3194719369999994</v>
          </cell>
          <cell r="G989">
            <v>204</v>
          </cell>
          <cell r="H989" t="str">
            <v>Macro</v>
          </cell>
          <cell r="I989" t="str">
            <v>NOKIA</v>
          </cell>
          <cell r="J989" t="str">
            <v>Guemnin Arnaud</v>
          </cell>
          <cell r="K989" t="str">
            <v>OCM_Garoua_2</v>
          </cell>
          <cell r="L989" t="str">
            <v>TIF NORD</v>
          </cell>
          <cell r="M989" t="str">
            <v>IHS</v>
          </cell>
          <cell r="N989" t="str">
            <v>Grid-Gen</v>
          </cell>
        </row>
        <row r="990">
          <cell r="A990" t="str">
            <v>EXN_048</v>
          </cell>
          <cell r="B990" t="str">
            <v>Gobo</v>
          </cell>
          <cell r="C990" t="str">
            <v>EXN</v>
          </cell>
          <cell r="D990" t="str">
            <v>Gobo</v>
          </cell>
          <cell r="E990">
            <v>15.426</v>
          </cell>
          <cell r="F990">
            <v>10.006167</v>
          </cell>
          <cell r="G990">
            <v>333</v>
          </cell>
          <cell r="H990" t="str">
            <v>Macro</v>
          </cell>
          <cell r="I990" t="str">
            <v>NOKIA</v>
          </cell>
          <cell r="J990" t="str">
            <v>Romeo Mathieu YEMIH</v>
          </cell>
          <cell r="K990" t="str">
            <v>OCM_Yagoua</v>
          </cell>
          <cell r="L990" t="str">
            <v>TIF NORD</v>
          </cell>
          <cell r="M990" t="str">
            <v>IHS</v>
          </cell>
          <cell r="N990" t="str">
            <v>Solar-Gen-Lithium</v>
          </cell>
        </row>
        <row r="991">
          <cell r="A991" t="str">
            <v>EXN_134</v>
          </cell>
          <cell r="B991" t="str">
            <v>Mora-Technical-School-MTN-IHS</v>
          </cell>
          <cell r="C991" t="str">
            <v>EXN</v>
          </cell>
          <cell r="D991" t="str">
            <v>Mora</v>
          </cell>
          <cell r="E991">
            <v>14.12549012</v>
          </cell>
          <cell r="F991">
            <v>11.05647198</v>
          </cell>
          <cell r="G991">
            <v>443</v>
          </cell>
          <cell r="H991" t="str">
            <v>Macro</v>
          </cell>
          <cell r="I991" t="str">
            <v>NOKIA</v>
          </cell>
          <cell r="J991" t="str">
            <v>Yaouba Yaya</v>
          </cell>
          <cell r="K991" t="str">
            <v>OCM_Maroua_3</v>
          </cell>
          <cell r="L991" t="str">
            <v>TIF NORD</v>
          </cell>
          <cell r="M991" t="str">
            <v>IHS</v>
          </cell>
          <cell r="N991" t="str">
            <v>Grid-Gen</v>
          </cell>
        </row>
        <row r="992">
          <cell r="A992" t="str">
            <v>CTR_121</v>
          </cell>
          <cell r="B992" t="str">
            <v>CTR_121_Z_Tamtam-Weekend-IHS</v>
          </cell>
          <cell r="C992" t="str">
            <v>CTR</v>
          </cell>
          <cell r="D992" t="str">
            <v>Yaounde</v>
          </cell>
          <cell r="E992">
            <v>11.488721</v>
          </cell>
          <cell r="F992">
            <v>3.8315399999999999</v>
          </cell>
          <cell r="G992">
            <v>742</v>
          </cell>
          <cell r="H992" t="str">
            <v>Macro</v>
          </cell>
          <cell r="I992" t="str">
            <v>ZTE</v>
          </cell>
          <cell r="J992" t="str">
            <v>Mbah Hosiah</v>
          </cell>
          <cell r="K992" t="str">
            <v>OCM_Yaounde_4</v>
          </cell>
          <cell r="L992" t="str">
            <v>AFRO</v>
          </cell>
          <cell r="M992" t="str">
            <v>IHS</v>
          </cell>
          <cell r="N992" t="str">
            <v>Grid-Gen</v>
          </cell>
        </row>
        <row r="993">
          <cell r="A993" t="str">
            <v>CTR_123</v>
          </cell>
          <cell r="B993" t="str">
            <v>CTR_123_Z_Maison-Blanche-IHS</v>
          </cell>
          <cell r="C993" t="str">
            <v>CTR</v>
          </cell>
          <cell r="D993" t="str">
            <v>Yaounde</v>
          </cell>
          <cell r="E993">
            <v>11.47958579</v>
          </cell>
          <cell r="F993">
            <v>3.841985647</v>
          </cell>
          <cell r="G993">
            <v>766</v>
          </cell>
          <cell r="H993" t="str">
            <v>Macro</v>
          </cell>
          <cell r="I993" t="str">
            <v>ZTE</v>
          </cell>
          <cell r="J993" t="str">
            <v>Mbah Hosiah</v>
          </cell>
          <cell r="K993" t="str">
            <v>OCM_Yaounde_4</v>
          </cell>
          <cell r="L993" t="str">
            <v>AFRO</v>
          </cell>
          <cell r="M993" t="str">
            <v>IHS</v>
          </cell>
          <cell r="N993" t="str">
            <v>Grid Only</v>
          </cell>
        </row>
        <row r="994">
          <cell r="A994" t="str">
            <v>NRD_015</v>
          </cell>
          <cell r="B994" t="str">
            <v>Bascheo-IHS</v>
          </cell>
          <cell r="C994" t="str">
            <v>NRD</v>
          </cell>
          <cell r="D994" t="str">
            <v>Bascheo</v>
          </cell>
          <cell r="E994">
            <v>13.37408039</v>
          </cell>
          <cell r="F994">
            <v>9.6715404899999999</v>
          </cell>
          <cell r="G994">
            <v>333</v>
          </cell>
          <cell r="H994" t="str">
            <v>Macro</v>
          </cell>
          <cell r="I994" t="str">
            <v>NOKIA</v>
          </cell>
          <cell r="J994" t="str">
            <v>Guemnin Arnaud</v>
          </cell>
          <cell r="K994" t="str">
            <v>OCM_Garoua_2</v>
          </cell>
          <cell r="L994" t="str">
            <v>TIF NORD</v>
          </cell>
          <cell r="M994" t="str">
            <v>IHS</v>
          </cell>
          <cell r="N994" t="str">
            <v>Grid-Gen-Lithium</v>
          </cell>
        </row>
        <row r="995">
          <cell r="A995" t="str">
            <v>CTR_187</v>
          </cell>
          <cell r="B995" t="str">
            <v>Awae-MTN-IHS</v>
          </cell>
          <cell r="C995" t="str">
            <v>CTR</v>
          </cell>
          <cell r="D995" t="str">
            <v>Awae</v>
          </cell>
          <cell r="E995">
            <v>11.88585136</v>
          </cell>
          <cell r="F995">
            <v>3.8990274469999999</v>
          </cell>
          <cell r="G995">
            <v>693</v>
          </cell>
          <cell r="H995" t="str">
            <v>Macro</v>
          </cell>
          <cell r="I995" t="str">
            <v>NOKIA</v>
          </cell>
          <cell r="J995" t="str">
            <v>Essiane Arthur</v>
          </cell>
          <cell r="K995" t="str">
            <v>OCM_Abong-Mbang</v>
          </cell>
          <cell r="L995" t="str">
            <v>AFRO</v>
          </cell>
          <cell r="M995" t="str">
            <v>IHS</v>
          </cell>
          <cell r="N995" t="str">
            <v>Grid-Gen</v>
          </cell>
        </row>
        <row r="996">
          <cell r="A996" t="str">
            <v>LIT_239</v>
          </cell>
          <cell r="B996" t="str">
            <v>Nkondjock-MTN</v>
          </cell>
          <cell r="C996" t="str">
            <v>LIT</v>
          </cell>
          <cell r="D996" t="str">
            <v>Nkondjock</v>
          </cell>
          <cell r="E996">
            <v>10.23530556</v>
          </cell>
          <cell r="F996">
            <v>4.8406250000000002</v>
          </cell>
          <cell r="G996">
            <v>567</v>
          </cell>
          <cell r="H996" t="str">
            <v>Macro</v>
          </cell>
          <cell r="I996" t="str">
            <v>NOKIA</v>
          </cell>
          <cell r="J996" t="str">
            <v>Patrick Tonye</v>
          </cell>
          <cell r="K996" t="str">
            <v>OCM_Bafoussam_2</v>
          </cell>
          <cell r="L996" t="str">
            <v>I-ENG</v>
          </cell>
          <cell r="M996" t="str">
            <v>IHS</v>
          </cell>
          <cell r="N996" t="str">
            <v>Grid-Gen</v>
          </cell>
        </row>
        <row r="997">
          <cell r="A997" t="str">
            <v>OST_084</v>
          </cell>
          <cell r="B997" t="str">
            <v>Dschang-St-Augustin</v>
          </cell>
          <cell r="C997" t="str">
            <v>OST</v>
          </cell>
          <cell r="D997" t="str">
            <v>Dschang</v>
          </cell>
          <cell r="E997">
            <v>10.052072000000001</v>
          </cell>
          <cell r="F997">
            <v>5.4469479999999999</v>
          </cell>
          <cell r="G997">
            <v>1341</v>
          </cell>
          <cell r="H997" t="str">
            <v>Macro</v>
          </cell>
          <cell r="I997" t="str">
            <v>NOKIA</v>
          </cell>
          <cell r="J997" t="str">
            <v>Patrick Tonye</v>
          </cell>
          <cell r="K997" t="str">
            <v>OCM_Bafoussam_2</v>
          </cell>
          <cell r="L997" t="str">
            <v>I-ENG</v>
          </cell>
          <cell r="M997" t="str">
            <v>IHS</v>
          </cell>
          <cell r="N997" t="str">
            <v>Grid-Gen</v>
          </cell>
        </row>
        <row r="998">
          <cell r="A998" t="str">
            <v>NRO_248</v>
          </cell>
          <cell r="B998" t="str">
            <v>Awing</v>
          </cell>
          <cell r="C998" t="str">
            <v>NRO</v>
          </cell>
          <cell r="D998" t="str">
            <v>Awing</v>
          </cell>
          <cell r="E998">
            <v>10.24488889</v>
          </cell>
          <cell r="F998">
            <v>5.8502000000000001</v>
          </cell>
          <cell r="G998">
            <v>1709</v>
          </cell>
          <cell r="H998" t="str">
            <v>Macro</v>
          </cell>
          <cell r="I998" t="str">
            <v>NOKIA</v>
          </cell>
          <cell r="J998" t="str">
            <v>COLLINs KOGGE</v>
          </cell>
          <cell r="K998" t="str">
            <v>OCM_Bamenda_1</v>
          </cell>
          <cell r="L998" t="str">
            <v>I-ENG</v>
          </cell>
          <cell r="M998" t="str">
            <v>IHS</v>
          </cell>
          <cell r="N998" t="str">
            <v>Grid-Gen</v>
          </cell>
        </row>
        <row r="999">
          <cell r="A999" t="str">
            <v>OST_017</v>
          </cell>
          <cell r="B999" t="str">
            <v>Bafou</v>
          </cell>
          <cell r="C999" t="str">
            <v>OST</v>
          </cell>
          <cell r="D999" t="str">
            <v>Bafou</v>
          </cell>
          <cell r="E999">
            <v>10.099833</v>
          </cell>
          <cell r="F999">
            <v>5.4964000000000004</v>
          </cell>
          <cell r="G999">
            <v>1368</v>
          </cell>
          <cell r="H999" t="str">
            <v>Macro</v>
          </cell>
          <cell r="I999" t="str">
            <v>NOKIA</v>
          </cell>
          <cell r="J999" t="str">
            <v>Patrick Tonye</v>
          </cell>
          <cell r="K999" t="str">
            <v>OCM_Bafoussam_2</v>
          </cell>
          <cell r="L999" t="str">
            <v>I-ENG</v>
          </cell>
          <cell r="M999" t="str">
            <v>IHS</v>
          </cell>
          <cell r="N999" t="str">
            <v>Grid-Gen</v>
          </cell>
        </row>
        <row r="1000">
          <cell r="A1000" t="str">
            <v>OST_052</v>
          </cell>
          <cell r="B1000" t="str">
            <v>Banekane</v>
          </cell>
          <cell r="C1000" t="str">
            <v>OST</v>
          </cell>
          <cell r="D1000" t="str">
            <v>Banekane</v>
          </cell>
          <cell r="E1000">
            <v>10.57535448</v>
          </cell>
          <cell r="F1000">
            <v>5.1307855880000002</v>
          </cell>
          <cell r="G1000">
            <v>1322</v>
          </cell>
          <cell r="H1000" t="str">
            <v>Macro</v>
          </cell>
          <cell r="I1000" t="str">
            <v>NOKIA</v>
          </cell>
          <cell r="J1000" t="str">
            <v>Patrick Tonye</v>
          </cell>
          <cell r="K1000" t="str">
            <v>OCM_Bafoussam_2</v>
          </cell>
          <cell r="L1000" t="str">
            <v>I-ENG</v>
          </cell>
          <cell r="M1000" t="str">
            <v>IHS</v>
          </cell>
          <cell r="N1000" t="str">
            <v>Grid-Gen</v>
          </cell>
        </row>
        <row r="1001">
          <cell r="A1001" t="str">
            <v>ADM_072</v>
          </cell>
          <cell r="B1001" t="str">
            <v>Ngd-Lamidat-IHS</v>
          </cell>
          <cell r="C1001" t="str">
            <v>ADM</v>
          </cell>
          <cell r="D1001" t="str">
            <v>Ngaoundere</v>
          </cell>
          <cell r="E1001">
            <v>13.588050000000001</v>
          </cell>
          <cell r="F1001">
            <v>7.32254</v>
          </cell>
          <cell r="G1001">
            <v>1116</v>
          </cell>
          <cell r="H1001" t="str">
            <v>Macro</v>
          </cell>
          <cell r="I1001" t="str">
            <v>NOKIA</v>
          </cell>
          <cell r="J1001" t="str">
            <v>NDEWA JONAS</v>
          </cell>
          <cell r="K1001" t="str">
            <v>OCM_Ngaoundere_2</v>
          </cell>
          <cell r="L1001" t="str">
            <v>TIF NORD</v>
          </cell>
          <cell r="M1001" t="str">
            <v>IHS</v>
          </cell>
          <cell r="N1001" t="str">
            <v>Grid-Gen</v>
          </cell>
        </row>
        <row r="1002">
          <cell r="A1002" t="str">
            <v>OST_099</v>
          </cell>
          <cell r="B1002" t="str">
            <v>Bafang-Chefferie</v>
          </cell>
          <cell r="C1002" t="str">
            <v>OST</v>
          </cell>
          <cell r="D1002" t="str">
            <v>Bafang</v>
          </cell>
          <cell r="E1002">
            <v>10.159383330000001</v>
          </cell>
          <cell r="F1002">
            <v>5.1540722219999999</v>
          </cell>
          <cell r="G1002">
            <v>1146</v>
          </cell>
          <cell r="H1002" t="str">
            <v>Macro</v>
          </cell>
          <cell r="I1002" t="str">
            <v>NOKIA</v>
          </cell>
          <cell r="J1002" t="str">
            <v>Patrick Tonye</v>
          </cell>
          <cell r="K1002" t="str">
            <v>OCM_Bafoussam_2</v>
          </cell>
          <cell r="L1002" t="str">
            <v>I-ENG</v>
          </cell>
          <cell r="M1002" t="str">
            <v>IHS</v>
          </cell>
          <cell r="N1002" t="str">
            <v>Grid-Gen</v>
          </cell>
        </row>
        <row r="1003">
          <cell r="A1003" t="str">
            <v>SUO_073</v>
          </cell>
          <cell r="B1003" t="str">
            <v>Mamfe-Brasserie</v>
          </cell>
          <cell r="C1003" t="str">
            <v>SUO</v>
          </cell>
          <cell r="D1003" t="str">
            <v>Mamfe</v>
          </cell>
          <cell r="E1003">
            <v>9.3114166669999996</v>
          </cell>
          <cell r="F1003">
            <v>5.7632500000000002</v>
          </cell>
          <cell r="G1003">
            <v>124</v>
          </cell>
          <cell r="H1003" t="str">
            <v>Macro</v>
          </cell>
          <cell r="I1003" t="str">
            <v>NOKIA</v>
          </cell>
          <cell r="J1003" t="str">
            <v>COLLINs KOGGE</v>
          </cell>
          <cell r="K1003" t="str">
            <v>OCM_Bamenda_1</v>
          </cell>
          <cell r="L1003" t="str">
            <v>I-ENG</v>
          </cell>
          <cell r="M1003" t="str">
            <v>IHS</v>
          </cell>
          <cell r="N1003" t="str">
            <v>Grid-Gen</v>
          </cell>
        </row>
        <row r="1004">
          <cell r="A1004" t="str">
            <v>ADM_087</v>
          </cell>
          <cell r="B1004" t="str">
            <v>Ngd-Gadamadanga</v>
          </cell>
          <cell r="C1004" t="str">
            <v>ADM</v>
          </cell>
          <cell r="D1004" t="str">
            <v>Ngaoundere</v>
          </cell>
          <cell r="E1004">
            <v>13.57935</v>
          </cell>
          <cell r="F1004">
            <v>7.3381499999999997</v>
          </cell>
          <cell r="G1004">
            <v>1109</v>
          </cell>
          <cell r="H1004" t="str">
            <v>Macro</v>
          </cell>
          <cell r="I1004" t="str">
            <v>NOKIA</v>
          </cell>
          <cell r="J1004" t="str">
            <v>NDEWA JONAS</v>
          </cell>
          <cell r="K1004" t="str">
            <v>OCM_Ngaoundere_2</v>
          </cell>
          <cell r="L1004" t="str">
            <v>TIF NORD</v>
          </cell>
          <cell r="M1004" t="str">
            <v>IHS</v>
          </cell>
          <cell r="N1004" t="str">
            <v>Grid-Gen</v>
          </cell>
        </row>
        <row r="1005">
          <cell r="A1005" t="str">
            <v>CTR_166</v>
          </cell>
          <cell r="B1005" t="str">
            <v>Donga-MTN-IHS</v>
          </cell>
          <cell r="C1005" t="str">
            <v>CTR</v>
          </cell>
          <cell r="D1005" t="str">
            <v>Donga</v>
          </cell>
          <cell r="E1005">
            <v>11.800380000000001</v>
          </cell>
          <cell r="F1005">
            <v>4.7733400000000001</v>
          </cell>
          <cell r="G1005">
            <v>719</v>
          </cell>
          <cell r="H1005" t="str">
            <v>Macro</v>
          </cell>
          <cell r="I1005" t="str">
            <v>NOKIA</v>
          </cell>
          <cell r="J1005" t="str">
            <v xml:space="preserve">APIANG Grégoire Flores </v>
          </cell>
          <cell r="K1005" t="str">
            <v>OCM_Bafia</v>
          </cell>
          <cell r="L1005" t="str">
            <v>I-ENG</v>
          </cell>
          <cell r="M1005" t="str">
            <v>IHS</v>
          </cell>
          <cell r="N1005" t="str">
            <v>Gen-Lithium</v>
          </cell>
        </row>
        <row r="1006">
          <cell r="A1006" t="str">
            <v>CTR_167</v>
          </cell>
          <cell r="B1006" t="str">
            <v>Dong-MTN-IHS</v>
          </cell>
          <cell r="C1006" t="str">
            <v>CTR</v>
          </cell>
          <cell r="D1006" t="str">
            <v>Dong</v>
          </cell>
          <cell r="E1006">
            <v>11.996705</v>
          </cell>
          <cell r="F1006">
            <v>4.9100299999999999</v>
          </cell>
          <cell r="G1006">
            <v>660</v>
          </cell>
          <cell r="H1006" t="str">
            <v>Macro</v>
          </cell>
          <cell r="I1006" t="str">
            <v>NOKIA</v>
          </cell>
          <cell r="J1006" t="str">
            <v xml:space="preserve">APIANG Grégoire Flores </v>
          </cell>
          <cell r="K1006" t="str">
            <v>OCM_Bafia</v>
          </cell>
          <cell r="L1006" t="str">
            <v>I-ENG</v>
          </cell>
          <cell r="M1006" t="str">
            <v>IHS</v>
          </cell>
          <cell r="N1006" t="str">
            <v>Gen-Lithium</v>
          </cell>
        </row>
        <row r="1007">
          <cell r="A1007" t="str">
            <v>SUO_101</v>
          </cell>
          <cell r="B1007" t="str">
            <v>Ebonji-IHS</v>
          </cell>
          <cell r="C1007" t="str">
            <v>SUO</v>
          </cell>
          <cell r="D1007" t="str">
            <v>Ebonji</v>
          </cell>
          <cell r="E1007">
            <v>9.6269799999999996</v>
          </cell>
          <cell r="F1007">
            <v>4.7202911289999996</v>
          </cell>
          <cell r="G1007">
            <v>292</v>
          </cell>
          <cell r="H1007" t="str">
            <v>Macro</v>
          </cell>
          <cell r="I1007" t="str">
            <v>NOKIA</v>
          </cell>
          <cell r="J1007" t="str">
            <v>FOJO André</v>
          </cell>
          <cell r="K1007" t="str">
            <v>OCM_Kumba</v>
          </cell>
          <cell r="L1007" t="str">
            <v>H-TELI</v>
          </cell>
          <cell r="M1007" t="str">
            <v>IHS</v>
          </cell>
          <cell r="N1007" t="str">
            <v>Hybrid Gen</v>
          </cell>
        </row>
        <row r="1008">
          <cell r="A1008" t="str">
            <v>SUO_128</v>
          </cell>
          <cell r="B1008" t="str">
            <v>Ekona-II-IHS</v>
          </cell>
          <cell r="C1008" t="str">
            <v>SUO</v>
          </cell>
          <cell r="D1008" t="str">
            <v>Ekona</v>
          </cell>
          <cell r="E1008">
            <v>9.3291629999999994</v>
          </cell>
          <cell r="F1008">
            <v>4.2305190000000001</v>
          </cell>
          <cell r="G1008">
            <v>393</v>
          </cell>
          <cell r="H1008" t="str">
            <v>Macro</v>
          </cell>
          <cell r="I1008" t="str">
            <v>NOKIA</v>
          </cell>
          <cell r="J1008" t="str">
            <v>Emile TAMFU</v>
          </cell>
          <cell r="K1008" t="str">
            <v>OCM_Limbe</v>
          </cell>
          <cell r="L1008" t="str">
            <v>H-TELI</v>
          </cell>
          <cell r="M1008" t="str">
            <v>IHS</v>
          </cell>
          <cell r="N1008" t="str">
            <v>Vandalized</v>
          </cell>
        </row>
        <row r="1009">
          <cell r="A1009" t="str">
            <v>CTR_185</v>
          </cell>
          <cell r="B1009" t="str">
            <v>Eseka-Town-MTN-IHS</v>
          </cell>
          <cell r="C1009" t="str">
            <v>CTR</v>
          </cell>
          <cell r="D1009" t="str">
            <v>Eseka</v>
          </cell>
          <cell r="E1009">
            <v>10.782666669999999</v>
          </cell>
          <cell r="F1009">
            <v>3.6532499999999999</v>
          </cell>
          <cell r="G1009">
            <v>313</v>
          </cell>
          <cell r="H1009" t="str">
            <v>Macro</v>
          </cell>
          <cell r="I1009" t="str">
            <v>NOKIA</v>
          </cell>
          <cell r="J1009" t="str">
            <v>Etienne Saha</v>
          </cell>
          <cell r="K1009" t="str">
            <v>OCM_Boumnyebel</v>
          </cell>
          <cell r="L1009" t="str">
            <v>AFRO</v>
          </cell>
          <cell r="M1009" t="str">
            <v>IHS</v>
          </cell>
          <cell r="N1009" t="str">
            <v>Grid-Gen</v>
          </cell>
        </row>
        <row r="1010">
          <cell r="A1010" t="str">
            <v>OST_097</v>
          </cell>
          <cell r="B1010" t="str">
            <v>Dschang-Rectorat-MTN</v>
          </cell>
          <cell r="C1010" t="str">
            <v>OST</v>
          </cell>
          <cell r="D1010" t="str">
            <v>Dschang</v>
          </cell>
          <cell r="E1010">
            <v>10.065484</v>
          </cell>
          <cell r="F1010">
            <v>5.4522719999999998</v>
          </cell>
          <cell r="G1010">
            <v>1359</v>
          </cell>
          <cell r="H1010" t="str">
            <v>Macro</v>
          </cell>
          <cell r="I1010" t="str">
            <v>NOKIA</v>
          </cell>
          <cell r="J1010" t="str">
            <v>Patrick Tonye</v>
          </cell>
          <cell r="K1010" t="str">
            <v>OCM_Bafoussam_2</v>
          </cell>
          <cell r="L1010" t="str">
            <v>I-ENG</v>
          </cell>
          <cell r="M1010" t="str">
            <v>IHS</v>
          </cell>
          <cell r="N1010" t="str">
            <v>Grid-Gen</v>
          </cell>
        </row>
        <row r="1011">
          <cell r="A1011" t="str">
            <v>NRD_073</v>
          </cell>
          <cell r="B1011" t="str">
            <v>Garoua-Camp-Chinois-IHS</v>
          </cell>
          <cell r="C1011" t="str">
            <v>NRD</v>
          </cell>
          <cell r="D1011" t="str">
            <v>Garoua</v>
          </cell>
          <cell r="E1011">
            <v>13.38011326</v>
          </cell>
          <cell r="F1011">
            <v>9.2867670820000008</v>
          </cell>
          <cell r="G1011">
            <v>193</v>
          </cell>
          <cell r="H1011" t="str">
            <v>Macro</v>
          </cell>
          <cell r="I1011" t="str">
            <v>NOKIA</v>
          </cell>
          <cell r="J1011" t="str">
            <v>Guemnin Arnaud</v>
          </cell>
          <cell r="K1011" t="str">
            <v>OCM_Garoua_2</v>
          </cell>
          <cell r="L1011" t="str">
            <v>TIF NORD</v>
          </cell>
          <cell r="M1011" t="str">
            <v>IHS</v>
          </cell>
          <cell r="N1011" t="str">
            <v>Grid-Gen</v>
          </cell>
        </row>
        <row r="1012">
          <cell r="A1012" t="str">
            <v>NRD_078</v>
          </cell>
          <cell r="B1012" t="str">
            <v>Adoumre-IHS</v>
          </cell>
          <cell r="C1012" t="str">
            <v>NRD</v>
          </cell>
          <cell r="D1012" t="str">
            <v>Adoumre</v>
          </cell>
          <cell r="E1012">
            <v>13.77636111</v>
          </cell>
          <cell r="F1012">
            <v>9.2561666670000005</v>
          </cell>
          <cell r="G1012">
            <v>231</v>
          </cell>
          <cell r="H1012" t="str">
            <v>Macro</v>
          </cell>
          <cell r="I1012" t="str">
            <v>NOKIA</v>
          </cell>
          <cell r="J1012" t="str">
            <v>Guemnin Arnaud</v>
          </cell>
          <cell r="K1012" t="str">
            <v>OCM_Garoua_2</v>
          </cell>
          <cell r="L1012" t="str">
            <v>TIF NORD</v>
          </cell>
          <cell r="M1012" t="str">
            <v>IHS</v>
          </cell>
          <cell r="N1012" t="str">
            <v>Grid-Gen</v>
          </cell>
        </row>
        <row r="1013">
          <cell r="A1013" t="str">
            <v>NRD_086</v>
          </cell>
          <cell r="B1013" t="str">
            <v>Garoua-Djamboutou-Village-IHS</v>
          </cell>
          <cell r="C1013" t="str">
            <v>NRD</v>
          </cell>
          <cell r="D1013" t="str">
            <v>Garoua</v>
          </cell>
          <cell r="E1013">
            <v>13.34752626</v>
          </cell>
          <cell r="F1013">
            <v>9.3049947460000002</v>
          </cell>
          <cell r="G1013">
            <v>206</v>
          </cell>
          <cell r="H1013" t="str">
            <v>Macro</v>
          </cell>
          <cell r="I1013" t="str">
            <v>NOKIA</v>
          </cell>
          <cell r="J1013" t="str">
            <v>Guemnin Arnaud</v>
          </cell>
          <cell r="K1013" t="str">
            <v>OCM_Garoua_2</v>
          </cell>
          <cell r="L1013" t="str">
            <v>TIF NORD</v>
          </cell>
          <cell r="M1013" t="str">
            <v>IHS</v>
          </cell>
          <cell r="N1013" t="str">
            <v>Grid-Gen</v>
          </cell>
        </row>
        <row r="1014">
          <cell r="A1014" t="str">
            <v>ADM_100</v>
          </cell>
          <cell r="B1014" t="str">
            <v>Kaladi-MTN-IHS</v>
          </cell>
          <cell r="C1014" t="str">
            <v>ADM</v>
          </cell>
          <cell r="D1014" t="str">
            <v>Kaladi</v>
          </cell>
          <cell r="E1014">
            <v>14.066409090000001</v>
          </cell>
          <cell r="F1014">
            <v>6.501430654</v>
          </cell>
          <cell r="G1014">
            <v>1041</v>
          </cell>
          <cell r="H1014" t="str">
            <v>Macro</v>
          </cell>
          <cell r="I1014" t="str">
            <v>NOKIA</v>
          </cell>
          <cell r="J1014" t="str">
            <v>Destallo Serge EVEHE</v>
          </cell>
          <cell r="K1014" t="str">
            <v>OCM_Meiganga</v>
          </cell>
          <cell r="L1014" t="str">
            <v>TIF NORD</v>
          </cell>
          <cell r="M1014" t="str">
            <v>IHS</v>
          </cell>
          <cell r="N1014" t="str">
            <v>Solar-Gen</v>
          </cell>
        </row>
        <row r="1015">
          <cell r="A1015" t="str">
            <v>EST_015</v>
          </cell>
          <cell r="B1015" t="str">
            <v>Moloundou</v>
          </cell>
          <cell r="C1015" t="str">
            <v>EST</v>
          </cell>
          <cell r="D1015" t="str">
            <v>Moloundou</v>
          </cell>
          <cell r="E1015">
            <v>15.226314739999999</v>
          </cell>
          <cell r="F1015">
            <v>2.047829557</v>
          </cell>
          <cell r="G1015">
            <v>383</v>
          </cell>
          <cell r="H1015" t="str">
            <v>Macro</v>
          </cell>
          <cell r="I1015" t="str">
            <v>NOKIA</v>
          </cell>
          <cell r="J1015" t="str">
            <v>Hugues Hachua</v>
          </cell>
          <cell r="K1015" t="str">
            <v>OCM_Batouri</v>
          </cell>
          <cell r="L1015" t="str">
            <v>AFRO</v>
          </cell>
          <cell r="M1015" t="str">
            <v>IHS</v>
          </cell>
          <cell r="N1015" t="str">
            <v>Solar-Gen</v>
          </cell>
        </row>
        <row r="1016">
          <cell r="A1016" t="str">
            <v>SUD_042</v>
          </cell>
          <cell r="B1016" t="str">
            <v>SUD_042_Z_Kribi-Kienke-Bridge-IHS</v>
          </cell>
          <cell r="C1016" t="str">
            <v>SUD</v>
          </cell>
          <cell r="D1016" t="str">
            <v>Kribi</v>
          </cell>
          <cell r="E1016">
            <v>9.9110700000000005</v>
          </cell>
          <cell r="F1016">
            <v>2.938612</v>
          </cell>
          <cell r="G1016">
            <v>17</v>
          </cell>
          <cell r="H1016" t="str">
            <v>Macro</v>
          </cell>
          <cell r="I1016" t="str">
            <v>ZTE</v>
          </cell>
          <cell r="J1016" t="str">
            <v>Clautaire Pouguoé</v>
          </cell>
          <cell r="K1016" t="str">
            <v>OCM_Kribi</v>
          </cell>
          <cell r="L1016" t="str">
            <v>H-TELI</v>
          </cell>
          <cell r="M1016" t="str">
            <v>IHS</v>
          </cell>
          <cell r="N1016" t="str">
            <v>Grid-Gen</v>
          </cell>
        </row>
        <row r="1017">
          <cell r="A1017" t="str">
            <v>SUD_043</v>
          </cell>
          <cell r="B1017" t="str">
            <v>SUD_043_Z_Kribi-Ndombe-IHS</v>
          </cell>
          <cell r="C1017" t="str">
            <v>SUD</v>
          </cell>
          <cell r="D1017" t="str">
            <v>Kribi</v>
          </cell>
          <cell r="E1017">
            <v>9.9236749999999994</v>
          </cell>
          <cell r="F1017">
            <v>2.9515440000000002</v>
          </cell>
          <cell r="G1017">
            <v>26</v>
          </cell>
          <cell r="H1017" t="str">
            <v>Macro</v>
          </cell>
          <cell r="I1017" t="str">
            <v>ZTE</v>
          </cell>
          <cell r="J1017" t="str">
            <v>Clautaire Pouguoé</v>
          </cell>
          <cell r="K1017" t="str">
            <v>OCM_Kribi</v>
          </cell>
          <cell r="L1017" t="str">
            <v>H-TELI</v>
          </cell>
          <cell r="M1017" t="str">
            <v>IHS</v>
          </cell>
          <cell r="N1017" t="str">
            <v>Grid-Gen</v>
          </cell>
        </row>
        <row r="1018">
          <cell r="A1018" t="str">
            <v>SUO_108</v>
          </cell>
          <cell r="B1018" t="str">
            <v>Kumba-Barombi-Kang-II-IHS</v>
          </cell>
          <cell r="C1018" t="str">
            <v>SUO</v>
          </cell>
          <cell r="D1018" t="str">
            <v>Kumba</v>
          </cell>
          <cell r="E1018">
            <v>9.4671839999999996</v>
          </cell>
          <cell r="F1018">
            <v>4.5953239999999997</v>
          </cell>
          <cell r="G1018">
            <v>195</v>
          </cell>
          <cell r="H1018" t="str">
            <v>Macro</v>
          </cell>
          <cell r="I1018" t="str">
            <v>NOKIA</v>
          </cell>
          <cell r="J1018" t="str">
            <v>FOJO André</v>
          </cell>
          <cell r="K1018" t="str">
            <v>OCM_Kumba</v>
          </cell>
          <cell r="L1018" t="str">
            <v>H-TELI</v>
          </cell>
          <cell r="M1018" t="str">
            <v>IHS</v>
          </cell>
          <cell r="N1018" t="str">
            <v>Grid-Gen</v>
          </cell>
        </row>
        <row r="1019">
          <cell r="A1019" t="str">
            <v>SUO_109</v>
          </cell>
          <cell r="B1019" t="str">
            <v>Kumba-CCAS-IHS</v>
          </cell>
          <cell r="C1019" t="str">
            <v>SUO</v>
          </cell>
          <cell r="D1019" t="str">
            <v>Kumba</v>
          </cell>
          <cell r="E1019">
            <v>9.4560833330000005</v>
          </cell>
          <cell r="F1019">
            <v>4.6160833329999997</v>
          </cell>
          <cell r="G1019">
            <v>219</v>
          </cell>
          <cell r="H1019" t="str">
            <v>Macro</v>
          </cell>
          <cell r="I1019" t="str">
            <v>NOKIA</v>
          </cell>
          <cell r="J1019" t="str">
            <v>FOJO André</v>
          </cell>
          <cell r="K1019" t="str">
            <v>OCM_Kumba</v>
          </cell>
          <cell r="L1019" t="str">
            <v>H-TELI</v>
          </cell>
          <cell r="M1019" t="str">
            <v>IHS</v>
          </cell>
          <cell r="N1019" t="str">
            <v>Grid-Gen</v>
          </cell>
        </row>
        <row r="1020">
          <cell r="A1020" t="str">
            <v>SUO_110</v>
          </cell>
          <cell r="B1020" t="str">
            <v>Kumba-Fiango-IHS</v>
          </cell>
          <cell r="C1020" t="str">
            <v>SUO</v>
          </cell>
          <cell r="D1020" t="str">
            <v>Kumba</v>
          </cell>
          <cell r="E1020">
            <v>9.4691388889999999</v>
          </cell>
          <cell r="F1020">
            <v>4.6388611109999998</v>
          </cell>
          <cell r="G1020">
            <v>225</v>
          </cell>
          <cell r="H1020" t="str">
            <v>Macro</v>
          </cell>
          <cell r="I1020" t="str">
            <v>NOKIA</v>
          </cell>
          <cell r="J1020" t="str">
            <v>FOJO André</v>
          </cell>
          <cell r="K1020" t="str">
            <v>OCM_Kumba</v>
          </cell>
          <cell r="L1020" t="str">
            <v>H-TELI</v>
          </cell>
          <cell r="M1020" t="str">
            <v>IHS</v>
          </cell>
          <cell r="N1020" t="str">
            <v>Grid-Gen</v>
          </cell>
        </row>
        <row r="1021">
          <cell r="A1021" t="str">
            <v>SUO_114</v>
          </cell>
          <cell r="B1021" t="str">
            <v>Kumba-Kossala2-IHS</v>
          </cell>
          <cell r="C1021" t="str">
            <v>SUO</v>
          </cell>
          <cell r="D1021" t="str">
            <v>Kumba</v>
          </cell>
          <cell r="E1021">
            <v>9.4514166670000002</v>
          </cell>
          <cell r="F1021">
            <v>4.6439444439999997</v>
          </cell>
          <cell r="G1021">
            <v>228</v>
          </cell>
          <cell r="H1021" t="str">
            <v>Macro</v>
          </cell>
          <cell r="I1021" t="str">
            <v>NOKIA</v>
          </cell>
          <cell r="J1021" t="str">
            <v>FOJO André</v>
          </cell>
          <cell r="K1021" t="str">
            <v>OCM_Kumba</v>
          </cell>
          <cell r="L1021" t="str">
            <v>H-TELI</v>
          </cell>
          <cell r="M1021" t="str">
            <v>IHS</v>
          </cell>
          <cell r="N1021" t="str">
            <v>Grid-Gen</v>
          </cell>
        </row>
        <row r="1022">
          <cell r="A1022" t="str">
            <v>SUO_113</v>
          </cell>
          <cell r="B1022" t="str">
            <v>Kumba-Kossala-IHS</v>
          </cell>
          <cell r="C1022" t="str">
            <v>SUO</v>
          </cell>
          <cell r="D1022" t="str">
            <v>Kumba</v>
          </cell>
          <cell r="E1022">
            <v>9.4501388889999998</v>
          </cell>
          <cell r="F1022">
            <v>4.654555556</v>
          </cell>
          <cell r="G1022">
            <v>258</v>
          </cell>
          <cell r="H1022" t="str">
            <v>Macro</v>
          </cell>
          <cell r="I1022" t="str">
            <v>NOKIA</v>
          </cell>
          <cell r="J1022" t="str">
            <v>FOJO André</v>
          </cell>
          <cell r="K1022" t="str">
            <v>OCM_Kumba</v>
          </cell>
          <cell r="L1022" t="str">
            <v>H-TELI</v>
          </cell>
          <cell r="M1022" t="str">
            <v>IHS</v>
          </cell>
          <cell r="N1022" t="str">
            <v>Grid-Gen</v>
          </cell>
        </row>
        <row r="1023">
          <cell r="A1023" t="str">
            <v>SUO_111</v>
          </cell>
          <cell r="B1023" t="str">
            <v>Kumba-Makata-IHS</v>
          </cell>
          <cell r="C1023" t="str">
            <v>SUO</v>
          </cell>
          <cell r="D1023" t="str">
            <v>Kumba</v>
          </cell>
          <cell r="E1023">
            <v>9.4361388890000004</v>
          </cell>
          <cell r="F1023">
            <v>4.6207222200000002</v>
          </cell>
          <cell r="G1023">
            <v>238</v>
          </cell>
          <cell r="H1023" t="str">
            <v>Macro</v>
          </cell>
          <cell r="I1023" t="str">
            <v>NOKIA</v>
          </cell>
          <cell r="J1023" t="str">
            <v>FOJO André</v>
          </cell>
          <cell r="K1023" t="str">
            <v>OCM_Kumba</v>
          </cell>
          <cell r="L1023" t="str">
            <v>H-TELI</v>
          </cell>
          <cell r="M1023" t="str">
            <v>IHS</v>
          </cell>
          <cell r="N1023" t="str">
            <v>Grid-Gen</v>
          </cell>
        </row>
        <row r="1024">
          <cell r="A1024" t="str">
            <v>SUO_116</v>
          </cell>
          <cell r="B1024" t="str">
            <v>Kumba-Mbo-Street-IHS</v>
          </cell>
          <cell r="C1024" t="str">
            <v>SUO</v>
          </cell>
          <cell r="D1024" t="str">
            <v>Kumba</v>
          </cell>
          <cell r="E1024">
            <v>9.4540277780000004</v>
          </cell>
          <cell r="F1024">
            <v>4.6373899999999999</v>
          </cell>
          <cell r="G1024">
            <v>238</v>
          </cell>
          <cell r="H1024" t="str">
            <v>Macro</v>
          </cell>
          <cell r="I1024" t="str">
            <v>NOKIA</v>
          </cell>
          <cell r="J1024" t="str">
            <v>FOJO André</v>
          </cell>
          <cell r="K1024" t="str">
            <v>OCM_Kumba</v>
          </cell>
          <cell r="L1024" t="str">
            <v>H-TELI</v>
          </cell>
          <cell r="M1024" t="str">
            <v>IHS</v>
          </cell>
          <cell r="N1024" t="str">
            <v>Grid-Gen</v>
          </cell>
        </row>
        <row r="1025">
          <cell r="A1025" t="str">
            <v>SUO_115</v>
          </cell>
          <cell r="B1025" t="str">
            <v>Kumba-Pulletin-IHS</v>
          </cell>
          <cell r="C1025" t="str">
            <v>SUO</v>
          </cell>
          <cell r="D1025" t="str">
            <v>Kumba</v>
          </cell>
          <cell r="E1025">
            <v>9.4389299999999992</v>
          </cell>
          <cell r="F1025">
            <v>4.6486580000000002</v>
          </cell>
          <cell r="G1025">
            <v>254</v>
          </cell>
          <cell r="H1025" t="str">
            <v>Macro</v>
          </cell>
          <cell r="I1025" t="str">
            <v>NOKIA</v>
          </cell>
          <cell r="J1025" t="str">
            <v>FOJO André</v>
          </cell>
          <cell r="K1025" t="str">
            <v>OCM_Kumba</v>
          </cell>
          <cell r="L1025" t="str">
            <v>H-TELI</v>
          </cell>
          <cell r="M1025" t="str">
            <v>IHS</v>
          </cell>
          <cell r="N1025" t="str">
            <v>Grid-Gen</v>
          </cell>
        </row>
        <row r="1026">
          <cell r="A1026" t="str">
            <v>SUO_126</v>
          </cell>
          <cell r="B1026" t="str">
            <v>Kumba-Station-IHS</v>
          </cell>
          <cell r="C1026" t="str">
            <v>SUO</v>
          </cell>
          <cell r="D1026" t="str">
            <v>Kumba</v>
          </cell>
          <cell r="E1026">
            <v>9.4242777780000004</v>
          </cell>
          <cell r="F1026">
            <v>4.6446944439999998</v>
          </cell>
          <cell r="G1026">
            <v>265</v>
          </cell>
          <cell r="H1026" t="str">
            <v>Macro</v>
          </cell>
          <cell r="I1026" t="str">
            <v>NOKIA</v>
          </cell>
          <cell r="J1026" t="str">
            <v>FOJO André</v>
          </cell>
          <cell r="K1026" t="str">
            <v>OCM_Kumba</v>
          </cell>
          <cell r="L1026" t="str">
            <v>H-TELI</v>
          </cell>
          <cell r="M1026" t="str">
            <v>IHS</v>
          </cell>
          <cell r="N1026" t="str">
            <v>Grid-Gen</v>
          </cell>
        </row>
        <row r="1027">
          <cell r="A1027" t="str">
            <v>SUD_037</v>
          </cell>
          <cell r="B1027" t="str">
            <v>Maan-IHS</v>
          </cell>
          <cell r="C1027" t="str">
            <v>SUD</v>
          </cell>
          <cell r="D1027" t="str">
            <v>Maan</v>
          </cell>
          <cell r="E1027">
            <v>10.628916670000001</v>
          </cell>
          <cell r="F1027">
            <v>2.369583333</v>
          </cell>
          <cell r="G1027">
            <v>530</v>
          </cell>
          <cell r="H1027" t="str">
            <v>Macro</v>
          </cell>
          <cell r="I1027" t="str">
            <v>NOKIA</v>
          </cell>
          <cell r="J1027" t="str">
            <v>Kenmegne Fabrice</v>
          </cell>
          <cell r="K1027" t="str">
            <v>OCM_Ebolowa</v>
          </cell>
          <cell r="L1027" t="str">
            <v>AFRO</v>
          </cell>
          <cell r="M1027" t="str">
            <v>IHS</v>
          </cell>
          <cell r="N1027" t="str">
            <v>Grid-Gen</v>
          </cell>
        </row>
        <row r="1028">
          <cell r="A1028" t="str">
            <v>EXN_049</v>
          </cell>
          <cell r="B1028" t="str">
            <v>Gueme</v>
          </cell>
          <cell r="C1028" t="str">
            <v>EXN</v>
          </cell>
          <cell r="D1028" t="str">
            <v>Gueme</v>
          </cell>
          <cell r="E1028">
            <v>15.197018999999999</v>
          </cell>
          <cell r="F1028">
            <v>10.494185</v>
          </cell>
          <cell r="G1028">
            <v>315</v>
          </cell>
          <cell r="H1028" t="str">
            <v>Macro</v>
          </cell>
          <cell r="I1028" t="str">
            <v>NOKIA</v>
          </cell>
          <cell r="J1028" t="str">
            <v>Romeo Mathieu YEMIH</v>
          </cell>
          <cell r="K1028" t="str">
            <v>OCM_Yagoua</v>
          </cell>
          <cell r="L1028" t="str">
            <v>TIF NORD</v>
          </cell>
          <cell r="M1028" t="str">
            <v>IHS</v>
          </cell>
          <cell r="N1028" t="str">
            <v>Solar-Gen-Lithium</v>
          </cell>
        </row>
        <row r="1029">
          <cell r="A1029" t="str">
            <v>EXN_058</v>
          </cell>
          <cell r="B1029" t="str">
            <v>Kalfou</v>
          </cell>
          <cell r="C1029" t="str">
            <v>EXN</v>
          </cell>
          <cell r="D1029" t="str">
            <v>Kalfou</v>
          </cell>
          <cell r="E1029">
            <v>14.92956218</v>
          </cell>
          <cell r="F1029">
            <v>10.290917739999999</v>
          </cell>
          <cell r="G1029">
            <v>337</v>
          </cell>
          <cell r="H1029" t="str">
            <v>Macro</v>
          </cell>
          <cell r="I1029" t="str">
            <v>NOKIA</v>
          </cell>
          <cell r="J1029" t="str">
            <v>Romeo Mathieu YEMIH</v>
          </cell>
          <cell r="K1029" t="str">
            <v>OCM_Yagoua</v>
          </cell>
          <cell r="L1029" t="str">
            <v>TIF NORD</v>
          </cell>
          <cell r="M1029" t="str">
            <v>IHS</v>
          </cell>
          <cell r="N1029" t="str">
            <v>Grid-Gen</v>
          </cell>
        </row>
        <row r="1030">
          <cell r="A1030" t="str">
            <v>EXN_116</v>
          </cell>
          <cell r="B1030" t="str">
            <v>Maroua-Zokok-Palar-IHS</v>
          </cell>
          <cell r="C1030" t="str">
            <v>EXN</v>
          </cell>
          <cell r="D1030" t="str">
            <v>Maroua</v>
          </cell>
          <cell r="E1030">
            <v>14.298032790000001</v>
          </cell>
          <cell r="F1030">
            <v>10.602485339999999</v>
          </cell>
          <cell r="G1030">
            <v>406</v>
          </cell>
          <cell r="H1030" t="str">
            <v>Macro</v>
          </cell>
          <cell r="I1030" t="str">
            <v>NOKIA</v>
          </cell>
          <cell r="J1030" t="str">
            <v>Yaouba Yaya</v>
          </cell>
          <cell r="K1030" t="str">
            <v>OCM_Maroua_3</v>
          </cell>
          <cell r="L1030" t="str">
            <v>TIF NORD</v>
          </cell>
          <cell r="M1030" t="str">
            <v>IHS</v>
          </cell>
          <cell r="N1030" t="str">
            <v>Grid-Gen</v>
          </cell>
        </row>
        <row r="1031">
          <cell r="A1031" t="str">
            <v>OST_096</v>
          </cell>
          <cell r="B1031" t="str">
            <v>Dschang-Vallee</v>
          </cell>
          <cell r="C1031" t="str">
            <v>OST</v>
          </cell>
          <cell r="D1031" t="str">
            <v>Dschang</v>
          </cell>
          <cell r="E1031">
            <v>10.05778791</v>
          </cell>
          <cell r="F1031">
            <v>5.4417477400000003</v>
          </cell>
          <cell r="G1031">
            <v>1356</v>
          </cell>
          <cell r="H1031" t="str">
            <v>Macro</v>
          </cell>
          <cell r="I1031" t="str">
            <v>NOKIA</v>
          </cell>
          <cell r="J1031" t="str">
            <v>Patrick Tonye</v>
          </cell>
          <cell r="K1031" t="str">
            <v>OCM_Bafoussam_2</v>
          </cell>
          <cell r="L1031" t="str">
            <v>I-ENG</v>
          </cell>
          <cell r="M1031" t="str">
            <v>IHS</v>
          </cell>
          <cell r="N1031" t="str">
            <v>Grid-Gen</v>
          </cell>
        </row>
        <row r="1032">
          <cell r="A1032" t="str">
            <v>OST_069</v>
          </cell>
          <cell r="B1032" t="str">
            <v>Bafou-Zinkop</v>
          </cell>
          <cell r="C1032" t="str">
            <v>OST</v>
          </cell>
          <cell r="D1032" t="str">
            <v>Bafou</v>
          </cell>
          <cell r="E1032">
            <v>10.11408662</v>
          </cell>
          <cell r="F1032">
            <v>5.4909900909999996</v>
          </cell>
          <cell r="G1032">
            <v>1531</v>
          </cell>
          <cell r="H1032" t="str">
            <v>Macro</v>
          </cell>
          <cell r="I1032" t="str">
            <v>NOKIA</v>
          </cell>
          <cell r="J1032" t="str">
            <v>Patrick Tonye</v>
          </cell>
          <cell r="K1032" t="str">
            <v>OCM_Bafoussam_2</v>
          </cell>
          <cell r="L1032" t="str">
            <v>I-ENG</v>
          </cell>
          <cell r="M1032" t="str">
            <v>IHS</v>
          </cell>
          <cell r="N1032" t="str">
            <v>Grid-Gen</v>
          </cell>
        </row>
        <row r="1033">
          <cell r="A1033" t="str">
            <v>CTR_183</v>
          </cell>
          <cell r="B1033" t="str">
            <v>Mvoundou-Ngoke-MTN-IHS</v>
          </cell>
          <cell r="C1033" t="str">
            <v>CTR</v>
          </cell>
          <cell r="D1033" t="str">
            <v>Mvoundou-Ngoke</v>
          </cell>
          <cell r="E1033">
            <v>11.53494444</v>
          </cell>
          <cell r="F1033">
            <v>4.7658055560000001</v>
          </cell>
          <cell r="G1033">
            <v>489</v>
          </cell>
          <cell r="H1033" t="str">
            <v>Macro</v>
          </cell>
          <cell r="I1033" t="str">
            <v>NOKIA</v>
          </cell>
          <cell r="J1033" t="str">
            <v xml:space="preserve">APIANG Grégoire Flores </v>
          </cell>
          <cell r="K1033" t="str">
            <v>OCM_Bafia</v>
          </cell>
          <cell r="L1033" t="str">
            <v>I-ENG</v>
          </cell>
          <cell r="M1033" t="str">
            <v>IHS</v>
          </cell>
          <cell r="N1033" t="str">
            <v>Gen-Lithium</v>
          </cell>
        </row>
        <row r="1034">
          <cell r="A1034" t="str">
            <v>ADM_101</v>
          </cell>
          <cell r="B1034" t="str">
            <v>Ngd-Burkina-II-IHS</v>
          </cell>
          <cell r="C1034" t="str">
            <v>ADM</v>
          </cell>
          <cell r="D1034" t="str">
            <v>Ngaoundere</v>
          </cell>
          <cell r="E1034">
            <v>13.6037</v>
          </cell>
          <cell r="F1034">
            <v>7.2964500000000001</v>
          </cell>
          <cell r="G1034">
            <v>1136</v>
          </cell>
          <cell r="H1034" t="str">
            <v>Macro</v>
          </cell>
          <cell r="I1034" t="str">
            <v>NOKIA</v>
          </cell>
          <cell r="J1034" t="str">
            <v>NDEWA JONAS</v>
          </cell>
          <cell r="K1034" t="str">
            <v>OCM_Ngaoundere_2</v>
          </cell>
          <cell r="L1034" t="str">
            <v>TIF NORD</v>
          </cell>
          <cell r="M1034" t="str">
            <v>IHS</v>
          </cell>
          <cell r="N1034" t="str">
            <v>Grid-Gen</v>
          </cell>
        </row>
        <row r="1035">
          <cell r="A1035" t="str">
            <v>ADM_085</v>
          </cell>
          <cell r="B1035" t="str">
            <v>Ngd-Bamyangal-II-IHS</v>
          </cell>
          <cell r="C1035" t="str">
            <v>ADM</v>
          </cell>
          <cell r="D1035" t="str">
            <v>Ngaoundere</v>
          </cell>
          <cell r="E1035">
            <v>13.579824929999999</v>
          </cell>
          <cell r="F1035">
            <v>7.2972091639999999</v>
          </cell>
          <cell r="G1035">
            <v>1160</v>
          </cell>
          <cell r="H1035" t="str">
            <v>Macro</v>
          </cell>
          <cell r="I1035" t="str">
            <v>NOKIA</v>
          </cell>
          <cell r="J1035" t="str">
            <v>NDEWA JONAS</v>
          </cell>
          <cell r="K1035" t="str">
            <v>OCM_Ngaoundere_2</v>
          </cell>
          <cell r="L1035" t="str">
            <v>TIF NORD</v>
          </cell>
          <cell r="M1035" t="str">
            <v>IHS</v>
          </cell>
          <cell r="N1035" t="str">
            <v>Grid-Gen</v>
          </cell>
        </row>
        <row r="1036">
          <cell r="A1036" t="str">
            <v>EST_016</v>
          </cell>
          <cell r="B1036" t="str">
            <v>Kenzou</v>
          </cell>
          <cell r="C1036" t="str">
            <v>EST</v>
          </cell>
          <cell r="D1036" t="str">
            <v>Kenzou</v>
          </cell>
          <cell r="E1036">
            <v>15.032590949999999</v>
          </cell>
          <cell r="F1036">
            <v>4.1771788680000004</v>
          </cell>
          <cell r="G1036">
            <v>625</v>
          </cell>
          <cell r="H1036" t="str">
            <v>Macro</v>
          </cell>
          <cell r="I1036" t="str">
            <v>NOKIA</v>
          </cell>
          <cell r="J1036" t="str">
            <v>Hugues Hachua</v>
          </cell>
          <cell r="K1036" t="str">
            <v>OCM_Batouri</v>
          </cell>
          <cell r="L1036" t="str">
            <v>AFRO</v>
          </cell>
          <cell r="M1036" t="str">
            <v>IHS</v>
          </cell>
          <cell r="N1036" t="str">
            <v>Solar-Gen-Lithium</v>
          </cell>
        </row>
        <row r="1037">
          <cell r="A1037" t="str">
            <v>CTR_177</v>
          </cell>
          <cell r="B1037" t="str">
            <v>Nitoukou-IHS</v>
          </cell>
          <cell r="C1037" t="str">
            <v>CTR</v>
          </cell>
          <cell r="D1037" t="str">
            <v>Nitoukou</v>
          </cell>
          <cell r="E1037">
            <v>10.875527780000001</v>
          </cell>
          <cell r="F1037">
            <v>4.6276944440000003</v>
          </cell>
          <cell r="G1037">
            <v>899</v>
          </cell>
          <cell r="H1037" t="str">
            <v>Macro</v>
          </cell>
          <cell r="I1037" t="str">
            <v>NOKIA</v>
          </cell>
          <cell r="J1037" t="str">
            <v xml:space="preserve">APIANG Grégoire Flores </v>
          </cell>
          <cell r="K1037" t="str">
            <v>OCM_Bafia</v>
          </cell>
          <cell r="L1037" t="str">
            <v>I-ENG</v>
          </cell>
          <cell r="M1037" t="str">
            <v>IHS</v>
          </cell>
          <cell r="N1037" t="str">
            <v>Grid-Gen-Lithium</v>
          </cell>
        </row>
        <row r="1038">
          <cell r="A1038" t="str">
            <v>OST_105</v>
          </cell>
          <cell r="B1038" t="str">
            <v>Dschang-Foto</v>
          </cell>
          <cell r="C1038" t="str">
            <v>OST</v>
          </cell>
          <cell r="D1038" t="str">
            <v>Dschang</v>
          </cell>
          <cell r="E1038">
            <v>10.07354355</v>
          </cell>
          <cell r="F1038">
            <v>5.4608496070000001</v>
          </cell>
          <cell r="G1038">
            <v>1460</v>
          </cell>
          <cell r="H1038" t="str">
            <v>Macro</v>
          </cell>
          <cell r="I1038" t="str">
            <v>NOKIA</v>
          </cell>
          <cell r="J1038" t="str">
            <v>Patrick Tonye</v>
          </cell>
          <cell r="K1038" t="str">
            <v>OCM_Bafoussam_2</v>
          </cell>
          <cell r="L1038" t="str">
            <v>I-ENG</v>
          </cell>
          <cell r="M1038" t="str">
            <v>IHS</v>
          </cell>
          <cell r="N1038" t="str">
            <v>Grid-Gen</v>
          </cell>
        </row>
        <row r="1039">
          <cell r="A1039" t="str">
            <v>CTR_174</v>
          </cell>
          <cell r="B1039" t="str">
            <v>Obala-Carrefour-MTN-IHS</v>
          </cell>
          <cell r="C1039" t="str">
            <v>CTR</v>
          </cell>
          <cell r="D1039" t="str">
            <v>Obala</v>
          </cell>
          <cell r="E1039">
            <v>11.512135000000001</v>
          </cell>
          <cell r="F1039">
            <v>4.1472470000000001</v>
          </cell>
          <cell r="G1039">
            <v>568</v>
          </cell>
          <cell r="H1039" t="str">
            <v>Macro</v>
          </cell>
          <cell r="I1039" t="str">
            <v>NOKIA</v>
          </cell>
          <cell r="J1039" t="str">
            <v>Raoul TSAGUE</v>
          </cell>
          <cell r="K1039" t="str">
            <v>OCM_Nanga-Eboko</v>
          </cell>
          <cell r="L1039" t="str">
            <v>AFRO</v>
          </cell>
          <cell r="M1039" t="str">
            <v>IHS</v>
          </cell>
          <cell r="N1039" t="str">
            <v>Gen-Lithium</v>
          </cell>
        </row>
        <row r="1040">
          <cell r="A1040" t="str">
            <v>NRD_085</v>
          </cell>
          <cell r="B1040" t="str">
            <v>Garoua-Ngalbidje-IHS</v>
          </cell>
          <cell r="C1040" t="str">
            <v>NRD</v>
          </cell>
          <cell r="D1040" t="str">
            <v>Garoua</v>
          </cell>
          <cell r="E1040">
            <v>13.39720054</v>
          </cell>
          <cell r="F1040">
            <v>9.3468707230000003</v>
          </cell>
          <cell r="G1040">
            <v>218</v>
          </cell>
          <cell r="H1040" t="str">
            <v>Macro</v>
          </cell>
          <cell r="I1040" t="str">
            <v>NOKIA</v>
          </cell>
          <cell r="J1040" t="str">
            <v>Guemnin Arnaud</v>
          </cell>
          <cell r="K1040" t="str">
            <v>OCM_Garoua_2</v>
          </cell>
          <cell r="L1040" t="str">
            <v>TIF NORD</v>
          </cell>
          <cell r="M1040" t="str">
            <v>IHS</v>
          </cell>
          <cell r="N1040" t="str">
            <v>Grid-Gen</v>
          </cell>
        </row>
        <row r="1041">
          <cell r="A1041" t="str">
            <v>LIT_174</v>
          </cell>
          <cell r="B1041" t="str">
            <v>Tiko-Long-Street-IHS</v>
          </cell>
          <cell r="C1041" t="str">
            <v>LIT</v>
          </cell>
          <cell r="D1041" t="str">
            <v>Tiko</v>
          </cell>
          <cell r="E1041">
            <v>9.3613350000000004</v>
          </cell>
          <cell r="F1041">
            <v>4.0749519999999997</v>
          </cell>
          <cell r="G1041">
            <v>35</v>
          </cell>
          <cell r="H1041" t="str">
            <v>Macro</v>
          </cell>
          <cell r="I1041" t="str">
            <v>NOKIA</v>
          </cell>
          <cell r="J1041" t="str">
            <v>Emile TAMFU</v>
          </cell>
          <cell r="K1041" t="str">
            <v>OCM_Limbe</v>
          </cell>
          <cell r="L1041" t="str">
            <v>H-TELI</v>
          </cell>
          <cell r="M1041" t="str">
            <v>IHS</v>
          </cell>
          <cell r="N1041" t="str">
            <v>Grid-Gen</v>
          </cell>
        </row>
        <row r="1042">
          <cell r="A1042" t="str">
            <v>SUO_104</v>
          </cell>
          <cell r="B1042" t="str">
            <v>Tiko-Market-IHS</v>
          </cell>
          <cell r="C1042" t="str">
            <v>SUO</v>
          </cell>
          <cell r="D1042" t="str">
            <v>Tiko</v>
          </cell>
          <cell r="E1042">
            <v>9.3717489999999994</v>
          </cell>
          <cell r="F1042">
            <v>4.0655099999999997</v>
          </cell>
          <cell r="G1042">
            <v>19</v>
          </cell>
          <cell r="H1042" t="str">
            <v>Macro</v>
          </cell>
          <cell r="I1042" t="str">
            <v>NOKIA</v>
          </cell>
          <cell r="J1042" t="str">
            <v>Emile TAMFU</v>
          </cell>
          <cell r="K1042" t="str">
            <v>OCM_Limbe</v>
          </cell>
          <cell r="L1042" t="str">
            <v>H-TELI</v>
          </cell>
          <cell r="M1042" t="str">
            <v>IHS</v>
          </cell>
          <cell r="N1042" t="str">
            <v>Grid-Gen</v>
          </cell>
        </row>
        <row r="1043">
          <cell r="A1043" t="str">
            <v>SUO_105</v>
          </cell>
          <cell r="B1043" t="str">
            <v>Tiko-Stadium-IHS</v>
          </cell>
          <cell r="C1043" t="str">
            <v>SUO</v>
          </cell>
          <cell r="D1043" t="str">
            <v>Tiko</v>
          </cell>
          <cell r="E1043">
            <v>9.3678167650000006</v>
          </cell>
          <cell r="F1043">
            <v>4.0697727219999997</v>
          </cell>
          <cell r="G1043">
            <v>18</v>
          </cell>
          <cell r="H1043" t="str">
            <v>Macro</v>
          </cell>
          <cell r="I1043" t="str">
            <v>NOKIA</v>
          </cell>
          <cell r="J1043" t="str">
            <v>Emile TAMFU</v>
          </cell>
          <cell r="K1043" t="str">
            <v>OCM_Limbe</v>
          </cell>
          <cell r="L1043" t="str">
            <v>H-TELI</v>
          </cell>
          <cell r="M1043" t="str">
            <v>IHS</v>
          </cell>
          <cell r="N1043" t="str">
            <v>Grid-Gen</v>
          </cell>
        </row>
        <row r="1044">
          <cell r="A1044" t="str">
            <v>ADM_084</v>
          </cell>
          <cell r="B1044" t="str">
            <v>Ngd-Madagascar-MTN-IHS</v>
          </cell>
          <cell r="C1044" t="str">
            <v>ADM</v>
          </cell>
          <cell r="D1044" t="str">
            <v>Ngaoundere</v>
          </cell>
          <cell r="E1044">
            <v>13.57673</v>
          </cell>
          <cell r="F1044">
            <v>7.3345500000000001</v>
          </cell>
          <cell r="G1044">
            <v>1125</v>
          </cell>
          <cell r="H1044" t="str">
            <v>Macro</v>
          </cell>
          <cell r="I1044" t="str">
            <v>NOKIA</v>
          </cell>
          <cell r="J1044" t="str">
            <v>NDEWA JONAS</v>
          </cell>
          <cell r="K1044" t="str">
            <v>OCM_Ngaoundere_2</v>
          </cell>
          <cell r="L1044" t="str">
            <v>TIF NORD</v>
          </cell>
          <cell r="M1044" t="str">
            <v>IHS</v>
          </cell>
          <cell r="N1044" t="str">
            <v>Grid-Gen</v>
          </cell>
        </row>
        <row r="1045">
          <cell r="A1045" t="str">
            <v>SUO_127</v>
          </cell>
          <cell r="B1045" t="str">
            <v>Wotutu-IHS</v>
          </cell>
          <cell r="C1045" t="str">
            <v>SUO</v>
          </cell>
          <cell r="D1045" t="str">
            <v>Wotutu</v>
          </cell>
          <cell r="E1045">
            <v>9.2047659999999993</v>
          </cell>
          <cell r="F1045">
            <v>4.0810389999999996</v>
          </cell>
          <cell r="G1045">
            <v>385</v>
          </cell>
          <cell r="H1045" t="str">
            <v>Macro</v>
          </cell>
          <cell r="I1045" t="str">
            <v>NOKIA</v>
          </cell>
          <cell r="J1045" t="str">
            <v>Emile TAMFU</v>
          </cell>
          <cell r="K1045" t="str">
            <v>OCM_Limbe</v>
          </cell>
          <cell r="L1045" t="str">
            <v>H-TELI</v>
          </cell>
          <cell r="M1045" t="str">
            <v>IHS</v>
          </cell>
          <cell r="N1045" t="str">
            <v>Grid-Gen</v>
          </cell>
        </row>
        <row r="1046">
          <cell r="A1046" t="str">
            <v>EXN_108</v>
          </cell>
          <cell r="B1046" t="str">
            <v>Roua</v>
          </cell>
          <cell r="C1046" t="str">
            <v>EXN</v>
          </cell>
          <cell r="D1046" t="str">
            <v>Roua</v>
          </cell>
          <cell r="E1046">
            <v>13.991207940000001</v>
          </cell>
          <cell r="F1046">
            <v>10.779474130000001</v>
          </cell>
          <cell r="G1046">
            <v>671</v>
          </cell>
          <cell r="H1046" t="str">
            <v>Macro</v>
          </cell>
          <cell r="I1046" t="str">
            <v>NOKIA</v>
          </cell>
          <cell r="J1046" t="str">
            <v>Alioum Abiss</v>
          </cell>
          <cell r="K1046" t="str">
            <v>OCM_Mokolo</v>
          </cell>
          <cell r="L1046" t="str">
            <v>TIF NORD</v>
          </cell>
          <cell r="M1046" t="str">
            <v>IHS</v>
          </cell>
          <cell r="N1046" t="str">
            <v>Grid-Gen</v>
          </cell>
        </row>
        <row r="1047">
          <cell r="A1047" t="str">
            <v>CTR_157</v>
          </cell>
          <cell r="B1047" t="str">
            <v>CTR_157_Z_Biscuiterie-IHS</v>
          </cell>
          <cell r="C1047" t="str">
            <v>CTR</v>
          </cell>
          <cell r="D1047" t="str">
            <v>Yaounde</v>
          </cell>
          <cell r="E1047">
            <v>11.488212770000001</v>
          </cell>
          <cell r="F1047">
            <v>3.853966249</v>
          </cell>
          <cell r="G1047">
            <v>742</v>
          </cell>
          <cell r="H1047" t="str">
            <v>Macro</v>
          </cell>
          <cell r="I1047" t="str">
            <v>ZTE</v>
          </cell>
          <cell r="J1047" t="str">
            <v>Mbah Hosiah</v>
          </cell>
          <cell r="K1047" t="str">
            <v>OCM_Yaounde_4</v>
          </cell>
          <cell r="L1047" t="str">
            <v>AFRO</v>
          </cell>
          <cell r="M1047" t="str">
            <v>IHS</v>
          </cell>
          <cell r="N1047" t="str">
            <v>Grid-Gen</v>
          </cell>
        </row>
        <row r="1048">
          <cell r="A1048" t="str">
            <v>CTR_154</v>
          </cell>
          <cell r="B1048" t="str">
            <v>CTR_154_Z_Montee-Jouvence-II-IHS</v>
          </cell>
          <cell r="C1048" t="str">
            <v>CTR</v>
          </cell>
          <cell r="D1048" t="str">
            <v>Yaounde</v>
          </cell>
          <cell r="E1048">
            <v>11.48318512</v>
          </cell>
          <cell r="F1048">
            <v>3.8223036590000001</v>
          </cell>
          <cell r="G1048">
            <v>742</v>
          </cell>
          <cell r="H1048" t="str">
            <v>Macro</v>
          </cell>
          <cell r="I1048" t="str">
            <v>ZTE</v>
          </cell>
          <cell r="J1048" t="str">
            <v>Mbah Hosiah</v>
          </cell>
          <cell r="K1048" t="str">
            <v>OCM_Yaounde_4</v>
          </cell>
          <cell r="L1048" t="str">
            <v>AFRO</v>
          </cell>
          <cell r="M1048" t="str">
            <v>IHS</v>
          </cell>
          <cell r="N1048" t="str">
            <v>Grid-Gen</v>
          </cell>
        </row>
        <row r="1049">
          <cell r="A1049" t="str">
            <v>CTR_149</v>
          </cell>
          <cell r="B1049" t="str">
            <v>Montee-Des-Soeurs-IHS</v>
          </cell>
          <cell r="C1049" t="str">
            <v>CTR</v>
          </cell>
          <cell r="D1049" t="str">
            <v>Yaounde</v>
          </cell>
          <cell r="E1049">
            <v>11.477500640000001</v>
          </cell>
          <cell r="F1049">
            <v>3.8353708630000001</v>
          </cell>
          <cell r="G1049">
            <v>754</v>
          </cell>
          <cell r="H1049" t="str">
            <v>Macro</v>
          </cell>
          <cell r="I1049" t="str">
            <v>ZTE</v>
          </cell>
          <cell r="J1049" t="str">
            <v>Mbah Hosiah</v>
          </cell>
          <cell r="K1049" t="str">
            <v>OCM_Yaounde_4</v>
          </cell>
          <cell r="L1049" t="str">
            <v>AFRO</v>
          </cell>
          <cell r="M1049" t="str">
            <v>IHS</v>
          </cell>
          <cell r="N1049" t="str">
            <v>Grid-Gen</v>
          </cell>
        </row>
        <row r="1050">
          <cell r="A1050" t="str">
            <v>CTR_447</v>
          </cell>
          <cell r="B1050" t="str">
            <v>CTR_447_Z_Yde-University</v>
          </cell>
          <cell r="C1050" t="str">
            <v>CTR</v>
          </cell>
          <cell r="D1050" t="str">
            <v>Yaounde</v>
          </cell>
          <cell r="E1050">
            <v>11.49887564</v>
          </cell>
          <cell r="F1050">
            <v>3.8589115239999998</v>
          </cell>
          <cell r="G1050">
            <v>742</v>
          </cell>
          <cell r="H1050" t="str">
            <v>Macro</v>
          </cell>
          <cell r="I1050" t="str">
            <v>ZTE</v>
          </cell>
          <cell r="J1050" t="str">
            <v>Mbah Hosiah</v>
          </cell>
          <cell r="K1050" t="str">
            <v>OCM_Yaounde_4</v>
          </cell>
          <cell r="L1050" t="str">
            <v>AFRO</v>
          </cell>
          <cell r="M1050" t="str">
            <v>IHS</v>
          </cell>
          <cell r="N1050" t="str">
            <v>Grid-Gen</v>
          </cell>
        </row>
        <row r="1051">
          <cell r="A1051" t="str">
            <v>LIT_417</v>
          </cell>
          <cell r="B1051" t="str">
            <v>LIT_417_Z_Feu-Rouge-Bessengue</v>
          </cell>
          <cell r="C1051" t="str">
            <v>LIT</v>
          </cell>
          <cell r="D1051" t="str">
            <v>Douala</v>
          </cell>
          <cell r="E1051">
            <v>9.7116291419999996</v>
          </cell>
          <cell r="F1051">
            <v>4.0591375320000003</v>
          </cell>
          <cell r="G1051">
            <v>18</v>
          </cell>
          <cell r="H1051" t="str">
            <v>Macro</v>
          </cell>
          <cell r="I1051" t="str">
            <v>ZTE</v>
          </cell>
          <cell r="J1051" t="str">
            <v>KENGNE Bruno</v>
          </cell>
          <cell r="K1051" t="str">
            <v>OCM_Douala_2</v>
          </cell>
          <cell r="L1051" t="str">
            <v>H-TELI</v>
          </cell>
          <cell r="M1051" t="str">
            <v>IHS</v>
          </cell>
          <cell r="N1051" t="str">
            <v>Grid-Lithium</v>
          </cell>
        </row>
        <row r="1052">
          <cell r="A1052" t="str">
            <v>LIT_531</v>
          </cell>
          <cell r="B1052" t="str">
            <v>LIT_531_Z_Mak-Village</v>
          </cell>
          <cell r="C1052" t="str">
            <v>LIT</v>
          </cell>
          <cell r="D1052" t="str">
            <v>Douala</v>
          </cell>
          <cell r="E1052">
            <v>9.7533329999999996</v>
          </cell>
          <cell r="F1052">
            <v>4.0645259999999999</v>
          </cell>
          <cell r="G1052">
            <v>40</v>
          </cell>
          <cell r="H1052" t="str">
            <v>Macro</v>
          </cell>
          <cell r="I1052" t="str">
            <v>ZTE</v>
          </cell>
          <cell r="J1052" t="str">
            <v>KENGNE Bruno</v>
          </cell>
          <cell r="K1052" t="str">
            <v>OCM_Douala_2</v>
          </cell>
          <cell r="L1052" t="str">
            <v>H-TELI</v>
          </cell>
          <cell r="M1052" t="str">
            <v>IHS</v>
          </cell>
          <cell r="N1052" t="str">
            <v>Grid-Gen</v>
          </cell>
        </row>
        <row r="1053">
          <cell r="A1053" t="str">
            <v>LIT_765</v>
          </cell>
          <cell r="B1053" t="str">
            <v>LIT_765_Z_Oyack-II</v>
          </cell>
          <cell r="C1053" t="str">
            <v>LIT</v>
          </cell>
          <cell r="D1053" t="str">
            <v>Douala</v>
          </cell>
          <cell r="E1053">
            <v>9.7410197600000004</v>
          </cell>
          <cell r="F1053">
            <v>4.0253660519999999</v>
          </cell>
          <cell r="G1053">
            <v>23</v>
          </cell>
          <cell r="H1053" t="str">
            <v>Macro</v>
          </cell>
          <cell r="I1053" t="str">
            <v>ZTE</v>
          </cell>
          <cell r="J1053" t="str">
            <v>KENGNE Bruno</v>
          </cell>
          <cell r="K1053" t="str">
            <v>OCM_Douala_2</v>
          </cell>
          <cell r="L1053" t="str">
            <v>H-TELI</v>
          </cell>
          <cell r="M1053" t="str">
            <v>CAMUSAT</v>
          </cell>
          <cell r="N1053" t="str">
            <v>Good Grid no GE - 8h</v>
          </cell>
        </row>
        <row r="1054">
          <cell r="A1054" t="str">
            <v>LIT_022</v>
          </cell>
          <cell r="B1054" t="str">
            <v>LIT_022_Z_Bessengue</v>
          </cell>
          <cell r="C1054" t="str">
            <v>LIT</v>
          </cell>
          <cell r="D1054" t="str">
            <v>Douala</v>
          </cell>
          <cell r="E1054">
            <v>9.7110277780000001</v>
          </cell>
          <cell r="F1054">
            <v>4.0538611109999998</v>
          </cell>
          <cell r="G1054">
            <v>60</v>
          </cell>
          <cell r="H1054" t="str">
            <v>Macro</v>
          </cell>
          <cell r="I1054" t="str">
            <v>ZTE</v>
          </cell>
          <cell r="J1054" t="str">
            <v>KENGNE Bruno</v>
          </cell>
          <cell r="K1054" t="str">
            <v>OCM_Douala_2</v>
          </cell>
          <cell r="L1054" t="str">
            <v>H-TELI</v>
          </cell>
          <cell r="M1054" t="str">
            <v>CAMUSAT</v>
          </cell>
          <cell r="N1054" t="str">
            <v>Good Grid no GE - 8h</v>
          </cell>
        </row>
        <row r="1055">
          <cell r="A1055" t="str">
            <v>LIT_674</v>
          </cell>
          <cell r="B1055" t="str">
            <v>Canal-Olympia-1</v>
          </cell>
          <cell r="C1055" t="str">
            <v>LIT</v>
          </cell>
          <cell r="D1055" t="str">
            <v>Douala</v>
          </cell>
          <cell r="E1055">
            <v>9.7118310910000005</v>
          </cell>
          <cell r="F1055">
            <v>4.055383977</v>
          </cell>
          <cell r="G1055">
            <v>0</v>
          </cell>
          <cell r="H1055" t="str">
            <v>Macro</v>
          </cell>
          <cell r="I1055"/>
          <cell r="J1055" t="str">
            <v>KENGNE Bruno</v>
          </cell>
          <cell r="K1055" t="str">
            <v>OCM_Douala_2</v>
          </cell>
          <cell r="L1055" t="str">
            <v>H-TELI</v>
          </cell>
          <cell r="M1055" t="str">
            <v>CAMUSAT</v>
          </cell>
          <cell r="N1055" t="str">
            <v>Good Grid no GE - 8h</v>
          </cell>
        </row>
        <row r="1056">
          <cell r="A1056" t="str">
            <v>SUD_044</v>
          </cell>
          <cell r="B1056" t="str">
            <v>Abang-Minko-IHS</v>
          </cell>
          <cell r="C1056" t="str">
            <v>SUD</v>
          </cell>
          <cell r="D1056" t="str">
            <v>Abang-Minko</v>
          </cell>
          <cell r="E1056">
            <v>11.427108</v>
          </cell>
          <cell r="F1056">
            <v>2.3282859999999999</v>
          </cell>
          <cell r="G1056">
            <v>602</v>
          </cell>
          <cell r="H1056" t="str">
            <v>Macro</v>
          </cell>
          <cell r="I1056" t="str">
            <v>NOKIA</v>
          </cell>
          <cell r="J1056" t="str">
            <v>Kenmegne Fabrice</v>
          </cell>
          <cell r="K1056" t="str">
            <v>OCM_Ebolowa</v>
          </cell>
          <cell r="L1056" t="str">
            <v>AFRO</v>
          </cell>
          <cell r="M1056" t="str">
            <v>IHS</v>
          </cell>
          <cell r="N1056" t="str">
            <v>Solar-Grid-Gen</v>
          </cell>
        </row>
        <row r="1057">
          <cell r="A1057" t="str">
            <v>EST_041</v>
          </cell>
          <cell r="B1057" t="str">
            <v>Ndelele-MTN</v>
          </cell>
          <cell r="C1057" t="str">
            <v>EST</v>
          </cell>
          <cell r="D1057" t="str">
            <v>Ndelele</v>
          </cell>
          <cell r="E1057">
            <v>14.918070609999999</v>
          </cell>
          <cell r="F1057">
            <v>4.0481100530000003</v>
          </cell>
          <cell r="G1057">
            <v>619</v>
          </cell>
          <cell r="H1057" t="str">
            <v>Macro</v>
          </cell>
          <cell r="I1057" t="str">
            <v>NOKIA</v>
          </cell>
          <cell r="J1057" t="str">
            <v>Hugues Hachua</v>
          </cell>
          <cell r="K1057" t="str">
            <v>OCM_Batouri</v>
          </cell>
          <cell r="L1057" t="str">
            <v>AFRO</v>
          </cell>
          <cell r="M1057" t="str">
            <v>IHS</v>
          </cell>
          <cell r="N1057" t="str">
            <v>Solar-Gen-Lithium</v>
          </cell>
        </row>
        <row r="1058">
          <cell r="A1058" t="str">
            <v>CTR_170</v>
          </cell>
          <cell r="B1058" t="str">
            <v>Balissa-MTN-IHS</v>
          </cell>
          <cell r="C1058" t="str">
            <v>CTR</v>
          </cell>
          <cell r="D1058" t="str">
            <v>Balissa</v>
          </cell>
          <cell r="E1058">
            <v>12.941822009999999</v>
          </cell>
          <cell r="F1058">
            <v>6.961709946</v>
          </cell>
          <cell r="G1058">
            <v>1216</v>
          </cell>
          <cell r="H1058" t="str">
            <v>Macro</v>
          </cell>
          <cell r="I1058" t="str">
            <v>NOKIA</v>
          </cell>
          <cell r="J1058" t="str">
            <v>Chekep Kouamo Willy</v>
          </cell>
          <cell r="K1058" t="str">
            <v>OCM_Tibati</v>
          </cell>
          <cell r="L1058" t="str">
            <v>AFRO</v>
          </cell>
          <cell r="M1058" t="str">
            <v>IHS</v>
          </cell>
          <cell r="N1058" t="str">
            <v>Solar-Gen-Lithium</v>
          </cell>
        </row>
        <row r="1059">
          <cell r="A1059" t="str">
            <v>EST_043</v>
          </cell>
          <cell r="B1059" t="str">
            <v>Ngola-MTN</v>
          </cell>
          <cell r="C1059" t="str">
            <v>EST</v>
          </cell>
          <cell r="D1059" t="str">
            <v>Ngola</v>
          </cell>
          <cell r="E1059">
            <v>15.31142492</v>
          </cell>
          <cell r="F1059">
            <v>3.32149107</v>
          </cell>
          <cell r="G1059">
            <v>554</v>
          </cell>
          <cell r="H1059" t="str">
            <v>Macro</v>
          </cell>
          <cell r="I1059" t="str">
            <v>NOKIA</v>
          </cell>
          <cell r="J1059" t="str">
            <v>Hugues Hachua</v>
          </cell>
          <cell r="K1059" t="str">
            <v>OCM_Batouri</v>
          </cell>
          <cell r="L1059" t="str">
            <v>AFRO</v>
          </cell>
          <cell r="M1059" t="str">
            <v>IHS</v>
          </cell>
          <cell r="N1059" t="str">
            <v>Solar-Gen-Lithium</v>
          </cell>
        </row>
        <row r="1060">
          <cell r="A1060" t="str">
            <v>OST_108</v>
          </cell>
          <cell r="B1060" t="str">
            <v>Bafou-Badzifeng</v>
          </cell>
          <cell r="C1060" t="str">
            <v>OST</v>
          </cell>
          <cell r="D1060" t="str">
            <v>Bafou</v>
          </cell>
          <cell r="E1060">
            <v>10.098832</v>
          </cell>
          <cell r="F1060">
            <v>5.4618440000000001</v>
          </cell>
          <cell r="G1060">
            <v>1534</v>
          </cell>
          <cell r="H1060" t="str">
            <v>Macro</v>
          </cell>
          <cell r="I1060" t="str">
            <v>NOKIA</v>
          </cell>
          <cell r="J1060" t="str">
            <v>Patrick Tonye</v>
          </cell>
          <cell r="K1060" t="str">
            <v>OCM_Bafoussam_2</v>
          </cell>
          <cell r="L1060" t="str">
            <v>I-ENG</v>
          </cell>
          <cell r="M1060" t="str">
            <v>IHS</v>
          </cell>
          <cell r="N1060" t="str">
            <v>Grid-Gen</v>
          </cell>
        </row>
        <row r="1061">
          <cell r="A1061" t="str">
            <v>SUD_026</v>
          </cell>
          <cell r="B1061" t="str">
            <v>SUD_026_Z_Kye-Ossi-MTN-IHS</v>
          </cell>
          <cell r="C1061" t="str">
            <v>SUD</v>
          </cell>
          <cell r="D1061" t="str">
            <v>Kye-Ossi</v>
          </cell>
          <cell r="E1061">
            <v>11.339472219999999</v>
          </cell>
          <cell r="F1061">
            <v>2.1936388889999998</v>
          </cell>
          <cell r="G1061">
            <v>587</v>
          </cell>
          <cell r="H1061" t="str">
            <v>Macro</v>
          </cell>
          <cell r="I1061" t="str">
            <v>ZTE</v>
          </cell>
          <cell r="J1061" t="str">
            <v>Kenmegne Fabrice</v>
          </cell>
          <cell r="K1061" t="str">
            <v>OCM_Ebolowa</v>
          </cell>
          <cell r="L1061" t="str">
            <v>AFRO</v>
          </cell>
          <cell r="M1061" t="str">
            <v>IHS</v>
          </cell>
          <cell r="N1061" t="str">
            <v>Grid-Gen-Lithium</v>
          </cell>
        </row>
        <row r="1062">
          <cell r="A1062" t="str">
            <v>OST_112</v>
          </cell>
          <cell r="B1062" t="str">
            <v>Dschang-Q-Admin</v>
          </cell>
          <cell r="C1062" t="str">
            <v>OST</v>
          </cell>
          <cell r="D1062" t="str">
            <v>Dschang</v>
          </cell>
          <cell r="E1062">
            <v>10.056248999999999</v>
          </cell>
          <cell r="F1062">
            <v>5.4541899999999996</v>
          </cell>
          <cell r="G1062">
            <v>1324</v>
          </cell>
          <cell r="H1062" t="str">
            <v>Macro</v>
          </cell>
          <cell r="I1062" t="str">
            <v>NOKIA</v>
          </cell>
          <cell r="J1062" t="str">
            <v>Patrick Tonye</v>
          </cell>
          <cell r="K1062" t="str">
            <v>OCM_Bafoussam_2</v>
          </cell>
          <cell r="L1062" t="str">
            <v>I-ENG</v>
          </cell>
          <cell r="M1062" t="str">
            <v>IHS</v>
          </cell>
          <cell r="N1062" t="str">
            <v>Grid-Gen</v>
          </cell>
        </row>
        <row r="1063">
          <cell r="A1063" t="str">
            <v>ADM_120</v>
          </cell>
          <cell r="B1063" t="str">
            <v>Ngaoundere-Cifan-MTN-IHS</v>
          </cell>
          <cell r="C1063" t="str">
            <v>ADM</v>
          </cell>
          <cell r="D1063" t="str">
            <v>Ngaoundere</v>
          </cell>
          <cell r="E1063">
            <v>13.603409729999999</v>
          </cell>
          <cell r="F1063">
            <v>7.3346366349999998</v>
          </cell>
          <cell r="G1063">
            <v>1110</v>
          </cell>
          <cell r="H1063" t="str">
            <v>Macro</v>
          </cell>
          <cell r="I1063" t="str">
            <v>NOKIA</v>
          </cell>
          <cell r="J1063" t="str">
            <v>NDEWA JONAS</v>
          </cell>
          <cell r="K1063" t="str">
            <v>OCM_Ngaoundere_2</v>
          </cell>
          <cell r="L1063" t="str">
            <v>TIF NORD</v>
          </cell>
          <cell r="M1063" t="str">
            <v>IHS</v>
          </cell>
          <cell r="N1063" t="str">
            <v>Grid-Gen</v>
          </cell>
        </row>
        <row r="1064">
          <cell r="A1064" t="str">
            <v>ADM_098</v>
          </cell>
          <cell r="B1064" t="str">
            <v>Maakola-MTN-IHS</v>
          </cell>
          <cell r="C1064" t="str">
            <v>ADM</v>
          </cell>
          <cell r="D1064" t="str">
            <v>Maakola</v>
          </cell>
          <cell r="E1064">
            <v>12.740609210000001</v>
          </cell>
          <cell r="F1064">
            <v>6.5777114389999998</v>
          </cell>
          <cell r="G1064">
            <v>891</v>
          </cell>
          <cell r="H1064" t="str">
            <v>Macro</v>
          </cell>
          <cell r="I1064" t="str">
            <v>NOKIA</v>
          </cell>
          <cell r="J1064" t="str">
            <v>Chekep Kouamo Willy</v>
          </cell>
          <cell r="K1064" t="str">
            <v>OCM_Tibati</v>
          </cell>
          <cell r="L1064" t="str">
            <v>TIF NORD</v>
          </cell>
          <cell r="M1064" t="str">
            <v>IHS</v>
          </cell>
          <cell r="N1064" t="str">
            <v>Solar-Gen-Lithium</v>
          </cell>
        </row>
        <row r="1065">
          <cell r="A1065" t="str">
            <v>ADM_109</v>
          </cell>
          <cell r="B1065" t="str">
            <v>Mbakaou-MTN-IHS</v>
          </cell>
          <cell r="C1065" t="str">
            <v>ADM</v>
          </cell>
          <cell r="D1065" t="str">
            <v>Mbakaou</v>
          </cell>
          <cell r="E1065">
            <v>12.796498189999999</v>
          </cell>
          <cell r="F1065">
            <v>6.3110803119999996</v>
          </cell>
          <cell r="G1065">
            <v>875</v>
          </cell>
          <cell r="H1065" t="str">
            <v>Macro</v>
          </cell>
          <cell r="I1065" t="str">
            <v>NOKIA</v>
          </cell>
          <cell r="J1065" t="str">
            <v>Chekep Kouamo Willy</v>
          </cell>
          <cell r="K1065" t="str">
            <v>OCM_Tibati</v>
          </cell>
          <cell r="L1065" t="str">
            <v>TIF NORD</v>
          </cell>
          <cell r="M1065" t="str">
            <v>IHS</v>
          </cell>
          <cell r="N1065" t="str">
            <v>Grid-Gen</v>
          </cell>
        </row>
        <row r="1066">
          <cell r="A1066" t="str">
            <v>NRO_218</v>
          </cell>
          <cell r="B1066" t="str">
            <v>Andek</v>
          </cell>
          <cell r="C1066" t="str">
            <v>NRO</v>
          </cell>
          <cell r="D1066" t="str">
            <v>Andek</v>
          </cell>
          <cell r="E1066">
            <v>9.8425277779999991</v>
          </cell>
          <cell r="F1066">
            <v>5.9757222219999999</v>
          </cell>
          <cell r="G1066">
            <v>1380</v>
          </cell>
          <cell r="H1066" t="str">
            <v>Macro</v>
          </cell>
          <cell r="I1066" t="str">
            <v>NOKIA</v>
          </cell>
          <cell r="J1066" t="str">
            <v>COLLINs KOGGE</v>
          </cell>
          <cell r="K1066" t="str">
            <v>OCM_Bamenda_1</v>
          </cell>
          <cell r="L1066" t="str">
            <v>I-ENG</v>
          </cell>
          <cell r="M1066" t="str">
            <v>IHS</v>
          </cell>
          <cell r="N1066" t="str">
            <v>Vandalized</v>
          </cell>
        </row>
        <row r="1067">
          <cell r="A1067" t="str">
            <v>CTR_186</v>
          </cell>
          <cell r="B1067" t="str">
            <v>Minka-MTN-IHS</v>
          </cell>
          <cell r="C1067" t="str">
            <v>CTR</v>
          </cell>
          <cell r="D1067" t="str">
            <v>Minka</v>
          </cell>
          <cell r="E1067">
            <v>11.14305032</v>
          </cell>
          <cell r="F1067">
            <v>3.5748096070000002</v>
          </cell>
          <cell r="G1067">
            <v>787</v>
          </cell>
          <cell r="H1067" t="str">
            <v>Macro</v>
          </cell>
          <cell r="I1067" t="str">
            <v>NOKIA</v>
          </cell>
          <cell r="J1067" t="str">
            <v>Etienne Saha</v>
          </cell>
          <cell r="K1067" t="str">
            <v>OCM_Boumnyebel</v>
          </cell>
          <cell r="L1067" t="str">
            <v>AFRO</v>
          </cell>
          <cell r="M1067" t="str">
            <v>IHS</v>
          </cell>
          <cell r="N1067" t="str">
            <v>Hybrid-Gen-Lithium</v>
          </cell>
        </row>
        <row r="1068">
          <cell r="A1068" t="str">
            <v>LIT_176</v>
          </cell>
          <cell r="B1068" t="str">
            <v>Muyengue-Bafia-IHS</v>
          </cell>
          <cell r="C1068" t="str">
            <v>LIT</v>
          </cell>
          <cell r="D1068" t="str">
            <v>Muyengue</v>
          </cell>
          <cell r="E1068">
            <v>9.3152500000000007</v>
          </cell>
          <cell r="F1068">
            <v>4.354247</v>
          </cell>
          <cell r="G1068">
            <v>249</v>
          </cell>
          <cell r="H1068" t="str">
            <v>Macro</v>
          </cell>
          <cell r="I1068" t="str">
            <v>NOKIA</v>
          </cell>
          <cell r="J1068" t="str">
            <v>Emile TAMFU</v>
          </cell>
          <cell r="K1068" t="str">
            <v>OCM_Limbe</v>
          </cell>
          <cell r="L1068" t="str">
            <v>H-TELI</v>
          </cell>
          <cell r="M1068" t="str">
            <v>IHS</v>
          </cell>
          <cell r="N1068" t="str">
            <v>Grid-Gen</v>
          </cell>
        </row>
        <row r="1069">
          <cell r="A1069" t="str">
            <v>LIT_175</v>
          </cell>
          <cell r="B1069" t="str">
            <v>Muyengue-IHS</v>
          </cell>
          <cell r="C1069" t="str">
            <v>LIT</v>
          </cell>
          <cell r="D1069" t="str">
            <v>Muyengue</v>
          </cell>
          <cell r="E1069">
            <v>9.3208059999999993</v>
          </cell>
          <cell r="F1069">
            <v>4.4177499999999998</v>
          </cell>
          <cell r="G1069">
            <v>48</v>
          </cell>
          <cell r="H1069" t="str">
            <v>Macro</v>
          </cell>
          <cell r="I1069" t="str">
            <v>NOKIA</v>
          </cell>
          <cell r="J1069" t="str">
            <v>Emile TAMFU</v>
          </cell>
          <cell r="K1069" t="str">
            <v>OCM_Limbe</v>
          </cell>
          <cell r="L1069" t="str">
            <v>H-TELI</v>
          </cell>
          <cell r="M1069" t="str">
            <v>IHS</v>
          </cell>
          <cell r="N1069" t="str">
            <v>Grid-Gen</v>
          </cell>
        </row>
        <row r="1070">
          <cell r="A1070" t="str">
            <v>CTR_169</v>
          </cell>
          <cell r="B1070" t="str">
            <v>Nyazoro-MTN-IHS</v>
          </cell>
          <cell r="C1070" t="str">
            <v>CTR</v>
          </cell>
          <cell r="D1070" t="str">
            <v>Nyazoro</v>
          </cell>
          <cell r="E1070">
            <v>12.82604115</v>
          </cell>
          <cell r="F1070">
            <v>7.0279294500000002</v>
          </cell>
          <cell r="G1070">
            <v>1091</v>
          </cell>
          <cell r="H1070" t="str">
            <v>Macro</v>
          </cell>
          <cell r="I1070" t="str">
            <v>NOKIA</v>
          </cell>
          <cell r="J1070" t="str">
            <v>Chekep Kouamo Willy</v>
          </cell>
          <cell r="K1070" t="str">
            <v>OCM_Tibati</v>
          </cell>
          <cell r="L1070" t="str">
            <v>AFRO</v>
          </cell>
          <cell r="M1070" t="str">
            <v>IHS</v>
          </cell>
          <cell r="N1070" t="str">
            <v>Solar-Gen-Lithium</v>
          </cell>
        </row>
        <row r="1071">
          <cell r="A1071" t="str">
            <v>NRO_219</v>
          </cell>
          <cell r="B1071" t="str">
            <v>Widikum</v>
          </cell>
          <cell r="C1071" t="str">
            <v>NRO</v>
          </cell>
          <cell r="D1071" t="str">
            <v>Widikum</v>
          </cell>
          <cell r="E1071">
            <v>9.7564899999999994</v>
          </cell>
          <cell r="F1071">
            <v>5.8887010000000002</v>
          </cell>
          <cell r="G1071">
            <v>1004</v>
          </cell>
          <cell r="H1071" t="str">
            <v>Macro</v>
          </cell>
          <cell r="I1071" t="str">
            <v>NOKIA</v>
          </cell>
          <cell r="J1071" t="str">
            <v>COLLINs KOGGE</v>
          </cell>
          <cell r="K1071" t="str">
            <v>OCM_Bamenda_1</v>
          </cell>
          <cell r="L1071" t="str">
            <v>I-ENG</v>
          </cell>
          <cell r="M1071" t="str">
            <v>IHS</v>
          </cell>
          <cell r="N1071" t="str">
            <v>Vandalized</v>
          </cell>
        </row>
        <row r="1072">
          <cell r="A1072" t="str">
            <v>OST_140</v>
          </cell>
          <cell r="B1072" t="str">
            <v>Santchou-IHS</v>
          </cell>
          <cell r="C1072" t="str">
            <v>OST</v>
          </cell>
          <cell r="D1072" t="str">
            <v>Santchou</v>
          </cell>
          <cell r="E1072">
            <v>10.00441736</v>
          </cell>
          <cell r="F1072">
            <v>5.3127809719999997</v>
          </cell>
          <cell r="G1072">
            <v>827</v>
          </cell>
          <cell r="H1072" t="str">
            <v>Macro</v>
          </cell>
          <cell r="I1072" t="str">
            <v>NOKIA</v>
          </cell>
          <cell r="J1072" t="str">
            <v>Ewane Eric Pitié</v>
          </cell>
          <cell r="K1072" t="str">
            <v>OCM_Moungo</v>
          </cell>
          <cell r="L1072" t="str">
            <v>H-TELI</v>
          </cell>
          <cell r="M1072" t="str">
            <v>IHS</v>
          </cell>
          <cell r="N1072" t="str">
            <v>Grid-Gen</v>
          </cell>
        </row>
        <row r="1073">
          <cell r="A1073" t="str">
            <v>LIT_200</v>
          </cell>
          <cell r="B1073" t="str">
            <v>SongLoulou-IHS</v>
          </cell>
          <cell r="C1073" t="str">
            <v>LIT</v>
          </cell>
          <cell r="D1073" t="str">
            <v>Songloulou</v>
          </cell>
          <cell r="E1073">
            <v>10.468230480000001</v>
          </cell>
          <cell r="F1073">
            <v>4.1044099689999998</v>
          </cell>
          <cell r="G1073">
            <v>225</v>
          </cell>
          <cell r="H1073" t="str">
            <v>Macro</v>
          </cell>
          <cell r="I1073" t="str">
            <v>NOKIA</v>
          </cell>
          <cell r="J1073" t="str">
            <v>Freddy Fongang</v>
          </cell>
          <cell r="K1073" t="str">
            <v>OCM_Edea</v>
          </cell>
          <cell r="L1073" t="str">
            <v>H-TELI</v>
          </cell>
          <cell r="M1073" t="str">
            <v>IHS</v>
          </cell>
          <cell r="N1073" t="str">
            <v>Grid-Gen</v>
          </cell>
        </row>
        <row r="1074">
          <cell r="A1074" t="str">
            <v>CTR_184</v>
          </cell>
          <cell r="B1074" t="str">
            <v>Taete-MTN-IHS</v>
          </cell>
          <cell r="C1074" t="str">
            <v>CTR</v>
          </cell>
          <cell r="D1074" t="str">
            <v>Taete</v>
          </cell>
          <cell r="E1074">
            <v>11.51956</v>
          </cell>
          <cell r="F1074">
            <v>4.6516299999999999</v>
          </cell>
          <cell r="G1074">
            <v>496</v>
          </cell>
          <cell r="H1074" t="str">
            <v>Macro</v>
          </cell>
          <cell r="I1074" t="str">
            <v>NOKIA</v>
          </cell>
          <cell r="J1074" t="str">
            <v xml:space="preserve">APIANG Grégoire Flores </v>
          </cell>
          <cell r="K1074" t="str">
            <v>OCM_Bafia</v>
          </cell>
          <cell r="L1074" t="str">
            <v>I-ENG</v>
          </cell>
          <cell r="M1074" t="str">
            <v>IHS</v>
          </cell>
          <cell r="N1074" t="str">
            <v>Grid-Gen-Lithium</v>
          </cell>
        </row>
        <row r="1075">
          <cell r="A1075" t="str">
            <v>ADM_105</v>
          </cell>
          <cell r="B1075" t="str">
            <v>Tibati-Market-MTN-IHS</v>
          </cell>
          <cell r="C1075" t="str">
            <v>ADM</v>
          </cell>
          <cell r="D1075" t="str">
            <v>Tibati</v>
          </cell>
          <cell r="E1075">
            <v>12.625559000000001</v>
          </cell>
          <cell r="F1075">
            <v>6.4654150000000001</v>
          </cell>
          <cell r="G1075">
            <v>870</v>
          </cell>
          <cell r="H1075" t="str">
            <v>Macro</v>
          </cell>
          <cell r="I1075" t="str">
            <v>NOKIA</v>
          </cell>
          <cell r="J1075" t="str">
            <v>Chekep Kouamo Willy</v>
          </cell>
          <cell r="K1075" t="str">
            <v>OCM_Tibati</v>
          </cell>
          <cell r="L1075" t="str">
            <v>TIF NORD</v>
          </cell>
          <cell r="M1075" t="str">
            <v>IHS</v>
          </cell>
          <cell r="N1075" t="str">
            <v>Grid-Gen</v>
          </cell>
        </row>
        <row r="1076">
          <cell r="A1076" t="str">
            <v>ADM_099</v>
          </cell>
          <cell r="B1076" t="str">
            <v>Wada-MTN-IHS</v>
          </cell>
          <cell r="C1076" t="str">
            <v>ADM</v>
          </cell>
          <cell r="D1076" t="str">
            <v>Wada</v>
          </cell>
          <cell r="E1076">
            <v>12.37796483</v>
          </cell>
          <cell r="F1076">
            <v>6.5325169509999998</v>
          </cell>
          <cell r="G1076">
            <v>901</v>
          </cell>
          <cell r="H1076" t="str">
            <v>Macro</v>
          </cell>
          <cell r="I1076" t="str">
            <v>NOKIA</v>
          </cell>
          <cell r="J1076" t="str">
            <v>Chekep Kouamo Willy</v>
          </cell>
          <cell r="K1076" t="str">
            <v>OCM_Tibati</v>
          </cell>
          <cell r="L1076" t="str">
            <v>TIF NORD</v>
          </cell>
          <cell r="M1076" t="str">
            <v>IHS</v>
          </cell>
          <cell r="N1076" t="str">
            <v>Solar-Gen-Lithium</v>
          </cell>
        </row>
        <row r="1077">
          <cell r="A1077" t="str">
            <v>ADM_103</v>
          </cell>
          <cell r="B1077" t="str">
            <v>Wadjiri-IHS</v>
          </cell>
          <cell r="C1077" t="str">
            <v>ADM</v>
          </cell>
          <cell r="D1077" t="str">
            <v>Wadjiri</v>
          </cell>
          <cell r="E1077">
            <v>12.623777779999999</v>
          </cell>
          <cell r="F1077">
            <v>6.7843333330000002</v>
          </cell>
          <cell r="G1077">
            <v>1052</v>
          </cell>
          <cell r="H1077" t="str">
            <v>Macro</v>
          </cell>
          <cell r="I1077" t="str">
            <v>NOKIA</v>
          </cell>
          <cell r="J1077" t="str">
            <v>Chekep Kouamo Willy</v>
          </cell>
          <cell r="K1077" t="str">
            <v>OCM_Tibati</v>
          </cell>
          <cell r="L1077" t="str">
            <v>TIF NORD</v>
          </cell>
          <cell r="M1077" t="str">
            <v>IHS</v>
          </cell>
          <cell r="N1077" t="str">
            <v>Gen-Lithium</v>
          </cell>
        </row>
        <row r="1078">
          <cell r="A1078" t="str">
            <v>CTR_482</v>
          </cell>
          <cell r="B1078" t="str">
            <v>Accacia-New</v>
          </cell>
          <cell r="C1078" t="str">
            <v>CTR</v>
          </cell>
          <cell r="D1078" t="str">
            <v>Yaounde</v>
          </cell>
          <cell r="E1078">
            <v>11.48914501</v>
          </cell>
          <cell r="F1078">
            <v>3.8413514649999998</v>
          </cell>
          <cell r="G1078">
            <v>718</v>
          </cell>
          <cell r="H1078" t="str">
            <v>Macro</v>
          </cell>
          <cell r="I1078" t="str">
            <v>ZTE</v>
          </cell>
          <cell r="J1078" t="str">
            <v>Mbah Hosiah</v>
          </cell>
          <cell r="K1078" t="str">
            <v>OCM_Yaounde_4</v>
          </cell>
          <cell r="L1078" t="str">
            <v>AFRO</v>
          </cell>
          <cell r="M1078" t="str">
            <v>IHS</v>
          </cell>
          <cell r="N1078" t="str">
            <v>Grid Only</v>
          </cell>
        </row>
        <row r="1079">
          <cell r="A1079" t="str">
            <v>CTR_489</v>
          </cell>
          <cell r="B1079" t="str">
            <v>CTR_489_Z_Biyem-assi-Stade</v>
          </cell>
          <cell r="C1079" t="str">
            <v>CTR</v>
          </cell>
          <cell r="D1079" t="str">
            <v>Yaounde</v>
          </cell>
          <cell r="E1079">
            <v>11.492354750000001</v>
          </cell>
          <cell r="F1079">
            <v>3.83951128</v>
          </cell>
          <cell r="G1079">
            <v>742</v>
          </cell>
          <cell r="H1079" t="str">
            <v>Macro</v>
          </cell>
          <cell r="I1079" t="str">
            <v>ZTE</v>
          </cell>
          <cell r="J1079" t="str">
            <v>Mbah Hosiah</v>
          </cell>
          <cell r="K1079" t="str">
            <v>OCM_Yaounde_4</v>
          </cell>
          <cell r="L1079" t="str">
            <v>AFRO</v>
          </cell>
          <cell r="M1079" t="str">
            <v>IHS</v>
          </cell>
          <cell r="N1079" t="str">
            <v>Grid-Lithium</v>
          </cell>
        </row>
        <row r="1080">
          <cell r="A1080" t="str">
            <v>LIT_630</v>
          </cell>
          <cell r="B1080" t="str">
            <v>Minisite-PK8-ESG-ISTA</v>
          </cell>
          <cell r="C1080" t="str">
            <v>LIT</v>
          </cell>
          <cell r="D1080" t="str">
            <v>Douala</v>
          </cell>
          <cell r="E1080">
            <v>9.7515699999999992</v>
          </cell>
          <cell r="F1080">
            <v>4.0412299999999997</v>
          </cell>
          <cell r="G1080">
            <v>13</v>
          </cell>
          <cell r="H1080" t="str">
            <v>Macro</v>
          </cell>
          <cell r="I1080"/>
          <cell r="J1080" t="str">
            <v>KENGNE Bruno</v>
          </cell>
          <cell r="K1080" t="str">
            <v>OCM_Douala_2</v>
          </cell>
          <cell r="L1080" t="str">
            <v>H-TELI</v>
          </cell>
          <cell r="M1080" t="str">
            <v>CAMUSAT</v>
          </cell>
          <cell r="N1080" t="str">
            <v>Good Grid no GE - 8h</v>
          </cell>
        </row>
        <row r="1081">
          <cell r="A1081" t="str">
            <v>LIT_033</v>
          </cell>
          <cell r="B1081" t="str">
            <v>LIT_033_Z_Aeroport</v>
          </cell>
          <cell r="C1081" t="str">
            <v>LIT</v>
          </cell>
          <cell r="D1081" t="str">
            <v>Douala</v>
          </cell>
          <cell r="E1081">
            <v>9.7210833329999993</v>
          </cell>
          <cell r="F1081">
            <v>4.0114999999999998</v>
          </cell>
          <cell r="G1081">
            <v>703</v>
          </cell>
          <cell r="H1081" t="str">
            <v>Macro</v>
          </cell>
          <cell r="I1081" t="str">
            <v>ZTE</v>
          </cell>
          <cell r="J1081" t="str">
            <v>LONTSI Marius</v>
          </cell>
          <cell r="K1081" t="str">
            <v>OCM_Douala_3</v>
          </cell>
          <cell r="L1081" t="str">
            <v>H-TELI</v>
          </cell>
          <cell r="M1081" t="str">
            <v>IHS</v>
          </cell>
          <cell r="N1081" t="str">
            <v>Grid Only</v>
          </cell>
        </row>
        <row r="1082">
          <cell r="A1082" t="str">
            <v>LIT_038</v>
          </cell>
          <cell r="B1082" t="str">
            <v>LIT_038_Z_Ndogp-Lycee</v>
          </cell>
          <cell r="C1082" t="str">
            <v>LIT</v>
          </cell>
          <cell r="D1082" t="str">
            <v>Douala</v>
          </cell>
          <cell r="E1082">
            <v>9.7676274969999994</v>
          </cell>
          <cell r="F1082">
            <v>4.0104039419999999</v>
          </cell>
          <cell r="G1082">
            <v>703</v>
          </cell>
          <cell r="H1082" t="str">
            <v>Macro</v>
          </cell>
          <cell r="I1082" t="str">
            <v>ZTE</v>
          </cell>
          <cell r="J1082" t="str">
            <v>LONTSI Marius</v>
          </cell>
          <cell r="K1082" t="str">
            <v>OCM_Douala_3</v>
          </cell>
          <cell r="L1082" t="str">
            <v>H-TELI</v>
          </cell>
          <cell r="M1082" t="str">
            <v>IHS</v>
          </cell>
          <cell r="N1082" t="str">
            <v>Grid-Gen</v>
          </cell>
        </row>
        <row r="1083">
          <cell r="A1083" t="str">
            <v>NRO_256</v>
          </cell>
          <cell r="B1083" t="str">
            <v>Aguli-MTN</v>
          </cell>
          <cell r="C1083" t="str">
            <v>NRO</v>
          </cell>
          <cell r="D1083" t="str">
            <v>Aguli</v>
          </cell>
          <cell r="E1083">
            <v>10.036142</v>
          </cell>
          <cell r="F1083">
            <v>6.2899979999999998</v>
          </cell>
          <cell r="G1083">
            <v>683</v>
          </cell>
          <cell r="H1083" t="str">
            <v>Macro</v>
          </cell>
          <cell r="I1083" t="str">
            <v>NOKIA</v>
          </cell>
          <cell r="J1083" t="str">
            <v>COLLINs KOGGE</v>
          </cell>
          <cell r="K1083" t="str">
            <v>OCM_Bamenda_1</v>
          </cell>
          <cell r="L1083" t="str">
            <v>I-ENG</v>
          </cell>
          <cell r="M1083" t="str">
            <v>IHS</v>
          </cell>
          <cell r="N1083" t="str">
            <v>Gen-Lithium</v>
          </cell>
        </row>
        <row r="1084">
          <cell r="A1084" t="str">
            <v>CTR_180</v>
          </cell>
          <cell r="B1084" t="str">
            <v>Batchenga-MTN-IHS</v>
          </cell>
          <cell r="C1084" t="str">
            <v>CTR</v>
          </cell>
          <cell r="D1084" t="str">
            <v>Batchenga</v>
          </cell>
          <cell r="E1084">
            <v>11.653573</v>
          </cell>
          <cell r="F1084">
            <v>4.2853709999999996</v>
          </cell>
          <cell r="G1084">
            <v>529</v>
          </cell>
          <cell r="H1084" t="str">
            <v>Macro</v>
          </cell>
          <cell r="I1084" t="str">
            <v>NOKIA</v>
          </cell>
          <cell r="J1084" t="str">
            <v>Raoul TSAGUE</v>
          </cell>
          <cell r="K1084" t="str">
            <v>OCM_Nanga-Eboko</v>
          </cell>
          <cell r="L1084" t="str">
            <v>AFRO</v>
          </cell>
          <cell r="M1084" t="str">
            <v>IHS</v>
          </cell>
          <cell r="N1084" t="str">
            <v>Grid-Gen-Lithium</v>
          </cell>
        </row>
        <row r="1085">
          <cell r="A1085" t="str">
            <v>SUD_040</v>
          </cell>
          <cell r="B1085" t="str">
            <v>Bipindi-IHS</v>
          </cell>
          <cell r="C1085" t="str">
            <v>SUD</v>
          </cell>
          <cell r="D1085" t="str">
            <v>Bipindi</v>
          </cell>
          <cell r="E1085">
            <v>10.41295</v>
          </cell>
          <cell r="F1085">
            <v>3.08968</v>
          </cell>
          <cell r="G1085">
            <v>364</v>
          </cell>
          <cell r="H1085" t="str">
            <v>Macro</v>
          </cell>
          <cell r="I1085" t="str">
            <v>NOKIA</v>
          </cell>
          <cell r="J1085" t="str">
            <v>Etienne Saha</v>
          </cell>
          <cell r="K1085" t="str">
            <v>OCM_Boumnyebel</v>
          </cell>
          <cell r="L1085" t="str">
            <v>AFRO</v>
          </cell>
          <cell r="M1085" t="str">
            <v>IHS</v>
          </cell>
          <cell r="N1085" t="str">
            <v>Solar-Gen-Hybrid</v>
          </cell>
        </row>
        <row r="1086">
          <cell r="A1086" t="str">
            <v>OST_106</v>
          </cell>
          <cell r="B1086" t="str">
            <v>Dschang-Universite</v>
          </cell>
          <cell r="C1086" t="str">
            <v>OST</v>
          </cell>
          <cell r="D1086" t="str">
            <v>Dschang</v>
          </cell>
          <cell r="E1086">
            <v>10.06235985</v>
          </cell>
          <cell r="F1086">
            <v>5.4479036000000001</v>
          </cell>
          <cell r="G1086">
            <v>1372</v>
          </cell>
          <cell r="H1086" t="str">
            <v>Macro</v>
          </cell>
          <cell r="I1086" t="str">
            <v>NOKIA</v>
          </cell>
          <cell r="J1086" t="str">
            <v>Patrick Tonye</v>
          </cell>
          <cell r="K1086" t="str">
            <v>OCM_Bafoussam_2</v>
          </cell>
          <cell r="L1086" t="str">
            <v>I-ENG</v>
          </cell>
          <cell r="M1086" t="str">
            <v>IHS</v>
          </cell>
          <cell r="N1086" t="str">
            <v>Grid-Gen</v>
          </cell>
        </row>
        <row r="1087">
          <cell r="A1087" t="str">
            <v>ADM_112</v>
          </cell>
          <cell r="B1087" t="str">
            <v>Home-IHS</v>
          </cell>
          <cell r="C1087" t="str">
            <v>ADM</v>
          </cell>
          <cell r="D1087" t="str">
            <v>Home</v>
          </cell>
          <cell r="E1087">
            <v>14.64402778</v>
          </cell>
          <cell r="F1087">
            <v>7.7269722219999997</v>
          </cell>
          <cell r="G1087">
            <v>722</v>
          </cell>
          <cell r="H1087" t="str">
            <v>Macro</v>
          </cell>
          <cell r="I1087" t="str">
            <v>NOKIA</v>
          </cell>
          <cell r="J1087" t="str">
            <v>SOUGNA ZACHARIE</v>
          </cell>
          <cell r="K1087" t="str">
            <v>OCM_Touboro</v>
          </cell>
          <cell r="L1087" t="str">
            <v>TIF NORD</v>
          </cell>
          <cell r="M1087" t="str">
            <v>IHS</v>
          </cell>
          <cell r="N1087" t="str">
            <v>Gen-Lithium</v>
          </cell>
        </row>
        <row r="1088">
          <cell r="A1088" t="str">
            <v>NRD_021</v>
          </cell>
          <cell r="B1088" t="str">
            <v>Bibemi</v>
          </cell>
          <cell r="C1088" t="str">
            <v>NRD</v>
          </cell>
          <cell r="D1088" t="str">
            <v>Bibemi</v>
          </cell>
          <cell r="E1088">
            <v>13.86514459</v>
          </cell>
          <cell r="F1088">
            <v>9.3024839289999992</v>
          </cell>
          <cell r="G1088">
            <v>227</v>
          </cell>
          <cell r="H1088" t="str">
            <v>Macro</v>
          </cell>
          <cell r="I1088" t="str">
            <v>NOKIA</v>
          </cell>
          <cell r="J1088" t="str">
            <v>Guemnin Arnaud</v>
          </cell>
          <cell r="K1088" t="str">
            <v>OCM_Garoua_2</v>
          </cell>
          <cell r="L1088" t="str">
            <v>TIF NORD</v>
          </cell>
          <cell r="M1088" t="str">
            <v>IHS</v>
          </cell>
          <cell r="N1088" t="str">
            <v>Solar-Grid-Gen</v>
          </cell>
        </row>
        <row r="1089">
          <cell r="A1089" t="str">
            <v>CTR_579</v>
          </cell>
          <cell r="B1089" t="str">
            <v>CTR_579_Z_Cradat</v>
          </cell>
          <cell r="C1089" t="str">
            <v>CTR</v>
          </cell>
          <cell r="D1089" t="str">
            <v>Yaounde</v>
          </cell>
          <cell r="E1089">
            <v>11.501453850000001</v>
          </cell>
          <cell r="F1089">
            <v>3.8526912059999998</v>
          </cell>
          <cell r="G1089">
            <v>742</v>
          </cell>
          <cell r="H1089" t="str">
            <v>Macro</v>
          </cell>
          <cell r="I1089" t="str">
            <v>ZTE</v>
          </cell>
          <cell r="J1089" t="str">
            <v>Mbah Hosiah</v>
          </cell>
          <cell r="K1089" t="str">
            <v>OCM_Yaounde_4</v>
          </cell>
          <cell r="L1089" t="str">
            <v>AFRO</v>
          </cell>
          <cell r="M1089" t="str">
            <v>CAMUSAT</v>
          </cell>
          <cell r="N1089" t="str">
            <v>Good Grid + GE</v>
          </cell>
        </row>
        <row r="1090">
          <cell r="A1090" t="str">
            <v>NRD_022</v>
          </cell>
          <cell r="B1090" t="str">
            <v>Gashiga</v>
          </cell>
          <cell r="C1090" t="str">
            <v>NRD</v>
          </cell>
          <cell r="D1090" t="str">
            <v>Gashiga</v>
          </cell>
          <cell r="E1090">
            <v>13.365399999999999</v>
          </cell>
          <cell r="F1090">
            <v>9.4324200000000005</v>
          </cell>
          <cell r="G1090">
            <v>237</v>
          </cell>
          <cell r="H1090" t="str">
            <v>Macro</v>
          </cell>
          <cell r="I1090" t="str">
            <v>NOKIA</v>
          </cell>
          <cell r="J1090" t="str">
            <v>Guemnin Arnaud</v>
          </cell>
          <cell r="K1090" t="str">
            <v>OCM_Garoua_2</v>
          </cell>
          <cell r="L1090" t="str">
            <v>TIF NORD</v>
          </cell>
          <cell r="M1090" t="str">
            <v>IHS</v>
          </cell>
          <cell r="N1090" t="str">
            <v>Grid-Gen</v>
          </cell>
        </row>
        <row r="1091">
          <cell r="A1091" t="str">
            <v>NRO_255</v>
          </cell>
          <cell r="B1091" t="str">
            <v>Mbakong-MTN</v>
          </cell>
          <cell r="C1091" t="str">
            <v>NRO</v>
          </cell>
          <cell r="D1091" t="str">
            <v>Mbakong</v>
          </cell>
          <cell r="E1091">
            <v>10.06983333</v>
          </cell>
          <cell r="F1091">
            <v>6.1890869999999998</v>
          </cell>
          <cell r="G1091">
            <v>591</v>
          </cell>
          <cell r="H1091" t="str">
            <v>Macro</v>
          </cell>
          <cell r="I1091" t="str">
            <v>NOKIA</v>
          </cell>
          <cell r="J1091" t="str">
            <v>COLLINs KOGGE</v>
          </cell>
          <cell r="K1091" t="str">
            <v>OCM_Bamenda_1</v>
          </cell>
          <cell r="L1091" t="str">
            <v>I-ENG</v>
          </cell>
          <cell r="M1091" t="str">
            <v>IHS</v>
          </cell>
          <cell r="N1091" t="str">
            <v>Gen-Lithium</v>
          </cell>
        </row>
        <row r="1092">
          <cell r="A1092" t="str">
            <v>NRD_089</v>
          </cell>
          <cell r="B1092" t="str">
            <v>Sagamla-MTN-IHS</v>
          </cell>
          <cell r="C1092" t="str">
            <v>NRD</v>
          </cell>
          <cell r="D1092" t="str">
            <v>Guider</v>
          </cell>
          <cell r="E1092">
            <v>13.94307558</v>
          </cell>
          <cell r="F1092">
            <v>9.9423716070000001</v>
          </cell>
          <cell r="G1092">
            <v>365</v>
          </cell>
          <cell r="H1092" t="str">
            <v>Macro</v>
          </cell>
          <cell r="I1092" t="str">
            <v>NOKIA</v>
          </cell>
          <cell r="J1092" t="str">
            <v>Tsafack Ervice</v>
          </cell>
          <cell r="K1092" t="str">
            <v>OCM_Guider</v>
          </cell>
          <cell r="L1092" t="str">
            <v>TIF NORD</v>
          </cell>
          <cell r="M1092" t="str">
            <v>IHS</v>
          </cell>
          <cell r="N1092" t="str">
            <v>Grid-Gen</v>
          </cell>
        </row>
        <row r="1093">
          <cell r="A1093" t="str">
            <v>ADM_132</v>
          </cell>
          <cell r="B1093" t="str">
            <v>Beka-Hossere-MTN-IHS</v>
          </cell>
          <cell r="C1093" t="str">
            <v>ADM</v>
          </cell>
          <cell r="D1093" t="str">
            <v>Ngaoundere</v>
          </cell>
          <cell r="E1093">
            <v>13.547844</v>
          </cell>
          <cell r="F1093">
            <v>7.3109000000000002</v>
          </cell>
          <cell r="G1093">
            <v>1165</v>
          </cell>
          <cell r="H1093" t="str">
            <v>Macro</v>
          </cell>
          <cell r="I1093" t="str">
            <v>NOKIA</v>
          </cell>
          <cell r="J1093" t="str">
            <v>NDEWA JONAS</v>
          </cell>
          <cell r="K1093" t="str">
            <v>OCM_Ngaoundere_2</v>
          </cell>
          <cell r="L1093" t="str">
            <v>TIF NORD</v>
          </cell>
          <cell r="M1093" t="str">
            <v>IHS</v>
          </cell>
          <cell r="N1093" t="str">
            <v>Grid-Gen</v>
          </cell>
        </row>
        <row r="1094">
          <cell r="A1094" t="str">
            <v>EXN_125</v>
          </cell>
          <cell r="B1094" t="str">
            <v>Touloum-IHS</v>
          </cell>
          <cell r="C1094" t="str">
            <v>EXN</v>
          </cell>
          <cell r="D1094" t="str">
            <v>Touloum</v>
          </cell>
          <cell r="E1094">
            <v>14.83572124</v>
          </cell>
          <cell r="F1094">
            <v>10.18042522</v>
          </cell>
          <cell r="G1094">
            <v>347</v>
          </cell>
          <cell r="H1094" t="str">
            <v>Macro</v>
          </cell>
          <cell r="I1094" t="str">
            <v>NOKIA</v>
          </cell>
          <cell r="J1094" t="str">
            <v>Herman Tchawe</v>
          </cell>
          <cell r="K1094" t="str">
            <v>OCM_Kaele</v>
          </cell>
          <cell r="L1094" t="str">
            <v>TIF NORD</v>
          </cell>
          <cell r="M1094" t="str">
            <v>IHS</v>
          </cell>
          <cell r="N1094" t="str">
            <v>Grid-Gen</v>
          </cell>
        </row>
        <row r="1095">
          <cell r="A1095" t="str">
            <v>SUO_089</v>
          </cell>
          <cell r="B1095" t="str">
            <v>Ashum-MTN</v>
          </cell>
          <cell r="C1095" t="str">
            <v>SUO</v>
          </cell>
          <cell r="D1095" t="str">
            <v>Ashum</v>
          </cell>
          <cell r="E1095">
            <v>9.5214599999999994</v>
          </cell>
          <cell r="F1095">
            <v>5.4960699999999996</v>
          </cell>
          <cell r="G1095">
            <v>0</v>
          </cell>
          <cell r="H1095" t="str">
            <v>Macro</v>
          </cell>
          <cell r="I1095" t="str">
            <v>NOKIA</v>
          </cell>
          <cell r="J1095" t="str">
            <v>COLLINs KOGGE</v>
          </cell>
          <cell r="K1095" t="str">
            <v>OCM_Bamenda_1</v>
          </cell>
          <cell r="L1095" t="str">
            <v>I-ENG</v>
          </cell>
          <cell r="M1095" t="str">
            <v>IHS</v>
          </cell>
          <cell r="N1095" t="str">
            <v>Hybrid Gen</v>
          </cell>
        </row>
        <row r="1096">
          <cell r="A1096" t="str">
            <v>LIT_049</v>
          </cell>
          <cell r="B1096" t="str">
            <v>LIT_049_Z_Madagascar</v>
          </cell>
          <cell r="C1096" t="str">
            <v>LIT</v>
          </cell>
          <cell r="D1096" t="str">
            <v>Douala</v>
          </cell>
          <cell r="E1096">
            <v>9.7385775609999996</v>
          </cell>
          <cell r="F1096">
            <v>4.0161498250000003</v>
          </cell>
          <cell r="G1096">
            <v>703</v>
          </cell>
          <cell r="H1096" t="str">
            <v>Macro</v>
          </cell>
          <cell r="I1096" t="str">
            <v>ZTE</v>
          </cell>
          <cell r="J1096" t="str">
            <v>LONTSI Marius</v>
          </cell>
          <cell r="K1096" t="str">
            <v>OCM_Douala_3</v>
          </cell>
          <cell r="L1096" t="str">
            <v>H-TELI</v>
          </cell>
          <cell r="M1096" t="str">
            <v>IHS</v>
          </cell>
          <cell r="N1096" t="str">
            <v>Grid-Gen</v>
          </cell>
        </row>
        <row r="1097">
          <cell r="A1097" t="str">
            <v>LIT_061</v>
          </cell>
          <cell r="B1097" t="str">
            <v>LIT_061_Z_Cinema-ABC</v>
          </cell>
          <cell r="C1097" t="str">
            <v>LIT</v>
          </cell>
          <cell r="D1097" t="str">
            <v>Douala</v>
          </cell>
          <cell r="E1097">
            <v>9.7119166670000006</v>
          </cell>
          <cell r="F1097">
            <v>4.0377222220000002</v>
          </cell>
          <cell r="G1097">
            <v>703</v>
          </cell>
          <cell r="H1097" t="str">
            <v>Macro</v>
          </cell>
          <cell r="I1097" t="str">
            <v>ZTE</v>
          </cell>
          <cell r="J1097" t="str">
            <v>LONTSI Marius</v>
          </cell>
          <cell r="K1097" t="str">
            <v>OCM_Douala_3</v>
          </cell>
          <cell r="L1097" t="str">
            <v>H-TELI</v>
          </cell>
          <cell r="M1097" t="str">
            <v>IHS</v>
          </cell>
          <cell r="N1097" t="str">
            <v>Grid-Lithium</v>
          </cell>
        </row>
        <row r="1098">
          <cell r="A1098" t="str">
            <v>LIT_076</v>
          </cell>
          <cell r="B1098" t="str">
            <v>LIT_076_Z_Nylon</v>
          </cell>
          <cell r="C1098" t="str">
            <v>LIT</v>
          </cell>
          <cell r="D1098" t="str">
            <v>Douala</v>
          </cell>
          <cell r="E1098">
            <v>9.7347760040000004</v>
          </cell>
          <cell r="F1098">
            <v>4.026088176</v>
          </cell>
          <cell r="G1098">
            <v>703</v>
          </cell>
          <cell r="H1098" t="str">
            <v>Macro</v>
          </cell>
          <cell r="I1098" t="str">
            <v>ZTE</v>
          </cell>
          <cell r="J1098" t="str">
            <v>LONTSI Marius</v>
          </cell>
          <cell r="K1098" t="str">
            <v>OCM_Douala_3</v>
          </cell>
          <cell r="L1098" t="str">
            <v>H-TELI</v>
          </cell>
          <cell r="M1098" t="str">
            <v>IHS</v>
          </cell>
          <cell r="N1098" t="str">
            <v>Grid-Gen</v>
          </cell>
        </row>
        <row r="1099">
          <cell r="A1099" t="str">
            <v>OST_073</v>
          </cell>
          <cell r="B1099" t="str">
            <v>Nkong-Zem</v>
          </cell>
          <cell r="C1099" t="str">
            <v>OST</v>
          </cell>
          <cell r="D1099" t="str">
            <v>Nkong-Zem</v>
          </cell>
          <cell r="E1099">
            <v>10.13644444</v>
          </cell>
          <cell r="F1099">
            <v>5.5126666670000004</v>
          </cell>
          <cell r="G1099">
            <v>1522</v>
          </cell>
          <cell r="H1099" t="str">
            <v>Macro</v>
          </cell>
          <cell r="I1099" t="str">
            <v>NOKIA</v>
          </cell>
          <cell r="J1099" t="str">
            <v>Patrick Tonye</v>
          </cell>
          <cell r="K1099" t="str">
            <v>OCM_Bafoussam_2</v>
          </cell>
          <cell r="L1099" t="str">
            <v>I-ENG</v>
          </cell>
          <cell r="M1099" t="str">
            <v>IHS</v>
          </cell>
          <cell r="N1099" t="str">
            <v>Grid-Gen</v>
          </cell>
        </row>
        <row r="1100">
          <cell r="A1100" t="str">
            <v>EST_040</v>
          </cell>
          <cell r="B1100" t="str">
            <v>Tikondi-MTN</v>
          </cell>
          <cell r="C1100" t="str">
            <v>EST</v>
          </cell>
          <cell r="D1100" t="str">
            <v>Tikondi</v>
          </cell>
          <cell r="E1100">
            <v>14.141220840000001</v>
          </cell>
          <cell r="F1100">
            <v>4.4625692150000003</v>
          </cell>
          <cell r="G1100">
            <v>670</v>
          </cell>
          <cell r="H1100" t="str">
            <v>Macro</v>
          </cell>
          <cell r="I1100" t="str">
            <v>NOKIA</v>
          </cell>
          <cell r="J1100" t="str">
            <v>Hugues Hachua</v>
          </cell>
          <cell r="K1100" t="str">
            <v>OCM_Batouri</v>
          </cell>
          <cell r="L1100" t="str">
            <v>AFRO</v>
          </cell>
          <cell r="M1100" t="str">
            <v>IHS</v>
          </cell>
          <cell r="N1100" t="str">
            <v>Grid-Gen</v>
          </cell>
        </row>
        <row r="1101">
          <cell r="A1101" t="str">
            <v>OST_122</v>
          </cell>
          <cell r="B1101" t="str">
            <v>Dschang-Foreke</v>
          </cell>
          <cell r="C1101" t="str">
            <v>OST</v>
          </cell>
          <cell r="D1101" t="str">
            <v>Dschang</v>
          </cell>
          <cell r="E1101">
            <v>10.051314</v>
          </cell>
          <cell r="F1101">
            <v>5.4410080000000001</v>
          </cell>
          <cell r="G1101">
            <v>1324</v>
          </cell>
          <cell r="H1101" t="str">
            <v>Macro</v>
          </cell>
          <cell r="I1101" t="str">
            <v>NOKIA</v>
          </cell>
          <cell r="J1101" t="str">
            <v>Patrick Tonye</v>
          </cell>
          <cell r="K1101" t="str">
            <v>OCM_Bafoussam_2</v>
          </cell>
          <cell r="L1101" t="str">
            <v>I-ENG</v>
          </cell>
          <cell r="M1101" t="str">
            <v>IHS</v>
          </cell>
          <cell r="N1101" t="str">
            <v>Grid Only</v>
          </cell>
        </row>
        <row r="1102">
          <cell r="A1102" t="str">
            <v>ADM_147</v>
          </cell>
          <cell r="B1102" t="str">
            <v>Ngd-burkina-rural</v>
          </cell>
          <cell r="C1102" t="str">
            <v>ADM</v>
          </cell>
          <cell r="D1102" t="str">
            <v>Ngaoundere</v>
          </cell>
          <cell r="E1102">
            <v>13.623900000000001</v>
          </cell>
          <cell r="F1102">
            <v>7.3004300000000004</v>
          </cell>
          <cell r="G1102">
            <v>1165</v>
          </cell>
          <cell r="H1102" t="str">
            <v>Macro</v>
          </cell>
          <cell r="I1102" t="str">
            <v>NOKIA</v>
          </cell>
          <cell r="J1102" t="str">
            <v>NDEWA JONAS</v>
          </cell>
          <cell r="K1102" t="str">
            <v>OCM_Ngaoundere_2</v>
          </cell>
          <cell r="L1102" t="str">
            <v>TIF NORD</v>
          </cell>
          <cell r="M1102" t="str">
            <v>CAMUSAT</v>
          </cell>
          <cell r="N1102" t="str">
            <v>Hybrid Solar - S3</v>
          </cell>
        </row>
        <row r="1103">
          <cell r="A1103" t="str">
            <v>NRO_261</v>
          </cell>
          <cell r="B1103" t="str">
            <v>Number49-MTN</v>
          </cell>
          <cell r="C1103" t="str">
            <v>NRO</v>
          </cell>
          <cell r="D1103" t="str">
            <v>Number49</v>
          </cell>
          <cell r="E1103">
            <v>9.7139000000000006</v>
          </cell>
          <cell r="F1103">
            <v>5.8370839999999999</v>
          </cell>
          <cell r="G1103">
            <v>475</v>
          </cell>
          <cell r="H1103" t="str">
            <v>Macro</v>
          </cell>
          <cell r="I1103" t="str">
            <v>NOKIA</v>
          </cell>
          <cell r="J1103" t="str">
            <v>COLLINs KOGGE</v>
          </cell>
          <cell r="K1103" t="str">
            <v>OCM_Bamenda_1</v>
          </cell>
          <cell r="L1103" t="str">
            <v>I-ENG</v>
          </cell>
          <cell r="M1103" t="str">
            <v>IHS</v>
          </cell>
          <cell r="N1103" t="str">
            <v>Grid-Gen</v>
          </cell>
        </row>
        <row r="1104">
          <cell r="A1104" t="str">
            <v>NRO_026</v>
          </cell>
          <cell r="B1104" t="str">
            <v>Kembong</v>
          </cell>
          <cell r="C1104" t="str">
            <v>NRO</v>
          </cell>
          <cell r="D1104" t="str">
            <v>Kembong</v>
          </cell>
          <cell r="E1104">
            <v>9.2497100000000003</v>
          </cell>
          <cell r="F1104">
            <v>5.6207500000000001</v>
          </cell>
          <cell r="G1104">
            <v>225</v>
          </cell>
          <cell r="H1104" t="str">
            <v>Macro</v>
          </cell>
          <cell r="I1104" t="str">
            <v>NOKIA</v>
          </cell>
          <cell r="J1104" t="str">
            <v>COLLINs KOGGE</v>
          </cell>
          <cell r="K1104" t="str">
            <v>OCM_Bamenda_1</v>
          </cell>
          <cell r="L1104" t="str">
            <v>I-ENG</v>
          </cell>
          <cell r="M1104" t="str">
            <v>IHS</v>
          </cell>
          <cell r="N1104" t="str">
            <v>Grid-Gen</v>
          </cell>
        </row>
        <row r="1105">
          <cell r="A1105" t="str">
            <v>ADM_135</v>
          </cell>
          <cell r="B1105" t="str">
            <v>Ngd-Madagascar</v>
          </cell>
          <cell r="C1105" t="str">
            <v>ADM</v>
          </cell>
          <cell r="D1105" t="str">
            <v>Ngaoundere</v>
          </cell>
          <cell r="E1105">
            <v>13.58494</v>
          </cell>
          <cell r="F1105">
            <v>7.33209</v>
          </cell>
          <cell r="G1105">
            <v>1130</v>
          </cell>
          <cell r="H1105" t="str">
            <v>Macro</v>
          </cell>
          <cell r="I1105" t="str">
            <v>NOKIA</v>
          </cell>
          <cell r="J1105" t="str">
            <v>NDEWA JONAS</v>
          </cell>
          <cell r="K1105" t="str">
            <v>OCM_Ngaoundere_2</v>
          </cell>
          <cell r="L1105" t="str">
            <v>TIF NORD</v>
          </cell>
          <cell r="M1105" t="str">
            <v>IHS</v>
          </cell>
          <cell r="N1105" t="str">
            <v>Grid-Gen</v>
          </cell>
        </row>
        <row r="1106">
          <cell r="A1106" t="str">
            <v>NRO_031</v>
          </cell>
          <cell r="B1106" t="str">
            <v>Mbingo-IHS</v>
          </cell>
          <cell r="C1106" t="str">
            <v>NRO</v>
          </cell>
          <cell r="D1106" t="str">
            <v>Mbingo</v>
          </cell>
          <cell r="E1106">
            <v>10.280441</v>
          </cell>
          <cell r="F1106">
            <v>6.1755639999999996</v>
          </cell>
          <cell r="G1106">
            <v>1379</v>
          </cell>
          <cell r="H1106" t="str">
            <v>Macro</v>
          </cell>
          <cell r="I1106" t="str">
            <v>NOKIA</v>
          </cell>
          <cell r="J1106" t="str">
            <v>COLLINs KOGGE</v>
          </cell>
          <cell r="K1106" t="str">
            <v>OCM_Bamenda_1</v>
          </cell>
          <cell r="L1106" t="str">
            <v>I-ENG</v>
          </cell>
          <cell r="M1106" t="str">
            <v>IHS</v>
          </cell>
          <cell r="N1106" t="str">
            <v>Grid-Gen</v>
          </cell>
        </row>
        <row r="1107">
          <cell r="A1107" t="str">
            <v>CTR_597</v>
          </cell>
          <cell r="B1107" t="str">
            <v>CTR_597_Z_Nkomeda</v>
          </cell>
          <cell r="C1107" t="str">
            <v>CTR</v>
          </cell>
          <cell r="D1107" t="str">
            <v>Yaounde</v>
          </cell>
          <cell r="E1107">
            <v>11.456334</v>
          </cell>
          <cell r="F1107">
            <v>3.8486310000000001</v>
          </cell>
          <cell r="G1107">
            <v>742</v>
          </cell>
          <cell r="H1107" t="str">
            <v>Macro</v>
          </cell>
          <cell r="I1107" t="str">
            <v>ZTE</v>
          </cell>
          <cell r="J1107" t="str">
            <v>Mbah Hosiah</v>
          </cell>
          <cell r="K1107" t="str">
            <v>OCM_Yaounde_4</v>
          </cell>
          <cell r="L1107" t="str">
            <v>AFRO</v>
          </cell>
          <cell r="M1107" t="str">
            <v>CAMUSAT</v>
          </cell>
          <cell r="N1107" t="str">
            <v>Medium Grid + GE</v>
          </cell>
        </row>
        <row r="1108">
          <cell r="A1108" t="str">
            <v>NRD_091</v>
          </cell>
          <cell r="B1108" t="str">
            <v>Gor-IHS</v>
          </cell>
          <cell r="C1108" t="str">
            <v>NRD</v>
          </cell>
          <cell r="D1108" t="str">
            <v>Gor</v>
          </cell>
          <cell r="E1108">
            <v>14.988060000000001</v>
          </cell>
          <cell r="F1108">
            <v>8.6511300000000002</v>
          </cell>
          <cell r="G1108">
            <v>499</v>
          </cell>
          <cell r="H1108" t="str">
            <v>Macro</v>
          </cell>
          <cell r="I1108" t="str">
            <v>NOKIA</v>
          </cell>
          <cell r="J1108" t="str">
            <v>SOUGNA ZACHARIE</v>
          </cell>
          <cell r="K1108" t="str">
            <v>OCM_Touboro</v>
          </cell>
          <cell r="L1108" t="str">
            <v>TIF NORD</v>
          </cell>
          <cell r="M1108" t="str">
            <v>IHS</v>
          </cell>
          <cell r="N1108" t="str">
            <v>Gen-Lithium</v>
          </cell>
        </row>
        <row r="1109">
          <cell r="A1109" t="str">
            <v>OST_123</v>
          </cell>
          <cell r="B1109" t="str">
            <v>Dschang-Foto-II</v>
          </cell>
          <cell r="C1109" t="str">
            <v>OST</v>
          </cell>
          <cell r="D1109" t="str">
            <v>Dschang</v>
          </cell>
          <cell r="E1109">
            <v>10.069552</v>
          </cell>
          <cell r="F1109">
            <v>5.4581388889999998</v>
          </cell>
          <cell r="G1109">
            <v>1430</v>
          </cell>
          <cell r="H1109" t="str">
            <v>Macro</v>
          </cell>
          <cell r="I1109" t="str">
            <v>NOKIA</v>
          </cell>
          <cell r="J1109" t="str">
            <v>Patrick Tonye</v>
          </cell>
          <cell r="K1109" t="str">
            <v>OCM_Bafoussam_2</v>
          </cell>
          <cell r="L1109" t="str">
            <v>I-ENG</v>
          </cell>
          <cell r="M1109" t="str">
            <v>IHS</v>
          </cell>
          <cell r="N1109" t="str">
            <v>Grid-Gen</v>
          </cell>
        </row>
        <row r="1110">
          <cell r="A1110" t="str">
            <v>SUO_132</v>
          </cell>
          <cell r="B1110" t="str">
            <v>Bonakanda</v>
          </cell>
          <cell r="C1110" t="str">
            <v>SUO</v>
          </cell>
          <cell r="D1110" t="str">
            <v>Bonakanda</v>
          </cell>
          <cell r="E1110">
            <v>9.2720000000000002</v>
          </cell>
          <cell r="F1110">
            <v>4.2024999999999997</v>
          </cell>
          <cell r="G1110">
            <v>860</v>
          </cell>
          <cell r="H1110" t="str">
            <v>Macro</v>
          </cell>
          <cell r="I1110" t="str">
            <v>NOKIA</v>
          </cell>
          <cell r="J1110" t="str">
            <v>Emile TAMFU</v>
          </cell>
          <cell r="K1110" t="str">
            <v>OCM_Limbe</v>
          </cell>
          <cell r="L1110" t="str">
            <v>H-TELI</v>
          </cell>
          <cell r="M1110" t="str">
            <v>IHS</v>
          </cell>
          <cell r="N1110" t="str">
            <v>Grid-Gen</v>
          </cell>
        </row>
        <row r="1111">
          <cell r="A1111" t="str">
            <v>EST_042</v>
          </cell>
          <cell r="B1111" t="str">
            <v>Lokomo-MTN</v>
          </cell>
          <cell r="C1111" t="str">
            <v>EST</v>
          </cell>
          <cell r="D1111" t="str">
            <v>Lokomo</v>
          </cell>
          <cell r="E1111">
            <v>15.460399369999999</v>
          </cell>
          <cell r="F1111">
            <v>2.6892310130000001</v>
          </cell>
          <cell r="G1111">
            <v>477</v>
          </cell>
          <cell r="H1111" t="str">
            <v>Macro</v>
          </cell>
          <cell r="I1111" t="str">
            <v>NOKIA</v>
          </cell>
          <cell r="J1111" t="str">
            <v>Hugues Hachua</v>
          </cell>
          <cell r="K1111" t="str">
            <v>OCM_Batouri</v>
          </cell>
          <cell r="L1111" t="str">
            <v>AFRO</v>
          </cell>
          <cell r="M1111" t="str">
            <v>IHS</v>
          </cell>
          <cell r="N1111" t="str">
            <v>Grid-Gen</v>
          </cell>
        </row>
        <row r="1112">
          <cell r="A1112" t="str">
            <v>OST_126</v>
          </cell>
          <cell r="B1112" t="str">
            <v>Bafang-Centre</v>
          </cell>
          <cell r="C1112" t="str">
            <v>OST</v>
          </cell>
          <cell r="D1112" t="str">
            <v>Bafang</v>
          </cell>
          <cell r="E1112">
            <v>10.178885810000001</v>
          </cell>
          <cell r="F1112">
            <v>5.1576809050000003</v>
          </cell>
          <cell r="G1112">
            <v>1187</v>
          </cell>
          <cell r="H1112" t="str">
            <v>Macro</v>
          </cell>
          <cell r="I1112" t="str">
            <v>NOKIA</v>
          </cell>
          <cell r="J1112" t="str">
            <v>Patrick Tonye</v>
          </cell>
          <cell r="K1112" t="str">
            <v>OCM_Bafoussam_2</v>
          </cell>
          <cell r="L1112" t="str">
            <v>I-ENG</v>
          </cell>
          <cell r="M1112" t="str">
            <v>IHS</v>
          </cell>
          <cell r="N1112" t="str">
            <v>Grid Only</v>
          </cell>
        </row>
        <row r="1113">
          <cell r="A1113" t="str">
            <v>SUO_112</v>
          </cell>
          <cell r="B1113" t="str">
            <v>Kumba-Market</v>
          </cell>
          <cell r="C1113" t="str">
            <v>SUO</v>
          </cell>
          <cell r="D1113" t="str">
            <v>Kumba</v>
          </cell>
          <cell r="E1113">
            <v>9.4360555559999995</v>
          </cell>
          <cell r="F1113">
            <v>4.6351111109999996</v>
          </cell>
          <cell r="G1113">
            <v>249</v>
          </cell>
          <cell r="H1113" t="str">
            <v>Macro</v>
          </cell>
          <cell r="I1113" t="str">
            <v>NOKIA</v>
          </cell>
          <cell r="J1113" t="str">
            <v>FOJO André</v>
          </cell>
          <cell r="K1113" t="str">
            <v>OCM_Kumba</v>
          </cell>
          <cell r="L1113" t="str">
            <v>H-TELI</v>
          </cell>
          <cell r="M1113" t="str">
            <v>IHS</v>
          </cell>
          <cell r="N1113" t="str">
            <v>Grid-Gen</v>
          </cell>
        </row>
        <row r="1114">
          <cell r="A1114" t="str">
            <v>EXN_069</v>
          </cell>
          <cell r="B1114" t="str">
            <v>Yagoua-Quinf</v>
          </cell>
          <cell r="C1114" t="str">
            <v>EXN</v>
          </cell>
          <cell r="D1114" t="str">
            <v>Yagoua</v>
          </cell>
          <cell r="E1114">
            <v>15.22466667</v>
          </cell>
          <cell r="F1114">
            <v>10.344361109999999</v>
          </cell>
          <cell r="G1114">
            <v>333</v>
          </cell>
          <cell r="H1114" t="str">
            <v>Macro</v>
          </cell>
          <cell r="I1114" t="str">
            <v>NOKIA</v>
          </cell>
          <cell r="J1114" t="str">
            <v>Romeo Mathieu YEMIH</v>
          </cell>
          <cell r="K1114" t="str">
            <v>OCM_Yagoua</v>
          </cell>
          <cell r="L1114" t="str">
            <v>TIF NORD</v>
          </cell>
          <cell r="M1114" t="str">
            <v>IHS</v>
          </cell>
          <cell r="N1114" t="str">
            <v>Grid-Gen</v>
          </cell>
        </row>
        <row r="1115">
          <cell r="A1115" t="str">
            <v>ADM_106</v>
          </cell>
          <cell r="B1115" t="str">
            <v>Meiganga-EELC-MTN-IHS</v>
          </cell>
          <cell r="C1115" t="str">
            <v>ADM</v>
          </cell>
          <cell r="D1115" t="str">
            <v>Meiganga</v>
          </cell>
          <cell r="E1115">
            <v>14.28645457</v>
          </cell>
          <cell r="F1115">
            <v>6.5142368590000004</v>
          </cell>
          <cell r="G1115">
            <v>1003</v>
          </cell>
          <cell r="H1115" t="str">
            <v>Macro</v>
          </cell>
          <cell r="I1115" t="str">
            <v>NOKIA</v>
          </cell>
          <cell r="J1115" t="str">
            <v>Destallo Serge EVEHE</v>
          </cell>
          <cell r="K1115" t="str">
            <v>OCM_Meiganga</v>
          </cell>
          <cell r="L1115" t="str">
            <v>TIF NORD</v>
          </cell>
          <cell r="M1115" t="str">
            <v>IHS</v>
          </cell>
          <cell r="N1115" t="str">
            <v>Grid-Gen</v>
          </cell>
        </row>
        <row r="1116">
          <cell r="A1116" t="str">
            <v>ADM_107</v>
          </cell>
          <cell r="B1116" t="str">
            <v>Meiganga-Markt-MTN-IHS</v>
          </cell>
          <cell r="C1116" t="str">
            <v>ADM</v>
          </cell>
          <cell r="D1116" t="str">
            <v>Meiganga</v>
          </cell>
          <cell r="E1116">
            <v>14.29155884</v>
          </cell>
          <cell r="F1116">
            <v>6.5193594069999996</v>
          </cell>
          <cell r="G1116">
            <v>999</v>
          </cell>
          <cell r="H1116" t="str">
            <v>Macro</v>
          </cell>
          <cell r="I1116" t="str">
            <v>NOKIA</v>
          </cell>
          <cell r="J1116" t="str">
            <v>Destallo Serge EVEHE</v>
          </cell>
          <cell r="K1116" t="str">
            <v>OCM_Meiganga</v>
          </cell>
          <cell r="L1116" t="str">
            <v>TIF NORD</v>
          </cell>
          <cell r="M1116" t="str">
            <v>IHS</v>
          </cell>
          <cell r="N1116" t="str">
            <v>Grid-Gen</v>
          </cell>
        </row>
        <row r="1117">
          <cell r="A1117" t="str">
            <v>SUD_038</v>
          </cell>
          <cell r="B1117" t="str">
            <v>Olamze-IHS</v>
          </cell>
          <cell r="C1117" t="str">
            <v>SUD</v>
          </cell>
          <cell r="D1117" t="str">
            <v>Olamze</v>
          </cell>
          <cell r="E1117">
            <v>11.095330000000001</v>
          </cell>
          <cell r="F1117">
            <v>2.2120500000000001</v>
          </cell>
          <cell r="G1117">
            <v>578</v>
          </cell>
          <cell r="H1117" t="str">
            <v>Macro</v>
          </cell>
          <cell r="I1117" t="str">
            <v>NOKIA</v>
          </cell>
          <cell r="J1117" t="str">
            <v>Kenmegne Fabrice</v>
          </cell>
          <cell r="K1117" t="str">
            <v>OCM_Ebolowa</v>
          </cell>
          <cell r="L1117" t="str">
            <v>AFRO</v>
          </cell>
          <cell r="M1117" t="str">
            <v>IHS</v>
          </cell>
          <cell r="N1117" t="str">
            <v>Grid-Gen</v>
          </cell>
        </row>
        <row r="1118">
          <cell r="A1118" t="str">
            <v>EST_045</v>
          </cell>
          <cell r="B1118" t="str">
            <v>Kette</v>
          </cell>
          <cell r="C1118" t="str">
            <v>EST</v>
          </cell>
          <cell r="D1118" t="str">
            <v>Kette</v>
          </cell>
          <cell r="E1118">
            <v>14.54405556</v>
          </cell>
          <cell r="F1118">
            <v>4.8880555560000003</v>
          </cell>
          <cell r="G1118">
            <v>791</v>
          </cell>
          <cell r="H1118" t="str">
            <v>Macro</v>
          </cell>
          <cell r="I1118" t="str">
            <v>NOKIA</v>
          </cell>
          <cell r="J1118" t="str">
            <v>Hugues Hachua</v>
          </cell>
          <cell r="K1118" t="str">
            <v>OCM_Batouri</v>
          </cell>
          <cell r="L1118" t="str">
            <v>AFRO</v>
          </cell>
          <cell r="M1118" t="str">
            <v>IHS</v>
          </cell>
          <cell r="N1118" t="str">
            <v>Solar-Gen-Lithium</v>
          </cell>
        </row>
        <row r="1119">
          <cell r="A1119" t="str">
            <v>SUO_102</v>
          </cell>
          <cell r="B1119" t="str">
            <v>Mile29-Mamfe-IHS</v>
          </cell>
          <cell r="C1119" t="str">
            <v>SUO</v>
          </cell>
          <cell r="D1119" t="str">
            <v>Mile29</v>
          </cell>
          <cell r="E1119">
            <v>9.6257757999999995</v>
          </cell>
          <cell r="F1119">
            <v>5.7065238000000003</v>
          </cell>
          <cell r="G1119">
            <v>509</v>
          </cell>
          <cell r="H1119" t="str">
            <v>Macro</v>
          </cell>
          <cell r="I1119" t="str">
            <v>NOKIA</v>
          </cell>
          <cell r="J1119" t="str">
            <v>COLLINs KOGGE</v>
          </cell>
          <cell r="K1119" t="str">
            <v>OCM_Bamenda_1</v>
          </cell>
          <cell r="L1119" t="str">
            <v>I-ENG</v>
          </cell>
          <cell r="M1119" t="str">
            <v>IHS</v>
          </cell>
          <cell r="N1119" t="str">
            <v>Solar Gen</v>
          </cell>
        </row>
        <row r="1120">
          <cell r="A1120" t="str">
            <v>CTR_664</v>
          </cell>
          <cell r="B1120" t="str">
            <v>CTR_664_Z_Avenue-Biyemassi</v>
          </cell>
          <cell r="C1120" t="str">
            <v>CTR</v>
          </cell>
          <cell r="D1120" t="str">
            <v>Yaounde</v>
          </cell>
          <cell r="E1120">
            <v>11.489882</v>
          </cell>
          <cell r="F1120">
            <v>3.8437269999999999</v>
          </cell>
          <cell r="G1120">
            <v>698</v>
          </cell>
          <cell r="H1120" t="str">
            <v>Macro</v>
          </cell>
          <cell r="I1120" t="str">
            <v>ZTE</v>
          </cell>
          <cell r="J1120" t="str">
            <v>Mbah Hosiah</v>
          </cell>
          <cell r="K1120" t="str">
            <v>OCM_Yaounde_4</v>
          </cell>
          <cell r="L1120" t="str">
            <v>AFRO</v>
          </cell>
          <cell r="M1120" t="str">
            <v>CAMUSAT</v>
          </cell>
          <cell r="N1120" t="str">
            <v>Good Grid no GE - 12h</v>
          </cell>
        </row>
        <row r="1121">
          <cell r="A1121" t="str">
            <v>LIT_084</v>
          </cell>
          <cell r="B1121" t="str">
            <v>LIT_084_Z_C-D-Billes</v>
          </cell>
          <cell r="C1121" t="str">
            <v>LIT</v>
          </cell>
          <cell r="D1121" t="str">
            <v>Douala</v>
          </cell>
          <cell r="E1121">
            <v>9.7484166670000008</v>
          </cell>
          <cell r="F1121">
            <v>4.010916667</v>
          </cell>
          <cell r="G1121">
            <v>703</v>
          </cell>
          <cell r="H1121" t="str">
            <v>Macro</v>
          </cell>
          <cell r="I1121" t="str">
            <v>ZTE</v>
          </cell>
          <cell r="J1121" t="str">
            <v>LONTSI Marius</v>
          </cell>
          <cell r="K1121" t="str">
            <v>OCM_Douala_3</v>
          </cell>
          <cell r="L1121" t="str">
            <v>H-TELI</v>
          </cell>
          <cell r="M1121" t="str">
            <v>IHS</v>
          </cell>
          <cell r="N1121" t="str">
            <v>Grid-Gen</v>
          </cell>
        </row>
        <row r="1122">
          <cell r="A1122" t="str">
            <v>LIT_089</v>
          </cell>
          <cell r="B1122" t="str">
            <v>LIT_089_Z_Brazz-St-Bruno</v>
          </cell>
          <cell r="C1122" t="str">
            <v>LIT</v>
          </cell>
          <cell r="D1122" t="str">
            <v>Douala</v>
          </cell>
          <cell r="E1122">
            <v>9.7256962900000001</v>
          </cell>
          <cell r="F1122">
            <v>4.0286419010000003</v>
          </cell>
          <cell r="G1122">
            <v>703</v>
          </cell>
          <cell r="H1122" t="str">
            <v>Macro</v>
          </cell>
          <cell r="I1122" t="str">
            <v>ZTE</v>
          </cell>
          <cell r="J1122" t="str">
            <v>LONTSI Marius</v>
          </cell>
          <cell r="K1122" t="str">
            <v>OCM_Douala_3</v>
          </cell>
          <cell r="L1122" t="str">
            <v>H-TELI</v>
          </cell>
          <cell r="M1122" t="str">
            <v>IHS</v>
          </cell>
          <cell r="N1122" t="str">
            <v>Grid Only</v>
          </cell>
        </row>
        <row r="1123">
          <cell r="A1123" t="str">
            <v>LIT_093</v>
          </cell>
          <cell r="B1123" t="str">
            <v>LIT_093_Z_Ndogp-Nodal</v>
          </cell>
          <cell r="C1123" t="str">
            <v>LIT</v>
          </cell>
          <cell r="D1123" t="str">
            <v>Douala</v>
          </cell>
          <cell r="E1123">
            <v>9.7680334850000001</v>
          </cell>
          <cell r="F1123">
            <v>4.0295866309999999</v>
          </cell>
          <cell r="G1123">
            <v>703</v>
          </cell>
          <cell r="H1123" t="str">
            <v>Macro</v>
          </cell>
          <cell r="I1123" t="str">
            <v>ZTE</v>
          </cell>
          <cell r="J1123" t="str">
            <v>LONTSI Marius</v>
          </cell>
          <cell r="K1123" t="str">
            <v>OCM_Douala_3</v>
          </cell>
          <cell r="L1123" t="str">
            <v>H-TELI</v>
          </cell>
          <cell r="M1123"/>
          <cell r="N1123"/>
        </row>
        <row r="1124">
          <cell r="A1124" t="str">
            <v>LIT_081</v>
          </cell>
          <cell r="B1124" t="str">
            <v>LIT_081_Z_Brazzaville</v>
          </cell>
          <cell r="C1124" t="str">
            <v>LIT</v>
          </cell>
          <cell r="D1124" t="str">
            <v>Douala</v>
          </cell>
          <cell r="E1124">
            <v>9.7270833329999995</v>
          </cell>
          <cell r="F1124">
            <v>4.0234444439999999</v>
          </cell>
          <cell r="G1124">
            <v>703</v>
          </cell>
          <cell r="H1124" t="str">
            <v>Macro</v>
          </cell>
          <cell r="I1124" t="str">
            <v>ZTE</v>
          </cell>
          <cell r="J1124" t="str">
            <v>LONTSI Marius</v>
          </cell>
          <cell r="K1124" t="str">
            <v>OCM_Douala_3</v>
          </cell>
          <cell r="L1124" t="str">
            <v>H-TELI</v>
          </cell>
          <cell r="M1124" t="str">
            <v>IHS</v>
          </cell>
          <cell r="N1124" t="str">
            <v>Grid-Gen</v>
          </cell>
        </row>
        <row r="1125">
          <cell r="A1125" t="str">
            <v>LIT_198</v>
          </cell>
          <cell r="B1125" t="str">
            <v>LIT_198_Z_Cogefar</v>
          </cell>
          <cell r="C1125" t="str">
            <v>LIT</v>
          </cell>
          <cell r="D1125" t="str">
            <v>Douala</v>
          </cell>
          <cell r="E1125">
            <v>9.7871666669999993</v>
          </cell>
          <cell r="F1125">
            <v>3.9927222219999998</v>
          </cell>
          <cell r="G1125">
            <v>701</v>
          </cell>
          <cell r="H1125" t="str">
            <v>Macro</v>
          </cell>
          <cell r="I1125" t="str">
            <v>ZTE</v>
          </cell>
          <cell r="J1125" t="str">
            <v>LONTSI Marius</v>
          </cell>
          <cell r="K1125" t="str">
            <v>OCM_Douala_3</v>
          </cell>
          <cell r="L1125" t="str">
            <v>H-TELI</v>
          </cell>
          <cell r="M1125" t="str">
            <v>IHS</v>
          </cell>
          <cell r="N1125" t="str">
            <v>Grid-Gen</v>
          </cell>
        </row>
        <row r="1126">
          <cell r="A1126" t="str">
            <v>SUD_003</v>
          </cell>
          <cell r="B1126" t="str">
            <v>Meyomessala</v>
          </cell>
          <cell r="C1126" t="str">
            <v>SUD</v>
          </cell>
          <cell r="D1126" t="str">
            <v>Meyomessala</v>
          </cell>
          <cell r="E1126">
            <v>12.269030559999999</v>
          </cell>
          <cell r="F1126">
            <v>3.1145138889999999</v>
          </cell>
          <cell r="G1126">
            <v>695</v>
          </cell>
          <cell r="H1126" t="str">
            <v>Macro</v>
          </cell>
          <cell r="I1126" t="str">
            <v>NOKIA</v>
          </cell>
          <cell r="J1126" t="str">
            <v>Kenfack Peguy</v>
          </cell>
          <cell r="K1126" t="str">
            <v>OCM_Sangmelima</v>
          </cell>
          <cell r="L1126" t="str">
            <v>AFRO</v>
          </cell>
          <cell r="M1126" t="str">
            <v>CAMUSAT</v>
          </cell>
          <cell r="N1126" t="str">
            <v>Good Grid + Solar + GE</v>
          </cell>
        </row>
        <row r="1127">
          <cell r="A1127" t="str">
            <v>OST_152</v>
          </cell>
          <cell r="B1127" t="str">
            <v>Bazou-IHS</v>
          </cell>
          <cell r="C1127" t="str">
            <v>OST</v>
          </cell>
          <cell r="D1127" t="str">
            <v>Bazou</v>
          </cell>
          <cell r="E1127">
            <v>10.46514</v>
          </cell>
          <cell r="F1127">
            <v>5.11585</v>
          </cell>
          <cell r="G1127">
            <v>1540</v>
          </cell>
          <cell r="H1127" t="str">
            <v>Macro</v>
          </cell>
          <cell r="I1127" t="str">
            <v>NOKIA</v>
          </cell>
          <cell r="J1127" t="str">
            <v>Patrick Tonye</v>
          </cell>
          <cell r="K1127" t="str">
            <v>OCM_Bafoussam_2</v>
          </cell>
          <cell r="L1127" t="str">
            <v>I-ENG</v>
          </cell>
          <cell r="M1127" t="str">
            <v>IHS</v>
          </cell>
          <cell r="N1127" t="str">
            <v>Grid-Gen</v>
          </cell>
        </row>
        <row r="1128">
          <cell r="A1128" t="str">
            <v>SUO_100</v>
          </cell>
          <cell r="B1128" t="str">
            <v>Ossing-IHS</v>
          </cell>
          <cell r="C1128" t="str">
            <v>SUO</v>
          </cell>
          <cell r="D1128" t="str">
            <v>Ossing</v>
          </cell>
          <cell r="E1128">
            <v>9.2792522599999998</v>
          </cell>
          <cell r="F1128">
            <v>5.6401190000000003</v>
          </cell>
          <cell r="G1128">
            <v>134</v>
          </cell>
          <cell r="H1128" t="str">
            <v>Macro</v>
          </cell>
          <cell r="I1128" t="str">
            <v>NOKIA</v>
          </cell>
          <cell r="J1128" t="str">
            <v>COLLINs KOGGE</v>
          </cell>
          <cell r="K1128" t="str">
            <v>OCM_Bamenda_1</v>
          </cell>
          <cell r="L1128" t="str">
            <v>I-ENG</v>
          </cell>
          <cell r="M1128" t="str">
            <v>IHS</v>
          </cell>
          <cell r="N1128" t="str">
            <v>Hybrid Gen</v>
          </cell>
        </row>
        <row r="1129">
          <cell r="A1129" t="str">
            <v>OST_139</v>
          </cell>
          <cell r="B1129" t="str">
            <v>Fokoue-IHS</v>
          </cell>
          <cell r="C1129" t="str">
            <v>OST</v>
          </cell>
          <cell r="D1129" t="str">
            <v>Fokoue</v>
          </cell>
          <cell r="E1129">
            <v>10.1206283</v>
          </cell>
          <cell r="F1129">
            <v>5.3643900000000002</v>
          </cell>
          <cell r="G1129">
            <v>1587</v>
          </cell>
          <cell r="H1129" t="str">
            <v>Macro</v>
          </cell>
          <cell r="I1129" t="str">
            <v>NOKIA</v>
          </cell>
          <cell r="J1129" t="str">
            <v>Patrick Tonye</v>
          </cell>
          <cell r="K1129" t="str">
            <v>OCM_Bafoussam_2</v>
          </cell>
          <cell r="L1129" t="str">
            <v>I-ENG</v>
          </cell>
          <cell r="M1129" t="str">
            <v>IHS</v>
          </cell>
          <cell r="N1129" t="str">
            <v>Grid-Gen</v>
          </cell>
        </row>
        <row r="1130">
          <cell r="A1130" t="str">
            <v>NRO_041</v>
          </cell>
          <cell r="B1130" t="str">
            <v>Muchemni-Fundong-IHS</v>
          </cell>
          <cell r="C1130" t="str">
            <v>NRO</v>
          </cell>
          <cell r="D1130" t="str">
            <v>Fundong</v>
          </cell>
          <cell r="E1130">
            <v>10.261240000000001</v>
          </cell>
          <cell r="F1130">
            <v>6.2548000000000004</v>
          </cell>
          <cell r="G1130">
            <v>1616</v>
          </cell>
          <cell r="H1130" t="str">
            <v>Macro</v>
          </cell>
          <cell r="I1130" t="str">
            <v>NOKIA</v>
          </cell>
          <cell r="J1130" t="str">
            <v>COLLINs KOGGE</v>
          </cell>
          <cell r="K1130" t="str">
            <v>OCM_Bamenda_1</v>
          </cell>
          <cell r="L1130" t="str">
            <v>I-ENG</v>
          </cell>
          <cell r="M1130" t="str">
            <v>IHS</v>
          </cell>
          <cell r="N1130" t="str">
            <v>Grid-Gen</v>
          </cell>
        </row>
        <row r="1131">
          <cell r="A1131" t="str">
            <v>NRO_058</v>
          </cell>
          <cell r="B1131" t="str">
            <v>Babanki-IHS</v>
          </cell>
          <cell r="C1131" t="str">
            <v>NRO</v>
          </cell>
          <cell r="D1131" t="str">
            <v>Babanki</v>
          </cell>
          <cell r="E1131">
            <v>10.256549</v>
          </cell>
          <cell r="F1131">
            <v>6.1390130000000003</v>
          </cell>
          <cell r="G1131">
            <v>1266</v>
          </cell>
          <cell r="H1131" t="str">
            <v>Macro</v>
          </cell>
          <cell r="I1131" t="str">
            <v>NOKIA</v>
          </cell>
          <cell r="J1131" t="str">
            <v>COLLINs KOGGE</v>
          </cell>
          <cell r="K1131" t="str">
            <v>OCM_Bamenda_1</v>
          </cell>
          <cell r="L1131" t="str">
            <v>I-ENG</v>
          </cell>
          <cell r="M1131" t="str">
            <v>IHS</v>
          </cell>
          <cell r="N1131" t="str">
            <v>Grid-Gen</v>
          </cell>
        </row>
        <row r="1132">
          <cell r="A1132" t="str">
            <v>SUO_107</v>
          </cell>
          <cell r="B1132" t="str">
            <v>Mamfe-Town-IHS</v>
          </cell>
          <cell r="C1132" t="str">
            <v>SUO</v>
          </cell>
          <cell r="D1132" t="str">
            <v>Mamfe</v>
          </cell>
          <cell r="E1132">
            <v>9.3219899999999996</v>
          </cell>
          <cell r="F1132">
            <v>5.7688800000000002</v>
          </cell>
          <cell r="G1132">
            <v>188</v>
          </cell>
          <cell r="H1132" t="str">
            <v>Macro</v>
          </cell>
          <cell r="I1132" t="str">
            <v>NOKIA</v>
          </cell>
          <cell r="J1132" t="str">
            <v>COLLINs KOGGE</v>
          </cell>
          <cell r="K1132" t="str">
            <v>OCM_Bamenda_1</v>
          </cell>
          <cell r="L1132" t="str">
            <v>I-ENG</v>
          </cell>
          <cell r="M1132" t="str">
            <v>IHS</v>
          </cell>
          <cell r="N1132" t="str">
            <v>Hybrid-Gen-Lithium</v>
          </cell>
        </row>
        <row r="1133">
          <cell r="A1133" t="str">
            <v>OST_143</v>
          </cell>
          <cell r="B1133" t="str">
            <v>Bassamba-IHS</v>
          </cell>
          <cell r="C1133" t="str">
            <v>OST</v>
          </cell>
          <cell r="D1133" t="str">
            <v>Bassamba</v>
          </cell>
          <cell r="E1133">
            <v>10.572450999999999</v>
          </cell>
          <cell r="F1133">
            <v>5.0519470000000002</v>
          </cell>
          <cell r="G1133">
            <v>1049</v>
          </cell>
          <cell r="H1133" t="str">
            <v>Macro</v>
          </cell>
          <cell r="I1133" t="str">
            <v>NOKIA</v>
          </cell>
          <cell r="J1133" t="str">
            <v>Patrick Tonye</v>
          </cell>
          <cell r="K1133" t="str">
            <v>OCM_Bafoussam_2</v>
          </cell>
          <cell r="L1133" t="str">
            <v>I-ENG</v>
          </cell>
          <cell r="M1133" t="str">
            <v>IHS</v>
          </cell>
          <cell r="N1133" t="str">
            <v>Grid-Gen</v>
          </cell>
        </row>
        <row r="1134">
          <cell r="A1134" t="str">
            <v>NRO_047</v>
          </cell>
          <cell r="B1134" t="str">
            <v>Bafmeng</v>
          </cell>
          <cell r="C1134" t="str">
            <v>NRO</v>
          </cell>
          <cell r="D1134" t="str">
            <v>Bafmeng</v>
          </cell>
          <cell r="E1134">
            <v>10.235620000000001</v>
          </cell>
          <cell r="F1134">
            <v>6.3545299999999996</v>
          </cell>
          <cell r="G1134">
            <v>1536</v>
          </cell>
          <cell r="H1134" t="str">
            <v>Macro</v>
          </cell>
          <cell r="I1134" t="str">
            <v>NOKIA</v>
          </cell>
          <cell r="J1134" t="str">
            <v>COLLINs KOGGE</v>
          </cell>
          <cell r="K1134" t="str">
            <v>OCM_Bamenda_1</v>
          </cell>
          <cell r="L1134" t="str">
            <v>I-ENG</v>
          </cell>
          <cell r="M1134" t="str">
            <v>IHS</v>
          </cell>
          <cell r="N1134" t="str">
            <v>Hybrid Gen</v>
          </cell>
        </row>
        <row r="1135">
          <cell r="A1135" t="str">
            <v>OST_153</v>
          </cell>
          <cell r="B1135" t="str">
            <v>Fotouni-IHS</v>
          </cell>
          <cell r="C1135" t="str">
            <v>OST</v>
          </cell>
          <cell r="D1135" t="str">
            <v>Fotouni</v>
          </cell>
          <cell r="E1135">
            <v>10.231991000000001</v>
          </cell>
          <cell r="F1135">
            <v>5.3258770000000002</v>
          </cell>
          <cell r="G1135">
            <v>1570</v>
          </cell>
          <cell r="H1135" t="str">
            <v>Macro</v>
          </cell>
          <cell r="I1135" t="str">
            <v>NOKIA</v>
          </cell>
          <cell r="J1135" t="str">
            <v>Patrick Tonye</v>
          </cell>
          <cell r="K1135" t="str">
            <v>OCM_Bafoussam_2</v>
          </cell>
          <cell r="L1135" t="str">
            <v>I-ENG</v>
          </cell>
          <cell r="M1135" t="str">
            <v>IHS</v>
          </cell>
          <cell r="N1135" t="str">
            <v>Gen-Lithium</v>
          </cell>
        </row>
        <row r="1136">
          <cell r="A1136" t="str">
            <v>NRO_079</v>
          </cell>
          <cell r="B1136" t="str">
            <v>Abuh</v>
          </cell>
          <cell r="C1136" t="str">
            <v>NRO</v>
          </cell>
          <cell r="D1136" t="str">
            <v>Abuh</v>
          </cell>
          <cell r="E1136">
            <v>10.33537664</v>
          </cell>
          <cell r="F1136">
            <v>6.2975426839999997</v>
          </cell>
          <cell r="G1136">
            <v>1728</v>
          </cell>
          <cell r="H1136" t="str">
            <v>Macro</v>
          </cell>
          <cell r="I1136" t="str">
            <v>NOKIA</v>
          </cell>
          <cell r="J1136" t="str">
            <v>COLLINs KOGGE</v>
          </cell>
          <cell r="K1136" t="str">
            <v>OCM_Bamenda_1</v>
          </cell>
          <cell r="L1136" t="str">
            <v>I-ENG</v>
          </cell>
          <cell r="M1136" t="str">
            <v>IHS</v>
          </cell>
          <cell r="N1136" t="str">
            <v>Hybrid Gen</v>
          </cell>
        </row>
        <row r="1137">
          <cell r="A1137" t="str">
            <v>NRO_086</v>
          </cell>
          <cell r="B1137" t="str">
            <v>Berore-IHS</v>
          </cell>
          <cell r="C1137" t="str">
            <v>NRO</v>
          </cell>
          <cell r="D1137" t="str">
            <v>Berore</v>
          </cell>
          <cell r="E1137">
            <v>9.3556620689999992</v>
          </cell>
          <cell r="F1137">
            <v>5.7750906740000003</v>
          </cell>
          <cell r="G1137">
            <v>279</v>
          </cell>
          <cell r="H1137" t="str">
            <v>Macro</v>
          </cell>
          <cell r="I1137" t="str">
            <v>NOKIA</v>
          </cell>
          <cell r="J1137" t="str">
            <v>COLLINs KOGGE</v>
          </cell>
          <cell r="K1137" t="str">
            <v>OCM_Bamenda_1</v>
          </cell>
          <cell r="L1137" t="str">
            <v>I-ENG</v>
          </cell>
          <cell r="M1137" t="str">
            <v>IHS</v>
          </cell>
          <cell r="N1137" t="str">
            <v>Vandalized</v>
          </cell>
        </row>
        <row r="1138">
          <cell r="A1138" t="str">
            <v>NRO_092</v>
          </cell>
          <cell r="B1138" t="str">
            <v>Fundong-FM</v>
          </cell>
          <cell r="C1138" t="str">
            <v>NRO</v>
          </cell>
          <cell r="D1138" t="str">
            <v>Fundong</v>
          </cell>
          <cell r="E1138">
            <v>10.294694440000001</v>
          </cell>
          <cell r="F1138">
            <v>6.271361111</v>
          </cell>
          <cell r="G1138">
            <v>1675</v>
          </cell>
          <cell r="H1138" t="str">
            <v>Macro</v>
          </cell>
          <cell r="I1138" t="str">
            <v>NOKIA</v>
          </cell>
          <cell r="J1138" t="str">
            <v>COLLINs KOGGE</v>
          </cell>
          <cell r="K1138" t="str">
            <v>OCM_Bamenda_1</v>
          </cell>
          <cell r="L1138" t="str">
            <v>I-ENG</v>
          </cell>
          <cell r="M1138" t="str">
            <v>IHS</v>
          </cell>
          <cell r="N1138" t="str">
            <v>Hybrid Gen</v>
          </cell>
        </row>
        <row r="1139">
          <cell r="A1139" t="str">
            <v>CTR_443</v>
          </cell>
          <cell r="B1139" t="str">
            <v>Biakoa-MTN-IHS</v>
          </cell>
          <cell r="C1139" t="str">
            <v>CTR</v>
          </cell>
          <cell r="D1139" t="str">
            <v>Biakoa</v>
          </cell>
          <cell r="E1139">
            <v>11.474489</v>
          </cell>
          <cell r="F1139">
            <v>4.5497170000000002</v>
          </cell>
          <cell r="G1139">
            <v>541</v>
          </cell>
          <cell r="H1139" t="str">
            <v>Macro</v>
          </cell>
          <cell r="I1139" t="str">
            <v>NOKIA</v>
          </cell>
          <cell r="J1139" t="str">
            <v xml:space="preserve">APIANG Grégoire Flores </v>
          </cell>
          <cell r="K1139" t="str">
            <v>OCM_Bafia</v>
          </cell>
          <cell r="L1139" t="str">
            <v>I-ENG</v>
          </cell>
          <cell r="M1139" t="str">
            <v>IHS</v>
          </cell>
          <cell r="N1139" t="str">
            <v>Solar-Grid-Gen-Lithium</v>
          </cell>
        </row>
        <row r="1140">
          <cell r="A1140" t="str">
            <v>OST_161</v>
          </cell>
          <cell r="B1140" t="str">
            <v>Bankwop-IHS</v>
          </cell>
          <cell r="C1140" t="str">
            <v>OST</v>
          </cell>
          <cell r="D1140" t="str">
            <v>Bankwop</v>
          </cell>
          <cell r="E1140">
            <v>10.18317</v>
          </cell>
          <cell r="F1140">
            <v>5.1073599999999999</v>
          </cell>
          <cell r="G1140">
            <v>1466</v>
          </cell>
          <cell r="H1140" t="str">
            <v>Macro</v>
          </cell>
          <cell r="I1140" t="str">
            <v>NOKIA</v>
          </cell>
          <cell r="J1140" t="str">
            <v>Patrick Tonye</v>
          </cell>
          <cell r="K1140" t="str">
            <v>OCM_Bafoussam_2</v>
          </cell>
          <cell r="L1140" t="str">
            <v>I-ENG</v>
          </cell>
          <cell r="M1140" t="str">
            <v>IHS</v>
          </cell>
          <cell r="N1140" t="str">
            <v>Grid-Gen</v>
          </cell>
        </row>
        <row r="1141">
          <cell r="A1141" t="str">
            <v>OST_164</v>
          </cell>
          <cell r="B1141" t="str">
            <v>Col-Batie-IHS</v>
          </cell>
          <cell r="C1141" t="str">
            <v>OST</v>
          </cell>
          <cell r="D1141" t="str">
            <v>Batie</v>
          </cell>
          <cell r="E1141">
            <v>10.290229999999999</v>
          </cell>
          <cell r="F1141">
            <v>5.3072400000000002</v>
          </cell>
          <cell r="G1141">
            <v>1650</v>
          </cell>
          <cell r="H1141" t="str">
            <v>Macro</v>
          </cell>
          <cell r="I1141" t="str">
            <v>NOKIA</v>
          </cell>
          <cell r="J1141" t="str">
            <v>Patrick Tonye</v>
          </cell>
          <cell r="K1141" t="str">
            <v>OCM_Bafoussam_2</v>
          </cell>
          <cell r="L1141" t="str">
            <v>I-ENG</v>
          </cell>
          <cell r="M1141" t="str">
            <v>IHS</v>
          </cell>
          <cell r="N1141" t="str">
            <v>Grid-Gen</v>
          </cell>
        </row>
        <row r="1142">
          <cell r="A1142" t="str">
            <v>SUO_097</v>
          </cell>
          <cell r="B1142" t="str">
            <v>Gamoko-Hill-IHS</v>
          </cell>
          <cell r="C1142" t="str">
            <v>SUO</v>
          </cell>
          <cell r="D1142" t="str">
            <v>Gamoko</v>
          </cell>
          <cell r="E1142">
            <v>9.2823890000000002</v>
          </cell>
          <cell r="F1142">
            <v>4.5496309999999998</v>
          </cell>
          <cell r="G1142">
            <v>297</v>
          </cell>
          <cell r="H1142" t="str">
            <v>Macro</v>
          </cell>
          <cell r="I1142" t="str">
            <v>NOKIA</v>
          </cell>
          <cell r="J1142" t="str">
            <v>FOJO André</v>
          </cell>
          <cell r="K1142" t="str">
            <v>OCM_Kumba</v>
          </cell>
          <cell r="L1142" t="str">
            <v>H-TELI</v>
          </cell>
          <cell r="M1142" t="str">
            <v>IHS</v>
          </cell>
          <cell r="N1142" t="str">
            <v>Vandalized</v>
          </cell>
        </row>
        <row r="1143">
          <cell r="A1143" t="str">
            <v>SUO_136</v>
          </cell>
          <cell r="B1143" t="str">
            <v>Fongo-Tongo</v>
          </cell>
          <cell r="C1143" t="str">
            <v>SUO</v>
          </cell>
          <cell r="D1143" t="str">
            <v>Fongo-Tongo</v>
          </cell>
          <cell r="E1143">
            <v>9.9698600000000006</v>
          </cell>
          <cell r="F1143">
            <v>5.51159</v>
          </cell>
          <cell r="G1143">
            <v>1674</v>
          </cell>
          <cell r="H1143" t="str">
            <v>Macro</v>
          </cell>
          <cell r="I1143" t="str">
            <v>NOKIA</v>
          </cell>
          <cell r="J1143" t="str">
            <v>Patrick Tonye</v>
          </cell>
          <cell r="K1143" t="str">
            <v>OCM_Bafoussam_2</v>
          </cell>
          <cell r="L1143" t="str">
            <v>I-ENG</v>
          </cell>
          <cell r="M1143" t="str">
            <v>IHS</v>
          </cell>
          <cell r="N1143" t="str">
            <v>Grid-Gen</v>
          </cell>
        </row>
        <row r="1144">
          <cell r="A1144" t="str">
            <v>EXN_141</v>
          </cell>
          <cell r="B1144" t="str">
            <v>Kousseri-Ngueli-MTN-IHS</v>
          </cell>
          <cell r="C1144" t="str">
            <v>EXN</v>
          </cell>
          <cell r="D1144" t="str">
            <v>Kousseri</v>
          </cell>
          <cell r="E1144">
            <v>15.04699312</v>
          </cell>
          <cell r="F1144">
            <v>12.067719159999999</v>
          </cell>
          <cell r="G1144">
            <v>297</v>
          </cell>
          <cell r="H1144" t="str">
            <v>Macro</v>
          </cell>
          <cell r="I1144" t="str">
            <v>NOKIA</v>
          </cell>
          <cell r="J1144" t="str">
            <v>Yanoussa Ahmadou</v>
          </cell>
          <cell r="K1144" t="str">
            <v>OCM_Kousseri</v>
          </cell>
          <cell r="L1144" t="str">
            <v>TIF NORD</v>
          </cell>
          <cell r="M1144" t="str">
            <v>IHS</v>
          </cell>
          <cell r="N1144" t="str">
            <v>Grid-Gen</v>
          </cell>
        </row>
        <row r="1145">
          <cell r="A1145" t="str">
            <v>EXN_138</v>
          </cell>
          <cell r="B1145" t="str">
            <v>Kousseri-MTN-IHS</v>
          </cell>
          <cell r="C1145" t="str">
            <v>EXN</v>
          </cell>
          <cell r="D1145" t="str">
            <v>Kousseri</v>
          </cell>
          <cell r="E1145">
            <v>15.012909909999999</v>
          </cell>
          <cell r="F1145">
            <v>12.089725339999999</v>
          </cell>
          <cell r="G1145">
            <v>298</v>
          </cell>
          <cell r="H1145" t="str">
            <v>Macro</v>
          </cell>
          <cell r="I1145" t="str">
            <v>NOKIA</v>
          </cell>
          <cell r="J1145" t="str">
            <v>Yanoussa Ahmadou</v>
          </cell>
          <cell r="K1145" t="str">
            <v>OCM_Kousseri</v>
          </cell>
          <cell r="L1145" t="str">
            <v>TIF NORD</v>
          </cell>
          <cell r="M1145" t="str">
            <v>IHS</v>
          </cell>
          <cell r="N1145" t="str">
            <v>Grid-Gen</v>
          </cell>
        </row>
        <row r="1146">
          <cell r="A1146" t="str">
            <v>SUD_053</v>
          </cell>
          <cell r="B1146" t="str">
            <v>SUD_053_Z_Kribi-Mpala</v>
          </cell>
          <cell r="C1146" t="str">
            <v>SUD</v>
          </cell>
          <cell r="D1146" t="str">
            <v>Kribi</v>
          </cell>
          <cell r="E1146">
            <v>9.9549199999999995</v>
          </cell>
          <cell r="F1146">
            <v>3.0100899999999999</v>
          </cell>
          <cell r="G1146">
            <v>19</v>
          </cell>
          <cell r="H1146" t="str">
            <v>Macro</v>
          </cell>
          <cell r="I1146" t="str">
            <v>ZTE</v>
          </cell>
          <cell r="J1146" t="str">
            <v>Clautaire Pouguoé</v>
          </cell>
          <cell r="K1146" t="str">
            <v>OCM_Kribi</v>
          </cell>
          <cell r="L1146" t="str">
            <v>H-TELI</v>
          </cell>
          <cell r="M1146" t="str">
            <v>IHS</v>
          </cell>
          <cell r="N1146" t="str">
            <v>Grid-Gen</v>
          </cell>
        </row>
        <row r="1147">
          <cell r="A1147" t="str">
            <v>NRO_088</v>
          </cell>
          <cell r="B1147" t="str">
            <v>Nchum-IHS</v>
          </cell>
          <cell r="C1147" t="str">
            <v>NRO</v>
          </cell>
          <cell r="D1147" t="str">
            <v>Nchum</v>
          </cell>
          <cell r="E1147">
            <v>10.121734999999999</v>
          </cell>
          <cell r="F1147">
            <v>6.1115719999999998</v>
          </cell>
          <cell r="G1147">
            <v>1127</v>
          </cell>
          <cell r="H1147" t="str">
            <v>Macro</v>
          </cell>
          <cell r="I1147" t="str">
            <v>NOKIA</v>
          </cell>
          <cell r="J1147" t="str">
            <v>COLLINs KOGGE</v>
          </cell>
          <cell r="K1147" t="str">
            <v>OCM_Bamenda_1</v>
          </cell>
          <cell r="L1147" t="str">
            <v>I-ENG</v>
          </cell>
          <cell r="M1147" t="str">
            <v>IHS</v>
          </cell>
          <cell r="N1147" t="str">
            <v>Hybrid Gen</v>
          </cell>
        </row>
        <row r="1148">
          <cell r="A1148" t="str">
            <v>SUO_168</v>
          </cell>
          <cell r="B1148" t="str">
            <v>BTS-Mobile-Bachuo-Akagbe</v>
          </cell>
          <cell r="C1148" t="str">
            <v>SUO</v>
          </cell>
          <cell r="D1148" t="str">
            <v>Bachuo</v>
          </cell>
          <cell r="E1148">
            <v>9.4384399999999999</v>
          </cell>
          <cell r="F1148">
            <v>5.6939299999999999</v>
          </cell>
          <cell r="G1148">
            <v>148</v>
          </cell>
          <cell r="H1148" t="str">
            <v>Macro</v>
          </cell>
          <cell r="I1148" t="str">
            <v>NOKIA</v>
          </cell>
          <cell r="J1148" t="str">
            <v>COLLINs KOGGE</v>
          </cell>
          <cell r="K1148" t="str">
            <v>OCM_Bamenda_1</v>
          </cell>
          <cell r="L1148" t="str">
            <v>I-ENG</v>
          </cell>
          <cell r="M1148"/>
          <cell r="N1148"/>
        </row>
        <row r="1149">
          <cell r="A1149" t="str">
            <v>NRO_001</v>
          </cell>
          <cell r="B1149" t="str">
            <v>Akum</v>
          </cell>
          <cell r="C1149" t="str">
            <v>NRO</v>
          </cell>
          <cell r="D1149" t="str">
            <v>Akum</v>
          </cell>
          <cell r="E1149">
            <v>10.153124999999999</v>
          </cell>
          <cell r="F1149">
            <v>5.8542969999999999</v>
          </cell>
          <cell r="G1149">
            <v>1941</v>
          </cell>
          <cell r="H1149" t="str">
            <v>Macro</v>
          </cell>
          <cell r="I1149" t="str">
            <v>NOKIA</v>
          </cell>
          <cell r="J1149" t="str">
            <v>Elan Mencheng  Jeremiah</v>
          </cell>
          <cell r="K1149" t="str">
            <v>OCM_Bamenda_2</v>
          </cell>
          <cell r="L1149" t="str">
            <v>I-ENG</v>
          </cell>
          <cell r="M1149" t="str">
            <v>CAMUSAT</v>
          </cell>
          <cell r="N1149" t="str">
            <v>Medium Grid + GE</v>
          </cell>
        </row>
        <row r="1150">
          <cell r="A1150" t="str">
            <v>OST_158</v>
          </cell>
          <cell r="B1150" t="str">
            <v>Fondjanti</v>
          </cell>
          <cell r="C1150" t="str">
            <v>OST</v>
          </cell>
          <cell r="D1150" t="str">
            <v>Fondjanti</v>
          </cell>
          <cell r="E1150">
            <v>10.189159999999999</v>
          </cell>
          <cell r="F1150">
            <v>5.0656100000000004</v>
          </cell>
          <cell r="G1150">
            <v>1263</v>
          </cell>
          <cell r="H1150" t="str">
            <v>Macro</v>
          </cell>
          <cell r="I1150" t="str">
            <v>NOKIA</v>
          </cell>
          <cell r="J1150" t="str">
            <v>Patrick Tonye</v>
          </cell>
          <cell r="K1150" t="str">
            <v>OCM_Bafoussam_2</v>
          </cell>
          <cell r="L1150" t="str">
            <v>I-ENG</v>
          </cell>
          <cell r="M1150" t="str">
            <v>IHS</v>
          </cell>
          <cell r="N1150" t="str">
            <v>Grid-Gen</v>
          </cell>
        </row>
        <row r="1151">
          <cell r="A1151" t="str">
            <v>NRO_002</v>
          </cell>
          <cell r="B1151" t="str">
            <v>Ntumansah</v>
          </cell>
          <cell r="C1151" t="str">
            <v>NRO</v>
          </cell>
          <cell r="D1151" t="str">
            <v>Bamenda</v>
          </cell>
          <cell r="E1151">
            <v>10.14045114</v>
          </cell>
          <cell r="F1151">
            <v>5.9715766480000001</v>
          </cell>
          <cell r="G1151">
            <v>1248</v>
          </cell>
          <cell r="H1151" t="str">
            <v>Macro</v>
          </cell>
          <cell r="I1151" t="str">
            <v>NOKIA</v>
          </cell>
          <cell r="J1151" t="str">
            <v>Elan Mencheng  Jeremiah</v>
          </cell>
          <cell r="K1151" t="str">
            <v>OCM_Bamenda_2</v>
          </cell>
          <cell r="L1151" t="str">
            <v>I-ENG</v>
          </cell>
          <cell r="M1151" t="str">
            <v>IHS</v>
          </cell>
          <cell r="N1151" t="str">
            <v>Grid-Gen</v>
          </cell>
        </row>
        <row r="1152">
          <cell r="A1152" t="str">
            <v>CTR_672</v>
          </cell>
          <cell r="B1152" t="str">
            <v>CTR_672_Z_Nkolzie-II</v>
          </cell>
          <cell r="C1152" t="str">
            <v>CTR</v>
          </cell>
          <cell r="D1152" t="str">
            <v>Nkolzie</v>
          </cell>
          <cell r="E1152">
            <v>11.47142</v>
          </cell>
          <cell r="F1152">
            <v>3.8437899999999998</v>
          </cell>
          <cell r="G1152">
            <v>794</v>
          </cell>
          <cell r="H1152" t="str">
            <v>Macro</v>
          </cell>
          <cell r="I1152" t="str">
            <v>ZTE</v>
          </cell>
          <cell r="J1152" t="str">
            <v>Mbah Hosiah</v>
          </cell>
          <cell r="K1152" t="str">
            <v>OCM_Yaounde_4</v>
          </cell>
          <cell r="L1152" t="str">
            <v>AFRO</v>
          </cell>
          <cell r="M1152" t="str">
            <v>CAMUSAT</v>
          </cell>
          <cell r="N1152" t="str">
            <v>Good Grid + GE</v>
          </cell>
        </row>
        <row r="1153">
          <cell r="A1153" t="str">
            <v>LIT_201</v>
          </cell>
          <cell r="B1153" t="str">
            <v>Pouma-Makob</v>
          </cell>
          <cell r="C1153" t="str">
            <v>LIT</v>
          </cell>
          <cell r="D1153" t="str">
            <v>Pouma</v>
          </cell>
          <cell r="E1153">
            <v>10.59965</v>
          </cell>
          <cell r="F1153">
            <v>3.9650099999999999</v>
          </cell>
          <cell r="G1153">
            <v>242</v>
          </cell>
          <cell r="H1153" t="str">
            <v>Macro</v>
          </cell>
          <cell r="I1153" t="str">
            <v>NOKIA</v>
          </cell>
          <cell r="J1153" t="str">
            <v>Freddy Fongang</v>
          </cell>
          <cell r="K1153" t="str">
            <v>OCM_Edea</v>
          </cell>
          <cell r="L1153" t="str">
            <v>H-TELI</v>
          </cell>
          <cell r="M1153" t="str">
            <v>IHS</v>
          </cell>
          <cell r="N1153" t="str">
            <v>Grid-Gen</v>
          </cell>
        </row>
        <row r="1154">
          <cell r="A1154" t="str">
            <v>EST_048</v>
          </cell>
          <cell r="B1154" t="str">
            <v>Gari-Gombo</v>
          </cell>
          <cell r="C1154" t="str">
            <v>EST</v>
          </cell>
          <cell r="D1154" t="str">
            <v>Gari-Gombo</v>
          </cell>
          <cell r="E1154">
            <v>15.114790129999999</v>
          </cell>
          <cell r="F1154">
            <v>3.9268130000000001</v>
          </cell>
          <cell r="G1154">
            <v>66</v>
          </cell>
          <cell r="H1154" t="str">
            <v>Macro</v>
          </cell>
          <cell r="I1154" t="str">
            <v>NOKIA</v>
          </cell>
          <cell r="J1154" t="str">
            <v>Hugues Hachua</v>
          </cell>
          <cell r="K1154" t="str">
            <v>OCM_Batouri</v>
          </cell>
          <cell r="L1154" t="str">
            <v>AFRO</v>
          </cell>
          <cell r="M1154" t="str">
            <v>IHS</v>
          </cell>
          <cell r="N1154" t="str">
            <v>Grid-Gen</v>
          </cell>
        </row>
        <row r="1155">
          <cell r="A1155" t="str">
            <v>NRD_105</v>
          </cell>
          <cell r="B1155" t="str">
            <v>Boula-Ibi-IHS</v>
          </cell>
          <cell r="C1155" t="str">
            <v>NRD</v>
          </cell>
          <cell r="D1155" t="str">
            <v>Boula-Ibi</v>
          </cell>
          <cell r="E1155">
            <v>13.76236804</v>
          </cell>
          <cell r="F1155">
            <v>9.5550020799999995</v>
          </cell>
          <cell r="G1155">
            <v>502</v>
          </cell>
          <cell r="H1155" t="str">
            <v>Macro</v>
          </cell>
          <cell r="I1155" t="str">
            <v>NOKIA</v>
          </cell>
          <cell r="J1155" t="str">
            <v>Guemnin Arnaud</v>
          </cell>
          <cell r="K1155" t="str">
            <v>OCM_Garoua_2</v>
          </cell>
          <cell r="L1155" t="str">
            <v>TIF NORD</v>
          </cell>
          <cell r="M1155" t="str">
            <v>IHS</v>
          </cell>
          <cell r="N1155" t="str">
            <v>Solar AER-Gen-Lithium</v>
          </cell>
        </row>
        <row r="1156">
          <cell r="A1156" t="str">
            <v>CTR_747</v>
          </cell>
          <cell r="B1156" t="str">
            <v>CTR_747_Z_Obili-GP-MTN</v>
          </cell>
          <cell r="C1156" t="str">
            <v>CTR</v>
          </cell>
          <cell r="D1156" t="str">
            <v>Yaounde</v>
          </cell>
          <cell r="E1156">
            <v>11.4864</v>
          </cell>
          <cell r="F1156">
            <v>3.85853</v>
          </cell>
          <cell r="G1156">
            <v>715</v>
          </cell>
          <cell r="H1156" t="str">
            <v>Macro</v>
          </cell>
          <cell r="I1156" t="str">
            <v>ZTE</v>
          </cell>
          <cell r="J1156" t="str">
            <v>Mbah Hosiah</v>
          </cell>
          <cell r="K1156" t="str">
            <v>OCM_Yaounde_4</v>
          </cell>
          <cell r="L1156" t="str">
            <v>AFRO</v>
          </cell>
          <cell r="M1156" t="str">
            <v>MTN</v>
          </cell>
          <cell r="N1156" t="str">
            <v>Grid-Gen</v>
          </cell>
        </row>
        <row r="1157">
          <cell r="A1157" t="str">
            <v>LIT_205</v>
          </cell>
          <cell r="B1157" t="str">
            <v>LIT_205_Z_Ndogp-St-Nicolas</v>
          </cell>
          <cell r="C1157" t="str">
            <v>LIT</v>
          </cell>
          <cell r="D1157" t="str">
            <v>Douala</v>
          </cell>
          <cell r="E1157">
            <v>9.7575425249999999</v>
          </cell>
          <cell r="F1157">
            <v>4.0194667649999998</v>
          </cell>
          <cell r="G1157">
            <v>701</v>
          </cell>
          <cell r="H1157" t="str">
            <v>Macro</v>
          </cell>
          <cell r="I1157" t="str">
            <v>ZTE</v>
          </cell>
          <cell r="J1157" t="str">
            <v>LONTSI Marius</v>
          </cell>
          <cell r="K1157" t="str">
            <v>OCM_Douala_3</v>
          </cell>
          <cell r="L1157" t="str">
            <v>H-TELI</v>
          </cell>
          <cell r="M1157" t="str">
            <v>IHS</v>
          </cell>
          <cell r="N1157" t="str">
            <v>Grid-Gen</v>
          </cell>
        </row>
        <row r="1158">
          <cell r="A1158" t="str">
            <v>SUO_010</v>
          </cell>
          <cell r="B1158" t="str">
            <v>Bambili</v>
          </cell>
          <cell r="C1158" t="str">
            <v>SUO</v>
          </cell>
          <cell r="D1158" t="str">
            <v>Bambili</v>
          </cell>
          <cell r="E1158">
            <v>10.284402</v>
          </cell>
          <cell r="F1158">
            <v>5.9980599999999997</v>
          </cell>
          <cell r="G1158">
            <v>1903</v>
          </cell>
          <cell r="H1158" t="str">
            <v>Macro</v>
          </cell>
          <cell r="I1158" t="str">
            <v>NOKIA</v>
          </cell>
          <cell r="J1158" t="str">
            <v>Elan Mencheng  Jeremiah</v>
          </cell>
          <cell r="K1158" t="str">
            <v>OCM_Bamenda_2</v>
          </cell>
          <cell r="L1158" t="str">
            <v>I-ENG</v>
          </cell>
          <cell r="M1158" t="str">
            <v>IHS</v>
          </cell>
          <cell r="N1158" t="str">
            <v>Grid-Gen</v>
          </cell>
        </row>
        <row r="1159">
          <cell r="A1159" t="str">
            <v>NRO_009</v>
          </cell>
          <cell r="B1159" t="str">
            <v>Ndu</v>
          </cell>
          <cell r="C1159" t="str">
            <v>NRO</v>
          </cell>
          <cell r="D1159" t="str">
            <v>NDU</v>
          </cell>
          <cell r="E1159">
            <v>10.796094999999999</v>
          </cell>
          <cell r="F1159">
            <v>6.420661</v>
          </cell>
          <cell r="G1159">
            <v>2091</v>
          </cell>
          <cell r="H1159" t="str">
            <v>Macro</v>
          </cell>
          <cell r="I1159" t="str">
            <v>NOKIA</v>
          </cell>
          <cell r="J1159" t="str">
            <v>Elan Mencheng  Jeremiah</v>
          </cell>
          <cell r="K1159" t="str">
            <v>OCM_Bamenda_2</v>
          </cell>
          <cell r="L1159" t="str">
            <v>I-ENG</v>
          </cell>
          <cell r="M1159" t="str">
            <v>IHS</v>
          </cell>
          <cell r="N1159" t="str">
            <v>Grid-Gen</v>
          </cell>
        </row>
        <row r="1160">
          <cell r="A1160" t="str">
            <v>OST_145</v>
          </cell>
          <cell r="B1160" t="str">
            <v>Bangou-IHS</v>
          </cell>
          <cell r="C1160" t="str">
            <v>OST</v>
          </cell>
          <cell r="D1160" t="str">
            <v>Bangou</v>
          </cell>
          <cell r="E1160">
            <v>10.389585</v>
          </cell>
          <cell r="F1160">
            <v>5.2544219999999999</v>
          </cell>
          <cell r="G1160">
            <v>1866</v>
          </cell>
          <cell r="H1160" t="str">
            <v>Macro</v>
          </cell>
          <cell r="I1160" t="str">
            <v>NOKIA</v>
          </cell>
          <cell r="J1160" t="str">
            <v>Patrick Tonye</v>
          </cell>
          <cell r="K1160" t="str">
            <v>OCM_Bafoussam_2</v>
          </cell>
          <cell r="L1160" t="str">
            <v>I-ENG</v>
          </cell>
          <cell r="M1160" t="str">
            <v>CAMUSAT</v>
          </cell>
          <cell r="N1160" t="str">
            <v>Good Grid + GE</v>
          </cell>
        </row>
        <row r="1161">
          <cell r="A1161" t="str">
            <v>OST_180</v>
          </cell>
          <cell r="B1161" t="str">
            <v>Bangangte-Centre</v>
          </cell>
          <cell r="C1161" t="str">
            <v>OST</v>
          </cell>
          <cell r="D1161" t="str">
            <v>Bangangte</v>
          </cell>
          <cell r="E1161">
            <v>10.519800999999999</v>
          </cell>
          <cell r="F1161">
            <v>5.1472110000000004</v>
          </cell>
          <cell r="G1161">
            <v>1344</v>
          </cell>
          <cell r="H1161" t="str">
            <v>Macro</v>
          </cell>
          <cell r="I1161" t="str">
            <v>NOKIA</v>
          </cell>
          <cell r="J1161" t="str">
            <v>Patrick Tonye</v>
          </cell>
          <cell r="K1161" t="str">
            <v>OCM_Bafoussam_2</v>
          </cell>
          <cell r="L1161" t="str">
            <v>I-ENG</v>
          </cell>
          <cell r="M1161" t="str">
            <v>IHS</v>
          </cell>
          <cell r="N1161" t="str">
            <v>Grid-Gen</v>
          </cell>
        </row>
        <row r="1162">
          <cell r="A1162" t="str">
            <v>NRO_019</v>
          </cell>
          <cell r="B1162" t="str">
            <v>Jakiri</v>
          </cell>
          <cell r="C1162" t="str">
            <v>NRO</v>
          </cell>
          <cell r="D1162" t="str">
            <v>Jakiri</v>
          </cell>
          <cell r="E1162">
            <v>10.608499999999999</v>
          </cell>
          <cell r="F1162">
            <v>6.0838055559999997</v>
          </cell>
          <cell r="G1162">
            <v>1879</v>
          </cell>
          <cell r="H1162" t="str">
            <v>Macro</v>
          </cell>
          <cell r="I1162" t="str">
            <v>NOKIA</v>
          </cell>
          <cell r="J1162" t="str">
            <v>Elan Mencheng  Jeremiah</v>
          </cell>
          <cell r="K1162" t="str">
            <v>OCM_Bamenda_2</v>
          </cell>
          <cell r="L1162" t="str">
            <v>I-ENG</v>
          </cell>
          <cell r="M1162" t="str">
            <v>IHS</v>
          </cell>
          <cell r="N1162" t="str">
            <v>Grid-Gen-Lithium</v>
          </cell>
        </row>
        <row r="1163">
          <cell r="A1163" t="str">
            <v>OST_183</v>
          </cell>
          <cell r="B1163" t="str">
            <v>Bangoua</v>
          </cell>
          <cell r="C1163" t="str">
            <v>OST</v>
          </cell>
          <cell r="D1163" t="str">
            <v>Bangoua</v>
          </cell>
          <cell r="E1163">
            <v>10.455870000000001</v>
          </cell>
          <cell r="F1163">
            <v>5.2135600000000002</v>
          </cell>
          <cell r="G1163">
            <v>1523</v>
          </cell>
          <cell r="H1163" t="str">
            <v>Macro</v>
          </cell>
          <cell r="I1163" t="str">
            <v>NOKIA</v>
          </cell>
          <cell r="J1163" t="str">
            <v>Patrick Tonye</v>
          </cell>
          <cell r="K1163" t="str">
            <v>OCM_Bafoussam_2</v>
          </cell>
          <cell r="L1163" t="str">
            <v>I-ENG</v>
          </cell>
          <cell r="M1163" t="str">
            <v>IHS</v>
          </cell>
          <cell r="N1163" t="str">
            <v>Grid-Gen</v>
          </cell>
        </row>
        <row r="1164">
          <cell r="A1164" t="str">
            <v>NRD_092</v>
          </cell>
          <cell r="B1164" t="str">
            <v>Boudva-IHS</v>
          </cell>
          <cell r="C1164" t="str">
            <v>NRD</v>
          </cell>
          <cell r="D1164" t="str">
            <v>Boudva</v>
          </cell>
          <cell r="E1164">
            <v>14.1733969</v>
          </cell>
          <cell r="F1164">
            <v>10.00004858</v>
          </cell>
          <cell r="G1164">
            <v>416</v>
          </cell>
          <cell r="H1164" t="str">
            <v>Macro</v>
          </cell>
          <cell r="I1164" t="str">
            <v>NOKIA</v>
          </cell>
          <cell r="J1164" t="str">
            <v>Herman Tchawe</v>
          </cell>
          <cell r="K1164" t="str">
            <v>OCM_Kaele</v>
          </cell>
          <cell r="L1164" t="str">
            <v>TIF NORD</v>
          </cell>
          <cell r="M1164" t="str">
            <v>IHS</v>
          </cell>
          <cell r="N1164" t="str">
            <v>Gen Only</v>
          </cell>
        </row>
        <row r="1165">
          <cell r="A1165" t="str">
            <v>LIT_251</v>
          </cell>
          <cell r="B1165" t="str">
            <v>LIT_251_Z_Ndogp-ZR</v>
          </cell>
          <cell r="C1165" t="str">
            <v>LIT</v>
          </cell>
          <cell r="D1165" t="str">
            <v>Douala</v>
          </cell>
          <cell r="E1165">
            <v>9.778171704</v>
          </cell>
          <cell r="F1165">
            <v>4.0124941720000002</v>
          </cell>
          <cell r="G1165">
            <v>701</v>
          </cell>
          <cell r="H1165" t="str">
            <v>Macro</v>
          </cell>
          <cell r="I1165" t="str">
            <v>ZTE</v>
          </cell>
          <cell r="J1165" t="str">
            <v>LONTSI Marius</v>
          </cell>
          <cell r="K1165" t="str">
            <v>OCM_Douala_3</v>
          </cell>
          <cell r="L1165" t="str">
            <v>H-TELI</v>
          </cell>
          <cell r="M1165" t="str">
            <v>IHS</v>
          </cell>
          <cell r="N1165" t="str">
            <v>Grid-Gen</v>
          </cell>
        </row>
        <row r="1166">
          <cell r="A1166" t="str">
            <v>NRO_020</v>
          </cell>
          <cell r="B1166" t="str">
            <v>Kumbo-II</v>
          </cell>
          <cell r="C1166" t="str">
            <v>NRO</v>
          </cell>
          <cell r="D1166" t="str">
            <v>Kumbo</v>
          </cell>
          <cell r="E1166">
            <v>10.7036</v>
          </cell>
          <cell r="F1166">
            <v>6.2024166669999996</v>
          </cell>
          <cell r="G1166">
            <v>1933</v>
          </cell>
          <cell r="H1166" t="str">
            <v>Macro</v>
          </cell>
          <cell r="I1166" t="str">
            <v>NOKIA</v>
          </cell>
          <cell r="J1166" t="str">
            <v>Elan Mencheng  Jeremiah</v>
          </cell>
          <cell r="K1166" t="str">
            <v>OCM_Bamenda_2</v>
          </cell>
          <cell r="L1166" t="str">
            <v>I-ENG</v>
          </cell>
          <cell r="M1166" t="str">
            <v>IHS</v>
          </cell>
          <cell r="N1166" t="str">
            <v>Grid-Gen-Lithium</v>
          </cell>
        </row>
        <row r="1167">
          <cell r="A1167" t="str">
            <v>NRD_118</v>
          </cell>
          <cell r="B1167" t="str">
            <v>Djamboutou-MTN-IHS</v>
          </cell>
          <cell r="C1167" t="str">
            <v>NRD</v>
          </cell>
          <cell r="D1167" t="str">
            <v>Garoua</v>
          </cell>
          <cell r="E1167">
            <v>13.36232601</v>
          </cell>
          <cell r="F1167">
            <v>9.3053318310000002</v>
          </cell>
          <cell r="G1167">
            <v>223</v>
          </cell>
          <cell r="H1167" t="str">
            <v>Macro</v>
          </cell>
          <cell r="I1167" t="str">
            <v>NOKIA</v>
          </cell>
          <cell r="J1167" t="str">
            <v>Guemnin Arnaud</v>
          </cell>
          <cell r="K1167" t="str">
            <v>OCM_Garoua_2</v>
          </cell>
          <cell r="L1167" t="str">
            <v>TIF NORD</v>
          </cell>
          <cell r="M1167" t="str">
            <v>IHS</v>
          </cell>
          <cell r="N1167" t="str">
            <v>Grid-Gen</v>
          </cell>
        </row>
        <row r="1168">
          <cell r="A1168" t="str">
            <v>CTR_190</v>
          </cell>
          <cell r="B1168" t="str">
            <v>Kiiki</v>
          </cell>
          <cell r="C1168" t="str">
            <v>CTR</v>
          </cell>
          <cell r="D1168" t="str">
            <v>Kiiki</v>
          </cell>
          <cell r="E1168">
            <v>11.171894</v>
          </cell>
          <cell r="F1168">
            <v>4.6678420000000003</v>
          </cell>
          <cell r="G1168">
            <v>523</v>
          </cell>
          <cell r="H1168" t="str">
            <v>Macro</v>
          </cell>
          <cell r="I1168" t="str">
            <v>NOKIA</v>
          </cell>
          <cell r="J1168" t="str">
            <v xml:space="preserve">APIANG Grégoire Flores </v>
          </cell>
          <cell r="K1168" t="str">
            <v>OCM_Bafia</v>
          </cell>
          <cell r="L1168" t="str">
            <v>I-ENG</v>
          </cell>
          <cell r="M1168" t="str">
            <v>IHS</v>
          </cell>
          <cell r="N1168" t="str">
            <v>Grid-Gen</v>
          </cell>
        </row>
        <row r="1169">
          <cell r="A1169" t="str">
            <v>SUO_125</v>
          </cell>
          <cell r="B1169" t="str">
            <v>Kumba-Krama-IHS</v>
          </cell>
          <cell r="C1169" t="str">
            <v>SUO</v>
          </cell>
          <cell r="D1169" t="str">
            <v>Kumba</v>
          </cell>
          <cell r="E1169">
            <v>9.438701</v>
          </cell>
          <cell r="F1169">
            <v>4.6297610000000002</v>
          </cell>
          <cell r="G1169">
            <v>242</v>
          </cell>
          <cell r="H1169" t="str">
            <v>Macro</v>
          </cell>
          <cell r="I1169" t="str">
            <v>NOKIA</v>
          </cell>
          <cell r="J1169" t="str">
            <v>FOJO André</v>
          </cell>
          <cell r="K1169" t="str">
            <v>OCM_Kumba</v>
          </cell>
          <cell r="L1169" t="str">
            <v>H-TELI</v>
          </cell>
          <cell r="M1169" t="str">
            <v>IHS</v>
          </cell>
          <cell r="N1169" t="str">
            <v>Grid-Gen</v>
          </cell>
        </row>
        <row r="1170">
          <cell r="A1170" t="str">
            <v>EXN_128</v>
          </cell>
          <cell r="B1170" t="str">
            <v>Magada-IHS</v>
          </cell>
          <cell r="C1170" t="str">
            <v>EXN</v>
          </cell>
          <cell r="D1170" t="str">
            <v>Magada</v>
          </cell>
          <cell r="E1170">
            <v>14.185750000000001</v>
          </cell>
          <cell r="F1170">
            <v>10.10637</v>
          </cell>
          <cell r="G1170">
            <v>435</v>
          </cell>
          <cell r="H1170" t="str">
            <v>Macro</v>
          </cell>
          <cell r="I1170" t="str">
            <v>NOKIA</v>
          </cell>
          <cell r="J1170" t="str">
            <v>Herman Tchawe</v>
          </cell>
          <cell r="K1170" t="str">
            <v>OCM_Kaele</v>
          </cell>
          <cell r="L1170" t="str">
            <v>TIF NORD</v>
          </cell>
          <cell r="M1170" t="str">
            <v>IHS</v>
          </cell>
          <cell r="N1170" t="str">
            <v>Gen Only</v>
          </cell>
        </row>
        <row r="1171">
          <cell r="A1171" t="str">
            <v>LIT_430</v>
          </cell>
          <cell r="B1171" t="str">
            <v>Mbanga2-IHS</v>
          </cell>
          <cell r="C1171" t="str">
            <v>LIT</v>
          </cell>
          <cell r="D1171" t="str">
            <v>Mbanga</v>
          </cell>
          <cell r="E1171">
            <v>9.5662900000000004</v>
          </cell>
          <cell r="F1171">
            <v>4.4976000000000003</v>
          </cell>
          <cell r="G1171">
            <v>118</v>
          </cell>
          <cell r="H1171" t="str">
            <v>Macro</v>
          </cell>
          <cell r="I1171" t="str">
            <v>NOKIA</v>
          </cell>
          <cell r="J1171" t="str">
            <v>Ewane Eric Pitié</v>
          </cell>
          <cell r="K1171" t="str">
            <v>OCM_Moungo</v>
          </cell>
          <cell r="L1171" t="str">
            <v>H-TELI</v>
          </cell>
          <cell r="M1171" t="str">
            <v>IHS</v>
          </cell>
          <cell r="N1171" t="str">
            <v>Grid-Gen</v>
          </cell>
        </row>
        <row r="1172">
          <cell r="A1172" t="str">
            <v>LIT_431</v>
          </cell>
          <cell r="B1172" t="str">
            <v>Ndoulou-IHS</v>
          </cell>
          <cell r="C1172" t="str">
            <v>LIT</v>
          </cell>
          <cell r="D1172" t="str">
            <v>Ndoulou</v>
          </cell>
          <cell r="E1172">
            <v>9.6697500000000005</v>
          </cell>
          <cell r="F1172">
            <v>4.2938333330000003</v>
          </cell>
          <cell r="G1172">
            <v>83</v>
          </cell>
          <cell r="H1172" t="str">
            <v>Macro</v>
          </cell>
          <cell r="I1172" t="str">
            <v>NOKIA</v>
          </cell>
          <cell r="J1172" t="str">
            <v>Ewane Eric Pitié</v>
          </cell>
          <cell r="K1172" t="str">
            <v>OCM_Moungo</v>
          </cell>
          <cell r="L1172" t="str">
            <v>H-TELI</v>
          </cell>
          <cell r="M1172" t="str">
            <v>IHS</v>
          </cell>
          <cell r="N1172" t="str">
            <v>Grid-Gen</v>
          </cell>
        </row>
        <row r="1173">
          <cell r="A1173" t="str">
            <v>ADM_151</v>
          </cell>
          <cell r="B1173" t="str">
            <v>Ngd-Bamyangal-rural</v>
          </cell>
          <cell r="C1173" t="str">
            <v>ADM</v>
          </cell>
          <cell r="D1173" t="str">
            <v>Ngaoundere</v>
          </cell>
          <cell r="E1173">
            <v>13.5641</v>
          </cell>
          <cell r="F1173">
            <v>7.2793999999999999</v>
          </cell>
          <cell r="G1173">
            <v>1145</v>
          </cell>
          <cell r="H1173" t="str">
            <v>Macro</v>
          </cell>
          <cell r="I1173" t="str">
            <v>NOKIA</v>
          </cell>
          <cell r="J1173" t="str">
            <v>NDEWA JONAS</v>
          </cell>
          <cell r="K1173" t="str">
            <v>OCM_Ngaoundere_2</v>
          </cell>
          <cell r="L1173" t="str">
            <v>TIF NORD</v>
          </cell>
          <cell r="M1173" t="str">
            <v>CAMUSAT</v>
          </cell>
          <cell r="N1173" t="str">
            <v>Good Grid + Solar + GE</v>
          </cell>
        </row>
        <row r="1174">
          <cell r="A1174" t="str">
            <v>CTR_442</v>
          </cell>
          <cell r="B1174" t="str">
            <v>Nkolmeyang-IHS</v>
          </cell>
          <cell r="C1174" t="str">
            <v>CTR</v>
          </cell>
          <cell r="D1174" t="str">
            <v>Nkolmeyang</v>
          </cell>
          <cell r="E1174">
            <v>11.224541</v>
          </cell>
          <cell r="F1174">
            <v>3.1909130000000001</v>
          </cell>
          <cell r="G1174">
            <v>766</v>
          </cell>
          <cell r="H1174" t="str">
            <v>Macro</v>
          </cell>
          <cell r="I1174" t="str">
            <v>NOKIA</v>
          </cell>
          <cell r="J1174" t="str">
            <v>Mougang Rodrigue</v>
          </cell>
          <cell r="K1174" t="str">
            <v>OCM_Mbalmayo</v>
          </cell>
          <cell r="L1174" t="str">
            <v>AFRO</v>
          </cell>
          <cell r="M1174" t="str">
            <v>IHS</v>
          </cell>
          <cell r="N1174" t="str">
            <v>Hybrid Gen</v>
          </cell>
        </row>
        <row r="1175">
          <cell r="A1175" t="str">
            <v>CTR_056</v>
          </cell>
          <cell r="B1175" t="str">
            <v>CTR_056_Z_Shell-Nsimeyong</v>
          </cell>
          <cell r="C1175" t="str">
            <v>CTR</v>
          </cell>
          <cell r="D1175" t="str">
            <v>Yaounde</v>
          </cell>
          <cell r="E1175">
            <v>11.497440539999999</v>
          </cell>
          <cell r="F1175">
            <v>3.84050783</v>
          </cell>
          <cell r="G1175">
            <v>741</v>
          </cell>
          <cell r="H1175" t="str">
            <v>Macro</v>
          </cell>
          <cell r="I1175" t="str">
            <v>ZTE</v>
          </cell>
          <cell r="J1175" t="str">
            <v>Mbah Hosiah</v>
          </cell>
          <cell r="K1175" t="str">
            <v>OCM_Yaounde_4</v>
          </cell>
          <cell r="L1175" t="str">
            <v>AFRO</v>
          </cell>
          <cell r="M1175" t="str">
            <v>IHS</v>
          </cell>
          <cell r="N1175" t="str">
            <v>Grid-Gen</v>
          </cell>
        </row>
        <row r="1176">
          <cell r="A1176" t="str">
            <v>SUD_050</v>
          </cell>
          <cell r="B1176" t="str">
            <v>Nkoumadjap-IHS</v>
          </cell>
          <cell r="C1176" t="str">
            <v>SUD</v>
          </cell>
          <cell r="D1176" t="str">
            <v>Nkoumadjap</v>
          </cell>
          <cell r="E1176">
            <v>11.94828</v>
          </cell>
          <cell r="F1176">
            <v>3.2002999999999999</v>
          </cell>
          <cell r="G1176">
            <v>668</v>
          </cell>
          <cell r="H1176" t="str">
            <v>Macro</v>
          </cell>
          <cell r="I1176" t="str">
            <v>NOKIA</v>
          </cell>
          <cell r="J1176" t="str">
            <v>Kenfack Peguy</v>
          </cell>
          <cell r="K1176" t="str">
            <v>OCM_Sangmelima</v>
          </cell>
          <cell r="L1176" t="str">
            <v>AFRO</v>
          </cell>
          <cell r="M1176" t="str">
            <v>IHS</v>
          </cell>
          <cell r="N1176" t="str">
            <v>Hybrid Gen</v>
          </cell>
        </row>
        <row r="1177">
          <cell r="A1177" t="str">
            <v>CTR_206</v>
          </cell>
          <cell r="B1177" t="str">
            <v>Talba</v>
          </cell>
          <cell r="C1177" t="str">
            <v>CTR</v>
          </cell>
          <cell r="D1177" t="str">
            <v>Talba</v>
          </cell>
          <cell r="E1177">
            <v>11.47569</v>
          </cell>
          <cell r="F1177">
            <v>4.6003100000000003</v>
          </cell>
          <cell r="G1177">
            <v>473</v>
          </cell>
          <cell r="H1177" t="str">
            <v>Macro</v>
          </cell>
          <cell r="I1177" t="str">
            <v>NOKIA</v>
          </cell>
          <cell r="J1177" t="str">
            <v xml:space="preserve">APIANG Grégoire Flores </v>
          </cell>
          <cell r="K1177" t="str">
            <v>OCM_Bafia</v>
          </cell>
          <cell r="L1177" t="str">
            <v>I-ENG</v>
          </cell>
          <cell r="M1177" t="str">
            <v>IHS</v>
          </cell>
          <cell r="N1177" t="str">
            <v>Grid-Gen</v>
          </cell>
        </row>
        <row r="1178">
          <cell r="A1178" t="str">
            <v>EXN_131</v>
          </cell>
          <cell r="B1178" t="str">
            <v>Zanay-IHS</v>
          </cell>
          <cell r="C1178" t="str">
            <v>EXN</v>
          </cell>
          <cell r="D1178" t="str">
            <v>Zanay</v>
          </cell>
          <cell r="E1178">
            <v>13.91406868</v>
          </cell>
          <cell r="F1178">
            <v>10.5830863</v>
          </cell>
          <cell r="G1178">
            <v>627</v>
          </cell>
          <cell r="H1178" t="str">
            <v>Macro</v>
          </cell>
          <cell r="I1178" t="str">
            <v>NOKIA</v>
          </cell>
          <cell r="J1178" t="str">
            <v>Alioum Abiss</v>
          </cell>
          <cell r="K1178" t="str">
            <v>OCM_Mokolo</v>
          </cell>
          <cell r="L1178" t="str">
            <v>TIF NORD</v>
          </cell>
          <cell r="M1178" t="str">
            <v>IHS</v>
          </cell>
          <cell r="N1178" t="str">
            <v>Grid-Gen-Lithium</v>
          </cell>
        </row>
        <row r="1179">
          <cell r="A1179" t="str">
            <v>CTR_074</v>
          </cell>
          <cell r="B1179" t="str">
            <v>CTR_074_Z_Damas</v>
          </cell>
          <cell r="C1179" t="str">
            <v>CTR</v>
          </cell>
          <cell r="D1179" t="str">
            <v>Yaounde</v>
          </cell>
          <cell r="E1179">
            <v>11.48831</v>
          </cell>
          <cell r="F1179">
            <v>3.8182830000000001</v>
          </cell>
          <cell r="G1179">
            <v>737</v>
          </cell>
          <cell r="H1179" t="str">
            <v>Macro</v>
          </cell>
          <cell r="I1179" t="str">
            <v>ZTE</v>
          </cell>
          <cell r="J1179" t="str">
            <v>Mbah Hosiah</v>
          </cell>
          <cell r="K1179" t="str">
            <v>OCM_Yaounde_4</v>
          </cell>
          <cell r="L1179" t="str">
            <v>AFRO</v>
          </cell>
          <cell r="M1179" t="str">
            <v>IHS</v>
          </cell>
          <cell r="N1179" t="str">
            <v>Grid-Gen</v>
          </cell>
        </row>
        <row r="1180">
          <cell r="A1180" t="str">
            <v>CTR_127</v>
          </cell>
          <cell r="B1180" t="str">
            <v>CTR_127_Z_Enam-IHS</v>
          </cell>
          <cell r="C1180" t="str">
            <v>CTR</v>
          </cell>
          <cell r="D1180" t="str">
            <v>Yaounde</v>
          </cell>
          <cell r="E1180">
            <v>11.51112204</v>
          </cell>
          <cell r="F1180">
            <v>3.8611303870000002</v>
          </cell>
          <cell r="G1180">
            <v>736</v>
          </cell>
          <cell r="H1180" t="str">
            <v>Macro</v>
          </cell>
          <cell r="I1180" t="str">
            <v>ZTE</v>
          </cell>
          <cell r="J1180" t="str">
            <v>Mbah Hosiah</v>
          </cell>
          <cell r="K1180" t="str">
            <v>OCM_Yaounde_4</v>
          </cell>
          <cell r="L1180" t="str">
            <v>AFRO</v>
          </cell>
          <cell r="M1180" t="str">
            <v>IHS</v>
          </cell>
          <cell r="N1180" t="str">
            <v>Grid Only</v>
          </cell>
        </row>
        <row r="1181">
          <cell r="A1181" t="str">
            <v>CTR_155</v>
          </cell>
          <cell r="B1181" t="str">
            <v>CTR_155_Z_Scalom-EHS-IHS</v>
          </cell>
          <cell r="C1181" t="str">
            <v>CTR</v>
          </cell>
          <cell r="D1181" t="str">
            <v>Yaounde</v>
          </cell>
          <cell r="E1181">
            <v>11.496198590000001</v>
          </cell>
          <cell r="F1181">
            <v>3.845979958</v>
          </cell>
          <cell r="G1181">
            <v>744</v>
          </cell>
          <cell r="H1181" t="str">
            <v>Macro</v>
          </cell>
          <cell r="I1181" t="str">
            <v>ZTE</v>
          </cell>
          <cell r="J1181" t="str">
            <v>Mbah Hosiah</v>
          </cell>
          <cell r="K1181" t="str">
            <v>OCM_Yaounde_4</v>
          </cell>
          <cell r="L1181" t="str">
            <v>AFRO</v>
          </cell>
          <cell r="M1181" t="str">
            <v>IHS</v>
          </cell>
          <cell r="N1181" t="str">
            <v>Grid-Lithium</v>
          </cell>
        </row>
        <row r="1182">
          <cell r="A1182" t="str">
            <v>LIT_250</v>
          </cell>
          <cell r="B1182" t="str">
            <v>LIT_250_Z_Bobongo</v>
          </cell>
          <cell r="C1182" t="str">
            <v>LIT</v>
          </cell>
          <cell r="D1182" t="str">
            <v>Douala</v>
          </cell>
          <cell r="E1182">
            <v>9.7451698869999994</v>
          </cell>
          <cell r="F1182">
            <v>4.0024960729999997</v>
          </cell>
          <cell r="G1182">
            <v>701</v>
          </cell>
          <cell r="H1182" t="str">
            <v>Macro</v>
          </cell>
          <cell r="I1182" t="str">
            <v>ZTE</v>
          </cell>
          <cell r="J1182" t="str">
            <v>LONTSI Marius</v>
          </cell>
          <cell r="K1182" t="str">
            <v>OCM_Douala_3</v>
          </cell>
          <cell r="L1182" t="str">
            <v>H-TELI</v>
          </cell>
          <cell r="M1182" t="str">
            <v>IHS</v>
          </cell>
          <cell r="N1182" t="str">
            <v>Grid-Gen</v>
          </cell>
        </row>
        <row r="1183">
          <cell r="A1183" t="str">
            <v>LIT_283</v>
          </cell>
          <cell r="B1183" t="str">
            <v>LIT_283_Z_Ndogpassi-III</v>
          </cell>
          <cell r="C1183" t="str">
            <v>LIT</v>
          </cell>
          <cell r="D1183" t="str">
            <v>Douala</v>
          </cell>
          <cell r="E1183">
            <v>9.7568518019999999</v>
          </cell>
          <cell r="F1183">
            <v>4.0085030469999996</v>
          </cell>
          <cell r="G1183">
            <v>701</v>
          </cell>
          <cell r="H1183" t="str">
            <v>Macro</v>
          </cell>
          <cell r="I1183" t="str">
            <v>ZTE</v>
          </cell>
          <cell r="J1183" t="str">
            <v>LONTSI Marius</v>
          </cell>
          <cell r="K1183" t="str">
            <v>OCM_Douala_3</v>
          </cell>
          <cell r="L1183" t="str">
            <v>H-TELI</v>
          </cell>
          <cell r="M1183" t="str">
            <v>IHS</v>
          </cell>
          <cell r="N1183" t="str">
            <v>Grid-Gen</v>
          </cell>
        </row>
        <row r="1184">
          <cell r="A1184" t="str">
            <v>LIT_292</v>
          </cell>
          <cell r="B1184" t="str">
            <v>LIT_292_Z_Ndogp-Bloc-13</v>
          </cell>
          <cell r="C1184" t="str">
            <v>LIT</v>
          </cell>
          <cell r="D1184" t="str">
            <v>Douala</v>
          </cell>
          <cell r="E1184">
            <v>9.7680864209999996</v>
          </cell>
          <cell r="F1184">
            <v>4.0178207090000004</v>
          </cell>
          <cell r="G1184">
            <v>701</v>
          </cell>
          <cell r="H1184" t="str">
            <v>Macro</v>
          </cell>
          <cell r="I1184" t="str">
            <v>ZTE</v>
          </cell>
          <cell r="J1184" t="str">
            <v>LONTSI Marius</v>
          </cell>
          <cell r="K1184" t="str">
            <v>OCM_Douala_3</v>
          </cell>
          <cell r="L1184" t="str">
            <v>H-TELI</v>
          </cell>
          <cell r="M1184" t="str">
            <v>IHS</v>
          </cell>
          <cell r="N1184" t="str">
            <v>Grid-Gen</v>
          </cell>
        </row>
        <row r="1185">
          <cell r="A1185" t="str">
            <v>EXN_075</v>
          </cell>
          <cell r="B1185" t="str">
            <v>Datcheka</v>
          </cell>
          <cell r="C1185" t="str">
            <v>EXN</v>
          </cell>
          <cell r="D1185" t="str">
            <v>Datcheka</v>
          </cell>
          <cell r="E1185">
            <v>15.106472220000001</v>
          </cell>
          <cell r="F1185">
            <v>10.01202778</v>
          </cell>
          <cell r="G1185">
            <v>334</v>
          </cell>
          <cell r="H1185" t="str">
            <v>Macro</v>
          </cell>
          <cell r="I1185" t="str">
            <v>NOKIA</v>
          </cell>
          <cell r="J1185" t="str">
            <v>Romeo Mathieu YEMIH</v>
          </cell>
          <cell r="K1185" t="str">
            <v>OCM_Yagoua</v>
          </cell>
          <cell r="L1185" t="str">
            <v>TIF NORD</v>
          </cell>
          <cell r="M1185" t="str">
            <v>IHS</v>
          </cell>
          <cell r="N1185" t="str">
            <v>Solar-Grid-Gen</v>
          </cell>
        </row>
        <row r="1186">
          <cell r="A1186" t="str">
            <v>CTR_194</v>
          </cell>
          <cell r="B1186" t="str">
            <v>CTR_194_Z_Ngoa-Ekelle-New</v>
          </cell>
          <cell r="C1186" t="str">
            <v>CTR</v>
          </cell>
          <cell r="D1186" t="str">
            <v>Yaounde</v>
          </cell>
          <cell r="E1186">
            <v>11.503572999999999</v>
          </cell>
          <cell r="F1186">
            <v>3.8554490000000001</v>
          </cell>
          <cell r="G1186">
            <v>804</v>
          </cell>
          <cell r="H1186" t="str">
            <v>Macro</v>
          </cell>
          <cell r="I1186" t="str">
            <v>ZTE</v>
          </cell>
          <cell r="J1186" t="str">
            <v>Mbah Hosiah</v>
          </cell>
          <cell r="K1186" t="str">
            <v>OCM_Yaounde_4</v>
          </cell>
          <cell r="L1186" t="str">
            <v>AFRO</v>
          </cell>
          <cell r="M1186"/>
          <cell r="N1186"/>
        </row>
        <row r="1187">
          <cell r="A1187" t="str">
            <v>SUD_054</v>
          </cell>
          <cell r="B1187" t="str">
            <v>Akom-II-IHS</v>
          </cell>
          <cell r="C1187" t="str">
            <v>SUD</v>
          </cell>
          <cell r="D1187" t="str">
            <v>Akom II</v>
          </cell>
          <cell r="E1187">
            <v>10.553445</v>
          </cell>
          <cell r="F1187">
            <v>2.8372259999999998</v>
          </cell>
          <cell r="G1187">
            <v>294</v>
          </cell>
          <cell r="H1187" t="str">
            <v>Macro</v>
          </cell>
          <cell r="I1187" t="str">
            <v>NOKIA</v>
          </cell>
          <cell r="J1187" t="str">
            <v>Kenmegne Fabrice</v>
          </cell>
          <cell r="K1187" t="str">
            <v>OCM_Ebolowa</v>
          </cell>
          <cell r="L1187" t="str">
            <v>AFRO</v>
          </cell>
          <cell r="M1187" t="str">
            <v>IHS</v>
          </cell>
          <cell r="N1187" t="str">
            <v>Gen-Lithium</v>
          </cell>
        </row>
        <row r="1188">
          <cell r="A1188" t="str">
            <v>OST_211</v>
          </cell>
          <cell r="B1188" t="str">
            <v>Bangam-IHS</v>
          </cell>
          <cell r="C1188" t="str">
            <v>OST</v>
          </cell>
          <cell r="D1188" t="str">
            <v>Bangam</v>
          </cell>
          <cell r="E1188">
            <v>10.26008</v>
          </cell>
          <cell r="F1188">
            <v>5.3425000000000002</v>
          </cell>
          <cell r="G1188">
            <v>1682</v>
          </cell>
          <cell r="H1188" t="str">
            <v>Macro</v>
          </cell>
          <cell r="I1188" t="str">
            <v>NOKIA</v>
          </cell>
          <cell r="J1188" t="str">
            <v>Patrick Tonye</v>
          </cell>
          <cell r="K1188" t="str">
            <v>OCM_Bafoussam_2</v>
          </cell>
          <cell r="L1188" t="str">
            <v>I-ENG</v>
          </cell>
          <cell r="M1188" t="str">
            <v>IHS</v>
          </cell>
          <cell r="N1188" t="str">
            <v>Grid-Gen</v>
          </cell>
        </row>
        <row r="1189">
          <cell r="A1189" t="str">
            <v>SUD_052</v>
          </cell>
          <cell r="B1189" t="str">
            <v>Bengbis-MTN-IHS</v>
          </cell>
          <cell r="C1189" t="str">
            <v>SUD</v>
          </cell>
          <cell r="D1189" t="str">
            <v>Bengbis</v>
          </cell>
          <cell r="E1189">
            <v>12.44754674</v>
          </cell>
          <cell r="F1189">
            <v>3.4441205899999998</v>
          </cell>
          <cell r="G1189">
            <v>649</v>
          </cell>
          <cell r="H1189" t="str">
            <v>Macro</v>
          </cell>
          <cell r="I1189" t="str">
            <v>NOKIA</v>
          </cell>
          <cell r="J1189" t="str">
            <v>Kenfack Peguy</v>
          </cell>
          <cell r="K1189" t="str">
            <v>OCM_Sangmelima</v>
          </cell>
          <cell r="L1189" t="str">
            <v>AFRO</v>
          </cell>
          <cell r="M1189" t="str">
            <v>IHS</v>
          </cell>
          <cell r="N1189" t="str">
            <v>Grid-Gen</v>
          </cell>
        </row>
        <row r="1190">
          <cell r="A1190" t="str">
            <v>SUO_025</v>
          </cell>
          <cell r="B1190" t="str">
            <v>Bova-Bokombo-IHS</v>
          </cell>
          <cell r="C1190" t="str">
            <v>SUO</v>
          </cell>
          <cell r="D1190" t="str">
            <v>Bova-Bokombo</v>
          </cell>
          <cell r="E1190">
            <v>9.2106999999999992</v>
          </cell>
          <cell r="F1190">
            <v>4.4311999999999996</v>
          </cell>
          <cell r="G1190">
            <v>175</v>
          </cell>
          <cell r="H1190" t="str">
            <v>Macro</v>
          </cell>
          <cell r="I1190" t="str">
            <v>NOKIA</v>
          </cell>
          <cell r="J1190" t="str">
            <v>FOJO André</v>
          </cell>
          <cell r="K1190" t="str">
            <v>OCM_Kumba</v>
          </cell>
          <cell r="L1190" t="str">
            <v>H-TELI</v>
          </cell>
          <cell r="M1190" t="str">
            <v>IHS</v>
          </cell>
          <cell r="N1190" t="str">
            <v>Gen Only</v>
          </cell>
        </row>
        <row r="1191">
          <cell r="A1191" t="str">
            <v>EXN_038</v>
          </cell>
          <cell r="B1191" t="str">
            <v>Moulvouday</v>
          </cell>
          <cell r="C1191" t="str">
            <v>EXN</v>
          </cell>
          <cell r="D1191" t="str">
            <v>Moulvoudaye</v>
          </cell>
          <cell r="E1191">
            <v>14.860611110000001</v>
          </cell>
          <cell r="F1191">
            <v>10.40722222</v>
          </cell>
          <cell r="G1191">
            <v>337</v>
          </cell>
          <cell r="H1191" t="str">
            <v>Macro</v>
          </cell>
          <cell r="I1191" t="str">
            <v>NOKIA</v>
          </cell>
          <cell r="J1191" t="str">
            <v>Romeo Mathieu YEMIH</v>
          </cell>
          <cell r="K1191" t="str">
            <v>OCM_Yagoua</v>
          </cell>
          <cell r="L1191" t="str">
            <v>TIF NORD</v>
          </cell>
          <cell r="M1191" t="str">
            <v>IHS</v>
          </cell>
          <cell r="N1191" t="str">
            <v>Solar-Grid-Gen-Lithium</v>
          </cell>
        </row>
        <row r="1192">
          <cell r="A1192" t="str">
            <v>CTR_437</v>
          </cell>
          <cell r="B1192" t="str">
            <v>Ekabita-Essele</v>
          </cell>
          <cell r="C1192" t="str">
            <v>CTR</v>
          </cell>
          <cell r="D1192" t="str">
            <v>Ekabita-Essele</v>
          </cell>
          <cell r="E1192">
            <v>11.55061111</v>
          </cell>
          <cell r="F1192">
            <v>4.0779880000000004</v>
          </cell>
          <cell r="G1192">
            <v>621</v>
          </cell>
          <cell r="H1192" t="str">
            <v>Macro</v>
          </cell>
          <cell r="I1192" t="str">
            <v>NOKIA</v>
          </cell>
          <cell r="J1192" t="str">
            <v>Raoul TSAGUE</v>
          </cell>
          <cell r="K1192" t="str">
            <v>OCM_Nanga-Eboko</v>
          </cell>
          <cell r="L1192" t="str">
            <v>AFRO</v>
          </cell>
          <cell r="M1192" t="str">
            <v>IHS</v>
          </cell>
          <cell r="N1192" t="str">
            <v>Grid-Gen</v>
          </cell>
        </row>
        <row r="1193">
          <cell r="A1193" t="str">
            <v>OST_208</v>
          </cell>
          <cell r="B1193" t="str">
            <v>Fondjomekwet-IHS</v>
          </cell>
          <cell r="C1193" t="str">
            <v>OST</v>
          </cell>
          <cell r="D1193" t="str">
            <v>Fondjomekwet</v>
          </cell>
          <cell r="E1193">
            <v>10.165513000000001</v>
          </cell>
          <cell r="F1193">
            <v>5.2756600000000002</v>
          </cell>
          <cell r="G1193">
            <v>1298</v>
          </cell>
          <cell r="H1193" t="str">
            <v>Macro</v>
          </cell>
          <cell r="I1193" t="str">
            <v>NOKIA</v>
          </cell>
          <cell r="J1193" t="str">
            <v>Patrick Tonye</v>
          </cell>
          <cell r="K1193" t="str">
            <v>OCM_Bafoussam_2</v>
          </cell>
          <cell r="L1193" t="str">
            <v>I-ENG</v>
          </cell>
          <cell r="M1193" t="str">
            <v>IHS</v>
          </cell>
          <cell r="N1193" t="str">
            <v>Grid-Gen</v>
          </cell>
        </row>
        <row r="1194">
          <cell r="A1194" t="str">
            <v>OST_182</v>
          </cell>
          <cell r="B1194" t="str">
            <v>Bakou</v>
          </cell>
          <cell r="C1194" t="str">
            <v>OST</v>
          </cell>
          <cell r="D1194" t="str">
            <v>Bakou</v>
          </cell>
          <cell r="E1194">
            <v>10.182205</v>
          </cell>
          <cell r="F1194">
            <v>5.0764579999999997</v>
          </cell>
          <cell r="G1194">
            <v>1368</v>
          </cell>
          <cell r="H1194" t="str">
            <v>Macro</v>
          </cell>
          <cell r="I1194" t="str">
            <v>NOKIA</v>
          </cell>
          <cell r="J1194" t="str">
            <v>Patrick Tonye</v>
          </cell>
          <cell r="K1194" t="str">
            <v>OCM_Bafoussam_2</v>
          </cell>
          <cell r="L1194" t="str">
            <v>I-ENG</v>
          </cell>
          <cell r="M1194" t="str">
            <v>IHS</v>
          </cell>
          <cell r="N1194" t="str">
            <v>Grid-Gen</v>
          </cell>
        </row>
        <row r="1195">
          <cell r="A1195" t="str">
            <v>OST_156</v>
          </cell>
          <cell r="B1195" t="str">
            <v>Foyemtcha</v>
          </cell>
          <cell r="C1195" t="str">
            <v>OST</v>
          </cell>
          <cell r="D1195" t="str">
            <v>Foyemtcha</v>
          </cell>
          <cell r="E1195">
            <v>10.07422219</v>
          </cell>
          <cell r="F1195">
            <v>5.2085462710000003</v>
          </cell>
          <cell r="G1195">
            <v>729</v>
          </cell>
          <cell r="H1195" t="str">
            <v>Macro</v>
          </cell>
          <cell r="I1195" t="str">
            <v>NOKIA</v>
          </cell>
          <cell r="J1195" t="str">
            <v>Ewane Eric Pitié</v>
          </cell>
          <cell r="K1195" t="str">
            <v>OCM_Moungo</v>
          </cell>
          <cell r="L1195" t="str">
            <v>H-TELI</v>
          </cell>
          <cell r="M1195" t="str">
            <v>IHS</v>
          </cell>
          <cell r="N1195" t="str">
            <v>Grid-Gen</v>
          </cell>
        </row>
        <row r="1196">
          <cell r="A1196" t="str">
            <v>NRD_117</v>
          </cell>
          <cell r="B1196" t="str">
            <v>Ngalbidje-MTN-IHS</v>
          </cell>
          <cell r="C1196" t="str">
            <v>NRD</v>
          </cell>
          <cell r="D1196" t="str">
            <v>Ngalbidje</v>
          </cell>
          <cell r="E1196">
            <v>13.39329736</v>
          </cell>
          <cell r="F1196">
            <v>9.3518686160000009</v>
          </cell>
          <cell r="G1196">
            <v>228</v>
          </cell>
          <cell r="H1196" t="str">
            <v>Macro</v>
          </cell>
          <cell r="I1196" t="str">
            <v>NOKIA</v>
          </cell>
          <cell r="J1196" t="str">
            <v>Guemnin Arnaud</v>
          </cell>
          <cell r="K1196" t="str">
            <v>OCM_Garoua_2</v>
          </cell>
          <cell r="L1196" t="str">
            <v>TIF NORD</v>
          </cell>
          <cell r="M1196" t="str">
            <v>IHS</v>
          </cell>
          <cell r="N1196" t="str">
            <v>Grid-Gen</v>
          </cell>
        </row>
        <row r="1197">
          <cell r="A1197" t="str">
            <v>NRO_021</v>
          </cell>
          <cell r="B1197" t="str">
            <v>Ma</v>
          </cell>
          <cell r="C1197" t="str">
            <v>NRO</v>
          </cell>
          <cell r="D1197" t="str">
            <v>Ma</v>
          </cell>
          <cell r="E1197">
            <v>10.72689426</v>
          </cell>
          <cell r="F1197">
            <v>6.3109595140000003</v>
          </cell>
          <cell r="G1197">
            <v>2193</v>
          </cell>
          <cell r="H1197" t="str">
            <v>Macro</v>
          </cell>
          <cell r="I1197" t="str">
            <v>NOKIA</v>
          </cell>
          <cell r="J1197" t="str">
            <v>Elan Mencheng  Jeremiah</v>
          </cell>
          <cell r="K1197" t="str">
            <v>OCM_Bamenda_2</v>
          </cell>
          <cell r="L1197" t="str">
            <v>I-ENG</v>
          </cell>
          <cell r="M1197" t="str">
            <v>IHS</v>
          </cell>
          <cell r="N1197" t="str">
            <v>Grid-Gen</v>
          </cell>
        </row>
        <row r="1198">
          <cell r="A1198" t="str">
            <v>SUO_134</v>
          </cell>
          <cell r="B1198" t="str">
            <v>Mbonge</v>
          </cell>
          <cell r="C1198" t="str">
            <v>SUO</v>
          </cell>
          <cell r="D1198" t="str">
            <v>Mbonge</v>
          </cell>
          <cell r="E1198">
            <v>9.1090999999999998</v>
          </cell>
          <cell r="F1198">
            <v>4.5344100000000003</v>
          </cell>
          <cell r="G1198">
            <v>22</v>
          </cell>
          <cell r="H1198" t="str">
            <v>Macro</v>
          </cell>
          <cell r="I1198" t="str">
            <v>NOKIA</v>
          </cell>
          <cell r="J1198" t="str">
            <v>FOJO André</v>
          </cell>
          <cell r="K1198" t="str">
            <v>OCM_Kumba</v>
          </cell>
          <cell r="L1198" t="str">
            <v>H-TELI</v>
          </cell>
          <cell r="M1198" t="str">
            <v>IHS</v>
          </cell>
          <cell r="N1198" t="str">
            <v>Hybrid Gen</v>
          </cell>
        </row>
        <row r="1199">
          <cell r="A1199" t="str">
            <v>LIT_212</v>
          </cell>
          <cell r="B1199" t="str">
            <v>Sole</v>
          </cell>
          <cell r="C1199" t="str">
            <v>LIT</v>
          </cell>
          <cell r="D1199" t="str">
            <v>Sole</v>
          </cell>
          <cell r="E1199">
            <v>9.8097721999999994</v>
          </cell>
          <cell r="F1199">
            <v>4.6046389999999997</v>
          </cell>
          <cell r="G1199">
            <v>130</v>
          </cell>
          <cell r="H1199" t="str">
            <v>Macro</v>
          </cell>
          <cell r="I1199" t="str">
            <v>NOKIA</v>
          </cell>
          <cell r="J1199" t="str">
            <v>Ewane Eric Pitié</v>
          </cell>
          <cell r="K1199" t="str">
            <v>OCM_Moungo</v>
          </cell>
          <cell r="L1199" t="str">
            <v>H-TELI</v>
          </cell>
          <cell r="M1199" t="str">
            <v>IHS</v>
          </cell>
          <cell r="N1199" t="str">
            <v>Grid-Gen</v>
          </cell>
        </row>
        <row r="1200">
          <cell r="A1200" t="str">
            <v>LIT_300</v>
          </cell>
          <cell r="B1200" t="str">
            <v>LIT_300_Z_Song-Mahop</v>
          </cell>
          <cell r="C1200" t="str">
            <v>LIT</v>
          </cell>
          <cell r="D1200" t="str">
            <v>Douala</v>
          </cell>
          <cell r="E1200">
            <v>9.730461</v>
          </cell>
          <cell r="F1200">
            <v>4.0167780000000004</v>
          </cell>
          <cell r="G1200">
            <v>701</v>
          </cell>
          <cell r="H1200" t="str">
            <v>Macro</v>
          </cell>
          <cell r="I1200" t="str">
            <v>ZTE</v>
          </cell>
          <cell r="J1200" t="str">
            <v>LONTSI Marius</v>
          </cell>
          <cell r="K1200" t="str">
            <v>OCM_Douala_3</v>
          </cell>
          <cell r="L1200" t="str">
            <v>H-TELI</v>
          </cell>
          <cell r="M1200" t="str">
            <v>IHS</v>
          </cell>
          <cell r="N1200" t="str">
            <v>Grid-Gen</v>
          </cell>
        </row>
        <row r="1201">
          <cell r="A1201" t="str">
            <v>NRO_017</v>
          </cell>
          <cell r="B1201" t="str">
            <v>Bali</v>
          </cell>
          <cell r="C1201" t="str">
            <v>NRO</v>
          </cell>
          <cell r="D1201" t="str">
            <v>Bali</v>
          </cell>
          <cell r="E1201">
            <v>10.012064779999999</v>
          </cell>
          <cell r="F1201">
            <v>5.8790416499999996</v>
          </cell>
          <cell r="G1201">
            <v>1385</v>
          </cell>
          <cell r="H1201" t="str">
            <v>Macro</v>
          </cell>
          <cell r="I1201" t="str">
            <v>NOKIA</v>
          </cell>
          <cell r="J1201" t="str">
            <v>Elan Mencheng  Jeremiah</v>
          </cell>
          <cell r="K1201" t="str">
            <v>OCM_Bamenda_2</v>
          </cell>
          <cell r="L1201" t="str">
            <v>I-ENG</v>
          </cell>
          <cell r="M1201" t="str">
            <v>IHS</v>
          </cell>
          <cell r="N1201" t="str">
            <v>Grid-Gen</v>
          </cell>
        </row>
        <row r="1202">
          <cell r="A1202" t="str">
            <v>CTR_436</v>
          </cell>
          <cell r="B1202" t="str">
            <v>Akongo-IHS</v>
          </cell>
          <cell r="C1202" t="str">
            <v>CTR</v>
          </cell>
          <cell r="D1202" t="str">
            <v>Akongo</v>
          </cell>
          <cell r="E1202">
            <v>11.10155556</v>
          </cell>
          <cell r="F1202">
            <v>3.3911666669999998</v>
          </cell>
          <cell r="G1202">
            <v>691</v>
          </cell>
          <cell r="H1202" t="str">
            <v>Macro</v>
          </cell>
          <cell r="I1202" t="str">
            <v>NOKIA</v>
          </cell>
          <cell r="J1202" t="str">
            <v>Mougang Rodrigue</v>
          </cell>
          <cell r="K1202" t="str">
            <v>OCM_Mbalmayo</v>
          </cell>
          <cell r="L1202" t="str">
            <v>AFRO</v>
          </cell>
          <cell r="M1202" t="str">
            <v>IHS</v>
          </cell>
          <cell r="N1202" t="str">
            <v>Hybrid Gen</v>
          </cell>
        </row>
        <row r="1203">
          <cell r="A1203" t="str">
            <v>OST_222</v>
          </cell>
          <cell r="B1203" t="str">
            <v>Bafang-Hotel-IHS</v>
          </cell>
          <cell r="C1203" t="str">
            <v>OST</v>
          </cell>
          <cell r="D1203" t="str">
            <v>Bafang</v>
          </cell>
          <cell r="E1203">
            <v>10.17006009</v>
          </cell>
          <cell r="F1203">
            <v>5.1548999560000004</v>
          </cell>
          <cell r="G1203">
            <v>1178</v>
          </cell>
          <cell r="H1203" t="str">
            <v>Macro</v>
          </cell>
          <cell r="I1203" t="str">
            <v>NOKIA</v>
          </cell>
          <cell r="J1203" t="str">
            <v>Patrick Tonye</v>
          </cell>
          <cell r="K1203" t="str">
            <v>OCM_Bafoussam_2</v>
          </cell>
          <cell r="L1203" t="str">
            <v>I-ENG</v>
          </cell>
          <cell r="M1203" t="str">
            <v>IHS</v>
          </cell>
          <cell r="N1203" t="str">
            <v>Grid-Gen</v>
          </cell>
        </row>
        <row r="1204">
          <cell r="A1204" t="str">
            <v>EST_005</v>
          </cell>
          <cell r="B1204" t="str">
            <v>EST_005_Z_Batouri</v>
          </cell>
          <cell r="C1204" t="str">
            <v>EST</v>
          </cell>
          <cell r="D1204" t="str">
            <v>Batouri</v>
          </cell>
          <cell r="E1204">
            <v>14.34790619</v>
          </cell>
          <cell r="F1204">
            <v>4.4307486369999998</v>
          </cell>
          <cell r="G1204">
            <v>651</v>
          </cell>
          <cell r="H1204" t="str">
            <v>Macro</v>
          </cell>
          <cell r="I1204" t="str">
            <v>ZTE</v>
          </cell>
          <cell r="J1204" t="str">
            <v>Hugues Hachua</v>
          </cell>
          <cell r="K1204" t="str">
            <v>OCM_Batouri</v>
          </cell>
          <cell r="L1204" t="str">
            <v>AFRO</v>
          </cell>
          <cell r="M1204" t="str">
            <v>CAMUSAT</v>
          </cell>
          <cell r="N1204" t="str">
            <v>Bad Grid + Solar + GE</v>
          </cell>
        </row>
        <row r="1205">
          <cell r="A1205" t="str">
            <v>EST_070</v>
          </cell>
          <cell r="B1205" t="str">
            <v>EST_070_Z_Batouri-Kako-MTN</v>
          </cell>
          <cell r="C1205" t="str">
            <v>EST</v>
          </cell>
          <cell r="D1205" t="str">
            <v>Batouri</v>
          </cell>
          <cell r="E1205">
            <v>14.366790310000001</v>
          </cell>
          <cell r="F1205">
            <v>4.4371406159999998</v>
          </cell>
          <cell r="G1205">
            <v>683</v>
          </cell>
          <cell r="H1205" t="str">
            <v>Macro</v>
          </cell>
          <cell r="I1205" t="str">
            <v>ZTE</v>
          </cell>
          <cell r="J1205" t="str">
            <v>Hugues Hachua</v>
          </cell>
          <cell r="K1205" t="str">
            <v>OCM_Batouri</v>
          </cell>
          <cell r="L1205" t="str">
            <v>AFRO</v>
          </cell>
          <cell r="M1205" t="str">
            <v>IHS</v>
          </cell>
          <cell r="N1205" t="str">
            <v>Grid-Gen</v>
          </cell>
        </row>
        <row r="1206">
          <cell r="A1206" t="str">
            <v>LIT_280</v>
          </cell>
          <cell r="B1206" t="str">
            <v>LIT_280_Z_Songa-Boko</v>
          </cell>
          <cell r="C1206" t="str">
            <v>LIT</v>
          </cell>
          <cell r="D1206" t="str">
            <v>Douala</v>
          </cell>
          <cell r="E1206">
            <v>9.7644095209999993</v>
          </cell>
          <cell r="F1206">
            <v>3.9800795930000001</v>
          </cell>
          <cell r="G1206">
            <v>701</v>
          </cell>
          <cell r="H1206" t="str">
            <v>Macro</v>
          </cell>
          <cell r="I1206" t="str">
            <v>ZTE</v>
          </cell>
          <cell r="J1206" t="str">
            <v>LONTSI Marius</v>
          </cell>
          <cell r="K1206" t="str">
            <v>OCM_Douala_3</v>
          </cell>
          <cell r="L1206" t="str">
            <v>H-TELI</v>
          </cell>
          <cell r="M1206" t="str">
            <v>IHS</v>
          </cell>
          <cell r="N1206" t="str">
            <v>Grid-Gen</v>
          </cell>
        </row>
        <row r="1207">
          <cell r="A1207" t="str">
            <v>ADM_180</v>
          </cell>
          <cell r="B1207" t="str">
            <v>Ngd-Beka</v>
          </cell>
          <cell r="C1207" t="str">
            <v>ADM</v>
          </cell>
          <cell r="D1207" t="str">
            <v>Ngaoundere</v>
          </cell>
          <cell r="E1207">
            <v>13.55874</v>
          </cell>
          <cell r="F1207">
            <v>7.3242700000000003</v>
          </cell>
          <cell r="G1207">
            <v>1109</v>
          </cell>
          <cell r="H1207" t="str">
            <v>Macro</v>
          </cell>
          <cell r="I1207" t="str">
            <v>NOKIA</v>
          </cell>
          <cell r="J1207" t="str">
            <v>NDEWA JONAS</v>
          </cell>
          <cell r="K1207" t="str">
            <v>OCM_Ngaoundere_2</v>
          </cell>
          <cell r="L1207" t="str">
            <v>TIF NORD</v>
          </cell>
          <cell r="M1207" t="str">
            <v>CAMUSAT</v>
          </cell>
          <cell r="N1207" t="str">
            <v>Medium Grid + Solar + GE</v>
          </cell>
        </row>
        <row r="1208">
          <cell r="A1208" t="str">
            <v>ADM_157</v>
          </cell>
          <cell r="B1208" t="str">
            <v>Ngd-Mbideng-IHS</v>
          </cell>
          <cell r="C1208" t="str">
            <v>ADM</v>
          </cell>
          <cell r="D1208" t="str">
            <v>Ngaoundere</v>
          </cell>
          <cell r="E1208">
            <v>13.58141</v>
          </cell>
          <cell r="F1208">
            <v>7.3030999999999997</v>
          </cell>
          <cell r="G1208">
            <v>1155</v>
          </cell>
          <cell r="H1208" t="str">
            <v>Macro</v>
          </cell>
          <cell r="I1208"/>
          <cell r="J1208" t="str">
            <v>NDEWA JONAS</v>
          </cell>
          <cell r="K1208" t="str">
            <v>OCM_Ngaoundere_2</v>
          </cell>
          <cell r="L1208" t="str">
            <v>TIF NORD</v>
          </cell>
          <cell r="M1208" t="str">
            <v>IHS</v>
          </cell>
          <cell r="N1208" t="str">
            <v>Grid-Gen</v>
          </cell>
        </row>
        <row r="1209">
          <cell r="A1209" t="str">
            <v>CTR_440</v>
          </cell>
          <cell r="B1209" t="str">
            <v>Nkolbewae-IHS</v>
          </cell>
          <cell r="C1209" t="str">
            <v>CTR</v>
          </cell>
          <cell r="D1209" t="str">
            <v>Nkol-bewaa</v>
          </cell>
          <cell r="E1209">
            <v>11.219939999999999</v>
          </cell>
          <cell r="F1209">
            <v>3.3494000000000002</v>
          </cell>
          <cell r="G1209">
            <v>691</v>
          </cell>
          <cell r="H1209" t="str">
            <v>Macro</v>
          </cell>
          <cell r="I1209" t="str">
            <v>NOKIA</v>
          </cell>
          <cell r="J1209" t="str">
            <v>Mougang Rodrigue</v>
          </cell>
          <cell r="K1209" t="str">
            <v>OCM_Mbalmayo</v>
          </cell>
          <cell r="L1209" t="str">
            <v>AFRO</v>
          </cell>
          <cell r="M1209" t="str">
            <v>IHS</v>
          </cell>
          <cell r="N1209" t="str">
            <v>Solar-Hybrid-Gen</v>
          </cell>
        </row>
        <row r="1210">
          <cell r="A1210" t="str">
            <v>LIT_169</v>
          </cell>
          <cell r="B1210" t="str">
            <v>LIT_169_Z_Nkong-Q3</v>
          </cell>
          <cell r="C1210" t="str">
            <v>LIT</v>
          </cell>
          <cell r="D1210" t="str">
            <v>Nkongsamba</v>
          </cell>
          <cell r="E1210">
            <v>9.9393340000000006</v>
          </cell>
          <cell r="F1210">
            <v>4.9732659999999997</v>
          </cell>
          <cell r="G1210">
            <v>860</v>
          </cell>
          <cell r="H1210" t="str">
            <v>Macro</v>
          </cell>
          <cell r="I1210" t="str">
            <v>ZTE</v>
          </cell>
          <cell r="J1210" t="str">
            <v>Ewane Eric Pitié</v>
          </cell>
          <cell r="K1210" t="str">
            <v>OCM_Moungo</v>
          </cell>
          <cell r="L1210" t="str">
            <v>H-TELI</v>
          </cell>
          <cell r="M1210" t="str">
            <v>IHS</v>
          </cell>
          <cell r="N1210" t="str">
            <v>Grid-Gen</v>
          </cell>
        </row>
        <row r="1211">
          <cell r="A1211" t="str">
            <v>CTR_210</v>
          </cell>
          <cell r="B1211" t="str">
            <v>CTR_210_Z_Scalom</v>
          </cell>
          <cell r="C1211" t="str">
            <v>CTR</v>
          </cell>
          <cell r="D1211" t="str">
            <v>Yaounde</v>
          </cell>
          <cell r="E1211">
            <v>11.50017165</v>
          </cell>
          <cell r="F1211">
            <v>3.8448303259999999</v>
          </cell>
          <cell r="G1211">
            <v>755</v>
          </cell>
          <cell r="H1211" t="str">
            <v>Macro</v>
          </cell>
          <cell r="I1211" t="str">
            <v>ZTE</v>
          </cell>
          <cell r="J1211" t="str">
            <v>Mbah Hosiah</v>
          </cell>
          <cell r="K1211" t="str">
            <v>OCM_Yaounde_4</v>
          </cell>
          <cell r="L1211" t="str">
            <v>AFRO</v>
          </cell>
          <cell r="M1211" t="str">
            <v>IHS</v>
          </cell>
          <cell r="N1211" t="str">
            <v>Grid-Gen</v>
          </cell>
        </row>
        <row r="1212">
          <cell r="A1212" t="str">
            <v>NRO_029</v>
          </cell>
          <cell r="B1212" t="str">
            <v>Mankon</v>
          </cell>
          <cell r="C1212" t="str">
            <v>NRO</v>
          </cell>
          <cell r="D1212" t="str">
            <v>Bamenda</v>
          </cell>
          <cell r="E1212">
            <v>10.12986111</v>
          </cell>
          <cell r="F1212">
            <v>5.9838333329999998</v>
          </cell>
          <cell r="G1212">
            <v>1237</v>
          </cell>
          <cell r="H1212" t="str">
            <v>Macro</v>
          </cell>
          <cell r="I1212" t="str">
            <v>NOKIA</v>
          </cell>
          <cell r="J1212" t="str">
            <v>Elan Mencheng  Jeremiah</v>
          </cell>
          <cell r="K1212" t="str">
            <v>OCM_Bamenda_2</v>
          </cell>
          <cell r="L1212" t="str">
            <v>I-ENG</v>
          </cell>
          <cell r="M1212" t="str">
            <v>IHS</v>
          </cell>
          <cell r="N1212" t="str">
            <v>Grid-Gen</v>
          </cell>
        </row>
        <row r="1213">
          <cell r="A1213" t="str">
            <v>EST_028</v>
          </cell>
          <cell r="B1213" t="str">
            <v>Kambolepi-IHS</v>
          </cell>
          <cell r="C1213" t="str">
            <v>EST</v>
          </cell>
          <cell r="D1213" t="str">
            <v>Kambolepi</v>
          </cell>
          <cell r="E1213">
            <v>14.46194</v>
          </cell>
          <cell r="F1213">
            <v>4.4560399999999998</v>
          </cell>
          <cell r="G1213">
            <v>656</v>
          </cell>
          <cell r="H1213" t="str">
            <v>Macro</v>
          </cell>
          <cell r="I1213" t="str">
            <v>NOKIA</v>
          </cell>
          <cell r="J1213" t="str">
            <v>Hugues Hachua</v>
          </cell>
          <cell r="K1213" t="str">
            <v>OCM_Batouri</v>
          </cell>
          <cell r="L1213" t="str">
            <v>AFRO</v>
          </cell>
          <cell r="M1213" t="str">
            <v>IHS</v>
          </cell>
          <cell r="N1213" t="str">
            <v>Gen-Lithium</v>
          </cell>
        </row>
        <row r="1214">
          <cell r="A1214" t="str">
            <v>EXN_096</v>
          </cell>
          <cell r="B1214" t="str">
            <v>Yagoua-Ville</v>
          </cell>
          <cell r="C1214" t="str">
            <v>EXN</v>
          </cell>
          <cell r="D1214" t="str">
            <v>Yagoua</v>
          </cell>
          <cell r="E1214">
            <v>15.232442000000001</v>
          </cell>
          <cell r="F1214">
            <v>10.343622999999999</v>
          </cell>
          <cell r="G1214">
            <v>329</v>
          </cell>
          <cell r="H1214" t="str">
            <v>Macro</v>
          </cell>
          <cell r="I1214" t="str">
            <v>NOKIA</v>
          </cell>
          <cell r="J1214" t="str">
            <v>Romeo Mathieu YEMIH</v>
          </cell>
          <cell r="K1214" t="str">
            <v>OCM_Yagoua</v>
          </cell>
          <cell r="L1214" t="str">
            <v>TIF NORD</v>
          </cell>
          <cell r="M1214" t="str">
            <v>IHS</v>
          </cell>
          <cell r="N1214" t="str">
            <v>Grid-Gen</v>
          </cell>
        </row>
        <row r="1215">
          <cell r="A1215" t="str">
            <v>EXN_169</v>
          </cell>
          <cell r="B1215" t="str">
            <v>Meme-II-IHS</v>
          </cell>
          <cell r="C1215" t="str">
            <v>EXN</v>
          </cell>
          <cell r="D1215" t="str">
            <v>Meme-II</v>
          </cell>
          <cell r="E1215">
            <v>14.23281309</v>
          </cell>
          <cell r="F1215">
            <v>10.970443919999999</v>
          </cell>
          <cell r="G1215">
            <v>411</v>
          </cell>
          <cell r="H1215" t="str">
            <v>Macro</v>
          </cell>
          <cell r="I1215" t="str">
            <v>NOKIA</v>
          </cell>
          <cell r="J1215" t="str">
            <v>Yaouba Yaya</v>
          </cell>
          <cell r="K1215" t="str">
            <v>OCM_Maroua_3</v>
          </cell>
          <cell r="L1215" t="str">
            <v>TIF NORD</v>
          </cell>
          <cell r="M1215" t="str">
            <v>IHS</v>
          </cell>
          <cell r="N1215" t="str">
            <v>Grid-Gen</v>
          </cell>
        </row>
        <row r="1216">
          <cell r="A1216" t="str">
            <v>EXN_172</v>
          </cell>
          <cell r="B1216" t="str">
            <v>Zouvoul-IHS</v>
          </cell>
          <cell r="C1216" t="str">
            <v>EXN</v>
          </cell>
          <cell r="D1216" t="str">
            <v>Zouvoul</v>
          </cell>
          <cell r="E1216">
            <v>13.91654707</v>
          </cell>
          <cell r="F1216">
            <v>10.24997926</v>
          </cell>
          <cell r="G1216">
            <v>464</v>
          </cell>
          <cell r="H1216" t="str">
            <v>Macro</v>
          </cell>
          <cell r="I1216" t="str">
            <v>NOKIA</v>
          </cell>
          <cell r="J1216" t="str">
            <v>Tsafack Ervice</v>
          </cell>
          <cell r="K1216" t="str">
            <v>OCM_Guider</v>
          </cell>
          <cell r="L1216" t="str">
            <v>TIF NORD</v>
          </cell>
          <cell r="M1216" t="str">
            <v>IHS</v>
          </cell>
          <cell r="N1216" t="str">
            <v>Gen-Lithium</v>
          </cell>
        </row>
        <row r="1217">
          <cell r="A1217" t="str">
            <v>NRO_221</v>
          </cell>
          <cell r="B1217" t="str">
            <v>Nkwein-MTN</v>
          </cell>
          <cell r="C1217" t="str">
            <v>NRO</v>
          </cell>
          <cell r="D1217" t="str">
            <v>Bamenda</v>
          </cell>
          <cell r="E1217">
            <v>10.16461</v>
          </cell>
          <cell r="F1217">
            <v>5.9707999999999997</v>
          </cell>
          <cell r="G1217">
            <v>1262</v>
          </cell>
          <cell r="H1217" t="str">
            <v>Macro</v>
          </cell>
          <cell r="I1217" t="str">
            <v>NOKIA</v>
          </cell>
          <cell r="J1217" t="str">
            <v>Elan Mencheng  Jeremiah</v>
          </cell>
          <cell r="K1217" t="str">
            <v>OCM_Bamenda_2</v>
          </cell>
          <cell r="L1217" t="str">
            <v>I-ENG</v>
          </cell>
          <cell r="M1217" t="str">
            <v>IHS</v>
          </cell>
          <cell r="N1217" t="str">
            <v>Grid-Gen</v>
          </cell>
        </row>
        <row r="1218">
          <cell r="A1218" t="str">
            <v>NRO_013</v>
          </cell>
          <cell r="B1218" t="str">
            <v>Oku</v>
          </cell>
          <cell r="C1218" t="str">
            <v>NRO</v>
          </cell>
          <cell r="D1218" t="str">
            <v>Oku</v>
          </cell>
          <cell r="E1218">
            <v>10.498529</v>
          </cell>
          <cell r="F1218">
            <v>6.2388089999999998</v>
          </cell>
          <cell r="G1218">
            <v>2053</v>
          </cell>
          <cell r="H1218" t="str">
            <v>Macro</v>
          </cell>
          <cell r="I1218" t="str">
            <v>NOKIA</v>
          </cell>
          <cell r="J1218" t="str">
            <v>Elan Mencheng  Jeremiah</v>
          </cell>
          <cell r="K1218" t="str">
            <v>OCM_Bamenda_2</v>
          </cell>
          <cell r="L1218" t="str">
            <v>I-ENG</v>
          </cell>
          <cell r="M1218" t="str">
            <v>IHS</v>
          </cell>
          <cell r="N1218" t="str">
            <v>Grid-Gen</v>
          </cell>
        </row>
        <row r="1219">
          <cell r="A1219" t="str">
            <v>NRO_222</v>
          </cell>
          <cell r="B1219" t="str">
            <v>Nkwein-Ntambang</v>
          </cell>
          <cell r="C1219" t="str">
            <v>NRO</v>
          </cell>
          <cell r="D1219" t="str">
            <v>Bamenda</v>
          </cell>
          <cell r="E1219">
            <v>10.200369999999999</v>
          </cell>
          <cell r="F1219">
            <v>5.9946999999999999</v>
          </cell>
          <cell r="G1219">
            <v>1306</v>
          </cell>
          <cell r="H1219" t="str">
            <v>Macro</v>
          </cell>
          <cell r="I1219" t="str">
            <v>NOKIA</v>
          </cell>
          <cell r="J1219" t="str">
            <v>Elan Mencheng  Jeremiah</v>
          </cell>
          <cell r="K1219" t="str">
            <v>OCM_Bamenda_2</v>
          </cell>
          <cell r="L1219" t="str">
            <v>I-ENG</v>
          </cell>
          <cell r="M1219" t="str">
            <v>IHS</v>
          </cell>
          <cell r="N1219" t="str">
            <v>Grid-Gen</v>
          </cell>
        </row>
        <row r="1220">
          <cell r="A1220" t="str">
            <v>NRO_028</v>
          </cell>
          <cell r="B1220" t="str">
            <v>Hot-Spot</v>
          </cell>
          <cell r="C1220" t="str">
            <v>NRO</v>
          </cell>
          <cell r="D1220" t="str">
            <v>Bamenda</v>
          </cell>
          <cell r="E1220">
            <v>10.183187</v>
          </cell>
          <cell r="F1220">
            <v>5.9502888890000003</v>
          </cell>
          <cell r="G1220">
            <v>1528</v>
          </cell>
          <cell r="H1220" t="str">
            <v>Macro</v>
          </cell>
          <cell r="I1220" t="str">
            <v>NOKIA</v>
          </cell>
          <cell r="J1220" t="str">
            <v>Elan Mencheng  Jeremiah</v>
          </cell>
          <cell r="K1220" t="str">
            <v>OCM_Bamenda_2</v>
          </cell>
          <cell r="L1220" t="str">
            <v>I-ENG</v>
          </cell>
          <cell r="M1220"/>
          <cell r="N1220"/>
        </row>
        <row r="1221">
          <cell r="A1221" t="str">
            <v>LIT_501</v>
          </cell>
          <cell r="B1221" t="str">
            <v>Sohock-IHS</v>
          </cell>
          <cell r="C1221" t="str">
            <v>LIT</v>
          </cell>
          <cell r="D1221" t="str">
            <v>Sohock</v>
          </cell>
          <cell r="E1221">
            <v>10.229269520000001</v>
          </cell>
          <cell r="F1221">
            <v>4.9741999630000002</v>
          </cell>
          <cell r="G1221">
            <v>242</v>
          </cell>
          <cell r="H1221" t="str">
            <v>Macro</v>
          </cell>
          <cell r="I1221" t="str">
            <v>NOKIA</v>
          </cell>
          <cell r="J1221" t="str">
            <v>Patrick Tonye</v>
          </cell>
          <cell r="K1221" t="str">
            <v>OCM_Bafoussam_2</v>
          </cell>
          <cell r="L1221" t="str">
            <v>I-ENG</v>
          </cell>
          <cell r="M1221" t="str">
            <v>IHS</v>
          </cell>
          <cell r="N1221" t="str">
            <v>Gen-Lithium</v>
          </cell>
        </row>
        <row r="1222">
          <cell r="A1222" t="str">
            <v>OST_251</v>
          </cell>
          <cell r="B1222" t="str">
            <v>Foreke</v>
          </cell>
          <cell r="C1222" t="str">
            <v>OST</v>
          </cell>
          <cell r="D1222" t="str">
            <v>Dschang</v>
          </cell>
          <cell r="E1222">
            <v>10.054582999999999</v>
          </cell>
          <cell r="F1222">
            <v>5.3873090000000001</v>
          </cell>
          <cell r="G1222">
            <v>1462</v>
          </cell>
          <cell r="H1222" t="str">
            <v>Macro</v>
          </cell>
          <cell r="I1222" t="str">
            <v>NOKIA</v>
          </cell>
          <cell r="J1222" t="str">
            <v>Patrick Tonye</v>
          </cell>
          <cell r="K1222" t="str">
            <v>OCM_Bafoussam_2</v>
          </cell>
          <cell r="L1222" t="str">
            <v>I-ENG</v>
          </cell>
          <cell r="M1222" t="str">
            <v>CAMUSAT</v>
          </cell>
          <cell r="N1222" t="str">
            <v>Medium Grid + GE</v>
          </cell>
        </row>
        <row r="1223">
          <cell r="A1223" t="str">
            <v>NRD_026</v>
          </cell>
          <cell r="B1223" t="str">
            <v>Badjouma</v>
          </cell>
          <cell r="C1223" t="str">
            <v>NRD</v>
          </cell>
          <cell r="D1223" t="str">
            <v>Badjouma</v>
          </cell>
          <cell r="E1223">
            <v>13.60990402</v>
          </cell>
          <cell r="F1223">
            <v>9.4466210400000001</v>
          </cell>
          <cell r="G1223">
            <v>279</v>
          </cell>
          <cell r="H1223" t="str">
            <v>Macro</v>
          </cell>
          <cell r="I1223" t="str">
            <v>NOKIA</v>
          </cell>
          <cell r="J1223" t="str">
            <v>Guemnin Arnaud</v>
          </cell>
          <cell r="K1223" t="str">
            <v>OCM_Garoua_2</v>
          </cell>
          <cell r="L1223" t="str">
            <v>TIF NORD</v>
          </cell>
          <cell r="M1223" t="str">
            <v>IHS</v>
          </cell>
          <cell r="N1223" t="str">
            <v>Solar-Gen</v>
          </cell>
        </row>
        <row r="1224">
          <cell r="A1224" t="str">
            <v>NRD_100</v>
          </cell>
          <cell r="B1224" t="str">
            <v>Guider-CRTV</v>
          </cell>
          <cell r="C1224" t="str">
            <v>NRD</v>
          </cell>
          <cell r="D1224" t="str">
            <v>Guider</v>
          </cell>
          <cell r="E1224">
            <v>13.960272870000001</v>
          </cell>
          <cell r="F1224">
            <v>9.9312749260000004</v>
          </cell>
          <cell r="G1224">
            <v>352</v>
          </cell>
          <cell r="H1224" t="str">
            <v>Macro</v>
          </cell>
          <cell r="I1224" t="str">
            <v>NOKIA</v>
          </cell>
          <cell r="J1224" t="str">
            <v>Tsafack Ervice</v>
          </cell>
          <cell r="K1224" t="str">
            <v>OCM_Guider</v>
          </cell>
          <cell r="L1224" t="str">
            <v>TIF NORD</v>
          </cell>
          <cell r="M1224" t="str">
            <v>CAMUSAT</v>
          </cell>
          <cell r="N1224" t="str">
            <v>Medium Grid + Solar + GE</v>
          </cell>
        </row>
        <row r="1225">
          <cell r="A1225" t="str">
            <v>EXN_127</v>
          </cell>
          <cell r="B1225" t="str">
            <v>Wina-IHS</v>
          </cell>
          <cell r="C1225" t="str">
            <v>EXN</v>
          </cell>
          <cell r="D1225" t="str">
            <v>Wina</v>
          </cell>
          <cell r="E1225">
            <v>15.18848</v>
          </cell>
          <cell r="F1225">
            <v>10.10033</v>
          </cell>
          <cell r="G1225">
            <v>332</v>
          </cell>
          <cell r="H1225" t="str">
            <v>Macro</v>
          </cell>
          <cell r="I1225" t="str">
            <v>NOKIA</v>
          </cell>
          <cell r="J1225" t="str">
            <v>Romeo Mathieu YEMIH</v>
          </cell>
          <cell r="K1225" t="str">
            <v>OCM_Yagoua</v>
          </cell>
          <cell r="L1225" t="str">
            <v>TIF NORD</v>
          </cell>
          <cell r="M1225" t="str">
            <v>IHS</v>
          </cell>
          <cell r="N1225" t="str">
            <v>Gen Only</v>
          </cell>
        </row>
        <row r="1226">
          <cell r="A1226" t="str">
            <v>CTR_238</v>
          </cell>
          <cell r="B1226" t="str">
            <v>CTR_238_Z_Chapelle-Nsimeyong</v>
          </cell>
          <cell r="C1226" t="str">
            <v>CTR</v>
          </cell>
          <cell r="D1226" t="str">
            <v>Yaounde</v>
          </cell>
          <cell r="E1226">
            <v>11.493603</v>
          </cell>
          <cell r="F1226">
            <v>3.8331879999999998</v>
          </cell>
          <cell r="G1226">
            <v>742</v>
          </cell>
          <cell r="H1226" t="str">
            <v>Macro</v>
          </cell>
          <cell r="I1226" t="str">
            <v>ZTE</v>
          </cell>
          <cell r="J1226" t="str">
            <v>Mbah Hosiah</v>
          </cell>
          <cell r="K1226" t="str">
            <v>OCM_Yaounde_4</v>
          </cell>
          <cell r="L1226" t="str">
            <v>AFRO</v>
          </cell>
          <cell r="M1226" t="str">
            <v>IHS</v>
          </cell>
          <cell r="N1226" t="str">
            <v>Grid-Gen</v>
          </cell>
        </row>
        <row r="1227">
          <cell r="A1227" t="str">
            <v>CTR_242</v>
          </cell>
          <cell r="B1227" t="str">
            <v>CTR_242_Z_E-Poste</v>
          </cell>
          <cell r="C1227" t="str">
            <v>CTR</v>
          </cell>
          <cell r="D1227" t="str">
            <v>Yaounde</v>
          </cell>
          <cell r="E1227">
            <v>11.500903210000001</v>
          </cell>
          <cell r="F1227">
            <v>3.8502134030000001</v>
          </cell>
          <cell r="G1227">
            <v>721</v>
          </cell>
          <cell r="H1227" t="str">
            <v>Macro</v>
          </cell>
          <cell r="I1227" t="str">
            <v>ZTE</v>
          </cell>
          <cell r="J1227" t="str">
            <v>Mbah Hosiah</v>
          </cell>
          <cell r="K1227" t="str">
            <v>OCM_Yaounde_4</v>
          </cell>
          <cell r="L1227" t="str">
            <v>AFRO</v>
          </cell>
          <cell r="M1227" t="str">
            <v>IHS</v>
          </cell>
          <cell r="N1227" t="str">
            <v>Grid-Gen</v>
          </cell>
        </row>
        <row r="1228">
          <cell r="A1228" t="str">
            <v>LIT_183</v>
          </cell>
          <cell r="B1228" t="str">
            <v>LIT_183_Z_Nkololoun</v>
          </cell>
          <cell r="C1228" t="str">
            <v>LIT</v>
          </cell>
          <cell r="D1228" t="str">
            <v>Douala</v>
          </cell>
          <cell r="E1228">
            <v>9.7193060819999992</v>
          </cell>
          <cell r="F1228">
            <v>4.0347613019999997</v>
          </cell>
          <cell r="G1228">
            <v>701</v>
          </cell>
          <cell r="H1228" t="str">
            <v>Macro</v>
          </cell>
          <cell r="I1228" t="str">
            <v>ZTE</v>
          </cell>
          <cell r="J1228" t="str">
            <v>LONTSI Marius</v>
          </cell>
          <cell r="K1228" t="str">
            <v>OCM_Douala_3</v>
          </cell>
          <cell r="L1228" t="str">
            <v>H-TELI</v>
          </cell>
          <cell r="M1228" t="str">
            <v>IHS</v>
          </cell>
          <cell r="N1228" t="str">
            <v>Grid Only</v>
          </cell>
        </row>
        <row r="1229">
          <cell r="A1229" t="str">
            <v>LIT_339</v>
          </cell>
          <cell r="B1229" t="str">
            <v>LIT_339_Z_Cogefar-II</v>
          </cell>
          <cell r="C1229" t="str">
            <v>LIT</v>
          </cell>
          <cell r="D1229" t="str">
            <v>Douala</v>
          </cell>
          <cell r="E1229">
            <v>9.7754999999999992</v>
          </cell>
          <cell r="F1229">
            <v>3.996</v>
          </cell>
          <cell r="G1229">
            <v>701</v>
          </cell>
          <cell r="H1229" t="str">
            <v>Macro</v>
          </cell>
          <cell r="I1229" t="str">
            <v>ZTE</v>
          </cell>
          <cell r="J1229" t="str">
            <v>LONTSI Marius</v>
          </cell>
          <cell r="K1229" t="str">
            <v>OCM_Douala_3</v>
          </cell>
          <cell r="L1229" t="str">
            <v>H-TELI</v>
          </cell>
          <cell r="M1229" t="str">
            <v>IHS</v>
          </cell>
          <cell r="N1229" t="str">
            <v>Grid-Gen</v>
          </cell>
        </row>
        <row r="1230">
          <cell r="A1230" t="str">
            <v>LIT_254</v>
          </cell>
          <cell r="B1230" t="str">
            <v>LIT_254_Z_Japoma-Village</v>
          </cell>
          <cell r="C1230" t="str">
            <v>LIT</v>
          </cell>
          <cell r="D1230" t="str">
            <v>Douala</v>
          </cell>
          <cell r="E1230">
            <v>9.7986111109999996</v>
          </cell>
          <cell r="F1230">
            <v>4.0321111109999999</v>
          </cell>
          <cell r="G1230">
            <v>701</v>
          </cell>
          <cell r="H1230" t="str">
            <v>Macro</v>
          </cell>
          <cell r="I1230" t="str">
            <v>ZTE</v>
          </cell>
          <cell r="J1230" t="str">
            <v>LONTSI Marius</v>
          </cell>
          <cell r="K1230" t="str">
            <v>OCM_Douala_3</v>
          </cell>
          <cell r="L1230" t="str">
            <v>H-TELI</v>
          </cell>
          <cell r="M1230" t="str">
            <v>IHS</v>
          </cell>
          <cell r="N1230" t="str">
            <v>Grid-Gen</v>
          </cell>
        </row>
        <row r="1231">
          <cell r="A1231" t="str">
            <v>SUO_081</v>
          </cell>
          <cell r="B1231" t="str">
            <v>Limbe-Bimbia-CRTV</v>
          </cell>
          <cell r="C1231" t="str">
            <v>SUO</v>
          </cell>
          <cell r="D1231" t="str">
            <v>Limbe</v>
          </cell>
          <cell r="E1231">
            <v>9.2418611110000004</v>
          </cell>
          <cell r="F1231">
            <v>3.9622777779999998</v>
          </cell>
          <cell r="G1231">
            <v>246</v>
          </cell>
          <cell r="H1231" t="str">
            <v>Macro</v>
          </cell>
          <cell r="I1231" t="str">
            <v>NOKIA</v>
          </cell>
          <cell r="J1231" t="str">
            <v>Emile TAMFU</v>
          </cell>
          <cell r="K1231" t="str">
            <v>OCM_Limbe</v>
          </cell>
          <cell r="L1231" t="str">
            <v>H-TELI</v>
          </cell>
          <cell r="M1231"/>
          <cell r="N1231"/>
        </row>
        <row r="1232">
          <cell r="A1232" t="str">
            <v>EXN_050</v>
          </cell>
          <cell r="B1232" t="str">
            <v>Kay-Kay</v>
          </cell>
          <cell r="C1232" t="str">
            <v>EXN</v>
          </cell>
          <cell r="D1232" t="str">
            <v>Kay-Kay</v>
          </cell>
          <cell r="E1232">
            <v>15.022875000000001</v>
          </cell>
          <cell r="F1232">
            <v>10.66751</v>
          </cell>
          <cell r="G1232">
            <v>316</v>
          </cell>
          <cell r="H1232" t="str">
            <v>Macro</v>
          </cell>
          <cell r="I1232" t="str">
            <v>NOKIA</v>
          </cell>
          <cell r="J1232" t="str">
            <v>Romeo Mathieu YEMIH</v>
          </cell>
          <cell r="K1232" t="str">
            <v>OCM_Yagoua</v>
          </cell>
          <cell r="L1232" t="str">
            <v>TIF NORD</v>
          </cell>
          <cell r="M1232" t="str">
            <v>IHS</v>
          </cell>
          <cell r="N1232" t="str">
            <v>Solar-Gen-Lithium</v>
          </cell>
        </row>
        <row r="1233">
          <cell r="A1233" t="str">
            <v>NRO_229</v>
          </cell>
          <cell r="B1233" t="str">
            <v>Mendankwe</v>
          </cell>
          <cell r="C1233" t="str">
            <v>NRO</v>
          </cell>
          <cell r="D1233" t="str">
            <v>Bamenda</v>
          </cell>
          <cell r="E1233">
            <v>10.183342</v>
          </cell>
          <cell r="F1233">
            <v>5.9335500000000003</v>
          </cell>
          <cell r="G1233">
            <v>1656</v>
          </cell>
          <cell r="H1233" t="str">
            <v>Macro</v>
          </cell>
          <cell r="I1233" t="str">
            <v>NOKIA</v>
          </cell>
          <cell r="J1233" t="str">
            <v>Elan Mencheng  Jeremiah</v>
          </cell>
          <cell r="K1233" t="str">
            <v>OCM_Bamenda_2</v>
          </cell>
          <cell r="L1233" t="str">
            <v>I-ENG</v>
          </cell>
          <cell r="M1233" t="str">
            <v>IHS</v>
          </cell>
          <cell r="N1233" t="str">
            <v>Grid-Gen</v>
          </cell>
        </row>
        <row r="1234">
          <cell r="A1234" t="str">
            <v>CTR_310</v>
          </cell>
          <cell r="B1234" t="str">
            <v>CTR_310_Z_Mvolye-New</v>
          </cell>
          <cell r="C1234" t="str">
            <v>CTR</v>
          </cell>
          <cell r="D1234" t="str">
            <v>Yaounde</v>
          </cell>
          <cell r="E1234">
            <v>11.50944189</v>
          </cell>
          <cell r="F1234">
            <v>3.8423316390000002</v>
          </cell>
          <cell r="G1234">
            <v>762</v>
          </cell>
          <cell r="H1234" t="str">
            <v>Macro</v>
          </cell>
          <cell r="I1234" t="str">
            <v>ZTE</v>
          </cell>
          <cell r="J1234" t="str">
            <v>Mbah Hosiah</v>
          </cell>
          <cell r="K1234" t="str">
            <v>OCM_Yaounde_4</v>
          </cell>
          <cell r="L1234" t="str">
            <v>AFRO</v>
          </cell>
          <cell r="M1234" t="str">
            <v>IHS</v>
          </cell>
          <cell r="N1234" t="str">
            <v>Grid Only</v>
          </cell>
        </row>
        <row r="1235">
          <cell r="A1235" t="str">
            <v>CTR_181</v>
          </cell>
          <cell r="B1235" t="str">
            <v>Nanga-Eboko-CRTV</v>
          </cell>
          <cell r="C1235" t="str">
            <v>CTR</v>
          </cell>
          <cell r="D1235" t="str">
            <v>Nanga-Eboko</v>
          </cell>
          <cell r="E1235">
            <v>12.36696252</v>
          </cell>
          <cell r="F1235">
            <v>4.6637552979999999</v>
          </cell>
          <cell r="G1235">
            <v>627</v>
          </cell>
          <cell r="H1235" t="str">
            <v>Macro</v>
          </cell>
          <cell r="I1235" t="str">
            <v>NOKIA</v>
          </cell>
          <cell r="J1235" t="str">
            <v>Raoul TSAGUE</v>
          </cell>
          <cell r="K1235" t="str">
            <v>OCM_Nanga-Eboko</v>
          </cell>
          <cell r="L1235" t="str">
            <v>AFRO</v>
          </cell>
          <cell r="M1235" t="str">
            <v>CAMUSAT</v>
          </cell>
          <cell r="N1235" t="str">
            <v>Bad Grid + GE</v>
          </cell>
        </row>
        <row r="1236">
          <cell r="A1236" t="str">
            <v>NRD_111</v>
          </cell>
          <cell r="B1236" t="str">
            <v>Hamalade-IHS</v>
          </cell>
          <cell r="C1236" t="str">
            <v>NRD</v>
          </cell>
          <cell r="D1236" t="str">
            <v>Hamalade</v>
          </cell>
          <cell r="E1236">
            <v>14.14958</v>
          </cell>
          <cell r="F1236">
            <v>9.4623200000000001</v>
          </cell>
          <cell r="G1236">
            <v>350</v>
          </cell>
          <cell r="H1236" t="str">
            <v>Macro</v>
          </cell>
          <cell r="I1236" t="str">
            <v>NOKIA</v>
          </cell>
          <cell r="J1236" t="str">
            <v>Guemnin Arnaud</v>
          </cell>
          <cell r="K1236" t="str">
            <v>OCM_Garoua_2</v>
          </cell>
          <cell r="L1236" t="str">
            <v>TIF NORD</v>
          </cell>
          <cell r="M1236" t="str">
            <v>IHS</v>
          </cell>
          <cell r="N1236" t="str">
            <v>Solar-Gen</v>
          </cell>
        </row>
        <row r="1237">
          <cell r="A1237" t="str">
            <v>NRO_227</v>
          </cell>
          <cell r="B1237" t="str">
            <v>Bda-Chinde</v>
          </cell>
          <cell r="C1237" t="str">
            <v>NRO</v>
          </cell>
          <cell r="D1237" t="str">
            <v>Bamenda</v>
          </cell>
          <cell r="E1237">
            <v>10.129416669999999</v>
          </cell>
          <cell r="F1237">
            <v>5.9586111109999997</v>
          </cell>
          <cell r="G1237">
            <v>1223</v>
          </cell>
          <cell r="H1237" t="str">
            <v>Macro</v>
          </cell>
          <cell r="I1237" t="str">
            <v>NOKIA</v>
          </cell>
          <cell r="J1237" t="str">
            <v>Elan Mencheng  Jeremiah</v>
          </cell>
          <cell r="K1237" t="str">
            <v>OCM_Bamenda_2</v>
          </cell>
          <cell r="L1237" t="str">
            <v>I-ENG</v>
          </cell>
          <cell r="M1237" t="str">
            <v>IHS</v>
          </cell>
          <cell r="N1237" t="str">
            <v>Hybrid-Gen-Lithium</v>
          </cell>
        </row>
        <row r="1238">
          <cell r="A1238" t="str">
            <v>NRO_240</v>
          </cell>
          <cell r="B1238" t="str">
            <v>Akum-Ville-MTN</v>
          </cell>
          <cell r="C1238" t="str">
            <v>NRO</v>
          </cell>
          <cell r="D1238" t="str">
            <v>Akum</v>
          </cell>
          <cell r="E1238">
            <v>10.14087</v>
          </cell>
          <cell r="F1238">
            <v>5.9113800000000003</v>
          </cell>
          <cell r="G1238">
            <v>1471</v>
          </cell>
          <cell r="H1238" t="str">
            <v>Macro</v>
          </cell>
          <cell r="I1238" t="str">
            <v>NOKIA</v>
          </cell>
          <cell r="J1238" t="str">
            <v>Elan Mencheng  Jeremiah</v>
          </cell>
          <cell r="K1238" t="str">
            <v>OCM_Bamenda_2</v>
          </cell>
          <cell r="L1238" t="str">
            <v>I-ENG</v>
          </cell>
          <cell r="M1238" t="str">
            <v>IHS</v>
          </cell>
          <cell r="N1238" t="str">
            <v>Gen Only</v>
          </cell>
        </row>
        <row r="1239">
          <cell r="A1239" t="str">
            <v>NRO_244</v>
          </cell>
          <cell r="B1239" t="str">
            <v>Nkwein-Clinic-St-Louis-MTN</v>
          </cell>
          <cell r="C1239" t="str">
            <v>NRO</v>
          </cell>
          <cell r="D1239" t="str">
            <v>Bamenda</v>
          </cell>
          <cell r="E1239">
            <v>10.17882</v>
          </cell>
          <cell r="F1239">
            <v>5.9811500000000004</v>
          </cell>
          <cell r="G1239">
            <v>1</v>
          </cell>
          <cell r="H1239" t="str">
            <v>Macro</v>
          </cell>
          <cell r="I1239" t="str">
            <v>NOKIA</v>
          </cell>
          <cell r="J1239" t="str">
            <v>Elan Mencheng  Jeremiah</v>
          </cell>
          <cell r="K1239" t="str">
            <v>OCM_Bamenda_2</v>
          </cell>
          <cell r="L1239" t="str">
            <v>I-ENG</v>
          </cell>
          <cell r="M1239" t="str">
            <v>IHS</v>
          </cell>
          <cell r="N1239" t="str">
            <v>Grid-Gen</v>
          </cell>
        </row>
        <row r="1240">
          <cell r="A1240" t="str">
            <v>OST_255</v>
          </cell>
          <cell r="B1240" t="str">
            <v>Bafou-Balepe-IHS</v>
          </cell>
          <cell r="C1240" t="str">
            <v>OST</v>
          </cell>
          <cell r="D1240" t="str">
            <v>Loung</v>
          </cell>
          <cell r="E1240">
            <v>10.09165544</v>
          </cell>
          <cell r="F1240">
            <v>5.5468572319999998</v>
          </cell>
          <cell r="G1240">
            <v>1519</v>
          </cell>
          <cell r="H1240" t="str">
            <v>Macro</v>
          </cell>
          <cell r="I1240" t="str">
            <v>NOKIA</v>
          </cell>
          <cell r="J1240" t="str">
            <v>Patrick Tonye</v>
          </cell>
          <cell r="K1240" t="str">
            <v>OCM_Bafoussam_2</v>
          </cell>
          <cell r="L1240" t="str">
            <v>I-ENG</v>
          </cell>
          <cell r="M1240" t="str">
            <v>IHS</v>
          </cell>
          <cell r="N1240" t="str">
            <v>Grid-Gen</v>
          </cell>
        </row>
        <row r="1241">
          <cell r="A1241" t="str">
            <v>OST_263</v>
          </cell>
          <cell r="B1241" t="str">
            <v>Fondonera-IHS</v>
          </cell>
          <cell r="C1241" t="str">
            <v>OST</v>
          </cell>
          <cell r="D1241" t="str">
            <v>Santchou</v>
          </cell>
          <cell r="E1241">
            <v>9.9417069999999992</v>
          </cell>
          <cell r="F1241">
            <v>5.3853280000000003</v>
          </cell>
          <cell r="G1241">
            <v>1640</v>
          </cell>
          <cell r="H1241" t="str">
            <v>Macro</v>
          </cell>
          <cell r="I1241" t="str">
            <v>NOKIA</v>
          </cell>
          <cell r="J1241" t="str">
            <v>Patrick Tonye</v>
          </cell>
          <cell r="K1241" t="str">
            <v>OCM_Bafoussam_2</v>
          </cell>
          <cell r="L1241" t="str">
            <v>I-ENG</v>
          </cell>
          <cell r="M1241" t="str">
            <v>IHS</v>
          </cell>
          <cell r="N1241" t="str">
            <v>Grid-Gen</v>
          </cell>
        </row>
        <row r="1242">
          <cell r="A1242" t="str">
            <v>OST_256</v>
          </cell>
          <cell r="B1242" t="str">
            <v>Makong-II-IHS</v>
          </cell>
          <cell r="C1242" t="str">
            <v>OST</v>
          </cell>
          <cell r="D1242" t="str">
            <v>Dschang</v>
          </cell>
          <cell r="E1242">
            <v>10.01366</v>
          </cell>
          <cell r="F1242">
            <v>5.4562400000000002</v>
          </cell>
          <cell r="G1242">
            <v>1490</v>
          </cell>
          <cell r="H1242" t="str">
            <v>Macro</v>
          </cell>
          <cell r="I1242" t="str">
            <v>NOKIA</v>
          </cell>
          <cell r="J1242" t="str">
            <v>Patrick Tonye</v>
          </cell>
          <cell r="K1242" t="str">
            <v>OCM_Bafoussam_2</v>
          </cell>
          <cell r="L1242" t="str">
            <v>I-ENG</v>
          </cell>
          <cell r="M1242" t="str">
            <v>IHS</v>
          </cell>
          <cell r="N1242" t="str">
            <v>Grid-Gen</v>
          </cell>
        </row>
        <row r="1243">
          <cell r="A1243" t="str">
            <v>SUO_131</v>
          </cell>
          <cell r="B1243" t="str">
            <v>Bonjongo</v>
          </cell>
          <cell r="C1243" t="str">
            <v>SUO</v>
          </cell>
          <cell r="D1243" t="str">
            <v>Bonjongo</v>
          </cell>
          <cell r="E1243">
            <v>9.1784979999999994</v>
          </cell>
          <cell r="F1243">
            <v>4.0648429999999998</v>
          </cell>
          <cell r="G1243">
            <v>654</v>
          </cell>
          <cell r="H1243" t="str">
            <v>Macro</v>
          </cell>
          <cell r="I1243" t="str">
            <v>NOKIA</v>
          </cell>
          <cell r="J1243" t="str">
            <v>Emile TAMFU</v>
          </cell>
          <cell r="K1243" t="str">
            <v>OCM_Limbe</v>
          </cell>
          <cell r="L1243" t="str">
            <v>H-TELI</v>
          </cell>
          <cell r="M1243" t="str">
            <v>IHS</v>
          </cell>
          <cell r="N1243" t="str">
            <v>Grid-Gen</v>
          </cell>
        </row>
        <row r="1244">
          <cell r="A1244" t="str">
            <v>NRO_067</v>
          </cell>
          <cell r="B1244" t="str">
            <v>Bambui-Round-About-IHS</v>
          </cell>
          <cell r="C1244" t="str">
            <v>NRO</v>
          </cell>
          <cell r="D1244" t="str">
            <v>Bambili</v>
          </cell>
          <cell r="E1244">
            <v>10.2272</v>
          </cell>
          <cell r="F1244">
            <v>6.0099450000000001</v>
          </cell>
          <cell r="G1244">
            <v>1283</v>
          </cell>
          <cell r="H1244" t="str">
            <v>Macro</v>
          </cell>
          <cell r="I1244" t="str">
            <v>NOKIA</v>
          </cell>
          <cell r="J1244" t="str">
            <v>Elan Mencheng  Jeremiah</v>
          </cell>
          <cell r="K1244" t="str">
            <v>OCM_Bamenda_2</v>
          </cell>
          <cell r="L1244" t="str">
            <v>I-ENG</v>
          </cell>
          <cell r="M1244" t="str">
            <v>IHS</v>
          </cell>
          <cell r="N1244" t="str">
            <v>Hybrid Gen</v>
          </cell>
        </row>
        <row r="1245">
          <cell r="A1245" t="str">
            <v>EXN_118</v>
          </cell>
          <cell r="B1245" t="str">
            <v>Doreissou-IHS</v>
          </cell>
          <cell r="C1245" t="str">
            <v>EXN</v>
          </cell>
          <cell r="D1245" t="str">
            <v>Doreissou</v>
          </cell>
          <cell r="E1245">
            <v>15.135102</v>
          </cell>
          <cell r="F1245">
            <v>10.567138</v>
          </cell>
          <cell r="G1245">
            <v>317</v>
          </cell>
          <cell r="H1245" t="str">
            <v>Macro</v>
          </cell>
          <cell r="I1245" t="str">
            <v>NOKIA</v>
          </cell>
          <cell r="J1245" t="str">
            <v>Romeo Mathieu YEMIH</v>
          </cell>
          <cell r="K1245" t="str">
            <v>OCM_Yagoua</v>
          </cell>
          <cell r="L1245" t="str">
            <v>TIF NORD</v>
          </cell>
          <cell r="M1245" t="str">
            <v>IHS</v>
          </cell>
          <cell r="N1245" t="str">
            <v>Gen-Lithium</v>
          </cell>
        </row>
        <row r="1246">
          <cell r="A1246" t="str">
            <v>SUD_055</v>
          </cell>
          <cell r="B1246" t="str">
            <v>Sud-Cameroun-Hevea-Camtel</v>
          </cell>
          <cell r="C1246" t="str">
            <v>SUD</v>
          </cell>
          <cell r="D1246" t="str">
            <v>Niete</v>
          </cell>
          <cell r="E1246">
            <v>12.40581194</v>
          </cell>
          <cell r="F1246">
            <v>3.1779930090000001</v>
          </cell>
          <cell r="G1246">
            <v>695</v>
          </cell>
          <cell r="H1246" t="str">
            <v>Macro</v>
          </cell>
          <cell r="I1246" t="str">
            <v>NOKIA</v>
          </cell>
          <cell r="J1246" t="str">
            <v>Kenfack Peguy</v>
          </cell>
          <cell r="K1246" t="str">
            <v>OCM_Sangmelima</v>
          </cell>
          <cell r="L1246" t="str">
            <v>AFRO</v>
          </cell>
          <cell r="M1246" t="str">
            <v>CAMUSAT</v>
          </cell>
          <cell r="N1246" t="str">
            <v>Good Grid no GE - 8h</v>
          </cell>
        </row>
        <row r="1247">
          <cell r="A1247" t="str">
            <v>CTR_339</v>
          </cell>
          <cell r="B1247" t="str">
            <v>CTR_339_Z_Chapelle-Obili</v>
          </cell>
          <cell r="C1247" t="str">
            <v>CTR</v>
          </cell>
          <cell r="D1247" t="str">
            <v>Yaounde</v>
          </cell>
          <cell r="E1247">
            <v>11.493992</v>
          </cell>
          <cell r="F1247">
            <v>3.8486799999999999</v>
          </cell>
          <cell r="G1247">
            <v>724</v>
          </cell>
          <cell r="H1247" t="str">
            <v>Macro</v>
          </cell>
          <cell r="I1247" t="str">
            <v>ZTE</v>
          </cell>
          <cell r="J1247" t="str">
            <v>Mbah Hosiah</v>
          </cell>
          <cell r="K1247" t="str">
            <v>OCM_Yaounde_4</v>
          </cell>
          <cell r="L1247" t="str">
            <v>AFRO</v>
          </cell>
          <cell r="M1247" t="str">
            <v>IHS</v>
          </cell>
          <cell r="N1247" t="str">
            <v>Grid-Gen</v>
          </cell>
        </row>
        <row r="1248">
          <cell r="A1248" t="str">
            <v>LIT_365</v>
          </cell>
          <cell r="B1248" t="str">
            <v>LIT_365_Z_Yambong</v>
          </cell>
          <cell r="C1248" t="str">
            <v>LIT</v>
          </cell>
          <cell r="D1248" t="str">
            <v>Douala</v>
          </cell>
          <cell r="E1248">
            <v>9.8054259580000007</v>
          </cell>
          <cell r="F1248">
            <v>4.0200733890000002</v>
          </cell>
          <cell r="G1248">
            <v>701</v>
          </cell>
          <cell r="H1248" t="str">
            <v>Macro</v>
          </cell>
          <cell r="I1248" t="str">
            <v>ZTE</v>
          </cell>
          <cell r="J1248" t="str">
            <v>LONTSI Marius</v>
          </cell>
          <cell r="K1248" t="str">
            <v>OCM_Douala_3</v>
          </cell>
          <cell r="L1248" t="str">
            <v>H-TELI</v>
          </cell>
          <cell r="M1248" t="str">
            <v>IHS</v>
          </cell>
          <cell r="N1248" t="str">
            <v>Grid-Gen</v>
          </cell>
        </row>
        <row r="1249">
          <cell r="A1249" t="str">
            <v>LIT_340</v>
          </cell>
          <cell r="B1249" t="str">
            <v>LIT_340_Z_Brazz-Tergal</v>
          </cell>
          <cell r="C1249" t="str">
            <v>LIT</v>
          </cell>
          <cell r="D1249" t="str">
            <v>Douala</v>
          </cell>
          <cell r="E1249">
            <v>9.7302548869999992</v>
          </cell>
          <cell r="F1249">
            <v>4.0283897639999999</v>
          </cell>
          <cell r="G1249">
            <v>701</v>
          </cell>
          <cell r="H1249" t="str">
            <v>Macro</v>
          </cell>
          <cell r="I1249" t="str">
            <v>ZTE</v>
          </cell>
          <cell r="J1249" t="str">
            <v>LONTSI Marius</v>
          </cell>
          <cell r="K1249" t="str">
            <v>OCM_Douala_3</v>
          </cell>
          <cell r="L1249" t="str">
            <v>H-TELI</v>
          </cell>
          <cell r="M1249" t="str">
            <v>IHS</v>
          </cell>
          <cell r="N1249" t="str">
            <v>Grid-Gen</v>
          </cell>
        </row>
        <row r="1250">
          <cell r="A1250" t="str">
            <v>LIT_409</v>
          </cell>
          <cell r="B1250" t="str">
            <v>LIT_409_Z_Ndogpassi-Lycee-II</v>
          </cell>
          <cell r="C1250" t="str">
            <v>LIT</v>
          </cell>
          <cell r="D1250" t="str">
            <v>Douala</v>
          </cell>
          <cell r="E1250">
            <v>9.7621998439999995</v>
          </cell>
          <cell r="F1250">
            <v>4.0044988220000004</v>
          </cell>
          <cell r="G1250">
            <v>701</v>
          </cell>
          <cell r="H1250" t="str">
            <v>Macro</v>
          </cell>
          <cell r="I1250" t="str">
            <v>ZTE</v>
          </cell>
          <cell r="J1250" t="str">
            <v>LONTSI Marius</v>
          </cell>
          <cell r="K1250" t="str">
            <v>OCM_Douala_3</v>
          </cell>
          <cell r="L1250" t="str">
            <v>H-TELI</v>
          </cell>
          <cell r="M1250" t="str">
            <v>IHS</v>
          </cell>
          <cell r="N1250" t="str">
            <v>Grid-Gen</v>
          </cell>
        </row>
        <row r="1251">
          <cell r="A1251" t="str">
            <v>LIT_425</v>
          </cell>
          <cell r="B1251" t="str">
            <v>LIT_425_Z_Bilongue</v>
          </cell>
          <cell r="C1251" t="str">
            <v>LIT</v>
          </cell>
          <cell r="D1251" t="str">
            <v>Douala</v>
          </cell>
          <cell r="E1251">
            <v>9.7414166669999993</v>
          </cell>
          <cell r="F1251">
            <v>4.0096388889999997</v>
          </cell>
          <cell r="G1251">
            <v>701</v>
          </cell>
          <cell r="H1251" t="str">
            <v>Macro</v>
          </cell>
          <cell r="I1251" t="str">
            <v>ZTE</v>
          </cell>
          <cell r="J1251" t="str">
            <v>LONTSI Marius</v>
          </cell>
          <cell r="K1251" t="str">
            <v>OCM_Douala_3</v>
          </cell>
          <cell r="L1251" t="str">
            <v>H-TELI</v>
          </cell>
          <cell r="M1251" t="str">
            <v>IHS</v>
          </cell>
          <cell r="N1251" t="str">
            <v>Grid-Gen</v>
          </cell>
        </row>
        <row r="1252">
          <cell r="A1252" t="str">
            <v>LIT_419</v>
          </cell>
          <cell r="B1252" t="str">
            <v>LIT_419_Z_Makombe</v>
          </cell>
          <cell r="C1252" t="str">
            <v>LIT</v>
          </cell>
          <cell r="D1252" t="str">
            <v>Douala</v>
          </cell>
          <cell r="E1252">
            <v>9.7438888890000008</v>
          </cell>
          <cell r="F1252">
            <v>4.0194000000000001</v>
          </cell>
          <cell r="G1252">
            <v>701</v>
          </cell>
          <cell r="H1252" t="str">
            <v>Macro</v>
          </cell>
          <cell r="I1252" t="str">
            <v>ZTE</v>
          </cell>
          <cell r="J1252" t="str">
            <v>LONTSI Marius</v>
          </cell>
          <cell r="K1252" t="str">
            <v>OCM_Douala_3</v>
          </cell>
          <cell r="L1252" t="str">
            <v>H-TELI</v>
          </cell>
          <cell r="M1252" t="str">
            <v>IHS</v>
          </cell>
          <cell r="N1252" t="str">
            <v>Grid-Gen</v>
          </cell>
        </row>
        <row r="1253">
          <cell r="A1253" t="str">
            <v>LIT_129</v>
          </cell>
          <cell r="B1253" t="str">
            <v>Bonadiwoto-IHS</v>
          </cell>
          <cell r="C1253" t="str">
            <v>LIT</v>
          </cell>
          <cell r="D1253" t="str">
            <v>Douala</v>
          </cell>
          <cell r="E1253">
            <v>9.7268399999999993</v>
          </cell>
          <cell r="F1253">
            <v>4.0165800000000003</v>
          </cell>
          <cell r="G1253">
            <v>11</v>
          </cell>
          <cell r="H1253" t="str">
            <v>Macro</v>
          </cell>
          <cell r="I1253" t="str">
            <v>ZTE</v>
          </cell>
          <cell r="J1253" t="str">
            <v>LONTSI Marius</v>
          </cell>
          <cell r="K1253" t="str">
            <v>OCM_Douala_3</v>
          </cell>
          <cell r="L1253" t="str">
            <v>H-TELI</v>
          </cell>
          <cell r="M1253" t="str">
            <v>IHS</v>
          </cell>
          <cell r="N1253" t="str">
            <v>Grid-Gen</v>
          </cell>
        </row>
        <row r="1254">
          <cell r="A1254" t="str">
            <v>LIT_156</v>
          </cell>
          <cell r="B1254" t="str">
            <v>LIT_156_Z_Bonaloka-IHS</v>
          </cell>
          <cell r="C1254" t="str">
            <v>LIT</v>
          </cell>
          <cell r="D1254" t="str">
            <v>Douala</v>
          </cell>
          <cell r="E1254">
            <v>9.7329299999999996</v>
          </cell>
          <cell r="F1254">
            <v>4.0102500000000001</v>
          </cell>
          <cell r="G1254">
            <v>701</v>
          </cell>
          <cell r="H1254" t="str">
            <v>Macro</v>
          </cell>
          <cell r="I1254" t="str">
            <v>ZTE</v>
          </cell>
          <cell r="J1254" t="str">
            <v>LONTSI Marius</v>
          </cell>
          <cell r="K1254" t="str">
            <v>OCM_Douala_3</v>
          </cell>
          <cell r="L1254" t="str">
            <v>H-TELI</v>
          </cell>
          <cell r="M1254" t="str">
            <v>IHS</v>
          </cell>
          <cell r="N1254" t="str">
            <v>Grid-Gen</v>
          </cell>
        </row>
        <row r="1255">
          <cell r="A1255" t="str">
            <v>NRD_109</v>
          </cell>
          <cell r="B1255" t="str">
            <v>Kapanyaye-IHS</v>
          </cell>
          <cell r="C1255" t="str">
            <v>NRD</v>
          </cell>
          <cell r="D1255" t="str">
            <v>Kapanyaye</v>
          </cell>
          <cell r="E1255">
            <v>14.21494991</v>
          </cell>
          <cell r="F1255">
            <v>9.3400127200000007</v>
          </cell>
          <cell r="G1255">
            <v>502</v>
          </cell>
          <cell r="H1255" t="str">
            <v>Macro</v>
          </cell>
          <cell r="I1255" t="str">
            <v>NOKIA</v>
          </cell>
          <cell r="J1255" t="str">
            <v>Guemnin Arnaud</v>
          </cell>
          <cell r="K1255" t="str">
            <v>OCM_Garoua_2</v>
          </cell>
          <cell r="L1255" t="str">
            <v>TIF NORD</v>
          </cell>
          <cell r="M1255" t="str">
            <v>IHS</v>
          </cell>
          <cell r="N1255" t="str">
            <v>Solar-Gen</v>
          </cell>
        </row>
        <row r="1256">
          <cell r="A1256" t="str">
            <v>NRD_129</v>
          </cell>
          <cell r="B1256" t="str">
            <v>Boussa-IHS</v>
          </cell>
          <cell r="C1256" t="str">
            <v>NRD</v>
          </cell>
          <cell r="D1256" t="str">
            <v>Boussa</v>
          </cell>
          <cell r="E1256">
            <v>14.111588469999999</v>
          </cell>
          <cell r="F1256">
            <v>9.4145892379999996</v>
          </cell>
          <cell r="G1256">
            <v>315</v>
          </cell>
          <cell r="H1256" t="str">
            <v>Macro</v>
          </cell>
          <cell r="I1256" t="str">
            <v>NOKIA</v>
          </cell>
          <cell r="J1256" t="str">
            <v>Guemnin Arnaud</v>
          </cell>
          <cell r="K1256" t="str">
            <v>OCM_Garoua_2</v>
          </cell>
          <cell r="L1256" t="str">
            <v>TIF NORD</v>
          </cell>
          <cell r="M1256" t="str">
            <v>IHS</v>
          </cell>
          <cell r="N1256" t="str">
            <v>Solar-Gen</v>
          </cell>
        </row>
        <row r="1257">
          <cell r="A1257" t="str">
            <v>NRD_126</v>
          </cell>
          <cell r="B1257" t="str">
            <v>Adoumri-Houla-IHS</v>
          </cell>
          <cell r="C1257" t="str">
            <v>NRD</v>
          </cell>
          <cell r="D1257" t="str">
            <v>Adoumri</v>
          </cell>
          <cell r="E1257">
            <v>13.70979595</v>
          </cell>
          <cell r="F1257">
            <v>9.2890654349999995</v>
          </cell>
          <cell r="G1257">
            <v>202</v>
          </cell>
          <cell r="H1257" t="str">
            <v>Macro</v>
          </cell>
          <cell r="I1257" t="str">
            <v>NOKIA</v>
          </cell>
          <cell r="J1257" t="str">
            <v>Guemnin Arnaud</v>
          </cell>
          <cell r="K1257" t="str">
            <v>OCM_Garoua_2</v>
          </cell>
          <cell r="L1257" t="str">
            <v>TIF NORD</v>
          </cell>
          <cell r="M1257" t="str">
            <v>IHS</v>
          </cell>
          <cell r="N1257" t="str">
            <v>Grid-Gen</v>
          </cell>
        </row>
        <row r="1258">
          <cell r="A1258" t="str">
            <v>NRD_023</v>
          </cell>
          <cell r="B1258" t="str">
            <v>Rey-Bouba</v>
          </cell>
          <cell r="C1258" t="str">
            <v>NRD</v>
          </cell>
          <cell r="D1258" t="str">
            <v>Rey-bouba</v>
          </cell>
          <cell r="E1258">
            <v>14.174799999999999</v>
          </cell>
          <cell r="F1258">
            <v>8.6797500000000003</v>
          </cell>
          <cell r="G1258">
            <v>231</v>
          </cell>
          <cell r="H1258" t="str">
            <v>Macro</v>
          </cell>
          <cell r="I1258" t="str">
            <v>NOKIA</v>
          </cell>
          <cell r="J1258" t="str">
            <v>SOUGNA ZACHARIE</v>
          </cell>
          <cell r="K1258" t="str">
            <v>OCM_Touboro</v>
          </cell>
          <cell r="L1258" t="str">
            <v>TIF NORD</v>
          </cell>
          <cell r="M1258" t="str">
            <v>IHS</v>
          </cell>
          <cell r="N1258" t="str">
            <v>Grid-Gen-Lithium</v>
          </cell>
        </row>
        <row r="1259">
          <cell r="A1259" t="str">
            <v>CTR_476</v>
          </cell>
          <cell r="B1259" t="str">
            <v>CTR_476_Z_Mendong-II</v>
          </cell>
          <cell r="C1259" t="str">
            <v>CTR</v>
          </cell>
          <cell r="D1259" t="str">
            <v>Yaounde</v>
          </cell>
          <cell r="E1259">
            <v>11.474246000000001</v>
          </cell>
          <cell r="F1259">
            <v>3.8210709999999999</v>
          </cell>
          <cell r="G1259">
            <v>734</v>
          </cell>
          <cell r="H1259" t="str">
            <v>Macro</v>
          </cell>
          <cell r="I1259" t="str">
            <v>ZTE</v>
          </cell>
          <cell r="J1259" t="str">
            <v>Mbah Hosiah</v>
          </cell>
          <cell r="K1259" t="str">
            <v>OCM_Yaounde_4</v>
          </cell>
          <cell r="L1259" t="str">
            <v>AFRO</v>
          </cell>
          <cell r="M1259" t="str">
            <v>IHS</v>
          </cell>
          <cell r="N1259" t="str">
            <v>Grid-Gen</v>
          </cell>
        </row>
        <row r="1260">
          <cell r="A1260" t="str">
            <v>SUD_060</v>
          </cell>
          <cell r="B1260" t="str">
            <v>SUD_060_Z_Azem-IHS</v>
          </cell>
          <cell r="C1260" t="str">
            <v>SUD</v>
          </cell>
          <cell r="D1260" t="str">
            <v>Azem</v>
          </cell>
          <cell r="E1260">
            <v>11.113478000000001</v>
          </cell>
          <cell r="F1260">
            <v>2.8805480000000001</v>
          </cell>
          <cell r="G1260">
            <v>599.54</v>
          </cell>
          <cell r="H1260" t="str">
            <v>Macro</v>
          </cell>
          <cell r="I1260" t="str">
            <v>ZTE</v>
          </cell>
          <cell r="J1260" t="str">
            <v>Kenmegne Fabrice</v>
          </cell>
          <cell r="K1260" t="str">
            <v>OCM_Ebolowa</v>
          </cell>
          <cell r="L1260" t="str">
            <v>AFRO</v>
          </cell>
          <cell r="M1260" t="str">
            <v>IHS</v>
          </cell>
          <cell r="N1260" t="str">
            <v>Grid-Gen</v>
          </cell>
        </row>
        <row r="1261">
          <cell r="A1261" t="str">
            <v>NRO_064</v>
          </cell>
          <cell r="B1261" t="str">
            <v>Bamenda-Abangoh-IHS</v>
          </cell>
          <cell r="C1261" t="str">
            <v>NRO</v>
          </cell>
          <cell r="D1261" t="str">
            <v>Bamenda</v>
          </cell>
          <cell r="E1261">
            <v>10.150498000000001</v>
          </cell>
          <cell r="F1261">
            <v>5.9370609999999999</v>
          </cell>
          <cell r="G1261">
            <v>1275</v>
          </cell>
          <cell r="H1261" t="str">
            <v>Macro</v>
          </cell>
          <cell r="I1261" t="str">
            <v>NOKIA</v>
          </cell>
          <cell r="J1261" t="str">
            <v>Elan Mencheng  Jeremiah</v>
          </cell>
          <cell r="K1261" t="str">
            <v>OCM_Bamenda_2</v>
          </cell>
          <cell r="L1261" t="str">
            <v>I-ENG</v>
          </cell>
          <cell r="M1261" t="str">
            <v>IHS</v>
          </cell>
          <cell r="N1261" t="str">
            <v>Grid-Gen</v>
          </cell>
        </row>
        <row r="1262">
          <cell r="A1262" t="str">
            <v>EXN_136</v>
          </cell>
          <cell r="B1262" t="str">
            <v>Mousgoy-IHS</v>
          </cell>
          <cell r="C1262" t="str">
            <v>EXN</v>
          </cell>
          <cell r="D1262" t="str">
            <v>Mousgoy</v>
          </cell>
          <cell r="E1262">
            <v>13.89436006</v>
          </cell>
          <cell r="F1262">
            <v>10.166061640000001</v>
          </cell>
          <cell r="G1262">
            <v>502</v>
          </cell>
          <cell r="H1262" t="str">
            <v>Macro</v>
          </cell>
          <cell r="I1262" t="str">
            <v>NOKIA</v>
          </cell>
          <cell r="J1262" t="str">
            <v>Tsafack Ervice</v>
          </cell>
          <cell r="K1262" t="str">
            <v>OCM_Guider</v>
          </cell>
          <cell r="L1262" t="str">
            <v>TIF NORD</v>
          </cell>
          <cell r="M1262" t="str">
            <v>IHS</v>
          </cell>
          <cell r="N1262" t="str">
            <v>Solar AER-Hybrid-Gen</v>
          </cell>
        </row>
        <row r="1263">
          <cell r="A1263" t="str">
            <v>CTR_486</v>
          </cell>
          <cell r="B1263" t="str">
            <v>CTR_486_Z_Mendong-Maetur-IHS</v>
          </cell>
          <cell r="C1263" t="str">
            <v>CTR</v>
          </cell>
          <cell r="D1263" t="str">
            <v>Yaounde</v>
          </cell>
          <cell r="E1263">
            <v>11.46287877</v>
          </cell>
          <cell r="F1263">
            <v>3.8320583570000002</v>
          </cell>
          <cell r="G1263">
            <v>706</v>
          </cell>
          <cell r="H1263" t="str">
            <v>Macro</v>
          </cell>
          <cell r="I1263" t="str">
            <v>ZTE</v>
          </cell>
          <cell r="J1263" t="str">
            <v>Mbah Hosiah</v>
          </cell>
          <cell r="K1263" t="str">
            <v>OCM_Yaounde_4</v>
          </cell>
          <cell r="L1263" t="str">
            <v>AFRO</v>
          </cell>
          <cell r="M1263" t="str">
            <v>IHS</v>
          </cell>
          <cell r="N1263" t="str">
            <v>Grid-Gen</v>
          </cell>
        </row>
        <row r="1264">
          <cell r="A1264" t="str">
            <v>CTR_524</v>
          </cell>
          <cell r="B1264" t="str">
            <v>CTR_524_Z_Bonas-Yde-MTN-IHS</v>
          </cell>
          <cell r="C1264" t="str">
            <v>CTR</v>
          </cell>
          <cell r="D1264" t="str">
            <v>Yaounde</v>
          </cell>
          <cell r="E1264">
            <v>11.49575038</v>
          </cell>
          <cell r="F1264">
            <v>3.850814808</v>
          </cell>
          <cell r="G1264">
            <v>716</v>
          </cell>
          <cell r="H1264" t="str">
            <v>Macro</v>
          </cell>
          <cell r="I1264" t="str">
            <v>ZTE</v>
          </cell>
          <cell r="J1264" t="str">
            <v>Mbah Hosiah</v>
          </cell>
          <cell r="K1264" t="str">
            <v>OCM_Yaounde_4</v>
          </cell>
          <cell r="L1264" t="str">
            <v>AFRO</v>
          </cell>
          <cell r="M1264" t="str">
            <v>IHS</v>
          </cell>
          <cell r="N1264" t="str">
            <v>Grid-Gen</v>
          </cell>
        </row>
        <row r="1265">
          <cell r="A1265" t="str">
            <v>CTR_538</v>
          </cell>
          <cell r="B1265" t="str">
            <v>CTR_538_Z_Biyemassi-Crf-IHS</v>
          </cell>
          <cell r="C1265" t="str">
            <v>CTR</v>
          </cell>
          <cell r="D1265" t="str">
            <v>Yaounde</v>
          </cell>
          <cell r="E1265">
            <v>11.487314668</v>
          </cell>
          <cell r="F1265">
            <v>3.8504760330000001</v>
          </cell>
          <cell r="G1265">
            <v>735</v>
          </cell>
          <cell r="H1265" t="str">
            <v>Macro</v>
          </cell>
          <cell r="I1265" t="str">
            <v>ZTE</v>
          </cell>
          <cell r="J1265" t="str">
            <v>Mbah Hosiah</v>
          </cell>
          <cell r="K1265" t="str">
            <v>OCM_Yaounde_4</v>
          </cell>
          <cell r="L1265" t="str">
            <v>AFRO</v>
          </cell>
          <cell r="M1265" t="str">
            <v>IHS</v>
          </cell>
          <cell r="N1265" t="str">
            <v>Grid-Gen</v>
          </cell>
        </row>
        <row r="1266">
          <cell r="A1266" t="str">
            <v>LIT_164</v>
          </cell>
          <cell r="B1266" t="str">
            <v>LIT_164_Z_Mbanga-Bakoko-IHS</v>
          </cell>
          <cell r="C1266" t="str">
            <v>LIT</v>
          </cell>
          <cell r="D1266" t="str">
            <v>Douala</v>
          </cell>
          <cell r="E1266">
            <v>9.7994722220000003</v>
          </cell>
          <cell r="F1266">
            <v>4.0041944440000004</v>
          </cell>
          <cell r="G1266">
            <v>701</v>
          </cell>
          <cell r="H1266" t="str">
            <v>Macro</v>
          </cell>
          <cell r="I1266" t="str">
            <v>ZTE</v>
          </cell>
          <cell r="J1266" t="str">
            <v>LONTSI Marius</v>
          </cell>
          <cell r="K1266" t="str">
            <v>OCM_Douala_3</v>
          </cell>
          <cell r="L1266" t="str">
            <v>H-TELI</v>
          </cell>
          <cell r="M1266" t="str">
            <v>IHS</v>
          </cell>
          <cell r="N1266" t="str">
            <v>Grid-Gen</v>
          </cell>
        </row>
        <row r="1267">
          <cell r="A1267" t="str">
            <v>LIT_162</v>
          </cell>
          <cell r="B1267" t="str">
            <v>LIT_162_Z_Camp-Yabassi</v>
          </cell>
          <cell r="C1267" t="str">
            <v>LIT</v>
          </cell>
          <cell r="D1267" t="str">
            <v>Douala</v>
          </cell>
          <cell r="E1267">
            <v>9.7117419999999992</v>
          </cell>
          <cell r="F1267">
            <v>4.041156</v>
          </cell>
          <cell r="G1267">
            <v>701</v>
          </cell>
          <cell r="H1267" t="str">
            <v>Macro</v>
          </cell>
          <cell r="I1267" t="str">
            <v>ZTE</v>
          </cell>
          <cell r="J1267" t="str">
            <v>LONTSI Marius</v>
          </cell>
          <cell r="K1267" t="str">
            <v>OCM_Douala_3</v>
          </cell>
          <cell r="L1267" t="str">
            <v>H-TELI</v>
          </cell>
          <cell r="M1267" t="str">
            <v>IHS</v>
          </cell>
          <cell r="N1267" t="str">
            <v>Grid-Lithium</v>
          </cell>
        </row>
        <row r="1268">
          <cell r="A1268" t="str">
            <v>LIT_157</v>
          </cell>
          <cell r="B1268" t="str">
            <v>LIT_157_Z_Cite-Berges-IHS</v>
          </cell>
          <cell r="C1268" t="str">
            <v>LIT</v>
          </cell>
          <cell r="D1268" t="str">
            <v>Douala</v>
          </cell>
          <cell r="E1268">
            <v>9.7486388799999997</v>
          </cell>
          <cell r="F1268">
            <v>4.0032305560000001</v>
          </cell>
          <cell r="G1268">
            <v>701</v>
          </cell>
          <cell r="H1268" t="str">
            <v>Macro</v>
          </cell>
          <cell r="I1268" t="str">
            <v>ZTE</v>
          </cell>
          <cell r="J1268" t="str">
            <v>LONTSI Marius</v>
          </cell>
          <cell r="K1268" t="str">
            <v>OCM_Douala_3</v>
          </cell>
          <cell r="L1268" t="str">
            <v>H-TELI</v>
          </cell>
          <cell r="M1268" t="str">
            <v>IHS</v>
          </cell>
          <cell r="N1268" t="str">
            <v>Grid-Gen</v>
          </cell>
        </row>
        <row r="1269">
          <cell r="A1269" t="str">
            <v>LIT_428</v>
          </cell>
          <cell r="B1269" t="str">
            <v>LIT_428_Z_New-Town-Aeroport-IHS</v>
          </cell>
          <cell r="C1269" t="str">
            <v>LIT</v>
          </cell>
          <cell r="D1269" t="str">
            <v>Douala</v>
          </cell>
          <cell r="E1269">
            <v>9.7263582040000003</v>
          </cell>
          <cell r="F1269">
            <v>4.0104490500000001</v>
          </cell>
          <cell r="G1269">
            <v>701</v>
          </cell>
          <cell r="H1269" t="str">
            <v>Macro</v>
          </cell>
          <cell r="I1269" t="str">
            <v>ZTE</v>
          </cell>
          <cell r="J1269" t="str">
            <v>LONTSI Marius</v>
          </cell>
          <cell r="K1269" t="str">
            <v>OCM_Douala_3</v>
          </cell>
          <cell r="L1269" t="str">
            <v>H-TELI</v>
          </cell>
          <cell r="M1269" t="str">
            <v>IHS</v>
          </cell>
          <cell r="N1269" t="str">
            <v>Grid-Gen</v>
          </cell>
        </row>
        <row r="1270">
          <cell r="A1270" t="str">
            <v>LIT_236</v>
          </cell>
          <cell r="B1270" t="str">
            <v>Marche-Mboppi</v>
          </cell>
          <cell r="C1270" t="str">
            <v>LIT</v>
          </cell>
          <cell r="D1270" t="str">
            <v>Douala</v>
          </cell>
          <cell r="E1270">
            <v>9.7161088039999992</v>
          </cell>
          <cell r="F1270">
            <v>4.0464699040000003</v>
          </cell>
          <cell r="G1270">
            <v>19</v>
          </cell>
          <cell r="H1270" t="str">
            <v>Macro</v>
          </cell>
          <cell r="I1270" t="str">
            <v>ZTE</v>
          </cell>
          <cell r="J1270" t="str">
            <v>LONTSI Marius</v>
          </cell>
          <cell r="K1270" t="str">
            <v>OCM_Douala_3</v>
          </cell>
          <cell r="L1270" t="str">
            <v>H-TELI</v>
          </cell>
          <cell r="M1270" t="str">
            <v>IHS</v>
          </cell>
          <cell r="N1270" t="str">
            <v>Grid-Gen</v>
          </cell>
        </row>
        <row r="1271">
          <cell r="A1271" t="str">
            <v>NRD_010</v>
          </cell>
          <cell r="B1271" t="str">
            <v>Mayo-Oulo</v>
          </cell>
          <cell r="C1271" t="str">
            <v>NRD</v>
          </cell>
          <cell r="D1271" t="str">
            <v>Mayo-Oulo</v>
          </cell>
          <cell r="E1271">
            <v>13.60897222</v>
          </cell>
          <cell r="F1271">
            <v>9.9730555560000003</v>
          </cell>
          <cell r="G1271">
            <v>0</v>
          </cell>
          <cell r="H1271" t="str">
            <v>Macro</v>
          </cell>
          <cell r="I1271" t="str">
            <v>NOKIA</v>
          </cell>
          <cell r="J1271" t="str">
            <v>Tsafack Ervice</v>
          </cell>
          <cell r="K1271" t="str">
            <v>OCM_Guider</v>
          </cell>
          <cell r="L1271" t="str">
            <v>TIF NORD</v>
          </cell>
          <cell r="M1271" t="str">
            <v>IHS</v>
          </cell>
          <cell r="N1271" t="str">
            <v>Grid-Gen</v>
          </cell>
        </row>
        <row r="1272">
          <cell r="A1272" t="str">
            <v>EST_089</v>
          </cell>
          <cell r="B1272" t="str">
            <v>Badongoue-MTN-IHS</v>
          </cell>
          <cell r="C1272" t="str">
            <v>EST</v>
          </cell>
          <cell r="D1272" t="str">
            <v>Badongoue</v>
          </cell>
          <cell r="E1272">
            <v>14.229784260000001</v>
          </cell>
          <cell r="F1272">
            <v>4.4067303500000001</v>
          </cell>
          <cell r="G1272">
            <v>652</v>
          </cell>
          <cell r="H1272" t="str">
            <v>Macro</v>
          </cell>
          <cell r="I1272" t="str">
            <v>NOKIA</v>
          </cell>
          <cell r="J1272" t="str">
            <v>Hugues Hachua</v>
          </cell>
          <cell r="K1272" t="str">
            <v>OCM_Batouri</v>
          </cell>
          <cell r="L1272" t="str">
            <v>AFRO</v>
          </cell>
          <cell r="M1272" t="str">
            <v>IHS</v>
          </cell>
          <cell r="N1272" t="str">
            <v>Grid-Gen-Lithium</v>
          </cell>
        </row>
        <row r="1273">
          <cell r="A1273" t="str">
            <v>OST_262</v>
          </cell>
          <cell r="B1273" t="str">
            <v>Zemda</v>
          </cell>
          <cell r="C1273" t="str">
            <v>OST</v>
          </cell>
          <cell r="D1273" t="str">
            <v>Zemda</v>
          </cell>
          <cell r="E1273">
            <v>10.01004</v>
          </cell>
          <cell r="F1273">
            <v>5.5268199999999998</v>
          </cell>
          <cell r="G1273">
            <v>1563</v>
          </cell>
          <cell r="H1273" t="str">
            <v>Macro</v>
          </cell>
          <cell r="I1273" t="str">
            <v>NOKIA</v>
          </cell>
          <cell r="J1273" t="str">
            <v>Patrick Tonye</v>
          </cell>
          <cell r="K1273" t="str">
            <v>OCM_Bafoussam_2</v>
          </cell>
          <cell r="L1273" t="str">
            <v>I-ENG</v>
          </cell>
          <cell r="M1273" t="str">
            <v>CAMUSAT</v>
          </cell>
          <cell r="N1273" t="str">
            <v>Hybrid Solar - S3</v>
          </cell>
        </row>
        <row r="1274">
          <cell r="A1274" t="str">
            <v>OST_258</v>
          </cell>
          <cell r="B1274" t="str">
            <v>Badenkop</v>
          </cell>
          <cell r="C1274" t="str">
            <v>OST</v>
          </cell>
          <cell r="D1274" t="str">
            <v>Badenkop</v>
          </cell>
          <cell r="E1274">
            <v>10.347950000000001</v>
          </cell>
          <cell r="F1274">
            <v>5.2531600000000003</v>
          </cell>
          <cell r="G1274">
            <v>1741</v>
          </cell>
          <cell r="H1274" t="str">
            <v>Macro</v>
          </cell>
          <cell r="I1274" t="str">
            <v>NOKIA</v>
          </cell>
          <cell r="J1274" t="str">
            <v>Patrick Tonye</v>
          </cell>
          <cell r="K1274" t="str">
            <v>OCM_Bafoussam_2</v>
          </cell>
          <cell r="L1274" t="str">
            <v>I-ENG</v>
          </cell>
          <cell r="M1274" t="str">
            <v>CAMUSAT</v>
          </cell>
          <cell r="N1274" t="str">
            <v>Good Grid + GE</v>
          </cell>
        </row>
        <row r="1275">
          <cell r="A1275" t="str">
            <v>OST_260</v>
          </cell>
          <cell r="B1275" t="str">
            <v>Bamena</v>
          </cell>
          <cell r="C1275" t="str">
            <v>OST</v>
          </cell>
          <cell r="D1275" t="str">
            <v>Bamena</v>
          </cell>
          <cell r="E1275">
            <v>10.42778</v>
          </cell>
          <cell r="F1275">
            <v>5.1706799999999999</v>
          </cell>
          <cell r="G1275">
            <v>1517</v>
          </cell>
          <cell r="H1275" t="str">
            <v>Macro</v>
          </cell>
          <cell r="I1275" t="str">
            <v>NOKIA</v>
          </cell>
          <cell r="J1275" t="str">
            <v>Patrick Tonye</v>
          </cell>
          <cell r="K1275" t="str">
            <v>OCM_Bafoussam_2</v>
          </cell>
          <cell r="L1275" t="str">
            <v>I-ENG</v>
          </cell>
          <cell r="M1275" t="str">
            <v>CAMUSAT</v>
          </cell>
          <cell r="N1275" t="str">
            <v>HGB</v>
          </cell>
        </row>
        <row r="1276">
          <cell r="A1276" t="str">
            <v>NRO_050</v>
          </cell>
          <cell r="B1276" t="str">
            <v>Bangolan</v>
          </cell>
          <cell r="C1276" t="str">
            <v>NRO</v>
          </cell>
          <cell r="D1276" t="str">
            <v>Bangolan</v>
          </cell>
          <cell r="E1276">
            <v>10.619210000000001</v>
          </cell>
          <cell r="F1276">
            <v>5.9365949999999996</v>
          </cell>
          <cell r="G1276">
            <v>1247</v>
          </cell>
          <cell r="H1276" t="str">
            <v>Macro</v>
          </cell>
          <cell r="I1276" t="str">
            <v>NOKIA</v>
          </cell>
          <cell r="J1276" t="str">
            <v>Elan Mencheng  Jeremiah</v>
          </cell>
          <cell r="K1276" t="str">
            <v>OCM_Bamenda_2</v>
          </cell>
          <cell r="L1276" t="str">
            <v>I-ENG</v>
          </cell>
          <cell r="M1276" t="str">
            <v>IHS</v>
          </cell>
          <cell r="N1276" t="str">
            <v>Hybrid Gen</v>
          </cell>
        </row>
        <row r="1277">
          <cell r="A1277" t="str">
            <v>EST_102</v>
          </cell>
          <cell r="B1277" t="str">
            <v>SFID-Ndeng-MTN-IHS</v>
          </cell>
          <cell r="C1277" t="str">
            <v>EST</v>
          </cell>
          <cell r="D1277" t="str">
            <v>Deng</v>
          </cell>
          <cell r="E1277">
            <v>14.99394962</v>
          </cell>
          <cell r="F1277">
            <v>3.7863096330000001</v>
          </cell>
          <cell r="G1277">
            <v>681</v>
          </cell>
          <cell r="H1277" t="str">
            <v>Macro</v>
          </cell>
          <cell r="I1277" t="str">
            <v>NOKIA</v>
          </cell>
          <cell r="J1277" t="str">
            <v>Hugues Hachua</v>
          </cell>
          <cell r="K1277" t="str">
            <v>OCM_Batouri</v>
          </cell>
          <cell r="L1277" t="str">
            <v>AFRO</v>
          </cell>
          <cell r="M1277" t="str">
            <v>IHS</v>
          </cell>
          <cell r="N1277" t="str">
            <v>Hybrid Gen</v>
          </cell>
        </row>
        <row r="1278">
          <cell r="A1278" t="str">
            <v>OST_259</v>
          </cell>
          <cell r="B1278" t="str">
            <v>Bapa</v>
          </cell>
          <cell r="C1278" t="str">
            <v>OST</v>
          </cell>
          <cell r="D1278" t="str">
            <v>Bapa</v>
          </cell>
          <cell r="E1278">
            <v>10.320550000000001</v>
          </cell>
          <cell r="F1278">
            <v>5.2646100000000002</v>
          </cell>
          <cell r="G1278">
            <v>1658</v>
          </cell>
          <cell r="H1278" t="str">
            <v>Macro</v>
          </cell>
          <cell r="I1278" t="str">
            <v>NOKIA</v>
          </cell>
          <cell r="J1278" t="str">
            <v>Patrick Tonye</v>
          </cell>
          <cell r="K1278" t="str">
            <v>OCM_Bafoussam_2</v>
          </cell>
          <cell r="L1278" t="str">
            <v>I-ENG</v>
          </cell>
          <cell r="M1278" t="str">
            <v>CAMUSAT</v>
          </cell>
          <cell r="N1278" t="str">
            <v>Hybrid Solar - S1</v>
          </cell>
        </row>
        <row r="1279">
          <cell r="A1279" t="str">
            <v>NRO_066</v>
          </cell>
          <cell r="B1279" t="str">
            <v>Bda-Bus-Station-IHS</v>
          </cell>
          <cell r="C1279" t="str">
            <v>NRO</v>
          </cell>
          <cell r="D1279" t="str">
            <v>Bamenda</v>
          </cell>
          <cell r="E1279">
            <v>10.170363</v>
          </cell>
          <cell r="F1279">
            <v>5.9441740000000003</v>
          </cell>
          <cell r="G1279">
            <v>1518</v>
          </cell>
          <cell r="H1279" t="str">
            <v>Macro</v>
          </cell>
          <cell r="I1279" t="str">
            <v>NOKIA</v>
          </cell>
          <cell r="J1279" t="str">
            <v>Elan Mencheng  Jeremiah</v>
          </cell>
          <cell r="K1279" t="str">
            <v>OCM_Bamenda_2</v>
          </cell>
          <cell r="L1279" t="str">
            <v>I-ENG</v>
          </cell>
          <cell r="M1279" t="str">
            <v>IHS</v>
          </cell>
          <cell r="N1279" t="str">
            <v>Grid-Gen</v>
          </cell>
        </row>
        <row r="1280">
          <cell r="A1280" t="str">
            <v>NRD_124</v>
          </cell>
          <cell r="B1280" t="str">
            <v>Ouro-Be-IHS</v>
          </cell>
          <cell r="C1280" t="str">
            <v>NRD</v>
          </cell>
          <cell r="D1280" t="str">
            <v>Ouro-Be</v>
          </cell>
          <cell r="E1280">
            <v>13.66908948</v>
          </cell>
          <cell r="F1280">
            <v>9.3108709980000004</v>
          </cell>
          <cell r="G1280">
            <v>195</v>
          </cell>
          <cell r="H1280" t="str">
            <v>Macro</v>
          </cell>
          <cell r="I1280" t="str">
            <v>NOKIA</v>
          </cell>
          <cell r="J1280" t="str">
            <v>Guemnin Arnaud</v>
          </cell>
          <cell r="K1280" t="str">
            <v>OCM_Garoua_2</v>
          </cell>
          <cell r="L1280" t="str">
            <v>TIF NORD</v>
          </cell>
          <cell r="M1280" t="str">
            <v>IHS</v>
          </cell>
          <cell r="N1280" t="str">
            <v>Grid-Gen-Lithium</v>
          </cell>
        </row>
        <row r="1281">
          <cell r="A1281" t="str">
            <v>OST_301</v>
          </cell>
          <cell r="B1281" t="str">
            <v>Bantoum-II-IHS</v>
          </cell>
          <cell r="C1281" t="str">
            <v>OST</v>
          </cell>
          <cell r="D1281" t="str">
            <v>Bantoum</v>
          </cell>
          <cell r="E1281">
            <v>10.65343</v>
          </cell>
          <cell r="F1281">
            <v>5.0926299999999998</v>
          </cell>
          <cell r="G1281">
            <v>1186</v>
          </cell>
          <cell r="H1281" t="str">
            <v>Macro</v>
          </cell>
          <cell r="I1281" t="str">
            <v>NOKIA</v>
          </cell>
          <cell r="J1281" t="str">
            <v>Patrick Tonye</v>
          </cell>
          <cell r="K1281" t="str">
            <v>OCM_Bafoussam_2</v>
          </cell>
          <cell r="L1281" t="str">
            <v>I-ENG</v>
          </cell>
          <cell r="M1281" t="str">
            <v>IHS</v>
          </cell>
          <cell r="N1281" t="str">
            <v>Grid-Gen</v>
          </cell>
        </row>
        <row r="1282">
          <cell r="A1282" t="str">
            <v>SUD_057</v>
          </cell>
          <cell r="B1282" t="str">
            <v>SUD_057_Z_Kribi-Lycee-Technique</v>
          </cell>
          <cell r="C1282" t="str">
            <v>SUD</v>
          </cell>
          <cell r="D1282" t="str">
            <v>Kribi</v>
          </cell>
          <cell r="E1282">
            <v>9.9191199999999995</v>
          </cell>
          <cell r="F1282">
            <v>2.9650699999999999</v>
          </cell>
          <cell r="G1282">
            <v>17.899999999999999</v>
          </cell>
          <cell r="H1282" t="str">
            <v>Macro</v>
          </cell>
          <cell r="I1282" t="str">
            <v>ZTE</v>
          </cell>
          <cell r="J1282" t="str">
            <v>Clautaire Pouguoé</v>
          </cell>
          <cell r="K1282" t="str">
            <v>OCM_Kribi</v>
          </cell>
          <cell r="L1282" t="str">
            <v>H-TELI</v>
          </cell>
          <cell r="M1282" t="str">
            <v>IHS</v>
          </cell>
          <cell r="N1282" t="str">
            <v>Grid-Gen</v>
          </cell>
        </row>
        <row r="1283">
          <cell r="A1283" t="str">
            <v>SUO_151</v>
          </cell>
          <cell r="B1283" t="str">
            <v>Limbe-College-Excellence-IHS</v>
          </cell>
          <cell r="C1283" t="str">
            <v>SUO</v>
          </cell>
          <cell r="D1283" t="str">
            <v>Limbe</v>
          </cell>
          <cell r="E1283">
            <v>9.2051800000000004</v>
          </cell>
          <cell r="F1283">
            <v>4.034294</v>
          </cell>
          <cell r="G1283">
            <v>71</v>
          </cell>
          <cell r="H1283" t="str">
            <v>Macro</v>
          </cell>
          <cell r="I1283" t="str">
            <v>NOKIA</v>
          </cell>
          <cell r="J1283" t="str">
            <v>Emile TAMFU</v>
          </cell>
          <cell r="K1283" t="str">
            <v>OCM_Limbe</v>
          </cell>
          <cell r="L1283" t="str">
            <v>H-TELI</v>
          </cell>
          <cell r="M1283" t="str">
            <v>IHS</v>
          </cell>
          <cell r="N1283" t="str">
            <v>Grid-Gen</v>
          </cell>
        </row>
        <row r="1284">
          <cell r="A1284" t="str">
            <v>SUO_149</v>
          </cell>
          <cell r="B1284" t="str">
            <v>Mutengene-Ombe-IHS</v>
          </cell>
          <cell r="C1284" t="str">
            <v>SUO</v>
          </cell>
          <cell r="D1284" t="str">
            <v>Mutengene</v>
          </cell>
          <cell r="E1284">
            <v>9.2765303449999994</v>
          </cell>
          <cell r="F1284">
            <v>4.0783082960000003</v>
          </cell>
          <cell r="G1284">
            <v>216</v>
          </cell>
          <cell r="H1284" t="str">
            <v>Macro</v>
          </cell>
          <cell r="I1284" t="str">
            <v>NOKIA</v>
          </cell>
          <cell r="J1284" t="str">
            <v>Emile TAMFU</v>
          </cell>
          <cell r="K1284" t="str">
            <v>OCM_Limbe</v>
          </cell>
          <cell r="L1284" t="str">
            <v>H-TELI</v>
          </cell>
          <cell r="M1284" t="str">
            <v>IHS</v>
          </cell>
          <cell r="N1284" t="str">
            <v>Gen Only</v>
          </cell>
        </row>
        <row r="1285">
          <cell r="A1285" t="str">
            <v>NRO_062</v>
          </cell>
          <cell r="B1285" t="str">
            <v>Bda-Kwe-Pastoral-Center-IHS</v>
          </cell>
          <cell r="C1285" t="str">
            <v>NRO</v>
          </cell>
          <cell r="D1285" t="str">
            <v>Bamenda</v>
          </cell>
          <cell r="E1285">
            <v>10.162668999999999</v>
          </cell>
          <cell r="F1285">
            <v>5.9346329999999998</v>
          </cell>
          <cell r="G1285">
            <v>1288</v>
          </cell>
          <cell r="H1285" t="str">
            <v>Macro</v>
          </cell>
          <cell r="I1285" t="str">
            <v>NOKIA</v>
          </cell>
          <cell r="J1285" t="str">
            <v>Elan Mencheng  Jeremiah</v>
          </cell>
          <cell r="K1285" t="str">
            <v>OCM_Bamenda_2</v>
          </cell>
          <cell r="L1285" t="str">
            <v>I-ENG</v>
          </cell>
          <cell r="M1285" t="str">
            <v>IHS</v>
          </cell>
          <cell r="N1285" t="str">
            <v>Grid-Gen</v>
          </cell>
        </row>
        <row r="1286">
          <cell r="A1286" t="str">
            <v>OST_300</v>
          </cell>
          <cell r="B1286" t="str">
            <v>Bahouan-IHS</v>
          </cell>
          <cell r="C1286" t="str">
            <v>OST</v>
          </cell>
          <cell r="D1286" t="str">
            <v>Bahouan</v>
          </cell>
          <cell r="E1286">
            <v>10.341004999999999</v>
          </cell>
          <cell r="F1286">
            <v>5.3519269999999999</v>
          </cell>
          <cell r="G1286">
            <v>1611</v>
          </cell>
          <cell r="H1286" t="str">
            <v>Macro</v>
          </cell>
          <cell r="I1286" t="str">
            <v>NOKIA</v>
          </cell>
          <cell r="J1286" t="str">
            <v>Patrick Tonye</v>
          </cell>
          <cell r="K1286" t="str">
            <v>OCM_Bafoussam_2</v>
          </cell>
          <cell r="L1286" t="str">
            <v>I-ENG</v>
          </cell>
          <cell r="M1286" t="str">
            <v>IHS</v>
          </cell>
          <cell r="N1286" t="str">
            <v>Grid-Gen</v>
          </cell>
        </row>
        <row r="1287">
          <cell r="A1287" t="str">
            <v>NRO_059</v>
          </cell>
          <cell r="B1287" t="str">
            <v>Bda-Mankon-Palace-IHS</v>
          </cell>
          <cell r="C1287" t="str">
            <v>NRO</v>
          </cell>
          <cell r="D1287" t="str">
            <v>Bamenda</v>
          </cell>
          <cell r="E1287">
            <v>10.11253</v>
          </cell>
          <cell r="F1287">
            <v>6.0124050000000002</v>
          </cell>
          <cell r="G1287">
            <v>1299</v>
          </cell>
          <cell r="H1287" t="str">
            <v>Macro</v>
          </cell>
          <cell r="I1287" t="str">
            <v>NOKIA</v>
          </cell>
          <cell r="J1287" t="str">
            <v>Elan Mencheng  Jeremiah</v>
          </cell>
          <cell r="K1287" t="str">
            <v>OCM_Bamenda_2</v>
          </cell>
          <cell r="L1287" t="str">
            <v>I-ENG</v>
          </cell>
          <cell r="M1287" t="str">
            <v>IHS</v>
          </cell>
          <cell r="N1287" t="str">
            <v>Grid-Gen</v>
          </cell>
        </row>
        <row r="1288">
          <cell r="A1288" t="str">
            <v>OST_303</v>
          </cell>
          <cell r="B1288" t="str">
            <v>Badoumguia</v>
          </cell>
          <cell r="C1288" t="str">
            <v>OST</v>
          </cell>
          <cell r="D1288" t="str">
            <v>Badoumguia</v>
          </cell>
          <cell r="E1288">
            <v>10.279529999999999</v>
          </cell>
          <cell r="F1288">
            <v>5.2206599999999996</v>
          </cell>
          <cell r="G1288">
            <v>1335</v>
          </cell>
          <cell r="H1288" t="str">
            <v>Macro</v>
          </cell>
          <cell r="I1288" t="str">
            <v>NOKIA</v>
          </cell>
          <cell r="J1288" t="str">
            <v>Patrick Tonye</v>
          </cell>
          <cell r="K1288" t="str">
            <v>OCM_Bafoussam_2</v>
          </cell>
          <cell r="L1288" t="str">
            <v>I-ENG</v>
          </cell>
          <cell r="M1288" t="str">
            <v>CAMUSAT</v>
          </cell>
          <cell r="N1288" t="str">
            <v>Hybrid Solar - S3</v>
          </cell>
        </row>
        <row r="1289">
          <cell r="A1289" t="str">
            <v>CTR_563</v>
          </cell>
          <cell r="B1289" t="str">
            <v>CTR_563_Z_Tsomo-Assi</v>
          </cell>
          <cell r="C1289" t="str">
            <v>CTR</v>
          </cell>
          <cell r="D1289" t="str">
            <v>Yaounde</v>
          </cell>
          <cell r="E1289">
            <v>11.498673999999999</v>
          </cell>
          <cell r="F1289">
            <v>3.8354029999999999</v>
          </cell>
          <cell r="G1289">
            <v>706</v>
          </cell>
          <cell r="H1289" t="str">
            <v>Macro</v>
          </cell>
          <cell r="I1289" t="str">
            <v>ZTE</v>
          </cell>
          <cell r="J1289" t="str">
            <v>Mbah Hosiah</v>
          </cell>
          <cell r="K1289" t="str">
            <v>OCM_Yaounde_4</v>
          </cell>
          <cell r="L1289" t="str">
            <v>AFRO</v>
          </cell>
          <cell r="M1289" t="str">
            <v>CAMUSAT</v>
          </cell>
          <cell r="N1289" t="str">
            <v>Good Grid no GE - 8h</v>
          </cell>
        </row>
        <row r="1290">
          <cell r="A1290" t="str">
            <v>LIT_433</v>
          </cell>
          <cell r="B1290" t="str">
            <v>LIT_433_Z_Bonaloka-Entree</v>
          </cell>
          <cell r="C1290" t="str">
            <v>LIT</v>
          </cell>
          <cell r="D1290" t="str">
            <v>Douala</v>
          </cell>
          <cell r="E1290">
            <v>9.723611</v>
          </cell>
          <cell r="F1290">
            <v>4.020194</v>
          </cell>
          <cell r="G1290">
            <v>701</v>
          </cell>
          <cell r="H1290" t="str">
            <v>Macro</v>
          </cell>
          <cell r="I1290" t="str">
            <v>ZTE</v>
          </cell>
          <cell r="J1290" t="str">
            <v>LONTSI Marius</v>
          </cell>
          <cell r="K1290" t="str">
            <v>OCM_Douala_3</v>
          </cell>
          <cell r="L1290" t="str">
            <v>H-TELI</v>
          </cell>
          <cell r="M1290" t="str">
            <v>IHS</v>
          </cell>
          <cell r="N1290" t="str">
            <v>Grid-Gen</v>
          </cell>
        </row>
        <row r="1291">
          <cell r="A1291" t="str">
            <v>LIT_482</v>
          </cell>
          <cell r="B1291" t="str">
            <v>LIT_482_Z_YATCHIKA-IHS</v>
          </cell>
          <cell r="C1291" t="str">
            <v>LIT</v>
          </cell>
          <cell r="D1291" t="str">
            <v>Douala</v>
          </cell>
          <cell r="E1291">
            <v>9.7919099999999997</v>
          </cell>
          <cell r="F1291">
            <v>3.9765259999999998</v>
          </cell>
          <cell r="G1291">
            <v>701</v>
          </cell>
          <cell r="H1291" t="str">
            <v>Macro</v>
          </cell>
          <cell r="I1291" t="str">
            <v>ZTE</v>
          </cell>
          <cell r="J1291" t="str">
            <v>LONTSI Marius</v>
          </cell>
          <cell r="K1291" t="str">
            <v>OCM_Douala_3</v>
          </cell>
          <cell r="L1291" t="str">
            <v>H-TELI</v>
          </cell>
          <cell r="M1291" t="str">
            <v>IHS</v>
          </cell>
          <cell r="N1291" t="str">
            <v>Grid-Gen</v>
          </cell>
        </row>
        <row r="1292">
          <cell r="A1292" t="str">
            <v>LIT_240</v>
          </cell>
          <cell r="B1292" t="str">
            <v>LIT_240_Z_Boko-Douala</v>
          </cell>
          <cell r="C1292" t="str">
            <v>LIT</v>
          </cell>
          <cell r="D1292" t="str">
            <v>Douala</v>
          </cell>
          <cell r="E1292">
            <v>9.7639026789999992</v>
          </cell>
          <cell r="F1292">
            <v>3.9972714759999999</v>
          </cell>
          <cell r="G1292">
            <v>701</v>
          </cell>
          <cell r="H1292" t="str">
            <v>Macro</v>
          </cell>
          <cell r="I1292" t="str">
            <v>ZTE</v>
          </cell>
          <cell r="J1292" t="str">
            <v>LONTSI Marius</v>
          </cell>
          <cell r="K1292" t="str">
            <v>OCM_Douala_3</v>
          </cell>
          <cell r="L1292" t="str">
            <v>H-TELI</v>
          </cell>
          <cell r="M1292" t="str">
            <v>IHS</v>
          </cell>
          <cell r="N1292" t="str">
            <v>Grid-Gen</v>
          </cell>
        </row>
        <row r="1293">
          <cell r="A1293" t="str">
            <v>LIT_439</v>
          </cell>
          <cell r="B1293" t="str">
            <v>LIT_439_Z_Nkololoun-II</v>
          </cell>
          <cell r="C1293" t="str">
            <v>LIT</v>
          </cell>
          <cell r="D1293" t="str">
            <v>Douala</v>
          </cell>
          <cell r="E1293">
            <v>9.7166390000000007</v>
          </cell>
          <cell r="F1293">
            <v>4.0371389999999998</v>
          </cell>
          <cell r="G1293">
            <v>701</v>
          </cell>
          <cell r="H1293" t="str">
            <v>Macro</v>
          </cell>
          <cell r="I1293" t="str">
            <v>ZTE</v>
          </cell>
          <cell r="J1293" t="str">
            <v>LONTSI Marius</v>
          </cell>
          <cell r="K1293" t="str">
            <v>OCM_Douala_3</v>
          </cell>
          <cell r="L1293" t="str">
            <v>H-TELI</v>
          </cell>
          <cell r="M1293" t="str">
            <v>IHS</v>
          </cell>
          <cell r="N1293" t="str">
            <v>Grid-Gen</v>
          </cell>
        </row>
        <row r="1294">
          <cell r="A1294" t="str">
            <v>OST_322</v>
          </cell>
          <cell r="B1294" t="str">
            <v>Basseu-MTN</v>
          </cell>
          <cell r="C1294" t="str">
            <v>OST</v>
          </cell>
          <cell r="D1294" t="str">
            <v>Bandja</v>
          </cell>
          <cell r="E1294">
            <v>10.21722209</v>
          </cell>
          <cell r="F1294">
            <v>5.2269746179999999</v>
          </cell>
          <cell r="G1294">
            <v>1306</v>
          </cell>
          <cell r="H1294" t="str">
            <v>Macro</v>
          </cell>
          <cell r="I1294" t="str">
            <v>NOKIA</v>
          </cell>
          <cell r="J1294" t="str">
            <v>Patrick Tonye</v>
          </cell>
          <cell r="K1294" t="str">
            <v>OCM_Bafoussam_2</v>
          </cell>
          <cell r="L1294" t="str">
            <v>I-ENG</v>
          </cell>
          <cell r="M1294" t="str">
            <v>MTN</v>
          </cell>
          <cell r="N1294" t="str">
            <v>Grid-Gen</v>
          </cell>
        </row>
        <row r="1295">
          <cell r="A1295" t="str">
            <v>OST_314</v>
          </cell>
          <cell r="B1295" t="str">
            <v>Bangoulap</v>
          </cell>
          <cell r="C1295" t="str">
            <v>OST</v>
          </cell>
          <cell r="D1295" t="str">
            <v>Bangangté</v>
          </cell>
          <cell r="E1295" t="str">
            <v>10.527413</v>
          </cell>
          <cell r="F1295" t="str">
            <v>5.09448</v>
          </cell>
          <cell r="G1295">
            <v>1475</v>
          </cell>
          <cell r="H1295" t="str">
            <v>Macro</v>
          </cell>
          <cell r="I1295" t="str">
            <v>NOKIA</v>
          </cell>
          <cell r="J1295" t="str">
            <v>Patrick Tonye</v>
          </cell>
          <cell r="K1295" t="str">
            <v>OCM_Bafoussam_2</v>
          </cell>
          <cell r="L1295" t="str">
            <v>I-ENG</v>
          </cell>
          <cell r="M1295"/>
          <cell r="N1295"/>
        </row>
        <row r="1296">
          <cell r="A1296" t="str">
            <v>CTR_660</v>
          </cell>
          <cell r="B1296" t="str">
            <v>CTR_660_Z_Nsimeyong-Chefferie</v>
          </cell>
          <cell r="C1296" t="str">
            <v>CTR</v>
          </cell>
          <cell r="D1296" t="str">
            <v>Yaounde</v>
          </cell>
          <cell r="E1296">
            <v>11.488453</v>
          </cell>
          <cell r="F1296">
            <v>3.8269160000000002</v>
          </cell>
          <cell r="G1296">
            <v>253</v>
          </cell>
          <cell r="H1296" t="str">
            <v>Macro</v>
          </cell>
          <cell r="I1296" t="str">
            <v>ZTE</v>
          </cell>
          <cell r="J1296" t="str">
            <v>Mbah Hosiah</v>
          </cell>
          <cell r="K1296" t="str">
            <v>OCM_Yaounde_4</v>
          </cell>
          <cell r="L1296" t="str">
            <v>AFRO</v>
          </cell>
          <cell r="M1296" t="str">
            <v>CAMUSAT</v>
          </cell>
          <cell r="N1296" t="str">
            <v>Good Grid no GE - 12h</v>
          </cell>
        </row>
        <row r="1297">
          <cell r="A1297" t="str">
            <v>CTR_702</v>
          </cell>
          <cell r="B1297" t="str">
            <v>CTR_702_Z_Hilton</v>
          </cell>
          <cell r="C1297" t="str">
            <v>CTR</v>
          </cell>
          <cell r="D1297" t="str">
            <v>Yaounde</v>
          </cell>
          <cell r="E1297">
            <v>11.515812</v>
          </cell>
          <cell r="F1297">
            <v>3.864576</v>
          </cell>
          <cell r="G1297">
            <v>710</v>
          </cell>
          <cell r="H1297" t="str">
            <v>Macro</v>
          </cell>
          <cell r="I1297" t="str">
            <v>ZTE</v>
          </cell>
          <cell r="J1297" t="str">
            <v>Mbah Hosiah</v>
          </cell>
          <cell r="K1297" t="str">
            <v>OCM_Yaounde_4</v>
          </cell>
          <cell r="L1297" t="str">
            <v>AFRO</v>
          </cell>
          <cell r="M1297" t="str">
            <v>CAMUSAT</v>
          </cell>
          <cell r="N1297" t="str">
            <v>Good Grid no GE - 8h</v>
          </cell>
        </row>
        <row r="1298">
          <cell r="A1298" t="str">
            <v>NRO_065</v>
          </cell>
          <cell r="B1298" t="str">
            <v>Mbatu-IHS</v>
          </cell>
          <cell r="C1298" t="str">
            <v>NRO</v>
          </cell>
          <cell r="D1298" t="str">
            <v>Mbatu</v>
          </cell>
          <cell r="E1298">
            <v>10.13917</v>
          </cell>
          <cell r="F1298">
            <v>5.9347300000000001</v>
          </cell>
          <cell r="G1298">
            <v>1306</v>
          </cell>
          <cell r="H1298" t="str">
            <v>Macro</v>
          </cell>
          <cell r="I1298" t="str">
            <v>NOKIA</v>
          </cell>
          <cell r="J1298" t="str">
            <v>Elan Mencheng  Jeremiah</v>
          </cell>
          <cell r="K1298" t="str">
            <v>OCM_Bamenda_2</v>
          </cell>
          <cell r="L1298" t="str">
            <v>I-ENG</v>
          </cell>
          <cell r="M1298" t="str">
            <v>IHS</v>
          </cell>
          <cell r="N1298" t="str">
            <v>Grid-Gen</v>
          </cell>
        </row>
        <row r="1299">
          <cell r="A1299" t="str">
            <v>NRD_110</v>
          </cell>
          <cell r="B1299" t="str">
            <v>Bardake-IHS</v>
          </cell>
          <cell r="C1299" t="str">
            <v>NRD</v>
          </cell>
          <cell r="D1299" t="str">
            <v>Bardake</v>
          </cell>
          <cell r="E1299">
            <v>12.97309555</v>
          </cell>
          <cell r="F1299">
            <v>9.3453549040000006</v>
          </cell>
          <cell r="G1299">
            <v>170</v>
          </cell>
          <cell r="H1299" t="str">
            <v>Macro</v>
          </cell>
          <cell r="I1299" t="str">
            <v>NOKIA</v>
          </cell>
          <cell r="J1299" t="str">
            <v>Guemnin Arnaud</v>
          </cell>
          <cell r="K1299" t="str">
            <v>OCM_Garoua_2</v>
          </cell>
          <cell r="L1299" t="str">
            <v>TIF NORD</v>
          </cell>
          <cell r="M1299" t="str">
            <v>IHS</v>
          </cell>
          <cell r="N1299" t="str">
            <v>Grid-Gen</v>
          </cell>
        </row>
        <row r="1300">
          <cell r="A1300" t="str">
            <v>SUO_153</v>
          </cell>
          <cell r="B1300" t="str">
            <v>Bai-Kuke-IHS</v>
          </cell>
          <cell r="C1300" t="str">
            <v>SUO</v>
          </cell>
          <cell r="D1300" t="str">
            <v>Bai-Kuke</v>
          </cell>
          <cell r="E1300">
            <v>9.14391</v>
          </cell>
          <cell r="F1300">
            <v>4.4569099999999997</v>
          </cell>
          <cell r="G1300">
            <v>74</v>
          </cell>
          <cell r="H1300" t="str">
            <v>Macro</v>
          </cell>
          <cell r="I1300" t="str">
            <v>NOKIA</v>
          </cell>
          <cell r="J1300" t="str">
            <v>FOJO André</v>
          </cell>
          <cell r="K1300" t="str">
            <v>OCM_Kumba</v>
          </cell>
          <cell r="L1300" t="str">
            <v>H-TELI</v>
          </cell>
          <cell r="M1300" t="str">
            <v>IHS</v>
          </cell>
          <cell r="N1300" t="str">
            <v>Gen Only</v>
          </cell>
        </row>
        <row r="1301">
          <cell r="A1301" t="str">
            <v>SUO_150</v>
          </cell>
          <cell r="B1301" t="str">
            <v>Banguem-Street-II</v>
          </cell>
          <cell r="C1301" t="str">
            <v>SUO</v>
          </cell>
          <cell r="D1301" t="str">
            <v>Banguem</v>
          </cell>
          <cell r="E1301">
            <v>9.7692160720000008</v>
          </cell>
          <cell r="F1301">
            <v>5.08428053</v>
          </cell>
          <cell r="G1301">
            <v>1223</v>
          </cell>
          <cell r="H1301" t="str">
            <v>Macro</v>
          </cell>
          <cell r="I1301" t="str">
            <v>NOKIA</v>
          </cell>
          <cell r="J1301" t="str">
            <v>Ewane Eric Pitié</v>
          </cell>
          <cell r="K1301" t="str">
            <v>OCM_Moungo</v>
          </cell>
          <cell r="L1301" t="str">
            <v>H-TELI</v>
          </cell>
          <cell r="M1301" t="str">
            <v>IHS</v>
          </cell>
          <cell r="N1301" t="str">
            <v>Grid-Gen</v>
          </cell>
        </row>
        <row r="1302">
          <cell r="A1302" t="str">
            <v>OST_310</v>
          </cell>
          <cell r="B1302" t="str">
            <v>Bamendou-II</v>
          </cell>
          <cell r="C1302" t="str">
            <v>OST</v>
          </cell>
          <cell r="D1302" t="str">
            <v>Bamendou</v>
          </cell>
          <cell r="E1302">
            <v>10.173830000000001</v>
          </cell>
          <cell r="F1302">
            <v>5.4412000000000003</v>
          </cell>
          <cell r="G1302">
            <v>1519</v>
          </cell>
          <cell r="H1302" t="str">
            <v>Macro</v>
          </cell>
          <cell r="I1302" t="str">
            <v>NOKIA</v>
          </cell>
          <cell r="J1302" t="str">
            <v>Patrick Tonye</v>
          </cell>
          <cell r="K1302" t="str">
            <v>OCM_Bafoussam_2</v>
          </cell>
          <cell r="L1302" t="str">
            <v>I-ENG</v>
          </cell>
          <cell r="M1302"/>
          <cell r="N1302"/>
        </row>
        <row r="1303">
          <cell r="A1303" t="str">
            <v>OST_266</v>
          </cell>
          <cell r="B1303" t="str">
            <v>Bangangte-Lycee-Classique-IHS</v>
          </cell>
          <cell r="C1303" t="str">
            <v>OST</v>
          </cell>
          <cell r="D1303" t="str">
            <v>Bangangte</v>
          </cell>
          <cell r="E1303">
            <v>10.512169999999999</v>
          </cell>
          <cell r="F1303">
            <v>5.1365629999999998</v>
          </cell>
          <cell r="G1303">
            <v>1365</v>
          </cell>
          <cell r="H1303" t="str">
            <v>Macro</v>
          </cell>
          <cell r="I1303"/>
          <cell r="J1303" t="str">
            <v>Patrick Tonye</v>
          </cell>
          <cell r="K1303" t="str">
            <v>OCM_Bafoussam_2</v>
          </cell>
          <cell r="L1303" t="str">
            <v>I-ENG</v>
          </cell>
          <cell r="M1303" t="str">
            <v>IHS</v>
          </cell>
          <cell r="N1303" t="str">
            <v>Grid-Gen</v>
          </cell>
        </row>
        <row r="1304">
          <cell r="A1304" t="str">
            <v>EXN_239</v>
          </cell>
          <cell r="B1304" t="str">
            <v>Badjouma-Zagam</v>
          </cell>
          <cell r="C1304" t="str">
            <v>EXN</v>
          </cell>
          <cell r="D1304" t="str">
            <v>Badjouma</v>
          </cell>
          <cell r="E1304">
            <v>13.681419999999999</v>
          </cell>
          <cell r="F1304">
            <v>9.4925599999999992</v>
          </cell>
          <cell r="G1304">
            <v>273</v>
          </cell>
          <cell r="H1304" t="str">
            <v>Macro</v>
          </cell>
          <cell r="I1304" t="str">
            <v>NOKIA</v>
          </cell>
          <cell r="J1304" t="str">
            <v>Guemnin Arnaud</v>
          </cell>
          <cell r="K1304" t="str">
            <v>OCM_Garoua_2</v>
          </cell>
          <cell r="L1304" t="str">
            <v>TIF NORD</v>
          </cell>
          <cell r="M1304" t="str">
            <v>CAMUSAT</v>
          </cell>
          <cell r="N1304" t="str">
            <v>Hybrid Solar - S3</v>
          </cell>
        </row>
        <row r="1305">
          <cell r="A1305" t="str">
            <v>NRD_142</v>
          </cell>
          <cell r="B1305" t="str">
            <v>Garoua-Mairie</v>
          </cell>
          <cell r="C1305" t="str">
            <v>NRD</v>
          </cell>
          <cell r="D1305" t="str">
            <v>Garoua</v>
          </cell>
          <cell r="E1305">
            <v>13.399527969999999</v>
          </cell>
          <cell r="F1305">
            <v>9.3074981319999992</v>
          </cell>
          <cell r="G1305">
            <v>201</v>
          </cell>
          <cell r="H1305" t="str">
            <v>Macro</v>
          </cell>
          <cell r="I1305" t="str">
            <v>NOKIA</v>
          </cell>
          <cell r="J1305" t="str">
            <v>Guemnin Arnaud</v>
          </cell>
          <cell r="K1305" t="str">
            <v>OCM_Garoua_2</v>
          </cell>
          <cell r="L1305" t="str">
            <v>TIF NORD</v>
          </cell>
          <cell r="M1305" t="str">
            <v>CAMUSAT</v>
          </cell>
          <cell r="N1305" t="str">
            <v>Bad Grid + GE</v>
          </cell>
        </row>
        <row r="1306">
          <cell r="A1306" t="str">
            <v>LIT_462</v>
          </cell>
          <cell r="B1306" t="str">
            <v>Malende-IHS</v>
          </cell>
          <cell r="C1306" t="str">
            <v>LIT</v>
          </cell>
          <cell r="D1306" t="str">
            <v>Malende</v>
          </cell>
          <cell r="E1306">
            <v>9.4310279999999995</v>
          </cell>
          <cell r="F1306">
            <v>4.3433029999999997</v>
          </cell>
          <cell r="G1306">
            <v>44</v>
          </cell>
          <cell r="H1306" t="str">
            <v>Macro</v>
          </cell>
          <cell r="I1306" t="str">
            <v>NOKIA</v>
          </cell>
          <cell r="J1306" t="str">
            <v>Emile TAMFU</v>
          </cell>
          <cell r="K1306" t="str">
            <v>OCM_Limbe</v>
          </cell>
          <cell r="L1306" t="str">
            <v>H-TELI</v>
          </cell>
          <cell r="M1306" t="str">
            <v>IHS</v>
          </cell>
          <cell r="N1306" t="str">
            <v>Gen Only</v>
          </cell>
        </row>
        <row r="1307">
          <cell r="A1307" t="str">
            <v>EXN_158</v>
          </cell>
          <cell r="B1307" t="str">
            <v>Maroua-Total-Domayo-MTN-IHS</v>
          </cell>
          <cell r="C1307" t="str">
            <v>EXN</v>
          </cell>
          <cell r="D1307" t="str">
            <v>Maroua</v>
          </cell>
          <cell r="E1307">
            <v>14.3093333</v>
          </cell>
          <cell r="F1307">
            <v>10.589722200000001</v>
          </cell>
          <cell r="G1307">
            <v>406</v>
          </cell>
          <cell r="H1307" t="str">
            <v>Macro</v>
          </cell>
          <cell r="I1307" t="str">
            <v>NOKIA</v>
          </cell>
          <cell r="J1307" t="str">
            <v>Yaouba Yaya</v>
          </cell>
          <cell r="K1307" t="str">
            <v>OCM_Maroua_3</v>
          </cell>
          <cell r="L1307" t="str">
            <v>TIF NORD</v>
          </cell>
          <cell r="M1307" t="str">
            <v>IHS</v>
          </cell>
          <cell r="N1307" t="e">
            <v>#N/A</v>
          </cell>
        </row>
        <row r="1308">
          <cell r="A1308" t="str">
            <v>OST_267</v>
          </cell>
          <cell r="B1308" t="str">
            <v>Dschang-Lycee-Technique-IHS</v>
          </cell>
          <cell r="C1308" t="str">
            <v>OST</v>
          </cell>
          <cell r="D1308" t="str">
            <v>Dschang</v>
          </cell>
          <cell r="E1308">
            <v>10.044180559999999</v>
          </cell>
          <cell r="F1308">
            <v>5.4285388890000004</v>
          </cell>
          <cell r="G1308">
            <v>1440</v>
          </cell>
          <cell r="H1308" t="str">
            <v>Macro</v>
          </cell>
          <cell r="I1308"/>
          <cell r="J1308" t="str">
            <v>Patrick Tonye</v>
          </cell>
          <cell r="K1308" t="str">
            <v>OCM_Bafoussam_2</v>
          </cell>
          <cell r="L1308" t="str">
            <v>I-ENG</v>
          </cell>
          <cell r="M1308" t="str">
            <v>IHS</v>
          </cell>
          <cell r="N1308" t="str">
            <v>Grid-Gen</v>
          </cell>
        </row>
        <row r="1309">
          <cell r="A1309" t="str">
            <v>EXN_135</v>
          </cell>
          <cell r="B1309" t="str">
            <v>Bougoudoum-IHS</v>
          </cell>
          <cell r="C1309" t="str">
            <v>EXN</v>
          </cell>
          <cell r="D1309" t="str">
            <v>Bougoudoum</v>
          </cell>
          <cell r="E1309">
            <v>15.52624</v>
          </cell>
          <cell r="F1309">
            <v>10.06081</v>
          </cell>
          <cell r="G1309">
            <v>334</v>
          </cell>
          <cell r="H1309" t="str">
            <v>Macro</v>
          </cell>
          <cell r="I1309" t="str">
            <v>NOKIA</v>
          </cell>
          <cell r="J1309" t="str">
            <v>Romeo Mathieu YEMIH</v>
          </cell>
          <cell r="K1309" t="str">
            <v>OCM_Yagoua</v>
          </cell>
          <cell r="L1309" t="str">
            <v>TIF NORD</v>
          </cell>
          <cell r="M1309" t="str">
            <v>IHS</v>
          </cell>
          <cell r="N1309" t="str">
            <v>Gen Only</v>
          </cell>
        </row>
        <row r="1310">
          <cell r="A1310" t="str">
            <v>NRD_138</v>
          </cell>
          <cell r="B1310" t="str">
            <v>Garoua-Roumde-Adja-II</v>
          </cell>
          <cell r="C1310" t="str">
            <v>NRD</v>
          </cell>
          <cell r="D1310" t="str">
            <v>Garoua</v>
          </cell>
          <cell r="E1310">
            <v>13.39334303</v>
          </cell>
          <cell r="F1310">
            <v>9.3197559999999999</v>
          </cell>
          <cell r="G1310">
            <v>203</v>
          </cell>
          <cell r="H1310" t="str">
            <v>Macro</v>
          </cell>
          <cell r="I1310" t="str">
            <v>NOKIA</v>
          </cell>
          <cell r="J1310" t="str">
            <v>Guemnin Arnaud</v>
          </cell>
          <cell r="K1310" t="str">
            <v>OCM_Garoua_2</v>
          </cell>
          <cell r="L1310" t="str">
            <v>TIF NORD</v>
          </cell>
          <cell r="M1310" t="str">
            <v>CAMUSAT</v>
          </cell>
          <cell r="N1310" t="str">
            <v>Bad Grid + GE</v>
          </cell>
        </row>
        <row r="1311">
          <cell r="A1311" t="str">
            <v>NRO_051</v>
          </cell>
          <cell r="B1311" t="str">
            <v>Bafanji</v>
          </cell>
          <cell r="C1311" t="str">
            <v>NRO</v>
          </cell>
          <cell r="D1311" t="str">
            <v>Bafanji</v>
          </cell>
          <cell r="E1311">
            <v>10.380775999999999</v>
          </cell>
          <cell r="F1311">
            <v>5.8407260000000001</v>
          </cell>
          <cell r="G1311">
            <v>1212</v>
          </cell>
          <cell r="H1311" t="str">
            <v>Macro</v>
          </cell>
          <cell r="I1311" t="str">
            <v>NOKIA</v>
          </cell>
          <cell r="J1311" t="str">
            <v>Elan Mencheng  Jeremiah</v>
          </cell>
          <cell r="K1311" t="str">
            <v>OCM_Bamenda_2</v>
          </cell>
          <cell r="L1311" t="str">
            <v>I-ENG</v>
          </cell>
          <cell r="M1311" t="str">
            <v>IHS</v>
          </cell>
          <cell r="N1311" t="str">
            <v>Gen Only</v>
          </cell>
        </row>
        <row r="1312">
          <cell r="A1312" t="str">
            <v>OST_286</v>
          </cell>
          <cell r="B1312" t="str">
            <v>BANKA</v>
          </cell>
          <cell r="C1312" t="str">
            <v>OST</v>
          </cell>
          <cell r="D1312" t="str">
            <v>Banka</v>
          </cell>
          <cell r="E1312">
            <v>10.210483999999999</v>
          </cell>
          <cell r="F1312">
            <v>5.162083</v>
          </cell>
          <cell r="G1312">
            <v>1222</v>
          </cell>
          <cell r="H1312" t="str">
            <v>Macro</v>
          </cell>
          <cell r="I1312"/>
          <cell r="J1312" t="str">
            <v>Patrick Tonye</v>
          </cell>
          <cell r="K1312" t="str">
            <v>OCM_Bafoussam_2</v>
          </cell>
          <cell r="L1312" t="str">
            <v>I-ENG</v>
          </cell>
          <cell r="M1312" t="str">
            <v>CAMUSAT</v>
          </cell>
          <cell r="N1312" t="str">
            <v>Good Grid + GE</v>
          </cell>
        </row>
        <row r="1313">
          <cell r="A1313" t="str">
            <v>SUO_152</v>
          </cell>
          <cell r="B1313" t="str">
            <v>Tole-Tea-IHS</v>
          </cell>
          <cell r="C1313" t="str">
            <v>SUO</v>
          </cell>
          <cell r="D1313" t="str">
            <v>Buea</v>
          </cell>
          <cell r="E1313">
            <v>9.2476299999999991</v>
          </cell>
          <cell r="F1313">
            <v>4.1245200000000004</v>
          </cell>
          <cell r="G1313">
            <v>694</v>
          </cell>
          <cell r="H1313" t="str">
            <v>Macro</v>
          </cell>
          <cell r="I1313" t="str">
            <v>NOKIA</v>
          </cell>
          <cell r="J1313" t="str">
            <v>Emile TAMFU</v>
          </cell>
          <cell r="K1313" t="str">
            <v>OCM_Limbe</v>
          </cell>
          <cell r="L1313" t="str">
            <v>H-TELI</v>
          </cell>
          <cell r="M1313" t="str">
            <v>IHS</v>
          </cell>
          <cell r="N1313" t="str">
            <v>Grid-Gen</v>
          </cell>
        </row>
        <row r="1314">
          <cell r="A1314" t="str">
            <v>LIT_451</v>
          </cell>
          <cell r="B1314" t="str">
            <v>LIT_451_Z_Bilongue-II</v>
          </cell>
          <cell r="C1314" t="str">
            <v>LIT</v>
          </cell>
          <cell r="D1314" t="str">
            <v>Douala</v>
          </cell>
          <cell r="E1314">
            <v>9.7447450359999994</v>
          </cell>
          <cell r="F1314">
            <v>4.0146611229999998</v>
          </cell>
          <cell r="G1314">
            <v>701</v>
          </cell>
          <cell r="H1314" t="str">
            <v>Macro</v>
          </cell>
          <cell r="I1314" t="str">
            <v>ZTE</v>
          </cell>
          <cell r="J1314" t="str">
            <v>LONTSI Marius</v>
          </cell>
          <cell r="K1314" t="str">
            <v>OCM_Douala_3</v>
          </cell>
          <cell r="L1314" t="str">
            <v>H-TELI</v>
          </cell>
          <cell r="M1314" t="str">
            <v>IHS</v>
          </cell>
          <cell r="N1314" t="str">
            <v>Grid-Gen</v>
          </cell>
        </row>
        <row r="1315">
          <cell r="A1315" t="str">
            <v>EXN_144</v>
          </cell>
          <cell r="B1315" t="str">
            <v>Yagoua-MTN-IHS</v>
          </cell>
          <cell r="C1315" t="str">
            <v>EXN</v>
          </cell>
          <cell r="D1315" t="str">
            <v>Yagoua</v>
          </cell>
          <cell r="E1315">
            <v>15.23714</v>
          </cell>
          <cell r="F1315">
            <v>10.324249999999999</v>
          </cell>
          <cell r="G1315">
            <v>342</v>
          </cell>
          <cell r="H1315" t="str">
            <v>Macro</v>
          </cell>
          <cell r="I1315" t="str">
            <v>NOKIA</v>
          </cell>
          <cell r="J1315" t="str">
            <v>Romeo Mathieu YEMIH</v>
          </cell>
          <cell r="K1315" t="str">
            <v>OCM_Yagoua</v>
          </cell>
          <cell r="L1315" t="str">
            <v>TIF NORD</v>
          </cell>
          <cell r="M1315" t="str">
            <v>IHS</v>
          </cell>
          <cell r="N1315" t="str">
            <v>Grid-Gen</v>
          </cell>
        </row>
        <row r="1316">
          <cell r="A1316" t="str">
            <v>OST_004</v>
          </cell>
          <cell r="B1316" t="str">
            <v>Foumban</v>
          </cell>
          <cell r="C1316" t="str">
            <v>OST</v>
          </cell>
          <cell r="D1316" t="str">
            <v>Foumban</v>
          </cell>
          <cell r="E1316">
            <v>10.89080556</v>
          </cell>
          <cell r="F1316">
            <v>5.7293333329999996</v>
          </cell>
          <cell r="G1316">
            <v>1214</v>
          </cell>
          <cell r="H1316" t="str">
            <v>Macro</v>
          </cell>
          <cell r="I1316" t="str">
            <v>NOKIA</v>
          </cell>
          <cell r="J1316" t="str">
            <v>Yara Nchare</v>
          </cell>
          <cell r="K1316" t="str">
            <v>OCM_Foumban</v>
          </cell>
          <cell r="L1316" t="str">
            <v>I-ENG</v>
          </cell>
          <cell r="M1316" t="str">
            <v>IHS</v>
          </cell>
          <cell r="N1316" t="str">
            <v>Grid-Gen</v>
          </cell>
        </row>
        <row r="1317">
          <cell r="A1317" t="str">
            <v>EXN_152</v>
          </cell>
          <cell r="B1317" t="str">
            <v>Badjonre-IHS</v>
          </cell>
          <cell r="C1317" t="str">
            <v>EXN</v>
          </cell>
          <cell r="D1317" t="str">
            <v>Badjonre</v>
          </cell>
          <cell r="E1317">
            <v>14.66306</v>
          </cell>
          <cell r="F1317">
            <v>10.333880000000001</v>
          </cell>
          <cell r="G1317">
            <v>381</v>
          </cell>
          <cell r="H1317" t="str">
            <v>Macro</v>
          </cell>
          <cell r="I1317" t="str">
            <v>NOKIA</v>
          </cell>
          <cell r="J1317" t="str">
            <v>Herman Tchawe</v>
          </cell>
          <cell r="K1317" t="str">
            <v>OCM_Kaele</v>
          </cell>
          <cell r="L1317" t="str">
            <v>TIF NORD</v>
          </cell>
          <cell r="M1317" t="str">
            <v>IHS</v>
          </cell>
          <cell r="N1317" t="str">
            <v>Solar-Gen</v>
          </cell>
        </row>
        <row r="1318">
          <cell r="A1318" t="str">
            <v>NRO_093</v>
          </cell>
          <cell r="B1318" t="str">
            <v>Bamengwi-IHS</v>
          </cell>
          <cell r="C1318" t="str">
            <v>NRO</v>
          </cell>
          <cell r="D1318" t="str">
            <v>Bamengwi</v>
          </cell>
          <cell r="E1318">
            <v>10.08236172</v>
          </cell>
          <cell r="F1318">
            <v>5.2362787199999996</v>
          </cell>
          <cell r="G1318">
            <v>733</v>
          </cell>
          <cell r="H1318" t="str">
            <v>Macro</v>
          </cell>
          <cell r="I1318" t="str">
            <v>NOKIA</v>
          </cell>
          <cell r="J1318" t="str">
            <v>Ewane Eric Pitié</v>
          </cell>
          <cell r="K1318" t="str">
            <v>OCM_Moungo</v>
          </cell>
          <cell r="L1318" t="str">
            <v>H-TELI</v>
          </cell>
          <cell r="M1318" t="str">
            <v>IHS</v>
          </cell>
          <cell r="N1318" t="str">
            <v>Grid-Gen</v>
          </cell>
        </row>
        <row r="1319">
          <cell r="A1319" t="str">
            <v>EST_103</v>
          </cell>
          <cell r="B1319" t="str">
            <v>Salapoumbe-Ville-MTN-IHS</v>
          </cell>
          <cell r="C1319" t="str">
            <v>EST</v>
          </cell>
          <cell r="D1319" t="str">
            <v>SALAPOUMBE</v>
          </cell>
          <cell r="E1319">
            <v>15.367748000000001</v>
          </cell>
          <cell r="F1319">
            <v>2.638719</v>
          </cell>
          <cell r="G1319">
            <v>553</v>
          </cell>
          <cell r="H1319" t="str">
            <v>Macro</v>
          </cell>
          <cell r="I1319" t="str">
            <v>NOKIA</v>
          </cell>
          <cell r="J1319" t="str">
            <v>Hugues Hachua</v>
          </cell>
          <cell r="K1319" t="str">
            <v>OCM_Batouri</v>
          </cell>
          <cell r="L1319" t="str">
            <v>AFRO</v>
          </cell>
          <cell r="M1319" t="str">
            <v>IHS</v>
          </cell>
          <cell r="N1319" t="str">
            <v>Hybrid Gen</v>
          </cell>
        </row>
        <row r="1320">
          <cell r="A1320" t="str">
            <v>EXN_142</v>
          </cell>
          <cell r="B1320" t="str">
            <v>Mokola-MTN</v>
          </cell>
          <cell r="C1320" t="str">
            <v>EXN</v>
          </cell>
          <cell r="D1320" t="str">
            <v>Mokola</v>
          </cell>
          <cell r="E1320">
            <v>13.81625</v>
          </cell>
          <cell r="F1320">
            <v>10.77037</v>
          </cell>
          <cell r="G1320">
            <v>827</v>
          </cell>
          <cell r="H1320" t="str">
            <v>Macro</v>
          </cell>
          <cell r="I1320" t="str">
            <v>NOKIA</v>
          </cell>
          <cell r="J1320" t="str">
            <v>Alioum Abiss</v>
          </cell>
          <cell r="K1320" t="str">
            <v>OCM_Mokolo</v>
          </cell>
          <cell r="L1320" t="str">
            <v>TIF NORD</v>
          </cell>
          <cell r="M1320" t="str">
            <v>IHS</v>
          </cell>
          <cell r="N1320" t="str">
            <v>Grid-Gen</v>
          </cell>
        </row>
        <row r="1321">
          <cell r="A1321" t="str">
            <v>EXN_156</v>
          </cell>
          <cell r="B1321" t="str">
            <v>Mokolo3-IHS</v>
          </cell>
          <cell r="C1321" t="str">
            <v>EXN</v>
          </cell>
          <cell r="D1321" t="str">
            <v>Maroua</v>
          </cell>
          <cell r="E1321">
            <v>13.8028</v>
          </cell>
          <cell r="F1321">
            <v>10.7437583</v>
          </cell>
          <cell r="G1321">
            <v>812</v>
          </cell>
          <cell r="H1321" t="str">
            <v>Macro</v>
          </cell>
          <cell r="I1321" t="str">
            <v>NOKIA</v>
          </cell>
          <cell r="J1321" t="str">
            <v>Alioum Abiss</v>
          </cell>
          <cell r="K1321" t="str">
            <v>OCM_Mokolo</v>
          </cell>
          <cell r="L1321" t="str">
            <v>TIF NORD</v>
          </cell>
          <cell r="M1321" t="str">
            <v>IHS</v>
          </cell>
          <cell r="N1321" t="str">
            <v>Grid-Gen</v>
          </cell>
        </row>
        <row r="1322">
          <cell r="A1322" t="str">
            <v>ADM_119</v>
          </cell>
          <cell r="B1322" t="str">
            <v>Ngaoundal3-IHS</v>
          </cell>
          <cell r="C1322" t="str">
            <v>ADM</v>
          </cell>
          <cell r="D1322" t="str">
            <v>Ngaoundal</v>
          </cell>
          <cell r="E1322">
            <v>13.275097369999999</v>
          </cell>
          <cell r="F1322">
            <v>6.4695662130000002</v>
          </cell>
          <cell r="G1322">
            <v>951</v>
          </cell>
          <cell r="H1322" t="str">
            <v>Macro</v>
          </cell>
          <cell r="I1322" t="str">
            <v>NOKIA</v>
          </cell>
          <cell r="J1322" t="str">
            <v>Chekep Kouamo Willy</v>
          </cell>
          <cell r="K1322" t="str">
            <v>OCM_Tibati</v>
          </cell>
          <cell r="L1322" t="str">
            <v>TIF NORD</v>
          </cell>
          <cell r="M1322" t="str">
            <v>IHS</v>
          </cell>
          <cell r="N1322" t="str">
            <v>Grid-Gen-Lithium</v>
          </cell>
        </row>
        <row r="1323">
          <cell r="A1323" t="str">
            <v>ADM_155</v>
          </cell>
          <cell r="B1323" t="str">
            <v>Ngd-Sabonbari-America-IHS</v>
          </cell>
          <cell r="C1323" t="str">
            <v>ADM</v>
          </cell>
          <cell r="D1323" t="str">
            <v>Ngaoundere</v>
          </cell>
          <cell r="E1323">
            <v>13.597519439999999</v>
          </cell>
          <cell r="F1323">
            <v>7.3173888890000001</v>
          </cell>
          <cell r="G1323">
            <v>1105</v>
          </cell>
          <cell r="H1323" t="str">
            <v>Macro</v>
          </cell>
          <cell r="I1323"/>
          <cell r="J1323" t="str">
            <v>NDEWA JONAS</v>
          </cell>
          <cell r="K1323" t="str">
            <v>OCM_Ngaoundere_2</v>
          </cell>
          <cell r="L1323" t="str">
            <v>TIF NORD</v>
          </cell>
          <cell r="M1323" t="str">
            <v>IHS</v>
          </cell>
          <cell r="N1323" t="str">
            <v>Grid-Gen</v>
          </cell>
        </row>
        <row r="1324">
          <cell r="A1324" t="str">
            <v>CTR_506</v>
          </cell>
          <cell r="B1324" t="str">
            <v>Nkoteng-Ville-IHS</v>
          </cell>
          <cell r="C1324" t="str">
            <v>CTR</v>
          </cell>
          <cell r="D1324" t="str">
            <v>Nkoteng</v>
          </cell>
          <cell r="E1324">
            <v>12.121656</v>
          </cell>
          <cell r="F1324">
            <v>4.50244</v>
          </cell>
          <cell r="G1324">
            <v>610</v>
          </cell>
          <cell r="H1324" t="str">
            <v>Macro</v>
          </cell>
          <cell r="I1324" t="str">
            <v>NOKIA</v>
          </cell>
          <cell r="J1324" t="str">
            <v>Raoul TSAGUE</v>
          </cell>
          <cell r="K1324" t="str">
            <v>OCM_Nanga-Eboko</v>
          </cell>
          <cell r="L1324" t="str">
            <v>AFRO</v>
          </cell>
          <cell r="M1324" t="str">
            <v>IHS</v>
          </cell>
          <cell r="N1324" t="str">
            <v>Grid-Gen</v>
          </cell>
        </row>
        <row r="1325">
          <cell r="A1325" t="str">
            <v>CTR_716</v>
          </cell>
          <cell r="B1325" t="str">
            <v>CTR_716_Z_Simbock-II</v>
          </cell>
          <cell r="C1325" t="str">
            <v>CTR</v>
          </cell>
          <cell r="D1325" t="str">
            <v>Yaounde</v>
          </cell>
          <cell r="E1325">
            <v>11.449978</v>
          </cell>
          <cell r="F1325">
            <v>3.8474520000000001</v>
          </cell>
          <cell r="G1325">
            <v>709</v>
          </cell>
          <cell r="H1325" t="str">
            <v>Macro</v>
          </cell>
          <cell r="I1325" t="str">
            <v>ZTE</v>
          </cell>
          <cell r="J1325" t="str">
            <v>Mbah Hosiah</v>
          </cell>
          <cell r="K1325" t="str">
            <v>OCM_Yaounde_4</v>
          </cell>
          <cell r="L1325" t="str">
            <v>AFRO</v>
          </cell>
          <cell r="M1325" t="str">
            <v>CAMUSAT</v>
          </cell>
          <cell r="N1325" t="str">
            <v>Good Grid + GE</v>
          </cell>
        </row>
        <row r="1326">
          <cell r="A1326" t="str">
            <v>EXN_236</v>
          </cell>
          <cell r="B1326" t="str">
            <v>Yagoua-Quinf-II</v>
          </cell>
          <cell r="C1326" t="str">
            <v>EXN</v>
          </cell>
          <cell r="D1326" t="str">
            <v>Yagoua</v>
          </cell>
          <cell r="E1326">
            <v>15.22073</v>
          </cell>
          <cell r="F1326">
            <v>10.33708</v>
          </cell>
          <cell r="G1326">
            <v>330</v>
          </cell>
          <cell r="H1326" t="str">
            <v>Macro</v>
          </cell>
          <cell r="I1326" t="str">
            <v>NOKIA</v>
          </cell>
          <cell r="J1326" t="str">
            <v>Romeo Mathieu YEMIH</v>
          </cell>
          <cell r="K1326" t="str">
            <v>OCM_Yagoua</v>
          </cell>
          <cell r="L1326" t="str">
            <v>TIF NORD</v>
          </cell>
          <cell r="M1326" t="str">
            <v>CAMUSAT</v>
          </cell>
          <cell r="N1326" t="str">
            <v>Medium Grid + GE</v>
          </cell>
        </row>
        <row r="1327">
          <cell r="A1327" t="str">
            <v>NRD_149</v>
          </cell>
          <cell r="B1327" t="str">
            <v>Garoua-Djamboutou-II</v>
          </cell>
          <cell r="C1327" t="str">
            <v>NRD</v>
          </cell>
          <cell r="D1327" t="str">
            <v>Garoua</v>
          </cell>
          <cell r="E1327">
            <v>13.353164509999999</v>
          </cell>
          <cell r="F1327">
            <v>9.3201755169999991</v>
          </cell>
          <cell r="G1327">
            <v>213</v>
          </cell>
          <cell r="H1327" t="str">
            <v>Macro</v>
          </cell>
          <cell r="I1327" t="str">
            <v>NOKIA</v>
          </cell>
          <cell r="J1327" t="str">
            <v>Guemnin Arnaud</v>
          </cell>
          <cell r="K1327" t="str">
            <v>OCM_Garoua_2</v>
          </cell>
          <cell r="L1327" t="str">
            <v>TIF NORD</v>
          </cell>
          <cell r="M1327" t="str">
            <v>CAMUSAT</v>
          </cell>
          <cell r="N1327" t="str">
            <v>Good Grid + GE</v>
          </cell>
        </row>
        <row r="1328">
          <cell r="A1328" t="str">
            <v>EXN_178</v>
          </cell>
          <cell r="B1328" t="str">
            <v>Torock-IHS</v>
          </cell>
          <cell r="C1328" t="str">
            <v>EXN</v>
          </cell>
          <cell r="D1328" t="str">
            <v>Torock</v>
          </cell>
          <cell r="E1328">
            <v>14.522036</v>
          </cell>
          <cell r="F1328">
            <v>10.04726</v>
          </cell>
          <cell r="G1328">
            <v>360</v>
          </cell>
          <cell r="H1328" t="str">
            <v>Macro</v>
          </cell>
          <cell r="I1328" t="str">
            <v>NOKIA</v>
          </cell>
          <cell r="J1328" t="str">
            <v>Herman Tchawe</v>
          </cell>
          <cell r="K1328" t="str">
            <v>OCM_Kaele</v>
          </cell>
          <cell r="L1328" t="str">
            <v>TIF NORD</v>
          </cell>
          <cell r="M1328" t="str">
            <v>IHS</v>
          </cell>
          <cell r="N1328" t="str">
            <v>Solar-Grid-Gen</v>
          </cell>
        </row>
        <row r="1329">
          <cell r="A1329" t="str">
            <v>LIT_363</v>
          </cell>
          <cell r="B1329" t="str">
            <v>LIT_363_Z_Boko-Plage-IHS</v>
          </cell>
          <cell r="C1329" t="str">
            <v>LIT</v>
          </cell>
          <cell r="D1329" t="str">
            <v>Douala</v>
          </cell>
          <cell r="E1329">
            <v>9.7677300000000002</v>
          </cell>
          <cell r="F1329">
            <v>3.9926010000000001</v>
          </cell>
          <cell r="G1329">
            <v>701</v>
          </cell>
          <cell r="H1329" t="str">
            <v>Macro</v>
          </cell>
          <cell r="I1329" t="str">
            <v>ZTE</v>
          </cell>
          <cell r="J1329" t="str">
            <v>LONTSI Marius</v>
          </cell>
          <cell r="K1329" t="str">
            <v>OCM_Douala_3</v>
          </cell>
          <cell r="L1329" t="str">
            <v>H-TELI</v>
          </cell>
          <cell r="M1329" t="str">
            <v>CAMUSAT</v>
          </cell>
          <cell r="N1329" t="str">
            <v>Good Grid + GE</v>
          </cell>
        </row>
        <row r="1330">
          <cell r="A1330" t="str">
            <v>LIT_125</v>
          </cell>
          <cell r="B1330" t="str">
            <v>International-Airport-IHS</v>
          </cell>
          <cell r="C1330" t="str">
            <v>LIT</v>
          </cell>
          <cell r="D1330" t="str">
            <v>Douala</v>
          </cell>
          <cell r="E1330">
            <v>9.7169159999999994</v>
          </cell>
          <cell r="F1330">
            <v>4.0134129999999999</v>
          </cell>
          <cell r="G1330">
            <v>13</v>
          </cell>
          <cell r="H1330" t="str">
            <v>Macro</v>
          </cell>
          <cell r="I1330" t="str">
            <v>ZTE</v>
          </cell>
          <cell r="J1330" t="str">
            <v>LONTSI Marius</v>
          </cell>
          <cell r="K1330" t="str">
            <v>OCM_Douala_3</v>
          </cell>
          <cell r="L1330" t="str">
            <v>H-TELI</v>
          </cell>
          <cell r="M1330" t="str">
            <v>IHS</v>
          </cell>
          <cell r="N1330" t="str">
            <v>Grid Only</v>
          </cell>
        </row>
        <row r="1331">
          <cell r="A1331" t="str">
            <v>LIT_385</v>
          </cell>
          <cell r="B1331" t="str">
            <v>Dibamba-Camrail</v>
          </cell>
          <cell r="C1331" t="str">
            <v>LIT</v>
          </cell>
          <cell r="D1331" t="str">
            <v>Douala</v>
          </cell>
          <cell r="E1331">
            <v>9.8315277779999999</v>
          </cell>
          <cell r="F1331">
            <v>4.0473611109999998</v>
          </cell>
          <cell r="G1331">
            <v>10</v>
          </cell>
          <cell r="H1331" t="str">
            <v>Macro</v>
          </cell>
          <cell r="I1331" t="str">
            <v>NOKIA</v>
          </cell>
          <cell r="J1331" t="str">
            <v>LONTSI Marius</v>
          </cell>
          <cell r="K1331" t="str">
            <v>OCM_Douala_3</v>
          </cell>
          <cell r="L1331" t="str">
            <v>H-TELI</v>
          </cell>
          <cell r="M1331" t="str">
            <v>CAMUSAT</v>
          </cell>
          <cell r="N1331" t="str">
            <v>Hybrid Solar - S3</v>
          </cell>
        </row>
        <row r="1332">
          <cell r="A1332" t="str">
            <v>LIT_548</v>
          </cell>
          <cell r="B1332" t="str">
            <v>LIT_548_Z_Nkololoun-Marche</v>
          </cell>
          <cell r="C1332" t="str">
            <v>LIT</v>
          </cell>
          <cell r="D1332" t="str">
            <v>Douala</v>
          </cell>
          <cell r="E1332">
            <v>9.7089400000000001</v>
          </cell>
          <cell r="F1332">
            <v>4.0362400000000003</v>
          </cell>
          <cell r="G1332">
            <v>701</v>
          </cell>
          <cell r="H1332" t="str">
            <v>Macro</v>
          </cell>
          <cell r="I1332" t="str">
            <v>ZTE</v>
          </cell>
          <cell r="J1332" t="str">
            <v>LONTSI Marius</v>
          </cell>
          <cell r="K1332" t="str">
            <v>OCM_Douala_3</v>
          </cell>
          <cell r="L1332" t="str">
            <v>H-TELI</v>
          </cell>
          <cell r="M1332" t="str">
            <v>CAMUSAT</v>
          </cell>
          <cell r="N1332" t="str">
            <v>Good Grid no GE - 8h</v>
          </cell>
        </row>
        <row r="1333">
          <cell r="A1333" t="str">
            <v>NRD_148</v>
          </cell>
          <cell r="B1333" t="str">
            <v>Poumpoumrey-II</v>
          </cell>
          <cell r="C1333" t="str">
            <v>NRD</v>
          </cell>
          <cell r="D1333" t="str">
            <v>Garoua</v>
          </cell>
          <cell r="E1333">
            <v>13.420170000000001</v>
          </cell>
          <cell r="F1333">
            <v>9.3400599999999994</v>
          </cell>
          <cell r="G1333">
            <v>188</v>
          </cell>
          <cell r="H1333" t="str">
            <v>Macro</v>
          </cell>
          <cell r="I1333" t="str">
            <v>NOKIA</v>
          </cell>
          <cell r="J1333" t="str">
            <v>Guemnin Arnaud</v>
          </cell>
          <cell r="K1333" t="str">
            <v>OCM_Garoua_2</v>
          </cell>
          <cell r="L1333" t="str">
            <v>TIF NORD</v>
          </cell>
          <cell r="M1333" t="str">
            <v>CAMUSAT</v>
          </cell>
          <cell r="N1333" t="str">
            <v>Good Grid + GE</v>
          </cell>
        </row>
        <row r="1334">
          <cell r="A1334" t="str">
            <v>NRD_159</v>
          </cell>
          <cell r="B1334" t="str">
            <v>Garoua-Rte-Gashiga</v>
          </cell>
          <cell r="C1334" t="str">
            <v>NRD</v>
          </cell>
          <cell r="D1334" t="str">
            <v>Garoua</v>
          </cell>
          <cell r="E1334">
            <v>13.36252</v>
          </cell>
          <cell r="F1334">
            <v>9.4224300000000003</v>
          </cell>
          <cell r="G1334">
            <v>232</v>
          </cell>
          <cell r="H1334" t="str">
            <v>Macro</v>
          </cell>
          <cell r="I1334" t="str">
            <v>NOKIA</v>
          </cell>
          <cell r="J1334" t="str">
            <v>Guemnin Arnaud</v>
          </cell>
          <cell r="K1334" t="str">
            <v>OCM_Garoua_2</v>
          </cell>
          <cell r="L1334" t="str">
            <v>TIF NORD</v>
          </cell>
          <cell r="M1334" t="str">
            <v>CAMUSAT</v>
          </cell>
          <cell r="N1334" t="str">
            <v>Medium Grid + Solar + GE</v>
          </cell>
        </row>
        <row r="1335">
          <cell r="A1335" t="str">
            <v>NRD_028</v>
          </cell>
          <cell r="B1335" t="str">
            <v>Ribao</v>
          </cell>
          <cell r="C1335" t="str">
            <v>NRD</v>
          </cell>
          <cell r="D1335" t="str">
            <v>Ribao</v>
          </cell>
          <cell r="E1335">
            <v>13.92416158</v>
          </cell>
          <cell r="F1335">
            <v>9.7081612629999992</v>
          </cell>
          <cell r="G1335">
            <v>361</v>
          </cell>
          <cell r="H1335" t="str">
            <v>Macro</v>
          </cell>
          <cell r="I1335" t="str">
            <v>NOKIA</v>
          </cell>
          <cell r="J1335" t="str">
            <v>Tsafack Ervice</v>
          </cell>
          <cell r="K1335" t="str">
            <v>OCM_Guider</v>
          </cell>
          <cell r="L1335" t="str">
            <v>TIF NORD</v>
          </cell>
          <cell r="M1335" t="str">
            <v>IHS</v>
          </cell>
          <cell r="N1335" t="str">
            <v>Solar-Gen</v>
          </cell>
        </row>
        <row r="1336">
          <cell r="A1336" t="str">
            <v>OST_003</v>
          </cell>
          <cell r="B1336" t="str">
            <v>Bfsam-Banengo</v>
          </cell>
          <cell r="C1336" t="str">
            <v>OST</v>
          </cell>
          <cell r="D1336" t="str">
            <v>Bafoussam</v>
          </cell>
          <cell r="E1336">
            <v>10.42122</v>
          </cell>
          <cell r="F1336">
            <v>5.4560449999999996</v>
          </cell>
          <cell r="G1336">
            <v>1521</v>
          </cell>
          <cell r="H1336" t="str">
            <v>Macro</v>
          </cell>
          <cell r="I1336" t="str">
            <v>NOKIA</v>
          </cell>
          <cell r="J1336" t="str">
            <v>Yara Nchare</v>
          </cell>
          <cell r="K1336" t="str">
            <v>OCM_Foumban</v>
          </cell>
          <cell r="L1336" t="str">
            <v>I-ENG</v>
          </cell>
          <cell r="M1336"/>
          <cell r="N1336"/>
        </row>
        <row r="1337">
          <cell r="A1337" t="str">
            <v>OST_005</v>
          </cell>
          <cell r="B1337" t="str">
            <v>Foumbot</v>
          </cell>
          <cell r="C1337" t="str">
            <v>OST</v>
          </cell>
          <cell r="D1337" t="str">
            <v>Foumbot</v>
          </cell>
          <cell r="E1337">
            <v>10.640889</v>
          </cell>
          <cell r="F1337">
            <v>5.5256759999999998</v>
          </cell>
          <cell r="G1337">
            <v>1102</v>
          </cell>
          <cell r="H1337" t="str">
            <v>Macro</v>
          </cell>
          <cell r="I1337" t="str">
            <v>NOKIA</v>
          </cell>
          <cell r="J1337" t="str">
            <v>Yara Nchare</v>
          </cell>
          <cell r="K1337" t="str">
            <v>OCM_Foumban</v>
          </cell>
          <cell r="L1337" t="str">
            <v>I-ENG</v>
          </cell>
          <cell r="M1337" t="str">
            <v>IHS</v>
          </cell>
          <cell r="N1337" t="str">
            <v>Grid-Gen</v>
          </cell>
        </row>
        <row r="1338">
          <cell r="A1338" t="str">
            <v>OST_008</v>
          </cell>
          <cell r="B1338" t="str">
            <v>Balessing</v>
          </cell>
          <cell r="C1338" t="str">
            <v>OST</v>
          </cell>
          <cell r="D1338" t="str">
            <v>Balessing</v>
          </cell>
          <cell r="E1338">
            <v>10.24900014</v>
          </cell>
          <cell r="F1338">
            <v>5.502943696</v>
          </cell>
          <cell r="G1338">
            <v>1485</v>
          </cell>
          <cell r="H1338" t="str">
            <v>Macro</v>
          </cell>
          <cell r="I1338" t="str">
            <v>NOKIA</v>
          </cell>
          <cell r="J1338" t="str">
            <v>Yara Nchare</v>
          </cell>
          <cell r="K1338" t="str">
            <v>OCM_Foumban</v>
          </cell>
          <cell r="L1338" t="str">
            <v>I-ENG</v>
          </cell>
          <cell r="M1338"/>
          <cell r="N1338"/>
        </row>
        <row r="1339">
          <cell r="A1339" t="str">
            <v>LIT_496</v>
          </cell>
          <cell r="B1339" t="str">
            <v>Dizangue-KM14-IHS</v>
          </cell>
          <cell r="C1339" t="str">
            <v>LIT</v>
          </cell>
          <cell r="D1339" t="str">
            <v>Dizangue</v>
          </cell>
          <cell r="E1339">
            <v>9.9668333610000008</v>
          </cell>
          <cell r="F1339">
            <v>3.8539444220000001</v>
          </cell>
          <cell r="G1339">
            <v>79</v>
          </cell>
          <cell r="H1339" t="str">
            <v>Macro</v>
          </cell>
          <cell r="I1339" t="str">
            <v>NOKIA</v>
          </cell>
          <cell r="J1339" t="str">
            <v>Freddy Fongang</v>
          </cell>
          <cell r="K1339" t="str">
            <v>OCM_Edea</v>
          </cell>
          <cell r="L1339" t="str">
            <v>H-TELI</v>
          </cell>
          <cell r="M1339" t="str">
            <v>IHS</v>
          </cell>
          <cell r="N1339" t="str">
            <v>Grid-Gen</v>
          </cell>
        </row>
        <row r="1340">
          <cell r="A1340" t="str">
            <v>OST_141</v>
          </cell>
          <cell r="B1340" t="str">
            <v>Mbouda</v>
          </cell>
          <cell r="C1340" t="str">
            <v>OST</v>
          </cell>
          <cell r="D1340" t="str">
            <v>Mbouda</v>
          </cell>
          <cell r="E1340">
            <v>10.24418</v>
          </cell>
          <cell r="F1340">
            <v>5.6217290000000002</v>
          </cell>
          <cell r="G1340">
            <v>1472</v>
          </cell>
          <cell r="H1340" t="str">
            <v>Macro</v>
          </cell>
          <cell r="I1340" t="str">
            <v>NOKIA</v>
          </cell>
          <cell r="J1340" t="str">
            <v>Yara Nchare</v>
          </cell>
          <cell r="K1340" t="str">
            <v>OCM_Foumban</v>
          </cell>
          <cell r="L1340" t="str">
            <v>I-ENG</v>
          </cell>
          <cell r="M1340"/>
          <cell r="N1340"/>
        </row>
        <row r="1341">
          <cell r="A1341" t="str">
            <v>NRD_162</v>
          </cell>
          <cell r="B1341" t="str">
            <v>Garoua-Sonayo</v>
          </cell>
          <cell r="C1341" t="str">
            <v>NRD</v>
          </cell>
          <cell r="D1341" t="str">
            <v>Garoua</v>
          </cell>
          <cell r="E1341">
            <v>13.44270476</v>
          </cell>
          <cell r="F1341">
            <v>9.3785864839999995</v>
          </cell>
          <cell r="G1341">
            <v>201</v>
          </cell>
          <cell r="H1341" t="str">
            <v>Macro</v>
          </cell>
          <cell r="I1341" t="str">
            <v>NOKIA</v>
          </cell>
          <cell r="J1341" t="str">
            <v>Guemnin Arnaud</v>
          </cell>
          <cell r="K1341" t="str">
            <v>OCM_Garoua_2</v>
          </cell>
          <cell r="L1341" t="str">
            <v>TIF NORD</v>
          </cell>
          <cell r="M1341" t="str">
            <v>CAMUSAT</v>
          </cell>
          <cell r="N1341" t="str">
            <v>Medium Grid + GE</v>
          </cell>
        </row>
        <row r="1342">
          <cell r="A1342" t="str">
            <v>NRD_157</v>
          </cell>
          <cell r="B1342" t="str">
            <v>Nakong</v>
          </cell>
          <cell r="C1342" t="str">
            <v>NRD</v>
          </cell>
          <cell r="D1342" t="str">
            <v>Nakong</v>
          </cell>
          <cell r="E1342">
            <v>13.25271</v>
          </cell>
          <cell r="F1342">
            <v>9.3098899999999993</v>
          </cell>
          <cell r="G1342">
            <v>27</v>
          </cell>
          <cell r="H1342" t="str">
            <v>Macro</v>
          </cell>
          <cell r="I1342" t="str">
            <v>NOKIA</v>
          </cell>
          <cell r="J1342" t="str">
            <v>Guemnin Arnaud</v>
          </cell>
          <cell r="K1342" t="str">
            <v>OCM_Garoua_2</v>
          </cell>
          <cell r="L1342" t="str">
            <v>TIF NORD</v>
          </cell>
          <cell r="M1342" t="str">
            <v>CAMUSAT</v>
          </cell>
          <cell r="N1342" t="str">
            <v>Bad Grid + Solar + GE</v>
          </cell>
        </row>
        <row r="1343">
          <cell r="A1343" t="str">
            <v>NRD_164</v>
          </cell>
          <cell r="B1343" t="str">
            <v>Padarme-IHS</v>
          </cell>
          <cell r="C1343" t="str">
            <v>NRD</v>
          </cell>
          <cell r="D1343" t="str">
            <v>Padarme</v>
          </cell>
          <cell r="E1343">
            <v>14.057700000000001</v>
          </cell>
          <cell r="F1343">
            <v>9.5308194400000001</v>
          </cell>
          <cell r="G1343">
            <v>319</v>
          </cell>
          <cell r="H1343" t="str">
            <v>Macro</v>
          </cell>
          <cell r="I1343" t="str">
            <v>NOKIA</v>
          </cell>
          <cell r="J1343" t="str">
            <v>Guemnin Arnaud</v>
          </cell>
          <cell r="K1343" t="str">
            <v>OCM_Garoua_2</v>
          </cell>
          <cell r="L1343" t="str">
            <v>TIF NORD</v>
          </cell>
          <cell r="M1343" t="str">
            <v>IHS</v>
          </cell>
          <cell r="N1343" t="str">
            <v>Solar AER-Gen-Lithium</v>
          </cell>
        </row>
        <row r="1344">
          <cell r="A1344" t="str">
            <v>EXN_210</v>
          </cell>
          <cell r="B1344" t="str">
            <v>Gabarairou</v>
          </cell>
          <cell r="C1344" t="str">
            <v>EXN</v>
          </cell>
          <cell r="D1344" t="str">
            <v>Moulvoudaye</v>
          </cell>
          <cell r="E1344">
            <v>14.82916</v>
          </cell>
          <cell r="F1344">
            <v>10.57916</v>
          </cell>
          <cell r="G1344">
            <v>326</v>
          </cell>
          <cell r="H1344" t="str">
            <v>Macro</v>
          </cell>
          <cell r="I1344" t="str">
            <v>NOKIA</v>
          </cell>
          <cell r="J1344" t="str">
            <v>Romeo Mathieu YEMIH</v>
          </cell>
          <cell r="K1344" t="str">
            <v>OCM_Yagoua</v>
          </cell>
          <cell r="L1344" t="str">
            <v>TIF NORD</v>
          </cell>
          <cell r="M1344" t="str">
            <v>IHS</v>
          </cell>
          <cell r="N1344" t="str">
            <v>Gen-Lithium</v>
          </cell>
        </row>
        <row r="1345">
          <cell r="A1345" t="str">
            <v>CTR_493</v>
          </cell>
          <cell r="B1345" t="str">
            <v>CTR_493_Z_Mbalmayo-Oyack</v>
          </cell>
          <cell r="C1345" t="str">
            <v>CTR</v>
          </cell>
          <cell r="D1345" t="str">
            <v>Mbalmayo</v>
          </cell>
          <cell r="E1345">
            <v>11.504189999999999</v>
          </cell>
          <cell r="F1345">
            <v>3.50543</v>
          </cell>
          <cell r="G1345">
            <v>659</v>
          </cell>
          <cell r="H1345" t="str">
            <v>Macro</v>
          </cell>
          <cell r="I1345" t="str">
            <v>ZTE</v>
          </cell>
          <cell r="J1345" t="str">
            <v>Mougang Rodrigue</v>
          </cell>
          <cell r="K1345" t="str">
            <v>OCM_Mbalmayo</v>
          </cell>
          <cell r="L1345" t="str">
            <v>AFRO</v>
          </cell>
          <cell r="M1345" t="str">
            <v>IHS</v>
          </cell>
          <cell r="N1345" t="str">
            <v>Grid-Gen</v>
          </cell>
        </row>
        <row r="1346">
          <cell r="A1346" t="str">
            <v>SUD_062</v>
          </cell>
          <cell r="B1346" t="str">
            <v>Ndonkol-MTN-IHS</v>
          </cell>
          <cell r="C1346" t="str">
            <v>SUD</v>
          </cell>
          <cell r="D1346" t="str">
            <v>Ndonkol</v>
          </cell>
          <cell r="E1346">
            <v>12.11431844</v>
          </cell>
          <cell r="F1346">
            <v>3.149738916</v>
          </cell>
          <cell r="G1346">
            <v>682</v>
          </cell>
          <cell r="H1346" t="str">
            <v>Macro</v>
          </cell>
          <cell r="I1346" t="str">
            <v>NOKIA</v>
          </cell>
          <cell r="J1346" t="str">
            <v>Kenfack Peguy</v>
          </cell>
          <cell r="K1346" t="str">
            <v>OCM_Sangmelima</v>
          </cell>
          <cell r="L1346" t="str">
            <v>AFRO</v>
          </cell>
          <cell r="M1346" t="str">
            <v>IHS</v>
          </cell>
          <cell r="N1346" t="str">
            <v>Grid-Gen</v>
          </cell>
        </row>
        <row r="1347">
          <cell r="A1347" t="str">
            <v>CTR_532</v>
          </cell>
          <cell r="B1347" t="str">
            <v>Ngomedzap-MTN</v>
          </cell>
          <cell r="C1347" t="str">
            <v>CTR</v>
          </cell>
          <cell r="D1347" t="str">
            <v>Ngomedzap</v>
          </cell>
          <cell r="E1347">
            <v>11.192014</v>
          </cell>
          <cell r="F1347">
            <v>3.2704219999999999</v>
          </cell>
          <cell r="G1347">
            <v>848</v>
          </cell>
          <cell r="H1347" t="str">
            <v>Macro</v>
          </cell>
          <cell r="I1347" t="str">
            <v>NOKIA</v>
          </cell>
          <cell r="J1347" t="str">
            <v>Mougang Rodrigue</v>
          </cell>
          <cell r="K1347" t="str">
            <v>OCM_Mbalmayo</v>
          </cell>
          <cell r="L1347" t="str">
            <v>AFRO</v>
          </cell>
          <cell r="M1347" t="str">
            <v>IHS</v>
          </cell>
          <cell r="N1347" t="str">
            <v>Gen Only</v>
          </cell>
        </row>
        <row r="1348">
          <cell r="A1348" t="str">
            <v>LIT_495</v>
          </cell>
          <cell r="B1348" t="str">
            <v>Niete-V15-IHS</v>
          </cell>
          <cell r="C1348" t="str">
            <v>LIT</v>
          </cell>
          <cell r="D1348" t="str">
            <v>Niete</v>
          </cell>
          <cell r="E1348">
            <v>10.056777780000001</v>
          </cell>
          <cell r="F1348">
            <v>2.5851944439999999</v>
          </cell>
          <cell r="G1348">
            <v>59</v>
          </cell>
          <cell r="H1348" t="str">
            <v>Macro</v>
          </cell>
          <cell r="I1348" t="str">
            <v>NOKIA</v>
          </cell>
          <cell r="J1348" t="str">
            <v>Clautaire Pouguoé</v>
          </cell>
          <cell r="K1348" t="str">
            <v>OCM_Kribi</v>
          </cell>
          <cell r="L1348" t="str">
            <v>H-TELI</v>
          </cell>
          <cell r="M1348" t="str">
            <v>IHS</v>
          </cell>
          <cell r="N1348" t="str">
            <v>Grid-Gen</v>
          </cell>
        </row>
        <row r="1349">
          <cell r="A1349" t="str">
            <v>LIT_492</v>
          </cell>
          <cell r="B1349" t="str">
            <v>Njombe-Market-IHS</v>
          </cell>
          <cell r="C1349" t="str">
            <v>LIT</v>
          </cell>
          <cell r="D1349" t="str">
            <v>Njombe</v>
          </cell>
          <cell r="E1349">
            <v>9.6623333670000005</v>
          </cell>
          <cell r="F1349">
            <v>4.5892777599999999</v>
          </cell>
          <cell r="G1349">
            <v>397</v>
          </cell>
          <cell r="H1349" t="str">
            <v>Macro</v>
          </cell>
          <cell r="I1349" t="str">
            <v>NOKIA</v>
          </cell>
          <cell r="J1349" t="str">
            <v>Ewane Eric Pitié</v>
          </cell>
          <cell r="K1349" t="str">
            <v>OCM_Moungo</v>
          </cell>
          <cell r="L1349" t="str">
            <v>H-TELI</v>
          </cell>
          <cell r="M1349" t="str">
            <v>IHS</v>
          </cell>
          <cell r="N1349" t="str">
            <v>Grid-Gen</v>
          </cell>
        </row>
        <row r="1350">
          <cell r="A1350" t="str">
            <v>NRO_045</v>
          </cell>
          <cell r="B1350" t="str">
            <v>Abuenshie</v>
          </cell>
          <cell r="C1350" t="str">
            <v>NRO</v>
          </cell>
          <cell r="D1350" t="str">
            <v>Abuenshie</v>
          </cell>
          <cell r="E1350">
            <v>10.71881057</v>
          </cell>
          <cell r="F1350">
            <v>6.9556067549999998</v>
          </cell>
          <cell r="G1350">
            <v>264</v>
          </cell>
          <cell r="H1350" t="str">
            <v>Macro</v>
          </cell>
          <cell r="I1350" t="str">
            <v>NOKIA</v>
          </cell>
          <cell r="J1350" t="str">
            <v>Elan Mencheng  Jeremiah</v>
          </cell>
          <cell r="K1350" t="str">
            <v>OCM_Bamenda_2</v>
          </cell>
          <cell r="L1350" t="str">
            <v>I-ENG</v>
          </cell>
          <cell r="M1350" t="str">
            <v>IHS</v>
          </cell>
          <cell r="N1350" t="str">
            <v>Vandalized</v>
          </cell>
        </row>
        <row r="1351">
          <cell r="A1351" t="str">
            <v>NRO_048</v>
          </cell>
          <cell r="B1351" t="str">
            <v>Sabga</v>
          </cell>
          <cell r="C1351" t="str">
            <v>NRO</v>
          </cell>
          <cell r="D1351" t="str">
            <v>Sabga</v>
          </cell>
          <cell r="E1351">
            <v>10.313808999999999</v>
          </cell>
          <cell r="F1351">
            <v>6.0067490000000001</v>
          </cell>
          <cell r="G1351">
            <v>1692</v>
          </cell>
          <cell r="H1351" t="str">
            <v>Macro</v>
          </cell>
          <cell r="I1351" t="str">
            <v>NOKIA</v>
          </cell>
          <cell r="J1351" t="str">
            <v>Elan Mencheng  Jeremiah</v>
          </cell>
          <cell r="K1351" t="str">
            <v>OCM_Bamenda_2</v>
          </cell>
          <cell r="L1351" t="str">
            <v>I-ENG</v>
          </cell>
          <cell r="M1351" t="str">
            <v>IHS</v>
          </cell>
          <cell r="N1351" t="str">
            <v>Grid-Gen</v>
          </cell>
        </row>
        <row r="1352">
          <cell r="A1352" t="str">
            <v>LIT_563</v>
          </cell>
          <cell r="B1352" t="str">
            <v>LIT_563_Z_Yassa-Pesage-IHS</v>
          </cell>
          <cell r="C1352" t="str">
            <v>LIT</v>
          </cell>
          <cell r="D1352" t="str">
            <v>Douala</v>
          </cell>
          <cell r="E1352">
            <v>9.8148239999999998</v>
          </cell>
          <cell r="F1352">
            <v>4.0003799999999998</v>
          </cell>
          <cell r="G1352">
            <v>701</v>
          </cell>
          <cell r="H1352" t="str">
            <v>Macro</v>
          </cell>
          <cell r="I1352" t="str">
            <v>ZTE</v>
          </cell>
          <cell r="J1352" t="str">
            <v>LONTSI Marius</v>
          </cell>
          <cell r="K1352" t="str">
            <v>OCM_Douala_3</v>
          </cell>
          <cell r="L1352" t="str">
            <v>H-TELI</v>
          </cell>
          <cell r="M1352" t="str">
            <v>IHS</v>
          </cell>
          <cell r="N1352" t="str">
            <v>Grid-Gen</v>
          </cell>
        </row>
        <row r="1353">
          <cell r="A1353" t="str">
            <v>LIT_554</v>
          </cell>
          <cell r="B1353" t="str">
            <v>LIT_554_Z_Ndpssi-Vallee-de-la-Paix</v>
          </cell>
          <cell r="C1353" t="str">
            <v>LIT</v>
          </cell>
          <cell r="D1353" t="str">
            <v>Douala</v>
          </cell>
          <cell r="E1353">
            <v>9.7616285020000007</v>
          </cell>
          <cell r="F1353">
            <v>4.0231758180000003</v>
          </cell>
          <cell r="G1353">
            <v>701</v>
          </cell>
          <cell r="H1353" t="str">
            <v>Macro</v>
          </cell>
          <cell r="I1353" t="str">
            <v>ZTE</v>
          </cell>
          <cell r="J1353" t="str">
            <v>LONTSI Marius</v>
          </cell>
          <cell r="K1353" t="str">
            <v>OCM_Douala_3</v>
          </cell>
          <cell r="L1353" t="str">
            <v>H-TELI</v>
          </cell>
          <cell r="M1353" t="str">
            <v>CAMUSAT</v>
          </cell>
          <cell r="N1353" t="str">
            <v>Good Grid no GE - 12h</v>
          </cell>
        </row>
        <row r="1354">
          <cell r="A1354" t="str">
            <v>LIT_733</v>
          </cell>
          <cell r="B1354" t="str">
            <v>LIT_733_Z_Japoma-Stade-Camtel</v>
          </cell>
          <cell r="C1354" t="str">
            <v>LIT</v>
          </cell>
          <cell r="D1354" t="str">
            <v>Douala</v>
          </cell>
          <cell r="E1354">
            <v>9.8228605939999998</v>
          </cell>
          <cell r="F1354">
            <v>4.0032099680000002</v>
          </cell>
          <cell r="G1354">
            <v>701</v>
          </cell>
          <cell r="H1354" t="str">
            <v>Macro</v>
          </cell>
          <cell r="I1354" t="str">
            <v>ZTE</v>
          </cell>
          <cell r="J1354" t="str">
            <v>LONTSI Marius</v>
          </cell>
          <cell r="K1354" t="str">
            <v>OCM_Douala_3</v>
          </cell>
          <cell r="L1354" t="str">
            <v>H-TELI</v>
          </cell>
          <cell r="M1354" t="str">
            <v>CAMUSAT</v>
          </cell>
          <cell r="N1354" t="str">
            <v>Good Grid no GE - 8h</v>
          </cell>
        </row>
        <row r="1355">
          <cell r="A1355" t="str">
            <v>ADM_006</v>
          </cell>
          <cell r="B1355" t="str">
            <v>Banyo</v>
          </cell>
          <cell r="C1355" t="str">
            <v>ADM</v>
          </cell>
          <cell r="D1355" t="str">
            <v>Banyo</v>
          </cell>
          <cell r="E1355">
            <v>11.80254624</v>
          </cell>
          <cell r="F1355">
            <v>6.7644809400000003</v>
          </cell>
          <cell r="G1355">
            <v>1134</v>
          </cell>
          <cell r="H1355" t="str">
            <v>Macro</v>
          </cell>
          <cell r="I1355" t="str">
            <v>NOKIA</v>
          </cell>
          <cell r="J1355" t="str">
            <v>Yara Nchare</v>
          </cell>
          <cell r="K1355" t="str">
            <v>OCM_Foumban</v>
          </cell>
          <cell r="L1355" t="str">
            <v>I-ENG</v>
          </cell>
          <cell r="M1355" t="str">
            <v>CAMUSAT</v>
          </cell>
          <cell r="N1355" t="str">
            <v>Bad Grid + GE</v>
          </cell>
        </row>
        <row r="1356">
          <cell r="A1356" t="str">
            <v>NRO_006</v>
          </cell>
          <cell r="B1356" t="str">
            <v>Ndop</v>
          </cell>
          <cell r="C1356" t="str">
            <v>NRO</v>
          </cell>
          <cell r="D1356" t="str">
            <v>Ndop</v>
          </cell>
          <cell r="E1356">
            <v>10.4353</v>
          </cell>
          <cell r="F1356">
            <v>5.98522</v>
          </cell>
          <cell r="G1356">
            <v>1203</v>
          </cell>
          <cell r="H1356" t="str">
            <v>Macro</v>
          </cell>
          <cell r="I1356" t="str">
            <v>NOKIA</v>
          </cell>
          <cell r="J1356" t="str">
            <v>Elan Mencheng  Jeremiah</v>
          </cell>
          <cell r="K1356" t="str">
            <v>OCM_Bamenda_2</v>
          </cell>
          <cell r="L1356" t="str">
            <v>I-ENG</v>
          </cell>
          <cell r="M1356" t="str">
            <v>IHS</v>
          </cell>
          <cell r="N1356" t="str">
            <v>Grid-Gen-Lithium</v>
          </cell>
        </row>
        <row r="1357">
          <cell r="A1357" t="str">
            <v>EXN_202</v>
          </cell>
          <cell r="B1357" t="str">
            <v>Bagarao</v>
          </cell>
          <cell r="C1357" t="str">
            <v>EXN</v>
          </cell>
          <cell r="D1357" t="str">
            <v>Bagarao</v>
          </cell>
          <cell r="E1357">
            <v>15.07025297</v>
          </cell>
          <cell r="F1357">
            <v>10.39578547</v>
          </cell>
          <cell r="G1357">
            <v>650</v>
          </cell>
          <cell r="H1357" t="str">
            <v>Macro</v>
          </cell>
          <cell r="I1357" t="str">
            <v>NOKIA</v>
          </cell>
          <cell r="J1357" t="str">
            <v>Romeo Mathieu YEMIH</v>
          </cell>
          <cell r="K1357" t="str">
            <v>OCM_Yagoua</v>
          </cell>
          <cell r="L1357" t="str">
            <v>TIF NORD</v>
          </cell>
          <cell r="M1357" t="str">
            <v>CAMUSAT</v>
          </cell>
          <cell r="N1357" t="str">
            <v>Hybrid Solar - S3</v>
          </cell>
        </row>
        <row r="1358">
          <cell r="A1358" t="str">
            <v>NRO_068</v>
          </cell>
          <cell r="B1358" t="str">
            <v>Bambili-Round-About-IHS</v>
          </cell>
          <cell r="C1358" t="str">
            <v>NRO</v>
          </cell>
          <cell r="D1358" t="str">
            <v>Bambili</v>
          </cell>
          <cell r="E1358">
            <v>10.255388999999999</v>
          </cell>
          <cell r="F1358">
            <v>6.0048890000000004</v>
          </cell>
          <cell r="G1358">
            <v>1394</v>
          </cell>
          <cell r="H1358" t="str">
            <v>Macro</v>
          </cell>
          <cell r="I1358" t="str">
            <v>NOKIA</v>
          </cell>
          <cell r="J1358" t="str">
            <v>Elan Mencheng  Jeremiah</v>
          </cell>
          <cell r="K1358" t="str">
            <v>OCM_Bamenda_2</v>
          </cell>
          <cell r="L1358" t="str">
            <v>I-ENG</v>
          </cell>
          <cell r="M1358" t="str">
            <v>IHS</v>
          </cell>
          <cell r="N1358" t="str">
            <v>Grid-Gen</v>
          </cell>
        </row>
        <row r="1359">
          <cell r="A1359" t="str">
            <v>ADM_012</v>
          </cell>
          <cell r="B1359" t="str">
            <v>Bankim</v>
          </cell>
          <cell r="C1359" t="str">
            <v>ADM</v>
          </cell>
          <cell r="D1359" t="str">
            <v>Bankim</v>
          </cell>
          <cell r="E1359">
            <v>11.47177778</v>
          </cell>
          <cell r="F1359">
            <v>6.0834000000000001</v>
          </cell>
          <cell r="G1359">
            <v>777</v>
          </cell>
          <cell r="H1359" t="str">
            <v>Macro</v>
          </cell>
          <cell r="I1359" t="str">
            <v>NOKIA</v>
          </cell>
          <cell r="J1359" t="str">
            <v>Yara Nchare</v>
          </cell>
          <cell r="K1359" t="str">
            <v>OCM_Foumban</v>
          </cell>
          <cell r="L1359" t="str">
            <v>I-ENG</v>
          </cell>
          <cell r="M1359" t="str">
            <v>IHS</v>
          </cell>
          <cell r="N1359" t="str">
            <v>Gen Only</v>
          </cell>
        </row>
        <row r="1360">
          <cell r="A1360" t="str">
            <v>NRO_071</v>
          </cell>
          <cell r="B1360" t="str">
            <v>Jikejem</v>
          </cell>
          <cell r="C1360" t="str">
            <v>NRO</v>
          </cell>
          <cell r="D1360" t="str">
            <v>Jikejem</v>
          </cell>
          <cell r="E1360">
            <v>10.465515999999999</v>
          </cell>
          <cell r="F1360">
            <v>6.2407300000000001</v>
          </cell>
          <cell r="G1360">
            <v>1781</v>
          </cell>
          <cell r="H1360" t="str">
            <v>Macro</v>
          </cell>
          <cell r="I1360" t="str">
            <v>NOKIA</v>
          </cell>
          <cell r="J1360" t="str">
            <v>Elan Mencheng  Jeremiah</v>
          </cell>
          <cell r="K1360" t="str">
            <v>OCM_Bamenda_2</v>
          </cell>
          <cell r="L1360" t="str">
            <v>I-ENG</v>
          </cell>
          <cell r="M1360" t="str">
            <v>IHS</v>
          </cell>
          <cell r="N1360" t="str">
            <v>Hybrid Gen</v>
          </cell>
        </row>
        <row r="1361">
          <cell r="A1361" t="str">
            <v>OST_023</v>
          </cell>
          <cell r="B1361" t="str">
            <v>Magba</v>
          </cell>
          <cell r="C1361" t="str">
            <v>OST</v>
          </cell>
          <cell r="D1361" t="str">
            <v>Magba</v>
          </cell>
          <cell r="E1361">
            <v>11.209085999999999</v>
          </cell>
          <cell r="F1361">
            <v>5.9755229999999999</v>
          </cell>
          <cell r="G1361">
            <v>916</v>
          </cell>
          <cell r="H1361" t="str">
            <v>Macro</v>
          </cell>
          <cell r="I1361" t="str">
            <v>NOKIA</v>
          </cell>
          <cell r="J1361" t="str">
            <v>Yara Nchare</v>
          </cell>
          <cell r="K1361" t="str">
            <v>OCM_Foumban</v>
          </cell>
          <cell r="L1361" t="str">
            <v>I-ENG</v>
          </cell>
          <cell r="M1361" t="str">
            <v>IHS</v>
          </cell>
          <cell r="N1361" t="str">
            <v>Grid-Gen</v>
          </cell>
        </row>
        <row r="1362">
          <cell r="A1362" t="str">
            <v>OST_028</v>
          </cell>
          <cell r="B1362" t="str">
            <v>Foumban-Kounga</v>
          </cell>
          <cell r="C1362" t="str">
            <v>OST</v>
          </cell>
          <cell r="D1362" t="str">
            <v>Foumban</v>
          </cell>
          <cell r="E1362">
            <v>10.880699999999999</v>
          </cell>
          <cell r="F1362">
            <v>5.7306299999999997</v>
          </cell>
          <cell r="G1362">
            <v>1220</v>
          </cell>
          <cell r="H1362" t="str">
            <v>Macro</v>
          </cell>
          <cell r="I1362" t="str">
            <v>NOKIA</v>
          </cell>
          <cell r="J1362" t="str">
            <v>Yara Nchare</v>
          </cell>
          <cell r="K1362" t="str">
            <v>OCM_Foumban</v>
          </cell>
          <cell r="L1362" t="str">
            <v>I-ENG</v>
          </cell>
          <cell r="M1362" t="str">
            <v>IHS</v>
          </cell>
          <cell r="N1362" t="str">
            <v>Grid-Gen</v>
          </cell>
        </row>
        <row r="1363">
          <cell r="A1363" t="str">
            <v>OST_040</v>
          </cell>
          <cell r="B1363" t="str">
            <v>Batcham</v>
          </cell>
          <cell r="C1363" t="str">
            <v>OST</v>
          </cell>
          <cell r="D1363" t="str">
            <v>Batcham</v>
          </cell>
          <cell r="E1363">
            <v>10.204649290000001</v>
          </cell>
          <cell r="F1363">
            <v>5.5850247780000002</v>
          </cell>
          <cell r="G1363">
            <v>1638</v>
          </cell>
          <cell r="H1363" t="str">
            <v>Macro</v>
          </cell>
          <cell r="I1363" t="str">
            <v>NOKIA</v>
          </cell>
          <cell r="J1363" t="str">
            <v>Yara Nchare</v>
          </cell>
          <cell r="K1363" t="str">
            <v>OCM_Foumban</v>
          </cell>
          <cell r="L1363" t="str">
            <v>I-ENG</v>
          </cell>
          <cell r="M1363" t="str">
            <v>IHS</v>
          </cell>
          <cell r="N1363" t="str">
            <v>Grid-Gen</v>
          </cell>
        </row>
        <row r="1364">
          <cell r="A1364" t="str">
            <v>EST_096</v>
          </cell>
          <cell r="B1364" t="str">
            <v>Boubara-IHS</v>
          </cell>
          <cell r="C1364" t="str">
            <v>EST</v>
          </cell>
          <cell r="D1364" t="str">
            <v>Boubara</v>
          </cell>
          <cell r="E1364">
            <v>14.592555559999999</v>
          </cell>
          <cell r="F1364">
            <v>4.7114166669999999</v>
          </cell>
          <cell r="G1364">
            <v>721</v>
          </cell>
          <cell r="H1364" t="str">
            <v>Macro</v>
          </cell>
          <cell r="I1364" t="str">
            <v>NOKIA</v>
          </cell>
          <cell r="J1364" t="str">
            <v>Hugues Hachua</v>
          </cell>
          <cell r="K1364" t="str">
            <v>OCM_Batouri</v>
          </cell>
          <cell r="L1364" t="str">
            <v>AFRO</v>
          </cell>
          <cell r="M1364" t="str">
            <v>IHS</v>
          </cell>
          <cell r="N1364" t="str">
            <v>Gen-Lithium</v>
          </cell>
        </row>
        <row r="1365">
          <cell r="A1365" t="str">
            <v>LIT_494</v>
          </cell>
          <cell r="B1365" t="str">
            <v>Campo-Beach-IHS</v>
          </cell>
          <cell r="C1365" t="str">
            <v>LIT</v>
          </cell>
          <cell r="D1365" t="str">
            <v>Campo</v>
          </cell>
          <cell r="E1365">
            <v>9.828265</v>
          </cell>
          <cell r="F1365">
            <v>2.3788429999999998</v>
          </cell>
          <cell r="G1365">
            <v>29</v>
          </cell>
          <cell r="H1365" t="str">
            <v>Macro</v>
          </cell>
          <cell r="I1365" t="str">
            <v>NOKIA</v>
          </cell>
          <cell r="J1365" t="str">
            <v>Clautaire Pouguoé</v>
          </cell>
          <cell r="K1365" t="str">
            <v>OCM_Kribi</v>
          </cell>
          <cell r="L1365" t="str">
            <v>H-TELI</v>
          </cell>
          <cell r="M1365" t="str">
            <v>IHS</v>
          </cell>
          <cell r="N1365" t="str">
            <v>Grid-Gen</v>
          </cell>
        </row>
        <row r="1366">
          <cell r="A1366" t="str">
            <v>ADM_122</v>
          </cell>
          <cell r="B1366" t="str">
            <v>Danfili-MTN-IHS</v>
          </cell>
          <cell r="C1366" t="str">
            <v>ADM</v>
          </cell>
          <cell r="D1366" t="str">
            <v>Danfili</v>
          </cell>
          <cell r="E1366">
            <v>12.99833402</v>
          </cell>
          <cell r="F1366">
            <v>6.6059404610000003</v>
          </cell>
          <cell r="G1366">
            <v>755</v>
          </cell>
          <cell r="H1366" t="str">
            <v>Macro</v>
          </cell>
          <cell r="I1366" t="str">
            <v>NOKIA</v>
          </cell>
          <cell r="J1366" t="str">
            <v>Chekep Kouamo Willy</v>
          </cell>
          <cell r="K1366" t="str">
            <v>OCM_Tibati</v>
          </cell>
          <cell r="L1366" t="str">
            <v>TIF NORD</v>
          </cell>
          <cell r="M1366" t="str">
            <v>IHS</v>
          </cell>
          <cell r="N1366" t="str">
            <v>Grid-Gen-Lithium</v>
          </cell>
        </row>
        <row r="1367">
          <cell r="A1367" t="str">
            <v>OST_039</v>
          </cell>
          <cell r="B1367" t="str">
            <v>Malantouen</v>
          </cell>
          <cell r="C1367" t="str">
            <v>OST</v>
          </cell>
          <cell r="D1367" t="str">
            <v>Malantouen</v>
          </cell>
          <cell r="E1367">
            <v>11.121764000000001</v>
          </cell>
          <cell r="F1367">
            <v>5.7176619999999998</v>
          </cell>
          <cell r="G1367">
            <v>724</v>
          </cell>
          <cell r="H1367" t="str">
            <v>Macro</v>
          </cell>
          <cell r="I1367" t="str">
            <v>NOKIA</v>
          </cell>
          <cell r="J1367" t="str">
            <v>Yara Nchare</v>
          </cell>
          <cell r="K1367" t="str">
            <v>OCM_Foumban</v>
          </cell>
          <cell r="L1367" t="str">
            <v>I-ENG</v>
          </cell>
          <cell r="M1367" t="str">
            <v>IHS</v>
          </cell>
          <cell r="N1367" t="str">
            <v>Grid-Gen</v>
          </cell>
        </row>
        <row r="1368">
          <cell r="A1368" t="str">
            <v>OST_047</v>
          </cell>
          <cell r="B1368" t="str">
            <v>Foumban-CAMTEL</v>
          </cell>
          <cell r="C1368" t="str">
            <v>OST</v>
          </cell>
          <cell r="D1368" t="str">
            <v>Foumban</v>
          </cell>
          <cell r="E1368">
            <v>10.896844960999999</v>
          </cell>
          <cell r="F1368">
            <v>5.7349561839999996</v>
          </cell>
          <cell r="G1368">
            <v>1178</v>
          </cell>
          <cell r="H1368" t="str">
            <v>Macro</v>
          </cell>
          <cell r="I1368" t="str">
            <v>NOKIA</v>
          </cell>
          <cell r="J1368" t="str">
            <v>Yara Nchare</v>
          </cell>
          <cell r="K1368" t="str">
            <v>OCM_Foumban</v>
          </cell>
          <cell r="L1368" t="str">
            <v>I-ENG</v>
          </cell>
          <cell r="M1368" t="str">
            <v>CAMUSAT</v>
          </cell>
          <cell r="N1368" t="str">
            <v>Medium Grid + Solar + GE</v>
          </cell>
        </row>
        <row r="1369">
          <cell r="A1369" t="str">
            <v>EXN_160</v>
          </cell>
          <cell r="B1369" t="str">
            <v>Kaele-MTN-IHS</v>
          </cell>
          <cell r="C1369" t="str">
            <v>EXN</v>
          </cell>
          <cell r="D1369" t="str">
            <v>Kaele</v>
          </cell>
          <cell r="E1369">
            <v>14.460805089999999</v>
          </cell>
          <cell r="F1369">
            <v>10.1078978</v>
          </cell>
          <cell r="G1369">
            <v>363</v>
          </cell>
          <cell r="H1369" t="str">
            <v>Macro</v>
          </cell>
          <cell r="I1369" t="str">
            <v>NOKIA</v>
          </cell>
          <cell r="J1369" t="str">
            <v>Herman Tchawe</v>
          </cell>
          <cell r="K1369" t="str">
            <v>OCM_Kaele</v>
          </cell>
          <cell r="L1369" t="str">
            <v>TIF NORD</v>
          </cell>
          <cell r="M1369" t="str">
            <v>IHS</v>
          </cell>
          <cell r="N1369" t="str">
            <v>Grid-Gen</v>
          </cell>
        </row>
        <row r="1370">
          <cell r="A1370" t="str">
            <v>EXN_180</v>
          </cell>
          <cell r="B1370" t="str">
            <v>Kousseri-Market-MTN-IHS</v>
          </cell>
          <cell r="C1370" t="str">
            <v>EXN</v>
          </cell>
          <cell r="D1370" t="str">
            <v>Kousseri</v>
          </cell>
          <cell r="E1370">
            <v>15.024654699999999</v>
          </cell>
          <cell r="F1370">
            <v>12.0862047</v>
          </cell>
          <cell r="G1370">
            <v>301</v>
          </cell>
          <cell r="H1370" t="str">
            <v>Macro</v>
          </cell>
          <cell r="I1370" t="str">
            <v>NOKIA</v>
          </cell>
          <cell r="J1370" t="str">
            <v>Yanoussa Ahmadou</v>
          </cell>
          <cell r="K1370" t="str">
            <v>OCM_Kousseri</v>
          </cell>
          <cell r="L1370" t="str">
            <v>TIF NORD</v>
          </cell>
          <cell r="M1370" t="str">
            <v>IHS</v>
          </cell>
          <cell r="N1370" t="str">
            <v>Grid-Gen</v>
          </cell>
        </row>
        <row r="1371">
          <cell r="A1371" t="str">
            <v>LIT_502</v>
          </cell>
          <cell r="B1371" t="str">
            <v>Kouedjou-IHS</v>
          </cell>
          <cell r="C1371" t="str">
            <v>LIT</v>
          </cell>
          <cell r="D1371" t="str">
            <v>Kouedjou</v>
          </cell>
          <cell r="E1371">
            <v>10.292336479999999</v>
          </cell>
          <cell r="F1371">
            <v>4.7744956639999998</v>
          </cell>
          <cell r="G1371">
            <v>75</v>
          </cell>
          <cell r="H1371" t="str">
            <v>Macro</v>
          </cell>
          <cell r="I1371" t="str">
            <v>NOKIA</v>
          </cell>
          <cell r="J1371" t="str">
            <v>Clautaire Pouguoé</v>
          </cell>
          <cell r="K1371" t="str">
            <v>OCM_Kribi</v>
          </cell>
          <cell r="L1371" t="str">
            <v>H-TELI</v>
          </cell>
          <cell r="M1371" t="str">
            <v>IHS</v>
          </cell>
          <cell r="N1371" t="str">
            <v>Hybrid Gen</v>
          </cell>
        </row>
        <row r="1372">
          <cell r="A1372" t="str">
            <v>LIT_503</v>
          </cell>
          <cell r="B1372" t="str">
            <v>Logbadjeck-IHS</v>
          </cell>
          <cell r="C1372" t="str">
            <v>LIT</v>
          </cell>
          <cell r="D1372" t="str">
            <v>Logbadjeck</v>
          </cell>
          <cell r="E1372">
            <v>10.106470699999999</v>
          </cell>
          <cell r="F1372">
            <v>3.9788042809999999</v>
          </cell>
          <cell r="G1372">
            <v>101</v>
          </cell>
          <cell r="H1372" t="str">
            <v>Macro</v>
          </cell>
          <cell r="I1372" t="str">
            <v>NOKIA</v>
          </cell>
          <cell r="J1372" t="str">
            <v>Freddy Fongang</v>
          </cell>
          <cell r="K1372" t="str">
            <v>OCM_Edea</v>
          </cell>
          <cell r="L1372" t="str">
            <v>H-TELI</v>
          </cell>
          <cell r="M1372" t="str">
            <v>IHS</v>
          </cell>
          <cell r="N1372" t="str">
            <v>Grid-Gen</v>
          </cell>
        </row>
        <row r="1373">
          <cell r="A1373" t="str">
            <v>LIT_521</v>
          </cell>
          <cell r="B1373" t="str">
            <v>Loum-Joli-IHS</v>
          </cell>
          <cell r="C1373" t="str">
            <v>LIT</v>
          </cell>
          <cell r="D1373" t="str">
            <v>Loum</v>
          </cell>
          <cell r="E1373">
            <v>9.7282499999999992</v>
          </cell>
          <cell r="F1373">
            <v>4.7167300000000001</v>
          </cell>
          <cell r="G1373">
            <v>264</v>
          </cell>
          <cell r="H1373" t="str">
            <v>Macro</v>
          </cell>
          <cell r="I1373" t="str">
            <v>NOKIA</v>
          </cell>
          <cell r="J1373" t="str">
            <v>Ewane Eric Pitié</v>
          </cell>
          <cell r="K1373" t="str">
            <v>OCM_Moungo</v>
          </cell>
          <cell r="L1373" t="str">
            <v>H-TELI</v>
          </cell>
          <cell r="M1373" t="str">
            <v>IHS</v>
          </cell>
          <cell r="N1373" t="str">
            <v>Grid-Gen</v>
          </cell>
        </row>
        <row r="1374">
          <cell r="A1374" t="str">
            <v>OST_043</v>
          </cell>
          <cell r="B1374" t="str">
            <v>Foumbot-MTN</v>
          </cell>
          <cell r="C1374" t="str">
            <v>OST</v>
          </cell>
          <cell r="D1374" t="str">
            <v>Foumbot</v>
          </cell>
          <cell r="E1374">
            <v>10.62366667</v>
          </cell>
          <cell r="F1374">
            <v>5.5059722219999996</v>
          </cell>
          <cell r="G1374">
            <v>1077</v>
          </cell>
          <cell r="H1374" t="str">
            <v>Macro</v>
          </cell>
          <cell r="I1374" t="str">
            <v>NOKIA</v>
          </cell>
          <cell r="J1374" t="str">
            <v>Yara Nchare</v>
          </cell>
          <cell r="K1374" t="str">
            <v>OCM_Foumban</v>
          </cell>
          <cell r="L1374" t="str">
            <v>I-ENG</v>
          </cell>
          <cell r="M1374" t="str">
            <v>IHS</v>
          </cell>
          <cell r="N1374" t="str">
            <v>Grid-Gen</v>
          </cell>
        </row>
        <row r="1375">
          <cell r="A1375" t="str">
            <v>OST_057</v>
          </cell>
          <cell r="B1375" t="str">
            <v>Massangam</v>
          </cell>
          <cell r="C1375" t="str">
            <v>OST</v>
          </cell>
          <cell r="D1375" t="str">
            <v>Massangam</v>
          </cell>
          <cell r="E1375">
            <v>11.01599058</v>
          </cell>
          <cell r="F1375">
            <v>5.4269608490000003</v>
          </cell>
          <cell r="G1375">
            <v>767</v>
          </cell>
          <cell r="H1375" t="str">
            <v>Macro</v>
          </cell>
          <cell r="I1375" t="str">
            <v>NOKIA</v>
          </cell>
          <cell r="J1375" t="str">
            <v>Yara Nchare</v>
          </cell>
          <cell r="K1375" t="str">
            <v>OCM_Foumban</v>
          </cell>
          <cell r="L1375" t="str">
            <v>I-ENG</v>
          </cell>
          <cell r="M1375" t="str">
            <v>IHS</v>
          </cell>
          <cell r="N1375" t="str">
            <v>Solar-Grid-Gen-Lithium</v>
          </cell>
        </row>
        <row r="1376">
          <cell r="A1376" t="str">
            <v>EXN_208</v>
          </cell>
          <cell r="B1376" t="str">
            <v>Kuruda</v>
          </cell>
          <cell r="C1376" t="str">
            <v>EXN</v>
          </cell>
          <cell r="D1376" t="str">
            <v>Kuruda</v>
          </cell>
          <cell r="E1376">
            <v>15.089278999999999</v>
          </cell>
          <cell r="F1376">
            <v>10.480892000000001</v>
          </cell>
          <cell r="G1376">
            <v>318</v>
          </cell>
          <cell r="H1376" t="str">
            <v>Macro</v>
          </cell>
          <cell r="I1376" t="str">
            <v>NOKIA</v>
          </cell>
          <cell r="J1376" t="str">
            <v>Romeo Mathieu YEMIH</v>
          </cell>
          <cell r="K1376" t="str">
            <v>OCM_Yagoua</v>
          </cell>
          <cell r="L1376" t="str">
            <v>TIF NORD</v>
          </cell>
          <cell r="M1376" t="str">
            <v>IHS</v>
          </cell>
          <cell r="N1376" t="str">
            <v>Gen-Lithium</v>
          </cell>
        </row>
        <row r="1377">
          <cell r="A1377" t="str">
            <v>EXN_200</v>
          </cell>
          <cell r="B1377" t="str">
            <v>Goulourgou</v>
          </cell>
          <cell r="C1377" t="str">
            <v>EXN</v>
          </cell>
          <cell r="D1377" t="str">
            <v>Kalfou</v>
          </cell>
          <cell r="E1377">
            <v>15.063769669999999</v>
          </cell>
          <cell r="F1377">
            <v>10.14433039</v>
          </cell>
          <cell r="G1377">
            <v>334</v>
          </cell>
          <cell r="H1377" t="str">
            <v>Macro</v>
          </cell>
          <cell r="I1377" t="str">
            <v>NOKIA</v>
          </cell>
          <cell r="J1377" t="str">
            <v>Romeo Mathieu YEMIH</v>
          </cell>
          <cell r="K1377" t="str">
            <v>OCM_Yagoua</v>
          </cell>
          <cell r="L1377" t="str">
            <v>TIF NORD</v>
          </cell>
          <cell r="M1377" t="str">
            <v>IHS</v>
          </cell>
          <cell r="N1377" t="str">
            <v>Hybrid Gen</v>
          </cell>
        </row>
        <row r="1378">
          <cell r="A1378" t="str">
            <v>EXN_205</v>
          </cell>
          <cell r="B1378" t="str">
            <v>Guendjen</v>
          </cell>
          <cell r="C1378" t="str">
            <v>EXN</v>
          </cell>
          <cell r="D1378" t="str">
            <v>Kalfou</v>
          </cell>
          <cell r="E1378">
            <v>15.279267000000001</v>
          </cell>
          <cell r="F1378">
            <v>10.215508</v>
          </cell>
          <cell r="G1378">
            <v>650</v>
          </cell>
          <cell r="H1378" t="str">
            <v>Macro</v>
          </cell>
          <cell r="I1378" t="str">
            <v>NOKIA</v>
          </cell>
          <cell r="J1378" t="str">
            <v>Romeo Mathieu YEMIH</v>
          </cell>
          <cell r="K1378" t="str">
            <v>OCM_Yagoua</v>
          </cell>
          <cell r="L1378" t="str">
            <v>TIF NORD</v>
          </cell>
          <cell r="M1378" t="str">
            <v>CAMUSAT</v>
          </cell>
          <cell r="N1378" t="str">
            <v>Hybrid Solar - S3</v>
          </cell>
        </row>
        <row r="1379">
          <cell r="A1379" t="str">
            <v>CTR_746</v>
          </cell>
          <cell r="B1379" t="str">
            <v>CTR_746_Z_Mendong-IV-MTN</v>
          </cell>
          <cell r="C1379" t="str">
            <v>CTR</v>
          </cell>
          <cell r="D1379" t="str">
            <v>Yaounde</v>
          </cell>
          <cell r="E1379">
            <v>11.450657</v>
          </cell>
          <cell r="F1379">
            <v>3.8338480000000001</v>
          </cell>
          <cell r="G1379">
            <v>745</v>
          </cell>
          <cell r="H1379" t="str">
            <v>Macro</v>
          </cell>
          <cell r="I1379" t="str">
            <v>ZTE</v>
          </cell>
          <cell r="J1379" t="str">
            <v>Mbah Hosiah</v>
          </cell>
          <cell r="K1379" t="str">
            <v>OCM_Yaounde_4</v>
          </cell>
          <cell r="L1379" t="str">
            <v>AFRO</v>
          </cell>
          <cell r="M1379" t="str">
            <v>MTN</v>
          </cell>
          <cell r="N1379" t="str">
            <v>Grid-Gen</v>
          </cell>
        </row>
        <row r="1380">
          <cell r="A1380" t="str">
            <v>LIT_480</v>
          </cell>
          <cell r="B1380" t="str">
            <v>Mbongo-IHS</v>
          </cell>
          <cell r="C1380" t="str">
            <v>LIT</v>
          </cell>
          <cell r="D1380" t="str">
            <v>Mbongo</v>
          </cell>
          <cell r="E1380">
            <v>9.8615680000000001</v>
          </cell>
          <cell r="F1380">
            <v>3.8673299999999999</v>
          </cell>
          <cell r="G1380">
            <v>23</v>
          </cell>
          <cell r="H1380" t="str">
            <v>Macro</v>
          </cell>
          <cell r="I1380" t="str">
            <v>NOKIA</v>
          </cell>
          <cell r="J1380" t="str">
            <v>Freddy Fongang</v>
          </cell>
          <cell r="K1380" t="str">
            <v>OCM_Edea</v>
          </cell>
          <cell r="L1380" t="str">
            <v>H-TELI</v>
          </cell>
          <cell r="M1380" t="str">
            <v>IHS</v>
          </cell>
          <cell r="N1380" t="str">
            <v>Grid-Gen</v>
          </cell>
        </row>
        <row r="1381">
          <cell r="A1381" t="str">
            <v>SUD_056</v>
          </cell>
          <cell r="B1381" t="str">
            <v>Memve-Ele-IHS</v>
          </cell>
          <cell r="C1381" t="str">
            <v>SUD</v>
          </cell>
          <cell r="D1381" t="str">
            <v>Memve-Ele</v>
          </cell>
          <cell r="E1381">
            <v>10.366884000000001</v>
          </cell>
          <cell r="F1381">
            <v>2.389894</v>
          </cell>
          <cell r="G1381">
            <v>463</v>
          </cell>
          <cell r="H1381" t="str">
            <v>Macro</v>
          </cell>
          <cell r="I1381" t="str">
            <v>NOKIA</v>
          </cell>
          <cell r="J1381" t="str">
            <v>Kenmegne Fabrice</v>
          </cell>
          <cell r="K1381" t="str">
            <v>OCM_Ebolowa</v>
          </cell>
          <cell r="L1381" t="str">
            <v>AFRO</v>
          </cell>
          <cell r="M1381" t="str">
            <v>IHS</v>
          </cell>
          <cell r="N1381" t="str">
            <v>Hybrid Gen</v>
          </cell>
        </row>
        <row r="1382">
          <cell r="A1382" t="str">
            <v>EXN_161</v>
          </cell>
          <cell r="B1382" t="str">
            <v>Mokong-MTN-IHS</v>
          </cell>
          <cell r="C1382" t="str">
            <v>EXN</v>
          </cell>
          <cell r="D1382" t="str">
            <v>Mokong</v>
          </cell>
          <cell r="E1382">
            <v>13.994440000000001</v>
          </cell>
          <cell r="F1382">
            <v>10.595138</v>
          </cell>
          <cell r="G1382">
            <v>543</v>
          </cell>
          <cell r="H1382" t="str">
            <v>Macro</v>
          </cell>
          <cell r="I1382" t="str">
            <v>NOKIA</v>
          </cell>
          <cell r="J1382" t="str">
            <v>Alioum Abiss</v>
          </cell>
          <cell r="K1382" t="str">
            <v>OCM_Mokolo</v>
          </cell>
          <cell r="L1382" t="str">
            <v>TIF NORD</v>
          </cell>
          <cell r="M1382" t="str">
            <v>IHS</v>
          </cell>
          <cell r="N1382" t="str">
            <v>Gen-Lithium</v>
          </cell>
        </row>
        <row r="1383">
          <cell r="A1383" t="str">
            <v>NRO_061</v>
          </cell>
          <cell r="B1383" t="str">
            <v>Bambili-University-IHS</v>
          </cell>
          <cell r="C1383" t="str">
            <v>NRO</v>
          </cell>
          <cell r="D1383" t="str">
            <v>Bambili</v>
          </cell>
          <cell r="E1383">
            <v>10.258063999999999</v>
          </cell>
          <cell r="F1383">
            <v>6.0091229999999998</v>
          </cell>
          <cell r="G1383">
            <v>1419</v>
          </cell>
          <cell r="H1383" t="str">
            <v>Macro</v>
          </cell>
          <cell r="I1383" t="str">
            <v>NOKIA</v>
          </cell>
          <cell r="J1383" t="str">
            <v>Elan Mencheng  Jeremiah</v>
          </cell>
          <cell r="K1383" t="str">
            <v>OCM_Bamenda_2</v>
          </cell>
          <cell r="L1383" t="str">
            <v>I-ENG</v>
          </cell>
          <cell r="M1383" t="str">
            <v>IHS</v>
          </cell>
          <cell r="N1383" t="str">
            <v>Grid-Gen</v>
          </cell>
        </row>
        <row r="1384">
          <cell r="A1384" t="str">
            <v>LIT_493</v>
          </cell>
          <cell r="B1384" t="str">
            <v>Penja-shell-IHS</v>
          </cell>
          <cell r="C1384" t="str">
            <v>LIT</v>
          </cell>
          <cell r="D1384" t="str">
            <v>Penja</v>
          </cell>
          <cell r="E1384">
            <v>9.6796667060000008</v>
          </cell>
          <cell r="F1384">
            <v>4.64638887</v>
          </cell>
          <cell r="G1384">
            <v>162</v>
          </cell>
          <cell r="H1384" t="str">
            <v>Macro</v>
          </cell>
          <cell r="I1384" t="str">
            <v>NOKIA</v>
          </cell>
          <cell r="J1384" t="str">
            <v>Ewane Eric Pitié</v>
          </cell>
          <cell r="K1384" t="str">
            <v>OCM_Moungo</v>
          </cell>
          <cell r="L1384" t="str">
            <v>H-TELI</v>
          </cell>
          <cell r="M1384" t="str">
            <v>IHS</v>
          </cell>
          <cell r="N1384" t="str">
            <v>Grid-Gen</v>
          </cell>
        </row>
        <row r="1385">
          <cell r="A1385" t="str">
            <v>NRD_099</v>
          </cell>
          <cell r="B1385" t="str">
            <v>Sorawel-IHS</v>
          </cell>
          <cell r="C1385" t="str">
            <v>NRD</v>
          </cell>
          <cell r="D1385" t="str">
            <v>Sorawel</v>
          </cell>
          <cell r="E1385">
            <v>13.8543</v>
          </cell>
          <cell r="F1385">
            <v>9.7834699999999994</v>
          </cell>
          <cell r="G1385">
            <v>330</v>
          </cell>
          <cell r="H1385" t="str">
            <v>Macro</v>
          </cell>
          <cell r="I1385" t="str">
            <v>NOKIA</v>
          </cell>
          <cell r="J1385" t="str">
            <v>Tsafack Ervice</v>
          </cell>
          <cell r="K1385" t="str">
            <v>OCM_Guider</v>
          </cell>
          <cell r="L1385" t="str">
            <v>TIF NORD</v>
          </cell>
          <cell r="M1385" t="str">
            <v>IHS</v>
          </cell>
          <cell r="N1385" t="str">
            <v>Grid-Gen</v>
          </cell>
        </row>
        <row r="1386">
          <cell r="A1386" t="str">
            <v>LIT_504</v>
          </cell>
          <cell r="B1386" t="str">
            <v>LIT_504_Z_Talla-Kribi-IHS</v>
          </cell>
          <cell r="C1386" t="str">
            <v>LIT</v>
          </cell>
          <cell r="D1386" t="str">
            <v>Kribi</v>
          </cell>
          <cell r="E1386">
            <v>9.9106199999999998</v>
          </cell>
          <cell r="F1386">
            <v>2.9310100000000001</v>
          </cell>
          <cell r="G1386">
            <v>17</v>
          </cell>
          <cell r="H1386" t="str">
            <v>Macro</v>
          </cell>
          <cell r="I1386" t="str">
            <v>ZTE</v>
          </cell>
          <cell r="J1386" t="str">
            <v>Clautaire Pouguoé</v>
          </cell>
          <cell r="K1386" t="str">
            <v>OCM_Kribi</v>
          </cell>
          <cell r="L1386" t="str">
            <v>H-TELI</v>
          </cell>
          <cell r="M1386" t="str">
            <v>IHS</v>
          </cell>
          <cell r="N1386" t="str">
            <v>Grid-Gen</v>
          </cell>
        </row>
        <row r="1387">
          <cell r="A1387" t="str">
            <v>EXN_154</v>
          </cell>
          <cell r="B1387" t="str">
            <v>Zidim-IHS</v>
          </cell>
          <cell r="C1387" t="str">
            <v>EXN</v>
          </cell>
          <cell r="D1387" t="str">
            <v>Zidim</v>
          </cell>
          <cell r="E1387">
            <v>13.95323</v>
          </cell>
          <cell r="F1387">
            <v>10.48775</v>
          </cell>
          <cell r="G1387">
            <v>555</v>
          </cell>
          <cell r="H1387" t="str">
            <v>Macro</v>
          </cell>
          <cell r="I1387" t="str">
            <v>NOKIA</v>
          </cell>
          <cell r="J1387" t="str">
            <v>Alioum Abiss</v>
          </cell>
          <cell r="K1387" t="str">
            <v>OCM_Mokolo</v>
          </cell>
          <cell r="L1387" t="str">
            <v>TIF NORD</v>
          </cell>
          <cell r="M1387" t="str">
            <v>IHS</v>
          </cell>
          <cell r="N1387" t="str">
            <v>Solar-Gen-Lithium</v>
          </cell>
        </row>
        <row r="1388">
          <cell r="A1388" t="str">
            <v>NRO_081</v>
          </cell>
          <cell r="B1388" t="str">
            <v>Njinikom</v>
          </cell>
          <cell r="C1388" t="str">
            <v>NRO</v>
          </cell>
          <cell r="D1388" t="str">
            <v>Njinikom</v>
          </cell>
          <cell r="E1388">
            <v>10.307306000000001</v>
          </cell>
          <cell r="F1388">
            <v>6.2242499999999996</v>
          </cell>
          <cell r="G1388">
            <v>1481</v>
          </cell>
          <cell r="H1388" t="str">
            <v>Macro</v>
          </cell>
          <cell r="I1388" t="str">
            <v>NOKIA</v>
          </cell>
          <cell r="J1388" t="str">
            <v>Elan Mencheng  Jeremiah</v>
          </cell>
          <cell r="K1388" t="str">
            <v>OCM_Bamenda_2</v>
          </cell>
          <cell r="L1388" t="str">
            <v>I-ENG</v>
          </cell>
          <cell r="M1388" t="str">
            <v>IHS</v>
          </cell>
          <cell r="N1388" t="str">
            <v>Grid-Gen</v>
          </cell>
        </row>
        <row r="1389">
          <cell r="A1389" t="str">
            <v>CTR_848</v>
          </cell>
          <cell r="B1389" t="str">
            <v>CTR_848_Z_Niki-Accacia-IHS</v>
          </cell>
          <cell r="C1389" t="str">
            <v>CTR</v>
          </cell>
          <cell r="D1389" t="str">
            <v>Yaounde</v>
          </cell>
          <cell r="E1389">
            <v>11.4867726</v>
          </cell>
          <cell r="F1389">
            <v>3.8381879809999999</v>
          </cell>
          <cell r="G1389">
            <v>698</v>
          </cell>
          <cell r="H1389" t="str">
            <v>Macro</v>
          </cell>
          <cell r="I1389" t="str">
            <v>ZTE</v>
          </cell>
          <cell r="J1389" t="str">
            <v>Mbah Hosiah</v>
          </cell>
          <cell r="K1389" t="str">
            <v>OCM_Yaounde_4</v>
          </cell>
          <cell r="L1389" t="str">
            <v>AFRO</v>
          </cell>
          <cell r="M1389" t="str">
            <v>IHS</v>
          </cell>
          <cell r="N1389"/>
        </row>
        <row r="1390">
          <cell r="A1390" t="str">
            <v>CTR_851</v>
          </cell>
          <cell r="B1390" t="str">
            <v>CTR_851_Z_Tradex-Simbock-MTN</v>
          </cell>
          <cell r="C1390" t="str">
            <v>CTR</v>
          </cell>
          <cell r="D1390" t="str">
            <v>Yaounde</v>
          </cell>
          <cell r="E1390">
            <v>11.471133612999999</v>
          </cell>
          <cell r="F1390">
            <v>3.82602742</v>
          </cell>
          <cell r="G1390">
            <v>744</v>
          </cell>
          <cell r="H1390" t="str">
            <v>Macro</v>
          </cell>
          <cell r="I1390" t="str">
            <v>ZTE</v>
          </cell>
          <cell r="J1390" t="str">
            <v>Mbah Hosiah</v>
          </cell>
          <cell r="K1390" t="str">
            <v>OCM_Yaounde_4</v>
          </cell>
          <cell r="L1390" t="str">
            <v>AFRO</v>
          </cell>
          <cell r="M1390" t="str">
            <v>MTN</v>
          </cell>
          <cell r="N1390" t="str">
            <v>Grid-Gen</v>
          </cell>
        </row>
        <row r="1391">
          <cell r="A1391" t="str">
            <v>LIT_761</v>
          </cell>
          <cell r="B1391" t="str">
            <v>Mboppi-Market-IHS</v>
          </cell>
          <cell r="C1391" t="str">
            <v>LIT</v>
          </cell>
          <cell r="D1391" t="str">
            <v>Douala</v>
          </cell>
          <cell r="E1391">
            <v>9.7119900000000001</v>
          </cell>
          <cell r="F1391">
            <v>4.0474600000000001</v>
          </cell>
          <cell r="G1391">
            <v>15</v>
          </cell>
          <cell r="H1391" t="str">
            <v>Macro</v>
          </cell>
          <cell r="I1391" t="str">
            <v>ZTE</v>
          </cell>
          <cell r="J1391" t="str">
            <v>LONTSI Marius</v>
          </cell>
          <cell r="K1391" t="str">
            <v>OCM_Douala_3</v>
          </cell>
          <cell r="L1391" t="str">
            <v>H-TELI</v>
          </cell>
          <cell r="M1391" t="str">
            <v>IHS</v>
          </cell>
          <cell r="N1391" t="str">
            <v>Grid-Gen</v>
          </cell>
        </row>
        <row r="1392">
          <cell r="A1392" t="str">
            <v>NRO_096</v>
          </cell>
          <cell r="B1392" t="str">
            <v>Kwaja</v>
          </cell>
          <cell r="C1392" t="str">
            <v>NRO</v>
          </cell>
          <cell r="D1392" t="str">
            <v>Kwaja</v>
          </cell>
          <cell r="E1392">
            <v>11.04256</v>
          </cell>
          <cell r="F1392">
            <v>6.6481199999999996</v>
          </cell>
          <cell r="G1392">
            <v>1192</v>
          </cell>
          <cell r="H1392" t="str">
            <v>Macro</v>
          </cell>
          <cell r="I1392" t="str">
            <v>NOKIA</v>
          </cell>
          <cell r="J1392" t="str">
            <v>Elan Mencheng  Jeremiah</v>
          </cell>
          <cell r="K1392" t="str">
            <v>OCM_Bamenda_2</v>
          </cell>
          <cell r="L1392" t="str">
            <v>I-ENG</v>
          </cell>
          <cell r="M1392" t="str">
            <v>IHS</v>
          </cell>
          <cell r="N1392" t="str">
            <v>Vandalized</v>
          </cell>
        </row>
        <row r="1393">
          <cell r="A1393" t="str">
            <v>CTR_561</v>
          </cell>
          <cell r="B1393" t="str">
            <v>CTR_561_Z_Superette-Biyem-Assi</v>
          </cell>
          <cell r="C1393" t="str">
            <v>CTR</v>
          </cell>
          <cell r="D1393" t="str">
            <v>Yaounde</v>
          </cell>
          <cell r="E1393">
            <v>11.48221</v>
          </cell>
          <cell r="F1393">
            <v>3.8378160000000001</v>
          </cell>
          <cell r="G1393">
            <v>720</v>
          </cell>
          <cell r="H1393" t="str">
            <v>Macro</v>
          </cell>
          <cell r="I1393" t="str">
            <v>ZTE</v>
          </cell>
          <cell r="J1393" t="str">
            <v>Mbah Hosiah</v>
          </cell>
          <cell r="K1393" t="str">
            <v>OCM_Yaounde_4</v>
          </cell>
          <cell r="L1393" t="str">
            <v>AFRO</v>
          </cell>
          <cell r="M1393" t="str">
            <v>CAMUSAT</v>
          </cell>
          <cell r="N1393" t="str">
            <v>Good Grid no GE - 12h</v>
          </cell>
        </row>
        <row r="1394">
          <cell r="A1394" t="str">
            <v>NRD_163</v>
          </cell>
          <cell r="B1394" t="str">
            <v>Garoua-Camp-Chinois-II</v>
          </cell>
          <cell r="C1394" t="str">
            <v>NRD</v>
          </cell>
          <cell r="D1394" t="str">
            <v>Garoua</v>
          </cell>
          <cell r="E1394">
            <v>13.374180000000001</v>
          </cell>
          <cell r="F1394">
            <v>9.2906399999999998</v>
          </cell>
          <cell r="G1394">
            <v>227</v>
          </cell>
          <cell r="H1394" t="str">
            <v>Macro</v>
          </cell>
          <cell r="I1394" t="str">
            <v>NOKIA</v>
          </cell>
          <cell r="J1394" t="str">
            <v>Guemnin Arnaud</v>
          </cell>
          <cell r="K1394" t="str">
            <v>OCM_Garoua_2</v>
          </cell>
          <cell r="L1394" t="str">
            <v>TIF NORD</v>
          </cell>
          <cell r="M1394" t="str">
            <v>CAMUSAT</v>
          </cell>
          <cell r="N1394" t="str">
            <v>Bad Grid + GE</v>
          </cell>
        </row>
        <row r="1395">
          <cell r="A1395" t="str">
            <v>SUD_064</v>
          </cell>
          <cell r="B1395" t="str">
            <v>Djoum-Ville-IHS</v>
          </cell>
          <cell r="C1395" t="str">
            <v>SUD</v>
          </cell>
          <cell r="D1395" t="str">
            <v>Djoum</v>
          </cell>
          <cell r="E1395">
            <v>12.689621000000001</v>
          </cell>
          <cell r="F1395">
            <v>2.6744409999999998</v>
          </cell>
          <cell r="G1395">
            <v>699</v>
          </cell>
          <cell r="H1395" t="str">
            <v>Macro</v>
          </cell>
          <cell r="I1395" t="str">
            <v>NOKIA</v>
          </cell>
          <cell r="J1395" t="str">
            <v>Kenfack Peguy</v>
          </cell>
          <cell r="K1395" t="str">
            <v>OCM_Sangmelima</v>
          </cell>
          <cell r="L1395" t="str">
            <v>AFRO</v>
          </cell>
          <cell r="M1395" t="str">
            <v>IHS</v>
          </cell>
          <cell r="N1395" t="str">
            <v>Grid-Gen</v>
          </cell>
        </row>
        <row r="1396">
          <cell r="A1396" t="str">
            <v>EXN_165</v>
          </cell>
          <cell r="B1396" t="str">
            <v>Doumo-IHS</v>
          </cell>
          <cell r="C1396" t="str">
            <v>EXN</v>
          </cell>
          <cell r="D1396" t="str">
            <v>Doumo</v>
          </cell>
          <cell r="E1396">
            <v>13.830394999999999</v>
          </cell>
          <cell r="F1396">
            <v>10.292048299999999</v>
          </cell>
          <cell r="G1396">
            <v>548</v>
          </cell>
          <cell r="H1396" t="str">
            <v>Macro</v>
          </cell>
          <cell r="I1396" t="str">
            <v>NOKIA</v>
          </cell>
          <cell r="J1396" t="str">
            <v>Alioum Abiss</v>
          </cell>
          <cell r="K1396" t="str">
            <v>OCM_Mokolo</v>
          </cell>
          <cell r="L1396" t="str">
            <v>TIF NORD</v>
          </cell>
          <cell r="M1396" t="str">
            <v>IHS</v>
          </cell>
          <cell r="N1396" t="str">
            <v>Gen-Lithium</v>
          </cell>
        </row>
        <row r="1397">
          <cell r="A1397" t="str">
            <v>EXN_182</v>
          </cell>
          <cell r="B1397" t="str">
            <v>Kousseri-Michedire-MTN-IHS</v>
          </cell>
          <cell r="C1397" t="str">
            <v>EXN</v>
          </cell>
          <cell r="D1397" t="str">
            <v>Kousseri</v>
          </cell>
          <cell r="E1397">
            <v>15.016107999999999</v>
          </cell>
          <cell r="F1397">
            <v>12.072015</v>
          </cell>
          <cell r="G1397">
            <v>298</v>
          </cell>
          <cell r="H1397" t="str">
            <v>Macro</v>
          </cell>
          <cell r="I1397" t="str">
            <v>NOKIA</v>
          </cell>
          <cell r="J1397" t="str">
            <v>Yanoussa Ahmadou</v>
          </cell>
          <cell r="K1397" t="str">
            <v>OCM_Kousseri</v>
          </cell>
          <cell r="L1397" t="str">
            <v>TIF NORD</v>
          </cell>
          <cell r="M1397" t="str">
            <v>IHS</v>
          </cell>
          <cell r="N1397" t="str">
            <v>Hybrid-Gen-Lithium</v>
          </cell>
        </row>
        <row r="1398">
          <cell r="A1398" t="str">
            <v>EXN_181</v>
          </cell>
          <cell r="B1398" t="str">
            <v>Kousseri-Arazai-MTN-IHS</v>
          </cell>
          <cell r="C1398" t="str">
            <v>EXN</v>
          </cell>
          <cell r="D1398" t="str">
            <v>Kousseri</v>
          </cell>
          <cell r="E1398">
            <v>14.99759865</v>
          </cell>
          <cell r="F1398">
            <v>12.085933539999999</v>
          </cell>
          <cell r="G1398">
            <v>295</v>
          </cell>
          <cell r="H1398" t="str">
            <v>Macro</v>
          </cell>
          <cell r="I1398" t="str">
            <v>NOKIA</v>
          </cell>
          <cell r="J1398" t="str">
            <v>Yanoussa Ahmadou</v>
          </cell>
          <cell r="K1398" t="str">
            <v>OCM_Kousseri</v>
          </cell>
          <cell r="L1398" t="str">
            <v>TIF NORD</v>
          </cell>
          <cell r="M1398" t="str">
            <v>IHS</v>
          </cell>
          <cell r="N1398" t="e">
            <v>#N/A</v>
          </cell>
        </row>
        <row r="1399">
          <cell r="A1399" t="str">
            <v>LIT_575</v>
          </cell>
          <cell r="B1399" t="str">
            <v>LIT_575_Z_Boko-Douala-II-IHS</v>
          </cell>
          <cell r="C1399" t="str">
            <v>LIT</v>
          </cell>
          <cell r="D1399" t="str">
            <v>Douala</v>
          </cell>
          <cell r="E1399">
            <v>9.7673199999999998</v>
          </cell>
          <cell r="F1399">
            <v>4.0035119999999997</v>
          </cell>
          <cell r="G1399">
            <v>21</v>
          </cell>
          <cell r="H1399" t="str">
            <v>Macro</v>
          </cell>
          <cell r="I1399" t="str">
            <v>ZTE</v>
          </cell>
          <cell r="J1399" t="str">
            <v>LONTSI Marius</v>
          </cell>
          <cell r="K1399" t="str">
            <v>OCM_Douala_3</v>
          </cell>
          <cell r="L1399" t="str">
            <v>H-TELI</v>
          </cell>
          <cell r="M1399" t="str">
            <v>IHS</v>
          </cell>
          <cell r="N1399" t="str">
            <v>Grid-Gen</v>
          </cell>
        </row>
        <row r="1400">
          <cell r="A1400" t="str">
            <v>EXN_242</v>
          </cell>
          <cell r="B1400" t="str">
            <v>Zouhaye</v>
          </cell>
          <cell r="C1400" t="str">
            <v>EXN</v>
          </cell>
          <cell r="D1400" t="str">
            <v>Zouhaye</v>
          </cell>
          <cell r="E1400">
            <v>15.025219999999999</v>
          </cell>
          <cell r="F1400">
            <v>10.004490000000001</v>
          </cell>
          <cell r="G1400">
            <v>878</v>
          </cell>
          <cell r="H1400" t="str">
            <v>Macro</v>
          </cell>
          <cell r="I1400" t="str">
            <v>NOKIA</v>
          </cell>
          <cell r="J1400" t="str">
            <v>Romeo Mathieu YEMIH</v>
          </cell>
          <cell r="K1400" t="str">
            <v>OCM_Yagoua</v>
          </cell>
          <cell r="L1400" t="str">
            <v>TIF NORD</v>
          </cell>
          <cell r="M1400" t="str">
            <v>CAMUSAT</v>
          </cell>
          <cell r="N1400" t="str">
            <v>Hybrid Solar - S3</v>
          </cell>
        </row>
        <row r="1401">
          <cell r="A1401" t="str">
            <v>EXN_162</v>
          </cell>
          <cell r="B1401" t="str">
            <v>Mayo-kaba-IHS</v>
          </cell>
          <cell r="C1401" t="str">
            <v>EXN</v>
          </cell>
          <cell r="D1401" t="str">
            <v xml:space="preserve">Mayo-Kaba </v>
          </cell>
          <cell r="E1401">
            <v>13.867609</v>
          </cell>
          <cell r="F1401">
            <v>10.28393</v>
          </cell>
          <cell r="G1401">
            <v>521</v>
          </cell>
          <cell r="H1401" t="str">
            <v>Macro</v>
          </cell>
          <cell r="I1401" t="str">
            <v>NOKIA</v>
          </cell>
          <cell r="J1401" t="str">
            <v>Alioum Abiss</v>
          </cell>
          <cell r="K1401" t="str">
            <v>OCM_Mokolo</v>
          </cell>
          <cell r="L1401" t="str">
            <v>TIF NORD</v>
          </cell>
          <cell r="M1401" t="str">
            <v>IHS</v>
          </cell>
          <cell r="N1401" t="str">
            <v>Hybrid Gen</v>
          </cell>
        </row>
        <row r="1402">
          <cell r="A1402" t="str">
            <v>OST_071</v>
          </cell>
          <cell r="B1402" t="str">
            <v>Mbouda-Lepi</v>
          </cell>
          <cell r="C1402" t="str">
            <v>OST</v>
          </cell>
          <cell r="D1402" t="str">
            <v>Mbouda</v>
          </cell>
          <cell r="E1402">
            <v>10.263342</v>
          </cell>
          <cell r="F1402">
            <v>5.6247740000000004</v>
          </cell>
          <cell r="G1402">
            <v>1389</v>
          </cell>
          <cell r="H1402" t="str">
            <v>Macro</v>
          </cell>
          <cell r="I1402" t="str">
            <v>NOKIA</v>
          </cell>
          <cell r="J1402" t="str">
            <v>Yara Nchare</v>
          </cell>
          <cell r="K1402" t="str">
            <v>OCM_Foumban</v>
          </cell>
          <cell r="L1402" t="str">
            <v>I-ENG</v>
          </cell>
          <cell r="M1402" t="str">
            <v>IHS</v>
          </cell>
          <cell r="N1402" t="str">
            <v>Grid-Gen</v>
          </cell>
        </row>
        <row r="1403">
          <cell r="A1403" t="str">
            <v>EXN_155</v>
          </cell>
          <cell r="B1403" t="str">
            <v>Minawao-IHS</v>
          </cell>
          <cell r="C1403" t="str">
            <v>EXN</v>
          </cell>
          <cell r="D1403" t="str">
            <v>Minawao</v>
          </cell>
          <cell r="E1403">
            <v>13.850009999999999</v>
          </cell>
          <cell r="F1403">
            <v>10.560560000000001</v>
          </cell>
          <cell r="G1403">
            <v>670</v>
          </cell>
          <cell r="H1403" t="str">
            <v>Macro</v>
          </cell>
          <cell r="I1403" t="str">
            <v>NOKIA</v>
          </cell>
          <cell r="J1403" t="str">
            <v>Alioum Abiss</v>
          </cell>
          <cell r="K1403" t="str">
            <v>OCM_Mokolo</v>
          </cell>
          <cell r="L1403" t="str">
            <v>TIF NORD</v>
          </cell>
          <cell r="M1403" t="str">
            <v>IHS</v>
          </cell>
          <cell r="N1403" t="str">
            <v>Solar-Gen</v>
          </cell>
        </row>
        <row r="1404">
          <cell r="A1404" t="str">
            <v>SUD_066</v>
          </cell>
          <cell r="B1404" t="str">
            <v>Mvangan-IHS</v>
          </cell>
          <cell r="C1404" t="str">
            <v>SUD</v>
          </cell>
          <cell r="D1404" t="str">
            <v>Mvangan</v>
          </cell>
          <cell r="E1404">
            <v>11.741167000000001</v>
          </cell>
          <cell r="F1404">
            <v>2.656444</v>
          </cell>
          <cell r="G1404">
            <v>601</v>
          </cell>
          <cell r="H1404" t="str">
            <v>Macro</v>
          </cell>
          <cell r="I1404" t="str">
            <v>NOKIA</v>
          </cell>
          <cell r="J1404" t="str">
            <v>Kenfack Peguy</v>
          </cell>
          <cell r="K1404" t="str">
            <v>OCM_Sangmelima</v>
          </cell>
          <cell r="L1404" t="str">
            <v>AFRO</v>
          </cell>
          <cell r="M1404" t="str">
            <v>IHS</v>
          </cell>
          <cell r="N1404" t="str">
            <v>Hybrid-Gen-Lithium</v>
          </cell>
        </row>
        <row r="1405">
          <cell r="A1405" t="str">
            <v>OST_060</v>
          </cell>
          <cell r="B1405" t="str">
            <v>Babadjou</v>
          </cell>
          <cell r="C1405" t="str">
            <v>OST</v>
          </cell>
          <cell r="D1405" t="str">
            <v>Babadjou</v>
          </cell>
          <cell r="E1405">
            <v>10.20737033</v>
          </cell>
          <cell r="F1405">
            <v>5.6773095189999996</v>
          </cell>
          <cell r="G1405">
            <v>1569</v>
          </cell>
          <cell r="H1405" t="str">
            <v>Macro</v>
          </cell>
          <cell r="I1405" t="str">
            <v>NOKIA</v>
          </cell>
          <cell r="J1405" t="str">
            <v>Yara Nchare</v>
          </cell>
          <cell r="K1405" t="str">
            <v>OCM_Foumban</v>
          </cell>
          <cell r="L1405" t="str">
            <v>I-ENG</v>
          </cell>
          <cell r="M1405" t="str">
            <v>IHS</v>
          </cell>
          <cell r="N1405" t="str">
            <v>Grid-Gen</v>
          </cell>
        </row>
        <row r="1406">
          <cell r="A1406" t="str">
            <v>NRO_247</v>
          </cell>
          <cell r="B1406" t="str">
            <v>Pinyin-New</v>
          </cell>
          <cell r="C1406" t="str">
            <v>NRO</v>
          </cell>
          <cell r="D1406" t="str">
            <v>Pinyin</v>
          </cell>
          <cell r="E1406">
            <v>10.06854</v>
          </cell>
          <cell r="F1406">
            <v>5.77623</v>
          </cell>
          <cell r="G1406">
            <v>2051</v>
          </cell>
          <cell r="H1406" t="str">
            <v>Macro</v>
          </cell>
          <cell r="I1406" t="str">
            <v>NOKIA</v>
          </cell>
          <cell r="J1406" t="str">
            <v>Elan Mencheng  Jeremiah</v>
          </cell>
          <cell r="K1406" t="str">
            <v>OCM_Bamenda_2</v>
          </cell>
          <cell r="L1406" t="str">
            <v>I-ENG</v>
          </cell>
          <cell r="M1406"/>
          <cell r="N1406"/>
        </row>
        <row r="1407">
          <cell r="A1407" t="str">
            <v>LIT_579</v>
          </cell>
          <cell r="B1407" t="str">
            <v>LIT_579_Z_Soboum-IHS</v>
          </cell>
          <cell r="C1407" t="str">
            <v>LIT</v>
          </cell>
          <cell r="D1407" t="str">
            <v>Douala</v>
          </cell>
          <cell r="E1407">
            <v>9.7347881170000008</v>
          </cell>
          <cell r="F1407">
            <v>4.0175187829999999</v>
          </cell>
          <cell r="G1407">
            <v>10</v>
          </cell>
          <cell r="H1407" t="str">
            <v>Macro</v>
          </cell>
          <cell r="I1407" t="str">
            <v>ZTE</v>
          </cell>
          <cell r="J1407" t="str">
            <v>LONTSI Marius</v>
          </cell>
          <cell r="K1407" t="str">
            <v>OCM_Douala_3</v>
          </cell>
          <cell r="L1407" t="str">
            <v>H-TELI</v>
          </cell>
          <cell r="M1407" t="str">
            <v>IHS</v>
          </cell>
          <cell r="N1407" t="str">
            <v>Grid-Gen</v>
          </cell>
        </row>
        <row r="1408">
          <cell r="A1408" t="str">
            <v>EXN_163</v>
          </cell>
          <cell r="B1408" t="str">
            <v>Gamdougoum-IHS</v>
          </cell>
          <cell r="C1408" t="str">
            <v>EXN</v>
          </cell>
          <cell r="D1408" t="str">
            <v>Gamdougoum</v>
          </cell>
          <cell r="E1408">
            <v>13.752709640000001</v>
          </cell>
          <cell r="F1408">
            <v>10.29583085</v>
          </cell>
          <cell r="G1408">
            <v>647</v>
          </cell>
          <cell r="H1408" t="str">
            <v>Macro</v>
          </cell>
          <cell r="I1408" t="str">
            <v>NOKIA</v>
          </cell>
          <cell r="J1408" t="str">
            <v>Alioum Abiss</v>
          </cell>
          <cell r="K1408" t="str">
            <v>OCM_Mokolo</v>
          </cell>
          <cell r="L1408" t="str">
            <v>TIF NORD</v>
          </cell>
          <cell r="M1408" t="str">
            <v>IHS</v>
          </cell>
          <cell r="N1408" t="str">
            <v>Solar-Gen-Lithium</v>
          </cell>
        </row>
        <row r="1409">
          <cell r="A1409" t="str">
            <v>EXN_173</v>
          </cell>
          <cell r="B1409" t="str">
            <v>Guili-Centre-IHS</v>
          </cell>
          <cell r="C1409" t="str">
            <v>EXN</v>
          </cell>
          <cell r="D1409" t="str">
            <v>Guili</v>
          </cell>
          <cell r="E1409">
            <v>13.5503</v>
          </cell>
          <cell r="F1409">
            <v>10.339729999999999</v>
          </cell>
          <cell r="G1409">
            <v>772</v>
          </cell>
          <cell r="H1409" t="str">
            <v>Macro</v>
          </cell>
          <cell r="I1409" t="str">
            <v>NOKIA</v>
          </cell>
          <cell r="J1409" t="str">
            <v>Tsafack Ervice</v>
          </cell>
          <cell r="K1409" t="str">
            <v>OCM_Guider</v>
          </cell>
          <cell r="L1409" t="str">
            <v>TIF NORD</v>
          </cell>
          <cell r="M1409" t="str">
            <v>IHS</v>
          </cell>
          <cell r="N1409" t="str">
            <v>Grid-Gen</v>
          </cell>
        </row>
        <row r="1410">
          <cell r="A1410" t="str">
            <v>LIT_509</v>
          </cell>
          <cell r="B1410" t="str">
            <v>Kopongo</v>
          </cell>
          <cell r="C1410" t="str">
            <v>LIT</v>
          </cell>
          <cell r="D1410" t="str">
            <v>Kopongo</v>
          </cell>
          <cell r="E1410">
            <v>10.11505</v>
          </cell>
          <cell r="F1410">
            <v>3.9529899999999998</v>
          </cell>
          <cell r="G1410">
            <v>131</v>
          </cell>
          <cell r="H1410" t="str">
            <v>Macro</v>
          </cell>
          <cell r="I1410" t="str">
            <v>NOKIA</v>
          </cell>
          <cell r="J1410" t="str">
            <v>Freddy Fongang</v>
          </cell>
          <cell r="K1410" t="str">
            <v>OCM_Edea</v>
          </cell>
          <cell r="L1410" t="str">
            <v>H-TELI</v>
          </cell>
          <cell r="M1410" t="str">
            <v>IHS</v>
          </cell>
          <cell r="N1410" t="str">
            <v>Grid-Gen</v>
          </cell>
        </row>
        <row r="1411">
          <cell r="A1411" t="str">
            <v>LIT_508</v>
          </cell>
          <cell r="B1411" t="str">
            <v>Logbong</v>
          </cell>
          <cell r="C1411" t="str">
            <v>LIT</v>
          </cell>
          <cell r="D1411" t="str">
            <v>Logbong</v>
          </cell>
          <cell r="E1411">
            <v>10.551838</v>
          </cell>
          <cell r="F1411">
            <v>3.9563540000000001</v>
          </cell>
          <cell r="G1411">
            <v>403</v>
          </cell>
          <cell r="H1411" t="str">
            <v>Macro</v>
          </cell>
          <cell r="I1411" t="str">
            <v>NOKIA</v>
          </cell>
          <cell r="J1411" t="str">
            <v>Freddy Fongang</v>
          </cell>
          <cell r="K1411" t="str">
            <v>OCM_Edea</v>
          </cell>
          <cell r="L1411" t="str">
            <v>H-TELI</v>
          </cell>
          <cell r="M1411" t="str">
            <v>IHS</v>
          </cell>
          <cell r="N1411" t="str">
            <v>Grid-Gen</v>
          </cell>
        </row>
        <row r="1412">
          <cell r="A1412" t="str">
            <v>LIT_500</v>
          </cell>
          <cell r="B1412" t="str">
            <v>Ndjokloumbe-IHS</v>
          </cell>
          <cell r="C1412" t="str">
            <v>LIT</v>
          </cell>
          <cell r="D1412" t="str">
            <v>Ndjokloumbe</v>
          </cell>
          <cell r="E1412">
            <v>10.25852781</v>
          </cell>
          <cell r="F1412">
            <v>3.619138859</v>
          </cell>
          <cell r="G1412">
            <v>240</v>
          </cell>
          <cell r="H1412" t="str">
            <v>Macro</v>
          </cell>
          <cell r="I1412" t="str">
            <v>NOKIA</v>
          </cell>
          <cell r="J1412" t="str">
            <v>Freddy Fongang</v>
          </cell>
          <cell r="K1412" t="str">
            <v>OCM_Edea</v>
          </cell>
          <cell r="L1412" t="str">
            <v>H-TELI</v>
          </cell>
          <cell r="M1412" t="str">
            <v>IHS</v>
          </cell>
          <cell r="N1412" t="str">
            <v>Hybrid Gen</v>
          </cell>
        </row>
        <row r="1413">
          <cell r="A1413" t="str">
            <v>OST_087</v>
          </cell>
          <cell r="B1413" t="str">
            <v>Foumban-Ndjidare</v>
          </cell>
          <cell r="C1413" t="str">
            <v>OST</v>
          </cell>
          <cell r="D1413" t="str">
            <v>Foumban</v>
          </cell>
          <cell r="E1413">
            <v>10.915457999999999</v>
          </cell>
          <cell r="F1413">
            <v>5.7285979999999999</v>
          </cell>
          <cell r="G1413">
            <v>1198</v>
          </cell>
          <cell r="H1413" t="str">
            <v>Macro</v>
          </cell>
          <cell r="I1413" t="str">
            <v>NOKIA</v>
          </cell>
          <cell r="J1413" t="str">
            <v>Yara Nchare</v>
          </cell>
          <cell r="K1413" t="str">
            <v>OCM_Foumban</v>
          </cell>
          <cell r="L1413" t="str">
            <v>I-ENG</v>
          </cell>
          <cell r="M1413" t="str">
            <v>IHS</v>
          </cell>
          <cell r="N1413" t="str">
            <v>Grid-Gen</v>
          </cell>
        </row>
        <row r="1414">
          <cell r="A1414" t="str">
            <v>ADM_003</v>
          </cell>
          <cell r="B1414" t="str">
            <v>Ngd-Universite</v>
          </cell>
          <cell r="C1414" t="str">
            <v>ADM</v>
          </cell>
          <cell r="D1414" t="str">
            <v>Ngaoundere</v>
          </cell>
          <cell r="E1414">
            <v>13.547499999999999</v>
          </cell>
          <cell r="F1414">
            <v>7.4143999999999997</v>
          </cell>
          <cell r="G1414">
            <v>1087</v>
          </cell>
          <cell r="H1414" t="str">
            <v>Macro</v>
          </cell>
          <cell r="I1414" t="str">
            <v>NOKIA</v>
          </cell>
          <cell r="J1414" t="str">
            <v>Souleymanou</v>
          </cell>
          <cell r="K1414" t="str">
            <v>OCM_Ngaoundere_3</v>
          </cell>
          <cell r="L1414" t="str">
            <v>TIF NORD</v>
          </cell>
          <cell r="M1414" t="str">
            <v>IHS</v>
          </cell>
          <cell r="N1414" t="str">
            <v>Grid-Gen</v>
          </cell>
        </row>
        <row r="1415">
          <cell r="A1415" t="str">
            <v>CTR_531</v>
          </cell>
          <cell r="B1415" t="str">
            <v>Nkolve-IHS</v>
          </cell>
          <cell r="C1415" t="str">
            <v>CTR</v>
          </cell>
          <cell r="D1415" t="str">
            <v>Nkolve</v>
          </cell>
          <cell r="E1415">
            <v>11.36356</v>
          </cell>
          <cell r="F1415">
            <v>4.2195799999999997</v>
          </cell>
          <cell r="G1415">
            <v>495</v>
          </cell>
          <cell r="H1415" t="str">
            <v>Macro</v>
          </cell>
          <cell r="I1415" t="str">
            <v>NOKIA</v>
          </cell>
          <cell r="J1415" t="str">
            <v>Raoul TSAGUE</v>
          </cell>
          <cell r="K1415" t="str">
            <v>OCM_Nanga-Eboko</v>
          </cell>
          <cell r="L1415" t="str">
            <v>AFRO</v>
          </cell>
          <cell r="M1415" t="str">
            <v>IHS</v>
          </cell>
          <cell r="N1415" t="str">
            <v>Gen-Lithium</v>
          </cell>
        </row>
        <row r="1416">
          <cell r="A1416" t="str">
            <v>LIT_515</v>
          </cell>
          <cell r="B1416" t="str">
            <v>Sodibanga</v>
          </cell>
          <cell r="C1416" t="str">
            <v>LIT</v>
          </cell>
          <cell r="D1416" t="str">
            <v>Sodibanga</v>
          </cell>
          <cell r="E1416">
            <v>10.382439</v>
          </cell>
          <cell r="F1416">
            <v>3.6897669999999998</v>
          </cell>
          <cell r="G1416">
            <v>89</v>
          </cell>
          <cell r="H1416" t="str">
            <v>Macro</v>
          </cell>
          <cell r="I1416" t="str">
            <v>NOKIA</v>
          </cell>
          <cell r="J1416" t="str">
            <v>Freddy Fongang</v>
          </cell>
          <cell r="K1416" t="str">
            <v>OCM_Edea</v>
          </cell>
          <cell r="L1416" t="str">
            <v>H-TELI</v>
          </cell>
          <cell r="M1416" t="str">
            <v>IHS</v>
          </cell>
          <cell r="N1416" t="str">
            <v>Hybrid Gen</v>
          </cell>
        </row>
        <row r="1417">
          <cell r="A1417" t="str">
            <v>NRD_125</v>
          </cell>
          <cell r="B1417" t="str">
            <v>So-Djay-IHS</v>
          </cell>
          <cell r="C1417" t="str">
            <v>NRD</v>
          </cell>
          <cell r="D1417" t="str">
            <v>So-Djay</v>
          </cell>
          <cell r="E1417">
            <v>13.73895257</v>
          </cell>
          <cell r="F1417">
            <v>9.7704064529999997</v>
          </cell>
          <cell r="G1417">
            <v>338</v>
          </cell>
          <cell r="H1417" t="str">
            <v>Macro</v>
          </cell>
          <cell r="I1417" t="str">
            <v>NOKIA</v>
          </cell>
          <cell r="J1417" t="str">
            <v>Tsafack Ervice</v>
          </cell>
          <cell r="K1417" t="str">
            <v>OCM_Guider</v>
          </cell>
          <cell r="L1417" t="str">
            <v>TIF NORD</v>
          </cell>
          <cell r="M1417" t="str">
            <v>IHS</v>
          </cell>
          <cell r="N1417" t="str">
            <v>Solar-Gen</v>
          </cell>
        </row>
        <row r="1418">
          <cell r="A1418" t="str">
            <v>LIT_583</v>
          </cell>
          <cell r="B1418" t="str">
            <v>LIT_583_Z_Dibamba</v>
          </cell>
          <cell r="C1418" t="str">
            <v>LIT</v>
          </cell>
          <cell r="D1418" t="str">
            <v>Douala</v>
          </cell>
          <cell r="E1418">
            <v>9.8450000000000006</v>
          </cell>
          <cell r="F1418">
            <v>3.9995590000000001</v>
          </cell>
          <cell r="G1418">
            <v>8</v>
          </cell>
          <cell r="H1418" t="str">
            <v>Macro</v>
          </cell>
          <cell r="I1418" t="str">
            <v>ZTE</v>
          </cell>
          <cell r="J1418" t="str">
            <v>LONTSI Marius</v>
          </cell>
          <cell r="K1418" t="str">
            <v>OCM_Douala_3</v>
          </cell>
          <cell r="L1418" t="str">
            <v>H-TELI</v>
          </cell>
          <cell r="M1418" t="str">
            <v>CAMUSAT</v>
          </cell>
          <cell r="N1418" t="str">
            <v>Good Grid + GE</v>
          </cell>
        </row>
        <row r="1419">
          <cell r="A1419" t="str">
            <v>EXN_051</v>
          </cell>
          <cell r="B1419" t="str">
            <v>Logone-Birni</v>
          </cell>
          <cell r="C1419" t="str">
            <v>EXN</v>
          </cell>
          <cell r="D1419" t="str">
            <v>Logone-Birni</v>
          </cell>
          <cell r="E1419">
            <v>15.094942</v>
          </cell>
          <cell r="F1419">
            <v>11.780098000000001</v>
          </cell>
          <cell r="G1419">
            <v>298</v>
          </cell>
          <cell r="H1419" t="str">
            <v>Macro</v>
          </cell>
          <cell r="I1419" t="str">
            <v>NOKIA</v>
          </cell>
          <cell r="J1419" t="str">
            <v>Yanoussa Ahmadou</v>
          </cell>
          <cell r="K1419" t="str">
            <v>OCM_Kousseri</v>
          </cell>
          <cell r="L1419" t="str">
            <v>TIF NORD</v>
          </cell>
          <cell r="M1419" t="str">
            <v>IHS</v>
          </cell>
          <cell r="N1419" t="str">
            <v>Solar-Gen</v>
          </cell>
        </row>
        <row r="1420">
          <cell r="A1420" t="str">
            <v>NRD_133</v>
          </cell>
          <cell r="B1420" t="str">
            <v>Pitoa-Entree</v>
          </cell>
          <cell r="C1420" t="str">
            <v>NRD</v>
          </cell>
          <cell r="D1420" t="str">
            <v>Pitoa</v>
          </cell>
          <cell r="E1420">
            <v>13.49900794</v>
          </cell>
          <cell r="F1420">
            <v>9.3812828800000005</v>
          </cell>
          <cell r="G1420">
            <v>187</v>
          </cell>
          <cell r="H1420" t="str">
            <v>Macro</v>
          </cell>
          <cell r="I1420" t="str">
            <v>NOKIA</v>
          </cell>
          <cell r="J1420" t="str">
            <v>Guemnin Arnaud</v>
          </cell>
          <cell r="K1420" t="str">
            <v>OCM_Garoua_2</v>
          </cell>
          <cell r="L1420" t="str">
            <v>TIF NORD</v>
          </cell>
          <cell r="M1420" t="str">
            <v>CAMUSAT</v>
          </cell>
          <cell r="N1420" t="str">
            <v>Bad Grid + Solar + GE</v>
          </cell>
        </row>
        <row r="1421">
          <cell r="A1421" t="str">
            <v>EXN_171</v>
          </cell>
          <cell r="B1421" t="str">
            <v>Dogba-IHS</v>
          </cell>
          <cell r="C1421" t="str">
            <v>EXN</v>
          </cell>
          <cell r="D1421" t="str">
            <v>Dogba</v>
          </cell>
          <cell r="E1421">
            <v>14.311170000000001</v>
          </cell>
          <cell r="F1421">
            <v>10.794449999999999</v>
          </cell>
          <cell r="G1421">
            <v>394</v>
          </cell>
          <cell r="H1421" t="str">
            <v>Macro</v>
          </cell>
          <cell r="I1421" t="str">
            <v>NOKIA</v>
          </cell>
          <cell r="J1421" t="str">
            <v>Yaouba Yaya</v>
          </cell>
          <cell r="K1421" t="str">
            <v>OCM_Maroua_3</v>
          </cell>
          <cell r="L1421" t="str">
            <v>TIF NORD</v>
          </cell>
          <cell r="M1421" t="str">
            <v>IHS</v>
          </cell>
          <cell r="N1421" t="str">
            <v>Gen-Lithium</v>
          </cell>
        </row>
        <row r="1422">
          <cell r="A1422" t="str">
            <v>ADM_007</v>
          </cell>
          <cell r="B1422" t="str">
            <v>Ngd-CRTV</v>
          </cell>
          <cell r="C1422" t="str">
            <v>ADM</v>
          </cell>
          <cell r="D1422" t="str">
            <v>Ngaoundere</v>
          </cell>
          <cell r="E1422">
            <v>13.588944440000001</v>
          </cell>
          <cell r="F1422">
            <v>7.2953888889999998</v>
          </cell>
          <cell r="G1422">
            <v>1186</v>
          </cell>
          <cell r="H1422" t="str">
            <v>Macro</v>
          </cell>
          <cell r="I1422" t="str">
            <v>NOKIA</v>
          </cell>
          <cell r="J1422" t="str">
            <v>Souleymanou</v>
          </cell>
          <cell r="K1422" t="str">
            <v>OCM_Ngaoundere_3</v>
          </cell>
          <cell r="L1422" t="str">
            <v>TIF NORD</v>
          </cell>
          <cell r="M1422" t="str">
            <v>CAMUSAT</v>
          </cell>
          <cell r="N1422" t="str">
            <v>Good Grid + Solar + GE</v>
          </cell>
        </row>
        <row r="1423">
          <cell r="A1423" t="str">
            <v>OST_082</v>
          </cell>
          <cell r="B1423" t="str">
            <v>Foumban-Nkoungougnet</v>
          </cell>
          <cell r="C1423" t="str">
            <v>OST</v>
          </cell>
          <cell r="D1423" t="str">
            <v>Foumban</v>
          </cell>
          <cell r="E1423">
            <v>10.906758</v>
          </cell>
          <cell r="F1423">
            <v>5.7239329999999997</v>
          </cell>
          <cell r="G1423">
            <v>1142</v>
          </cell>
          <cell r="H1423" t="str">
            <v>Macro</v>
          </cell>
          <cell r="I1423" t="str">
            <v>NOKIA</v>
          </cell>
          <cell r="J1423" t="str">
            <v>Yara Nchare</v>
          </cell>
          <cell r="K1423" t="str">
            <v>OCM_Foumban</v>
          </cell>
          <cell r="L1423" t="str">
            <v>I-ENG</v>
          </cell>
          <cell r="M1423" t="str">
            <v>IHS</v>
          </cell>
          <cell r="N1423" t="str">
            <v>Grid-Gen</v>
          </cell>
        </row>
        <row r="1424">
          <cell r="A1424" t="str">
            <v>EXN_168</v>
          </cell>
          <cell r="B1424" t="str">
            <v>Kinguin-IHS</v>
          </cell>
          <cell r="C1424" t="str">
            <v>EXN</v>
          </cell>
          <cell r="D1424" t="str">
            <v>Kinguin</v>
          </cell>
          <cell r="E1424">
            <v>13.66309775</v>
          </cell>
          <cell r="F1424">
            <v>10.568921080000001</v>
          </cell>
          <cell r="G1424">
            <v>934</v>
          </cell>
          <cell r="H1424" t="str">
            <v>Macro</v>
          </cell>
          <cell r="I1424" t="str">
            <v>NOKIA</v>
          </cell>
          <cell r="J1424" t="str">
            <v>Alioum Abiss</v>
          </cell>
          <cell r="K1424" t="str">
            <v>OCM_Mokolo</v>
          </cell>
          <cell r="L1424" t="str">
            <v>TIF NORD</v>
          </cell>
          <cell r="M1424" t="str">
            <v>IHS</v>
          </cell>
          <cell r="N1424" t="str">
            <v>Grid-Gen-Lithium</v>
          </cell>
        </row>
        <row r="1425">
          <cell r="A1425" t="str">
            <v>LIT_520</v>
          </cell>
          <cell r="B1425" t="str">
            <v>Loum-Nkombi-II-IHS</v>
          </cell>
          <cell r="C1425" t="str">
            <v>LIT</v>
          </cell>
          <cell r="D1425" t="str">
            <v>Loum</v>
          </cell>
          <cell r="E1425">
            <v>9.73777778</v>
          </cell>
          <cell r="F1425">
            <v>4.7126700000000001</v>
          </cell>
          <cell r="G1425">
            <v>233</v>
          </cell>
          <cell r="H1425" t="str">
            <v>Macro</v>
          </cell>
          <cell r="I1425" t="str">
            <v>NOKIA</v>
          </cell>
          <cell r="J1425" t="str">
            <v>Ewane Eric Pitié</v>
          </cell>
          <cell r="K1425" t="str">
            <v>OCM_Moungo</v>
          </cell>
          <cell r="L1425" t="str">
            <v>H-TELI</v>
          </cell>
          <cell r="M1425" t="str">
            <v>IHS</v>
          </cell>
          <cell r="N1425" t="str">
            <v>Grid-Gen</v>
          </cell>
        </row>
        <row r="1426">
          <cell r="A1426" t="str">
            <v>EXN_186</v>
          </cell>
          <cell r="B1426" t="str">
            <v>Mouda-IHS</v>
          </cell>
          <cell r="C1426" t="str">
            <v>EXN</v>
          </cell>
          <cell r="D1426" t="str">
            <v>Mouda</v>
          </cell>
          <cell r="E1426">
            <v>14.232417979999999</v>
          </cell>
          <cell r="F1426">
            <v>10.358144680000001</v>
          </cell>
          <cell r="G1426">
            <v>480</v>
          </cell>
          <cell r="H1426" t="str">
            <v>Macro</v>
          </cell>
          <cell r="I1426" t="str">
            <v>NOKIA</v>
          </cell>
          <cell r="J1426" t="str">
            <v>Herman Tchawe</v>
          </cell>
          <cell r="K1426" t="str">
            <v>OCM_Kaele</v>
          </cell>
          <cell r="L1426" t="str">
            <v>TIF NORD</v>
          </cell>
          <cell r="M1426" t="str">
            <v>IHS</v>
          </cell>
          <cell r="N1426" t="str">
            <v>Gen-Lithium</v>
          </cell>
        </row>
        <row r="1427">
          <cell r="A1427" t="str">
            <v>OST_101</v>
          </cell>
          <cell r="B1427" t="str">
            <v>Foumban-Njinka</v>
          </cell>
          <cell r="C1427" t="str">
            <v>OST</v>
          </cell>
          <cell r="D1427" t="str">
            <v>Foumban</v>
          </cell>
          <cell r="E1427">
            <v>10.89542778</v>
          </cell>
          <cell r="F1427">
            <v>5.7383055560000003</v>
          </cell>
          <cell r="G1427">
            <v>1174</v>
          </cell>
          <cell r="H1427" t="str">
            <v>Macro</v>
          </cell>
          <cell r="I1427" t="str">
            <v>NOKIA</v>
          </cell>
          <cell r="J1427" t="str">
            <v>Yara Nchare</v>
          </cell>
          <cell r="K1427" t="str">
            <v>OCM_Foumban</v>
          </cell>
          <cell r="L1427" t="str">
            <v>I-ENG</v>
          </cell>
          <cell r="M1427" t="str">
            <v>IHS</v>
          </cell>
          <cell r="N1427" t="str">
            <v>Grid-Gen</v>
          </cell>
        </row>
        <row r="1428">
          <cell r="A1428" t="str">
            <v>EST_101</v>
          </cell>
          <cell r="B1428" t="str">
            <v>Gbiti-IHS</v>
          </cell>
          <cell r="C1428" t="str">
            <v>EST</v>
          </cell>
          <cell r="D1428" t="str">
            <v>Gbiti</v>
          </cell>
          <cell r="E1428">
            <v>14.708956069999999</v>
          </cell>
          <cell r="F1428">
            <v>4.6995185050000003</v>
          </cell>
          <cell r="G1428">
            <v>667</v>
          </cell>
          <cell r="H1428" t="str">
            <v>Macro</v>
          </cell>
          <cell r="I1428" t="str">
            <v>NOKIA</v>
          </cell>
          <cell r="J1428" t="str">
            <v>Hugues Hachua</v>
          </cell>
          <cell r="K1428" t="str">
            <v>OCM_Batouri</v>
          </cell>
          <cell r="L1428" t="str">
            <v>AFRO</v>
          </cell>
          <cell r="M1428" t="str">
            <v>IHS</v>
          </cell>
          <cell r="N1428" t="str">
            <v>Hybrid-Gen-Lithium</v>
          </cell>
        </row>
        <row r="1429">
          <cell r="A1429" t="str">
            <v>LIT_513</v>
          </cell>
          <cell r="B1429" t="str">
            <v>Poutkak</v>
          </cell>
          <cell r="C1429" t="str">
            <v>LIT</v>
          </cell>
          <cell r="D1429" t="str">
            <v>Poutkak</v>
          </cell>
          <cell r="E1429">
            <v>10.5571</v>
          </cell>
          <cell r="F1429">
            <v>4.1062200000000004</v>
          </cell>
          <cell r="G1429">
            <v>274</v>
          </cell>
          <cell r="H1429" t="str">
            <v>Macro</v>
          </cell>
          <cell r="I1429" t="str">
            <v>NOKIA</v>
          </cell>
          <cell r="J1429" t="str">
            <v>Freddy Fongang</v>
          </cell>
          <cell r="K1429" t="str">
            <v>OCM_Edea</v>
          </cell>
          <cell r="L1429" t="str">
            <v>H-TELI</v>
          </cell>
          <cell r="M1429" t="str">
            <v>IHS</v>
          </cell>
          <cell r="N1429" t="str">
            <v>Grid-Gen</v>
          </cell>
        </row>
        <row r="1430">
          <cell r="A1430" t="str">
            <v>LIT_506</v>
          </cell>
          <cell r="B1430" t="str">
            <v>Sokelle-IHS</v>
          </cell>
          <cell r="C1430" t="str">
            <v>LIT</v>
          </cell>
          <cell r="D1430" t="str">
            <v>Sokelle</v>
          </cell>
          <cell r="E1430">
            <v>10.515552</v>
          </cell>
          <cell r="F1430">
            <v>3.7805119999999999</v>
          </cell>
          <cell r="G1430">
            <v>155</v>
          </cell>
          <cell r="H1430" t="str">
            <v>Macro</v>
          </cell>
          <cell r="I1430" t="str">
            <v>NOKIA</v>
          </cell>
          <cell r="J1430" t="str">
            <v>Freddy Fongang</v>
          </cell>
          <cell r="K1430" t="str">
            <v>OCM_Edea</v>
          </cell>
          <cell r="L1430" t="str">
            <v>H-TELI</v>
          </cell>
          <cell r="M1430" t="str">
            <v>IHS</v>
          </cell>
          <cell r="N1430" t="str">
            <v>Gen Only</v>
          </cell>
        </row>
        <row r="1431">
          <cell r="A1431" t="str">
            <v>EXN_174</v>
          </cell>
          <cell r="B1431" t="str">
            <v>Zileng-IHS</v>
          </cell>
          <cell r="C1431" t="str">
            <v>EXN</v>
          </cell>
          <cell r="D1431" t="str">
            <v>Zileng</v>
          </cell>
          <cell r="E1431">
            <v>13.82775262</v>
          </cell>
          <cell r="F1431">
            <v>10.71362892</v>
          </cell>
          <cell r="G1431">
            <v>821</v>
          </cell>
          <cell r="H1431" t="str">
            <v>Macro</v>
          </cell>
          <cell r="I1431" t="str">
            <v>NOKIA</v>
          </cell>
          <cell r="J1431" t="str">
            <v>Yaouba Yaya</v>
          </cell>
          <cell r="K1431" t="str">
            <v>OCM_Maroua_3</v>
          </cell>
          <cell r="L1431" t="str">
            <v>TIF NORD</v>
          </cell>
          <cell r="M1431" t="str">
            <v>IHS</v>
          </cell>
          <cell r="N1431" t="str">
            <v>Grid-Gen</v>
          </cell>
        </row>
        <row r="1432">
          <cell r="A1432" t="str">
            <v>NRD_183</v>
          </cell>
          <cell r="B1432" t="str">
            <v>PITOA-II</v>
          </cell>
          <cell r="C1432" t="str">
            <v>NRD</v>
          </cell>
          <cell r="D1432" t="str">
            <v>Pitoa</v>
          </cell>
          <cell r="E1432">
            <v>13.50366</v>
          </cell>
          <cell r="F1432">
            <v>9.3941400000000002</v>
          </cell>
          <cell r="G1432">
            <v>192</v>
          </cell>
          <cell r="H1432" t="str">
            <v>Macro</v>
          </cell>
          <cell r="I1432"/>
          <cell r="J1432" t="str">
            <v>Guemnin Arnaud</v>
          </cell>
          <cell r="K1432" t="str">
            <v>OCM_Garoua_2</v>
          </cell>
          <cell r="L1432" t="str">
            <v>TIF NORD</v>
          </cell>
          <cell r="M1432" t="str">
            <v>CAMUSAT</v>
          </cell>
          <cell r="N1432" t="str">
            <v>Hybrid Solar - S1</v>
          </cell>
        </row>
        <row r="1433">
          <cell r="A1433" t="str">
            <v>NRD_222</v>
          </cell>
          <cell r="B1433" t="str">
            <v>URH_BADJOUMARADIER</v>
          </cell>
          <cell r="C1433" t="str">
            <v>NRD</v>
          </cell>
          <cell r="D1433" t="str">
            <v>North (Garoua)</v>
          </cell>
          <cell r="E1433">
            <v>13.634919999999999</v>
          </cell>
          <cell r="F1433">
            <v>9.4610299999999992</v>
          </cell>
          <cell r="G1433"/>
          <cell r="H1433" t="str">
            <v>Rural</v>
          </cell>
          <cell r="I1433" t="str">
            <v>Huawei</v>
          </cell>
          <cell r="J1433" t="str">
            <v>Guemnin Arnaud</v>
          </cell>
          <cell r="K1433" t="str">
            <v>OCM_Garoua_2</v>
          </cell>
          <cell r="L1433" t="str">
            <v>TIF NORD</v>
          </cell>
          <cell r="M1433" t="str">
            <v>TELEINFRA</v>
          </cell>
          <cell r="N1433" t="str">
            <v>Solar-Only</v>
          </cell>
        </row>
        <row r="1434">
          <cell r="A1434" t="str">
            <v>LIT_598</v>
          </cell>
          <cell r="B1434" t="str">
            <v>LIT_598_Z_Mbanga-Pongo-IHS</v>
          </cell>
          <cell r="C1434" t="str">
            <v>LIT</v>
          </cell>
          <cell r="D1434" t="str">
            <v>Douala</v>
          </cell>
          <cell r="E1434">
            <v>9.7453940760000002</v>
          </cell>
          <cell r="F1434">
            <v>3.9695681129999998</v>
          </cell>
          <cell r="G1434">
            <v>8</v>
          </cell>
          <cell r="H1434" t="str">
            <v>Macro</v>
          </cell>
          <cell r="I1434" t="str">
            <v>ZTE</v>
          </cell>
          <cell r="J1434" t="str">
            <v>LONTSI Marius</v>
          </cell>
          <cell r="K1434" t="str">
            <v>OCM_Douala_3</v>
          </cell>
          <cell r="L1434" t="str">
            <v>H-TELI</v>
          </cell>
          <cell r="M1434" t="str">
            <v>IHS</v>
          </cell>
          <cell r="N1434" t="str">
            <v>Hybrid Gen</v>
          </cell>
        </row>
        <row r="1435">
          <cell r="A1435" t="str">
            <v>LIT_617</v>
          </cell>
          <cell r="B1435" t="str">
            <v>LIT_617_Z_Dibamba-Centrale-Electrique</v>
          </cell>
          <cell r="C1435" t="str">
            <v>LIT</v>
          </cell>
          <cell r="D1435" t="str">
            <v>Douala</v>
          </cell>
          <cell r="E1435">
            <v>9.8141716809999995</v>
          </cell>
          <cell r="F1435">
            <v>3.9793101910000002</v>
          </cell>
          <cell r="G1435">
            <v>34</v>
          </cell>
          <cell r="H1435" t="str">
            <v>Macro</v>
          </cell>
          <cell r="I1435" t="str">
            <v>ZTE</v>
          </cell>
          <cell r="J1435" t="str">
            <v>LONTSI Marius</v>
          </cell>
          <cell r="K1435" t="str">
            <v>OCM_Douala_3</v>
          </cell>
          <cell r="L1435" t="str">
            <v>H-TELI</v>
          </cell>
          <cell r="M1435" t="str">
            <v>CAMUSAT</v>
          </cell>
          <cell r="N1435" t="str">
            <v>HGB</v>
          </cell>
        </row>
        <row r="1436">
          <cell r="A1436" t="str">
            <v>NRD_208</v>
          </cell>
          <cell r="B1436" t="str">
            <v>URH_BAKSA</v>
          </cell>
          <cell r="C1436" t="str">
            <v>NRD</v>
          </cell>
          <cell r="D1436" t="str">
            <v>North (Garoua)</v>
          </cell>
          <cell r="E1436" t="str">
            <v>13.84972</v>
          </cell>
          <cell r="F1436" t="str">
            <v>9.37806</v>
          </cell>
          <cell r="G1436"/>
          <cell r="H1436" t="str">
            <v>Rural</v>
          </cell>
          <cell r="I1436" t="str">
            <v>Huawei</v>
          </cell>
          <cell r="J1436" t="str">
            <v>Guemnin Arnaud</v>
          </cell>
          <cell r="K1436" t="str">
            <v>OCM_Garoua_2</v>
          </cell>
          <cell r="L1436" t="str">
            <v>TIF NORD</v>
          </cell>
          <cell r="M1436" t="str">
            <v>TELEINFRA</v>
          </cell>
          <cell r="N1436" t="str">
            <v>Solar-Only</v>
          </cell>
        </row>
        <row r="1437">
          <cell r="A1437" t="str">
            <v>EXN_167</v>
          </cell>
          <cell r="B1437" t="str">
            <v>Bariki-IHS</v>
          </cell>
          <cell r="C1437" t="str">
            <v>EXN</v>
          </cell>
          <cell r="D1437" t="str">
            <v>Bariki</v>
          </cell>
          <cell r="E1437">
            <v>13.76604895</v>
          </cell>
          <cell r="F1437">
            <v>10.583605759999999</v>
          </cell>
          <cell r="G1437">
            <v>808</v>
          </cell>
          <cell r="H1437" t="str">
            <v>Macro</v>
          </cell>
          <cell r="I1437" t="str">
            <v>NOKIA</v>
          </cell>
          <cell r="J1437" t="str">
            <v>Alioum Abiss</v>
          </cell>
          <cell r="K1437" t="str">
            <v>OCM_Mokolo</v>
          </cell>
          <cell r="L1437" t="str">
            <v>TIF NORD</v>
          </cell>
          <cell r="M1437" t="str">
            <v>IHS</v>
          </cell>
          <cell r="N1437" t="str">
            <v>Solar-Gen-Lithium</v>
          </cell>
        </row>
        <row r="1438">
          <cell r="A1438" t="str">
            <v>OST_093</v>
          </cell>
          <cell r="B1438" t="str">
            <v>Mayo-Djinga-FH</v>
          </cell>
          <cell r="C1438" t="str">
            <v>OST</v>
          </cell>
          <cell r="D1438" t="str">
            <v>Mayo-Djinga</v>
          </cell>
          <cell r="E1438">
            <v>11.57961111</v>
          </cell>
          <cell r="F1438">
            <v>6.411805556</v>
          </cell>
          <cell r="G1438">
            <v>1234</v>
          </cell>
          <cell r="H1438" t="str">
            <v>Macro</v>
          </cell>
          <cell r="I1438" t="str">
            <v>NOKIA</v>
          </cell>
          <cell r="J1438" t="str">
            <v>Yara Nchare</v>
          </cell>
          <cell r="K1438" t="str">
            <v>OCM_Foumban</v>
          </cell>
          <cell r="L1438" t="str">
            <v>I-ENG</v>
          </cell>
          <cell r="M1438" t="str">
            <v>IHS</v>
          </cell>
          <cell r="N1438" t="str">
            <v>Solar-Grid-Gen-Lithium</v>
          </cell>
        </row>
        <row r="1439">
          <cell r="A1439" t="str">
            <v>LIT_517</v>
          </cell>
          <cell r="B1439" t="str">
            <v>Bihaing-IHS</v>
          </cell>
          <cell r="C1439" t="str">
            <v>LIT</v>
          </cell>
          <cell r="D1439" t="str">
            <v>Bihaing</v>
          </cell>
          <cell r="E1439">
            <v>10.587097</v>
          </cell>
          <cell r="F1439">
            <v>3.9262969999999999</v>
          </cell>
          <cell r="G1439">
            <v>228</v>
          </cell>
          <cell r="H1439" t="str">
            <v>Macro</v>
          </cell>
          <cell r="I1439" t="str">
            <v>NOKIA</v>
          </cell>
          <cell r="J1439" t="str">
            <v>Freddy Fongang</v>
          </cell>
          <cell r="K1439" t="str">
            <v>OCM_Edea</v>
          </cell>
          <cell r="L1439" t="str">
            <v>H-TELI</v>
          </cell>
          <cell r="M1439" t="str">
            <v>IHS</v>
          </cell>
          <cell r="N1439" t="str">
            <v>Grid-Gen</v>
          </cell>
        </row>
        <row r="1440">
          <cell r="A1440" t="str">
            <v>LIT_505</v>
          </cell>
          <cell r="B1440" t="str">
            <v>Bissiang</v>
          </cell>
          <cell r="C1440" t="str">
            <v>LIT</v>
          </cell>
          <cell r="D1440" t="str">
            <v>Bissiang</v>
          </cell>
          <cell r="E1440">
            <v>10.032160559999999</v>
          </cell>
          <cell r="F1440">
            <v>2.946655786</v>
          </cell>
          <cell r="G1440">
            <v>69</v>
          </cell>
          <cell r="H1440" t="str">
            <v>Macro</v>
          </cell>
          <cell r="I1440" t="str">
            <v>NOKIA</v>
          </cell>
          <cell r="J1440" t="str">
            <v>Clautaire Pouguoé</v>
          </cell>
          <cell r="K1440" t="str">
            <v>OCM_Kribi</v>
          </cell>
          <cell r="L1440" t="str">
            <v>H-TELI</v>
          </cell>
          <cell r="M1440" t="str">
            <v>IHS</v>
          </cell>
          <cell r="N1440" t="str">
            <v>Hybrid-Gen-Lithium</v>
          </cell>
        </row>
        <row r="1441">
          <cell r="A1441" t="str">
            <v>NRD_122</v>
          </cell>
          <cell r="B1441" t="str">
            <v>Douroum-IHS</v>
          </cell>
          <cell r="C1441" t="str">
            <v>NRD</v>
          </cell>
          <cell r="D1441" t="str">
            <v>Douroum</v>
          </cell>
          <cell r="E1441">
            <v>13.75698644</v>
          </cell>
          <cell r="F1441">
            <v>10.097598530000001</v>
          </cell>
          <cell r="G1441">
            <v>410</v>
          </cell>
          <cell r="H1441" t="str">
            <v>Macro</v>
          </cell>
          <cell r="I1441" t="str">
            <v>NOKIA</v>
          </cell>
          <cell r="J1441" t="str">
            <v>Tsafack Ervice</v>
          </cell>
          <cell r="K1441" t="str">
            <v>OCM_Guider</v>
          </cell>
          <cell r="L1441" t="str">
            <v>TIF NORD</v>
          </cell>
          <cell r="M1441" t="str">
            <v>IHS</v>
          </cell>
          <cell r="N1441" t="str">
            <v>Grid-Gen</v>
          </cell>
        </row>
        <row r="1442">
          <cell r="A1442" t="str">
            <v>LIT_456</v>
          </cell>
          <cell r="B1442" t="str">
            <v>LIT_456_Z_Edea-Mbondanjick</v>
          </cell>
          <cell r="C1442" t="str">
            <v>LIT</v>
          </cell>
          <cell r="D1442" t="str">
            <v>Edea</v>
          </cell>
          <cell r="E1442">
            <v>10.135024400000001</v>
          </cell>
          <cell r="F1442">
            <v>3.7839063999999998</v>
          </cell>
          <cell r="G1442">
            <v>70</v>
          </cell>
          <cell r="H1442" t="str">
            <v>Macro</v>
          </cell>
          <cell r="I1442" t="str">
            <v>ZTE</v>
          </cell>
          <cell r="J1442" t="str">
            <v>Freddy Fongang</v>
          </cell>
          <cell r="K1442" t="str">
            <v>OCM_Edea</v>
          </cell>
          <cell r="L1442" t="str">
            <v>H-TELI</v>
          </cell>
          <cell r="M1442" t="str">
            <v>IHS</v>
          </cell>
          <cell r="N1442" t="str">
            <v>Gen-Lithium</v>
          </cell>
        </row>
        <row r="1443">
          <cell r="A1443" t="str">
            <v>SUO_154</v>
          </cell>
          <cell r="B1443" t="str">
            <v>Limbe-Mokindi-MTN-IHS</v>
          </cell>
          <cell r="C1443" t="str">
            <v>SUO</v>
          </cell>
          <cell r="D1443" t="str">
            <v>Limbe</v>
          </cell>
          <cell r="E1443">
            <v>9.1684028000000009</v>
          </cell>
          <cell r="F1443">
            <v>4.0212133999999997</v>
          </cell>
          <cell r="G1443">
            <v>79</v>
          </cell>
          <cell r="H1443" t="str">
            <v>Macro</v>
          </cell>
          <cell r="I1443" t="str">
            <v>NOKIA</v>
          </cell>
          <cell r="J1443" t="str">
            <v>Emile TAMFU</v>
          </cell>
          <cell r="K1443" t="str">
            <v>OCM_Limbe</v>
          </cell>
          <cell r="L1443" t="str">
            <v>H-TELI</v>
          </cell>
          <cell r="M1443" t="str">
            <v>IHS</v>
          </cell>
          <cell r="N1443" t="str">
            <v>Grid-Gen</v>
          </cell>
        </row>
        <row r="1444">
          <cell r="A1444" t="str">
            <v>NRD_123</v>
          </cell>
          <cell r="B1444" t="str">
            <v>Mandama-IHS</v>
          </cell>
          <cell r="C1444" t="str">
            <v>NRD</v>
          </cell>
          <cell r="D1444" t="str">
            <v>Mandama</v>
          </cell>
          <cell r="E1444">
            <v>13.704643280000001</v>
          </cell>
          <cell r="F1444">
            <v>10.14307851</v>
          </cell>
          <cell r="G1444">
            <v>519</v>
          </cell>
          <cell r="H1444" t="str">
            <v>Macro</v>
          </cell>
          <cell r="I1444" t="str">
            <v>NOKIA</v>
          </cell>
          <cell r="J1444" t="str">
            <v>Tsafack Ervice</v>
          </cell>
          <cell r="K1444" t="str">
            <v>OCM_Guider</v>
          </cell>
          <cell r="L1444" t="str">
            <v>TIF NORD</v>
          </cell>
          <cell r="M1444" t="str">
            <v>IHS</v>
          </cell>
          <cell r="N1444" t="str">
            <v>Grid-Gen</v>
          </cell>
        </row>
        <row r="1445">
          <cell r="A1445" t="str">
            <v>NRD_225</v>
          </cell>
          <cell r="B1445" t="str">
            <v>URH_KOSSOUMO</v>
          </cell>
          <cell r="C1445" t="str">
            <v>NRD</v>
          </cell>
          <cell r="D1445" t="str">
            <v>North (Garoua)</v>
          </cell>
          <cell r="E1445">
            <v>13.27497</v>
          </cell>
          <cell r="F1445">
            <v>9.2560699999999994</v>
          </cell>
          <cell r="G1445"/>
          <cell r="H1445" t="str">
            <v>Rural</v>
          </cell>
          <cell r="I1445" t="str">
            <v>Huawei</v>
          </cell>
          <cell r="J1445" t="str">
            <v>Guemnin Arnaud</v>
          </cell>
          <cell r="K1445" t="str">
            <v>OCM_Garoua_2</v>
          </cell>
          <cell r="L1445" t="str">
            <v>TIF NORD</v>
          </cell>
          <cell r="M1445" t="str">
            <v>TELEINFRA</v>
          </cell>
          <cell r="N1445" t="str">
            <v>Solar-Only</v>
          </cell>
        </row>
        <row r="1446">
          <cell r="A1446" t="str">
            <v>SUD_069</v>
          </cell>
          <cell r="B1446" t="str">
            <v>Mbile-IHS</v>
          </cell>
          <cell r="C1446" t="str">
            <v>SUD</v>
          </cell>
          <cell r="D1446" t="str">
            <v>Mbile</v>
          </cell>
          <cell r="E1446">
            <v>12.15047</v>
          </cell>
          <cell r="F1446">
            <v>2.6520929999999998</v>
          </cell>
          <cell r="G1446">
            <v>629</v>
          </cell>
          <cell r="H1446" t="str">
            <v>Macro</v>
          </cell>
          <cell r="I1446" t="str">
            <v>NOKIA</v>
          </cell>
          <cell r="J1446" t="str">
            <v>Kenfack Peguy</v>
          </cell>
          <cell r="K1446" t="str">
            <v>OCM_Sangmelima</v>
          </cell>
          <cell r="L1446" t="str">
            <v>AFRO</v>
          </cell>
          <cell r="M1446" t="str">
            <v>IHS</v>
          </cell>
          <cell r="N1446" t="str">
            <v>Gen Only</v>
          </cell>
        </row>
        <row r="1447">
          <cell r="A1447" t="str">
            <v>LIT_499</v>
          </cell>
          <cell r="B1447" t="str">
            <v>Ndogbessol-IHS</v>
          </cell>
          <cell r="C1447" t="str">
            <v>LIT</v>
          </cell>
          <cell r="D1447" t="str">
            <v>Ndogbessol</v>
          </cell>
          <cell r="E1447">
            <v>10.558162859999999</v>
          </cell>
          <cell r="F1447">
            <v>3.665055594</v>
          </cell>
          <cell r="G1447">
            <v>67</v>
          </cell>
          <cell r="H1447" t="str">
            <v>Macro</v>
          </cell>
          <cell r="I1447" t="str">
            <v>NOKIA</v>
          </cell>
          <cell r="J1447" t="str">
            <v>Etienne Saha</v>
          </cell>
          <cell r="K1447" t="str">
            <v>OCM_Boumnyebel</v>
          </cell>
          <cell r="L1447" t="str">
            <v>AFRO</v>
          </cell>
          <cell r="M1447" t="str">
            <v>IHS</v>
          </cell>
          <cell r="N1447" t="str">
            <v>Gen-Lithium</v>
          </cell>
        </row>
        <row r="1448">
          <cell r="A1448" t="str">
            <v>NRD_203</v>
          </cell>
          <cell r="B1448" t="str">
            <v>URH_MANDJOLA</v>
          </cell>
          <cell r="C1448" t="str">
            <v>NRD</v>
          </cell>
          <cell r="D1448" t="str">
            <v>North (Garoua)</v>
          </cell>
          <cell r="E1448" t="str">
            <v>13.89584</v>
          </cell>
          <cell r="F1448" t="str">
            <v>9.41802</v>
          </cell>
          <cell r="G1448"/>
          <cell r="H1448" t="str">
            <v>Rural</v>
          </cell>
          <cell r="I1448" t="str">
            <v>Huawei</v>
          </cell>
          <cell r="J1448" t="str">
            <v>Guemnin Arnaud</v>
          </cell>
          <cell r="K1448" t="str">
            <v>OCM_Garoua_2</v>
          </cell>
          <cell r="L1448" t="str">
            <v>TIF NORD</v>
          </cell>
          <cell r="M1448" t="str">
            <v>TELEINFRA</v>
          </cell>
          <cell r="N1448" t="str">
            <v>Solar-Only</v>
          </cell>
        </row>
        <row r="1449">
          <cell r="A1449" t="str">
            <v>LIT_620</v>
          </cell>
          <cell r="B1449" t="str">
            <v>LIT_620_Z_Notre-Dame-de-Yassa</v>
          </cell>
          <cell r="C1449" t="str">
            <v>LIT</v>
          </cell>
          <cell r="D1449" t="str">
            <v>Douala</v>
          </cell>
          <cell r="E1449">
            <v>9.8199179999999995</v>
          </cell>
          <cell r="F1449">
            <v>4.0132909999999997</v>
          </cell>
          <cell r="G1449">
            <v>43</v>
          </cell>
          <cell r="H1449" t="str">
            <v>Macro</v>
          </cell>
          <cell r="I1449" t="str">
            <v>ZTE</v>
          </cell>
          <cell r="J1449" t="str">
            <v>LONTSI Marius</v>
          </cell>
          <cell r="K1449" t="str">
            <v>OCM_Douala_3</v>
          </cell>
          <cell r="L1449" t="str">
            <v>H-TELI</v>
          </cell>
          <cell r="M1449" t="str">
            <v>CAMUSAT</v>
          </cell>
          <cell r="N1449" t="str">
            <v>Good Grid + GE</v>
          </cell>
        </row>
        <row r="1450">
          <cell r="A1450" t="str">
            <v>LIT_632</v>
          </cell>
          <cell r="B1450" t="str">
            <v>LIT_632_Z_Boko-Hospital-IHS</v>
          </cell>
          <cell r="C1450" t="str">
            <v>LIT</v>
          </cell>
          <cell r="D1450" t="str">
            <v>Douala</v>
          </cell>
          <cell r="E1450">
            <v>9.7730420000000002</v>
          </cell>
          <cell r="F1450">
            <v>3.9890490000000001</v>
          </cell>
          <cell r="G1450">
            <v>22</v>
          </cell>
          <cell r="H1450" t="str">
            <v>Macro</v>
          </cell>
          <cell r="I1450" t="str">
            <v>ZTE</v>
          </cell>
          <cell r="J1450" t="str">
            <v>LONTSI Marius</v>
          </cell>
          <cell r="K1450" t="str">
            <v>OCM_Douala_3</v>
          </cell>
          <cell r="L1450" t="str">
            <v>H-TELI</v>
          </cell>
          <cell r="M1450" t="str">
            <v>IHS</v>
          </cell>
          <cell r="N1450" t="str">
            <v>Grid-Gen</v>
          </cell>
        </row>
        <row r="1451">
          <cell r="A1451" t="str">
            <v>LIT_512</v>
          </cell>
          <cell r="B1451" t="str">
            <v>Apouh</v>
          </cell>
          <cell r="C1451" t="str">
            <v>LIT</v>
          </cell>
          <cell r="D1451" t="str">
            <v>Apouh</v>
          </cell>
          <cell r="E1451">
            <v>10.114940000000001</v>
          </cell>
          <cell r="F1451">
            <v>3.63666</v>
          </cell>
          <cell r="G1451">
            <v>57</v>
          </cell>
          <cell r="H1451" t="str">
            <v>Macro</v>
          </cell>
          <cell r="I1451" t="str">
            <v>NOKIA</v>
          </cell>
          <cell r="J1451" t="str">
            <v>Clautaire Pouguoé</v>
          </cell>
          <cell r="K1451" t="str">
            <v>OCM_Kribi</v>
          </cell>
          <cell r="L1451" t="str">
            <v>H-TELI</v>
          </cell>
          <cell r="M1451" t="str">
            <v>IHS</v>
          </cell>
          <cell r="N1451" t="str">
            <v>Grid-Gen</v>
          </cell>
        </row>
        <row r="1452">
          <cell r="A1452" t="str">
            <v>LIT_633</v>
          </cell>
          <cell r="B1452" t="str">
            <v>LIT_633_Z_Boko-IHS</v>
          </cell>
          <cell r="C1452" t="str">
            <v>LIT</v>
          </cell>
          <cell r="D1452" t="str">
            <v>Douala</v>
          </cell>
          <cell r="E1452">
            <v>9.7589501159999994</v>
          </cell>
          <cell r="F1452">
            <v>3.996633584</v>
          </cell>
          <cell r="G1452">
            <v>4</v>
          </cell>
          <cell r="H1452" t="str">
            <v>Macro</v>
          </cell>
          <cell r="I1452" t="str">
            <v>ZTE</v>
          </cell>
          <cell r="J1452" t="str">
            <v>LONTSI Marius</v>
          </cell>
          <cell r="K1452" t="str">
            <v>OCM_Douala_3</v>
          </cell>
          <cell r="L1452" t="str">
            <v>H-TELI</v>
          </cell>
          <cell r="M1452" t="str">
            <v>IHS</v>
          </cell>
          <cell r="N1452" t="str">
            <v>Grid-Gen</v>
          </cell>
        </row>
        <row r="1453">
          <cell r="A1453" t="str">
            <v>NRO_104</v>
          </cell>
          <cell r="B1453" t="str">
            <v>Santa-New</v>
          </cell>
          <cell r="C1453" t="str">
            <v>NRO</v>
          </cell>
          <cell r="D1453" t="str">
            <v>Santa</v>
          </cell>
          <cell r="E1453">
            <v>10.159727</v>
          </cell>
          <cell r="F1453">
            <v>5.8020189999999996</v>
          </cell>
          <cell r="G1453">
            <v>1791</v>
          </cell>
          <cell r="H1453" t="str">
            <v>Macro</v>
          </cell>
          <cell r="I1453" t="str">
            <v>NOKIA</v>
          </cell>
          <cell r="J1453" t="str">
            <v>Elan Mencheng  Jeremiah</v>
          </cell>
          <cell r="K1453" t="str">
            <v>OCM_Bamenda_2</v>
          </cell>
          <cell r="L1453" t="str">
            <v>I-ENG</v>
          </cell>
          <cell r="M1453" t="str">
            <v>IHS</v>
          </cell>
          <cell r="N1453" t="str">
            <v>Grid-Gen</v>
          </cell>
        </row>
        <row r="1454">
          <cell r="A1454" t="str">
            <v>LIT_519</v>
          </cell>
          <cell r="B1454" t="str">
            <v>Madjap</v>
          </cell>
          <cell r="C1454" t="str">
            <v>LIT</v>
          </cell>
          <cell r="D1454" t="str">
            <v>Mandjap</v>
          </cell>
          <cell r="E1454">
            <v>10.328799999999999</v>
          </cell>
          <cell r="F1454">
            <v>3.7234400000000001</v>
          </cell>
          <cell r="G1454">
            <v>120</v>
          </cell>
          <cell r="H1454" t="str">
            <v>Macro</v>
          </cell>
          <cell r="I1454" t="str">
            <v>NOKIA</v>
          </cell>
          <cell r="J1454" t="str">
            <v>Freddy Fongang</v>
          </cell>
          <cell r="K1454" t="str">
            <v>OCM_Edea</v>
          </cell>
          <cell r="L1454" t="str">
            <v>H-TELI</v>
          </cell>
          <cell r="M1454" t="str">
            <v>IHS</v>
          </cell>
          <cell r="N1454" t="str">
            <v>Hybrid Gen</v>
          </cell>
        </row>
        <row r="1455">
          <cell r="A1455" t="str">
            <v>CTR_455</v>
          </cell>
          <cell r="B1455" t="str">
            <v>Mengue-Bibey-Camrail</v>
          </cell>
          <cell r="C1455" t="str">
            <v>CTR</v>
          </cell>
          <cell r="D1455" t="str">
            <v>Mengue-Bibey</v>
          </cell>
          <cell r="E1455">
            <v>12.755314</v>
          </cell>
          <cell r="F1455">
            <v>4.9358370000000003</v>
          </cell>
          <cell r="G1455">
            <v>593</v>
          </cell>
          <cell r="H1455" t="str">
            <v>Macro</v>
          </cell>
          <cell r="I1455" t="str">
            <v>NOKIA</v>
          </cell>
          <cell r="J1455" t="str">
            <v>Raoul TSAGUE</v>
          </cell>
          <cell r="K1455" t="str">
            <v>OCM_Nanga-Eboko</v>
          </cell>
          <cell r="L1455" t="str">
            <v>AFRO</v>
          </cell>
          <cell r="M1455"/>
          <cell r="N1455"/>
        </row>
        <row r="1456">
          <cell r="A1456" t="str">
            <v>CTR_454</v>
          </cell>
          <cell r="B1456" t="str">
            <v>Ouassa-Bamvele-Camrail</v>
          </cell>
          <cell r="C1456" t="str">
            <v>CTR</v>
          </cell>
          <cell r="D1456" t="str">
            <v>Ouassa-Bamvele</v>
          </cell>
          <cell r="E1456">
            <v>12.6159166</v>
          </cell>
          <cell r="F1456">
            <v>4.9006944399999997</v>
          </cell>
          <cell r="G1456">
            <v>589</v>
          </cell>
          <cell r="H1456" t="str">
            <v>Macro</v>
          </cell>
          <cell r="I1456" t="str">
            <v>NOKIA</v>
          </cell>
          <cell r="J1456" t="str">
            <v>Raoul TSAGUE</v>
          </cell>
          <cell r="K1456" t="str">
            <v>OCM_Nanga-Eboko</v>
          </cell>
          <cell r="L1456" t="str">
            <v>AFRO</v>
          </cell>
          <cell r="M1456" t="str">
            <v>CAMUSAT</v>
          </cell>
          <cell r="N1456" t="str">
            <v>Hybrid Solar - S3</v>
          </cell>
        </row>
        <row r="1457">
          <cell r="A1457" t="str">
            <v>EST_106</v>
          </cell>
          <cell r="B1457" t="str">
            <v>Yola-MTN-IHS</v>
          </cell>
          <cell r="C1457" t="str">
            <v>EST</v>
          </cell>
          <cell r="D1457" t="str">
            <v>Yola</v>
          </cell>
          <cell r="E1457">
            <v>15.020321709999999</v>
          </cell>
          <cell r="F1457">
            <v>4.0317675380000004</v>
          </cell>
          <cell r="G1457">
            <v>611</v>
          </cell>
          <cell r="H1457" t="str">
            <v>Macro</v>
          </cell>
          <cell r="I1457" t="str">
            <v>NOKIA</v>
          </cell>
          <cell r="J1457" t="str">
            <v>Hugues Hachua</v>
          </cell>
          <cell r="K1457" t="str">
            <v>OCM_Batouri</v>
          </cell>
          <cell r="L1457" t="str">
            <v>AFRO</v>
          </cell>
          <cell r="M1457" t="str">
            <v>IHS</v>
          </cell>
          <cell r="N1457" t="str">
            <v>Solar-Gen-Lithium</v>
          </cell>
        </row>
        <row r="1458">
          <cell r="A1458" t="str">
            <v>EST_114</v>
          </cell>
          <cell r="B1458" t="str">
            <v>Ouli-IHS</v>
          </cell>
          <cell r="C1458" t="str">
            <v>EST</v>
          </cell>
          <cell r="D1458" t="str">
            <v>Ouli</v>
          </cell>
          <cell r="E1458">
            <v>14.555601449999999</v>
          </cell>
          <cell r="F1458">
            <v>5.1998215129999998</v>
          </cell>
          <cell r="G1458">
            <v>893</v>
          </cell>
          <cell r="H1458" t="str">
            <v>Macro</v>
          </cell>
          <cell r="I1458" t="str">
            <v>NOKIA</v>
          </cell>
          <cell r="J1458" t="str">
            <v>Hugues Hachua</v>
          </cell>
          <cell r="K1458" t="str">
            <v>OCM_Batouri</v>
          </cell>
          <cell r="L1458" t="str">
            <v>AFRO</v>
          </cell>
          <cell r="M1458" t="str">
            <v>IHS</v>
          </cell>
          <cell r="N1458" t="str">
            <v>Gen Only</v>
          </cell>
        </row>
        <row r="1459">
          <cell r="A1459" t="str">
            <v>LIT_514</v>
          </cell>
          <cell r="B1459" t="str">
            <v>Nkan</v>
          </cell>
          <cell r="C1459" t="str">
            <v>LIT</v>
          </cell>
          <cell r="D1459" t="str">
            <v>Nkan</v>
          </cell>
          <cell r="E1459">
            <v>10.670152</v>
          </cell>
          <cell r="F1459">
            <v>4.0926910000000003</v>
          </cell>
          <cell r="G1459">
            <v>243</v>
          </cell>
          <cell r="H1459" t="str">
            <v>Macro</v>
          </cell>
          <cell r="I1459" t="str">
            <v>NOKIA</v>
          </cell>
          <cell r="J1459" t="str">
            <v>Freddy Fongang</v>
          </cell>
          <cell r="K1459" t="str">
            <v>OCM_Edea</v>
          </cell>
          <cell r="L1459" t="str">
            <v>H-TELI</v>
          </cell>
          <cell r="M1459" t="str">
            <v>IHS</v>
          </cell>
          <cell r="N1459" t="str">
            <v>Hybrid Gen</v>
          </cell>
        </row>
        <row r="1460">
          <cell r="A1460" t="str">
            <v>LIT_507</v>
          </cell>
          <cell r="B1460" t="str">
            <v>Sibongo</v>
          </cell>
          <cell r="C1460" t="str">
            <v>LIT</v>
          </cell>
          <cell r="D1460" t="str">
            <v>Sibongo</v>
          </cell>
          <cell r="E1460">
            <v>10.61636</v>
          </cell>
          <cell r="F1460">
            <v>3.8074400000000002</v>
          </cell>
          <cell r="G1460">
            <v>198</v>
          </cell>
          <cell r="H1460" t="str">
            <v>Macro</v>
          </cell>
          <cell r="I1460" t="str">
            <v>NOKIA</v>
          </cell>
          <cell r="J1460" t="str">
            <v>Freddy Fongang</v>
          </cell>
          <cell r="K1460" t="str">
            <v>OCM_Edea</v>
          </cell>
          <cell r="L1460" t="str">
            <v>H-TELI</v>
          </cell>
          <cell r="M1460" t="str">
            <v>IHS</v>
          </cell>
          <cell r="N1460" t="str">
            <v>Grid-Gen</v>
          </cell>
        </row>
        <row r="1461">
          <cell r="A1461" t="str">
            <v>EST_115</v>
          </cell>
          <cell r="B1461" t="str">
            <v>Kika-IHS</v>
          </cell>
          <cell r="C1461" t="str">
            <v>EST</v>
          </cell>
          <cell r="D1461" t="str">
            <v>Kika</v>
          </cell>
          <cell r="E1461">
            <v>15.348837</v>
          </cell>
          <cell r="F1461">
            <v>2.271064</v>
          </cell>
          <cell r="G1461">
            <v>342</v>
          </cell>
          <cell r="H1461" t="str">
            <v>Macro</v>
          </cell>
          <cell r="I1461" t="str">
            <v>NOKIA</v>
          </cell>
          <cell r="J1461" t="str">
            <v>Hugues Hachua</v>
          </cell>
          <cell r="K1461" t="str">
            <v>OCM_Batouri</v>
          </cell>
          <cell r="L1461" t="str">
            <v>AFRO</v>
          </cell>
          <cell r="M1461" t="str">
            <v>IHS</v>
          </cell>
          <cell r="N1461" t="str">
            <v>Solar AER-Hybrid-Gen</v>
          </cell>
        </row>
        <row r="1462">
          <cell r="A1462" t="str">
            <v>LIT_634</v>
          </cell>
          <cell r="B1462" t="str">
            <v>LIT_634_Z_Ndogpassi-Pays-Bas-IHS</v>
          </cell>
          <cell r="C1462" t="str">
            <v>LIT</v>
          </cell>
          <cell r="D1462" t="str">
            <v>Douala</v>
          </cell>
          <cell r="E1462">
            <v>9.7738645789999996</v>
          </cell>
          <cell r="F1462">
            <v>4.0212480480000004</v>
          </cell>
          <cell r="G1462">
            <v>28</v>
          </cell>
          <cell r="H1462" t="str">
            <v>Macro</v>
          </cell>
          <cell r="I1462" t="str">
            <v>ZTE</v>
          </cell>
          <cell r="J1462" t="str">
            <v>LONTSI Marius</v>
          </cell>
          <cell r="K1462" t="str">
            <v>OCM_Douala_3</v>
          </cell>
          <cell r="L1462" t="str">
            <v>H-TELI</v>
          </cell>
          <cell r="M1462" t="str">
            <v>IHS</v>
          </cell>
          <cell r="N1462" t="str">
            <v>Grid-Gen</v>
          </cell>
        </row>
        <row r="1463">
          <cell r="A1463" t="str">
            <v>LIT_639</v>
          </cell>
          <cell r="B1463" t="str">
            <v>LIT_639_Z_Yassa-Dispensaire</v>
          </cell>
          <cell r="C1463" t="str">
            <v>LIT</v>
          </cell>
          <cell r="D1463" t="str">
            <v>Douala</v>
          </cell>
          <cell r="E1463">
            <v>9.8015899999999991</v>
          </cell>
          <cell r="F1463">
            <v>3.9889399999999999</v>
          </cell>
          <cell r="G1463">
            <v>23</v>
          </cell>
          <cell r="H1463" t="str">
            <v>Macro</v>
          </cell>
          <cell r="I1463" t="str">
            <v>ZTE</v>
          </cell>
          <cell r="J1463" t="str">
            <v>LONTSI Marius</v>
          </cell>
          <cell r="K1463" t="str">
            <v>OCM_Douala_3</v>
          </cell>
          <cell r="L1463" t="str">
            <v>H-TELI</v>
          </cell>
          <cell r="M1463" t="str">
            <v>CAMUSAT</v>
          </cell>
          <cell r="N1463" t="str">
            <v>Good Grid + GE</v>
          </cell>
        </row>
        <row r="1464">
          <cell r="A1464" t="str">
            <v>LIT_510</v>
          </cell>
          <cell r="B1464" t="str">
            <v>Kanga</v>
          </cell>
          <cell r="C1464" t="str">
            <v>LIT</v>
          </cell>
          <cell r="D1464" t="str">
            <v>Massock-Songloulou</v>
          </cell>
          <cell r="E1464">
            <v>10.480359999999999</v>
          </cell>
          <cell r="F1464">
            <v>4.1411300000000004</v>
          </cell>
          <cell r="G1464">
            <v>225</v>
          </cell>
          <cell r="H1464" t="str">
            <v>Macro</v>
          </cell>
          <cell r="I1464" t="str">
            <v>NOKIA</v>
          </cell>
          <cell r="J1464" t="str">
            <v>Freddy Fongang</v>
          </cell>
          <cell r="K1464" t="str">
            <v>OCM_Edea</v>
          </cell>
          <cell r="L1464" t="str">
            <v>H-TELI</v>
          </cell>
          <cell r="M1464" t="str">
            <v>IHS</v>
          </cell>
          <cell r="N1464" t="str">
            <v>Grid-Gen</v>
          </cell>
        </row>
        <row r="1465">
          <cell r="A1465" t="str">
            <v>CTR_533</v>
          </cell>
          <cell r="B1465" t="str">
            <v>Lengom-IHS</v>
          </cell>
          <cell r="C1465" t="str">
            <v>CTR</v>
          </cell>
          <cell r="D1465" t="str">
            <v>Yaounde</v>
          </cell>
          <cell r="E1465">
            <v>11.48578813</v>
          </cell>
          <cell r="F1465">
            <v>4.0890786800000001</v>
          </cell>
          <cell r="G1465">
            <v>665</v>
          </cell>
          <cell r="H1465" t="str">
            <v>Macro</v>
          </cell>
          <cell r="I1465" t="str">
            <v>NOKIA</v>
          </cell>
          <cell r="J1465" t="str">
            <v>Raoul TSAGUE</v>
          </cell>
          <cell r="K1465" t="str">
            <v>OCM_Nanga-Eboko</v>
          </cell>
          <cell r="L1465" t="str">
            <v>AFRO</v>
          </cell>
          <cell r="M1465" t="str">
            <v>IHS</v>
          </cell>
          <cell r="N1465" t="str">
            <v>Grid-Gen-Lithium</v>
          </cell>
        </row>
        <row r="1466">
          <cell r="A1466" t="str">
            <v>CTR_767</v>
          </cell>
          <cell r="B1466" t="str">
            <v>CTR_767_Z_Camp-Sic-Mendong</v>
          </cell>
          <cell r="C1466" t="str">
            <v>CTR</v>
          </cell>
          <cell r="D1466" t="str">
            <v>Yaounde</v>
          </cell>
          <cell r="E1466">
            <v>11.468579999999999</v>
          </cell>
          <cell r="F1466">
            <v>3.8367900000000001</v>
          </cell>
          <cell r="G1466">
            <v>774</v>
          </cell>
          <cell r="H1466" t="str">
            <v>Macro</v>
          </cell>
          <cell r="I1466" t="str">
            <v>ZTE</v>
          </cell>
          <cell r="J1466" t="str">
            <v>Mbah Hosiah</v>
          </cell>
          <cell r="K1466" t="str">
            <v>OCM_Yaounde_4</v>
          </cell>
          <cell r="L1466" t="str">
            <v>AFRO</v>
          </cell>
          <cell r="M1466" t="str">
            <v>CAMUSAT</v>
          </cell>
          <cell r="N1466" t="str">
            <v>Good Grid no GE - 8h</v>
          </cell>
        </row>
        <row r="1467">
          <cell r="A1467" t="str">
            <v>CTR_737</v>
          </cell>
          <cell r="B1467" t="str">
            <v>CTR_737_Z_Mini_SS_AFD</v>
          </cell>
          <cell r="C1467" t="str">
            <v>CTR</v>
          </cell>
          <cell r="D1467" t="str">
            <v>Yaounde</v>
          </cell>
          <cell r="E1467">
            <v>11.50334571</v>
          </cell>
          <cell r="F1467">
            <v>3.8435185779999999</v>
          </cell>
          <cell r="G1467">
            <v>0</v>
          </cell>
          <cell r="H1467" t="str">
            <v>Macro</v>
          </cell>
          <cell r="I1467" t="str">
            <v>ZTE</v>
          </cell>
          <cell r="J1467" t="str">
            <v>Mbah Hosiah</v>
          </cell>
          <cell r="K1467" t="str">
            <v>OCM_Yaounde_4</v>
          </cell>
          <cell r="L1467" t="str">
            <v>AFRO</v>
          </cell>
          <cell r="M1467" t="str">
            <v>CAMUSAT</v>
          </cell>
          <cell r="N1467" t="str">
            <v>Good Grid no GE - 8h</v>
          </cell>
        </row>
        <row r="1468">
          <cell r="A1468" t="str">
            <v>EXN_188</v>
          </cell>
          <cell r="B1468" t="str">
            <v>Kousseri-Papar-IHS</v>
          </cell>
          <cell r="C1468" t="str">
            <v>EXN</v>
          </cell>
          <cell r="D1468" t="str">
            <v>Kousseri</v>
          </cell>
          <cell r="E1468">
            <v>15.02115094</v>
          </cell>
          <cell r="F1468">
            <v>12.077497839999999</v>
          </cell>
          <cell r="G1468">
            <v>294</v>
          </cell>
          <cell r="H1468" t="str">
            <v>Macro</v>
          </cell>
          <cell r="I1468" t="str">
            <v>NOKIA</v>
          </cell>
          <cell r="J1468" t="str">
            <v>Yanoussa Ahmadou</v>
          </cell>
          <cell r="K1468" t="str">
            <v>OCM_Kousseri</v>
          </cell>
          <cell r="L1468" t="str">
            <v>TIF NORD</v>
          </cell>
          <cell r="M1468" t="str">
            <v>IHS</v>
          </cell>
          <cell r="N1468" t="str">
            <v>Gen Only</v>
          </cell>
        </row>
        <row r="1469">
          <cell r="A1469" t="str">
            <v>EST_122</v>
          </cell>
          <cell r="B1469" t="str">
            <v>Mindourou-Grumcam-IHS</v>
          </cell>
          <cell r="C1469" t="str">
            <v>EST</v>
          </cell>
          <cell r="D1469" t="str">
            <v>Mindourou</v>
          </cell>
          <cell r="E1469">
            <v>14.574845209999999</v>
          </cell>
          <cell r="F1469">
            <v>4.1014213570000004</v>
          </cell>
          <cell r="G1469">
            <v>625</v>
          </cell>
          <cell r="H1469" t="str">
            <v>Macro</v>
          </cell>
          <cell r="I1469" t="str">
            <v>NOKIA</v>
          </cell>
          <cell r="J1469" t="str">
            <v>Hugues Hachua</v>
          </cell>
          <cell r="K1469" t="str">
            <v>OCM_Batouri</v>
          </cell>
          <cell r="L1469" t="str">
            <v>AFRO</v>
          </cell>
          <cell r="M1469" t="str">
            <v>IHS</v>
          </cell>
          <cell r="N1469" t="str">
            <v>Gen-Lithium</v>
          </cell>
        </row>
        <row r="1470">
          <cell r="A1470" t="str">
            <v>EST_105</v>
          </cell>
          <cell r="B1470" t="str">
            <v>Mbitom-camrail</v>
          </cell>
          <cell r="C1470" t="str">
            <v>EST</v>
          </cell>
          <cell r="D1470" t="str">
            <v>Betare-Oya</v>
          </cell>
          <cell r="E1470">
            <v>13.3291944</v>
          </cell>
          <cell r="F1470">
            <v>5.7049444400000002</v>
          </cell>
          <cell r="G1470">
            <v>730</v>
          </cell>
          <cell r="H1470" t="str">
            <v>Macro</v>
          </cell>
          <cell r="I1470" t="str">
            <v>NOKIA</v>
          </cell>
          <cell r="J1470" t="str">
            <v>Chekep Kouamo Willy</v>
          </cell>
          <cell r="K1470" t="str">
            <v>OCM_Tibati</v>
          </cell>
          <cell r="L1470" t="str">
            <v>AFRO</v>
          </cell>
          <cell r="M1470"/>
          <cell r="N1470"/>
        </row>
        <row r="1471">
          <cell r="A1471" t="str">
            <v>ADM_114</v>
          </cell>
          <cell r="B1471" t="str">
            <v>Pangar-camrail</v>
          </cell>
          <cell r="C1471" t="str">
            <v>ADM</v>
          </cell>
          <cell r="D1471" t="str">
            <v>Pangar</v>
          </cell>
          <cell r="E1471">
            <v>13.357211639999999</v>
          </cell>
          <cell r="F1471">
            <v>6.0117513850000002</v>
          </cell>
          <cell r="G1471">
            <v>865</v>
          </cell>
          <cell r="H1471" t="str">
            <v>Macro</v>
          </cell>
          <cell r="I1471" t="str">
            <v>NOKIA</v>
          </cell>
          <cell r="J1471" t="str">
            <v>Chekep Kouamo Willy</v>
          </cell>
          <cell r="K1471" t="str">
            <v>OCM_Tibati</v>
          </cell>
          <cell r="L1471" t="str">
            <v>TIF NORD</v>
          </cell>
          <cell r="M1471" t="str">
            <v>CAMUSAT</v>
          </cell>
          <cell r="N1471" t="str">
            <v>Hybrid Solar - S3</v>
          </cell>
        </row>
        <row r="1472">
          <cell r="A1472" t="str">
            <v>CTR_016</v>
          </cell>
          <cell r="B1472" t="str">
            <v>CTR_016_Z_Mvog-Betsi</v>
          </cell>
          <cell r="C1472" t="str">
            <v>CTR</v>
          </cell>
          <cell r="D1472" t="str">
            <v>Yaounde</v>
          </cell>
          <cell r="E1472">
            <v>11.48129801</v>
          </cell>
          <cell r="F1472">
            <v>3.8661583510000002</v>
          </cell>
          <cell r="G1472">
            <v>750</v>
          </cell>
          <cell r="H1472" t="str">
            <v>Macro</v>
          </cell>
          <cell r="I1472" t="str">
            <v>ZTE</v>
          </cell>
          <cell r="J1472" t="str">
            <v>Mouamadou</v>
          </cell>
          <cell r="K1472" t="str">
            <v>OCM_Yaounde_5</v>
          </cell>
          <cell r="L1472" t="str">
            <v>AFRO</v>
          </cell>
          <cell r="M1472" t="str">
            <v>IHS</v>
          </cell>
          <cell r="N1472" t="str">
            <v>Grid-Gen</v>
          </cell>
        </row>
        <row r="1473">
          <cell r="A1473" t="str">
            <v>LIT_642</v>
          </cell>
          <cell r="B1473" t="str">
            <v>LIT_642_Z_Yassa-II</v>
          </cell>
          <cell r="C1473" t="str">
            <v>LIT</v>
          </cell>
          <cell r="D1473" t="str">
            <v>Douala</v>
          </cell>
          <cell r="E1473">
            <v>9.8245699999999996</v>
          </cell>
          <cell r="F1473">
            <v>3.9898600000000002</v>
          </cell>
          <cell r="G1473">
            <v>41</v>
          </cell>
          <cell r="H1473" t="str">
            <v>Macro</v>
          </cell>
          <cell r="I1473" t="str">
            <v>ZTE</v>
          </cell>
          <cell r="J1473" t="str">
            <v>LONTSI Marius</v>
          </cell>
          <cell r="K1473" t="str">
            <v>OCM_Douala_3</v>
          </cell>
          <cell r="L1473" t="str">
            <v>H-TELI</v>
          </cell>
          <cell r="M1473" t="str">
            <v>CAMUSAT</v>
          </cell>
          <cell r="N1473" t="str">
            <v>Good Grid + GE</v>
          </cell>
        </row>
        <row r="1474">
          <cell r="A1474" t="str">
            <v>NRD_001</v>
          </cell>
          <cell r="B1474" t="str">
            <v>Garoua-Orange</v>
          </cell>
          <cell r="C1474" t="str">
            <v>NRD</v>
          </cell>
          <cell r="D1474" t="str">
            <v>Garoua</v>
          </cell>
          <cell r="E1474">
            <v>13.39424923</v>
          </cell>
          <cell r="F1474">
            <v>9.3049089639999991</v>
          </cell>
          <cell r="G1474">
            <v>206</v>
          </cell>
          <cell r="H1474" t="str">
            <v>Macro</v>
          </cell>
          <cell r="I1474" t="str">
            <v>NOKIA</v>
          </cell>
          <cell r="J1474" t="str">
            <v>KEPLO MADI Jean-Paul</v>
          </cell>
          <cell r="K1474" t="str">
            <v>OCM_Garoua_3</v>
          </cell>
          <cell r="L1474" t="str">
            <v>TIF NORD</v>
          </cell>
          <cell r="M1474"/>
          <cell r="N1474"/>
        </row>
        <row r="1475">
          <cell r="A1475" t="str">
            <v>OST_224</v>
          </cell>
          <cell r="B1475" t="str">
            <v>Moumee-New</v>
          </cell>
          <cell r="C1475" t="str">
            <v>OST</v>
          </cell>
          <cell r="D1475" t="str">
            <v>Moumee</v>
          </cell>
          <cell r="E1475">
            <v>10.089029</v>
          </cell>
          <cell r="F1475">
            <v>5.1649770000000004</v>
          </cell>
          <cell r="G1475">
            <v>879</v>
          </cell>
          <cell r="H1475" t="str">
            <v>Macro</v>
          </cell>
          <cell r="I1475" t="str">
            <v>NOKIA</v>
          </cell>
          <cell r="J1475" t="str">
            <v>Ewane Eric Pitié</v>
          </cell>
          <cell r="K1475" t="str">
            <v>OCM_Moungo</v>
          </cell>
          <cell r="L1475" t="str">
            <v>H-TELI</v>
          </cell>
          <cell r="M1475" t="str">
            <v>IHS</v>
          </cell>
          <cell r="N1475" t="str">
            <v>Grid-Gen</v>
          </cell>
        </row>
        <row r="1476">
          <cell r="A1476" t="str">
            <v>NRO_128</v>
          </cell>
          <cell r="B1476" t="str">
            <v>Bamenda-Blue-moon-IHS</v>
          </cell>
          <cell r="C1476" t="str">
            <v>NRO</v>
          </cell>
          <cell r="D1476" t="str">
            <v>Bamenda</v>
          </cell>
          <cell r="E1476">
            <v>10.1557306</v>
          </cell>
          <cell r="F1476">
            <v>5.92761111</v>
          </cell>
          <cell r="G1476">
            <v>1510</v>
          </cell>
          <cell r="H1476" t="str">
            <v>Macro</v>
          </cell>
          <cell r="I1476" t="str">
            <v>NOKIA</v>
          </cell>
          <cell r="J1476" t="str">
            <v>Elan Mencheng  Jeremiah</v>
          </cell>
          <cell r="K1476" t="str">
            <v>OCM_Bamenda_2</v>
          </cell>
          <cell r="L1476" t="str">
            <v>I-ENG</v>
          </cell>
          <cell r="M1476" t="str">
            <v>IHS</v>
          </cell>
          <cell r="N1476" t="str">
            <v>Grid-Gen</v>
          </cell>
        </row>
        <row r="1477">
          <cell r="A1477" t="str">
            <v>LIT_536</v>
          </cell>
          <cell r="B1477" t="str">
            <v>Yoyo-New</v>
          </cell>
          <cell r="C1477" t="str">
            <v>LIT</v>
          </cell>
          <cell r="D1477" t="str">
            <v>Yoyo</v>
          </cell>
          <cell r="E1477">
            <v>9.6445360000000004</v>
          </cell>
          <cell r="F1477">
            <v>3.6675309999999999</v>
          </cell>
          <cell r="G1477">
            <v>11</v>
          </cell>
          <cell r="H1477" t="str">
            <v>Macro</v>
          </cell>
          <cell r="I1477" t="str">
            <v>NOKIA</v>
          </cell>
          <cell r="J1477" t="str">
            <v>Freddy Fongang</v>
          </cell>
          <cell r="K1477" t="str">
            <v>OCM_Edea</v>
          </cell>
          <cell r="L1477" t="str">
            <v>H-TELI</v>
          </cell>
          <cell r="M1477" t="str">
            <v>IHS</v>
          </cell>
          <cell r="N1477" t="str">
            <v>Gen-Lithium</v>
          </cell>
        </row>
        <row r="1478">
          <cell r="A1478" t="str">
            <v>CTR_050</v>
          </cell>
          <cell r="B1478" t="str">
            <v>CTR_050_Z_Mini-Ferme</v>
          </cell>
          <cell r="C1478" t="str">
            <v>CTR</v>
          </cell>
          <cell r="D1478" t="str">
            <v>Yaounde</v>
          </cell>
          <cell r="E1478">
            <v>11.496103720000001</v>
          </cell>
          <cell r="F1478">
            <v>3.8671797680000002</v>
          </cell>
          <cell r="G1478">
            <v>760</v>
          </cell>
          <cell r="H1478" t="str">
            <v>Macro</v>
          </cell>
          <cell r="I1478" t="str">
            <v>ZTE</v>
          </cell>
          <cell r="J1478" t="str">
            <v>Mouamadou</v>
          </cell>
          <cell r="K1478" t="str">
            <v>OCM_Yaounde_5</v>
          </cell>
          <cell r="L1478" t="str">
            <v>AFRO</v>
          </cell>
          <cell r="M1478" t="str">
            <v>IHS</v>
          </cell>
          <cell r="N1478" t="str">
            <v>Grid Only</v>
          </cell>
        </row>
        <row r="1479">
          <cell r="A1479" t="str">
            <v>SUO_163</v>
          </cell>
          <cell r="B1479" t="str">
            <v>Buea-Hospital</v>
          </cell>
          <cell r="C1479" t="str">
            <v>SUO</v>
          </cell>
          <cell r="D1479" t="str">
            <v>Buea</v>
          </cell>
          <cell r="E1479">
            <v>9.2372169999999993</v>
          </cell>
          <cell r="F1479">
            <v>4.149858</v>
          </cell>
          <cell r="G1479">
            <v>0</v>
          </cell>
          <cell r="H1479" t="str">
            <v>Macro</v>
          </cell>
          <cell r="I1479" t="str">
            <v>NOKIA</v>
          </cell>
          <cell r="J1479" t="str">
            <v>Emile TAMFU</v>
          </cell>
          <cell r="K1479" t="str">
            <v>OCM_Limbe</v>
          </cell>
          <cell r="L1479" t="str">
            <v>H-TELI</v>
          </cell>
          <cell r="M1479" t="str">
            <v>IHS</v>
          </cell>
          <cell r="N1479" t="str">
            <v>Grid-Gen</v>
          </cell>
        </row>
        <row r="1480">
          <cell r="A1480" t="str">
            <v>EXN_126</v>
          </cell>
          <cell r="B1480" t="str">
            <v>Guere-IHS</v>
          </cell>
          <cell r="C1480" t="str">
            <v>EXN</v>
          </cell>
          <cell r="D1480" t="str">
            <v>Guere</v>
          </cell>
          <cell r="E1480">
            <v>15.252560000000001</v>
          </cell>
          <cell r="F1480">
            <v>10.023899999999999</v>
          </cell>
          <cell r="G1480">
            <v>329</v>
          </cell>
          <cell r="H1480" t="str">
            <v>Macro</v>
          </cell>
          <cell r="I1480" t="str">
            <v>NOKIA</v>
          </cell>
          <cell r="J1480" t="str">
            <v>Romeo Mathieu YEMIH</v>
          </cell>
          <cell r="K1480" t="str">
            <v>OCM_Yagoua</v>
          </cell>
          <cell r="L1480" t="str">
            <v>TIF NORD</v>
          </cell>
          <cell r="M1480" t="str">
            <v>IHS</v>
          </cell>
          <cell r="N1480" t="str">
            <v>Gen Only</v>
          </cell>
        </row>
        <row r="1481">
          <cell r="A1481" t="str">
            <v>LIT_389</v>
          </cell>
          <cell r="B1481" t="str">
            <v>Lounghe-Camrail</v>
          </cell>
          <cell r="C1481" t="str">
            <v>LIT</v>
          </cell>
          <cell r="D1481" t="str">
            <v>Dibamba</v>
          </cell>
          <cell r="E1481">
            <v>10.016555500000001</v>
          </cell>
          <cell r="F1481">
            <v>3.9984999999999999</v>
          </cell>
          <cell r="G1481">
            <v>125</v>
          </cell>
          <cell r="H1481" t="str">
            <v>Macro</v>
          </cell>
          <cell r="I1481" t="str">
            <v>NOKIA</v>
          </cell>
          <cell r="J1481" t="str">
            <v>Freddy Fongang</v>
          </cell>
          <cell r="K1481" t="str">
            <v>OCM_Edea</v>
          </cell>
          <cell r="L1481" t="str">
            <v>H-TELI</v>
          </cell>
          <cell r="M1481" t="str">
            <v>CAMUSAT</v>
          </cell>
          <cell r="N1481" t="str">
            <v>Pure Solar</v>
          </cell>
        </row>
        <row r="1482">
          <cell r="A1482" t="str">
            <v>SUD_016</v>
          </cell>
          <cell r="B1482" t="str">
            <v>Nkomekui</v>
          </cell>
          <cell r="C1482" t="str">
            <v>SUD</v>
          </cell>
          <cell r="D1482" t="str">
            <v>Nkomekui</v>
          </cell>
          <cell r="E1482">
            <v>11.324051000000001</v>
          </cell>
          <cell r="F1482">
            <v>3.8412350000000002</v>
          </cell>
          <cell r="G1482">
            <v>800</v>
          </cell>
          <cell r="H1482" t="str">
            <v>Macro</v>
          </cell>
          <cell r="I1482" t="str">
            <v>NOKIA</v>
          </cell>
          <cell r="J1482" t="str">
            <v>Mouamadou</v>
          </cell>
          <cell r="K1482" t="str">
            <v>OCM_Yaounde_5</v>
          </cell>
          <cell r="L1482" t="str">
            <v>AFRO</v>
          </cell>
          <cell r="M1482" t="str">
            <v>IHS</v>
          </cell>
          <cell r="N1482" t="str">
            <v>Grid-Gen</v>
          </cell>
        </row>
        <row r="1483">
          <cell r="A1483" t="str">
            <v>CTR_451</v>
          </cell>
          <cell r="B1483" t="str">
            <v>Menloh-Maloume-Camrail</v>
          </cell>
          <cell r="C1483" t="str">
            <v>CTR</v>
          </cell>
          <cell r="D1483" t="str">
            <v>Eseka</v>
          </cell>
          <cell r="E1483">
            <v>10.89945339</v>
          </cell>
          <cell r="F1483">
            <v>3.5724312220000001</v>
          </cell>
          <cell r="G1483">
            <v>504</v>
          </cell>
          <cell r="H1483" t="str">
            <v>Macro</v>
          </cell>
          <cell r="I1483" t="str">
            <v>NOKIA</v>
          </cell>
          <cell r="J1483" t="str">
            <v>Etienne Saha</v>
          </cell>
          <cell r="K1483" t="str">
            <v>OCM_Boumnyebel</v>
          </cell>
          <cell r="L1483" t="str">
            <v>AFRO</v>
          </cell>
          <cell r="M1483" t="str">
            <v>CAMUSAT</v>
          </cell>
          <cell r="N1483" t="str">
            <v>Hybrid Solar - S3</v>
          </cell>
        </row>
        <row r="1484">
          <cell r="A1484" t="str">
            <v>LIT_067</v>
          </cell>
          <cell r="B1484" t="str">
            <v>Ngoulmepa-New</v>
          </cell>
          <cell r="C1484" t="str">
            <v>LIT</v>
          </cell>
          <cell r="D1484" t="str">
            <v>Ngoulmepa</v>
          </cell>
          <cell r="E1484">
            <v>10.0662778</v>
          </cell>
          <cell r="F1484">
            <v>3.9014166700000001</v>
          </cell>
          <cell r="G1484">
            <v>64</v>
          </cell>
          <cell r="H1484" t="str">
            <v>Macro</v>
          </cell>
          <cell r="I1484" t="str">
            <v>NOKIA</v>
          </cell>
          <cell r="J1484" t="str">
            <v>Freddy Fongang</v>
          </cell>
          <cell r="K1484" t="str">
            <v>OCM_Edea</v>
          </cell>
          <cell r="L1484" t="str">
            <v>H-TELI</v>
          </cell>
          <cell r="M1484" t="str">
            <v>IHS</v>
          </cell>
          <cell r="N1484" t="str">
            <v>Gen Only</v>
          </cell>
        </row>
        <row r="1485">
          <cell r="A1485" t="str">
            <v>EXN_245</v>
          </cell>
          <cell r="B1485" t="str">
            <v>Hougno</v>
          </cell>
          <cell r="C1485" t="str">
            <v>EXN</v>
          </cell>
          <cell r="D1485" t="str">
            <v>Hougno</v>
          </cell>
          <cell r="E1485">
            <v>15.170017</v>
          </cell>
          <cell r="F1485">
            <v>10.048408</v>
          </cell>
          <cell r="G1485">
            <v>326</v>
          </cell>
          <cell r="H1485" t="str">
            <v>Macro</v>
          </cell>
          <cell r="I1485" t="str">
            <v>NOKIA</v>
          </cell>
          <cell r="J1485" t="str">
            <v>Romeo Mathieu YEMIH</v>
          </cell>
          <cell r="K1485" t="str">
            <v>OCM_Yagoua</v>
          </cell>
          <cell r="L1485" t="str">
            <v>TIF NORD</v>
          </cell>
          <cell r="M1485" t="str">
            <v>CAMUSAT</v>
          </cell>
          <cell r="N1485" t="str">
            <v>HGB</v>
          </cell>
        </row>
        <row r="1486">
          <cell r="A1486" t="str">
            <v>NRO_123</v>
          </cell>
          <cell r="B1486" t="str">
            <v>Evidence-building-IHS</v>
          </cell>
          <cell r="C1486" t="str">
            <v>NRO</v>
          </cell>
          <cell r="D1486" t="str">
            <v>Bamenda</v>
          </cell>
          <cell r="E1486">
            <v>10.151759999999999</v>
          </cell>
          <cell r="F1486">
            <v>5.9619400000000002</v>
          </cell>
          <cell r="G1486">
            <v>1236</v>
          </cell>
          <cell r="H1486" t="str">
            <v>Macro</v>
          </cell>
          <cell r="I1486" t="str">
            <v>NOKIA</v>
          </cell>
          <cell r="J1486" t="str">
            <v>Elan Mencheng  Jeremiah</v>
          </cell>
          <cell r="K1486" t="str">
            <v>OCM_Bamenda_2</v>
          </cell>
          <cell r="L1486" t="str">
            <v>I-ENG</v>
          </cell>
          <cell r="M1486" t="str">
            <v>IHS</v>
          </cell>
          <cell r="N1486" t="str">
            <v>Grid-Gen</v>
          </cell>
        </row>
        <row r="1487">
          <cell r="A1487" t="str">
            <v>LIT_402</v>
          </cell>
          <cell r="B1487" t="str">
            <v>Hikoa-Malep-Camrail</v>
          </cell>
          <cell r="C1487" t="str">
            <v>LIT</v>
          </cell>
          <cell r="D1487" t="str">
            <v>Messondo</v>
          </cell>
          <cell r="E1487">
            <v>10.61905556</v>
          </cell>
          <cell r="F1487">
            <v>3.6764999999999999</v>
          </cell>
          <cell r="G1487">
            <v>197</v>
          </cell>
          <cell r="H1487" t="str">
            <v>Macro</v>
          </cell>
          <cell r="I1487" t="str">
            <v>NOKIA</v>
          </cell>
          <cell r="J1487" t="str">
            <v>Etienne Saha</v>
          </cell>
          <cell r="K1487" t="str">
            <v>OCM_Boumnyebel</v>
          </cell>
          <cell r="L1487" t="str">
            <v>AFRO</v>
          </cell>
          <cell r="M1487" t="str">
            <v>CAMUSAT</v>
          </cell>
          <cell r="N1487" t="str">
            <v>Hybrid Solar - S3</v>
          </cell>
        </row>
        <row r="1488">
          <cell r="A1488" t="str">
            <v>CTR_452</v>
          </cell>
          <cell r="B1488" t="str">
            <v>Otele-Camrail</v>
          </cell>
          <cell r="C1488" t="str">
            <v>CTR</v>
          </cell>
          <cell r="D1488" t="str">
            <v>Ngoumou</v>
          </cell>
          <cell r="E1488">
            <v>11.245194440000001</v>
          </cell>
          <cell r="F1488">
            <v>3.5917500000000002</v>
          </cell>
          <cell r="G1488">
            <v>689</v>
          </cell>
          <cell r="H1488" t="str">
            <v>Macro</v>
          </cell>
          <cell r="I1488" t="str">
            <v>NOKIA</v>
          </cell>
          <cell r="J1488" t="str">
            <v>Etienne Saha</v>
          </cell>
          <cell r="K1488" t="str">
            <v>OCM_Boumnyebel</v>
          </cell>
          <cell r="L1488" t="str">
            <v>AFRO</v>
          </cell>
          <cell r="M1488" t="str">
            <v>CAMUSAT</v>
          </cell>
          <cell r="N1488" t="str">
            <v>Medium Grid + Solar + GE</v>
          </cell>
        </row>
        <row r="1489">
          <cell r="A1489" t="str">
            <v>LIT_648</v>
          </cell>
          <cell r="B1489" t="str">
            <v>LIT_648_Z_Babylone-dispensaire</v>
          </cell>
          <cell r="C1489" t="str">
            <v>LIT</v>
          </cell>
          <cell r="D1489" t="str">
            <v>Douala</v>
          </cell>
          <cell r="E1489">
            <v>9.7122899999999994</v>
          </cell>
          <cell r="F1489">
            <v>4.0308400000000004</v>
          </cell>
          <cell r="G1489">
            <v>29</v>
          </cell>
          <cell r="H1489" t="str">
            <v>Macro</v>
          </cell>
          <cell r="I1489" t="str">
            <v>ZTE</v>
          </cell>
          <cell r="J1489" t="str">
            <v>LONTSI Marius</v>
          </cell>
          <cell r="K1489" t="str">
            <v>OCM_Douala_3</v>
          </cell>
          <cell r="L1489" t="str">
            <v>H-TELI</v>
          </cell>
          <cell r="M1489" t="str">
            <v>CAMUSAT</v>
          </cell>
          <cell r="N1489" t="str">
            <v>Good Grid no GE - 12h</v>
          </cell>
        </row>
        <row r="1490">
          <cell r="A1490" t="str">
            <v>OST_092</v>
          </cell>
          <cell r="B1490" t="str">
            <v>Taram-FH</v>
          </cell>
          <cell r="C1490" t="str">
            <v>OST</v>
          </cell>
          <cell r="D1490" t="str">
            <v>Taram</v>
          </cell>
          <cell r="E1490">
            <v>11.779888890000001</v>
          </cell>
          <cell r="F1490">
            <v>6.706611111</v>
          </cell>
          <cell r="G1490">
            <v>1172</v>
          </cell>
          <cell r="H1490" t="str">
            <v>Macro</v>
          </cell>
          <cell r="I1490" t="str">
            <v>NOKIA</v>
          </cell>
          <cell r="J1490" t="str">
            <v>Yara Nchare</v>
          </cell>
          <cell r="K1490" t="str">
            <v>OCM_Foumban</v>
          </cell>
          <cell r="L1490" t="str">
            <v>I-ENG</v>
          </cell>
          <cell r="M1490" t="str">
            <v>IHS</v>
          </cell>
          <cell r="N1490" t="str">
            <v>Grid-Gen-Lithium</v>
          </cell>
        </row>
        <row r="1491">
          <cell r="A1491" t="str">
            <v>OST_083</v>
          </cell>
          <cell r="B1491" t="str">
            <v>Foumban-Ndjisse</v>
          </cell>
          <cell r="C1491" t="str">
            <v>OST</v>
          </cell>
          <cell r="D1491" t="str">
            <v>Foumban</v>
          </cell>
          <cell r="E1491">
            <v>10.891291669999999</v>
          </cell>
          <cell r="F1491">
            <v>5.7221000000000002</v>
          </cell>
          <cell r="G1491">
            <v>1208</v>
          </cell>
          <cell r="H1491" t="str">
            <v>Macro</v>
          </cell>
          <cell r="I1491" t="str">
            <v>NOKIA</v>
          </cell>
          <cell r="J1491" t="str">
            <v>Yara Nchare</v>
          </cell>
          <cell r="K1491" t="str">
            <v>OCM_Foumban</v>
          </cell>
          <cell r="L1491" t="str">
            <v>I-ENG</v>
          </cell>
          <cell r="M1491" t="str">
            <v>IHS</v>
          </cell>
          <cell r="N1491" t="str">
            <v>Grid-Gen</v>
          </cell>
        </row>
        <row r="1492">
          <cell r="A1492" t="str">
            <v>OST_128</v>
          </cell>
          <cell r="B1492" t="str">
            <v>Foumban-Lycee-MTN</v>
          </cell>
          <cell r="C1492" t="str">
            <v>OST</v>
          </cell>
          <cell r="D1492" t="str">
            <v>Foumban</v>
          </cell>
          <cell r="E1492">
            <v>10.872109999999999</v>
          </cell>
          <cell r="F1492">
            <v>5.7245999999999997</v>
          </cell>
          <cell r="G1492">
            <v>1223</v>
          </cell>
          <cell r="H1492" t="str">
            <v>Macro</v>
          </cell>
          <cell r="I1492" t="str">
            <v>NOKIA</v>
          </cell>
          <cell r="J1492" t="str">
            <v>Yara Nchare</v>
          </cell>
          <cell r="K1492" t="str">
            <v>OCM_Foumban</v>
          </cell>
          <cell r="L1492" t="str">
            <v>I-ENG</v>
          </cell>
          <cell r="M1492" t="str">
            <v>IHS</v>
          </cell>
          <cell r="N1492" t="str">
            <v>Grid-Gen</v>
          </cell>
        </row>
        <row r="1493">
          <cell r="A1493" t="str">
            <v>LIT_558</v>
          </cell>
          <cell r="B1493" t="str">
            <v>LIT_558_Z_Nkong-CRTV-II</v>
          </cell>
          <cell r="C1493" t="str">
            <v>LIT</v>
          </cell>
          <cell r="D1493" t="str">
            <v>Nkongsamba</v>
          </cell>
          <cell r="E1493">
            <v>9.9389679999999991</v>
          </cell>
          <cell r="F1493">
            <v>4.9618549999999999</v>
          </cell>
          <cell r="G1493">
            <v>893</v>
          </cell>
          <cell r="H1493" t="str">
            <v>Macro</v>
          </cell>
          <cell r="I1493" t="str">
            <v>ZTE</v>
          </cell>
          <cell r="J1493" t="str">
            <v>Ewane Eric Pitié</v>
          </cell>
          <cell r="K1493" t="str">
            <v>OCM_Moungo</v>
          </cell>
          <cell r="L1493" t="str">
            <v>H-TELI</v>
          </cell>
          <cell r="M1493" t="str">
            <v>IHS</v>
          </cell>
          <cell r="N1493" t="str">
            <v>Grid-Gen</v>
          </cell>
        </row>
        <row r="1494">
          <cell r="A1494" t="str">
            <v>CTR_100</v>
          </cell>
          <cell r="B1494" t="str">
            <v>Zamengoue</v>
          </cell>
          <cell r="C1494" t="str">
            <v>CTR</v>
          </cell>
          <cell r="D1494" t="str">
            <v>Zamengoue</v>
          </cell>
          <cell r="E1494">
            <v>11.44375</v>
          </cell>
          <cell r="F1494">
            <v>3.9450555559999998</v>
          </cell>
          <cell r="G1494">
            <v>818</v>
          </cell>
          <cell r="H1494" t="str">
            <v>Macro</v>
          </cell>
          <cell r="I1494" t="str">
            <v>NOKIA</v>
          </cell>
          <cell r="J1494" t="str">
            <v>Mouamadou</v>
          </cell>
          <cell r="K1494" t="str">
            <v>OCM_Yaounde_5</v>
          </cell>
          <cell r="L1494" t="str">
            <v>AFRO</v>
          </cell>
          <cell r="M1494" t="str">
            <v>CAMUSAT</v>
          </cell>
          <cell r="N1494" t="str">
            <v>Good Grid no GE - 8h</v>
          </cell>
        </row>
        <row r="1495">
          <cell r="A1495" t="str">
            <v>ADM_152</v>
          </cell>
          <cell r="B1495" t="str">
            <v>Poli-New</v>
          </cell>
          <cell r="C1495" t="str">
            <v>ADM</v>
          </cell>
          <cell r="D1495" t="str">
            <v>Poli</v>
          </cell>
          <cell r="E1495">
            <v>13.226000000000001</v>
          </cell>
          <cell r="F1495">
            <v>8.476972</v>
          </cell>
          <cell r="G1495">
            <v>482</v>
          </cell>
          <cell r="H1495" t="str">
            <v>Macro</v>
          </cell>
          <cell r="I1495" t="str">
            <v>NOKIA</v>
          </cell>
          <cell r="J1495" t="str">
            <v>KEPLO MADI Jean-Paul</v>
          </cell>
          <cell r="K1495" t="str">
            <v>OCM_Garoua_3</v>
          </cell>
          <cell r="L1495" t="str">
            <v>TIF NORD</v>
          </cell>
          <cell r="M1495" t="str">
            <v>IHS</v>
          </cell>
          <cell r="N1495" t="str">
            <v>Gen-Lithium</v>
          </cell>
        </row>
        <row r="1496">
          <cell r="A1496" t="str">
            <v>NRD_031</v>
          </cell>
          <cell r="B1496" t="str">
            <v>Gouna</v>
          </cell>
          <cell r="C1496" t="str">
            <v>NRD</v>
          </cell>
          <cell r="D1496" t="str">
            <v>Gouna</v>
          </cell>
          <cell r="E1496">
            <v>13.570167</v>
          </cell>
          <cell r="F1496">
            <v>8.5237780000000001</v>
          </cell>
          <cell r="G1496">
            <v>549</v>
          </cell>
          <cell r="H1496" t="str">
            <v>Macro</v>
          </cell>
          <cell r="I1496" t="str">
            <v>NOKIA</v>
          </cell>
          <cell r="J1496" t="str">
            <v>KEPLO MADI Jean-Paul</v>
          </cell>
          <cell r="K1496" t="str">
            <v>OCM_Garoua_3</v>
          </cell>
          <cell r="L1496" t="str">
            <v>TIF NORD</v>
          </cell>
          <cell r="M1496" t="str">
            <v>IHS</v>
          </cell>
          <cell r="N1496" t="str">
            <v>Solar-Gen-Lithium</v>
          </cell>
        </row>
        <row r="1497">
          <cell r="A1497" t="str">
            <v>EXN_265</v>
          </cell>
          <cell r="B1497" t="str">
            <v>Datcheka-IHS</v>
          </cell>
          <cell r="C1497" t="str">
            <v>EXN</v>
          </cell>
          <cell r="D1497" t="str">
            <v>Datcheka</v>
          </cell>
          <cell r="E1497">
            <v>15.13386</v>
          </cell>
          <cell r="F1497">
            <v>10.01136</v>
          </cell>
          <cell r="G1497">
            <v>326</v>
          </cell>
          <cell r="H1497" t="str">
            <v>Macro</v>
          </cell>
          <cell r="I1497" t="str">
            <v>NOKIA</v>
          </cell>
          <cell r="J1497" t="str">
            <v>Romeo Mathieu YEMIH</v>
          </cell>
          <cell r="K1497" t="str">
            <v>OCM_Yagoua</v>
          </cell>
          <cell r="L1497" t="str">
            <v>TIF NORD</v>
          </cell>
          <cell r="M1497" t="str">
            <v>IHS</v>
          </cell>
          <cell r="N1497"/>
        </row>
        <row r="1498">
          <cell r="A1498" t="str">
            <v>EXN_310</v>
          </cell>
          <cell r="B1498" t="str">
            <v>URH_BEGUE</v>
          </cell>
          <cell r="C1498" t="str">
            <v>EXN</v>
          </cell>
          <cell r="D1498" t="str">
            <v>Maroua</v>
          </cell>
          <cell r="E1498" t="str">
            <v>15.1298</v>
          </cell>
          <cell r="F1498" t="str">
            <v>10.68927</v>
          </cell>
          <cell r="G1498"/>
          <cell r="H1498" t="str">
            <v>Rural</v>
          </cell>
          <cell r="I1498" t="str">
            <v>Huawei</v>
          </cell>
          <cell r="J1498" t="str">
            <v>Romeo Mathieu YEMIH</v>
          </cell>
          <cell r="K1498" t="str">
            <v>OCM_Yagoua</v>
          </cell>
          <cell r="L1498" t="str">
            <v>TIF NORD</v>
          </cell>
          <cell r="M1498" t="str">
            <v>TELEINFRA</v>
          </cell>
          <cell r="N1498" t="str">
            <v>Solar-Only</v>
          </cell>
        </row>
        <row r="1499">
          <cell r="A1499" t="str">
            <v>EXN_298</v>
          </cell>
          <cell r="B1499" t="str">
            <v>URH_BOUGAYE</v>
          </cell>
          <cell r="C1499" t="str">
            <v>EXN</v>
          </cell>
          <cell r="D1499" t="str">
            <v>Maroua</v>
          </cell>
          <cell r="E1499">
            <v>15.10764</v>
          </cell>
          <cell r="F1499">
            <v>10.253450000000001</v>
          </cell>
          <cell r="G1499"/>
          <cell r="H1499" t="str">
            <v>Rural</v>
          </cell>
          <cell r="I1499" t="str">
            <v>Huawei</v>
          </cell>
          <cell r="J1499" t="str">
            <v>Romeo Mathieu YEMIH</v>
          </cell>
          <cell r="K1499" t="str">
            <v>OCM_Yagoua</v>
          </cell>
          <cell r="L1499" t="str">
            <v>TIF NORD</v>
          </cell>
          <cell r="M1499" t="str">
            <v>TELEINFRA</v>
          </cell>
          <cell r="N1499" t="str">
            <v>Solar-Only</v>
          </cell>
        </row>
        <row r="1500">
          <cell r="A1500" t="str">
            <v>EXN_312</v>
          </cell>
          <cell r="B1500" t="str">
            <v>URH_KARTOUA</v>
          </cell>
          <cell r="C1500" t="str">
            <v>EXN</v>
          </cell>
          <cell r="D1500" t="str">
            <v>Maroua</v>
          </cell>
          <cell r="E1500">
            <v>15.234709000000001</v>
          </cell>
          <cell r="F1500">
            <v>10.466224</v>
          </cell>
          <cell r="G1500"/>
          <cell r="H1500" t="str">
            <v>Rural</v>
          </cell>
          <cell r="I1500" t="str">
            <v>Huawei</v>
          </cell>
          <cell r="J1500" t="str">
            <v>Romeo Mathieu YEMIH</v>
          </cell>
          <cell r="K1500" t="str">
            <v>OCM_Yagoua</v>
          </cell>
          <cell r="L1500" t="str">
            <v>TIF NORD</v>
          </cell>
          <cell r="M1500" t="str">
            <v>TELEINFRA</v>
          </cell>
          <cell r="N1500" t="str">
            <v>Solar-Only</v>
          </cell>
        </row>
        <row r="1501">
          <cell r="A1501" t="str">
            <v>CTR_191</v>
          </cell>
          <cell r="B1501" t="str">
            <v>Okola</v>
          </cell>
          <cell r="C1501" t="str">
            <v>CTR</v>
          </cell>
          <cell r="D1501" t="str">
            <v>Okola</v>
          </cell>
          <cell r="E1501">
            <v>11.384074849999999</v>
          </cell>
          <cell r="F1501">
            <v>4.031921906</v>
          </cell>
          <cell r="G1501">
            <v>0</v>
          </cell>
          <cell r="H1501" t="str">
            <v>Macro</v>
          </cell>
          <cell r="I1501" t="str">
            <v>NOKIA</v>
          </cell>
          <cell r="J1501" t="str">
            <v>Mouamadou</v>
          </cell>
          <cell r="K1501" t="str">
            <v>OCM_Yaounde_5</v>
          </cell>
          <cell r="L1501" t="str">
            <v>AFRO</v>
          </cell>
          <cell r="M1501" t="str">
            <v>IHS</v>
          </cell>
          <cell r="N1501" t="str">
            <v>Grid-Gen</v>
          </cell>
        </row>
        <row r="1502">
          <cell r="A1502" t="str">
            <v>LIT_656</v>
          </cell>
          <cell r="B1502" t="str">
            <v>LIT_656_Z_Cite-Berge-EPC</v>
          </cell>
          <cell r="C1502" t="str">
            <v>LIT</v>
          </cell>
          <cell r="D1502" t="str">
            <v>Douala</v>
          </cell>
          <cell r="E1502">
            <v>9.7499800000000008</v>
          </cell>
          <cell r="F1502">
            <v>3.9981900000000001</v>
          </cell>
          <cell r="G1502">
            <v>10</v>
          </cell>
          <cell r="H1502" t="str">
            <v>Macro</v>
          </cell>
          <cell r="I1502" t="str">
            <v>ZTE</v>
          </cell>
          <cell r="J1502" t="str">
            <v>LONTSI Marius</v>
          </cell>
          <cell r="K1502" t="str">
            <v>OCM_Douala_3</v>
          </cell>
          <cell r="L1502" t="str">
            <v>H-TELI</v>
          </cell>
          <cell r="M1502" t="str">
            <v>CAMUSAT</v>
          </cell>
          <cell r="N1502" t="str">
            <v>Medium Grid + GE</v>
          </cell>
        </row>
        <row r="1503">
          <cell r="A1503" t="str">
            <v>LIT_683</v>
          </cell>
          <cell r="B1503" t="str">
            <v>LIT_683_Z_Ndogpassi-Crf-Lotus-MTN</v>
          </cell>
          <cell r="C1503" t="str">
            <v>LIT</v>
          </cell>
          <cell r="D1503" t="str">
            <v>Douala</v>
          </cell>
          <cell r="E1503">
            <v>9.7743099999999998</v>
          </cell>
          <cell r="F1503">
            <v>4.0268600000000001</v>
          </cell>
          <cell r="G1503">
            <v>40</v>
          </cell>
          <cell r="H1503" t="str">
            <v>Macro</v>
          </cell>
          <cell r="I1503" t="str">
            <v>ZTE</v>
          </cell>
          <cell r="J1503" t="str">
            <v>LONTSI Marius</v>
          </cell>
          <cell r="K1503" t="str">
            <v>OCM_Douala_3</v>
          </cell>
          <cell r="L1503" t="str">
            <v>H-TELI</v>
          </cell>
          <cell r="M1503" t="str">
            <v>MTN</v>
          </cell>
          <cell r="N1503" t="str">
            <v>Grid-Gen</v>
          </cell>
        </row>
        <row r="1504">
          <cell r="A1504" t="str">
            <v>ADM_068</v>
          </cell>
          <cell r="B1504" t="str">
            <v>Mayo-Darle-MTN</v>
          </cell>
          <cell r="C1504" t="str">
            <v>ADM</v>
          </cell>
          <cell r="D1504" t="str">
            <v>Mayo-Darle</v>
          </cell>
          <cell r="E1504">
            <v>11.56548692</v>
          </cell>
          <cell r="F1504">
            <v>6.4863052559999996</v>
          </cell>
          <cell r="G1504">
            <v>1295</v>
          </cell>
          <cell r="H1504" t="str">
            <v>Macro</v>
          </cell>
          <cell r="I1504" t="str">
            <v>NOKIA</v>
          </cell>
          <cell r="J1504" t="str">
            <v>Yara Nchare</v>
          </cell>
          <cell r="K1504" t="str">
            <v>OCM_Foumban</v>
          </cell>
          <cell r="L1504" t="str">
            <v>I-ENG</v>
          </cell>
          <cell r="M1504" t="str">
            <v>IHS</v>
          </cell>
          <cell r="N1504" t="str">
            <v>Gen-Lithium</v>
          </cell>
        </row>
        <row r="1505">
          <cell r="A1505" t="str">
            <v>EXN_317</v>
          </cell>
          <cell r="B1505" t="str">
            <v>URH_TAALA</v>
          </cell>
          <cell r="C1505" t="str">
            <v>EXN</v>
          </cell>
          <cell r="D1505" t="str">
            <v>Maroua</v>
          </cell>
          <cell r="E1505" t="str">
            <v>15.0774</v>
          </cell>
          <cell r="F1505" t="str">
            <v>9.97352</v>
          </cell>
          <cell r="G1505"/>
          <cell r="H1505" t="str">
            <v>Rural</v>
          </cell>
          <cell r="I1505" t="str">
            <v>Huawei</v>
          </cell>
          <cell r="J1505" t="str">
            <v>Romeo Mathieu YEMIH</v>
          </cell>
          <cell r="K1505" t="str">
            <v>OCM_Yagoua</v>
          </cell>
          <cell r="L1505" t="str">
            <v>TIF NORD</v>
          </cell>
          <cell r="M1505" t="str">
            <v>TELEINFRA</v>
          </cell>
          <cell r="N1505" t="str">
            <v>Solar-Only</v>
          </cell>
        </row>
        <row r="1506">
          <cell r="A1506" t="str">
            <v>EXN_291</v>
          </cell>
          <cell r="B1506" t="str">
            <v>URH_TSEBE</v>
          </cell>
          <cell r="C1506" t="str">
            <v>EXN</v>
          </cell>
          <cell r="D1506" t="str">
            <v>Maroua</v>
          </cell>
          <cell r="E1506">
            <v>15.29355</v>
          </cell>
          <cell r="F1506">
            <v>10.31012</v>
          </cell>
          <cell r="G1506"/>
          <cell r="H1506" t="str">
            <v>Rural</v>
          </cell>
          <cell r="I1506" t="str">
            <v>Huawei</v>
          </cell>
          <cell r="J1506" t="str">
            <v>Romeo Mathieu YEMIH</v>
          </cell>
          <cell r="K1506" t="str">
            <v>OCM_Yagoua</v>
          </cell>
          <cell r="L1506" t="str">
            <v>TIF NORD</v>
          </cell>
          <cell r="M1506" t="str">
            <v>TELEINFRA</v>
          </cell>
          <cell r="N1506" t="str">
            <v>Solar-Only</v>
          </cell>
        </row>
        <row r="1507">
          <cell r="A1507" t="str">
            <v>OST_116</v>
          </cell>
          <cell r="B1507" t="str">
            <v>Doumofe-MTN</v>
          </cell>
          <cell r="C1507" t="str">
            <v>OST</v>
          </cell>
          <cell r="D1507" t="str">
            <v>Doumofe</v>
          </cell>
          <cell r="E1507">
            <v>11.05672</v>
          </cell>
          <cell r="F1507">
            <v>5.8473800000000002</v>
          </cell>
          <cell r="G1507">
            <v>0</v>
          </cell>
          <cell r="H1507" t="str">
            <v>Macro</v>
          </cell>
          <cell r="I1507" t="str">
            <v>NOKIA</v>
          </cell>
          <cell r="J1507" t="str">
            <v>Yara Nchare</v>
          </cell>
          <cell r="K1507" t="str">
            <v>OCM_Foumban</v>
          </cell>
          <cell r="L1507" t="str">
            <v>I-ENG</v>
          </cell>
          <cell r="M1507" t="str">
            <v>IHS</v>
          </cell>
          <cell r="N1507" t="str">
            <v>Solar-Gen-Lithium</v>
          </cell>
        </row>
        <row r="1508">
          <cell r="A1508" t="str">
            <v>NRD_144</v>
          </cell>
          <cell r="B1508" t="str">
            <v>Guidiguis-Ville</v>
          </cell>
          <cell r="C1508" t="str">
            <v>NRD</v>
          </cell>
          <cell r="D1508" t="str">
            <v>Guidiguis</v>
          </cell>
          <cell r="E1508">
            <v>14.71246</v>
          </cell>
          <cell r="F1508">
            <v>10.13251</v>
          </cell>
          <cell r="G1508">
            <v>369</v>
          </cell>
          <cell r="H1508" t="str">
            <v>Macro</v>
          </cell>
          <cell r="I1508" t="str">
            <v>NOKIA</v>
          </cell>
          <cell r="J1508" t="str">
            <v>Herman Tchawe</v>
          </cell>
          <cell r="K1508" t="str">
            <v>OCM_Kaele</v>
          </cell>
          <cell r="L1508" t="str">
            <v>TIF NORD</v>
          </cell>
          <cell r="M1508" t="str">
            <v>CAMUSAT</v>
          </cell>
          <cell r="N1508" t="str">
            <v>Good Grid + GE</v>
          </cell>
        </row>
        <row r="1509">
          <cell r="A1509" t="str">
            <v>OST_115</v>
          </cell>
          <cell r="B1509" t="str">
            <v>Pangari-MTN</v>
          </cell>
          <cell r="C1509" t="str">
            <v>OST</v>
          </cell>
          <cell r="D1509" t="str">
            <v>Pangari</v>
          </cell>
          <cell r="E1509">
            <v>11.613909019999999</v>
          </cell>
          <cell r="F1509">
            <v>6.3442297480000001</v>
          </cell>
          <cell r="G1509">
            <v>1211</v>
          </cell>
          <cell r="H1509" t="str">
            <v>Macro</v>
          </cell>
          <cell r="I1509" t="str">
            <v>NOKIA</v>
          </cell>
          <cell r="J1509" t="str">
            <v>Yara Nchare</v>
          </cell>
          <cell r="K1509" t="str">
            <v>OCM_Foumban</v>
          </cell>
          <cell r="L1509" t="str">
            <v>I-ENG</v>
          </cell>
          <cell r="M1509" t="str">
            <v>IHS</v>
          </cell>
          <cell r="N1509" t="str">
            <v>Solar-Gen-Lithium</v>
          </cell>
        </row>
        <row r="1510">
          <cell r="A1510" t="str">
            <v>EXN_008</v>
          </cell>
          <cell r="B1510" t="str">
            <v>Salack</v>
          </cell>
          <cell r="C1510" t="str">
            <v>EXN</v>
          </cell>
          <cell r="D1510" t="str">
            <v>Salak</v>
          </cell>
          <cell r="E1510">
            <v>14.25830556</v>
          </cell>
          <cell r="F1510">
            <v>10.45972222</v>
          </cell>
          <cell r="G1510">
            <v>423</v>
          </cell>
          <cell r="H1510" t="str">
            <v>Macro</v>
          </cell>
          <cell r="I1510" t="str">
            <v>NOKIA</v>
          </cell>
          <cell r="J1510" t="str">
            <v>SEYDOU BACHIROU</v>
          </cell>
          <cell r="K1510" t="str">
            <v>OCM_Maroua_2</v>
          </cell>
          <cell r="L1510" t="str">
            <v>TIF NORD</v>
          </cell>
          <cell r="M1510" t="str">
            <v>IHS</v>
          </cell>
          <cell r="N1510" t="str">
            <v>Grid-Gen</v>
          </cell>
        </row>
        <row r="1511">
          <cell r="A1511" t="str">
            <v>NRO_134</v>
          </cell>
          <cell r="B1511" t="str">
            <v>Bamenda-Ntasen-IHS</v>
          </cell>
          <cell r="C1511" t="str">
            <v>NRO</v>
          </cell>
          <cell r="D1511" t="str">
            <v>Buea</v>
          </cell>
          <cell r="E1511">
            <v>10.162387433999999</v>
          </cell>
          <cell r="F1511">
            <v>5.9898595930000003</v>
          </cell>
          <cell r="G1511">
            <v>1250</v>
          </cell>
          <cell r="H1511" t="str">
            <v>Macro</v>
          </cell>
          <cell r="I1511" t="str">
            <v>NOKIA</v>
          </cell>
          <cell r="J1511" t="str">
            <v>Elan Mencheng  Jeremiah</v>
          </cell>
          <cell r="K1511" t="str">
            <v>OCM_Bamenda_2</v>
          </cell>
          <cell r="L1511" t="str">
            <v>I-ENG</v>
          </cell>
          <cell r="M1511" t="str">
            <v>IHS</v>
          </cell>
          <cell r="N1511"/>
        </row>
        <row r="1512">
          <cell r="A1512" t="str">
            <v>EXN_014</v>
          </cell>
          <cell r="B1512" t="str">
            <v>Maga</v>
          </cell>
          <cell r="C1512" t="str">
            <v>EXN</v>
          </cell>
          <cell r="D1512" t="str">
            <v>Maga</v>
          </cell>
          <cell r="E1512">
            <v>14.945201000000001</v>
          </cell>
          <cell r="F1512">
            <v>10.840525</v>
          </cell>
          <cell r="G1512">
            <v>0</v>
          </cell>
          <cell r="H1512" t="str">
            <v>Macro</v>
          </cell>
          <cell r="I1512" t="str">
            <v>NOKIA</v>
          </cell>
          <cell r="J1512" t="str">
            <v>SEYDOU BACHIROU</v>
          </cell>
          <cell r="K1512" t="str">
            <v>OCM_Maroua_2</v>
          </cell>
          <cell r="L1512" t="str">
            <v>TIF NORD</v>
          </cell>
          <cell r="M1512" t="str">
            <v>IHS</v>
          </cell>
          <cell r="N1512" t="str">
            <v>Grid-Gen</v>
          </cell>
        </row>
        <row r="1513">
          <cell r="A1513" t="str">
            <v>CTR_249</v>
          </cell>
          <cell r="B1513" t="str">
            <v>Science</v>
          </cell>
          <cell r="C1513" t="str">
            <v>CTR</v>
          </cell>
          <cell r="D1513" t="str">
            <v>Yaounde</v>
          </cell>
          <cell r="E1513">
            <v>11.48182622</v>
          </cell>
          <cell r="F1513">
            <v>3.8608267939999998</v>
          </cell>
          <cell r="G1513">
            <v>783</v>
          </cell>
          <cell r="H1513" t="str">
            <v>Macro</v>
          </cell>
          <cell r="I1513" t="str">
            <v>ZTE</v>
          </cell>
          <cell r="J1513" t="str">
            <v>Mouamadou</v>
          </cell>
          <cell r="K1513" t="str">
            <v>OCM_Yaounde_5</v>
          </cell>
          <cell r="L1513" t="str">
            <v>AFRO</v>
          </cell>
          <cell r="M1513" t="str">
            <v>IHS</v>
          </cell>
          <cell r="N1513" t="str">
            <v>Grid-Gen</v>
          </cell>
        </row>
        <row r="1514">
          <cell r="A1514" t="str">
            <v>CTR_246</v>
          </cell>
          <cell r="B1514" t="str">
            <v>CTR_246_Z_Nkolafeme</v>
          </cell>
          <cell r="C1514" t="str">
            <v>CTR</v>
          </cell>
          <cell r="D1514" t="str">
            <v>Yaounde</v>
          </cell>
          <cell r="E1514">
            <v>11.454439000000001</v>
          </cell>
          <cell r="F1514">
            <v>3.8984380000000001</v>
          </cell>
          <cell r="G1514">
            <v>742</v>
          </cell>
          <cell r="H1514" t="str">
            <v>Macro</v>
          </cell>
          <cell r="I1514" t="str">
            <v>ZTE</v>
          </cell>
          <cell r="J1514" t="str">
            <v>Mouamadou</v>
          </cell>
          <cell r="K1514" t="str">
            <v>OCM_Yaounde_5</v>
          </cell>
          <cell r="L1514" t="str">
            <v>AFRO</v>
          </cell>
          <cell r="M1514" t="str">
            <v>IHS</v>
          </cell>
          <cell r="N1514" t="str">
            <v>Grid-Gen</v>
          </cell>
        </row>
        <row r="1515">
          <cell r="A1515" t="str">
            <v>LIT_685</v>
          </cell>
          <cell r="B1515" t="str">
            <v>LIT_685_Z_NYANGOBE-MTN</v>
          </cell>
          <cell r="C1515" t="str">
            <v>LIT</v>
          </cell>
          <cell r="D1515" t="str">
            <v>Douala</v>
          </cell>
          <cell r="E1515">
            <v>9.78546826</v>
          </cell>
          <cell r="F1515">
            <v>4.0033089750000004</v>
          </cell>
          <cell r="G1515">
            <v>40</v>
          </cell>
          <cell r="H1515" t="str">
            <v>Macro</v>
          </cell>
          <cell r="I1515" t="str">
            <v>ZTE</v>
          </cell>
          <cell r="J1515" t="str">
            <v>LONTSI Marius</v>
          </cell>
          <cell r="K1515" t="str">
            <v>OCM_Douala_3</v>
          </cell>
          <cell r="L1515" t="str">
            <v>H-TELI</v>
          </cell>
          <cell r="M1515" t="str">
            <v>MTN</v>
          </cell>
          <cell r="N1515" t="str">
            <v>Grid-Gen</v>
          </cell>
        </row>
        <row r="1516">
          <cell r="A1516" t="str">
            <v>OST_125</v>
          </cell>
          <cell r="B1516" t="str">
            <v>Foumbot-Centre-Ville</v>
          </cell>
          <cell r="C1516" t="str">
            <v>OST</v>
          </cell>
          <cell r="D1516" t="str">
            <v>Foumbot</v>
          </cell>
          <cell r="E1516">
            <v>10.636027779999999</v>
          </cell>
          <cell r="F1516">
            <v>5.5117500000000001</v>
          </cell>
          <cell r="G1516">
            <v>1058</v>
          </cell>
          <cell r="H1516" t="str">
            <v>Macro</v>
          </cell>
          <cell r="I1516" t="str">
            <v>NOKIA</v>
          </cell>
          <cell r="J1516" t="str">
            <v>Yara Nchare</v>
          </cell>
          <cell r="K1516" t="str">
            <v>OCM_Foumban</v>
          </cell>
          <cell r="L1516" t="str">
            <v>I-ENG</v>
          </cell>
          <cell r="M1516" t="str">
            <v>IHS</v>
          </cell>
          <cell r="N1516" t="str">
            <v>Grid-Gen</v>
          </cell>
        </row>
        <row r="1517">
          <cell r="A1517" t="str">
            <v>OST_031</v>
          </cell>
          <cell r="B1517" t="str">
            <v>Ngambe-Tikar-IHS</v>
          </cell>
          <cell r="C1517" t="str">
            <v>OST</v>
          </cell>
          <cell r="D1517" t="str">
            <v>Ngambe-Tikar</v>
          </cell>
          <cell r="E1517">
            <v>11.489656</v>
          </cell>
          <cell r="F1517">
            <v>5.7820590000000003</v>
          </cell>
          <cell r="G1517">
            <v>786</v>
          </cell>
          <cell r="H1517" t="str">
            <v>Macro</v>
          </cell>
          <cell r="I1517" t="str">
            <v>NOKIA</v>
          </cell>
          <cell r="J1517" t="str">
            <v>Yara Nchare</v>
          </cell>
          <cell r="K1517" t="str">
            <v>OCM_Foumban</v>
          </cell>
          <cell r="L1517" t="str">
            <v>I-ENG</v>
          </cell>
          <cell r="M1517" t="str">
            <v>IHS</v>
          </cell>
          <cell r="N1517" t="str">
            <v>Grid-Gen</v>
          </cell>
        </row>
        <row r="1518">
          <cell r="A1518" t="str">
            <v>NRD_009</v>
          </cell>
          <cell r="B1518" t="str">
            <v>Garoua-Lainde</v>
          </cell>
          <cell r="C1518" t="str">
            <v>NRD</v>
          </cell>
          <cell r="D1518" t="str">
            <v>Garoua</v>
          </cell>
          <cell r="E1518">
            <v>13.412625309999999</v>
          </cell>
          <cell r="F1518">
            <v>9.3414236440000007</v>
          </cell>
          <cell r="G1518">
            <v>202</v>
          </cell>
          <cell r="H1518" t="str">
            <v>Macro</v>
          </cell>
          <cell r="I1518" t="str">
            <v>NOKIA</v>
          </cell>
          <cell r="J1518" t="str">
            <v>KEPLO MADI Jean-Paul</v>
          </cell>
          <cell r="K1518" t="str">
            <v>OCM_Garoua_3</v>
          </cell>
          <cell r="L1518" t="str">
            <v>TIF NORD</v>
          </cell>
          <cell r="M1518" t="str">
            <v>IHS</v>
          </cell>
          <cell r="N1518" t="str">
            <v>Grid-Gen</v>
          </cell>
        </row>
        <row r="1519">
          <cell r="A1519" t="str">
            <v>NRD_134</v>
          </cell>
          <cell r="B1519" t="str">
            <v>Guider-Sanguere</v>
          </cell>
          <cell r="C1519" t="str">
            <v>NRD</v>
          </cell>
          <cell r="D1519" t="str">
            <v>Guider</v>
          </cell>
          <cell r="E1519">
            <v>13.93837809</v>
          </cell>
          <cell r="F1519">
            <v>9.922418102</v>
          </cell>
          <cell r="G1519">
            <v>350</v>
          </cell>
          <cell r="H1519" t="str">
            <v>Macro</v>
          </cell>
          <cell r="I1519" t="str">
            <v>NOKIA</v>
          </cell>
          <cell r="J1519" t="str">
            <v>Tsafack Ervice</v>
          </cell>
          <cell r="K1519" t="str">
            <v>OCM_Guider</v>
          </cell>
          <cell r="L1519" t="str">
            <v>TIF NORD</v>
          </cell>
          <cell r="M1519" t="str">
            <v>CAMUSAT</v>
          </cell>
          <cell r="N1519" t="str">
            <v>Medium Grid + GE</v>
          </cell>
        </row>
        <row r="1520">
          <cell r="A1520" t="str">
            <v>EXN_192</v>
          </cell>
          <cell r="B1520" t="str">
            <v>Kar-Hay-Ville</v>
          </cell>
          <cell r="C1520" t="str">
            <v>EXN</v>
          </cell>
          <cell r="D1520" t="str">
            <v>Kar-Hay</v>
          </cell>
          <cell r="E1520">
            <v>14.9712</v>
          </cell>
          <cell r="F1520">
            <v>10.118969999999999</v>
          </cell>
          <cell r="G1520">
            <v>342</v>
          </cell>
          <cell r="H1520" t="str">
            <v>Macro</v>
          </cell>
          <cell r="I1520" t="str">
            <v>NOKIA</v>
          </cell>
          <cell r="J1520" t="str">
            <v>Herman Tchawe</v>
          </cell>
          <cell r="K1520" t="str">
            <v>OCM_Kaele</v>
          </cell>
          <cell r="L1520" t="str">
            <v>TIF NORD</v>
          </cell>
          <cell r="M1520" t="str">
            <v>CAMUSAT</v>
          </cell>
          <cell r="N1520" t="str">
            <v>Bad Grid + GE</v>
          </cell>
        </row>
        <row r="1521">
          <cell r="A1521" t="str">
            <v>OST_042</v>
          </cell>
          <cell r="B1521" t="str">
            <v>Foumban-Manka-IHS</v>
          </cell>
          <cell r="C1521" t="str">
            <v>OST</v>
          </cell>
          <cell r="D1521" t="str">
            <v>Foumban</v>
          </cell>
          <cell r="E1521">
            <v>10.911051</v>
          </cell>
          <cell r="F1521">
            <v>5.7353709999999998</v>
          </cell>
          <cell r="G1521">
            <v>1050</v>
          </cell>
          <cell r="H1521" t="str">
            <v>Macro</v>
          </cell>
          <cell r="I1521" t="str">
            <v>NOKIA</v>
          </cell>
          <cell r="J1521" t="str">
            <v>Yara Nchare</v>
          </cell>
          <cell r="K1521" t="str">
            <v>OCM_Foumban</v>
          </cell>
          <cell r="L1521" t="str">
            <v>I-ENG</v>
          </cell>
          <cell r="M1521" t="str">
            <v>IHS</v>
          </cell>
          <cell r="N1521" t="str">
            <v>Grid-Gen</v>
          </cell>
        </row>
        <row r="1522">
          <cell r="A1522" t="str">
            <v>NRD_029</v>
          </cell>
          <cell r="B1522" t="str">
            <v>Banda</v>
          </cell>
          <cell r="C1522" t="str">
            <v>NRD</v>
          </cell>
          <cell r="D1522" t="str">
            <v>Banda</v>
          </cell>
          <cell r="E1522">
            <v>13.641</v>
          </cell>
          <cell r="F1522">
            <v>8.1963889999999999</v>
          </cell>
          <cell r="G1522">
            <v>1379</v>
          </cell>
          <cell r="H1522" t="str">
            <v>Macro</v>
          </cell>
          <cell r="I1522" t="str">
            <v>NOKIA</v>
          </cell>
          <cell r="J1522" t="str">
            <v>KEPLO MADI Jean-Paul</v>
          </cell>
          <cell r="K1522" t="str">
            <v>OCM_Garoua_3</v>
          </cell>
          <cell r="L1522" t="str">
            <v>TIF NORD</v>
          </cell>
          <cell r="M1522" t="str">
            <v>IHS</v>
          </cell>
          <cell r="N1522" t="str">
            <v>Solar-Gen-Lithium</v>
          </cell>
        </row>
        <row r="1523">
          <cell r="A1523" t="str">
            <v>LIT_693</v>
          </cell>
          <cell r="B1523" t="str">
            <v>LIT_693_Z_Ndogp-Ecole-Publique</v>
          </cell>
          <cell r="C1523" t="str">
            <v>LIT</v>
          </cell>
          <cell r="D1523" t="str">
            <v>Douala</v>
          </cell>
          <cell r="E1523">
            <v>9.7723220000000008</v>
          </cell>
          <cell r="F1523">
            <v>4.006132</v>
          </cell>
          <cell r="G1523">
            <v>40</v>
          </cell>
          <cell r="H1523" t="str">
            <v>Macro</v>
          </cell>
          <cell r="I1523" t="str">
            <v>ZTE</v>
          </cell>
          <cell r="J1523" t="str">
            <v>LONTSI Marius</v>
          </cell>
          <cell r="K1523" t="str">
            <v>OCM_Douala_3</v>
          </cell>
          <cell r="L1523" t="str">
            <v>H-TELI</v>
          </cell>
          <cell r="M1523" t="str">
            <v>CAMUSAT</v>
          </cell>
          <cell r="N1523" t="str">
            <v>Good Grid no GE - 8h</v>
          </cell>
        </row>
        <row r="1524">
          <cell r="A1524" t="str">
            <v>CTR_228</v>
          </cell>
          <cell r="B1524" t="str">
            <v>Evodoula</v>
          </cell>
          <cell r="C1524" t="str">
            <v>CTR</v>
          </cell>
          <cell r="D1524" t="str">
            <v>Evodoula</v>
          </cell>
          <cell r="E1524">
            <v>11.19563889</v>
          </cell>
          <cell r="F1524">
            <v>4.0974722220000004</v>
          </cell>
          <cell r="G1524">
            <v>566</v>
          </cell>
          <cell r="H1524" t="str">
            <v>Macro</v>
          </cell>
          <cell r="I1524" t="str">
            <v>NOKIA</v>
          </cell>
          <cell r="J1524" t="str">
            <v>Mouamadou</v>
          </cell>
          <cell r="K1524" t="str">
            <v>OCM_Yaounde_5</v>
          </cell>
          <cell r="L1524" t="str">
            <v>AFRO</v>
          </cell>
          <cell r="M1524" t="str">
            <v>IHS</v>
          </cell>
          <cell r="N1524" t="str">
            <v>Grid-Gen</v>
          </cell>
        </row>
        <row r="1525">
          <cell r="A1525" t="str">
            <v>CTR_227</v>
          </cell>
          <cell r="B1525" t="str">
            <v>Lobo</v>
          </cell>
          <cell r="C1525" t="str">
            <v>CTR</v>
          </cell>
          <cell r="D1525" t="str">
            <v>Lobo</v>
          </cell>
          <cell r="E1525">
            <v>11.22727776</v>
          </cell>
          <cell r="F1525">
            <v>3.8938333310000002</v>
          </cell>
          <cell r="G1525">
            <v>687</v>
          </cell>
          <cell r="H1525" t="str">
            <v>Macro</v>
          </cell>
          <cell r="I1525" t="str">
            <v>NOKIA</v>
          </cell>
          <cell r="J1525" t="str">
            <v>Mouamadou</v>
          </cell>
          <cell r="K1525" t="str">
            <v>OCM_Yaounde_5</v>
          </cell>
          <cell r="L1525" t="str">
            <v>AFRO</v>
          </cell>
          <cell r="M1525" t="str">
            <v>IHS</v>
          </cell>
          <cell r="N1525" t="str">
            <v>Grid-Gen-Lithium</v>
          </cell>
        </row>
        <row r="1526">
          <cell r="A1526" t="str">
            <v>OST_150</v>
          </cell>
          <cell r="B1526" t="str">
            <v>Bafounda-IHS</v>
          </cell>
          <cell r="C1526" t="str">
            <v>OST</v>
          </cell>
          <cell r="D1526" t="str">
            <v>Bafounda</v>
          </cell>
          <cell r="E1526">
            <v>10.30095262</v>
          </cell>
          <cell r="F1526">
            <v>5.5786664249999998</v>
          </cell>
          <cell r="G1526">
            <v>1344</v>
          </cell>
          <cell r="H1526" t="str">
            <v>Macro</v>
          </cell>
          <cell r="I1526" t="str">
            <v>NOKIA</v>
          </cell>
          <cell r="J1526" t="str">
            <v>Yara Nchare</v>
          </cell>
          <cell r="K1526" t="str">
            <v>OCM_Foumban</v>
          </cell>
          <cell r="L1526" t="str">
            <v>I-ENG</v>
          </cell>
          <cell r="M1526" t="str">
            <v>IHS</v>
          </cell>
          <cell r="N1526" t="str">
            <v>Grid-Gen</v>
          </cell>
        </row>
        <row r="1527">
          <cell r="A1527" t="str">
            <v>NRO_027</v>
          </cell>
          <cell r="B1527" t="str">
            <v>Balatchi-IHS</v>
          </cell>
          <cell r="C1527" t="str">
            <v>NRO</v>
          </cell>
          <cell r="D1527" t="str">
            <v>Balatchi</v>
          </cell>
          <cell r="E1527">
            <v>10.200261579999999</v>
          </cell>
          <cell r="F1527">
            <v>5.6288939129999997</v>
          </cell>
          <cell r="G1527">
            <v>1715</v>
          </cell>
          <cell r="H1527" t="str">
            <v>Macro</v>
          </cell>
          <cell r="I1527" t="str">
            <v>NOKIA</v>
          </cell>
          <cell r="J1527" t="str">
            <v>Yara Nchare</v>
          </cell>
          <cell r="K1527" t="str">
            <v>OCM_Foumban</v>
          </cell>
          <cell r="L1527" t="str">
            <v>I-ENG</v>
          </cell>
          <cell r="M1527" t="str">
            <v>IHS</v>
          </cell>
          <cell r="N1527" t="str">
            <v>Hybrid Gen</v>
          </cell>
        </row>
        <row r="1528">
          <cell r="A1528" t="str">
            <v>ADM_016</v>
          </cell>
          <cell r="B1528" t="str">
            <v>Tchabal</v>
          </cell>
          <cell r="C1528" t="str">
            <v>ADM</v>
          </cell>
          <cell r="D1528" t="str">
            <v>Tchabal</v>
          </cell>
          <cell r="E1528">
            <v>13.562028</v>
          </cell>
          <cell r="F1528">
            <v>7.5756389999999998</v>
          </cell>
          <cell r="G1528">
            <v>1379</v>
          </cell>
          <cell r="H1528" t="str">
            <v>Macro</v>
          </cell>
          <cell r="I1528" t="str">
            <v>NOKIA</v>
          </cell>
          <cell r="J1528" t="str">
            <v>Souleymanou</v>
          </cell>
          <cell r="K1528" t="str">
            <v>OCM_Ngaoundere_3</v>
          </cell>
          <cell r="L1528" t="str">
            <v>TIF NORD</v>
          </cell>
          <cell r="M1528" t="str">
            <v>IHS</v>
          </cell>
          <cell r="N1528" t="str">
            <v>Solar-Grid-Gen</v>
          </cell>
        </row>
        <row r="1529">
          <cell r="A1529" t="str">
            <v>EXN_009</v>
          </cell>
          <cell r="B1529" t="str">
            <v>Zokok</v>
          </cell>
          <cell r="C1529" t="str">
            <v>EXN</v>
          </cell>
          <cell r="D1529" t="str">
            <v>Maroua</v>
          </cell>
          <cell r="E1529">
            <v>14.30985284</v>
          </cell>
          <cell r="F1529">
            <v>10.6048531</v>
          </cell>
          <cell r="G1529">
            <v>417</v>
          </cell>
          <cell r="H1529" t="str">
            <v>Macro</v>
          </cell>
          <cell r="I1529" t="str">
            <v>NOKIA</v>
          </cell>
          <cell r="J1529" t="str">
            <v>SEYDOU BACHIROU</v>
          </cell>
          <cell r="K1529" t="str">
            <v>OCM_Maroua_2</v>
          </cell>
          <cell r="L1529" t="str">
            <v>TIF NORD</v>
          </cell>
          <cell r="M1529"/>
          <cell r="N1529"/>
        </row>
        <row r="1530">
          <cell r="A1530" t="str">
            <v>EXN_209</v>
          </cell>
          <cell r="B1530" t="str">
            <v>Gagadje</v>
          </cell>
          <cell r="C1530" t="str">
            <v>EXN</v>
          </cell>
          <cell r="D1530" t="str">
            <v>Mindif</v>
          </cell>
          <cell r="E1530">
            <v>14.572030379999999</v>
          </cell>
          <cell r="F1530">
            <v>10.389787610000001</v>
          </cell>
          <cell r="G1530">
            <v>356</v>
          </cell>
          <cell r="H1530" t="str">
            <v>Macro</v>
          </cell>
          <cell r="I1530" t="str">
            <v>NOKIA</v>
          </cell>
          <cell r="J1530" t="str">
            <v>Herman Tchawe</v>
          </cell>
          <cell r="K1530" t="str">
            <v>OCM_Kaele</v>
          </cell>
          <cell r="L1530" t="str">
            <v>TIF NORD</v>
          </cell>
          <cell r="M1530" t="str">
            <v>CAMUSAT</v>
          </cell>
          <cell r="N1530" t="str">
            <v>Hybrid Solar - S3</v>
          </cell>
        </row>
        <row r="1531">
          <cell r="A1531" t="str">
            <v>CTR_265</v>
          </cell>
          <cell r="B1531" t="str">
            <v>CTR_265_Z_CRH-Etoug-Ebe</v>
          </cell>
          <cell r="C1531" t="str">
            <v>CTR</v>
          </cell>
          <cell r="D1531" t="str">
            <v>Yaounde</v>
          </cell>
          <cell r="E1531">
            <v>11.4762036</v>
          </cell>
          <cell r="F1531">
            <v>3.8474708359999998</v>
          </cell>
          <cell r="G1531">
            <v>742</v>
          </cell>
          <cell r="H1531" t="str">
            <v>Macro</v>
          </cell>
          <cell r="I1531" t="str">
            <v>ZTE</v>
          </cell>
          <cell r="J1531" t="str">
            <v>Mouamadou</v>
          </cell>
          <cell r="K1531" t="str">
            <v>OCM_Yaounde_5</v>
          </cell>
          <cell r="L1531" t="str">
            <v>AFRO</v>
          </cell>
          <cell r="M1531" t="str">
            <v>IHS</v>
          </cell>
          <cell r="N1531" t="str">
            <v>Grid-Gen</v>
          </cell>
        </row>
        <row r="1532">
          <cell r="A1532" t="str">
            <v>EXN_207</v>
          </cell>
          <cell r="B1532" t="str">
            <v>Matafal</v>
          </cell>
          <cell r="C1532" t="str">
            <v>EXN</v>
          </cell>
          <cell r="D1532" t="str">
            <v>Matafal</v>
          </cell>
          <cell r="E1532">
            <v>14.029159999999999</v>
          </cell>
          <cell r="F1532">
            <v>10.112500000000001</v>
          </cell>
          <cell r="G1532">
            <v>408</v>
          </cell>
          <cell r="H1532" t="str">
            <v>Macro</v>
          </cell>
          <cell r="I1532" t="str">
            <v>NOKIA</v>
          </cell>
          <cell r="J1532" t="str">
            <v>Tsafack Ervice</v>
          </cell>
          <cell r="K1532" t="str">
            <v>OCM_Guider</v>
          </cell>
          <cell r="L1532" t="str">
            <v>TIF NORD</v>
          </cell>
          <cell r="M1532" t="str">
            <v>IHS</v>
          </cell>
          <cell r="N1532" t="str">
            <v>Gen-Lithium</v>
          </cell>
        </row>
        <row r="1533">
          <cell r="A1533" t="str">
            <v>CTR_256</v>
          </cell>
          <cell r="B1533" t="str">
            <v>CTR_256_Z_Crf-Nkolbisson</v>
          </cell>
          <cell r="C1533" t="str">
            <v>CTR</v>
          </cell>
          <cell r="D1533" t="str">
            <v>Yaounde</v>
          </cell>
          <cell r="E1533">
            <v>11.46078</v>
          </cell>
          <cell r="F1533">
            <v>3.8701370000000002</v>
          </cell>
          <cell r="G1533">
            <v>742</v>
          </cell>
          <cell r="H1533" t="str">
            <v>Macro</v>
          </cell>
          <cell r="I1533" t="str">
            <v>ZTE</v>
          </cell>
          <cell r="J1533" t="str">
            <v>Mouamadou</v>
          </cell>
          <cell r="K1533" t="str">
            <v>OCM_Yaounde_5</v>
          </cell>
          <cell r="L1533" t="str">
            <v>AFRO</v>
          </cell>
          <cell r="M1533" t="str">
            <v>IHS</v>
          </cell>
          <cell r="N1533" t="str">
            <v>Grid-Gen</v>
          </cell>
        </row>
        <row r="1534">
          <cell r="A1534" t="str">
            <v>EXN_231</v>
          </cell>
          <cell r="B1534" t="str">
            <v>Tourou</v>
          </cell>
          <cell r="C1534" t="str">
            <v>EXN</v>
          </cell>
          <cell r="D1534" t="str">
            <v>Tourou</v>
          </cell>
          <cell r="E1534">
            <v>13.73043</v>
          </cell>
          <cell r="F1534">
            <v>10.92793</v>
          </cell>
          <cell r="G1534">
            <v>1046</v>
          </cell>
          <cell r="H1534" t="str">
            <v>Macro</v>
          </cell>
          <cell r="I1534" t="str">
            <v>NOKIA</v>
          </cell>
          <cell r="J1534" t="str">
            <v>Alioum Abiss</v>
          </cell>
          <cell r="K1534" t="str">
            <v>OCM_Mokolo</v>
          </cell>
          <cell r="L1534" t="str">
            <v>TIF NORD</v>
          </cell>
          <cell r="M1534" t="str">
            <v>CAMUSAT</v>
          </cell>
          <cell r="N1534" t="str">
            <v>Hybrid Solar - S3</v>
          </cell>
        </row>
        <row r="1535">
          <cell r="A1535" t="str">
            <v>CTR_255</v>
          </cell>
          <cell r="B1535" t="str">
            <v>CTR_255_Z_Dagobert</v>
          </cell>
          <cell r="C1535" t="str">
            <v>CTR</v>
          </cell>
          <cell r="D1535" t="str">
            <v>Yaounde</v>
          </cell>
          <cell r="E1535">
            <v>11.453436999999999</v>
          </cell>
          <cell r="F1535">
            <v>3.8883960000000002</v>
          </cell>
          <cell r="G1535">
            <v>742</v>
          </cell>
          <cell r="H1535" t="str">
            <v>Macro</v>
          </cell>
          <cell r="I1535" t="str">
            <v>ZTE</v>
          </cell>
          <cell r="J1535" t="str">
            <v>Mouamadou</v>
          </cell>
          <cell r="K1535" t="str">
            <v>OCM_Yaounde_5</v>
          </cell>
          <cell r="L1535" t="str">
            <v>AFRO</v>
          </cell>
          <cell r="M1535" t="str">
            <v>IHS</v>
          </cell>
          <cell r="N1535" t="str">
            <v>Grid-Gen</v>
          </cell>
        </row>
        <row r="1536">
          <cell r="A1536" t="str">
            <v>EXN_026</v>
          </cell>
          <cell r="B1536" t="str">
            <v>Katoual-MTN</v>
          </cell>
          <cell r="C1536" t="str">
            <v>EXN</v>
          </cell>
          <cell r="D1536" t="str">
            <v>Katoual</v>
          </cell>
          <cell r="E1536">
            <v>14.20672532</v>
          </cell>
          <cell r="F1536">
            <v>10.52290829</v>
          </cell>
          <cell r="G1536">
            <v>438</v>
          </cell>
          <cell r="H1536" t="str">
            <v>Macro</v>
          </cell>
          <cell r="I1536" t="str">
            <v>NOKIA</v>
          </cell>
          <cell r="J1536" t="str">
            <v>SEYDOU BACHIROU</v>
          </cell>
          <cell r="K1536" t="str">
            <v>OCM_Maroua_2</v>
          </cell>
          <cell r="L1536" t="str">
            <v>TIF NORD</v>
          </cell>
          <cell r="M1536" t="str">
            <v>IHS</v>
          </cell>
          <cell r="N1536" t="str">
            <v>Grid-Gen</v>
          </cell>
        </row>
        <row r="1537">
          <cell r="A1537" t="str">
            <v>EXN_211</v>
          </cell>
          <cell r="B1537" t="str">
            <v>Dakana</v>
          </cell>
          <cell r="C1537" t="str">
            <v>EXN</v>
          </cell>
          <cell r="D1537" t="str">
            <v>Dakana</v>
          </cell>
          <cell r="E1537">
            <v>14.39583</v>
          </cell>
          <cell r="F1537">
            <v>10.7875</v>
          </cell>
          <cell r="G1537">
            <v>355</v>
          </cell>
          <cell r="H1537" t="str">
            <v>Macro</v>
          </cell>
          <cell r="I1537" t="str">
            <v>NOKIA</v>
          </cell>
          <cell r="J1537" t="str">
            <v>Yaouba Yaya</v>
          </cell>
          <cell r="K1537" t="str">
            <v>OCM_Maroua_3</v>
          </cell>
          <cell r="L1537" t="str">
            <v>TIF NORD</v>
          </cell>
          <cell r="M1537" t="str">
            <v>IHS</v>
          </cell>
          <cell r="N1537" t="str">
            <v>Gen-Lithium</v>
          </cell>
        </row>
        <row r="1538">
          <cell r="A1538" t="str">
            <v>OST_142</v>
          </cell>
          <cell r="B1538" t="str">
            <v>Mbouda-Batang-IHS</v>
          </cell>
          <cell r="C1538" t="str">
            <v>OST</v>
          </cell>
          <cell r="D1538" t="str">
            <v>Mbouda</v>
          </cell>
          <cell r="E1538">
            <v>10.257853000000001</v>
          </cell>
          <cell r="F1538">
            <v>5.6144150000000002</v>
          </cell>
          <cell r="G1538">
            <v>1421</v>
          </cell>
          <cell r="H1538" t="str">
            <v>Macro</v>
          </cell>
          <cell r="I1538" t="str">
            <v>NOKIA</v>
          </cell>
          <cell r="J1538" t="str">
            <v>Yara Nchare</v>
          </cell>
          <cell r="K1538" t="str">
            <v>OCM_Foumban</v>
          </cell>
          <cell r="L1538" t="str">
            <v>I-ENG</v>
          </cell>
          <cell r="M1538" t="str">
            <v>IHS</v>
          </cell>
          <cell r="N1538" t="str">
            <v>Grid-Gen</v>
          </cell>
        </row>
        <row r="1539">
          <cell r="A1539" t="str">
            <v>OST_144</v>
          </cell>
          <cell r="B1539" t="str">
            <v>Mbouda-SIK-IHS</v>
          </cell>
          <cell r="C1539" t="str">
            <v>OST</v>
          </cell>
          <cell r="D1539" t="str">
            <v>Mbouda</v>
          </cell>
          <cell r="E1539">
            <v>10.257313999999999</v>
          </cell>
          <cell r="F1539">
            <v>5.6272060000000002</v>
          </cell>
          <cell r="G1539">
            <v>1398</v>
          </cell>
          <cell r="H1539" t="str">
            <v>Macro</v>
          </cell>
          <cell r="I1539" t="str">
            <v>NOKIA</v>
          </cell>
          <cell r="J1539" t="str">
            <v>Yara Nchare</v>
          </cell>
          <cell r="K1539" t="str">
            <v>OCM_Foumban</v>
          </cell>
          <cell r="L1539" t="str">
            <v>I-ENG</v>
          </cell>
          <cell r="M1539" t="str">
            <v>IHS</v>
          </cell>
          <cell r="N1539" t="str">
            <v>Grid-Gen</v>
          </cell>
        </row>
        <row r="1540">
          <cell r="A1540" t="str">
            <v>NRD_032</v>
          </cell>
          <cell r="B1540" t="str">
            <v>Ngong-II</v>
          </cell>
          <cell r="C1540" t="str">
            <v>NRD</v>
          </cell>
          <cell r="D1540" t="str">
            <v>Ngong</v>
          </cell>
          <cell r="E1540">
            <v>13.50997222</v>
          </cell>
          <cell r="F1540">
            <v>9.0578055559999999</v>
          </cell>
          <cell r="G1540">
            <v>356</v>
          </cell>
          <cell r="H1540" t="str">
            <v>Macro</v>
          </cell>
          <cell r="I1540" t="str">
            <v>NOKIA</v>
          </cell>
          <cell r="J1540" t="str">
            <v>KEPLO MADI Jean-Paul</v>
          </cell>
          <cell r="K1540" t="str">
            <v>OCM_Garoua_3</v>
          </cell>
          <cell r="L1540" t="str">
            <v>TIF NORD</v>
          </cell>
          <cell r="M1540" t="str">
            <v>IHS</v>
          </cell>
          <cell r="N1540" t="str">
            <v>Grid-Gen</v>
          </cell>
        </row>
        <row r="1541">
          <cell r="A1541" t="str">
            <v>EXN_036</v>
          </cell>
          <cell r="B1541" t="str">
            <v>Balaza</v>
          </cell>
          <cell r="C1541" t="str">
            <v>EXN</v>
          </cell>
          <cell r="D1541" t="str">
            <v>Balaza</v>
          </cell>
          <cell r="E1541">
            <v>14.478233879999999</v>
          </cell>
          <cell r="F1541">
            <v>10.695740689999999</v>
          </cell>
          <cell r="G1541">
            <v>363</v>
          </cell>
          <cell r="H1541" t="str">
            <v>Macro</v>
          </cell>
          <cell r="I1541" t="str">
            <v>NOKIA</v>
          </cell>
          <cell r="J1541" t="str">
            <v>SEYDOU BACHIROU</v>
          </cell>
          <cell r="K1541" t="str">
            <v>OCM_Maroua_2</v>
          </cell>
          <cell r="L1541" t="str">
            <v>TIF NORD</v>
          </cell>
          <cell r="M1541" t="str">
            <v>IHS</v>
          </cell>
          <cell r="N1541" t="str">
            <v>Solar-Grid-Gen-Lithium</v>
          </cell>
        </row>
        <row r="1542">
          <cell r="A1542" t="str">
            <v>EXN_204</v>
          </cell>
          <cell r="B1542" t="str">
            <v>Maroua-Zokok-Palar-II</v>
          </cell>
          <cell r="C1542" t="str">
            <v>EXN</v>
          </cell>
          <cell r="D1542" t="str">
            <v>Maroua</v>
          </cell>
          <cell r="E1542">
            <v>14.291589780000001</v>
          </cell>
          <cell r="F1542">
            <v>10.59619329</v>
          </cell>
          <cell r="G1542">
            <v>404</v>
          </cell>
          <cell r="H1542" t="str">
            <v>Macro</v>
          </cell>
          <cell r="I1542" t="str">
            <v>NOKIA</v>
          </cell>
          <cell r="J1542" t="str">
            <v>Yaouba Yaya</v>
          </cell>
          <cell r="K1542" t="str">
            <v>OCM_Maroua_3</v>
          </cell>
          <cell r="L1542" t="str">
            <v>TIF NORD</v>
          </cell>
          <cell r="M1542" t="str">
            <v>CAMUSAT</v>
          </cell>
          <cell r="N1542" t="str">
            <v>Bad Grid + GE</v>
          </cell>
        </row>
        <row r="1543">
          <cell r="A1543" t="str">
            <v>CTR_333</v>
          </cell>
          <cell r="B1543" t="str">
            <v>CTR_333_Z_Nkolbi-Boss</v>
          </cell>
          <cell r="C1543" t="str">
            <v>CTR</v>
          </cell>
          <cell r="D1543" t="str">
            <v>Yaounde</v>
          </cell>
          <cell r="E1543">
            <v>11.457069430000001</v>
          </cell>
          <cell r="F1543">
            <v>3.8794786320000001</v>
          </cell>
          <cell r="G1543">
            <v>742</v>
          </cell>
          <cell r="H1543" t="str">
            <v>Macro</v>
          </cell>
          <cell r="I1543" t="str">
            <v>ZTE</v>
          </cell>
          <cell r="J1543" t="str">
            <v>Mouamadou</v>
          </cell>
          <cell r="K1543" t="str">
            <v>OCM_Yaounde_5</v>
          </cell>
          <cell r="L1543" t="str">
            <v>AFRO</v>
          </cell>
          <cell r="M1543" t="str">
            <v>IHS</v>
          </cell>
          <cell r="N1543" t="str">
            <v>Grid-Gen</v>
          </cell>
        </row>
        <row r="1544">
          <cell r="A1544" t="str">
            <v>EST_126</v>
          </cell>
          <cell r="B1544" t="str">
            <v>Gomala-IHS</v>
          </cell>
          <cell r="C1544" t="str">
            <v>EST</v>
          </cell>
          <cell r="D1544" t="str">
            <v>Gomala</v>
          </cell>
          <cell r="E1544">
            <v>14.83356859</v>
          </cell>
          <cell r="F1544">
            <v>4.3303083359999999</v>
          </cell>
          <cell r="G1544">
            <v>637</v>
          </cell>
          <cell r="H1544" t="str">
            <v>Macro</v>
          </cell>
          <cell r="I1544" t="str">
            <v>NOKIA</v>
          </cell>
          <cell r="J1544" t="str">
            <v>Hugues Hachua</v>
          </cell>
          <cell r="K1544" t="str">
            <v>OCM_Batouri</v>
          </cell>
          <cell r="L1544" t="str">
            <v>AFRO</v>
          </cell>
          <cell r="M1544" t="str">
            <v>IHS</v>
          </cell>
          <cell r="N1544" t="str">
            <v>Solar-Gen-Lithium</v>
          </cell>
        </row>
        <row r="1545">
          <cell r="A1545" t="str">
            <v>OST_149</v>
          </cell>
          <cell r="B1545" t="str">
            <v>Njimom-IHS</v>
          </cell>
          <cell r="C1545" t="str">
            <v>OST</v>
          </cell>
          <cell r="D1545" t="str">
            <v>Njimom</v>
          </cell>
          <cell r="E1545">
            <v>10.945707000000001</v>
          </cell>
          <cell r="F1545">
            <v>5.8263490000000004</v>
          </cell>
          <cell r="G1545">
            <v>1312</v>
          </cell>
          <cell r="H1545" t="str">
            <v>Macro</v>
          </cell>
          <cell r="I1545" t="str">
            <v>NOKIA</v>
          </cell>
          <cell r="J1545" t="str">
            <v>Yara Nchare</v>
          </cell>
          <cell r="K1545" t="str">
            <v>OCM_Foumban</v>
          </cell>
          <cell r="L1545" t="str">
            <v>I-ENG</v>
          </cell>
          <cell r="M1545" t="str">
            <v>IHS</v>
          </cell>
          <cell r="N1545" t="str">
            <v>Grid-Gen-Lithium</v>
          </cell>
        </row>
        <row r="1546">
          <cell r="A1546" t="str">
            <v>EXN_006</v>
          </cell>
          <cell r="B1546" t="str">
            <v>Bogo</v>
          </cell>
          <cell r="C1546" t="str">
            <v>EXN</v>
          </cell>
          <cell r="D1546" t="str">
            <v>Bogo</v>
          </cell>
          <cell r="E1546">
            <v>14.617508000000001</v>
          </cell>
          <cell r="F1546">
            <v>10.737931</v>
          </cell>
          <cell r="G1546">
            <v>343</v>
          </cell>
          <cell r="H1546" t="str">
            <v>Macro</v>
          </cell>
          <cell r="I1546" t="str">
            <v>NOKIA</v>
          </cell>
          <cell r="J1546" t="str">
            <v>SEYDOU BACHIROU</v>
          </cell>
          <cell r="K1546" t="str">
            <v>OCM_Maroua_2</v>
          </cell>
          <cell r="L1546" t="str">
            <v>TIF NORD</v>
          </cell>
          <cell r="M1546" t="str">
            <v>IHS</v>
          </cell>
          <cell r="N1546" t="str">
            <v>Grid-Gen-Lithium</v>
          </cell>
        </row>
        <row r="1547">
          <cell r="A1547" t="str">
            <v>OST_026</v>
          </cell>
          <cell r="B1547" t="str">
            <v>Galim</v>
          </cell>
          <cell r="C1547" t="str">
            <v>OST</v>
          </cell>
          <cell r="D1547" t="str">
            <v>Galim</v>
          </cell>
          <cell r="E1547">
            <v>10.36611111</v>
          </cell>
          <cell r="F1547">
            <v>5.6907500000000004</v>
          </cell>
          <cell r="G1547">
            <v>1171</v>
          </cell>
          <cell r="H1547" t="str">
            <v>Macro</v>
          </cell>
          <cell r="I1547" t="str">
            <v>NOKIA</v>
          </cell>
          <cell r="J1547" t="str">
            <v>Yara Nchare</v>
          </cell>
          <cell r="K1547" t="str">
            <v>OCM_Foumban</v>
          </cell>
          <cell r="L1547" t="str">
            <v>I-ENG</v>
          </cell>
          <cell r="M1547" t="str">
            <v>IHS</v>
          </cell>
          <cell r="N1547" t="str">
            <v>Grid-Gen</v>
          </cell>
        </row>
        <row r="1548">
          <cell r="A1548" t="str">
            <v>OST_027</v>
          </cell>
          <cell r="B1548" t="str">
            <v>Lamape</v>
          </cell>
          <cell r="C1548" t="str">
            <v>OST</v>
          </cell>
          <cell r="D1548" t="str">
            <v>Lamape</v>
          </cell>
          <cell r="E1548">
            <v>11.29461</v>
          </cell>
          <cell r="F1548">
            <v>6.0490700000000004</v>
          </cell>
          <cell r="G1548">
            <v>721</v>
          </cell>
          <cell r="H1548" t="str">
            <v>Macro</v>
          </cell>
          <cell r="I1548" t="str">
            <v>NOKIA</v>
          </cell>
          <cell r="J1548" t="str">
            <v>Yara Nchare</v>
          </cell>
          <cell r="K1548" t="str">
            <v>OCM_Foumban</v>
          </cell>
          <cell r="L1548" t="str">
            <v>I-ENG</v>
          </cell>
          <cell r="M1548" t="str">
            <v>IHS</v>
          </cell>
          <cell r="N1548" t="str">
            <v>Grid-Gen</v>
          </cell>
        </row>
        <row r="1549">
          <cell r="A1549" t="str">
            <v>NRD_035</v>
          </cell>
          <cell r="B1549" t="str">
            <v>Gra-Plateau-MTN</v>
          </cell>
          <cell r="C1549" t="str">
            <v>NRD</v>
          </cell>
          <cell r="D1549" t="str">
            <v>Garoua</v>
          </cell>
          <cell r="E1549">
            <v>13.38475571</v>
          </cell>
          <cell r="F1549">
            <v>9.3272808929999993</v>
          </cell>
          <cell r="G1549">
            <v>222</v>
          </cell>
          <cell r="H1549" t="str">
            <v>Macro</v>
          </cell>
          <cell r="I1549" t="str">
            <v>NOKIA</v>
          </cell>
          <cell r="J1549" t="str">
            <v>KEPLO MADI Jean-Paul</v>
          </cell>
          <cell r="K1549" t="str">
            <v>OCM_Garoua_3</v>
          </cell>
          <cell r="L1549" t="str">
            <v>TIF NORD</v>
          </cell>
          <cell r="M1549" t="str">
            <v>IHS</v>
          </cell>
          <cell r="N1549" t="str">
            <v>Grid-Gen</v>
          </cell>
        </row>
        <row r="1550">
          <cell r="A1550" t="str">
            <v>NRD_002</v>
          </cell>
          <cell r="B1550" t="str">
            <v>Plateau</v>
          </cell>
          <cell r="C1550" t="str">
            <v>NRD</v>
          </cell>
          <cell r="D1550" t="str">
            <v>Garoua</v>
          </cell>
          <cell r="E1550">
            <v>13.385375679999999</v>
          </cell>
          <cell r="F1550">
            <v>9.3153302849999999</v>
          </cell>
          <cell r="G1550">
            <v>226</v>
          </cell>
          <cell r="H1550" t="str">
            <v>Macro</v>
          </cell>
          <cell r="I1550" t="str">
            <v>NOKIA</v>
          </cell>
          <cell r="J1550" t="str">
            <v>KEPLO MADI Jean-Paul</v>
          </cell>
          <cell r="K1550" t="str">
            <v>OCM_Garoua_3</v>
          </cell>
          <cell r="L1550" t="str">
            <v>TIF NORD</v>
          </cell>
          <cell r="M1550" t="str">
            <v>CAMUSAT</v>
          </cell>
          <cell r="N1550" t="str">
            <v>Good Grid + Solar + GE</v>
          </cell>
        </row>
        <row r="1551">
          <cell r="A1551" t="str">
            <v>EXN_071</v>
          </cell>
          <cell r="B1551" t="str">
            <v>Maroua-Camp-SIC</v>
          </cell>
          <cell r="C1551" t="str">
            <v>EXN</v>
          </cell>
          <cell r="D1551" t="str">
            <v>Maroua</v>
          </cell>
          <cell r="E1551">
            <v>14.31575</v>
          </cell>
          <cell r="F1551">
            <v>10.596083330000001</v>
          </cell>
          <cell r="G1551">
            <v>403</v>
          </cell>
          <cell r="H1551" t="str">
            <v>Macro</v>
          </cell>
          <cell r="I1551" t="str">
            <v>NOKIA</v>
          </cell>
          <cell r="J1551" t="str">
            <v>SEYDOU BACHIROU</v>
          </cell>
          <cell r="K1551" t="str">
            <v>OCM_Maroua_2</v>
          </cell>
          <cell r="L1551" t="str">
            <v>TIF NORD</v>
          </cell>
          <cell r="M1551" t="str">
            <v>IHS</v>
          </cell>
          <cell r="N1551" t="str">
            <v>Grid-Gen</v>
          </cell>
        </row>
        <row r="1552">
          <cell r="A1552" t="str">
            <v>NRD_012</v>
          </cell>
          <cell r="B1552" t="str">
            <v>Lagdo</v>
          </cell>
          <cell r="C1552" t="str">
            <v>NRD</v>
          </cell>
          <cell r="D1552" t="str">
            <v>Lagdo</v>
          </cell>
          <cell r="E1552">
            <v>13.6617503</v>
          </cell>
          <cell r="F1552">
            <v>9.0611305299999998</v>
          </cell>
          <cell r="G1552">
            <v>228</v>
          </cell>
          <cell r="H1552" t="str">
            <v>Macro</v>
          </cell>
          <cell r="I1552" t="str">
            <v>NOKIA</v>
          </cell>
          <cell r="J1552" t="str">
            <v>KEPLO MADI Jean-Paul</v>
          </cell>
          <cell r="K1552" t="str">
            <v>OCM_Garoua_3</v>
          </cell>
          <cell r="L1552" t="str">
            <v>TIF NORD</v>
          </cell>
          <cell r="M1552" t="str">
            <v>IHS</v>
          </cell>
          <cell r="N1552" t="str">
            <v>Grid-Gen</v>
          </cell>
        </row>
        <row r="1553">
          <cell r="A1553" t="str">
            <v>EXN_066</v>
          </cell>
          <cell r="B1553" t="str">
            <v>Maroua-Stade</v>
          </cell>
          <cell r="C1553" t="str">
            <v>EXN</v>
          </cell>
          <cell r="D1553" t="str">
            <v>Maroua</v>
          </cell>
          <cell r="E1553">
            <v>14.32445774</v>
          </cell>
          <cell r="F1553">
            <v>10.589946879999999</v>
          </cell>
          <cell r="G1553">
            <v>398</v>
          </cell>
          <cell r="H1553" t="str">
            <v>Macro</v>
          </cell>
          <cell r="I1553" t="str">
            <v>NOKIA</v>
          </cell>
          <cell r="J1553" t="str">
            <v>SEYDOU BACHIROU</v>
          </cell>
          <cell r="K1553" t="str">
            <v>OCM_Maroua_2</v>
          </cell>
          <cell r="L1553" t="str">
            <v>TIF NORD</v>
          </cell>
          <cell r="M1553" t="str">
            <v>IHS</v>
          </cell>
          <cell r="N1553" t="str">
            <v>Grid-Gen</v>
          </cell>
        </row>
        <row r="1554">
          <cell r="A1554" t="str">
            <v>NRD_045</v>
          </cell>
          <cell r="B1554" t="str">
            <v>Garoua-Foulbere</v>
          </cell>
          <cell r="C1554" t="str">
            <v>NRD</v>
          </cell>
          <cell r="D1554" t="str">
            <v>Garoua</v>
          </cell>
          <cell r="E1554">
            <v>13.399875979999999</v>
          </cell>
          <cell r="F1554">
            <v>9.2967548739999994</v>
          </cell>
          <cell r="G1554">
            <v>191</v>
          </cell>
          <cell r="H1554" t="str">
            <v>Macro</v>
          </cell>
          <cell r="I1554" t="str">
            <v>NOKIA</v>
          </cell>
          <cell r="J1554" t="str">
            <v>KEPLO MADI Jean-Paul</v>
          </cell>
          <cell r="K1554" t="str">
            <v>OCM_Garoua_3</v>
          </cell>
          <cell r="L1554" t="str">
            <v>TIF NORD</v>
          </cell>
          <cell r="M1554" t="str">
            <v>IHS</v>
          </cell>
          <cell r="N1554" t="str">
            <v>Grid-Gen</v>
          </cell>
        </row>
        <row r="1555">
          <cell r="A1555" t="str">
            <v>EXN_073</v>
          </cell>
          <cell r="B1555" t="str">
            <v>Ndoukoula</v>
          </cell>
          <cell r="C1555" t="str">
            <v>EXN</v>
          </cell>
          <cell r="D1555" t="str">
            <v>Ndoukoula</v>
          </cell>
          <cell r="E1555">
            <v>14.03714587</v>
          </cell>
          <cell r="F1555">
            <v>10.27962445</v>
          </cell>
          <cell r="G1555">
            <v>444</v>
          </cell>
          <cell r="H1555" t="str">
            <v>Macro</v>
          </cell>
          <cell r="I1555" t="str">
            <v>NOKIA</v>
          </cell>
          <cell r="J1555" t="str">
            <v>SEYDOU BACHIROU</v>
          </cell>
          <cell r="K1555" t="str">
            <v>OCM_Maroua_2</v>
          </cell>
          <cell r="L1555" t="str">
            <v>TIF NORD</v>
          </cell>
          <cell r="M1555" t="str">
            <v>IHS</v>
          </cell>
          <cell r="N1555" t="str">
            <v>Hybrid Gen</v>
          </cell>
        </row>
        <row r="1556">
          <cell r="A1556" t="str">
            <v>LIT_694</v>
          </cell>
          <cell r="B1556" t="str">
            <v>LIT_694_Z_Brazzaville-II</v>
          </cell>
          <cell r="C1556" t="str">
            <v>LIT</v>
          </cell>
          <cell r="D1556" t="str">
            <v>Douala</v>
          </cell>
          <cell r="E1556">
            <v>9.7304399999999998</v>
          </cell>
          <cell r="F1556">
            <v>4.0231899999999996</v>
          </cell>
          <cell r="G1556">
            <v>20</v>
          </cell>
          <cell r="H1556" t="str">
            <v>Macro</v>
          </cell>
          <cell r="I1556" t="str">
            <v>ZTE</v>
          </cell>
          <cell r="J1556" t="str">
            <v>LONTSI Marius</v>
          </cell>
          <cell r="K1556" t="str">
            <v>OCM_Douala_3</v>
          </cell>
          <cell r="L1556" t="str">
            <v>H-TELI</v>
          </cell>
          <cell r="M1556" t="str">
            <v>CAMUSAT</v>
          </cell>
          <cell r="N1556" t="str">
            <v>Good Grid no GE - 8h</v>
          </cell>
        </row>
        <row r="1557">
          <cell r="A1557" t="str">
            <v>EXN_215</v>
          </cell>
          <cell r="B1557" t="str">
            <v>Mazavou</v>
          </cell>
          <cell r="C1557" t="str">
            <v>EXN</v>
          </cell>
          <cell r="D1557" t="str">
            <v>Kalfou</v>
          </cell>
          <cell r="E1557">
            <v>13.58584001</v>
          </cell>
          <cell r="F1557">
            <v>10.337542559999999</v>
          </cell>
          <cell r="G1557">
            <v>778</v>
          </cell>
          <cell r="H1557" t="str">
            <v>Macro</v>
          </cell>
          <cell r="I1557" t="str">
            <v>NOKIA</v>
          </cell>
          <cell r="J1557" t="str">
            <v>Tsafack Ervice</v>
          </cell>
          <cell r="K1557" t="str">
            <v>OCM_Guider</v>
          </cell>
          <cell r="L1557" t="str">
            <v>TIF NORD</v>
          </cell>
          <cell r="M1557" t="str">
            <v>CAMUSAT</v>
          </cell>
          <cell r="N1557" t="str">
            <v>Hybrid Solar - S3</v>
          </cell>
        </row>
        <row r="1558">
          <cell r="A1558" t="str">
            <v>ADM_017</v>
          </cell>
          <cell r="B1558" t="str">
            <v>Ngd-Dang</v>
          </cell>
          <cell r="C1558" t="str">
            <v>ADM</v>
          </cell>
          <cell r="D1558" t="str">
            <v>Ngaoundere</v>
          </cell>
          <cell r="E1558">
            <v>13.557</v>
          </cell>
          <cell r="F1558">
            <v>7.4322220000000003</v>
          </cell>
          <cell r="G1558">
            <v>1080</v>
          </cell>
          <cell r="H1558" t="str">
            <v>Macro</v>
          </cell>
          <cell r="I1558" t="str">
            <v>NOKIA</v>
          </cell>
          <cell r="J1558" t="str">
            <v>Souleymanou</v>
          </cell>
          <cell r="K1558" t="str">
            <v>OCM_Ngaoundere_3</v>
          </cell>
          <cell r="L1558" t="str">
            <v>TIF NORD</v>
          </cell>
          <cell r="M1558" t="str">
            <v>IHS</v>
          </cell>
          <cell r="N1558" t="str">
            <v>Grid-Gen</v>
          </cell>
        </row>
        <row r="1559">
          <cell r="A1559" t="str">
            <v>CTR_340</v>
          </cell>
          <cell r="B1559" t="str">
            <v>CTR_340_Z_Oyomabang</v>
          </cell>
          <cell r="C1559" t="str">
            <v>CTR</v>
          </cell>
          <cell r="D1559" t="str">
            <v>Yaounde</v>
          </cell>
          <cell r="E1559">
            <v>11.469170999999999</v>
          </cell>
          <cell r="F1559">
            <v>3.880325</v>
          </cell>
          <cell r="G1559">
            <v>742</v>
          </cell>
          <cell r="H1559" t="str">
            <v>Macro</v>
          </cell>
          <cell r="I1559" t="str">
            <v>ZTE</v>
          </cell>
          <cell r="J1559" t="str">
            <v>Mouamadou</v>
          </cell>
          <cell r="K1559" t="str">
            <v>OCM_Yaounde_5</v>
          </cell>
          <cell r="L1559" t="str">
            <v>AFRO</v>
          </cell>
          <cell r="M1559" t="str">
            <v>IHS</v>
          </cell>
          <cell r="N1559" t="str">
            <v>Grid-Gen</v>
          </cell>
        </row>
        <row r="1560">
          <cell r="A1560" t="str">
            <v>NRD_055</v>
          </cell>
          <cell r="B1560" t="str">
            <v>Chamber-Wangai</v>
          </cell>
          <cell r="C1560" t="str">
            <v>NRD</v>
          </cell>
          <cell r="D1560" t="str">
            <v>Chamber-Wangai</v>
          </cell>
          <cell r="E1560">
            <v>12.79780556</v>
          </cell>
          <cell r="F1560">
            <v>8.6177499999999991</v>
          </cell>
          <cell r="G1560">
            <v>325</v>
          </cell>
          <cell r="H1560" t="str">
            <v>Macro</v>
          </cell>
          <cell r="I1560" t="str">
            <v>NOKIA</v>
          </cell>
          <cell r="J1560" t="str">
            <v>KEPLO MADI Jean-Paul</v>
          </cell>
          <cell r="K1560" t="str">
            <v>OCM_Garoua_3</v>
          </cell>
          <cell r="L1560" t="str">
            <v>TIF NORD</v>
          </cell>
          <cell r="M1560" t="str">
            <v>IHS</v>
          </cell>
          <cell r="N1560" t="str">
            <v>Solar-Gen</v>
          </cell>
        </row>
        <row r="1561">
          <cell r="A1561" t="str">
            <v>NRD_058</v>
          </cell>
          <cell r="B1561" t="str">
            <v>Guidjiba-MTN</v>
          </cell>
          <cell r="C1561" t="str">
            <v>NRD</v>
          </cell>
          <cell r="D1561" t="str">
            <v>Guidjiba</v>
          </cell>
          <cell r="E1561">
            <v>13.73305556</v>
          </cell>
          <cell r="F1561">
            <v>8.4763888890000008</v>
          </cell>
          <cell r="G1561">
            <v>385</v>
          </cell>
          <cell r="H1561" t="str">
            <v>Macro</v>
          </cell>
          <cell r="I1561" t="str">
            <v>NOKIA</v>
          </cell>
          <cell r="J1561" t="str">
            <v>KEPLO MADI Jean-Paul</v>
          </cell>
          <cell r="K1561" t="str">
            <v>OCM_Garoua_3</v>
          </cell>
          <cell r="L1561" t="str">
            <v>TIF NORD</v>
          </cell>
          <cell r="M1561" t="str">
            <v>IHS</v>
          </cell>
          <cell r="N1561" t="str">
            <v>Solar-Gen-Lithium</v>
          </cell>
        </row>
        <row r="1562">
          <cell r="A1562" t="str">
            <v>ADM_034</v>
          </cell>
          <cell r="B1562" t="str">
            <v>Ngd-Projet-Laitier</v>
          </cell>
          <cell r="C1562" t="str">
            <v>ADM</v>
          </cell>
          <cell r="D1562" t="str">
            <v>Ngaoundere</v>
          </cell>
          <cell r="E1562">
            <v>13.5495</v>
          </cell>
          <cell r="F1562">
            <v>7.3827999999999996</v>
          </cell>
          <cell r="G1562">
            <v>1099</v>
          </cell>
          <cell r="H1562" t="str">
            <v>Macro</v>
          </cell>
          <cell r="I1562" t="str">
            <v>NOKIA</v>
          </cell>
          <cell r="J1562" t="str">
            <v>Souleymanou</v>
          </cell>
          <cell r="K1562" t="str">
            <v>OCM_Ngaoundere_3</v>
          </cell>
          <cell r="L1562" t="str">
            <v>TIF NORD</v>
          </cell>
          <cell r="M1562" t="str">
            <v>IHS</v>
          </cell>
          <cell r="N1562" t="str">
            <v>Grid-Gen</v>
          </cell>
        </row>
        <row r="1563">
          <cell r="A1563" t="str">
            <v>EXN_194</v>
          </cell>
          <cell r="B1563" t="str">
            <v>Kousseri-II</v>
          </cell>
          <cell r="C1563" t="str">
            <v>EXN</v>
          </cell>
          <cell r="D1563" t="str">
            <v>Kousseri</v>
          </cell>
          <cell r="E1563">
            <v>15.026923</v>
          </cell>
          <cell r="F1563">
            <v>12.074465999999999</v>
          </cell>
          <cell r="G1563">
            <v>295</v>
          </cell>
          <cell r="H1563" t="str">
            <v>Macro</v>
          </cell>
          <cell r="I1563" t="str">
            <v>NOKIA</v>
          </cell>
          <cell r="J1563" t="str">
            <v>Yanoussa Ahmadou</v>
          </cell>
          <cell r="K1563" t="str">
            <v>OCM_Kousseri</v>
          </cell>
          <cell r="L1563" t="str">
            <v>TIF NORD</v>
          </cell>
          <cell r="M1563" t="str">
            <v>CAMUSAT</v>
          </cell>
          <cell r="N1563" t="str">
            <v>Bad Grid + GE</v>
          </cell>
        </row>
        <row r="1564">
          <cell r="A1564" t="str">
            <v>SUD_073</v>
          </cell>
          <cell r="B1564" t="str">
            <v>SUD_073_Z_Kye-Ossi-II</v>
          </cell>
          <cell r="C1564" t="str">
            <v>SUD</v>
          </cell>
          <cell r="D1564" t="str">
            <v>Kye-Ossi</v>
          </cell>
          <cell r="E1564">
            <v>11.33806828</v>
          </cell>
          <cell r="F1564">
            <v>2.185370034</v>
          </cell>
          <cell r="G1564">
            <v>581</v>
          </cell>
          <cell r="H1564" t="str">
            <v>Macro</v>
          </cell>
          <cell r="I1564" t="str">
            <v>ZTE</v>
          </cell>
          <cell r="J1564" t="str">
            <v>Kenmegne Fabrice</v>
          </cell>
          <cell r="K1564" t="str">
            <v>OCM_Ebolowa</v>
          </cell>
          <cell r="L1564" t="str">
            <v>AFRO</v>
          </cell>
          <cell r="M1564" t="str">
            <v>CAMUSAT</v>
          </cell>
          <cell r="N1564" t="str">
            <v>HGB</v>
          </cell>
        </row>
        <row r="1565">
          <cell r="A1565" t="str">
            <v>EXN_085</v>
          </cell>
          <cell r="B1565" t="str">
            <v>Maroua-Marche-Abattoir</v>
          </cell>
          <cell r="C1565" t="str">
            <v>EXN</v>
          </cell>
          <cell r="D1565" t="str">
            <v>Maroua</v>
          </cell>
          <cell r="E1565">
            <v>14.332000000000001</v>
          </cell>
          <cell r="F1565">
            <v>10.60341667</v>
          </cell>
          <cell r="G1565">
            <v>401</v>
          </cell>
          <cell r="H1565" t="str">
            <v>Macro</v>
          </cell>
          <cell r="I1565" t="str">
            <v>NOKIA</v>
          </cell>
          <cell r="J1565" t="str">
            <v>SEYDOU BACHIROU</v>
          </cell>
          <cell r="K1565" t="str">
            <v>OCM_Maroua_2</v>
          </cell>
          <cell r="L1565" t="str">
            <v>TIF NORD</v>
          </cell>
          <cell r="M1565" t="str">
            <v>IHS</v>
          </cell>
          <cell r="N1565" t="str">
            <v>Grid-Gen</v>
          </cell>
        </row>
        <row r="1566">
          <cell r="A1566" t="str">
            <v>ADM_033</v>
          </cell>
          <cell r="B1566" t="str">
            <v>Ngd-ZI</v>
          </cell>
          <cell r="C1566" t="str">
            <v>ADM</v>
          </cell>
          <cell r="D1566" t="str">
            <v>Ngaoundere</v>
          </cell>
          <cell r="E1566">
            <v>13.581490000000001</v>
          </cell>
          <cell r="F1566">
            <v>7.3573700000000004</v>
          </cell>
          <cell r="G1566">
            <v>32</v>
          </cell>
          <cell r="H1566" t="str">
            <v>Macro</v>
          </cell>
          <cell r="I1566" t="str">
            <v>NOKIA</v>
          </cell>
          <cell r="J1566" t="str">
            <v>Souleymanou</v>
          </cell>
          <cell r="K1566" t="str">
            <v>OCM_Ngaoundere_3</v>
          </cell>
          <cell r="L1566" t="str">
            <v>TIF NORD</v>
          </cell>
          <cell r="M1566" t="str">
            <v>IHS</v>
          </cell>
          <cell r="N1566" t="str">
            <v>Grid-Gen</v>
          </cell>
        </row>
        <row r="1567">
          <cell r="A1567" t="str">
            <v>NRD_059</v>
          </cell>
          <cell r="B1567" t="str">
            <v>Gamba-MTN</v>
          </cell>
          <cell r="C1567" t="str">
            <v>NRD</v>
          </cell>
          <cell r="D1567" t="str">
            <v>Gamba</v>
          </cell>
          <cell r="E1567">
            <v>13.590870109999999</v>
          </cell>
          <cell r="F1567">
            <v>8.0853801040000004</v>
          </cell>
          <cell r="G1567">
            <v>541</v>
          </cell>
          <cell r="H1567" t="str">
            <v>Macro</v>
          </cell>
          <cell r="I1567" t="str">
            <v>NOKIA</v>
          </cell>
          <cell r="J1567" t="str">
            <v>KEPLO MADI Jean-Paul</v>
          </cell>
          <cell r="K1567" t="str">
            <v>OCM_Garoua_3</v>
          </cell>
          <cell r="L1567" t="str">
            <v>TIF NORD</v>
          </cell>
          <cell r="M1567" t="str">
            <v>IHS</v>
          </cell>
          <cell r="N1567" t="str">
            <v>Solar-Gen-Lithium</v>
          </cell>
        </row>
        <row r="1568">
          <cell r="A1568" t="str">
            <v>NRD_067</v>
          </cell>
          <cell r="B1568" t="str">
            <v>Garoua-Foulbere-IV</v>
          </cell>
          <cell r="C1568" t="str">
            <v>NRD</v>
          </cell>
          <cell r="D1568" t="str">
            <v>Garoua</v>
          </cell>
          <cell r="E1568">
            <v>13.40175181</v>
          </cell>
          <cell r="F1568">
            <v>9.3137122510000001</v>
          </cell>
          <cell r="G1568">
            <v>185</v>
          </cell>
          <cell r="H1568" t="str">
            <v>Macro</v>
          </cell>
          <cell r="I1568" t="str">
            <v>NOKIA</v>
          </cell>
          <cell r="J1568" t="str">
            <v>KEPLO MADI Jean-Paul</v>
          </cell>
          <cell r="K1568" t="str">
            <v>OCM_Garoua_3</v>
          </cell>
          <cell r="L1568" t="str">
            <v>TIF NORD</v>
          </cell>
          <cell r="M1568" t="str">
            <v>IHS</v>
          </cell>
          <cell r="N1568" t="str">
            <v>Grid-Gen</v>
          </cell>
        </row>
        <row r="1569">
          <cell r="A1569" t="str">
            <v>OST_136</v>
          </cell>
          <cell r="B1569" t="str">
            <v>Foumbot-Mangoum</v>
          </cell>
          <cell r="C1569" t="str">
            <v>OST</v>
          </cell>
          <cell r="D1569" t="str">
            <v>Foumbot</v>
          </cell>
          <cell r="E1569">
            <v>10.601877</v>
          </cell>
          <cell r="F1569">
            <v>5.4846349999999999</v>
          </cell>
          <cell r="G1569">
            <v>1035</v>
          </cell>
          <cell r="H1569" t="str">
            <v>Macro</v>
          </cell>
          <cell r="I1569" t="str">
            <v>NOKIA</v>
          </cell>
          <cell r="J1569" t="str">
            <v>Yara Nchare</v>
          </cell>
          <cell r="K1569" t="str">
            <v>OCM_Foumban</v>
          </cell>
          <cell r="L1569" t="str">
            <v>I-ENG</v>
          </cell>
          <cell r="M1569" t="str">
            <v>IHS</v>
          </cell>
          <cell r="N1569" t="str">
            <v>Grid-Gen</v>
          </cell>
        </row>
        <row r="1570">
          <cell r="A1570" t="str">
            <v>OST_160</v>
          </cell>
          <cell r="B1570" t="str">
            <v>Bagam-IHS</v>
          </cell>
          <cell r="C1570" t="str">
            <v>OST</v>
          </cell>
          <cell r="D1570" t="str">
            <v>Bagam</v>
          </cell>
          <cell r="E1570">
            <v>10.288911000000001</v>
          </cell>
          <cell r="F1570">
            <v>5.6783070000000002</v>
          </cell>
          <cell r="G1570">
            <v>1323</v>
          </cell>
          <cell r="H1570" t="str">
            <v>Macro</v>
          </cell>
          <cell r="I1570" t="str">
            <v>NOKIA</v>
          </cell>
          <cell r="J1570" t="str">
            <v>Yara Nchare</v>
          </cell>
          <cell r="K1570" t="str">
            <v>OCM_Foumban</v>
          </cell>
          <cell r="L1570" t="str">
            <v>I-ENG</v>
          </cell>
          <cell r="M1570" t="str">
            <v>IHS</v>
          </cell>
          <cell r="N1570" t="str">
            <v>Grid-Gen</v>
          </cell>
        </row>
        <row r="1571">
          <cell r="A1571" t="str">
            <v>EXN_097</v>
          </cell>
          <cell r="B1571" t="str">
            <v>Bogo-MTN</v>
          </cell>
          <cell r="C1571" t="str">
            <v>EXN</v>
          </cell>
          <cell r="D1571" t="str">
            <v>Bogo</v>
          </cell>
          <cell r="E1571">
            <v>14.600315</v>
          </cell>
          <cell r="F1571">
            <v>10.734609000000001</v>
          </cell>
          <cell r="G1571">
            <v>352</v>
          </cell>
          <cell r="H1571" t="str">
            <v>Macro</v>
          </cell>
          <cell r="I1571" t="str">
            <v>NOKIA</v>
          </cell>
          <cell r="J1571" t="str">
            <v>SEYDOU BACHIROU</v>
          </cell>
          <cell r="K1571" t="str">
            <v>OCM_Maroua_2</v>
          </cell>
          <cell r="L1571" t="str">
            <v>TIF NORD</v>
          </cell>
          <cell r="M1571" t="str">
            <v>IHS</v>
          </cell>
          <cell r="N1571" t="str">
            <v>Grid-Gen</v>
          </cell>
        </row>
        <row r="1572">
          <cell r="A1572" t="str">
            <v>CTR_372</v>
          </cell>
          <cell r="B1572" t="str">
            <v>CTR_372_Z_An-Marche-Melen</v>
          </cell>
          <cell r="C1572" t="str">
            <v>CTR</v>
          </cell>
          <cell r="D1572" t="str">
            <v>Yaounde</v>
          </cell>
          <cell r="E1572">
            <v>11.495165999999999</v>
          </cell>
          <cell r="F1572">
            <v>3.8641420000000002</v>
          </cell>
          <cell r="G1572">
            <v>742</v>
          </cell>
          <cell r="H1572" t="str">
            <v>Macro</v>
          </cell>
          <cell r="I1572" t="str">
            <v>ZTE</v>
          </cell>
          <cell r="J1572" t="str">
            <v>Mouamadou</v>
          </cell>
          <cell r="K1572" t="str">
            <v>OCM_Yaounde_5</v>
          </cell>
          <cell r="L1572" t="str">
            <v>AFRO</v>
          </cell>
          <cell r="M1572" t="str">
            <v>IHS</v>
          </cell>
          <cell r="N1572" t="str">
            <v>Grid Only</v>
          </cell>
        </row>
        <row r="1573">
          <cell r="A1573" t="str">
            <v>OST_030</v>
          </cell>
          <cell r="B1573" t="str">
            <v>Bamendjing-IHS</v>
          </cell>
          <cell r="C1573" t="str">
            <v>OST</v>
          </cell>
          <cell r="D1573" t="str">
            <v>Bamendjing</v>
          </cell>
          <cell r="E1573">
            <v>10.491792999999999</v>
          </cell>
          <cell r="F1573">
            <v>5.7008859999999997</v>
          </cell>
          <cell r="G1573">
            <v>1269</v>
          </cell>
          <cell r="H1573" t="str">
            <v>Macro</v>
          </cell>
          <cell r="I1573" t="str">
            <v>NOKIA</v>
          </cell>
          <cell r="J1573" t="str">
            <v>Yara Nchare</v>
          </cell>
          <cell r="K1573" t="str">
            <v>OCM_Foumban</v>
          </cell>
          <cell r="L1573" t="str">
            <v>I-ENG</v>
          </cell>
          <cell r="M1573" t="str">
            <v>IHS</v>
          </cell>
          <cell r="N1573" t="str">
            <v>Grid-Gen</v>
          </cell>
        </row>
        <row r="1574">
          <cell r="A1574" t="str">
            <v>ADM_011</v>
          </cell>
          <cell r="B1574" t="str">
            <v>Tignere</v>
          </cell>
          <cell r="C1574" t="str">
            <v>ADM</v>
          </cell>
          <cell r="D1574" t="str">
            <v>Tignere</v>
          </cell>
          <cell r="E1574">
            <v>12.66219444</v>
          </cell>
          <cell r="F1574">
            <v>7.3697777779999996</v>
          </cell>
          <cell r="G1574">
            <v>1116</v>
          </cell>
          <cell r="H1574" t="str">
            <v>Macro</v>
          </cell>
          <cell r="I1574" t="str">
            <v>NOKIA</v>
          </cell>
          <cell r="J1574" t="str">
            <v>Souleymanou</v>
          </cell>
          <cell r="K1574" t="str">
            <v>OCM_Ngaoundere_3</v>
          </cell>
          <cell r="L1574" t="str">
            <v>TIF NORD</v>
          </cell>
          <cell r="M1574" t="str">
            <v>IHS</v>
          </cell>
          <cell r="N1574" t="str">
            <v>Grid-Gen</v>
          </cell>
        </row>
        <row r="1575">
          <cell r="A1575" t="str">
            <v>ADM_138</v>
          </cell>
          <cell r="B1575" t="str">
            <v>Goro-IHS</v>
          </cell>
          <cell r="C1575" t="str">
            <v>ADM</v>
          </cell>
          <cell r="D1575" t="str">
            <v>Goro</v>
          </cell>
          <cell r="E1575">
            <v>13.878584999999999</v>
          </cell>
          <cell r="F1575">
            <v>6.4128080000000001</v>
          </cell>
          <cell r="G1575">
            <v>993</v>
          </cell>
          <cell r="H1575" t="str">
            <v>Macro</v>
          </cell>
          <cell r="I1575" t="str">
            <v>NOKIA</v>
          </cell>
          <cell r="J1575" t="str">
            <v>Destallo Serge EVEHE</v>
          </cell>
          <cell r="K1575" t="str">
            <v>OCM_Meiganga</v>
          </cell>
          <cell r="L1575" t="str">
            <v>TIF NORD</v>
          </cell>
          <cell r="M1575" t="str">
            <v>IHS</v>
          </cell>
          <cell r="N1575" t="str">
            <v>Solar-Gen-Lithium</v>
          </cell>
        </row>
        <row r="1576">
          <cell r="A1576" t="str">
            <v>NRD_025</v>
          </cell>
          <cell r="B1576" t="str">
            <v>Tcheboa-MTN-IHS</v>
          </cell>
          <cell r="C1576" t="str">
            <v>NRD</v>
          </cell>
          <cell r="D1576" t="str">
            <v>Ngong</v>
          </cell>
          <cell r="E1576">
            <v>13.23188889</v>
          </cell>
          <cell r="F1576">
            <v>9.0112222220000007</v>
          </cell>
          <cell r="G1576">
            <v>263</v>
          </cell>
          <cell r="H1576" t="str">
            <v>Macro</v>
          </cell>
          <cell r="I1576" t="str">
            <v>NOKIA</v>
          </cell>
          <cell r="J1576" t="str">
            <v>KEPLO MADI Jean-Paul</v>
          </cell>
          <cell r="K1576" t="str">
            <v>OCM_Garoua_3</v>
          </cell>
          <cell r="L1576" t="str">
            <v>TIF NORD</v>
          </cell>
          <cell r="M1576" t="str">
            <v>IHS</v>
          </cell>
          <cell r="N1576" t="str">
            <v>Grid-Gen-Lithium</v>
          </cell>
        </row>
        <row r="1577">
          <cell r="A1577" t="str">
            <v>NRD_072</v>
          </cell>
          <cell r="B1577" t="str">
            <v>Gra-Yelwa-II</v>
          </cell>
          <cell r="C1577" t="str">
            <v>NRD</v>
          </cell>
          <cell r="D1577" t="str">
            <v>Garoua</v>
          </cell>
          <cell r="E1577">
            <v>13.37758333</v>
          </cell>
          <cell r="F1577">
            <v>9.2956944440000004</v>
          </cell>
          <cell r="G1577">
            <v>196</v>
          </cell>
          <cell r="H1577" t="str">
            <v>Macro</v>
          </cell>
          <cell r="I1577" t="str">
            <v>NOKIA</v>
          </cell>
          <cell r="J1577" t="str">
            <v>KEPLO MADI Jean-Paul</v>
          </cell>
          <cell r="K1577" t="str">
            <v>OCM_Garoua_3</v>
          </cell>
          <cell r="L1577" t="str">
            <v>TIF NORD</v>
          </cell>
          <cell r="M1577" t="str">
            <v>IHS</v>
          </cell>
          <cell r="N1577" t="str">
            <v>Grid-Gen</v>
          </cell>
        </row>
        <row r="1578">
          <cell r="A1578" t="str">
            <v>EST_130</v>
          </cell>
          <cell r="B1578" t="str">
            <v>Borongoue-IHS</v>
          </cell>
          <cell r="C1578" t="str">
            <v>EST</v>
          </cell>
          <cell r="D1578" t="str">
            <v>Borongoue</v>
          </cell>
          <cell r="E1578">
            <v>14.594326840000001</v>
          </cell>
          <cell r="F1578">
            <v>4.3893419140000001</v>
          </cell>
          <cell r="G1578">
            <v>673</v>
          </cell>
          <cell r="H1578" t="str">
            <v>Macro</v>
          </cell>
          <cell r="I1578" t="str">
            <v>NOKIA</v>
          </cell>
          <cell r="J1578" t="str">
            <v>Hugues Hachua</v>
          </cell>
          <cell r="K1578" t="str">
            <v>OCM_Batouri</v>
          </cell>
          <cell r="L1578" t="str">
            <v>AFRO</v>
          </cell>
          <cell r="M1578" t="str">
            <v>IHS</v>
          </cell>
          <cell r="N1578" t="str">
            <v>Solar-Gen</v>
          </cell>
        </row>
        <row r="1579">
          <cell r="A1579" t="str">
            <v>EXN_130</v>
          </cell>
          <cell r="B1579" t="str">
            <v>Gazawa-MTN-IHS</v>
          </cell>
          <cell r="C1579" t="str">
            <v>EXN</v>
          </cell>
          <cell r="D1579" t="str">
            <v>Gazawa</v>
          </cell>
          <cell r="E1579">
            <v>14.136710000000001</v>
          </cell>
          <cell r="F1579">
            <v>10.5383</v>
          </cell>
          <cell r="G1579">
            <v>476</v>
          </cell>
          <cell r="H1579" t="str">
            <v>Macro</v>
          </cell>
          <cell r="I1579" t="str">
            <v>NOKIA</v>
          </cell>
          <cell r="J1579" t="str">
            <v>SEYDOU BACHIROU</v>
          </cell>
          <cell r="K1579" t="str">
            <v>OCM_Maroua_2</v>
          </cell>
          <cell r="L1579" t="str">
            <v>TIF NORD</v>
          </cell>
          <cell r="M1579" t="str">
            <v>IHS</v>
          </cell>
          <cell r="N1579" t="str">
            <v>Grid-Gen</v>
          </cell>
        </row>
        <row r="1580">
          <cell r="A1580" t="str">
            <v>EXN_110</v>
          </cell>
          <cell r="B1580" t="str">
            <v>Maga-Ville</v>
          </cell>
          <cell r="C1580" t="str">
            <v>EXN</v>
          </cell>
          <cell r="D1580" t="str">
            <v>Maga</v>
          </cell>
          <cell r="E1580">
            <v>14.954555559999999</v>
          </cell>
          <cell r="F1580">
            <v>10.84902778</v>
          </cell>
          <cell r="G1580">
            <v>315</v>
          </cell>
          <cell r="H1580" t="str">
            <v>Macro</v>
          </cell>
          <cell r="I1580" t="str">
            <v>NOKIA</v>
          </cell>
          <cell r="J1580" t="str">
            <v>SEYDOU BACHIROU</v>
          </cell>
          <cell r="K1580" t="str">
            <v>OCM_Maroua_2</v>
          </cell>
          <cell r="L1580" t="str">
            <v>TIF NORD</v>
          </cell>
          <cell r="M1580" t="str">
            <v>IHS</v>
          </cell>
          <cell r="N1580" t="str">
            <v>Hybrid-Gen-Lithium</v>
          </cell>
        </row>
        <row r="1581">
          <cell r="A1581" t="str">
            <v>EXN_157</v>
          </cell>
          <cell r="B1581" t="str">
            <v>Meskin-MTN-IHS</v>
          </cell>
          <cell r="C1581" t="str">
            <v>EXN</v>
          </cell>
          <cell r="D1581" t="str">
            <v>Meskin</v>
          </cell>
          <cell r="E1581">
            <v>14.270693659999999</v>
          </cell>
          <cell r="F1581">
            <v>10.56449598</v>
          </cell>
          <cell r="G1581">
            <v>419</v>
          </cell>
          <cell r="H1581" t="str">
            <v>Macro</v>
          </cell>
          <cell r="I1581" t="str">
            <v>NOKIA</v>
          </cell>
          <cell r="J1581" t="str">
            <v>SEYDOU BACHIROU</v>
          </cell>
          <cell r="K1581" t="str">
            <v>OCM_Maroua_2</v>
          </cell>
          <cell r="L1581" t="str">
            <v>TIF NORD</v>
          </cell>
          <cell r="M1581" t="str">
            <v>IHS</v>
          </cell>
          <cell r="N1581" t="str">
            <v>Grid-Gen-Lithium</v>
          </cell>
        </row>
        <row r="1582">
          <cell r="A1582" t="str">
            <v>ADM_069</v>
          </cell>
          <cell r="B1582" t="str">
            <v>Ngd-Bini</v>
          </cell>
          <cell r="C1582" t="str">
            <v>ADM</v>
          </cell>
          <cell r="D1582" t="str">
            <v>Ngaoundere</v>
          </cell>
          <cell r="E1582">
            <v>13.548719999999999</v>
          </cell>
          <cell r="F1582">
            <v>7.4119299999999999</v>
          </cell>
          <cell r="G1582">
            <v>1080</v>
          </cell>
          <cell r="H1582" t="str">
            <v>Macro</v>
          </cell>
          <cell r="I1582" t="str">
            <v>NOKIA</v>
          </cell>
          <cell r="J1582" t="str">
            <v>Souleymanou</v>
          </cell>
          <cell r="K1582" t="str">
            <v>OCM_Ngaoundere_3</v>
          </cell>
          <cell r="L1582" t="str">
            <v>TIF NORD</v>
          </cell>
          <cell r="M1582" t="str">
            <v>IHS</v>
          </cell>
          <cell r="N1582" t="str">
            <v>Grid-Gen</v>
          </cell>
        </row>
        <row r="1583">
          <cell r="A1583" t="str">
            <v>ADM_082</v>
          </cell>
          <cell r="B1583" t="str">
            <v>DEENA-IHS</v>
          </cell>
          <cell r="C1583" t="str">
            <v>ADM</v>
          </cell>
          <cell r="D1583" t="str">
            <v>Deena</v>
          </cell>
          <cell r="E1583">
            <v>13.53925005</v>
          </cell>
          <cell r="F1583">
            <v>7.7253197629999999</v>
          </cell>
          <cell r="G1583">
            <v>608</v>
          </cell>
          <cell r="H1583" t="str">
            <v>Macro</v>
          </cell>
          <cell r="I1583" t="str">
            <v>NOKIA</v>
          </cell>
          <cell r="J1583" t="str">
            <v>Souleymanou</v>
          </cell>
          <cell r="K1583" t="str">
            <v>OCM_Ngaoundere_3</v>
          </cell>
          <cell r="L1583" t="str">
            <v>TIF NORD</v>
          </cell>
          <cell r="M1583" t="str">
            <v>IHS</v>
          </cell>
          <cell r="N1583" t="str">
            <v>Solar-Gen-Lithium</v>
          </cell>
        </row>
        <row r="1584">
          <cell r="A1584" t="str">
            <v>ADM_081</v>
          </cell>
          <cell r="B1584" t="str">
            <v>Ngaouyanga-IHS</v>
          </cell>
          <cell r="C1584" t="str">
            <v>ADM</v>
          </cell>
          <cell r="D1584" t="str">
            <v>Ngaouyanga</v>
          </cell>
          <cell r="E1584">
            <v>13.61781929</v>
          </cell>
          <cell r="F1584">
            <v>7.9005018600000003</v>
          </cell>
          <cell r="G1584">
            <v>610</v>
          </cell>
          <cell r="H1584" t="str">
            <v>Macro</v>
          </cell>
          <cell r="I1584" t="str">
            <v>NOKIA</v>
          </cell>
          <cell r="J1584" t="str">
            <v>Souleymanou</v>
          </cell>
          <cell r="K1584" t="str">
            <v>OCM_Ngaoundere_3</v>
          </cell>
          <cell r="L1584" t="str">
            <v>TIF NORD</v>
          </cell>
          <cell r="M1584" t="str">
            <v>IHS</v>
          </cell>
          <cell r="N1584" t="str">
            <v>Gen-Lithium</v>
          </cell>
        </row>
        <row r="1585">
          <cell r="A1585" t="str">
            <v>CTR_627</v>
          </cell>
          <cell r="B1585" t="str">
            <v>Obala-Ville-IHS</v>
          </cell>
          <cell r="C1585" t="str">
            <v>CTR</v>
          </cell>
          <cell r="D1585" t="str">
            <v>Obala</v>
          </cell>
          <cell r="E1585">
            <v>11.53349</v>
          </cell>
          <cell r="F1585">
            <v>4.1695700000000002</v>
          </cell>
          <cell r="G1585">
            <v>533</v>
          </cell>
          <cell r="H1585" t="str">
            <v>Macro</v>
          </cell>
          <cell r="I1585" t="str">
            <v>NOKIA</v>
          </cell>
          <cell r="J1585" t="str">
            <v>Raoul TSAGUE</v>
          </cell>
          <cell r="K1585" t="str">
            <v>OCM_Nanga-Eboko</v>
          </cell>
          <cell r="L1585" t="str">
            <v>AFRO</v>
          </cell>
          <cell r="M1585" t="str">
            <v>IHS</v>
          </cell>
          <cell r="N1585" t="str">
            <v>Grid-Gen</v>
          </cell>
        </row>
        <row r="1586">
          <cell r="A1586" t="str">
            <v>NRD_137</v>
          </cell>
          <cell r="B1586" t="str">
            <v>Touboro-Ville</v>
          </cell>
          <cell r="C1586" t="str">
            <v>NRD</v>
          </cell>
          <cell r="D1586" t="str">
            <v>Touboro</v>
          </cell>
          <cell r="E1586">
            <v>15.353083</v>
          </cell>
          <cell r="F1586">
            <v>7.7682570000000002</v>
          </cell>
          <cell r="G1586">
            <v>516</v>
          </cell>
          <cell r="H1586" t="str">
            <v>Macro</v>
          </cell>
          <cell r="I1586" t="str">
            <v>NOKIA</v>
          </cell>
          <cell r="J1586" t="str">
            <v>SOUGNA ZACHARIE</v>
          </cell>
          <cell r="K1586" t="str">
            <v>OCM_Touboro</v>
          </cell>
          <cell r="L1586" t="str">
            <v>TIF NORD</v>
          </cell>
          <cell r="M1586" t="str">
            <v>CAMUSAT</v>
          </cell>
          <cell r="N1586" t="str">
            <v>Bad Grid + GE</v>
          </cell>
        </row>
        <row r="1587">
          <cell r="A1587" t="str">
            <v>OST_137</v>
          </cell>
          <cell r="B1587" t="str">
            <v>Foumban-Njiyouom</v>
          </cell>
          <cell r="C1587" t="str">
            <v>OST</v>
          </cell>
          <cell r="D1587" t="str">
            <v>Foumban</v>
          </cell>
          <cell r="E1587">
            <v>10.89963889</v>
          </cell>
          <cell r="F1587">
            <v>5.7246111109999998</v>
          </cell>
          <cell r="G1587">
            <v>1175</v>
          </cell>
          <cell r="H1587" t="str">
            <v>Macro</v>
          </cell>
          <cell r="I1587" t="str">
            <v>NOKIA</v>
          </cell>
          <cell r="J1587" t="str">
            <v>Yara Nchare</v>
          </cell>
          <cell r="K1587" t="str">
            <v>OCM_Foumban</v>
          </cell>
          <cell r="L1587" t="str">
            <v>I-ENG</v>
          </cell>
          <cell r="M1587" t="str">
            <v>IHS</v>
          </cell>
          <cell r="N1587" t="str">
            <v>Grid-Gen</v>
          </cell>
        </row>
        <row r="1588">
          <cell r="A1588" t="str">
            <v>CTR_382</v>
          </cell>
          <cell r="B1588" t="str">
            <v>Messa-Carriere</v>
          </cell>
          <cell r="C1588" t="str">
            <v>CTR</v>
          </cell>
          <cell r="D1588" t="str">
            <v>Yaounde</v>
          </cell>
          <cell r="E1588">
            <v>11.485326000000001</v>
          </cell>
          <cell r="F1588">
            <v>3.8782749999999999</v>
          </cell>
          <cell r="G1588">
            <v>804</v>
          </cell>
          <cell r="H1588" t="str">
            <v>Macro</v>
          </cell>
          <cell r="I1588" t="str">
            <v>ZTE</v>
          </cell>
          <cell r="J1588" t="str">
            <v>Mouamadou</v>
          </cell>
          <cell r="K1588" t="str">
            <v>OCM_Yaounde_5</v>
          </cell>
          <cell r="L1588" t="str">
            <v>AFRO</v>
          </cell>
          <cell r="M1588" t="str">
            <v>IHS</v>
          </cell>
          <cell r="N1588" t="str">
            <v>Grid Only</v>
          </cell>
        </row>
        <row r="1589">
          <cell r="A1589" t="str">
            <v>CTR_419</v>
          </cell>
          <cell r="B1589" t="str">
            <v>CTR_419_Z_Etougebe-Lycee-MTN</v>
          </cell>
          <cell r="C1589" t="str">
            <v>CTR</v>
          </cell>
          <cell r="D1589" t="str">
            <v>Yaounde</v>
          </cell>
          <cell r="E1589">
            <v>11.479153910000001</v>
          </cell>
          <cell r="F1589">
            <v>3.854154651</v>
          </cell>
          <cell r="G1589">
            <v>742</v>
          </cell>
          <cell r="H1589" t="str">
            <v>Macro</v>
          </cell>
          <cell r="I1589" t="str">
            <v>ZTE</v>
          </cell>
          <cell r="J1589" t="str">
            <v>Mouamadou</v>
          </cell>
          <cell r="K1589" t="str">
            <v>OCM_Yaounde_5</v>
          </cell>
          <cell r="L1589" t="str">
            <v>AFRO</v>
          </cell>
          <cell r="M1589" t="str">
            <v>IHS</v>
          </cell>
          <cell r="N1589" t="str">
            <v>Grid-Gen</v>
          </cell>
        </row>
        <row r="1590">
          <cell r="A1590" t="str">
            <v>LIT_725</v>
          </cell>
          <cell r="B1590" t="str">
            <v>LIT_725_Z_Japoma-I</v>
          </cell>
          <cell r="C1590" t="str">
            <v>LIT</v>
          </cell>
          <cell r="D1590" t="str">
            <v>Douala</v>
          </cell>
          <cell r="E1590">
            <v>9.8233246659999995</v>
          </cell>
          <cell r="F1590">
            <v>4.0254625969999998</v>
          </cell>
          <cell r="G1590">
            <v>35</v>
          </cell>
          <cell r="H1590" t="str">
            <v>Macro</v>
          </cell>
          <cell r="I1590" t="str">
            <v>ZTE</v>
          </cell>
          <cell r="J1590" t="str">
            <v>LONTSI Marius</v>
          </cell>
          <cell r="K1590" t="str">
            <v>OCM_Douala_3</v>
          </cell>
          <cell r="L1590" t="str">
            <v>H-TELI</v>
          </cell>
          <cell r="M1590" t="str">
            <v>CAMUSAT</v>
          </cell>
          <cell r="N1590" t="str">
            <v>Good Grid + GE</v>
          </cell>
        </row>
        <row r="1591">
          <cell r="A1591" t="str">
            <v>LIT_751</v>
          </cell>
          <cell r="B1591" t="str">
            <v>LIT_751_Z_Nyalla-III</v>
          </cell>
          <cell r="C1591" t="str">
            <v>LIT</v>
          </cell>
          <cell r="D1591" t="str">
            <v>Douala</v>
          </cell>
          <cell r="E1591">
            <v>9.8096899999999998</v>
          </cell>
          <cell r="F1591">
            <v>4.0113000000000003</v>
          </cell>
          <cell r="G1591">
            <v>49</v>
          </cell>
          <cell r="H1591" t="str">
            <v>Macro</v>
          </cell>
          <cell r="I1591" t="str">
            <v>ZTE</v>
          </cell>
          <cell r="J1591" t="str">
            <v>LONTSI Marius</v>
          </cell>
          <cell r="K1591" t="str">
            <v>OCM_Douala_3</v>
          </cell>
          <cell r="L1591" t="str">
            <v>H-TELI</v>
          </cell>
          <cell r="M1591" t="str">
            <v>CAMUSAT</v>
          </cell>
          <cell r="N1591" t="str">
            <v>Good Grid no GE - 8h</v>
          </cell>
        </row>
        <row r="1592">
          <cell r="A1592" t="str">
            <v>OST_138</v>
          </cell>
          <cell r="B1592" t="str">
            <v>Koutaba-IHS</v>
          </cell>
          <cell r="C1592" t="str">
            <v>OST</v>
          </cell>
          <cell r="D1592" t="str">
            <v>Koutaba</v>
          </cell>
          <cell r="E1592">
            <v>10.74681</v>
          </cell>
          <cell r="F1592">
            <v>5.64154</v>
          </cell>
          <cell r="G1592">
            <v>1242</v>
          </cell>
          <cell r="H1592" t="str">
            <v>Macro</v>
          </cell>
          <cell r="I1592" t="str">
            <v>NOKIA</v>
          </cell>
          <cell r="J1592" t="str">
            <v>Yara Nchare</v>
          </cell>
          <cell r="K1592" t="str">
            <v>OCM_Foumban</v>
          </cell>
          <cell r="L1592" t="str">
            <v>I-ENG</v>
          </cell>
          <cell r="M1592" t="str">
            <v>IHS</v>
          </cell>
          <cell r="N1592" t="str">
            <v>Grid-Gen</v>
          </cell>
        </row>
        <row r="1593">
          <cell r="A1593" t="str">
            <v>EXN_039</v>
          </cell>
          <cell r="B1593" t="str">
            <v>Pette</v>
          </cell>
          <cell r="C1593" t="str">
            <v>EXN</v>
          </cell>
          <cell r="D1593" t="str">
            <v>Pette</v>
          </cell>
          <cell r="E1593">
            <v>14.48852778</v>
          </cell>
          <cell r="F1593">
            <v>10.98438889</v>
          </cell>
          <cell r="G1593">
            <v>324</v>
          </cell>
          <cell r="H1593" t="str">
            <v>Macro</v>
          </cell>
          <cell r="I1593" t="str">
            <v>NOKIA</v>
          </cell>
          <cell r="J1593" t="str">
            <v>SEYDOU BACHIROU</v>
          </cell>
          <cell r="K1593" t="str">
            <v>OCM_Maroua_2</v>
          </cell>
          <cell r="L1593" t="str">
            <v>TIF NORD</v>
          </cell>
          <cell r="M1593" t="str">
            <v>CAMUSAT</v>
          </cell>
          <cell r="N1593" t="str">
            <v>Hybrid Solar - S3</v>
          </cell>
        </row>
        <row r="1594">
          <cell r="A1594" t="str">
            <v>OST_209</v>
          </cell>
          <cell r="B1594" t="str">
            <v>Koupa-Matapit-IHS</v>
          </cell>
          <cell r="C1594" t="str">
            <v>OST</v>
          </cell>
          <cell r="D1594" t="str">
            <v>Koupa-Matapit</v>
          </cell>
          <cell r="E1594">
            <v>10.791734</v>
          </cell>
          <cell r="F1594">
            <v>5.7724390000000003</v>
          </cell>
          <cell r="G1594">
            <v>1234</v>
          </cell>
          <cell r="H1594" t="str">
            <v>Macro</v>
          </cell>
          <cell r="I1594" t="str">
            <v>NOKIA</v>
          </cell>
          <cell r="J1594" t="str">
            <v>Yara Nchare</v>
          </cell>
          <cell r="K1594" t="str">
            <v>OCM_Foumban</v>
          </cell>
          <cell r="L1594" t="str">
            <v>I-ENG</v>
          </cell>
          <cell r="M1594" t="str">
            <v>IHS</v>
          </cell>
          <cell r="N1594" t="str">
            <v>Grid-Gen</v>
          </cell>
        </row>
        <row r="1595">
          <cell r="A1595" t="str">
            <v>OST_207</v>
          </cell>
          <cell r="B1595" t="str">
            <v>Ndoumkain</v>
          </cell>
          <cell r="C1595" t="str">
            <v>OST</v>
          </cell>
          <cell r="D1595" t="str">
            <v>Ndoumkain</v>
          </cell>
          <cell r="E1595">
            <v>10.562298999999999</v>
          </cell>
          <cell r="F1595">
            <v>5.6579920000000001</v>
          </cell>
          <cell r="G1595">
            <v>1163</v>
          </cell>
          <cell r="H1595" t="str">
            <v>Macro</v>
          </cell>
          <cell r="I1595" t="str">
            <v>NOKIA</v>
          </cell>
          <cell r="J1595" t="str">
            <v>Yara Nchare</v>
          </cell>
          <cell r="K1595" t="str">
            <v>OCM_Foumban</v>
          </cell>
          <cell r="L1595" t="str">
            <v>I-ENG</v>
          </cell>
          <cell r="M1595" t="str">
            <v>IHS</v>
          </cell>
          <cell r="N1595" t="str">
            <v>Grid-Gen</v>
          </cell>
        </row>
        <row r="1596">
          <cell r="A1596" t="str">
            <v>CTR_636</v>
          </cell>
          <cell r="B1596" t="str">
            <v>BTS-Mobile-Mbandjock</v>
          </cell>
          <cell r="C1596" t="str">
            <v>CTR</v>
          </cell>
          <cell r="D1596" t="str">
            <v>Mbandjock</v>
          </cell>
          <cell r="E1596">
            <v>11.942473</v>
          </cell>
          <cell r="F1596">
            <v>4.4136839999999999</v>
          </cell>
          <cell r="G1596">
            <v>610</v>
          </cell>
          <cell r="H1596" t="str">
            <v>Macro</v>
          </cell>
          <cell r="I1596" t="str">
            <v>NOKIA</v>
          </cell>
          <cell r="J1596" t="str">
            <v>Raoul TSAGUE</v>
          </cell>
          <cell r="K1596" t="str">
            <v>OCM_Nanga-Eboko</v>
          </cell>
          <cell r="L1596" t="str">
            <v>AFRO</v>
          </cell>
          <cell r="M1596" t="str">
            <v>CAMUSAT</v>
          </cell>
          <cell r="N1596" t="str">
            <v>HGB</v>
          </cell>
        </row>
        <row r="1597">
          <cell r="A1597" t="str">
            <v>NRD_155</v>
          </cell>
          <cell r="B1597" t="str">
            <v>Gaba</v>
          </cell>
          <cell r="C1597" t="str">
            <v>NRD</v>
          </cell>
          <cell r="D1597" t="str">
            <v>Gaba</v>
          </cell>
          <cell r="E1597">
            <v>14.39478106</v>
          </cell>
          <cell r="F1597">
            <v>8.3652298649999999</v>
          </cell>
          <cell r="G1597">
            <v>330</v>
          </cell>
          <cell r="H1597" t="str">
            <v>Macro</v>
          </cell>
          <cell r="I1597" t="str">
            <v>NOKIA</v>
          </cell>
          <cell r="J1597" t="str">
            <v>SOUGNA ZACHARIE</v>
          </cell>
          <cell r="K1597" t="str">
            <v>OCM_Touboro</v>
          </cell>
          <cell r="L1597" t="str">
            <v>TIF NORD</v>
          </cell>
          <cell r="M1597" t="str">
            <v>CAMUSAT</v>
          </cell>
          <cell r="N1597" t="str">
            <v>Hybrid Solar - S3</v>
          </cell>
        </row>
        <row r="1598">
          <cell r="A1598" t="str">
            <v>NRD_075</v>
          </cell>
          <cell r="B1598" t="str">
            <v>Garoua-Lidire</v>
          </cell>
          <cell r="C1598" t="str">
            <v>NRD</v>
          </cell>
          <cell r="D1598" t="str">
            <v>Garoua</v>
          </cell>
          <cell r="E1598">
            <v>13.39949412</v>
          </cell>
          <cell r="F1598">
            <v>9.3026958969999995</v>
          </cell>
          <cell r="G1598">
            <v>192</v>
          </cell>
          <cell r="H1598" t="str">
            <v>Macro</v>
          </cell>
          <cell r="I1598" t="str">
            <v>NOKIA</v>
          </cell>
          <cell r="J1598" t="str">
            <v>KEPLO MADI Jean-Paul</v>
          </cell>
          <cell r="K1598" t="str">
            <v>OCM_Garoua_3</v>
          </cell>
          <cell r="L1598" t="str">
            <v>TIF NORD</v>
          </cell>
          <cell r="M1598" t="str">
            <v>IHS</v>
          </cell>
          <cell r="N1598" t="str">
            <v>Grid-Gen</v>
          </cell>
        </row>
        <row r="1599">
          <cell r="A1599" t="str">
            <v>NRD_077</v>
          </cell>
          <cell r="B1599" t="str">
            <v>Lagdo-Marche</v>
          </cell>
          <cell r="C1599" t="str">
            <v>NRD</v>
          </cell>
          <cell r="D1599" t="str">
            <v>Lagdo</v>
          </cell>
          <cell r="E1599">
            <v>13.66715537</v>
          </cell>
          <cell r="F1599">
            <v>9.0507661739999996</v>
          </cell>
          <cell r="G1599">
            <v>237</v>
          </cell>
          <cell r="H1599" t="str">
            <v>Macro</v>
          </cell>
          <cell r="I1599" t="str">
            <v>NOKIA</v>
          </cell>
          <cell r="J1599" t="str">
            <v>KEPLO MADI Jean-Paul</v>
          </cell>
          <cell r="K1599" t="str">
            <v>OCM_Garoua_3</v>
          </cell>
          <cell r="L1599" t="str">
            <v>TIF NORD</v>
          </cell>
          <cell r="M1599" t="str">
            <v>IHS</v>
          </cell>
          <cell r="N1599" t="str">
            <v>Grid-Gen</v>
          </cell>
        </row>
        <row r="1600">
          <cell r="A1600" t="str">
            <v>NRD_087</v>
          </cell>
          <cell r="B1600" t="str">
            <v>Sanguere-MTN-IHS</v>
          </cell>
          <cell r="C1600" t="str">
            <v>NRD</v>
          </cell>
          <cell r="D1600" t="str">
            <v>Sanguere</v>
          </cell>
          <cell r="E1600">
            <v>13.510289999999999</v>
          </cell>
          <cell r="F1600">
            <v>9.1794399999999996</v>
          </cell>
          <cell r="G1600">
            <v>313</v>
          </cell>
          <cell r="H1600" t="str">
            <v>Macro</v>
          </cell>
          <cell r="I1600" t="str">
            <v>NOKIA</v>
          </cell>
          <cell r="J1600" t="str">
            <v>KEPLO MADI Jean-Paul</v>
          </cell>
          <cell r="K1600" t="str">
            <v>OCM_Garoua_3</v>
          </cell>
          <cell r="L1600" t="str">
            <v>TIF NORD</v>
          </cell>
          <cell r="M1600" t="str">
            <v>IHS</v>
          </cell>
          <cell r="N1600" t="str">
            <v>Solar-Grid-Gen-Lithium</v>
          </cell>
        </row>
        <row r="1601">
          <cell r="A1601" t="str">
            <v>EXN_224</v>
          </cell>
          <cell r="B1601" t="str">
            <v>Hile-Alifa-IHS</v>
          </cell>
          <cell r="C1601" t="str">
            <v>EXN</v>
          </cell>
          <cell r="D1601" t="str">
            <v>Hile-Alifa</v>
          </cell>
          <cell r="E1601">
            <v>14.313919029999999</v>
          </cell>
          <cell r="F1601">
            <v>12.692421</v>
          </cell>
          <cell r="G1601">
            <v>289</v>
          </cell>
          <cell r="H1601" t="str">
            <v>Macro</v>
          </cell>
          <cell r="I1601" t="str">
            <v>NOKIA</v>
          </cell>
          <cell r="J1601" t="str">
            <v>HIRGOYO MOULA CYPRIEN</v>
          </cell>
          <cell r="K1601" t="str">
            <v>OCM_Makary</v>
          </cell>
          <cell r="L1601" t="str">
            <v>TIF NORD</v>
          </cell>
          <cell r="M1601" t="str">
            <v>IHS</v>
          </cell>
          <cell r="N1601" t="str">
            <v>Gen-Lithium</v>
          </cell>
        </row>
        <row r="1602">
          <cell r="A1602" t="str">
            <v>EXN_223</v>
          </cell>
          <cell r="B1602" t="str">
            <v>Mada-IHS</v>
          </cell>
          <cell r="C1602" t="str">
            <v>EXN</v>
          </cell>
          <cell r="D1602" t="str">
            <v>Mada</v>
          </cell>
          <cell r="E1602">
            <v>14.472499790000001</v>
          </cell>
          <cell r="F1602">
            <v>12.63541977</v>
          </cell>
          <cell r="G1602">
            <v>293</v>
          </cell>
          <cell r="H1602" t="str">
            <v>Macro</v>
          </cell>
          <cell r="I1602" t="str">
            <v>NOKIA</v>
          </cell>
          <cell r="J1602" t="str">
            <v>HIRGOYO MOULA CYPRIEN</v>
          </cell>
          <cell r="K1602" t="str">
            <v>OCM_Makary</v>
          </cell>
          <cell r="L1602" t="str">
            <v>TIF NORD</v>
          </cell>
          <cell r="M1602" t="str">
            <v>IHS</v>
          </cell>
          <cell r="N1602" t="str">
            <v>Gen-Lithium</v>
          </cell>
        </row>
        <row r="1603">
          <cell r="A1603" t="str">
            <v>EST_133</v>
          </cell>
          <cell r="B1603" t="str">
            <v>Nyabi</v>
          </cell>
          <cell r="C1603" t="str">
            <v>EST</v>
          </cell>
          <cell r="D1603" t="str">
            <v>Nyabi</v>
          </cell>
          <cell r="E1603">
            <v>14.676729999999999</v>
          </cell>
          <cell r="F1603">
            <v>4.3918799999999996</v>
          </cell>
          <cell r="G1603">
            <v>640</v>
          </cell>
          <cell r="H1603" t="str">
            <v>Macro</v>
          </cell>
          <cell r="I1603" t="str">
            <v>NOKIA</v>
          </cell>
          <cell r="J1603" t="str">
            <v>Hugues Hachua</v>
          </cell>
          <cell r="K1603" t="str">
            <v>OCM_Batouri</v>
          </cell>
          <cell r="L1603" t="str">
            <v>AFRO</v>
          </cell>
          <cell r="M1603" t="str">
            <v>CAMUSAT</v>
          </cell>
          <cell r="N1603" t="str">
            <v>HGB</v>
          </cell>
        </row>
        <row r="1604">
          <cell r="A1604" t="str">
            <v>NRD_090</v>
          </cell>
          <cell r="B1604" t="str">
            <v>Lagdo-MTN-IHS</v>
          </cell>
          <cell r="C1604" t="str">
            <v>NRD</v>
          </cell>
          <cell r="D1604" t="str">
            <v>Lagdo</v>
          </cell>
          <cell r="E1604">
            <v>13.677430040000001</v>
          </cell>
          <cell r="F1604">
            <v>9.0595998259999995</v>
          </cell>
          <cell r="G1604">
            <v>242</v>
          </cell>
          <cell r="H1604" t="str">
            <v>Macro</v>
          </cell>
          <cell r="I1604" t="str">
            <v>NOKIA</v>
          </cell>
          <cell r="J1604" t="str">
            <v>KEPLO MADI Jean-Paul</v>
          </cell>
          <cell r="K1604" t="str">
            <v>OCM_Garoua_3</v>
          </cell>
          <cell r="L1604" t="str">
            <v>TIF NORD</v>
          </cell>
          <cell r="M1604" t="str">
            <v>IHS</v>
          </cell>
          <cell r="N1604" t="str">
            <v>Grid Only</v>
          </cell>
        </row>
        <row r="1605">
          <cell r="A1605" t="str">
            <v>ADM_077</v>
          </cell>
          <cell r="B1605" t="str">
            <v>Ngd-EPC-IHS</v>
          </cell>
          <cell r="C1605" t="str">
            <v>ADM</v>
          </cell>
          <cell r="D1605" t="str">
            <v>Ngaoundere</v>
          </cell>
          <cell r="E1605">
            <v>13.573935000000001</v>
          </cell>
          <cell r="F1605">
            <v>7.31135</v>
          </cell>
          <cell r="G1605">
            <v>1069</v>
          </cell>
          <cell r="H1605" t="str">
            <v>Macro</v>
          </cell>
          <cell r="I1605" t="str">
            <v>NOKIA</v>
          </cell>
          <cell r="J1605" t="str">
            <v>Souleymanou</v>
          </cell>
          <cell r="K1605" t="str">
            <v>OCM_Ngaoundere_3</v>
          </cell>
          <cell r="L1605" t="str">
            <v>TIF NORD</v>
          </cell>
          <cell r="M1605" t="str">
            <v>IHS</v>
          </cell>
          <cell r="N1605" t="str">
            <v>Grid-Gen</v>
          </cell>
        </row>
        <row r="1606">
          <cell r="A1606" t="str">
            <v>NRD_088</v>
          </cell>
          <cell r="B1606" t="str">
            <v>Ngong-Town-IHS</v>
          </cell>
          <cell r="C1606" t="str">
            <v>NRD</v>
          </cell>
          <cell r="D1606" t="str">
            <v>Ngong</v>
          </cell>
          <cell r="E1606">
            <v>13.511055560000001</v>
          </cell>
          <cell r="F1606">
            <v>9.022583333</v>
          </cell>
          <cell r="G1606">
            <v>321</v>
          </cell>
          <cell r="H1606" t="str">
            <v>Macro</v>
          </cell>
          <cell r="I1606" t="str">
            <v>NOKIA</v>
          </cell>
          <cell r="J1606" t="str">
            <v>KEPLO MADI Jean-Paul</v>
          </cell>
          <cell r="K1606" t="str">
            <v>OCM_Garoua_3</v>
          </cell>
          <cell r="L1606" t="str">
            <v>TIF NORD</v>
          </cell>
          <cell r="M1606" t="str">
            <v>IHS</v>
          </cell>
          <cell r="N1606" t="str">
            <v>Grid-Gen</v>
          </cell>
        </row>
        <row r="1607">
          <cell r="A1607" t="str">
            <v>CTR_425</v>
          </cell>
          <cell r="B1607" t="str">
            <v>CTR_425_Z_New-Marche-Melen</v>
          </cell>
          <cell r="C1607" t="str">
            <v>CTR</v>
          </cell>
          <cell r="D1607" t="str">
            <v>Yaounde</v>
          </cell>
          <cell r="E1607">
            <v>11.488843060000001</v>
          </cell>
          <cell r="F1607">
            <v>3.8647355179999998</v>
          </cell>
          <cell r="G1607">
            <v>742</v>
          </cell>
          <cell r="H1607" t="str">
            <v>Macro</v>
          </cell>
          <cell r="I1607" t="str">
            <v>ZTE</v>
          </cell>
          <cell r="J1607" t="str">
            <v>Mouamadou</v>
          </cell>
          <cell r="K1607" t="str">
            <v>OCM_Yaounde_5</v>
          </cell>
          <cell r="L1607" t="str">
            <v>AFRO</v>
          </cell>
          <cell r="M1607" t="str">
            <v>IHS</v>
          </cell>
          <cell r="N1607" t="str">
            <v>Grid-Gen</v>
          </cell>
        </row>
        <row r="1608">
          <cell r="A1608" t="str">
            <v>NRD_030</v>
          </cell>
          <cell r="B1608" t="str">
            <v>Djarako</v>
          </cell>
          <cell r="C1608" t="str">
            <v>NRD</v>
          </cell>
          <cell r="D1608" t="str">
            <v>Djarako</v>
          </cell>
          <cell r="E1608">
            <v>13.516278</v>
          </cell>
          <cell r="F1608">
            <v>8.7860829999999996</v>
          </cell>
          <cell r="G1608">
            <v>324</v>
          </cell>
          <cell r="H1608" t="str">
            <v>Macro</v>
          </cell>
          <cell r="I1608" t="str">
            <v>NOKIA</v>
          </cell>
          <cell r="J1608" t="str">
            <v>KEPLO MADI Jean-Paul</v>
          </cell>
          <cell r="K1608" t="str">
            <v>OCM_Garoua_3</v>
          </cell>
          <cell r="L1608" t="str">
            <v>TIF NORD</v>
          </cell>
          <cell r="M1608" t="str">
            <v>IHS</v>
          </cell>
          <cell r="N1608" t="str">
            <v>Gen Only</v>
          </cell>
        </row>
        <row r="1609">
          <cell r="A1609" t="str">
            <v>NRO_127</v>
          </cell>
          <cell r="B1609" t="str">
            <v>Bamenda-ATTIAH-IHS</v>
          </cell>
          <cell r="C1609" t="str">
            <v>NRO</v>
          </cell>
          <cell r="D1609" t="str">
            <v>Bamenda</v>
          </cell>
          <cell r="E1609">
            <v>10.130277</v>
          </cell>
          <cell r="F1609">
            <v>5.9480833000000004</v>
          </cell>
          <cell r="G1609">
            <v>1247</v>
          </cell>
          <cell r="H1609" t="str">
            <v>Macro</v>
          </cell>
          <cell r="I1609" t="str">
            <v>NOKIA</v>
          </cell>
          <cell r="J1609" t="str">
            <v>Elan Mencheng  Jeremiah</v>
          </cell>
          <cell r="K1609" t="str">
            <v>OCM_Bamenda_2</v>
          </cell>
          <cell r="L1609" t="str">
            <v>I-ENG</v>
          </cell>
          <cell r="M1609" t="str">
            <v>IHS</v>
          </cell>
          <cell r="N1609" t="str">
            <v>Grid-Gen</v>
          </cell>
        </row>
        <row r="1610">
          <cell r="A1610" t="str">
            <v>OST_058</v>
          </cell>
          <cell r="B1610" t="str">
            <v>Kouoptamo</v>
          </cell>
          <cell r="C1610" t="str">
            <v>OST</v>
          </cell>
          <cell r="D1610" t="str">
            <v>Kouoptamo</v>
          </cell>
          <cell r="E1610">
            <v>10.614302</v>
          </cell>
          <cell r="F1610">
            <v>5.648746</v>
          </cell>
          <cell r="G1610">
            <v>1172</v>
          </cell>
          <cell r="H1610" t="str">
            <v>Macro</v>
          </cell>
          <cell r="I1610" t="str">
            <v>NOKIA</v>
          </cell>
          <cell r="J1610" t="str">
            <v>Yara Nchare</v>
          </cell>
          <cell r="K1610" t="str">
            <v>OCM_Foumban</v>
          </cell>
          <cell r="L1610" t="str">
            <v>I-ENG</v>
          </cell>
          <cell r="M1610" t="str">
            <v>IHS</v>
          </cell>
          <cell r="N1610" t="str">
            <v>Grid-Gen</v>
          </cell>
        </row>
        <row r="1611">
          <cell r="A1611" t="str">
            <v>EXN_153</v>
          </cell>
          <cell r="B1611" t="str">
            <v>Salak-MTN-IHS</v>
          </cell>
          <cell r="C1611" t="str">
            <v>EXN</v>
          </cell>
          <cell r="D1611" t="str">
            <v>Salak</v>
          </cell>
          <cell r="E1611">
            <v>14.23457</v>
          </cell>
          <cell r="F1611">
            <v>10.448180000000001</v>
          </cell>
          <cell r="G1611">
            <v>427</v>
          </cell>
          <cell r="H1611" t="str">
            <v>Macro</v>
          </cell>
          <cell r="I1611" t="str">
            <v>NOKIA</v>
          </cell>
          <cell r="J1611" t="str">
            <v>SEYDOU BACHIROU</v>
          </cell>
          <cell r="K1611" t="str">
            <v>OCM_Maroua_2</v>
          </cell>
          <cell r="L1611" t="str">
            <v>TIF NORD</v>
          </cell>
          <cell r="M1611" t="str">
            <v>IHS</v>
          </cell>
          <cell r="N1611" t="str">
            <v>Solar-Gen-Lithium</v>
          </cell>
        </row>
        <row r="1612">
          <cell r="A1612" t="str">
            <v>OST_114</v>
          </cell>
          <cell r="B1612" t="str">
            <v>Koupa-Kagnam</v>
          </cell>
          <cell r="C1612" t="str">
            <v>OST</v>
          </cell>
          <cell r="D1612" t="str">
            <v>Koupa-Kagnam</v>
          </cell>
          <cell r="E1612">
            <v>10.762173000000001</v>
          </cell>
          <cell r="F1612">
            <v>5.7329280000000002</v>
          </cell>
          <cell r="G1612">
            <v>1213</v>
          </cell>
          <cell r="H1612" t="str">
            <v>Macro</v>
          </cell>
          <cell r="I1612" t="str">
            <v>NOKIA</v>
          </cell>
          <cell r="J1612" t="str">
            <v>Yara Nchare</v>
          </cell>
          <cell r="K1612" t="str">
            <v>OCM_Foumban</v>
          </cell>
          <cell r="L1612" t="str">
            <v>I-ENG</v>
          </cell>
          <cell r="M1612" t="str">
            <v>IHS</v>
          </cell>
          <cell r="N1612" t="str">
            <v>Grid-Gen-Lithium</v>
          </cell>
        </row>
        <row r="1613">
          <cell r="A1613" t="str">
            <v>CTR_510</v>
          </cell>
          <cell r="B1613" t="str">
            <v>Mbandjock-II</v>
          </cell>
          <cell r="C1613" t="str">
            <v>CTR</v>
          </cell>
          <cell r="D1613" t="str">
            <v>Mbandjock</v>
          </cell>
          <cell r="E1613">
            <v>11.91034679</v>
          </cell>
          <cell r="F1613">
            <v>4.4446903200000003</v>
          </cell>
          <cell r="G1613">
            <v>578</v>
          </cell>
          <cell r="H1613" t="str">
            <v>Macro</v>
          </cell>
          <cell r="I1613" t="str">
            <v>NOKIA</v>
          </cell>
          <cell r="J1613" t="str">
            <v>Raoul TSAGUE</v>
          </cell>
          <cell r="K1613" t="str">
            <v>OCM_Nanga-Eboko</v>
          </cell>
          <cell r="L1613" t="str">
            <v>AFRO</v>
          </cell>
          <cell r="M1613" t="str">
            <v>CAMUSAT</v>
          </cell>
          <cell r="N1613" t="str">
            <v>Good Grid no GE - 8h</v>
          </cell>
        </row>
        <row r="1614">
          <cell r="A1614" t="str">
            <v>NRD_107</v>
          </cell>
          <cell r="B1614" t="str">
            <v>Badankali-IHS</v>
          </cell>
          <cell r="C1614" t="str">
            <v>NRD</v>
          </cell>
          <cell r="D1614" t="str">
            <v>Badankali</v>
          </cell>
          <cell r="E1614">
            <v>13.527277</v>
          </cell>
          <cell r="F1614">
            <v>8.6523640000000004</v>
          </cell>
          <cell r="G1614">
            <v>316.7</v>
          </cell>
          <cell r="H1614" t="str">
            <v>Macro</v>
          </cell>
          <cell r="I1614" t="str">
            <v>NOKIA</v>
          </cell>
          <cell r="J1614" t="str">
            <v>KEPLO MADI Jean-Paul</v>
          </cell>
          <cell r="K1614" t="str">
            <v>OCM_Garoua_3</v>
          </cell>
          <cell r="L1614" t="str">
            <v>TIF NORD</v>
          </cell>
          <cell r="M1614" t="str">
            <v>IHS</v>
          </cell>
          <cell r="N1614" t="str">
            <v>Solar AER-Gen-Lithium</v>
          </cell>
        </row>
        <row r="1615">
          <cell r="A1615" t="str">
            <v>NRD_112</v>
          </cell>
          <cell r="B1615" t="str">
            <v>Tongo-IHS</v>
          </cell>
          <cell r="C1615" t="str">
            <v>NRD</v>
          </cell>
          <cell r="D1615" t="str">
            <v>Tongo</v>
          </cell>
          <cell r="E1615">
            <v>13.51412</v>
          </cell>
          <cell r="F1615">
            <v>8.9180700000000002</v>
          </cell>
          <cell r="G1615">
            <v>307</v>
          </cell>
          <cell r="H1615" t="str">
            <v>Macro</v>
          </cell>
          <cell r="I1615" t="str">
            <v>NOKIA</v>
          </cell>
          <cell r="J1615" t="str">
            <v>KEPLO MADI Jean-Paul</v>
          </cell>
          <cell r="K1615" t="str">
            <v>OCM_Garoua_3</v>
          </cell>
          <cell r="L1615" t="str">
            <v>TIF NORD</v>
          </cell>
          <cell r="M1615" t="str">
            <v>IHS</v>
          </cell>
          <cell r="N1615" t="str">
            <v>Grid-Hybrid-Gen-Lithium</v>
          </cell>
        </row>
        <row r="1616">
          <cell r="A1616" t="str">
            <v>ADM_142</v>
          </cell>
          <cell r="B1616" t="str">
            <v>Yarbang-Gaziya-IHS</v>
          </cell>
          <cell r="C1616" t="str">
            <v>ADM</v>
          </cell>
          <cell r="D1616" t="str">
            <v>Yarban Gaziya</v>
          </cell>
          <cell r="E1616">
            <v>14.9756453</v>
          </cell>
          <cell r="F1616">
            <v>7.0129499070000003</v>
          </cell>
          <cell r="G1616">
            <v>1300</v>
          </cell>
          <cell r="H1616" t="str">
            <v>Macro</v>
          </cell>
          <cell r="I1616" t="str">
            <v>NOKIA</v>
          </cell>
          <cell r="J1616" t="str">
            <v>Destallo Serge EVEHE</v>
          </cell>
          <cell r="K1616" t="str">
            <v>OCM_Meiganga</v>
          </cell>
          <cell r="L1616" t="str">
            <v>TIF NORD</v>
          </cell>
          <cell r="M1616" t="str">
            <v>IHS</v>
          </cell>
          <cell r="N1616" t="str">
            <v>Gen-Lithium</v>
          </cell>
        </row>
        <row r="1617">
          <cell r="A1617" t="str">
            <v>ADM_153</v>
          </cell>
          <cell r="B1617" t="str">
            <v>Darassalam-IHS</v>
          </cell>
          <cell r="C1617" t="str">
            <v>ADM</v>
          </cell>
          <cell r="D1617" t="str">
            <v>Darra Salam</v>
          </cell>
          <cell r="E1617">
            <v>12.06114</v>
          </cell>
          <cell r="F1617">
            <v>6.65618</v>
          </cell>
          <cell r="G1617">
            <v>1060</v>
          </cell>
          <cell r="H1617" t="str">
            <v>Macro</v>
          </cell>
          <cell r="I1617" t="str">
            <v>NOKIA</v>
          </cell>
          <cell r="J1617" t="str">
            <v>Chekep Kouamo Willy</v>
          </cell>
          <cell r="K1617" t="str">
            <v>OCM_Tibati</v>
          </cell>
          <cell r="L1617" t="str">
            <v>TIF NORD</v>
          </cell>
          <cell r="M1617" t="str">
            <v>IHS</v>
          </cell>
          <cell r="N1617" t="str">
            <v>Gen-Lithium</v>
          </cell>
        </row>
        <row r="1618">
          <cell r="A1618" t="str">
            <v>ADM_076</v>
          </cell>
          <cell r="B1618" t="str">
            <v>Ngaoundere-University-IHS</v>
          </cell>
          <cell r="C1618" t="str">
            <v>ADM</v>
          </cell>
          <cell r="D1618" t="str">
            <v>Ngaoundere</v>
          </cell>
          <cell r="E1618">
            <v>13.551530380000001</v>
          </cell>
          <cell r="F1618">
            <v>7.4183101880000004</v>
          </cell>
          <cell r="G1618">
            <v>1093</v>
          </cell>
          <cell r="H1618" t="str">
            <v>Macro</v>
          </cell>
          <cell r="I1618" t="str">
            <v>NOKIA</v>
          </cell>
          <cell r="J1618" t="str">
            <v>Souleymanou</v>
          </cell>
          <cell r="K1618" t="str">
            <v>OCM_Ngaoundere_3</v>
          </cell>
          <cell r="L1618" t="str">
            <v>TIF NORD</v>
          </cell>
          <cell r="M1618" t="str">
            <v>IHS</v>
          </cell>
          <cell r="N1618" t="str">
            <v>Grid-Gen</v>
          </cell>
        </row>
        <row r="1619">
          <cell r="A1619" t="str">
            <v>LIT_593</v>
          </cell>
          <cell r="B1619" t="str">
            <v>Loum-PHP</v>
          </cell>
          <cell r="C1619" t="str">
            <v>LIT</v>
          </cell>
          <cell r="D1619" t="str">
            <v>Loum</v>
          </cell>
          <cell r="E1619">
            <v>9.7012300000000007</v>
          </cell>
          <cell r="F1619">
            <v>4.7228399999999997</v>
          </cell>
          <cell r="G1619">
            <v>420</v>
          </cell>
          <cell r="H1619" t="str">
            <v>Macro</v>
          </cell>
          <cell r="I1619" t="str">
            <v>NOKIA</v>
          </cell>
          <cell r="J1619" t="str">
            <v>Ewane Eric Pitié</v>
          </cell>
          <cell r="K1619" t="str">
            <v>OCM_Moungo</v>
          </cell>
          <cell r="L1619" t="str">
            <v>H-TELI</v>
          </cell>
          <cell r="M1619" t="str">
            <v>CAMUSAT</v>
          </cell>
          <cell r="N1619" t="str">
            <v>Good Grid + GE</v>
          </cell>
        </row>
        <row r="1620">
          <cell r="A1620" t="str">
            <v>NRO_094</v>
          </cell>
          <cell r="B1620" t="str">
            <v>SONGKOLONG-IHS</v>
          </cell>
          <cell r="C1620" t="str">
            <v>NRO</v>
          </cell>
          <cell r="D1620" t="str">
            <v>Songkolong</v>
          </cell>
          <cell r="E1620">
            <v>11.319546989999999</v>
          </cell>
          <cell r="F1620">
            <v>6.4088443039999996</v>
          </cell>
          <cell r="G1620">
            <v>805</v>
          </cell>
          <cell r="H1620" t="str">
            <v>Macro</v>
          </cell>
          <cell r="I1620" t="str">
            <v>NOKIA</v>
          </cell>
          <cell r="J1620" t="str">
            <v>Yara Nchare</v>
          </cell>
          <cell r="K1620" t="str">
            <v>OCM_Foumban</v>
          </cell>
          <cell r="L1620" t="str">
            <v>I-ENG</v>
          </cell>
          <cell r="M1620" t="str">
            <v>IHS</v>
          </cell>
          <cell r="N1620" t="str">
            <v>Gen-Lithium</v>
          </cell>
        </row>
        <row r="1621">
          <cell r="A1621" t="str">
            <v>ADM_141</v>
          </cell>
          <cell r="B1621" t="str">
            <v>Batoua-Godole-IHS</v>
          </cell>
          <cell r="C1621" t="str">
            <v>ADM</v>
          </cell>
          <cell r="D1621" t="str">
            <v>Batoua-Godole</v>
          </cell>
          <cell r="E1621">
            <v>14.724999840000001</v>
          </cell>
          <cell r="F1621">
            <v>6.3286940569999999</v>
          </cell>
          <cell r="G1621">
            <v>1080</v>
          </cell>
          <cell r="H1621" t="str">
            <v>Macro</v>
          </cell>
          <cell r="I1621" t="str">
            <v>NOKIA</v>
          </cell>
          <cell r="J1621" t="str">
            <v>Destallo Serge EVEHE</v>
          </cell>
          <cell r="K1621" t="str">
            <v>OCM_Meiganga</v>
          </cell>
          <cell r="L1621" t="str">
            <v>TIF NORD</v>
          </cell>
          <cell r="M1621" t="str">
            <v>IHS</v>
          </cell>
          <cell r="N1621" t="str">
            <v>Solar-Gen</v>
          </cell>
        </row>
        <row r="1622">
          <cell r="A1622" t="str">
            <v>LIT_590</v>
          </cell>
          <cell r="B1622" t="str">
            <v>Njombe-PHP</v>
          </cell>
          <cell r="C1622" t="str">
            <v>LIT</v>
          </cell>
          <cell r="D1622" t="str">
            <v>Njombe</v>
          </cell>
          <cell r="E1622">
            <v>9.6305399999999999</v>
          </cell>
          <cell r="F1622">
            <v>4.5908600000000002</v>
          </cell>
          <cell r="G1622">
            <v>234</v>
          </cell>
          <cell r="H1622" t="str">
            <v>Macro</v>
          </cell>
          <cell r="I1622" t="str">
            <v>NOKIA</v>
          </cell>
          <cell r="J1622" t="str">
            <v>Ewane Eric Pitié</v>
          </cell>
          <cell r="K1622" t="str">
            <v>OCM_Moungo</v>
          </cell>
          <cell r="L1622" t="str">
            <v>H-TELI</v>
          </cell>
          <cell r="M1622" t="str">
            <v>CAMUSAT</v>
          </cell>
          <cell r="N1622" t="str">
            <v>Good Grid no GE - 8h</v>
          </cell>
        </row>
        <row r="1623">
          <cell r="A1623" t="str">
            <v>EXN_227</v>
          </cell>
          <cell r="B1623" t="str">
            <v>TCHEVI-IHS</v>
          </cell>
          <cell r="C1623" t="str">
            <v>EXN</v>
          </cell>
          <cell r="D1623" t="str">
            <v>Tchevi</v>
          </cell>
          <cell r="E1623">
            <v>13.51906</v>
          </cell>
          <cell r="F1623">
            <v>10.167999999999999</v>
          </cell>
          <cell r="G1623">
            <v>833</v>
          </cell>
          <cell r="H1623" t="str">
            <v>Macro</v>
          </cell>
          <cell r="I1623" t="str">
            <v>NOKIA</v>
          </cell>
          <cell r="J1623" t="str">
            <v>Tsafack Ervice</v>
          </cell>
          <cell r="K1623" t="str">
            <v>OCM_Guider</v>
          </cell>
          <cell r="L1623" t="str">
            <v>TIF NORD</v>
          </cell>
          <cell r="M1623" t="str">
            <v>IHS</v>
          </cell>
          <cell r="N1623" t="str">
            <v>Grid-Gen</v>
          </cell>
        </row>
        <row r="1624">
          <cell r="A1624" t="str">
            <v>EXN_232</v>
          </cell>
          <cell r="B1624" t="str">
            <v>Gossi-IHS</v>
          </cell>
          <cell r="C1624" t="str">
            <v>EXN</v>
          </cell>
          <cell r="D1624" t="str">
            <v>Gossi</v>
          </cell>
          <cell r="E1624">
            <v>13.72207511</v>
          </cell>
          <cell r="F1624">
            <v>10.945534609999999</v>
          </cell>
          <cell r="G1624">
            <v>887</v>
          </cell>
          <cell r="H1624" t="str">
            <v>Macro</v>
          </cell>
          <cell r="I1624" t="str">
            <v>NOKIA</v>
          </cell>
          <cell r="J1624" t="str">
            <v>Alioum Abiss</v>
          </cell>
          <cell r="K1624" t="str">
            <v>OCM_Mokolo</v>
          </cell>
          <cell r="L1624" t="str">
            <v>TIF NORD</v>
          </cell>
          <cell r="M1624" t="str">
            <v>CAMUSAT</v>
          </cell>
          <cell r="N1624" t="str">
            <v>Hybrid Solar - S3</v>
          </cell>
        </row>
        <row r="1625">
          <cell r="A1625" t="str">
            <v>LIT_594</v>
          </cell>
          <cell r="B1625" t="str">
            <v>Penja-PHP</v>
          </cell>
          <cell r="C1625" t="str">
            <v>LIT</v>
          </cell>
          <cell r="D1625" t="str">
            <v>Penja</v>
          </cell>
          <cell r="E1625">
            <v>9.7103699999999993</v>
          </cell>
          <cell r="F1625">
            <v>4.6416000000000004</v>
          </cell>
          <cell r="G1625">
            <v>156</v>
          </cell>
          <cell r="H1625" t="str">
            <v>Macro</v>
          </cell>
          <cell r="I1625" t="str">
            <v>NOKIA</v>
          </cell>
          <cell r="J1625" t="str">
            <v>Ewane Eric Pitié</v>
          </cell>
          <cell r="K1625" t="str">
            <v>OCM_Moungo</v>
          </cell>
          <cell r="L1625" t="str">
            <v>H-TELI</v>
          </cell>
          <cell r="M1625" t="str">
            <v>CAMUSAT</v>
          </cell>
          <cell r="N1625" t="str">
            <v>Good Grid + GE</v>
          </cell>
        </row>
        <row r="1626">
          <cell r="A1626" t="str">
            <v>EXN_238</v>
          </cell>
          <cell r="B1626" t="str">
            <v>Mora-Kourgui</v>
          </cell>
          <cell r="C1626" t="str">
            <v>EXN</v>
          </cell>
          <cell r="D1626" t="str">
            <v>Mora</v>
          </cell>
          <cell r="E1626">
            <v>14.110722900000001</v>
          </cell>
          <cell r="F1626">
            <v>11.08609068</v>
          </cell>
          <cell r="G1626">
            <v>418</v>
          </cell>
          <cell r="H1626" t="str">
            <v>Macro</v>
          </cell>
          <cell r="I1626" t="str">
            <v>NOKIA</v>
          </cell>
          <cell r="J1626" t="str">
            <v>Yaouba Yaya</v>
          </cell>
          <cell r="K1626" t="str">
            <v>OCM_Maroua_3</v>
          </cell>
          <cell r="L1626" t="str">
            <v>TIF NORD</v>
          </cell>
          <cell r="M1626" t="str">
            <v>CAMUSAT</v>
          </cell>
          <cell r="N1626" t="str">
            <v>Bad Grid + Solar + GE</v>
          </cell>
        </row>
        <row r="1627">
          <cell r="A1627" t="str">
            <v>SUD_076</v>
          </cell>
          <cell r="B1627" t="str">
            <v>SUD_076_Z_Kribi-Port-Eau-Profonde-IHS</v>
          </cell>
          <cell r="C1627" t="str">
            <v>SUD</v>
          </cell>
          <cell r="D1627" t="str">
            <v>Kribi</v>
          </cell>
          <cell r="E1627">
            <v>9.8707521190000005</v>
          </cell>
          <cell r="F1627">
            <v>2.7223981180000001</v>
          </cell>
          <cell r="G1627">
            <v>20</v>
          </cell>
          <cell r="H1627" t="str">
            <v>Macro</v>
          </cell>
          <cell r="I1627" t="str">
            <v>ZTE</v>
          </cell>
          <cell r="J1627" t="str">
            <v>Clautaire Pouguoé</v>
          </cell>
          <cell r="K1627" t="str">
            <v>OCM_Kribi</v>
          </cell>
          <cell r="L1627" t="str">
            <v>H-TELI</v>
          </cell>
          <cell r="M1627" t="str">
            <v>IHS</v>
          </cell>
          <cell r="N1627" t="str">
            <v>Gen-Lithium</v>
          </cell>
        </row>
        <row r="1628">
          <cell r="A1628" t="str">
            <v>LIT_591</v>
          </cell>
          <cell r="B1628" t="str">
            <v>Dehane-PHP</v>
          </cell>
          <cell r="C1628" t="str">
            <v>LIT</v>
          </cell>
          <cell r="D1628" t="str">
            <v>Dehane</v>
          </cell>
          <cell r="E1628">
            <v>10.075969000000001</v>
          </cell>
          <cell r="F1628">
            <v>3.494218</v>
          </cell>
          <cell r="G1628">
            <v>29</v>
          </cell>
          <cell r="H1628" t="str">
            <v>Macro</v>
          </cell>
          <cell r="I1628" t="str">
            <v>NOKIA</v>
          </cell>
          <cell r="J1628" t="str">
            <v>Clautaire Pouguoé</v>
          </cell>
          <cell r="K1628" t="str">
            <v>OCM_Kribi</v>
          </cell>
          <cell r="L1628" t="str">
            <v>H-TELI</v>
          </cell>
          <cell r="M1628" t="str">
            <v>CAMUSAT</v>
          </cell>
          <cell r="N1628" t="str">
            <v>Good Grid no GE - 8h</v>
          </cell>
        </row>
        <row r="1629">
          <cell r="A1629" t="str">
            <v>NRD_152</v>
          </cell>
          <cell r="B1629" t="str">
            <v>Doumo-IHS-VSAT</v>
          </cell>
          <cell r="C1629" t="str">
            <v>NRD</v>
          </cell>
          <cell r="D1629" t="str">
            <v>Doumo</v>
          </cell>
          <cell r="E1629">
            <v>13.311579999999999</v>
          </cell>
          <cell r="F1629">
            <v>10.06255</v>
          </cell>
          <cell r="G1629">
            <v>1060</v>
          </cell>
          <cell r="H1629" t="str">
            <v>Macro</v>
          </cell>
          <cell r="I1629" t="str">
            <v>NOKIA</v>
          </cell>
          <cell r="J1629" t="str">
            <v>Tsafack Ervice</v>
          </cell>
          <cell r="K1629" t="str">
            <v>OCM_Guider</v>
          </cell>
          <cell r="L1629" t="str">
            <v>TIF NORD</v>
          </cell>
          <cell r="M1629" t="str">
            <v>IHS</v>
          </cell>
          <cell r="N1629" t="str">
            <v>Gen-Lithium</v>
          </cell>
        </row>
        <row r="1630">
          <cell r="A1630" t="str">
            <v>LIT_592</v>
          </cell>
          <cell r="B1630" t="str">
            <v>Manjo-PHP</v>
          </cell>
          <cell r="C1630" t="str">
            <v>LIT</v>
          </cell>
          <cell r="D1630" t="str">
            <v>Manjo</v>
          </cell>
          <cell r="E1630">
            <v>9.7892650000000003</v>
          </cell>
          <cell r="F1630">
            <v>4.8359310000000004</v>
          </cell>
          <cell r="G1630">
            <v>514</v>
          </cell>
          <cell r="H1630" t="str">
            <v>Macro</v>
          </cell>
          <cell r="I1630" t="str">
            <v>NOKIA</v>
          </cell>
          <cell r="J1630" t="str">
            <v>Ewane Eric Pitié</v>
          </cell>
          <cell r="K1630" t="str">
            <v>OCM_Moungo</v>
          </cell>
          <cell r="L1630" t="str">
            <v>H-TELI</v>
          </cell>
          <cell r="M1630" t="str">
            <v>CAMUSAT</v>
          </cell>
          <cell r="N1630" t="str">
            <v>Good Grid no GE - 8h</v>
          </cell>
        </row>
        <row r="1631">
          <cell r="A1631" t="str">
            <v>LIT_420</v>
          </cell>
          <cell r="B1631" t="str">
            <v>LIT_420_Z_Qtier-Tergal</v>
          </cell>
          <cell r="C1631" t="str">
            <v>LIT</v>
          </cell>
          <cell r="D1631" t="str">
            <v>Douala</v>
          </cell>
          <cell r="E1631">
            <v>9.7273025549999996</v>
          </cell>
          <cell r="F1631">
            <v>4.0326751439999997</v>
          </cell>
          <cell r="G1631">
            <v>13</v>
          </cell>
          <cell r="H1631" t="str">
            <v>Macro</v>
          </cell>
          <cell r="I1631" t="str">
            <v>ZTE</v>
          </cell>
          <cell r="J1631" t="str">
            <v>LONTSI Marius</v>
          </cell>
          <cell r="K1631" t="str">
            <v>OCM_Douala_3</v>
          </cell>
          <cell r="L1631" t="str">
            <v>H-TELI</v>
          </cell>
          <cell r="M1631" t="str">
            <v>IHS</v>
          </cell>
          <cell r="N1631" t="str">
            <v>Grid-Gen</v>
          </cell>
        </row>
        <row r="1632">
          <cell r="A1632" t="str">
            <v>LIT_539</v>
          </cell>
          <cell r="B1632" t="str">
            <v>LIT_539_Z_Nkolmintag</v>
          </cell>
          <cell r="C1632" t="str">
            <v>LIT</v>
          </cell>
          <cell r="D1632" t="str">
            <v>Douala</v>
          </cell>
          <cell r="E1632">
            <v>9.7227399999999999</v>
          </cell>
          <cell r="F1632">
            <v>4.0352600000000001</v>
          </cell>
          <cell r="G1632">
            <v>8</v>
          </cell>
          <cell r="H1632" t="str">
            <v>Macro</v>
          </cell>
          <cell r="I1632" t="str">
            <v>ZTE</v>
          </cell>
          <cell r="J1632" t="str">
            <v>LONTSI Marius</v>
          </cell>
          <cell r="K1632" t="str">
            <v>OCM_Douala_3</v>
          </cell>
          <cell r="L1632" t="str">
            <v>H-TELI</v>
          </cell>
          <cell r="M1632" t="str">
            <v>CAMUSAT</v>
          </cell>
          <cell r="N1632" t="str">
            <v>Good Grid no GE - 12h</v>
          </cell>
        </row>
        <row r="1633">
          <cell r="A1633" t="str">
            <v>EXN_139</v>
          </cell>
          <cell r="B1633" t="str">
            <v>Rhumsiki</v>
          </cell>
          <cell r="C1633" t="str">
            <v>EXN</v>
          </cell>
          <cell r="D1633" t="str">
            <v>Rhumsiki</v>
          </cell>
          <cell r="E1633">
            <v>13.597294</v>
          </cell>
          <cell r="F1633">
            <v>10.517419309999999</v>
          </cell>
          <cell r="G1633">
            <v>1042</v>
          </cell>
          <cell r="H1633" t="str">
            <v>Macro</v>
          </cell>
          <cell r="I1633" t="str">
            <v>NOKIA</v>
          </cell>
          <cell r="J1633" t="str">
            <v>Alioum Abiss</v>
          </cell>
          <cell r="K1633" t="str">
            <v>OCM_Mokolo</v>
          </cell>
          <cell r="L1633" t="str">
            <v>TIF NORD</v>
          </cell>
          <cell r="M1633" t="str">
            <v>IHS</v>
          </cell>
          <cell r="N1633" t="str">
            <v>Grid-Gen-Lithium</v>
          </cell>
        </row>
        <row r="1634">
          <cell r="A1634" t="str">
            <v>LIT_568</v>
          </cell>
          <cell r="B1634" t="str">
            <v>LIT_568_Z_Bobongo-II</v>
          </cell>
          <cell r="C1634" t="str">
            <v>LIT</v>
          </cell>
          <cell r="D1634" t="str">
            <v>Douala</v>
          </cell>
          <cell r="E1634">
            <v>9.7370246920000003</v>
          </cell>
          <cell r="F1634">
            <v>3.9883299779999999</v>
          </cell>
          <cell r="G1634">
            <v>11</v>
          </cell>
          <cell r="H1634" t="str">
            <v>Macro</v>
          </cell>
          <cell r="I1634" t="str">
            <v>ZTE</v>
          </cell>
          <cell r="J1634" t="str">
            <v>LONTSI Marius</v>
          </cell>
          <cell r="K1634" t="str">
            <v>OCM_Douala_3</v>
          </cell>
          <cell r="L1634" t="str">
            <v>H-TELI</v>
          </cell>
          <cell r="M1634" t="str">
            <v>CAMUSAT</v>
          </cell>
          <cell r="N1634" t="str">
            <v>Medium Grid + GE</v>
          </cell>
        </row>
        <row r="1635">
          <cell r="A1635" t="str">
            <v>EXN_133</v>
          </cell>
          <cell r="B1635" t="str">
            <v>Darrack-MTN-IHS</v>
          </cell>
          <cell r="C1635" t="str">
            <v>EXN</v>
          </cell>
          <cell r="D1635" t="str">
            <v>Darrack</v>
          </cell>
          <cell r="E1635">
            <v>14.295430850000001</v>
          </cell>
          <cell r="F1635">
            <v>12.879772579999999</v>
          </cell>
          <cell r="G1635">
            <v>283</v>
          </cell>
          <cell r="H1635" t="str">
            <v>Macro</v>
          </cell>
          <cell r="I1635" t="str">
            <v>NOKIA</v>
          </cell>
          <cell r="J1635" t="str">
            <v>HIRGOYO MOULA CYPRIEN</v>
          </cell>
          <cell r="K1635" t="str">
            <v>OCM_Makary</v>
          </cell>
          <cell r="L1635" t="str">
            <v>TIF NORD</v>
          </cell>
          <cell r="M1635" t="str">
            <v>IHS</v>
          </cell>
          <cell r="N1635" t="str">
            <v>Solar-Gen</v>
          </cell>
        </row>
        <row r="1636">
          <cell r="A1636" t="str">
            <v>EXN_225</v>
          </cell>
          <cell r="B1636" t="str">
            <v>Tchika</v>
          </cell>
          <cell r="C1636" t="str">
            <v>EXN</v>
          </cell>
          <cell r="D1636" t="str">
            <v>Tchika</v>
          </cell>
          <cell r="E1636">
            <v>14.275805950000001</v>
          </cell>
          <cell r="F1636">
            <v>12.782990590000001</v>
          </cell>
          <cell r="G1636">
            <v>289</v>
          </cell>
          <cell r="H1636" t="str">
            <v>Macro</v>
          </cell>
          <cell r="I1636" t="str">
            <v>NOKIA</v>
          </cell>
          <cell r="J1636" t="str">
            <v>HIRGOYO MOULA CYPRIEN</v>
          </cell>
          <cell r="K1636" t="str">
            <v>OCM_Makary</v>
          </cell>
          <cell r="L1636" t="str">
            <v>TIF NORD</v>
          </cell>
          <cell r="M1636" t="str">
            <v>IHS</v>
          </cell>
          <cell r="N1636" t="str">
            <v>Vandalized</v>
          </cell>
        </row>
        <row r="1637">
          <cell r="A1637" t="str">
            <v>EXN_185</v>
          </cell>
          <cell r="B1637" t="str">
            <v>Moude-IHS</v>
          </cell>
          <cell r="C1637" t="str">
            <v>EXN</v>
          </cell>
          <cell r="D1637" t="str">
            <v>Moude</v>
          </cell>
          <cell r="E1637">
            <v>13.566520000000001</v>
          </cell>
          <cell r="F1637">
            <v>10.42773</v>
          </cell>
          <cell r="G1637">
            <v>891</v>
          </cell>
          <cell r="H1637" t="str">
            <v>Macro</v>
          </cell>
          <cell r="I1637" t="str">
            <v>NOKIA</v>
          </cell>
          <cell r="J1637" t="str">
            <v>Tsafack Ervice</v>
          </cell>
          <cell r="K1637" t="str">
            <v>OCM_Guider</v>
          </cell>
          <cell r="L1637" t="str">
            <v>TIF NORD</v>
          </cell>
          <cell r="M1637" t="str">
            <v>IHS</v>
          </cell>
          <cell r="N1637"/>
        </row>
        <row r="1638">
          <cell r="A1638" t="str">
            <v>ADM_148</v>
          </cell>
          <cell r="B1638" t="str">
            <v>Ouro-Dara</v>
          </cell>
          <cell r="C1638" t="str">
            <v>ADM</v>
          </cell>
          <cell r="D1638" t="str">
            <v>Oura-Dara</v>
          </cell>
          <cell r="E1638">
            <v>14.44455859</v>
          </cell>
          <cell r="F1638">
            <v>7.6774954040000001</v>
          </cell>
          <cell r="G1638">
            <v>838</v>
          </cell>
          <cell r="H1638" t="str">
            <v>Macro</v>
          </cell>
          <cell r="I1638" t="str">
            <v>NOKIA</v>
          </cell>
          <cell r="J1638" t="str">
            <v>SOUGNA ZACHARIE</v>
          </cell>
          <cell r="K1638" t="str">
            <v>OCM_Touboro</v>
          </cell>
          <cell r="L1638" t="str">
            <v>TIF NORD</v>
          </cell>
          <cell r="M1638" t="str">
            <v>CAMUSAT</v>
          </cell>
          <cell r="N1638" t="str">
            <v>Hybrid Solar - S3</v>
          </cell>
        </row>
        <row r="1639">
          <cell r="A1639" t="str">
            <v>OST_090</v>
          </cell>
          <cell r="B1639" t="str">
            <v>Bangourain</v>
          </cell>
          <cell r="C1639" t="str">
            <v>OST</v>
          </cell>
          <cell r="D1639" t="str">
            <v>Bangourain</v>
          </cell>
          <cell r="E1639">
            <v>10.674911</v>
          </cell>
          <cell r="F1639">
            <v>5.8746729999999996</v>
          </cell>
          <cell r="G1639">
            <v>1170</v>
          </cell>
          <cell r="H1639" t="str">
            <v>Macro</v>
          </cell>
          <cell r="I1639" t="str">
            <v>NOKIA</v>
          </cell>
          <cell r="J1639" t="str">
            <v>Yara Nchare</v>
          </cell>
          <cell r="K1639" t="str">
            <v>OCM_Foumban</v>
          </cell>
          <cell r="L1639" t="str">
            <v>I-ENG</v>
          </cell>
          <cell r="M1639" t="str">
            <v>IHS</v>
          </cell>
          <cell r="N1639" t="str">
            <v>Grid-Gen</v>
          </cell>
        </row>
        <row r="1640">
          <cell r="A1640" t="str">
            <v>SUD_071</v>
          </cell>
          <cell r="B1640" t="str">
            <v>SUD_071_Z_Kribi-Bassiki</v>
          </cell>
          <cell r="C1640" t="str">
            <v>SUD</v>
          </cell>
          <cell r="D1640" t="str">
            <v>Kribi</v>
          </cell>
          <cell r="E1640">
            <v>9.9156099999999991</v>
          </cell>
          <cell r="F1640">
            <v>2.9492400000000001</v>
          </cell>
          <cell r="G1640">
            <v>50</v>
          </cell>
          <cell r="H1640" t="str">
            <v>Macro</v>
          </cell>
          <cell r="I1640" t="str">
            <v>ZTE</v>
          </cell>
          <cell r="J1640" t="str">
            <v>Clautaire Pouguoé</v>
          </cell>
          <cell r="K1640" t="str">
            <v>OCM_Kribi</v>
          </cell>
          <cell r="L1640" t="str">
            <v>H-TELI</v>
          </cell>
          <cell r="M1640" t="str">
            <v>CAMUSAT</v>
          </cell>
          <cell r="N1640" t="str">
            <v>Good Grid no GE - 8h</v>
          </cell>
        </row>
        <row r="1641">
          <cell r="A1641" t="str">
            <v>SUO_166</v>
          </cell>
          <cell r="B1641" t="str">
            <v>Upper-Mawo-IHS</v>
          </cell>
          <cell r="C1641" t="str">
            <v>SUO</v>
          </cell>
          <cell r="D1641" t="str">
            <v>Limbe</v>
          </cell>
          <cell r="E1641">
            <v>9.2248000000000001</v>
          </cell>
          <cell r="F1641">
            <v>4.0115999999999996</v>
          </cell>
          <cell r="G1641">
            <v>88</v>
          </cell>
          <cell r="H1641" t="str">
            <v>Macro</v>
          </cell>
          <cell r="I1641" t="str">
            <v>NOKIA</v>
          </cell>
          <cell r="J1641" t="str">
            <v>Emile TAMFU</v>
          </cell>
          <cell r="K1641" t="str">
            <v>OCM_Limbe</v>
          </cell>
          <cell r="L1641" t="str">
            <v>H-TELI</v>
          </cell>
          <cell r="M1641" t="str">
            <v>IHS</v>
          </cell>
          <cell r="N1641" t="str">
            <v>Grid-Gen</v>
          </cell>
        </row>
        <row r="1642">
          <cell r="A1642" t="str">
            <v>SUO_167</v>
          </cell>
          <cell r="B1642" t="str">
            <v>Bondjo-Hill-IHS</v>
          </cell>
          <cell r="C1642" t="str">
            <v>SUO</v>
          </cell>
          <cell r="D1642" t="str">
            <v>Limbe</v>
          </cell>
          <cell r="E1642">
            <v>9.2173599999999993</v>
          </cell>
          <cell r="F1642">
            <v>3.9952800000000002</v>
          </cell>
          <cell r="G1642">
            <v>71</v>
          </cell>
          <cell r="H1642" t="str">
            <v>Macro</v>
          </cell>
          <cell r="I1642" t="str">
            <v>NOKIA</v>
          </cell>
          <cell r="J1642" t="str">
            <v>Emile TAMFU</v>
          </cell>
          <cell r="K1642" t="str">
            <v>OCM_Limbe</v>
          </cell>
          <cell r="L1642" t="str">
            <v>H-TELI</v>
          </cell>
          <cell r="M1642" t="str">
            <v>IHS</v>
          </cell>
          <cell r="N1642" t="str">
            <v>Grid-Gen</v>
          </cell>
        </row>
        <row r="1643">
          <cell r="A1643" t="str">
            <v>SUO_165</v>
          </cell>
          <cell r="B1643" t="str">
            <v>MABETA</v>
          </cell>
          <cell r="C1643" t="str">
            <v>SUO</v>
          </cell>
          <cell r="D1643" t="str">
            <v>Limbe</v>
          </cell>
          <cell r="E1643">
            <v>9.2848100000000002</v>
          </cell>
          <cell r="F1643">
            <v>3.9926699999999999</v>
          </cell>
          <cell r="G1643">
            <v>54</v>
          </cell>
          <cell r="H1643" t="str">
            <v>Macro</v>
          </cell>
          <cell r="I1643" t="str">
            <v>NOKIA</v>
          </cell>
          <cell r="J1643" t="str">
            <v>Emile TAMFU</v>
          </cell>
          <cell r="K1643" t="str">
            <v>OCM_Limbe</v>
          </cell>
          <cell r="L1643" t="str">
            <v>H-TELI</v>
          </cell>
          <cell r="M1643" t="str">
            <v>IHS</v>
          </cell>
          <cell r="N1643" t="str">
            <v>Hybrid Gen</v>
          </cell>
        </row>
        <row r="1644">
          <cell r="A1644" t="str">
            <v>NRD_020</v>
          </cell>
          <cell r="B1644" t="str">
            <v>Beka</v>
          </cell>
          <cell r="C1644" t="str">
            <v>NRD</v>
          </cell>
          <cell r="D1644" t="str">
            <v>Beka</v>
          </cell>
          <cell r="E1644">
            <v>12.95731232</v>
          </cell>
          <cell r="F1644">
            <v>9.0950404230000004</v>
          </cell>
          <cell r="G1644">
            <v>193</v>
          </cell>
          <cell r="H1644" t="str">
            <v>Macro</v>
          </cell>
          <cell r="I1644" t="str">
            <v>NOKIA</v>
          </cell>
          <cell r="J1644" t="str">
            <v>KEPLO MADI Jean-Paul</v>
          </cell>
          <cell r="K1644" t="str">
            <v>OCM_Garoua_3</v>
          </cell>
          <cell r="L1644" t="str">
            <v>TIF NORD</v>
          </cell>
          <cell r="M1644" t="str">
            <v>IHS</v>
          </cell>
          <cell r="N1644" t="str">
            <v>Solar-Gen-Lithium</v>
          </cell>
        </row>
        <row r="1645">
          <cell r="A1645" t="str">
            <v>NRO_130</v>
          </cell>
          <cell r="B1645" t="str">
            <v>Bamenda-GRA-IHS</v>
          </cell>
          <cell r="C1645" t="str">
            <v>NRO</v>
          </cell>
          <cell r="D1645" t="str">
            <v>Bamenda</v>
          </cell>
          <cell r="E1645">
            <v>10.174574585</v>
          </cell>
          <cell r="F1645">
            <v>5.9511520999999998</v>
          </cell>
          <cell r="G1645">
            <v>1485</v>
          </cell>
          <cell r="H1645" t="str">
            <v>Macro</v>
          </cell>
          <cell r="I1645" t="str">
            <v>NOKIA</v>
          </cell>
          <cell r="J1645" t="str">
            <v>Elan Mencheng  Jeremiah</v>
          </cell>
          <cell r="K1645" t="str">
            <v>OCM_Bamenda_2</v>
          </cell>
          <cell r="L1645" t="str">
            <v>I-ENG</v>
          </cell>
          <cell r="M1645" t="str">
            <v>IHS</v>
          </cell>
          <cell r="N1645" t="str">
            <v>Grid-Gen</v>
          </cell>
        </row>
        <row r="1646">
          <cell r="A1646" t="str">
            <v>OST_070</v>
          </cell>
          <cell r="B1646" t="str">
            <v>Baigon</v>
          </cell>
          <cell r="C1646" t="str">
            <v>OST</v>
          </cell>
          <cell r="D1646" t="str">
            <v>Baigon</v>
          </cell>
          <cell r="E1646">
            <v>10.680891000000001</v>
          </cell>
          <cell r="F1646">
            <v>5.5728350000000004</v>
          </cell>
          <cell r="G1646">
            <v>1126</v>
          </cell>
          <cell r="H1646" t="str">
            <v>Macro</v>
          </cell>
          <cell r="I1646" t="str">
            <v>NOKIA</v>
          </cell>
          <cell r="J1646" t="str">
            <v>Yara Nchare</v>
          </cell>
          <cell r="K1646" t="str">
            <v>OCM_Foumban</v>
          </cell>
          <cell r="L1646" t="str">
            <v>I-ENG</v>
          </cell>
          <cell r="M1646" t="str">
            <v>IHS</v>
          </cell>
          <cell r="N1646" t="str">
            <v>Grid-Gen</v>
          </cell>
        </row>
        <row r="1647">
          <cell r="A1647" t="str">
            <v>EST_139</v>
          </cell>
          <cell r="B1647" t="str">
            <v>EST_139_Z_Batouri-Sambo</v>
          </cell>
          <cell r="C1647" t="str">
            <v>EST</v>
          </cell>
          <cell r="D1647" t="str">
            <v>Batouri</v>
          </cell>
          <cell r="E1647">
            <v>14.37003</v>
          </cell>
          <cell r="F1647">
            <v>4.4248799999999999</v>
          </cell>
          <cell r="G1647">
            <v>630</v>
          </cell>
          <cell r="H1647" t="str">
            <v>Macro</v>
          </cell>
          <cell r="I1647" t="str">
            <v>ZTE</v>
          </cell>
          <cell r="J1647" t="str">
            <v>Hugues Hachua</v>
          </cell>
          <cell r="K1647" t="str">
            <v>OCM_Batouri</v>
          </cell>
          <cell r="L1647" t="str">
            <v>AFRO</v>
          </cell>
          <cell r="M1647" t="str">
            <v>CAMUSAT</v>
          </cell>
          <cell r="N1647" t="str">
            <v>Hybrid Solar - S3</v>
          </cell>
        </row>
        <row r="1648">
          <cell r="A1648" t="str">
            <v>SUD_083</v>
          </cell>
          <cell r="B1648" t="str">
            <v>SUD_083_Z_Ebolowa-Agence-New</v>
          </cell>
          <cell r="C1648" t="str">
            <v>SUD</v>
          </cell>
          <cell r="D1648" t="str">
            <v>Ebolowa</v>
          </cell>
          <cell r="E1648">
            <v>11.147550000000001</v>
          </cell>
          <cell r="F1648">
            <v>2.9174199999999999</v>
          </cell>
          <cell r="G1648">
            <v>599</v>
          </cell>
          <cell r="H1648" t="str">
            <v>Macro</v>
          </cell>
          <cell r="I1648" t="str">
            <v>ZTE</v>
          </cell>
          <cell r="J1648" t="str">
            <v>Kenmegne Fabrice</v>
          </cell>
          <cell r="K1648" t="str">
            <v>OCM_Ebolowa</v>
          </cell>
          <cell r="L1648" t="str">
            <v>AFRO</v>
          </cell>
          <cell r="M1648"/>
          <cell r="N1648"/>
        </row>
        <row r="1649">
          <cell r="A1649" t="str">
            <v>LIT_614</v>
          </cell>
          <cell r="B1649" t="str">
            <v>LIT_614_Z_Mbanga-Bakoko-SIC</v>
          </cell>
          <cell r="C1649" t="str">
            <v>LIT</v>
          </cell>
          <cell r="D1649" t="str">
            <v>Douala</v>
          </cell>
          <cell r="E1649">
            <v>9.79073028</v>
          </cell>
          <cell r="F1649">
            <v>4.0127128599999997</v>
          </cell>
          <cell r="G1649">
            <v>46</v>
          </cell>
          <cell r="H1649" t="str">
            <v>Macro</v>
          </cell>
          <cell r="I1649" t="str">
            <v>ZTE</v>
          </cell>
          <cell r="J1649" t="str">
            <v>LONTSI Marius</v>
          </cell>
          <cell r="K1649" t="str">
            <v>OCM_Douala_3</v>
          </cell>
          <cell r="L1649" t="str">
            <v>H-TELI</v>
          </cell>
          <cell r="M1649"/>
          <cell r="N1649"/>
        </row>
        <row r="1650">
          <cell r="A1650" t="str">
            <v>CTR_466</v>
          </cell>
          <cell r="B1650" t="str">
            <v>CTR_466_Z_Yona-Hotel-MTN-IHS</v>
          </cell>
          <cell r="C1650" t="str">
            <v>CTR</v>
          </cell>
          <cell r="D1650" t="str">
            <v>Yaounde</v>
          </cell>
          <cell r="E1650">
            <v>11.453133640000001</v>
          </cell>
          <cell r="F1650">
            <v>3.872155529</v>
          </cell>
          <cell r="G1650">
            <v>742</v>
          </cell>
          <cell r="H1650" t="str">
            <v>Macro</v>
          </cell>
          <cell r="I1650" t="str">
            <v>ZTE</v>
          </cell>
          <cell r="J1650" t="str">
            <v>Mouamadou</v>
          </cell>
          <cell r="K1650" t="str">
            <v>OCM_Yaounde_5</v>
          </cell>
          <cell r="L1650" t="str">
            <v>AFRO</v>
          </cell>
          <cell r="M1650" t="str">
            <v>IHS</v>
          </cell>
          <cell r="N1650" t="str">
            <v>Grid-Gen</v>
          </cell>
        </row>
        <row r="1651">
          <cell r="A1651" t="str">
            <v>CTR_733</v>
          </cell>
          <cell r="B1651" t="str">
            <v>Nkongtock-IHS</v>
          </cell>
          <cell r="C1651" t="str">
            <v>CTR</v>
          </cell>
          <cell r="D1651" t="str">
            <v>Nkongtock</v>
          </cell>
          <cell r="E1651">
            <v>11.164960000000001</v>
          </cell>
          <cell r="F1651">
            <v>3.77542</v>
          </cell>
          <cell r="G1651">
            <v>713</v>
          </cell>
          <cell r="H1651" t="str">
            <v>Macro</v>
          </cell>
          <cell r="I1651" t="str">
            <v>NOKIA</v>
          </cell>
          <cell r="J1651" t="str">
            <v>Etienne Saha</v>
          </cell>
          <cell r="K1651" t="str">
            <v>OCM_Boumnyebel</v>
          </cell>
          <cell r="L1651" t="str">
            <v>AFRO</v>
          </cell>
          <cell r="M1651" t="str">
            <v>IHS</v>
          </cell>
          <cell r="N1651" t="str">
            <v>Solar-Gen</v>
          </cell>
        </row>
        <row r="1652">
          <cell r="A1652" t="str">
            <v>LIT_664</v>
          </cell>
          <cell r="B1652" t="str">
            <v>Ngwei-II-IHS</v>
          </cell>
          <cell r="C1652" t="str">
            <v>LIT</v>
          </cell>
          <cell r="D1652" t="str">
            <v>Ngwei</v>
          </cell>
          <cell r="E1652">
            <v>10.4977</v>
          </cell>
          <cell r="F1652">
            <v>3.8355000000000001</v>
          </cell>
          <cell r="G1652">
            <v>713</v>
          </cell>
          <cell r="H1652" t="str">
            <v>Macro</v>
          </cell>
          <cell r="I1652" t="str">
            <v>NOKIA</v>
          </cell>
          <cell r="J1652" t="str">
            <v>Freddy Fongang</v>
          </cell>
          <cell r="K1652" t="str">
            <v>OCM_Edea</v>
          </cell>
          <cell r="L1652" t="str">
            <v>H-TELI</v>
          </cell>
          <cell r="M1652" t="str">
            <v>IHS</v>
          </cell>
          <cell r="N1652" t="str">
            <v>Solar-Gen</v>
          </cell>
        </row>
        <row r="1653">
          <cell r="A1653" t="str">
            <v>SUD_088</v>
          </cell>
          <cell r="B1653" t="str">
            <v>Nkomedzap-Camtel</v>
          </cell>
          <cell r="C1653" t="str">
            <v>SUD</v>
          </cell>
          <cell r="D1653" t="str">
            <v>Nkomedzap</v>
          </cell>
          <cell r="E1653">
            <v>10.100006</v>
          </cell>
          <cell r="F1653">
            <v>3.341386</v>
          </cell>
          <cell r="G1653">
            <v>64</v>
          </cell>
          <cell r="H1653" t="str">
            <v>Macro</v>
          </cell>
          <cell r="I1653" t="str">
            <v>NOKIA</v>
          </cell>
          <cell r="J1653" t="str">
            <v>Mougang Rodrigue</v>
          </cell>
          <cell r="K1653" t="str">
            <v>OCM_Mbalmayo</v>
          </cell>
          <cell r="L1653" t="str">
            <v>AFRO</v>
          </cell>
          <cell r="M1653" t="str">
            <v>CAMUSAT</v>
          </cell>
          <cell r="N1653" t="str">
            <v>Good Grid + GE</v>
          </cell>
        </row>
        <row r="1654">
          <cell r="A1654" t="str">
            <v>SUD_070</v>
          </cell>
          <cell r="B1654" t="str">
            <v>Adjap-IHS</v>
          </cell>
          <cell r="C1654" t="str">
            <v>SUD</v>
          </cell>
          <cell r="D1654" t="str">
            <v>Adjap</v>
          </cell>
          <cell r="E1654">
            <v>10.860250000000001</v>
          </cell>
          <cell r="F1654">
            <v>3.0336500000000002</v>
          </cell>
          <cell r="G1654">
            <v>725</v>
          </cell>
          <cell r="H1654" t="str">
            <v>Macro</v>
          </cell>
          <cell r="I1654" t="str">
            <v>NOKIA</v>
          </cell>
          <cell r="J1654" t="str">
            <v>Kenmegne Fabrice</v>
          </cell>
          <cell r="K1654" t="str">
            <v>OCM_Ebolowa</v>
          </cell>
          <cell r="L1654" t="str">
            <v>AFRO</v>
          </cell>
          <cell r="M1654" t="str">
            <v>IHS</v>
          </cell>
          <cell r="N1654" t="str">
            <v>Grid-Gen</v>
          </cell>
        </row>
        <row r="1655">
          <cell r="A1655" t="str">
            <v>OST_177</v>
          </cell>
          <cell r="B1655" t="str">
            <v>Foumban-Njibam</v>
          </cell>
          <cell r="C1655" t="str">
            <v>OST</v>
          </cell>
          <cell r="D1655" t="str">
            <v>Foumban</v>
          </cell>
          <cell r="E1655">
            <v>10.905661</v>
          </cell>
          <cell r="F1655">
            <v>5.7161</v>
          </cell>
          <cell r="G1655">
            <v>1144</v>
          </cell>
          <cell r="H1655" t="str">
            <v>Macro</v>
          </cell>
          <cell r="I1655" t="str">
            <v>NOKIA</v>
          </cell>
          <cell r="J1655" t="str">
            <v>Yara Nchare</v>
          </cell>
          <cell r="K1655" t="str">
            <v>OCM_Foumban</v>
          </cell>
          <cell r="L1655" t="str">
            <v>I-ENG</v>
          </cell>
          <cell r="M1655" t="str">
            <v>IHS</v>
          </cell>
          <cell r="N1655" t="str">
            <v>Grid-Gen</v>
          </cell>
        </row>
        <row r="1656">
          <cell r="A1656" t="str">
            <v>SUD_079</v>
          </cell>
          <cell r="B1656" t="str">
            <v>SUD_079_Z_Kribi-LONDJI</v>
          </cell>
          <cell r="C1656" t="str">
            <v>SUD</v>
          </cell>
          <cell r="D1656" t="str">
            <v>Kribi</v>
          </cell>
          <cell r="E1656">
            <v>9.9750300000000003</v>
          </cell>
          <cell r="F1656">
            <v>3.0691000000000002</v>
          </cell>
          <cell r="G1656">
            <v>18</v>
          </cell>
          <cell r="H1656" t="str">
            <v>Macro</v>
          </cell>
          <cell r="I1656" t="str">
            <v>ZTE</v>
          </cell>
          <cell r="J1656" t="str">
            <v>Clautaire Pouguoé</v>
          </cell>
          <cell r="K1656" t="str">
            <v>OCM_Kribi</v>
          </cell>
          <cell r="L1656" t="str">
            <v>H-TELI</v>
          </cell>
          <cell r="M1656" t="str">
            <v>CAMUSAT</v>
          </cell>
          <cell r="N1656" t="str">
            <v>Medium Grid + Solar + GE</v>
          </cell>
        </row>
        <row r="1657">
          <cell r="A1657" t="str">
            <v>NRD_101</v>
          </cell>
          <cell r="B1657" t="str">
            <v>Gra-Foulbere-Moussa-yaya</v>
          </cell>
          <cell r="C1657" t="str">
            <v>NRD</v>
          </cell>
          <cell r="D1657" t="str">
            <v>Garoua</v>
          </cell>
          <cell r="E1657">
            <v>13.405530000000001</v>
          </cell>
          <cell r="F1657">
            <v>9.3103499999999997</v>
          </cell>
          <cell r="G1657">
            <v>185</v>
          </cell>
          <cell r="H1657" t="str">
            <v>Macro</v>
          </cell>
          <cell r="I1657" t="str">
            <v>NOKIA</v>
          </cell>
          <cell r="J1657" t="str">
            <v>KEPLO MADI Jean-Paul</v>
          </cell>
          <cell r="K1657" t="str">
            <v>OCM_Garoua_3</v>
          </cell>
          <cell r="L1657" t="str">
            <v>TIF NORD</v>
          </cell>
          <cell r="M1657" t="str">
            <v>IHS</v>
          </cell>
          <cell r="N1657" t="str">
            <v>Grid-Gen</v>
          </cell>
        </row>
        <row r="1658">
          <cell r="A1658" t="str">
            <v>EXN_098</v>
          </cell>
          <cell r="B1658" t="str">
            <v>Guirvidig</v>
          </cell>
          <cell r="C1658" t="str">
            <v>EXN</v>
          </cell>
          <cell r="D1658" t="str">
            <v>Guirvidig</v>
          </cell>
          <cell r="E1658">
            <v>14.830423570000001</v>
          </cell>
          <cell r="F1658">
            <v>10.88262486</v>
          </cell>
          <cell r="G1658">
            <v>316</v>
          </cell>
          <cell r="H1658" t="str">
            <v>Macro</v>
          </cell>
          <cell r="I1658" t="str">
            <v>NOKIA</v>
          </cell>
          <cell r="J1658" t="str">
            <v>SEYDOU BACHIROU</v>
          </cell>
          <cell r="K1658" t="str">
            <v>OCM_Maroua_2</v>
          </cell>
          <cell r="L1658" t="str">
            <v>TIF NORD</v>
          </cell>
          <cell r="M1658" t="str">
            <v>IHS</v>
          </cell>
          <cell r="N1658" t="str">
            <v>Grid-Gen</v>
          </cell>
        </row>
        <row r="1659">
          <cell r="A1659" t="str">
            <v>ADM_078</v>
          </cell>
          <cell r="B1659" t="str">
            <v>Wakwa-IHS</v>
          </cell>
          <cell r="C1659" t="str">
            <v>ADM</v>
          </cell>
          <cell r="D1659" t="str">
            <v>Wakwa</v>
          </cell>
          <cell r="E1659">
            <v>13.55816667</v>
          </cell>
          <cell r="F1659">
            <v>7.2422222219999997</v>
          </cell>
          <cell r="G1659">
            <v>1235</v>
          </cell>
          <cell r="H1659" t="str">
            <v>Macro</v>
          </cell>
          <cell r="I1659" t="str">
            <v>NOKIA</v>
          </cell>
          <cell r="J1659" t="str">
            <v>Souleymanou</v>
          </cell>
          <cell r="K1659" t="str">
            <v>OCM_Ngaoundere_3</v>
          </cell>
          <cell r="L1659" t="str">
            <v>TIF NORD</v>
          </cell>
          <cell r="M1659" t="str">
            <v>IHS</v>
          </cell>
          <cell r="N1659" t="str">
            <v>Grid-Gen</v>
          </cell>
        </row>
        <row r="1660">
          <cell r="A1660" t="str">
            <v>OST_006</v>
          </cell>
          <cell r="B1660" t="str">
            <v>Nkoundja</v>
          </cell>
          <cell r="C1660" t="str">
            <v>OST</v>
          </cell>
          <cell r="D1660" t="str">
            <v>Nkoundja</v>
          </cell>
          <cell r="E1660">
            <v>10.740596719999999</v>
          </cell>
          <cell r="F1660">
            <v>5.6378866360000002</v>
          </cell>
          <cell r="G1660">
            <v>1241</v>
          </cell>
          <cell r="H1660" t="str">
            <v>Macro</v>
          </cell>
          <cell r="I1660" t="str">
            <v>NOKIA</v>
          </cell>
          <cell r="J1660" t="str">
            <v>Yara Nchare</v>
          </cell>
          <cell r="K1660" t="str">
            <v>OCM_Foumban</v>
          </cell>
          <cell r="L1660" t="str">
            <v>I-ENG</v>
          </cell>
          <cell r="M1660" t="str">
            <v>IHS</v>
          </cell>
          <cell r="N1660" t="str">
            <v>Grid-Gen</v>
          </cell>
        </row>
        <row r="1661">
          <cell r="A1661" t="str">
            <v>LIT_646</v>
          </cell>
          <cell r="B1661" t="str">
            <v>LIT_646_Z_Japoma-II</v>
          </cell>
          <cell r="C1661" t="str">
            <v>LIT</v>
          </cell>
          <cell r="D1661" t="str">
            <v>Douala</v>
          </cell>
          <cell r="E1661">
            <v>9.8165399999999998</v>
          </cell>
          <cell r="F1661">
            <v>4.0369000000000002</v>
          </cell>
          <cell r="G1661">
            <v>29</v>
          </cell>
          <cell r="H1661" t="str">
            <v>Macro</v>
          </cell>
          <cell r="I1661" t="str">
            <v>ZTE</v>
          </cell>
          <cell r="J1661" t="str">
            <v>LONTSI Marius</v>
          </cell>
          <cell r="K1661" t="str">
            <v>OCM_Douala_3</v>
          </cell>
          <cell r="L1661" t="str">
            <v>H-TELI</v>
          </cell>
          <cell r="M1661"/>
          <cell r="N1661"/>
        </row>
        <row r="1662">
          <cell r="A1662" t="str">
            <v>LIT_006</v>
          </cell>
          <cell r="B1662" t="str">
            <v>Ferme-Suisse</v>
          </cell>
          <cell r="C1662" t="str">
            <v>LIT</v>
          </cell>
          <cell r="D1662" t="str">
            <v>Ferme-Suisse</v>
          </cell>
          <cell r="E1662">
            <v>10.101207</v>
          </cell>
          <cell r="F1662">
            <v>3.5781610000000001</v>
          </cell>
          <cell r="G1662">
            <v>51</v>
          </cell>
          <cell r="H1662" t="str">
            <v>Macro</v>
          </cell>
          <cell r="I1662" t="str">
            <v>NOKIA</v>
          </cell>
          <cell r="J1662" t="str">
            <v>Clautaire Pouguoé</v>
          </cell>
          <cell r="K1662" t="str">
            <v>OCM_Kribi</v>
          </cell>
          <cell r="L1662" t="str">
            <v>H-TELI</v>
          </cell>
          <cell r="M1662" t="str">
            <v>IHS</v>
          </cell>
          <cell r="N1662" t="str">
            <v>Grid-Gen</v>
          </cell>
        </row>
        <row r="1663">
          <cell r="A1663" t="str">
            <v>EXN_015</v>
          </cell>
          <cell r="B1663" t="str">
            <v>Tokombere</v>
          </cell>
          <cell r="C1663" t="str">
            <v>EXN</v>
          </cell>
          <cell r="D1663" t="str">
            <v>Tokombere</v>
          </cell>
          <cell r="E1663">
            <v>14.14724857</v>
          </cell>
          <cell r="F1663">
            <v>10.86825425</v>
          </cell>
          <cell r="G1663">
            <v>445</v>
          </cell>
          <cell r="H1663" t="str">
            <v>Macro</v>
          </cell>
          <cell r="I1663" t="str">
            <v>NOKIA</v>
          </cell>
          <cell r="J1663" t="str">
            <v>Yaouba Yaya</v>
          </cell>
          <cell r="K1663" t="str">
            <v>OCM_Maroua_3</v>
          </cell>
          <cell r="L1663" t="str">
            <v>TIF NORD</v>
          </cell>
          <cell r="M1663" t="str">
            <v>IHS</v>
          </cell>
          <cell r="N1663" t="str">
            <v>Grid-Gen</v>
          </cell>
        </row>
        <row r="1664">
          <cell r="A1664" t="str">
            <v>EXN_052</v>
          </cell>
          <cell r="B1664" t="str">
            <v>Soulede</v>
          </cell>
          <cell r="C1664" t="str">
            <v>EXN</v>
          </cell>
          <cell r="D1664" t="str">
            <v>Soulede</v>
          </cell>
          <cell r="E1664">
            <v>13.910361910000001</v>
          </cell>
          <cell r="F1664">
            <v>10.748629559999999</v>
          </cell>
          <cell r="G1664">
            <v>750</v>
          </cell>
          <cell r="H1664" t="str">
            <v>Macro</v>
          </cell>
          <cell r="I1664" t="str">
            <v>NOKIA</v>
          </cell>
          <cell r="J1664" t="str">
            <v>Alioum Abiss</v>
          </cell>
          <cell r="K1664" t="str">
            <v>OCM_Mokolo</v>
          </cell>
          <cell r="L1664" t="str">
            <v>TIF NORD</v>
          </cell>
          <cell r="M1664" t="str">
            <v>IHS</v>
          </cell>
          <cell r="N1664" t="str">
            <v>Solar-Grid-Gen</v>
          </cell>
        </row>
        <row r="1665">
          <cell r="A1665" t="str">
            <v>NRD_115</v>
          </cell>
          <cell r="B1665" t="str">
            <v>Gara-Guider-IHS</v>
          </cell>
          <cell r="C1665" t="str">
            <v>NRD</v>
          </cell>
          <cell r="D1665" t="str">
            <v>Guider</v>
          </cell>
          <cell r="E1665">
            <v>13.8298182</v>
          </cell>
          <cell r="F1665">
            <v>9.8282745469999995</v>
          </cell>
          <cell r="G1665">
            <v>380</v>
          </cell>
          <cell r="H1665" t="str">
            <v>Macro</v>
          </cell>
          <cell r="I1665" t="str">
            <v>NOKIA</v>
          </cell>
          <cell r="J1665" t="str">
            <v>Tsafack Ervice</v>
          </cell>
          <cell r="K1665" t="str">
            <v>OCM_Guider</v>
          </cell>
          <cell r="L1665" t="str">
            <v>TIF NORD</v>
          </cell>
          <cell r="M1665" t="str">
            <v>IHS</v>
          </cell>
          <cell r="N1665" t="str">
            <v>Gen-Lithium</v>
          </cell>
        </row>
        <row r="1666">
          <cell r="A1666" t="str">
            <v>EXN_243</v>
          </cell>
          <cell r="B1666" t="str">
            <v>Kossehone</v>
          </cell>
          <cell r="C1666" t="str">
            <v>EXN</v>
          </cell>
          <cell r="D1666" t="str">
            <v>KOSSEHONE</v>
          </cell>
          <cell r="E1666">
            <v>13.67134227</v>
          </cell>
          <cell r="F1666">
            <v>10.72088022</v>
          </cell>
          <cell r="G1666">
            <v>881</v>
          </cell>
          <cell r="H1666" t="str">
            <v>Macro</v>
          </cell>
          <cell r="I1666" t="str">
            <v>NOKIA</v>
          </cell>
          <cell r="J1666" t="str">
            <v>Alioum Abiss</v>
          </cell>
          <cell r="K1666" t="str">
            <v>OCM_Mokolo</v>
          </cell>
          <cell r="L1666" t="str">
            <v>TIF NORD</v>
          </cell>
          <cell r="M1666" t="str">
            <v>CAMUSAT</v>
          </cell>
          <cell r="N1666" t="str">
            <v>Medium Grid + GE</v>
          </cell>
        </row>
        <row r="1667">
          <cell r="A1667" t="str">
            <v>NRD_128</v>
          </cell>
          <cell r="B1667" t="str">
            <v>Djaba-IHS</v>
          </cell>
          <cell r="C1667" t="str">
            <v>NRD</v>
          </cell>
          <cell r="D1667" t="str">
            <v>Djaba</v>
          </cell>
          <cell r="E1667">
            <v>13.712719999999999</v>
          </cell>
          <cell r="F1667">
            <v>8.3913759999999993</v>
          </cell>
          <cell r="G1667">
            <v>352</v>
          </cell>
          <cell r="H1667" t="str">
            <v>Macro</v>
          </cell>
          <cell r="I1667" t="str">
            <v>NOKIA</v>
          </cell>
          <cell r="J1667" t="str">
            <v>KEPLO MADI Jean-Paul</v>
          </cell>
          <cell r="K1667" t="str">
            <v>OCM_Garoua_3</v>
          </cell>
          <cell r="L1667" t="str">
            <v>TIF NORD</v>
          </cell>
          <cell r="M1667" t="str">
            <v>IHS</v>
          </cell>
          <cell r="N1667" t="str">
            <v>Gen-Lithium</v>
          </cell>
        </row>
        <row r="1668">
          <cell r="A1668" t="str">
            <v>SUD_086</v>
          </cell>
          <cell r="B1668" t="str">
            <v>SUD_086_Z_Lende-Kribi</v>
          </cell>
          <cell r="C1668" t="str">
            <v>SUD</v>
          </cell>
          <cell r="D1668" t="str">
            <v>Kribi</v>
          </cell>
          <cell r="E1668">
            <v>9.9488099999999999</v>
          </cell>
          <cell r="F1668">
            <v>2.9327299999999998</v>
          </cell>
          <cell r="G1668">
            <v>65</v>
          </cell>
          <cell r="H1668" t="str">
            <v>Macro</v>
          </cell>
          <cell r="I1668" t="str">
            <v>ZTE</v>
          </cell>
          <cell r="J1668" t="str">
            <v>Clautaire Pouguoé</v>
          </cell>
          <cell r="K1668" t="str">
            <v>OCM_Kribi</v>
          </cell>
          <cell r="L1668" t="str">
            <v>H-TELI</v>
          </cell>
          <cell r="M1668" t="str">
            <v>CAMUSAT</v>
          </cell>
          <cell r="N1668" t="str">
            <v>HGB</v>
          </cell>
        </row>
        <row r="1669">
          <cell r="A1669" t="str">
            <v>LIT_658</v>
          </cell>
          <cell r="B1669" t="str">
            <v>Nkeng-Likok-II</v>
          </cell>
          <cell r="C1669" t="str">
            <v>LIT</v>
          </cell>
          <cell r="D1669" t="str">
            <v>Nkeng-Likok-II</v>
          </cell>
          <cell r="E1669">
            <v>11.106059999999999</v>
          </cell>
          <cell r="F1669">
            <v>3.8881899999999998</v>
          </cell>
          <cell r="G1669">
            <v>584</v>
          </cell>
          <cell r="H1669" t="str">
            <v>Macro</v>
          </cell>
          <cell r="I1669" t="str">
            <v>NOKIA</v>
          </cell>
          <cell r="J1669" t="str">
            <v>Etienne Saha</v>
          </cell>
          <cell r="K1669" t="str">
            <v>OCM_Boumnyebel</v>
          </cell>
          <cell r="L1669" t="str">
            <v>AFRO</v>
          </cell>
          <cell r="M1669" t="str">
            <v>CAMUSAT</v>
          </cell>
          <cell r="N1669" t="str">
            <v>Hybrid Solar - S3</v>
          </cell>
        </row>
        <row r="1670">
          <cell r="A1670" t="str">
            <v>EXN_190</v>
          </cell>
          <cell r="B1670" t="str">
            <v>Dargala-New</v>
          </cell>
          <cell r="C1670" t="str">
            <v>EXN</v>
          </cell>
          <cell r="D1670" t="str">
            <v>Dargala</v>
          </cell>
          <cell r="E1670">
            <v>14.605913109999999</v>
          </cell>
          <cell r="F1670">
            <v>10.53111593</v>
          </cell>
          <cell r="G1670">
            <v>349</v>
          </cell>
          <cell r="H1670" t="str">
            <v>Macro</v>
          </cell>
          <cell r="I1670" t="str">
            <v>NOKIA</v>
          </cell>
          <cell r="J1670" t="str">
            <v>SEYDOU BACHIROU</v>
          </cell>
          <cell r="K1670" t="str">
            <v>OCM_Maroua_2</v>
          </cell>
          <cell r="L1670" t="str">
            <v>TIF NORD</v>
          </cell>
          <cell r="M1670" t="str">
            <v>IHS</v>
          </cell>
          <cell r="N1670" t="str">
            <v>Grid-Gen</v>
          </cell>
        </row>
        <row r="1671">
          <cell r="A1671" t="str">
            <v>CTR_517</v>
          </cell>
          <cell r="B1671" t="str">
            <v>Akoeman</v>
          </cell>
          <cell r="C1671" t="str">
            <v>CTR</v>
          </cell>
          <cell r="D1671" t="str">
            <v>Akoeman</v>
          </cell>
          <cell r="E1671">
            <v>11.572122999999999</v>
          </cell>
          <cell r="F1671">
            <v>3.192669</v>
          </cell>
          <cell r="G1671">
            <v>689</v>
          </cell>
          <cell r="H1671" t="str">
            <v>Macro</v>
          </cell>
          <cell r="I1671" t="str">
            <v>NOKIA</v>
          </cell>
          <cell r="J1671" t="str">
            <v>Mougang Rodrigue</v>
          </cell>
          <cell r="K1671" t="str">
            <v>OCM_Mbalmayo</v>
          </cell>
          <cell r="L1671" t="str">
            <v>AFRO</v>
          </cell>
          <cell r="M1671" t="str">
            <v>IHS</v>
          </cell>
          <cell r="N1671" t="str">
            <v>Grid-Gen</v>
          </cell>
        </row>
        <row r="1672">
          <cell r="A1672" t="str">
            <v>EXN_189</v>
          </cell>
          <cell r="B1672" t="str">
            <v>Pouss-New</v>
          </cell>
          <cell r="C1672" t="str">
            <v>EXN</v>
          </cell>
          <cell r="D1672" t="str">
            <v>Pouss</v>
          </cell>
          <cell r="E1672">
            <v>15.051030000000001</v>
          </cell>
          <cell r="F1672">
            <v>10.84768</v>
          </cell>
          <cell r="G1672">
            <v>317</v>
          </cell>
          <cell r="H1672" t="str">
            <v>Macro</v>
          </cell>
          <cell r="I1672" t="str">
            <v>NOKIA</v>
          </cell>
          <cell r="J1672" t="str">
            <v>SEYDOU BACHIROU</v>
          </cell>
          <cell r="K1672" t="str">
            <v>OCM_Maroua_2</v>
          </cell>
          <cell r="L1672" t="str">
            <v>TIF NORD</v>
          </cell>
          <cell r="M1672" t="str">
            <v>IHS</v>
          </cell>
          <cell r="N1672" t="str">
            <v>Grid-Gen-Lithium</v>
          </cell>
        </row>
        <row r="1673">
          <cell r="A1673" t="str">
            <v>ADM_161</v>
          </cell>
          <cell r="B1673" t="str">
            <v>Mbaka</v>
          </cell>
          <cell r="C1673" t="str">
            <v>ADM</v>
          </cell>
          <cell r="D1673" t="str">
            <v>Mbaka</v>
          </cell>
          <cell r="E1673">
            <v>14.17004</v>
          </cell>
          <cell r="F1673">
            <v>7.6242799999999997</v>
          </cell>
          <cell r="G1673">
            <v>869</v>
          </cell>
          <cell r="H1673" t="str">
            <v>Macro</v>
          </cell>
          <cell r="I1673" t="str">
            <v>NOKIA</v>
          </cell>
          <cell r="J1673" t="str">
            <v>SOUGNA ZACHARIE</v>
          </cell>
          <cell r="K1673" t="str">
            <v>OCM_Touboro</v>
          </cell>
          <cell r="L1673" t="str">
            <v>TIF NORD</v>
          </cell>
          <cell r="M1673" t="str">
            <v>CAMUSAT</v>
          </cell>
          <cell r="N1673" t="str">
            <v>Hybrid Solar - S3</v>
          </cell>
        </row>
        <row r="1674">
          <cell r="A1674" t="str">
            <v>NRD_008</v>
          </cell>
          <cell r="B1674" t="str">
            <v>Tchollire</v>
          </cell>
          <cell r="C1674" t="str">
            <v>NRD</v>
          </cell>
          <cell r="D1674" t="str">
            <v>Tchollire</v>
          </cell>
          <cell r="E1674">
            <v>14.18850029</v>
          </cell>
          <cell r="F1674">
            <v>8.3996568800000002</v>
          </cell>
          <cell r="G1674">
            <v>367</v>
          </cell>
          <cell r="H1674" t="str">
            <v>Macro</v>
          </cell>
          <cell r="I1674" t="str">
            <v>NOKIA</v>
          </cell>
          <cell r="J1674" t="str">
            <v>SOUGNA ZACHARIE</v>
          </cell>
          <cell r="K1674" t="str">
            <v>OCM_Touboro</v>
          </cell>
          <cell r="L1674" t="str">
            <v>TIF NORD</v>
          </cell>
          <cell r="M1674" t="str">
            <v>IHS</v>
          </cell>
          <cell r="N1674" t="str">
            <v>Grid-Gen-Lithium</v>
          </cell>
        </row>
        <row r="1675">
          <cell r="A1675" t="str">
            <v>EST_003</v>
          </cell>
          <cell r="B1675" t="str">
            <v>Bouam</v>
          </cell>
          <cell r="C1675" t="str">
            <v>EST</v>
          </cell>
          <cell r="D1675" t="str">
            <v>Bouam</v>
          </cell>
          <cell r="E1675">
            <v>13.43594918</v>
          </cell>
          <cell r="F1675">
            <v>4.5707334749999999</v>
          </cell>
          <cell r="G1675">
            <v>721</v>
          </cell>
          <cell r="H1675" t="str">
            <v>Macro</v>
          </cell>
          <cell r="I1675" t="str">
            <v>NOKIA</v>
          </cell>
          <cell r="J1675" t="str">
            <v>Tchimeni Franck</v>
          </cell>
          <cell r="K1675" t="str">
            <v>OCM_Bertoua_3</v>
          </cell>
          <cell r="L1675" t="str">
            <v>AFRO</v>
          </cell>
          <cell r="M1675" t="str">
            <v>IHS</v>
          </cell>
          <cell r="N1675" t="str">
            <v>Grid-Gen</v>
          </cell>
        </row>
        <row r="1676">
          <cell r="A1676" t="str">
            <v>CTR_757</v>
          </cell>
          <cell r="B1676" t="str">
            <v>Ndokoa-IHS</v>
          </cell>
          <cell r="C1676" t="str">
            <v>CTR</v>
          </cell>
          <cell r="D1676" t="str">
            <v>Ndokoa</v>
          </cell>
          <cell r="E1676">
            <v>11.733779999999999</v>
          </cell>
          <cell r="F1676">
            <v>4.3758499999999998</v>
          </cell>
          <cell r="G1676">
            <v>529</v>
          </cell>
          <cell r="H1676" t="str">
            <v>Macro</v>
          </cell>
          <cell r="I1676" t="str">
            <v>NOKIA</v>
          </cell>
          <cell r="J1676" t="str">
            <v>Raoul TSAGUE</v>
          </cell>
          <cell r="K1676" t="str">
            <v>OCM_Nanga-Eboko</v>
          </cell>
          <cell r="L1676" t="str">
            <v>AFRO</v>
          </cell>
          <cell r="M1676" t="str">
            <v>IHS</v>
          </cell>
          <cell r="N1676" t="str">
            <v>Solar-Gen-Lithium</v>
          </cell>
        </row>
        <row r="1677">
          <cell r="A1677" t="str">
            <v>LIT_679</v>
          </cell>
          <cell r="B1677" t="str">
            <v>Melong-Carrefour-MTN</v>
          </cell>
          <cell r="C1677" t="str">
            <v>LIT</v>
          </cell>
          <cell r="D1677" t="str">
            <v>Melong</v>
          </cell>
          <cell r="E1677">
            <v>9.9575700000000005</v>
          </cell>
          <cell r="F1677">
            <v>5.1254</v>
          </cell>
          <cell r="G1677">
            <v>813</v>
          </cell>
          <cell r="H1677" t="str">
            <v>Macro</v>
          </cell>
          <cell r="I1677" t="str">
            <v>NOKIA</v>
          </cell>
          <cell r="J1677" t="str">
            <v>Ewane Eric Pitié</v>
          </cell>
          <cell r="K1677" t="str">
            <v>OCM_Moungo</v>
          </cell>
          <cell r="L1677" t="str">
            <v>H-TELI</v>
          </cell>
          <cell r="M1677" t="str">
            <v>MTN</v>
          </cell>
          <cell r="N1677" t="str">
            <v>Grid-Gen</v>
          </cell>
        </row>
        <row r="1678">
          <cell r="A1678" t="str">
            <v>SUD_090</v>
          </cell>
          <cell r="B1678" t="str">
            <v>SUD_090_Z_Mabenanga-Kribi</v>
          </cell>
          <cell r="C1678" t="str">
            <v>SUD</v>
          </cell>
          <cell r="D1678" t="str">
            <v>Kribi</v>
          </cell>
          <cell r="E1678">
            <v>9.9319299999999995</v>
          </cell>
          <cell r="F1678">
            <v>2.81908</v>
          </cell>
          <cell r="G1678">
            <v>43</v>
          </cell>
          <cell r="H1678" t="str">
            <v>Macro</v>
          </cell>
          <cell r="I1678" t="str">
            <v>ZTE</v>
          </cell>
          <cell r="J1678" t="str">
            <v>Clautaire Pouguoé</v>
          </cell>
          <cell r="K1678" t="str">
            <v>OCM_Kribi</v>
          </cell>
          <cell r="L1678" t="str">
            <v>H-TELI</v>
          </cell>
          <cell r="M1678" t="str">
            <v>CAMUSAT</v>
          </cell>
          <cell r="N1678" t="str">
            <v>HGB</v>
          </cell>
        </row>
        <row r="1679">
          <cell r="A1679" t="str">
            <v>ADM_160</v>
          </cell>
          <cell r="B1679" t="str">
            <v>Phacochere</v>
          </cell>
          <cell r="C1679" t="str">
            <v>ADM</v>
          </cell>
          <cell r="D1679" t="str">
            <v>Phacochere</v>
          </cell>
          <cell r="E1679">
            <v>15.138037690000001</v>
          </cell>
          <cell r="F1679">
            <v>8.1430764579999995</v>
          </cell>
          <cell r="G1679">
            <v>603</v>
          </cell>
          <cell r="H1679" t="str">
            <v>Macro</v>
          </cell>
          <cell r="I1679" t="str">
            <v>NOKIA</v>
          </cell>
          <cell r="J1679" t="str">
            <v>SOUGNA ZACHARIE</v>
          </cell>
          <cell r="K1679" t="str">
            <v>OCM_Touboro</v>
          </cell>
          <cell r="L1679" t="str">
            <v>TIF NORD</v>
          </cell>
          <cell r="M1679" t="str">
            <v>CAMUSAT</v>
          </cell>
          <cell r="N1679" t="str">
            <v>Hybrid Solar - S3</v>
          </cell>
        </row>
        <row r="1680">
          <cell r="A1680" t="str">
            <v>EST_008</v>
          </cell>
          <cell r="B1680" t="str">
            <v>Djangane</v>
          </cell>
          <cell r="C1680" t="str">
            <v>EST</v>
          </cell>
          <cell r="D1680" t="str">
            <v>Djangane</v>
          </cell>
          <cell r="E1680">
            <v>13.357758329999999</v>
          </cell>
          <cell r="F1680">
            <v>4.8370583329999999</v>
          </cell>
          <cell r="G1680">
            <v>716</v>
          </cell>
          <cell r="H1680" t="str">
            <v>Macro</v>
          </cell>
          <cell r="I1680" t="str">
            <v>NOKIA</v>
          </cell>
          <cell r="J1680" t="str">
            <v>Tchimeni Franck</v>
          </cell>
          <cell r="K1680" t="str">
            <v>OCM_Bertoua_3</v>
          </cell>
          <cell r="L1680" t="str">
            <v>AFRO</v>
          </cell>
          <cell r="M1680" t="str">
            <v>IHS</v>
          </cell>
          <cell r="N1680" t="str">
            <v>Grid-Gen</v>
          </cell>
        </row>
        <row r="1681">
          <cell r="A1681" t="str">
            <v>EXN_199</v>
          </cell>
          <cell r="B1681" t="str">
            <v>Ouro-Zangui</v>
          </cell>
          <cell r="C1681" t="str">
            <v>EXN</v>
          </cell>
          <cell r="D1681" t="str">
            <v>Ouro Zangui</v>
          </cell>
          <cell r="E1681">
            <v>14.496244969999999</v>
          </cell>
          <cell r="F1681">
            <v>10.521407549999999</v>
          </cell>
          <cell r="G1681">
            <v>369</v>
          </cell>
          <cell r="H1681" t="str">
            <v>Macro</v>
          </cell>
          <cell r="I1681" t="str">
            <v>NOKIA</v>
          </cell>
          <cell r="J1681" t="str">
            <v>SEYDOU BACHIROU</v>
          </cell>
          <cell r="K1681" t="str">
            <v>OCM_Maroua_2</v>
          </cell>
          <cell r="L1681" t="str">
            <v>TIF NORD</v>
          </cell>
          <cell r="M1681" t="str">
            <v>IHS</v>
          </cell>
          <cell r="N1681" t="str">
            <v>Gen-Lithium</v>
          </cell>
        </row>
        <row r="1682">
          <cell r="A1682" t="str">
            <v>SUD_098</v>
          </cell>
          <cell r="B1682" t="str">
            <v>Dikoum-Camtel</v>
          </cell>
          <cell r="C1682" t="str">
            <v>SUD</v>
          </cell>
          <cell r="D1682" t="str">
            <v>Dikoum</v>
          </cell>
          <cell r="E1682">
            <v>12.416114</v>
          </cell>
          <cell r="F1682">
            <v>3.0671520000000001</v>
          </cell>
          <cell r="G1682">
            <v>725</v>
          </cell>
          <cell r="H1682" t="str">
            <v>Macro</v>
          </cell>
          <cell r="I1682" t="str">
            <v>NOKIA</v>
          </cell>
          <cell r="J1682" t="str">
            <v>Kenfack Peguy</v>
          </cell>
          <cell r="K1682" t="str">
            <v>OCM_Sangmelima</v>
          </cell>
          <cell r="L1682" t="str">
            <v>AFRO</v>
          </cell>
          <cell r="M1682" t="str">
            <v>CAMUSAT</v>
          </cell>
          <cell r="N1682" t="str">
            <v>Good Grid no GE - 12h</v>
          </cell>
        </row>
        <row r="1683">
          <cell r="A1683" t="str">
            <v>SUD_099</v>
          </cell>
          <cell r="B1683" t="str">
            <v>Mimbo</v>
          </cell>
          <cell r="C1683" t="str">
            <v>SUD</v>
          </cell>
          <cell r="D1683" t="str">
            <v>Mimbo</v>
          </cell>
          <cell r="E1683">
            <v>11.954167999999999</v>
          </cell>
          <cell r="F1683">
            <v>2.9958339999999999</v>
          </cell>
          <cell r="G1683">
            <v>1553</v>
          </cell>
          <cell r="H1683" t="str">
            <v>Macro</v>
          </cell>
          <cell r="I1683" t="str">
            <v>NOKIA</v>
          </cell>
          <cell r="J1683" t="str">
            <v>Kenfack Peguy</v>
          </cell>
          <cell r="K1683" t="str">
            <v>OCM_Sangmelima</v>
          </cell>
          <cell r="L1683" t="str">
            <v>AFRO</v>
          </cell>
          <cell r="M1683" t="str">
            <v>CAMUSAT</v>
          </cell>
          <cell r="N1683" t="str">
            <v>HGB</v>
          </cell>
        </row>
        <row r="1684">
          <cell r="A1684" t="str">
            <v>NRD_106</v>
          </cell>
          <cell r="B1684" t="str">
            <v>Mayo-Nonde-IHS</v>
          </cell>
          <cell r="C1684" t="str">
            <v>NRD</v>
          </cell>
          <cell r="D1684" t="str">
            <v>Mayo-Nonde</v>
          </cell>
          <cell r="E1684">
            <v>14.25110181</v>
          </cell>
          <cell r="F1684">
            <v>9.0045399719999999</v>
          </cell>
          <cell r="G1684">
            <v>502</v>
          </cell>
          <cell r="H1684" t="str">
            <v>Macro</v>
          </cell>
          <cell r="I1684" t="str">
            <v>NOKIA</v>
          </cell>
          <cell r="J1684" t="str">
            <v>KEPLO MADI Jean-Paul</v>
          </cell>
          <cell r="K1684" t="str">
            <v>OCM_Garoua_3</v>
          </cell>
          <cell r="L1684" t="str">
            <v>TIF NORD</v>
          </cell>
          <cell r="M1684" t="str">
            <v>IHS</v>
          </cell>
          <cell r="N1684" t="str">
            <v>Solar-Gen</v>
          </cell>
        </row>
        <row r="1685">
          <cell r="A1685" t="str">
            <v>OST_221</v>
          </cell>
          <cell r="B1685" t="str">
            <v>Bamendjing-MTN-IHS</v>
          </cell>
          <cell r="C1685" t="str">
            <v>OST</v>
          </cell>
          <cell r="D1685" t="str">
            <v>Bamendjing</v>
          </cell>
          <cell r="E1685">
            <v>10.445923000000001</v>
          </cell>
          <cell r="F1685">
            <v>5.7151249999999996</v>
          </cell>
          <cell r="G1685">
            <v>1269</v>
          </cell>
          <cell r="H1685" t="str">
            <v>Macro</v>
          </cell>
          <cell r="I1685" t="str">
            <v>NOKIA</v>
          </cell>
          <cell r="J1685" t="str">
            <v>Yara Nchare</v>
          </cell>
          <cell r="K1685" t="str">
            <v>OCM_Foumban</v>
          </cell>
          <cell r="L1685" t="str">
            <v>I-ENG</v>
          </cell>
          <cell r="M1685" t="str">
            <v>IHS</v>
          </cell>
          <cell r="N1685" t="str">
            <v>Grid-Gen</v>
          </cell>
        </row>
        <row r="1686">
          <cell r="A1686" t="str">
            <v>OST_205</v>
          </cell>
          <cell r="B1686" t="str">
            <v>Bangambi-IHS</v>
          </cell>
          <cell r="C1686" t="str">
            <v>OST</v>
          </cell>
          <cell r="D1686" t="str">
            <v>Bangambi</v>
          </cell>
          <cell r="E1686">
            <v>10.732094999999999</v>
          </cell>
          <cell r="F1686">
            <v>5.826333</v>
          </cell>
          <cell r="G1686">
            <v>1169</v>
          </cell>
          <cell r="H1686" t="str">
            <v>Macro</v>
          </cell>
          <cell r="I1686" t="str">
            <v>NOKIA</v>
          </cell>
          <cell r="J1686" t="str">
            <v>Yara Nchare</v>
          </cell>
          <cell r="K1686" t="str">
            <v>OCM_Foumban</v>
          </cell>
          <cell r="L1686" t="str">
            <v>I-ENG</v>
          </cell>
          <cell r="M1686" t="str">
            <v>IHS</v>
          </cell>
          <cell r="N1686" t="str">
            <v>Grid-Gen</v>
          </cell>
        </row>
        <row r="1687">
          <cell r="A1687" t="str">
            <v>OST_175</v>
          </cell>
          <cell r="B1687" t="str">
            <v>Foumban-Ndjidare-II</v>
          </cell>
          <cell r="C1687" t="str">
            <v>OST</v>
          </cell>
          <cell r="D1687" t="str">
            <v>Foumban</v>
          </cell>
          <cell r="E1687">
            <v>10.920590000000001</v>
          </cell>
          <cell r="F1687">
            <v>5.7333800000000004</v>
          </cell>
          <cell r="G1687">
            <v>1168</v>
          </cell>
          <cell r="H1687" t="str">
            <v>Macro</v>
          </cell>
          <cell r="I1687" t="str">
            <v>NOKIA</v>
          </cell>
          <cell r="J1687" t="str">
            <v>Yara Nchare</v>
          </cell>
          <cell r="K1687" t="str">
            <v>OCM_Foumban</v>
          </cell>
          <cell r="L1687" t="str">
            <v>I-ENG</v>
          </cell>
          <cell r="M1687" t="str">
            <v>IHS</v>
          </cell>
          <cell r="N1687" t="str">
            <v>Grid-Gen</v>
          </cell>
        </row>
        <row r="1688">
          <cell r="A1688" t="str">
            <v>NRD_167</v>
          </cell>
          <cell r="B1688" t="str">
            <v>Bouba-Ndjida-Park</v>
          </cell>
          <cell r="C1688" t="str">
            <v>NRD</v>
          </cell>
          <cell r="D1688" t="str">
            <v>Bouba-Ndjida</v>
          </cell>
          <cell r="E1688">
            <v>14.508760000000001</v>
          </cell>
          <cell r="F1688">
            <v>8.3789800000000003</v>
          </cell>
          <cell r="G1688">
            <v>638</v>
          </cell>
          <cell r="H1688" t="str">
            <v>Macro</v>
          </cell>
          <cell r="I1688" t="str">
            <v>NOKIA</v>
          </cell>
          <cell r="J1688" t="str">
            <v>SOUGNA ZACHARIE</v>
          </cell>
          <cell r="K1688" t="str">
            <v>OCM_Touboro</v>
          </cell>
          <cell r="L1688" t="str">
            <v>TIF NORD</v>
          </cell>
          <cell r="M1688" t="str">
            <v>CAMUSAT</v>
          </cell>
          <cell r="N1688" t="str">
            <v>Hybrid Solar - S3</v>
          </cell>
        </row>
        <row r="1689">
          <cell r="A1689" t="str">
            <v>SUD_085</v>
          </cell>
          <cell r="B1689" t="str">
            <v>Campo-Maan</v>
          </cell>
          <cell r="C1689" t="str">
            <v>SUD</v>
          </cell>
          <cell r="D1689" t="str">
            <v>Campo</v>
          </cell>
          <cell r="E1689">
            <v>10.32798</v>
          </cell>
          <cell r="F1689">
            <v>2.3727</v>
          </cell>
          <cell r="G1689">
            <v>407</v>
          </cell>
          <cell r="H1689" t="str">
            <v>Macro</v>
          </cell>
          <cell r="I1689" t="str">
            <v>NOKIA</v>
          </cell>
          <cell r="J1689" t="str">
            <v>Kenmegne Fabrice</v>
          </cell>
          <cell r="K1689" t="str">
            <v>OCM_Ebolowa</v>
          </cell>
          <cell r="L1689" t="str">
            <v>AFRO</v>
          </cell>
          <cell r="M1689" t="str">
            <v>CAMUSAT</v>
          </cell>
          <cell r="N1689" t="str">
            <v>Hybrid Solar - S3</v>
          </cell>
        </row>
        <row r="1690">
          <cell r="A1690" t="str">
            <v>OST_176</v>
          </cell>
          <cell r="B1690" t="str">
            <v>Foumban-Njintout</v>
          </cell>
          <cell r="C1690" t="str">
            <v>OST</v>
          </cell>
          <cell r="D1690" t="str">
            <v>Foumban</v>
          </cell>
          <cell r="E1690">
            <v>10.875457000000001</v>
          </cell>
          <cell r="F1690">
            <v>5.7328859999999997</v>
          </cell>
          <cell r="G1690">
            <v>1224</v>
          </cell>
          <cell r="H1690" t="str">
            <v>Macro</v>
          </cell>
          <cell r="I1690" t="str">
            <v>NOKIA</v>
          </cell>
          <cell r="J1690" t="str">
            <v>Yara Nchare</v>
          </cell>
          <cell r="K1690" t="str">
            <v>OCM_Foumban</v>
          </cell>
          <cell r="L1690" t="str">
            <v>I-ENG</v>
          </cell>
          <cell r="M1690" t="str">
            <v>IHS</v>
          </cell>
          <cell r="N1690" t="str">
            <v>Grid-Gen</v>
          </cell>
        </row>
        <row r="1691">
          <cell r="A1691" t="str">
            <v>SUO_173</v>
          </cell>
          <cell r="B1691" t="str">
            <v>Jabane</v>
          </cell>
          <cell r="C1691" t="str">
            <v>SUO</v>
          </cell>
          <cell r="D1691" t="str">
            <v>Jabane</v>
          </cell>
          <cell r="E1691">
            <v>8.4994200000000006</v>
          </cell>
          <cell r="F1691">
            <v>4.5484</v>
          </cell>
          <cell r="G1691">
            <v>5</v>
          </cell>
          <cell r="H1691" t="str">
            <v>Macro</v>
          </cell>
          <cell r="I1691" t="str">
            <v>NOKIA</v>
          </cell>
          <cell r="J1691" t="str">
            <v>Emile TAMFU</v>
          </cell>
          <cell r="K1691" t="str">
            <v>OCM_Limbe</v>
          </cell>
          <cell r="L1691" t="str">
            <v>H-TELI</v>
          </cell>
          <cell r="M1691" t="str">
            <v>CAMUSAT</v>
          </cell>
          <cell r="N1691" t="str">
            <v>Good Grid no GE - 8h</v>
          </cell>
        </row>
        <row r="1692">
          <cell r="A1692" t="str">
            <v>EST_019</v>
          </cell>
          <cell r="B1692" t="str">
            <v>Dimako</v>
          </cell>
          <cell r="C1692" t="str">
            <v>EST</v>
          </cell>
          <cell r="D1692" t="str">
            <v>Dimako</v>
          </cell>
          <cell r="E1692">
            <v>13.58666667</v>
          </cell>
          <cell r="F1692">
            <v>4.3759638890000003</v>
          </cell>
          <cell r="G1692">
            <v>663</v>
          </cell>
          <cell r="H1692" t="str">
            <v>Macro</v>
          </cell>
          <cell r="I1692" t="str">
            <v>NOKIA</v>
          </cell>
          <cell r="J1692" t="str">
            <v>Tchimeni Franck</v>
          </cell>
          <cell r="K1692" t="str">
            <v>OCM_Bertoua_3</v>
          </cell>
          <cell r="L1692" t="str">
            <v>AFRO</v>
          </cell>
          <cell r="M1692" t="str">
            <v>IHS</v>
          </cell>
          <cell r="N1692" t="str">
            <v>Grid-Gen</v>
          </cell>
        </row>
        <row r="1693">
          <cell r="A1693" t="str">
            <v>SUD_106</v>
          </cell>
          <cell r="B1693" t="str">
            <v>Messok</v>
          </cell>
          <cell r="C1693" t="str">
            <v>SUD</v>
          </cell>
          <cell r="D1693" t="str">
            <v>Messok</v>
          </cell>
          <cell r="E1693">
            <v>12.26511</v>
          </cell>
          <cell r="F1693">
            <v>3.1953999999999998</v>
          </cell>
          <cell r="G1693">
            <v>641</v>
          </cell>
          <cell r="H1693" t="str">
            <v>Macro</v>
          </cell>
          <cell r="I1693" t="str">
            <v>NOKIA</v>
          </cell>
          <cell r="J1693" t="str">
            <v>Kenfack Peguy</v>
          </cell>
          <cell r="K1693" t="str">
            <v>OCM_Sangmelima</v>
          </cell>
          <cell r="L1693" t="str">
            <v>AFRO</v>
          </cell>
          <cell r="M1693" t="str">
            <v>CAMUSAT</v>
          </cell>
          <cell r="N1693" t="str">
            <v>Hybrid Solar - S3</v>
          </cell>
        </row>
        <row r="1694">
          <cell r="A1694" t="str">
            <v>OST_200</v>
          </cell>
          <cell r="B1694" t="str">
            <v>Mantoum-Village</v>
          </cell>
          <cell r="C1694" t="str">
            <v>OST</v>
          </cell>
          <cell r="D1694" t="str">
            <v>Mantoum</v>
          </cell>
          <cell r="E1694">
            <v>11.152048000000001</v>
          </cell>
          <cell r="F1694">
            <v>5.6471260000000001</v>
          </cell>
          <cell r="G1694">
            <v>707</v>
          </cell>
          <cell r="H1694" t="str">
            <v>Macro</v>
          </cell>
          <cell r="I1694" t="str">
            <v>NOKIA</v>
          </cell>
          <cell r="J1694" t="str">
            <v>Yara Nchare</v>
          </cell>
          <cell r="K1694" t="str">
            <v>OCM_Foumban</v>
          </cell>
          <cell r="L1694" t="str">
            <v>I-ENG</v>
          </cell>
          <cell r="M1694" t="str">
            <v>IHS</v>
          </cell>
          <cell r="N1694" t="str">
            <v>Hybrid Gen</v>
          </cell>
        </row>
        <row r="1695">
          <cell r="A1695" t="str">
            <v>SUO_191</v>
          </cell>
          <cell r="B1695" t="str">
            <v>Limbe-Issokolo-IHS</v>
          </cell>
          <cell r="C1695" t="str">
            <v>SUO</v>
          </cell>
          <cell r="D1695" t="str">
            <v>Limbe</v>
          </cell>
          <cell r="E1695">
            <v>9.1693055000000001</v>
          </cell>
          <cell r="F1695">
            <v>4.0128333300000003</v>
          </cell>
          <cell r="G1695">
            <v>26</v>
          </cell>
          <cell r="H1695" t="str">
            <v>Macro</v>
          </cell>
          <cell r="I1695" t="str">
            <v>NOKIA</v>
          </cell>
          <cell r="J1695" t="str">
            <v>Emile TAMFU</v>
          </cell>
          <cell r="K1695" t="str">
            <v>OCM_Limbe</v>
          </cell>
          <cell r="L1695" t="str">
            <v>H-TELI</v>
          </cell>
          <cell r="M1695" t="str">
            <v>IHS</v>
          </cell>
          <cell r="N1695"/>
        </row>
        <row r="1696">
          <cell r="A1696" t="str">
            <v>NRO_122</v>
          </cell>
          <cell r="B1696" t="str">
            <v>Nitob-IHS</v>
          </cell>
          <cell r="C1696" t="str">
            <v>NRO</v>
          </cell>
          <cell r="D1696" t="str">
            <v>Bamenda</v>
          </cell>
          <cell r="E1696">
            <v>10.135848559999999</v>
          </cell>
          <cell r="F1696">
            <v>5.9554388989999998</v>
          </cell>
          <cell r="G1696">
            <v>1261</v>
          </cell>
          <cell r="H1696" t="str">
            <v>Macro</v>
          </cell>
          <cell r="I1696" t="str">
            <v>NOKIA</v>
          </cell>
          <cell r="J1696" t="str">
            <v>Elan Mencheng  Jeremiah</v>
          </cell>
          <cell r="K1696" t="str">
            <v>OCM_Bamenda_2</v>
          </cell>
          <cell r="L1696" t="str">
            <v>I-ENG</v>
          </cell>
          <cell r="M1696" t="str">
            <v>IHS</v>
          </cell>
          <cell r="N1696" t="str">
            <v>Grid-Gen</v>
          </cell>
        </row>
        <row r="1697">
          <cell r="A1697" t="str">
            <v>SUO_164</v>
          </cell>
          <cell r="B1697" t="str">
            <v>Mutengene-E-Police</v>
          </cell>
          <cell r="C1697" t="str">
            <v>SUO</v>
          </cell>
          <cell r="D1697" t="str">
            <v>Mutengene</v>
          </cell>
          <cell r="E1697">
            <v>9.3284400000000005</v>
          </cell>
          <cell r="F1697">
            <v>4.0882399999999999</v>
          </cell>
          <cell r="G1697">
            <v>178</v>
          </cell>
          <cell r="H1697" t="str">
            <v>Macro</v>
          </cell>
          <cell r="I1697" t="str">
            <v>NOKIA</v>
          </cell>
          <cell r="J1697" t="str">
            <v>Emile TAMFU</v>
          </cell>
          <cell r="K1697" t="str">
            <v>OCM_Limbe</v>
          </cell>
          <cell r="L1697" t="str">
            <v>H-TELI</v>
          </cell>
          <cell r="M1697" t="str">
            <v>CAMUSAT</v>
          </cell>
          <cell r="N1697" t="str">
            <v>Hybrid Solar - S1</v>
          </cell>
        </row>
        <row r="1698">
          <cell r="A1698" t="str">
            <v>SUO_189</v>
          </cell>
          <cell r="B1698" t="str">
            <v>Tole-IHS</v>
          </cell>
          <cell r="C1698" t="str">
            <v>SUO</v>
          </cell>
          <cell r="D1698" t="str">
            <v>Buea</v>
          </cell>
          <cell r="E1698">
            <v>9.2432800000000004</v>
          </cell>
          <cell r="F1698">
            <v>4.1433499999999999</v>
          </cell>
          <cell r="G1698">
            <v>837</v>
          </cell>
          <cell r="H1698" t="str">
            <v>Macro</v>
          </cell>
          <cell r="I1698" t="str">
            <v>NOKIA</v>
          </cell>
          <cell r="J1698" t="str">
            <v>Emile TAMFU</v>
          </cell>
          <cell r="K1698" t="str">
            <v>OCM_Limbe</v>
          </cell>
          <cell r="L1698" t="str">
            <v>H-TELI</v>
          </cell>
          <cell r="M1698" t="str">
            <v>IHS</v>
          </cell>
          <cell r="N1698"/>
        </row>
        <row r="1699">
          <cell r="A1699" t="str">
            <v>SUO_190</v>
          </cell>
          <cell r="B1699" t="str">
            <v>Tole-II-IHS</v>
          </cell>
          <cell r="C1699" t="str">
            <v>SUO</v>
          </cell>
          <cell r="D1699" t="str">
            <v>Buea</v>
          </cell>
          <cell r="E1699">
            <v>9.2511100000000006</v>
          </cell>
          <cell r="F1699">
            <v>4.1463799999999997</v>
          </cell>
          <cell r="G1699">
            <v>782</v>
          </cell>
          <cell r="H1699" t="str">
            <v>Macro</v>
          </cell>
          <cell r="I1699" t="str">
            <v>NOKIA</v>
          </cell>
          <cell r="J1699" t="str">
            <v>Emile TAMFU</v>
          </cell>
          <cell r="K1699" t="str">
            <v>OCM_Limbe</v>
          </cell>
          <cell r="L1699" t="str">
            <v>H-TELI</v>
          </cell>
          <cell r="M1699" t="str">
            <v>IHS</v>
          </cell>
          <cell r="N1699"/>
        </row>
        <row r="1700">
          <cell r="A1700" t="str">
            <v>SUO_205</v>
          </cell>
          <cell r="B1700" t="str">
            <v>Tiko-Junction-IHS</v>
          </cell>
          <cell r="C1700" t="str">
            <v>SUO</v>
          </cell>
          <cell r="D1700" t="str">
            <v>Tiko</v>
          </cell>
          <cell r="E1700">
            <v>9.3573330000000006</v>
          </cell>
          <cell r="F1700">
            <v>4.0841387999999998</v>
          </cell>
          <cell r="G1700">
            <v>42</v>
          </cell>
          <cell r="H1700" t="str">
            <v>Macro</v>
          </cell>
          <cell r="I1700" t="str">
            <v>NOKIA</v>
          </cell>
          <cell r="J1700" t="str">
            <v>Emile TAMFU</v>
          </cell>
          <cell r="K1700" t="str">
            <v>OCM_Limbe</v>
          </cell>
          <cell r="L1700" t="str">
            <v>H-TELI</v>
          </cell>
          <cell r="M1700" t="str">
            <v>IHS</v>
          </cell>
          <cell r="N1700" t="str">
            <v>Grid-Gen</v>
          </cell>
        </row>
        <row r="1701">
          <cell r="A1701" t="str">
            <v>SUO_209</v>
          </cell>
          <cell r="B1701" t="str">
            <v>Tiko-Likomba-IHS</v>
          </cell>
          <cell r="C1701" t="str">
            <v>SUO</v>
          </cell>
          <cell r="D1701" t="str">
            <v>Tiko</v>
          </cell>
          <cell r="E1701">
            <v>9.3507751999999993</v>
          </cell>
          <cell r="F1701">
            <v>4.0888059600000002</v>
          </cell>
          <cell r="G1701">
            <v>63</v>
          </cell>
          <cell r="H1701" t="str">
            <v>Macro</v>
          </cell>
          <cell r="I1701" t="str">
            <v>NOKIA</v>
          </cell>
          <cell r="J1701" t="str">
            <v>Emile TAMFU</v>
          </cell>
          <cell r="K1701" t="str">
            <v>OCM_Limbe</v>
          </cell>
          <cell r="L1701" t="str">
            <v>H-TELI</v>
          </cell>
          <cell r="M1701" t="str">
            <v>IHS</v>
          </cell>
          <cell r="N1701" t="str">
            <v>Grid-Gen</v>
          </cell>
        </row>
        <row r="1702">
          <cell r="A1702" t="str">
            <v>SUO_211</v>
          </cell>
          <cell r="B1702" t="str">
            <v>MUTENGENE-Q12-IHS</v>
          </cell>
          <cell r="C1702" t="str">
            <v>SUO</v>
          </cell>
          <cell r="D1702" t="str">
            <v>Mutengene</v>
          </cell>
          <cell r="E1702">
            <v>9.3193099999999998</v>
          </cell>
          <cell r="F1702">
            <v>4.0927300000000004</v>
          </cell>
          <cell r="G1702">
            <v>233</v>
          </cell>
          <cell r="H1702" t="str">
            <v>Macro</v>
          </cell>
          <cell r="I1702" t="str">
            <v>NOKIA</v>
          </cell>
          <cell r="J1702" t="str">
            <v>Emile TAMFU</v>
          </cell>
          <cell r="K1702" t="str">
            <v>OCM_Limbe</v>
          </cell>
          <cell r="L1702" t="str">
            <v>H-TELI</v>
          </cell>
          <cell r="M1702" t="str">
            <v>IHS</v>
          </cell>
          <cell r="N1702" t="str">
            <v>Grid-Gen</v>
          </cell>
        </row>
        <row r="1703">
          <cell r="A1703" t="str">
            <v>SUO_197</v>
          </cell>
          <cell r="B1703" t="str">
            <v>Bokwai-IHS</v>
          </cell>
          <cell r="C1703" t="str">
            <v>SUO</v>
          </cell>
          <cell r="D1703" t="str">
            <v>Bokwai</v>
          </cell>
          <cell r="E1703">
            <v>9.2729400000000002</v>
          </cell>
          <cell r="F1703">
            <v>4.1705670000000001</v>
          </cell>
          <cell r="G1703">
            <v>702</v>
          </cell>
          <cell r="H1703" t="str">
            <v>Macro</v>
          </cell>
          <cell r="I1703" t="str">
            <v>NOKIA</v>
          </cell>
          <cell r="J1703" t="str">
            <v>Emile TAMFU</v>
          </cell>
          <cell r="K1703" t="str">
            <v>OCM_Limbe</v>
          </cell>
          <cell r="L1703" t="str">
            <v>H-TELI</v>
          </cell>
          <cell r="M1703" t="str">
            <v>IHS</v>
          </cell>
          <cell r="N1703" t="str">
            <v>Grid-Gen</v>
          </cell>
        </row>
        <row r="1704">
          <cell r="A1704" t="str">
            <v>OST_201</v>
          </cell>
          <cell r="B1704" t="str">
            <v>Mantoum-Ville</v>
          </cell>
          <cell r="C1704" t="str">
            <v>OST</v>
          </cell>
          <cell r="D1704" t="str">
            <v>Mantoum</v>
          </cell>
          <cell r="E1704">
            <v>11.172957</v>
          </cell>
          <cell r="F1704">
            <v>5.6561120000000003</v>
          </cell>
          <cell r="G1704">
            <v>720</v>
          </cell>
          <cell r="H1704" t="str">
            <v>Macro</v>
          </cell>
          <cell r="I1704" t="str">
            <v>NOKIA</v>
          </cell>
          <cell r="J1704" t="str">
            <v>Yara Nchare</v>
          </cell>
          <cell r="K1704" t="str">
            <v>OCM_Foumban</v>
          </cell>
          <cell r="L1704" t="str">
            <v>I-ENG</v>
          </cell>
          <cell r="M1704" t="str">
            <v>IHS</v>
          </cell>
          <cell r="N1704" t="str">
            <v>Hybrid Gen</v>
          </cell>
        </row>
        <row r="1705">
          <cell r="A1705" t="str">
            <v>CTR_553</v>
          </cell>
          <cell r="B1705" t="str">
            <v>CTR_553_Z_Oyomabang-Ecole-IHS</v>
          </cell>
          <cell r="C1705" t="str">
            <v>CTR</v>
          </cell>
          <cell r="D1705" t="str">
            <v>Yaounde</v>
          </cell>
          <cell r="E1705">
            <v>11.473720999999999</v>
          </cell>
          <cell r="F1705">
            <v>3.8785859999999999</v>
          </cell>
          <cell r="G1705">
            <v>742</v>
          </cell>
          <cell r="H1705" t="str">
            <v>Macro</v>
          </cell>
          <cell r="I1705" t="str">
            <v>ZTE</v>
          </cell>
          <cell r="J1705" t="str">
            <v>Mouamadou</v>
          </cell>
          <cell r="K1705" t="str">
            <v>OCM_Yaounde_5</v>
          </cell>
          <cell r="L1705" t="str">
            <v>AFRO</v>
          </cell>
          <cell r="M1705" t="str">
            <v>IHS</v>
          </cell>
          <cell r="N1705" t="str">
            <v>Grid-Gen</v>
          </cell>
        </row>
        <row r="1706">
          <cell r="A1706" t="str">
            <v>OST_189</v>
          </cell>
          <cell r="B1706" t="str">
            <v>Mfessang</v>
          </cell>
          <cell r="C1706" t="str">
            <v>OST</v>
          </cell>
          <cell r="D1706" t="str">
            <v>Mfessang</v>
          </cell>
          <cell r="E1706">
            <v>10.65691</v>
          </cell>
          <cell r="F1706">
            <v>5.3856599999999997</v>
          </cell>
          <cell r="G1706">
            <v>983</v>
          </cell>
          <cell r="H1706" t="str">
            <v>Macro</v>
          </cell>
          <cell r="I1706" t="str">
            <v>NOKIA</v>
          </cell>
          <cell r="J1706" t="str">
            <v>Yara Nchare</v>
          </cell>
          <cell r="K1706" t="str">
            <v>OCM_Foumban</v>
          </cell>
          <cell r="L1706" t="str">
            <v>I-ENG</v>
          </cell>
          <cell r="M1706" t="str">
            <v>IHS</v>
          </cell>
          <cell r="N1706" t="str">
            <v>Gen-Lithium</v>
          </cell>
        </row>
        <row r="1707">
          <cell r="A1707" t="str">
            <v>OST_220</v>
          </cell>
          <cell r="B1707" t="str">
            <v>Ngambouo</v>
          </cell>
          <cell r="C1707" t="str">
            <v>OST</v>
          </cell>
          <cell r="D1707" t="str">
            <v>Ngambouo</v>
          </cell>
          <cell r="E1707">
            <v>10.51872</v>
          </cell>
          <cell r="F1707">
            <v>5.6598800000000002</v>
          </cell>
          <cell r="G1707">
            <v>1174</v>
          </cell>
          <cell r="H1707" t="str">
            <v>Macro</v>
          </cell>
          <cell r="I1707" t="str">
            <v>NOKIA</v>
          </cell>
          <cell r="J1707" t="str">
            <v>Yara Nchare</v>
          </cell>
          <cell r="K1707" t="str">
            <v>OCM_Foumban</v>
          </cell>
          <cell r="L1707" t="str">
            <v>I-ENG</v>
          </cell>
          <cell r="M1707" t="str">
            <v>IHS</v>
          </cell>
          <cell r="N1707" t="str">
            <v>Gen-Lithium</v>
          </cell>
        </row>
        <row r="1708">
          <cell r="A1708" t="str">
            <v>OST_178</v>
          </cell>
          <cell r="B1708" t="str">
            <v>Foumban-Njintout-II</v>
          </cell>
          <cell r="C1708" t="str">
            <v>OST</v>
          </cell>
          <cell r="D1708" t="str">
            <v>Foumban</v>
          </cell>
          <cell r="E1708">
            <v>10.883953999999999</v>
          </cell>
          <cell r="F1708">
            <v>5.7378410000000004</v>
          </cell>
          <cell r="G1708">
            <v>1171</v>
          </cell>
          <cell r="H1708" t="str">
            <v>Macro</v>
          </cell>
          <cell r="I1708" t="str">
            <v>NOKIA</v>
          </cell>
          <cell r="J1708" t="str">
            <v>Yara Nchare</v>
          </cell>
          <cell r="K1708" t="str">
            <v>OCM_Foumban</v>
          </cell>
          <cell r="L1708" t="str">
            <v>I-ENG</v>
          </cell>
          <cell r="M1708" t="str">
            <v>IHS</v>
          </cell>
          <cell r="N1708" t="str">
            <v>Grid-Gen</v>
          </cell>
        </row>
        <row r="1709">
          <cell r="A1709" t="str">
            <v>CTR_828</v>
          </cell>
          <cell r="B1709" t="str">
            <v>CTR_828_Z_BAFIA-BEGNIAN-IHS</v>
          </cell>
          <cell r="C1709" t="str">
            <v>CTR</v>
          </cell>
          <cell r="D1709" t="str">
            <v>Bafia</v>
          </cell>
          <cell r="E1709">
            <v>11.235777779999999</v>
          </cell>
          <cell r="F1709">
            <v>4.7377222220000004</v>
          </cell>
          <cell r="G1709">
            <v>497</v>
          </cell>
          <cell r="H1709" t="str">
            <v>Macro</v>
          </cell>
          <cell r="I1709" t="str">
            <v>ZTE</v>
          </cell>
          <cell r="J1709" t="str">
            <v xml:space="preserve">APIANG Grégoire Flores </v>
          </cell>
          <cell r="K1709" t="str">
            <v>OCM_Bafia</v>
          </cell>
          <cell r="L1709" t="str">
            <v>I-ENG</v>
          </cell>
          <cell r="M1709" t="str">
            <v>IHS</v>
          </cell>
          <cell r="N1709" t="str">
            <v>Grid-Gen</v>
          </cell>
        </row>
        <row r="1710">
          <cell r="A1710" t="str">
            <v>CTR_576</v>
          </cell>
          <cell r="B1710" t="str">
            <v>CTR_576_Z_Nkolbisson-Nodal</v>
          </cell>
          <cell r="C1710" t="str">
            <v>CTR</v>
          </cell>
          <cell r="D1710" t="str">
            <v>Yaounde</v>
          </cell>
          <cell r="E1710">
            <v>11.446991000000001</v>
          </cell>
          <cell r="F1710">
            <v>3.865783</v>
          </cell>
          <cell r="G1710">
            <v>742</v>
          </cell>
          <cell r="H1710" t="str">
            <v>Macro</v>
          </cell>
          <cell r="I1710" t="str">
            <v>ZTE</v>
          </cell>
          <cell r="J1710" t="str">
            <v>Mouamadou</v>
          </cell>
          <cell r="K1710" t="str">
            <v>OCM_Yaounde_5</v>
          </cell>
          <cell r="L1710" t="str">
            <v>AFRO</v>
          </cell>
          <cell r="M1710"/>
          <cell r="N1710"/>
        </row>
        <row r="1711">
          <cell r="A1711" t="str">
            <v>EST_134</v>
          </cell>
          <cell r="B1711" t="str">
            <v>Adouma</v>
          </cell>
          <cell r="C1711" t="str">
            <v>EST</v>
          </cell>
          <cell r="D1711" t="str">
            <v>Adouma</v>
          </cell>
          <cell r="E1711">
            <v>13.11641</v>
          </cell>
          <cell r="F1711">
            <v>3.9866600000000001</v>
          </cell>
          <cell r="G1711">
            <v>693</v>
          </cell>
          <cell r="H1711" t="str">
            <v>Macro</v>
          </cell>
          <cell r="I1711" t="str">
            <v>NOKIA</v>
          </cell>
          <cell r="J1711" t="str">
            <v>Essiane Arthur</v>
          </cell>
          <cell r="K1711" t="str">
            <v>OCM_Abong-Mbang</v>
          </cell>
          <cell r="L1711" t="str">
            <v>AFRO</v>
          </cell>
          <cell r="M1711" t="str">
            <v>CAMUSAT</v>
          </cell>
          <cell r="N1711" t="str">
            <v>Hybrid Solar - S3</v>
          </cell>
        </row>
        <row r="1712">
          <cell r="A1712" t="str">
            <v>OST_219</v>
          </cell>
          <cell r="B1712" t="str">
            <v>Ngbetnsouen</v>
          </cell>
          <cell r="C1712" t="str">
            <v>OST</v>
          </cell>
          <cell r="D1712" t="str">
            <v>Ngbetnsouen</v>
          </cell>
          <cell r="E1712">
            <v>10.530250000000001</v>
          </cell>
          <cell r="F1712">
            <v>5.6344200000000004</v>
          </cell>
          <cell r="G1712">
            <v>1165</v>
          </cell>
          <cell r="H1712" t="str">
            <v>Macro</v>
          </cell>
          <cell r="I1712" t="str">
            <v>NOKIA</v>
          </cell>
          <cell r="J1712" t="str">
            <v>Yara Nchare</v>
          </cell>
          <cell r="K1712" t="str">
            <v>OCM_Foumban</v>
          </cell>
          <cell r="L1712" t="str">
            <v>I-ENG</v>
          </cell>
          <cell r="M1712" t="str">
            <v>IHS</v>
          </cell>
          <cell r="N1712" t="str">
            <v>Grid-Gen</v>
          </cell>
        </row>
        <row r="1713">
          <cell r="A1713" t="str">
            <v>LIT_698</v>
          </cell>
          <cell r="B1713" t="str">
            <v>LIT_698_Z_Yansoki-MTN</v>
          </cell>
          <cell r="C1713" t="str">
            <v>LIT</v>
          </cell>
          <cell r="D1713" t="str">
            <v>Douala</v>
          </cell>
          <cell r="E1713">
            <v>9.7803439999999995</v>
          </cell>
          <cell r="F1713">
            <v>3.979349</v>
          </cell>
          <cell r="G1713">
            <v>43</v>
          </cell>
          <cell r="H1713" t="str">
            <v>Macro</v>
          </cell>
          <cell r="I1713" t="str">
            <v>ZTE</v>
          </cell>
          <cell r="J1713" t="str">
            <v>LONTSI Marius</v>
          </cell>
          <cell r="K1713" t="str">
            <v>OCM_Douala_3</v>
          </cell>
          <cell r="L1713" t="str">
            <v>H-TELI</v>
          </cell>
          <cell r="M1713" t="str">
            <v>MTN</v>
          </cell>
          <cell r="N1713" t="str">
            <v>Grid-Gen</v>
          </cell>
        </row>
        <row r="1714">
          <cell r="A1714" t="str">
            <v>LIT_736</v>
          </cell>
          <cell r="B1714" t="str">
            <v>LIT_736_Z_Mboppi-New</v>
          </cell>
          <cell r="C1714" t="str">
            <v>LIT</v>
          </cell>
          <cell r="D1714" t="str">
            <v>Douala</v>
          </cell>
          <cell r="E1714">
            <v>9.7138217880000006</v>
          </cell>
          <cell r="F1714">
            <v>4.0449067640000003</v>
          </cell>
          <cell r="G1714">
            <v>27</v>
          </cell>
          <cell r="H1714" t="str">
            <v>Macro</v>
          </cell>
          <cell r="I1714" t="str">
            <v>ZTE</v>
          </cell>
          <cell r="J1714" t="str">
            <v>LONTSI Marius</v>
          </cell>
          <cell r="K1714" t="str">
            <v>OCM_Douala_3</v>
          </cell>
          <cell r="L1714" t="str">
            <v>H-TELI</v>
          </cell>
          <cell r="M1714" t="str">
            <v>CAMUSAT</v>
          </cell>
          <cell r="N1714" t="str">
            <v>Good Grid no GE - 8h</v>
          </cell>
        </row>
        <row r="1715">
          <cell r="A1715" t="str">
            <v>OST_227</v>
          </cell>
          <cell r="B1715" t="str">
            <v>Foumbot-Centre-Ville-II</v>
          </cell>
          <cell r="C1715" t="str">
            <v>OST</v>
          </cell>
          <cell r="D1715" t="str">
            <v>Foumbot</v>
          </cell>
          <cell r="E1715">
            <v>10.645837999999999</v>
          </cell>
          <cell r="F1715">
            <v>5.5048700000000004</v>
          </cell>
          <cell r="G1715">
            <v>1078</v>
          </cell>
          <cell r="H1715" t="str">
            <v>Macro</v>
          </cell>
          <cell r="I1715" t="str">
            <v>NOKIA</v>
          </cell>
          <cell r="J1715" t="str">
            <v>Yara Nchare</v>
          </cell>
          <cell r="K1715" t="str">
            <v>OCM_Foumban</v>
          </cell>
          <cell r="L1715" t="str">
            <v>I-ENG</v>
          </cell>
          <cell r="M1715" t="str">
            <v>CAMUSAT</v>
          </cell>
          <cell r="N1715" t="str">
            <v>Medium Grid + GE</v>
          </cell>
        </row>
        <row r="1716">
          <cell r="A1716" t="str">
            <v>SUO_210</v>
          </cell>
          <cell r="B1716" t="str">
            <v>Mutengene-Maternity-IHS</v>
          </cell>
          <cell r="C1716" t="str">
            <v>SUO</v>
          </cell>
          <cell r="D1716" t="str">
            <v>Mutengene</v>
          </cell>
          <cell r="E1716">
            <v>9.3142300000000002</v>
          </cell>
          <cell r="F1716">
            <v>4.09354</v>
          </cell>
          <cell r="G1716">
            <v>245</v>
          </cell>
          <cell r="H1716" t="str">
            <v>Macro</v>
          </cell>
          <cell r="I1716" t="str">
            <v>NOKIA</v>
          </cell>
          <cell r="J1716" t="str">
            <v>Emile TAMFU</v>
          </cell>
          <cell r="K1716" t="str">
            <v>OCM_Limbe</v>
          </cell>
          <cell r="L1716" t="str">
            <v>H-TELI</v>
          </cell>
          <cell r="M1716" t="str">
            <v>IHS</v>
          </cell>
          <cell r="N1716" t="str">
            <v>Grid-Gen</v>
          </cell>
        </row>
        <row r="1717">
          <cell r="A1717" t="str">
            <v>CTR_829</v>
          </cell>
          <cell r="B1717" t="str">
            <v>Saa-IHS</v>
          </cell>
          <cell r="C1717" t="str">
            <v>CTR</v>
          </cell>
          <cell r="D1717" t="str">
            <v>Saa</v>
          </cell>
          <cell r="E1717">
            <v>11.442842494000001</v>
          </cell>
          <cell r="F1717">
            <v>4.3615461959999999</v>
          </cell>
          <cell r="G1717">
            <v>553</v>
          </cell>
          <cell r="H1717" t="str">
            <v>Macro</v>
          </cell>
          <cell r="I1717" t="str">
            <v>NOKIA</v>
          </cell>
          <cell r="J1717" t="str">
            <v xml:space="preserve">APIANG Grégoire Flores </v>
          </cell>
          <cell r="K1717" t="str">
            <v>OCM_Bafia</v>
          </cell>
          <cell r="L1717" t="str">
            <v>I-ENG</v>
          </cell>
          <cell r="M1717" t="str">
            <v>IHS</v>
          </cell>
          <cell r="N1717" t="str">
            <v>Grid-Gen</v>
          </cell>
        </row>
        <row r="1718">
          <cell r="A1718" t="str">
            <v>OST_252</v>
          </cell>
          <cell r="B1718" t="str">
            <v>Koundoum</v>
          </cell>
          <cell r="C1718" t="str">
            <v>OST</v>
          </cell>
          <cell r="D1718" t="str">
            <v>Koundoum</v>
          </cell>
          <cell r="E1718">
            <v>10.803623</v>
          </cell>
          <cell r="F1718">
            <v>5.6515930000000001</v>
          </cell>
          <cell r="G1718">
            <v>1192</v>
          </cell>
          <cell r="H1718" t="str">
            <v>Macro</v>
          </cell>
          <cell r="I1718" t="str">
            <v>NOKIA</v>
          </cell>
          <cell r="J1718" t="str">
            <v>Yara Nchare</v>
          </cell>
          <cell r="K1718" t="str">
            <v>OCM_Foumban</v>
          </cell>
          <cell r="L1718" t="str">
            <v>I-ENG</v>
          </cell>
          <cell r="M1718" t="str">
            <v>IHS</v>
          </cell>
          <cell r="N1718" t="str">
            <v>Gen-Lithium</v>
          </cell>
        </row>
        <row r="1719">
          <cell r="A1719" t="str">
            <v>LIT_757</v>
          </cell>
          <cell r="B1719" t="str">
            <v>LIT_757_Z_Yatchika-II</v>
          </cell>
          <cell r="C1719" t="str">
            <v>LIT</v>
          </cell>
          <cell r="D1719" t="str">
            <v>Douala</v>
          </cell>
          <cell r="E1719">
            <v>9.8031900000000007</v>
          </cell>
          <cell r="F1719">
            <v>3.98062</v>
          </cell>
          <cell r="G1719">
            <v>36</v>
          </cell>
          <cell r="H1719" t="str">
            <v>Macro</v>
          </cell>
          <cell r="I1719" t="str">
            <v>ZTE</v>
          </cell>
          <cell r="J1719" t="str">
            <v>LONTSI Marius</v>
          </cell>
          <cell r="K1719" t="str">
            <v>OCM_Douala_3</v>
          </cell>
          <cell r="L1719" t="str">
            <v>H-TELI</v>
          </cell>
          <cell r="M1719" t="str">
            <v>CAMUSAT</v>
          </cell>
          <cell r="N1719" t="str">
            <v>Good Grid + GE</v>
          </cell>
        </row>
        <row r="1720">
          <cell r="A1720" t="str">
            <v>OST_245</v>
          </cell>
          <cell r="B1720" t="str">
            <v>Mankouotmbou</v>
          </cell>
          <cell r="C1720" t="str">
            <v>OST</v>
          </cell>
          <cell r="D1720" t="str">
            <v>Mankouotmbou</v>
          </cell>
          <cell r="E1720">
            <v>11.0974</v>
          </cell>
          <cell r="F1720">
            <v>5.49742</v>
          </cell>
          <cell r="G1720">
            <v>752</v>
          </cell>
          <cell r="H1720" t="str">
            <v>Macro</v>
          </cell>
          <cell r="I1720" t="str">
            <v>NOKIA</v>
          </cell>
          <cell r="J1720" t="str">
            <v>Yara Nchare</v>
          </cell>
          <cell r="K1720" t="str">
            <v>OCM_Foumban</v>
          </cell>
          <cell r="L1720" t="str">
            <v>I-ENG</v>
          </cell>
          <cell r="M1720" t="str">
            <v>CAMUSAT</v>
          </cell>
          <cell r="N1720" t="str">
            <v>Hybrid Solar - S3</v>
          </cell>
        </row>
        <row r="1721">
          <cell r="A1721" t="str">
            <v>CTR_593</v>
          </cell>
          <cell r="B1721" t="str">
            <v>Leboudi</v>
          </cell>
          <cell r="C1721" t="str">
            <v>CTR</v>
          </cell>
          <cell r="D1721" t="str">
            <v>Leboudi</v>
          </cell>
          <cell r="E1721">
            <v>11.45316</v>
          </cell>
          <cell r="F1721">
            <v>3.92279</v>
          </cell>
          <cell r="G1721">
            <v>880</v>
          </cell>
          <cell r="H1721" t="str">
            <v>Macro</v>
          </cell>
          <cell r="I1721" t="str">
            <v>NOKIA</v>
          </cell>
          <cell r="J1721" t="str">
            <v>Mouamadou</v>
          </cell>
          <cell r="K1721" t="str">
            <v>OCM_Yaounde_5</v>
          </cell>
          <cell r="L1721" t="str">
            <v>AFRO</v>
          </cell>
          <cell r="M1721" t="str">
            <v>IHS</v>
          </cell>
          <cell r="N1721" t="str">
            <v>Grid-Gen</v>
          </cell>
        </row>
        <row r="1722">
          <cell r="A1722" t="str">
            <v>NRD_178</v>
          </cell>
          <cell r="B1722" t="str">
            <v>Guider-Djamboutou</v>
          </cell>
          <cell r="C1722" t="str">
            <v>NRD</v>
          </cell>
          <cell r="D1722" t="str">
            <v>Guider</v>
          </cell>
          <cell r="E1722">
            <v>13.91157439</v>
          </cell>
          <cell r="F1722">
            <v>9.8510495720000009</v>
          </cell>
          <cell r="G1722">
            <v>339</v>
          </cell>
          <cell r="H1722" t="str">
            <v>Macro</v>
          </cell>
          <cell r="I1722" t="str">
            <v>NOKIA</v>
          </cell>
          <cell r="J1722" t="str">
            <v>Tsafack Ervice</v>
          </cell>
          <cell r="K1722" t="str">
            <v>OCM_Guider</v>
          </cell>
          <cell r="L1722" t="str">
            <v>TIF NORD</v>
          </cell>
          <cell r="M1722" t="str">
            <v>CAMUSAT</v>
          </cell>
          <cell r="N1722" t="str">
            <v>Hybrid Solar - S3</v>
          </cell>
        </row>
        <row r="1723">
          <cell r="A1723" t="str">
            <v>SUD_105</v>
          </cell>
          <cell r="B1723" t="str">
            <v>Mbomela-IHS</v>
          </cell>
          <cell r="C1723" t="str">
            <v>SUD</v>
          </cell>
          <cell r="D1723" t="str">
            <v>Mbomela</v>
          </cell>
          <cell r="E1723">
            <v>13.062144999999999</v>
          </cell>
          <cell r="F1723">
            <v>2.7271320000000001</v>
          </cell>
          <cell r="G1723">
            <v>671</v>
          </cell>
          <cell r="H1723" t="str">
            <v>Macro</v>
          </cell>
          <cell r="I1723" t="str">
            <v>NOKIA</v>
          </cell>
          <cell r="J1723" t="str">
            <v>Kenfack Peguy</v>
          </cell>
          <cell r="K1723" t="str">
            <v>OCM_Sangmelima</v>
          </cell>
          <cell r="L1723" t="str">
            <v>AFRO</v>
          </cell>
          <cell r="M1723" t="str">
            <v>IHS</v>
          </cell>
          <cell r="N1723"/>
        </row>
        <row r="1724">
          <cell r="A1724" t="str">
            <v>EST_144</v>
          </cell>
          <cell r="B1724" t="str">
            <v>EST_144_Z_Garoua-Boulai-Entrance</v>
          </cell>
          <cell r="C1724" t="str">
            <v>EST</v>
          </cell>
          <cell r="D1724" t="str">
            <v>Garoua-Boulai</v>
          </cell>
          <cell r="E1724">
            <v>14.561</v>
          </cell>
          <cell r="F1724">
            <v>5.8662000000000001</v>
          </cell>
          <cell r="G1724">
            <v>1011</v>
          </cell>
          <cell r="H1724" t="str">
            <v>Macro</v>
          </cell>
          <cell r="I1724" t="str">
            <v>ZTE</v>
          </cell>
          <cell r="J1724" t="str">
            <v>Destallo Serge EVEHE</v>
          </cell>
          <cell r="K1724" t="str">
            <v>OCM_Meiganga</v>
          </cell>
          <cell r="L1724" t="str">
            <v>AFRO</v>
          </cell>
          <cell r="M1724" t="str">
            <v>CAMUSAT</v>
          </cell>
          <cell r="N1724" t="str">
            <v>Hybrid Solar - S3</v>
          </cell>
        </row>
        <row r="1725">
          <cell r="A1725" t="str">
            <v>OST_243</v>
          </cell>
          <cell r="B1725" t="str">
            <v>Batcham-II</v>
          </cell>
          <cell r="C1725" t="str">
            <v>OST</v>
          </cell>
          <cell r="D1725" t="str">
            <v>Batcham</v>
          </cell>
          <cell r="E1725">
            <v>10.229164900000001</v>
          </cell>
          <cell r="F1725">
            <v>5.5494054349999997</v>
          </cell>
          <cell r="G1725">
            <v>1496</v>
          </cell>
          <cell r="H1725" t="str">
            <v>Macro</v>
          </cell>
          <cell r="I1725" t="str">
            <v>NOKIA</v>
          </cell>
          <cell r="J1725" t="str">
            <v>Yara Nchare</v>
          </cell>
          <cell r="K1725" t="str">
            <v>OCM_Foumban</v>
          </cell>
          <cell r="L1725" t="str">
            <v>I-ENG</v>
          </cell>
          <cell r="M1725" t="str">
            <v>CAMUSAT</v>
          </cell>
          <cell r="N1725" t="str">
            <v>HGB</v>
          </cell>
        </row>
        <row r="1726">
          <cell r="A1726" t="str">
            <v>LIT_758</v>
          </cell>
          <cell r="B1726" t="str">
            <v>LIT_758_Z_Ucac-Icam</v>
          </cell>
          <cell r="C1726" t="str">
            <v>LIT</v>
          </cell>
          <cell r="D1726" t="str">
            <v>Douala</v>
          </cell>
          <cell r="E1726">
            <v>9.7931899999999992</v>
          </cell>
          <cell r="F1726">
            <v>3.9681299999999999</v>
          </cell>
          <cell r="G1726">
            <v>22</v>
          </cell>
          <cell r="H1726" t="str">
            <v>Macro</v>
          </cell>
          <cell r="I1726" t="str">
            <v>ZTE</v>
          </cell>
          <cell r="J1726" t="str">
            <v>LONTSI Marius</v>
          </cell>
          <cell r="K1726" t="str">
            <v>OCM_Douala_3</v>
          </cell>
          <cell r="L1726" t="str">
            <v>H-TELI</v>
          </cell>
          <cell r="M1726" t="str">
            <v>CAMUSAT</v>
          </cell>
          <cell r="N1726" t="str">
            <v>Medium Grid + GE</v>
          </cell>
        </row>
        <row r="1727">
          <cell r="A1727" t="str">
            <v>CTR_591</v>
          </cell>
          <cell r="B1727" t="str">
            <v>CTR_591_Z_Afeme-Nord</v>
          </cell>
          <cell r="C1727" t="str">
            <v>CTR</v>
          </cell>
          <cell r="D1727" t="str">
            <v>Yaounde</v>
          </cell>
          <cell r="E1727">
            <v>11.468569</v>
          </cell>
          <cell r="F1727">
            <v>3.893141</v>
          </cell>
          <cell r="G1727">
            <v>742</v>
          </cell>
          <cell r="H1727" t="str">
            <v>Macro</v>
          </cell>
          <cell r="I1727" t="str">
            <v>ZTE</v>
          </cell>
          <cell r="J1727" t="str">
            <v>Mouamadou</v>
          </cell>
          <cell r="K1727" t="str">
            <v>OCM_Yaounde_5</v>
          </cell>
          <cell r="L1727" t="str">
            <v>AFRO</v>
          </cell>
          <cell r="M1727" t="str">
            <v>IHS</v>
          </cell>
          <cell r="N1727" t="str">
            <v>Grid-Gen</v>
          </cell>
        </row>
        <row r="1728">
          <cell r="A1728" t="str">
            <v>OST_233</v>
          </cell>
          <cell r="B1728" t="str">
            <v>Foumban-Kounga-II</v>
          </cell>
          <cell r="C1728" t="str">
            <v>OST</v>
          </cell>
          <cell r="D1728" t="str">
            <v>Foumban</v>
          </cell>
          <cell r="E1728">
            <v>10.8879</v>
          </cell>
          <cell r="F1728">
            <v>5.7349800000000002</v>
          </cell>
          <cell r="G1728">
            <v>1140</v>
          </cell>
          <cell r="H1728" t="str">
            <v>Macro</v>
          </cell>
          <cell r="I1728" t="str">
            <v>NOKIA</v>
          </cell>
          <cell r="J1728" t="str">
            <v>Yara Nchare</v>
          </cell>
          <cell r="K1728" t="str">
            <v>OCM_Foumban</v>
          </cell>
          <cell r="L1728" t="str">
            <v>I-ENG</v>
          </cell>
          <cell r="M1728" t="str">
            <v>CAMUSAT</v>
          </cell>
          <cell r="N1728" t="str">
            <v>Medium Grid + GE</v>
          </cell>
        </row>
        <row r="1729">
          <cell r="A1729" t="str">
            <v>OST_229</v>
          </cell>
          <cell r="B1729" t="str">
            <v>Foumban-Ndjisse-III</v>
          </cell>
          <cell r="C1729" t="str">
            <v>OST</v>
          </cell>
          <cell r="D1729" t="str">
            <v>Foumban</v>
          </cell>
          <cell r="E1729">
            <v>10.89039</v>
          </cell>
          <cell r="F1729">
            <v>5.7172780000000003</v>
          </cell>
          <cell r="G1729">
            <v>1191</v>
          </cell>
          <cell r="H1729" t="str">
            <v>Macro</v>
          </cell>
          <cell r="I1729" t="str">
            <v>NOKIA</v>
          </cell>
          <cell r="J1729" t="str">
            <v>Yara Nchare</v>
          </cell>
          <cell r="K1729" t="str">
            <v>OCM_Foumban</v>
          </cell>
          <cell r="L1729" t="str">
            <v>I-ENG</v>
          </cell>
          <cell r="M1729" t="str">
            <v>CAMUSAT</v>
          </cell>
          <cell r="N1729" t="str">
            <v>HGB</v>
          </cell>
        </row>
        <row r="1730">
          <cell r="A1730" t="str">
            <v>LIT_750</v>
          </cell>
          <cell r="B1730" t="str">
            <v>MISSOLE-II-PK35-IHS</v>
          </cell>
          <cell r="C1730" t="str">
            <v>LIT</v>
          </cell>
          <cell r="D1730" t="str">
            <v>Missole</v>
          </cell>
          <cell r="E1730">
            <v>9.9641950000000001</v>
          </cell>
          <cell r="F1730">
            <v>3.9604529999999998</v>
          </cell>
          <cell r="G1730">
            <v>72</v>
          </cell>
          <cell r="H1730" t="str">
            <v>Macro</v>
          </cell>
          <cell r="I1730" t="str">
            <v>NOKIA</v>
          </cell>
          <cell r="J1730" t="str">
            <v>Freddy Fongang</v>
          </cell>
          <cell r="K1730" t="str">
            <v>OCM_Edea</v>
          </cell>
          <cell r="L1730" t="str">
            <v>H-TELI</v>
          </cell>
          <cell r="M1730" t="str">
            <v>IHS</v>
          </cell>
          <cell r="N1730"/>
        </row>
        <row r="1731">
          <cell r="A1731" t="str">
            <v>LIT_749</v>
          </cell>
          <cell r="B1731" t="str">
            <v>LIT_749_Z_Edea-Peage-IHS</v>
          </cell>
          <cell r="C1731" t="str">
            <v>LIT</v>
          </cell>
          <cell r="D1731" t="str">
            <v>Edea</v>
          </cell>
          <cell r="E1731">
            <v>10.094920999999999</v>
          </cell>
          <cell r="F1731">
            <v>3.8239709999999998</v>
          </cell>
          <cell r="G1731">
            <v>63</v>
          </cell>
          <cell r="H1731" t="str">
            <v>Macro</v>
          </cell>
          <cell r="I1731" t="str">
            <v>ZTE</v>
          </cell>
          <cell r="J1731" t="str">
            <v>Freddy Fongang</v>
          </cell>
          <cell r="K1731" t="str">
            <v>OCM_Edea</v>
          </cell>
          <cell r="L1731" t="str">
            <v>H-TELI</v>
          </cell>
          <cell r="M1731" t="str">
            <v>IHS</v>
          </cell>
          <cell r="N1731"/>
        </row>
        <row r="1732">
          <cell r="A1732" t="str">
            <v>SUO_169</v>
          </cell>
          <cell r="B1732" t="str">
            <v>Buea-Bomaka-III-MTN</v>
          </cell>
          <cell r="C1732" t="str">
            <v>SUO</v>
          </cell>
          <cell r="D1732" t="str">
            <v>Buea</v>
          </cell>
          <cell r="E1732">
            <v>9.3043560000000003</v>
          </cell>
          <cell r="F1732">
            <v>4.1453300000000004</v>
          </cell>
          <cell r="G1732">
            <v>666</v>
          </cell>
          <cell r="H1732" t="str">
            <v>Macro</v>
          </cell>
          <cell r="I1732" t="str">
            <v>NOKIA</v>
          </cell>
          <cell r="J1732" t="str">
            <v>Emile TAMFU</v>
          </cell>
          <cell r="K1732" t="str">
            <v>OCM_Limbe</v>
          </cell>
          <cell r="L1732" t="str">
            <v>H-TELI</v>
          </cell>
          <cell r="M1732" t="str">
            <v>MTN</v>
          </cell>
          <cell r="N1732" t="str">
            <v>Grid-Gen</v>
          </cell>
        </row>
        <row r="1733">
          <cell r="A1733" t="str">
            <v>SUO_201</v>
          </cell>
          <cell r="B1733" t="str">
            <v>Buea-Bomaka-II-IHS</v>
          </cell>
          <cell r="C1733" t="str">
            <v>SUO</v>
          </cell>
          <cell r="D1733" t="str">
            <v>Buea</v>
          </cell>
          <cell r="E1733">
            <v>9.3041499999999999</v>
          </cell>
          <cell r="F1733">
            <v>4.15381</v>
          </cell>
          <cell r="G1733">
            <v>528</v>
          </cell>
          <cell r="H1733" t="str">
            <v>Macro</v>
          </cell>
          <cell r="I1733" t="str">
            <v>NOKIA</v>
          </cell>
          <cell r="J1733" t="str">
            <v>Emile TAMFU</v>
          </cell>
          <cell r="K1733" t="str">
            <v>OCM_Limbe</v>
          </cell>
          <cell r="L1733" t="str">
            <v>H-TELI</v>
          </cell>
          <cell r="M1733" t="str">
            <v>IHS</v>
          </cell>
          <cell r="N1733" t="str">
            <v>Grid-Gen</v>
          </cell>
        </row>
        <row r="1734">
          <cell r="A1734" t="str">
            <v>CTR_676</v>
          </cell>
          <cell r="B1734" t="str">
            <v>Nkolnkoumou</v>
          </cell>
          <cell r="C1734" t="str">
            <v>CTR</v>
          </cell>
          <cell r="D1734" t="str">
            <v>Yaounde</v>
          </cell>
          <cell r="E1734">
            <v>11.389912300000001</v>
          </cell>
          <cell r="F1734">
            <v>3.8661723019999998</v>
          </cell>
          <cell r="G1734">
            <v>801</v>
          </cell>
          <cell r="H1734" t="str">
            <v>Macro</v>
          </cell>
          <cell r="I1734" t="str">
            <v>NOKIA</v>
          </cell>
          <cell r="J1734" t="str">
            <v>Mouamadou</v>
          </cell>
          <cell r="K1734" t="str">
            <v>OCM_Yaounde_5</v>
          </cell>
          <cell r="L1734" t="str">
            <v>AFRO</v>
          </cell>
          <cell r="M1734" t="str">
            <v>IHS</v>
          </cell>
          <cell r="N1734" t="str">
            <v>Grid-Gen-Lithium</v>
          </cell>
        </row>
        <row r="1735">
          <cell r="A1735" t="str">
            <v>CTR_657</v>
          </cell>
          <cell r="B1735" t="str">
            <v>CTR_657_Z_Nkolbisson-Ayene-Bar</v>
          </cell>
          <cell r="C1735" t="str">
            <v>CTR</v>
          </cell>
          <cell r="D1735" t="str">
            <v>Yaounde</v>
          </cell>
          <cell r="E1735">
            <v>11.431025999999999</v>
          </cell>
          <cell r="F1735">
            <v>3.8762189999999999</v>
          </cell>
          <cell r="G1735">
            <v>727</v>
          </cell>
          <cell r="H1735" t="str">
            <v>Macro</v>
          </cell>
          <cell r="I1735" t="str">
            <v>ZTE</v>
          </cell>
          <cell r="J1735" t="str">
            <v>Mouamadou</v>
          </cell>
          <cell r="K1735" t="str">
            <v>OCM_Yaounde_5</v>
          </cell>
          <cell r="L1735" t="str">
            <v>AFRO</v>
          </cell>
          <cell r="M1735" t="str">
            <v>CAMUSAT</v>
          </cell>
          <cell r="N1735" t="str">
            <v>Good Grid + GE</v>
          </cell>
        </row>
        <row r="1736">
          <cell r="A1736" t="str">
            <v>LIT_766</v>
          </cell>
          <cell r="B1736" t="str">
            <v>LIT_766_Z_Yassa-Village-Camtel</v>
          </cell>
          <cell r="C1736" t="str">
            <v>LIT</v>
          </cell>
          <cell r="D1736" t="str">
            <v>Douala</v>
          </cell>
          <cell r="E1736">
            <v>9.794143</v>
          </cell>
          <cell r="F1736">
            <v>3.9966189999999999</v>
          </cell>
          <cell r="G1736">
            <v>24</v>
          </cell>
          <cell r="H1736" t="str">
            <v>Macro</v>
          </cell>
          <cell r="I1736" t="str">
            <v>ZTE</v>
          </cell>
          <cell r="J1736" t="str">
            <v>LONTSI Marius</v>
          </cell>
          <cell r="K1736" t="str">
            <v>OCM_Douala_3</v>
          </cell>
          <cell r="L1736" t="str">
            <v>H-TELI</v>
          </cell>
          <cell r="M1736" t="str">
            <v>CAMUSAT</v>
          </cell>
          <cell r="N1736" t="str">
            <v>Good Grid no GE - 8h</v>
          </cell>
        </row>
        <row r="1737">
          <cell r="A1737" t="str">
            <v>EXN_259</v>
          </cell>
          <cell r="B1737" t="str">
            <v>Fotokol-Town-IHS</v>
          </cell>
          <cell r="C1737" t="str">
            <v>EXN</v>
          </cell>
          <cell r="D1737" t="str">
            <v>Fotokol</v>
          </cell>
          <cell r="E1737">
            <v>14.22471</v>
          </cell>
          <cell r="F1737">
            <v>12.37622</v>
          </cell>
          <cell r="G1737">
            <v>286</v>
          </cell>
          <cell r="H1737" t="str">
            <v>Macro</v>
          </cell>
          <cell r="I1737" t="str">
            <v>NOKIA</v>
          </cell>
          <cell r="J1737" t="str">
            <v>HIRGOYO MOULA CYPRIEN</v>
          </cell>
          <cell r="K1737" t="str">
            <v>OCM_Makary</v>
          </cell>
          <cell r="L1737" t="str">
            <v>TIF NORD</v>
          </cell>
          <cell r="M1737" t="str">
            <v>IHS</v>
          </cell>
          <cell r="N1737" t="str">
            <v>Hybrid Gen</v>
          </cell>
        </row>
        <row r="1738">
          <cell r="A1738" t="str">
            <v>CTR_869</v>
          </cell>
          <cell r="B1738" t="str">
            <v>MONATELE-IHS</v>
          </cell>
          <cell r="C1738" t="str">
            <v>CTR</v>
          </cell>
          <cell r="D1738" t="str">
            <v>Monatele</v>
          </cell>
          <cell r="E1738">
            <v>11.205656729999999</v>
          </cell>
          <cell r="F1738">
            <v>4.2595929750000003</v>
          </cell>
          <cell r="G1738">
            <v>423</v>
          </cell>
          <cell r="H1738" t="str">
            <v>Macro</v>
          </cell>
          <cell r="I1738" t="str">
            <v>NOKIA</v>
          </cell>
          <cell r="J1738" t="str">
            <v xml:space="preserve">APIANG Grégoire Flores </v>
          </cell>
          <cell r="K1738" t="str">
            <v>OCM_Bafia</v>
          </cell>
          <cell r="L1738" t="str">
            <v>I-ENG</v>
          </cell>
          <cell r="M1738" t="str">
            <v>IHS</v>
          </cell>
          <cell r="N1738" t="str">
            <v>Grid-Gen</v>
          </cell>
        </row>
        <row r="1739">
          <cell r="A1739" t="str">
            <v>EXN_258</v>
          </cell>
          <cell r="B1739" t="str">
            <v>Mora4-IHS</v>
          </cell>
          <cell r="C1739" t="str">
            <v>EXN</v>
          </cell>
          <cell r="D1739" t="str">
            <v>Mora</v>
          </cell>
          <cell r="E1739">
            <v>14.12866</v>
          </cell>
          <cell r="F1739">
            <v>11.049397000000001</v>
          </cell>
          <cell r="G1739">
            <v>462</v>
          </cell>
          <cell r="H1739" t="str">
            <v>Macro</v>
          </cell>
          <cell r="I1739" t="str">
            <v>NOKIA</v>
          </cell>
          <cell r="J1739" t="str">
            <v>Yaouba Yaya</v>
          </cell>
          <cell r="K1739" t="str">
            <v>OCM_Maroua_3</v>
          </cell>
          <cell r="L1739" t="str">
            <v>TIF NORD</v>
          </cell>
          <cell r="M1739" t="str">
            <v>IHS</v>
          </cell>
          <cell r="N1739" t="str">
            <v>Grid-Gen</v>
          </cell>
        </row>
        <row r="1740">
          <cell r="A1740" t="str">
            <v>NRD_119</v>
          </cell>
          <cell r="B1740" t="str">
            <v>Poli-Ville-IHS</v>
          </cell>
          <cell r="C1740" t="str">
            <v>NRD</v>
          </cell>
          <cell r="D1740" t="str">
            <v>Poli</v>
          </cell>
          <cell r="E1740">
            <v>13.24269975</v>
          </cell>
          <cell r="F1740">
            <v>8.4725799540000004</v>
          </cell>
          <cell r="G1740">
            <v>478</v>
          </cell>
          <cell r="H1740" t="str">
            <v>Macro</v>
          </cell>
          <cell r="I1740" t="str">
            <v>NOKIA</v>
          </cell>
          <cell r="J1740" t="str">
            <v>KEPLO MADI Jean-Paul</v>
          </cell>
          <cell r="K1740" t="str">
            <v>OCM_Garoua_3</v>
          </cell>
          <cell r="L1740" t="str">
            <v>TIF NORD</v>
          </cell>
          <cell r="M1740" t="str">
            <v>IHS</v>
          </cell>
          <cell r="N1740" t="str">
            <v>Grid-Gen</v>
          </cell>
        </row>
        <row r="1741">
          <cell r="A1741" t="str">
            <v>OST_235</v>
          </cell>
          <cell r="B1741" t="str">
            <v>Foumban-Camtel-II</v>
          </cell>
          <cell r="C1741" t="str">
            <v>OST</v>
          </cell>
          <cell r="D1741" t="str">
            <v>Foumban</v>
          </cell>
          <cell r="E1741">
            <v>10.89955</v>
          </cell>
          <cell r="F1741">
            <v>5.7295340000000001</v>
          </cell>
          <cell r="G1741">
            <v>1140</v>
          </cell>
          <cell r="H1741" t="str">
            <v>Macro</v>
          </cell>
          <cell r="I1741" t="str">
            <v>NOKIA</v>
          </cell>
          <cell r="J1741" t="str">
            <v>Yara Nchare</v>
          </cell>
          <cell r="K1741" t="str">
            <v>OCM_Foumban</v>
          </cell>
          <cell r="L1741" t="str">
            <v>I-ENG</v>
          </cell>
          <cell r="M1741" t="str">
            <v>CAMUSAT</v>
          </cell>
          <cell r="N1741" t="str">
            <v>Good Grid + GE</v>
          </cell>
        </row>
        <row r="1742">
          <cell r="A1742" t="str">
            <v>EST_023</v>
          </cell>
          <cell r="B1742" t="str">
            <v>Goyoum</v>
          </cell>
          <cell r="C1742" t="str">
            <v>EST</v>
          </cell>
          <cell r="D1742" t="str">
            <v>Goyoum</v>
          </cell>
          <cell r="E1742">
            <v>13.37752703</v>
          </cell>
          <cell r="F1742">
            <v>5.2169685159999997</v>
          </cell>
          <cell r="G1742">
            <v>687</v>
          </cell>
          <cell r="H1742" t="str">
            <v>Macro</v>
          </cell>
          <cell r="I1742" t="str">
            <v>NOKIA</v>
          </cell>
          <cell r="J1742" t="str">
            <v>Tchimeni Franck</v>
          </cell>
          <cell r="K1742" t="str">
            <v>OCM_Bertoua_3</v>
          </cell>
          <cell r="L1742" t="str">
            <v>AFRO</v>
          </cell>
          <cell r="M1742" t="str">
            <v>CAMUSAT</v>
          </cell>
          <cell r="N1742" t="str">
            <v>Hybrid Solar - S3</v>
          </cell>
        </row>
        <row r="1743">
          <cell r="A1743" t="str">
            <v>SUO_227</v>
          </cell>
          <cell r="B1743" t="str">
            <v>Limbe-Batoke-Camtel</v>
          </cell>
          <cell r="C1743" t="str">
            <v>SUO</v>
          </cell>
          <cell r="D1743" t="str">
            <v>Limbe</v>
          </cell>
          <cell r="E1743">
            <v>9.0958489999999994</v>
          </cell>
          <cell r="F1743">
            <v>4.0315510000000003</v>
          </cell>
          <cell r="G1743">
            <v>36</v>
          </cell>
          <cell r="H1743" t="str">
            <v>Macro</v>
          </cell>
          <cell r="I1743" t="str">
            <v>NOKIA</v>
          </cell>
          <cell r="J1743" t="str">
            <v>Emile TAMFU</v>
          </cell>
          <cell r="K1743" t="str">
            <v>OCM_Limbe</v>
          </cell>
          <cell r="L1743" t="str">
            <v>H-TELI</v>
          </cell>
          <cell r="M1743" t="str">
            <v>CAMUSAT</v>
          </cell>
          <cell r="N1743" t="str">
            <v>Good Grid no GE - 8h</v>
          </cell>
        </row>
        <row r="1744">
          <cell r="A1744" t="str">
            <v>CTR_822</v>
          </cell>
          <cell r="B1744" t="str">
            <v>Ebebda-MTN</v>
          </cell>
          <cell r="C1744" t="str">
            <v>CTR</v>
          </cell>
          <cell r="D1744" t="str">
            <v>Ebebda</v>
          </cell>
          <cell r="E1744">
            <v>11.277049999999999</v>
          </cell>
          <cell r="F1744">
            <v>4.3530800000000003</v>
          </cell>
          <cell r="G1744">
            <v>395</v>
          </cell>
          <cell r="H1744" t="str">
            <v>Macro</v>
          </cell>
          <cell r="I1744" t="str">
            <v>NOKIA</v>
          </cell>
          <cell r="J1744" t="str">
            <v xml:space="preserve">APIANG Grégoire Flores </v>
          </cell>
          <cell r="K1744" t="str">
            <v>OCM_Bafia</v>
          </cell>
          <cell r="L1744" t="str">
            <v>I-ENG</v>
          </cell>
          <cell r="M1744" t="str">
            <v>CAMUSAT</v>
          </cell>
          <cell r="N1744" t="str">
            <v>Hybrid Solar - S3</v>
          </cell>
        </row>
        <row r="1745">
          <cell r="A1745" t="str">
            <v>SUD_107</v>
          </cell>
          <cell r="B1745" t="str">
            <v>EMINEMVOM-IHS</v>
          </cell>
          <cell r="C1745" t="str">
            <v>SUD</v>
          </cell>
          <cell r="D1745" t="str">
            <v>Eminevom</v>
          </cell>
          <cell r="E1745">
            <v>11.7803</v>
          </cell>
          <cell r="F1745">
            <v>2.9594</v>
          </cell>
          <cell r="G1745">
            <v>713</v>
          </cell>
          <cell r="H1745" t="str">
            <v>Macro</v>
          </cell>
          <cell r="I1745" t="str">
            <v>NOKIA</v>
          </cell>
          <cell r="J1745" t="str">
            <v>Kenfack Peguy</v>
          </cell>
          <cell r="K1745" t="str">
            <v>OCM_Sangmelima</v>
          </cell>
          <cell r="L1745" t="str">
            <v>AFRO</v>
          </cell>
          <cell r="M1745" t="str">
            <v>IHS</v>
          </cell>
          <cell r="N1745"/>
        </row>
        <row r="1746">
          <cell r="A1746" t="str">
            <v>CTR_795</v>
          </cell>
          <cell r="B1746" t="str">
            <v>EDZENDOUAN</v>
          </cell>
          <cell r="C1746" t="str">
            <v>CTR</v>
          </cell>
          <cell r="D1746" t="str">
            <v>Edzendouan</v>
          </cell>
          <cell r="E1746">
            <v>11.75019</v>
          </cell>
          <cell r="F1746">
            <v>4.1937899999999999</v>
          </cell>
          <cell r="G1746">
            <v>573</v>
          </cell>
          <cell r="H1746" t="str">
            <v>Macro</v>
          </cell>
          <cell r="I1746" t="str">
            <v>NOKIA</v>
          </cell>
          <cell r="J1746" t="str">
            <v>Raoul TSAGUE</v>
          </cell>
          <cell r="K1746" t="str">
            <v>OCM_Nanga-Eboko</v>
          </cell>
          <cell r="L1746" t="str">
            <v>AFRO</v>
          </cell>
          <cell r="M1746" t="str">
            <v>CAMUSAT</v>
          </cell>
          <cell r="N1746" t="str">
            <v>HGB</v>
          </cell>
        </row>
        <row r="1747">
          <cell r="A1747" t="str">
            <v>CTR_823</v>
          </cell>
          <cell r="B1747" t="str">
            <v>Koundou-MTN</v>
          </cell>
          <cell r="C1747" t="str">
            <v>CTR</v>
          </cell>
          <cell r="D1747" t="str">
            <v>Koundou</v>
          </cell>
          <cell r="E1747">
            <v>12.117330000000001</v>
          </cell>
          <cell r="F1747">
            <v>3.9051800000000001</v>
          </cell>
          <cell r="G1747">
            <v>702</v>
          </cell>
          <cell r="H1747" t="str">
            <v>Macro</v>
          </cell>
          <cell r="I1747" t="str">
            <v>NOKIA</v>
          </cell>
          <cell r="J1747" t="str">
            <v>Essiane Arthur</v>
          </cell>
          <cell r="K1747" t="str">
            <v>OCM_Abong-Mbang</v>
          </cell>
          <cell r="L1747" t="str">
            <v>AFRO</v>
          </cell>
          <cell r="M1747" t="str">
            <v>CAMUSAT</v>
          </cell>
          <cell r="N1747" t="str">
            <v>HGB</v>
          </cell>
        </row>
        <row r="1748">
          <cell r="A1748" t="str">
            <v>CTR_835</v>
          </cell>
          <cell r="B1748" t="str">
            <v>Carrefour-Elat</v>
          </cell>
          <cell r="C1748" t="str">
            <v>CTR</v>
          </cell>
          <cell r="D1748" t="str">
            <v>Elat</v>
          </cell>
          <cell r="E1748">
            <v>11.723775</v>
          </cell>
          <cell r="F1748">
            <v>3.9254959999999999</v>
          </cell>
          <cell r="G1748">
            <v>751</v>
          </cell>
          <cell r="H1748" t="str">
            <v>Macro</v>
          </cell>
          <cell r="I1748" t="str">
            <v>NOKIA</v>
          </cell>
          <cell r="J1748" t="str">
            <v>Essiane Arthur</v>
          </cell>
          <cell r="K1748" t="str">
            <v>OCM_Abong-Mbang</v>
          </cell>
          <cell r="L1748" t="str">
            <v>AFRO</v>
          </cell>
          <cell r="M1748" t="str">
            <v>CAMUSAT</v>
          </cell>
          <cell r="N1748" t="str">
            <v>Good Grid + GE</v>
          </cell>
        </row>
        <row r="1749">
          <cell r="A1749" t="str">
            <v>NRO_124</v>
          </cell>
          <cell r="B1749" t="str">
            <v>T-junction-IHS</v>
          </cell>
          <cell r="C1749" t="str">
            <v>NRO</v>
          </cell>
          <cell r="D1749" t="str">
            <v>Bamenda</v>
          </cell>
          <cell r="E1749">
            <v>10.152419999999999</v>
          </cell>
          <cell r="F1749">
            <v>5.9520799999999996</v>
          </cell>
          <cell r="G1749">
            <v>1250</v>
          </cell>
          <cell r="H1749" t="str">
            <v>Macro</v>
          </cell>
          <cell r="I1749" t="str">
            <v>NOKIA</v>
          </cell>
          <cell r="J1749" t="str">
            <v>Elan Mencheng  Jeremiah</v>
          </cell>
          <cell r="K1749" t="str">
            <v>OCM_Bamenda_2</v>
          </cell>
          <cell r="L1749" t="str">
            <v>I-ENG</v>
          </cell>
          <cell r="M1749" t="str">
            <v>IHS</v>
          </cell>
          <cell r="N1749" t="str">
            <v>Grid-Gen</v>
          </cell>
        </row>
        <row r="1750">
          <cell r="A1750" t="str">
            <v>NRO_121</v>
          </cell>
          <cell r="B1750" t="str">
            <v>Bamenda-Foncha-Street-IHS</v>
          </cell>
          <cell r="C1750" t="str">
            <v>NRO</v>
          </cell>
          <cell r="D1750" t="str">
            <v>Bamenda</v>
          </cell>
          <cell r="E1750">
            <v>10.173774999999999</v>
          </cell>
          <cell r="F1750">
            <v>5.9725000000000001</v>
          </cell>
          <cell r="G1750">
            <v>1260</v>
          </cell>
          <cell r="H1750" t="str">
            <v>Macro</v>
          </cell>
          <cell r="I1750" t="str">
            <v>NOKIA</v>
          </cell>
          <cell r="J1750" t="str">
            <v>Elan Mencheng  Jeremiah</v>
          </cell>
          <cell r="K1750" t="str">
            <v>OCM_Bamenda_2</v>
          </cell>
          <cell r="L1750" t="str">
            <v>I-ENG</v>
          </cell>
          <cell r="M1750" t="str">
            <v>IHS</v>
          </cell>
          <cell r="N1750" t="str">
            <v>Grid-Gen</v>
          </cell>
        </row>
        <row r="1751">
          <cell r="A1751" t="str">
            <v>CTR_870</v>
          </cell>
          <cell r="B1751" t="str">
            <v>MENGUE-BIBEY-IHS</v>
          </cell>
          <cell r="C1751" t="str">
            <v>CTR</v>
          </cell>
          <cell r="D1751" t="str">
            <v>Mengue Bibey</v>
          </cell>
          <cell r="E1751">
            <v>12.835900000000001</v>
          </cell>
          <cell r="F1751">
            <v>4.8651</v>
          </cell>
          <cell r="G1751">
            <v>745</v>
          </cell>
          <cell r="H1751" t="str">
            <v>Macro</v>
          </cell>
          <cell r="I1751" t="str">
            <v>NOKIA</v>
          </cell>
          <cell r="J1751" t="str">
            <v>Raoul TSAGUE</v>
          </cell>
          <cell r="K1751" t="str">
            <v>OCM_Nanga-Eboko</v>
          </cell>
          <cell r="L1751" t="str">
            <v>AFRO</v>
          </cell>
          <cell r="M1751" t="str">
            <v>IHS</v>
          </cell>
          <cell r="N1751"/>
        </row>
        <row r="1752">
          <cell r="A1752" t="str">
            <v>SUD_112</v>
          </cell>
          <cell r="B1752" t="str">
            <v>Akom-Centre-Hill-IHS</v>
          </cell>
          <cell r="C1752" t="str">
            <v>SUD</v>
          </cell>
          <cell r="D1752" t="str">
            <v>Akom</v>
          </cell>
          <cell r="E1752">
            <v>13.312965</v>
          </cell>
          <cell r="F1752">
            <v>2.6309710000000002</v>
          </cell>
          <cell r="G1752">
            <v>731</v>
          </cell>
          <cell r="H1752" t="str">
            <v>Macro</v>
          </cell>
          <cell r="I1752" t="str">
            <v>NOKIA</v>
          </cell>
          <cell r="J1752" t="str">
            <v>Kenfack Peguy</v>
          </cell>
          <cell r="K1752" t="str">
            <v>OCM_Sangmelima</v>
          </cell>
          <cell r="L1752" t="str">
            <v>AFRO</v>
          </cell>
          <cell r="M1752" t="str">
            <v>IHS</v>
          </cell>
          <cell r="N1752"/>
        </row>
        <row r="1753">
          <cell r="A1753" t="str">
            <v>SUO_243</v>
          </cell>
          <cell r="B1753" t="str">
            <v>Mile16-Buea-HIS</v>
          </cell>
          <cell r="C1753" t="str">
            <v>SUO</v>
          </cell>
          <cell r="D1753" t="str">
            <v>Buea</v>
          </cell>
          <cell r="E1753">
            <v>9.3027354879999997</v>
          </cell>
          <cell r="F1753">
            <v>4.1396489440000002</v>
          </cell>
          <cell r="G1753">
            <v>513</v>
          </cell>
          <cell r="H1753" t="str">
            <v>Macro</v>
          </cell>
          <cell r="I1753" t="str">
            <v>NOKIA</v>
          </cell>
          <cell r="J1753" t="str">
            <v>Emile TAMFU</v>
          </cell>
          <cell r="K1753" t="str">
            <v>OCM_Limbe</v>
          </cell>
          <cell r="L1753" t="str">
            <v>H-TELI</v>
          </cell>
          <cell r="M1753"/>
          <cell r="N1753"/>
        </row>
        <row r="1754">
          <cell r="A1754" t="str">
            <v>LIT_426</v>
          </cell>
          <cell r="B1754" t="str">
            <v>LIT_426_Z_Bobongo-Itba-IHS</v>
          </cell>
          <cell r="C1754" t="str">
            <v>LIT</v>
          </cell>
          <cell r="D1754" t="str">
            <v>Douala</v>
          </cell>
          <cell r="E1754">
            <v>9.7371065669999997</v>
          </cell>
          <cell r="F1754">
            <v>4.0084996659999996</v>
          </cell>
          <cell r="G1754">
            <v>4</v>
          </cell>
          <cell r="H1754" t="str">
            <v>Macro</v>
          </cell>
          <cell r="I1754" t="str">
            <v>ZTE</v>
          </cell>
          <cell r="J1754" t="str">
            <v>LONTSI Marius</v>
          </cell>
          <cell r="K1754" t="str">
            <v>OCM_Douala_3</v>
          </cell>
          <cell r="L1754" t="str">
            <v>H-TELI</v>
          </cell>
          <cell r="M1754" t="str">
            <v>IHS</v>
          </cell>
          <cell r="N1754" t="str">
            <v>Grid-Gen</v>
          </cell>
        </row>
        <row r="1755">
          <cell r="A1755" t="str">
            <v>NRO_129</v>
          </cell>
          <cell r="B1755" t="str">
            <v>Bambili-Campus</v>
          </cell>
          <cell r="C1755" t="str">
            <v>NRO</v>
          </cell>
          <cell r="D1755" t="str">
            <v>Bambili</v>
          </cell>
          <cell r="E1755">
            <v>10.247678000000001</v>
          </cell>
          <cell r="F1755">
            <v>6.0185250000000003</v>
          </cell>
          <cell r="G1755">
            <v>1304</v>
          </cell>
          <cell r="H1755" t="str">
            <v>Macro</v>
          </cell>
          <cell r="I1755" t="str">
            <v>NOKIA</v>
          </cell>
          <cell r="J1755" t="str">
            <v>Elan Mencheng  Jeremiah</v>
          </cell>
          <cell r="K1755" t="str">
            <v>OCM_Bamenda_2</v>
          </cell>
          <cell r="L1755" t="str">
            <v>I-ENG</v>
          </cell>
          <cell r="M1755" t="str">
            <v>IHS</v>
          </cell>
          <cell r="N1755" t="str">
            <v>Gen Only</v>
          </cell>
        </row>
        <row r="1756">
          <cell r="A1756" t="str">
            <v>SUO_182</v>
          </cell>
          <cell r="B1756" t="str">
            <v>Buea-Service-Center-IHS</v>
          </cell>
          <cell r="C1756" t="str">
            <v>SUO</v>
          </cell>
          <cell r="D1756" t="str">
            <v>Buea</v>
          </cell>
          <cell r="E1756">
            <v>9.2917417560000004</v>
          </cell>
          <cell r="F1756">
            <v>4.1534585279999998</v>
          </cell>
          <cell r="G1756">
            <v>785</v>
          </cell>
          <cell r="H1756" t="str">
            <v>Macro</v>
          </cell>
          <cell r="I1756" t="str">
            <v>NOKIA</v>
          </cell>
          <cell r="J1756" t="str">
            <v>Emile TAMFU</v>
          </cell>
          <cell r="K1756" t="str">
            <v>OCM_Limbe</v>
          </cell>
          <cell r="L1756" t="str">
            <v>H-TELI</v>
          </cell>
          <cell r="M1756" t="str">
            <v>IHS</v>
          </cell>
          <cell r="N1756" t="str">
            <v>Grid-Gen</v>
          </cell>
        </row>
        <row r="1757">
          <cell r="A1757" t="str">
            <v>SUO_194</v>
          </cell>
          <cell r="B1757" t="str">
            <v>Limbe-Alpha-Club-Towe-IHS</v>
          </cell>
          <cell r="C1757" t="str">
            <v>SUO</v>
          </cell>
          <cell r="D1757" t="str">
            <v>Limbe</v>
          </cell>
          <cell r="E1757">
            <v>9.2177500000000006</v>
          </cell>
          <cell r="F1757">
            <v>4.02666667</v>
          </cell>
          <cell r="G1757">
            <v>125</v>
          </cell>
          <cell r="H1757" t="str">
            <v>Macro</v>
          </cell>
          <cell r="I1757" t="str">
            <v>NOKIA</v>
          </cell>
          <cell r="J1757" t="str">
            <v>Emile TAMFU</v>
          </cell>
          <cell r="K1757" t="str">
            <v>OCM_Limbe</v>
          </cell>
          <cell r="L1757" t="str">
            <v>H-TELI</v>
          </cell>
          <cell r="M1757" t="str">
            <v>IHS</v>
          </cell>
          <cell r="N1757"/>
        </row>
        <row r="1758">
          <cell r="A1758" t="str">
            <v>SUO_207</v>
          </cell>
          <cell r="B1758" t="str">
            <v>Limbe-Bota-IHS</v>
          </cell>
          <cell r="C1758" t="str">
            <v>SUO</v>
          </cell>
          <cell r="D1758" t="str">
            <v>Limbe</v>
          </cell>
          <cell r="E1758">
            <v>9.1944199809999994</v>
          </cell>
          <cell r="F1758">
            <v>4.0293031409999998</v>
          </cell>
          <cell r="G1758">
            <v>43</v>
          </cell>
          <cell r="H1758" t="str">
            <v>Macro</v>
          </cell>
          <cell r="I1758" t="str">
            <v>NOKIA</v>
          </cell>
          <cell r="J1758" t="str">
            <v>Emile TAMFU</v>
          </cell>
          <cell r="K1758" t="str">
            <v>OCM_Limbe</v>
          </cell>
          <cell r="L1758" t="str">
            <v>H-TELI</v>
          </cell>
          <cell r="M1758" t="str">
            <v>IHS</v>
          </cell>
          <cell r="N1758" t="str">
            <v>Grid-Gen</v>
          </cell>
        </row>
        <row r="1759">
          <cell r="A1759" t="str">
            <v>SUO_219</v>
          </cell>
          <cell r="B1759" t="str">
            <v>LIMBE-COCONUT-ISLAND-MTN</v>
          </cell>
          <cell r="C1759" t="str">
            <v>SUO</v>
          </cell>
          <cell r="D1759" t="str">
            <v>Limbe</v>
          </cell>
          <cell r="E1759">
            <v>9.2047756369999991</v>
          </cell>
          <cell r="F1759">
            <v>4.0153491150000002</v>
          </cell>
          <cell r="G1759">
            <v>21</v>
          </cell>
          <cell r="H1759" t="str">
            <v>Macro</v>
          </cell>
          <cell r="I1759" t="str">
            <v>NOKIA</v>
          </cell>
          <cell r="J1759" t="str">
            <v>Emile TAMFU</v>
          </cell>
          <cell r="K1759" t="str">
            <v>OCM_Limbe</v>
          </cell>
          <cell r="L1759" t="str">
            <v>H-TELI</v>
          </cell>
          <cell r="M1759" t="str">
            <v>MTN</v>
          </cell>
          <cell r="N1759" t="str">
            <v>Grid-Gen</v>
          </cell>
        </row>
        <row r="1760">
          <cell r="A1760" t="str">
            <v>SUO_183</v>
          </cell>
          <cell r="B1760" t="str">
            <v>Molyko-IHS</v>
          </cell>
          <cell r="C1760" t="str">
            <v>SUO</v>
          </cell>
          <cell r="D1760" t="str">
            <v>Buea</v>
          </cell>
          <cell r="E1760">
            <v>9.2818170000000002</v>
          </cell>
          <cell r="F1760">
            <v>4.1585219999999996</v>
          </cell>
          <cell r="G1760">
            <v>616</v>
          </cell>
          <cell r="H1760" t="str">
            <v>Macro</v>
          </cell>
          <cell r="I1760" t="str">
            <v>NOKIA</v>
          </cell>
          <cell r="J1760" t="str">
            <v>Emile TAMFU</v>
          </cell>
          <cell r="K1760" t="str">
            <v>OCM_Limbe</v>
          </cell>
          <cell r="L1760" t="str">
            <v>H-TELI</v>
          </cell>
          <cell r="M1760" t="str">
            <v>IHS</v>
          </cell>
          <cell r="N1760" t="str">
            <v>Grid-Gen</v>
          </cell>
        </row>
        <row r="1761">
          <cell r="A1761" t="str">
            <v>SUO_214</v>
          </cell>
          <cell r="B1761" t="str">
            <v>Mile4-Q10-IHS</v>
          </cell>
          <cell r="C1761" t="str">
            <v>SUO</v>
          </cell>
          <cell r="D1761" t="str">
            <v>Moliwe</v>
          </cell>
          <cell r="E1761">
            <v>9.2276165100000007</v>
          </cell>
          <cell r="F1761">
            <v>4.0582985249999997</v>
          </cell>
          <cell r="G1761">
            <v>240</v>
          </cell>
          <cell r="H1761" t="str">
            <v>Macro</v>
          </cell>
          <cell r="I1761" t="str">
            <v>NOKIA</v>
          </cell>
          <cell r="J1761" t="str">
            <v>Emile TAMFU</v>
          </cell>
          <cell r="K1761" t="str">
            <v>OCM_Limbe</v>
          </cell>
          <cell r="L1761" t="str">
            <v>H-TELI</v>
          </cell>
          <cell r="M1761" t="str">
            <v>IHS</v>
          </cell>
          <cell r="N1761" t="str">
            <v>Grid-Gen</v>
          </cell>
        </row>
        <row r="1762">
          <cell r="A1762" t="str">
            <v>SUO_186</v>
          </cell>
          <cell r="B1762" t="str">
            <v>Buea-Boduma-IHS</v>
          </cell>
          <cell r="C1762" t="str">
            <v>SUO</v>
          </cell>
          <cell r="D1762" t="str">
            <v>Buea</v>
          </cell>
          <cell r="E1762">
            <v>9.2641901769999997</v>
          </cell>
          <cell r="F1762">
            <v>4.1578287779999998</v>
          </cell>
          <cell r="G1762">
            <v>706</v>
          </cell>
          <cell r="H1762" t="str">
            <v>Macro</v>
          </cell>
          <cell r="I1762" t="str">
            <v>NOKIA</v>
          </cell>
          <cell r="J1762" t="str">
            <v>Emile TAMFU</v>
          </cell>
          <cell r="K1762" t="str">
            <v>OCM_Limbe</v>
          </cell>
          <cell r="L1762" t="str">
            <v>H-TELI</v>
          </cell>
          <cell r="M1762" t="str">
            <v>IHS</v>
          </cell>
          <cell r="N1762" t="str">
            <v>Grid-Gen</v>
          </cell>
        </row>
        <row r="1763">
          <cell r="A1763" t="str">
            <v>SUO_170</v>
          </cell>
          <cell r="B1763" t="str">
            <v>Buea-Low-Boduma-MTN</v>
          </cell>
          <cell r="C1763" t="str">
            <v>SUO</v>
          </cell>
          <cell r="D1763" t="str">
            <v>Buea</v>
          </cell>
          <cell r="E1763">
            <v>9.2732779999999995</v>
          </cell>
          <cell r="F1763">
            <v>4.1609917000000003</v>
          </cell>
          <cell r="G1763">
            <v>665</v>
          </cell>
          <cell r="H1763" t="str">
            <v>Macro</v>
          </cell>
          <cell r="I1763" t="str">
            <v>NOKIA</v>
          </cell>
          <cell r="J1763" t="str">
            <v>Emile TAMFU</v>
          </cell>
          <cell r="K1763" t="str">
            <v>OCM_Limbe</v>
          </cell>
          <cell r="L1763" t="str">
            <v>H-TELI</v>
          </cell>
          <cell r="M1763" t="str">
            <v>MTN</v>
          </cell>
          <cell r="N1763" t="str">
            <v>Grid-Gen</v>
          </cell>
        </row>
        <row r="1764">
          <cell r="A1764" t="str">
            <v>SUO_180</v>
          </cell>
          <cell r="B1764" t="str">
            <v>Buea-Sandpit-IHS</v>
          </cell>
          <cell r="C1764" t="str">
            <v>SUO</v>
          </cell>
          <cell r="D1764" t="str">
            <v>Buea</v>
          </cell>
          <cell r="E1764">
            <v>9.2602499999999992</v>
          </cell>
          <cell r="F1764">
            <v>4.1488800000000001</v>
          </cell>
          <cell r="G1764">
            <v>708</v>
          </cell>
          <cell r="H1764" t="str">
            <v>Macro</v>
          </cell>
          <cell r="I1764" t="str">
            <v>NOKIA</v>
          </cell>
          <cell r="J1764" t="str">
            <v>Emile TAMFU</v>
          </cell>
          <cell r="K1764" t="str">
            <v>OCM_Limbe</v>
          </cell>
          <cell r="L1764" t="str">
            <v>H-TELI</v>
          </cell>
          <cell r="M1764" t="str">
            <v>IHS</v>
          </cell>
          <cell r="N1764" t="str">
            <v>Grid-Gen</v>
          </cell>
        </row>
        <row r="1765">
          <cell r="A1765" t="str">
            <v>SUO_199</v>
          </cell>
          <cell r="B1765" t="str">
            <v>Buea-Soppo-University-IHS</v>
          </cell>
          <cell r="C1765" t="str">
            <v>SUO</v>
          </cell>
          <cell r="D1765" t="str">
            <v>Buea</v>
          </cell>
          <cell r="E1765">
            <v>9.2829290039999997</v>
          </cell>
          <cell r="F1765">
            <v>4.15111864</v>
          </cell>
          <cell r="G1765">
            <v>590</v>
          </cell>
          <cell r="H1765" t="str">
            <v>Macro</v>
          </cell>
          <cell r="I1765" t="str">
            <v>NOKIA</v>
          </cell>
          <cell r="J1765" t="str">
            <v>Emile TAMFU</v>
          </cell>
          <cell r="K1765" t="str">
            <v>OCM_Limbe</v>
          </cell>
          <cell r="L1765" t="str">
            <v>H-TELI</v>
          </cell>
          <cell r="M1765" t="str">
            <v>IHS</v>
          </cell>
          <cell r="N1765" t="str">
            <v>Grid-Gen</v>
          </cell>
        </row>
        <row r="1766">
          <cell r="A1766" t="str">
            <v>SUO_188</v>
          </cell>
          <cell r="B1766" t="str">
            <v>Limbe-Church-Street-IHS</v>
          </cell>
          <cell r="C1766" t="str">
            <v>SUO</v>
          </cell>
          <cell r="D1766" t="str">
            <v>Limbe</v>
          </cell>
          <cell r="E1766">
            <v>9.21035</v>
          </cell>
          <cell r="F1766">
            <v>4.0152099999999997</v>
          </cell>
          <cell r="G1766">
            <v>12</v>
          </cell>
          <cell r="H1766" t="str">
            <v>Macro</v>
          </cell>
          <cell r="I1766" t="str">
            <v>NOKIA</v>
          </cell>
          <cell r="J1766" t="str">
            <v>Emile TAMFU</v>
          </cell>
          <cell r="K1766" t="str">
            <v>OCM_Limbe</v>
          </cell>
          <cell r="L1766" t="str">
            <v>H-TELI</v>
          </cell>
          <cell r="M1766" t="str">
            <v>IHS</v>
          </cell>
          <cell r="N1766" t="str">
            <v>Grid Only</v>
          </cell>
        </row>
        <row r="1767">
          <cell r="A1767" t="str">
            <v>SUO_192</v>
          </cell>
          <cell r="B1767" t="str">
            <v>Limbe-GRA-IHS</v>
          </cell>
          <cell r="C1767" t="str">
            <v>SUO</v>
          </cell>
          <cell r="D1767" t="str">
            <v>Limbe</v>
          </cell>
          <cell r="E1767">
            <v>9.1909700000000001</v>
          </cell>
          <cell r="F1767">
            <v>4.0170669999999999</v>
          </cell>
          <cell r="G1767">
            <v>39</v>
          </cell>
          <cell r="H1767" t="str">
            <v>Macro</v>
          </cell>
          <cell r="I1767" t="str">
            <v>NOKIA</v>
          </cell>
          <cell r="J1767" t="str">
            <v>Emile TAMFU</v>
          </cell>
          <cell r="K1767" t="str">
            <v>OCM_Limbe</v>
          </cell>
          <cell r="L1767" t="str">
            <v>H-TELI</v>
          </cell>
          <cell r="M1767" t="str">
            <v>IHS</v>
          </cell>
          <cell r="N1767"/>
        </row>
        <row r="1768">
          <cell r="A1768" t="str">
            <v>SUO_213</v>
          </cell>
          <cell r="B1768" t="str">
            <v>Molyko-Buea-SC2</v>
          </cell>
          <cell r="C1768" t="str">
            <v>SUO</v>
          </cell>
          <cell r="D1768" t="str">
            <v>Buea</v>
          </cell>
          <cell r="E1768">
            <v>9.2935199999999991</v>
          </cell>
          <cell r="F1768">
            <v>4.1583300000000003</v>
          </cell>
          <cell r="G1768">
            <v>575</v>
          </cell>
          <cell r="H1768" t="str">
            <v>Macro</v>
          </cell>
          <cell r="I1768" t="str">
            <v>NOKIA</v>
          </cell>
          <cell r="J1768" t="str">
            <v>Emile TAMFU</v>
          </cell>
          <cell r="K1768" t="str">
            <v>OCM_Limbe</v>
          </cell>
          <cell r="L1768" t="str">
            <v>H-TELI</v>
          </cell>
          <cell r="M1768" t="str">
            <v>IHS</v>
          </cell>
          <cell r="N1768" t="str">
            <v>Grid-Gen</v>
          </cell>
        </row>
        <row r="1769">
          <cell r="A1769" t="str">
            <v>SUO_193</v>
          </cell>
          <cell r="B1769" t="str">
            <v>Towe-South-IHS</v>
          </cell>
          <cell r="C1769" t="str">
            <v>SUO</v>
          </cell>
          <cell r="D1769" t="str">
            <v>Limbe</v>
          </cell>
          <cell r="E1769">
            <v>9.2118138700000003</v>
          </cell>
          <cell r="F1769">
            <v>4.0210842920000003</v>
          </cell>
          <cell r="G1769">
            <v>85</v>
          </cell>
          <cell r="H1769" t="str">
            <v>Macro</v>
          </cell>
          <cell r="I1769" t="str">
            <v>NOKIA</v>
          </cell>
          <cell r="J1769" t="str">
            <v>Emile TAMFU</v>
          </cell>
          <cell r="K1769" t="str">
            <v>OCM_Limbe</v>
          </cell>
          <cell r="L1769" t="str">
            <v>H-TELI</v>
          </cell>
          <cell r="M1769" t="str">
            <v>IHS</v>
          </cell>
          <cell r="N1769"/>
        </row>
        <row r="1770">
          <cell r="A1770" t="str">
            <v>SUO_195</v>
          </cell>
          <cell r="B1770" t="str">
            <v>Wonya-Mavio-IHS</v>
          </cell>
          <cell r="C1770" t="str">
            <v>SUO</v>
          </cell>
          <cell r="D1770" t="str">
            <v>Buea</v>
          </cell>
          <cell r="E1770">
            <v>9.3044100000000007</v>
          </cell>
          <cell r="F1770">
            <v>4.1587100000000001</v>
          </cell>
          <cell r="G1770">
            <v>529</v>
          </cell>
          <cell r="H1770" t="str">
            <v>Macro</v>
          </cell>
          <cell r="I1770" t="str">
            <v>NOKIA</v>
          </cell>
          <cell r="J1770" t="str">
            <v>Emile TAMFU</v>
          </cell>
          <cell r="K1770" t="str">
            <v>OCM_Limbe</v>
          </cell>
          <cell r="L1770" t="str">
            <v>H-TELI</v>
          </cell>
          <cell r="M1770" t="str">
            <v>IHS</v>
          </cell>
          <cell r="N1770" t="str">
            <v>Grid-Gen</v>
          </cell>
        </row>
        <row r="1771">
          <cell r="A1771" t="str">
            <v>NRO_126</v>
          </cell>
          <cell r="B1771" t="str">
            <v>Bamenda</v>
          </cell>
          <cell r="C1771" t="str">
            <v>NRO</v>
          </cell>
          <cell r="D1771" t="str">
            <v>Bamenda</v>
          </cell>
          <cell r="E1771">
            <v>10.14494</v>
          </cell>
          <cell r="F1771">
            <v>5.9593400000000001</v>
          </cell>
          <cell r="G1771">
            <v>1265</v>
          </cell>
          <cell r="H1771" t="str">
            <v>Macro</v>
          </cell>
          <cell r="I1771" t="str">
            <v>NOKIA</v>
          </cell>
          <cell r="J1771" t="str">
            <v>Elan Mencheng  Jeremiah</v>
          </cell>
          <cell r="K1771" t="str">
            <v>OCM_Bamenda_2</v>
          </cell>
          <cell r="L1771" t="str">
            <v>I-ENG</v>
          </cell>
          <cell r="M1771" t="str">
            <v>IHS</v>
          </cell>
          <cell r="N1771" t="str">
            <v>Grid-Gen</v>
          </cell>
        </row>
        <row r="1772">
          <cell r="A1772" t="str">
            <v>NRO_135</v>
          </cell>
          <cell r="B1772" t="str">
            <v>Bamenda-Mile8-IHS</v>
          </cell>
          <cell r="C1772" t="str">
            <v>NRO</v>
          </cell>
          <cell r="D1772" t="str">
            <v>Bamenda</v>
          </cell>
          <cell r="E1772">
            <v>10.174574585</v>
          </cell>
          <cell r="F1772">
            <v>5.9511520999999998</v>
          </cell>
          <cell r="G1772">
            <v>1485</v>
          </cell>
          <cell r="H1772" t="str">
            <v>Macro</v>
          </cell>
          <cell r="I1772" t="str">
            <v>NOKIA</v>
          </cell>
          <cell r="J1772" t="str">
            <v>Elan Mencheng  Jeremiah</v>
          </cell>
          <cell r="K1772" t="str">
            <v>OCM_Bamenda_2</v>
          </cell>
          <cell r="L1772" t="str">
            <v>I-ENG</v>
          </cell>
          <cell r="M1772" t="str">
            <v>IHS</v>
          </cell>
          <cell r="N1772"/>
        </row>
        <row r="1773">
          <cell r="A1773" t="str">
            <v>NRO_139</v>
          </cell>
          <cell r="B1773" t="str">
            <v>Akum-IHS</v>
          </cell>
          <cell r="C1773" t="str">
            <v>NRO</v>
          </cell>
          <cell r="D1773" t="str">
            <v>Akum</v>
          </cell>
          <cell r="E1773">
            <v>10.159671235999999</v>
          </cell>
          <cell r="F1773">
            <v>5.8850037449999997</v>
          </cell>
          <cell r="G1773">
            <v>1735</v>
          </cell>
          <cell r="H1773" t="str">
            <v>Macro</v>
          </cell>
          <cell r="I1773" t="str">
            <v>NOKIA</v>
          </cell>
          <cell r="J1773" t="str">
            <v>Elan Mencheng  Jeremiah</v>
          </cell>
          <cell r="K1773" t="str">
            <v>OCM_Bamenda_2</v>
          </cell>
          <cell r="L1773" t="str">
            <v>I-ENG</v>
          </cell>
          <cell r="M1773" t="str">
            <v>CAMUSAT</v>
          </cell>
          <cell r="N1773" t="str">
            <v>Medium Grid + Solar + GE</v>
          </cell>
        </row>
        <row r="1774">
          <cell r="A1774" t="str">
            <v>NRO_140</v>
          </cell>
          <cell r="B1774" t="str">
            <v>Bambui-II</v>
          </cell>
          <cell r="C1774" t="str">
            <v>NRO</v>
          </cell>
          <cell r="D1774" t="str">
            <v>Tubah</v>
          </cell>
          <cell r="E1774">
            <v>10.239309</v>
          </cell>
          <cell r="F1774">
            <v>6.0330079999999997</v>
          </cell>
          <cell r="G1774">
            <v>1259</v>
          </cell>
          <cell r="H1774" t="str">
            <v>Macro</v>
          </cell>
          <cell r="I1774" t="str">
            <v>NOKIA</v>
          </cell>
          <cell r="J1774" t="str">
            <v>Elan Mencheng  Jeremiah</v>
          </cell>
          <cell r="K1774" t="str">
            <v>OCM_Bamenda_2</v>
          </cell>
          <cell r="L1774" t="str">
            <v>I-ENG</v>
          </cell>
          <cell r="M1774" t="str">
            <v>CAMUSAT</v>
          </cell>
          <cell r="N1774" t="str">
            <v>Medium Grid + GE</v>
          </cell>
        </row>
        <row r="1775">
          <cell r="A1775" t="str">
            <v>NRO_141</v>
          </cell>
          <cell r="B1775" t="str">
            <v>Mankon-II</v>
          </cell>
          <cell r="C1775" t="str">
            <v>NRO</v>
          </cell>
          <cell r="D1775" t="str">
            <v>Bamenda</v>
          </cell>
          <cell r="E1775">
            <v>10.081028</v>
          </cell>
          <cell r="F1775">
            <v>5.9741169999999997</v>
          </cell>
          <cell r="G1775">
            <v>1277</v>
          </cell>
          <cell r="H1775" t="str">
            <v>Macro</v>
          </cell>
          <cell r="I1775" t="str">
            <v>NOKIA</v>
          </cell>
          <cell r="J1775" t="str">
            <v>Elan Mencheng  Jeremiah</v>
          </cell>
          <cell r="K1775" t="str">
            <v>OCM_Bamenda_2</v>
          </cell>
          <cell r="L1775" t="str">
            <v>I-ENG</v>
          </cell>
          <cell r="M1775" t="str">
            <v>CAMUSAT</v>
          </cell>
          <cell r="N1775" t="str">
            <v>DG+Grid</v>
          </cell>
        </row>
        <row r="1776">
          <cell r="A1776" t="str">
            <v>NRO_120</v>
          </cell>
          <cell r="B1776" t="str">
            <v>Mulang-IHS</v>
          </cell>
          <cell r="C1776" t="str">
            <v>NRO</v>
          </cell>
          <cell r="D1776" t="str">
            <v>Bamenda</v>
          </cell>
          <cell r="E1776">
            <v>10.1563</v>
          </cell>
          <cell r="F1776">
            <v>5.9743599999999999</v>
          </cell>
          <cell r="G1776">
            <v>1267</v>
          </cell>
          <cell r="H1776" t="str">
            <v>Macro</v>
          </cell>
          <cell r="I1776" t="str">
            <v>NOKIA</v>
          </cell>
          <cell r="J1776" t="str">
            <v>Elan Mencheng  Jeremiah</v>
          </cell>
          <cell r="K1776" t="str">
            <v>OCM_Bamenda_2</v>
          </cell>
          <cell r="L1776" t="str">
            <v>I-ENG</v>
          </cell>
          <cell r="M1776" t="str">
            <v>IHS</v>
          </cell>
          <cell r="N1776" t="str">
            <v>Grid-Gen</v>
          </cell>
        </row>
        <row r="1777">
          <cell r="A1777" t="str">
            <v>NRO_150</v>
          </cell>
          <cell r="B1777" t="str">
            <v>MBIYEH-IHS</v>
          </cell>
          <cell r="C1777" t="str">
            <v>NRO</v>
          </cell>
          <cell r="D1777" t="str">
            <v>Ndu</v>
          </cell>
          <cell r="E1777" t="str">
            <v>10.754328711</v>
          </cell>
          <cell r="F1777" t="str">
            <v>6.455512063</v>
          </cell>
          <cell r="G1777">
            <v>2144</v>
          </cell>
          <cell r="H1777" t="str">
            <v>Macro</v>
          </cell>
          <cell r="I1777" t="str">
            <v>NOKIA</v>
          </cell>
          <cell r="J1777" t="str">
            <v>Elan Mencheng  Jeremiah</v>
          </cell>
          <cell r="K1777" t="str">
            <v>OCM_Bamenda_2</v>
          </cell>
          <cell r="L1777" t="str">
            <v>I-ENG</v>
          </cell>
          <cell r="M1777" t="str">
            <v>IHS</v>
          </cell>
          <cell r="N1777"/>
        </row>
        <row r="1778">
          <cell r="A1778" t="str">
            <v>NRO_151</v>
          </cell>
          <cell r="B1778" t="str">
            <v>Bali-Njenka-IHS</v>
          </cell>
          <cell r="C1778" t="str">
            <v>NRO</v>
          </cell>
          <cell r="D1778" t="str">
            <v>Bali</v>
          </cell>
          <cell r="E1778" t="str">
            <v>10.021952</v>
          </cell>
          <cell r="F1778" t="str">
            <v>5.892525</v>
          </cell>
          <cell r="G1778">
            <v>1355</v>
          </cell>
          <cell r="H1778" t="str">
            <v>Macro</v>
          </cell>
          <cell r="I1778" t="str">
            <v>NOKIA</v>
          </cell>
          <cell r="J1778" t="str">
            <v>Elan Mencheng  Jeremiah</v>
          </cell>
          <cell r="K1778" t="str">
            <v>OCM_Bamenda_2</v>
          </cell>
          <cell r="L1778" t="str">
            <v>I-ENG</v>
          </cell>
          <cell r="M1778" t="str">
            <v>IHS</v>
          </cell>
          <cell r="N1778"/>
        </row>
        <row r="1779">
          <cell r="A1779" t="str">
            <v>SUO_218</v>
          </cell>
          <cell r="B1779" t="str">
            <v>Kumba-Bonakama-IHS</v>
          </cell>
          <cell r="C1779" t="str">
            <v>SUO</v>
          </cell>
          <cell r="D1779" t="str">
            <v>Kumba</v>
          </cell>
          <cell r="E1779">
            <v>9.4454780409999994</v>
          </cell>
          <cell r="F1779">
            <v>4.6208197499999999</v>
          </cell>
          <cell r="G1779">
            <v>223</v>
          </cell>
          <cell r="H1779" t="str">
            <v>Macro</v>
          </cell>
          <cell r="I1779" t="str">
            <v>NOKIA</v>
          </cell>
          <cell r="J1779" t="str">
            <v>FOJO André</v>
          </cell>
          <cell r="K1779" t="str">
            <v>OCM_Kumba</v>
          </cell>
          <cell r="L1779" t="str">
            <v>H-TELI</v>
          </cell>
          <cell r="M1779" t="str">
            <v>IHS</v>
          </cell>
          <cell r="N1779" t="str">
            <v>Grid-Gen</v>
          </cell>
        </row>
        <row r="1780">
          <cell r="A1780" t="str">
            <v>SUO_216</v>
          </cell>
          <cell r="B1780" t="str">
            <v>Kumba-Preventive-IHS</v>
          </cell>
          <cell r="C1780" t="str">
            <v>SUO</v>
          </cell>
          <cell r="D1780" t="str">
            <v>Kumba</v>
          </cell>
          <cell r="E1780">
            <v>9.4460344050000007</v>
          </cell>
          <cell r="F1780">
            <v>4.6310690279999998</v>
          </cell>
          <cell r="G1780">
            <v>236</v>
          </cell>
          <cell r="H1780" t="str">
            <v>Macro</v>
          </cell>
          <cell r="I1780" t="str">
            <v>NOKIA</v>
          </cell>
          <cell r="J1780" t="str">
            <v>FOJO André</v>
          </cell>
          <cell r="K1780" t="str">
            <v>OCM_Kumba</v>
          </cell>
          <cell r="L1780" t="str">
            <v>H-TELI</v>
          </cell>
          <cell r="M1780" t="str">
            <v>IHS</v>
          </cell>
          <cell r="N1780" t="str">
            <v>Grid-Gen</v>
          </cell>
        </row>
        <row r="1781">
          <cell r="A1781" t="str">
            <v>NRO_148</v>
          </cell>
          <cell r="B1781" t="str">
            <v>BAMENDA-MENTEH-IHS</v>
          </cell>
          <cell r="C1781" t="str">
            <v>NRO</v>
          </cell>
          <cell r="D1781" t="str">
            <v>Bamenda</v>
          </cell>
          <cell r="E1781">
            <v>10.242944</v>
          </cell>
          <cell r="F1781">
            <v>6.0108329999999999</v>
          </cell>
          <cell r="G1781">
            <v>1294</v>
          </cell>
          <cell r="H1781" t="str">
            <v>Macro</v>
          </cell>
          <cell r="I1781" t="str">
            <v>NOKIA</v>
          </cell>
          <cell r="J1781" t="str">
            <v>Elan Mencheng  Jeremiah</v>
          </cell>
          <cell r="K1781" t="str">
            <v>OCM_Bamenda_2</v>
          </cell>
          <cell r="L1781" t="str">
            <v>I-ENG</v>
          </cell>
          <cell r="M1781" t="str">
            <v>IHS</v>
          </cell>
          <cell r="N1781"/>
        </row>
        <row r="1782">
          <cell r="A1782" t="str">
            <v>NRO_149</v>
          </cell>
          <cell r="B1782" t="str">
            <v>Wum-II-IHS</v>
          </cell>
          <cell r="C1782" t="str">
            <v>NRO</v>
          </cell>
          <cell r="D1782" t="str">
            <v>Wum</v>
          </cell>
          <cell r="E1782">
            <v>10.078659</v>
          </cell>
          <cell r="F1782">
            <v>6.3822049999999999</v>
          </cell>
          <cell r="G1782">
            <v>1098</v>
          </cell>
          <cell r="H1782" t="str">
            <v>Macro</v>
          </cell>
          <cell r="I1782" t="str">
            <v>NOKIA</v>
          </cell>
          <cell r="J1782" t="str">
            <v>Elan Mencheng  Jeremiah</v>
          </cell>
          <cell r="K1782" t="str">
            <v>OCM_Bamenda_2</v>
          </cell>
          <cell r="L1782" t="str">
            <v>I-ENG</v>
          </cell>
          <cell r="M1782" t="str">
            <v>IHS</v>
          </cell>
          <cell r="N1782"/>
        </row>
        <row r="1783">
          <cell r="A1783" t="str">
            <v>NRO_144</v>
          </cell>
          <cell r="B1783" t="str">
            <v>Mbengwi-Mile17-IHS</v>
          </cell>
          <cell r="C1783" t="str">
            <v>NRO</v>
          </cell>
          <cell r="D1783" t="str">
            <v>Mbengwi</v>
          </cell>
          <cell r="E1783" t="str">
            <v>10.020528</v>
          </cell>
          <cell r="F1783" t="str">
            <v>6.001250</v>
          </cell>
          <cell r="G1783">
            <v>1261</v>
          </cell>
          <cell r="H1783" t="str">
            <v>Macro</v>
          </cell>
          <cell r="I1783" t="str">
            <v>NOKIA</v>
          </cell>
          <cell r="J1783" t="str">
            <v>Elan Mencheng  Jeremiah</v>
          </cell>
          <cell r="K1783" t="str">
            <v>OCM_Bamenda_2</v>
          </cell>
          <cell r="L1783" t="str">
            <v>I-ENG</v>
          </cell>
          <cell r="M1783" t="str">
            <v>IHS</v>
          </cell>
          <cell r="N1783"/>
        </row>
        <row r="1784">
          <cell r="A1784" t="str">
            <v>SUO_245</v>
          </cell>
          <cell r="B1784" t="str">
            <v>Mamfe-Camtel</v>
          </cell>
          <cell r="C1784" t="str">
            <v>SUO</v>
          </cell>
          <cell r="D1784" t="str">
            <v>Mamfe</v>
          </cell>
          <cell r="E1784">
            <v>9.3162029999999998</v>
          </cell>
          <cell r="F1784">
            <v>5.752631</v>
          </cell>
          <cell r="G1784">
            <v>92</v>
          </cell>
          <cell r="H1784" t="str">
            <v>Macro</v>
          </cell>
          <cell r="I1784" t="str">
            <v>NOKIA</v>
          </cell>
          <cell r="J1784" t="str">
            <v>Elan Mencheng  Jeremiah</v>
          </cell>
          <cell r="K1784" t="str">
            <v>OCM_Bamenda_2</v>
          </cell>
          <cell r="L1784" t="str">
            <v>I-ENG</v>
          </cell>
          <cell r="M1784" t="str">
            <v>CAMUSAT</v>
          </cell>
          <cell r="N1784" t="str">
            <v>HGB</v>
          </cell>
        </row>
        <row r="1785">
          <cell r="A1785" t="str">
            <v>SUO_200</v>
          </cell>
          <cell r="B1785" t="str">
            <v>Buea-UB-Lamp-IHS</v>
          </cell>
          <cell r="C1785" t="str">
            <v>SUO</v>
          </cell>
          <cell r="D1785" t="str">
            <v>Buea</v>
          </cell>
          <cell r="E1785">
            <v>9.2881624479999996</v>
          </cell>
          <cell r="F1785">
            <v>4.1471633260000003</v>
          </cell>
          <cell r="G1785">
            <v>559</v>
          </cell>
          <cell r="H1785" t="str">
            <v>Macro</v>
          </cell>
          <cell r="I1785" t="str">
            <v>NOKIA</v>
          </cell>
          <cell r="J1785" t="str">
            <v>Emile TAMFU</v>
          </cell>
          <cell r="K1785" t="str">
            <v>OCM_Limbe</v>
          </cell>
          <cell r="L1785" t="str">
            <v>H-TELI</v>
          </cell>
          <cell r="M1785" t="str">
            <v>IHS</v>
          </cell>
          <cell r="N1785" t="str">
            <v>Grid-Gen</v>
          </cell>
        </row>
        <row r="1786">
          <cell r="A1786" t="str">
            <v>SUO_215</v>
          </cell>
          <cell r="B1786" t="str">
            <v>Buea-Kouma-IHS</v>
          </cell>
          <cell r="C1786" t="str">
            <v>SUO</v>
          </cell>
          <cell r="D1786" t="str">
            <v>Buea</v>
          </cell>
          <cell r="E1786">
            <v>9.2191957769999995</v>
          </cell>
          <cell r="F1786">
            <v>4.1347642779999996</v>
          </cell>
          <cell r="G1786">
            <v>966</v>
          </cell>
          <cell r="H1786" t="str">
            <v>Macro</v>
          </cell>
          <cell r="I1786" t="str">
            <v>NOKIA</v>
          </cell>
          <cell r="J1786" t="str">
            <v>Emile TAMFU</v>
          </cell>
          <cell r="K1786" t="str">
            <v>OCM_Limbe</v>
          </cell>
          <cell r="L1786" t="str">
            <v>H-TELI</v>
          </cell>
          <cell r="M1786" t="str">
            <v>IHS</v>
          </cell>
          <cell r="N1786" t="str">
            <v>Grid-Gen</v>
          </cell>
        </row>
        <row r="1787">
          <cell r="A1787" t="str">
            <v>SUO_179</v>
          </cell>
          <cell r="B1787" t="str">
            <v>Molyko-Paramount-Street-IHS</v>
          </cell>
          <cell r="C1787" t="str">
            <v>SUO</v>
          </cell>
          <cell r="D1787" t="str">
            <v>Buea</v>
          </cell>
          <cell r="E1787">
            <v>9.2866920000000004</v>
          </cell>
          <cell r="F1787">
            <v>4.1594990000000003</v>
          </cell>
          <cell r="G1787">
            <v>600</v>
          </cell>
          <cell r="H1787" t="str">
            <v>Macro</v>
          </cell>
          <cell r="I1787" t="str">
            <v>NOKIA</v>
          </cell>
          <cell r="J1787" t="str">
            <v>Emile TAMFU</v>
          </cell>
          <cell r="K1787" t="str">
            <v>OCM_Limbe</v>
          </cell>
          <cell r="L1787" t="str">
            <v>H-TELI</v>
          </cell>
          <cell r="M1787" t="str">
            <v>IHS</v>
          </cell>
          <cell r="N1787" t="str">
            <v>Grid-Gen</v>
          </cell>
        </row>
        <row r="1788">
          <cell r="A1788" t="str">
            <v>SUO_217</v>
          </cell>
          <cell r="B1788" t="str">
            <v>Kumba-Nkamlikum</v>
          </cell>
          <cell r="C1788" t="str">
            <v>SUO</v>
          </cell>
          <cell r="D1788" t="str">
            <v>Kumba</v>
          </cell>
          <cell r="E1788">
            <v>9.4315711619999991</v>
          </cell>
          <cell r="F1788">
            <v>4.627730809</v>
          </cell>
          <cell r="G1788">
            <v>243</v>
          </cell>
          <cell r="H1788" t="str">
            <v>Macro</v>
          </cell>
          <cell r="I1788" t="str">
            <v>NOKIA</v>
          </cell>
          <cell r="J1788" t="str">
            <v>FOJO André</v>
          </cell>
          <cell r="K1788" t="str">
            <v>OCM_Kumba</v>
          </cell>
          <cell r="L1788" t="str">
            <v>H-TELI</v>
          </cell>
          <cell r="M1788" t="str">
            <v>IHS</v>
          </cell>
          <cell r="N1788" t="str">
            <v>Grid-Gen</v>
          </cell>
        </row>
        <row r="1789">
          <cell r="A1789" t="str">
            <v>CTR_692</v>
          </cell>
          <cell r="B1789" t="str">
            <v>CTR_692_Z_Febe-Village-IHS</v>
          </cell>
          <cell r="C1789" t="str">
            <v>CTR</v>
          </cell>
          <cell r="D1789" t="str">
            <v>Yaounde</v>
          </cell>
          <cell r="E1789">
            <v>11.475661000000001</v>
          </cell>
          <cell r="F1789">
            <v>3.9136899999999999</v>
          </cell>
          <cell r="G1789">
            <v>914</v>
          </cell>
          <cell r="H1789" t="str">
            <v>Macro</v>
          </cell>
          <cell r="I1789" t="str">
            <v>ZTE</v>
          </cell>
          <cell r="J1789" t="str">
            <v>Mouamadou</v>
          </cell>
          <cell r="K1789" t="str">
            <v>OCM_Yaounde_5</v>
          </cell>
          <cell r="L1789" t="str">
            <v>AFRO</v>
          </cell>
          <cell r="M1789" t="str">
            <v>IHS</v>
          </cell>
          <cell r="N1789" t="str">
            <v>Grid-Gen</v>
          </cell>
        </row>
        <row r="1790">
          <cell r="A1790" t="str">
            <v>SUO_237</v>
          </cell>
          <cell r="B1790" t="str">
            <v>Kumba-Mbongue-Road-IHS</v>
          </cell>
          <cell r="C1790" t="str">
            <v>SUO</v>
          </cell>
          <cell r="D1790" t="str">
            <v>Kumba</v>
          </cell>
          <cell r="E1790">
            <v>9.428110663</v>
          </cell>
          <cell r="F1790">
            <v>4.6375565769999998</v>
          </cell>
          <cell r="G1790">
            <v>252</v>
          </cell>
          <cell r="H1790" t="str">
            <v>Macro</v>
          </cell>
          <cell r="I1790" t="str">
            <v>NOKIA</v>
          </cell>
          <cell r="J1790" t="str">
            <v>FOJO André</v>
          </cell>
          <cell r="K1790" t="str">
            <v>OCM_Kumba</v>
          </cell>
          <cell r="L1790" t="str">
            <v>H-TELI</v>
          </cell>
          <cell r="M1790" t="str">
            <v>IHS</v>
          </cell>
          <cell r="N1790"/>
        </row>
        <row r="1791">
          <cell r="A1791" t="str">
            <v>SUO_242</v>
          </cell>
          <cell r="B1791" t="str">
            <v>Buea-GRA-IHS</v>
          </cell>
          <cell r="C1791" t="str">
            <v>SUO</v>
          </cell>
          <cell r="D1791" t="str">
            <v>Buea</v>
          </cell>
          <cell r="E1791">
            <v>9.2243165999999999</v>
          </cell>
          <cell r="F1791">
            <v>4.1491449999999999</v>
          </cell>
          <cell r="G1791">
            <v>993</v>
          </cell>
          <cell r="H1791" t="str">
            <v>Macro</v>
          </cell>
          <cell r="I1791" t="str">
            <v>NOKIA</v>
          </cell>
          <cell r="J1791" t="str">
            <v>Emile TAMFU</v>
          </cell>
          <cell r="K1791" t="str">
            <v>OCM_Limbe</v>
          </cell>
          <cell r="L1791" t="str">
            <v>H-TELI</v>
          </cell>
          <cell r="M1791" t="str">
            <v>IHS</v>
          </cell>
          <cell r="N1791"/>
        </row>
        <row r="1792">
          <cell r="A1792" t="str">
            <v>SUO_184</v>
          </cell>
          <cell r="B1792" t="str">
            <v>GSS-BUEA-TOWN-IHS</v>
          </cell>
          <cell r="C1792" t="str">
            <v>SUO</v>
          </cell>
          <cell r="D1792" t="str">
            <v>Buea</v>
          </cell>
          <cell r="E1792">
            <v>9.2375833299999996</v>
          </cell>
          <cell r="F1792">
            <v>4.1626388900000002</v>
          </cell>
          <cell r="G1792">
            <v>960</v>
          </cell>
          <cell r="H1792" t="str">
            <v>Macro</v>
          </cell>
          <cell r="I1792" t="str">
            <v>NOKIA</v>
          </cell>
          <cell r="J1792" t="str">
            <v>Emile TAMFU</v>
          </cell>
          <cell r="K1792" t="str">
            <v>OCM_Limbe</v>
          </cell>
          <cell r="L1792" t="str">
            <v>H-TELI</v>
          </cell>
          <cell r="M1792" t="str">
            <v>IHS</v>
          </cell>
          <cell r="N1792" t="str">
            <v>Grid-Gen</v>
          </cell>
        </row>
        <row r="1793">
          <cell r="A1793" t="str">
            <v>SUO_249</v>
          </cell>
          <cell r="B1793" t="str">
            <v>Bakwele-IHS</v>
          </cell>
          <cell r="C1793" t="str">
            <v>SUO</v>
          </cell>
          <cell r="D1793" t="str">
            <v>Pella</v>
          </cell>
          <cell r="E1793">
            <v>9.1824999999999992</v>
          </cell>
          <cell r="F1793">
            <v>4.9594040000000001</v>
          </cell>
          <cell r="G1793">
            <v>131</v>
          </cell>
          <cell r="H1793" t="str">
            <v>Macro</v>
          </cell>
          <cell r="I1793" t="str">
            <v>NOKIA</v>
          </cell>
          <cell r="J1793" t="str">
            <v>Elan Mencheng  Jeremiah</v>
          </cell>
          <cell r="K1793" t="str">
            <v>OCM_Bamenda_2</v>
          </cell>
          <cell r="L1793" t="str">
            <v>I-ENG</v>
          </cell>
          <cell r="M1793" t="str">
            <v>IHS</v>
          </cell>
          <cell r="N1793"/>
        </row>
        <row r="1794">
          <cell r="A1794" t="str">
            <v>SUO_106</v>
          </cell>
          <cell r="B1794" t="str">
            <v>Mamfe-Centre-IHS</v>
          </cell>
          <cell r="C1794" t="str">
            <v>SUO</v>
          </cell>
          <cell r="D1794" t="str">
            <v>Mamfe</v>
          </cell>
          <cell r="E1794">
            <v>9.3078610000000008</v>
          </cell>
          <cell r="F1794">
            <v>5.7569439999999998</v>
          </cell>
          <cell r="G1794">
            <v>93</v>
          </cell>
          <cell r="H1794" t="str">
            <v>Macro</v>
          </cell>
          <cell r="I1794" t="str">
            <v>NOKIA</v>
          </cell>
          <cell r="J1794" t="str">
            <v>Elan Mencheng  Jeremiah</v>
          </cell>
          <cell r="K1794" t="str">
            <v>OCM_Bamenda_2</v>
          </cell>
          <cell r="L1794" t="str">
            <v>I-ENG</v>
          </cell>
          <cell r="M1794" t="str">
            <v>IHS</v>
          </cell>
          <cell r="N1794"/>
        </row>
        <row r="1795">
          <cell r="A1795" t="str">
            <v>NRO_147</v>
          </cell>
          <cell r="B1795" t="str">
            <v>Bambili-Campus-II-IHS</v>
          </cell>
          <cell r="C1795" t="str">
            <v>NRO</v>
          </cell>
          <cell r="D1795" t="str">
            <v>Tubah</v>
          </cell>
          <cell r="E1795">
            <v>10.247678000000001</v>
          </cell>
          <cell r="F1795">
            <v>6.0185250000000003</v>
          </cell>
          <cell r="G1795">
            <v>1304</v>
          </cell>
          <cell r="H1795" t="str">
            <v>Macro</v>
          </cell>
          <cell r="I1795"/>
          <cell r="J1795" t="str">
            <v>Elan Mencheng  Jeremiah</v>
          </cell>
          <cell r="K1795" t="str">
            <v>OCM_Bamenda_2</v>
          </cell>
          <cell r="L1795" t="str">
            <v>I-ENG</v>
          </cell>
          <cell r="M1795" t="str">
            <v>IHS</v>
          </cell>
          <cell r="N1795"/>
        </row>
        <row r="1796">
          <cell r="A1796" t="str">
            <v>NRO_059</v>
          </cell>
          <cell r="B1796" t="str">
            <v>URH_BAFUT2</v>
          </cell>
          <cell r="C1796" t="str">
            <v>NRO</v>
          </cell>
          <cell r="D1796" t="str">
            <v>Bamenda</v>
          </cell>
          <cell r="E1796" t="str">
            <v>10.08806</v>
          </cell>
          <cell r="F1796" t="str">
            <v>6.072114</v>
          </cell>
          <cell r="G1796"/>
          <cell r="H1796" t="str">
            <v>Rural</v>
          </cell>
          <cell r="I1796" t="str">
            <v>Huawei</v>
          </cell>
          <cell r="J1796" t="str">
            <v>Elan Mencheng  Jeremiah</v>
          </cell>
          <cell r="K1796" t="str">
            <v>OCM_Bamenda_2</v>
          </cell>
          <cell r="L1796" t="str">
            <v>I-ENG</v>
          </cell>
          <cell r="M1796" t="str">
            <v>IHS</v>
          </cell>
          <cell r="N1796" t="str">
            <v>Solar-Only</v>
          </cell>
        </row>
        <row r="1797">
          <cell r="A1797" t="str">
            <v>NRO_050</v>
          </cell>
          <cell r="B1797" t="str">
            <v>URH_BOKUM</v>
          </cell>
          <cell r="C1797" t="str">
            <v>NRO</v>
          </cell>
          <cell r="D1797" t="str">
            <v>Bamenda</v>
          </cell>
          <cell r="E1797">
            <v>10.640336980000001</v>
          </cell>
          <cell r="F1797">
            <v>5.9967876110000002</v>
          </cell>
          <cell r="G1797"/>
          <cell r="H1797" t="str">
            <v>Rural</v>
          </cell>
          <cell r="I1797" t="str">
            <v>Huawei</v>
          </cell>
          <cell r="J1797" t="str">
            <v>Elan Mencheng  Jeremiah</v>
          </cell>
          <cell r="K1797" t="str">
            <v>OCM_Bamenda_2</v>
          </cell>
          <cell r="L1797" t="str">
            <v>I-ENG</v>
          </cell>
          <cell r="M1797" t="str">
            <v>IHS</v>
          </cell>
          <cell r="N1797" t="str">
            <v>Solar-Only</v>
          </cell>
        </row>
        <row r="1798">
          <cell r="A1798" t="str">
            <v>SUD_126</v>
          </cell>
          <cell r="B1798" t="str">
            <v>Mekoto</v>
          </cell>
          <cell r="C1798" t="str">
            <v>SUD</v>
          </cell>
          <cell r="D1798" t="str">
            <v>Ekombitié</v>
          </cell>
          <cell r="E1798">
            <v>13.101660000000001</v>
          </cell>
          <cell r="F1798">
            <v>2.7189299999999998</v>
          </cell>
          <cell r="G1798">
            <v>688</v>
          </cell>
          <cell r="H1798" t="str">
            <v>Macro</v>
          </cell>
          <cell r="I1798" t="str">
            <v>NOKIA</v>
          </cell>
          <cell r="J1798" t="str">
            <v>Kenfack Peguy</v>
          </cell>
          <cell r="K1798" t="str">
            <v>OCM_Sangmelima</v>
          </cell>
          <cell r="L1798" t="str">
            <v>AFRO</v>
          </cell>
          <cell r="M1798" t="str">
            <v>CAMUSAT</v>
          </cell>
          <cell r="N1798" t="str">
            <v>HGB</v>
          </cell>
        </row>
        <row r="1799">
          <cell r="A1799" t="str">
            <v>SUD_108</v>
          </cell>
          <cell r="B1799" t="str">
            <v>Endoum-Carrefour</v>
          </cell>
          <cell r="C1799" t="str">
            <v>SUD</v>
          </cell>
          <cell r="D1799" t="str">
            <v>Minton</v>
          </cell>
          <cell r="E1799">
            <v>11.515027999999999</v>
          </cell>
          <cell r="F1799">
            <v>3.468388</v>
          </cell>
          <cell r="G1799">
            <v>654</v>
          </cell>
          <cell r="H1799" t="str">
            <v>Macro</v>
          </cell>
          <cell r="I1799" t="str">
            <v>NOKIA</v>
          </cell>
          <cell r="J1799" t="str">
            <v>Mougang Rodrigue</v>
          </cell>
          <cell r="K1799" t="str">
            <v>OCM_Mbalmayo</v>
          </cell>
          <cell r="L1799" t="str">
            <v>AFRO</v>
          </cell>
          <cell r="M1799" t="str">
            <v>CAMUSAT</v>
          </cell>
          <cell r="N1799" t="str">
            <v>Good Grid + GE</v>
          </cell>
        </row>
        <row r="1800">
          <cell r="A1800" t="str">
            <v>CTR_720</v>
          </cell>
          <cell r="B1800" t="str">
            <v>CTR_720_Z_Carriere</v>
          </cell>
          <cell r="C1800" t="str">
            <v>CTR</v>
          </cell>
          <cell r="D1800" t="str">
            <v>Yaounde</v>
          </cell>
          <cell r="E1800">
            <v>11.488709999999999</v>
          </cell>
          <cell r="F1800">
            <v>3.88585</v>
          </cell>
          <cell r="G1800">
            <v>824</v>
          </cell>
          <cell r="H1800" t="str">
            <v>Macro</v>
          </cell>
          <cell r="I1800" t="str">
            <v>ZTE</v>
          </cell>
          <cell r="J1800" t="str">
            <v>Mouamadou</v>
          </cell>
          <cell r="K1800" t="str">
            <v>OCM_Yaounde_5</v>
          </cell>
          <cell r="L1800" t="str">
            <v>AFRO</v>
          </cell>
          <cell r="M1800" t="str">
            <v>CAMUSAT</v>
          </cell>
          <cell r="N1800" t="str">
            <v>Good Grid no GE - 8h</v>
          </cell>
        </row>
        <row r="1801">
          <cell r="A1801" t="str">
            <v>SUO_238</v>
          </cell>
          <cell r="B1801" t="str">
            <v>Kumba-Gare-Ntam-IHS</v>
          </cell>
          <cell r="C1801" t="str">
            <v>CTR</v>
          </cell>
          <cell r="D1801" t="str">
            <v>Kumba</v>
          </cell>
          <cell r="E1801">
            <v>9.4641999999999999</v>
          </cell>
          <cell r="F1801">
            <v>4.6326000000000001</v>
          </cell>
          <cell r="G1801">
            <v>223</v>
          </cell>
          <cell r="H1801" t="str">
            <v>Macro</v>
          </cell>
          <cell r="I1801" t="str">
            <v>NOKIA</v>
          </cell>
          <cell r="J1801" t="str">
            <v>FOJO André</v>
          </cell>
          <cell r="K1801" t="str">
            <v>OCM_Kumba</v>
          </cell>
          <cell r="L1801" t="str">
            <v>H-TELI</v>
          </cell>
          <cell r="M1801" t="str">
            <v>IHS</v>
          </cell>
          <cell r="N1801" t="str">
            <v>Hybrid Gen</v>
          </cell>
        </row>
        <row r="1802">
          <cell r="A1802" t="str">
            <v>SUO_212</v>
          </cell>
          <cell r="B1802" t="str">
            <v>Limbe-Mile4-IHS</v>
          </cell>
          <cell r="C1802" t="str">
            <v>CTR</v>
          </cell>
          <cell r="D1802" t="str">
            <v>Limbe</v>
          </cell>
          <cell r="E1802">
            <v>9.2251388900000002</v>
          </cell>
          <cell r="F1802">
            <v>4.0628611100000001</v>
          </cell>
          <cell r="G1802">
            <v>1304</v>
          </cell>
          <cell r="H1802" t="str">
            <v>Macro</v>
          </cell>
          <cell r="I1802" t="str">
            <v>NOKIA</v>
          </cell>
          <cell r="J1802" t="str">
            <v>Emile TAMFU</v>
          </cell>
          <cell r="K1802" t="str">
            <v>OCM_Limbe</v>
          </cell>
          <cell r="L1802" t="str">
            <v>H-TELI</v>
          </cell>
          <cell r="M1802" t="str">
            <v>IHS</v>
          </cell>
          <cell r="N1802" t="str">
            <v>Grid-Gen</v>
          </cell>
        </row>
        <row r="1803">
          <cell r="A1803" t="str">
            <v>EST_022</v>
          </cell>
          <cell r="B1803" t="str">
            <v>Nkoum</v>
          </cell>
          <cell r="C1803" t="str">
            <v>EST</v>
          </cell>
          <cell r="D1803" t="str">
            <v>Nkoum</v>
          </cell>
          <cell r="E1803">
            <v>13.29252778</v>
          </cell>
          <cell r="F1803">
            <v>4.1651666670000003</v>
          </cell>
          <cell r="G1803">
            <v>722</v>
          </cell>
          <cell r="H1803" t="str">
            <v>Macro</v>
          </cell>
          <cell r="I1803" t="str">
            <v>NOKIA</v>
          </cell>
          <cell r="J1803" t="str">
            <v>Tchimeni Franck</v>
          </cell>
          <cell r="K1803" t="str">
            <v>OCM_Bertoua_3</v>
          </cell>
          <cell r="L1803" t="str">
            <v>AFRO</v>
          </cell>
          <cell r="M1803" t="str">
            <v>IHS</v>
          </cell>
          <cell r="N1803" t="str">
            <v>Grid-Gen</v>
          </cell>
        </row>
        <row r="1804">
          <cell r="A1804" t="str">
            <v>EST_002</v>
          </cell>
          <cell r="B1804" t="str">
            <v>Belabo</v>
          </cell>
          <cell r="C1804" t="str">
            <v>EST</v>
          </cell>
          <cell r="D1804" t="str">
            <v>Belabo</v>
          </cell>
          <cell r="E1804">
            <v>13.289799070000001</v>
          </cell>
          <cell r="F1804">
            <v>4.9247428600000003</v>
          </cell>
          <cell r="G1804">
            <v>614</v>
          </cell>
          <cell r="H1804" t="str">
            <v>Macro</v>
          </cell>
          <cell r="I1804" t="str">
            <v>NOKIA</v>
          </cell>
          <cell r="J1804" t="str">
            <v>Tchimeni Franck</v>
          </cell>
          <cell r="K1804" t="str">
            <v>OCM_Bertoua_3</v>
          </cell>
          <cell r="L1804" t="str">
            <v>AFRO</v>
          </cell>
          <cell r="M1804" t="str">
            <v>CAMUSAT</v>
          </cell>
          <cell r="N1804" t="str">
            <v>Good Grid + GE</v>
          </cell>
        </row>
        <row r="1805">
          <cell r="A1805" t="str">
            <v>EST_076</v>
          </cell>
          <cell r="B1805" t="str">
            <v>Diang-MTN</v>
          </cell>
          <cell r="C1805" t="str">
            <v>EST</v>
          </cell>
          <cell r="D1805" t="str">
            <v>Diang</v>
          </cell>
          <cell r="E1805">
            <v>13.348309629999999</v>
          </cell>
          <cell r="F1805">
            <v>4.5790919920000004</v>
          </cell>
          <cell r="G1805">
            <v>716</v>
          </cell>
          <cell r="H1805" t="str">
            <v>Macro</v>
          </cell>
          <cell r="I1805" t="str">
            <v>NOKIA</v>
          </cell>
          <cell r="J1805" t="str">
            <v>Tchimeni Franck</v>
          </cell>
          <cell r="K1805" t="str">
            <v>OCM_Bertoua_3</v>
          </cell>
          <cell r="L1805" t="str">
            <v>AFRO</v>
          </cell>
          <cell r="M1805" t="str">
            <v>IHS</v>
          </cell>
          <cell r="N1805" t="str">
            <v>Grid-Gen</v>
          </cell>
        </row>
        <row r="1806">
          <cell r="A1806" t="str">
            <v>EST_071</v>
          </cell>
          <cell r="B1806" t="str">
            <v>Kouen</v>
          </cell>
          <cell r="C1806" t="str">
            <v>EST</v>
          </cell>
          <cell r="D1806" t="str">
            <v>Kouen</v>
          </cell>
          <cell r="E1806">
            <v>13.507347709999999</v>
          </cell>
          <cell r="F1806">
            <v>4.3122656519999998</v>
          </cell>
          <cell r="G1806">
            <v>660</v>
          </cell>
          <cell r="H1806" t="str">
            <v>Macro</v>
          </cell>
          <cell r="I1806" t="str">
            <v>NOKIA</v>
          </cell>
          <cell r="J1806" t="str">
            <v>Tchimeni Franck</v>
          </cell>
          <cell r="K1806" t="str">
            <v>OCM_Bertoua_3</v>
          </cell>
          <cell r="L1806" t="str">
            <v>AFRO</v>
          </cell>
          <cell r="M1806" t="str">
            <v>IHS</v>
          </cell>
          <cell r="N1806" t="str">
            <v>Grid-Gen-Lithium</v>
          </cell>
        </row>
        <row r="1807">
          <cell r="A1807" t="str">
            <v>SUO_181</v>
          </cell>
          <cell r="B1807" t="str">
            <v>Great-Soppo-IHS</v>
          </cell>
          <cell r="C1807" t="str">
            <v>SUO</v>
          </cell>
          <cell r="D1807" t="str">
            <v>Buea</v>
          </cell>
          <cell r="E1807">
            <v>9.2539125999999996</v>
          </cell>
          <cell r="F1807">
            <v>4.1565310000000002</v>
          </cell>
          <cell r="G1807">
            <v>785</v>
          </cell>
          <cell r="H1807" t="str">
            <v>Macro</v>
          </cell>
          <cell r="I1807" t="str">
            <v>NOKIA</v>
          </cell>
          <cell r="J1807" t="str">
            <v>Emile TAMFU</v>
          </cell>
          <cell r="K1807" t="str">
            <v>OCM_Limbe</v>
          </cell>
          <cell r="L1807" t="str">
            <v>H-TELI</v>
          </cell>
          <cell r="M1807" t="str">
            <v>IHS</v>
          </cell>
          <cell r="N1807" t="str">
            <v>Grid-Gen</v>
          </cell>
        </row>
        <row r="1808">
          <cell r="A1808" t="str">
            <v>EST_072</v>
          </cell>
          <cell r="B1808" t="str">
            <v>Longtimbi</v>
          </cell>
          <cell r="C1808" t="str">
            <v>EST</v>
          </cell>
          <cell r="D1808" t="str">
            <v>Longtimbi</v>
          </cell>
          <cell r="E1808">
            <v>13.62118403</v>
          </cell>
          <cell r="F1808">
            <v>4.472683279</v>
          </cell>
          <cell r="G1808">
            <v>662</v>
          </cell>
          <cell r="H1808" t="str">
            <v>Macro</v>
          </cell>
          <cell r="I1808" t="str">
            <v>NOKIA</v>
          </cell>
          <cell r="J1808" t="str">
            <v>Tchimeni Franck</v>
          </cell>
          <cell r="K1808" t="str">
            <v>OCM_Bertoua_3</v>
          </cell>
          <cell r="L1808" t="str">
            <v>AFRO</v>
          </cell>
          <cell r="M1808" t="str">
            <v>IHS</v>
          </cell>
          <cell r="N1808" t="str">
            <v>Grid-Gen</v>
          </cell>
        </row>
        <row r="1809">
          <cell r="A1809" t="str">
            <v>LIT_789</v>
          </cell>
          <cell r="B1809" t="str">
            <v>Mbanga-Mouyouka-IHS</v>
          </cell>
          <cell r="C1809" t="str">
            <v>LIT</v>
          </cell>
          <cell r="D1809" t="str">
            <v>Mouyouka</v>
          </cell>
          <cell r="E1809">
            <v>9.5645539320000008</v>
          </cell>
          <cell r="F1809">
            <v>4.4323546379999996</v>
          </cell>
          <cell r="G1809">
            <v>86</v>
          </cell>
          <cell r="H1809" t="str">
            <v>Macro</v>
          </cell>
          <cell r="I1809" t="str">
            <v>NOKIA</v>
          </cell>
          <cell r="J1809" t="str">
            <v>Ewane Eric Pitié</v>
          </cell>
          <cell r="K1809" t="str">
            <v>OCM_Moungo</v>
          </cell>
          <cell r="L1809" t="str">
            <v>H-TELI</v>
          </cell>
          <cell r="M1809" t="str">
            <v>IHS</v>
          </cell>
          <cell r="N1809"/>
        </row>
        <row r="1810">
          <cell r="A1810" t="str">
            <v>NRO_157</v>
          </cell>
          <cell r="B1810" t="str">
            <v>URH_MBANJE-NJAP</v>
          </cell>
          <cell r="C1810" t="str">
            <v>NRO</v>
          </cell>
          <cell r="D1810" t="str">
            <v>Bamenda</v>
          </cell>
          <cell r="E1810" t="str">
            <v>10.674461</v>
          </cell>
          <cell r="F1810" t="str">
            <v>6.518011</v>
          </cell>
          <cell r="G1810"/>
          <cell r="H1810" t="str">
            <v>Rural</v>
          </cell>
          <cell r="I1810" t="str">
            <v>Huawei</v>
          </cell>
          <cell r="J1810" t="str">
            <v>Elan Mencheng  Jeremiah</v>
          </cell>
          <cell r="K1810" t="str">
            <v>OCM_Bamenda_2</v>
          </cell>
          <cell r="L1810" t="str">
            <v>I-ENG</v>
          </cell>
          <cell r="M1810" t="str">
            <v>H-TELI</v>
          </cell>
          <cell r="N1810" t="str">
            <v>Solar-Only</v>
          </cell>
        </row>
        <row r="1811">
          <cell r="A1811" t="str">
            <v>SUO_246</v>
          </cell>
          <cell r="B1811" t="str">
            <v>GBHS-Muyuka</v>
          </cell>
          <cell r="C1811" t="str">
            <v>SUO</v>
          </cell>
          <cell r="D1811" t="str">
            <v>Bamenda</v>
          </cell>
          <cell r="E1811">
            <v>10.174574585</v>
          </cell>
          <cell r="F1811">
            <v>5.9511520999999998</v>
          </cell>
          <cell r="G1811">
            <v>1485</v>
          </cell>
          <cell r="H1811" t="str">
            <v>Macro</v>
          </cell>
          <cell r="I1811" t="str">
            <v>NOKIA</v>
          </cell>
          <cell r="J1811" t="str">
            <v>Emile TAMFU</v>
          </cell>
          <cell r="K1811" t="str">
            <v>OCM_Limbe</v>
          </cell>
          <cell r="L1811" t="str">
            <v>H-TELI</v>
          </cell>
          <cell r="M1811"/>
          <cell r="N1811"/>
        </row>
        <row r="1812">
          <cell r="A1812" t="str">
            <v>LIT_764</v>
          </cell>
          <cell r="B1812" t="str">
            <v>Baaba-II</v>
          </cell>
          <cell r="C1812" t="str">
            <v>LIT</v>
          </cell>
          <cell r="D1812" t="str">
            <v>Baaba</v>
          </cell>
          <cell r="E1812">
            <v>11.63039</v>
          </cell>
          <cell r="F1812">
            <v>3.9292099999999999</v>
          </cell>
          <cell r="G1812">
            <v>662</v>
          </cell>
          <cell r="H1812" t="str">
            <v>Macro</v>
          </cell>
          <cell r="I1812" t="str">
            <v>NOKIA</v>
          </cell>
          <cell r="J1812" t="str">
            <v>Ewane Eric Pitié</v>
          </cell>
          <cell r="K1812" t="str">
            <v>OCM_Moungo</v>
          </cell>
          <cell r="L1812" t="str">
            <v>H-TELI</v>
          </cell>
          <cell r="M1812" t="str">
            <v>IHS</v>
          </cell>
          <cell r="N1812" t="str">
            <v>Grid-Gen</v>
          </cell>
        </row>
        <row r="1813">
          <cell r="A1813" t="str">
            <v>SUD_125</v>
          </cell>
          <cell r="B1813" t="str">
            <v>Bidou-IHS</v>
          </cell>
          <cell r="C1813" t="str">
            <v>SUD</v>
          </cell>
          <cell r="D1813" t="str">
            <v>Bamenda</v>
          </cell>
          <cell r="E1813">
            <v>10.174574585</v>
          </cell>
          <cell r="F1813">
            <v>5.9511520999999998</v>
          </cell>
          <cell r="G1813">
            <v>1485</v>
          </cell>
          <cell r="H1813" t="str">
            <v>Macro</v>
          </cell>
          <cell r="I1813" t="str">
            <v>NOKIA</v>
          </cell>
          <cell r="J1813" t="str">
            <v>Clautaire Pouguoé</v>
          </cell>
          <cell r="K1813" t="str">
            <v>OCM_Kribi</v>
          </cell>
          <cell r="L1813" t="str">
            <v>H-TELI</v>
          </cell>
          <cell r="M1813" t="str">
            <v>IHS</v>
          </cell>
          <cell r="N1813"/>
        </row>
        <row r="1814">
          <cell r="A1814" t="str">
            <v>SUO_241</v>
          </cell>
          <cell r="B1814" t="str">
            <v>Kumba-Mbongue-Road-IHS</v>
          </cell>
          <cell r="C1814" t="str">
            <v>SUO</v>
          </cell>
          <cell r="D1814" t="str">
            <v>Kumba</v>
          </cell>
          <cell r="E1814">
            <v>9.428110663</v>
          </cell>
          <cell r="F1814">
            <v>4.6375565769999998</v>
          </cell>
          <cell r="G1814">
            <v>252</v>
          </cell>
          <cell r="H1814" t="str">
            <v>Macro</v>
          </cell>
          <cell r="I1814" t="str">
            <v>NOKIA</v>
          </cell>
          <cell r="J1814" t="str">
            <v>Emile TAMFU</v>
          </cell>
          <cell r="K1814" t="str">
            <v>OCM_Limbe</v>
          </cell>
          <cell r="L1814" t="str">
            <v>H-TELI</v>
          </cell>
          <cell r="M1814" t="str">
            <v>CAMUSAT</v>
          </cell>
          <cell r="N1814" t="str">
            <v>Medium Grid + GE</v>
          </cell>
        </row>
        <row r="1815">
          <cell r="A1815" t="str">
            <v>CTR_856</v>
          </cell>
          <cell r="B1815" t="str">
            <v>Binguela-Camrail</v>
          </cell>
          <cell r="C1815" t="str">
            <v>CTR</v>
          </cell>
          <cell r="D1815" t="str">
            <v>Binguela</v>
          </cell>
          <cell r="E1815">
            <v>11.404638800000001</v>
          </cell>
          <cell r="F1815">
            <v>3.7513333329999998</v>
          </cell>
          <cell r="G1815">
            <v>722</v>
          </cell>
          <cell r="H1815" t="str">
            <v>Macro</v>
          </cell>
          <cell r="I1815" t="str">
            <v>NOKIA</v>
          </cell>
          <cell r="J1815" t="str">
            <v>Essiane Arthur</v>
          </cell>
          <cell r="K1815" t="str">
            <v>OCM_Abong-Mbang</v>
          </cell>
          <cell r="L1815" t="str">
            <v>AFRO</v>
          </cell>
          <cell r="M1815" t="str">
            <v>IHS</v>
          </cell>
          <cell r="N1815" t="str">
            <v>Grid-Gen</v>
          </cell>
        </row>
        <row r="1816">
          <cell r="A1816" t="str">
            <v>CTR_880</v>
          </cell>
          <cell r="B1816" t="str">
            <v>Nkolmessing-Abom-II</v>
          </cell>
          <cell r="C1816" t="str">
            <v>CTR</v>
          </cell>
          <cell r="D1816" t="str">
            <v>Ebolmadzom</v>
          </cell>
          <cell r="E1816">
            <v>11.61816</v>
          </cell>
          <cell r="F1816">
            <v>3.8944399999999999</v>
          </cell>
          <cell r="G1816">
            <v>716</v>
          </cell>
          <cell r="H1816" t="str">
            <v>Macro</v>
          </cell>
          <cell r="I1816" t="str">
            <v>NOKIA</v>
          </cell>
          <cell r="J1816" t="str">
            <v>Mougang Rodrigue</v>
          </cell>
          <cell r="K1816" t="str">
            <v>OCM_Mbalmayo</v>
          </cell>
          <cell r="L1816" t="str">
            <v>AFRO</v>
          </cell>
          <cell r="M1816" t="str">
            <v>CAMUSAT</v>
          </cell>
          <cell r="N1816" t="str">
            <v>HGB</v>
          </cell>
        </row>
        <row r="1817">
          <cell r="A1817" t="str">
            <v>ADM_140</v>
          </cell>
          <cell r="B1817" t="str">
            <v>Tekel-IHS</v>
          </cell>
          <cell r="C1817" t="str">
            <v>ADM</v>
          </cell>
          <cell r="D1817" t="str">
            <v>Martap</v>
          </cell>
          <cell r="E1817">
            <v>13.176916670000001</v>
          </cell>
          <cell r="F1817">
            <v>6.8271940000000004</v>
          </cell>
          <cell r="G1817">
            <v>969</v>
          </cell>
          <cell r="H1817" t="str">
            <v>Macro</v>
          </cell>
          <cell r="I1817" t="str">
            <v>NOKIA</v>
          </cell>
          <cell r="J1817" t="str">
            <v>Chekep Kouamo Willy</v>
          </cell>
          <cell r="K1817" t="str">
            <v>OCM_Tibati</v>
          </cell>
          <cell r="L1817" t="str">
            <v>TIF NORD</v>
          </cell>
          <cell r="M1817" t="str">
            <v>IHS</v>
          </cell>
          <cell r="N1817"/>
        </row>
        <row r="1818">
          <cell r="A1818" t="str">
            <v>OST_228</v>
          </cell>
          <cell r="B1818" t="str">
            <v>Foumbot-Ndoumbem</v>
          </cell>
          <cell r="C1818" t="str">
            <v>OST</v>
          </cell>
          <cell r="D1818" t="str">
            <v>Foumbot</v>
          </cell>
          <cell r="E1818">
            <v>10.622356999999999</v>
          </cell>
          <cell r="F1818">
            <v>5.5156530000000004</v>
          </cell>
          <cell r="G1818">
            <v>1082</v>
          </cell>
          <cell r="H1818" t="str">
            <v>Macro</v>
          </cell>
          <cell r="I1818" t="str">
            <v>NOKIA</v>
          </cell>
          <cell r="J1818" t="str">
            <v>Yara Nchare</v>
          </cell>
          <cell r="K1818" t="str">
            <v>OCM_Foumban</v>
          </cell>
          <cell r="L1818" t="str">
            <v>I-ENG</v>
          </cell>
          <cell r="M1818" t="str">
            <v>CAMUSAT</v>
          </cell>
          <cell r="N1818" t="str">
            <v>Hybrid Solar - S1</v>
          </cell>
        </row>
        <row r="1819">
          <cell r="A1819" t="str">
            <v>NRO_154</v>
          </cell>
          <cell r="B1819" t="str">
            <v>URH_NJAP</v>
          </cell>
          <cell r="C1819" t="str">
            <v>NRO</v>
          </cell>
          <cell r="D1819" t="str">
            <v>Bamenda</v>
          </cell>
          <cell r="E1819" t="str">
            <v>10.699469</v>
          </cell>
          <cell r="F1819" t="str">
            <v>6.5304</v>
          </cell>
          <cell r="G1819"/>
          <cell r="H1819" t="str">
            <v>Rural</v>
          </cell>
          <cell r="I1819" t="str">
            <v>Huawei</v>
          </cell>
          <cell r="J1819" t="str">
            <v>Elan Mencheng  Jeremiah</v>
          </cell>
          <cell r="K1819" t="str">
            <v>OCM_Bamenda_2</v>
          </cell>
          <cell r="L1819" t="str">
            <v>I-ENG</v>
          </cell>
          <cell r="M1819" t="str">
            <v>H-TELI</v>
          </cell>
          <cell r="N1819" t="str">
            <v>Solar-Only</v>
          </cell>
        </row>
        <row r="1820">
          <cell r="A1820" t="str">
            <v>NRO_008</v>
          </cell>
          <cell r="B1820" t="str">
            <v>Bamenda-CRTV</v>
          </cell>
          <cell r="C1820" t="str">
            <v>NRO</v>
          </cell>
          <cell r="D1820" t="str">
            <v>Bamenda</v>
          </cell>
          <cell r="E1820">
            <v>10.164778</v>
          </cell>
          <cell r="F1820">
            <v>5.9527380000000001</v>
          </cell>
          <cell r="G1820">
            <v>1436</v>
          </cell>
          <cell r="H1820" t="str">
            <v>Macro</v>
          </cell>
          <cell r="I1820" t="str">
            <v>NOKIA</v>
          </cell>
          <cell r="J1820" t="str">
            <v>UCHENNA Cedric</v>
          </cell>
          <cell r="K1820" t="str">
            <v>OCM_Bamenda_3</v>
          </cell>
          <cell r="L1820" t="str">
            <v>I-ENG</v>
          </cell>
          <cell r="M1820" t="str">
            <v>CAMUSAT</v>
          </cell>
          <cell r="N1820" t="str">
            <v>Good Grid + GE</v>
          </cell>
        </row>
        <row r="1821">
          <cell r="A1821" t="str">
            <v>NRO_016</v>
          </cell>
          <cell r="B1821" t="str">
            <v>Bda-Agence</v>
          </cell>
          <cell r="C1821" t="str">
            <v>NRO</v>
          </cell>
          <cell r="D1821" t="str">
            <v>Bamenda</v>
          </cell>
          <cell r="E1821">
            <v>10.15175</v>
          </cell>
          <cell r="F1821">
            <v>5.9570277779999996</v>
          </cell>
          <cell r="G1821">
            <v>1238</v>
          </cell>
          <cell r="H1821" t="str">
            <v>Macro</v>
          </cell>
          <cell r="I1821" t="str">
            <v>NOKIA</v>
          </cell>
          <cell r="J1821" t="str">
            <v>UCHENNA Cedric</v>
          </cell>
          <cell r="K1821" t="str">
            <v>OCM_Bamenda_3</v>
          </cell>
          <cell r="L1821" t="str">
            <v>I-ENG</v>
          </cell>
          <cell r="M1821" t="str">
            <v>CAMUSAT</v>
          </cell>
          <cell r="N1821" t="str">
            <v>Bad Grid + GE</v>
          </cell>
        </row>
        <row r="1822">
          <cell r="A1822" t="str">
            <v>NRO_226</v>
          </cell>
          <cell r="B1822" t="str">
            <v>Bda-Nitop-II</v>
          </cell>
          <cell r="C1822" t="str">
            <v>NRO</v>
          </cell>
          <cell r="D1822" t="str">
            <v>Bamenda</v>
          </cell>
          <cell r="E1822">
            <v>10.140155</v>
          </cell>
          <cell r="F1822">
            <v>5.9474780000000003</v>
          </cell>
          <cell r="G1822">
            <v>1261</v>
          </cell>
          <cell r="H1822" t="str">
            <v>Macro</v>
          </cell>
          <cell r="I1822" t="str">
            <v>NOKIA</v>
          </cell>
          <cell r="J1822" t="str">
            <v>UCHENNA Cedric</v>
          </cell>
          <cell r="K1822" t="str">
            <v>OCM_Bamenda_3</v>
          </cell>
          <cell r="L1822" t="str">
            <v>I-ENG</v>
          </cell>
          <cell r="M1822" t="str">
            <v>IHS</v>
          </cell>
          <cell r="N1822" t="str">
            <v>Grid-Gen</v>
          </cell>
        </row>
        <row r="1823">
          <cell r="A1823" t="str">
            <v>OST_257</v>
          </cell>
          <cell r="B1823" t="str">
            <v>Babette</v>
          </cell>
          <cell r="C1823" t="str">
            <v>OST</v>
          </cell>
          <cell r="D1823" t="str">
            <v>Babette</v>
          </cell>
          <cell r="E1823">
            <v>10.26543</v>
          </cell>
          <cell r="F1823">
            <v>5.5982599999999998</v>
          </cell>
          <cell r="G1823">
            <v>1352</v>
          </cell>
          <cell r="H1823" t="str">
            <v>Macro</v>
          </cell>
          <cell r="I1823" t="str">
            <v>NOKIA</v>
          </cell>
          <cell r="J1823" t="str">
            <v>Yara Nchare</v>
          </cell>
          <cell r="K1823" t="str">
            <v>OCM_Foumban</v>
          </cell>
          <cell r="L1823" t="str">
            <v>I-ENG</v>
          </cell>
          <cell r="M1823" t="str">
            <v>CAMUSAT</v>
          </cell>
          <cell r="N1823" t="str">
            <v>Hybrid Solar - S3</v>
          </cell>
        </row>
        <row r="1824">
          <cell r="A1824" t="str">
            <v>LIT_787</v>
          </cell>
          <cell r="B1824" t="str">
            <v>Njombe-SDH-IHS</v>
          </cell>
          <cell r="C1824" t="str">
            <v>LIT</v>
          </cell>
          <cell r="D1824" t="str">
            <v>Njombe-Penja</v>
          </cell>
          <cell r="E1824">
            <v>9.6429670000000005</v>
          </cell>
          <cell r="F1824">
            <v>4.609273</v>
          </cell>
          <cell r="G1824">
            <v>413</v>
          </cell>
          <cell r="H1824" t="str">
            <v>Macro</v>
          </cell>
          <cell r="I1824" t="str">
            <v>NOKIA</v>
          </cell>
          <cell r="J1824" t="str">
            <v>Ewane Eric Pitié</v>
          </cell>
          <cell r="K1824" t="str">
            <v>OCM_Moungo</v>
          </cell>
          <cell r="L1824" t="str">
            <v>H-TELI</v>
          </cell>
          <cell r="M1824" t="str">
            <v>IHS</v>
          </cell>
          <cell r="N1824"/>
        </row>
        <row r="1825">
          <cell r="A1825" t="str">
            <v>ADM_154</v>
          </cell>
          <cell r="B1825" t="str">
            <v>Mbamti-New</v>
          </cell>
          <cell r="C1825" t="str">
            <v>ADM</v>
          </cell>
          <cell r="D1825" t="str">
            <v>Mbamti</v>
          </cell>
          <cell r="E1825">
            <v>11.93638889</v>
          </cell>
          <cell r="F1825">
            <v>6.7180555599999998</v>
          </cell>
          <cell r="G1825">
            <v>1110</v>
          </cell>
          <cell r="H1825" t="str">
            <v>Macro</v>
          </cell>
          <cell r="I1825" t="str">
            <v>NOKIA</v>
          </cell>
          <cell r="J1825" t="str">
            <v>Yara Nchare</v>
          </cell>
          <cell r="K1825" t="str">
            <v>OCM_Foumban</v>
          </cell>
          <cell r="L1825" t="str">
            <v>I-ENG</v>
          </cell>
          <cell r="M1825" t="str">
            <v>IHS</v>
          </cell>
          <cell r="N1825" t="str">
            <v>Solar-Gen</v>
          </cell>
        </row>
        <row r="1826">
          <cell r="A1826" t="str">
            <v>SUD_113</v>
          </cell>
          <cell r="B1826" t="str">
            <v>Mokom-IHS</v>
          </cell>
          <cell r="C1826" t="str">
            <v>SUD</v>
          </cell>
          <cell r="D1826" t="str">
            <v>Mintom</v>
          </cell>
          <cell r="E1826">
            <v>13.510070000000001</v>
          </cell>
          <cell r="F1826">
            <v>2.22763</v>
          </cell>
          <cell r="G1826">
            <v>618</v>
          </cell>
          <cell r="H1826" t="str">
            <v>Macro</v>
          </cell>
          <cell r="I1826" t="str">
            <v>NOKIA</v>
          </cell>
          <cell r="J1826" t="str">
            <v>Kenfack Peguy</v>
          </cell>
          <cell r="K1826" t="str">
            <v>OCM_Sangmelima</v>
          </cell>
          <cell r="L1826" t="str">
            <v>AFRO</v>
          </cell>
          <cell r="M1826" t="str">
            <v>IHS</v>
          </cell>
          <cell r="N1826" t="str">
            <v>Gen-Lithium</v>
          </cell>
        </row>
        <row r="1827">
          <cell r="A1827" t="str">
            <v>CTR_909</v>
          </cell>
          <cell r="B1827" t="str">
            <v>Minkama-IHS</v>
          </cell>
          <cell r="C1827" t="str">
            <v>CTR</v>
          </cell>
          <cell r="D1827" t="str">
            <v>Obala</v>
          </cell>
          <cell r="E1827">
            <v>11.595981</v>
          </cell>
          <cell r="F1827">
            <v>4.2223870000000003</v>
          </cell>
          <cell r="G1827">
            <v>513</v>
          </cell>
          <cell r="H1827" t="str">
            <v>Macro</v>
          </cell>
          <cell r="I1827" t="str">
            <v>NOKIA</v>
          </cell>
          <cell r="J1827" t="str">
            <v>Raoul TSAGUE</v>
          </cell>
          <cell r="K1827" t="str">
            <v>OCM_Nanga-Eboko</v>
          </cell>
          <cell r="L1827" t="str">
            <v>AFRO</v>
          </cell>
          <cell r="M1827" t="str">
            <v>IHS</v>
          </cell>
          <cell r="N1827"/>
        </row>
        <row r="1828">
          <cell r="A1828" t="str">
            <v>EST_155</v>
          </cell>
          <cell r="B1828" t="str">
            <v>Paki-IHS</v>
          </cell>
          <cell r="C1828" t="str">
            <v>EST</v>
          </cell>
          <cell r="D1828" t="str">
            <v>Doumé</v>
          </cell>
          <cell r="E1828">
            <v>13.399559999999999</v>
          </cell>
          <cell r="F1828">
            <v>4.2046700000000001</v>
          </cell>
          <cell r="G1828">
            <v>675</v>
          </cell>
          <cell r="H1828" t="str">
            <v>Macro</v>
          </cell>
          <cell r="I1828" t="str">
            <v>NOKIA</v>
          </cell>
          <cell r="J1828" t="str">
            <v xml:space="preserve">APIANG Grégoire Flores </v>
          </cell>
          <cell r="K1828" t="str">
            <v>OCM_Bafia</v>
          </cell>
          <cell r="L1828" t="str">
            <v>I-ENG</v>
          </cell>
          <cell r="M1828" t="str">
            <v>IHS</v>
          </cell>
          <cell r="N1828"/>
        </row>
        <row r="1829">
          <cell r="A1829" t="str">
            <v>EST_156</v>
          </cell>
          <cell r="B1829" t="str">
            <v>EST_156_Z_Garoua-Boulai-Sabal-IHS</v>
          </cell>
          <cell r="C1829" t="str">
            <v>EST</v>
          </cell>
          <cell r="D1829" t="str">
            <v>Garoua</v>
          </cell>
          <cell r="E1829">
            <v>14.539490000000001</v>
          </cell>
          <cell r="F1829">
            <v>5.9071199999999999</v>
          </cell>
          <cell r="G1829">
            <v>1024</v>
          </cell>
          <cell r="H1829" t="str">
            <v>Macro</v>
          </cell>
          <cell r="I1829" t="str">
            <v>ZTE</v>
          </cell>
          <cell r="J1829" t="str">
            <v>Destallo Serge EVEHE</v>
          </cell>
          <cell r="K1829" t="str">
            <v>OCM_Meiganga</v>
          </cell>
          <cell r="L1829" t="str">
            <v>AFRO</v>
          </cell>
          <cell r="M1829" t="str">
            <v>IHS</v>
          </cell>
          <cell r="N1829"/>
        </row>
        <row r="1830">
          <cell r="A1830" t="str">
            <v>EST_092</v>
          </cell>
          <cell r="B1830" t="str">
            <v>Doume-MTN-IHS</v>
          </cell>
          <cell r="C1830" t="str">
            <v>EST</v>
          </cell>
          <cell r="D1830" t="str">
            <v>Doume</v>
          </cell>
          <cell r="E1830">
            <v>13.45396751</v>
          </cell>
          <cell r="F1830">
            <v>4.2421874669999999</v>
          </cell>
          <cell r="G1830">
            <v>687</v>
          </cell>
          <cell r="H1830" t="str">
            <v>Macro</v>
          </cell>
          <cell r="I1830" t="str">
            <v>NOKIA</v>
          </cell>
          <cell r="J1830" t="str">
            <v>Tchimeni Franck</v>
          </cell>
          <cell r="K1830" t="str">
            <v>OCM_Bertoua_3</v>
          </cell>
          <cell r="L1830" t="str">
            <v>AFRO</v>
          </cell>
          <cell r="M1830" t="str">
            <v>IHS</v>
          </cell>
          <cell r="N1830" t="str">
            <v>Grid-Gen</v>
          </cell>
        </row>
        <row r="1831">
          <cell r="A1831" t="str">
            <v>SUD_111</v>
          </cell>
          <cell r="B1831" t="str">
            <v>Nkolmeyos-IHS</v>
          </cell>
          <cell r="C1831" t="str">
            <v>SUD</v>
          </cell>
          <cell r="D1831" t="str">
            <v>Nkolmeyos</v>
          </cell>
          <cell r="E1831">
            <v>13.408300000000001</v>
          </cell>
          <cell r="F1831">
            <v>2.3821699999999999</v>
          </cell>
          <cell r="G1831">
            <v>654</v>
          </cell>
          <cell r="H1831" t="str">
            <v>Macro</v>
          </cell>
          <cell r="I1831" t="str">
            <v>NOKIA</v>
          </cell>
          <cell r="J1831" t="str">
            <v>Kenfack Peguy</v>
          </cell>
          <cell r="K1831" t="str">
            <v>OCM_Sangmelima</v>
          </cell>
          <cell r="L1831" t="str">
            <v>AFRO</v>
          </cell>
          <cell r="M1831" t="str">
            <v>IHS</v>
          </cell>
          <cell r="N1831" t="str">
            <v>Gen-Lithium</v>
          </cell>
        </row>
        <row r="1832">
          <cell r="A1832" t="str">
            <v>SUO_234</v>
          </cell>
          <cell r="B1832" t="str">
            <v>Limbe-Mile1</v>
          </cell>
          <cell r="C1832" t="str">
            <v>SUO</v>
          </cell>
          <cell r="D1832" t="str">
            <v>Limbe</v>
          </cell>
          <cell r="E1832">
            <v>9.2038489999999999</v>
          </cell>
          <cell r="F1832">
            <v>4.0267559999999998</v>
          </cell>
          <cell r="G1832">
            <v>41</v>
          </cell>
          <cell r="H1832" t="str">
            <v>Macro</v>
          </cell>
          <cell r="I1832" t="str">
            <v>NOKIA</v>
          </cell>
          <cell r="J1832" t="str">
            <v>Emile TAMFU</v>
          </cell>
          <cell r="K1832" t="str">
            <v>OCM_Limbe</v>
          </cell>
          <cell r="L1832" t="str">
            <v>H-TELI</v>
          </cell>
          <cell r="M1832" t="str">
            <v>CAMUSAT</v>
          </cell>
          <cell r="N1832" t="str">
            <v>Medium Grid + GE</v>
          </cell>
        </row>
        <row r="1833">
          <cell r="A1833" t="str">
            <v>SUO_232</v>
          </cell>
          <cell r="B1833" t="str">
            <v>Buea-Bwitingui-Road</v>
          </cell>
          <cell r="C1833" t="str">
            <v>SUO</v>
          </cell>
          <cell r="D1833" t="str">
            <v>Buea</v>
          </cell>
          <cell r="E1833">
            <v>9.2903830000000003</v>
          </cell>
          <cell r="F1833">
            <v>4.1728860000000001</v>
          </cell>
          <cell r="G1833">
            <v>596</v>
          </cell>
          <cell r="H1833" t="str">
            <v>Macro</v>
          </cell>
          <cell r="I1833" t="str">
            <v>NOKIA</v>
          </cell>
          <cell r="J1833" t="str">
            <v>Emile TAMFU</v>
          </cell>
          <cell r="K1833" t="str">
            <v>OCM_Limbe</v>
          </cell>
          <cell r="L1833" t="str">
            <v>H-TELI</v>
          </cell>
          <cell r="M1833" t="str">
            <v>CAMUSAT</v>
          </cell>
          <cell r="N1833" t="str">
            <v>DG+Grid</v>
          </cell>
        </row>
        <row r="1834">
          <cell r="A1834" t="str">
            <v>SUO_240</v>
          </cell>
          <cell r="B1834" t="str">
            <v>Buea-Street2</v>
          </cell>
          <cell r="C1834" t="str">
            <v>SUO</v>
          </cell>
          <cell r="D1834" t="str">
            <v>Buea</v>
          </cell>
          <cell r="E1834">
            <v>9.2470230000000004</v>
          </cell>
          <cell r="F1834">
            <v>4.1612209</v>
          </cell>
          <cell r="G1834">
            <v>874</v>
          </cell>
          <cell r="H1834" t="str">
            <v>Macro</v>
          </cell>
          <cell r="I1834" t="str">
            <v>NOKIA</v>
          </cell>
          <cell r="J1834" t="str">
            <v>Emile TAMFU</v>
          </cell>
          <cell r="K1834" t="str">
            <v>OCM_Limbe</v>
          </cell>
          <cell r="L1834" t="str">
            <v>H-TELI</v>
          </cell>
          <cell r="M1834" t="str">
            <v>CAMUSAT</v>
          </cell>
          <cell r="N1834" t="str">
            <v>DG+Grid</v>
          </cell>
        </row>
        <row r="1835">
          <cell r="A1835" t="str">
            <v>SUO_236</v>
          </cell>
          <cell r="B1835" t="str">
            <v>White-Star-Hotel</v>
          </cell>
          <cell r="C1835" t="str">
            <v>SUO</v>
          </cell>
          <cell r="D1835" t="str">
            <v>Limbe</v>
          </cell>
          <cell r="E1835">
            <v>9.2115399999999994</v>
          </cell>
          <cell r="F1835">
            <v>4.0469799999999996</v>
          </cell>
          <cell r="G1835">
            <v>135</v>
          </cell>
          <cell r="H1835" t="str">
            <v>Macro</v>
          </cell>
          <cell r="I1835" t="str">
            <v>NOKIA</v>
          </cell>
          <cell r="J1835" t="str">
            <v>Emile TAMFU</v>
          </cell>
          <cell r="K1835" t="str">
            <v>OCM_Limbe</v>
          </cell>
          <cell r="L1835" t="str">
            <v>H-TELI</v>
          </cell>
          <cell r="M1835" t="str">
            <v>CAMUSAT</v>
          </cell>
          <cell r="N1835" t="str">
            <v>DG+Grid</v>
          </cell>
        </row>
        <row r="1836">
          <cell r="A1836" t="str">
            <v>SUO_235</v>
          </cell>
          <cell r="B1836" t="str">
            <v>Limbe-Ngueme</v>
          </cell>
          <cell r="C1836" t="str">
            <v>SUO</v>
          </cell>
          <cell r="D1836" t="str">
            <v>Limbe</v>
          </cell>
          <cell r="E1836">
            <v>9.1565483000000008</v>
          </cell>
          <cell r="F1836">
            <v>4.0187382999999999</v>
          </cell>
          <cell r="G1836">
            <v>65</v>
          </cell>
          <cell r="H1836" t="str">
            <v>Macro</v>
          </cell>
          <cell r="I1836" t="str">
            <v>NOKIA</v>
          </cell>
          <cell r="J1836" t="str">
            <v>Emile TAMFU</v>
          </cell>
          <cell r="K1836" t="str">
            <v>OCM_Limbe</v>
          </cell>
          <cell r="L1836" t="str">
            <v>H-TELI</v>
          </cell>
          <cell r="M1836" t="str">
            <v>CAMUSAT</v>
          </cell>
          <cell r="N1836" t="str">
            <v>Medium Grid + GE</v>
          </cell>
        </row>
        <row r="1837">
          <cell r="A1837" t="str">
            <v>SUO_233</v>
          </cell>
          <cell r="B1837" t="str">
            <v>Limbe-Legend-Inn</v>
          </cell>
          <cell r="C1837" t="str">
            <v>SUO</v>
          </cell>
          <cell r="D1837" t="str">
            <v>Limbe</v>
          </cell>
          <cell r="E1837">
            <v>9.1848100000000006</v>
          </cell>
          <cell r="F1837">
            <v>4.0237889999999998</v>
          </cell>
          <cell r="G1837">
            <v>70</v>
          </cell>
          <cell r="H1837" t="str">
            <v>Macro</v>
          </cell>
          <cell r="I1837" t="str">
            <v>NOKIA</v>
          </cell>
          <cell r="J1837" t="str">
            <v>Emile TAMFU</v>
          </cell>
          <cell r="K1837" t="str">
            <v>OCM_Limbe</v>
          </cell>
          <cell r="L1837" t="str">
            <v>H-TELI</v>
          </cell>
          <cell r="M1837" t="str">
            <v>CAMUSAT</v>
          </cell>
          <cell r="N1837" t="str">
            <v>Medium Grid + GE</v>
          </cell>
        </row>
        <row r="1838">
          <cell r="A1838" t="str">
            <v>CTR_761</v>
          </cell>
          <cell r="B1838" t="str">
            <v>CTR_761_Z_Nkolbisson-II</v>
          </cell>
          <cell r="C1838" t="str">
            <v>CTR</v>
          </cell>
          <cell r="D1838" t="str">
            <v>Yaounde</v>
          </cell>
          <cell r="E1838">
            <v>11.46002</v>
          </cell>
          <cell r="F1838">
            <v>3.858473</v>
          </cell>
          <cell r="G1838">
            <v>765</v>
          </cell>
          <cell r="H1838" t="str">
            <v>Macro</v>
          </cell>
          <cell r="I1838" t="str">
            <v>ZTE</v>
          </cell>
          <cell r="J1838" t="str">
            <v>Mouamadou</v>
          </cell>
          <cell r="K1838" t="str">
            <v>OCM_Yaounde_5</v>
          </cell>
          <cell r="L1838" t="str">
            <v>AFRO</v>
          </cell>
          <cell r="M1838" t="str">
            <v>CAMUSAT</v>
          </cell>
          <cell r="N1838" t="str">
            <v>Good Grid + GE</v>
          </cell>
        </row>
        <row r="1839">
          <cell r="A1839" t="str">
            <v>CTR_858</v>
          </cell>
          <cell r="B1839" t="str">
            <v>Nguibassal</v>
          </cell>
          <cell r="C1839" t="str">
            <v>CTR</v>
          </cell>
          <cell r="D1839" t="str">
            <v>Nguibassal</v>
          </cell>
          <cell r="E1839">
            <v>11.056139999999999</v>
          </cell>
          <cell r="F1839">
            <v>4.0651400000000004</v>
          </cell>
          <cell r="G1839">
            <v>389</v>
          </cell>
          <cell r="H1839" t="str">
            <v>Macro</v>
          </cell>
          <cell r="I1839" t="str">
            <v>NOKIA</v>
          </cell>
          <cell r="J1839" t="str">
            <v>Etienne Saha</v>
          </cell>
          <cell r="K1839" t="str">
            <v>OCM_Boumnyebel</v>
          </cell>
          <cell r="L1839" t="str">
            <v>AFRO</v>
          </cell>
          <cell r="M1839" t="str">
            <v>CAMUSAT</v>
          </cell>
          <cell r="N1839" t="str">
            <v>Hybrid Solar - S3</v>
          </cell>
        </row>
        <row r="1840">
          <cell r="A1840" t="str">
            <v>ADM_187</v>
          </cell>
          <cell r="B1840" t="str">
            <v>Djoa-IHS</v>
          </cell>
          <cell r="C1840" t="str">
            <v>ADM</v>
          </cell>
          <cell r="D1840" t="str">
            <v>Tibati</v>
          </cell>
          <cell r="E1840">
            <v>12.478252901999999</v>
          </cell>
          <cell r="F1840">
            <v>6.5131192550000003</v>
          </cell>
          <cell r="G1840">
            <v>892</v>
          </cell>
          <cell r="H1840" t="str">
            <v>Macro</v>
          </cell>
          <cell r="I1840" t="str">
            <v>NOKIA</v>
          </cell>
          <cell r="J1840" t="str">
            <v>Chekep Kouamo Willy</v>
          </cell>
          <cell r="K1840" t="str">
            <v>OCM_Tibati</v>
          </cell>
          <cell r="L1840" t="str">
            <v>TIF NORD</v>
          </cell>
          <cell r="M1840" t="str">
            <v>IHS</v>
          </cell>
          <cell r="N1840"/>
        </row>
        <row r="1841">
          <cell r="A1841" t="str">
            <v>ADM_179</v>
          </cell>
          <cell r="B1841" t="str">
            <v>Nyamboya-MTN</v>
          </cell>
          <cell r="C1841" t="str">
            <v>ADM</v>
          </cell>
          <cell r="D1841" t="str">
            <v>Nyamboya</v>
          </cell>
          <cell r="E1841">
            <v>11.577</v>
          </cell>
          <cell r="F1841">
            <v>6.2858999999999998</v>
          </cell>
          <cell r="G1841">
            <v>742</v>
          </cell>
          <cell r="H1841" t="str">
            <v>Macro</v>
          </cell>
          <cell r="I1841" t="str">
            <v>NOKIA</v>
          </cell>
          <cell r="J1841" t="str">
            <v>Destallo Serge EVEHE</v>
          </cell>
          <cell r="K1841" t="str">
            <v>OCM_Meiganga</v>
          </cell>
          <cell r="L1841" t="str">
            <v>TIF NORD</v>
          </cell>
          <cell r="M1841" t="str">
            <v>MTN</v>
          </cell>
          <cell r="N1841" t="str">
            <v>Grid-Gen</v>
          </cell>
        </row>
        <row r="1842">
          <cell r="A1842" t="str">
            <v>EXN_274</v>
          </cell>
          <cell r="B1842" t="str">
            <v>Tagawa-IHS</v>
          </cell>
          <cell r="C1842" t="str">
            <v>EXN</v>
          </cell>
          <cell r="D1842" t="str">
            <v>Tagawa</v>
          </cell>
          <cell r="E1842">
            <v>14.454549</v>
          </cell>
          <cell r="F1842">
            <v>11.327851000000001</v>
          </cell>
          <cell r="G1842">
            <v>302</v>
          </cell>
          <cell r="H1842" t="str">
            <v>Macro</v>
          </cell>
          <cell r="I1842" t="str">
            <v>NOKIA</v>
          </cell>
          <cell r="J1842" t="str">
            <v>Yanoussa Ahmadou</v>
          </cell>
          <cell r="K1842" t="str">
            <v>OCM_Kousseri</v>
          </cell>
          <cell r="L1842" t="str">
            <v>TIF NORD</v>
          </cell>
          <cell r="M1842" t="str">
            <v>IHS</v>
          </cell>
          <cell r="N1842"/>
        </row>
        <row r="1843">
          <cell r="A1843" t="str">
            <v>EXN_273</v>
          </cell>
          <cell r="B1843" t="str">
            <v>Tide-Goulfey-IHS</v>
          </cell>
          <cell r="C1843" t="str">
            <v>EXN</v>
          </cell>
          <cell r="D1843" t="str">
            <v>Kabo-Kabir</v>
          </cell>
          <cell r="E1843">
            <v>14.713946999999999</v>
          </cell>
          <cell r="F1843">
            <v>12.106871999999999</v>
          </cell>
          <cell r="G1843">
            <v>296</v>
          </cell>
          <cell r="H1843" t="str">
            <v>Macro</v>
          </cell>
          <cell r="I1843" t="str">
            <v>NOKIA</v>
          </cell>
          <cell r="J1843" t="str">
            <v>Yanoussa Ahmadou</v>
          </cell>
          <cell r="K1843" t="str">
            <v>OCM_Kousseri</v>
          </cell>
          <cell r="L1843" t="str">
            <v>TIF NORD</v>
          </cell>
          <cell r="M1843" t="str">
            <v>IHS</v>
          </cell>
          <cell r="N1843"/>
        </row>
        <row r="1844">
          <cell r="A1844" t="str">
            <v>LIT_772</v>
          </cell>
          <cell r="B1844" t="str">
            <v>Manjo-Q2-MTN</v>
          </cell>
          <cell r="C1844" t="str">
            <v>LIT</v>
          </cell>
          <cell r="D1844" t="str">
            <v>Manjo</v>
          </cell>
          <cell r="E1844">
            <v>9.8199810000000003</v>
          </cell>
          <cell r="F1844">
            <v>4.8416420000000002</v>
          </cell>
          <cell r="G1844">
            <v>519</v>
          </cell>
          <cell r="H1844" t="str">
            <v>Macro</v>
          </cell>
          <cell r="I1844" t="str">
            <v>NOKIA</v>
          </cell>
          <cell r="J1844" t="str">
            <v>Ewane Eric Pitié</v>
          </cell>
          <cell r="K1844" t="str">
            <v>OCM_Moungo</v>
          </cell>
          <cell r="L1844" t="str">
            <v>H-TELI</v>
          </cell>
          <cell r="M1844" t="str">
            <v>MTN</v>
          </cell>
          <cell r="N1844" t="str">
            <v>Grid-Gen</v>
          </cell>
        </row>
        <row r="1845">
          <cell r="A1845" t="str">
            <v>LIT_769</v>
          </cell>
          <cell r="B1845" t="str">
            <v>Kake</v>
          </cell>
          <cell r="C1845" t="str">
            <v>LIT</v>
          </cell>
          <cell r="D1845" t="str">
            <v>Kake</v>
          </cell>
          <cell r="E1845">
            <v>9.6027710000000006</v>
          </cell>
          <cell r="F1845">
            <v>4.2887979999999999</v>
          </cell>
          <cell r="G1845">
            <v>85</v>
          </cell>
          <cell r="H1845" t="str">
            <v>Macro</v>
          </cell>
          <cell r="I1845" t="str">
            <v>NOKIA</v>
          </cell>
          <cell r="J1845" t="str">
            <v>Ewane Eric Pitié</v>
          </cell>
          <cell r="K1845" t="str">
            <v>OCM_Moungo</v>
          </cell>
          <cell r="L1845" t="str">
            <v>H-TELI</v>
          </cell>
          <cell r="M1845" t="str">
            <v>CAMUSAT</v>
          </cell>
          <cell r="N1845" t="str">
            <v>Hybrid Solar - S3</v>
          </cell>
        </row>
        <row r="1846">
          <cell r="A1846" t="str">
            <v>CTR_894</v>
          </cell>
          <cell r="B1846" t="str">
            <v>Pella</v>
          </cell>
          <cell r="C1846" t="str">
            <v>CTR</v>
          </cell>
          <cell r="D1846" t="str">
            <v>Pella</v>
          </cell>
          <cell r="E1846">
            <v>12.883386</v>
          </cell>
          <cell r="F1846">
            <v>4.9594040000000001</v>
          </cell>
          <cell r="G1846">
            <v>591</v>
          </cell>
          <cell r="H1846" t="str">
            <v>Macro</v>
          </cell>
          <cell r="I1846" t="str">
            <v>NOKIA</v>
          </cell>
          <cell r="J1846" t="str">
            <v>Raoul TSAGUE</v>
          </cell>
          <cell r="K1846" t="str">
            <v>OCM_Nanga-Eboko</v>
          </cell>
          <cell r="L1846" t="str">
            <v>AFRO</v>
          </cell>
          <cell r="M1846" t="str">
            <v>CAMUSAT</v>
          </cell>
          <cell r="N1846" t="str">
            <v>Gen only</v>
          </cell>
        </row>
        <row r="1847">
          <cell r="A1847" t="str">
            <v>CTR_892</v>
          </cell>
          <cell r="B1847" t="str">
            <v>Sangla</v>
          </cell>
          <cell r="C1847" t="str">
            <v>CTR</v>
          </cell>
          <cell r="D1847" t="str">
            <v>Sangla</v>
          </cell>
          <cell r="E1847">
            <v>12.00362</v>
          </cell>
          <cell r="F1847">
            <v>3.9656699999999998</v>
          </cell>
          <cell r="G1847">
            <v>704</v>
          </cell>
          <cell r="H1847" t="str">
            <v>Macro</v>
          </cell>
          <cell r="I1847" t="str">
            <v>NOKIA</v>
          </cell>
          <cell r="J1847" t="str">
            <v>Raoul TSAGUE</v>
          </cell>
          <cell r="K1847" t="str">
            <v>OCM_Nanga-Eboko</v>
          </cell>
          <cell r="L1847" t="str">
            <v>AFRO</v>
          </cell>
          <cell r="M1847" t="str">
            <v>CAMUSAT</v>
          </cell>
          <cell r="N1847" t="str">
            <v>Hybrid Solar - S3</v>
          </cell>
        </row>
        <row r="1848">
          <cell r="A1848" t="str">
            <v>SUD_130</v>
          </cell>
          <cell r="B1848" t="str">
            <v>Nintyaminyoumin</v>
          </cell>
          <cell r="C1848" t="str">
            <v>SUD</v>
          </cell>
          <cell r="D1848" t="str">
            <v>Sangmelima</v>
          </cell>
          <cell r="E1848">
            <v>12.0246</v>
          </cell>
          <cell r="F1848">
            <v>3.0007000000000001</v>
          </cell>
          <cell r="G1848">
            <v>736</v>
          </cell>
          <cell r="H1848" t="str">
            <v>Macro</v>
          </cell>
          <cell r="I1848" t="str">
            <v>NOKIA</v>
          </cell>
          <cell r="J1848" t="str">
            <v>Etienne Saha</v>
          </cell>
          <cell r="K1848" t="str">
            <v>OCM_Boumnyebel</v>
          </cell>
          <cell r="L1848" t="str">
            <v>AFRO</v>
          </cell>
          <cell r="M1848" t="str">
            <v>CAMUSAT</v>
          </cell>
          <cell r="N1848" t="str">
            <v>Hybrid Solar - S3</v>
          </cell>
        </row>
        <row r="1849">
          <cell r="A1849" t="str">
            <v>CTR_122</v>
          </cell>
          <cell r="B1849" t="str">
            <v>CTR_122_Z_Meyong-Meyeme</v>
          </cell>
          <cell r="C1849" t="str">
            <v>CTR</v>
          </cell>
          <cell r="D1849" t="str">
            <v>Yaounde</v>
          </cell>
          <cell r="E1849">
            <v>11.47900263</v>
          </cell>
          <cell r="F1849">
            <v>3.877098953</v>
          </cell>
          <cell r="G1849">
            <v>844</v>
          </cell>
          <cell r="H1849" t="str">
            <v>Macro</v>
          </cell>
          <cell r="I1849" t="str">
            <v>ZTE</v>
          </cell>
          <cell r="J1849" t="str">
            <v>Mouamadou</v>
          </cell>
          <cell r="K1849" t="str">
            <v>OCM_Yaounde_5</v>
          </cell>
          <cell r="L1849" t="str">
            <v>AFRO</v>
          </cell>
          <cell r="M1849" t="str">
            <v>IHS</v>
          </cell>
          <cell r="N1849" t="str">
            <v>Grid-Gen</v>
          </cell>
        </row>
        <row r="1850">
          <cell r="A1850" t="str">
            <v>SUD_119</v>
          </cell>
          <cell r="B1850" t="str">
            <v>Nkototououtou</v>
          </cell>
          <cell r="C1850" t="str">
            <v>SUD</v>
          </cell>
          <cell r="D1850" t="str">
            <v>Sangmelima</v>
          </cell>
          <cell r="E1850">
            <v>12.024781000000001</v>
          </cell>
          <cell r="F1850">
            <v>3.0788190000000002</v>
          </cell>
          <cell r="G1850">
            <v>689</v>
          </cell>
          <cell r="H1850" t="str">
            <v>Macro</v>
          </cell>
          <cell r="I1850" t="str">
            <v>NOKIA</v>
          </cell>
          <cell r="J1850" t="str">
            <v>Kenfack Peguy</v>
          </cell>
          <cell r="K1850" t="str">
            <v>OCM_Sangmelima</v>
          </cell>
          <cell r="L1850" t="str">
            <v>AFRO</v>
          </cell>
          <cell r="M1850" t="str">
            <v>CAMUSAT</v>
          </cell>
          <cell r="N1850" t="str">
            <v>Hybrid Solar - S3</v>
          </cell>
        </row>
        <row r="1851">
          <cell r="A1851" t="str">
            <v>SUD_124</v>
          </cell>
          <cell r="B1851" t="str">
            <v>Meyo-Elie</v>
          </cell>
          <cell r="C1851" t="str">
            <v>SUD</v>
          </cell>
          <cell r="D1851" t="str">
            <v>Ambam</v>
          </cell>
          <cell r="E1851">
            <v>11.232100000000001</v>
          </cell>
          <cell r="F1851">
            <v>2.4266899999999998</v>
          </cell>
          <cell r="G1851">
            <v>614</v>
          </cell>
          <cell r="H1851" t="str">
            <v>Macro</v>
          </cell>
          <cell r="I1851" t="str">
            <v>NOKIA</v>
          </cell>
          <cell r="J1851" t="str">
            <v>Kenmegne Fabrice</v>
          </cell>
          <cell r="K1851" t="str">
            <v>OCM_Ebolowa</v>
          </cell>
          <cell r="L1851" t="str">
            <v>AFRO</v>
          </cell>
          <cell r="M1851" t="str">
            <v>CAMUSAT</v>
          </cell>
          <cell r="N1851" t="str">
            <v>Hybrid Solar - S3</v>
          </cell>
        </row>
        <row r="1852">
          <cell r="A1852" t="str">
            <v>ADM_092</v>
          </cell>
          <cell r="B1852" t="str">
            <v>Mbe-IHS</v>
          </cell>
          <cell r="C1852" t="str">
            <v>ADM</v>
          </cell>
          <cell r="D1852" t="str">
            <v>Mbe</v>
          </cell>
          <cell r="E1852">
            <v>13.589888889999999</v>
          </cell>
          <cell r="F1852">
            <v>7.862388889</v>
          </cell>
          <cell r="G1852">
            <v>654</v>
          </cell>
          <cell r="H1852" t="str">
            <v>Macro</v>
          </cell>
          <cell r="I1852" t="str">
            <v>NOKIA</v>
          </cell>
          <cell r="J1852" t="str">
            <v>Souleymanou</v>
          </cell>
          <cell r="K1852" t="str">
            <v>OCM_Ngaoundere_3</v>
          </cell>
          <cell r="L1852" t="str">
            <v>TIF NORD</v>
          </cell>
          <cell r="M1852" t="str">
            <v>IHS</v>
          </cell>
          <cell r="N1852" t="str">
            <v>Solar-Gen-Lithium</v>
          </cell>
        </row>
        <row r="1853">
          <cell r="A1853" t="str">
            <v>ADM_075</v>
          </cell>
          <cell r="B1853" t="str">
            <v>Mayo-Baleo-IHS</v>
          </cell>
          <cell r="C1853" t="str">
            <v>ADM</v>
          </cell>
          <cell r="D1853" t="str">
            <v>Mayo-Baleo</v>
          </cell>
          <cell r="E1853">
            <v>12.338805560000001</v>
          </cell>
          <cell r="F1853">
            <v>7.6559722219999999</v>
          </cell>
          <cell r="G1853">
            <v>602</v>
          </cell>
          <cell r="H1853" t="str">
            <v>Macro</v>
          </cell>
          <cell r="I1853" t="str">
            <v>NOKIA</v>
          </cell>
          <cell r="J1853" t="str">
            <v>Souleymanou</v>
          </cell>
          <cell r="K1853" t="str">
            <v>OCM_Ngaoundere_3</v>
          </cell>
          <cell r="L1853" t="str">
            <v>TIF NORD</v>
          </cell>
          <cell r="M1853" t="str">
            <v>IHS</v>
          </cell>
          <cell r="N1853" t="str">
            <v>Gen-Lithium</v>
          </cell>
        </row>
        <row r="1854">
          <cell r="A1854" t="str">
            <v>NRO_243</v>
          </cell>
          <cell r="B1854" t="str">
            <v>Bda-Mulang</v>
          </cell>
          <cell r="C1854" t="str">
            <v>NRO</v>
          </cell>
          <cell r="D1854" t="str">
            <v>Bamenda</v>
          </cell>
          <cell r="E1854">
            <v>10.153200999999999</v>
          </cell>
          <cell r="F1854">
            <v>5.9875800000000003</v>
          </cell>
          <cell r="G1854">
            <v>1</v>
          </cell>
          <cell r="H1854" t="str">
            <v>Macro</v>
          </cell>
          <cell r="I1854" t="str">
            <v>NOKIA</v>
          </cell>
          <cell r="J1854" t="str">
            <v>UCHENNA Cedric</v>
          </cell>
          <cell r="K1854" t="str">
            <v>OCM_Bamenda_3</v>
          </cell>
          <cell r="L1854" t="str">
            <v>I-ENG</v>
          </cell>
          <cell r="M1854" t="str">
            <v>IHS</v>
          </cell>
          <cell r="N1854" t="str">
            <v>Grid-Gen</v>
          </cell>
        </row>
        <row r="1855">
          <cell r="A1855" t="str">
            <v>ADM_144</v>
          </cell>
          <cell r="B1855" t="str">
            <v>Sambo-Labo-IHS</v>
          </cell>
          <cell r="C1855" t="str">
            <v>ADM</v>
          </cell>
          <cell r="D1855" t="str">
            <v>Sambo Lambo</v>
          </cell>
          <cell r="E1855">
            <v>11.98019</v>
          </cell>
          <cell r="F1855">
            <v>7.0679699999999999</v>
          </cell>
          <cell r="G1855">
            <v>1040</v>
          </cell>
          <cell r="H1855" t="str">
            <v>Macro</v>
          </cell>
          <cell r="I1855" t="str">
            <v>NOKIA</v>
          </cell>
          <cell r="J1855" t="str">
            <v>Yara Nchare</v>
          </cell>
          <cell r="K1855" t="str">
            <v>OCM_Foumban</v>
          </cell>
          <cell r="L1855" t="str">
            <v>I-ENG</v>
          </cell>
          <cell r="M1855" t="str">
            <v>IHS</v>
          </cell>
          <cell r="N1855" t="str">
            <v>Gen-Lithium</v>
          </cell>
        </row>
        <row r="1856">
          <cell r="A1856" t="str">
            <v>OST_264</v>
          </cell>
          <cell r="B1856" t="str">
            <v>FOSSET</v>
          </cell>
          <cell r="C1856" t="str">
            <v>OST</v>
          </cell>
          <cell r="D1856" t="str">
            <v>Foumbot</v>
          </cell>
          <cell r="E1856">
            <v>10.6676</v>
          </cell>
          <cell r="F1856">
            <v>5.5187299999999997</v>
          </cell>
          <cell r="G1856">
            <v>1140</v>
          </cell>
          <cell r="H1856" t="str">
            <v>Macro</v>
          </cell>
          <cell r="I1856" t="str">
            <v>NOKIA</v>
          </cell>
          <cell r="J1856" t="str">
            <v>Yara Nchare</v>
          </cell>
          <cell r="K1856" t="str">
            <v>OCM_Foumban</v>
          </cell>
          <cell r="L1856" t="str">
            <v>I-ENG</v>
          </cell>
          <cell r="M1856" t="str">
            <v>IHS</v>
          </cell>
          <cell r="N1856" t="str">
            <v>Grid-Gen</v>
          </cell>
        </row>
        <row r="1857">
          <cell r="A1857" t="str">
            <v>CTR_910</v>
          </cell>
          <cell r="B1857" t="str">
            <v>Zili-Nkoteng-IHS</v>
          </cell>
          <cell r="C1857" t="str">
            <v>CTR</v>
          </cell>
          <cell r="D1857" t="str">
            <v>Nkoteng</v>
          </cell>
          <cell r="E1857">
            <v>12.007429</v>
          </cell>
          <cell r="F1857">
            <v>4.5012980000000002</v>
          </cell>
          <cell r="G1857">
            <v>598</v>
          </cell>
          <cell r="H1857" t="str">
            <v>Macro</v>
          </cell>
          <cell r="I1857" t="str">
            <v>NOKIA</v>
          </cell>
          <cell r="J1857" t="str">
            <v>Raoul TSAGUE</v>
          </cell>
          <cell r="K1857" t="str">
            <v>OCM_Nanga-Eboko</v>
          </cell>
          <cell r="L1857" t="str">
            <v>AFRO</v>
          </cell>
          <cell r="M1857" t="str">
            <v>IHS</v>
          </cell>
          <cell r="N1857">
            <v>0</v>
          </cell>
        </row>
        <row r="1858">
          <cell r="A1858" t="str">
            <v>EST_093</v>
          </cell>
          <cell r="B1858" t="str">
            <v>Deng-Deng-IHS</v>
          </cell>
          <cell r="C1858" t="str">
            <v>EST</v>
          </cell>
          <cell r="D1858" t="str">
            <v>Deng-Deng</v>
          </cell>
          <cell r="E1858">
            <v>13.525797109999999</v>
          </cell>
          <cell r="F1858">
            <v>5.1924613639999997</v>
          </cell>
          <cell r="G1858">
            <v>739</v>
          </cell>
          <cell r="H1858" t="str">
            <v>Macro</v>
          </cell>
          <cell r="I1858" t="str">
            <v>NOKIA</v>
          </cell>
          <cell r="J1858" t="str">
            <v>Tchimeni Franck</v>
          </cell>
          <cell r="K1858" t="str">
            <v>OCM_Bertoua_3</v>
          </cell>
          <cell r="L1858" t="str">
            <v>AFRO</v>
          </cell>
          <cell r="M1858" t="str">
            <v>IHS</v>
          </cell>
          <cell r="N1858" t="str">
            <v>Gen-Lithium</v>
          </cell>
        </row>
        <row r="1859">
          <cell r="A1859" t="str">
            <v>SUD_117</v>
          </cell>
          <cell r="B1859" t="str">
            <v>Meyo-Nkoulou</v>
          </cell>
          <cell r="C1859" t="str">
            <v>SUD</v>
          </cell>
          <cell r="D1859" t="str">
            <v>Kyé-Ossi</v>
          </cell>
          <cell r="E1859">
            <v>11.34258</v>
          </cell>
          <cell r="F1859">
            <v>2.2708200000000001</v>
          </cell>
          <cell r="G1859">
            <v>700</v>
          </cell>
          <cell r="H1859" t="str">
            <v>Macro</v>
          </cell>
          <cell r="I1859" t="str">
            <v>NOKIA</v>
          </cell>
          <cell r="J1859" t="str">
            <v>Kenmegne Fabrice</v>
          </cell>
          <cell r="K1859" t="str">
            <v>OCM_Ebolowa</v>
          </cell>
          <cell r="L1859" t="str">
            <v>AFRO</v>
          </cell>
          <cell r="M1859" t="str">
            <v>CAMUSAT</v>
          </cell>
          <cell r="N1859" t="str">
            <v>Hybrid Solar - S3</v>
          </cell>
        </row>
        <row r="1860">
          <cell r="A1860" t="str">
            <v>SUD_110</v>
          </cell>
          <cell r="B1860" t="str">
            <v>MBPIKILIKI</v>
          </cell>
          <cell r="C1860" t="str">
            <v>SUD</v>
          </cell>
          <cell r="D1860" t="str">
            <v>Mbikiliki</v>
          </cell>
          <cell r="E1860">
            <v>10.547985000000001</v>
          </cell>
          <cell r="F1860">
            <v>3.1693880000000001</v>
          </cell>
          <cell r="G1860">
            <v>365</v>
          </cell>
          <cell r="H1860" t="str">
            <v>Macro</v>
          </cell>
          <cell r="I1860" t="str">
            <v>NOKIA</v>
          </cell>
          <cell r="J1860" t="str">
            <v>Etienne Saha</v>
          </cell>
          <cell r="K1860" t="str">
            <v>OCM_Boumnyebel</v>
          </cell>
          <cell r="L1860" t="str">
            <v>AFRO</v>
          </cell>
          <cell r="M1860"/>
          <cell r="N1860"/>
        </row>
        <row r="1861">
          <cell r="A1861" t="str">
            <v>EXN_140</v>
          </cell>
          <cell r="B1861" t="str">
            <v>Mokolo-Djimeta-IHS</v>
          </cell>
          <cell r="C1861" t="str">
            <v>EXN</v>
          </cell>
          <cell r="D1861" t="str">
            <v>Mokolo</v>
          </cell>
          <cell r="E1861">
            <v>13.79742839</v>
          </cell>
          <cell r="F1861">
            <v>10.73494021</v>
          </cell>
          <cell r="G1861">
            <v>809</v>
          </cell>
          <cell r="H1861" t="str">
            <v>Macro</v>
          </cell>
          <cell r="I1861" t="str">
            <v>NOKIA</v>
          </cell>
          <cell r="J1861" t="str">
            <v>Alioum Abiss</v>
          </cell>
          <cell r="K1861" t="str">
            <v>OCM_Mokolo</v>
          </cell>
          <cell r="L1861" t="str">
            <v>TIF NORD</v>
          </cell>
          <cell r="M1861" t="str">
            <v>IHS</v>
          </cell>
          <cell r="N1861" t="str">
            <v>Grid-Gen</v>
          </cell>
        </row>
        <row r="1862">
          <cell r="A1862" t="str">
            <v>NRO_253</v>
          </cell>
          <cell r="B1862" t="str">
            <v>Bda-Ntamulung-MTN</v>
          </cell>
          <cell r="C1862" t="str">
            <v>NRO</v>
          </cell>
          <cell r="D1862" t="str">
            <v>Bamenda</v>
          </cell>
          <cell r="E1862">
            <v>10.15929</v>
          </cell>
          <cell r="F1862">
            <v>5.9636100000000001</v>
          </cell>
          <cell r="G1862">
            <v>1289</v>
          </cell>
          <cell r="H1862" t="str">
            <v>Macro</v>
          </cell>
          <cell r="I1862" t="str">
            <v>NOKIA</v>
          </cell>
          <cell r="J1862" t="str">
            <v>UCHENNA Cedric</v>
          </cell>
          <cell r="K1862" t="str">
            <v>OCM_Bamenda_3</v>
          </cell>
          <cell r="L1862" t="str">
            <v>I-ENG</v>
          </cell>
          <cell r="M1862" t="str">
            <v>IHS</v>
          </cell>
          <cell r="N1862" t="str">
            <v>Grid-Gen</v>
          </cell>
        </row>
        <row r="1863">
          <cell r="A1863" t="str">
            <v>OST_265</v>
          </cell>
          <cell r="B1863" t="str">
            <v>Kombou-IHS</v>
          </cell>
          <cell r="C1863" t="str">
            <v>OST</v>
          </cell>
          <cell r="D1863" t="str">
            <v>Kombou</v>
          </cell>
          <cell r="E1863">
            <v>10.147864480000001</v>
          </cell>
          <cell r="F1863">
            <v>5.7368316559999997</v>
          </cell>
          <cell r="G1863">
            <v>1743</v>
          </cell>
          <cell r="H1863" t="str">
            <v>Macro</v>
          </cell>
          <cell r="I1863" t="str">
            <v>NOKIA</v>
          </cell>
          <cell r="J1863" t="str">
            <v>Yara Nchare</v>
          </cell>
          <cell r="K1863" t="str">
            <v>OCM_Foumban</v>
          </cell>
          <cell r="L1863" t="str">
            <v>I-ENG</v>
          </cell>
          <cell r="M1863" t="str">
            <v>IHS</v>
          </cell>
          <cell r="N1863" t="str">
            <v>Grid-Gen</v>
          </cell>
        </row>
        <row r="1864">
          <cell r="A1864" t="str">
            <v>NRO_254</v>
          </cell>
          <cell r="B1864" t="str">
            <v>Bda-Tubah-MTN</v>
          </cell>
          <cell r="C1864" t="str">
            <v>NRO</v>
          </cell>
          <cell r="D1864" t="str">
            <v>Bamenda</v>
          </cell>
          <cell r="E1864">
            <v>10.21741667</v>
          </cell>
          <cell r="F1864">
            <v>6.0127222219999998</v>
          </cell>
          <cell r="G1864">
            <v>1340</v>
          </cell>
          <cell r="H1864" t="str">
            <v>Macro</v>
          </cell>
          <cell r="I1864" t="str">
            <v>NOKIA</v>
          </cell>
          <cell r="J1864" t="str">
            <v>UCHENNA Cedric</v>
          </cell>
          <cell r="K1864" t="str">
            <v>OCM_Bamenda_3</v>
          </cell>
          <cell r="L1864" t="str">
            <v>I-ENG</v>
          </cell>
          <cell r="M1864" t="str">
            <v>IHS</v>
          </cell>
          <cell r="N1864" t="str">
            <v>Grid-Gen</v>
          </cell>
        </row>
        <row r="1865">
          <cell r="A1865" t="str">
            <v>OST_113</v>
          </cell>
          <cell r="B1865" t="str">
            <v>Bda-Titam-Naka</v>
          </cell>
          <cell r="C1865" t="str">
            <v>OST</v>
          </cell>
          <cell r="D1865" t="str">
            <v>Bamenda</v>
          </cell>
          <cell r="E1865">
            <v>10.11797222</v>
          </cell>
          <cell r="F1865">
            <v>5.9276944440000001</v>
          </cell>
          <cell r="G1865">
            <v>0</v>
          </cell>
          <cell r="H1865" t="str">
            <v>Macro</v>
          </cell>
          <cell r="I1865" t="str">
            <v>NOKIA</v>
          </cell>
          <cell r="J1865" t="str">
            <v>UCHENNA Cedric</v>
          </cell>
          <cell r="K1865" t="str">
            <v>OCM_Bamenda_3</v>
          </cell>
          <cell r="L1865" t="str">
            <v>I-ENG</v>
          </cell>
          <cell r="M1865" t="str">
            <v>IHS</v>
          </cell>
          <cell r="N1865" t="str">
            <v>Grid-Gen</v>
          </cell>
        </row>
        <row r="1866">
          <cell r="A1866" t="str">
            <v>SUO_255</v>
          </cell>
          <cell r="B1866" t="str">
            <v>Muyuka-Beach-Bush-IHS</v>
          </cell>
          <cell r="C1866" t="str">
            <v>NRO</v>
          </cell>
          <cell r="D1866" t="str">
            <v>Muyuka</v>
          </cell>
          <cell r="E1866">
            <v>9.4138710000000003</v>
          </cell>
          <cell r="F1866">
            <v>4.2892159999999997</v>
          </cell>
          <cell r="G1866">
            <v>42</v>
          </cell>
          <cell r="H1866" t="str">
            <v>Macro</v>
          </cell>
          <cell r="I1866" t="str">
            <v>NOKIA</v>
          </cell>
          <cell r="J1866" t="str">
            <v>Emile TAMFU</v>
          </cell>
          <cell r="K1866" t="str">
            <v>OCM_Limbe</v>
          </cell>
          <cell r="L1866" t="str">
            <v>H-TELI</v>
          </cell>
          <cell r="M1866" t="str">
            <v>IHS</v>
          </cell>
          <cell r="N1866"/>
        </row>
        <row r="1867">
          <cell r="A1867" t="str">
            <v>CTR_893</v>
          </cell>
          <cell r="B1867" t="str">
            <v>Ndjole</v>
          </cell>
          <cell r="C1867" t="str">
            <v>NRO</v>
          </cell>
          <cell r="D1867" t="str">
            <v>Ndjole</v>
          </cell>
          <cell r="E1867">
            <v>11.9438</v>
          </cell>
          <cell r="F1867">
            <v>4.8148999999999997</v>
          </cell>
          <cell r="G1867">
            <v>631</v>
          </cell>
          <cell r="H1867" t="str">
            <v>Macro</v>
          </cell>
          <cell r="I1867" t="str">
            <v>NOKIA</v>
          </cell>
          <cell r="J1867" t="str">
            <v xml:space="preserve">APIANG Grégoire Flores </v>
          </cell>
          <cell r="K1867" t="str">
            <v>OCM_Bafia</v>
          </cell>
          <cell r="L1867" t="str">
            <v>I-ENG</v>
          </cell>
          <cell r="M1867" t="str">
            <v>CAMUSAT</v>
          </cell>
          <cell r="N1867" t="str">
            <v>Hybrid Solar - S3</v>
          </cell>
        </row>
        <row r="1868">
          <cell r="A1868" t="str">
            <v>OST_195</v>
          </cell>
          <cell r="B1868" t="str">
            <v>Fochieya-IHS</v>
          </cell>
          <cell r="C1868" t="str">
            <v>OST</v>
          </cell>
          <cell r="D1868" t="str">
            <v xml:space="preserve"> Fochieya</v>
          </cell>
          <cell r="E1868">
            <v>10.59618</v>
          </cell>
          <cell r="F1868">
            <v>5.5173800000000002</v>
          </cell>
          <cell r="G1868">
            <v>1114</v>
          </cell>
          <cell r="H1868" t="str">
            <v>Macro</v>
          </cell>
          <cell r="I1868" t="str">
            <v>NOKIA</v>
          </cell>
          <cell r="J1868" t="str">
            <v>Yara Nchare</v>
          </cell>
          <cell r="K1868" t="str">
            <v>OCM_Foumban</v>
          </cell>
          <cell r="L1868" t="str">
            <v>I-ENG</v>
          </cell>
          <cell r="M1868" t="str">
            <v>IHS</v>
          </cell>
          <cell r="N1868" t="str">
            <v>Grid-Gen</v>
          </cell>
        </row>
        <row r="1869">
          <cell r="A1869" t="str">
            <v>ADM_083</v>
          </cell>
          <cell r="B1869" t="str">
            <v>Ngd-Dang-MTN-IHS</v>
          </cell>
          <cell r="C1869" t="str">
            <v>ADM</v>
          </cell>
          <cell r="D1869" t="str">
            <v>Ngaoundere</v>
          </cell>
          <cell r="E1869">
            <v>13.55766234</v>
          </cell>
          <cell r="F1869">
            <v>7.43703234</v>
          </cell>
          <cell r="G1869">
            <v>1093</v>
          </cell>
          <cell r="H1869" t="str">
            <v>Macro</v>
          </cell>
          <cell r="I1869" t="str">
            <v>NOKIA</v>
          </cell>
          <cell r="J1869" t="str">
            <v>Souleymanou</v>
          </cell>
          <cell r="K1869" t="str">
            <v>OCM_Ngaoundere_3</v>
          </cell>
          <cell r="L1869" t="str">
            <v>TIF NORD</v>
          </cell>
          <cell r="M1869" t="str">
            <v>IHS</v>
          </cell>
          <cell r="N1869" t="str">
            <v>Grid-Gen</v>
          </cell>
        </row>
        <row r="1870">
          <cell r="A1870" t="str">
            <v>NRD_140</v>
          </cell>
          <cell r="B1870" t="str">
            <v>Garoua-Nigeriare-II</v>
          </cell>
          <cell r="C1870" t="str">
            <v>NRD</v>
          </cell>
          <cell r="D1870" t="str">
            <v>Garoua</v>
          </cell>
          <cell r="E1870">
            <v>13.4112487</v>
          </cell>
          <cell r="F1870">
            <v>9.317623695</v>
          </cell>
          <cell r="G1870">
            <v>178</v>
          </cell>
          <cell r="H1870" t="str">
            <v>Macro</v>
          </cell>
          <cell r="I1870" t="str">
            <v>NOKIA</v>
          </cell>
          <cell r="J1870" t="str">
            <v>KEPLO MADI Jean-Paul</v>
          </cell>
          <cell r="K1870" t="str">
            <v>OCM_Garoua_3</v>
          </cell>
          <cell r="L1870" t="str">
            <v>TIF NORD</v>
          </cell>
          <cell r="M1870" t="str">
            <v>CAMUSAT</v>
          </cell>
          <cell r="N1870" t="str">
            <v>Medium Grid + GE</v>
          </cell>
        </row>
        <row r="1871">
          <cell r="A1871" t="str">
            <v>NRO_063</v>
          </cell>
          <cell r="B1871" t="str">
            <v>Bamenda-GTTC-IHS</v>
          </cell>
          <cell r="C1871" t="str">
            <v>NRO</v>
          </cell>
          <cell r="D1871" t="str">
            <v>Bamenda</v>
          </cell>
          <cell r="E1871">
            <v>10.18257</v>
          </cell>
          <cell r="F1871">
            <v>5.9678990000000001</v>
          </cell>
          <cell r="G1871">
            <v>1315</v>
          </cell>
          <cell r="H1871" t="str">
            <v>Macro</v>
          </cell>
          <cell r="I1871" t="str">
            <v>NOKIA</v>
          </cell>
          <cell r="J1871" t="str">
            <v>UCHENNA Cedric</v>
          </cell>
          <cell r="K1871" t="str">
            <v>OCM_Bamenda_3</v>
          </cell>
          <cell r="L1871" t="str">
            <v>I-ENG</v>
          </cell>
          <cell r="M1871" t="str">
            <v>IHS</v>
          </cell>
          <cell r="N1871" t="str">
            <v>Grid-Gen</v>
          </cell>
        </row>
        <row r="1872">
          <cell r="A1872" t="str">
            <v>SUO_266</v>
          </cell>
          <cell r="B1872" t="str">
            <v>Ekata-IHS</v>
          </cell>
          <cell r="C1872" t="str">
            <v>SUO</v>
          </cell>
          <cell r="D1872" t="str">
            <v>Bavenga</v>
          </cell>
          <cell r="E1872">
            <v>9.3553611100000005</v>
          </cell>
          <cell r="F1872">
            <v>4.32888611</v>
          </cell>
          <cell r="G1872">
            <v>128</v>
          </cell>
          <cell r="H1872" t="str">
            <v>Macro</v>
          </cell>
          <cell r="I1872" t="str">
            <v>NOKIA</v>
          </cell>
          <cell r="J1872" t="str">
            <v>Emile TAMFU</v>
          </cell>
          <cell r="K1872" t="str">
            <v>OCM_Limbe</v>
          </cell>
          <cell r="L1872" t="str">
            <v>H-TELI</v>
          </cell>
          <cell r="M1872" t="str">
            <v>IHS</v>
          </cell>
          <cell r="N1872"/>
        </row>
        <row r="1873">
          <cell r="A1873" t="str">
            <v>ADM_163</v>
          </cell>
          <cell r="B1873" t="str">
            <v>Mbamti-Katarko</v>
          </cell>
          <cell r="C1873" t="str">
            <v>ADM</v>
          </cell>
          <cell r="D1873" t="str">
            <v>Mbamti</v>
          </cell>
          <cell r="E1873">
            <v>12.012269999999999</v>
          </cell>
          <cell r="F1873">
            <v>6.6860099999999996</v>
          </cell>
          <cell r="G1873">
            <v>954</v>
          </cell>
          <cell r="H1873" t="str">
            <v>Macro</v>
          </cell>
          <cell r="I1873" t="str">
            <v>NOKIA</v>
          </cell>
          <cell r="J1873" t="str">
            <v>Yara Nchare</v>
          </cell>
          <cell r="K1873" t="str">
            <v>OCM_Foumban</v>
          </cell>
          <cell r="L1873" t="str">
            <v>I-ENG</v>
          </cell>
          <cell r="M1873" t="str">
            <v>CAMUSAT</v>
          </cell>
          <cell r="N1873" t="str">
            <v>HGB</v>
          </cell>
        </row>
        <row r="1874">
          <cell r="A1874" t="str">
            <v>OST_273</v>
          </cell>
          <cell r="B1874" t="str">
            <v>Bato</v>
          </cell>
          <cell r="C1874" t="str">
            <v>OST</v>
          </cell>
          <cell r="D1874" t="str">
            <v>Bato</v>
          </cell>
          <cell r="E1874">
            <v>10.300660000000001</v>
          </cell>
          <cell r="F1874">
            <v>5.632422</v>
          </cell>
          <cell r="G1874">
            <v>1299</v>
          </cell>
          <cell r="H1874" t="str">
            <v>Macro</v>
          </cell>
          <cell r="I1874" t="str">
            <v>NOKIA</v>
          </cell>
          <cell r="J1874" t="str">
            <v>Yara Nchare</v>
          </cell>
          <cell r="K1874" t="str">
            <v>OCM_Foumban</v>
          </cell>
          <cell r="L1874" t="str">
            <v>I-ENG</v>
          </cell>
          <cell r="M1874" t="str">
            <v>CAMUSAT</v>
          </cell>
          <cell r="N1874" t="str">
            <v>Good Grid + GE</v>
          </cell>
        </row>
        <row r="1875">
          <cell r="A1875" t="str">
            <v>SUD_138</v>
          </cell>
          <cell r="B1875" t="str">
            <v>Evelessi-IHS</v>
          </cell>
          <cell r="C1875" t="str">
            <v>SUD</v>
          </cell>
          <cell r="D1875" t="str">
            <v>Sangmelima</v>
          </cell>
          <cell r="E1875">
            <v>11.686638889999999</v>
          </cell>
          <cell r="F1875">
            <v>2.9645277779999999</v>
          </cell>
          <cell r="G1875">
            <v>727</v>
          </cell>
          <cell r="H1875" t="str">
            <v>Macro</v>
          </cell>
          <cell r="I1875" t="str">
            <v>NOKIA</v>
          </cell>
          <cell r="J1875" t="str">
            <v>Kenfack Peguy</v>
          </cell>
          <cell r="K1875" t="str">
            <v>OCM_Sangmelima</v>
          </cell>
          <cell r="L1875" t="str">
            <v>AFRO</v>
          </cell>
          <cell r="M1875" t="str">
            <v>IHS</v>
          </cell>
          <cell r="N1875"/>
        </row>
        <row r="1876">
          <cell r="A1876" t="str">
            <v>SUD_135</v>
          </cell>
          <cell r="B1876" t="str">
            <v>Petit-Zambi</v>
          </cell>
          <cell r="C1876" t="str">
            <v>SUD</v>
          </cell>
          <cell r="D1876" t="str">
            <v>Bipindi</v>
          </cell>
          <cell r="E1876" t="str">
            <v>10.26913</v>
          </cell>
          <cell r="F1876" t="str">
            <v>3.05377</v>
          </cell>
          <cell r="G1876">
            <v>99</v>
          </cell>
          <cell r="H1876" t="str">
            <v>Macro</v>
          </cell>
          <cell r="I1876" t="str">
            <v>NOKIA</v>
          </cell>
          <cell r="J1876" t="str">
            <v>Clautaire Pouguoé</v>
          </cell>
          <cell r="K1876" t="str">
            <v>OCM_Kribi</v>
          </cell>
          <cell r="L1876" t="str">
            <v>H-TELI</v>
          </cell>
          <cell r="M1876" t="str">
            <v>CAMUSAT</v>
          </cell>
          <cell r="N1876" t="str">
            <v>Hybrid Solar - S3</v>
          </cell>
        </row>
        <row r="1877">
          <cell r="A1877" t="str">
            <v>EXN_272</v>
          </cell>
          <cell r="B1877" t="str">
            <v>Doulek</v>
          </cell>
          <cell r="C1877" t="str">
            <v>EXN</v>
          </cell>
          <cell r="D1877" t="str">
            <v>Doulek</v>
          </cell>
          <cell r="E1877">
            <v>14.247833</v>
          </cell>
          <cell r="F1877">
            <v>10.747101000000001</v>
          </cell>
          <cell r="G1877">
            <v>455</v>
          </cell>
          <cell r="H1877" t="str">
            <v>Macro</v>
          </cell>
          <cell r="I1877" t="str">
            <v>NOKIA</v>
          </cell>
          <cell r="J1877" t="str">
            <v>Yaouba Yaya</v>
          </cell>
          <cell r="K1877" t="str">
            <v>OCM_Maroua_3</v>
          </cell>
          <cell r="L1877" t="str">
            <v>TIF NORD</v>
          </cell>
          <cell r="M1877" t="str">
            <v>CAMUSAT</v>
          </cell>
          <cell r="N1877" t="str">
            <v>Hybrid Solar - S3</v>
          </cell>
        </row>
        <row r="1878">
          <cell r="A1878" t="str">
            <v>CTR_128</v>
          </cell>
          <cell r="B1878" t="str">
            <v>CTR_128_Z_Polytechnique</v>
          </cell>
          <cell r="C1878" t="str">
            <v>CTR</v>
          </cell>
          <cell r="D1878" t="str">
            <v>Yaounde</v>
          </cell>
          <cell r="E1878">
            <v>11.50118958</v>
          </cell>
          <cell r="F1878">
            <v>3.863102069</v>
          </cell>
          <cell r="G1878">
            <v>732</v>
          </cell>
          <cell r="H1878" t="str">
            <v>Macro</v>
          </cell>
          <cell r="I1878" t="str">
            <v>ZTE</v>
          </cell>
          <cell r="J1878" t="str">
            <v>Mouamadou</v>
          </cell>
          <cell r="K1878" t="str">
            <v>OCM_Yaounde_5</v>
          </cell>
          <cell r="L1878" t="str">
            <v>AFRO</v>
          </cell>
          <cell r="M1878" t="str">
            <v>IHS</v>
          </cell>
          <cell r="N1878" t="str">
            <v>Grid Only</v>
          </cell>
        </row>
        <row r="1879">
          <cell r="A1879" t="str">
            <v>ADM_185</v>
          </cell>
          <cell r="B1879" t="str">
            <v>Bembaran-Camtel</v>
          </cell>
          <cell r="C1879" t="str">
            <v>ADM</v>
          </cell>
          <cell r="D1879" t="str">
            <v>Bembaran</v>
          </cell>
          <cell r="E1879">
            <v>14.37025573</v>
          </cell>
          <cell r="F1879">
            <v>6.2555780199999997</v>
          </cell>
          <cell r="G1879">
            <v>986</v>
          </cell>
          <cell r="H1879" t="str">
            <v>Macro</v>
          </cell>
          <cell r="I1879" t="str">
            <v>NOKIA</v>
          </cell>
          <cell r="J1879" t="str">
            <v>Destallo Serge EVEHE</v>
          </cell>
          <cell r="K1879" t="str">
            <v>OCM_Meiganga</v>
          </cell>
          <cell r="L1879" t="str">
            <v>TIF NORD</v>
          </cell>
          <cell r="M1879" t="str">
            <v>CAMUSAT</v>
          </cell>
          <cell r="N1879" t="str">
            <v>Hybrid Solar - S3</v>
          </cell>
        </row>
        <row r="1880">
          <cell r="A1880" t="str">
            <v>NRO_070</v>
          </cell>
          <cell r="B1880" t="str">
            <v>Bamenda-Meta-Quater-IHS</v>
          </cell>
          <cell r="C1880" t="str">
            <v>NRO</v>
          </cell>
          <cell r="D1880" t="str">
            <v>Bamenda</v>
          </cell>
          <cell r="E1880">
            <v>10.153093</v>
          </cell>
          <cell r="F1880">
            <v>5.9435089999999997</v>
          </cell>
          <cell r="G1880">
            <v>1288</v>
          </cell>
          <cell r="H1880" t="str">
            <v>Macro</v>
          </cell>
          <cell r="I1880" t="str">
            <v>NOKIA</v>
          </cell>
          <cell r="J1880" t="str">
            <v>UCHENNA Cedric</v>
          </cell>
          <cell r="K1880" t="str">
            <v>OCM_Bamenda_3</v>
          </cell>
          <cell r="L1880" t="str">
            <v>I-ENG</v>
          </cell>
          <cell r="M1880" t="str">
            <v>IHS</v>
          </cell>
          <cell r="N1880" t="str">
            <v>Grid-Gen</v>
          </cell>
        </row>
        <row r="1881">
          <cell r="A1881" t="str">
            <v>CTR_855</v>
          </cell>
          <cell r="B1881" t="str">
            <v>Biyouha</v>
          </cell>
          <cell r="C1881" t="str">
            <v>CTR</v>
          </cell>
          <cell r="D1881" t="str">
            <v>Biyouha</v>
          </cell>
          <cell r="E1881">
            <v>10.741770000000001</v>
          </cell>
          <cell r="F1881">
            <v>3.8166099999999998</v>
          </cell>
          <cell r="G1881">
            <v>208</v>
          </cell>
          <cell r="H1881" t="str">
            <v>Macro</v>
          </cell>
          <cell r="I1881" t="str">
            <v>NOKIA</v>
          </cell>
          <cell r="J1881" t="str">
            <v>Etienne Saha</v>
          </cell>
          <cell r="K1881" t="str">
            <v>OCM_Boumnyebel</v>
          </cell>
          <cell r="L1881" t="str">
            <v>AFRO</v>
          </cell>
          <cell r="M1881" t="str">
            <v>CAMUSAT</v>
          </cell>
          <cell r="N1881" t="str">
            <v>HGB</v>
          </cell>
        </row>
        <row r="1882">
          <cell r="A1882" t="str">
            <v>EXN_218</v>
          </cell>
          <cell r="B1882" t="str">
            <v>Sedek</v>
          </cell>
          <cell r="C1882" t="str">
            <v>EXN</v>
          </cell>
          <cell r="D1882" t="str">
            <v>Sedek</v>
          </cell>
          <cell r="E1882">
            <v>14.729932</v>
          </cell>
          <cell r="F1882">
            <v>10.671268</v>
          </cell>
          <cell r="G1882">
            <v>330</v>
          </cell>
          <cell r="H1882" t="str">
            <v>Macro</v>
          </cell>
          <cell r="I1882" t="str">
            <v>NOKIA</v>
          </cell>
          <cell r="J1882" t="str">
            <v>SEYDOU BACHIROU</v>
          </cell>
          <cell r="K1882" t="str">
            <v>OCM_Maroua_2</v>
          </cell>
          <cell r="L1882" t="str">
            <v>TIF NORD</v>
          </cell>
          <cell r="M1882" t="str">
            <v>IHS</v>
          </cell>
          <cell r="N1882" t="str">
            <v>Gen-Lithium</v>
          </cell>
        </row>
        <row r="1883">
          <cell r="A1883" t="str">
            <v>NRO_131</v>
          </cell>
          <cell r="B1883" t="str">
            <v>Bamenda-Hospital-Roundabout-IHS</v>
          </cell>
          <cell r="C1883" t="str">
            <v>NRO</v>
          </cell>
          <cell r="D1883" t="str">
            <v>Bamenda</v>
          </cell>
          <cell r="E1883">
            <v>10.146864860000001</v>
          </cell>
          <cell r="F1883">
            <v>5.953281585</v>
          </cell>
          <cell r="G1883">
            <v>1244</v>
          </cell>
          <cell r="H1883" t="str">
            <v>Macro</v>
          </cell>
          <cell r="I1883" t="str">
            <v>NOKIA</v>
          </cell>
          <cell r="J1883" t="str">
            <v>UCHENNA Cedric</v>
          </cell>
          <cell r="K1883" t="str">
            <v>OCM_Bamenda_3</v>
          </cell>
          <cell r="L1883" t="str">
            <v>I-ENG</v>
          </cell>
          <cell r="M1883" t="str">
            <v>IHS</v>
          </cell>
          <cell r="N1883" t="str">
            <v>Grid-Gen</v>
          </cell>
        </row>
        <row r="1884">
          <cell r="A1884" t="str">
            <v>NRO_133</v>
          </cell>
          <cell r="B1884" t="str">
            <v>IHS-Bamenda-Bujong</v>
          </cell>
          <cell r="C1884" t="str">
            <v>NRO</v>
          </cell>
          <cell r="D1884" t="str">
            <v>Bamenda</v>
          </cell>
          <cell r="E1884">
            <v>10.197214647999999</v>
          </cell>
          <cell r="F1884">
            <v>5.9401656259999998</v>
          </cell>
          <cell r="G1884">
            <v>1636</v>
          </cell>
          <cell r="H1884" t="str">
            <v>Macro</v>
          </cell>
          <cell r="I1884" t="str">
            <v>NOKIA</v>
          </cell>
          <cell r="J1884" t="str">
            <v>UCHENNA Cedric</v>
          </cell>
          <cell r="K1884" t="str">
            <v>OCM_Bamenda_3</v>
          </cell>
          <cell r="L1884" t="str">
            <v>I-ENG</v>
          </cell>
          <cell r="M1884"/>
          <cell r="N1884"/>
        </row>
        <row r="1885">
          <cell r="A1885" t="str">
            <v>OST_272</v>
          </cell>
          <cell r="B1885" t="str">
            <v>Mamegnam</v>
          </cell>
          <cell r="C1885" t="str">
            <v>OST</v>
          </cell>
          <cell r="D1885" t="str">
            <v>Mamegnam</v>
          </cell>
          <cell r="E1885">
            <v>10.959490000000001</v>
          </cell>
          <cell r="F1885">
            <v>5.5056599999999998</v>
          </cell>
          <cell r="G1885">
            <v>934</v>
          </cell>
          <cell r="H1885" t="str">
            <v>Macro</v>
          </cell>
          <cell r="I1885" t="str">
            <v>NOKIA</v>
          </cell>
          <cell r="J1885" t="str">
            <v>Yara Nchare</v>
          </cell>
          <cell r="K1885" t="str">
            <v>OCM_Foumban</v>
          </cell>
          <cell r="L1885" t="str">
            <v>I-ENG</v>
          </cell>
          <cell r="M1885" t="str">
            <v>CAMUSAT</v>
          </cell>
          <cell r="N1885" t="str">
            <v>Hybrid Solar - S3</v>
          </cell>
        </row>
        <row r="1886">
          <cell r="A1886" t="str">
            <v>NRO_112</v>
          </cell>
          <cell r="B1886" t="str">
            <v>Bamenda-Bayelle-MTN</v>
          </cell>
          <cell r="C1886" t="str">
            <v>NRO</v>
          </cell>
          <cell r="D1886" t="str">
            <v>Bamenda</v>
          </cell>
          <cell r="E1886">
            <v>10.172800000000001</v>
          </cell>
          <cell r="F1886">
            <v>5.9655300000000002</v>
          </cell>
          <cell r="G1886">
            <v>1263</v>
          </cell>
          <cell r="H1886" t="str">
            <v>Macro</v>
          </cell>
          <cell r="I1886" t="str">
            <v>NOKIA</v>
          </cell>
          <cell r="J1886" t="str">
            <v>UCHENNA Cedric</v>
          </cell>
          <cell r="K1886" t="str">
            <v>OCM_Bamenda_3</v>
          </cell>
          <cell r="L1886" t="str">
            <v>I-ENG</v>
          </cell>
          <cell r="M1886" t="str">
            <v>MTN</v>
          </cell>
          <cell r="N1886" t="str">
            <v>Grid-Gen</v>
          </cell>
        </row>
        <row r="1887">
          <cell r="A1887" t="str">
            <v>CTR_323</v>
          </cell>
          <cell r="B1887" t="str">
            <v>CTR_323_Z_Emia</v>
          </cell>
          <cell r="C1887" t="str">
            <v>CTR</v>
          </cell>
          <cell r="D1887" t="str">
            <v>Yaounde</v>
          </cell>
          <cell r="E1887">
            <v>11.504308</v>
          </cell>
          <cell r="F1887">
            <v>3.859626</v>
          </cell>
          <cell r="G1887">
            <v>808</v>
          </cell>
          <cell r="H1887" t="str">
            <v>Macro</v>
          </cell>
          <cell r="I1887" t="str">
            <v>ZTE</v>
          </cell>
          <cell r="J1887" t="str">
            <v>Mouamadou</v>
          </cell>
          <cell r="K1887" t="str">
            <v>OCM_Yaounde_5</v>
          </cell>
          <cell r="L1887" t="str">
            <v>AFRO</v>
          </cell>
          <cell r="M1887" t="str">
            <v>IHS</v>
          </cell>
          <cell r="N1887" t="str">
            <v>Grid-Lithium</v>
          </cell>
        </row>
        <row r="1888">
          <cell r="A1888" t="str">
            <v>CTR_471</v>
          </cell>
          <cell r="B1888" t="str">
            <v>CTR_471_Z_Nkolso-MTN-IHS</v>
          </cell>
          <cell r="C1888" t="str">
            <v>CTR</v>
          </cell>
          <cell r="D1888" t="str">
            <v>Yaounde</v>
          </cell>
          <cell r="E1888">
            <v>11.470218579999999</v>
          </cell>
          <cell r="F1888">
            <v>3.8716341719999998</v>
          </cell>
          <cell r="G1888">
            <v>760</v>
          </cell>
          <cell r="H1888" t="str">
            <v>Macro</v>
          </cell>
          <cell r="I1888" t="str">
            <v>ZTE</v>
          </cell>
          <cell r="J1888" t="str">
            <v>Mouamadou</v>
          </cell>
          <cell r="K1888" t="str">
            <v>OCM_Yaounde_5</v>
          </cell>
          <cell r="L1888" t="str">
            <v>AFRO</v>
          </cell>
          <cell r="M1888" t="str">
            <v>IHS</v>
          </cell>
          <cell r="N1888" t="str">
            <v>Grid-Gen</v>
          </cell>
        </row>
        <row r="1889">
          <cell r="A1889" t="str">
            <v>CTR_522</v>
          </cell>
          <cell r="B1889" t="str">
            <v>CTR_522_Z_Nkolbisson-Usne-Ds-Eaux-IHS</v>
          </cell>
          <cell r="C1889" t="str">
            <v>CTR</v>
          </cell>
          <cell r="D1889" t="str">
            <v>Yaounde</v>
          </cell>
          <cell r="E1889">
            <v>11.422029609999999</v>
          </cell>
          <cell r="F1889">
            <v>3.8735003739999998</v>
          </cell>
          <cell r="G1889">
            <v>740</v>
          </cell>
          <cell r="H1889" t="str">
            <v>Macro</v>
          </cell>
          <cell r="I1889" t="str">
            <v>ZTE</v>
          </cell>
          <cell r="J1889" t="str">
            <v>Mouamadou</v>
          </cell>
          <cell r="K1889" t="str">
            <v>OCM_Yaounde_5</v>
          </cell>
          <cell r="L1889" t="str">
            <v>AFRO</v>
          </cell>
          <cell r="M1889" t="str">
            <v>IHS</v>
          </cell>
          <cell r="N1889" t="str">
            <v>Grid-Gen</v>
          </cell>
        </row>
        <row r="1890">
          <cell r="A1890" t="str">
            <v>CTR_548</v>
          </cell>
          <cell r="B1890" t="str">
            <v>CTR_548_Z_LAC-New</v>
          </cell>
          <cell r="C1890" t="str">
            <v>CTR</v>
          </cell>
          <cell r="D1890" t="str">
            <v>Yaounde</v>
          </cell>
          <cell r="E1890">
            <v>11.504474999999999</v>
          </cell>
          <cell r="F1890">
            <v>3.8677229999999998</v>
          </cell>
          <cell r="G1890">
            <v>735</v>
          </cell>
          <cell r="H1890" t="str">
            <v>Macro</v>
          </cell>
          <cell r="I1890" t="str">
            <v>ZTE</v>
          </cell>
          <cell r="J1890" t="str">
            <v>Mouamadou</v>
          </cell>
          <cell r="K1890" t="str">
            <v>OCM_Yaounde_5</v>
          </cell>
          <cell r="L1890" t="str">
            <v>AFRO</v>
          </cell>
          <cell r="M1890" t="str">
            <v>IHS</v>
          </cell>
          <cell r="N1890" t="str">
            <v>Grid-Gen</v>
          </cell>
        </row>
        <row r="1891">
          <cell r="A1891" t="str">
            <v>CTR_557</v>
          </cell>
          <cell r="B1891" t="str">
            <v>CTR_557_Z_Crfr-Ecole-Maternelle-Carriere</v>
          </cell>
          <cell r="C1891" t="str">
            <v>CTR</v>
          </cell>
          <cell r="D1891" t="str">
            <v>Yaounde</v>
          </cell>
          <cell r="E1891">
            <v>11.480086</v>
          </cell>
          <cell r="F1891">
            <v>3.8815309999999998</v>
          </cell>
          <cell r="G1891">
            <v>780</v>
          </cell>
          <cell r="H1891" t="str">
            <v>Macro</v>
          </cell>
          <cell r="I1891" t="str">
            <v>ZTE</v>
          </cell>
          <cell r="J1891" t="str">
            <v>Mouamadou</v>
          </cell>
          <cell r="K1891" t="str">
            <v>OCM_Yaounde_5</v>
          </cell>
          <cell r="L1891" t="str">
            <v>AFRO</v>
          </cell>
          <cell r="M1891" t="str">
            <v>CAMUSAT</v>
          </cell>
          <cell r="N1891" t="str">
            <v>Good Grid no GE - 8h</v>
          </cell>
        </row>
        <row r="1892">
          <cell r="A1892" t="str">
            <v>CTR_560</v>
          </cell>
          <cell r="B1892" t="str">
            <v>CTR_560_Z_Oyomambang-Ekorezok</v>
          </cell>
          <cell r="C1892" t="str">
            <v>CTR</v>
          </cell>
          <cell r="D1892" t="str">
            <v>Yaounde</v>
          </cell>
          <cell r="E1892">
            <v>11.460815</v>
          </cell>
          <cell r="F1892">
            <v>3.8855559999999998</v>
          </cell>
          <cell r="G1892">
            <v>736</v>
          </cell>
          <cell r="H1892" t="str">
            <v>Macro</v>
          </cell>
          <cell r="I1892" t="str">
            <v>ZTE</v>
          </cell>
          <cell r="J1892" t="str">
            <v>Mouamadou</v>
          </cell>
          <cell r="K1892" t="str">
            <v>OCM_Yaounde_5</v>
          </cell>
          <cell r="L1892" t="str">
            <v>AFRO</v>
          </cell>
          <cell r="M1892" t="str">
            <v>CAMUSAT</v>
          </cell>
          <cell r="N1892" t="str">
            <v>Good Grid + GE</v>
          </cell>
        </row>
        <row r="1893">
          <cell r="A1893" t="str">
            <v>CTR_718</v>
          </cell>
          <cell r="B1893" t="str">
            <v>CTR_718_Z_Oyomabang-marche</v>
          </cell>
          <cell r="C1893" t="str">
            <v>CTR</v>
          </cell>
          <cell r="D1893" t="str">
            <v>Yaounde</v>
          </cell>
          <cell r="E1893">
            <v>11.472671999999999</v>
          </cell>
          <cell r="F1893">
            <v>3.8762300000000001</v>
          </cell>
          <cell r="G1893">
            <v>744</v>
          </cell>
          <cell r="H1893" t="str">
            <v>Macro</v>
          </cell>
          <cell r="I1893" t="str">
            <v>ZTE</v>
          </cell>
          <cell r="J1893" t="str">
            <v>Mouamadou</v>
          </cell>
          <cell r="K1893" t="str">
            <v>OCM_Yaounde_5</v>
          </cell>
          <cell r="L1893" t="str">
            <v>AFRO</v>
          </cell>
          <cell r="M1893" t="str">
            <v>CAMUSAT</v>
          </cell>
          <cell r="N1893" t="str">
            <v>Good Grid no GE - 8h</v>
          </cell>
        </row>
        <row r="1894">
          <cell r="A1894" t="str">
            <v>CTR_740</v>
          </cell>
          <cell r="B1894" t="str">
            <v>CTR_740_Z_Etoug-Ebe-II</v>
          </cell>
          <cell r="C1894" t="str">
            <v>CTR</v>
          </cell>
          <cell r="D1894" t="str">
            <v>Yaounde</v>
          </cell>
          <cell r="E1894">
            <v>11.465529999999999</v>
          </cell>
          <cell r="F1894">
            <v>3.8506999999999998</v>
          </cell>
          <cell r="G1894">
            <v>789</v>
          </cell>
          <cell r="H1894" t="str">
            <v>Macro</v>
          </cell>
          <cell r="I1894" t="str">
            <v>ZTE</v>
          </cell>
          <cell r="J1894" t="str">
            <v>Mouamadou</v>
          </cell>
          <cell r="K1894" t="str">
            <v>OCM_Yaounde_5</v>
          </cell>
          <cell r="L1894" t="str">
            <v>AFRO</v>
          </cell>
          <cell r="M1894" t="str">
            <v>CAMUSAT</v>
          </cell>
          <cell r="N1894" t="str">
            <v>Good Grid + GE</v>
          </cell>
        </row>
        <row r="1895">
          <cell r="A1895" t="str">
            <v>CTR_846</v>
          </cell>
          <cell r="B1895" t="str">
            <v>CTR_846_Z_Mewoulo-II-MTN</v>
          </cell>
          <cell r="C1895" t="str">
            <v>CTR</v>
          </cell>
          <cell r="D1895" t="str">
            <v>Yaounde</v>
          </cell>
          <cell r="E1895">
            <v>11.472882999999999</v>
          </cell>
          <cell r="F1895">
            <v>3.86314</v>
          </cell>
          <cell r="G1895">
            <v>796</v>
          </cell>
          <cell r="H1895" t="str">
            <v>Macro</v>
          </cell>
          <cell r="I1895" t="str">
            <v>ZTE</v>
          </cell>
          <cell r="J1895" t="str">
            <v>Mouamadou</v>
          </cell>
          <cell r="K1895" t="str">
            <v>OCM_Yaounde_5</v>
          </cell>
          <cell r="L1895" t="str">
            <v>AFRO</v>
          </cell>
          <cell r="M1895" t="str">
            <v>MTN</v>
          </cell>
          <cell r="N1895" t="str">
            <v>Grid-Gen</v>
          </cell>
        </row>
        <row r="1896">
          <cell r="A1896" t="str">
            <v>CTR_865</v>
          </cell>
          <cell r="B1896" t="str">
            <v>CTR_865_Z_Oyomabang-II</v>
          </cell>
          <cell r="C1896" t="str">
            <v>CTR</v>
          </cell>
          <cell r="D1896" t="str">
            <v>Yaounde</v>
          </cell>
          <cell r="E1896">
            <v>11.467409999999999</v>
          </cell>
          <cell r="F1896">
            <v>3.8758900000000001</v>
          </cell>
          <cell r="G1896">
            <v>715</v>
          </cell>
          <cell r="H1896" t="str">
            <v>Macro</v>
          </cell>
          <cell r="I1896" t="str">
            <v>ZTE</v>
          </cell>
          <cell r="J1896" t="str">
            <v>Mouamadou</v>
          </cell>
          <cell r="K1896" t="str">
            <v>OCM_Yaounde_5</v>
          </cell>
          <cell r="L1896" t="str">
            <v>AFRO</v>
          </cell>
          <cell r="M1896" t="str">
            <v>CAMUSAT</v>
          </cell>
          <cell r="N1896" t="str">
            <v>Good Grid + GE</v>
          </cell>
        </row>
        <row r="1897">
          <cell r="A1897" t="str">
            <v>CTR_623</v>
          </cell>
          <cell r="B1897" t="str">
            <v>CTR_623_Z_Elum-Ndem-IHS</v>
          </cell>
          <cell r="C1897" t="str">
            <v>CTR</v>
          </cell>
          <cell r="D1897" t="str">
            <v>Yaounde</v>
          </cell>
          <cell r="E1897">
            <v>11.470928730000001</v>
          </cell>
          <cell r="F1897">
            <v>3.856959045</v>
          </cell>
          <cell r="G1897">
            <v>796</v>
          </cell>
          <cell r="H1897" t="str">
            <v>Macro</v>
          </cell>
          <cell r="I1897" t="str">
            <v>ZTE</v>
          </cell>
          <cell r="J1897" t="str">
            <v>Mouamadou</v>
          </cell>
          <cell r="K1897" t="str">
            <v>OCM_Yaounde_5</v>
          </cell>
          <cell r="L1897" t="str">
            <v>AFRO</v>
          </cell>
          <cell r="M1897" t="str">
            <v>IHS</v>
          </cell>
          <cell r="N1897" t="str">
            <v>Grid-Gen</v>
          </cell>
        </row>
        <row r="1898">
          <cell r="A1898" t="str">
            <v>CTR_696</v>
          </cell>
          <cell r="B1898" t="str">
            <v>Nkongkarak-MTN-IHS</v>
          </cell>
          <cell r="C1898" t="str">
            <v>CTR</v>
          </cell>
          <cell r="D1898" t="str">
            <v>Nkongkarak</v>
          </cell>
          <cell r="E1898">
            <v>11.264653879999999</v>
          </cell>
          <cell r="F1898">
            <v>3.889509383</v>
          </cell>
          <cell r="G1898">
            <v>696</v>
          </cell>
          <cell r="H1898" t="str">
            <v>Macro</v>
          </cell>
          <cell r="I1898"/>
          <cell r="J1898" t="str">
            <v>Mouamadou</v>
          </cell>
          <cell r="K1898" t="str">
            <v>OCM_Yaounde_5</v>
          </cell>
          <cell r="L1898" t="str">
            <v>AFRO</v>
          </cell>
          <cell r="M1898" t="str">
            <v>IHS</v>
          </cell>
          <cell r="N1898" t="str">
            <v>Hybrid Gen</v>
          </cell>
        </row>
        <row r="1899">
          <cell r="A1899" t="str">
            <v>CTR_694</v>
          </cell>
          <cell r="B1899" t="str">
            <v>Ekekam-MTN-IHS</v>
          </cell>
          <cell r="C1899" t="str">
            <v>CTR</v>
          </cell>
          <cell r="D1899" t="str">
            <v>Yaounde</v>
          </cell>
          <cell r="E1899">
            <v>11.352887000000001</v>
          </cell>
          <cell r="F1899">
            <v>3.8882949999999998</v>
          </cell>
          <cell r="G1899">
            <v>823</v>
          </cell>
          <cell r="H1899" t="str">
            <v>Macro</v>
          </cell>
          <cell r="I1899"/>
          <cell r="J1899" t="str">
            <v>Mouamadou</v>
          </cell>
          <cell r="K1899" t="str">
            <v>OCM_Yaounde_5</v>
          </cell>
          <cell r="L1899" t="str">
            <v>AFRO</v>
          </cell>
          <cell r="M1899" t="str">
            <v>IHS</v>
          </cell>
          <cell r="N1899" t="str">
            <v>Gen-Lithium</v>
          </cell>
        </row>
        <row r="1900">
          <cell r="A1900" t="str">
            <v>CTR_717</v>
          </cell>
          <cell r="B1900" t="str">
            <v>Ekang-I</v>
          </cell>
          <cell r="C1900" t="str">
            <v>CTR</v>
          </cell>
          <cell r="D1900" t="str">
            <v>Ekang</v>
          </cell>
          <cell r="E1900">
            <v>11.444621</v>
          </cell>
          <cell r="F1900">
            <v>3.9106000000000001</v>
          </cell>
          <cell r="G1900">
            <v>731</v>
          </cell>
          <cell r="H1900" t="str">
            <v>Macro</v>
          </cell>
          <cell r="I1900"/>
          <cell r="J1900" t="str">
            <v>Mouamadou</v>
          </cell>
          <cell r="K1900" t="str">
            <v>OCM_Yaounde_5</v>
          </cell>
          <cell r="L1900" t="str">
            <v>AFRO</v>
          </cell>
          <cell r="M1900" t="str">
            <v>CAMUSAT</v>
          </cell>
          <cell r="N1900" t="str">
            <v>Good Grid + GE</v>
          </cell>
        </row>
        <row r="1901">
          <cell r="A1901" t="str">
            <v>CTR_738</v>
          </cell>
          <cell r="B1901" t="str">
            <v>Mvog-Awae</v>
          </cell>
          <cell r="C1901" t="str">
            <v>CTR</v>
          </cell>
          <cell r="D1901" t="str">
            <v>Yaounde</v>
          </cell>
          <cell r="E1901">
            <v>11.434089999999999</v>
          </cell>
          <cell r="F1901">
            <v>3.9157000000000002</v>
          </cell>
          <cell r="G1901">
            <v>878</v>
          </cell>
          <cell r="H1901" t="str">
            <v>Macro</v>
          </cell>
          <cell r="I1901"/>
          <cell r="J1901" t="str">
            <v>Mouamadou</v>
          </cell>
          <cell r="K1901" t="str">
            <v>OCM_Yaounde_5</v>
          </cell>
          <cell r="L1901" t="str">
            <v>AFRO</v>
          </cell>
          <cell r="M1901" t="str">
            <v>CAMUSAT</v>
          </cell>
          <cell r="N1901" t="str">
            <v>Good Grid + GE</v>
          </cell>
        </row>
        <row r="1902">
          <cell r="A1902" t="str">
            <v>CTR_743</v>
          </cell>
          <cell r="B1902" t="str">
            <v>OZOM-I</v>
          </cell>
          <cell r="C1902" t="str">
            <v>CTR</v>
          </cell>
          <cell r="D1902" t="str">
            <v>Ozom</v>
          </cell>
          <cell r="E1902">
            <v>11.41155</v>
          </cell>
          <cell r="F1902">
            <v>3.8823099999999999</v>
          </cell>
          <cell r="G1902">
            <v>794</v>
          </cell>
          <cell r="H1902" t="str">
            <v>Macro</v>
          </cell>
          <cell r="I1902"/>
          <cell r="J1902" t="str">
            <v>Mouamadou</v>
          </cell>
          <cell r="K1902" t="str">
            <v>OCM_Yaounde_5</v>
          </cell>
          <cell r="L1902" t="str">
            <v>AFRO</v>
          </cell>
          <cell r="M1902" t="str">
            <v>CAMUSAT</v>
          </cell>
          <cell r="N1902" t="str">
            <v>Hybrid Solar - S1</v>
          </cell>
        </row>
        <row r="1903">
          <cell r="A1903" t="str">
            <v>CTR_038</v>
          </cell>
          <cell r="B1903" t="str">
            <v>CTR_038_Z_NR-Bastos</v>
          </cell>
          <cell r="C1903" t="str">
            <v>CTR</v>
          </cell>
          <cell r="D1903" t="str">
            <v>Yaounde</v>
          </cell>
          <cell r="E1903">
            <v>11.513026999999999</v>
          </cell>
          <cell r="F1903">
            <v>3.8853939999999998</v>
          </cell>
          <cell r="G1903">
            <v>752</v>
          </cell>
          <cell r="H1903" t="str">
            <v>Macro</v>
          </cell>
          <cell r="I1903" t="str">
            <v>ZTE</v>
          </cell>
          <cell r="J1903" t="str">
            <v>Nguetsa Armand</v>
          </cell>
          <cell r="K1903" t="str">
            <v>OCM_Yaounde_6</v>
          </cell>
          <cell r="L1903" t="str">
            <v>AFRO</v>
          </cell>
          <cell r="M1903" t="str">
            <v>IHS</v>
          </cell>
          <cell r="N1903" t="str">
            <v>Grid Only</v>
          </cell>
        </row>
        <row r="1904">
          <cell r="A1904" t="str">
            <v>CTR_047</v>
          </cell>
          <cell r="B1904" t="str">
            <v>Elig-Essono</v>
          </cell>
          <cell r="C1904" t="str">
            <v>CTR</v>
          </cell>
          <cell r="D1904" t="str">
            <v>Yaounde</v>
          </cell>
          <cell r="E1904">
            <v>11.522290999999999</v>
          </cell>
          <cell r="F1904">
            <v>3.8691529999999998</v>
          </cell>
          <cell r="G1904">
            <v>709</v>
          </cell>
          <cell r="H1904" t="str">
            <v>Macro</v>
          </cell>
          <cell r="I1904" t="str">
            <v>ZTE</v>
          </cell>
          <cell r="J1904" t="str">
            <v>Nguetsa Armand</v>
          </cell>
          <cell r="K1904" t="str">
            <v>OCM_Yaounde_6</v>
          </cell>
          <cell r="L1904" t="str">
            <v>AFRO</v>
          </cell>
          <cell r="M1904" t="str">
            <v>IHS</v>
          </cell>
          <cell r="N1904" t="str">
            <v>Grid Only</v>
          </cell>
        </row>
        <row r="1905">
          <cell r="A1905" t="str">
            <v>CTR_049</v>
          </cell>
          <cell r="B1905" t="str">
            <v>CTR_049_Z_Manguier</v>
          </cell>
          <cell r="C1905" t="str">
            <v>CTR</v>
          </cell>
          <cell r="D1905" t="str">
            <v>Yaounde</v>
          </cell>
          <cell r="E1905">
            <v>11.53341</v>
          </cell>
          <cell r="F1905">
            <v>3.9055019999999998</v>
          </cell>
          <cell r="G1905">
            <v>760</v>
          </cell>
          <cell r="H1905" t="str">
            <v>Macro</v>
          </cell>
          <cell r="I1905" t="str">
            <v>ZTE</v>
          </cell>
          <cell r="J1905" t="str">
            <v>Nguetsa Armand</v>
          </cell>
          <cell r="K1905" t="str">
            <v>OCM_Yaounde_6</v>
          </cell>
          <cell r="L1905" t="str">
            <v>AFRO</v>
          </cell>
          <cell r="M1905" t="str">
            <v>IHS</v>
          </cell>
          <cell r="N1905" t="str">
            <v>Grid-Gen</v>
          </cell>
        </row>
        <row r="1906">
          <cell r="A1906" t="str">
            <v>CTR_064</v>
          </cell>
          <cell r="B1906" t="str">
            <v>CTR_064_Z_Etoa-Meki</v>
          </cell>
          <cell r="C1906" t="str">
            <v>CTR</v>
          </cell>
          <cell r="D1906" t="str">
            <v>Yaounde</v>
          </cell>
          <cell r="E1906">
            <v>11.523887</v>
          </cell>
          <cell r="F1906">
            <v>3.8818320000000002</v>
          </cell>
          <cell r="G1906">
            <v>760</v>
          </cell>
          <cell r="H1906" t="str">
            <v>Macro</v>
          </cell>
          <cell r="I1906" t="str">
            <v>ZTE</v>
          </cell>
          <cell r="J1906" t="str">
            <v>Nguetsa Armand</v>
          </cell>
          <cell r="K1906" t="str">
            <v>OCM_Yaounde_6</v>
          </cell>
          <cell r="L1906" t="str">
            <v>AFRO</v>
          </cell>
          <cell r="M1906"/>
          <cell r="N1906"/>
        </row>
        <row r="1907">
          <cell r="A1907" t="str">
            <v>CTR_070</v>
          </cell>
          <cell r="B1907" t="str">
            <v>CTR_070_Z_Carington</v>
          </cell>
          <cell r="C1907" t="str">
            <v>CTR</v>
          </cell>
          <cell r="D1907" t="str">
            <v>Yaounde</v>
          </cell>
          <cell r="E1907">
            <v>11.535695</v>
          </cell>
          <cell r="F1907">
            <v>3.8854649999999999</v>
          </cell>
          <cell r="G1907">
            <v>760</v>
          </cell>
          <cell r="H1907" t="str">
            <v>Macro</v>
          </cell>
          <cell r="I1907" t="str">
            <v>ZTE</v>
          </cell>
          <cell r="J1907" t="str">
            <v>Nguetsa Armand</v>
          </cell>
          <cell r="K1907" t="str">
            <v>OCM_Yaounde_6</v>
          </cell>
          <cell r="L1907" t="str">
            <v>AFRO</v>
          </cell>
          <cell r="M1907" t="str">
            <v>IHS</v>
          </cell>
          <cell r="N1907" t="str">
            <v>Grid Only</v>
          </cell>
        </row>
        <row r="1908">
          <cell r="A1908" t="str">
            <v>CTR_071</v>
          </cell>
          <cell r="B1908" t="str">
            <v>CTR_071_Z_Madison</v>
          </cell>
          <cell r="C1908" t="str">
            <v>CTR</v>
          </cell>
          <cell r="D1908" t="str">
            <v>Yaounde</v>
          </cell>
          <cell r="E1908">
            <v>11.544388</v>
          </cell>
          <cell r="F1908">
            <v>3.8686029999999998</v>
          </cell>
          <cell r="G1908">
            <v>760</v>
          </cell>
          <cell r="H1908" t="str">
            <v>Macro</v>
          </cell>
          <cell r="I1908" t="str">
            <v>ZTE</v>
          </cell>
          <cell r="J1908" t="str">
            <v>Nguetsa Armand</v>
          </cell>
          <cell r="K1908" t="str">
            <v>OCM_Yaounde_6</v>
          </cell>
          <cell r="L1908" t="str">
            <v>AFRO</v>
          </cell>
          <cell r="M1908" t="str">
            <v>IHS</v>
          </cell>
          <cell r="N1908" t="str">
            <v>Grid-Gen</v>
          </cell>
        </row>
        <row r="1909">
          <cell r="A1909" t="str">
            <v>CTR_570</v>
          </cell>
          <cell r="B1909" t="str">
            <v>CTR_570_Z_Mfandena</v>
          </cell>
          <cell r="C1909" t="str">
            <v>CTR</v>
          </cell>
          <cell r="D1909" t="str">
            <v>Yaounde</v>
          </cell>
          <cell r="E1909">
            <v>11.544205</v>
          </cell>
          <cell r="F1909">
            <v>3.888595</v>
          </cell>
          <cell r="G1909">
            <v>742</v>
          </cell>
          <cell r="H1909" t="str">
            <v>Macro</v>
          </cell>
          <cell r="I1909" t="str">
            <v>ZTE</v>
          </cell>
          <cell r="J1909" t="str">
            <v>Nguetsa Armand</v>
          </cell>
          <cell r="K1909" t="str">
            <v>OCM_Yaounde_6</v>
          </cell>
          <cell r="L1909" t="str">
            <v>AFRO</v>
          </cell>
          <cell r="M1909"/>
          <cell r="N1909"/>
        </row>
        <row r="1910">
          <cell r="A1910" t="str">
            <v>CTR_090</v>
          </cell>
          <cell r="B1910" t="str">
            <v>CTR_090_Z_Av-Germaine</v>
          </cell>
          <cell r="C1910" t="str">
            <v>CTR</v>
          </cell>
          <cell r="D1910" t="str">
            <v>Yaounde</v>
          </cell>
          <cell r="E1910">
            <v>11.533517</v>
          </cell>
          <cell r="F1910">
            <v>3.8686379999999998</v>
          </cell>
          <cell r="G1910">
            <v>576</v>
          </cell>
          <cell r="H1910" t="str">
            <v>Macro</v>
          </cell>
          <cell r="I1910" t="str">
            <v>ZTE</v>
          </cell>
          <cell r="J1910" t="str">
            <v>Nguetsa Armand</v>
          </cell>
          <cell r="K1910" t="str">
            <v>OCM_Yaounde_6</v>
          </cell>
          <cell r="L1910" t="str">
            <v>AFRO</v>
          </cell>
          <cell r="M1910" t="str">
            <v>IHS</v>
          </cell>
          <cell r="N1910" t="str">
            <v>Grid-Lithium</v>
          </cell>
        </row>
        <row r="1911">
          <cell r="A1911" t="str">
            <v>CTR_029</v>
          </cell>
          <cell r="B1911" t="str">
            <v>CTR_029_Z_Djoungolo</v>
          </cell>
          <cell r="C1911" t="str">
            <v>CTR</v>
          </cell>
          <cell r="D1911" t="str">
            <v>Yaounde</v>
          </cell>
          <cell r="E1911">
            <v>11.519784</v>
          </cell>
          <cell r="F1911">
            <v>3.878968</v>
          </cell>
          <cell r="G1911">
            <v>502</v>
          </cell>
          <cell r="H1911" t="str">
            <v>Macro</v>
          </cell>
          <cell r="I1911" t="str">
            <v>ZTE</v>
          </cell>
          <cell r="J1911" t="str">
            <v>Nguetsa Armand</v>
          </cell>
          <cell r="K1911" t="str">
            <v>OCM_Yaounde_6</v>
          </cell>
          <cell r="L1911" t="str">
            <v>AFRO</v>
          </cell>
          <cell r="M1911" t="str">
            <v>IHS</v>
          </cell>
          <cell r="N1911" t="str">
            <v>Grid-Gen</v>
          </cell>
        </row>
        <row r="1912">
          <cell r="A1912" t="str">
            <v>CTR_075</v>
          </cell>
          <cell r="B1912" t="str">
            <v>CTR_075_Z_Elig-Edzoa</v>
          </cell>
          <cell r="C1912" t="str">
            <v>CTR</v>
          </cell>
          <cell r="D1912" t="str">
            <v>Yaounde</v>
          </cell>
          <cell r="E1912">
            <v>11.529439</v>
          </cell>
          <cell r="F1912">
            <v>3.8915359999999999</v>
          </cell>
          <cell r="G1912">
            <v>447</v>
          </cell>
          <cell r="H1912" t="str">
            <v>Macro</v>
          </cell>
          <cell r="I1912" t="str">
            <v>ZTE</v>
          </cell>
          <cell r="J1912" t="str">
            <v>Nguetsa Armand</v>
          </cell>
          <cell r="K1912" t="str">
            <v>OCM_Yaounde_6</v>
          </cell>
          <cell r="L1912" t="str">
            <v>AFRO</v>
          </cell>
          <cell r="M1912" t="str">
            <v>IHS</v>
          </cell>
          <cell r="N1912" t="str">
            <v>Grid Only</v>
          </cell>
        </row>
        <row r="1913">
          <cell r="A1913" t="str">
            <v>CTR_102</v>
          </cell>
          <cell r="B1913" t="str">
            <v>CTR_102_Z_H-Franco</v>
          </cell>
          <cell r="C1913" t="str">
            <v>CTR</v>
          </cell>
          <cell r="D1913" t="str">
            <v>Yaounde</v>
          </cell>
          <cell r="E1913">
            <v>11.519819</v>
          </cell>
          <cell r="F1913">
            <v>3.8824679999999998</v>
          </cell>
          <cell r="G1913">
            <v>742</v>
          </cell>
          <cell r="H1913" t="str">
            <v>Macro</v>
          </cell>
          <cell r="I1913" t="str">
            <v>ZTE</v>
          </cell>
          <cell r="J1913" t="str">
            <v>Nguetsa Armand</v>
          </cell>
          <cell r="K1913" t="str">
            <v>OCM_Yaounde_6</v>
          </cell>
          <cell r="L1913" t="str">
            <v>AFRO</v>
          </cell>
          <cell r="M1913"/>
          <cell r="N1913"/>
        </row>
        <row r="1914">
          <cell r="A1914" t="str">
            <v>CTR_132</v>
          </cell>
          <cell r="B1914" t="str">
            <v>CTR_132_Z_NR-Omnisport</v>
          </cell>
          <cell r="C1914" t="str">
            <v>CTR</v>
          </cell>
          <cell r="D1914" t="str">
            <v>Yaounde</v>
          </cell>
          <cell r="E1914">
            <v>11.539171</v>
          </cell>
          <cell r="F1914">
            <v>3.881907</v>
          </cell>
          <cell r="G1914">
            <v>742</v>
          </cell>
          <cell r="H1914" t="str">
            <v>Macro</v>
          </cell>
          <cell r="I1914" t="str">
            <v>ZTE</v>
          </cell>
          <cell r="J1914" t="str">
            <v>Nguetsa Armand</v>
          </cell>
          <cell r="K1914" t="str">
            <v>OCM_Yaounde_6</v>
          </cell>
          <cell r="L1914" t="str">
            <v>AFRO</v>
          </cell>
          <cell r="M1914" t="str">
            <v>IHS</v>
          </cell>
          <cell r="N1914" t="str">
            <v>Grid-Gen</v>
          </cell>
        </row>
        <row r="1915">
          <cell r="A1915" t="str">
            <v>CTR_199</v>
          </cell>
          <cell r="B1915" t="str">
            <v>CTR_199_Z_Satcom</v>
          </cell>
          <cell r="C1915" t="str">
            <v>CTR</v>
          </cell>
          <cell r="D1915" t="str">
            <v>Yaounde</v>
          </cell>
          <cell r="E1915">
            <v>11.525157</v>
          </cell>
          <cell r="F1915">
            <v>3.876214</v>
          </cell>
          <cell r="G1915">
            <v>742</v>
          </cell>
          <cell r="H1915" t="str">
            <v>Macro</v>
          </cell>
          <cell r="I1915" t="str">
            <v>ZTE</v>
          </cell>
          <cell r="J1915" t="str">
            <v>Nguetsa Armand</v>
          </cell>
          <cell r="K1915" t="str">
            <v>OCM_Yaounde_6</v>
          </cell>
          <cell r="L1915" t="str">
            <v>AFRO</v>
          </cell>
          <cell r="M1915" t="str">
            <v>IHS</v>
          </cell>
          <cell r="N1915" t="str">
            <v>Grid-Gen</v>
          </cell>
        </row>
        <row r="1916">
          <cell r="A1916" t="str">
            <v>CTR_207</v>
          </cell>
          <cell r="B1916" t="str">
            <v>CTR_207_Z_Chapelle-Essos</v>
          </cell>
          <cell r="C1916" t="str">
            <v>CTR</v>
          </cell>
          <cell r="D1916" t="str">
            <v>Yaounde</v>
          </cell>
          <cell r="E1916">
            <v>11.536329</v>
          </cell>
          <cell r="F1916">
            <v>3.8723000000000001</v>
          </cell>
          <cell r="G1916">
            <v>742</v>
          </cell>
          <cell r="H1916" t="str">
            <v>Macro</v>
          </cell>
          <cell r="I1916" t="str">
            <v>ZTE</v>
          </cell>
          <cell r="J1916" t="str">
            <v>Nguetsa Armand</v>
          </cell>
          <cell r="K1916" t="str">
            <v>OCM_Yaounde_6</v>
          </cell>
          <cell r="L1916" t="str">
            <v>AFRO</v>
          </cell>
          <cell r="M1916" t="str">
            <v>IHS</v>
          </cell>
          <cell r="N1916" t="str">
            <v>Grid-Gen</v>
          </cell>
        </row>
        <row r="1917">
          <cell r="A1917" t="str">
            <v>LIT_587</v>
          </cell>
          <cell r="B1917" t="str">
            <v>LIT_587_Z_Camp-Yabassi-IHS</v>
          </cell>
          <cell r="C1917" t="str">
            <v>LIT</v>
          </cell>
          <cell r="D1917" t="str">
            <v>Douala</v>
          </cell>
          <cell r="E1917">
            <v>9.7153500000000008</v>
          </cell>
          <cell r="F1917">
            <v>4.0422599999999997</v>
          </cell>
          <cell r="G1917">
            <v>16</v>
          </cell>
          <cell r="H1917" t="str">
            <v>Macro</v>
          </cell>
          <cell r="I1917" t="str">
            <v>ZTE</v>
          </cell>
          <cell r="J1917" t="str">
            <v>LONTSI Marius</v>
          </cell>
          <cell r="K1917" t="str">
            <v>OCM_Douala_3</v>
          </cell>
          <cell r="L1917" t="str">
            <v>H-TELI</v>
          </cell>
          <cell r="M1917" t="str">
            <v>IHS</v>
          </cell>
          <cell r="N1917" t="str">
            <v>Grid-Gen</v>
          </cell>
        </row>
        <row r="1918">
          <cell r="A1918" t="str">
            <v>LIT_814</v>
          </cell>
          <cell r="B1918" t="str">
            <v>LIT_814_Z_Madagascar-Nodal</v>
          </cell>
          <cell r="C1918" t="str">
            <v>LIT</v>
          </cell>
          <cell r="D1918" t="str">
            <v>Douala</v>
          </cell>
          <cell r="E1918">
            <v>9.7339120000000001</v>
          </cell>
          <cell r="F1918">
            <v>4.0324910000000003</v>
          </cell>
          <cell r="G1918">
            <v>2</v>
          </cell>
          <cell r="H1918" t="str">
            <v>Macro</v>
          </cell>
          <cell r="I1918" t="str">
            <v>ZTE</v>
          </cell>
          <cell r="J1918" t="str">
            <v>LONTSI Marius</v>
          </cell>
          <cell r="K1918" t="str">
            <v>OCM_Douala_3</v>
          </cell>
          <cell r="L1918" t="str">
            <v>H-TELI</v>
          </cell>
          <cell r="M1918"/>
          <cell r="N1918"/>
        </row>
        <row r="1919">
          <cell r="A1919" t="str">
            <v>LIT_839</v>
          </cell>
          <cell r="B1919" t="str">
            <v>LIT_839_Z_KMC-NKOLBONG</v>
          </cell>
          <cell r="C1919" t="str">
            <v>LIT</v>
          </cell>
          <cell r="D1919" t="str">
            <v>Douala</v>
          </cell>
          <cell r="E1919">
            <v>9.7963399990000006</v>
          </cell>
          <cell r="F1919">
            <v>4.018515786</v>
          </cell>
          <cell r="G1919">
            <v>63</v>
          </cell>
          <cell r="H1919" t="str">
            <v>Macro</v>
          </cell>
          <cell r="I1919" t="str">
            <v>ZTE</v>
          </cell>
          <cell r="J1919" t="str">
            <v>LONTSI Marius</v>
          </cell>
          <cell r="K1919" t="str">
            <v>OCM_Douala_3</v>
          </cell>
          <cell r="L1919" t="str">
            <v>H-TELI</v>
          </cell>
          <cell r="M1919"/>
          <cell r="N1919"/>
        </row>
        <row r="1920">
          <cell r="A1920" t="str">
            <v>LIT_663</v>
          </cell>
          <cell r="B1920" t="str">
            <v>Minisite-Tradex-Village</v>
          </cell>
          <cell r="C1920" t="str">
            <v>LIT</v>
          </cell>
          <cell r="D1920" t="str">
            <v>Douala</v>
          </cell>
          <cell r="E1920">
            <v>9.7682178739999994</v>
          </cell>
          <cell r="F1920">
            <v>3.9994228760000001</v>
          </cell>
          <cell r="G1920">
            <v>0</v>
          </cell>
          <cell r="H1920" t="str">
            <v>Macro</v>
          </cell>
          <cell r="I1920"/>
          <cell r="J1920" t="str">
            <v>LONTSI Marius</v>
          </cell>
          <cell r="K1920" t="str">
            <v>OCM_Douala_3</v>
          </cell>
          <cell r="L1920" t="str">
            <v>H-TELI</v>
          </cell>
          <cell r="M1920" t="str">
            <v>CAMUSAT</v>
          </cell>
          <cell r="N1920" t="str">
            <v>Good Grid no GE - 8h</v>
          </cell>
        </row>
        <row r="1921">
          <cell r="A1921" t="str">
            <v>LIT_734</v>
          </cell>
          <cell r="B1921" t="str">
            <v>Carrefour-Mezzanine</v>
          </cell>
          <cell r="C1921" t="str">
            <v>LIT</v>
          </cell>
          <cell r="D1921" t="str">
            <v>Douala</v>
          </cell>
          <cell r="E1921">
            <v>9.7197800000000001</v>
          </cell>
          <cell r="F1921">
            <v>4.0229499999999998</v>
          </cell>
          <cell r="G1921">
            <v>26</v>
          </cell>
          <cell r="H1921" t="str">
            <v>Macro</v>
          </cell>
          <cell r="I1921"/>
          <cell r="J1921" t="str">
            <v>LONTSI Marius</v>
          </cell>
          <cell r="K1921" t="str">
            <v>OCM_Douala_3</v>
          </cell>
          <cell r="L1921" t="str">
            <v>H-TELI</v>
          </cell>
          <cell r="M1921"/>
          <cell r="N1921"/>
        </row>
        <row r="1922">
          <cell r="A1922" t="str">
            <v>LIT_727</v>
          </cell>
          <cell r="B1922" t="str">
            <v>Douala-Grand-Mall-FZ</v>
          </cell>
          <cell r="C1922" t="str">
            <v>LIT</v>
          </cell>
          <cell r="D1922" t="str">
            <v>Douala</v>
          </cell>
          <cell r="E1922">
            <v>9.7197800000000001</v>
          </cell>
          <cell r="F1922">
            <v>4.0229499999999998</v>
          </cell>
          <cell r="G1922">
            <v>12</v>
          </cell>
          <cell r="H1922" t="str">
            <v>Macro</v>
          </cell>
          <cell r="I1922"/>
          <cell r="J1922" t="str">
            <v>LONTSI Marius</v>
          </cell>
          <cell r="K1922" t="str">
            <v>OCM_Douala_3</v>
          </cell>
          <cell r="L1922" t="str">
            <v>H-TELI</v>
          </cell>
          <cell r="M1922"/>
          <cell r="N1922"/>
        </row>
        <row r="1923">
          <cell r="A1923" t="str">
            <v>LIT_014</v>
          </cell>
          <cell r="B1923" t="str">
            <v>LIT_014_Z_Stamatiades</v>
          </cell>
          <cell r="C1923" t="str">
            <v>LIT</v>
          </cell>
          <cell r="D1923" t="str">
            <v>Douala</v>
          </cell>
          <cell r="E1923">
            <v>9.6990664409999994</v>
          </cell>
          <cell r="F1923">
            <v>4.0469503280000003</v>
          </cell>
          <cell r="G1923">
            <v>703</v>
          </cell>
          <cell r="H1923" t="str">
            <v>Macro</v>
          </cell>
          <cell r="I1923" t="str">
            <v>ZTE</v>
          </cell>
          <cell r="J1923" t="str">
            <v>Njoya Mohamed</v>
          </cell>
          <cell r="K1923" t="str">
            <v>OCM_Douala_4</v>
          </cell>
          <cell r="L1923" t="str">
            <v>H-TELI</v>
          </cell>
          <cell r="M1923" t="str">
            <v>IHS</v>
          </cell>
          <cell r="N1923" t="str">
            <v>Grid Only</v>
          </cell>
        </row>
        <row r="1924">
          <cell r="A1924" t="str">
            <v>LIT_015</v>
          </cell>
          <cell r="B1924" t="str">
            <v>LIT_015_Z_Bali-SNEC</v>
          </cell>
          <cell r="C1924" t="str">
            <v>LIT</v>
          </cell>
          <cell r="D1924" t="str">
            <v>Douala</v>
          </cell>
          <cell r="E1924">
            <v>9.6915750000000003</v>
          </cell>
          <cell r="F1924">
            <v>4.0324333330000002</v>
          </cell>
          <cell r="G1924">
            <v>703</v>
          </cell>
          <cell r="H1924" t="str">
            <v>Macro</v>
          </cell>
          <cell r="I1924" t="str">
            <v>ZTE</v>
          </cell>
          <cell r="J1924" t="str">
            <v>Njoya Mohamed</v>
          </cell>
          <cell r="K1924" t="str">
            <v>OCM_Douala_4</v>
          </cell>
          <cell r="L1924" t="str">
            <v>H-TELI</v>
          </cell>
          <cell r="M1924" t="str">
            <v>CAMUSAT</v>
          </cell>
          <cell r="N1924" t="str">
            <v>Good Grid + GE</v>
          </cell>
        </row>
        <row r="1925">
          <cell r="A1925" t="str">
            <v>LIT_025</v>
          </cell>
          <cell r="B1925" t="str">
            <v>LIT_025_Z_Tsekenis</v>
          </cell>
          <cell r="C1925" t="str">
            <v>LIT</v>
          </cell>
          <cell r="D1925" t="str">
            <v>Douala</v>
          </cell>
          <cell r="E1925">
            <v>9.6933194310000008</v>
          </cell>
          <cell r="F1925">
            <v>4.049020777</v>
          </cell>
          <cell r="G1925">
            <v>703</v>
          </cell>
          <cell r="H1925" t="str">
            <v>Macro</v>
          </cell>
          <cell r="I1925" t="str">
            <v>ZTE</v>
          </cell>
          <cell r="J1925" t="str">
            <v>Njoya Mohamed</v>
          </cell>
          <cell r="K1925" t="str">
            <v>OCM_Douala_4</v>
          </cell>
          <cell r="L1925" t="str">
            <v>H-TELI</v>
          </cell>
          <cell r="M1925" t="str">
            <v>IHS</v>
          </cell>
          <cell r="N1925" t="str">
            <v>Grid-Gen</v>
          </cell>
        </row>
        <row r="1926">
          <cell r="A1926" t="str">
            <v>LIT_045</v>
          </cell>
          <cell r="B1926" t="str">
            <v>LIT_045_Z_Centenaire</v>
          </cell>
          <cell r="C1926" t="str">
            <v>LIT</v>
          </cell>
          <cell r="D1926" t="str">
            <v>Douala</v>
          </cell>
          <cell r="E1926">
            <v>9.6938494520000003</v>
          </cell>
          <cell r="F1926">
            <v>4.0524674129999996</v>
          </cell>
          <cell r="G1926">
            <v>703</v>
          </cell>
          <cell r="H1926" t="str">
            <v>Macro</v>
          </cell>
          <cell r="I1926" t="str">
            <v>ZTE</v>
          </cell>
          <cell r="J1926" t="str">
            <v>Njoya Mohamed</v>
          </cell>
          <cell r="K1926" t="str">
            <v>OCM_Douala_4</v>
          </cell>
          <cell r="L1926" t="str">
            <v>H-TELI</v>
          </cell>
          <cell r="M1926" t="str">
            <v>IHS</v>
          </cell>
          <cell r="N1926" t="str">
            <v>Grid Only</v>
          </cell>
        </row>
        <row r="1927">
          <cell r="A1927" t="str">
            <v>LIT_047</v>
          </cell>
          <cell r="B1927" t="str">
            <v>LIT_047_Z_Kayo-Elie</v>
          </cell>
          <cell r="C1927" t="str">
            <v>LIT</v>
          </cell>
          <cell r="D1927" t="str">
            <v>Douala</v>
          </cell>
          <cell r="E1927">
            <v>9.6960922650000008</v>
          </cell>
          <cell r="F1927">
            <v>4.0371671859999996</v>
          </cell>
          <cell r="G1927">
            <v>703</v>
          </cell>
          <cell r="H1927" t="str">
            <v>Macro</v>
          </cell>
          <cell r="I1927" t="str">
            <v>ZTE</v>
          </cell>
          <cell r="J1927" t="str">
            <v>Njoya Mohamed</v>
          </cell>
          <cell r="K1927" t="str">
            <v>OCM_Douala_4</v>
          </cell>
          <cell r="L1927" t="str">
            <v>H-TELI</v>
          </cell>
          <cell r="M1927" t="str">
            <v>IHS</v>
          </cell>
          <cell r="N1927" t="str">
            <v>Grid-Gen</v>
          </cell>
        </row>
        <row r="1928">
          <cell r="A1928" t="str">
            <v>LIT_703</v>
          </cell>
          <cell r="B1928" t="str">
            <v>Soudanaise-micro</v>
          </cell>
          <cell r="C1928" t="str">
            <v>LIT</v>
          </cell>
          <cell r="D1928" t="str">
            <v>Douala</v>
          </cell>
          <cell r="E1928">
            <v>9.6945277779999994</v>
          </cell>
          <cell r="F1928">
            <v>4.0476388889999999</v>
          </cell>
          <cell r="G1928">
            <v>15</v>
          </cell>
          <cell r="H1928" t="str">
            <v>Macro</v>
          </cell>
          <cell r="I1928" t="str">
            <v>NOKIA</v>
          </cell>
          <cell r="J1928" t="str">
            <v>Njoya Mohamed</v>
          </cell>
          <cell r="K1928" t="str">
            <v>OCM_Douala_4</v>
          </cell>
          <cell r="L1928" t="str">
            <v>H-TELI</v>
          </cell>
          <cell r="M1928"/>
          <cell r="N1928"/>
        </row>
        <row r="1929">
          <cell r="A1929" t="str">
            <v>LIT_019</v>
          </cell>
          <cell r="B1929" t="str">
            <v>LIT_019_Z_Liberte</v>
          </cell>
          <cell r="C1929" t="str">
            <v>LIT</v>
          </cell>
          <cell r="D1929" t="str">
            <v>Douala</v>
          </cell>
          <cell r="E1929">
            <v>9.6988611109999994</v>
          </cell>
          <cell r="F1929">
            <v>4.0558611109999996</v>
          </cell>
          <cell r="G1929">
            <v>703</v>
          </cell>
          <cell r="H1929" t="str">
            <v>Macro</v>
          </cell>
          <cell r="I1929" t="str">
            <v>ZTE</v>
          </cell>
          <cell r="J1929" t="str">
            <v>Njoya Mohamed</v>
          </cell>
          <cell r="K1929" t="str">
            <v>OCM_Douala_4</v>
          </cell>
          <cell r="L1929" t="str">
            <v>H-TELI</v>
          </cell>
          <cell r="M1929"/>
          <cell r="N1929"/>
        </row>
        <row r="1930">
          <cell r="A1930" t="str">
            <v>LIT_581</v>
          </cell>
          <cell r="B1930" t="str">
            <v>LIT_581_Z_Ministere-New</v>
          </cell>
          <cell r="C1930" t="str">
            <v>LIT</v>
          </cell>
          <cell r="D1930" t="str">
            <v>Douala</v>
          </cell>
          <cell r="E1930">
            <v>9.6822605300000006</v>
          </cell>
          <cell r="F1930">
            <v>4.0398468919999999</v>
          </cell>
          <cell r="G1930">
            <v>701</v>
          </cell>
          <cell r="H1930" t="str">
            <v>Macro</v>
          </cell>
          <cell r="I1930" t="str">
            <v>ZTE</v>
          </cell>
          <cell r="J1930" t="str">
            <v>Njoya Mohamed</v>
          </cell>
          <cell r="K1930" t="str">
            <v>OCM_Douala_4</v>
          </cell>
          <cell r="L1930" t="str">
            <v>H-TELI</v>
          </cell>
          <cell r="M1930" t="str">
            <v>IHS</v>
          </cell>
          <cell r="N1930" t="str">
            <v>Grid-Gen</v>
          </cell>
        </row>
        <row r="1931">
          <cell r="A1931" t="str">
            <v>LIT_087</v>
          </cell>
          <cell r="B1931" t="str">
            <v>LIT_087_Z_Wouri</v>
          </cell>
          <cell r="C1931" t="str">
            <v>LIT</v>
          </cell>
          <cell r="D1931" t="str">
            <v>Douala</v>
          </cell>
          <cell r="E1931">
            <v>9.6935233279999995</v>
          </cell>
          <cell r="F1931">
            <v>4.0452296759999999</v>
          </cell>
          <cell r="G1931">
            <v>703</v>
          </cell>
          <cell r="H1931" t="str">
            <v>Macro</v>
          </cell>
          <cell r="I1931" t="str">
            <v>ZTE</v>
          </cell>
          <cell r="J1931" t="str">
            <v>Njoya Mohamed</v>
          </cell>
          <cell r="K1931" t="str">
            <v>OCM_Douala_4</v>
          </cell>
          <cell r="L1931" t="str">
            <v>H-TELI</v>
          </cell>
          <cell r="M1931" t="str">
            <v>IHS</v>
          </cell>
          <cell r="N1931" t="str">
            <v>Grid-Gen</v>
          </cell>
        </row>
        <row r="1932">
          <cell r="A1932" t="str">
            <v>LIT_705</v>
          </cell>
          <cell r="B1932" t="str">
            <v>Akwa-Palace-Micro</v>
          </cell>
          <cell r="C1932" t="str">
            <v>LIT</v>
          </cell>
          <cell r="D1932" t="str">
            <v>Douala</v>
          </cell>
          <cell r="E1932">
            <v>9.6955166669999997</v>
          </cell>
          <cell r="F1932">
            <v>4.0502083329999996</v>
          </cell>
          <cell r="G1932">
            <v>15</v>
          </cell>
          <cell r="H1932" t="str">
            <v>Macro</v>
          </cell>
          <cell r="I1932" t="str">
            <v>NOKIA</v>
          </cell>
          <cell r="J1932" t="str">
            <v>Njoya Mohamed</v>
          </cell>
          <cell r="K1932" t="str">
            <v>OCM_Douala_4</v>
          </cell>
          <cell r="L1932" t="str">
            <v>H-TELI</v>
          </cell>
          <cell r="M1932" t="str">
            <v>CAMUSAT</v>
          </cell>
          <cell r="N1932" t="str">
            <v>Good Grid no GE - 8h</v>
          </cell>
        </row>
        <row r="1933">
          <cell r="A1933" t="str">
            <v>LIT_041</v>
          </cell>
          <cell r="B1933" t="str">
            <v>LIT_041_Z_La-Falaise</v>
          </cell>
          <cell r="C1933" t="str">
            <v>LIT</v>
          </cell>
          <cell r="D1933" t="str">
            <v>Douala</v>
          </cell>
          <cell r="E1933">
            <v>9.6881944440000005</v>
          </cell>
          <cell r="F1933">
            <v>4.0462499999999997</v>
          </cell>
          <cell r="G1933">
            <v>703</v>
          </cell>
          <cell r="H1933" t="str">
            <v>Macro</v>
          </cell>
          <cell r="I1933" t="str">
            <v>ZTE</v>
          </cell>
          <cell r="J1933" t="str">
            <v>Njoya Mohamed</v>
          </cell>
          <cell r="K1933" t="str">
            <v>OCM_Douala_4</v>
          </cell>
          <cell r="L1933" t="str">
            <v>H-TELI</v>
          </cell>
          <cell r="M1933" t="str">
            <v>IHS</v>
          </cell>
          <cell r="N1933" t="str">
            <v>Grid Only</v>
          </cell>
        </row>
        <row r="1934">
          <cell r="A1934" t="str">
            <v>LIT_043</v>
          </cell>
          <cell r="B1934" t="str">
            <v>LIT_043_Z_SNAC</v>
          </cell>
          <cell r="C1934" t="str">
            <v>LIT</v>
          </cell>
          <cell r="D1934" t="str">
            <v>Douala</v>
          </cell>
          <cell r="E1934">
            <v>9.6880555560000001</v>
          </cell>
          <cell r="F1934">
            <v>4.0374722219999999</v>
          </cell>
          <cell r="G1934">
            <v>703</v>
          </cell>
          <cell r="H1934" t="str">
            <v>Macro</v>
          </cell>
          <cell r="I1934" t="str">
            <v>ZTE</v>
          </cell>
          <cell r="J1934" t="str">
            <v>Njoya Mohamed</v>
          </cell>
          <cell r="K1934" t="str">
            <v>OCM_Douala_4</v>
          </cell>
          <cell r="L1934" t="str">
            <v>H-TELI</v>
          </cell>
          <cell r="M1934" t="str">
            <v>IHS</v>
          </cell>
          <cell r="N1934" t="str">
            <v>Grid Only</v>
          </cell>
        </row>
        <row r="1935">
          <cell r="A1935" t="str">
            <v>LIT_099</v>
          </cell>
          <cell r="B1935" t="str">
            <v>LIT_099_Z_H-Sawa</v>
          </cell>
          <cell r="C1935" t="str">
            <v>LIT</v>
          </cell>
          <cell r="D1935" t="str">
            <v>Douala</v>
          </cell>
          <cell r="E1935">
            <v>9.6838833330000007</v>
          </cell>
          <cell r="F1935">
            <v>4.0338861110000002</v>
          </cell>
          <cell r="G1935">
            <v>703</v>
          </cell>
          <cell r="H1935" t="str">
            <v>Macro</v>
          </cell>
          <cell r="I1935" t="str">
            <v>ZTE</v>
          </cell>
          <cell r="J1935" t="str">
            <v>Njoya Mohamed</v>
          </cell>
          <cell r="K1935" t="str">
            <v>OCM_Douala_4</v>
          </cell>
          <cell r="L1935" t="str">
            <v>H-TELI</v>
          </cell>
          <cell r="M1935" t="str">
            <v>IHS</v>
          </cell>
          <cell r="N1935" t="str">
            <v>Grid Only</v>
          </cell>
        </row>
        <row r="1936">
          <cell r="A1936" t="str">
            <v>LIT_104</v>
          </cell>
          <cell r="B1936" t="str">
            <v>LIT_104_Z_Bpriso-Nodal</v>
          </cell>
          <cell r="C1936" t="str">
            <v>LIT</v>
          </cell>
          <cell r="D1936" t="str">
            <v>Douala</v>
          </cell>
          <cell r="E1936">
            <v>9.6967444440000001</v>
          </cell>
          <cell r="F1936">
            <v>4.0293805559999996</v>
          </cell>
          <cell r="G1936">
            <v>703</v>
          </cell>
          <cell r="H1936" t="str">
            <v>Macro</v>
          </cell>
          <cell r="I1936" t="str">
            <v>ZTE</v>
          </cell>
          <cell r="J1936" t="str">
            <v>Njoya Mohamed</v>
          </cell>
          <cell r="K1936" t="str">
            <v>OCM_Douala_4</v>
          </cell>
          <cell r="L1936" t="str">
            <v>H-TELI</v>
          </cell>
          <cell r="M1936"/>
          <cell r="N1936"/>
        </row>
        <row r="1937">
          <cell r="A1937" t="str">
            <v>LIT_139</v>
          </cell>
          <cell r="B1937" t="str">
            <v>LIT_139_Z_Camship</v>
          </cell>
          <cell r="C1937" t="str">
            <v>LIT</v>
          </cell>
          <cell r="D1937" t="str">
            <v>Douala</v>
          </cell>
          <cell r="E1937">
            <v>9.6861111110000007</v>
          </cell>
          <cell r="F1937">
            <v>4.0441111110000003</v>
          </cell>
          <cell r="G1937">
            <v>703</v>
          </cell>
          <cell r="H1937" t="str">
            <v>Macro</v>
          </cell>
          <cell r="I1937" t="str">
            <v>ZTE</v>
          </cell>
          <cell r="J1937" t="str">
            <v>Njoya Mohamed</v>
          </cell>
          <cell r="K1937" t="str">
            <v>OCM_Douala_4</v>
          </cell>
          <cell r="L1937" t="str">
            <v>H-TELI</v>
          </cell>
          <cell r="M1937" t="str">
            <v>IHS</v>
          </cell>
          <cell r="N1937" t="str">
            <v>Grid-Gen</v>
          </cell>
        </row>
        <row r="1938">
          <cell r="A1938" t="str">
            <v>LIT_008</v>
          </cell>
          <cell r="B1938" t="str">
            <v>LIT_008_Z_Hila</v>
          </cell>
          <cell r="C1938" t="str">
            <v>LIT</v>
          </cell>
          <cell r="D1938" t="str">
            <v>Douala</v>
          </cell>
          <cell r="E1938">
            <v>9.7078948700000005</v>
          </cell>
          <cell r="F1938">
            <v>4.0433141539999999</v>
          </cell>
          <cell r="G1938">
            <v>703</v>
          </cell>
          <cell r="H1938" t="str">
            <v>Macro</v>
          </cell>
          <cell r="I1938" t="str">
            <v>ZTE</v>
          </cell>
          <cell r="J1938" t="str">
            <v>Njoya Mohamed</v>
          </cell>
          <cell r="K1938" t="str">
            <v>OCM_Douala_4</v>
          </cell>
          <cell r="L1938" t="str">
            <v>H-TELI</v>
          </cell>
          <cell r="M1938" t="str">
            <v>IHS</v>
          </cell>
          <cell r="N1938" t="str">
            <v>Grid Only</v>
          </cell>
        </row>
        <row r="1939">
          <cell r="A1939" t="str">
            <v>LIT_079</v>
          </cell>
          <cell r="B1939" t="str">
            <v>LIT_079_Z_Koloko</v>
          </cell>
          <cell r="C1939" t="str">
            <v>LIT</v>
          </cell>
          <cell r="D1939" t="str">
            <v>Douala</v>
          </cell>
          <cell r="E1939">
            <v>9.7019444440000004</v>
          </cell>
          <cell r="F1939">
            <v>4.029083333</v>
          </cell>
          <cell r="G1939">
            <v>703</v>
          </cell>
          <cell r="H1939" t="str">
            <v>Macro</v>
          </cell>
          <cell r="I1939" t="str">
            <v>ZTE</v>
          </cell>
          <cell r="J1939" t="str">
            <v>Njoya Mohamed</v>
          </cell>
          <cell r="K1939" t="str">
            <v>OCM_Douala_4</v>
          </cell>
          <cell r="L1939" t="str">
            <v>H-TELI</v>
          </cell>
          <cell r="M1939" t="str">
            <v>IHS</v>
          </cell>
          <cell r="N1939" t="str">
            <v>Grid-Gen</v>
          </cell>
        </row>
        <row r="1940">
          <cell r="A1940" t="str">
            <v>LIT_126</v>
          </cell>
          <cell r="B1940" t="str">
            <v>LIT_126_Z_Bonadibong</v>
          </cell>
          <cell r="C1940" t="str">
            <v>LIT</v>
          </cell>
          <cell r="D1940" t="str">
            <v>Douala</v>
          </cell>
          <cell r="E1940">
            <v>9.6990769320000005</v>
          </cell>
          <cell r="F1940">
            <v>4.0409648730000001</v>
          </cell>
          <cell r="G1940">
            <v>703</v>
          </cell>
          <cell r="H1940" t="str">
            <v>Macro</v>
          </cell>
          <cell r="I1940" t="str">
            <v>ZTE</v>
          </cell>
          <cell r="J1940" t="str">
            <v>Njoya Mohamed</v>
          </cell>
          <cell r="K1940" t="str">
            <v>OCM_Douala_4</v>
          </cell>
          <cell r="L1940" t="str">
            <v>H-TELI</v>
          </cell>
          <cell r="M1940" t="str">
            <v>IHS</v>
          </cell>
          <cell r="N1940" t="str">
            <v>Grid-Gen</v>
          </cell>
        </row>
        <row r="1941">
          <cell r="A1941" t="str">
            <v>LIT_053</v>
          </cell>
          <cell r="B1941" t="str">
            <v>LIT_053_Z_Shell-Newbell</v>
          </cell>
          <cell r="C1941" t="str">
            <v>LIT</v>
          </cell>
          <cell r="D1941" t="str">
            <v>Douala</v>
          </cell>
          <cell r="E1941">
            <v>9.7068055560000008</v>
          </cell>
          <cell r="F1941">
            <v>4.0239166669999999</v>
          </cell>
          <cell r="G1941">
            <v>703</v>
          </cell>
          <cell r="H1941" t="str">
            <v>Macro</v>
          </cell>
          <cell r="I1941" t="str">
            <v>ZTE</v>
          </cell>
          <cell r="J1941" t="str">
            <v>Njoya Mohamed</v>
          </cell>
          <cell r="K1941" t="str">
            <v>OCM_Douala_4</v>
          </cell>
          <cell r="L1941" t="str">
            <v>H-TELI</v>
          </cell>
          <cell r="M1941" t="str">
            <v>IHS</v>
          </cell>
          <cell r="N1941" t="str">
            <v>Grid-Gen</v>
          </cell>
        </row>
        <row r="1942">
          <cell r="A1942" t="str">
            <v>LIT_090</v>
          </cell>
          <cell r="B1942" t="str">
            <v>LIT_090_Z_Newb-Mairie</v>
          </cell>
          <cell r="C1942" t="str">
            <v>LIT</v>
          </cell>
          <cell r="D1942" t="str">
            <v>Douala</v>
          </cell>
          <cell r="E1942">
            <v>9.7063888889999994</v>
          </cell>
          <cell r="F1942">
            <v>4.0343055559999996</v>
          </cell>
          <cell r="G1942">
            <v>703</v>
          </cell>
          <cell r="H1942" t="str">
            <v>Macro</v>
          </cell>
          <cell r="I1942" t="str">
            <v>ZTE</v>
          </cell>
          <cell r="J1942" t="str">
            <v>Njoya Mohamed</v>
          </cell>
          <cell r="K1942" t="str">
            <v>OCM_Douala_4</v>
          </cell>
          <cell r="L1942" t="str">
            <v>H-TELI</v>
          </cell>
          <cell r="M1942" t="str">
            <v>IHS</v>
          </cell>
          <cell r="N1942" t="str">
            <v>Grid-Gen</v>
          </cell>
        </row>
        <row r="1943">
          <cell r="A1943" t="str">
            <v>LIT_091</v>
          </cell>
          <cell r="B1943" t="str">
            <v>LIT_091_Z_Nkongmondo</v>
          </cell>
          <cell r="C1943" t="str">
            <v>LIT</v>
          </cell>
          <cell r="D1943" t="str">
            <v>Douala</v>
          </cell>
          <cell r="E1943">
            <v>9.6993898590000001</v>
          </cell>
          <cell r="F1943">
            <v>4.0335205609999996</v>
          </cell>
          <cell r="G1943">
            <v>703</v>
          </cell>
          <cell r="H1943" t="str">
            <v>Macro</v>
          </cell>
          <cell r="I1943" t="str">
            <v>ZTE</v>
          </cell>
          <cell r="J1943" t="str">
            <v>Njoya Mohamed</v>
          </cell>
          <cell r="K1943" t="str">
            <v>OCM_Douala_4</v>
          </cell>
          <cell r="L1943" t="str">
            <v>H-TELI</v>
          </cell>
          <cell r="M1943" t="str">
            <v>IHS</v>
          </cell>
          <cell r="N1943" t="str">
            <v>Grid Only</v>
          </cell>
        </row>
        <row r="1944">
          <cell r="A1944" t="str">
            <v>LIT_708</v>
          </cell>
          <cell r="B1944" t="str">
            <v>CNPS-Indoor</v>
          </cell>
          <cell r="C1944" t="str">
            <v>LIT</v>
          </cell>
          <cell r="D1944" t="str">
            <v>Douala</v>
          </cell>
          <cell r="E1944">
            <v>9.6856805559999994</v>
          </cell>
          <cell r="F1944">
            <v>4.0393611109999998</v>
          </cell>
          <cell r="G1944">
            <v>0</v>
          </cell>
          <cell r="H1944" t="str">
            <v>Macro</v>
          </cell>
          <cell r="I1944" t="str">
            <v>NOKIA</v>
          </cell>
          <cell r="J1944" t="str">
            <v>Njoya Mohamed</v>
          </cell>
          <cell r="K1944" t="str">
            <v>OCM_Douala_4</v>
          </cell>
          <cell r="L1944" t="str">
            <v>H-TELI</v>
          </cell>
          <cell r="M1944" t="str">
            <v>CAMUSAT</v>
          </cell>
          <cell r="N1944" t="str">
            <v>Good Grid no GE - 8h</v>
          </cell>
        </row>
        <row r="1945">
          <cell r="A1945" t="str">
            <v>LIT_700</v>
          </cell>
          <cell r="B1945" t="str">
            <v>BICEC-Indoor</v>
          </cell>
          <cell r="C1945" t="str">
            <v>LIT</v>
          </cell>
          <cell r="D1945" t="str">
            <v>Douala</v>
          </cell>
          <cell r="E1945">
            <v>9.6874439999999993</v>
          </cell>
          <cell r="F1945">
            <v>4.0405559999999996</v>
          </cell>
          <cell r="G1945">
            <v>0</v>
          </cell>
          <cell r="H1945" t="str">
            <v>Macro</v>
          </cell>
          <cell r="I1945" t="str">
            <v>NOKIA</v>
          </cell>
          <cell r="J1945" t="str">
            <v>Njoya Mohamed</v>
          </cell>
          <cell r="K1945" t="str">
            <v>OCM_Douala_4</v>
          </cell>
          <cell r="L1945" t="str">
            <v>H-TELI</v>
          </cell>
          <cell r="M1945" t="str">
            <v>CAMUSAT</v>
          </cell>
          <cell r="N1945" t="str">
            <v>Good Grid no GE - 8h</v>
          </cell>
        </row>
        <row r="1946">
          <cell r="A1946" t="str">
            <v>LIT_244</v>
          </cell>
          <cell r="B1946" t="str">
            <v>LIT_244_Z_H-Astoria</v>
          </cell>
          <cell r="C1946" t="str">
            <v>LIT</v>
          </cell>
          <cell r="D1946" t="str">
            <v>Douala</v>
          </cell>
          <cell r="E1946">
            <v>9.6983333330000008</v>
          </cell>
          <cell r="F1946">
            <v>4.0495555559999996</v>
          </cell>
          <cell r="G1946">
            <v>701</v>
          </cell>
          <cell r="H1946" t="str">
            <v>Macro</v>
          </cell>
          <cell r="I1946" t="str">
            <v>ZTE</v>
          </cell>
          <cell r="J1946" t="str">
            <v>Njoya Mohamed</v>
          </cell>
          <cell r="K1946" t="str">
            <v>OCM_Douala_4</v>
          </cell>
          <cell r="L1946" t="str">
            <v>H-TELI</v>
          </cell>
          <cell r="M1946" t="str">
            <v>IHS</v>
          </cell>
          <cell r="N1946" t="str">
            <v>Grid Only</v>
          </cell>
        </row>
        <row r="1947">
          <cell r="A1947" t="str">
            <v>LIT_242</v>
          </cell>
          <cell r="B1947" t="str">
            <v>LIT_242_Z_SABC-Bali</v>
          </cell>
          <cell r="C1947" t="str">
            <v>LIT</v>
          </cell>
          <cell r="D1947" t="str">
            <v>Douala</v>
          </cell>
          <cell r="E1947">
            <v>9.6926111109999997</v>
          </cell>
          <cell r="F1947">
            <v>4.0382222219999999</v>
          </cell>
          <cell r="G1947">
            <v>701</v>
          </cell>
          <cell r="H1947" t="str">
            <v>Macro</v>
          </cell>
          <cell r="I1947" t="str">
            <v>ZTE</v>
          </cell>
          <cell r="J1947" t="str">
            <v>Njoya Mohamed</v>
          </cell>
          <cell r="K1947" t="str">
            <v>OCM_Douala_4</v>
          </cell>
          <cell r="L1947" t="str">
            <v>H-TELI</v>
          </cell>
          <cell r="M1947" t="str">
            <v>IHS</v>
          </cell>
          <cell r="N1947" t="str">
            <v>Grid-Gen</v>
          </cell>
        </row>
        <row r="1948">
          <cell r="A1948" t="str">
            <v>LIT_268</v>
          </cell>
          <cell r="B1948" t="str">
            <v>LIT_268_Z_Youpwe</v>
          </cell>
          <cell r="C1948" t="str">
            <v>LIT</v>
          </cell>
          <cell r="D1948" t="str">
            <v>Douala</v>
          </cell>
          <cell r="E1948">
            <v>9.7011944440000004</v>
          </cell>
          <cell r="F1948">
            <v>4.0083055559999998</v>
          </cell>
          <cell r="G1948">
            <v>701</v>
          </cell>
          <cell r="H1948" t="str">
            <v>Macro</v>
          </cell>
          <cell r="I1948" t="str">
            <v>ZTE</v>
          </cell>
          <cell r="J1948" t="str">
            <v>Njoya Mohamed</v>
          </cell>
          <cell r="K1948" t="str">
            <v>OCM_Douala_4</v>
          </cell>
          <cell r="L1948" t="str">
            <v>H-TELI</v>
          </cell>
          <cell r="M1948" t="str">
            <v>IHS</v>
          </cell>
          <cell r="N1948" t="str">
            <v>Grid-Gen</v>
          </cell>
        </row>
        <row r="1949">
          <cell r="A1949" t="str">
            <v>LIT_294</v>
          </cell>
          <cell r="B1949" t="str">
            <v>LIT_294_Z_Ngodi</v>
          </cell>
          <cell r="C1949" t="str">
            <v>LIT</v>
          </cell>
          <cell r="D1949" t="str">
            <v>Douala</v>
          </cell>
          <cell r="E1949">
            <v>9.7068611110000003</v>
          </cell>
          <cell r="F1949">
            <v>4.0513333329999996</v>
          </cell>
          <cell r="G1949">
            <v>701</v>
          </cell>
          <cell r="H1949" t="str">
            <v>Macro</v>
          </cell>
          <cell r="I1949" t="str">
            <v>ZTE</v>
          </cell>
          <cell r="J1949" t="str">
            <v>Njoya Mohamed</v>
          </cell>
          <cell r="K1949" t="str">
            <v>OCM_Douala_4</v>
          </cell>
          <cell r="L1949" t="str">
            <v>H-TELI</v>
          </cell>
          <cell r="M1949" t="str">
            <v>IHS</v>
          </cell>
          <cell r="N1949" t="str">
            <v>Grid-Gen</v>
          </cell>
        </row>
        <row r="1950">
          <cell r="A1950" t="str">
            <v>LIT_281</v>
          </cell>
          <cell r="B1950" t="str">
            <v>LIT_281_Z_Camp-Bertaud</v>
          </cell>
          <cell r="C1950" t="str">
            <v>LIT</v>
          </cell>
          <cell r="D1950" t="str">
            <v>Douala</v>
          </cell>
          <cell r="E1950">
            <v>9.7061060000000001</v>
          </cell>
          <cell r="F1950">
            <v>4.0400830000000001</v>
          </cell>
          <cell r="G1950">
            <v>701</v>
          </cell>
          <cell r="H1950" t="str">
            <v>Macro</v>
          </cell>
          <cell r="I1950" t="str">
            <v>ZTE</v>
          </cell>
          <cell r="J1950" t="str">
            <v>Njoya Mohamed</v>
          </cell>
          <cell r="K1950" t="str">
            <v>OCM_Douala_4</v>
          </cell>
          <cell r="L1950" t="str">
            <v>H-TELI</v>
          </cell>
          <cell r="M1950" t="str">
            <v>IHS</v>
          </cell>
          <cell r="N1950" t="str">
            <v>Grid-Lithium</v>
          </cell>
        </row>
        <row r="1951">
          <cell r="A1951" t="str">
            <v>LIT_336</v>
          </cell>
          <cell r="B1951" t="str">
            <v>LIT_336_Z_Bonamikengue</v>
          </cell>
          <cell r="C1951" t="str">
            <v>LIT</v>
          </cell>
          <cell r="D1951" t="str">
            <v>Douala</v>
          </cell>
          <cell r="E1951">
            <v>9.6963232779999995</v>
          </cell>
          <cell r="F1951">
            <v>4.0475537859999999</v>
          </cell>
          <cell r="G1951">
            <v>701</v>
          </cell>
          <cell r="H1951" t="str">
            <v>Macro</v>
          </cell>
          <cell r="I1951" t="str">
            <v>ZTE</v>
          </cell>
          <cell r="J1951" t="str">
            <v>Njoya Mohamed</v>
          </cell>
          <cell r="K1951" t="str">
            <v>OCM_Douala_4</v>
          </cell>
          <cell r="L1951" t="str">
            <v>H-TELI</v>
          </cell>
          <cell r="M1951" t="str">
            <v>IHS</v>
          </cell>
          <cell r="N1951" t="str">
            <v>Grid-Lithium</v>
          </cell>
        </row>
        <row r="1952">
          <cell r="A1952" t="str">
            <v>LIT_411</v>
          </cell>
          <cell r="B1952" t="str">
            <v>LIT_411_Z_Ngodi-Cimetiere</v>
          </cell>
          <cell r="C1952" t="str">
            <v>LIT</v>
          </cell>
          <cell r="D1952" t="str">
            <v>Douala</v>
          </cell>
          <cell r="E1952">
            <v>9.7084548759999993</v>
          </cell>
          <cell r="F1952">
            <v>4.046558213</v>
          </cell>
          <cell r="G1952">
            <v>701</v>
          </cell>
          <cell r="H1952" t="str">
            <v>Macro</v>
          </cell>
          <cell r="I1952" t="str">
            <v>ZTE</v>
          </cell>
          <cell r="J1952" t="str">
            <v>Njoya Mohamed</v>
          </cell>
          <cell r="K1952" t="str">
            <v>OCM_Douala_4</v>
          </cell>
          <cell r="L1952" t="str">
            <v>H-TELI</v>
          </cell>
          <cell r="M1952" t="str">
            <v>IHS</v>
          </cell>
          <cell r="N1952" t="str">
            <v>Grid-Lithium</v>
          </cell>
        </row>
        <row r="1953">
          <cell r="A1953" t="str">
            <v>LIT_122</v>
          </cell>
          <cell r="B1953" t="str">
            <v>LIT_122_Z_Old-Airport-IHS</v>
          </cell>
          <cell r="C1953" t="str">
            <v>LIT</v>
          </cell>
          <cell r="D1953" t="str">
            <v>Douala</v>
          </cell>
          <cell r="E1953">
            <v>9.7097432379999997</v>
          </cell>
          <cell r="F1953">
            <v>4.0223513239999997</v>
          </cell>
          <cell r="G1953">
            <v>703</v>
          </cell>
          <cell r="H1953" t="str">
            <v>Macro</v>
          </cell>
          <cell r="I1953" t="str">
            <v>ZTE</v>
          </cell>
          <cell r="J1953" t="str">
            <v>Njoya Mohamed</v>
          </cell>
          <cell r="K1953" t="str">
            <v>OCM_Douala_4</v>
          </cell>
          <cell r="L1953" t="str">
            <v>H-TELI</v>
          </cell>
          <cell r="M1953" t="str">
            <v>IHS</v>
          </cell>
          <cell r="N1953" t="str">
            <v>Grid-Lithium</v>
          </cell>
        </row>
        <row r="1954">
          <cell r="A1954" t="str">
            <v>LIT_141</v>
          </cell>
          <cell r="B1954" t="str">
            <v>LIT_141_Z_Sky-Way-Hotel-IHS</v>
          </cell>
          <cell r="C1954" t="str">
            <v>LIT</v>
          </cell>
          <cell r="D1954" t="str">
            <v>Douala</v>
          </cell>
          <cell r="E1954">
            <v>9.6992100000000008</v>
          </cell>
          <cell r="F1954">
            <v>4.0201200000000004</v>
          </cell>
          <cell r="G1954">
            <v>701</v>
          </cell>
          <cell r="H1954" t="str">
            <v>Macro</v>
          </cell>
          <cell r="I1954" t="str">
            <v>ZTE</v>
          </cell>
          <cell r="J1954" t="str">
            <v>Njoya Mohamed</v>
          </cell>
          <cell r="K1954" t="str">
            <v>OCM_Douala_4</v>
          </cell>
          <cell r="L1954" t="str">
            <v>H-TELI</v>
          </cell>
          <cell r="M1954" t="str">
            <v>IHS</v>
          </cell>
          <cell r="N1954" t="str">
            <v>Grid-Lithium</v>
          </cell>
        </row>
        <row r="1955">
          <cell r="A1955" t="str">
            <v>LIT_413</v>
          </cell>
          <cell r="B1955" t="str">
            <v>LIT_413_Z_Bali-Koumassi</v>
          </cell>
          <cell r="C1955" t="str">
            <v>LIT</v>
          </cell>
          <cell r="D1955" t="str">
            <v>Douala</v>
          </cell>
          <cell r="E1955">
            <v>9.6898269999999993</v>
          </cell>
          <cell r="F1955">
            <v>4.0406969999999998</v>
          </cell>
          <cell r="G1955">
            <v>701</v>
          </cell>
          <cell r="H1955" t="str">
            <v>Macro</v>
          </cell>
          <cell r="I1955" t="str">
            <v>ZTE</v>
          </cell>
          <cell r="J1955" t="str">
            <v>Njoya Mohamed</v>
          </cell>
          <cell r="K1955" t="str">
            <v>OCM_Douala_4</v>
          </cell>
          <cell r="L1955" t="str">
            <v>H-TELI</v>
          </cell>
          <cell r="M1955" t="str">
            <v>IHS</v>
          </cell>
          <cell r="N1955" t="str">
            <v>Grid-Gen</v>
          </cell>
        </row>
        <row r="1956">
          <cell r="A1956" t="str">
            <v>LIT_410</v>
          </cell>
          <cell r="B1956" t="str">
            <v>LIT_410_Z_Bpriso-Vanitex-New</v>
          </cell>
          <cell r="C1956" t="str">
            <v>LIT</v>
          </cell>
          <cell r="D1956" t="str">
            <v>Douala</v>
          </cell>
          <cell r="E1956">
            <v>9.7016222699999997</v>
          </cell>
          <cell r="F1956">
            <v>4.0246775609999998</v>
          </cell>
          <cell r="G1956">
            <v>701</v>
          </cell>
          <cell r="H1956" t="str">
            <v>Macro</v>
          </cell>
          <cell r="I1956" t="str">
            <v>ZTE</v>
          </cell>
          <cell r="J1956" t="str">
            <v>Njoya Mohamed</v>
          </cell>
          <cell r="K1956" t="str">
            <v>OCM_Douala_4</v>
          </cell>
          <cell r="L1956" t="str">
            <v>H-TELI</v>
          </cell>
          <cell r="M1956" t="str">
            <v>IHS</v>
          </cell>
          <cell r="N1956" t="str">
            <v>Grid-Gen</v>
          </cell>
        </row>
        <row r="1957">
          <cell r="A1957" t="str">
            <v>LIT_429</v>
          </cell>
          <cell r="B1957" t="str">
            <v>LIT_429_Z_Spectrum-Bonanjo-IHS</v>
          </cell>
          <cell r="C1957" t="str">
            <v>LIT</v>
          </cell>
          <cell r="D1957" t="str">
            <v>Douala</v>
          </cell>
          <cell r="E1957">
            <v>9.6902699999999999</v>
          </cell>
          <cell r="F1957">
            <v>4.0260300000000004</v>
          </cell>
          <cell r="G1957">
            <v>701</v>
          </cell>
          <cell r="H1957" t="str">
            <v>Macro</v>
          </cell>
          <cell r="I1957" t="str">
            <v>ZTE</v>
          </cell>
          <cell r="J1957" t="str">
            <v>Njoya Mohamed</v>
          </cell>
          <cell r="K1957" t="str">
            <v>OCM_Douala_4</v>
          </cell>
          <cell r="L1957" t="str">
            <v>H-TELI</v>
          </cell>
          <cell r="M1957" t="str">
            <v>IHS</v>
          </cell>
          <cell r="N1957" t="str">
            <v>Grid-Gen</v>
          </cell>
        </row>
        <row r="1958">
          <cell r="A1958" t="str">
            <v>LIT_453</v>
          </cell>
          <cell r="B1958" t="str">
            <v>LIT_453_Z_Avenue-General-De-Gaulle</v>
          </cell>
          <cell r="C1958" t="str">
            <v>LIT</v>
          </cell>
          <cell r="D1958" t="str">
            <v>Douala</v>
          </cell>
          <cell r="E1958">
            <v>9.6864170000000005</v>
          </cell>
          <cell r="F1958">
            <v>4.0294439999999998</v>
          </cell>
          <cell r="G1958">
            <v>701</v>
          </cell>
          <cell r="H1958" t="str">
            <v>Macro</v>
          </cell>
          <cell r="I1958" t="str">
            <v>ZTE</v>
          </cell>
          <cell r="J1958" t="str">
            <v>Njoya Mohamed</v>
          </cell>
          <cell r="K1958" t="str">
            <v>OCM_Douala_4</v>
          </cell>
          <cell r="L1958" t="str">
            <v>H-TELI</v>
          </cell>
          <cell r="M1958" t="str">
            <v>IHS</v>
          </cell>
          <cell r="N1958" t="str">
            <v>Grid Only</v>
          </cell>
        </row>
        <row r="1959">
          <cell r="A1959" t="str">
            <v>LIT_460</v>
          </cell>
          <cell r="B1959" t="str">
            <v>LIT_460_Z_Ngodi-Akwa</v>
          </cell>
          <cell r="C1959" t="str">
            <v>LIT</v>
          </cell>
          <cell r="D1959" t="str">
            <v>Douala</v>
          </cell>
          <cell r="E1959">
            <v>9.7035017379999999</v>
          </cell>
          <cell r="F1959">
            <v>4.044757937</v>
          </cell>
          <cell r="G1959">
            <v>701</v>
          </cell>
          <cell r="H1959" t="str">
            <v>Macro</v>
          </cell>
          <cell r="I1959" t="str">
            <v>ZTE</v>
          </cell>
          <cell r="J1959" t="str">
            <v>Njoya Mohamed</v>
          </cell>
          <cell r="K1959" t="str">
            <v>OCM_Douala_4</v>
          </cell>
          <cell r="L1959" t="str">
            <v>H-TELI</v>
          </cell>
          <cell r="M1959" t="str">
            <v>IHS</v>
          </cell>
          <cell r="N1959" t="str">
            <v>Grid Only</v>
          </cell>
        </row>
        <row r="1960">
          <cell r="A1960" t="str">
            <v>LIT_497</v>
          </cell>
          <cell r="B1960" t="str">
            <v>Manoka-IHS</v>
          </cell>
          <cell r="C1960" t="str">
            <v>LIT</v>
          </cell>
          <cell r="D1960" t="str">
            <v>Manoka</v>
          </cell>
          <cell r="E1960">
            <v>9.627010018</v>
          </cell>
          <cell r="F1960">
            <v>3.8655299840000001</v>
          </cell>
          <cell r="G1960">
            <v>7</v>
          </cell>
          <cell r="H1960" t="str">
            <v>Macro</v>
          </cell>
          <cell r="I1960" t="str">
            <v>NOKIA</v>
          </cell>
          <cell r="J1960" t="str">
            <v>Njoya Mohamed</v>
          </cell>
          <cell r="K1960" t="str">
            <v>OCM_Douala_4</v>
          </cell>
          <cell r="L1960" t="str">
            <v>H-TELI</v>
          </cell>
          <cell r="M1960" t="str">
            <v>IHS</v>
          </cell>
          <cell r="N1960" t="str">
            <v>Solar-Gen-Lithium</v>
          </cell>
        </row>
        <row r="1961">
          <cell r="A1961" t="str">
            <v>LIT_547</v>
          </cell>
          <cell r="B1961" t="str">
            <v>LIT_547_Z_Marche-Congo</v>
          </cell>
          <cell r="C1961" t="str">
            <v>LIT</v>
          </cell>
          <cell r="D1961" t="str">
            <v>Douala</v>
          </cell>
          <cell r="E1961">
            <v>9.7022700000000004</v>
          </cell>
          <cell r="F1961">
            <v>4.0392910000000004</v>
          </cell>
          <cell r="G1961">
            <v>28</v>
          </cell>
          <cell r="H1961" t="str">
            <v>Macro</v>
          </cell>
          <cell r="I1961" t="str">
            <v>ZTE</v>
          </cell>
          <cell r="J1961" t="str">
            <v>Njoya Mohamed</v>
          </cell>
          <cell r="K1961" t="str">
            <v>OCM_Douala_4</v>
          </cell>
          <cell r="L1961" t="str">
            <v>H-TELI</v>
          </cell>
          <cell r="M1961" t="str">
            <v>CAMUSAT</v>
          </cell>
          <cell r="N1961" t="str">
            <v>Good Grid no GE - 8h</v>
          </cell>
        </row>
        <row r="1962">
          <cell r="A1962" t="str">
            <v>LIT_564</v>
          </cell>
          <cell r="B1962" t="str">
            <v>LIT_564_Z_Bois-Des-Singes</v>
          </cell>
          <cell r="C1962" t="str">
            <v>LIT</v>
          </cell>
          <cell r="D1962" t="str">
            <v>Douala</v>
          </cell>
          <cell r="E1962">
            <v>9.7203834990000004</v>
          </cell>
          <cell r="F1962">
            <v>4.0004659020000002</v>
          </cell>
          <cell r="G1962">
            <v>701</v>
          </cell>
          <cell r="H1962" t="str">
            <v>Macro</v>
          </cell>
          <cell r="I1962" t="str">
            <v>ZTE</v>
          </cell>
          <cell r="J1962" t="str">
            <v>Njoya Mohamed</v>
          </cell>
          <cell r="K1962" t="str">
            <v>OCM_Douala_4</v>
          </cell>
          <cell r="L1962" t="str">
            <v>H-TELI</v>
          </cell>
          <cell r="M1962" t="str">
            <v>CAMUSAT</v>
          </cell>
          <cell r="N1962" t="str">
            <v>Good Grid + GE</v>
          </cell>
        </row>
        <row r="1963">
          <cell r="A1963" t="str">
            <v>LIT_596</v>
          </cell>
          <cell r="B1963" t="str">
            <v>LIT_596_Z_Franqueville</v>
          </cell>
          <cell r="C1963" t="str">
            <v>LIT</v>
          </cell>
          <cell r="D1963" t="str">
            <v>Douala</v>
          </cell>
          <cell r="E1963">
            <v>9.6978500000000007</v>
          </cell>
          <cell r="F1963">
            <v>4.0524399999999998</v>
          </cell>
          <cell r="G1963">
            <v>701</v>
          </cell>
          <cell r="H1963" t="str">
            <v>Macro</v>
          </cell>
          <cell r="I1963" t="str">
            <v>ZTE</v>
          </cell>
          <cell r="J1963" t="str">
            <v>Njoya Mohamed</v>
          </cell>
          <cell r="K1963" t="str">
            <v>OCM_Douala_4</v>
          </cell>
          <cell r="L1963" t="str">
            <v>H-TELI</v>
          </cell>
          <cell r="M1963" t="str">
            <v>CAMUSAT</v>
          </cell>
          <cell r="N1963" t="str">
            <v>Good Grid no GE - 8h</v>
          </cell>
        </row>
        <row r="1964">
          <cell r="A1964" t="str">
            <v>LIT_616</v>
          </cell>
          <cell r="B1964" t="str">
            <v>LIT_616_Z_Buca-Voyage</v>
          </cell>
          <cell r="C1964" t="str">
            <v>LIT</v>
          </cell>
          <cell r="D1964" t="str">
            <v>Douala</v>
          </cell>
          <cell r="E1964">
            <v>9.7156400000000005</v>
          </cell>
          <cell r="F1964">
            <v>4.032</v>
          </cell>
          <cell r="G1964">
            <v>31</v>
          </cell>
          <cell r="H1964" t="str">
            <v>Macro</v>
          </cell>
          <cell r="I1964" t="str">
            <v>ZTE</v>
          </cell>
          <cell r="J1964" t="str">
            <v>Njoya Mohamed</v>
          </cell>
          <cell r="K1964" t="str">
            <v>OCM_Douala_4</v>
          </cell>
          <cell r="L1964" t="str">
            <v>H-TELI</v>
          </cell>
          <cell r="M1964" t="str">
            <v>CAMUSAT</v>
          </cell>
          <cell r="N1964" t="str">
            <v>Good Grid no GE - 8h</v>
          </cell>
        </row>
        <row r="1965">
          <cell r="A1965" t="str">
            <v>LIT_644</v>
          </cell>
          <cell r="B1965" t="str">
            <v>LIT_644_Z_Laquintinie-Camtel</v>
          </cell>
          <cell r="C1965" t="str">
            <v>LIT</v>
          </cell>
          <cell r="D1965" t="str">
            <v>Douala</v>
          </cell>
          <cell r="E1965">
            <v>9.7020579999999992</v>
          </cell>
          <cell r="F1965">
            <v>4.0493040000000002</v>
          </cell>
          <cell r="G1965">
            <v>10</v>
          </cell>
          <cell r="H1965" t="str">
            <v>Macro</v>
          </cell>
          <cell r="I1965" t="str">
            <v>ZTE</v>
          </cell>
          <cell r="J1965" t="str">
            <v>Njoya Mohamed</v>
          </cell>
          <cell r="K1965" t="str">
            <v>OCM_Douala_4</v>
          </cell>
          <cell r="L1965" t="str">
            <v>H-TELI</v>
          </cell>
          <cell r="M1965" t="str">
            <v>CAMUSAT</v>
          </cell>
          <cell r="N1965" t="str">
            <v>Good Grid no GE - 8h</v>
          </cell>
        </row>
        <row r="1966">
          <cell r="A1966" t="str">
            <v>LIT_675</v>
          </cell>
          <cell r="B1966" t="str">
            <v>LIT_675_Z_Bpriso-Croissanterie</v>
          </cell>
          <cell r="C1966" t="str">
            <v>LIT</v>
          </cell>
          <cell r="D1966" t="str">
            <v>Douala</v>
          </cell>
          <cell r="E1966">
            <v>9.6973800000000008</v>
          </cell>
          <cell r="F1966">
            <v>4.0262500000000001</v>
          </cell>
          <cell r="G1966">
            <v>15</v>
          </cell>
          <cell r="H1966" t="str">
            <v>Macro</v>
          </cell>
          <cell r="I1966" t="str">
            <v>ZTE</v>
          </cell>
          <cell r="J1966" t="str">
            <v>Njoya Mohamed</v>
          </cell>
          <cell r="K1966" t="str">
            <v>OCM_Douala_4</v>
          </cell>
          <cell r="L1966" t="str">
            <v>H-TELI</v>
          </cell>
          <cell r="M1966" t="str">
            <v>CAMUSAT</v>
          </cell>
          <cell r="N1966" t="str">
            <v>Good Grid + GE</v>
          </cell>
        </row>
        <row r="1967">
          <cell r="A1967" t="str">
            <v>LIT_676</v>
          </cell>
          <cell r="B1967" t="str">
            <v>LIT_676_Z_Bpriso-Hydrocarbure</v>
          </cell>
          <cell r="C1967" t="str">
            <v>LIT</v>
          </cell>
          <cell r="D1967" t="str">
            <v>Douala</v>
          </cell>
          <cell r="E1967">
            <v>9.6945999999999994</v>
          </cell>
          <cell r="F1967">
            <v>4.0273899999999996</v>
          </cell>
          <cell r="G1967">
            <v>14</v>
          </cell>
          <cell r="H1967" t="str">
            <v>Macro</v>
          </cell>
          <cell r="I1967" t="str">
            <v>ZTE</v>
          </cell>
          <cell r="J1967" t="str">
            <v>Njoya Mohamed</v>
          </cell>
          <cell r="K1967" t="str">
            <v>OCM_Douala_4</v>
          </cell>
          <cell r="L1967" t="str">
            <v>H-TELI</v>
          </cell>
          <cell r="M1967" t="str">
            <v>CAMUSAT</v>
          </cell>
          <cell r="N1967" t="str">
            <v>Good Grid no GE - 8h</v>
          </cell>
        </row>
        <row r="1968">
          <cell r="A1968" t="str">
            <v>LIT_746</v>
          </cell>
          <cell r="B1968" t="str">
            <v>LIT_746_Z_Douala-Bali-III-MTN</v>
          </cell>
          <cell r="C1968" t="str">
            <v>LIT</v>
          </cell>
          <cell r="D1968" t="str">
            <v>Douala</v>
          </cell>
          <cell r="E1968">
            <v>9.6962174319999992</v>
          </cell>
          <cell r="F1968">
            <v>4.0337908909999998</v>
          </cell>
          <cell r="G1968">
            <v>31</v>
          </cell>
          <cell r="H1968" t="str">
            <v>Macro</v>
          </cell>
          <cell r="I1968" t="str">
            <v>ZTE</v>
          </cell>
          <cell r="J1968" t="str">
            <v>Njoya Mohamed</v>
          </cell>
          <cell r="K1968" t="str">
            <v>OCM_Douala_4</v>
          </cell>
          <cell r="L1968" t="str">
            <v>H-TELI</v>
          </cell>
          <cell r="M1968" t="str">
            <v>MTN</v>
          </cell>
          <cell r="N1968" t="str">
            <v>Grid-Gen</v>
          </cell>
        </row>
        <row r="1969">
          <cell r="A1969" t="str">
            <v>LIT_748</v>
          </cell>
          <cell r="B1969" t="str">
            <v>LIT_748_Z_Armee-de-l-AIR-IHS</v>
          </cell>
          <cell r="C1969" t="str">
            <v>LIT</v>
          </cell>
          <cell r="D1969" t="str">
            <v>Douala</v>
          </cell>
          <cell r="E1969">
            <v>9.7043111100000008</v>
          </cell>
          <cell r="F1969">
            <v>4.0199388799999998</v>
          </cell>
          <cell r="G1969">
            <v>28</v>
          </cell>
          <cell r="H1969" t="str">
            <v>Macro</v>
          </cell>
          <cell r="I1969" t="str">
            <v>ZTE</v>
          </cell>
          <cell r="J1969" t="str">
            <v>Njoya Mohamed</v>
          </cell>
          <cell r="K1969" t="str">
            <v>OCM_Douala_4</v>
          </cell>
          <cell r="L1969" t="str">
            <v>H-TELI</v>
          </cell>
          <cell r="M1969" t="str">
            <v>IHS</v>
          </cell>
          <cell r="N1969"/>
        </row>
        <row r="1970">
          <cell r="A1970" t="str">
            <v>LIT_752</v>
          </cell>
          <cell r="B1970" t="str">
            <v>LIT_752_Z_NEW-BELL-CAMTEL</v>
          </cell>
          <cell r="C1970" t="str">
            <v>LIT</v>
          </cell>
          <cell r="D1970" t="str">
            <v>Douala</v>
          </cell>
          <cell r="E1970">
            <v>9.7037329999999997</v>
          </cell>
          <cell r="F1970">
            <v>4.0315750000000001</v>
          </cell>
          <cell r="G1970">
            <v>18</v>
          </cell>
          <cell r="H1970" t="str">
            <v>Macro</v>
          </cell>
          <cell r="I1970" t="str">
            <v>ZTE</v>
          </cell>
          <cell r="J1970" t="str">
            <v>Njoya Mohamed</v>
          </cell>
          <cell r="K1970" t="str">
            <v>OCM_Douala_4</v>
          </cell>
          <cell r="L1970" t="str">
            <v>H-TELI</v>
          </cell>
          <cell r="M1970" t="str">
            <v>CAMUSAT</v>
          </cell>
          <cell r="N1970" t="str">
            <v>Medium Grid + GE</v>
          </cell>
        </row>
        <row r="1971">
          <cell r="A1971" t="str">
            <v>LIT_753</v>
          </cell>
          <cell r="B1971" t="str">
            <v>LIT_753_Z_Bois-Des-Singes-II-MTN</v>
          </cell>
          <cell r="C1971" t="str">
            <v>LIT</v>
          </cell>
          <cell r="D1971" t="str">
            <v>Douala</v>
          </cell>
          <cell r="E1971">
            <v>9.7108519999999992</v>
          </cell>
          <cell r="F1971">
            <v>4.004397</v>
          </cell>
          <cell r="G1971">
            <v>19</v>
          </cell>
          <cell r="H1971" t="str">
            <v>Macro</v>
          </cell>
          <cell r="I1971" t="str">
            <v>ZTE</v>
          </cell>
          <cell r="J1971" t="str">
            <v>Njoya Mohamed</v>
          </cell>
          <cell r="K1971" t="str">
            <v>OCM_Douala_4</v>
          </cell>
          <cell r="L1971" t="str">
            <v>H-TELI</v>
          </cell>
          <cell r="M1971" t="str">
            <v>MTN</v>
          </cell>
          <cell r="N1971" t="str">
            <v>Grid-Gen</v>
          </cell>
        </row>
        <row r="1972">
          <cell r="A1972" t="str">
            <v>LIT_009</v>
          </cell>
          <cell r="B1972" t="str">
            <v>LIT_009_Z_La-Rose</v>
          </cell>
          <cell r="C1972" t="str">
            <v>LIT</v>
          </cell>
          <cell r="D1972" t="str">
            <v>Douala</v>
          </cell>
          <cell r="E1972">
            <v>9.6866119160000004</v>
          </cell>
          <cell r="F1972">
            <v>4.0415117409999999</v>
          </cell>
          <cell r="G1972">
            <v>15</v>
          </cell>
          <cell r="H1972" t="str">
            <v>Macro</v>
          </cell>
          <cell r="I1972" t="str">
            <v>ZTE</v>
          </cell>
          <cell r="J1972" t="str">
            <v>Njoya Mohamed</v>
          </cell>
          <cell r="K1972" t="str">
            <v>OCM_Douala_4</v>
          </cell>
          <cell r="L1972" t="str">
            <v>H-TELI</v>
          </cell>
          <cell r="M1972" t="str">
            <v>IHS</v>
          </cell>
          <cell r="N1972" t="str">
            <v>Grid-Gen</v>
          </cell>
        </row>
        <row r="1973">
          <cell r="A1973" t="str">
            <v>LIT_055</v>
          </cell>
          <cell r="B1973" t="str">
            <v>LIT_055_Z_Ancien-Aeroport</v>
          </cell>
          <cell r="C1973" t="str">
            <v>LIT</v>
          </cell>
          <cell r="D1973" t="str">
            <v>Douala</v>
          </cell>
          <cell r="E1973">
            <v>9.705944444</v>
          </cell>
          <cell r="F1973">
            <v>4.0177500000000004</v>
          </cell>
          <cell r="G1973">
            <v>11</v>
          </cell>
          <cell r="H1973" t="str">
            <v>Macro</v>
          </cell>
          <cell r="I1973" t="str">
            <v>ZTE</v>
          </cell>
          <cell r="J1973" t="str">
            <v>Njoya Mohamed</v>
          </cell>
          <cell r="K1973" t="str">
            <v>OCM_Douala_4</v>
          </cell>
          <cell r="L1973" t="str">
            <v>H-TELI</v>
          </cell>
          <cell r="M1973" t="str">
            <v>IHS</v>
          </cell>
          <cell r="N1973" t="str">
            <v>Grid-Gen</v>
          </cell>
        </row>
        <row r="1974">
          <cell r="A1974" t="str">
            <v>LIT_060</v>
          </cell>
          <cell r="B1974" t="str">
            <v>LIT_060_Z_Bpriso-ASECNA</v>
          </cell>
          <cell r="C1974" t="str">
            <v>LIT</v>
          </cell>
          <cell r="D1974" t="str">
            <v>Douala</v>
          </cell>
          <cell r="E1974">
            <v>9.6955238480000006</v>
          </cell>
          <cell r="F1974">
            <v>4.022382532</v>
          </cell>
          <cell r="G1974">
            <v>16.5</v>
          </cell>
          <cell r="H1974" t="str">
            <v>Macro</v>
          </cell>
          <cell r="I1974" t="str">
            <v>ZTE</v>
          </cell>
          <cell r="J1974" t="str">
            <v>Njoya Mohamed</v>
          </cell>
          <cell r="K1974" t="str">
            <v>OCM_Douala_4</v>
          </cell>
          <cell r="L1974" t="str">
            <v>H-TELI</v>
          </cell>
          <cell r="M1974" t="str">
            <v>IHS</v>
          </cell>
          <cell r="N1974" t="str">
            <v>Grid-Gen</v>
          </cell>
        </row>
        <row r="1975">
          <cell r="A1975" t="str">
            <v>LIT_065</v>
          </cell>
          <cell r="B1975" t="str">
            <v>LIT_065_Z_H-Lumiere</v>
          </cell>
          <cell r="C1975" t="str">
            <v>LIT</v>
          </cell>
          <cell r="D1975" t="str">
            <v>Douala</v>
          </cell>
          <cell r="E1975">
            <v>9.7024330820000007</v>
          </cell>
          <cell r="F1975">
            <v>4.0524582599999999</v>
          </cell>
          <cell r="G1975">
            <v>13</v>
          </cell>
          <cell r="H1975" t="str">
            <v>Macro</v>
          </cell>
          <cell r="I1975" t="str">
            <v>ZTE</v>
          </cell>
          <cell r="J1975" t="str">
            <v>Njoya Mohamed</v>
          </cell>
          <cell r="K1975" t="str">
            <v>OCM_Douala_4</v>
          </cell>
          <cell r="L1975" t="str">
            <v>H-TELI</v>
          </cell>
          <cell r="M1975" t="str">
            <v>IHS</v>
          </cell>
          <cell r="N1975" t="str">
            <v>Grid Only</v>
          </cell>
        </row>
        <row r="1976">
          <cell r="A1976" t="str">
            <v>LIT_095</v>
          </cell>
          <cell r="B1976" t="str">
            <v>LIT_095_Z_Newb-Srce-Quartier</v>
          </cell>
          <cell r="C1976" t="str">
            <v>LIT</v>
          </cell>
          <cell r="D1976" t="str">
            <v>Douala</v>
          </cell>
          <cell r="E1976">
            <v>9.7102420459999994</v>
          </cell>
          <cell r="F1976">
            <v>4.0271321090000001</v>
          </cell>
          <cell r="G1976">
            <v>12</v>
          </cell>
          <cell r="H1976" t="str">
            <v>Macro</v>
          </cell>
          <cell r="I1976" t="str">
            <v>ZTE</v>
          </cell>
          <cell r="J1976" t="str">
            <v>Njoya Mohamed</v>
          </cell>
          <cell r="K1976" t="str">
            <v>OCM_Douala_4</v>
          </cell>
          <cell r="L1976" t="str">
            <v>H-TELI</v>
          </cell>
          <cell r="M1976" t="str">
            <v>IHS</v>
          </cell>
          <cell r="N1976" t="str">
            <v>Grid Only</v>
          </cell>
        </row>
        <row r="1977">
          <cell r="A1977" t="str">
            <v>LIT_153</v>
          </cell>
          <cell r="B1977" t="str">
            <v>LIT_153_Z_Babylone-IHS</v>
          </cell>
          <cell r="C1977" t="str">
            <v>LIT</v>
          </cell>
          <cell r="D1977" t="str">
            <v>Douala</v>
          </cell>
          <cell r="E1977">
            <v>9.7150794279999992</v>
          </cell>
          <cell r="F1977">
            <v>4.0285728900000004</v>
          </cell>
          <cell r="G1977">
            <v>37</v>
          </cell>
          <cell r="H1977" t="str">
            <v>Macro</v>
          </cell>
          <cell r="I1977" t="str">
            <v>ZTE</v>
          </cell>
          <cell r="J1977" t="str">
            <v>Njoya Mohamed</v>
          </cell>
          <cell r="K1977" t="str">
            <v>OCM_Douala_4</v>
          </cell>
          <cell r="L1977" t="str">
            <v>H-TELI</v>
          </cell>
          <cell r="M1977" t="str">
            <v>IHS</v>
          </cell>
          <cell r="N1977" t="str">
            <v>Grid-Gen</v>
          </cell>
        </row>
        <row r="1978">
          <cell r="A1978" t="str">
            <v>LIT_325</v>
          </cell>
          <cell r="B1978" t="str">
            <v>LIT_325_Z_Hogmeni</v>
          </cell>
          <cell r="C1978" t="str">
            <v>LIT</v>
          </cell>
          <cell r="D1978" t="str">
            <v>Douala</v>
          </cell>
          <cell r="E1978">
            <v>9.6940682959999993</v>
          </cell>
          <cell r="F1978">
            <v>4.0414936240000001</v>
          </cell>
          <cell r="G1978">
            <v>0</v>
          </cell>
          <cell r="H1978" t="str">
            <v>Macro</v>
          </cell>
          <cell r="I1978" t="str">
            <v>ZTE</v>
          </cell>
          <cell r="J1978" t="str">
            <v>Njoya Mohamed</v>
          </cell>
          <cell r="K1978" t="str">
            <v>OCM_Douala_4</v>
          </cell>
          <cell r="L1978" t="str">
            <v>H-TELI</v>
          </cell>
          <cell r="M1978" t="str">
            <v>IHS</v>
          </cell>
          <cell r="N1978" t="str">
            <v>Grid Only</v>
          </cell>
        </row>
        <row r="1979">
          <cell r="A1979" t="str">
            <v>LIT_367</v>
          </cell>
          <cell r="B1979" t="str">
            <v>LIT_367_Z_Activa-Akwa</v>
          </cell>
          <cell r="C1979" t="str">
            <v>LIT</v>
          </cell>
          <cell r="D1979" t="str">
            <v>Douala</v>
          </cell>
          <cell r="E1979">
            <v>9.6953910000000008</v>
          </cell>
          <cell r="F1979">
            <v>4.0546090000000001</v>
          </cell>
          <cell r="G1979">
            <v>1</v>
          </cell>
          <cell r="H1979" t="str">
            <v>Macro</v>
          </cell>
          <cell r="I1979" t="str">
            <v>ZTE</v>
          </cell>
          <cell r="J1979" t="str">
            <v>Njoya Mohamed</v>
          </cell>
          <cell r="K1979" t="str">
            <v>OCM_Douala_4</v>
          </cell>
          <cell r="L1979" t="str">
            <v>H-TELI</v>
          </cell>
          <cell r="M1979" t="str">
            <v>IHS</v>
          </cell>
          <cell r="N1979" t="str">
            <v>Grid Only</v>
          </cell>
        </row>
        <row r="1980">
          <cell r="A1980" t="str">
            <v>LIT_381</v>
          </cell>
          <cell r="B1980" t="str">
            <v>LIT_381_Z_Pain-Magique</v>
          </cell>
          <cell r="C1980" t="str">
            <v>LIT</v>
          </cell>
          <cell r="D1980" t="str">
            <v>Douala</v>
          </cell>
          <cell r="E1980">
            <v>9.7009443760000007</v>
          </cell>
          <cell r="F1980">
            <v>4.0447554439999998</v>
          </cell>
          <cell r="G1980">
            <v>22</v>
          </cell>
          <cell r="H1980" t="str">
            <v>Macro</v>
          </cell>
          <cell r="I1980" t="str">
            <v>ZTE</v>
          </cell>
          <cell r="J1980" t="str">
            <v>Njoya Mohamed</v>
          </cell>
          <cell r="K1980" t="str">
            <v>OCM_Douala_4</v>
          </cell>
          <cell r="L1980" t="str">
            <v>H-TELI</v>
          </cell>
          <cell r="M1980" t="str">
            <v>IHS</v>
          </cell>
          <cell r="N1980" t="str">
            <v>Grid Only</v>
          </cell>
        </row>
        <row r="1981">
          <cell r="A1981" t="str">
            <v>LIT_395</v>
          </cell>
          <cell r="B1981" t="str">
            <v>LIT_395_Z_Newb-Q-Haoussa</v>
          </cell>
          <cell r="C1981" t="str">
            <v>LIT</v>
          </cell>
          <cell r="D1981" t="str">
            <v>Douala</v>
          </cell>
          <cell r="E1981">
            <v>9.7093001680000004</v>
          </cell>
          <cell r="F1981">
            <v>4.0320665150000004</v>
          </cell>
          <cell r="G1981">
            <v>13</v>
          </cell>
          <cell r="H1981" t="str">
            <v>Macro</v>
          </cell>
          <cell r="I1981" t="str">
            <v>ZTE</v>
          </cell>
          <cell r="J1981" t="str">
            <v>Njoya Mohamed</v>
          </cell>
          <cell r="K1981" t="str">
            <v>OCM_Douala_4</v>
          </cell>
          <cell r="L1981" t="str">
            <v>H-TELI</v>
          </cell>
          <cell r="M1981" t="str">
            <v>IHS</v>
          </cell>
          <cell r="N1981" t="str">
            <v>Grid Only</v>
          </cell>
        </row>
        <row r="1982">
          <cell r="A1982" t="str">
            <v>LIT_407</v>
          </cell>
          <cell r="B1982" t="str">
            <v>LIT_407_Z_Shell-NewBell-Carrefour</v>
          </cell>
          <cell r="C1982" t="str">
            <v>LIT</v>
          </cell>
          <cell r="D1982" t="str">
            <v>Douala</v>
          </cell>
          <cell r="E1982">
            <v>9.7051388890000005</v>
          </cell>
          <cell r="F1982">
            <v>4.028333333</v>
          </cell>
          <cell r="G1982">
            <v>13</v>
          </cell>
          <cell r="H1982" t="str">
            <v>Macro</v>
          </cell>
          <cell r="I1982" t="str">
            <v>ZTE</v>
          </cell>
          <cell r="J1982" t="str">
            <v>Njoya Mohamed</v>
          </cell>
          <cell r="K1982" t="str">
            <v>OCM_Douala_4</v>
          </cell>
          <cell r="L1982" t="str">
            <v>H-TELI</v>
          </cell>
          <cell r="M1982" t="str">
            <v>IHS</v>
          </cell>
          <cell r="N1982" t="str">
            <v>Grid Only</v>
          </cell>
        </row>
        <row r="1983">
          <cell r="A1983" t="str">
            <v>LIT_427</v>
          </cell>
          <cell r="B1983" t="str">
            <v>LIT_427_Z_Lycee-Koumassi-IHS</v>
          </cell>
          <cell r="C1983" t="str">
            <v>LIT</v>
          </cell>
          <cell r="D1983" t="str">
            <v>Douala</v>
          </cell>
          <cell r="E1983">
            <v>9.6921209009999991</v>
          </cell>
          <cell r="F1983">
            <v>4.0353811039999998</v>
          </cell>
          <cell r="G1983">
            <v>15</v>
          </cell>
          <cell r="H1983" t="str">
            <v>Macro</v>
          </cell>
          <cell r="I1983" t="str">
            <v>ZTE</v>
          </cell>
          <cell r="J1983" t="str">
            <v>Njoya Mohamed</v>
          </cell>
          <cell r="K1983" t="str">
            <v>OCM_Douala_4</v>
          </cell>
          <cell r="L1983" t="str">
            <v>H-TELI</v>
          </cell>
          <cell r="M1983" t="str">
            <v>IHS</v>
          </cell>
          <cell r="N1983" t="str">
            <v>Grid-Gen</v>
          </cell>
        </row>
        <row r="1984">
          <cell r="A1984" t="str">
            <v>LIT_528</v>
          </cell>
          <cell r="B1984" t="str">
            <v>LIT_528_Z_Newb-Ancien-Etage-New</v>
          </cell>
          <cell r="C1984" t="str">
            <v>LIT</v>
          </cell>
          <cell r="D1984" t="str">
            <v>Douala</v>
          </cell>
          <cell r="E1984">
            <v>9.7120614199999995</v>
          </cell>
          <cell r="F1984">
            <v>4.0339329099999999</v>
          </cell>
          <cell r="G1984">
            <v>16</v>
          </cell>
          <cell r="H1984" t="str">
            <v>Macro</v>
          </cell>
          <cell r="I1984" t="str">
            <v>ZTE</v>
          </cell>
          <cell r="J1984" t="str">
            <v>Njoya Mohamed</v>
          </cell>
          <cell r="K1984" t="str">
            <v>OCM_Douala_4</v>
          </cell>
          <cell r="L1984" t="str">
            <v>H-TELI</v>
          </cell>
          <cell r="M1984" t="str">
            <v>IHS</v>
          </cell>
          <cell r="N1984" t="str">
            <v>Grid Only</v>
          </cell>
        </row>
        <row r="1985">
          <cell r="A1985" t="str">
            <v>LIT_580</v>
          </cell>
          <cell r="B1985" t="str">
            <v>LIT_580_Z_Douche</v>
          </cell>
          <cell r="C1985" t="str">
            <v>LIT</v>
          </cell>
          <cell r="D1985" t="str">
            <v>Douala</v>
          </cell>
          <cell r="E1985">
            <v>9.7040830000000007</v>
          </cell>
          <cell r="F1985">
            <v>4.04244</v>
          </cell>
          <cell r="G1985">
            <v>19</v>
          </cell>
          <cell r="H1985" t="str">
            <v>Macro</v>
          </cell>
          <cell r="I1985" t="str">
            <v>ZTE</v>
          </cell>
          <cell r="J1985" t="str">
            <v>Njoya Mohamed</v>
          </cell>
          <cell r="K1985" t="str">
            <v>OCM_Douala_4</v>
          </cell>
          <cell r="L1985" t="str">
            <v>H-TELI</v>
          </cell>
          <cell r="M1985" t="str">
            <v>IHS</v>
          </cell>
          <cell r="N1985" t="str">
            <v>Grid-Gen</v>
          </cell>
        </row>
        <row r="1986">
          <cell r="A1986" t="str">
            <v>LIT_082</v>
          </cell>
          <cell r="B1986" t="str">
            <v>LIT_082_Z_Laquintinie</v>
          </cell>
          <cell r="C1986" t="str">
            <v>LIT</v>
          </cell>
          <cell r="D1986" t="str">
            <v>Douala</v>
          </cell>
          <cell r="E1986">
            <v>9.7045491399999992</v>
          </cell>
          <cell r="F1986">
            <v>4.0478001819999996</v>
          </cell>
          <cell r="G1986">
            <v>12</v>
          </cell>
          <cell r="H1986" t="str">
            <v>Macro</v>
          </cell>
          <cell r="I1986" t="str">
            <v>ZTE</v>
          </cell>
          <cell r="J1986" t="str">
            <v>Njoya Mohamed</v>
          </cell>
          <cell r="K1986" t="str">
            <v>OCM_Douala_4</v>
          </cell>
          <cell r="L1986" t="str">
            <v>H-TELI</v>
          </cell>
          <cell r="M1986" t="str">
            <v>IHS</v>
          </cell>
          <cell r="N1986" t="str">
            <v>Grid-Lithium</v>
          </cell>
        </row>
        <row r="1987">
          <cell r="A1987" t="str">
            <v>LIT_382</v>
          </cell>
          <cell r="B1987" t="str">
            <v>LIT_382_Z_Banyangui</v>
          </cell>
          <cell r="C1987" t="str">
            <v>LIT</v>
          </cell>
          <cell r="D1987" t="str">
            <v>Douala</v>
          </cell>
          <cell r="E1987">
            <v>9.6990833330000008</v>
          </cell>
          <cell r="F1987">
            <v>4.0381666669999996</v>
          </cell>
          <cell r="G1987">
            <v>25</v>
          </cell>
          <cell r="H1987" t="str">
            <v>Macro</v>
          </cell>
          <cell r="I1987" t="str">
            <v>ZTE</v>
          </cell>
          <cell r="J1987" t="str">
            <v>Njoya Mohamed</v>
          </cell>
          <cell r="K1987" t="str">
            <v>OCM_Douala_4</v>
          </cell>
          <cell r="L1987" t="str">
            <v>H-TELI</v>
          </cell>
          <cell r="M1987" t="str">
            <v>IHS</v>
          </cell>
          <cell r="N1987" t="str">
            <v>Grid Only</v>
          </cell>
        </row>
        <row r="1988">
          <cell r="A1988" t="str">
            <v>LIT_412</v>
          </cell>
          <cell r="B1988" t="str">
            <v>LIT_412_Z_Bonadibong-Crf-Tif</v>
          </cell>
          <cell r="C1988" t="str">
            <v>LIT</v>
          </cell>
          <cell r="D1988" t="str">
            <v>Douala</v>
          </cell>
          <cell r="E1988">
            <v>9.6972563130000005</v>
          </cell>
          <cell r="F1988">
            <v>4.0439376139999998</v>
          </cell>
          <cell r="G1988">
            <v>8</v>
          </cell>
          <cell r="H1988" t="str">
            <v>Macro</v>
          </cell>
          <cell r="I1988" t="str">
            <v>ZTE</v>
          </cell>
          <cell r="J1988" t="str">
            <v>Njoya Mohamed</v>
          </cell>
          <cell r="K1988" t="str">
            <v>OCM_Douala_4</v>
          </cell>
          <cell r="L1988" t="str">
            <v>H-TELI</v>
          </cell>
          <cell r="M1988" t="str">
            <v>IHS</v>
          </cell>
          <cell r="N1988" t="str">
            <v>Grid Only</v>
          </cell>
        </row>
        <row r="1989">
          <cell r="A1989" t="str">
            <v>LIT_626</v>
          </cell>
          <cell r="B1989" t="str">
            <v>LIT_626_Z_Ngodi-Cite</v>
          </cell>
          <cell r="C1989" t="str">
            <v>LIT</v>
          </cell>
          <cell r="D1989" t="str">
            <v>Douala</v>
          </cell>
          <cell r="E1989">
            <v>9.7068019230000004</v>
          </cell>
          <cell r="F1989">
            <v>4.0453760330000001</v>
          </cell>
          <cell r="G1989">
            <v>24</v>
          </cell>
          <cell r="H1989" t="str">
            <v>Macro</v>
          </cell>
          <cell r="I1989" t="str">
            <v>ZTE</v>
          </cell>
          <cell r="J1989" t="str">
            <v>Njoya Mohamed</v>
          </cell>
          <cell r="K1989" t="str">
            <v>OCM_Douala_4</v>
          </cell>
          <cell r="L1989" t="str">
            <v>H-TELI</v>
          </cell>
          <cell r="M1989" t="str">
            <v>CAMUSAT</v>
          </cell>
          <cell r="N1989" t="str">
            <v>Good Grid no GE - 8h</v>
          </cell>
        </row>
        <row r="1990">
          <cell r="A1990" t="str">
            <v>LIT_653</v>
          </cell>
          <cell r="B1990" t="str">
            <v>LIT_653_Z_Ancien-Troisieme</v>
          </cell>
          <cell r="C1990" t="str">
            <v>LIT</v>
          </cell>
          <cell r="D1990" t="str">
            <v>Douala</v>
          </cell>
          <cell r="E1990">
            <v>9.7008203900000005</v>
          </cell>
          <cell r="F1990">
            <v>4.0416225409999997</v>
          </cell>
          <cell r="G1990">
            <v>48</v>
          </cell>
          <cell r="H1990" t="str">
            <v>Macro</v>
          </cell>
          <cell r="I1990" t="str">
            <v>ZTE</v>
          </cell>
          <cell r="J1990" t="str">
            <v>Njoya Mohamed</v>
          </cell>
          <cell r="K1990" t="str">
            <v>OCM_Douala_4</v>
          </cell>
          <cell r="L1990" t="str">
            <v>H-TELI</v>
          </cell>
          <cell r="M1990" t="str">
            <v>CAMUSAT</v>
          </cell>
          <cell r="N1990" t="str">
            <v>Good Grid no GE - 8h</v>
          </cell>
        </row>
        <row r="1991">
          <cell r="A1991" t="str">
            <v>LIT_763</v>
          </cell>
          <cell r="B1991" t="str">
            <v>LIT_763_Z_BTS-Mobile-Marche-Central</v>
          </cell>
          <cell r="C1991" t="str">
            <v>LIT</v>
          </cell>
          <cell r="D1991" t="str">
            <v>Douala</v>
          </cell>
          <cell r="E1991">
            <v>9.7026868779999997</v>
          </cell>
          <cell r="F1991">
            <v>4.034740341</v>
          </cell>
          <cell r="G1991">
            <v>28</v>
          </cell>
          <cell r="H1991" t="str">
            <v>Macro</v>
          </cell>
          <cell r="I1991" t="str">
            <v>ZTE</v>
          </cell>
          <cell r="J1991" t="str">
            <v>Njoya Mohamed</v>
          </cell>
          <cell r="K1991" t="str">
            <v>OCM_Douala_4</v>
          </cell>
          <cell r="L1991" t="str">
            <v>H-TELI</v>
          </cell>
          <cell r="M1991" t="str">
            <v>CAMUSAT</v>
          </cell>
          <cell r="N1991" t="str">
            <v>Good Grid + GE</v>
          </cell>
        </row>
        <row r="1992">
          <cell r="A1992" t="str">
            <v>LIT_665</v>
          </cell>
          <cell r="B1992" t="str">
            <v>LIT_665_Z_Minisite-SOUDANAISE</v>
          </cell>
          <cell r="C1992" t="str">
            <v>LIT</v>
          </cell>
          <cell r="D1992" t="str">
            <v>Douala</v>
          </cell>
          <cell r="E1992">
            <v>9.6945277779999994</v>
          </cell>
          <cell r="F1992">
            <v>4.0476388889999999</v>
          </cell>
          <cell r="G1992">
            <v>31</v>
          </cell>
          <cell r="H1992" t="str">
            <v>Macro</v>
          </cell>
          <cell r="I1992" t="str">
            <v>ZTE</v>
          </cell>
          <cell r="J1992" t="str">
            <v>Njoya Mohamed</v>
          </cell>
          <cell r="K1992" t="str">
            <v>OCM_Douala_4</v>
          </cell>
          <cell r="L1992" t="str">
            <v>H-TELI</v>
          </cell>
          <cell r="M1992"/>
          <cell r="N1992"/>
        </row>
        <row r="1993">
          <cell r="A1993" t="str">
            <v>LIT_628</v>
          </cell>
          <cell r="B1993" t="str">
            <v>Minisite-Bonapriso-Castel-Hall</v>
          </cell>
          <cell r="C1993" t="str">
            <v>LIT</v>
          </cell>
          <cell r="D1993" t="str">
            <v>Douala</v>
          </cell>
          <cell r="E1993">
            <v>9.6961948240000009</v>
          </cell>
          <cell r="F1993">
            <v>4.0340323629999997</v>
          </cell>
          <cell r="G1993">
            <v>0</v>
          </cell>
          <cell r="H1993" t="str">
            <v>Macro</v>
          </cell>
          <cell r="I1993"/>
          <cell r="J1993" t="str">
            <v>Njoya Mohamed</v>
          </cell>
          <cell r="K1993" t="str">
            <v>OCM_Douala_4</v>
          </cell>
          <cell r="L1993" t="str">
            <v>H-TELI</v>
          </cell>
          <cell r="M1993"/>
          <cell r="N1993"/>
        </row>
        <row r="1994">
          <cell r="A1994" t="str">
            <v>LIT_662</v>
          </cell>
          <cell r="B1994" t="str">
            <v>LIT_662_Z_Minisite-Dubai</v>
          </cell>
          <cell r="C1994" t="str">
            <v>LIT</v>
          </cell>
          <cell r="D1994" t="str">
            <v>Douala</v>
          </cell>
          <cell r="E1994">
            <v>9.694908152</v>
          </cell>
          <cell r="F1994">
            <v>4.0512760500000002</v>
          </cell>
          <cell r="G1994">
            <v>0</v>
          </cell>
          <cell r="H1994" t="str">
            <v>Macro</v>
          </cell>
          <cell r="I1994" t="str">
            <v>ZTE</v>
          </cell>
          <cell r="J1994" t="str">
            <v>Njoya Mohamed</v>
          </cell>
          <cell r="K1994" t="str">
            <v>OCM_Douala_4</v>
          </cell>
          <cell r="L1994" t="str">
            <v>H-TELI</v>
          </cell>
          <cell r="M1994" t="str">
            <v>CAMUSAT</v>
          </cell>
          <cell r="N1994" t="str">
            <v>Good Grid no GE - 8h</v>
          </cell>
        </row>
        <row r="1995">
          <cell r="A1995" t="str">
            <v>LIT_673</v>
          </cell>
          <cell r="B1995" t="str">
            <v>Liberte-Indoor</v>
          </cell>
          <cell r="C1995" t="str">
            <v>LIT</v>
          </cell>
          <cell r="D1995" t="str">
            <v>Douala</v>
          </cell>
          <cell r="E1995">
            <v>9.6988611109999994</v>
          </cell>
          <cell r="F1995">
            <v>4.0558611109999996</v>
          </cell>
          <cell r="G1995">
            <v>14</v>
          </cell>
          <cell r="H1995" t="str">
            <v>Macro</v>
          </cell>
          <cell r="I1995" t="str">
            <v>ZTE</v>
          </cell>
          <cell r="J1995" t="str">
            <v>Njoya Mohamed</v>
          </cell>
          <cell r="K1995" t="str">
            <v>OCM_Douala_4</v>
          </cell>
          <cell r="L1995" t="str">
            <v>H-TELI</v>
          </cell>
          <cell r="M1995"/>
          <cell r="N1995"/>
        </row>
        <row r="1996">
          <cell r="A1996" t="str">
            <v>LIT_742</v>
          </cell>
          <cell r="B1996" t="str">
            <v>SGC_Bonanjo</v>
          </cell>
          <cell r="C1996" t="str">
            <v>LIT</v>
          </cell>
          <cell r="D1996" t="str">
            <v>Douala</v>
          </cell>
          <cell r="E1996">
            <v>9.6878679999999999</v>
          </cell>
          <cell r="F1996">
            <v>4.0424350000000002</v>
          </cell>
          <cell r="G1996">
            <v>16</v>
          </cell>
          <cell r="H1996" t="str">
            <v>Macro</v>
          </cell>
          <cell r="I1996"/>
          <cell r="J1996" t="str">
            <v>Njoya Mohamed</v>
          </cell>
          <cell r="K1996" t="str">
            <v>OCM_Douala_4</v>
          </cell>
          <cell r="L1996" t="str">
            <v>H-TELI</v>
          </cell>
          <cell r="M1996" t="str">
            <v>CAMUSAT</v>
          </cell>
          <cell r="N1996" t="str">
            <v>Good Grid no GE - 8h</v>
          </cell>
        </row>
        <row r="1997">
          <cell r="A1997" t="str">
            <v>LIT_778</v>
          </cell>
          <cell r="B1997" t="str">
            <v>Indoor-K-Hotel</v>
          </cell>
          <cell r="C1997" t="str">
            <v>LIT</v>
          </cell>
          <cell r="D1997" t="str">
            <v>Douala</v>
          </cell>
          <cell r="E1997">
            <v>9.6885729999999999</v>
          </cell>
          <cell r="F1997">
            <v>4.0422669999999998</v>
          </cell>
          <cell r="G1997">
            <v>0</v>
          </cell>
          <cell r="H1997" t="str">
            <v>Macro</v>
          </cell>
          <cell r="I1997"/>
          <cell r="J1997" t="str">
            <v>Njoya Mohamed</v>
          </cell>
          <cell r="K1997" t="str">
            <v>OCM_Douala_4</v>
          </cell>
          <cell r="L1997" t="str">
            <v>H-TELI</v>
          </cell>
          <cell r="M1997"/>
          <cell r="N1997"/>
        </row>
        <row r="1998">
          <cell r="A1998" t="str">
            <v>LIT_057</v>
          </cell>
          <cell r="B1998" t="str">
            <v>LIT_057_Z_Bsadi-Terminus</v>
          </cell>
          <cell r="C1998" t="str">
            <v>LIT</v>
          </cell>
          <cell r="D1998" t="str">
            <v>Douala</v>
          </cell>
          <cell r="E1998">
            <v>9.7364898610000008</v>
          </cell>
          <cell r="F1998">
            <v>4.1001338929999998</v>
          </cell>
          <cell r="G1998">
            <v>703</v>
          </cell>
          <cell r="H1998" t="str">
            <v>Macro</v>
          </cell>
          <cell r="I1998" t="str">
            <v>ZTE</v>
          </cell>
          <cell r="J1998" t="str">
            <v>Nwandji Pascal</v>
          </cell>
          <cell r="K1998" t="str">
            <v>OCM_Douala_5</v>
          </cell>
          <cell r="L1998" t="str">
            <v>H-TELI</v>
          </cell>
          <cell r="M1998" t="str">
            <v>IHS</v>
          </cell>
          <cell r="N1998" t="str">
            <v>Grid Only</v>
          </cell>
        </row>
        <row r="1999">
          <cell r="A1999" t="str">
            <v>LIT_074</v>
          </cell>
          <cell r="B1999" t="str">
            <v>LIT_074_Z_Bonewonda</v>
          </cell>
          <cell r="C1999" t="str">
            <v>LIT</v>
          </cell>
          <cell r="D1999" t="str">
            <v>Douala</v>
          </cell>
          <cell r="E1999">
            <v>9.7217220270000002</v>
          </cell>
          <cell r="F1999">
            <v>4.076343359</v>
          </cell>
          <cell r="G1999">
            <v>703</v>
          </cell>
          <cell r="H1999" t="str">
            <v>Macro</v>
          </cell>
          <cell r="I1999" t="str">
            <v>ZTE</v>
          </cell>
          <cell r="J1999" t="str">
            <v>Nwandji Pascal</v>
          </cell>
          <cell r="K1999" t="str">
            <v>OCM_Douala_5</v>
          </cell>
          <cell r="L1999" t="str">
            <v>H-TELI</v>
          </cell>
          <cell r="M1999" t="str">
            <v>IHS</v>
          </cell>
          <cell r="N1999" t="str">
            <v>Grid-Gen</v>
          </cell>
        </row>
        <row r="2000">
          <cell r="A2000" t="str">
            <v>LIT_023</v>
          </cell>
          <cell r="B2000" t="str">
            <v>LIT_023_Z_Minoterie</v>
          </cell>
          <cell r="C2000" t="str">
            <v>LIT</v>
          </cell>
          <cell r="D2000" t="str">
            <v>Douala</v>
          </cell>
          <cell r="E2000">
            <v>9.6801666669999999</v>
          </cell>
          <cell r="F2000">
            <v>4.0364166670000001</v>
          </cell>
          <cell r="G2000">
            <v>703</v>
          </cell>
          <cell r="H2000" t="str">
            <v>Macro</v>
          </cell>
          <cell r="I2000" t="str">
            <v>ZTE</v>
          </cell>
          <cell r="J2000" t="str">
            <v>Nwandji Pascal</v>
          </cell>
          <cell r="K2000" t="str">
            <v>OCM_Douala_5</v>
          </cell>
          <cell r="L2000" t="str">
            <v>H-TELI</v>
          </cell>
          <cell r="M2000" t="str">
            <v>IHS</v>
          </cell>
          <cell r="N2000" t="str">
            <v>Grid-Gen</v>
          </cell>
        </row>
        <row r="2001">
          <cell r="A2001" t="str">
            <v>EST_150</v>
          </cell>
          <cell r="B2001" t="str">
            <v>Andom</v>
          </cell>
          <cell r="C2001" t="str">
            <v>EST</v>
          </cell>
          <cell r="D2001" t="str">
            <v>Andom</v>
          </cell>
          <cell r="E2001">
            <v>13.262269999999999</v>
          </cell>
          <cell r="F2001">
            <v>4.5804499999999999</v>
          </cell>
          <cell r="G2001">
            <v>701</v>
          </cell>
          <cell r="H2001" t="str">
            <v>Macro</v>
          </cell>
          <cell r="I2001" t="str">
            <v>NOKIA</v>
          </cell>
          <cell r="J2001" t="str">
            <v>Kenmegne Fabrice</v>
          </cell>
          <cell r="K2001" t="str">
            <v>OCM_Ebolowa</v>
          </cell>
          <cell r="L2001" t="str">
            <v>AFRO</v>
          </cell>
          <cell r="M2001"/>
          <cell r="N2001"/>
        </row>
        <row r="2002">
          <cell r="A2002" t="str">
            <v>SUD_121</v>
          </cell>
          <cell r="B2002" t="str">
            <v>Akom-I</v>
          </cell>
          <cell r="C2002" t="str">
            <v>SUD</v>
          </cell>
          <cell r="D2002" t="str">
            <v>Akom-I</v>
          </cell>
          <cell r="E2002">
            <v>10.111931999999999</v>
          </cell>
          <cell r="F2002">
            <v>2.819636</v>
          </cell>
          <cell r="G2002">
            <v>58</v>
          </cell>
          <cell r="H2002" t="str">
            <v>Macro</v>
          </cell>
          <cell r="I2002" t="str">
            <v>NOKIA</v>
          </cell>
          <cell r="J2002" t="str">
            <v>Clautaire Pouguoé</v>
          </cell>
          <cell r="K2002" t="str">
            <v>OCM_Kribi</v>
          </cell>
          <cell r="L2002" t="str">
            <v>H-TELI</v>
          </cell>
          <cell r="M2002"/>
          <cell r="N2002"/>
        </row>
        <row r="2003">
          <cell r="A2003" t="str">
            <v>SUD_122</v>
          </cell>
          <cell r="B2003" t="str">
            <v>Nsimalene-Yemwak</v>
          </cell>
          <cell r="C2003" t="str">
            <v>SUD</v>
          </cell>
          <cell r="D2003" t="str">
            <v>Nsimalene-Yemwak</v>
          </cell>
          <cell r="E2003">
            <v>11.922558</v>
          </cell>
          <cell r="F2003">
            <v>3.0886469999999999</v>
          </cell>
          <cell r="G2003">
            <v>701</v>
          </cell>
          <cell r="H2003" t="str">
            <v>Macro</v>
          </cell>
          <cell r="I2003" t="str">
            <v>NOKIA</v>
          </cell>
          <cell r="J2003" t="str">
            <v>Kenfack Peguy</v>
          </cell>
          <cell r="K2003" t="str">
            <v>OCM_Sangmelima</v>
          </cell>
          <cell r="L2003" t="str">
            <v>AFRO</v>
          </cell>
          <cell r="M2003"/>
          <cell r="N2003"/>
        </row>
        <row r="2004">
          <cell r="A2004" t="str">
            <v>SUD_115</v>
          </cell>
          <cell r="B2004" t="str">
            <v>Ngom</v>
          </cell>
          <cell r="C2004" t="str">
            <v>SUD</v>
          </cell>
          <cell r="D2004" t="str">
            <v>Ngom</v>
          </cell>
          <cell r="E2004">
            <v>11.178698880000001</v>
          </cell>
          <cell r="F2004">
            <v>2.452893242</v>
          </cell>
          <cell r="G2004">
            <v>599</v>
          </cell>
          <cell r="H2004" t="str">
            <v>Macro</v>
          </cell>
          <cell r="I2004" t="str">
            <v>NOKIA</v>
          </cell>
          <cell r="J2004" t="str">
            <v>Kenfack Peguy</v>
          </cell>
          <cell r="K2004" t="str">
            <v>OCM_Sangmelima</v>
          </cell>
          <cell r="L2004" t="str">
            <v>AFRO</v>
          </cell>
          <cell r="M2004"/>
          <cell r="N2004"/>
        </row>
        <row r="2005">
          <cell r="A2005" t="str">
            <v>SUD_127</v>
          </cell>
          <cell r="B2005" t="str">
            <v>Akom-II</v>
          </cell>
          <cell r="C2005" t="str">
            <v>SUD</v>
          </cell>
          <cell r="D2005" t="str">
            <v>Akom-I</v>
          </cell>
          <cell r="E2005">
            <v>10.268199279999999</v>
          </cell>
          <cell r="F2005">
            <v>2.7833047870000001</v>
          </cell>
          <cell r="G2005">
            <v>184</v>
          </cell>
          <cell r="H2005" t="str">
            <v>Macro</v>
          </cell>
          <cell r="I2005" t="str">
            <v>NOKIA</v>
          </cell>
          <cell r="J2005" t="str">
            <v>Kenmegne Fabrice</v>
          </cell>
          <cell r="K2005" t="str">
            <v>OCM_Ebolowa</v>
          </cell>
          <cell r="L2005" t="str">
            <v>AFRO</v>
          </cell>
          <cell r="M2005"/>
          <cell r="N2005"/>
        </row>
        <row r="2006">
          <cell r="A2006" t="str">
            <v>LIT_106</v>
          </cell>
          <cell r="B2006" t="str">
            <v>LIT_106_Z_Denver</v>
          </cell>
          <cell r="C2006" t="str">
            <v>LIT</v>
          </cell>
          <cell r="D2006" t="str">
            <v>Douala</v>
          </cell>
          <cell r="E2006">
            <v>9.7359839840000006</v>
          </cell>
          <cell r="F2006">
            <v>4.0910935520000002</v>
          </cell>
          <cell r="G2006">
            <v>703</v>
          </cell>
          <cell r="H2006" t="str">
            <v>Macro</v>
          </cell>
          <cell r="I2006" t="str">
            <v>ZTE</v>
          </cell>
          <cell r="J2006" t="str">
            <v>Nwandji Pascal</v>
          </cell>
          <cell r="K2006" t="str">
            <v>OCM_Douala_5</v>
          </cell>
          <cell r="L2006" t="str">
            <v>H-TELI</v>
          </cell>
          <cell r="M2006" t="str">
            <v>IHS</v>
          </cell>
          <cell r="N2006" t="str">
            <v>Grid-Gen</v>
          </cell>
        </row>
        <row r="2007">
          <cell r="A2007" t="str">
            <v>LIT_046</v>
          </cell>
          <cell r="B2007" t="str">
            <v>LIT_046_Z_Du-Levant</v>
          </cell>
          <cell r="C2007" t="str">
            <v>LIT</v>
          </cell>
          <cell r="D2007" t="str">
            <v>Douala</v>
          </cell>
          <cell r="E2007">
            <v>9.6723894700000006</v>
          </cell>
          <cell r="F2007">
            <v>4.0864144339999999</v>
          </cell>
          <cell r="G2007">
            <v>703</v>
          </cell>
          <cell r="H2007" t="str">
            <v>Macro</v>
          </cell>
          <cell r="I2007" t="str">
            <v>ZTE</v>
          </cell>
          <cell r="J2007" t="str">
            <v>Nwandji Pascal</v>
          </cell>
          <cell r="K2007" t="str">
            <v>OCM_Douala_5</v>
          </cell>
          <cell r="L2007" t="str">
            <v>H-TELI</v>
          </cell>
          <cell r="M2007" t="str">
            <v>IHS</v>
          </cell>
          <cell r="N2007" t="str">
            <v>Grid-Gen</v>
          </cell>
        </row>
        <row r="2008">
          <cell r="A2008" t="str">
            <v>LIT_181</v>
          </cell>
          <cell r="B2008" t="str">
            <v>LIT_181_Z_Bonendale</v>
          </cell>
          <cell r="C2008" t="str">
            <v>LIT</v>
          </cell>
          <cell r="D2008" t="str">
            <v>Douala</v>
          </cell>
          <cell r="E2008">
            <v>9.6568260329999998</v>
          </cell>
          <cell r="F2008">
            <v>4.1166003069999997</v>
          </cell>
          <cell r="G2008">
            <v>701</v>
          </cell>
          <cell r="H2008" t="str">
            <v>Macro</v>
          </cell>
          <cell r="I2008" t="str">
            <v>ZTE</v>
          </cell>
          <cell r="J2008" t="str">
            <v>Nwandji Pascal</v>
          </cell>
          <cell r="K2008" t="str">
            <v>OCM_Douala_5</v>
          </cell>
          <cell r="L2008" t="str">
            <v>H-TELI</v>
          </cell>
          <cell r="M2008" t="str">
            <v>IHS</v>
          </cell>
          <cell r="N2008" t="str">
            <v>Grid-Gen</v>
          </cell>
        </row>
        <row r="2009">
          <cell r="A2009" t="str">
            <v>LIT_206</v>
          </cell>
          <cell r="B2009" t="str">
            <v>LIT_206_Z_Ngwele</v>
          </cell>
          <cell r="C2009" t="str">
            <v>LIT</v>
          </cell>
          <cell r="D2009" t="str">
            <v>Douala</v>
          </cell>
          <cell r="E2009">
            <v>9.6542867169999997</v>
          </cell>
          <cell r="F2009">
            <v>4.0861048660000003</v>
          </cell>
          <cell r="G2009">
            <v>701</v>
          </cell>
          <cell r="H2009" t="str">
            <v>Macro</v>
          </cell>
          <cell r="I2009" t="str">
            <v>ZTE</v>
          </cell>
          <cell r="J2009" t="str">
            <v>Nwandji Pascal</v>
          </cell>
          <cell r="K2009" t="str">
            <v>OCM_Douala_5</v>
          </cell>
          <cell r="L2009" t="str">
            <v>H-TELI</v>
          </cell>
          <cell r="M2009" t="str">
            <v>IHS</v>
          </cell>
          <cell r="N2009" t="str">
            <v>Grid-Gen</v>
          </cell>
        </row>
        <row r="2010">
          <cell r="A2010" t="str">
            <v>LIT_203</v>
          </cell>
          <cell r="B2010" t="str">
            <v>LIT_203_Z_Bonamatoumbe</v>
          </cell>
          <cell r="C2010" t="str">
            <v>LIT</v>
          </cell>
          <cell r="D2010" t="str">
            <v>Douala</v>
          </cell>
          <cell r="E2010">
            <v>9.6674312130000004</v>
          </cell>
          <cell r="F2010">
            <v>4.0967854099999998</v>
          </cell>
          <cell r="G2010">
            <v>701</v>
          </cell>
          <cell r="H2010" t="str">
            <v>Macro</v>
          </cell>
          <cell r="I2010" t="str">
            <v>ZTE</v>
          </cell>
          <cell r="J2010" t="str">
            <v>Nwandji Pascal</v>
          </cell>
          <cell r="K2010" t="str">
            <v>OCM_Douala_5</v>
          </cell>
          <cell r="L2010" t="str">
            <v>H-TELI</v>
          </cell>
          <cell r="M2010" t="str">
            <v>IHS</v>
          </cell>
          <cell r="N2010" t="str">
            <v>Grid-Gen</v>
          </cell>
        </row>
        <row r="2011">
          <cell r="A2011" t="str">
            <v>LIT_243</v>
          </cell>
          <cell r="B2011" t="str">
            <v>LIT_243_Z_Bberi-Centre</v>
          </cell>
          <cell r="C2011" t="str">
            <v>LIT</v>
          </cell>
          <cell r="D2011" t="str">
            <v>Douala</v>
          </cell>
          <cell r="E2011">
            <v>9.6637192420000009</v>
          </cell>
          <cell r="F2011">
            <v>4.0859723839999997</v>
          </cell>
          <cell r="G2011">
            <v>701</v>
          </cell>
          <cell r="H2011" t="str">
            <v>Macro</v>
          </cell>
          <cell r="I2011" t="str">
            <v>ZTE</v>
          </cell>
          <cell r="J2011" t="str">
            <v>Nwandji Pascal</v>
          </cell>
          <cell r="K2011" t="str">
            <v>OCM_Douala_5</v>
          </cell>
          <cell r="L2011" t="str">
            <v>H-TELI</v>
          </cell>
          <cell r="M2011" t="str">
            <v>IHS</v>
          </cell>
          <cell r="N2011" t="str">
            <v>Grid-Gen</v>
          </cell>
        </row>
        <row r="2012">
          <cell r="A2012" t="str">
            <v>LIT_245</v>
          </cell>
          <cell r="B2012" t="str">
            <v>LIT_245_Z_De-La-Salle</v>
          </cell>
          <cell r="C2012" t="str">
            <v>LIT</v>
          </cell>
          <cell r="D2012" t="str">
            <v>Douala</v>
          </cell>
          <cell r="E2012">
            <v>9.7043333329999992</v>
          </cell>
          <cell r="F2012">
            <v>4.059583333</v>
          </cell>
          <cell r="G2012">
            <v>701</v>
          </cell>
          <cell r="H2012" t="str">
            <v>Macro</v>
          </cell>
          <cell r="I2012" t="str">
            <v>ZTE</v>
          </cell>
          <cell r="J2012" t="str">
            <v>Nwandji Pascal</v>
          </cell>
          <cell r="K2012" t="str">
            <v>OCM_Douala_5</v>
          </cell>
          <cell r="L2012" t="str">
            <v>H-TELI</v>
          </cell>
          <cell r="M2012" t="str">
            <v>IHS</v>
          </cell>
          <cell r="N2012" t="str">
            <v>Grid-Lithium</v>
          </cell>
        </row>
        <row r="2013">
          <cell r="A2013" t="str">
            <v>LIT_051</v>
          </cell>
          <cell r="B2013" t="str">
            <v>LIT_051_Z_Nkapa</v>
          </cell>
          <cell r="C2013" t="str">
            <v>LIT</v>
          </cell>
          <cell r="D2013" t="str">
            <v>Nkapa</v>
          </cell>
          <cell r="E2013">
            <v>9.592954314</v>
          </cell>
          <cell r="F2013">
            <v>4.1734353459999998</v>
          </cell>
          <cell r="G2013">
            <v>62</v>
          </cell>
          <cell r="H2013" t="str">
            <v>Macro</v>
          </cell>
          <cell r="I2013" t="str">
            <v>ZTE</v>
          </cell>
          <cell r="J2013" t="str">
            <v>Ewane Eric Pitié</v>
          </cell>
          <cell r="K2013" t="str">
            <v>OCM_Moungo</v>
          </cell>
          <cell r="L2013" t="str">
            <v>H-TELI</v>
          </cell>
          <cell r="M2013" t="str">
            <v>IHS</v>
          </cell>
          <cell r="N2013" t="str">
            <v>Grid-Gen</v>
          </cell>
        </row>
        <row r="2014">
          <cell r="A2014" t="str">
            <v>LIT_498</v>
          </cell>
          <cell r="B2014" t="str">
            <v>LIT_498_Z_Bomono-Gare-IHS</v>
          </cell>
          <cell r="C2014" t="str">
            <v>LIT</v>
          </cell>
          <cell r="D2014" t="str">
            <v>Bomono</v>
          </cell>
          <cell r="E2014">
            <v>9.6001192510000006</v>
          </cell>
          <cell r="F2014">
            <v>4.1654919340000003</v>
          </cell>
          <cell r="G2014">
            <v>62</v>
          </cell>
          <cell r="H2014" t="str">
            <v>Macro</v>
          </cell>
          <cell r="I2014" t="str">
            <v>ZTE</v>
          </cell>
          <cell r="J2014" t="str">
            <v>Ewane Eric Pitié</v>
          </cell>
          <cell r="K2014" t="str">
            <v>OCM_Moungo</v>
          </cell>
          <cell r="L2014" t="str">
            <v>H-TELI</v>
          </cell>
          <cell r="M2014" t="str">
            <v>IHS</v>
          </cell>
          <cell r="N2014" t="str">
            <v>Grid-Gen</v>
          </cell>
        </row>
        <row r="2015">
          <cell r="A2015" t="str">
            <v>LIT_790</v>
          </cell>
          <cell r="B2015" t="str">
            <v>LIT_790_Z_Bomono-ba-mbengue-IHS</v>
          </cell>
          <cell r="C2015" t="str">
            <v>LIT</v>
          </cell>
          <cell r="D2015" t="str">
            <v>Dibombari</v>
          </cell>
          <cell r="E2015">
            <v>9.5903889000000007</v>
          </cell>
          <cell r="F2015">
            <v>4.1461940000000004</v>
          </cell>
          <cell r="G2015">
            <v>54</v>
          </cell>
          <cell r="H2015" t="str">
            <v>Macro</v>
          </cell>
          <cell r="I2015" t="str">
            <v>ZTE</v>
          </cell>
          <cell r="J2015" t="str">
            <v>Ewane Eric Pitié</v>
          </cell>
          <cell r="K2015" t="str">
            <v>OCM_Moungo</v>
          </cell>
          <cell r="L2015" t="str">
            <v>H-TELI</v>
          </cell>
          <cell r="M2015" t="str">
            <v>IHS</v>
          </cell>
          <cell r="N2015"/>
        </row>
        <row r="2016">
          <cell r="A2016" t="str">
            <v>LIT_259</v>
          </cell>
          <cell r="B2016" t="str">
            <v>LIT_259_Z_Mabanda-MTN</v>
          </cell>
          <cell r="C2016" t="str">
            <v>LIT</v>
          </cell>
          <cell r="D2016" t="str">
            <v>Douala</v>
          </cell>
          <cell r="E2016">
            <v>9.6568051199999996</v>
          </cell>
          <cell r="F2016">
            <v>4.0690272280000004</v>
          </cell>
          <cell r="G2016">
            <v>701</v>
          </cell>
          <cell r="H2016" t="str">
            <v>Macro</v>
          </cell>
          <cell r="I2016" t="str">
            <v>ZTE</v>
          </cell>
          <cell r="J2016" t="str">
            <v>Nwandji Pascal</v>
          </cell>
          <cell r="K2016" t="str">
            <v>OCM_Douala_5</v>
          </cell>
          <cell r="L2016" t="str">
            <v>H-TELI</v>
          </cell>
          <cell r="M2016" t="str">
            <v>IHS</v>
          </cell>
          <cell r="N2016" t="str">
            <v>Grid-Gen</v>
          </cell>
        </row>
        <row r="2017">
          <cell r="A2017" t="str">
            <v>LIT_260</v>
          </cell>
          <cell r="B2017" t="str">
            <v>LIT_260_Z_Ndobo-Rail</v>
          </cell>
          <cell r="C2017" t="str">
            <v>LIT</v>
          </cell>
          <cell r="D2017" t="str">
            <v>Douala</v>
          </cell>
          <cell r="E2017">
            <v>9.6417222220000003</v>
          </cell>
          <cell r="F2017">
            <v>4.0983333330000002</v>
          </cell>
          <cell r="G2017">
            <v>701</v>
          </cell>
          <cell r="H2017" t="str">
            <v>Macro</v>
          </cell>
          <cell r="I2017" t="str">
            <v>ZTE</v>
          </cell>
          <cell r="J2017" t="str">
            <v>Nwandji Pascal</v>
          </cell>
          <cell r="K2017" t="str">
            <v>OCM_Douala_5</v>
          </cell>
          <cell r="L2017" t="str">
            <v>H-TELI</v>
          </cell>
          <cell r="M2017" t="str">
            <v>IHS</v>
          </cell>
          <cell r="N2017" t="str">
            <v>Grid-Gen</v>
          </cell>
        </row>
        <row r="2018">
          <cell r="A2018" t="str">
            <v>LIT_267</v>
          </cell>
          <cell r="B2018" t="str">
            <v>LIT_267_Z_Sable</v>
          </cell>
          <cell r="C2018" t="str">
            <v>LIT</v>
          </cell>
          <cell r="D2018" t="str">
            <v>Douala</v>
          </cell>
          <cell r="E2018">
            <v>9.7289296800000002</v>
          </cell>
          <cell r="F2018">
            <v>4.0832597130000003</v>
          </cell>
          <cell r="G2018">
            <v>701</v>
          </cell>
          <cell r="H2018" t="str">
            <v>Macro</v>
          </cell>
          <cell r="I2018" t="str">
            <v>ZTE</v>
          </cell>
          <cell r="J2018" t="str">
            <v>Nwandji Pascal</v>
          </cell>
          <cell r="K2018" t="str">
            <v>OCM_Douala_5</v>
          </cell>
          <cell r="L2018" t="str">
            <v>H-TELI</v>
          </cell>
          <cell r="M2018" t="str">
            <v>IHS</v>
          </cell>
          <cell r="N2018" t="str">
            <v>Grid-Gen</v>
          </cell>
        </row>
        <row r="2019">
          <cell r="A2019" t="str">
            <v>LIT_258</v>
          </cell>
          <cell r="B2019" t="str">
            <v>LIT_258_Z_ZI-Cimencam</v>
          </cell>
          <cell r="C2019" t="str">
            <v>LIT</v>
          </cell>
          <cell r="D2019" t="str">
            <v>Douala</v>
          </cell>
          <cell r="E2019">
            <v>9.6881197950000004</v>
          </cell>
          <cell r="F2019">
            <v>4.069114355</v>
          </cell>
          <cell r="G2019">
            <v>701</v>
          </cell>
          <cell r="H2019" t="str">
            <v>Macro</v>
          </cell>
          <cell r="I2019" t="str">
            <v>ZTE</v>
          </cell>
          <cell r="J2019" t="str">
            <v>Nwandji Pascal</v>
          </cell>
          <cell r="K2019" t="str">
            <v>OCM_Douala_5</v>
          </cell>
          <cell r="L2019" t="str">
            <v>H-TELI</v>
          </cell>
          <cell r="M2019"/>
          <cell r="N2019"/>
        </row>
        <row r="2020">
          <cell r="A2020" t="str">
            <v>LIT_291</v>
          </cell>
          <cell r="B2020" t="str">
            <v>LIT_291_Z_Grand-Hangar</v>
          </cell>
          <cell r="C2020" t="str">
            <v>LIT</v>
          </cell>
          <cell r="D2020" t="str">
            <v>Douala</v>
          </cell>
          <cell r="E2020">
            <v>9.6593889999999991</v>
          </cell>
          <cell r="F2020">
            <v>4.0809439999999997</v>
          </cell>
          <cell r="G2020">
            <v>701</v>
          </cell>
          <cell r="H2020" t="str">
            <v>Macro</v>
          </cell>
          <cell r="I2020" t="str">
            <v>ZTE</v>
          </cell>
          <cell r="J2020" t="str">
            <v>Nwandji Pascal</v>
          </cell>
          <cell r="K2020" t="str">
            <v>OCM_Douala_5</v>
          </cell>
          <cell r="L2020" t="str">
            <v>H-TELI</v>
          </cell>
          <cell r="M2020" t="str">
            <v>IHS</v>
          </cell>
          <cell r="N2020" t="str">
            <v>Grid-Gen</v>
          </cell>
        </row>
        <row r="2021">
          <cell r="A2021" t="str">
            <v>LIT_290</v>
          </cell>
          <cell r="B2021" t="str">
            <v>LIT_290_Z_Bonabappe</v>
          </cell>
          <cell r="C2021" t="str">
            <v>LIT</v>
          </cell>
          <cell r="D2021" t="str">
            <v>Douala</v>
          </cell>
          <cell r="E2021">
            <v>9.676142102</v>
          </cell>
          <cell r="F2021">
            <v>4.0744396820000004</v>
          </cell>
          <cell r="G2021">
            <v>701</v>
          </cell>
          <cell r="H2021" t="str">
            <v>Macro</v>
          </cell>
          <cell r="I2021" t="str">
            <v>ZTE</v>
          </cell>
          <cell r="J2021" t="str">
            <v>Nwandji Pascal</v>
          </cell>
          <cell r="K2021" t="str">
            <v>OCM_Douala_5</v>
          </cell>
          <cell r="L2021" t="str">
            <v>H-TELI</v>
          </cell>
          <cell r="M2021" t="str">
            <v>IHS</v>
          </cell>
          <cell r="N2021" t="str">
            <v>Grid-Gen</v>
          </cell>
        </row>
        <row r="2022">
          <cell r="A2022" t="str">
            <v>LIT_345</v>
          </cell>
          <cell r="B2022" t="str">
            <v>LIT_345_Z_Deido-plage</v>
          </cell>
          <cell r="C2022" t="str">
            <v>LIT</v>
          </cell>
          <cell r="D2022" t="str">
            <v>Douala</v>
          </cell>
          <cell r="E2022">
            <v>9.7098691919999993</v>
          </cell>
          <cell r="F2022">
            <v>4.0679976870000001</v>
          </cell>
          <cell r="G2022">
            <v>701</v>
          </cell>
          <cell r="H2022" t="str">
            <v>Macro</v>
          </cell>
          <cell r="I2022" t="str">
            <v>ZTE</v>
          </cell>
          <cell r="J2022" t="str">
            <v>Nwandji Pascal</v>
          </cell>
          <cell r="K2022" t="str">
            <v>OCM_Douala_5</v>
          </cell>
          <cell r="L2022" t="str">
            <v>H-TELI</v>
          </cell>
          <cell r="M2022" t="str">
            <v>IHS</v>
          </cell>
          <cell r="N2022" t="str">
            <v>Grid-Gen</v>
          </cell>
        </row>
        <row r="2023">
          <cell r="A2023" t="str">
            <v>LIT_311</v>
          </cell>
          <cell r="B2023" t="str">
            <v>LIT_311_Z_Camatrans-New</v>
          </cell>
          <cell r="C2023" t="str">
            <v>LIT</v>
          </cell>
          <cell r="D2023" t="str">
            <v>Douala</v>
          </cell>
          <cell r="E2023">
            <v>9.6700802209999992</v>
          </cell>
          <cell r="F2023">
            <v>4.022040681</v>
          </cell>
          <cell r="G2023">
            <v>701</v>
          </cell>
          <cell r="H2023" t="str">
            <v>Macro</v>
          </cell>
          <cell r="I2023" t="str">
            <v>ZTE</v>
          </cell>
          <cell r="J2023" t="str">
            <v>Nwandji Pascal</v>
          </cell>
          <cell r="K2023" t="str">
            <v>OCM_Douala_5</v>
          </cell>
          <cell r="L2023" t="str">
            <v>H-TELI</v>
          </cell>
          <cell r="M2023" t="str">
            <v>IHS</v>
          </cell>
          <cell r="N2023" t="str">
            <v>Grid-Gen</v>
          </cell>
        </row>
        <row r="2024">
          <cell r="A2024" t="str">
            <v>LIT_277</v>
          </cell>
          <cell r="B2024" t="str">
            <v>LIT_277_Z_Bsadi-ZoneA-New</v>
          </cell>
          <cell r="C2024" t="str">
            <v>LIT</v>
          </cell>
          <cell r="D2024" t="str">
            <v>Douala</v>
          </cell>
          <cell r="E2024">
            <v>9.7427675180000008</v>
          </cell>
          <cell r="F2024">
            <v>4.0872461419999997</v>
          </cell>
          <cell r="G2024">
            <v>701</v>
          </cell>
          <cell r="H2024" t="str">
            <v>Macro</v>
          </cell>
          <cell r="I2024" t="str">
            <v>ZTE</v>
          </cell>
          <cell r="J2024" t="str">
            <v>Nwandji Pascal</v>
          </cell>
          <cell r="K2024" t="str">
            <v>OCM_Douala_5</v>
          </cell>
          <cell r="L2024" t="str">
            <v>H-TELI</v>
          </cell>
          <cell r="M2024" t="str">
            <v>IHS</v>
          </cell>
          <cell r="N2024" t="str">
            <v>Grid Only</v>
          </cell>
        </row>
        <row r="2025">
          <cell r="A2025" t="str">
            <v>LIT_346</v>
          </cell>
          <cell r="B2025" t="str">
            <v>LIT_346_Z_Bberi-Abattoir</v>
          </cell>
          <cell r="C2025" t="str">
            <v>LIT</v>
          </cell>
          <cell r="D2025" t="str">
            <v>Douala</v>
          </cell>
          <cell r="E2025">
            <v>9.6449115770000002</v>
          </cell>
          <cell r="F2025">
            <v>4.112341936</v>
          </cell>
          <cell r="G2025">
            <v>701</v>
          </cell>
          <cell r="H2025" t="str">
            <v>Macro</v>
          </cell>
          <cell r="I2025" t="str">
            <v>ZTE</v>
          </cell>
          <cell r="J2025" t="str">
            <v>Nwandji Pascal</v>
          </cell>
          <cell r="K2025" t="str">
            <v>OCM_Douala_5</v>
          </cell>
          <cell r="L2025" t="str">
            <v>H-TELI</v>
          </cell>
          <cell r="M2025" t="str">
            <v>IHS</v>
          </cell>
          <cell r="N2025" t="str">
            <v>Grid-Gen</v>
          </cell>
        </row>
        <row r="2026">
          <cell r="A2026" t="str">
            <v>LIT_347</v>
          </cell>
          <cell r="B2026" t="str">
            <v>LIT_347_Z_Base-Navale</v>
          </cell>
          <cell r="C2026" t="str">
            <v>LIT</v>
          </cell>
          <cell r="D2026" t="str">
            <v>Douala</v>
          </cell>
          <cell r="E2026">
            <v>9.6660303499999998</v>
          </cell>
          <cell r="F2026">
            <v>4.0272517270000003</v>
          </cell>
          <cell r="G2026">
            <v>701</v>
          </cell>
          <cell r="H2026" t="str">
            <v>Macro</v>
          </cell>
          <cell r="I2026" t="str">
            <v>ZTE</v>
          </cell>
          <cell r="J2026" t="str">
            <v>Nwandji Pascal</v>
          </cell>
          <cell r="K2026" t="str">
            <v>OCM_Douala_5</v>
          </cell>
          <cell r="L2026" t="str">
            <v>H-TELI</v>
          </cell>
          <cell r="M2026" t="str">
            <v>IHS</v>
          </cell>
          <cell r="N2026" t="str">
            <v>Grid-Gen</v>
          </cell>
        </row>
        <row r="2027">
          <cell r="A2027" t="str">
            <v>SUO_061</v>
          </cell>
          <cell r="B2027" t="str">
            <v>SUO_061_Z_Bekoko-MTN</v>
          </cell>
          <cell r="C2027" t="str">
            <v>SUO</v>
          </cell>
          <cell r="D2027" t="str">
            <v>Bekoko</v>
          </cell>
          <cell r="E2027">
            <v>9.5713699999999999</v>
          </cell>
          <cell r="F2027">
            <v>4.1094900000000001</v>
          </cell>
          <cell r="G2027">
            <v>0</v>
          </cell>
          <cell r="H2027" t="str">
            <v>Macro</v>
          </cell>
          <cell r="I2027" t="str">
            <v>ZTE</v>
          </cell>
          <cell r="J2027" t="str">
            <v>Nwandji Pascal</v>
          </cell>
          <cell r="K2027" t="str">
            <v>OCM_Douala_5</v>
          </cell>
          <cell r="L2027" t="str">
            <v>H-TELI</v>
          </cell>
          <cell r="M2027" t="str">
            <v>IHS</v>
          </cell>
          <cell r="N2027" t="str">
            <v>Grid-Gen</v>
          </cell>
        </row>
        <row r="2028">
          <cell r="A2028" t="str">
            <v>LIT_362</v>
          </cell>
          <cell r="B2028" t="str">
            <v>LIT_362_Z_Bonabappe-II</v>
          </cell>
          <cell r="C2028" t="str">
            <v>LIT</v>
          </cell>
          <cell r="D2028" t="str">
            <v>Douala</v>
          </cell>
          <cell r="E2028">
            <v>9.6829542750000002</v>
          </cell>
          <cell r="F2028">
            <v>4.0803252209999998</v>
          </cell>
          <cell r="G2028">
            <v>701</v>
          </cell>
          <cell r="H2028" t="str">
            <v>Macro</v>
          </cell>
          <cell r="I2028" t="str">
            <v>ZTE</v>
          </cell>
          <cell r="J2028" t="str">
            <v>Nwandji Pascal</v>
          </cell>
          <cell r="K2028" t="str">
            <v>OCM_Douala_5</v>
          </cell>
          <cell r="L2028" t="str">
            <v>H-TELI</v>
          </cell>
          <cell r="M2028" t="str">
            <v>IHS</v>
          </cell>
          <cell r="N2028" t="str">
            <v>Grid-Gen</v>
          </cell>
        </row>
        <row r="2029">
          <cell r="A2029" t="str">
            <v>LIT_361</v>
          </cell>
          <cell r="B2029" t="str">
            <v>LIT_361_Z_Grand-Hangar-II</v>
          </cell>
          <cell r="C2029" t="str">
            <v>LIT</v>
          </cell>
          <cell r="D2029" t="str">
            <v>Douala</v>
          </cell>
          <cell r="E2029">
            <v>9.6495744390000002</v>
          </cell>
          <cell r="F2029">
            <v>4.0790985380000002</v>
          </cell>
          <cell r="G2029">
            <v>701</v>
          </cell>
          <cell r="H2029" t="str">
            <v>Macro</v>
          </cell>
          <cell r="I2029" t="str">
            <v>ZTE</v>
          </cell>
          <cell r="J2029" t="str">
            <v>Nwandji Pascal</v>
          </cell>
          <cell r="K2029" t="str">
            <v>OCM_Douala_5</v>
          </cell>
          <cell r="L2029" t="str">
            <v>H-TELI</v>
          </cell>
          <cell r="M2029" t="str">
            <v>IHS</v>
          </cell>
          <cell r="N2029" t="str">
            <v>Grid-Gen</v>
          </cell>
        </row>
        <row r="2030">
          <cell r="A2030" t="str">
            <v>LIT_377</v>
          </cell>
          <cell r="B2030" t="str">
            <v>LIT_377_Z_Ngwelle-II</v>
          </cell>
          <cell r="C2030" t="str">
            <v>LIT</v>
          </cell>
          <cell r="D2030" t="str">
            <v>Douala</v>
          </cell>
          <cell r="E2030">
            <v>9.6464999999999996</v>
          </cell>
          <cell r="F2030">
            <v>4.0846388889999998</v>
          </cell>
          <cell r="G2030">
            <v>701</v>
          </cell>
          <cell r="H2030" t="str">
            <v>Macro</v>
          </cell>
          <cell r="I2030" t="str">
            <v>ZTE</v>
          </cell>
          <cell r="J2030" t="str">
            <v>Nwandji Pascal</v>
          </cell>
          <cell r="K2030" t="str">
            <v>OCM_Douala_5</v>
          </cell>
          <cell r="L2030" t="str">
            <v>H-TELI</v>
          </cell>
          <cell r="M2030" t="str">
            <v>IHS</v>
          </cell>
          <cell r="N2030" t="str">
            <v>Grid-Gen</v>
          </cell>
        </row>
        <row r="2031">
          <cell r="A2031" t="str">
            <v>LIT_379</v>
          </cell>
          <cell r="B2031" t="str">
            <v>LIT_379_Z_Bonewonda-Chefferie</v>
          </cell>
          <cell r="C2031" t="str">
            <v>LIT</v>
          </cell>
          <cell r="D2031" t="str">
            <v>Douala</v>
          </cell>
          <cell r="E2031">
            <v>9.7194652720000008</v>
          </cell>
          <cell r="F2031">
            <v>4.0798608649999997</v>
          </cell>
          <cell r="G2031">
            <v>701</v>
          </cell>
          <cell r="H2031" t="str">
            <v>Macro</v>
          </cell>
          <cell r="I2031" t="str">
            <v>ZTE</v>
          </cell>
          <cell r="J2031" t="str">
            <v>Nwandji Pascal</v>
          </cell>
          <cell r="K2031" t="str">
            <v>OCM_Douala_5</v>
          </cell>
          <cell r="L2031" t="str">
            <v>H-TELI</v>
          </cell>
          <cell r="M2031" t="str">
            <v>IHS</v>
          </cell>
          <cell r="N2031" t="str">
            <v>Grid Only</v>
          </cell>
        </row>
        <row r="2032">
          <cell r="A2032" t="str">
            <v>LIT_400</v>
          </cell>
          <cell r="B2032" t="str">
            <v>LIT_400_Z_Bonawon</v>
          </cell>
          <cell r="C2032" t="str">
            <v>LIT</v>
          </cell>
          <cell r="D2032" t="str">
            <v>Douala</v>
          </cell>
          <cell r="E2032">
            <v>9.7314689219999995</v>
          </cell>
          <cell r="F2032">
            <v>4.0984706610000003</v>
          </cell>
          <cell r="G2032">
            <v>701</v>
          </cell>
          <cell r="H2032" t="str">
            <v>Macro</v>
          </cell>
          <cell r="I2032" t="str">
            <v>ZTE</v>
          </cell>
          <cell r="J2032" t="str">
            <v>Nwandji Pascal</v>
          </cell>
          <cell r="K2032" t="str">
            <v>OCM_Douala_5</v>
          </cell>
          <cell r="L2032" t="str">
            <v>H-TELI</v>
          </cell>
          <cell r="M2032" t="str">
            <v>IHS</v>
          </cell>
          <cell r="N2032" t="str">
            <v>Grid-Gen</v>
          </cell>
        </row>
        <row r="2033">
          <cell r="A2033" t="str">
            <v>LIT_414</v>
          </cell>
          <cell r="B2033" t="str">
            <v>LIT_414_Z_Deido-Bonateki</v>
          </cell>
          <cell r="C2033" t="str">
            <v>LIT</v>
          </cell>
          <cell r="D2033" t="str">
            <v>Douala</v>
          </cell>
          <cell r="E2033">
            <v>9.7101748850000007</v>
          </cell>
          <cell r="F2033">
            <v>4.0637417439999997</v>
          </cell>
          <cell r="G2033">
            <v>701</v>
          </cell>
          <cell r="H2033" t="str">
            <v>Macro</v>
          </cell>
          <cell r="I2033" t="str">
            <v>ZTE</v>
          </cell>
          <cell r="J2033" t="str">
            <v>Nwandji Pascal</v>
          </cell>
          <cell r="K2033" t="str">
            <v>OCM_Douala_5</v>
          </cell>
          <cell r="L2033" t="str">
            <v>H-TELI</v>
          </cell>
          <cell r="M2033" t="str">
            <v>IHS</v>
          </cell>
          <cell r="N2033" t="str">
            <v>Grid Only</v>
          </cell>
        </row>
        <row r="2034">
          <cell r="A2034" t="str">
            <v>LIT_130</v>
          </cell>
          <cell r="B2034" t="str">
            <v>LIT_130_Z_Bonaminkano-IHS</v>
          </cell>
          <cell r="C2034" t="str">
            <v>LIT</v>
          </cell>
          <cell r="D2034" t="str">
            <v>Douala</v>
          </cell>
          <cell r="E2034">
            <v>9.6787700000000001</v>
          </cell>
          <cell r="F2034">
            <v>4.0795000000000003</v>
          </cell>
          <cell r="G2034">
            <v>703</v>
          </cell>
          <cell r="H2034" t="str">
            <v>Macro</v>
          </cell>
          <cell r="I2034" t="str">
            <v>ZTE</v>
          </cell>
          <cell r="J2034" t="str">
            <v>Nwandji Pascal</v>
          </cell>
          <cell r="K2034" t="str">
            <v>OCM_Douala_5</v>
          </cell>
          <cell r="L2034" t="str">
            <v>H-TELI</v>
          </cell>
          <cell r="M2034" t="str">
            <v>IHS</v>
          </cell>
          <cell r="N2034" t="str">
            <v>Grid-Gen</v>
          </cell>
        </row>
        <row r="2035">
          <cell r="A2035" t="str">
            <v>LIT_120</v>
          </cell>
          <cell r="B2035" t="str">
            <v>LIT_120_Z_Bonamouti</v>
          </cell>
          <cell r="C2035" t="str">
            <v>LIT</v>
          </cell>
          <cell r="D2035" t="str">
            <v>Douala</v>
          </cell>
          <cell r="E2035">
            <v>9.7029800000000002</v>
          </cell>
          <cell r="F2035">
            <v>4.0565519999999999</v>
          </cell>
          <cell r="G2035">
            <v>703</v>
          </cell>
          <cell r="H2035" t="str">
            <v>Macro</v>
          </cell>
          <cell r="I2035" t="str">
            <v>ZTE</v>
          </cell>
          <cell r="J2035" t="str">
            <v>Nwandji Pascal</v>
          </cell>
          <cell r="K2035" t="str">
            <v>OCM_Douala_5</v>
          </cell>
          <cell r="L2035" t="str">
            <v>H-TELI</v>
          </cell>
          <cell r="M2035" t="str">
            <v>IHS</v>
          </cell>
          <cell r="N2035" t="str">
            <v>Grid Only</v>
          </cell>
        </row>
        <row r="2036">
          <cell r="A2036" t="str">
            <v>LIT_155</v>
          </cell>
          <cell r="B2036" t="str">
            <v>LIT_155_Z_Nkomba-II-IHS</v>
          </cell>
          <cell r="C2036" t="str">
            <v>LIT</v>
          </cell>
          <cell r="D2036" t="str">
            <v>Douala</v>
          </cell>
          <cell r="E2036">
            <v>9.6669037909999993</v>
          </cell>
          <cell r="F2036">
            <v>4.0661340069999996</v>
          </cell>
          <cell r="G2036">
            <v>701</v>
          </cell>
          <cell r="H2036" t="str">
            <v>Macro</v>
          </cell>
          <cell r="I2036" t="str">
            <v>ZTE</v>
          </cell>
          <cell r="J2036" t="str">
            <v>Nwandji Pascal</v>
          </cell>
          <cell r="K2036" t="str">
            <v>OCM_Douala_5</v>
          </cell>
          <cell r="L2036" t="str">
            <v>H-TELI</v>
          </cell>
          <cell r="M2036" t="str">
            <v>IHS</v>
          </cell>
          <cell r="N2036" t="str">
            <v>Grid-Gen</v>
          </cell>
        </row>
        <row r="2037">
          <cell r="A2037" t="str">
            <v>LIT_360</v>
          </cell>
          <cell r="B2037" t="str">
            <v>LIT_360_Z_Foret-Bar-Mabanda-IHS</v>
          </cell>
          <cell r="C2037" t="str">
            <v>LIT</v>
          </cell>
          <cell r="D2037" t="str">
            <v>Douala</v>
          </cell>
          <cell r="E2037">
            <v>9.6631599589999997</v>
          </cell>
          <cell r="F2037">
            <v>4.0754900430000003</v>
          </cell>
          <cell r="G2037">
            <v>701</v>
          </cell>
          <cell r="H2037" t="str">
            <v>Macro</v>
          </cell>
          <cell r="I2037" t="str">
            <v>ZTE</v>
          </cell>
          <cell r="J2037" t="str">
            <v>Nwandji Pascal</v>
          </cell>
          <cell r="K2037" t="str">
            <v>OCM_Douala_5</v>
          </cell>
          <cell r="L2037" t="str">
            <v>H-TELI</v>
          </cell>
          <cell r="M2037" t="str">
            <v>IHS</v>
          </cell>
          <cell r="N2037" t="str">
            <v>Grid-Gen</v>
          </cell>
        </row>
        <row r="2038">
          <cell r="A2038" t="str">
            <v>LIT_171</v>
          </cell>
          <cell r="B2038" t="str">
            <v>LIT_171_Z_Santa-Barbara-Dla-IHS</v>
          </cell>
          <cell r="C2038" t="str">
            <v>LIT</v>
          </cell>
          <cell r="D2038" t="str">
            <v>Douala</v>
          </cell>
          <cell r="E2038">
            <v>9.7380490010000003</v>
          </cell>
          <cell r="F2038">
            <v>4.0835016340000001</v>
          </cell>
          <cell r="G2038">
            <v>701</v>
          </cell>
          <cell r="H2038" t="str">
            <v>Macro</v>
          </cell>
          <cell r="I2038" t="str">
            <v>ZTE</v>
          </cell>
          <cell r="J2038" t="str">
            <v>Nwandji Pascal</v>
          </cell>
          <cell r="K2038" t="str">
            <v>OCM_Douala_5</v>
          </cell>
          <cell r="L2038" t="str">
            <v>H-TELI</v>
          </cell>
          <cell r="M2038" t="str">
            <v>IHS</v>
          </cell>
          <cell r="N2038" t="str">
            <v>Grid Only</v>
          </cell>
        </row>
        <row r="2039">
          <cell r="A2039" t="str">
            <v>LIT_173</v>
          </cell>
          <cell r="B2039" t="str">
            <v>CDC-Delmonte-IHS</v>
          </cell>
          <cell r="C2039" t="str">
            <v>LIT</v>
          </cell>
          <cell r="D2039" t="str">
            <v>CDC-Delmonte</v>
          </cell>
          <cell r="E2039">
            <v>9.4067111109999999</v>
          </cell>
          <cell r="F2039">
            <v>4.1254178570000004</v>
          </cell>
          <cell r="G2039">
            <v>28</v>
          </cell>
          <cell r="H2039" t="str">
            <v>Macro</v>
          </cell>
          <cell r="I2039" t="str">
            <v>NOKIA</v>
          </cell>
          <cell r="J2039" t="str">
            <v>Nwandji Pascal</v>
          </cell>
          <cell r="K2039" t="str">
            <v>OCM_Douala_5</v>
          </cell>
          <cell r="L2039" t="str">
            <v>H-TELI</v>
          </cell>
          <cell r="M2039" t="str">
            <v>IHS</v>
          </cell>
          <cell r="N2039" t="str">
            <v>Grid-Gen</v>
          </cell>
        </row>
        <row r="2040">
          <cell r="A2040" t="str">
            <v>LIT_437</v>
          </cell>
          <cell r="B2040" t="str">
            <v>LIT_437_Z_Total-Ndobo</v>
          </cell>
          <cell r="C2040" t="str">
            <v>LIT</v>
          </cell>
          <cell r="D2040" t="str">
            <v>Douala</v>
          </cell>
          <cell r="E2040">
            <v>9.6313377990000006</v>
          </cell>
          <cell r="F2040">
            <v>4.1020617389999998</v>
          </cell>
          <cell r="G2040">
            <v>701</v>
          </cell>
          <cell r="H2040" t="str">
            <v>Macro</v>
          </cell>
          <cell r="I2040" t="str">
            <v>ZTE</v>
          </cell>
          <cell r="J2040" t="str">
            <v>Nwandji Pascal</v>
          </cell>
          <cell r="K2040" t="str">
            <v>OCM_Douala_5</v>
          </cell>
          <cell r="L2040" t="str">
            <v>H-TELI</v>
          </cell>
          <cell r="M2040" t="str">
            <v>IHS</v>
          </cell>
          <cell r="N2040" t="str">
            <v>Grid-Gen</v>
          </cell>
        </row>
        <row r="2041">
          <cell r="A2041" t="str">
            <v>LIT_446</v>
          </cell>
          <cell r="B2041" t="str">
            <v>LIT_446_Z_Bsadi-Hopital</v>
          </cell>
          <cell r="C2041" t="str">
            <v>LIT</v>
          </cell>
          <cell r="D2041" t="str">
            <v>Douala</v>
          </cell>
          <cell r="E2041">
            <v>9.7414983779999993</v>
          </cell>
          <cell r="F2041">
            <v>4.0937957980000004</v>
          </cell>
          <cell r="G2041">
            <v>701</v>
          </cell>
          <cell r="H2041" t="str">
            <v>Macro</v>
          </cell>
          <cell r="I2041" t="str">
            <v>ZTE</v>
          </cell>
          <cell r="J2041" t="str">
            <v>Nwandji Pascal</v>
          </cell>
          <cell r="K2041" t="str">
            <v>OCM_Douala_5</v>
          </cell>
          <cell r="L2041" t="str">
            <v>H-TELI</v>
          </cell>
          <cell r="M2041" t="str">
            <v>IHS</v>
          </cell>
          <cell r="N2041" t="str">
            <v>Grid-Gen</v>
          </cell>
        </row>
        <row r="2042">
          <cell r="A2042" t="str">
            <v>LIT_479</v>
          </cell>
          <cell r="B2042" t="str">
            <v>LIT_479_Z_Minkwele-IHS</v>
          </cell>
          <cell r="C2042" t="str">
            <v>LIT</v>
          </cell>
          <cell r="D2042" t="str">
            <v>Douala</v>
          </cell>
          <cell r="E2042">
            <v>9.5960400000000003</v>
          </cell>
          <cell r="F2042">
            <v>4.1059603999999998</v>
          </cell>
          <cell r="G2042">
            <v>701</v>
          </cell>
          <cell r="H2042" t="str">
            <v>Macro</v>
          </cell>
          <cell r="I2042" t="str">
            <v>ZTE</v>
          </cell>
          <cell r="J2042" t="str">
            <v>Nwandji Pascal</v>
          </cell>
          <cell r="K2042" t="str">
            <v>OCM_Douala_5</v>
          </cell>
          <cell r="L2042" t="str">
            <v>H-TELI</v>
          </cell>
          <cell r="M2042" t="str">
            <v>IHS</v>
          </cell>
          <cell r="N2042" t="str">
            <v>Grid-Gen</v>
          </cell>
        </row>
        <row r="2043">
          <cell r="A2043" t="str">
            <v>LIT_489</v>
          </cell>
          <cell r="B2043" t="str">
            <v>LIT_489_Z_Mabanda4-IHS</v>
          </cell>
          <cell r="C2043" t="str">
            <v>LIT</v>
          </cell>
          <cell r="D2043" t="str">
            <v>Douala</v>
          </cell>
          <cell r="E2043">
            <v>9.650118333</v>
          </cell>
          <cell r="F2043">
            <v>4.0705834999999997</v>
          </cell>
          <cell r="G2043">
            <v>701</v>
          </cell>
          <cell r="H2043" t="str">
            <v>Macro</v>
          </cell>
          <cell r="I2043" t="str">
            <v>ZTE</v>
          </cell>
          <cell r="J2043" t="str">
            <v>Nwandji Pascal</v>
          </cell>
          <cell r="K2043" t="str">
            <v>OCM_Douala_5</v>
          </cell>
          <cell r="L2043" t="str">
            <v>H-TELI</v>
          </cell>
          <cell r="M2043" t="str">
            <v>IHS</v>
          </cell>
          <cell r="N2043" t="str">
            <v>Grid-Gen</v>
          </cell>
        </row>
        <row r="2044">
          <cell r="A2044" t="str">
            <v>LIT_485</v>
          </cell>
          <cell r="B2044" t="str">
            <v>LIT_485_Z_Crf-Mutzig-IHS</v>
          </cell>
          <cell r="C2044" t="str">
            <v>LIT</v>
          </cell>
          <cell r="D2044" t="str">
            <v>Douala</v>
          </cell>
          <cell r="E2044">
            <v>9.617381</v>
          </cell>
          <cell r="F2044">
            <v>4.1094809999999997</v>
          </cell>
          <cell r="G2044">
            <v>701</v>
          </cell>
          <cell r="H2044" t="str">
            <v>Macro</v>
          </cell>
          <cell r="I2044" t="str">
            <v>ZTE</v>
          </cell>
          <cell r="J2044" t="str">
            <v>Nwandji Pascal</v>
          </cell>
          <cell r="K2044" t="str">
            <v>OCM_Douala_5</v>
          </cell>
          <cell r="L2044" t="str">
            <v>H-TELI</v>
          </cell>
          <cell r="M2044" t="str">
            <v>IHS</v>
          </cell>
          <cell r="N2044" t="str">
            <v>Grid-Gen</v>
          </cell>
        </row>
        <row r="2045">
          <cell r="A2045" t="str">
            <v>LIT_486</v>
          </cell>
          <cell r="B2045" t="str">
            <v>LIT_486_Z_Denver2</v>
          </cell>
          <cell r="C2045" t="str">
            <v>LIT</v>
          </cell>
          <cell r="D2045" t="str">
            <v>Douala</v>
          </cell>
          <cell r="E2045">
            <v>9.72969434</v>
          </cell>
          <cell r="F2045">
            <v>4.0919983039999996</v>
          </cell>
          <cell r="G2045">
            <v>701</v>
          </cell>
          <cell r="H2045" t="str">
            <v>Macro</v>
          </cell>
          <cell r="I2045" t="str">
            <v>ZTE</v>
          </cell>
          <cell r="J2045" t="str">
            <v>Nwandji Pascal</v>
          </cell>
          <cell r="K2045" t="str">
            <v>OCM_Douala_5</v>
          </cell>
          <cell r="L2045" t="str">
            <v>H-TELI</v>
          </cell>
          <cell r="M2045" t="str">
            <v>IHS</v>
          </cell>
          <cell r="N2045" t="str">
            <v>Grid Only</v>
          </cell>
        </row>
        <row r="2046">
          <cell r="A2046" t="str">
            <v>LIT_488</v>
          </cell>
          <cell r="B2046" t="str">
            <v>LIT_488_Z_Mabanda3</v>
          </cell>
          <cell r="C2046" t="str">
            <v>LIT</v>
          </cell>
          <cell r="D2046" t="str">
            <v>Douala</v>
          </cell>
          <cell r="E2046">
            <v>9.6611142050000005</v>
          </cell>
          <cell r="F2046">
            <v>4.06175409</v>
          </cell>
          <cell r="G2046">
            <v>701</v>
          </cell>
          <cell r="H2046" t="str">
            <v>Macro</v>
          </cell>
          <cell r="I2046" t="str">
            <v>ZTE</v>
          </cell>
          <cell r="J2046" t="str">
            <v>Nwandji Pascal</v>
          </cell>
          <cell r="K2046" t="str">
            <v>OCM_Douala_5</v>
          </cell>
          <cell r="L2046" t="str">
            <v>H-TELI</v>
          </cell>
          <cell r="M2046" t="str">
            <v>IHS</v>
          </cell>
          <cell r="N2046" t="str">
            <v>Grid-Gen</v>
          </cell>
        </row>
        <row r="2047">
          <cell r="A2047" t="str">
            <v>LIT_435</v>
          </cell>
          <cell r="B2047" t="str">
            <v>LIT_435_Z_Bonassama</v>
          </cell>
          <cell r="C2047" t="str">
            <v>LIT</v>
          </cell>
          <cell r="D2047" t="str">
            <v>Douala</v>
          </cell>
          <cell r="E2047">
            <v>9.6803209999999993</v>
          </cell>
          <cell r="F2047">
            <v>4.0749430000000002</v>
          </cell>
          <cell r="G2047">
            <v>701</v>
          </cell>
          <cell r="H2047" t="str">
            <v>Macro</v>
          </cell>
          <cell r="I2047" t="str">
            <v>ZTE</v>
          </cell>
          <cell r="J2047" t="str">
            <v>Nwandji Pascal</v>
          </cell>
          <cell r="K2047" t="str">
            <v>OCM_Douala_5</v>
          </cell>
          <cell r="L2047" t="str">
            <v>H-TELI</v>
          </cell>
          <cell r="M2047" t="str">
            <v>IHS</v>
          </cell>
          <cell r="N2047" t="str">
            <v>Grid-Gen</v>
          </cell>
        </row>
        <row r="2048">
          <cell r="A2048" t="str">
            <v>LIT_444</v>
          </cell>
          <cell r="B2048" t="str">
            <v>LIT_444_Z_Bberi-Q-Princes-II</v>
          </cell>
          <cell r="C2048" t="str">
            <v>LIT</v>
          </cell>
          <cell r="D2048" t="str">
            <v>Douala</v>
          </cell>
          <cell r="E2048">
            <v>9.6728871200000004</v>
          </cell>
          <cell r="F2048">
            <v>4.082381668</v>
          </cell>
          <cell r="G2048">
            <v>701</v>
          </cell>
          <cell r="H2048" t="str">
            <v>Macro</v>
          </cell>
          <cell r="I2048" t="str">
            <v>ZTE</v>
          </cell>
          <cell r="J2048" t="str">
            <v>Nwandji Pascal</v>
          </cell>
          <cell r="K2048" t="str">
            <v>OCM_Douala_5</v>
          </cell>
          <cell r="L2048" t="str">
            <v>H-TELI</v>
          </cell>
          <cell r="M2048" t="str">
            <v>IHS</v>
          </cell>
          <cell r="N2048" t="str">
            <v>Grid-Gen</v>
          </cell>
        </row>
        <row r="2049">
          <cell r="A2049" t="str">
            <v>LIT_151</v>
          </cell>
          <cell r="B2049" t="str">
            <v>LIT_151_Z_Base-Elf-New</v>
          </cell>
          <cell r="C2049" t="str">
            <v>LIT</v>
          </cell>
          <cell r="D2049" t="str">
            <v>Douala</v>
          </cell>
          <cell r="E2049">
            <v>9.6963799999999996</v>
          </cell>
          <cell r="F2049">
            <v>4.0649129999999998</v>
          </cell>
          <cell r="G2049">
            <v>701</v>
          </cell>
          <cell r="H2049" t="str">
            <v>Macro</v>
          </cell>
          <cell r="I2049" t="str">
            <v>ZTE</v>
          </cell>
          <cell r="J2049" t="str">
            <v>Nwandji Pascal</v>
          </cell>
          <cell r="K2049" t="str">
            <v>OCM_Douala_5</v>
          </cell>
          <cell r="L2049" t="str">
            <v>H-TELI</v>
          </cell>
          <cell r="M2049" t="str">
            <v>IHS</v>
          </cell>
          <cell r="N2049" t="str">
            <v>Grid-Gen</v>
          </cell>
        </row>
        <row r="2050">
          <cell r="A2050" t="str">
            <v>LIT_436</v>
          </cell>
          <cell r="B2050" t="str">
            <v>LIT_436_Z_Deido-Pharmacie-La-Rive</v>
          </cell>
          <cell r="C2050" t="str">
            <v>LIT</v>
          </cell>
          <cell r="D2050" t="str">
            <v>Douala</v>
          </cell>
          <cell r="E2050">
            <v>9.7126093139999998</v>
          </cell>
          <cell r="F2050">
            <v>4.0668966260000001</v>
          </cell>
          <cell r="G2050">
            <v>701</v>
          </cell>
          <cell r="H2050" t="str">
            <v>Macro</v>
          </cell>
          <cell r="I2050" t="str">
            <v>ZTE</v>
          </cell>
          <cell r="J2050" t="str">
            <v>Nwandji Pascal</v>
          </cell>
          <cell r="K2050" t="str">
            <v>OCM_Douala_5</v>
          </cell>
          <cell r="L2050" t="str">
            <v>H-TELI</v>
          </cell>
          <cell r="M2050" t="str">
            <v>IHS</v>
          </cell>
          <cell r="N2050" t="str">
            <v>Grid-Gen</v>
          </cell>
        </row>
        <row r="2051">
          <cell r="A2051" t="str">
            <v>LIT_535</v>
          </cell>
          <cell r="B2051" t="str">
            <v>LIT_535_Z_Bberi-Q-Princes</v>
          </cell>
          <cell r="C2051" t="str">
            <v>LIT</v>
          </cell>
          <cell r="D2051" t="str">
            <v>Douala</v>
          </cell>
          <cell r="E2051">
            <v>9.6706800000000008</v>
          </cell>
          <cell r="F2051">
            <v>4.0796299999999999</v>
          </cell>
          <cell r="G2051">
            <v>701</v>
          </cell>
          <cell r="H2051" t="str">
            <v>Macro</v>
          </cell>
          <cell r="I2051" t="str">
            <v>ZTE</v>
          </cell>
          <cell r="J2051" t="str">
            <v>Nwandji Pascal</v>
          </cell>
          <cell r="K2051" t="str">
            <v>OCM_Douala_5</v>
          </cell>
          <cell r="L2051" t="str">
            <v>H-TELI</v>
          </cell>
          <cell r="M2051" t="str">
            <v>IHS</v>
          </cell>
          <cell r="N2051" t="str">
            <v>Grid Only</v>
          </cell>
        </row>
        <row r="2052">
          <cell r="A2052" t="str">
            <v>SUO_157</v>
          </cell>
          <cell r="B2052" t="str">
            <v>NEW-Bonako</v>
          </cell>
          <cell r="C2052" t="str">
            <v>SUO</v>
          </cell>
          <cell r="D2052" t="str">
            <v>Tiko</v>
          </cell>
          <cell r="E2052">
            <v>9.503838</v>
          </cell>
          <cell r="F2052">
            <v>4.1618300000000001</v>
          </cell>
          <cell r="G2052">
            <v>13</v>
          </cell>
          <cell r="H2052" t="str">
            <v>Macro</v>
          </cell>
          <cell r="I2052" t="str">
            <v>NOKIA</v>
          </cell>
          <cell r="J2052" t="str">
            <v>Nwandji Pascal</v>
          </cell>
          <cell r="K2052" t="str">
            <v>OCM_Douala_5</v>
          </cell>
          <cell r="L2052" t="str">
            <v>H-TELI</v>
          </cell>
          <cell r="M2052" t="str">
            <v>IHS</v>
          </cell>
          <cell r="N2052" t="str">
            <v>Grid-Gen</v>
          </cell>
        </row>
        <row r="2053">
          <cell r="A2053" t="str">
            <v>LIT_597</v>
          </cell>
          <cell r="B2053" t="str">
            <v>LIT_597_Z_Bberi-Warehouse-IHS</v>
          </cell>
          <cell r="C2053" t="str">
            <v>LIT</v>
          </cell>
          <cell r="D2053" t="str">
            <v>Douala</v>
          </cell>
          <cell r="E2053">
            <v>9.6257398720000005</v>
          </cell>
          <cell r="F2053">
            <v>4.1037602629999999</v>
          </cell>
          <cell r="G2053">
            <v>701</v>
          </cell>
          <cell r="H2053" t="str">
            <v>Macro</v>
          </cell>
          <cell r="I2053" t="str">
            <v>ZTE</v>
          </cell>
          <cell r="J2053" t="str">
            <v>Nwandji Pascal</v>
          </cell>
          <cell r="K2053" t="str">
            <v>OCM_Douala_5</v>
          </cell>
          <cell r="L2053" t="str">
            <v>H-TELI</v>
          </cell>
          <cell r="M2053" t="str">
            <v>IHS</v>
          </cell>
          <cell r="N2053" t="str">
            <v>Grid-Gen</v>
          </cell>
        </row>
        <row r="2054">
          <cell r="A2054" t="str">
            <v>LIT_738</v>
          </cell>
          <cell r="B2054" t="str">
            <v>LIT_738_Z_Bonaberi-Magzi-IHS</v>
          </cell>
          <cell r="C2054" t="str">
            <v>LIT</v>
          </cell>
          <cell r="D2054" t="str">
            <v>Douala</v>
          </cell>
          <cell r="E2054">
            <v>9.6775862880000005</v>
          </cell>
          <cell r="F2054">
            <v>4.0686491709999997</v>
          </cell>
          <cell r="G2054">
            <v>701</v>
          </cell>
          <cell r="H2054" t="str">
            <v>Macro</v>
          </cell>
          <cell r="I2054" t="str">
            <v>ZTE</v>
          </cell>
          <cell r="J2054" t="str">
            <v>Nwandji Pascal</v>
          </cell>
          <cell r="K2054" t="str">
            <v>OCM_Douala_5</v>
          </cell>
          <cell r="L2054" t="str">
            <v>H-TELI</v>
          </cell>
          <cell r="M2054" t="str">
            <v>IHS</v>
          </cell>
          <cell r="N2054"/>
        </row>
        <row r="2055">
          <cell r="A2055" t="str">
            <v>LIT_740</v>
          </cell>
          <cell r="B2055" t="str">
            <v>LIT_740_Z_Marche-Central-Bonawon-New</v>
          </cell>
          <cell r="C2055" t="str">
            <v>LIT</v>
          </cell>
          <cell r="D2055" t="str">
            <v>Douala</v>
          </cell>
          <cell r="E2055">
            <v>9.7042099999999998</v>
          </cell>
          <cell r="F2055">
            <v>4.0376500000000002</v>
          </cell>
          <cell r="G2055">
            <v>29</v>
          </cell>
          <cell r="H2055" t="str">
            <v>Macro</v>
          </cell>
          <cell r="I2055" t="str">
            <v>ZTE</v>
          </cell>
          <cell r="J2055" t="str">
            <v>Nwandji Pascal</v>
          </cell>
          <cell r="K2055" t="str">
            <v>OCM_Douala_5</v>
          </cell>
          <cell r="L2055" t="str">
            <v>H-TELI</v>
          </cell>
          <cell r="M2055" t="str">
            <v>CAMUSAT</v>
          </cell>
          <cell r="N2055" t="str">
            <v>Good Grid no GE - 8h</v>
          </cell>
        </row>
        <row r="2056">
          <cell r="A2056" t="str">
            <v>LIT_577</v>
          </cell>
          <cell r="B2056" t="str">
            <v>LIT_577_Z_Mabanda2-IHS</v>
          </cell>
          <cell r="C2056" t="str">
            <v>LIT</v>
          </cell>
          <cell r="D2056" t="str">
            <v>Douala</v>
          </cell>
          <cell r="E2056">
            <v>9.6565899999999996</v>
          </cell>
          <cell r="F2056">
            <v>4.0763299999999996</v>
          </cell>
          <cell r="G2056">
            <v>5</v>
          </cell>
          <cell r="H2056" t="str">
            <v>Macro</v>
          </cell>
          <cell r="I2056" t="str">
            <v>ZTE</v>
          </cell>
          <cell r="J2056" t="str">
            <v>Nwandji Pascal</v>
          </cell>
          <cell r="K2056" t="str">
            <v>OCM_Douala_5</v>
          </cell>
          <cell r="L2056" t="str">
            <v>H-TELI</v>
          </cell>
          <cell r="M2056" t="str">
            <v>IHS</v>
          </cell>
          <cell r="N2056" t="str">
            <v>Grid-Gen</v>
          </cell>
        </row>
        <row r="2057">
          <cell r="A2057" t="str">
            <v>LIT_588</v>
          </cell>
          <cell r="B2057" t="str">
            <v>LIT_588_Z_Denver-Total-IHS</v>
          </cell>
          <cell r="C2057" t="str">
            <v>LIT</v>
          </cell>
          <cell r="D2057" t="str">
            <v>Douala</v>
          </cell>
          <cell r="E2057">
            <v>9.7336569970000006</v>
          </cell>
          <cell r="F2057">
            <v>4.086691965</v>
          </cell>
          <cell r="G2057">
            <v>8</v>
          </cell>
          <cell r="H2057" t="str">
            <v>Macro</v>
          </cell>
          <cell r="I2057" t="str">
            <v>ZTE</v>
          </cell>
          <cell r="J2057" t="str">
            <v>Nwandji Pascal</v>
          </cell>
          <cell r="K2057" t="str">
            <v>OCM_Douala_5</v>
          </cell>
          <cell r="L2057" t="str">
            <v>H-TELI</v>
          </cell>
          <cell r="M2057" t="str">
            <v>IHS</v>
          </cell>
          <cell r="N2057" t="str">
            <v>Grid-Gen</v>
          </cell>
        </row>
        <row r="2058">
          <cell r="A2058" t="str">
            <v>LIT_589</v>
          </cell>
          <cell r="B2058" t="str">
            <v>LIT_589_Z_Bonassama-New-IHS</v>
          </cell>
          <cell r="C2058" t="str">
            <v>LIT</v>
          </cell>
          <cell r="D2058" t="str">
            <v>Douala</v>
          </cell>
          <cell r="E2058">
            <v>9.6862600000000008</v>
          </cell>
          <cell r="F2058">
            <v>4.0726100000000001</v>
          </cell>
          <cell r="G2058">
            <v>9</v>
          </cell>
          <cell r="H2058" t="str">
            <v>Macro</v>
          </cell>
          <cell r="I2058" t="str">
            <v>ZTE</v>
          </cell>
          <cell r="J2058" t="str">
            <v>Nwandji Pascal</v>
          </cell>
          <cell r="K2058" t="str">
            <v>OCM_Douala_5</v>
          </cell>
          <cell r="L2058" t="str">
            <v>H-TELI</v>
          </cell>
          <cell r="M2058" t="str">
            <v>IHS</v>
          </cell>
          <cell r="N2058" t="str">
            <v>Grid-Gen</v>
          </cell>
        </row>
        <row r="2059">
          <cell r="A2059" t="str">
            <v>LIT_615</v>
          </cell>
          <cell r="B2059" t="str">
            <v>LIT_615_Z_Bonewonda-III</v>
          </cell>
          <cell r="C2059" t="str">
            <v>LIT</v>
          </cell>
          <cell r="D2059" t="str">
            <v>Douala</v>
          </cell>
          <cell r="E2059">
            <v>9.7279199999999992</v>
          </cell>
          <cell r="F2059">
            <v>4.0775699999999997</v>
          </cell>
          <cell r="G2059">
            <v>3</v>
          </cell>
          <cell r="H2059" t="str">
            <v>Macro</v>
          </cell>
          <cell r="I2059" t="str">
            <v>ZTE</v>
          </cell>
          <cell r="J2059" t="str">
            <v>Nwandji Pascal</v>
          </cell>
          <cell r="K2059" t="str">
            <v>OCM_Douala_5</v>
          </cell>
          <cell r="L2059" t="str">
            <v>H-TELI</v>
          </cell>
          <cell r="M2059" t="str">
            <v>CAMUSAT</v>
          </cell>
          <cell r="N2059" t="str">
            <v>Good Grid no GE - 8h</v>
          </cell>
        </row>
        <row r="2060">
          <cell r="A2060" t="str">
            <v>LIT_621</v>
          </cell>
          <cell r="B2060" t="str">
            <v>LIT_621_Z_Minkwele-II</v>
          </cell>
          <cell r="C2060" t="str">
            <v>LIT</v>
          </cell>
          <cell r="D2060" t="str">
            <v>Douala</v>
          </cell>
          <cell r="E2060">
            <v>9.6102408639999997</v>
          </cell>
          <cell r="F2060">
            <v>4.0994980280000002</v>
          </cell>
          <cell r="G2060">
            <v>7</v>
          </cell>
          <cell r="H2060" t="str">
            <v>Macro</v>
          </cell>
          <cell r="I2060" t="str">
            <v>ZTE</v>
          </cell>
          <cell r="J2060" t="str">
            <v>Nwandji Pascal</v>
          </cell>
          <cell r="K2060" t="str">
            <v>OCM_Douala_5</v>
          </cell>
          <cell r="L2060" t="str">
            <v>H-TELI</v>
          </cell>
          <cell r="M2060" t="str">
            <v>IHS</v>
          </cell>
          <cell r="N2060" t="str">
            <v>Grid-Gen</v>
          </cell>
        </row>
        <row r="2061">
          <cell r="A2061" t="str">
            <v>LIT_624</v>
          </cell>
          <cell r="B2061" t="str">
            <v>LIT_624_Z_Ndobo3-MTN</v>
          </cell>
          <cell r="C2061" t="str">
            <v>LIT</v>
          </cell>
          <cell r="D2061" t="str">
            <v>Douala</v>
          </cell>
          <cell r="E2061">
            <v>9.6340055840000005</v>
          </cell>
          <cell r="F2061">
            <v>4.1121464159999999</v>
          </cell>
          <cell r="G2061">
            <v>10</v>
          </cell>
          <cell r="H2061" t="str">
            <v>Macro</v>
          </cell>
          <cell r="I2061" t="str">
            <v>ZTE</v>
          </cell>
          <cell r="J2061" t="str">
            <v>Nwandji Pascal</v>
          </cell>
          <cell r="K2061" t="str">
            <v>OCM_Douala_5</v>
          </cell>
          <cell r="L2061" t="str">
            <v>H-TELI</v>
          </cell>
          <cell r="M2061" t="str">
            <v>MTN</v>
          </cell>
          <cell r="N2061" t="str">
            <v>Grid-Gen</v>
          </cell>
        </row>
        <row r="2062">
          <cell r="A2062" t="str">
            <v>LIT_637</v>
          </cell>
          <cell r="B2062" t="str">
            <v>LIT_637_Z_Bberi-Enem</v>
          </cell>
          <cell r="C2062" t="str">
            <v>LIT</v>
          </cell>
          <cell r="D2062" t="str">
            <v>Douala</v>
          </cell>
          <cell r="E2062">
            <v>9.6384350150000007</v>
          </cell>
          <cell r="F2062">
            <v>4.0965336710000004</v>
          </cell>
          <cell r="G2062">
            <v>4</v>
          </cell>
          <cell r="H2062" t="str">
            <v>Macro</v>
          </cell>
          <cell r="I2062" t="str">
            <v>ZTE</v>
          </cell>
          <cell r="J2062" t="str">
            <v>Nwandji Pascal</v>
          </cell>
          <cell r="K2062" t="str">
            <v>OCM_Douala_5</v>
          </cell>
          <cell r="L2062" t="str">
            <v>H-TELI</v>
          </cell>
          <cell r="M2062" t="str">
            <v>CAMUSAT</v>
          </cell>
          <cell r="N2062" t="str">
            <v>Good Grid + GE</v>
          </cell>
        </row>
        <row r="2063">
          <cell r="A2063" t="str">
            <v>CTR_104</v>
          </cell>
          <cell r="B2063" t="str">
            <v>CTR_104_Z_Abattoir</v>
          </cell>
          <cell r="C2063" t="str">
            <v>CTR</v>
          </cell>
          <cell r="D2063" t="str">
            <v>Yaounde</v>
          </cell>
          <cell r="E2063">
            <v>11.531801</v>
          </cell>
          <cell r="F2063">
            <v>3.917427</v>
          </cell>
          <cell r="G2063">
            <v>742</v>
          </cell>
          <cell r="H2063" t="str">
            <v>Macro</v>
          </cell>
          <cell r="I2063" t="str">
            <v>ZTE</v>
          </cell>
          <cell r="J2063" t="str">
            <v>Nguetsa Armand</v>
          </cell>
          <cell r="K2063" t="str">
            <v>OCM_Yaounde_6</v>
          </cell>
          <cell r="L2063" t="str">
            <v>AFRO</v>
          </cell>
          <cell r="M2063" t="str">
            <v>IHS</v>
          </cell>
          <cell r="N2063" t="str">
            <v>Grid Only</v>
          </cell>
        </row>
        <row r="2064">
          <cell r="A2064" t="str">
            <v>CTR_086</v>
          </cell>
          <cell r="B2064" t="str">
            <v>CTR_086_Z_Etoudi</v>
          </cell>
          <cell r="C2064" t="str">
            <v>CTR</v>
          </cell>
          <cell r="D2064" t="str">
            <v>Yaounde</v>
          </cell>
          <cell r="E2064">
            <v>11.527512</v>
          </cell>
          <cell r="F2064">
            <v>3.9105720000000002</v>
          </cell>
          <cell r="G2064">
            <v>576</v>
          </cell>
          <cell r="H2064" t="str">
            <v>Macro</v>
          </cell>
          <cell r="I2064" t="str">
            <v>ZTE</v>
          </cell>
          <cell r="J2064" t="str">
            <v>Nguetsa Armand</v>
          </cell>
          <cell r="K2064" t="str">
            <v>OCM_Yaounde_6</v>
          </cell>
          <cell r="L2064" t="str">
            <v>AFRO</v>
          </cell>
          <cell r="M2064" t="str">
            <v>IHS</v>
          </cell>
          <cell r="N2064" t="str">
            <v>Grid-Gen</v>
          </cell>
        </row>
        <row r="2065">
          <cell r="A2065" t="str">
            <v>CTR_198</v>
          </cell>
          <cell r="B2065" t="str">
            <v>Bastos-Nylon</v>
          </cell>
          <cell r="C2065" t="str">
            <v>CTR</v>
          </cell>
          <cell r="D2065" t="str">
            <v>Yaounde</v>
          </cell>
          <cell r="E2065">
            <v>11.507231000000001</v>
          </cell>
          <cell r="F2065">
            <v>3.8895970000000002</v>
          </cell>
          <cell r="G2065">
            <v>743</v>
          </cell>
          <cell r="H2065" t="str">
            <v>Macro</v>
          </cell>
          <cell r="I2065" t="str">
            <v>ZTE</v>
          </cell>
          <cell r="J2065" t="str">
            <v>Nguetsa Armand</v>
          </cell>
          <cell r="K2065" t="str">
            <v>OCM_Yaounde_6</v>
          </cell>
          <cell r="L2065" t="str">
            <v>AFRO</v>
          </cell>
          <cell r="M2065" t="str">
            <v>IHS</v>
          </cell>
          <cell r="N2065" t="str">
            <v>Grid-Gen</v>
          </cell>
        </row>
        <row r="2066">
          <cell r="A2066" t="str">
            <v>CTR_263</v>
          </cell>
          <cell r="B2066" t="str">
            <v>CTR_263_Z_Abom</v>
          </cell>
          <cell r="C2066" t="str">
            <v>CTR</v>
          </cell>
          <cell r="D2066" t="str">
            <v>Yaounde</v>
          </cell>
          <cell r="E2066">
            <v>11.567608999999999</v>
          </cell>
          <cell r="F2066">
            <v>3.891438</v>
          </cell>
          <cell r="G2066">
            <v>742</v>
          </cell>
          <cell r="H2066" t="str">
            <v>Macro</v>
          </cell>
          <cell r="I2066" t="str">
            <v>ZTE</v>
          </cell>
          <cell r="J2066" t="str">
            <v>Nguetsa Armand</v>
          </cell>
          <cell r="K2066" t="str">
            <v>OCM_Yaounde_6</v>
          </cell>
          <cell r="L2066" t="str">
            <v>AFRO</v>
          </cell>
          <cell r="M2066" t="str">
            <v>IHS</v>
          </cell>
          <cell r="N2066" t="str">
            <v>Grid-Gen</v>
          </cell>
        </row>
        <row r="2067">
          <cell r="A2067" t="str">
            <v>CTR_327</v>
          </cell>
          <cell r="B2067" t="str">
            <v>CTR_327_Z_Fouda-New</v>
          </cell>
          <cell r="C2067" t="str">
            <v>CTR</v>
          </cell>
          <cell r="D2067" t="str">
            <v>Yaounde</v>
          </cell>
          <cell r="E2067">
            <v>11.531596</v>
          </cell>
          <cell r="F2067">
            <v>3.8760340000000002</v>
          </cell>
          <cell r="G2067">
            <v>742</v>
          </cell>
          <cell r="H2067" t="str">
            <v>Macro</v>
          </cell>
          <cell r="I2067" t="str">
            <v>ZTE</v>
          </cell>
          <cell r="J2067" t="str">
            <v>Nguetsa Armand</v>
          </cell>
          <cell r="K2067" t="str">
            <v>OCM_Yaounde_6</v>
          </cell>
          <cell r="L2067" t="str">
            <v>AFRO</v>
          </cell>
          <cell r="M2067" t="str">
            <v>IHS</v>
          </cell>
          <cell r="N2067" t="str">
            <v>Grid-Gen</v>
          </cell>
        </row>
        <row r="2068">
          <cell r="A2068" t="str">
            <v>CTR_380</v>
          </cell>
          <cell r="B2068" t="str">
            <v>CTR_380_Z_Ntaba</v>
          </cell>
          <cell r="C2068" t="str">
            <v>CTR</v>
          </cell>
          <cell r="D2068" t="str">
            <v>Yaounde</v>
          </cell>
          <cell r="E2068">
            <v>11.527169000000001</v>
          </cell>
          <cell r="F2068">
            <v>3.886984</v>
          </cell>
          <cell r="G2068">
            <v>742</v>
          </cell>
          <cell r="H2068" t="str">
            <v>Macro</v>
          </cell>
          <cell r="I2068" t="str">
            <v>ZTE</v>
          </cell>
          <cell r="J2068" t="str">
            <v>Nguetsa Armand</v>
          </cell>
          <cell r="K2068" t="str">
            <v>OCM_Yaounde_6</v>
          </cell>
          <cell r="L2068" t="str">
            <v>AFRO</v>
          </cell>
          <cell r="M2068" t="str">
            <v>IHS</v>
          </cell>
          <cell r="N2068" t="str">
            <v>Grid-Gen</v>
          </cell>
        </row>
        <row r="2069">
          <cell r="A2069" t="str">
            <v>CTR_131</v>
          </cell>
          <cell r="B2069" t="str">
            <v>CTR_131_Z_Elig-Edzoa-IHS</v>
          </cell>
          <cell r="C2069" t="str">
            <v>CTR</v>
          </cell>
          <cell r="D2069" t="str">
            <v>Yaounde</v>
          </cell>
          <cell r="E2069">
            <v>11.530484</v>
          </cell>
          <cell r="F2069">
            <v>3.8816440000000001</v>
          </cell>
          <cell r="G2069">
            <v>742</v>
          </cell>
          <cell r="H2069" t="str">
            <v>Macro</v>
          </cell>
          <cell r="I2069" t="str">
            <v>ZTE</v>
          </cell>
          <cell r="J2069" t="str">
            <v>Nguetsa Armand</v>
          </cell>
          <cell r="K2069" t="str">
            <v>OCM_Yaounde_6</v>
          </cell>
          <cell r="L2069" t="str">
            <v>AFRO</v>
          </cell>
          <cell r="M2069" t="str">
            <v>IHS</v>
          </cell>
          <cell r="N2069" t="str">
            <v>Grid-Gen</v>
          </cell>
        </row>
        <row r="2070">
          <cell r="A2070" t="str">
            <v>CTR_161</v>
          </cell>
          <cell r="B2070" t="str">
            <v>CTR_161_Z_Omnisport-Rail-IHS</v>
          </cell>
          <cell r="C2070" t="str">
            <v>CTR</v>
          </cell>
          <cell r="D2070" t="str">
            <v>Yaounde</v>
          </cell>
          <cell r="E2070">
            <v>11.533712</v>
          </cell>
          <cell r="F2070">
            <v>3.8959169999999999</v>
          </cell>
          <cell r="G2070">
            <v>742</v>
          </cell>
          <cell r="H2070" t="str">
            <v>Macro</v>
          </cell>
          <cell r="I2070" t="str">
            <v>ZTE</v>
          </cell>
          <cell r="J2070" t="str">
            <v>Nguetsa Armand</v>
          </cell>
          <cell r="K2070" t="str">
            <v>OCM_Yaounde_6</v>
          </cell>
          <cell r="L2070" t="str">
            <v>AFRO</v>
          </cell>
          <cell r="M2070" t="str">
            <v>IHS</v>
          </cell>
          <cell r="N2070" t="str">
            <v>Grid-Gen</v>
          </cell>
        </row>
        <row r="2071">
          <cell r="A2071" t="str">
            <v>CTR_449</v>
          </cell>
          <cell r="B2071" t="str">
            <v>Rd-Pt-Longkak</v>
          </cell>
          <cell r="C2071" t="str">
            <v>CTR</v>
          </cell>
          <cell r="D2071" t="str">
            <v>Yaounde</v>
          </cell>
          <cell r="E2071">
            <v>11.520026</v>
          </cell>
          <cell r="F2071">
            <v>3.8849320000000001</v>
          </cell>
          <cell r="G2071">
            <v>743</v>
          </cell>
          <cell r="H2071" t="str">
            <v>Macro</v>
          </cell>
          <cell r="I2071" t="str">
            <v>ZTE</v>
          </cell>
          <cell r="J2071" t="str">
            <v>Nguetsa Armand</v>
          </cell>
          <cell r="K2071" t="str">
            <v>OCM_Yaounde_6</v>
          </cell>
          <cell r="L2071" t="str">
            <v>AFRO</v>
          </cell>
          <cell r="M2071" t="str">
            <v>IHS</v>
          </cell>
          <cell r="N2071" t="str">
            <v>Grid-Gen</v>
          </cell>
        </row>
        <row r="2072">
          <cell r="A2072" t="str">
            <v>CTR_583</v>
          </cell>
          <cell r="B2072" t="str">
            <v>CTR_583_Z_Garage-Japonais</v>
          </cell>
          <cell r="C2072" t="str">
            <v>CTR</v>
          </cell>
          <cell r="D2072" t="str">
            <v>Yaounde</v>
          </cell>
          <cell r="E2072">
            <v>11.543483999999999</v>
          </cell>
          <cell r="F2072">
            <v>3.8595269999999999</v>
          </cell>
          <cell r="G2072">
            <v>742</v>
          </cell>
          <cell r="H2072" t="str">
            <v>Macro</v>
          </cell>
          <cell r="I2072" t="str">
            <v>ZTE</v>
          </cell>
          <cell r="J2072" t="str">
            <v>Nguetsa Armand</v>
          </cell>
          <cell r="K2072" t="str">
            <v>OCM_Yaounde_6</v>
          </cell>
          <cell r="L2072" t="str">
            <v>AFRO</v>
          </cell>
          <cell r="M2072" t="str">
            <v>CAMUSAT</v>
          </cell>
          <cell r="N2072" t="str">
            <v>Good Grid no GE - 8h</v>
          </cell>
        </row>
        <row r="2073">
          <cell r="A2073" t="str">
            <v>CTR_566</v>
          </cell>
          <cell r="B2073" t="str">
            <v>CTR_566_Z_NR-Omnisport-Qtier-Yambassa</v>
          </cell>
          <cell r="C2073" t="str">
            <v>CTR</v>
          </cell>
          <cell r="D2073" t="str">
            <v>Yaounde</v>
          </cell>
          <cell r="E2073">
            <v>11.539206</v>
          </cell>
          <cell r="F2073">
            <v>3.874959</v>
          </cell>
          <cell r="G2073">
            <v>744</v>
          </cell>
          <cell r="H2073" t="str">
            <v>Macro</v>
          </cell>
          <cell r="I2073" t="str">
            <v>ZTE</v>
          </cell>
          <cell r="J2073" t="str">
            <v>Nguetsa Armand</v>
          </cell>
          <cell r="K2073" t="str">
            <v>OCM_Yaounde_6</v>
          </cell>
          <cell r="L2073" t="str">
            <v>AFRO</v>
          </cell>
          <cell r="M2073" t="str">
            <v>CAMUSAT</v>
          </cell>
          <cell r="N2073" t="str">
            <v>Good Grid no GE - 8h</v>
          </cell>
        </row>
        <row r="2074">
          <cell r="A2074" t="str">
            <v>CTR_643</v>
          </cell>
          <cell r="B2074" t="str">
            <v>CTR_643_Z_Mfandena-IHS</v>
          </cell>
          <cell r="C2074" t="str">
            <v>CTR</v>
          </cell>
          <cell r="D2074" t="str">
            <v>Yaounde</v>
          </cell>
          <cell r="E2074">
            <v>11.538017999999999</v>
          </cell>
          <cell r="F2074">
            <v>3.8875660000000001</v>
          </cell>
          <cell r="G2074">
            <v>767</v>
          </cell>
          <cell r="H2074" t="str">
            <v>Macro</v>
          </cell>
          <cell r="I2074" t="str">
            <v>ZTE</v>
          </cell>
          <cell r="J2074" t="str">
            <v>Nguetsa Armand</v>
          </cell>
          <cell r="K2074" t="str">
            <v>OCM_Yaounde_6</v>
          </cell>
          <cell r="L2074" t="str">
            <v>AFRO</v>
          </cell>
          <cell r="M2074" t="str">
            <v>IHS</v>
          </cell>
          <cell r="N2074" t="str">
            <v>Grid-Gen</v>
          </cell>
        </row>
        <row r="2075">
          <cell r="A2075" t="str">
            <v>CTR_390</v>
          </cell>
          <cell r="B2075" t="str">
            <v>CTR_390_Z_Tongolo</v>
          </cell>
          <cell r="C2075" t="str">
            <v>CTR</v>
          </cell>
          <cell r="D2075" t="str">
            <v>Yaounde</v>
          </cell>
          <cell r="E2075">
            <v>11.526486</v>
          </cell>
          <cell r="F2075">
            <v>3.904452</v>
          </cell>
          <cell r="G2075">
            <v>734</v>
          </cell>
          <cell r="H2075" t="str">
            <v>Macro</v>
          </cell>
          <cell r="I2075" t="str">
            <v>ZTE</v>
          </cell>
          <cell r="J2075" t="str">
            <v>Nguetsa Armand</v>
          </cell>
          <cell r="K2075" t="str">
            <v>OCM_Yaounde_6</v>
          </cell>
          <cell r="L2075" t="str">
            <v>AFRO</v>
          </cell>
          <cell r="M2075" t="str">
            <v>IHS</v>
          </cell>
          <cell r="N2075" t="str">
            <v>Grid-Gen</v>
          </cell>
        </row>
        <row r="2076">
          <cell r="A2076" t="str">
            <v>CTR_446</v>
          </cell>
          <cell r="B2076" t="str">
            <v>CTR_446_Z_Chapelle-Manguier-IHS</v>
          </cell>
          <cell r="C2076" t="str">
            <v>CTR</v>
          </cell>
          <cell r="D2076" t="str">
            <v>Yaounde</v>
          </cell>
          <cell r="E2076">
            <v>11.533733</v>
          </cell>
          <cell r="F2076">
            <v>3.900131</v>
          </cell>
          <cell r="G2076">
            <v>772</v>
          </cell>
          <cell r="H2076" t="str">
            <v>Macro</v>
          </cell>
          <cell r="I2076" t="str">
            <v>ZTE</v>
          </cell>
          <cell r="J2076" t="str">
            <v>Nguetsa Armand</v>
          </cell>
          <cell r="K2076" t="str">
            <v>OCM_Yaounde_6</v>
          </cell>
          <cell r="L2076" t="str">
            <v>AFRO</v>
          </cell>
          <cell r="M2076" t="str">
            <v>IHS</v>
          </cell>
          <cell r="N2076" t="str">
            <v>Grid-Gen</v>
          </cell>
        </row>
        <row r="2077">
          <cell r="A2077" t="str">
            <v>CTR_520</v>
          </cell>
          <cell r="B2077" t="str">
            <v>CTR_520_Z_Etoudi-Chapelle-IHS</v>
          </cell>
          <cell r="C2077" t="str">
            <v>CTR</v>
          </cell>
          <cell r="D2077" t="str">
            <v>Yaounde</v>
          </cell>
          <cell r="E2077">
            <v>11.525809000000001</v>
          </cell>
          <cell r="F2077">
            <v>3.9198300000000001</v>
          </cell>
          <cell r="G2077">
            <v>765</v>
          </cell>
          <cell r="H2077" t="str">
            <v>Macro</v>
          </cell>
          <cell r="I2077" t="str">
            <v>ZTE</v>
          </cell>
          <cell r="J2077" t="str">
            <v>Nguetsa Armand</v>
          </cell>
          <cell r="K2077" t="str">
            <v>OCM_Yaounde_6</v>
          </cell>
          <cell r="L2077" t="str">
            <v>AFRO</v>
          </cell>
          <cell r="M2077" t="str">
            <v>IHS</v>
          </cell>
          <cell r="N2077" t="str">
            <v>Grid-Gen</v>
          </cell>
        </row>
        <row r="2078">
          <cell r="A2078" t="str">
            <v>CTR_917</v>
          </cell>
          <cell r="B2078" t="str">
            <v>CTR_917_Z_ETOUDI-NEW</v>
          </cell>
          <cell r="C2078" t="str">
            <v>CTR</v>
          </cell>
          <cell r="D2078" t="str">
            <v>Yaounde</v>
          </cell>
          <cell r="E2078">
            <v>11.520114</v>
          </cell>
          <cell r="F2078">
            <v>3.9189189999999998</v>
          </cell>
          <cell r="G2078">
            <v>773</v>
          </cell>
          <cell r="H2078" t="str">
            <v>Macro</v>
          </cell>
          <cell r="I2078" t="str">
            <v>ZTE</v>
          </cell>
          <cell r="J2078" t="str">
            <v>Nguetsa Armand</v>
          </cell>
          <cell r="K2078" t="str">
            <v>OCM_Yaounde_6</v>
          </cell>
          <cell r="L2078" t="str">
            <v>AFRO</v>
          </cell>
          <cell r="M2078"/>
          <cell r="N2078"/>
        </row>
        <row r="2079">
          <cell r="A2079" t="str">
            <v>CTR_068</v>
          </cell>
          <cell r="B2079" t="str">
            <v>CTR_068_Z_Mobil-Essos</v>
          </cell>
          <cell r="C2079" t="str">
            <v>CTR</v>
          </cell>
          <cell r="D2079" t="str">
            <v>Yaounde</v>
          </cell>
          <cell r="E2079">
            <v>11.54186</v>
          </cell>
          <cell r="F2079">
            <v>3.8748520000000002</v>
          </cell>
          <cell r="G2079">
            <v>750</v>
          </cell>
          <cell r="H2079" t="str">
            <v>Macro</v>
          </cell>
          <cell r="I2079" t="str">
            <v>ZTE</v>
          </cell>
          <cell r="J2079" t="str">
            <v>Nguetsa Armand</v>
          </cell>
          <cell r="K2079" t="str">
            <v>OCM_Yaounde_6</v>
          </cell>
          <cell r="L2079" t="str">
            <v>AFRO</v>
          </cell>
          <cell r="M2079" t="str">
            <v>IHS</v>
          </cell>
          <cell r="N2079" t="str">
            <v>Grid-Gen</v>
          </cell>
        </row>
        <row r="2080">
          <cell r="A2080" t="str">
            <v>CTR_093</v>
          </cell>
          <cell r="B2080" t="str">
            <v>CTR_093_Z_H-Paradis</v>
          </cell>
          <cell r="C2080" t="str">
            <v>CTR</v>
          </cell>
          <cell r="D2080" t="str">
            <v>Yaounde</v>
          </cell>
          <cell r="E2080">
            <v>11.541961000000001</v>
          </cell>
          <cell r="F2080">
            <v>3.8976639999999998</v>
          </cell>
          <cell r="G2080">
            <v>770</v>
          </cell>
          <cell r="H2080" t="str">
            <v>Macro</v>
          </cell>
          <cell r="I2080" t="str">
            <v>ZTE</v>
          </cell>
          <cell r="J2080" t="str">
            <v>Nguetsa Armand</v>
          </cell>
          <cell r="K2080" t="str">
            <v>OCM_Yaounde_6</v>
          </cell>
          <cell r="L2080" t="str">
            <v>AFRO</v>
          </cell>
          <cell r="M2080" t="str">
            <v>IHS</v>
          </cell>
          <cell r="N2080" t="str">
            <v>Grid Only</v>
          </cell>
        </row>
        <row r="2081">
          <cell r="A2081" t="str">
            <v>CTR_096</v>
          </cell>
          <cell r="B2081" t="str">
            <v>CTR_096_Z_Mvog-Ada-TKC</v>
          </cell>
          <cell r="C2081" t="str">
            <v>CTR</v>
          </cell>
          <cell r="D2081" t="str">
            <v>Yaounde</v>
          </cell>
          <cell r="E2081">
            <v>11.52795779</v>
          </cell>
          <cell r="F2081">
            <v>3.8642242379999998</v>
          </cell>
          <cell r="G2081">
            <v>742</v>
          </cell>
          <cell r="H2081" t="str">
            <v>Macro</v>
          </cell>
          <cell r="I2081" t="str">
            <v>ZTE</v>
          </cell>
          <cell r="J2081" t="str">
            <v>Nguetsa Armand</v>
          </cell>
          <cell r="K2081" t="str">
            <v>OCM_Yaounde_6</v>
          </cell>
          <cell r="L2081" t="str">
            <v>AFRO</v>
          </cell>
          <cell r="M2081" t="str">
            <v>IHS</v>
          </cell>
          <cell r="N2081" t="str">
            <v>Grid-Lithium</v>
          </cell>
        </row>
        <row r="2082">
          <cell r="A2082" t="str">
            <v>CTR_270</v>
          </cell>
          <cell r="B2082" t="str">
            <v>CTR_270_Z_Montesquieux</v>
          </cell>
          <cell r="C2082" t="str">
            <v>CTR</v>
          </cell>
          <cell r="D2082" t="str">
            <v>Yaounde</v>
          </cell>
          <cell r="E2082">
            <v>11.52491187</v>
          </cell>
          <cell r="F2082">
            <v>3.8619825300000001</v>
          </cell>
          <cell r="G2082">
            <v>725</v>
          </cell>
          <cell r="H2082" t="str">
            <v>Macro</v>
          </cell>
          <cell r="I2082" t="str">
            <v>ZTE</v>
          </cell>
          <cell r="J2082" t="str">
            <v>Nguetsa Armand</v>
          </cell>
          <cell r="K2082" t="str">
            <v>OCM_Yaounde_6</v>
          </cell>
          <cell r="L2082" t="str">
            <v>AFRO</v>
          </cell>
          <cell r="M2082" t="str">
            <v>IHS</v>
          </cell>
          <cell r="N2082" t="str">
            <v>Grid-Gen</v>
          </cell>
        </row>
        <row r="2083">
          <cell r="A2083" t="str">
            <v>CTR_341</v>
          </cell>
          <cell r="B2083" t="str">
            <v>CTR_341_Z_Mvog-Ebanda</v>
          </cell>
          <cell r="C2083" t="str">
            <v>CTR</v>
          </cell>
          <cell r="D2083" t="str">
            <v>Yaounde</v>
          </cell>
          <cell r="E2083">
            <v>11.573967</v>
          </cell>
          <cell r="F2083">
            <v>3.8967529999999999</v>
          </cell>
          <cell r="G2083">
            <v>706</v>
          </cell>
          <cell r="H2083" t="str">
            <v>Macro</v>
          </cell>
          <cell r="I2083" t="str">
            <v>ZTE</v>
          </cell>
          <cell r="J2083" t="str">
            <v>Nguetsa Armand</v>
          </cell>
          <cell r="K2083" t="str">
            <v>OCM_Yaounde_6</v>
          </cell>
          <cell r="L2083" t="str">
            <v>AFRO</v>
          </cell>
          <cell r="M2083" t="str">
            <v>IHS</v>
          </cell>
          <cell r="N2083" t="str">
            <v>Grid-Gen</v>
          </cell>
        </row>
        <row r="2084">
          <cell r="A2084" t="str">
            <v>CTR_377</v>
          </cell>
          <cell r="B2084" t="str">
            <v>CTR_377_Z_Imm-Olympique</v>
          </cell>
          <cell r="C2084" t="str">
            <v>CTR</v>
          </cell>
          <cell r="D2084" t="str">
            <v>Yaounde</v>
          </cell>
          <cell r="E2084">
            <v>11.52237882</v>
          </cell>
          <cell r="F2084">
            <v>3.8653385139999998</v>
          </cell>
          <cell r="G2084">
            <v>742</v>
          </cell>
          <cell r="H2084" t="str">
            <v>Macro</v>
          </cell>
          <cell r="I2084" t="str">
            <v>ZTE</v>
          </cell>
          <cell r="J2084" t="str">
            <v>Nguetsa Armand</v>
          </cell>
          <cell r="K2084" t="str">
            <v>OCM_Yaounde_6</v>
          </cell>
          <cell r="L2084" t="str">
            <v>AFRO</v>
          </cell>
          <cell r="M2084" t="str">
            <v>IHS</v>
          </cell>
          <cell r="N2084" t="str">
            <v>Grid-Gen</v>
          </cell>
        </row>
        <row r="2085">
          <cell r="A2085" t="str">
            <v>CTR_477</v>
          </cell>
          <cell r="B2085" t="str">
            <v>CTR_477_Z_Crf-Cornier</v>
          </cell>
          <cell r="C2085" t="str">
            <v>CTR</v>
          </cell>
          <cell r="D2085" t="str">
            <v>Yaounde</v>
          </cell>
          <cell r="E2085">
            <v>11.541368</v>
          </cell>
          <cell r="F2085">
            <v>3.8653960000000001</v>
          </cell>
          <cell r="G2085">
            <v>734</v>
          </cell>
          <cell r="H2085" t="str">
            <v>Macro</v>
          </cell>
          <cell r="I2085" t="str">
            <v>ZTE</v>
          </cell>
          <cell r="J2085" t="str">
            <v>Nguetsa Armand</v>
          </cell>
          <cell r="K2085" t="str">
            <v>OCM_Yaounde_6</v>
          </cell>
          <cell r="L2085" t="str">
            <v>AFRO</v>
          </cell>
          <cell r="M2085" t="str">
            <v>IHS</v>
          </cell>
          <cell r="N2085" t="str">
            <v>Grid-Gen</v>
          </cell>
        </row>
        <row r="2086">
          <cell r="A2086" t="str">
            <v>CTR_484</v>
          </cell>
          <cell r="B2086" t="str">
            <v>CTR_484_Z_H-Plateau-New</v>
          </cell>
          <cell r="C2086" t="str">
            <v>CTR</v>
          </cell>
          <cell r="D2086" t="str">
            <v>Yaounde</v>
          </cell>
          <cell r="E2086">
            <v>11.549262000000001</v>
          </cell>
          <cell r="F2086">
            <v>3.8788070000000001</v>
          </cell>
          <cell r="G2086">
            <v>775</v>
          </cell>
          <cell r="H2086" t="str">
            <v>Macro</v>
          </cell>
          <cell r="I2086" t="str">
            <v>ZTE</v>
          </cell>
          <cell r="J2086" t="str">
            <v>Nguetsa Armand</v>
          </cell>
          <cell r="K2086" t="str">
            <v>OCM_Yaounde_6</v>
          </cell>
          <cell r="L2086" t="str">
            <v>AFRO</v>
          </cell>
          <cell r="M2086" t="str">
            <v>IHS</v>
          </cell>
          <cell r="N2086" t="str">
            <v>Grid-Gen</v>
          </cell>
        </row>
        <row r="2087">
          <cell r="A2087" t="str">
            <v>CTR_542</v>
          </cell>
          <cell r="B2087" t="str">
            <v>CTR_542_Z_Titi-Garage</v>
          </cell>
          <cell r="C2087" t="str">
            <v>CTR</v>
          </cell>
          <cell r="D2087" t="str">
            <v>Yaounde</v>
          </cell>
          <cell r="E2087">
            <v>11.55179</v>
          </cell>
          <cell r="F2087">
            <v>3.8845830000000001</v>
          </cell>
          <cell r="G2087">
            <v>753</v>
          </cell>
          <cell r="H2087" t="str">
            <v>Macro</v>
          </cell>
          <cell r="I2087" t="str">
            <v>ZTE</v>
          </cell>
          <cell r="J2087" t="str">
            <v>Nguetsa Armand</v>
          </cell>
          <cell r="K2087" t="str">
            <v>OCM_Yaounde_6</v>
          </cell>
          <cell r="L2087" t="str">
            <v>AFRO</v>
          </cell>
          <cell r="M2087" t="str">
            <v>IHS</v>
          </cell>
          <cell r="N2087" t="str">
            <v>Grid-Gen</v>
          </cell>
        </row>
        <row r="2088">
          <cell r="A2088" t="str">
            <v>CTR_595</v>
          </cell>
          <cell r="B2088" t="str">
            <v>CTR_595_Z_Camp-Sonel</v>
          </cell>
          <cell r="C2088" t="str">
            <v>CTR</v>
          </cell>
          <cell r="D2088" t="str">
            <v>Yaounde</v>
          </cell>
          <cell r="E2088">
            <v>11.545785</v>
          </cell>
          <cell r="F2088">
            <v>3.8758659999999998</v>
          </cell>
          <cell r="G2088">
            <v>762</v>
          </cell>
          <cell r="H2088" t="str">
            <v>Macro</v>
          </cell>
          <cell r="I2088" t="str">
            <v>ZTE</v>
          </cell>
          <cell r="J2088" t="str">
            <v>Nguetsa Armand</v>
          </cell>
          <cell r="K2088" t="str">
            <v>OCM_Yaounde_6</v>
          </cell>
          <cell r="L2088" t="str">
            <v>AFRO</v>
          </cell>
          <cell r="M2088" t="str">
            <v>CAMUSAT</v>
          </cell>
          <cell r="N2088" t="str">
            <v>Good Grid no GE - 8h</v>
          </cell>
        </row>
        <row r="2089">
          <cell r="A2089" t="str">
            <v>CTR_758</v>
          </cell>
          <cell r="B2089" t="str">
            <v>CTR_758_Z_Vallee-Omnisport</v>
          </cell>
          <cell r="C2089" t="str">
            <v>CTR</v>
          </cell>
          <cell r="D2089" t="str">
            <v>Yaounde</v>
          </cell>
          <cell r="E2089">
            <v>11.535310000000001</v>
          </cell>
          <cell r="F2089">
            <v>3.8897400000000002</v>
          </cell>
          <cell r="G2089">
            <v>745</v>
          </cell>
          <cell r="H2089" t="str">
            <v>Macro</v>
          </cell>
          <cell r="I2089" t="str">
            <v>ZTE</v>
          </cell>
          <cell r="J2089" t="str">
            <v>Nguetsa Armand</v>
          </cell>
          <cell r="K2089" t="str">
            <v>OCM_Yaounde_6</v>
          </cell>
          <cell r="L2089" t="str">
            <v>AFRO</v>
          </cell>
          <cell r="M2089" t="str">
            <v>CAMUSAT</v>
          </cell>
          <cell r="N2089" t="str">
            <v>Good Grid no GE - 8h</v>
          </cell>
        </row>
        <row r="2090">
          <cell r="A2090" t="str">
            <v>CTR_633</v>
          </cell>
          <cell r="B2090" t="str">
            <v>CTR_633_Z_Etoudi-II-IHS</v>
          </cell>
          <cell r="C2090" t="str">
            <v>CTR</v>
          </cell>
          <cell r="D2090" t="str">
            <v>Yaounde</v>
          </cell>
          <cell r="E2090">
            <v>11.525084</v>
          </cell>
          <cell r="F2090">
            <v>3.9143080000000001</v>
          </cell>
          <cell r="G2090">
            <v>778</v>
          </cell>
          <cell r="H2090" t="str">
            <v>Macro</v>
          </cell>
          <cell r="I2090" t="str">
            <v>ZTE</v>
          </cell>
          <cell r="J2090" t="str">
            <v>Nguetsa Armand</v>
          </cell>
          <cell r="K2090" t="str">
            <v>OCM_Yaounde_6</v>
          </cell>
          <cell r="L2090" t="str">
            <v>AFRO</v>
          </cell>
          <cell r="M2090" t="str">
            <v>IHS</v>
          </cell>
          <cell r="N2090" t="str">
            <v>Grid-Gen</v>
          </cell>
        </row>
        <row r="2091">
          <cell r="A2091" t="str">
            <v>CTR_668</v>
          </cell>
          <cell r="B2091" t="str">
            <v>CTR_668_Z_Mvog-Ebanda-II</v>
          </cell>
          <cell r="C2091" t="str">
            <v>CTR</v>
          </cell>
          <cell r="D2091" t="str">
            <v>Yaounde</v>
          </cell>
          <cell r="E2091">
            <v>11.586754000000001</v>
          </cell>
          <cell r="F2091">
            <v>3.9031899999999999</v>
          </cell>
          <cell r="G2091">
            <v>120</v>
          </cell>
          <cell r="H2091" t="str">
            <v>Macro</v>
          </cell>
          <cell r="I2091" t="str">
            <v>ZTE</v>
          </cell>
          <cell r="J2091" t="str">
            <v>Nguetsa Armand</v>
          </cell>
          <cell r="K2091" t="str">
            <v>OCM_Yaounde_6</v>
          </cell>
          <cell r="L2091" t="str">
            <v>AFRO</v>
          </cell>
          <cell r="M2091" t="str">
            <v>CAMUSAT</v>
          </cell>
          <cell r="N2091" t="str">
            <v>Medium Grid + Solar + GE</v>
          </cell>
        </row>
        <row r="2092">
          <cell r="A2092" t="str">
            <v>CTR_682</v>
          </cell>
          <cell r="B2092" t="str">
            <v>CTR_682_Z_Etoa-Meki-II</v>
          </cell>
          <cell r="C2092" t="str">
            <v>CTR</v>
          </cell>
          <cell r="D2092" t="str">
            <v>Yaounde</v>
          </cell>
          <cell r="E2092">
            <v>11.52703</v>
          </cell>
          <cell r="F2092">
            <v>3.8798400000000002</v>
          </cell>
          <cell r="G2092">
            <v>751</v>
          </cell>
          <cell r="H2092" t="str">
            <v>Macro</v>
          </cell>
          <cell r="I2092" t="str">
            <v>ZTE</v>
          </cell>
          <cell r="J2092" t="str">
            <v>Nguetsa Armand</v>
          </cell>
          <cell r="K2092" t="str">
            <v>OCM_Yaounde_6</v>
          </cell>
          <cell r="L2092" t="str">
            <v>AFRO</v>
          </cell>
          <cell r="M2092" t="str">
            <v>CAMUSAT</v>
          </cell>
          <cell r="N2092" t="str">
            <v>Good Grid no GE - 8h</v>
          </cell>
        </row>
        <row r="2093">
          <cell r="A2093" t="str">
            <v>CTR_805</v>
          </cell>
          <cell r="B2093" t="str">
            <v>CBC</v>
          </cell>
          <cell r="C2093" t="str">
            <v>CTR</v>
          </cell>
          <cell r="D2093" t="str">
            <v>Yaounde</v>
          </cell>
          <cell r="E2093">
            <v>11.520035549999999</v>
          </cell>
          <cell r="F2093">
            <v>3.8643768719999998</v>
          </cell>
          <cell r="G2093">
            <v>714</v>
          </cell>
          <cell r="H2093" t="str">
            <v>Macro</v>
          </cell>
          <cell r="I2093"/>
          <cell r="J2093" t="str">
            <v>Nguetsa Armand</v>
          </cell>
          <cell r="K2093" t="str">
            <v>OCM_Yaounde_6</v>
          </cell>
          <cell r="L2093" t="str">
            <v>AFRO</v>
          </cell>
          <cell r="M2093"/>
          <cell r="N2093"/>
        </row>
        <row r="2094">
          <cell r="A2094" t="str">
            <v>CTR_684</v>
          </cell>
          <cell r="B2094" t="str">
            <v>Minisite-Elig-Edzoa</v>
          </cell>
          <cell r="C2094" t="str">
            <v>CTR</v>
          </cell>
          <cell r="D2094" t="str">
            <v>Yaounde</v>
          </cell>
          <cell r="E2094">
            <v>11.522944710000001</v>
          </cell>
          <cell r="F2094">
            <v>3.8891341439999998</v>
          </cell>
          <cell r="G2094">
            <v>0</v>
          </cell>
          <cell r="H2094" t="str">
            <v>Macro</v>
          </cell>
          <cell r="I2094"/>
          <cell r="J2094" t="str">
            <v>Nguetsa Armand</v>
          </cell>
          <cell r="K2094" t="str">
            <v>OCM_Yaounde_6</v>
          </cell>
          <cell r="L2094" t="str">
            <v>AFRO</v>
          </cell>
          <cell r="M2094" t="str">
            <v>CAMUSAT</v>
          </cell>
          <cell r="N2094" t="str">
            <v>Good Grid no GE - 8h</v>
          </cell>
        </row>
        <row r="2095">
          <cell r="A2095" t="str">
            <v>CTR_036</v>
          </cell>
          <cell r="B2095" t="str">
            <v>Mfou</v>
          </cell>
          <cell r="C2095" t="str">
            <v>CTR</v>
          </cell>
          <cell r="D2095" t="str">
            <v>Mfou</v>
          </cell>
          <cell r="E2095">
            <v>11.638828999999999</v>
          </cell>
          <cell r="F2095">
            <v>3.725924</v>
          </cell>
          <cell r="G2095">
            <v>710</v>
          </cell>
          <cell r="H2095" t="str">
            <v>Macro</v>
          </cell>
          <cell r="I2095" t="str">
            <v>NOKIA</v>
          </cell>
          <cell r="J2095" t="str">
            <v>Henri Kenfack</v>
          </cell>
          <cell r="K2095" t="str">
            <v>OCM_Yaounde_7</v>
          </cell>
          <cell r="L2095" t="str">
            <v>AFRO</v>
          </cell>
          <cell r="M2095" t="str">
            <v>IHS</v>
          </cell>
          <cell r="N2095" t="str">
            <v>Grid-Gen</v>
          </cell>
        </row>
        <row r="2096">
          <cell r="A2096" t="str">
            <v>CTR_063</v>
          </cell>
          <cell r="B2096" t="str">
            <v>Akono</v>
          </cell>
          <cell r="C2096" t="str">
            <v>CTR</v>
          </cell>
          <cell r="D2096" t="str">
            <v>Akono</v>
          </cell>
          <cell r="E2096">
            <v>11.331657140000001</v>
          </cell>
          <cell r="F2096">
            <v>3.5036710339999999</v>
          </cell>
          <cell r="G2096">
            <v>671</v>
          </cell>
          <cell r="H2096" t="str">
            <v>Macro</v>
          </cell>
          <cell r="I2096" t="str">
            <v>NOKIA</v>
          </cell>
          <cell r="J2096" t="str">
            <v>Henri Kenfack</v>
          </cell>
          <cell r="K2096" t="str">
            <v>OCM_Yaounde_7</v>
          </cell>
          <cell r="L2096" t="str">
            <v>AFRO</v>
          </cell>
          <cell r="M2096" t="str">
            <v>IHS</v>
          </cell>
          <cell r="N2096" t="str">
            <v>Grid-Gen</v>
          </cell>
        </row>
        <row r="2097">
          <cell r="A2097" t="str">
            <v>CTR_209</v>
          </cell>
          <cell r="B2097" t="str">
            <v>CTR_209_Z_Efoulan</v>
          </cell>
          <cell r="C2097" t="str">
            <v>CTR</v>
          </cell>
          <cell r="D2097" t="str">
            <v>Yaounde</v>
          </cell>
          <cell r="E2097">
            <v>11.505106</v>
          </cell>
          <cell r="F2097">
            <v>3.8322150000000001</v>
          </cell>
          <cell r="G2097">
            <v>742</v>
          </cell>
          <cell r="H2097" t="str">
            <v>Macro</v>
          </cell>
          <cell r="I2097" t="str">
            <v>ZTE</v>
          </cell>
          <cell r="J2097" t="str">
            <v>Henri Kenfack</v>
          </cell>
          <cell r="K2097" t="str">
            <v>OCM_Yaounde_7</v>
          </cell>
          <cell r="L2097" t="str">
            <v>AFRO</v>
          </cell>
          <cell r="M2097" t="str">
            <v>IHS</v>
          </cell>
          <cell r="N2097" t="str">
            <v>Grid-Gen</v>
          </cell>
        </row>
        <row r="2098">
          <cell r="A2098" t="str">
            <v>CTR_543</v>
          </cell>
          <cell r="B2098" t="str">
            <v>Obobogo-New</v>
          </cell>
          <cell r="C2098" t="str">
            <v>CTR</v>
          </cell>
          <cell r="D2098" t="str">
            <v>Yaounde</v>
          </cell>
          <cell r="E2098">
            <v>11.503841</v>
          </cell>
          <cell r="F2098">
            <v>3.824948</v>
          </cell>
          <cell r="G2098">
            <v>725</v>
          </cell>
          <cell r="H2098" t="str">
            <v>Macro</v>
          </cell>
          <cell r="I2098" t="str">
            <v>ZTE</v>
          </cell>
          <cell r="J2098" t="str">
            <v>Henri Kenfack</v>
          </cell>
          <cell r="K2098" t="str">
            <v>OCM_Yaounde_7</v>
          </cell>
          <cell r="L2098" t="str">
            <v>AFRO</v>
          </cell>
          <cell r="M2098" t="str">
            <v>IHS</v>
          </cell>
          <cell r="N2098" t="str">
            <v>Grid-Gen</v>
          </cell>
        </row>
        <row r="2099">
          <cell r="A2099" t="str">
            <v>CTR_211</v>
          </cell>
          <cell r="B2099" t="str">
            <v>CTR_211_Z_Biteng</v>
          </cell>
          <cell r="C2099" t="str">
            <v>CTR</v>
          </cell>
          <cell r="D2099" t="str">
            <v>Yaounde</v>
          </cell>
          <cell r="E2099">
            <v>11.564674</v>
          </cell>
          <cell r="F2099">
            <v>3.8496730000000001</v>
          </cell>
          <cell r="G2099">
            <v>756</v>
          </cell>
          <cell r="H2099" t="str">
            <v>Macro</v>
          </cell>
          <cell r="I2099" t="str">
            <v>ZTE</v>
          </cell>
          <cell r="J2099" t="str">
            <v>Henri Kenfack</v>
          </cell>
          <cell r="K2099" t="str">
            <v>OCM_Yaounde_7</v>
          </cell>
          <cell r="L2099" t="str">
            <v>AFRO</v>
          </cell>
          <cell r="M2099" t="str">
            <v>IHS</v>
          </cell>
          <cell r="N2099" t="str">
            <v>Grid-Gen</v>
          </cell>
        </row>
        <row r="2100">
          <cell r="A2100" t="str">
            <v>CTR_236</v>
          </cell>
          <cell r="B2100" t="str">
            <v>CTR_236_Z_Awae-Yde</v>
          </cell>
          <cell r="C2100" t="str">
            <v>CTR</v>
          </cell>
          <cell r="D2100" t="str">
            <v>Yaounde</v>
          </cell>
          <cell r="E2100">
            <v>11.553216859999999</v>
          </cell>
          <cell r="F2100">
            <v>3.8251352060000001</v>
          </cell>
          <cell r="G2100">
            <v>742</v>
          </cell>
          <cell r="H2100" t="str">
            <v>Macro</v>
          </cell>
          <cell r="I2100" t="str">
            <v>ZTE</v>
          </cell>
          <cell r="J2100" t="str">
            <v>Henri Kenfack</v>
          </cell>
          <cell r="K2100" t="str">
            <v>OCM_Yaounde_7</v>
          </cell>
          <cell r="L2100" t="str">
            <v>AFRO</v>
          </cell>
          <cell r="M2100" t="str">
            <v>IHS</v>
          </cell>
          <cell r="N2100" t="str">
            <v>Grid-Gen</v>
          </cell>
        </row>
        <row r="2101">
          <cell r="A2101" t="str">
            <v>CTR_247</v>
          </cell>
          <cell r="B2101" t="str">
            <v>CTR_247_Z_Nkolangaa</v>
          </cell>
          <cell r="C2101" t="str">
            <v>CTR</v>
          </cell>
          <cell r="D2101" t="str">
            <v>Yaounde</v>
          </cell>
          <cell r="E2101">
            <v>11.572165589999999</v>
          </cell>
          <cell r="F2101">
            <v>3.8174105859999998</v>
          </cell>
          <cell r="G2101">
            <v>742</v>
          </cell>
          <cell r="H2101" t="str">
            <v>Macro</v>
          </cell>
          <cell r="I2101" t="str">
            <v>ZTE</v>
          </cell>
          <cell r="J2101" t="str">
            <v>Henri Kenfack</v>
          </cell>
          <cell r="K2101" t="str">
            <v>OCM_Yaounde_7</v>
          </cell>
          <cell r="L2101" t="str">
            <v>AFRO</v>
          </cell>
          <cell r="M2101" t="str">
            <v>IHS</v>
          </cell>
          <cell r="N2101" t="str">
            <v>Grid-Gen</v>
          </cell>
        </row>
        <row r="2102">
          <cell r="A2102" t="str">
            <v>CTR_266</v>
          </cell>
          <cell r="B2102" t="str">
            <v>CTR_266_Z_Essomba</v>
          </cell>
          <cell r="C2102" t="str">
            <v>CTR</v>
          </cell>
          <cell r="D2102" t="str">
            <v>Yaounde</v>
          </cell>
          <cell r="E2102">
            <v>11.549132999999999</v>
          </cell>
          <cell r="F2102">
            <v>3.8543349999999998</v>
          </cell>
          <cell r="G2102">
            <v>742</v>
          </cell>
          <cell r="H2102" t="str">
            <v>Macro</v>
          </cell>
          <cell r="I2102" t="str">
            <v>ZTE</v>
          </cell>
          <cell r="J2102" t="str">
            <v>Henri Kenfack</v>
          </cell>
          <cell r="K2102" t="str">
            <v>OCM_Yaounde_7</v>
          </cell>
          <cell r="L2102" t="str">
            <v>AFRO</v>
          </cell>
          <cell r="M2102" t="str">
            <v>IHS</v>
          </cell>
          <cell r="N2102" t="str">
            <v>Grid-Gen</v>
          </cell>
        </row>
        <row r="2103">
          <cell r="A2103" t="str">
            <v>CTR_376</v>
          </cell>
          <cell r="B2103" t="str">
            <v>CTR_376_Z_Emombo-1er-Crf-MTN</v>
          </cell>
          <cell r="C2103" t="str">
            <v>CTR</v>
          </cell>
          <cell r="D2103" t="str">
            <v>Yaounde</v>
          </cell>
          <cell r="E2103">
            <v>11.544484000000001</v>
          </cell>
          <cell r="F2103">
            <v>3.8625419999999999</v>
          </cell>
          <cell r="G2103">
            <v>742</v>
          </cell>
          <cell r="H2103" t="str">
            <v>Macro</v>
          </cell>
          <cell r="I2103" t="str">
            <v>ZTE</v>
          </cell>
          <cell r="J2103" t="str">
            <v>Henri Kenfack</v>
          </cell>
          <cell r="K2103" t="str">
            <v>OCM_Yaounde_7</v>
          </cell>
          <cell r="L2103" t="str">
            <v>AFRO</v>
          </cell>
          <cell r="M2103" t="str">
            <v>IHS</v>
          </cell>
          <cell r="N2103" t="str">
            <v>Grid-Gen</v>
          </cell>
        </row>
        <row r="2104">
          <cell r="A2104" t="str">
            <v>CTR_395</v>
          </cell>
          <cell r="B2104" t="str">
            <v>CTR_395_Z_Biteng-Maetur</v>
          </cell>
          <cell r="C2104" t="str">
            <v>CTR</v>
          </cell>
          <cell r="D2104" t="str">
            <v>Yaounde</v>
          </cell>
          <cell r="E2104">
            <v>11.562673999999999</v>
          </cell>
          <cell r="F2104">
            <v>3.8367490000000002</v>
          </cell>
          <cell r="G2104">
            <v>742</v>
          </cell>
          <cell r="H2104" t="str">
            <v>Macro</v>
          </cell>
          <cell r="I2104" t="str">
            <v>ZTE</v>
          </cell>
          <cell r="J2104" t="str">
            <v>Henri Kenfack</v>
          </cell>
          <cell r="K2104" t="str">
            <v>OCM_Yaounde_7</v>
          </cell>
          <cell r="L2104" t="str">
            <v>AFRO</v>
          </cell>
          <cell r="M2104" t="str">
            <v>IHS</v>
          </cell>
          <cell r="N2104" t="str">
            <v>Grid-Gen</v>
          </cell>
        </row>
        <row r="2105">
          <cell r="A2105" t="str">
            <v>CTR_098</v>
          </cell>
          <cell r="B2105" t="str">
            <v>Ngoumou-Camrail</v>
          </cell>
          <cell r="C2105" t="str">
            <v>CTR</v>
          </cell>
          <cell r="D2105" t="str">
            <v>Ngoumou</v>
          </cell>
          <cell r="E2105">
            <v>11.29763889</v>
          </cell>
          <cell r="F2105">
            <v>3.590972222</v>
          </cell>
          <cell r="G2105">
            <v>671</v>
          </cell>
          <cell r="H2105" t="str">
            <v>Macro</v>
          </cell>
          <cell r="I2105" t="str">
            <v>NOKIA</v>
          </cell>
          <cell r="J2105" t="str">
            <v>Henri Kenfack</v>
          </cell>
          <cell r="K2105" t="str">
            <v>OCM_Yaounde_7</v>
          </cell>
          <cell r="L2105" t="str">
            <v>AFRO</v>
          </cell>
          <cell r="M2105" t="str">
            <v>CAMUSAT</v>
          </cell>
          <cell r="N2105" t="str">
            <v>Medium Grid + Solar + GE</v>
          </cell>
        </row>
        <row r="2106">
          <cell r="A2106" t="str">
            <v>CTR_168</v>
          </cell>
          <cell r="B2106" t="str">
            <v>CTR_168_Z_Awae-Escalier-IHS</v>
          </cell>
          <cell r="C2106" t="str">
            <v>CTR</v>
          </cell>
          <cell r="D2106" t="str">
            <v>Yaounde</v>
          </cell>
          <cell r="E2106">
            <v>11.55130278</v>
          </cell>
          <cell r="F2106">
            <v>3.8305708520000001</v>
          </cell>
          <cell r="G2106">
            <v>742</v>
          </cell>
          <cell r="H2106" t="str">
            <v>Macro</v>
          </cell>
          <cell r="I2106" t="str">
            <v>ZTE</v>
          </cell>
          <cell r="J2106" t="str">
            <v>Henri Kenfack</v>
          </cell>
          <cell r="K2106" t="str">
            <v>OCM_Yaounde_7</v>
          </cell>
          <cell r="L2106" t="str">
            <v>AFRO</v>
          </cell>
          <cell r="M2106" t="str">
            <v>IHS</v>
          </cell>
          <cell r="N2106" t="str">
            <v>Grid-Gen</v>
          </cell>
        </row>
        <row r="2107">
          <cell r="A2107" t="str">
            <v>CTR_441</v>
          </cell>
          <cell r="B2107" t="str">
            <v>Olama-IHS</v>
          </cell>
          <cell r="C2107" t="str">
            <v>CTR</v>
          </cell>
          <cell r="D2107" t="str">
            <v>Olama</v>
          </cell>
          <cell r="E2107">
            <v>11.27998</v>
          </cell>
          <cell r="F2107">
            <v>3.4272</v>
          </cell>
          <cell r="G2107">
            <v>663</v>
          </cell>
          <cell r="H2107" t="str">
            <v>Macro</v>
          </cell>
          <cell r="I2107" t="str">
            <v>NOKIA</v>
          </cell>
          <cell r="J2107" t="str">
            <v>Henri Kenfack</v>
          </cell>
          <cell r="K2107" t="str">
            <v>OCM_Yaounde_7</v>
          </cell>
          <cell r="L2107" t="str">
            <v>AFRO</v>
          </cell>
          <cell r="M2107" t="str">
            <v>IHS</v>
          </cell>
          <cell r="N2107" t="str">
            <v>Grid-Gen</v>
          </cell>
        </row>
        <row r="2108">
          <cell r="A2108" t="str">
            <v>CTR_462</v>
          </cell>
          <cell r="B2108" t="str">
            <v>CTR_462_Z_Abang-MTN-IHS</v>
          </cell>
          <cell r="C2108" t="str">
            <v>CTR</v>
          </cell>
          <cell r="D2108" t="str">
            <v>Yaounde</v>
          </cell>
          <cell r="E2108">
            <v>11.58138218</v>
          </cell>
          <cell r="F2108">
            <v>3.8137936130000001</v>
          </cell>
          <cell r="G2108">
            <v>742</v>
          </cell>
          <cell r="H2108" t="str">
            <v>Macro</v>
          </cell>
          <cell r="I2108" t="str">
            <v>ZTE</v>
          </cell>
          <cell r="J2108" t="str">
            <v>Henri Kenfack</v>
          </cell>
          <cell r="K2108" t="str">
            <v>OCM_Yaounde_7</v>
          </cell>
          <cell r="L2108" t="str">
            <v>AFRO</v>
          </cell>
          <cell r="M2108" t="str">
            <v>IHS</v>
          </cell>
          <cell r="N2108" t="str">
            <v>Grid-Gen</v>
          </cell>
        </row>
        <row r="2109">
          <cell r="A2109" t="str">
            <v>CTR_464</v>
          </cell>
          <cell r="B2109" t="str">
            <v>Mfou-EPC-MTN-IHS</v>
          </cell>
          <cell r="C2109" t="str">
            <v>CTR</v>
          </cell>
          <cell r="D2109" t="str">
            <v>Mfou</v>
          </cell>
          <cell r="E2109">
            <v>11.644398000000001</v>
          </cell>
          <cell r="F2109">
            <v>3.71502</v>
          </cell>
          <cell r="G2109">
            <v>713</v>
          </cell>
          <cell r="H2109" t="str">
            <v>Macro</v>
          </cell>
          <cell r="I2109" t="str">
            <v>NOKIA</v>
          </cell>
          <cell r="J2109" t="str">
            <v>Henri Kenfack</v>
          </cell>
          <cell r="K2109" t="str">
            <v>OCM_Yaounde_7</v>
          </cell>
          <cell r="L2109" t="str">
            <v>AFRO</v>
          </cell>
          <cell r="M2109" t="str">
            <v>IHS</v>
          </cell>
          <cell r="N2109" t="str">
            <v>Grid-Gen</v>
          </cell>
        </row>
        <row r="2110">
          <cell r="A2110" t="str">
            <v>CTR_558</v>
          </cell>
          <cell r="B2110" t="str">
            <v>CTR_558_Z_Emombo-2eme-Crf</v>
          </cell>
          <cell r="C2110" t="str">
            <v>CTR</v>
          </cell>
          <cell r="D2110" t="str">
            <v>Yaounde</v>
          </cell>
          <cell r="E2110">
            <v>11.549643</v>
          </cell>
          <cell r="F2110">
            <v>3.8650769999999999</v>
          </cell>
          <cell r="G2110">
            <v>742</v>
          </cell>
          <cell r="H2110" t="str">
            <v>Macro</v>
          </cell>
          <cell r="I2110" t="str">
            <v>ZTE</v>
          </cell>
          <cell r="J2110" t="str">
            <v>Henri Kenfack</v>
          </cell>
          <cell r="K2110" t="str">
            <v>OCM_Yaounde_7</v>
          </cell>
          <cell r="L2110" t="str">
            <v>AFRO</v>
          </cell>
          <cell r="M2110" t="str">
            <v>CAMUSAT</v>
          </cell>
          <cell r="N2110" t="str">
            <v>Good Grid no GE - 8h</v>
          </cell>
        </row>
        <row r="2111">
          <cell r="A2111" t="str">
            <v>CTR_622</v>
          </cell>
          <cell r="B2111" t="str">
            <v>CTR_622_Z_Ondoa-Otoa-IHS</v>
          </cell>
          <cell r="C2111" t="str">
            <v>CTR</v>
          </cell>
          <cell r="D2111" t="str">
            <v>Yaounde</v>
          </cell>
          <cell r="E2111">
            <v>11.551569150000001</v>
          </cell>
          <cell r="F2111">
            <v>3.820349899</v>
          </cell>
          <cell r="G2111">
            <v>720</v>
          </cell>
          <cell r="H2111" t="str">
            <v>Macro</v>
          </cell>
          <cell r="I2111" t="str">
            <v>ZTE</v>
          </cell>
          <cell r="J2111" t="str">
            <v>Henri Kenfack</v>
          </cell>
          <cell r="K2111" t="str">
            <v>OCM_Yaounde_7</v>
          </cell>
          <cell r="L2111" t="str">
            <v>AFRO</v>
          </cell>
          <cell r="M2111" t="str">
            <v>IHS</v>
          </cell>
          <cell r="N2111" t="str">
            <v>Grid-Gen</v>
          </cell>
        </row>
        <row r="2112">
          <cell r="A2112" t="str">
            <v>CTR_651</v>
          </cell>
          <cell r="B2112" t="str">
            <v>CTR_651_Z_Ayene</v>
          </cell>
          <cell r="C2112" t="str">
            <v>CTR</v>
          </cell>
          <cell r="D2112" t="str">
            <v>Yaounde</v>
          </cell>
          <cell r="E2112">
            <v>11.594061999999999</v>
          </cell>
          <cell r="F2112">
            <v>3.8107160000000002</v>
          </cell>
          <cell r="G2112">
            <v>745</v>
          </cell>
          <cell r="H2112" t="str">
            <v>Macro</v>
          </cell>
          <cell r="I2112" t="str">
            <v>ZTE</v>
          </cell>
          <cell r="J2112" t="str">
            <v>Henri Kenfack</v>
          </cell>
          <cell r="K2112" t="str">
            <v>OCM_Yaounde_7</v>
          </cell>
          <cell r="L2112" t="str">
            <v>AFRO</v>
          </cell>
          <cell r="M2112" t="str">
            <v>CAMUSAT</v>
          </cell>
          <cell r="N2112" t="str">
            <v>Good Grid + GE</v>
          </cell>
        </row>
        <row r="2113">
          <cell r="A2113" t="str">
            <v>CTR_659</v>
          </cell>
          <cell r="B2113" t="str">
            <v>CTR_659_Z_Nkoulou</v>
          </cell>
          <cell r="C2113" t="str">
            <v>CTR</v>
          </cell>
          <cell r="D2113" t="str">
            <v>Nkoulou</v>
          </cell>
          <cell r="E2113">
            <v>11.571994999999999</v>
          </cell>
          <cell r="F2113">
            <v>3.7961010000000002</v>
          </cell>
          <cell r="G2113">
            <v>731</v>
          </cell>
          <cell r="H2113" t="str">
            <v>Macro</v>
          </cell>
          <cell r="I2113" t="str">
            <v>ZTE</v>
          </cell>
          <cell r="J2113" t="str">
            <v>Henri Kenfack</v>
          </cell>
          <cell r="K2113" t="str">
            <v>OCM_Yaounde_7</v>
          </cell>
          <cell r="L2113" t="str">
            <v>AFRO</v>
          </cell>
          <cell r="M2113" t="str">
            <v>CAMUSAT</v>
          </cell>
          <cell r="N2113" t="str">
            <v>Good Grid + GE</v>
          </cell>
        </row>
        <row r="2114">
          <cell r="A2114" t="str">
            <v>CTR_667</v>
          </cell>
          <cell r="B2114" t="str">
            <v>CTR_667_Z_Lada</v>
          </cell>
          <cell r="C2114" t="str">
            <v>CTR</v>
          </cell>
          <cell r="D2114" t="str">
            <v>Lada</v>
          </cell>
          <cell r="E2114">
            <v>11.596235999999999</v>
          </cell>
          <cell r="F2114">
            <v>3.83609</v>
          </cell>
          <cell r="G2114">
            <v>120</v>
          </cell>
          <cell r="H2114" t="str">
            <v>Macro</v>
          </cell>
          <cell r="I2114" t="str">
            <v>ZTE</v>
          </cell>
          <cell r="J2114" t="str">
            <v>Henri Kenfack</v>
          </cell>
          <cell r="K2114" t="str">
            <v>OCM_Yaounde_7</v>
          </cell>
          <cell r="L2114" t="str">
            <v>AFRO</v>
          </cell>
          <cell r="M2114" t="str">
            <v>CAMUSAT</v>
          </cell>
          <cell r="N2114" t="str">
            <v>Medium Grid + Solar + GE</v>
          </cell>
        </row>
        <row r="2115">
          <cell r="A2115" t="str">
            <v>CTR_715</v>
          </cell>
          <cell r="B2115" t="str">
            <v>CTR_715_Z_Etoa-Dispensaire</v>
          </cell>
          <cell r="C2115" t="str">
            <v>CTR</v>
          </cell>
          <cell r="D2115" t="str">
            <v>Yaounde</v>
          </cell>
          <cell r="E2115">
            <v>11.481978</v>
          </cell>
          <cell r="F2115">
            <v>3.7801</v>
          </cell>
          <cell r="G2115">
            <v>721</v>
          </cell>
          <cell r="H2115" t="str">
            <v>Macro</v>
          </cell>
          <cell r="I2115" t="str">
            <v>ZTE</v>
          </cell>
          <cell r="J2115" t="str">
            <v>Henri Kenfack</v>
          </cell>
          <cell r="K2115" t="str">
            <v>OCM_Yaounde_7</v>
          </cell>
          <cell r="L2115" t="str">
            <v>AFRO</v>
          </cell>
          <cell r="M2115" t="str">
            <v>CAMUSAT</v>
          </cell>
          <cell r="N2115" t="str">
            <v>Medium Grid + GE</v>
          </cell>
        </row>
        <row r="2116">
          <cell r="A2116" t="str">
            <v>CTR_773</v>
          </cell>
          <cell r="B2116" t="str">
            <v>CTR_773_Z_Efoulan-Pont</v>
          </cell>
          <cell r="C2116" t="str">
            <v>CTR</v>
          </cell>
          <cell r="D2116" t="str">
            <v>Yaounde</v>
          </cell>
          <cell r="E2116">
            <v>11.49639666</v>
          </cell>
          <cell r="F2116">
            <v>3.829149911</v>
          </cell>
          <cell r="G2116">
            <v>759</v>
          </cell>
          <cell r="H2116" t="str">
            <v>Macro</v>
          </cell>
          <cell r="I2116" t="str">
            <v>ZTE</v>
          </cell>
          <cell r="J2116" t="str">
            <v>Henri Kenfack</v>
          </cell>
          <cell r="K2116" t="str">
            <v>OCM_Yaounde_7</v>
          </cell>
          <cell r="L2116" t="str">
            <v>AFRO</v>
          </cell>
          <cell r="M2116" t="str">
            <v>CAMUSAT</v>
          </cell>
          <cell r="N2116" t="str">
            <v>Good Grid no GE - 8h</v>
          </cell>
        </row>
        <row r="2117">
          <cell r="A2117" t="str">
            <v>CTR_777</v>
          </cell>
          <cell r="B2117" t="str">
            <v>CTR_777_Z_Nkoulou-II</v>
          </cell>
          <cell r="C2117" t="str">
            <v>CTR</v>
          </cell>
          <cell r="D2117" t="str">
            <v>Yaounde</v>
          </cell>
          <cell r="E2117">
            <v>11.55775</v>
          </cell>
          <cell r="F2117">
            <v>3.7917800000000002</v>
          </cell>
          <cell r="G2117">
            <v>716</v>
          </cell>
          <cell r="H2117" t="str">
            <v>Macro</v>
          </cell>
          <cell r="I2117" t="str">
            <v>ZTE</v>
          </cell>
          <cell r="J2117" t="str">
            <v>Henri Kenfack</v>
          </cell>
          <cell r="K2117" t="str">
            <v>OCM_Yaounde_7</v>
          </cell>
          <cell r="L2117" t="str">
            <v>AFRO</v>
          </cell>
          <cell r="M2117" t="str">
            <v>CAMUSAT</v>
          </cell>
          <cell r="N2117" t="str">
            <v>Good Grid + GE</v>
          </cell>
        </row>
        <row r="2118">
          <cell r="A2118" t="str">
            <v>CTR_791</v>
          </cell>
          <cell r="B2118" t="str">
            <v>CTR_791_Z_Ayene-II</v>
          </cell>
          <cell r="C2118" t="str">
            <v>CTR</v>
          </cell>
          <cell r="D2118" t="str">
            <v>Yaounde</v>
          </cell>
          <cell r="E2118">
            <v>11.589710999999999</v>
          </cell>
          <cell r="F2118">
            <v>3.8223560000000001</v>
          </cell>
          <cell r="G2118">
            <v>748</v>
          </cell>
          <cell r="H2118" t="str">
            <v>Macro</v>
          </cell>
          <cell r="I2118" t="str">
            <v>ZTE</v>
          </cell>
          <cell r="J2118" t="str">
            <v>Henri Kenfack</v>
          </cell>
          <cell r="K2118" t="str">
            <v>OCM_Yaounde_7</v>
          </cell>
          <cell r="L2118" t="str">
            <v>AFRO</v>
          </cell>
          <cell r="M2118" t="str">
            <v>CAMUSAT</v>
          </cell>
          <cell r="N2118" t="str">
            <v>Bad Grid + GE</v>
          </cell>
        </row>
        <row r="2119">
          <cell r="A2119" t="str">
            <v>CTR_897</v>
          </cell>
          <cell r="B2119" t="str">
            <v>CTR_897_Z_Nkoulou-carriere</v>
          </cell>
          <cell r="C2119" t="str">
            <v>CTR</v>
          </cell>
          <cell r="D2119" t="str">
            <v>Yaounde</v>
          </cell>
          <cell r="E2119">
            <v>11.557015</v>
          </cell>
          <cell r="F2119">
            <v>3.798807</v>
          </cell>
          <cell r="G2119">
            <v>741</v>
          </cell>
          <cell r="H2119" t="str">
            <v>Macro</v>
          </cell>
          <cell r="I2119" t="str">
            <v>ZTE</v>
          </cell>
          <cell r="J2119" t="str">
            <v>Henri Kenfack</v>
          </cell>
          <cell r="K2119" t="str">
            <v>OCM_Yaounde_7</v>
          </cell>
          <cell r="L2119" t="str">
            <v>AFRO</v>
          </cell>
          <cell r="M2119"/>
          <cell r="N2119"/>
        </row>
        <row r="2120">
          <cell r="A2120" t="str">
            <v>CTR_849</v>
          </cell>
          <cell r="B2120" t="str">
            <v>CTR_849_Z_Fraternite-Adama_Ekombitie-III</v>
          </cell>
          <cell r="C2120" t="str">
            <v>CTR</v>
          </cell>
          <cell r="D2120" t="str">
            <v>Yaounde</v>
          </cell>
          <cell r="E2120">
            <v>11.55799</v>
          </cell>
          <cell r="F2120">
            <v>3.9279700000000002</v>
          </cell>
          <cell r="G2120">
            <v>697</v>
          </cell>
          <cell r="H2120" t="str">
            <v>Macro</v>
          </cell>
          <cell r="I2120" t="str">
            <v>ZTE</v>
          </cell>
          <cell r="J2120" t="str">
            <v>Henri Kenfack</v>
          </cell>
          <cell r="K2120" t="str">
            <v>OCM_Yaounde_7</v>
          </cell>
          <cell r="L2120" t="str">
            <v>AFRO</v>
          </cell>
          <cell r="M2120" t="str">
            <v>CAMUSAT</v>
          </cell>
          <cell r="N2120" t="str">
            <v>Good Grid no GE - 8h</v>
          </cell>
        </row>
        <row r="2121">
          <cell r="A2121" t="str">
            <v>CTR_159</v>
          </cell>
          <cell r="B2121" t="str">
            <v>CTR_159_Z_Crf-Nsam-IHS</v>
          </cell>
          <cell r="C2121" t="str">
            <v>CTR</v>
          </cell>
          <cell r="D2121" t="str">
            <v>Yaounde</v>
          </cell>
          <cell r="E2121">
            <v>11.510219279999999</v>
          </cell>
          <cell r="F2121">
            <v>3.830818641</v>
          </cell>
          <cell r="G2121">
            <v>729</v>
          </cell>
          <cell r="H2121" t="str">
            <v>Macro</v>
          </cell>
          <cell r="I2121" t="str">
            <v>ZTE</v>
          </cell>
          <cell r="J2121" t="str">
            <v>Henri Kenfack</v>
          </cell>
          <cell r="K2121" t="str">
            <v>OCM_Yaounde_7</v>
          </cell>
          <cell r="L2121" t="str">
            <v>AFRO</v>
          </cell>
          <cell r="M2121" t="str">
            <v>IHS</v>
          </cell>
          <cell r="N2121" t="str">
            <v>Grid-Gen</v>
          </cell>
        </row>
        <row r="2122">
          <cell r="A2122" t="str">
            <v>CTR_212</v>
          </cell>
          <cell r="B2122" t="str">
            <v>CTR_212_Z_Emombo</v>
          </cell>
          <cell r="C2122" t="str">
            <v>CTR</v>
          </cell>
          <cell r="D2122" t="str">
            <v>Yaounde</v>
          </cell>
          <cell r="E2122">
            <v>11.553742</v>
          </cell>
          <cell r="F2122">
            <v>3.8625919999999998</v>
          </cell>
          <cell r="G2122">
            <v>748</v>
          </cell>
          <cell r="H2122" t="str">
            <v>Macro</v>
          </cell>
          <cell r="I2122" t="str">
            <v>ZTE</v>
          </cell>
          <cell r="J2122" t="str">
            <v>Henri Kenfack</v>
          </cell>
          <cell r="K2122" t="str">
            <v>OCM_Yaounde_7</v>
          </cell>
          <cell r="L2122" t="str">
            <v>AFRO</v>
          </cell>
          <cell r="M2122" t="str">
            <v>IHS</v>
          </cell>
          <cell r="N2122" t="str">
            <v>Grid-Gen</v>
          </cell>
        </row>
        <row r="2123">
          <cell r="A2123" t="str">
            <v>CTR_261</v>
          </cell>
          <cell r="B2123" t="str">
            <v>CTR_261_Z_Sofavinc</v>
          </cell>
          <cell r="C2123" t="str">
            <v>CTR</v>
          </cell>
          <cell r="D2123" t="str">
            <v>Yaounde</v>
          </cell>
          <cell r="E2123">
            <v>11.50918396</v>
          </cell>
          <cell r="F2123">
            <v>3.8172068779999999</v>
          </cell>
          <cell r="G2123">
            <v>677</v>
          </cell>
          <cell r="H2123" t="str">
            <v>Macro</v>
          </cell>
          <cell r="I2123" t="str">
            <v>ZTE</v>
          </cell>
          <cell r="J2123" t="str">
            <v>Henri Kenfack</v>
          </cell>
          <cell r="K2123" t="str">
            <v>OCM_Yaounde_7</v>
          </cell>
          <cell r="L2123" t="str">
            <v>AFRO</v>
          </cell>
          <cell r="M2123" t="str">
            <v>IHS</v>
          </cell>
          <cell r="N2123" t="str">
            <v>Grid-Gen</v>
          </cell>
        </row>
        <row r="2124">
          <cell r="A2124" t="str">
            <v>CTR_315</v>
          </cell>
          <cell r="B2124" t="str">
            <v>CTR_315_Z_Bitoto</v>
          </cell>
          <cell r="C2124" t="str">
            <v>CTR</v>
          </cell>
          <cell r="D2124" t="str">
            <v>Yaounde</v>
          </cell>
          <cell r="E2124">
            <v>11.579594</v>
          </cell>
          <cell r="F2124">
            <v>3.8481040000000002</v>
          </cell>
          <cell r="G2124">
            <v>736</v>
          </cell>
          <cell r="H2124" t="str">
            <v>Macro</v>
          </cell>
          <cell r="I2124" t="str">
            <v>ZTE</v>
          </cell>
          <cell r="J2124" t="str">
            <v>Henri Kenfack</v>
          </cell>
          <cell r="K2124" t="str">
            <v>OCM_Yaounde_7</v>
          </cell>
          <cell r="L2124" t="str">
            <v>AFRO</v>
          </cell>
          <cell r="M2124" t="str">
            <v>IHS</v>
          </cell>
          <cell r="N2124" t="str">
            <v>Grid-Gen</v>
          </cell>
        </row>
        <row r="2125">
          <cell r="A2125" t="str">
            <v>CTR_374</v>
          </cell>
          <cell r="B2125" t="str">
            <v>CTR_374_Z_Awae-Nkomo</v>
          </cell>
          <cell r="C2125" t="str">
            <v>CTR</v>
          </cell>
          <cell r="D2125" t="str">
            <v>Yaounde</v>
          </cell>
          <cell r="E2125">
            <v>11.55371852</v>
          </cell>
          <cell r="F2125">
            <v>3.8349455099999998</v>
          </cell>
          <cell r="G2125">
            <v>746</v>
          </cell>
          <cell r="H2125" t="str">
            <v>Macro</v>
          </cell>
          <cell r="I2125" t="str">
            <v>ZTE</v>
          </cell>
          <cell r="J2125" t="str">
            <v>Henri Kenfack</v>
          </cell>
          <cell r="K2125" t="str">
            <v>OCM_Yaounde_7</v>
          </cell>
          <cell r="L2125" t="str">
            <v>AFRO</v>
          </cell>
          <cell r="M2125" t="str">
            <v>IHS</v>
          </cell>
          <cell r="N2125" t="str">
            <v>Grid-Gen</v>
          </cell>
        </row>
        <row r="2126">
          <cell r="A2126" t="str">
            <v>CTR_378</v>
          </cell>
          <cell r="B2126" t="str">
            <v>CTR_378_Z_Mvog-Manga</v>
          </cell>
          <cell r="C2126" t="str">
            <v>CTR</v>
          </cell>
          <cell r="D2126" t="str">
            <v>Yaounde</v>
          </cell>
          <cell r="E2126">
            <v>11.538936</v>
          </cell>
          <cell r="F2126">
            <v>3.8104439999999999</v>
          </cell>
          <cell r="G2126">
            <v>705</v>
          </cell>
          <cell r="H2126" t="str">
            <v>Macro</v>
          </cell>
          <cell r="I2126" t="str">
            <v>ZTE</v>
          </cell>
          <cell r="J2126" t="str">
            <v>Henri Kenfack</v>
          </cell>
          <cell r="K2126" t="str">
            <v>OCM_Yaounde_7</v>
          </cell>
          <cell r="L2126" t="str">
            <v>AFRO</v>
          </cell>
          <cell r="M2126" t="str">
            <v>IHS</v>
          </cell>
          <cell r="N2126" t="str">
            <v>Grid-Gen</v>
          </cell>
        </row>
        <row r="2127">
          <cell r="A2127" t="str">
            <v>CTR_417</v>
          </cell>
          <cell r="B2127" t="str">
            <v>CTR_417_Z_Emombo-Tchad</v>
          </cell>
          <cell r="C2127" t="str">
            <v>CTR</v>
          </cell>
          <cell r="D2127" t="str">
            <v>Yaounde</v>
          </cell>
          <cell r="E2127">
            <v>11.547782</v>
          </cell>
          <cell r="F2127">
            <v>3.8598029999999999</v>
          </cell>
          <cell r="G2127">
            <v>753</v>
          </cell>
          <cell r="H2127" t="str">
            <v>Macro</v>
          </cell>
          <cell r="I2127" t="str">
            <v>ZTE</v>
          </cell>
          <cell r="J2127" t="str">
            <v>Henri Kenfack</v>
          </cell>
          <cell r="K2127" t="str">
            <v>OCM_Yaounde_7</v>
          </cell>
          <cell r="L2127" t="str">
            <v>AFRO</v>
          </cell>
          <cell r="M2127" t="str">
            <v>IHS</v>
          </cell>
          <cell r="N2127" t="str">
            <v>Grid Only</v>
          </cell>
        </row>
        <row r="2128">
          <cell r="A2128" t="str">
            <v>CTR_488</v>
          </cell>
          <cell r="B2128" t="str">
            <v>CTR_488_Z_Nsam-Sofavinc-IHS</v>
          </cell>
          <cell r="C2128" t="str">
            <v>CTR</v>
          </cell>
          <cell r="D2128" t="str">
            <v>Yaounde</v>
          </cell>
          <cell r="E2128">
            <v>11.5041178</v>
          </cell>
          <cell r="F2128">
            <v>3.8171729569999999</v>
          </cell>
          <cell r="G2128">
            <v>762</v>
          </cell>
          <cell r="H2128" t="str">
            <v>Macro</v>
          </cell>
          <cell r="I2128" t="str">
            <v>ZTE</v>
          </cell>
          <cell r="J2128" t="str">
            <v>Henri Kenfack</v>
          </cell>
          <cell r="K2128" t="str">
            <v>OCM_Yaounde_7</v>
          </cell>
          <cell r="L2128" t="str">
            <v>AFRO</v>
          </cell>
          <cell r="M2128" t="str">
            <v>IHS</v>
          </cell>
          <cell r="N2128" t="str">
            <v>Grid-Gen</v>
          </cell>
        </row>
        <row r="2129">
          <cell r="A2129" t="str">
            <v>CTR_629</v>
          </cell>
          <cell r="B2129" t="str">
            <v>CTR_629_Z_Nkongoa</v>
          </cell>
          <cell r="C2129" t="str">
            <v>CTR</v>
          </cell>
          <cell r="D2129" t="str">
            <v>Yaounde</v>
          </cell>
          <cell r="E2129">
            <v>11.61304112</v>
          </cell>
          <cell r="F2129">
            <v>3.8054327749999999</v>
          </cell>
          <cell r="G2129">
            <v>738</v>
          </cell>
          <cell r="H2129" t="str">
            <v>Macro</v>
          </cell>
          <cell r="I2129" t="str">
            <v>ZTE</v>
          </cell>
          <cell r="J2129" t="str">
            <v>Henri Kenfack</v>
          </cell>
          <cell r="K2129" t="str">
            <v>OCM_Yaounde_7</v>
          </cell>
          <cell r="L2129" t="str">
            <v>AFRO</v>
          </cell>
          <cell r="M2129" t="str">
            <v>CAMUSAT</v>
          </cell>
          <cell r="N2129" t="str">
            <v>Medium Grid + GE</v>
          </cell>
        </row>
        <row r="2130">
          <cell r="A2130" t="str">
            <v>CTR_652</v>
          </cell>
          <cell r="B2130" t="str">
            <v>CTR_652_Z_Hopital-de-La-Cass</v>
          </cell>
          <cell r="C2130" t="str">
            <v>CTR</v>
          </cell>
          <cell r="D2130" t="str">
            <v>Yaounde</v>
          </cell>
          <cell r="E2130">
            <v>11.535496999999999</v>
          </cell>
          <cell r="F2130">
            <v>3.8591139999999999</v>
          </cell>
          <cell r="G2130">
            <v>769</v>
          </cell>
          <cell r="H2130" t="str">
            <v>Macro</v>
          </cell>
          <cell r="I2130" t="str">
            <v>ZTE</v>
          </cell>
          <cell r="J2130" t="str">
            <v>Henri Kenfack</v>
          </cell>
          <cell r="K2130" t="str">
            <v>OCM_Yaounde_7</v>
          </cell>
          <cell r="L2130" t="str">
            <v>AFRO</v>
          </cell>
          <cell r="M2130" t="str">
            <v>CAMUSAT</v>
          </cell>
          <cell r="N2130" t="str">
            <v>Good Grid no GE - 8h</v>
          </cell>
        </row>
        <row r="2131">
          <cell r="A2131" t="str">
            <v>CTR_669</v>
          </cell>
          <cell r="B2131" t="str">
            <v>CTR_669_Z_Mvog-Mangaa-II</v>
          </cell>
          <cell r="C2131" t="str">
            <v>CTR</v>
          </cell>
          <cell r="D2131" t="str">
            <v>Yaounde</v>
          </cell>
          <cell r="E2131">
            <v>11.536925999999999</v>
          </cell>
          <cell r="F2131">
            <v>3.7992149999999998</v>
          </cell>
          <cell r="G2131">
            <v>687</v>
          </cell>
          <cell r="H2131" t="str">
            <v>Macro</v>
          </cell>
          <cell r="I2131" t="str">
            <v>ZTE</v>
          </cell>
          <cell r="J2131" t="str">
            <v>Henri Kenfack</v>
          </cell>
          <cell r="K2131" t="str">
            <v>OCM_Yaounde_7</v>
          </cell>
          <cell r="L2131" t="str">
            <v>AFRO</v>
          </cell>
          <cell r="M2131" t="str">
            <v>CAMUSAT</v>
          </cell>
          <cell r="N2131" t="str">
            <v>Good Grid no GE - 12h</v>
          </cell>
        </row>
        <row r="2132">
          <cell r="A2132" t="str">
            <v>CTR_739</v>
          </cell>
          <cell r="B2132" t="str">
            <v>CTR_739_Z_Mvog-Manga-III</v>
          </cell>
          <cell r="C2132" t="str">
            <v>CTR</v>
          </cell>
          <cell r="D2132" t="str">
            <v>Yaounde</v>
          </cell>
          <cell r="E2132">
            <v>11.55982</v>
          </cell>
          <cell r="F2132">
            <v>3.80708</v>
          </cell>
          <cell r="G2132">
            <v>878</v>
          </cell>
          <cell r="H2132" t="str">
            <v>Macro</v>
          </cell>
          <cell r="I2132" t="str">
            <v>ZTE</v>
          </cell>
          <cell r="J2132" t="str">
            <v>Henri Kenfack</v>
          </cell>
          <cell r="K2132" t="str">
            <v>OCM_Yaounde_7</v>
          </cell>
          <cell r="L2132" t="str">
            <v>AFRO</v>
          </cell>
          <cell r="M2132" t="str">
            <v>CAMUSAT</v>
          </cell>
          <cell r="N2132" t="str">
            <v>Medium Grid + GE</v>
          </cell>
        </row>
        <row r="2133">
          <cell r="A2133" t="str">
            <v>CTR_748</v>
          </cell>
          <cell r="B2133" t="str">
            <v>CTR_748_Z_Sim-barriere</v>
          </cell>
          <cell r="C2133" t="str">
            <v>CTR</v>
          </cell>
          <cell r="D2133" t="str">
            <v>Yaounde</v>
          </cell>
          <cell r="E2133">
            <v>11.488196</v>
          </cell>
          <cell r="F2133">
            <v>3.7912149999999998</v>
          </cell>
          <cell r="G2133">
            <v>694</v>
          </cell>
          <cell r="H2133" t="str">
            <v>Macro</v>
          </cell>
          <cell r="I2133" t="str">
            <v>ZTE</v>
          </cell>
          <cell r="J2133" t="str">
            <v>Henri Kenfack</v>
          </cell>
          <cell r="K2133" t="str">
            <v>OCM_Yaounde_7</v>
          </cell>
          <cell r="L2133" t="str">
            <v>AFRO</v>
          </cell>
          <cell r="M2133" t="str">
            <v>CAMUSAT</v>
          </cell>
          <cell r="N2133" t="str">
            <v>Good Grid + GE</v>
          </cell>
        </row>
        <row r="2134">
          <cell r="A2134" t="str">
            <v>CTR_794</v>
          </cell>
          <cell r="B2134" t="str">
            <v>CTR_794_Z_Bitotol-Ecole-Publique</v>
          </cell>
          <cell r="C2134" t="str">
            <v>CTR</v>
          </cell>
          <cell r="D2134" t="str">
            <v>Yaounde</v>
          </cell>
          <cell r="E2134">
            <v>11.5709708</v>
          </cell>
          <cell r="F2134">
            <v>3.8439399999999999</v>
          </cell>
          <cell r="G2134">
            <v>728</v>
          </cell>
          <cell r="H2134" t="str">
            <v>Macro</v>
          </cell>
          <cell r="I2134" t="str">
            <v>ZTE</v>
          </cell>
          <cell r="J2134" t="str">
            <v>Henri Kenfack</v>
          </cell>
          <cell r="K2134" t="str">
            <v>OCM_Yaounde_7</v>
          </cell>
          <cell r="L2134" t="str">
            <v>AFRO</v>
          </cell>
          <cell r="M2134" t="str">
            <v>CAMUSAT</v>
          </cell>
          <cell r="N2134" t="str">
            <v>Good Grid no GE - 8h</v>
          </cell>
        </row>
        <row r="2135">
          <cell r="A2135" t="str">
            <v>CTR_841</v>
          </cell>
          <cell r="B2135" t="str">
            <v>CTR_841_Z_Carrefour-Diderot</v>
          </cell>
          <cell r="C2135" t="str">
            <v>CTR</v>
          </cell>
          <cell r="D2135" t="str">
            <v>Yaounde</v>
          </cell>
          <cell r="E2135">
            <v>11.49616</v>
          </cell>
          <cell r="F2135">
            <v>3.8021400000000001</v>
          </cell>
          <cell r="G2135">
            <v>713</v>
          </cell>
          <cell r="H2135" t="str">
            <v>Macro</v>
          </cell>
          <cell r="I2135" t="str">
            <v>ZTE</v>
          </cell>
          <cell r="J2135" t="str">
            <v>Henri Kenfack</v>
          </cell>
          <cell r="K2135" t="str">
            <v>OCM_Yaounde_7</v>
          </cell>
          <cell r="L2135" t="str">
            <v>AFRO</v>
          </cell>
          <cell r="M2135" t="str">
            <v>CAMUSAT</v>
          </cell>
          <cell r="N2135" t="str">
            <v>Good Grid no GE - 8h</v>
          </cell>
        </row>
        <row r="2136">
          <cell r="A2136" t="str">
            <v>CTR_850</v>
          </cell>
          <cell r="B2136" t="str">
            <v>CTR_850_Z_Meyo-II</v>
          </cell>
          <cell r="C2136" t="str">
            <v>CTR</v>
          </cell>
          <cell r="D2136" t="str">
            <v>Binguela</v>
          </cell>
          <cell r="E2136">
            <v>11.404638800000001</v>
          </cell>
          <cell r="F2136">
            <v>3.7513333329999998</v>
          </cell>
          <cell r="G2136">
            <v>722</v>
          </cell>
          <cell r="H2136" t="str">
            <v>Macro</v>
          </cell>
          <cell r="I2136" t="str">
            <v>ZTE</v>
          </cell>
          <cell r="J2136" t="str">
            <v>Henri Kenfack</v>
          </cell>
          <cell r="K2136" t="str">
            <v>OCM_Yaounde_7</v>
          </cell>
          <cell r="L2136" t="str">
            <v>AFRO</v>
          </cell>
          <cell r="M2136" t="str">
            <v>CAMUSAT</v>
          </cell>
          <cell r="N2136" t="str">
            <v>Medium Grid + GE</v>
          </cell>
        </row>
        <row r="2137">
          <cell r="A2137" t="str">
            <v>CTR_896</v>
          </cell>
          <cell r="B2137" t="str">
            <v>CTR_896_Z_Nkongoa-Mfou</v>
          </cell>
          <cell r="C2137" t="str">
            <v>CTR</v>
          </cell>
          <cell r="D2137" t="str">
            <v>Mfou</v>
          </cell>
          <cell r="E2137">
            <v>11.62649</v>
          </cell>
          <cell r="F2137">
            <v>3.7875700000000001</v>
          </cell>
          <cell r="G2137">
            <v>742</v>
          </cell>
          <cell r="H2137" t="str">
            <v>Macro</v>
          </cell>
          <cell r="I2137" t="str">
            <v>ZTE</v>
          </cell>
          <cell r="J2137" t="str">
            <v>Henri Kenfack</v>
          </cell>
          <cell r="K2137" t="str">
            <v>OCM_Yaounde_7</v>
          </cell>
          <cell r="L2137" t="str">
            <v>AFRO</v>
          </cell>
          <cell r="M2137" t="str">
            <v>CAMUSAT</v>
          </cell>
          <cell r="N2137" t="str">
            <v>Good Grid + GE</v>
          </cell>
        </row>
        <row r="2138">
          <cell r="A2138" t="str">
            <v>CTR_598</v>
          </cell>
          <cell r="B2138" t="str">
            <v>CTR_598_Z_Obobogo-Paloma</v>
          </cell>
          <cell r="C2138" t="str">
            <v>CTR</v>
          </cell>
          <cell r="D2138" t="str">
            <v>Yaounde</v>
          </cell>
          <cell r="E2138">
            <v>11.499097000000001</v>
          </cell>
          <cell r="F2138">
            <v>3.8196469999999998</v>
          </cell>
          <cell r="G2138">
            <v>729</v>
          </cell>
          <cell r="H2138" t="str">
            <v>Macro</v>
          </cell>
          <cell r="I2138" t="str">
            <v>ZTE</v>
          </cell>
          <cell r="J2138" t="str">
            <v>Henri Kenfack</v>
          </cell>
          <cell r="K2138" t="str">
            <v>OCM_Yaounde_7</v>
          </cell>
          <cell r="L2138" t="str">
            <v>AFRO</v>
          </cell>
          <cell r="M2138" t="str">
            <v>CAMUSAT</v>
          </cell>
          <cell r="N2138" t="str">
            <v>Good Grid no GE - 8h</v>
          </cell>
        </row>
        <row r="2139">
          <cell r="A2139" t="str">
            <v>CTR_642</v>
          </cell>
          <cell r="B2139" t="str">
            <v>CTR_642_Z_Mefou-Assi-IHS</v>
          </cell>
          <cell r="C2139" t="str">
            <v>CTR</v>
          </cell>
          <cell r="D2139" t="str">
            <v>Yaounde</v>
          </cell>
          <cell r="E2139">
            <v>11.459033</v>
          </cell>
          <cell r="F2139">
            <v>3.8096070000000002</v>
          </cell>
          <cell r="G2139">
            <v>755</v>
          </cell>
          <cell r="H2139" t="str">
            <v>Macro</v>
          </cell>
          <cell r="I2139" t="str">
            <v>ZTE</v>
          </cell>
          <cell r="J2139" t="str">
            <v>Henri Kenfack</v>
          </cell>
          <cell r="K2139" t="str">
            <v>OCM_Yaounde_7</v>
          </cell>
          <cell r="L2139" t="str">
            <v>AFRO</v>
          </cell>
          <cell r="M2139" t="str">
            <v>IHS</v>
          </cell>
          <cell r="N2139"/>
        </row>
        <row r="2140">
          <cell r="A2140" t="str">
            <v>CTR_670</v>
          </cell>
          <cell r="B2140" t="str">
            <v>CTR_670_Z_Nkolagaa-II</v>
          </cell>
          <cell r="C2140" t="str">
            <v>CTR</v>
          </cell>
          <cell r="D2140" t="str">
            <v>Yaounde</v>
          </cell>
          <cell r="E2140">
            <v>11.56096</v>
          </cell>
          <cell r="F2140">
            <v>3.8216299999999999</v>
          </cell>
          <cell r="G2140">
            <v>120</v>
          </cell>
          <cell r="H2140" t="str">
            <v>Macro</v>
          </cell>
          <cell r="I2140" t="str">
            <v>ZTE</v>
          </cell>
          <cell r="J2140" t="str">
            <v>Henri Kenfack</v>
          </cell>
          <cell r="K2140" t="str">
            <v>OCM_Yaounde_7</v>
          </cell>
          <cell r="L2140" t="str">
            <v>AFRO</v>
          </cell>
          <cell r="M2140" t="str">
            <v>CAMUSAT</v>
          </cell>
          <cell r="N2140" t="str">
            <v>Good Grid + GE</v>
          </cell>
        </row>
        <row r="2141">
          <cell r="A2141" t="str">
            <v>CTR_698</v>
          </cell>
          <cell r="B2141" t="str">
            <v>CTR_698_Z_Nkoabang-South-MTN</v>
          </cell>
          <cell r="C2141" t="str">
            <v>CTR</v>
          </cell>
          <cell r="D2141" t="str">
            <v>Yaounde</v>
          </cell>
          <cell r="E2141">
            <v>11.595409999999999</v>
          </cell>
          <cell r="F2141">
            <v>3.8474910000000002</v>
          </cell>
          <cell r="G2141">
            <v>737</v>
          </cell>
          <cell r="H2141" t="str">
            <v>Macro</v>
          </cell>
          <cell r="I2141" t="str">
            <v>ZTE</v>
          </cell>
          <cell r="J2141" t="str">
            <v>Henri Kenfack</v>
          </cell>
          <cell r="K2141" t="str">
            <v>OCM_Yaounde_7</v>
          </cell>
          <cell r="L2141" t="str">
            <v>AFRO</v>
          </cell>
          <cell r="M2141" t="str">
            <v>MTN</v>
          </cell>
          <cell r="N2141" t="str">
            <v>Grid-Gen</v>
          </cell>
        </row>
        <row r="2142">
          <cell r="A2142" t="str">
            <v>CTR_653</v>
          </cell>
          <cell r="B2142" t="str">
            <v>Mfou-Entree</v>
          </cell>
          <cell r="C2142" t="str">
            <v>CTR</v>
          </cell>
          <cell r="D2142" t="str">
            <v>Mfou</v>
          </cell>
          <cell r="E2142">
            <v>11.640700000000001</v>
          </cell>
          <cell r="F2142">
            <v>3.7563800000000001</v>
          </cell>
          <cell r="G2142">
            <v>725</v>
          </cell>
          <cell r="H2142" t="str">
            <v>Macro</v>
          </cell>
          <cell r="I2142"/>
          <cell r="J2142" t="str">
            <v>Henri Kenfack</v>
          </cell>
          <cell r="K2142" t="str">
            <v>OCM_Yaounde_7</v>
          </cell>
          <cell r="L2142" t="str">
            <v>AFRO</v>
          </cell>
          <cell r="M2142" t="str">
            <v>CAMUSAT</v>
          </cell>
          <cell r="N2142" t="str">
            <v>Hybrid Solar - S1</v>
          </cell>
        </row>
        <row r="2143">
          <cell r="A2143" t="str">
            <v>CTR_062</v>
          </cell>
          <cell r="B2143" t="str">
            <v>Nomayos</v>
          </cell>
          <cell r="C2143" t="str">
            <v>CTR</v>
          </cell>
          <cell r="D2143" t="str">
            <v>Nomayos</v>
          </cell>
          <cell r="E2143">
            <v>11.4487849</v>
          </cell>
          <cell r="F2143">
            <v>3.7878712000000001</v>
          </cell>
          <cell r="G2143">
            <v>742</v>
          </cell>
          <cell r="H2143" t="str">
            <v>Macro</v>
          </cell>
          <cell r="I2143" t="str">
            <v>NOKIA</v>
          </cell>
          <cell r="J2143" t="str">
            <v>Tegum Fulbert Samba</v>
          </cell>
          <cell r="K2143" t="str">
            <v>OCM_Yaounde_8</v>
          </cell>
          <cell r="L2143" t="str">
            <v>AFRO</v>
          </cell>
          <cell r="M2143" t="str">
            <v>IHS</v>
          </cell>
          <cell r="N2143" t="str">
            <v>Grid-Gen</v>
          </cell>
        </row>
        <row r="2144">
          <cell r="A2144" t="str">
            <v>CTR_253</v>
          </cell>
          <cell r="B2144" t="str">
            <v>CTR_253_Z_Mefou-Assi</v>
          </cell>
          <cell r="C2144" t="str">
            <v>CTR</v>
          </cell>
          <cell r="D2144" t="str">
            <v>Yaounde</v>
          </cell>
          <cell r="E2144">
            <v>11.474468010000001</v>
          </cell>
          <cell r="F2144">
            <v>3.8140996220000001</v>
          </cell>
          <cell r="G2144">
            <v>742</v>
          </cell>
          <cell r="H2144" t="str">
            <v>Macro</v>
          </cell>
          <cell r="I2144" t="str">
            <v>ZTE</v>
          </cell>
          <cell r="J2144" t="str">
            <v>Tegum Fulbert Samba</v>
          </cell>
          <cell r="K2144" t="str">
            <v>OCM_Yaounde_8</v>
          </cell>
          <cell r="L2144" t="str">
            <v>AFRO</v>
          </cell>
          <cell r="M2144" t="str">
            <v>IHS</v>
          </cell>
          <cell r="N2144" t="str">
            <v>Grid-Gen</v>
          </cell>
        </row>
        <row r="2145">
          <cell r="A2145" t="str">
            <v>CTR_222</v>
          </cell>
          <cell r="B2145" t="str">
            <v>Mbankomo-MTN</v>
          </cell>
          <cell r="C2145" t="str">
            <v>CTR</v>
          </cell>
          <cell r="D2145" t="str">
            <v>Mbankomo</v>
          </cell>
          <cell r="E2145">
            <v>11.400497</v>
          </cell>
          <cell r="F2145">
            <v>3.7853150000000002</v>
          </cell>
          <cell r="G2145">
            <v>744</v>
          </cell>
          <cell r="H2145" t="str">
            <v>Macro</v>
          </cell>
          <cell r="I2145" t="str">
            <v>NOKIA</v>
          </cell>
          <cell r="J2145" t="str">
            <v>Tegum Fulbert Samba</v>
          </cell>
          <cell r="K2145" t="str">
            <v>OCM_Yaounde_8</v>
          </cell>
          <cell r="L2145" t="str">
            <v>AFRO</v>
          </cell>
          <cell r="M2145" t="str">
            <v>IHS</v>
          </cell>
          <cell r="N2145" t="str">
            <v>Grid-Gen</v>
          </cell>
        </row>
        <row r="2146">
          <cell r="A2146" t="str">
            <v>CTR_237</v>
          </cell>
          <cell r="B2146" t="str">
            <v>CTR_237_Z_Barriere</v>
          </cell>
          <cell r="C2146" t="str">
            <v>CTR</v>
          </cell>
          <cell r="D2146" t="str">
            <v>Yaounde</v>
          </cell>
          <cell r="E2146">
            <v>11.48608235</v>
          </cell>
          <cell r="F2146">
            <v>3.7989176310000001</v>
          </cell>
          <cell r="G2146">
            <v>742</v>
          </cell>
          <cell r="H2146" t="str">
            <v>Macro</v>
          </cell>
          <cell r="I2146" t="str">
            <v>ZTE</v>
          </cell>
          <cell r="J2146" t="str">
            <v>Tegum Fulbert Samba</v>
          </cell>
          <cell r="K2146" t="str">
            <v>OCM_Yaounde_8</v>
          </cell>
          <cell r="L2146" t="str">
            <v>AFRO</v>
          </cell>
          <cell r="M2146" t="str">
            <v>IHS</v>
          </cell>
          <cell r="N2146" t="str">
            <v>Grid-Gen</v>
          </cell>
        </row>
        <row r="2147">
          <cell r="A2147" t="str">
            <v>CTR_358</v>
          </cell>
          <cell r="B2147" t="str">
            <v>Angongo</v>
          </cell>
          <cell r="C2147" t="str">
            <v>CTR</v>
          </cell>
          <cell r="D2147" t="str">
            <v>Angongo</v>
          </cell>
          <cell r="E2147">
            <v>11.30451081</v>
          </cell>
          <cell r="F2147">
            <v>3.7911464229999998</v>
          </cell>
          <cell r="G2147">
            <v>0</v>
          </cell>
          <cell r="H2147" t="str">
            <v>Macro</v>
          </cell>
          <cell r="I2147" t="str">
            <v>NOKIA</v>
          </cell>
          <cell r="J2147" t="str">
            <v>Tegum Fulbert Samba</v>
          </cell>
          <cell r="K2147" t="str">
            <v>OCM_Yaounde_8</v>
          </cell>
          <cell r="L2147" t="str">
            <v>AFRO</v>
          </cell>
          <cell r="M2147" t="str">
            <v>IHS</v>
          </cell>
          <cell r="N2147" t="str">
            <v>Grid-Gen</v>
          </cell>
        </row>
        <row r="2148">
          <cell r="A2148" t="str">
            <v>CTR_164</v>
          </cell>
          <cell r="B2148" t="str">
            <v>CTR_164_Z_Ahala-IHS</v>
          </cell>
          <cell r="C2148" t="str">
            <v>CTR</v>
          </cell>
          <cell r="D2148" t="str">
            <v>Yaounde</v>
          </cell>
          <cell r="E2148">
            <v>11.496820230000001</v>
          </cell>
          <cell r="F2148">
            <v>3.7948312980000001</v>
          </cell>
          <cell r="G2148">
            <v>742</v>
          </cell>
          <cell r="H2148" t="str">
            <v>Macro</v>
          </cell>
          <cell r="I2148" t="str">
            <v>ZTE</v>
          </cell>
          <cell r="J2148" t="str">
            <v>Tegum Fulbert Samba</v>
          </cell>
          <cell r="K2148" t="str">
            <v>OCM_Yaounde_8</v>
          </cell>
          <cell r="L2148" t="str">
            <v>AFRO</v>
          </cell>
          <cell r="M2148" t="str">
            <v>IHS</v>
          </cell>
          <cell r="N2148" t="str">
            <v>Grid-Gen</v>
          </cell>
        </row>
        <row r="2149">
          <cell r="A2149" t="str">
            <v>CTR_463</v>
          </cell>
          <cell r="B2149" t="str">
            <v>Afanoya-MTN-IHS</v>
          </cell>
          <cell r="C2149" t="str">
            <v>CTR</v>
          </cell>
          <cell r="D2149" t="str">
            <v>Afanoya</v>
          </cell>
          <cell r="E2149">
            <v>11.470420000000001</v>
          </cell>
          <cell r="F2149">
            <v>3.7565200000000001</v>
          </cell>
          <cell r="G2149">
            <v>732</v>
          </cell>
          <cell r="H2149" t="str">
            <v>Macro</v>
          </cell>
          <cell r="I2149" t="str">
            <v>NOKIA</v>
          </cell>
          <cell r="J2149" t="str">
            <v>Tegum Fulbert Samba</v>
          </cell>
          <cell r="K2149" t="str">
            <v>OCM_Yaounde_8</v>
          </cell>
          <cell r="L2149" t="str">
            <v>AFRO</v>
          </cell>
          <cell r="M2149" t="str">
            <v>IHS</v>
          </cell>
          <cell r="N2149" t="str">
            <v>Grid-Gen</v>
          </cell>
        </row>
        <row r="2150">
          <cell r="A2150" t="str">
            <v>CTR_527</v>
          </cell>
          <cell r="B2150" t="str">
            <v>Nomayos-IHS</v>
          </cell>
          <cell r="C2150" t="str">
            <v>CTR</v>
          </cell>
          <cell r="D2150" t="str">
            <v>Nomayos</v>
          </cell>
          <cell r="E2150">
            <v>11.42333</v>
          </cell>
          <cell r="F2150">
            <v>3.7871199999999998</v>
          </cell>
          <cell r="G2150">
            <v>736</v>
          </cell>
          <cell r="H2150" t="str">
            <v>Macro</v>
          </cell>
          <cell r="I2150" t="str">
            <v>NOKIA</v>
          </cell>
          <cell r="J2150" t="str">
            <v>Tegum Fulbert Samba</v>
          </cell>
          <cell r="K2150" t="str">
            <v>OCM_Yaounde_8</v>
          </cell>
          <cell r="L2150" t="str">
            <v>AFRO</v>
          </cell>
          <cell r="M2150" t="str">
            <v>IHS</v>
          </cell>
          <cell r="N2150" t="str">
            <v>Grid-Gen</v>
          </cell>
        </row>
        <row r="2151">
          <cell r="A2151" t="str">
            <v>CTR_528</v>
          </cell>
          <cell r="B2151" t="str">
            <v>Mbankomo-IHS</v>
          </cell>
          <cell r="C2151" t="str">
            <v>CTR</v>
          </cell>
          <cell r="D2151" t="str">
            <v>Mbankomo</v>
          </cell>
          <cell r="E2151">
            <v>11.371361</v>
          </cell>
          <cell r="F2151">
            <v>3.7959999999999998</v>
          </cell>
          <cell r="G2151">
            <v>731</v>
          </cell>
          <cell r="H2151" t="str">
            <v>Macro</v>
          </cell>
          <cell r="I2151" t="str">
            <v>NOKIA</v>
          </cell>
          <cell r="J2151" t="str">
            <v>Tegum Fulbert Samba</v>
          </cell>
          <cell r="K2151" t="str">
            <v>OCM_Yaounde_8</v>
          </cell>
          <cell r="L2151" t="str">
            <v>AFRO</v>
          </cell>
          <cell r="M2151" t="str">
            <v>IHS</v>
          </cell>
          <cell r="N2151" t="str">
            <v>Grid-Gen</v>
          </cell>
        </row>
        <row r="2152">
          <cell r="A2152" t="str">
            <v>CTR_526</v>
          </cell>
          <cell r="B2152" t="str">
            <v>CTR_526_Z_Barriere-IHS</v>
          </cell>
          <cell r="C2152" t="str">
            <v>CTR</v>
          </cell>
          <cell r="D2152" t="str">
            <v>Yaounde</v>
          </cell>
          <cell r="E2152">
            <v>11.47322102</v>
          </cell>
          <cell r="F2152">
            <v>3.789493958</v>
          </cell>
          <cell r="G2152">
            <v>742</v>
          </cell>
          <cell r="H2152" t="str">
            <v>Macro</v>
          </cell>
          <cell r="I2152" t="str">
            <v>ZTE</v>
          </cell>
          <cell r="J2152" t="str">
            <v>Tegum Fulbert Samba</v>
          </cell>
          <cell r="K2152" t="str">
            <v>OCM_Yaounde_8</v>
          </cell>
          <cell r="L2152" t="str">
            <v>AFRO</v>
          </cell>
          <cell r="M2152" t="str">
            <v>IHS</v>
          </cell>
          <cell r="N2152" t="str">
            <v>Grid-Gen</v>
          </cell>
        </row>
        <row r="2153">
          <cell r="A2153" t="str">
            <v>CTR_453</v>
          </cell>
          <cell r="B2153" t="str">
            <v>Binguela-Camrail</v>
          </cell>
          <cell r="C2153" t="str">
            <v>CTR</v>
          </cell>
          <cell r="D2153" t="str">
            <v>Mbankomo</v>
          </cell>
          <cell r="E2153">
            <v>11.404638800000001</v>
          </cell>
          <cell r="F2153">
            <v>3.7513333329999998</v>
          </cell>
          <cell r="G2153">
            <v>722</v>
          </cell>
          <cell r="H2153" t="str">
            <v>Macro</v>
          </cell>
          <cell r="I2153" t="str">
            <v>NOKIA</v>
          </cell>
          <cell r="J2153" t="str">
            <v>Tegum Fulbert Samba</v>
          </cell>
          <cell r="K2153" t="str">
            <v>OCM_Yaounde_8</v>
          </cell>
          <cell r="L2153" t="str">
            <v>AFRO</v>
          </cell>
          <cell r="M2153" t="str">
            <v>CAMUSAT</v>
          </cell>
          <cell r="N2153" t="str">
            <v>Hybrid Solar - S1</v>
          </cell>
        </row>
        <row r="2154">
          <cell r="A2154" t="str">
            <v>CTR_541</v>
          </cell>
          <cell r="B2154" t="str">
            <v>Mbankomo-Okoa-Maria</v>
          </cell>
          <cell r="C2154" t="str">
            <v>CTR</v>
          </cell>
          <cell r="D2154" t="str">
            <v>Mbankomo</v>
          </cell>
          <cell r="E2154">
            <v>11.342784999999999</v>
          </cell>
          <cell r="F2154">
            <v>3.7994933299999998</v>
          </cell>
          <cell r="G2154">
            <v>744</v>
          </cell>
          <cell r="H2154" t="str">
            <v>Macro</v>
          </cell>
          <cell r="I2154" t="str">
            <v>NOKIA</v>
          </cell>
          <cell r="J2154" t="str">
            <v>Tegum Fulbert Samba</v>
          </cell>
          <cell r="K2154" t="str">
            <v>OCM_Yaounde_8</v>
          </cell>
          <cell r="L2154" t="str">
            <v>AFRO</v>
          </cell>
          <cell r="M2154" t="str">
            <v>IHS</v>
          </cell>
          <cell r="N2154" t="str">
            <v>Grid-Gen</v>
          </cell>
        </row>
        <row r="2155">
          <cell r="A2155" t="str">
            <v>CTR_577</v>
          </cell>
          <cell r="B2155" t="str">
            <v>Ngoumou-I</v>
          </cell>
          <cell r="C2155" t="str">
            <v>CTR</v>
          </cell>
          <cell r="D2155" t="str">
            <v>Ngoumou</v>
          </cell>
          <cell r="E2155">
            <v>11.430654000000001</v>
          </cell>
          <cell r="F2155">
            <v>3.719646</v>
          </cell>
          <cell r="G2155">
            <v>744</v>
          </cell>
          <cell r="H2155" t="str">
            <v>Macro</v>
          </cell>
          <cell r="I2155" t="str">
            <v>NOKIA</v>
          </cell>
          <cell r="J2155" t="str">
            <v>Tegum Fulbert Samba</v>
          </cell>
          <cell r="K2155" t="str">
            <v>OCM_Yaounde_8</v>
          </cell>
          <cell r="L2155" t="str">
            <v>AFRO</v>
          </cell>
          <cell r="M2155" t="str">
            <v>CAMUSAT</v>
          </cell>
          <cell r="N2155" t="str">
            <v>Good Grid + GE</v>
          </cell>
        </row>
        <row r="2156">
          <cell r="A2156" t="str">
            <v>CTR_596</v>
          </cell>
          <cell r="B2156" t="str">
            <v>CTR_596_Z_Ebom-Maetur</v>
          </cell>
          <cell r="C2156" t="str">
            <v>CTR</v>
          </cell>
          <cell r="D2156" t="str">
            <v>Yaounde</v>
          </cell>
          <cell r="E2156">
            <v>11.480613999999999</v>
          </cell>
          <cell r="F2156">
            <v>3.805545</v>
          </cell>
          <cell r="G2156">
            <v>742</v>
          </cell>
          <cell r="H2156" t="str">
            <v>Macro</v>
          </cell>
          <cell r="I2156" t="str">
            <v>ZTE</v>
          </cell>
          <cell r="J2156" t="str">
            <v>Tegum Fulbert Samba</v>
          </cell>
          <cell r="K2156" t="str">
            <v>OCM_Yaounde_8</v>
          </cell>
          <cell r="L2156" t="str">
            <v>AFRO</v>
          </cell>
          <cell r="M2156" t="str">
            <v>CAMUSAT</v>
          </cell>
          <cell r="N2156" t="str">
            <v>Good Grid no GE - 8h</v>
          </cell>
        </row>
        <row r="2157">
          <cell r="A2157" t="str">
            <v>CTR_630</v>
          </cell>
          <cell r="B2157" t="str">
            <v>CTR_630_Z_Eloumdem</v>
          </cell>
          <cell r="C2157" t="str">
            <v>CTR</v>
          </cell>
          <cell r="D2157" t="str">
            <v>Yaounde</v>
          </cell>
          <cell r="E2157">
            <v>11.432776</v>
          </cell>
          <cell r="F2157">
            <v>3.809469</v>
          </cell>
          <cell r="G2157">
            <v>742</v>
          </cell>
          <cell r="H2157" t="str">
            <v>Macro</v>
          </cell>
          <cell r="I2157" t="str">
            <v>ZTE</v>
          </cell>
          <cell r="J2157" t="str">
            <v>Tegum Fulbert Samba</v>
          </cell>
          <cell r="K2157" t="str">
            <v>OCM_Yaounde_8</v>
          </cell>
          <cell r="L2157" t="str">
            <v>AFRO</v>
          </cell>
          <cell r="M2157" t="str">
            <v>CAMUSAT</v>
          </cell>
          <cell r="N2157" t="str">
            <v>HGB</v>
          </cell>
        </row>
        <row r="2158">
          <cell r="A2158" t="str">
            <v>CTR_838</v>
          </cell>
          <cell r="B2158" t="str">
            <v>Afanoya-II</v>
          </cell>
          <cell r="C2158" t="str">
            <v>CTR</v>
          </cell>
          <cell r="D2158" t="str">
            <v>Yaounde</v>
          </cell>
          <cell r="E2158">
            <v>11.46787</v>
          </cell>
          <cell r="F2158">
            <v>3.7706200000000001</v>
          </cell>
          <cell r="G2158">
            <v>718</v>
          </cell>
          <cell r="H2158" t="str">
            <v>Macro</v>
          </cell>
          <cell r="I2158" t="str">
            <v>ZTE</v>
          </cell>
          <cell r="J2158" t="str">
            <v>Tegum Fulbert Samba</v>
          </cell>
          <cell r="K2158" t="str">
            <v>OCM_Yaounde_8</v>
          </cell>
          <cell r="L2158" t="str">
            <v>AFRO</v>
          </cell>
          <cell r="M2158" t="str">
            <v>CAMUSAT</v>
          </cell>
          <cell r="N2158" t="str">
            <v>Bad Grid + GE</v>
          </cell>
        </row>
        <row r="2159">
          <cell r="A2159" t="str">
            <v>CTR_195</v>
          </cell>
          <cell r="B2159" t="str">
            <v>CTR_195_Z_Ahala</v>
          </cell>
          <cell r="C2159" t="str">
            <v>CTR</v>
          </cell>
          <cell r="D2159" t="str">
            <v>Yaounde</v>
          </cell>
          <cell r="E2159">
            <v>11.501651000000001</v>
          </cell>
          <cell r="F2159">
            <v>3.8087680000000002</v>
          </cell>
          <cell r="G2159">
            <v>749</v>
          </cell>
          <cell r="H2159" t="str">
            <v>Macro</v>
          </cell>
          <cell r="I2159" t="str">
            <v>ZTE</v>
          </cell>
          <cell r="J2159" t="str">
            <v>Tegum Fulbert Samba</v>
          </cell>
          <cell r="K2159" t="str">
            <v>OCM_Yaounde_8</v>
          </cell>
          <cell r="L2159" t="str">
            <v>AFRO</v>
          </cell>
          <cell r="M2159" t="str">
            <v>IHS</v>
          </cell>
          <cell r="N2159" t="str">
            <v>Grid-Gen-Lithium</v>
          </cell>
        </row>
        <row r="2160">
          <cell r="A2160" t="str">
            <v>CTR_320</v>
          </cell>
          <cell r="B2160" t="str">
            <v>CTR_320_Z_Meyo</v>
          </cell>
          <cell r="C2160" t="str">
            <v>CTR</v>
          </cell>
          <cell r="D2160" t="str">
            <v>Yaounde</v>
          </cell>
          <cell r="E2160">
            <v>11.490964999999999</v>
          </cell>
          <cell r="F2160">
            <v>3.7857889999999998</v>
          </cell>
          <cell r="G2160">
            <v>714</v>
          </cell>
          <cell r="H2160" t="str">
            <v>Macro</v>
          </cell>
          <cell r="I2160" t="str">
            <v>ZTE</v>
          </cell>
          <cell r="J2160" t="str">
            <v>Tegum Fulbert Samba</v>
          </cell>
          <cell r="K2160" t="str">
            <v>OCM_Yaounde_8</v>
          </cell>
          <cell r="L2160" t="str">
            <v>AFRO</v>
          </cell>
          <cell r="M2160" t="str">
            <v>IHS</v>
          </cell>
          <cell r="N2160" t="str">
            <v>Grid-Gen</v>
          </cell>
        </row>
        <row r="2161">
          <cell r="A2161" t="str">
            <v>CTR_472</v>
          </cell>
          <cell r="B2161" t="str">
            <v>CTR_472_Z_Damas-II</v>
          </cell>
          <cell r="C2161" t="str">
            <v>CTR</v>
          </cell>
          <cell r="D2161" t="str">
            <v>Yaounde</v>
          </cell>
          <cell r="E2161">
            <v>11.490055999999999</v>
          </cell>
          <cell r="F2161">
            <v>3.8101389999999999</v>
          </cell>
          <cell r="G2161">
            <v>43</v>
          </cell>
          <cell r="H2161" t="str">
            <v>Macro</v>
          </cell>
          <cell r="I2161" t="str">
            <v>ZTE</v>
          </cell>
          <cell r="J2161" t="str">
            <v>Tegum Fulbert Samba</v>
          </cell>
          <cell r="K2161" t="str">
            <v>OCM_Yaounde_8</v>
          </cell>
          <cell r="L2161" t="str">
            <v>AFRO</v>
          </cell>
          <cell r="M2161" t="str">
            <v>IHS</v>
          </cell>
          <cell r="N2161" t="str">
            <v>Grid-Gen</v>
          </cell>
        </row>
        <row r="2162">
          <cell r="A2162" t="str">
            <v>CTR_521</v>
          </cell>
          <cell r="B2162" t="str">
            <v>CTR_521_Z_Mendong-Vallee2-MTN-IHS</v>
          </cell>
          <cell r="C2162" t="str">
            <v>CTR</v>
          </cell>
          <cell r="D2162" t="str">
            <v>Yaounde</v>
          </cell>
          <cell r="E2162">
            <v>11.46543118</v>
          </cell>
          <cell r="F2162">
            <v>3.825755579</v>
          </cell>
          <cell r="G2162">
            <v>711</v>
          </cell>
          <cell r="H2162" t="str">
            <v>Macro</v>
          </cell>
          <cell r="I2162" t="str">
            <v>ZTE</v>
          </cell>
          <cell r="J2162" t="str">
            <v>Tegum Fulbert Samba</v>
          </cell>
          <cell r="K2162" t="str">
            <v>OCM_Yaounde_8</v>
          </cell>
          <cell r="L2162" t="str">
            <v>AFRO</v>
          </cell>
          <cell r="M2162" t="str">
            <v>IHS</v>
          </cell>
          <cell r="N2162" t="str">
            <v>Grid-Gen</v>
          </cell>
        </row>
        <row r="2163">
          <cell r="A2163" t="str">
            <v>CTR_713</v>
          </cell>
          <cell r="B2163" t="str">
            <v>CTR_713_Z_Mendong-Village</v>
          </cell>
          <cell r="C2163" t="str">
            <v>CTR</v>
          </cell>
          <cell r="D2163" t="str">
            <v>Yaounde</v>
          </cell>
          <cell r="E2163">
            <v>11.446244999999999</v>
          </cell>
          <cell r="F2163">
            <v>3.8199000000000001</v>
          </cell>
          <cell r="G2163">
            <v>740</v>
          </cell>
          <cell r="H2163" t="str">
            <v>Macro</v>
          </cell>
          <cell r="I2163" t="str">
            <v>ZTE</v>
          </cell>
          <cell r="J2163" t="str">
            <v>Tegum Fulbert Samba</v>
          </cell>
          <cell r="K2163" t="str">
            <v>OCM_Yaounde_8</v>
          </cell>
          <cell r="L2163" t="str">
            <v>AFRO</v>
          </cell>
          <cell r="M2163" t="str">
            <v>CAMUSAT</v>
          </cell>
          <cell r="N2163" t="str">
            <v>Good Grid + GE</v>
          </cell>
        </row>
        <row r="2164">
          <cell r="A2164" t="str">
            <v>CTR_774</v>
          </cell>
          <cell r="B2164" t="str">
            <v>CTR_774_Z_Bong-assi</v>
          </cell>
          <cell r="C2164" t="str">
            <v>CTR</v>
          </cell>
          <cell r="D2164" t="str">
            <v>Yaounde</v>
          </cell>
          <cell r="E2164">
            <v>11.41949</v>
          </cell>
          <cell r="F2164">
            <v>3.8107099999999998</v>
          </cell>
          <cell r="G2164">
            <v>770</v>
          </cell>
          <cell r="H2164" t="str">
            <v>Macro</v>
          </cell>
          <cell r="I2164" t="str">
            <v>ZTE</v>
          </cell>
          <cell r="J2164" t="str">
            <v>Tegum Fulbert Samba</v>
          </cell>
          <cell r="K2164" t="str">
            <v>OCM_Yaounde_8</v>
          </cell>
          <cell r="L2164" t="str">
            <v>AFRO</v>
          </cell>
          <cell r="M2164" t="str">
            <v>CAMUSAT</v>
          </cell>
          <cell r="N2164" t="str">
            <v>Hybrid Solar - S3</v>
          </cell>
        </row>
        <row r="2165">
          <cell r="A2165" t="str">
            <v>CTR_836</v>
          </cell>
          <cell r="B2165" t="str">
            <v>CTR_836_Z_Simbock-Chefferie-MTN</v>
          </cell>
          <cell r="C2165" t="str">
            <v>CTR</v>
          </cell>
          <cell r="D2165" t="str">
            <v>Yaounde</v>
          </cell>
          <cell r="E2165">
            <v>11.476447370000001</v>
          </cell>
          <cell r="F2165">
            <v>3.8020563690000002</v>
          </cell>
          <cell r="G2165">
            <v>764</v>
          </cell>
          <cell r="H2165" t="str">
            <v>Macro</v>
          </cell>
          <cell r="I2165" t="str">
            <v>ZTE</v>
          </cell>
          <cell r="J2165" t="str">
            <v>Tegum Fulbert Samba</v>
          </cell>
          <cell r="K2165" t="str">
            <v>OCM_Yaounde_8</v>
          </cell>
          <cell r="L2165" t="str">
            <v>AFRO</v>
          </cell>
          <cell r="M2165" t="str">
            <v>MTN</v>
          </cell>
          <cell r="N2165" t="str">
            <v>Grid-Gen</v>
          </cell>
        </row>
        <row r="2166">
          <cell r="A2166" t="str">
            <v>CTR_911</v>
          </cell>
          <cell r="B2166" t="str">
            <v>CTR_911_Z_Nkolfon-Cimencam-IHS</v>
          </cell>
          <cell r="C2166" t="str">
            <v>CTR</v>
          </cell>
          <cell r="D2166" t="str">
            <v>Mbankomo</v>
          </cell>
          <cell r="E2166">
            <v>11.45515</v>
          </cell>
          <cell r="F2166">
            <v>3.7688160000000002</v>
          </cell>
          <cell r="G2166">
            <v>737</v>
          </cell>
          <cell r="H2166" t="str">
            <v>Macro</v>
          </cell>
          <cell r="I2166" t="str">
            <v>ZTE</v>
          </cell>
          <cell r="J2166" t="str">
            <v>Tegum Fulbert Samba</v>
          </cell>
          <cell r="K2166" t="str">
            <v>OCM_Yaounde_8</v>
          </cell>
          <cell r="L2166" t="str">
            <v>AFRO</v>
          </cell>
          <cell r="M2166" t="str">
            <v>IHS</v>
          </cell>
          <cell r="N2166"/>
        </row>
        <row r="2167">
          <cell r="A2167" t="str">
            <v>CTR_831</v>
          </cell>
          <cell r="B2167" t="str">
            <v>CTR_831_Z_Mbalgong-Carrefour</v>
          </cell>
          <cell r="C2167" t="str">
            <v>CTR</v>
          </cell>
          <cell r="D2167" t="str">
            <v>Yaounde</v>
          </cell>
          <cell r="E2167">
            <v>11.462896000000001</v>
          </cell>
          <cell r="F2167">
            <v>3.8025139999999999</v>
          </cell>
          <cell r="G2167">
            <v>721</v>
          </cell>
          <cell r="H2167" t="str">
            <v>Macro</v>
          </cell>
          <cell r="I2167" t="str">
            <v>ZTE</v>
          </cell>
          <cell r="J2167" t="str">
            <v>Tegum Fulbert Samba</v>
          </cell>
          <cell r="K2167" t="str">
            <v>OCM_Yaounde_8</v>
          </cell>
          <cell r="L2167" t="str">
            <v>AFRO</v>
          </cell>
          <cell r="M2167" t="str">
            <v>CAMUSAT</v>
          </cell>
          <cell r="N2167" t="str">
            <v>Good Grid no GE - 8h</v>
          </cell>
        </row>
        <row r="2168">
          <cell r="A2168" t="str">
            <v>CTR_710</v>
          </cell>
          <cell r="B2168" t="str">
            <v>Mbankomo-Dajoll</v>
          </cell>
          <cell r="C2168" t="str">
            <v>CTR</v>
          </cell>
          <cell r="D2168" t="str">
            <v>Mbankomo</v>
          </cell>
          <cell r="E2168">
            <v>11.403852000000001</v>
          </cell>
          <cell r="F2168">
            <v>3.7935300000000001</v>
          </cell>
          <cell r="G2168">
            <v>769</v>
          </cell>
          <cell r="H2168" t="str">
            <v>Macro</v>
          </cell>
          <cell r="I2168"/>
          <cell r="J2168" t="str">
            <v>Tegum Fulbert Samba</v>
          </cell>
          <cell r="K2168" t="str">
            <v>OCM_Yaounde_8</v>
          </cell>
          <cell r="L2168" t="str">
            <v>AFRO</v>
          </cell>
          <cell r="M2168" t="str">
            <v>CAMUSAT</v>
          </cell>
          <cell r="N2168" t="str">
            <v>Medium Grid + GE</v>
          </cell>
        </row>
        <row r="2169">
          <cell r="A2169" t="str">
            <v>CTR_023</v>
          </cell>
          <cell r="B2169" t="str">
            <v>Emana</v>
          </cell>
          <cell r="C2169" t="str">
            <v>CTR</v>
          </cell>
          <cell r="D2169" t="str">
            <v>Yaounde</v>
          </cell>
          <cell r="E2169">
            <v>11.520114</v>
          </cell>
          <cell r="F2169">
            <v>3.9189189999999998</v>
          </cell>
          <cell r="G2169">
            <v>773</v>
          </cell>
          <cell r="H2169" t="str">
            <v>Macro</v>
          </cell>
          <cell r="I2169" t="str">
            <v>NOKIA</v>
          </cell>
          <cell r="J2169" t="str">
            <v>Totat Symphorien</v>
          </cell>
          <cell r="K2169" t="str">
            <v>OCM_Yaounde_9</v>
          </cell>
          <cell r="L2169" t="str">
            <v>AFRO</v>
          </cell>
          <cell r="M2169" t="str">
            <v>IHS</v>
          </cell>
          <cell r="N2169" t="str">
            <v>Grid Only</v>
          </cell>
        </row>
        <row r="2170">
          <cell r="A2170" t="str">
            <v>CTR_061</v>
          </cell>
          <cell r="B2170" t="str">
            <v>CTR_061_Z_Nkometou</v>
          </cell>
          <cell r="C2170" t="str">
            <v>CTR</v>
          </cell>
          <cell r="D2170" t="str">
            <v>Nkometou</v>
          </cell>
          <cell r="E2170">
            <v>11.546942</v>
          </cell>
          <cell r="F2170">
            <v>4.0408030000000004</v>
          </cell>
          <cell r="G2170">
            <v>760</v>
          </cell>
          <cell r="H2170" t="str">
            <v>Macro</v>
          </cell>
          <cell r="I2170" t="str">
            <v>ZTE</v>
          </cell>
          <cell r="J2170" t="str">
            <v>Totat Symphorien</v>
          </cell>
          <cell r="K2170" t="str">
            <v>OCM_Yaounde_9</v>
          </cell>
          <cell r="L2170" t="str">
            <v>AFRO</v>
          </cell>
          <cell r="M2170" t="str">
            <v>IHS</v>
          </cell>
          <cell r="N2170" t="str">
            <v>Grid-Gen</v>
          </cell>
        </row>
        <row r="2171">
          <cell r="A2171" t="str">
            <v>CTR_080</v>
          </cell>
          <cell r="B2171" t="str">
            <v>Olembe</v>
          </cell>
          <cell r="C2171" t="str">
            <v>CTR</v>
          </cell>
          <cell r="D2171" t="str">
            <v>Yaounde</v>
          </cell>
          <cell r="E2171">
            <v>11.525606</v>
          </cell>
          <cell r="F2171">
            <v>3.9491610000000001</v>
          </cell>
          <cell r="G2171">
            <v>749</v>
          </cell>
          <cell r="H2171" t="str">
            <v>Macro</v>
          </cell>
          <cell r="I2171" t="str">
            <v>ZTE</v>
          </cell>
          <cell r="J2171" t="str">
            <v>Totat Symphorien</v>
          </cell>
          <cell r="K2171" t="str">
            <v>OCM_Yaounde_9</v>
          </cell>
          <cell r="L2171" t="str">
            <v>AFRO</v>
          </cell>
          <cell r="M2171" t="str">
            <v>IHS</v>
          </cell>
          <cell r="N2171" t="str">
            <v>Grid-Gen</v>
          </cell>
        </row>
        <row r="2172">
          <cell r="A2172" t="str">
            <v>CTR_078</v>
          </cell>
          <cell r="B2172" t="str">
            <v>CTR_078_Z_Nkolmesseng</v>
          </cell>
          <cell r="C2172" t="str">
            <v>CTR</v>
          </cell>
          <cell r="D2172" t="str">
            <v>Yaounde</v>
          </cell>
          <cell r="E2172">
            <v>11.557994000000001</v>
          </cell>
          <cell r="F2172">
            <v>3.8904800000000002</v>
          </cell>
          <cell r="G2172">
            <v>447</v>
          </cell>
          <cell r="H2172" t="str">
            <v>Macro</v>
          </cell>
          <cell r="I2172" t="str">
            <v>ZTE</v>
          </cell>
          <cell r="J2172" t="str">
            <v>Totat Symphorien</v>
          </cell>
          <cell r="K2172" t="str">
            <v>OCM_Yaounde_9</v>
          </cell>
          <cell r="L2172" t="str">
            <v>AFRO</v>
          </cell>
          <cell r="M2172" t="str">
            <v>IHS</v>
          </cell>
          <cell r="N2172" t="str">
            <v>Grid-Gen</v>
          </cell>
        </row>
        <row r="2173">
          <cell r="A2173" t="str">
            <v>CTR_213</v>
          </cell>
          <cell r="B2173" t="str">
            <v>CTR_213_Z_Okolo</v>
          </cell>
          <cell r="C2173" t="str">
            <v>CTR</v>
          </cell>
          <cell r="D2173" t="str">
            <v>Yaounde</v>
          </cell>
          <cell r="E2173">
            <v>11.525333</v>
          </cell>
          <cell r="F2173">
            <v>3.9275329999999999</v>
          </cell>
          <cell r="G2173">
            <v>742</v>
          </cell>
          <cell r="H2173" t="str">
            <v>Macro</v>
          </cell>
          <cell r="I2173" t="str">
            <v>ZTE</v>
          </cell>
          <cell r="J2173" t="str">
            <v>Totat Symphorien</v>
          </cell>
          <cell r="K2173" t="str">
            <v>OCM_Yaounde_9</v>
          </cell>
          <cell r="L2173" t="str">
            <v>AFRO</v>
          </cell>
          <cell r="M2173" t="str">
            <v>IHS</v>
          </cell>
          <cell r="N2173" t="str">
            <v>Grid-Gen</v>
          </cell>
        </row>
        <row r="2174">
          <cell r="A2174" t="str">
            <v>CTR_248</v>
          </cell>
          <cell r="B2174" t="str">
            <v>CTR_248_Z_Nkolondom</v>
          </cell>
          <cell r="C2174" t="str">
            <v>CTR</v>
          </cell>
          <cell r="D2174" t="str">
            <v>Yaounde</v>
          </cell>
          <cell r="E2174">
            <v>11.492239</v>
          </cell>
          <cell r="F2174">
            <v>3.9578850000000001</v>
          </cell>
          <cell r="G2174">
            <v>742</v>
          </cell>
          <cell r="H2174" t="str">
            <v>Macro</v>
          </cell>
          <cell r="I2174" t="str">
            <v>ZTE</v>
          </cell>
          <cell r="J2174" t="str">
            <v>Totat Symphorien</v>
          </cell>
          <cell r="K2174" t="str">
            <v>OCM_Yaounde_9</v>
          </cell>
          <cell r="L2174" t="str">
            <v>AFRO</v>
          </cell>
          <cell r="M2174" t="str">
            <v>IHS</v>
          </cell>
          <cell r="N2174" t="str">
            <v>Grid-Gen</v>
          </cell>
        </row>
        <row r="2175">
          <cell r="A2175" t="str">
            <v>CTR_254</v>
          </cell>
          <cell r="B2175" t="str">
            <v>CTR_254_Z_Eleveur</v>
          </cell>
          <cell r="C2175" t="str">
            <v>CTR</v>
          </cell>
          <cell r="D2175" t="str">
            <v>Yaounde</v>
          </cell>
          <cell r="E2175">
            <v>11.560649</v>
          </cell>
          <cell r="F2175">
            <v>3.9029940000000001</v>
          </cell>
          <cell r="G2175">
            <v>742</v>
          </cell>
          <cell r="H2175" t="str">
            <v>Macro</v>
          </cell>
          <cell r="I2175" t="str">
            <v>ZTE</v>
          </cell>
          <cell r="J2175" t="str">
            <v>Totat Symphorien</v>
          </cell>
          <cell r="K2175" t="str">
            <v>OCM_Yaounde_9</v>
          </cell>
          <cell r="L2175" t="str">
            <v>AFRO</v>
          </cell>
          <cell r="M2175" t="str">
            <v>IHS</v>
          </cell>
          <cell r="N2175" t="str">
            <v>Grid-Gen</v>
          </cell>
        </row>
        <row r="2176">
          <cell r="A2176" t="str">
            <v>CTR_079</v>
          </cell>
          <cell r="B2176" t="str">
            <v>Nkozoa</v>
          </cell>
          <cell r="C2176" t="str">
            <v>CTR</v>
          </cell>
          <cell r="D2176" t="str">
            <v>Yaounde</v>
          </cell>
          <cell r="E2176">
            <v>11.537552</v>
          </cell>
          <cell r="F2176">
            <v>3.9661019999999998</v>
          </cell>
          <cell r="G2176">
            <v>699</v>
          </cell>
          <cell r="H2176" t="str">
            <v>Macro</v>
          </cell>
          <cell r="I2176" t="str">
            <v>ZTE</v>
          </cell>
          <cell r="J2176" t="str">
            <v>Totat Symphorien</v>
          </cell>
          <cell r="K2176" t="str">
            <v>OCM_Yaounde_9</v>
          </cell>
          <cell r="L2176" t="str">
            <v>AFRO</v>
          </cell>
          <cell r="M2176" t="str">
            <v>IHS</v>
          </cell>
          <cell r="N2176" t="str">
            <v>Grid-Gen</v>
          </cell>
        </row>
        <row r="2177">
          <cell r="A2177" t="str">
            <v>CTR_273</v>
          </cell>
          <cell r="B2177" t="str">
            <v>CTR_273_Z_Nkolmesseng-II</v>
          </cell>
          <cell r="C2177" t="str">
            <v>CTR</v>
          </cell>
          <cell r="D2177" t="str">
            <v>Yaounde</v>
          </cell>
          <cell r="E2177">
            <v>11.560802000000001</v>
          </cell>
          <cell r="F2177">
            <v>3.8804509999999999</v>
          </cell>
          <cell r="G2177">
            <v>742</v>
          </cell>
          <cell r="H2177" t="str">
            <v>Macro</v>
          </cell>
          <cell r="I2177" t="str">
            <v>ZTE</v>
          </cell>
          <cell r="J2177" t="str">
            <v>Totat Symphorien</v>
          </cell>
          <cell r="K2177" t="str">
            <v>OCM_Yaounde_9</v>
          </cell>
          <cell r="L2177" t="str">
            <v>AFRO</v>
          </cell>
          <cell r="M2177" t="str">
            <v>IHS</v>
          </cell>
          <cell r="N2177" t="str">
            <v>Grid-Gen</v>
          </cell>
        </row>
        <row r="2178">
          <cell r="A2178" t="str">
            <v>CTR_337</v>
          </cell>
          <cell r="B2178" t="str">
            <v>Messassi</v>
          </cell>
          <cell r="C2178" t="str">
            <v>CTR</v>
          </cell>
          <cell r="D2178" t="str">
            <v>Yaounde</v>
          </cell>
          <cell r="E2178">
            <v>11.521255</v>
          </cell>
          <cell r="F2178">
            <v>3.9363860000000002</v>
          </cell>
          <cell r="G2178">
            <v>150</v>
          </cell>
          <cell r="H2178" t="str">
            <v>Macro</v>
          </cell>
          <cell r="I2178" t="str">
            <v>ZTE</v>
          </cell>
          <cell r="J2178" t="str">
            <v>Totat Symphorien</v>
          </cell>
          <cell r="K2178" t="str">
            <v>OCM_Yaounde_9</v>
          </cell>
          <cell r="L2178" t="str">
            <v>AFRO</v>
          </cell>
          <cell r="M2178" t="str">
            <v>IHS</v>
          </cell>
          <cell r="N2178" t="str">
            <v>Grid-Gen</v>
          </cell>
        </row>
        <row r="2179">
          <cell r="A2179" t="str">
            <v>CTR_336</v>
          </cell>
          <cell r="B2179" t="str">
            <v>H-General-Yde</v>
          </cell>
          <cell r="C2179" t="str">
            <v>CTR</v>
          </cell>
          <cell r="D2179" t="str">
            <v>Yaounde</v>
          </cell>
          <cell r="E2179">
            <v>11.543184</v>
          </cell>
          <cell r="F2179">
            <v>3.908512</v>
          </cell>
          <cell r="G2179">
            <v>38</v>
          </cell>
          <cell r="H2179" t="str">
            <v>Macro</v>
          </cell>
          <cell r="I2179" t="str">
            <v>ZTE</v>
          </cell>
          <cell r="J2179" t="str">
            <v>Totat Symphorien</v>
          </cell>
          <cell r="K2179" t="str">
            <v>OCM_Yaounde_9</v>
          </cell>
          <cell r="L2179" t="str">
            <v>AFRO</v>
          </cell>
          <cell r="M2179" t="str">
            <v>IHS</v>
          </cell>
          <cell r="N2179" t="str">
            <v>Grid-Gen</v>
          </cell>
        </row>
        <row r="2180">
          <cell r="A2180" t="str">
            <v>CTR_342</v>
          </cell>
          <cell r="B2180" t="str">
            <v>CTR_342_Z_Ngousso-II</v>
          </cell>
          <cell r="C2180" t="str">
            <v>CTR</v>
          </cell>
          <cell r="D2180" t="str">
            <v>Yaounde</v>
          </cell>
          <cell r="E2180">
            <v>11.550224999999999</v>
          </cell>
          <cell r="F2180">
            <v>3.8979159999999999</v>
          </cell>
          <cell r="G2180">
            <v>742</v>
          </cell>
          <cell r="H2180" t="str">
            <v>Macro</v>
          </cell>
          <cell r="I2180" t="str">
            <v>ZTE</v>
          </cell>
          <cell r="J2180" t="str">
            <v>Totat Symphorien</v>
          </cell>
          <cell r="K2180" t="str">
            <v>OCM_Yaounde_9</v>
          </cell>
          <cell r="L2180" t="str">
            <v>AFRO</v>
          </cell>
          <cell r="M2180" t="str">
            <v>IHS</v>
          </cell>
          <cell r="N2180" t="str">
            <v>Grid-Gen</v>
          </cell>
        </row>
        <row r="2181">
          <cell r="A2181" t="str">
            <v>CTR_370</v>
          </cell>
          <cell r="B2181" t="str">
            <v>CTR_370_Z_Emana-MTN</v>
          </cell>
          <cell r="C2181" t="str">
            <v>CTR</v>
          </cell>
          <cell r="D2181" t="str">
            <v>Yaounde</v>
          </cell>
          <cell r="E2181">
            <v>11.501763</v>
          </cell>
          <cell r="F2181">
            <v>3.924836</v>
          </cell>
          <cell r="G2181">
            <v>742</v>
          </cell>
          <cell r="H2181" t="str">
            <v>Macro</v>
          </cell>
          <cell r="I2181" t="str">
            <v>ZTE</v>
          </cell>
          <cell r="J2181" t="str">
            <v>Totat Symphorien</v>
          </cell>
          <cell r="K2181" t="str">
            <v>OCM_Yaounde_9</v>
          </cell>
          <cell r="L2181" t="str">
            <v>AFRO</v>
          </cell>
          <cell r="M2181" t="str">
            <v>IHS</v>
          </cell>
          <cell r="N2181" t="str">
            <v>Grid-Gen</v>
          </cell>
        </row>
        <row r="2182">
          <cell r="A2182" t="str">
            <v>CTR_130</v>
          </cell>
          <cell r="B2182" t="str">
            <v>CTR_130_Z_Ngousso-IHS</v>
          </cell>
          <cell r="C2182" t="str">
            <v>CTR</v>
          </cell>
          <cell r="D2182" t="str">
            <v>Yaounde</v>
          </cell>
          <cell r="E2182">
            <v>11.547940000000001</v>
          </cell>
          <cell r="F2182">
            <v>3.8931740000000001</v>
          </cell>
          <cell r="G2182">
            <v>742</v>
          </cell>
          <cell r="H2182" t="str">
            <v>Macro</v>
          </cell>
          <cell r="I2182" t="str">
            <v>ZTE</v>
          </cell>
          <cell r="J2182" t="str">
            <v>Totat Symphorien</v>
          </cell>
          <cell r="K2182" t="str">
            <v>OCM_Yaounde_9</v>
          </cell>
          <cell r="L2182" t="str">
            <v>AFRO</v>
          </cell>
          <cell r="M2182" t="str">
            <v>IHS</v>
          </cell>
          <cell r="N2182" t="str">
            <v>Grid-Gen</v>
          </cell>
        </row>
        <row r="2183">
          <cell r="A2183" t="str">
            <v>CTR_160</v>
          </cell>
          <cell r="B2183" t="str">
            <v>CTR_160_Z_Emana-Bilick-IHS</v>
          </cell>
          <cell r="C2183" t="str">
            <v>CTR</v>
          </cell>
          <cell r="D2183" t="str">
            <v>Yaounde</v>
          </cell>
          <cell r="E2183">
            <v>11.510467999999999</v>
          </cell>
          <cell r="F2183">
            <v>3.9317060000000001</v>
          </cell>
          <cell r="G2183">
            <v>742</v>
          </cell>
          <cell r="H2183" t="str">
            <v>Macro</v>
          </cell>
          <cell r="I2183" t="str">
            <v>ZTE</v>
          </cell>
          <cell r="J2183" t="str">
            <v>Totat Symphorien</v>
          </cell>
          <cell r="K2183" t="str">
            <v>OCM_Yaounde_9</v>
          </cell>
          <cell r="L2183" t="str">
            <v>AFRO</v>
          </cell>
          <cell r="M2183" t="str">
            <v>IHS</v>
          </cell>
          <cell r="N2183" t="str">
            <v>Grid-Gen</v>
          </cell>
        </row>
        <row r="2184">
          <cell r="A2184" t="str">
            <v>CTR_163</v>
          </cell>
          <cell r="B2184" t="str">
            <v>CTR_163_Z_Santa-Barbara-Yde-IHS</v>
          </cell>
          <cell r="C2184" t="str">
            <v>CTR</v>
          </cell>
          <cell r="D2184" t="str">
            <v>Yaounde</v>
          </cell>
          <cell r="E2184">
            <v>11.537020999999999</v>
          </cell>
          <cell r="F2184">
            <v>3.9130449999999999</v>
          </cell>
          <cell r="G2184">
            <v>742</v>
          </cell>
          <cell r="H2184" t="str">
            <v>Macro</v>
          </cell>
          <cell r="I2184" t="str">
            <v>ZTE</v>
          </cell>
          <cell r="J2184" t="str">
            <v>Totat Symphorien</v>
          </cell>
          <cell r="K2184" t="str">
            <v>OCM_Yaounde_9</v>
          </cell>
          <cell r="L2184" t="str">
            <v>AFRO</v>
          </cell>
          <cell r="M2184" t="str">
            <v>IHS</v>
          </cell>
          <cell r="N2184" t="str">
            <v>Grid-Gen</v>
          </cell>
        </row>
        <row r="2185">
          <cell r="A2185" t="str">
            <v>CTR_468</v>
          </cell>
          <cell r="B2185" t="str">
            <v>CTR_468_Z_Messassi-MTN-IHS</v>
          </cell>
          <cell r="C2185" t="str">
            <v>CTR</v>
          </cell>
          <cell r="D2185" t="str">
            <v>Yaounde</v>
          </cell>
          <cell r="E2185">
            <v>11.520854999999999</v>
          </cell>
          <cell r="F2185">
            <v>3.9433370000000001</v>
          </cell>
          <cell r="G2185">
            <v>742</v>
          </cell>
          <cell r="H2185" t="str">
            <v>Macro</v>
          </cell>
          <cell r="I2185" t="str">
            <v>ZTE</v>
          </cell>
          <cell r="J2185" t="str">
            <v>Totat Symphorien</v>
          </cell>
          <cell r="K2185" t="str">
            <v>OCM_Yaounde_9</v>
          </cell>
          <cell r="L2185" t="str">
            <v>AFRO</v>
          </cell>
          <cell r="M2185" t="str">
            <v>IHS</v>
          </cell>
          <cell r="N2185" t="str">
            <v>Grid-Gen</v>
          </cell>
        </row>
        <row r="2186">
          <cell r="A2186" t="str">
            <v>CTR_513</v>
          </cell>
          <cell r="B2186" t="str">
            <v>CTR_513_Z_Akak-IHS</v>
          </cell>
          <cell r="C2186" t="str">
            <v>CTR</v>
          </cell>
          <cell r="D2186" t="str">
            <v>Yaounde</v>
          </cell>
          <cell r="E2186">
            <v>11.555141669999999</v>
          </cell>
          <cell r="F2186">
            <v>3.9993050000000001</v>
          </cell>
          <cell r="G2186">
            <v>665</v>
          </cell>
          <cell r="H2186" t="str">
            <v>Macro</v>
          </cell>
          <cell r="I2186" t="str">
            <v>ZTE</v>
          </cell>
          <cell r="J2186" t="str">
            <v>Totat Symphorien</v>
          </cell>
          <cell r="K2186" t="str">
            <v>OCM_Yaounde_9</v>
          </cell>
          <cell r="L2186" t="str">
            <v>AFRO</v>
          </cell>
          <cell r="M2186" t="str">
            <v>IHS</v>
          </cell>
          <cell r="N2186" t="str">
            <v>Grid-Gen</v>
          </cell>
        </row>
        <row r="2187">
          <cell r="A2187" t="str">
            <v>CTR_529</v>
          </cell>
          <cell r="B2187" t="str">
            <v>CTR_529_Z_Akak-Nkozoa-MTN-IHS</v>
          </cell>
          <cell r="C2187" t="str">
            <v>CTR</v>
          </cell>
          <cell r="D2187" t="str">
            <v>Yaounde</v>
          </cell>
          <cell r="E2187">
            <v>11.54435966</v>
          </cell>
          <cell r="F2187">
            <v>3.9761584179999998</v>
          </cell>
          <cell r="G2187">
            <v>702</v>
          </cell>
          <cell r="H2187" t="str">
            <v>Macro</v>
          </cell>
          <cell r="I2187" t="str">
            <v>ZTE</v>
          </cell>
          <cell r="J2187" t="str">
            <v>Totat Symphorien</v>
          </cell>
          <cell r="K2187" t="str">
            <v>OCM_Yaounde_9</v>
          </cell>
          <cell r="L2187" t="str">
            <v>AFRO</v>
          </cell>
          <cell r="M2187" t="str">
            <v>IHS</v>
          </cell>
          <cell r="N2187" t="str">
            <v>Grid-Gen</v>
          </cell>
        </row>
        <row r="2188">
          <cell r="A2188" t="str">
            <v>CTR_551</v>
          </cell>
          <cell r="B2188" t="str">
            <v>CTR_551_Z_NYOM-Camtel</v>
          </cell>
          <cell r="C2188" t="str">
            <v>CTR</v>
          </cell>
          <cell r="D2188" t="str">
            <v>Yaounde</v>
          </cell>
          <cell r="E2188">
            <v>11.511552</v>
          </cell>
          <cell r="F2188">
            <v>4.0008319999999999</v>
          </cell>
          <cell r="G2188">
            <v>672</v>
          </cell>
          <cell r="H2188" t="str">
            <v>Macro</v>
          </cell>
          <cell r="I2188" t="str">
            <v>ZTE</v>
          </cell>
          <cell r="J2188" t="str">
            <v>Totat Symphorien</v>
          </cell>
          <cell r="K2188" t="str">
            <v>OCM_Yaounde_9</v>
          </cell>
          <cell r="L2188" t="str">
            <v>AFRO</v>
          </cell>
          <cell r="M2188" t="str">
            <v>CAMUSAT</v>
          </cell>
          <cell r="N2188" t="str">
            <v>HGB</v>
          </cell>
        </row>
        <row r="2189">
          <cell r="A2189" t="str">
            <v>CTR_564</v>
          </cell>
          <cell r="B2189" t="str">
            <v>CTR_564_Z_Nkolmesseng-Ebama-Ewoulou</v>
          </cell>
          <cell r="C2189" t="str">
            <v>CTR</v>
          </cell>
          <cell r="D2189" t="str">
            <v>Yaounde</v>
          </cell>
          <cell r="E2189">
            <v>11.564614000000001</v>
          </cell>
          <cell r="F2189">
            <v>3.8985430000000001</v>
          </cell>
          <cell r="G2189">
            <v>742</v>
          </cell>
          <cell r="H2189" t="str">
            <v>Macro</v>
          </cell>
          <cell r="I2189" t="str">
            <v>ZTE</v>
          </cell>
          <cell r="J2189" t="str">
            <v>Totat Symphorien</v>
          </cell>
          <cell r="K2189" t="str">
            <v>OCM_Yaounde_9</v>
          </cell>
          <cell r="L2189" t="str">
            <v>AFRO</v>
          </cell>
          <cell r="M2189" t="str">
            <v>CAMUSAT</v>
          </cell>
          <cell r="N2189" t="str">
            <v>Good Grid no GE - 8h</v>
          </cell>
        </row>
        <row r="2190">
          <cell r="A2190" t="str">
            <v>CTR_770</v>
          </cell>
          <cell r="B2190" t="str">
            <v>Yegeassi</v>
          </cell>
          <cell r="C2190" t="str">
            <v>CTR</v>
          </cell>
          <cell r="D2190" t="str">
            <v>Yegeassi</v>
          </cell>
          <cell r="E2190">
            <v>11.477969999999999</v>
          </cell>
          <cell r="F2190">
            <v>3.9850400000000001</v>
          </cell>
          <cell r="G2190">
            <v>739</v>
          </cell>
          <cell r="H2190" t="str">
            <v>Macro</v>
          </cell>
          <cell r="I2190" t="str">
            <v>NOKIA</v>
          </cell>
          <cell r="J2190" t="str">
            <v>Totat Symphorien</v>
          </cell>
          <cell r="K2190" t="str">
            <v>OCM_Yaounde_9</v>
          </cell>
          <cell r="L2190" t="str">
            <v>AFRO</v>
          </cell>
          <cell r="M2190" t="str">
            <v>CAMUSAT</v>
          </cell>
          <cell r="N2190" t="str">
            <v>Hybrid Solar - S1</v>
          </cell>
        </row>
        <row r="2191">
          <cell r="A2191" t="str">
            <v>CTR_825</v>
          </cell>
          <cell r="B2191" t="str">
            <v>Nkometou-Razel</v>
          </cell>
          <cell r="C2191" t="str">
            <v>CTR</v>
          </cell>
          <cell r="D2191" t="str">
            <v>Nkometou</v>
          </cell>
          <cell r="E2191">
            <v>11.574897999999999</v>
          </cell>
          <cell r="F2191">
            <v>4.034853333</v>
          </cell>
          <cell r="G2191">
            <v>617</v>
          </cell>
          <cell r="H2191" t="str">
            <v>Macro</v>
          </cell>
          <cell r="I2191" t="str">
            <v>NOKIA</v>
          </cell>
          <cell r="J2191" t="str">
            <v>Totat Symphorien</v>
          </cell>
          <cell r="K2191" t="str">
            <v>OCM_Yaounde_9</v>
          </cell>
          <cell r="L2191" t="str">
            <v>AFRO</v>
          </cell>
          <cell r="M2191" t="str">
            <v>CAMUSAT</v>
          </cell>
          <cell r="N2191" t="str">
            <v>Hybrid Solar - S3</v>
          </cell>
        </row>
        <row r="2192">
          <cell r="A2192" t="str">
            <v>CTR_861</v>
          </cell>
          <cell r="B2192" t="str">
            <v>CTR_861_Z_Olembe-CAMTEL</v>
          </cell>
          <cell r="C2192" t="str">
            <v>CTR</v>
          </cell>
          <cell r="D2192" t="str">
            <v>Yaounde</v>
          </cell>
          <cell r="E2192">
            <v>11.542111</v>
          </cell>
          <cell r="F2192">
            <v>3.9467500000000002</v>
          </cell>
          <cell r="G2192">
            <v>742</v>
          </cell>
          <cell r="H2192" t="str">
            <v>Macro</v>
          </cell>
          <cell r="I2192" t="str">
            <v>ZTE</v>
          </cell>
          <cell r="J2192" t="str">
            <v>Totat Symphorien</v>
          </cell>
          <cell r="K2192" t="str">
            <v>OCM_Yaounde_9</v>
          </cell>
          <cell r="L2192" t="str">
            <v>AFRO</v>
          </cell>
          <cell r="M2192" t="str">
            <v>CAMUSAT</v>
          </cell>
          <cell r="N2192" t="str">
            <v>Good Grid no GE - 8h</v>
          </cell>
        </row>
        <row r="2193">
          <cell r="A2193" t="str">
            <v>CTR_648</v>
          </cell>
          <cell r="B2193" t="str">
            <v>CTR_648_Z_Nyom-II-IHS</v>
          </cell>
          <cell r="C2193" t="str">
            <v>CTR</v>
          </cell>
          <cell r="D2193" t="str">
            <v>Yaounde</v>
          </cell>
          <cell r="E2193">
            <v>11.520830269999999</v>
          </cell>
          <cell r="F2193">
            <v>3.9833483470000002</v>
          </cell>
          <cell r="G2193">
            <v>703</v>
          </cell>
          <cell r="H2193" t="str">
            <v>Macro</v>
          </cell>
          <cell r="I2193" t="str">
            <v>ZTE</v>
          </cell>
          <cell r="J2193" t="str">
            <v>Totat Symphorien</v>
          </cell>
          <cell r="K2193" t="str">
            <v>OCM_Yaounde_9</v>
          </cell>
          <cell r="L2193" t="str">
            <v>AFRO</v>
          </cell>
          <cell r="M2193" t="str">
            <v>IHS</v>
          </cell>
          <cell r="N2193" t="str">
            <v>Grid-Gen</v>
          </cell>
        </row>
        <row r="2194">
          <cell r="A2194" t="str">
            <v>CTR_650</v>
          </cell>
          <cell r="B2194" t="str">
            <v>CTR_650_Z_Abom-Plateau</v>
          </cell>
          <cell r="C2194" t="str">
            <v>CTR</v>
          </cell>
          <cell r="D2194" t="str">
            <v>Yaounde</v>
          </cell>
          <cell r="E2194">
            <v>11.569823</v>
          </cell>
          <cell r="F2194">
            <v>3.8839000000000001</v>
          </cell>
          <cell r="G2194">
            <v>707</v>
          </cell>
          <cell r="H2194" t="str">
            <v>Macro</v>
          </cell>
          <cell r="I2194" t="str">
            <v>ZTE</v>
          </cell>
          <cell r="J2194" t="str">
            <v>Totat Symphorien</v>
          </cell>
          <cell r="K2194" t="str">
            <v>OCM_Yaounde_9</v>
          </cell>
          <cell r="L2194" t="str">
            <v>AFRO</v>
          </cell>
          <cell r="M2194" t="str">
            <v>CAMUSAT</v>
          </cell>
          <cell r="N2194" t="str">
            <v>Medium Grid + GE</v>
          </cell>
        </row>
        <row r="2195">
          <cell r="A2195" t="str">
            <v>CTR_272</v>
          </cell>
          <cell r="B2195" t="str">
            <v>CTR_272_Z_Ngousso-Savana</v>
          </cell>
          <cell r="C2195" t="str">
            <v>CTR</v>
          </cell>
          <cell r="D2195" t="str">
            <v>Yaounde</v>
          </cell>
          <cell r="E2195">
            <v>11.551038999999999</v>
          </cell>
          <cell r="F2195">
            <v>3.910434</v>
          </cell>
          <cell r="G2195">
            <v>740</v>
          </cell>
          <cell r="H2195" t="str">
            <v>Macro</v>
          </cell>
          <cell r="I2195" t="str">
            <v>ZTE</v>
          </cell>
          <cell r="J2195" t="str">
            <v>Totat Symphorien</v>
          </cell>
          <cell r="K2195" t="str">
            <v>OCM_Yaounde_9</v>
          </cell>
          <cell r="L2195" t="str">
            <v>AFRO</v>
          </cell>
          <cell r="M2195" t="str">
            <v>IHS</v>
          </cell>
          <cell r="N2195" t="str">
            <v>Grid-Gen</v>
          </cell>
        </row>
        <row r="2196">
          <cell r="A2196" t="str">
            <v>CTR_381</v>
          </cell>
          <cell r="B2196" t="str">
            <v>CTR_381_Z_Nyom</v>
          </cell>
          <cell r="C2196" t="str">
            <v>CTR</v>
          </cell>
          <cell r="D2196" t="str">
            <v>Yaounde</v>
          </cell>
          <cell r="E2196">
            <v>11.502916000000001</v>
          </cell>
          <cell r="F2196">
            <v>3.949163</v>
          </cell>
          <cell r="G2196">
            <v>856</v>
          </cell>
          <cell r="H2196" t="str">
            <v>Macro</v>
          </cell>
          <cell r="I2196" t="str">
            <v>ZTE</v>
          </cell>
          <cell r="J2196" t="str">
            <v>Totat Symphorien</v>
          </cell>
          <cell r="K2196" t="str">
            <v>OCM_Yaounde_9</v>
          </cell>
          <cell r="L2196" t="str">
            <v>AFRO</v>
          </cell>
          <cell r="M2196" t="str">
            <v>IHS</v>
          </cell>
          <cell r="N2196" t="str">
            <v>Grid-Gen</v>
          </cell>
        </row>
        <row r="2197">
          <cell r="A2197" t="str">
            <v>CTR_383</v>
          </cell>
          <cell r="B2197" t="str">
            <v>CTR_383_Z_Olembe-Terminus</v>
          </cell>
          <cell r="C2197" t="str">
            <v>CTR</v>
          </cell>
          <cell r="D2197" t="str">
            <v>Yaounde</v>
          </cell>
          <cell r="E2197">
            <v>11.533754</v>
          </cell>
          <cell r="F2197">
            <v>3.9554520000000002</v>
          </cell>
          <cell r="G2197">
            <v>695</v>
          </cell>
          <cell r="H2197" t="str">
            <v>Macro</v>
          </cell>
          <cell r="I2197" t="str">
            <v>ZTE</v>
          </cell>
          <cell r="J2197" t="str">
            <v>Totat Symphorien</v>
          </cell>
          <cell r="K2197" t="str">
            <v>OCM_Yaounde_9</v>
          </cell>
          <cell r="L2197" t="str">
            <v>AFRO</v>
          </cell>
          <cell r="M2197" t="str">
            <v>IHS</v>
          </cell>
          <cell r="N2197" t="str">
            <v>Grid-Gen</v>
          </cell>
        </row>
        <row r="2198">
          <cell r="A2198" t="str">
            <v>CTR_387</v>
          </cell>
          <cell r="B2198" t="str">
            <v>CTR_387_Z_Ekombitie</v>
          </cell>
          <cell r="C2198" t="str">
            <v>CTR</v>
          </cell>
          <cell r="D2198" t="str">
            <v>Yaounde</v>
          </cell>
          <cell r="E2198">
            <v>11.537156</v>
          </cell>
          <cell r="F2198">
            <v>3.9319860000000002</v>
          </cell>
          <cell r="G2198">
            <v>698</v>
          </cell>
          <cell r="H2198" t="str">
            <v>Macro</v>
          </cell>
          <cell r="I2198" t="str">
            <v>ZTE</v>
          </cell>
          <cell r="J2198" t="str">
            <v>Totat Symphorien</v>
          </cell>
          <cell r="K2198" t="str">
            <v>OCM_Yaounde_9</v>
          </cell>
          <cell r="L2198" t="str">
            <v>AFRO</v>
          </cell>
          <cell r="M2198" t="str">
            <v>IHS</v>
          </cell>
          <cell r="N2198" t="str">
            <v>Grid-Gen</v>
          </cell>
        </row>
        <row r="2199">
          <cell r="A2199" t="str">
            <v>CTR_518</v>
          </cell>
          <cell r="B2199" t="str">
            <v>CTR_518_Z_Emana-Lycee2-MTN-IHS</v>
          </cell>
          <cell r="C2199" t="str">
            <v>CTR</v>
          </cell>
          <cell r="D2199" t="str">
            <v>Yaounde</v>
          </cell>
          <cell r="E2199">
            <v>11.511899</v>
          </cell>
          <cell r="F2199">
            <v>3.9238529999999998</v>
          </cell>
          <cell r="G2199">
            <v>724</v>
          </cell>
          <cell r="H2199" t="str">
            <v>Macro</v>
          </cell>
          <cell r="I2199" t="str">
            <v>ZTE</v>
          </cell>
          <cell r="J2199" t="str">
            <v>Totat Symphorien</v>
          </cell>
          <cell r="K2199" t="str">
            <v>OCM_Yaounde_9</v>
          </cell>
          <cell r="L2199" t="str">
            <v>AFRO</v>
          </cell>
          <cell r="M2199" t="str">
            <v>IHS</v>
          </cell>
          <cell r="N2199" t="str">
            <v>Grid-Gen</v>
          </cell>
        </row>
        <row r="2200">
          <cell r="A2200" t="str">
            <v>CTR_523</v>
          </cell>
          <cell r="B2200" t="str">
            <v>CTR_523_Z_Nkolmekong-YDE-IHS</v>
          </cell>
          <cell r="C2200" t="str">
            <v>CTR</v>
          </cell>
          <cell r="D2200" t="str">
            <v>Yaounde</v>
          </cell>
          <cell r="E2200">
            <v>11.509549</v>
          </cell>
          <cell r="F2200">
            <v>3.9592290000000001</v>
          </cell>
          <cell r="G2200">
            <v>779</v>
          </cell>
          <cell r="H2200" t="str">
            <v>Macro</v>
          </cell>
          <cell r="I2200" t="str">
            <v>ZTE</v>
          </cell>
          <cell r="J2200" t="str">
            <v>Totat Symphorien</v>
          </cell>
          <cell r="K2200" t="str">
            <v>OCM_Yaounde_9</v>
          </cell>
          <cell r="L2200" t="str">
            <v>AFRO</v>
          </cell>
          <cell r="M2200" t="str">
            <v>IHS</v>
          </cell>
          <cell r="N2200" t="str">
            <v>Grid-Gen</v>
          </cell>
        </row>
        <row r="2201">
          <cell r="A2201" t="str">
            <v>CTR_567</v>
          </cell>
          <cell r="B2201" t="str">
            <v>CTR_567_Z_Ngousso-Maetur</v>
          </cell>
          <cell r="C2201" t="str">
            <v>CTR</v>
          </cell>
          <cell r="D2201" t="str">
            <v>Yaounde</v>
          </cell>
          <cell r="E2201">
            <v>11.541328</v>
          </cell>
          <cell r="F2201">
            <v>3.904776</v>
          </cell>
          <cell r="G2201">
            <v>728</v>
          </cell>
          <cell r="H2201" t="str">
            <v>Macro</v>
          </cell>
          <cell r="I2201" t="str">
            <v>ZTE</v>
          </cell>
          <cell r="J2201" t="str">
            <v>Totat Symphorien</v>
          </cell>
          <cell r="K2201" t="str">
            <v>OCM_Yaounde_9</v>
          </cell>
          <cell r="L2201" t="str">
            <v>AFRO</v>
          </cell>
          <cell r="M2201" t="str">
            <v>CAMUSAT</v>
          </cell>
          <cell r="N2201" t="str">
            <v>Good Grid no GE - 8h</v>
          </cell>
        </row>
        <row r="2202">
          <cell r="A2202" t="str">
            <v>CTR_599</v>
          </cell>
          <cell r="B2202" t="str">
            <v>CTR_599_Z_Emana-Pont-IHS</v>
          </cell>
          <cell r="C2202" t="str">
            <v>CTR</v>
          </cell>
          <cell r="D2202" t="str">
            <v>Yaounde</v>
          </cell>
          <cell r="E2202">
            <v>11.51721</v>
          </cell>
          <cell r="F2202">
            <v>3.9383530000000002</v>
          </cell>
          <cell r="G2202">
            <v>746</v>
          </cell>
          <cell r="H2202" t="str">
            <v>Macro</v>
          </cell>
          <cell r="I2202" t="str">
            <v>ZTE</v>
          </cell>
          <cell r="J2202" t="str">
            <v>Totat Symphorien</v>
          </cell>
          <cell r="K2202" t="str">
            <v>OCM_Yaounde_9</v>
          </cell>
          <cell r="L2202" t="str">
            <v>AFRO</v>
          </cell>
          <cell r="M2202" t="str">
            <v>IHS</v>
          </cell>
          <cell r="N2202" t="str">
            <v>Grid-Gen</v>
          </cell>
        </row>
        <row r="2203">
          <cell r="A2203" t="str">
            <v>CTR_658</v>
          </cell>
          <cell r="B2203" t="str">
            <v>CTR_658_Z_Nkolbong-II</v>
          </cell>
          <cell r="C2203" t="str">
            <v>CTR</v>
          </cell>
          <cell r="D2203" t="str">
            <v>Yaounde</v>
          </cell>
          <cell r="E2203">
            <v>11.528779999999999</v>
          </cell>
          <cell r="F2203">
            <v>3.9285000000000001</v>
          </cell>
          <cell r="G2203">
            <v>731</v>
          </cell>
          <cell r="H2203" t="str">
            <v>Macro</v>
          </cell>
          <cell r="I2203" t="str">
            <v>ZTE</v>
          </cell>
          <cell r="J2203" t="str">
            <v>Totat Symphorien</v>
          </cell>
          <cell r="K2203" t="str">
            <v>OCM_Yaounde_9</v>
          </cell>
          <cell r="L2203" t="str">
            <v>AFRO</v>
          </cell>
          <cell r="M2203" t="str">
            <v>CAMUSAT</v>
          </cell>
          <cell r="N2203" t="str">
            <v>Good Grid + GE</v>
          </cell>
        </row>
        <row r="2204">
          <cell r="A2204" t="str">
            <v>CTR_707</v>
          </cell>
          <cell r="B2204" t="str">
            <v>CTR_707_Z_Nyom-Sud</v>
          </cell>
          <cell r="C2204" t="str">
            <v>CTR</v>
          </cell>
          <cell r="D2204" t="str">
            <v>Yaounde</v>
          </cell>
          <cell r="E2204">
            <v>11.521941</v>
          </cell>
          <cell r="F2204">
            <v>3.965919</v>
          </cell>
          <cell r="G2204">
            <v>745</v>
          </cell>
          <cell r="H2204" t="str">
            <v>Macro</v>
          </cell>
          <cell r="I2204" t="str">
            <v>ZTE</v>
          </cell>
          <cell r="J2204" t="str">
            <v>Totat Symphorien</v>
          </cell>
          <cell r="K2204" t="str">
            <v>OCM_Yaounde_9</v>
          </cell>
          <cell r="L2204" t="str">
            <v>AFRO</v>
          </cell>
          <cell r="M2204" t="str">
            <v>CAMUSAT</v>
          </cell>
          <cell r="N2204" t="str">
            <v>Bad Grid + GE</v>
          </cell>
        </row>
        <row r="2205">
          <cell r="A2205" t="str">
            <v>CTR_723</v>
          </cell>
          <cell r="B2205" t="str">
            <v>CTR_723_Z_Ekombitie-II</v>
          </cell>
          <cell r="C2205" t="str">
            <v>CTR</v>
          </cell>
          <cell r="D2205" t="str">
            <v>Yaounde</v>
          </cell>
          <cell r="E2205">
            <v>11.549239999999999</v>
          </cell>
          <cell r="F2205">
            <v>3.9400200000000001</v>
          </cell>
          <cell r="G2205">
            <v>670</v>
          </cell>
          <cell r="H2205" t="str">
            <v>Macro</v>
          </cell>
          <cell r="I2205" t="str">
            <v>ZTE</v>
          </cell>
          <cell r="J2205" t="str">
            <v>Totat Symphorien</v>
          </cell>
          <cell r="K2205" t="str">
            <v>OCM_Yaounde_9</v>
          </cell>
          <cell r="L2205" t="str">
            <v>AFRO</v>
          </cell>
          <cell r="M2205" t="str">
            <v>CAMUSAT</v>
          </cell>
          <cell r="N2205" t="str">
            <v>Good Grid + GE</v>
          </cell>
        </row>
        <row r="2206">
          <cell r="A2206" t="str">
            <v>CTR_750</v>
          </cell>
          <cell r="B2206" t="str">
            <v>CTR_750_Z_Nkometou-II</v>
          </cell>
          <cell r="C2206" t="str">
            <v>CTR</v>
          </cell>
          <cell r="D2206" t="str">
            <v>Yaounde</v>
          </cell>
          <cell r="E2206">
            <v>11.55275</v>
          </cell>
          <cell r="F2206">
            <v>4.0186599999999997</v>
          </cell>
          <cell r="G2206">
            <v>694</v>
          </cell>
          <cell r="H2206" t="str">
            <v>Macro</v>
          </cell>
          <cell r="I2206" t="str">
            <v>ZTE</v>
          </cell>
          <cell r="J2206" t="str">
            <v>Totat Symphorien</v>
          </cell>
          <cell r="K2206" t="str">
            <v>OCM_Yaounde_9</v>
          </cell>
          <cell r="L2206" t="str">
            <v>AFRO</v>
          </cell>
          <cell r="M2206" t="str">
            <v>CAMUSAT</v>
          </cell>
          <cell r="N2206" t="str">
            <v>Hybrid Solar - S1</v>
          </cell>
        </row>
        <row r="2207">
          <cell r="A2207" t="str">
            <v>CTR_778</v>
          </cell>
          <cell r="B2207" t="str">
            <v>CTR_778_Z_Olembe-MTN</v>
          </cell>
          <cell r="C2207" t="str">
            <v>CTR</v>
          </cell>
          <cell r="D2207" t="str">
            <v>Yaounde</v>
          </cell>
          <cell r="E2207">
            <v>11.548017</v>
          </cell>
          <cell r="F2207">
            <v>3.9613559999999999</v>
          </cell>
          <cell r="G2207">
            <v>643</v>
          </cell>
          <cell r="H2207" t="str">
            <v>Macro</v>
          </cell>
          <cell r="I2207" t="str">
            <v>ZTE</v>
          </cell>
          <cell r="J2207" t="str">
            <v>Totat Symphorien</v>
          </cell>
          <cell r="K2207" t="str">
            <v>OCM_Yaounde_9</v>
          </cell>
          <cell r="L2207" t="str">
            <v>AFRO</v>
          </cell>
          <cell r="M2207" t="str">
            <v>MTN</v>
          </cell>
          <cell r="N2207" t="str">
            <v>Grid-Gen</v>
          </cell>
        </row>
        <row r="2208">
          <cell r="A2208" t="str">
            <v>CTR_867</v>
          </cell>
          <cell r="B2208" t="str">
            <v>CTR_867_Z_Ebogo-II</v>
          </cell>
          <cell r="C2208" t="str">
            <v>CTR</v>
          </cell>
          <cell r="D2208" t="str">
            <v>Ebogo</v>
          </cell>
          <cell r="E2208">
            <v>11.609209999999999</v>
          </cell>
          <cell r="F2208">
            <v>3.94041</v>
          </cell>
          <cell r="G2208">
            <v>677</v>
          </cell>
          <cell r="H2208" t="str">
            <v>Macro</v>
          </cell>
          <cell r="I2208" t="str">
            <v>ZTE</v>
          </cell>
          <cell r="J2208" t="str">
            <v>Totat Symphorien</v>
          </cell>
          <cell r="K2208" t="str">
            <v>OCM_Yaounde_9</v>
          </cell>
          <cell r="L2208" t="str">
            <v>AFRO</v>
          </cell>
          <cell r="M2208" t="str">
            <v>CAMUSAT</v>
          </cell>
          <cell r="N2208" t="str">
            <v>HGB</v>
          </cell>
        </row>
        <row r="2209">
          <cell r="A2209" t="str">
            <v>CTR_559</v>
          </cell>
          <cell r="B2209" t="str">
            <v>CTR_559_Z_Nkolmesseng-Crf-Safari</v>
          </cell>
          <cell r="C2209" t="str">
            <v>CTR</v>
          </cell>
          <cell r="D2209" t="str">
            <v>Yaounde</v>
          </cell>
          <cell r="E2209">
            <v>11.557753</v>
          </cell>
          <cell r="F2209">
            <v>3.8853469999999999</v>
          </cell>
          <cell r="G2209">
            <v>744</v>
          </cell>
          <cell r="H2209" t="str">
            <v>Macro</v>
          </cell>
          <cell r="I2209" t="str">
            <v>ZTE</v>
          </cell>
          <cell r="J2209" t="str">
            <v>Totat Symphorien</v>
          </cell>
          <cell r="K2209" t="str">
            <v>OCM_Yaounde_9</v>
          </cell>
          <cell r="L2209" t="str">
            <v>AFRO</v>
          </cell>
          <cell r="M2209" t="str">
            <v>CAMUSAT</v>
          </cell>
          <cell r="N2209" t="str">
            <v>Good Grid no GE - 8h</v>
          </cell>
        </row>
        <row r="2210">
          <cell r="A2210" t="str">
            <v>CTR_711</v>
          </cell>
          <cell r="B2210" t="str">
            <v>CTR_711_Z_Nkolmesseng-Abom</v>
          </cell>
          <cell r="C2210" t="str">
            <v>CTR</v>
          </cell>
          <cell r="D2210" t="str">
            <v>Yaounde</v>
          </cell>
          <cell r="E2210">
            <v>11.58928</v>
          </cell>
          <cell r="F2210">
            <v>3.8817499999999998</v>
          </cell>
          <cell r="G2210">
            <v>726</v>
          </cell>
          <cell r="H2210" t="str">
            <v>Macro</v>
          </cell>
          <cell r="I2210" t="str">
            <v>ZTE</v>
          </cell>
          <cell r="J2210" t="str">
            <v>Totat Symphorien</v>
          </cell>
          <cell r="K2210" t="str">
            <v>OCM_Yaounde_9</v>
          </cell>
          <cell r="L2210" t="str">
            <v>AFRO</v>
          </cell>
          <cell r="M2210" t="str">
            <v>CAMUSAT</v>
          </cell>
          <cell r="N2210" t="str">
            <v>Good Grid + GE</v>
          </cell>
        </row>
        <row r="2211">
          <cell r="A2211" t="str">
            <v>CTR_872</v>
          </cell>
          <cell r="B2211" t="str">
            <v>CTR_872_Z_Abom-Plateau-II</v>
          </cell>
          <cell r="C2211" t="str">
            <v>CTR</v>
          </cell>
          <cell r="D2211" t="str">
            <v>Abom</v>
          </cell>
          <cell r="E2211">
            <v>11.575469999999999</v>
          </cell>
          <cell r="F2211">
            <v>3.8775599999999999</v>
          </cell>
          <cell r="G2211">
            <v>718</v>
          </cell>
          <cell r="H2211" t="str">
            <v>Macro</v>
          </cell>
          <cell r="I2211" t="str">
            <v>ZTE</v>
          </cell>
          <cell r="J2211" t="str">
            <v>Totat Symphorien</v>
          </cell>
          <cell r="K2211" t="str">
            <v>OCM_Yaounde_9</v>
          </cell>
          <cell r="L2211" t="str">
            <v>AFRO</v>
          </cell>
          <cell r="M2211" t="str">
            <v>CAMUSAT</v>
          </cell>
          <cell r="N2211" t="str">
            <v>Good Grid + GE</v>
          </cell>
        </row>
        <row r="2212">
          <cell r="A2212" t="str">
            <v>CTR_771</v>
          </cell>
          <cell r="B2212" t="str">
            <v>CTR_771_Z_Nkolmesseng-H-Pyramides</v>
          </cell>
          <cell r="C2212" t="str">
            <v>CTR</v>
          </cell>
          <cell r="D2212" t="str">
            <v>Yaounde</v>
          </cell>
          <cell r="E2212">
            <v>11.556940000000001</v>
          </cell>
          <cell r="F2212">
            <v>3.88062</v>
          </cell>
          <cell r="G2212">
            <v>750</v>
          </cell>
          <cell r="H2212" t="str">
            <v>Macro</v>
          </cell>
          <cell r="I2212" t="str">
            <v>ZTE</v>
          </cell>
          <cell r="J2212" t="str">
            <v>Totat Symphorien</v>
          </cell>
          <cell r="K2212" t="str">
            <v>OCM_Yaounde_9</v>
          </cell>
          <cell r="L2212" t="str">
            <v>AFRO</v>
          </cell>
          <cell r="M2212" t="str">
            <v>CAMUSAT</v>
          </cell>
          <cell r="N2212" t="str">
            <v>Good Grid no GE - 8h</v>
          </cell>
        </row>
        <row r="2213">
          <cell r="A2213" t="str">
            <v>CTR_799</v>
          </cell>
          <cell r="B2213" t="str">
            <v>CTR_799_Z_Pont-Emana-MTN</v>
          </cell>
          <cell r="C2213" t="str">
            <v>CTR</v>
          </cell>
          <cell r="D2213" t="str">
            <v>Yaounde</v>
          </cell>
          <cell r="E2213">
            <v>11.5199</v>
          </cell>
          <cell r="F2213">
            <v>3.93282</v>
          </cell>
          <cell r="G2213">
            <v>732</v>
          </cell>
          <cell r="H2213" t="str">
            <v>Macro</v>
          </cell>
          <cell r="I2213" t="str">
            <v>ZTE</v>
          </cell>
          <cell r="J2213" t="str">
            <v>Totat Symphorien</v>
          </cell>
          <cell r="K2213" t="str">
            <v>OCM_Yaounde_9</v>
          </cell>
          <cell r="L2213" t="str">
            <v>AFRO</v>
          </cell>
          <cell r="M2213" t="str">
            <v>MTN</v>
          </cell>
          <cell r="N2213" t="str">
            <v>Grid-Gen</v>
          </cell>
        </row>
        <row r="2214">
          <cell r="A2214" t="str">
            <v>CTR_832</v>
          </cell>
          <cell r="B2214" t="str">
            <v>CTR_832_Z_Nkolmessing-Abom-MTN</v>
          </cell>
          <cell r="C2214" t="str">
            <v>CTR</v>
          </cell>
          <cell r="D2214" t="str">
            <v>Yaounde</v>
          </cell>
          <cell r="E2214">
            <v>11.583138890000001</v>
          </cell>
          <cell r="F2214">
            <v>3.8915277779999999</v>
          </cell>
          <cell r="G2214">
            <v>738</v>
          </cell>
          <cell r="H2214" t="str">
            <v>Macro</v>
          </cell>
          <cell r="I2214" t="str">
            <v>ZTE</v>
          </cell>
          <cell r="J2214" t="str">
            <v>Totat Symphorien</v>
          </cell>
          <cell r="K2214" t="str">
            <v>OCM_Yaounde_9</v>
          </cell>
          <cell r="L2214" t="str">
            <v>AFRO</v>
          </cell>
          <cell r="M2214" t="str">
            <v>MTN</v>
          </cell>
          <cell r="N2214" t="str">
            <v>Grid-Gen</v>
          </cell>
        </row>
        <row r="2215">
          <cell r="A2215" t="str">
            <v>CTR_875</v>
          </cell>
          <cell r="B2215" t="str">
            <v>CTR_875_Z_Nkolmessing-Abom-II</v>
          </cell>
          <cell r="C2215" t="str">
            <v>CTR</v>
          </cell>
          <cell r="D2215" t="str">
            <v>Ebolmadzom</v>
          </cell>
          <cell r="E2215">
            <v>11.61816</v>
          </cell>
          <cell r="F2215">
            <v>3.8944399999999999</v>
          </cell>
          <cell r="G2215">
            <v>716</v>
          </cell>
          <cell r="H2215" t="str">
            <v>Macro</v>
          </cell>
          <cell r="I2215" t="str">
            <v>ZTE</v>
          </cell>
          <cell r="J2215" t="str">
            <v>Totat Symphorien</v>
          </cell>
          <cell r="K2215" t="str">
            <v>OCM_Yaounde_9</v>
          </cell>
          <cell r="L2215" t="str">
            <v>AFRO</v>
          </cell>
          <cell r="M2215" t="str">
            <v>CAMUSAT</v>
          </cell>
          <cell r="N2215" t="str">
            <v>Good Grid + GE</v>
          </cell>
        </row>
        <row r="2216">
          <cell r="A2216" t="str">
            <v>CTR_017</v>
          </cell>
          <cell r="B2216" t="str">
            <v>CTR_017_Z_H-Progres</v>
          </cell>
          <cell r="C2216" t="str">
            <v>CTR</v>
          </cell>
          <cell r="D2216" t="str">
            <v>Yaounde</v>
          </cell>
          <cell r="E2216">
            <v>11.501203</v>
          </cell>
          <cell r="F2216">
            <v>3.8735019999999998</v>
          </cell>
          <cell r="G2216">
            <v>710</v>
          </cell>
          <cell r="H2216" t="str">
            <v>Macro</v>
          </cell>
          <cell r="I2216" t="str">
            <v>ZTE</v>
          </cell>
          <cell r="J2216" t="str">
            <v>TSAGUE BRISSE</v>
          </cell>
          <cell r="K2216" t="str">
            <v>OCM_Yaounde_10</v>
          </cell>
          <cell r="L2216" t="str">
            <v>AFRO</v>
          </cell>
          <cell r="M2216" t="str">
            <v>IHS</v>
          </cell>
          <cell r="N2216" t="str">
            <v>Grid Only</v>
          </cell>
        </row>
        <row r="2217">
          <cell r="A2217" t="str">
            <v>CTR_019</v>
          </cell>
          <cell r="B2217" t="str">
            <v>CTR_019_Z_La-Gare</v>
          </cell>
          <cell r="C2217" t="str">
            <v>CTR</v>
          </cell>
          <cell r="D2217" t="str">
            <v>Yaounde</v>
          </cell>
          <cell r="E2217">
            <v>11.52570336</v>
          </cell>
          <cell r="F2217">
            <v>3.8707275829999999</v>
          </cell>
          <cell r="G2217">
            <v>719</v>
          </cell>
          <cell r="H2217" t="str">
            <v>Macro</v>
          </cell>
          <cell r="I2217" t="str">
            <v>ZTE</v>
          </cell>
          <cell r="J2217" t="str">
            <v>TSAGUE BRISSE</v>
          </cell>
          <cell r="K2217" t="str">
            <v>OCM_Yaounde_10</v>
          </cell>
          <cell r="L2217" t="str">
            <v>AFRO</v>
          </cell>
          <cell r="M2217" t="str">
            <v>CAMUSAT</v>
          </cell>
          <cell r="N2217" t="str">
            <v>Good Grid + GE</v>
          </cell>
        </row>
        <row r="2218">
          <cell r="A2218" t="str">
            <v>CTR_578</v>
          </cell>
          <cell r="B2218" t="str">
            <v>CTR_578_Z_H-Deputes</v>
          </cell>
          <cell r="C2218" t="str">
            <v>CTR</v>
          </cell>
          <cell r="D2218" t="str">
            <v>Yaounde</v>
          </cell>
          <cell r="E2218">
            <v>11.51223246</v>
          </cell>
          <cell r="F2218">
            <v>3.8645170310000001</v>
          </cell>
          <cell r="G2218">
            <v>742</v>
          </cell>
          <cell r="H2218" t="str">
            <v>Macro</v>
          </cell>
          <cell r="I2218" t="str">
            <v>ZTE</v>
          </cell>
          <cell r="J2218" t="str">
            <v>TSAGUE BRISSE</v>
          </cell>
          <cell r="K2218" t="str">
            <v>OCM_Yaounde_10</v>
          </cell>
          <cell r="L2218" t="str">
            <v>AFRO</v>
          </cell>
          <cell r="M2218"/>
          <cell r="N2218"/>
        </row>
        <row r="2219">
          <cell r="A2219" t="str">
            <v>CTR_035</v>
          </cell>
          <cell r="B2219" t="str">
            <v>CTR_035_Z_Olezoa</v>
          </cell>
          <cell r="C2219" t="str">
            <v>CTR</v>
          </cell>
          <cell r="D2219" t="str">
            <v>Yaounde</v>
          </cell>
          <cell r="E2219">
            <v>11.515089</v>
          </cell>
          <cell r="F2219">
            <v>3.8470719999999998</v>
          </cell>
          <cell r="G2219">
            <v>502</v>
          </cell>
          <cell r="H2219" t="str">
            <v>Macro</v>
          </cell>
          <cell r="I2219" t="str">
            <v>ZTE</v>
          </cell>
          <cell r="J2219" t="str">
            <v>TSAGUE BRISSE</v>
          </cell>
          <cell r="K2219" t="str">
            <v>OCM_Yaounde_10</v>
          </cell>
          <cell r="L2219" t="str">
            <v>AFRO</v>
          </cell>
          <cell r="M2219" t="str">
            <v>IHS</v>
          </cell>
          <cell r="N2219" t="str">
            <v>Grid Only</v>
          </cell>
        </row>
        <row r="2220">
          <cell r="A2220" t="str">
            <v>CTR_088</v>
          </cell>
          <cell r="B2220" t="str">
            <v>J-Vespa</v>
          </cell>
          <cell r="C2220" t="str">
            <v>CTR</v>
          </cell>
          <cell r="D2220" t="str">
            <v>Yaounde</v>
          </cell>
          <cell r="E2220">
            <v>11.492765</v>
          </cell>
          <cell r="F2220">
            <v>3.8891499999999999</v>
          </cell>
          <cell r="G2220">
            <v>795</v>
          </cell>
          <cell r="H2220" t="str">
            <v>Macro</v>
          </cell>
          <cell r="I2220" t="str">
            <v>ZTE</v>
          </cell>
          <cell r="J2220" t="str">
            <v>TSAGUE BRISSE</v>
          </cell>
          <cell r="K2220" t="str">
            <v>OCM_Yaounde_10</v>
          </cell>
          <cell r="L2220" t="str">
            <v>AFRO</v>
          </cell>
          <cell r="M2220" t="str">
            <v>IHS</v>
          </cell>
          <cell r="N2220" t="str">
            <v>Grid-Gen</v>
          </cell>
        </row>
        <row r="2221">
          <cell r="A2221" t="str">
            <v>SUD_128</v>
          </cell>
          <cell r="B2221" t="str">
            <v>BISSIANG-Kribi</v>
          </cell>
          <cell r="C2221" t="str">
            <v>CTR</v>
          </cell>
          <cell r="D2221" t="str">
            <v>BISSIANG</v>
          </cell>
          <cell r="E2221" t="str">
            <v>10.02542</v>
          </cell>
          <cell r="F2221" t="str">
            <v>3.00357</v>
          </cell>
          <cell r="G2221">
            <v>76</v>
          </cell>
          <cell r="H2221" t="str">
            <v>Macro</v>
          </cell>
          <cell r="I2221" t="str">
            <v>NOKIA</v>
          </cell>
          <cell r="J2221" t="str">
            <v>Clautaire Pouguoé</v>
          </cell>
          <cell r="K2221" t="str">
            <v>OCM_Kribi</v>
          </cell>
          <cell r="L2221" t="str">
            <v>H-TELI</v>
          </cell>
          <cell r="M2221" t="str">
            <v>CAMUSAT</v>
          </cell>
          <cell r="N2221" t="str">
            <v>Hybrid Solar - S3</v>
          </cell>
        </row>
        <row r="2222">
          <cell r="A2222" t="str">
            <v>CTR_006</v>
          </cell>
          <cell r="B2222" t="str">
            <v>CTR_006_Z_Mbankolo</v>
          </cell>
          <cell r="C2222" t="str">
            <v>CTR</v>
          </cell>
          <cell r="D2222" t="str">
            <v>Yaounde</v>
          </cell>
          <cell r="E2222">
            <v>11.48395094</v>
          </cell>
          <cell r="F2222">
            <v>3.9060524069999998</v>
          </cell>
          <cell r="G2222">
            <v>1080</v>
          </cell>
          <cell r="H2222" t="str">
            <v>Macro</v>
          </cell>
          <cell r="I2222" t="str">
            <v>ZTE</v>
          </cell>
          <cell r="J2222" t="str">
            <v>TSAGUE BRISSE</v>
          </cell>
          <cell r="K2222" t="str">
            <v>OCM_Yaounde_10</v>
          </cell>
          <cell r="L2222" t="str">
            <v>AFRO</v>
          </cell>
          <cell r="M2222"/>
          <cell r="N2222"/>
        </row>
        <row r="2223">
          <cell r="A2223" t="str">
            <v>CTR_008</v>
          </cell>
          <cell r="B2223" t="str">
            <v>Ndisamba</v>
          </cell>
          <cell r="C2223" t="str">
            <v>CTR</v>
          </cell>
          <cell r="D2223" t="str">
            <v>Yaounde</v>
          </cell>
          <cell r="E2223">
            <v>11.51741709</v>
          </cell>
          <cell r="F2223">
            <v>3.8375253050000002</v>
          </cell>
          <cell r="G2223">
            <v>733</v>
          </cell>
          <cell r="H2223" t="str">
            <v>Macro</v>
          </cell>
          <cell r="I2223" t="str">
            <v>NOKIA</v>
          </cell>
          <cell r="J2223" t="str">
            <v>TSAGUE BRISSE</v>
          </cell>
          <cell r="K2223" t="str">
            <v>OCM_Yaounde_10</v>
          </cell>
          <cell r="L2223" t="str">
            <v>AFRO</v>
          </cell>
          <cell r="M2223" t="str">
            <v>IHS</v>
          </cell>
          <cell r="N2223" t="str">
            <v>Grid-Gen</v>
          </cell>
        </row>
        <row r="2224">
          <cell r="A2224" t="str">
            <v>CTR_077</v>
          </cell>
          <cell r="B2224" t="str">
            <v>H-ville</v>
          </cell>
          <cell r="C2224" t="str">
            <v>CTR</v>
          </cell>
          <cell r="D2224" t="str">
            <v>Yaounde</v>
          </cell>
          <cell r="E2224">
            <v>11.517609999999999</v>
          </cell>
          <cell r="F2224">
            <v>3.8721100000000002</v>
          </cell>
          <cell r="G2224">
            <v>751</v>
          </cell>
          <cell r="H2224" t="str">
            <v>Macro</v>
          </cell>
          <cell r="I2224" t="str">
            <v>NOKIA</v>
          </cell>
          <cell r="J2224" t="str">
            <v>TSAGUE BRISSE</v>
          </cell>
          <cell r="K2224" t="str">
            <v>OCM_Yaounde_10</v>
          </cell>
          <cell r="L2224" t="str">
            <v>AFRO</v>
          </cell>
          <cell r="M2224" t="str">
            <v>IHS</v>
          </cell>
          <cell r="N2224" t="str">
            <v>Grid Only</v>
          </cell>
        </row>
        <row r="2225">
          <cell r="A2225" t="str">
            <v>CTR_076</v>
          </cell>
          <cell r="B2225" t="str">
            <v>CTR_076_Z_E-Police</v>
          </cell>
          <cell r="C2225" t="str">
            <v>CTR</v>
          </cell>
          <cell r="D2225" t="str">
            <v>Yaounde</v>
          </cell>
          <cell r="E2225">
            <v>11.511620000000001</v>
          </cell>
          <cell r="F2225">
            <v>3.8770790000000002</v>
          </cell>
          <cell r="G2225">
            <v>447</v>
          </cell>
          <cell r="H2225" t="str">
            <v>Macro</v>
          </cell>
          <cell r="I2225" t="str">
            <v>ZTE</v>
          </cell>
          <cell r="J2225" t="str">
            <v>TSAGUE BRISSE</v>
          </cell>
          <cell r="K2225" t="str">
            <v>OCM_Yaounde_10</v>
          </cell>
          <cell r="L2225" t="str">
            <v>AFRO</v>
          </cell>
          <cell r="M2225" t="str">
            <v>IHS</v>
          </cell>
          <cell r="N2225" t="str">
            <v>Grid Only</v>
          </cell>
        </row>
        <row r="2226">
          <cell r="A2226" t="str">
            <v>CTR_217</v>
          </cell>
          <cell r="B2226" t="str">
            <v>CTR_217_Z_Madagascar-Yde-New</v>
          </cell>
          <cell r="C2226" t="str">
            <v>CTR</v>
          </cell>
          <cell r="D2226" t="str">
            <v>Yaounde</v>
          </cell>
          <cell r="E2226">
            <v>11.494458</v>
          </cell>
          <cell r="F2226">
            <v>3.878174</v>
          </cell>
          <cell r="G2226">
            <v>742</v>
          </cell>
          <cell r="H2226" t="str">
            <v>Macro</v>
          </cell>
          <cell r="I2226" t="str">
            <v>ZTE</v>
          </cell>
          <cell r="J2226" t="str">
            <v>TSAGUE BRISSE</v>
          </cell>
          <cell r="K2226" t="str">
            <v>OCM_Yaounde_10</v>
          </cell>
          <cell r="L2226" t="str">
            <v>AFRO</v>
          </cell>
          <cell r="M2226" t="str">
            <v>IHS</v>
          </cell>
          <cell r="N2226" t="str">
            <v>Grid-Lithium</v>
          </cell>
        </row>
        <row r="2227">
          <cell r="A2227" t="str">
            <v>CTR_240</v>
          </cell>
          <cell r="B2227" t="str">
            <v>C-Supreme</v>
          </cell>
          <cell r="C2227" t="str">
            <v>CTR</v>
          </cell>
          <cell r="D2227" t="str">
            <v>Yaounde</v>
          </cell>
          <cell r="E2227">
            <v>11.51793159</v>
          </cell>
          <cell r="F2227">
            <v>3.8596251719999999</v>
          </cell>
          <cell r="G2227">
            <v>765</v>
          </cell>
          <cell r="H2227" t="str">
            <v>Macro</v>
          </cell>
          <cell r="I2227" t="str">
            <v>ZTE</v>
          </cell>
          <cell r="J2227" t="str">
            <v>TSAGUE BRISSE</v>
          </cell>
          <cell r="K2227" t="str">
            <v>OCM_Yaounde_10</v>
          </cell>
          <cell r="L2227" t="str">
            <v>AFRO</v>
          </cell>
          <cell r="M2227" t="str">
            <v>IHS</v>
          </cell>
          <cell r="N2227" t="str">
            <v>Grid Only</v>
          </cell>
        </row>
        <row r="2228">
          <cell r="A2228" t="str">
            <v>CTR_321</v>
          </cell>
          <cell r="B2228" t="str">
            <v>Briqueterie</v>
          </cell>
          <cell r="C2228" t="str">
            <v>CTR</v>
          </cell>
          <cell r="D2228" t="str">
            <v>Yaounde</v>
          </cell>
          <cell r="E2228">
            <v>11.504709999999999</v>
          </cell>
          <cell r="F2228">
            <v>3.8767010000000002</v>
          </cell>
          <cell r="G2228">
            <v>736</v>
          </cell>
          <cell r="H2228" t="str">
            <v>Macro</v>
          </cell>
          <cell r="I2228" t="str">
            <v>ZTE</v>
          </cell>
          <cell r="J2228" t="str">
            <v>TSAGUE BRISSE</v>
          </cell>
          <cell r="K2228" t="str">
            <v>OCM_Yaounde_10</v>
          </cell>
          <cell r="L2228" t="str">
            <v>AFRO</v>
          </cell>
          <cell r="M2228" t="str">
            <v>IHS</v>
          </cell>
          <cell r="N2228" t="str">
            <v>Grid-Lithium</v>
          </cell>
        </row>
        <row r="2229">
          <cell r="A2229" t="str">
            <v>CTR_322</v>
          </cell>
          <cell r="B2229" t="str">
            <v>CTR_322_Z_Sapeur</v>
          </cell>
          <cell r="C2229" t="str">
            <v>CTR</v>
          </cell>
          <cell r="D2229" t="str">
            <v>Yaounde</v>
          </cell>
          <cell r="E2229">
            <v>11.506624</v>
          </cell>
          <cell r="F2229">
            <v>3.8732899999999999</v>
          </cell>
          <cell r="G2229">
            <v>747</v>
          </cell>
          <cell r="H2229" t="str">
            <v>Macro</v>
          </cell>
          <cell r="I2229" t="str">
            <v>ZTE</v>
          </cell>
          <cell r="J2229" t="str">
            <v>TSAGUE BRISSE</v>
          </cell>
          <cell r="K2229" t="str">
            <v>OCM_Yaounde_10</v>
          </cell>
          <cell r="L2229" t="str">
            <v>AFRO</v>
          </cell>
          <cell r="M2229" t="str">
            <v>IHS</v>
          </cell>
          <cell r="N2229" t="str">
            <v>Grid-Gen</v>
          </cell>
        </row>
        <row r="2230">
          <cell r="A2230" t="str">
            <v>CTR_347</v>
          </cell>
          <cell r="B2230" t="str">
            <v>CTR_347_Z_Mvog-Ada-New</v>
          </cell>
          <cell r="C2230" t="str">
            <v>CTR</v>
          </cell>
          <cell r="D2230" t="str">
            <v>Yaounde</v>
          </cell>
          <cell r="E2230">
            <v>11.531129999999999</v>
          </cell>
          <cell r="F2230">
            <v>3.8579444440000001</v>
          </cell>
          <cell r="G2230">
            <v>742</v>
          </cell>
          <cell r="H2230" t="str">
            <v>Macro</v>
          </cell>
          <cell r="I2230" t="str">
            <v>ZTE</v>
          </cell>
          <cell r="J2230" t="str">
            <v>TSAGUE BRISSE</v>
          </cell>
          <cell r="K2230" t="str">
            <v>OCM_Yaounde_10</v>
          </cell>
          <cell r="L2230" t="str">
            <v>AFRO</v>
          </cell>
          <cell r="M2230"/>
          <cell r="N2230"/>
        </row>
        <row r="2231">
          <cell r="A2231" t="str">
            <v>CTR_369</v>
          </cell>
          <cell r="B2231" t="str">
            <v>H-ville-MTN</v>
          </cell>
          <cell r="C2231" t="str">
            <v>CTR</v>
          </cell>
          <cell r="D2231" t="str">
            <v>Yaounde</v>
          </cell>
          <cell r="E2231">
            <v>11.51652</v>
          </cell>
          <cell r="F2231">
            <v>3.8761700000000001</v>
          </cell>
          <cell r="G2231">
            <v>748</v>
          </cell>
          <cell r="H2231" t="str">
            <v>Macro</v>
          </cell>
          <cell r="I2231" t="str">
            <v>ZTE</v>
          </cell>
          <cell r="J2231" t="str">
            <v>TSAGUE BRISSE</v>
          </cell>
          <cell r="K2231" t="str">
            <v>OCM_Yaounde_10</v>
          </cell>
          <cell r="L2231" t="str">
            <v>AFRO</v>
          </cell>
          <cell r="M2231" t="str">
            <v>IHS</v>
          </cell>
          <cell r="N2231" t="str">
            <v>Grid-Gen</v>
          </cell>
        </row>
        <row r="2232">
          <cell r="A2232" t="str">
            <v>CTR_427</v>
          </cell>
          <cell r="B2232" t="str">
            <v>CTR_427_Z_Nkomkana</v>
          </cell>
          <cell r="C2232" t="str">
            <v>CTR</v>
          </cell>
          <cell r="D2232" t="str">
            <v>Yaounde</v>
          </cell>
          <cell r="E2232">
            <v>11.492374</v>
          </cell>
          <cell r="F2232">
            <v>3.8835009999999999</v>
          </cell>
          <cell r="G2232">
            <v>742</v>
          </cell>
          <cell r="H2232" t="str">
            <v>Macro</v>
          </cell>
          <cell r="I2232" t="str">
            <v>ZTE</v>
          </cell>
          <cell r="J2232" t="str">
            <v>TSAGUE BRISSE</v>
          </cell>
          <cell r="K2232" t="str">
            <v>OCM_Yaounde_10</v>
          </cell>
          <cell r="L2232" t="str">
            <v>AFRO</v>
          </cell>
          <cell r="M2232" t="str">
            <v>IHS</v>
          </cell>
          <cell r="N2232" t="str">
            <v>Grid Only</v>
          </cell>
        </row>
        <row r="2233">
          <cell r="A2233" t="str">
            <v>CTR_373</v>
          </cell>
          <cell r="B2233" t="str">
            <v>Montee-Anne-Rouge</v>
          </cell>
          <cell r="C2233" t="str">
            <v>CTR</v>
          </cell>
          <cell r="D2233" t="str">
            <v>Yaounde</v>
          </cell>
          <cell r="E2233">
            <v>11.519482999999999</v>
          </cell>
          <cell r="F2233">
            <v>3.8675700000000002</v>
          </cell>
          <cell r="G2233">
            <v>713</v>
          </cell>
          <cell r="H2233" t="str">
            <v>Macro</v>
          </cell>
          <cell r="I2233" t="str">
            <v>ZTE</v>
          </cell>
          <cell r="J2233" t="str">
            <v>TSAGUE BRISSE</v>
          </cell>
          <cell r="K2233" t="str">
            <v>OCM_Yaounde_10</v>
          </cell>
          <cell r="L2233" t="str">
            <v>AFRO</v>
          </cell>
          <cell r="M2233" t="str">
            <v>IHS</v>
          </cell>
          <cell r="N2233" t="str">
            <v>Grid Only</v>
          </cell>
        </row>
        <row r="2234">
          <cell r="A2234" t="str">
            <v>CTR_448</v>
          </cell>
          <cell r="B2234" t="str">
            <v>CTR_448_Z_Nkomkana-IHS</v>
          </cell>
          <cell r="C2234" t="str">
            <v>CTR</v>
          </cell>
          <cell r="D2234" t="str">
            <v>Yaounde</v>
          </cell>
          <cell r="E2234">
            <v>11.49769</v>
          </cell>
          <cell r="F2234">
            <v>3.8822179999999999</v>
          </cell>
          <cell r="G2234">
            <v>742</v>
          </cell>
          <cell r="H2234" t="str">
            <v>Macro</v>
          </cell>
          <cell r="I2234" t="str">
            <v>ZTE</v>
          </cell>
          <cell r="J2234" t="str">
            <v>TSAGUE BRISSE</v>
          </cell>
          <cell r="K2234" t="str">
            <v>OCM_Yaounde_10</v>
          </cell>
          <cell r="L2234" t="str">
            <v>AFRO</v>
          </cell>
          <cell r="M2234" t="str">
            <v>IHS</v>
          </cell>
          <cell r="N2234" t="str">
            <v>Grid-Gen</v>
          </cell>
        </row>
        <row r="2235">
          <cell r="A2235" t="str">
            <v>LIT_640</v>
          </cell>
          <cell r="B2235" t="str">
            <v>LIT_640_Z_Port-SUD</v>
          </cell>
          <cell r="C2235" t="str">
            <v>LIT</v>
          </cell>
          <cell r="D2235" t="str">
            <v>Douala</v>
          </cell>
          <cell r="E2235">
            <v>9.6787530000000004</v>
          </cell>
          <cell r="F2235">
            <v>4.0187249999999999</v>
          </cell>
          <cell r="G2235">
            <v>3</v>
          </cell>
          <cell r="H2235" t="str">
            <v>Macro</v>
          </cell>
          <cell r="I2235" t="str">
            <v>ZTE</v>
          </cell>
          <cell r="J2235" t="str">
            <v>Nwandji Pascal</v>
          </cell>
          <cell r="K2235" t="str">
            <v>OCM_Douala_5</v>
          </cell>
          <cell r="L2235" t="str">
            <v>H-TELI</v>
          </cell>
          <cell r="M2235" t="str">
            <v>CAMUSAT</v>
          </cell>
          <cell r="N2235" t="str">
            <v>Good Grid + GE</v>
          </cell>
        </row>
        <row r="2236">
          <cell r="A2236" t="str">
            <v>LIT_641</v>
          </cell>
          <cell r="B2236" t="str">
            <v>LIT_641_Z_Bonendale-II</v>
          </cell>
          <cell r="C2236" t="str">
            <v>LIT</v>
          </cell>
          <cell r="D2236" t="str">
            <v>Douala</v>
          </cell>
          <cell r="E2236">
            <v>9.670909</v>
          </cell>
          <cell r="F2236">
            <v>4.1157269999999997</v>
          </cell>
          <cell r="G2236">
            <v>16</v>
          </cell>
          <cell r="H2236" t="str">
            <v>Macro</v>
          </cell>
          <cell r="I2236" t="str">
            <v>ZTE</v>
          </cell>
          <cell r="J2236" t="str">
            <v>Nwandji Pascal</v>
          </cell>
          <cell r="K2236" t="str">
            <v>OCM_Douala_5</v>
          </cell>
          <cell r="L2236" t="str">
            <v>H-TELI</v>
          </cell>
          <cell r="M2236" t="str">
            <v>CAMUSAT</v>
          </cell>
          <cell r="N2236" t="str">
            <v>Good Grid + GE</v>
          </cell>
        </row>
        <row r="2237">
          <cell r="A2237" t="str">
            <v>ADM_156</v>
          </cell>
          <cell r="B2237" t="str">
            <v>ADM_156_Z_GAROUA-BOULAI-II-IHS</v>
          </cell>
          <cell r="C2237" t="str">
            <v>ADM</v>
          </cell>
          <cell r="D2237" t="str">
            <v>Garoua Boulai</v>
          </cell>
          <cell r="E2237">
            <v>14.55749484</v>
          </cell>
          <cell r="F2237">
            <v>5.8920055619999996</v>
          </cell>
          <cell r="G2237">
            <v>1030</v>
          </cell>
          <cell r="H2237" t="str">
            <v>Macro</v>
          </cell>
          <cell r="I2237" t="str">
            <v>ZTE</v>
          </cell>
          <cell r="J2237" t="str">
            <v>Destallo Serge EVEHE</v>
          </cell>
          <cell r="K2237" t="str">
            <v>OCM_Meiganga</v>
          </cell>
          <cell r="L2237" t="str">
            <v>TIF NORD</v>
          </cell>
          <cell r="M2237" t="str">
            <v>IHS</v>
          </cell>
          <cell r="N2237" t="str">
            <v>Grid-Gen-Lithium</v>
          </cell>
        </row>
        <row r="2238">
          <cell r="A2238" t="str">
            <v>CTR_519</v>
          </cell>
          <cell r="B2238" t="str">
            <v>CTR_519_Z_Entree-Cite-Verte-IHS</v>
          </cell>
          <cell r="C2238" t="str">
            <v>CTR</v>
          </cell>
          <cell r="D2238" t="str">
            <v>Yaounde</v>
          </cell>
          <cell r="E2238">
            <v>11.493415000000001</v>
          </cell>
          <cell r="F2238">
            <v>3.8725640000000001</v>
          </cell>
          <cell r="G2238">
            <v>742</v>
          </cell>
          <cell r="H2238" t="str">
            <v>Macro</v>
          </cell>
          <cell r="I2238" t="str">
            <v>ZTE</v>
          </cell>
          <cell r="J2238" t="str">
            <v>TSAGUE BRISSE</v>
          </cell>
          <cell r="K2238" t="str">
            <v>OCM_Yaounde_10</v>
          </cell>
          <cell r="L2238" t="str">
            <v>AFRO</v>
          </cell>
          <cell r="M2238" t="str">
            <v>IHS</v>
          </cell>
          <cell r="N2238" t="str">
            <v>Grid-Gen</v>
          </cell>
        </row>
        <row r="2239">
          <cell r="A2239" t="str">
            <v>CTR_525</v>
          </cell>
          <cell r="B2239" t="str">
            <v>CTR_525_Z_Jean-Vespa2-MTN-IHS</v>
          </cell>
          <cell r="C2239" t="str">
            <v>CTR</v>
          </cell>
          <cell r="D2239" t="str">
            <v>Yaounde</v>
          </cell>
          <cell r="E2239">
            <v>11.492224</v>
          </cell>
          <cell r="F2239">
            <v>3.8928199999999999</v>
          </cell>
          <cell r="G2239">
            <v>742</v>
          </cell>
          <cell r="H2239" t="str">
            <v>Macro</v>
          </cell>
          <cell r="I2239" t="str">
            <v>ZTE</v>
          </cell>
          <cell r="J2239" t="str">
            <v>TSAGUE BRISSE</v>
          </cell>
          <cell r="K2239" t="str">
            <v>OCM_Yaounde_10</v>
          </cell>
          <cell r="L2239" t="str">
            <v>AFRO</v>
          </cell>
          <cell r="M2239" t="str">
            <v>IHS</v>
          </cell>
          <cell r="N2239" t="str">
            <v>Grid-Gen</v>
          </cell>
        </row>
        <row r="2240">
          <cell r="A2240" t="str">
            <v>CTR_483</v>
          </cell>
          <cell r="B2240" t="str">
            <v>CTR_483_Z_Mvogmbi-New</v>
          </cell>
          <cell r="C2240" t="str">
            <v>CTR</v>
          </cell>
          <cell r="D2240" t="str">
            <v>Yaounde</v>
          </cell>
          <cell r="E2240">
            <v>11.52171669</v>
          </cell>
          <cell r="F2240">
            <v>3.850132823</v>
          </cell>
          <cell r="G2240">
            <v>742</v>
          </cell>
          <cell r="H2240" t="str">
            <v>Macro</v>
          </cell>
          <cell r="I2240" t="str">
            <v>ZTE</v>
          </cell>
          <cell r="J2240" t="str">
            <v>TSAGUE BRISSE</v>
          </cell>
          <cell r="K2240" t="str">
            <v>OCM_Yaounde_10</v>
          </cell>
          <cell r="L2240" t="str">
            <v>AFRO</v>
          </cell>
          <cell r="M2240" t="str">
            <v>IHS</v>
          </cell>
          <cell r="N2240" t="str">
            <v>Grid-Gen</v>
          </cell>
        </row>
        <row r="2241">
          <cell r="A2241" t="str">
            <v>CTR_729</v>
          </cell>
          <cell r="B2241" t="str">
            <v>Mont-Febe</v>
          </cell>
          <cell r="C2241" t="str">
            <v>CTR</v>
          </cell>
          <cell r="D2241" t="str">
            <v>Yaounde</v>
          </cell>
          <cell r="E2241">
            <v>11.49567</v>
          </cell>
          <cell r="F2241">
            <v>3.9124400000000001</v>
          </cell>
          <cell r="G2241">
            <v>869</v>
          </cell>
          <cell r="H2241" t="str">
            <v>Macro</v>
          </cell>
          <cell r="I2241" t="str">
            <v>ZTE</v>
          </cell>
          <cell r="J2241" t="str">
            <v>TSAGUE BRISSE</v>
          </cell>
          <cell r="K2241" t="str">
            <v>OCM_Yaounde_10</v>
          </cell>
          <cell r="L2241" t="str">
            <v>AFRO</v>
          </cell>
          <cell r="M2241" t="str">
            <v>CAMUSAT</v>
          </cell>
          <cell r="N2241" t="str">
            <v>Good Grid no GE - 8h</v>
          </cell>
        </row>
        <row r="2242">
          <cell r="A2242" t="str">
            <v>CTR_759</v>
          </cell>
          <cell r="B2242" t="str">
            <v>CTR_759_Z_Croix-Rouge-Yde</v>
          </cell>
          <cell r="C2242" t="str">
            <v>CTR</v>
          </cell>
          <cell r="D2242" t="str">
            <v>Yaounde</v>
          </cell>
          <cell r="E2242">
            <v>11.513166999999999</v>
          </cell>
          <cell r="F2242">
            <v>3.8687819999999999</v>
          </cell>
          <cell r="G2242">
            <v>746</v>
          </cell>
          <cell r="H2242" t="str">
            <v>Macro</v>
          </cell>
          <cell r="I2242" t="str">
            <v>ZTE</v>
          </cell>
          <cell r="J2242" t="str">
            <v>TSAGUE BRISSE</v>
          </cell>
          <cell r="K2242" t="str">
            <v>OCM_Yaounde_10</v>
          </cell>
          <cell r="L2242" t="str">
            <v>AFRO</v>
          </cell>
          <cell r="M2242" t="str">
            <v>CAMUSAT</v>
          </cell>
          <cell r="N2242" t="str">
            <v>Good Grid no GE - 8h</v>
          </cell>
        </row>
        <row r="2243">
          <cell r="A2243" t="str">
            <v>CTR_830</v>
          </cell>
          <cell r="B2243" t="str">
            <v>CTR_830_Z_Bafia-Market-MTN</v>
          </cell>
          <cell r="C2243" t="str">
            <v>CTR</v>
          </cell>
          <cell r="D2243" t="str">
            <v>Bafia</v>
          </cell>
          <cell r="E2243">
            <v>11.222497000000001</v>
          </cell>
          <cell r="F2243">
            <v>4.731293</v>
          </cell>
          <cell r="G2243">
            <v>500</v>
          </cell>
          <cell r="H2243" t="str">
            <v>Macro</v>
          </cell>
          <cell r="I2243" t="str">
            <v>ZTE</v>
          </cell>
          <cell r="J2243" t="str">
            <v xml:space="preserve">APIANG Grégoire Flores </v>
          </cell>
          <cell r="K2243" t="str">
            <v>OCM_Bafia</v>
          </cell>
          <cell r="L2243" t="str">
            <v>I-ENG</v>
          </cell>
          <cell r="M2243" t="str">
            <v>MTN</v>
          </cell>
          <cell r="N2243" t="str">
            <v>Grid-Gen</v>
          </cell>
        </row>
        <row r="2244">
          <cell r="A2244" t="str">
            <v>CTR_002</v>
          </cell>
          <cell r="B2244" t="str">
            <v>CTR_002_Z_CNR</v>
          </cell>
          <cell r="C2244" t="str">
            <v>CTR</v>
          </cell>
          <cell r="D2244" t="str">
            <v>Yaounde</v>
          </cell>
          <cell r="E2244">
            <v>11.516149110000001</v>
          </cell>
          <cell r="F2244">
            <v>3.8691111010000001</v>
          </cell>
          <cell r="G2244">
            <v>695</v>
          </cell>
          <cell r="H2244" t="str">
            <v>Macro</v>
          </cell>
          <cell r="I2244" t="str">
            <v>ZTE</v>
          </cell>
          <cell r="J2244" t="str">
            <v>TSAGUE BRISSE</v>
          </cell>
          <cell r="K2244" t="str">
            <v>OCM_Yaounde_10</v>
          </cell>
          <cell r="L2244" t="str">
            <v>AFRO</v>
          </cell>
          <cell r="M2244" t="str">
            <v>IHS</v>
          </cell>
          <cell r="N2244" t="str">
            <v>Grid-Gen</v>
          </cell>
        </row>
        <row r="2245">
          <cell r="A2245" t="str">
            <v>CTR_009</v>
          </cell>
          <cell r="B2245" t="str">
            <v>CTR_009_Z_Nodal</v>
          </cell>
          <cell r="C2245" t="str">
            <v>CTR</v>
          </cell>
          <cell r="D2245" t="str">
            <v>Yaounde</v>
          </cell>
          <cell r="E2245">
            <v>11.52080801</v>
          </cell>
          <cell r="F2245">
            <v>3.8604311459999998</v>
          </cell>
          <cell r="G2245">
            <v>720</v>
          </cell>
          <cell r="H2245" t="str">
            <v>Macro</v>
          </cell>
          <cell r="I2245" t="str">
            <v>ZTE</v>
          </cell>
          <cell r="J2245" t="str">
            <v>TSAGUE BRISSE</v>
          </cell>
          <cell r="K2245" t="str">
            <v>OCM_Yaounde_10</v>
          </cell>
          <cell r="L2245" t="str">
            <v>AFRO</v>
          </cell>
          <cell r="M2245" t="str">
            <v>CAMUSAT</v>
          </cell>
          <cell r="N2245" t="str">
            <v>Good Grid + GE</v>
          </cell>
        </row>
        <row r="2246">
          <cell r="A2246" t="str">
            <v>CTR_014</v>
          </cell>
          <cell r="B2246" t="str">
            <v>CTR_014_Z_Mercure</v>
          </cell>
          <cell r="C2246" t="str">
            <v>CTR</v>
          </cell>
          <cell r="D2246" t="str">
            <v>Yaounde</v>
          </cell>
          <cell r="E2246">
            <v>11.519183999999999</v>
          </cell>
          <cell r="F2246">
            <v>3.8645860000000001</v>
          </cell>
          <cell r="G2246">
            <v>725</v>
          </cell>
          <cell r="H2246" t="str">
            <v>Macro</v>
          </cell>
          <cell r="I2246" t="str">
            <v>ZTE</v>
          </cell>
          <cell r="J2246" t="str">
            <v>TSAGUE BRISSE</v>
          </cell>
          <cell r="K2246" t="str">
            <v>OCM_Yaounde_10</v>
          </cell>
          <cell r="L2246" t="str">
            <v>AFRO</v>
          </cell>
          <cell r="M2246" t="str">
            <v>IHS</v>
          </cell>
          <cell r="N2246" t="str">
            <v>Grid Only</v>
          </cell>
        </row>
        <row r="2247">
          <cell r="A2247" t="str">
            <v>CTR_044</v>
          </cell>
          <cell r="B2247" t="str">
            <v>CTR_044_Z_H-Princes</v>
          </cell>
          <cell r="C2247" t="str">
            <v>CTR</v>
          </cell>
          <cell r="D2247" t="str">
            <v>Yaounde</v>
          </cell>
          <cell r="E2247">
            <v>11.502414999999999</v>
          </cell>
          <cell r="F2247">
            <v>3.8812850000000001</v>
          </cell>
          <cell r="G2247">
            <v>720</v>
          </cell>
          <cell r="H2247" t="str">
            <v>Macro</v>
          </cell>
          <cell r="I2247" t="str">
            <v>ZTE</v>
          </cell>
          <cell r="J2247" t="str">
            <v>TSAGUE BRISSE</v>
          </cell>
          <cell r="K2247" t="str">
            <v>OCM_Yaounde_10</v>
          </cell>
          <cell r="L2247" t="str">
            <v>AFRO</v>
          </cell>
          <cell r="M2247" t="str">
            <v>IHS</v>
          </cell>
          <cell r="N2247" t="str">
            <v>Grid-Gen</v>
          </cell>
        </row>
        <row r="2248">
          <cell r="A2248" t="str">
            <v>CTR_046</v>
          </cell>
          <cell r="B2248" t="str">
            <v>CTR_046_Z_CNDH</v>
          </cell>
          <cell r="C2248" t="str">
            <v>CTR</v>
          </cell>
          <cell r="D2248" t="str">
            <v>Yaounde</v>
          </cell>
          <cell r="E2248">
            <v>11.517780999999999</v>
          </cell>
          <cell r="F2248">
            <v>3.8688799999999999</v>
          </cell>
          <cell r="G2248">
            <v>727</v>
          </cell>
          <cell r="H2248" t="str">
            <v>Macro</v>
          </cell>
          <cell r="I2248" t="str">
            <v>ZTE</v>
          </cell>
          <cell r="J2248" t="str">
            <v>TSAGUE BRISSE</v>
          </cell>
          <cell r="K2248" t="str">
            <v>OCM_Yaounde_10</v>
          </cell>
          <cell r="L2248" t="str">
            <v>AFRO</v>
          </cell>
          <cell r="M2248" t="str">
            <v>IHS</v>
          </cell>
          <cell r="N2248" t="str">
            <v>Grid-Gen</v>
          </cell>
        </row>
        <row r="2249">
          <cell r="A2249" t="str">
            <v>EST_083</v>
          </cell>
          <cell r="B2249" t="str">
            <v>Lom-Pangar-MTN</v>
          </cell>
          <cell r="C2249" t="str">
            <v>EST</v>
          </cell>
          <cell r="D2249" t="str">
            <v>Lom-Pangar</v>
          </cell>
          <cell r="E2249">
            <v>13.49000084</v>
          </cell>
          <cell r="F2249">
            <v>5.3717004340000001</v>
          </cell>
          <cell r="G2249">
            <v>650</v>
          </cell>
          <cell r="H2249" t="str">
            <v>Macro</v>
          </cell>
          <cell r="I2249" t="str">
            <v>NOKIA</v>
          </cell>
          <cell r="J2249" t="str">
            <v>Tchimeni Franck</v>
          </cell>
          <cell r="K2249" t="str">
            <v>OCM_Bertoua_3</v>
          </cell>
          <cell r="L2249" t="str">
            <v>AFRO</v>
          </cell>
          <cell r="M2249" t="str">
            <v>IHS</v>
          </cell>
          <cell r="N2249" t="str">
            <v>Grid-Gen-Lithium</v>
          </cell>
        </row>
        <row r="2250">
          <cell r="A2250" t="str">
            <v>EST_104</v>
          </cell>
          <cell r="B2250" t="str">
            <v>Tete-d-elephant-Camrail</v>
          </cell>
          <cell r="C2250" t="str">
            <v>EST</v>
          </cell>
          <cell r="D2250" t="str">
            <v>Tete-d-elephant</v>
          </cell>
          <cell r="E2250">
            <v>13.3706944</v>
          </cell>
          <cell r="F2250">
            <v>5.5439722219999998</v>
          </cell>
          <cell r="G2250">
            <v>688</v>
          </cell>
          <cell r="H2250" t="str">
            <v>Macro</v>
          </cell>
          <cell r="I2250" t="str">
            <v>NOKIA</v>
          </cell>
          <cell r="J2250" t="str">
            <v>Tchimeni Franck</v>
          </cell>
          <cell r="K2250" t="str">
            <v>OCM_Bertoua_3</v>
          </cell>
          <cell r="L2250" t="str">
            <v>AFRO</v>
          </cell>
          <cell r="M2250" t="str">
            <v>CAMUSAT</v>
          </cell>
          <cell r="N2250" t="str">
            <v>Hybrid Solar - S3</v>
          </cell>
        </row>
        <row r="2251">
          <cell r="A2251" t="str">
            <v>LIT_645</v>
          </cell>
          <cell r="B2251" t="str">
            <v>LIT_645_Z_Bberi-Excellence</v>
          </cell>
          <cell r="C2251" t="str">
            <v>LIT</v>
          </cell>
          <cell r="D2251" t="str">
            <v>Douala</v>
          </cell>
          <cell r="E2251">
            <v>9.6549820000000004</v>
          </cell>
          <cell r="F2251">
            <v>4.1100399999999997</v>
          </cell>
          <cell r="G2251">
            <v>5</v>
          </cell>
          <cell r="H2251" t="str">
            <v>Macro</v>
          </cell>
          <cell r="I2251" t="str">
            <v>ZTE</v>
          </cell>
          <cell r="J2251" t="str">
            <v>Nwandji Pascal</v>
          </cell>
          <cell r="K2251" t="str">
            <v>OCM_Douala_5</v>
          </cell>
          <cell r="L2251" t="str">
            <v>H-TELI</v>
          </cell>
          <cell r="M2251" t="str">
            <v>CAMUSAT</v>
          </cell>
          <cell r="N2251" t="str">
            <v>Good Grid no GE - 8h</v>
          </cell>
        </row>
        <row r="2252">
          <cell r="A2252" t="str">
            <v>LIT_681</v>
          </cell>
          <cell r="B2252" t="str">
            <v>LIT_681_Z_BBeri-Dikolo-Centre-Equestre</v>
          </cell>
          <cell r="C2252" t="str">
            <v>LIT</v>
          </cell>
          <cell r="D2252" t="str">
            <v>Douala</v>
          </cell>
          <cell r="E2252">
            <v>9.6771499999999993</v>
          </cell>
          <cell r="F2252">
            <v>4.0857799999999997</v>
          </cell>
          <cell r="G2252">
            <v>4</v>
          </cell>
          <cell r="H2252" t="str">
            <v>Macro</v>
          </cell>
          <cell r="I2252" t="str">
            <v>ZTE</v>
          </cell>
          <cell r="J2252" t="str">
            <v>Nwandji Pascal</v>
          </cell>
          <cell r="K2252" t="str">
            <v>OCM_Douala_5</v>
          </cell>
          <cell r="L2252" t="str">
            <v>H-TELI</v>
          </cell>
          <cell r="M2252" t="str">
            <v>CAMUSAT</v>
          </cell>
          <cell r="N2252" t="str">
            <v>Good Grid no GE - 8h</v>
          </cell>
        </row>
        <row r="2253">
          <cell r="A2253" t="str">
            <v>LIT_682</v>
          </cell>
          <cell r="B2253" t="str">
            <v>LIT_682_Z_Boadibo</v>
          </cell>
          <cell r="C2253" t="str">
            <v>LIT</v>
          </cell>
          <cell r="D2253" t="str">
            <v>Douala</v>
          </cell>
          <cell r="E2253">
            <v>9.5844039999999993</v>
          </cell>
          <cell r="F2253">
            <v>4.0914099999999998</v>
          </cell>
          <cell r="G2253">
            <v>23</v>
          </cell>
          <cell r="H2253" t="str">
            <v>Macro</v>
          </cell>
          <cell r="I2253" t="str">
            <v>ZTE</v>
          </cell>
          <cell r="J2253" t="str">
            <v>Nwandji Pascal</v>
          </cell>
          <cell r="K2253" t="str">
            <v>OCM_Douala_5</v>
          </cell>
          <cell r="L2253" t="str">
            <v>H-TELI</v>
          </cell>
          <cell r="M2253" t="str">
            <v>CAMUSAT</v>
          </cell>
          <cell r="N2253" t="str">
            <v>Good Grid + GE</v>
          </cell>
        </row>
        <row r="2254">
          <cell r="A2254" t="str">
            <v>LIT_735</v>
          </cell>
          <cell r="B2254" t="str">
            <v>LIT_735_Z_NKONGSAMBA-Q8-CIMETIERE-IHS</v>
          </cell>
          <cell r="C2254" t="str">
            <v>LIT</v>
          </cell>
          <cell r="D2254" t="str">
            <v>Nkongsamba</v>
          </cell>
          <cell r="E2254">
            <v>9.9377194440000007</v>
          </cell>
          <cell r="F2254">
            <v>4.9499111109999996</v>
          </cell>
          <cell r="G2254">
            <v>815</v>
          </cell>
          <cell r="H2254" t="str">
            <v>Macro</v>
          </cell>
          <cell r="I2254" t="str">
            <v>ZTE</v>
          </cell>
          <cell r="J2254" t="str">
            <v>Ewane Eric Pitié</v>
          </cell>
          <cell r="K2254" t="str">
            <v>OCM_Moungo</v>
          </cell>
          <cell r="L2254" t="str">
            <v>H-TELI</v>
          </cell>
          <cell r="M2254" t="str">
            <v>IHS</v>
          </cell>
          <cell r="N2254" t="str">
            <v>Grid-Gen</v>
          </cell>
        </row>
        <row r="2255">
          <cell r="A2255" t="str">
            <v>LIT_686</v>
          </cell>
          <cell r="B2255" t="str">
            <v>LIT_686_Z_Bsadi-IPPB-Santa-Lucia</v>
          </cell>
          <cell r="C2255" t="str">
            <v>LIT</v>
          </cell>
          <cell r="D2255" t="str">
            <v>Douala</v>
          </cell>
          <cell r="E2255">
            <v>9.7465600000000006</v>
          </cell>
          <cell r="F2255">
            <v>4.0920300000000003</v>
          </cell>
          <cell r="G2255">
            <v>29</v>
          </cell>
          <cell r="H2255" t="str">
            <v>Macro</v>
          </cell>
          <cell r="I2255" t="str">
            <v>ZTE</v>
          </cell>
          <cell r="J2255" t="str">
            <v>Nwandji Pascal</v>
          </cell>
          <cell r="K2255" t="str">
            <v>OCM_Douala_5</v>
          </cell>
          <cell r="L2255" t="str">
            <v>H-TELI</v>
          </cell>
          <cell r="M2255" t="str">
            <v>CAMUSAT</v>
          </cell>
          <cell r="N2255" t="str">
            <v>Good Grid no GE - 8h</v>
          </cell>
        </row>
        <row r="2256">
          <cell r="A2256" t="str">
            <v>LIT_689</v>
          </cell>
          <cell r="B2256" t="str">
            <v>LIT_689_Z_FAYADOR-AKWA</v>
          </cell>
          <cell r="C2256" t="str">
            <v>LIT</v>
          </cell>
          <cell r="D2256" t="str">
            <v>Douala</v>
          </cell>
          <cell r="E2256">
            <v>9.7045499999999993</v>
          </cell>
          <cell r="F2256">
            <v>4.0542299999999996</v>
          </cell>
          <cell r="G2256">
            <v>15</v>
          </cell>
          <cell r="H2256" t="str">
            <v>Macro</v>
          </cell>
          <cell r="I2256" t="str">
            <v>ZTE</v>
          </cell>
          <cell r="J2256" t="str">
            <v>Nwandji Pascal</v>
          </cell>
          <cell r="K2256" t="str">
            <v>OCM_Douala_5</v>
          </cell>
          <cell r="L2256" t="str">
            <v>H-TELI</v>
          </cell>
          <cell r="M2256" t="str">
            <v>CAMUSAT</v>
          </cell>
          <cell r="N2256" t="str">
            <v>Good Grid no GE - 8h</v>
          </cell>
        </row>
        <row r="2257">
          <cell r="A2257" t="str">
            <v>SUD_077</v>
          </cell>
          <cell r="B2257" t="str">
            <v>SUD_077_Z_Kribi-Ebouyie</v>
          </cell>
          <cell r="C2257" t="str">
            <v>SUD</v>
          </cell>
          <cell r="D2257" t="str">
            <v>Kribi</v>
          </cell>
          <cell r="E2257">
            <v>9.9404939999999993</v>
          </cell>
          <cell r="F2257">
            <v>2.9946809999999999</v>
          </cell>
          <cell r="G2257">
            <v>44</v>
          </cell>
          <cell r="H2257" t="str">
            <v>Macro</v>
          </cell>
          <cell r="I2257" t="str">
            <v>ZTE</v>
          </cell>
          <cell r="J2257" t="str">
            <v>Clautaire Pouguoé</v>
          </cell>
          <cell r="K2257" t="str">
            <v>OCM_Kribi</v>
          </cell>
          <cell r="L2257" t="str">
            <v>H-TELI</v>
          </cell>
          <cell r="M2257" t="str">
            <v>IHS</v>
          </cell>
          <cell r="N2257" t="str">
            <v>Grid-Gen</v>
          </cell>
        </row>
        <row r="2258">
          <cell r="A2258" t="str">
            <v>SUD_080</v>
          </cell>
          <cell r="B2258" t="str">
            <v>SUD_080_Z_Kribi-Hotel-Paradis-IHS</v>
          </cell>
          <cell r="C2258" t="str">
            <v>SUD</v>
          </cell>
          <cell r="D2258" t="str">
            <v>Kribi</v>
          </cell>
          <cell r="E2258">
            <v>9.9148750000000003</v>
          </cell>
          <cell r="F2258">
            <v>2.9685169999999999</v>
          </cell>
          <cell r="G2258">
            <v>11</v>
          </cell>
          <cell r="H2258" t="str">
            <v>Macro</v>
          </cell>
          <cell r="I2258" t="str">
            <v>ZTE</v>
          </cell>
          <cell r="J2258" t="str">
            <v>Clautaire Pouguoé</v>
          </cell>
          <cell r="K2258" t="str">
            <v>OCM_Kribi</v>
          </cell>
          <cell r="L2258" t="str">
            <v>H-TELI</v>
          </cell>
          <cell r="M2258" t="str">
            <v>IHS</v>
          </cell>
          <cell r="N2258" t="str">
            <v>Grid-Gen</v>
          </cell>
        </row>
        <row r="2259">
          <cell r="A2259" t="str">
            <v>SUD_081</v>
          </cell>
          <cell r="B2259" t="str">
            <v>SUD_081_Z_Kribi-Ndjibo</v>
          </cell>
          <cell r="C2259" t="str">
            <v>SUD</v>
          </cell>
          <cell r="D2259" t="str">
            <v>Kribi</v>
          </cell>
          <cell r="E2259">
            <v>9.9296799999999994</v>
          </cell>
          <cell r="F2259">
            <v>2.9873500000000002</v>
          </cell>
          <cell r="G2259">
            <v>15</v>
          </cell>
          <cell r="H2259" t="str">
            <v>Macro</v>
          </cell>
          <cell r="I2259" t="str">
            <v>ZTE</v>
          </cell>
          <cell r="J2259" t="str">
            <v>Clautaire Pouguoé</v>
          </cell>
          <cell r="K2259" t="str">
            <v>OCM_Kribi</v>
          </cell>
          <cell r="L2259" t="str">
            <v>H-TELI</v>
          </cell>
          <cell r="M2259" t="str">
            <v>CAMUSAT</v>
          </cell>
          <cell r="N2259" t="str">
            <v>Good Grid + Solar + GE</v>
          </cell>
        </row>
        <row r="2260">
          <cell r="A2260" t="str">
            <v>SUD_082</v>
          </cell>
          <cell r="B2260" t="str">
            <v>SUD_082_Z_Ebolowa-Makalat-IHS</v>
          </cell>
          <cell r="C2260" t="str">
            <v>SUD</v>
          </cell>
          <cell r="D2260" t="str">
            <v>Ebolowa</v>
          </cell>
          <cell r="E2260">
            <v>11.167070000000001</v>
          </cell>
          <cell r="F2260">
            <v>2.9175200000000001</v>
          </cell>
          <cell r="G2260">
            <v>611</v>
          </cell>
          <cell r="H2260" t="str">
            <v>Macro</v>
          </cell>
          <cell r="I2260" t="str">
            <v>ZTE</v>
          </cell>
          <cell r="J2260" t="str">
            <v>Kenmegne Fabrice</v>
          </cell>
          <cell r="K2260" t="str">
            <v>OCM_Ebolowa</v>
          </cell>
          <cell r="L2260" t="str">
            <v>AFRO</v>
          </cell>
          <cell r="M2260" t="str">
            <v>IHS</v>
          </cell>
          <cell r="N2260" t="str">
            <v>Grid-Gen</v>
          </cell>
        </row>
        <row r="2261">
          <cell r="A2261" t="str">
            <v>SUD_093</v>
          </cell>
          <cell r="B2261" t="str">
            <v>SUD_093_Z_Kribi-Bwambe-II</v>
          </cell>
          <cell r="C2261" t="str">
            <v>SUD</v>
          </cell>
          <cell r="D2261" t="str">
            <v>Kribi</v>
          </cell>
          <cell r="E2261">
            <v>9.9034800000000001</v>
          </cell>
          <cell r="F2261">
            <v>2.9102100000000002</v>
          </cell>
          <cell r="G2261">
            <v>21</v>
          </cell>
          <cell r="H2261" t="str">
            <v>Macro</v>
          </cell>
          <cell r="I2261" t="str">
            <v>ZTE</v>
          </cell>
          <cell r="J2261" t="str">
            <v>Clautaire Pouguoé</v>
          </cell>
          <cell r="K2261" t="str">
            <v>OCM_Kribi</v>
          </cell>
          <cell r="L2261" t="str">
            <v>H-TELI</v>
          </cell>
          <cell r="M2261" t="str">
            <v>CAMUSAT</v>
          </cell>
          <cell r="N2261" t="str">
            <v>Medium Grid + GE</v>
          </cell>
        </row>
        <row r="2262">
          <cell r="A2262" t="str">
            <v>SUD_094</v>
          </cell>
          <cell r="B2262" t="str">
            <v>SUD_094_Z_Kribi-Gd-Batanga-II</v>
          </cell>
          <cell r="C2262" t="str">
            <v>SUD</v>
          </cell>
          <cell r="D2262" t="str">
            <v>Kribi</v>
          </cell>
          <cell r="E2262">
            <v>9.8909500000000001</v>
          </cell>
          <cell r="F2262">
            <v>2.86985</v>
          </cell>
          <cell r="G2262">
            <v>20</v>
          </cell>
          <cell r="H2262" t="str">
            <v>Macro</v>
          </cell>
          <cell r="I2262" t="str">
            <v>ZTE</v>
          </cell>
          <cell r="J2262" t="str">
            <v>Clautaire Pouguoé</v>
          </cell>
          <cell r="K2262" t="str">
            <v>OCM_Kribi</v>
          </cell>
          <cell r="L2262" t="str">
            <v>H-TELI</v>
          </cell>
          <cell r="M2262" t="str">
            <v>CAMUSAT</v>
          </cell>
          <cell r="N2262" t="str">
            <v>Good Grid + GE</v>
          </cell>
        </row>
        <row r="2263">
          <cell r="A2263" t="str">
            <v>SUD_095</v>
          </cell>
          <cell r="B2263" t="str">
            <v>SUD_095_Z_KRIBI-MAKAO</v>
          </cell>
          <cell r="C2263" t="str">
            <v>SUD</v>
          </cell>
          <cell r="D2263" t="str">
            <v>Kribi</v>
          </cell>
          <cell r="E2263">
            <v>9.9386299999999999</v>
          </cell>
          <cell r="F2263">
            <v>2.9628009999999998</v>
          </cell>
          <cell r="G2263">
            <v>23</v>
          </cell>
          <cell r="H2263" t="str">
            <v>Macro</v>
          </cell>
          <cell r="I2263" t="str">
            <v>ZTE</v>
          </cell>
          <cell r="J2263" t="str">
            <v>Clautaire Pouguoé</v>
          </cell>
          <cell r="K2263" t="str">
            <v>OCM_Kribi</v>
          </cell>
          <cell r="L2263" t="str">
            <v>H-TELI</v>
          </cell>
          <cell r="M2263" t="str">
            <v>CAMUSAT</v>
          </cell>
          <cell r="N2263" t="str">
            <v>Good Grid + GE</v>
          </cell>
        </row>
        <row r="2264">
          <cell r="A2264" t="str">
            <v>SUD_096</v>
          </cell>
          <cell r="B2264" t="str">
            <v>SUD_096_Z_KRIBI-NDOMBE-II</v>
          </cell>
          <cell r="C2264" t="str">
            <v>SUD</v>
          </cell>
          <cell r="D2264" t="str">
            <v>Kribi</v>
          </cell>
          <cell r="E2264">
            <v>9.92807</v>
          </cell>
          <cell r="F2264">
            <v>2.9576099999999999</v>
          </cell>
          <cell r="G2264">
            <v>23</v>
          </cell>
          <cell r="H2264" t="str">
            <v>Macro</v>
          </cell>
          <cell r="I2264" t="str">
            <v>ZTE</v>
          </cell>
          <cell r="J2264" t="str">
            <v>Clautaire Pouguoé</v>
          </cell>
          <cell r="K2264" t="str">
            <v>OCM_Kribi</v>
          </cell>
          <cell r="L2264" t="str">
            <v>H-TELI</v>
          </cell>
          <cell r="M2264" t="str">
            <v>CAMUSAT</v>
          </cell>
          <cell r="N2264" t="str">
            <v>Good Grid + Solar + GE</v>
          </cell>
        </row>
        <row r="2265">
          <cell r="A2265" t="str">
            <v>SUD_097</v>
          </cell>
          <cell r="B2265" t="str">
            <v>SUD_097_Z_Ebolowa-SIM</v>
          </cell>
          <cell r="C2265" t="str">
            <v>SUD</v>
          </cell>
          <cell r="D2265" t="str">
            <v>Ebolowa</v>
          </cell>
          <cell r="E2265">
            <v>11.155720000000001</v>
          </cell>
          <cell r="F2265">
            <v>2.9389599999999998</v>
          </cell>
          <cell r="G2265">
            <v>394</v>
          </cell>
          <cell r="H2265" t="str">
            <v>Macro</v>
          </cell>
          <cell r="I2265" t="str">
            <v>ZTE</v>
          </cell>
          <cell r="J2265" t="str">
            <v>Kenmegne Fabrice</v>
          </cell>
          <cell r="K2265" t="str">
            <v>OCM_Ebolowa</v>
          </cell>
          <cell r="L2265" t="str">
            <v>AFRO</v>
          </cell>
          <cell r="M2265" t="str">
            <v>CAMUSAT</v>
          </cell>
          <cell r="N2265" t="str">
            <v>Good Grid + GE</v>
          </cell>
        </row>
        <row r="2266">
          <cell r="A2266" t="str">
            <v>SUD_100</v>
          </cell>
          <cell r="B2266" t="str">
            <v>SUD_100_Z_Ebolowa-Elat-II</v>
          </cell>
          <cell r="C2266" t="str">
            <v>SUD</v>
          </cell>
          <cell r="D2266" t="str">
            <v>Ebolowa</v>
          </cell>
          <cell r="E2266">
            <v>11.16102347</v>
          </cell>
          <cell r="F2266">
            <v>2.9045550520000001</v>
          </cell>
          <cell r="G2266">
            <v>598</v>
          </cell>
          <cell r="H2266" t="str">
            <v>Macro</v>
          </cell>
          <cell r="I2266" t="str">
            <v>ZTE</v>
          </cell>
          <cell r="J2266" t="str">
            <v>Kenmegne Fabrice</v>
          </cell>
          <cell r="K2266" t="str">
            <v>OCM_Ebolowa</v>
          </cell>
          <cell r="L2266" t="str">
            <v>AFRO</v>
          </cell>
          <cell r="M2266" t="str">
            <v>CAMUSAT</v>
          </cell>
          <cell r="N2266" t="str">
            <v>Good Grid + GE</v>
          </cell>
        </row>
        <row r="2267">
          <cell r="A2267" t="str">
            <v>SUD_103</v>
          </cell>
          <cell r="B2267" t="str">
            <v>SUD_103_Z_Sangmelima-Stade</v>
          </cell>
          <cell r="C2267" t="str">
            <v>SUD</v>
          </cell>
          <cell r="D2267" t="str">
            <v>Sangmelima</v>
          </cell>
          <cell r="E2267">
            <v>11.97847</v>
          </cell>
          <cell r="F2267">
            <v>2.9432800000000001</v>
          </cell>
          <cell r="G2267">
            <v>668</v>
          </cell>
          <cell r="H2267" t="str">
            <v>Macro</v>
          </cell>
          <cell r="I2267" t="str">
            <v>ZTE</v>
          </cell>
          <cell r="J2267" t="str">
            <v>Kenfack Peguy</v>
          </cell>
          <cell r="K2267" t="str">
            <v>OCM_Sangmelima</v>
          </cell>
          <cell r="L2267" t="str">
            <v>AFRO</v>
          </cell>
          <cell r="M2267" t="str">
            <v>CAMUSAT</v>
          </cell>
          <cell r="N2267" t="str">
            <v>Bad Grid + GE</v>
          </cell>
        </row>
        <row r="2268">
          <cell r="A2268" t="str">
            <v>LIT_690</v>
          </cell>
          <cell r="B2268" t="str">
            <v>LIT_690_Z_Bodjongo</v>
          </cell>
          <cell r="C2268" t="str">
            <v>LIT</v>
          </cell>
          <cell r="D2268" t="str">
            <v>Douala</v>
          </cell>
          <cell r="E2268">
            <v>9.6273300000000006</v>
          </cell>
          <cell r="F2268">
            <v>4.0903</v>
          </cell>
          <cell r="G2268">
            <v>15</v>
          </cell>
          <cell r="H2268" t="str">
            <v>Macro</v>
          </cell>
          <cell r="I2268" t="str">
            <v>ZTE</v>
          </cell>
          <cell r="J2268" t="str">
            <v>Nwandji Pascal</v>
          </cell>
          <cell r="K2268" t="str">
            <v>OCM_Douala_5</v>
          </cell>
          <cell r="L2268" t="str">
            <v>H-TELI</v>
          </cell>
          <cell r="M2268" t="str">
            <v>CAMUSAT</v>
          </cell>
          <cell r="N2268" t="str">
            <v>Bad Grid + GE</v>
          </cell>
        </row>
        <row r="2269">
          <cell r="A2269" t="str">
            <v>CTR_110</v>
          </cell>
          <cell r="B2269" t="str">
            <v>CTR_110_Z_H-Central</v>
          </cell>
          <cell r="C2269" t="str">
            <v>CTR</v>
          </cell>
          <cell r="D2269" t="str">
            <v>Yaounde</v>
          </cell>
          <cell r="E2269">
            <v>11.509499</v>
          </cell>
          <cell r="F2269">
            <v>3.8710840000000002</v>
          </cell>
          <cell r="G2269">
            <v>745</v>
          </cell>
          <cell r="H2269" t="str">
            <v>Macro</v>
          </cell>
          <cell r="I2269" t="str">
            <v>ZTE</v>
          </cell>
          <cell r="J2269" t="str">
            <v>TSAGUE BRISSE</v>
          </cell>
          <cell r="K2269" t="str">
            <v>OCM_Yaounde_10</v>
          </cell>
          <cell r="L2269" t="str">
            <v>AFRO</v>
          </cell>
          <cell r="M2269" t="str">
            <v>IHS</v>
          </cell>
          <cell r="N2269" t="str">
            <v>Grid-Gen</v>
          </cell>
        </row>
        <row r="2270">
          <cell r="A2270" t="str">
            <v>NRD_145</v>
          </cell>
          <cell r="B2270" t="str">
            <v>Garoua-Lainde-II</v>
          </cell>
          <cell r="C2270" t="str">
            <v>NRD</v>
          </cell>
          <cell r="D2270" t="str">
            <v>Garoua</v>
          </cell>
          <cell r="E2270">
            <v>13.41672672</v>
          </cell>
          <cell r="F2270">
            <v>9.3464188999999998</v>
          </cell>
          <cell r="G2270">
            <v>192</v>
          </cell>
          <cell r="H2270" t="str">
            <v>Macro</v>
          </cell>
          <cell r="I2270" t="str">
            <v>NOKIA</v>
          </cell>
          <cell r="J2270" t="str">
            <v>KEPLO MADI Jean-Paul</v>
          </cell>
          <cell r="K2270" t="str">
            <v>OCM_Garoua_3</v>
          </cell>
          <cell r="L2270" t="str">
            <v>TIF NORD</v>
          </cell>
          <cell r="M2270" t="str">
            <v>CAMUSAT</v>
          </cell>
          <cell r="N2270" t="str">
            <v>Medium Grid + GE</v>
          </cell>
        </row>
        <row r="2271">
          <cell r="A2271" t="str">
            <v>CTR_673</v>
          </cell>
          <cell r="B2271" t="str">
            <v>Yop-IHS</v>
          </cell>
          <cell r="C2271" t="str">
            <v>CTR</v>
          </cell>
          <cell r="D2271" t="str">
            <v>Yop</v>
          </cell>
          <cell r="E2271">
            <v>11.695220000000001</v>
          </cell>
          <cell r="F2271">
            <v>3.4802780000000002</v>
          </cell>
          <cell r="G2271">
            <v>653</v>
          </cell>
          <cell r="H2271" t="str">
            <v>Macro</v>
          </cell>
          <cell r="I2271"/>
          <cell r="J2271" t="str">
            <v>Mougang Rodrigue</v>
          </cell>
          <cell r="K2271" t="str">
            <v>OCM_Mbalmayo</v>
          </cell>
          <cell r="L2271" t="str">
            <v>AFRO</v>
          </cell>
          <cell r="M2271" t="str">
            <v>IHS</v>
          </cell>
          <cell r="N2271" t="str">
            <v>Solar-Grid-Gen</v>
          </cell>
        </row>
        <row r="2272">
          <cell r="A2272" t="str">
            <v>SUD_078</v>
          </cell>
          <cell r="B2272" t="str">
            <v>Mengbwa-Camtel</v>
          </cell>
          <cell r="C2272" t="str">
            <v>SUD</v>
          </cell>
          <cell r="D2272" t="str">
            <v>Mengbwa</v>
          </cell>
          <cell r="E2272">
            <v>11.803432000000001</v>
          </cell>
          <cell r="F2272">
            <v>3.1932450000000001</v>
          </cell>
          <cell r="G2272">
            <v>710</v>
          </cell>
          <cell r="H2272" t="str">
            <v>Macro</v>
          </cell>
          <cell r="I2272"/>
          <cell r="J2272" t="str">
            <v>Mougang Rodrigue</v>
          </cell>
          <cell r="K2272" t="str">
            <v>OCM_Mbalmayo</v>
          </cell>
          <cell r="L2272" t="str">
            <v>AFRO</v>
          </cell>
          <cell r="M2272" t="str">
            <v>CAMUSAT</v>
          </cell>
          <cell r="N2272" t="str">
            <v>Bad Grid + GE</v>
          </cell>
        </row>
        <row r="2273">
          <cell r="A2273" t="str">
            <v>OST_275</v>
          </cell>
          <cell r="B2273" t="str">
            <v>Malanden</v>
          </cell>
          <cell r="C2273" t="str">
            <v>OST</v>
          </cell>
          <cell r="D2273" t="str">
            <v>Malanden</v>
          </cell>
          <cell r="E2273">
            <v>10.83156</v>
          </cell>
          <cell r="F2273">
            <v>5.4279200000000003</v>
          </cell>
          <cell r="G2273">
            <v>934</v>
          </cell>
          <cell r="H2273" t="str">
            <v>Macro</v>
          </cell>
          <cell r="I2273" t="str">
            <v>NOKIA</v>
          </cell>
          <cell r="J2273" t="str">
            <v>Yara Nchare</v>
          </cell>
          <cell r="K2273" t="str">
            <v>OCM_Foumban</v>
          </cell>
          <cell r="L2273" t="str">
            <v>I-ENG</v>
          </cell>
          <cell r="M2273" t="str">
            <v>CAMUSAT</v>
          </cell>
          <cell r="N2273" t="str">
            <v>Hybrid Solar - S3</v>
          </cell>
        </row>
        <row r="2274">
          <cell r="A2274" t="str">
            <v>CTR_244</v>
          </cell>
          <cell r="B2274" t="str">
            <v>CTR_244_Z_Yde-M-Central</v>
          </cell>
          <cell r="C2274" t="str">
            <v>CTR</v>
          </cell>
          <cell r="D2274" t="str">
            <v>Yaounde</v>
          </cell>
          <cell r="E2274">
            <v>11.51730068</v>
          </cell>
          <cell r="F2274">
            <v>3.8665228580000002</v>
          </cell>
          <cell r="G2274">
            <v>725</v>
          </cell>
          <cell r="H2274" t="str">
            <v>Macro</v>
          </cell>
          <cell r="I2274" t="str">
            <v>ZTE</v>
          </cell>
          <cell r="J2274" t="str">
            <v>TSAGUE BRISSE</v>
          </cell>
          <cell r="K2274" t="str">
            <v>OCM_Yaounde_10</v>
          </cell>
          <cell r="L2274" t="str">
            <v>AFRO</v>
          </cell>
          <cell r="M2274" t="str">
            <v>IHS</v>
          </cell>
          <cell r="N2274" t="str">
            <v>Grid Only</v>
          </cell>
        </row>
        <row r="2275">
          <cell r="A2275" t="str">
            <v>CTR_695</v>
          </cell>
          <cell r="B2275" t="str">
            <v>Nkometou-Edouma-IHS</v>
          </cell>
          <cell r="C2275" t="str">
            <v>CTR</v>
          </cell>
          <cell r="D2275" t="str">
            <v>Yaounde</v>
          </cell>
          <cell r="E2275">
            <v>11.538100999999999</v>
          </cell>
          <cell r="F2275">
            <v>4.1068689999999997</v>
          </cell>
          <cell r="G2275">
            <v>602</v>
          </cell>
          <cell r="H2275" t="str">
            <v>Macro</v>
          </cell>
          <cell r="I2275"/>
          <cell r="J2275" t="str">
            <v>Raoul TSAGUE</v>
          </cell>
          <cell r="K2275" t="str">
            <v>OCM_Nanga-Eboko</v>
          </cell>
          <cell r="L2275" t="str">
            <v>AFRO</v>
          </cell>
          <cell r="M2275" t="str">
            <v>IHS</v>
          </cell>
          <cell r="N2275" t="str">
            <v>Grid-Gen-Lithium</v>
          </cell>
        </row>
        <row r="2276">
          <cell r="A2276" t="str">
            <v>CTR_375</v>
          </cell>
          <cell r="B2276" t="str">
            <v>CTR_375_Z_Camp-SIC-Tsinga</v>
          </cell>
          <cell r="C2276" t="str">
            <v>CTR</v>
          </cell>
          <cell r="D2276" t="str">
            <v>Yaounde</v>
          </cell>
          <cell r="E2276">
            <v>11.506643</v>
          </cell>
          <cell r="F2276">
            <v>3.8807930000000002</v>
          </cell>
          <cell r="G2276">
            <v>781</v>
          </cell>
          <cell r="H2276" t="str">
            <v>Macro</v>
          </cell>
          <cell r="I2276" t="str">
            <v>ZTE</v>
          </cell>
          <cell r="J2276" t="str">
            <v>TSAGUE BRISSE</v>
          </cell>
          <cell r="K2276" t="str">
            <v>OCM_Yaounde_10</v>
          </cell>
          <cell r="L2276" t="str">
            <v>AFRO</v>
          </cell>
          <cell r="M2276" t="str">
            <v>IHS</v>
          </cell>
          <cell r="N2276" t="str">
            <v>Grid Only</v>
          </cell>
        </row>
        <row r="2277">
          <cell r="A2277" t="str">
            <v>ADM_111</v>
          </cell>
          <cell r="B2277" t="str">
            <v>Deone-IHS</v>
          </cell>
          <cell r="C2277" t="str">
            <v>ADM</v>
          </cell>
          <cell r="D2277" t="str">
            <v>Deone</v>
          </cell>
          <cell r="E2277">
            <v>13.777139910000001</v>
          </cell>
          <cell r="F2277">
            <v>7.5845572729999997</v>
          </cell>
          <cell r="G2277">
            <v>1220</v>
          </cell>
          <cell r="H2277" t="str">
            <v>Macro</v>
          </cell>
          <cell r="I2277" t="str">
            <v>NOKIA</v>
          </cell>
          <cell r="J2277" t="str">
            <v>Souleymanou</v>
          </cell>
          <cell r="K2277" t="str">
            <v>OCM_Ngaoundere_3</v>
          </cell>
          <cell r="L2277" t="str">
            <v>TIF NORD</v>
          </cell>
          <cell r="M2277" t="str">
            <v>IHS</v>
          </cell>
          <cell r="N2277" t="str">
            <v>Gen-Lithium</v>
          </cell>
        </row>
        <row r="2278">
          <cell r="A2278" t="str">
            <v>ADM_127</v>
          </cell>
          <cell r="B2278" t="str">
            <v>Ngd-University-II-IHS</v>
          </cell>
          <cell r="C2278" t="str">
            <v>ADM</v>
          </cell>
          <cell r="D2278" t="str">
            <v>Ngaoundere</v>
          </cell>
          <cell r="E2278">
            <v>13.55338976</v>
          </cell>
          <cell r="F2278">
            <v>7.4138712870000001</v>
          </cell>
          <cell r="G2278">
            <v>1885</v>
          </cell>
          <cell r="H2278" t="str">
            <v>Macro</v>
          </cell>
          <cell r="I2278" t="str">
            <v>NOKIA</v>
          </cell>
          <cell r="J2278" t="str">
            <v>Souleymanou</v>
          </cell>
          <cell r="K2278" t="str">
            <v>OCM_Ngaoundere_3</v>
          </cell>
          <cell r="L2278" t="str">
            <v>TIF NORD</v>
          </cell>
          <cell r="M2278" t="str">
            <v>IHS</v>
          </cell>
          <cell r="N2278" t="str">
            <v>Grid-Gen</v>
          </cell>
        </row>
        <row r="2279">
          <cell r="A2279" t="str">
            <v>ADM_128</v>
          </cell>
          <cell r="B2279" t="str">
            <v>Dogba-Ngd-IHS</v>
          </cell>
          <cell r="C2279" t="str">
            <v>ADM</v>
          </cell>
          <cell r="D2279" t="str">
            <v>Dogba</v>
          </cell>
          <cell r="E2279">
            <v>12.39039811</v>
          </cell>
          <cell r="F2279">
            <v>7.6496812759999999</v>
          </cell>
          <cell r="G2279">
            <v>535</v>
          </cell>
          <cell r="H2279" t="str">
            <v>Macro</v>
          </cell>
          <cell r="I2279" t="str">
            <v>NOKIA</v>
          </cell>
          <cell r="J2279" t="str">
            <v>Souleymanou</v>
          </cell>
          <cell r="K2279" t="str">
            <v>OCM_Ngaoundere_3</v>
          </cell>
          <cell r="L2279" t="str">
            <v>TIF NORD</v>
          </cell>
          <cell r="M2279" t="str">
            <v>IHS</v>
          </cell>
          <cell r="N2279" t="str">
            <v>Gen-Lithium</v>
          </cell>
        </row>
        <row r="2280">
          <cell r="A2280" t="str">
            <v>SUD_028</v>
          </cell>
          <cell r="B2280" t="str">
            <v>Ndom</v>
          </cell>
          <cell r="C2280" t="str">
            <v>SUD</v>
          </cell>
          <cell r="D2280" t="str">
            <v>Ndom</v>
          </cell>
          <cell r="E2280">
            <v>10.825388889999999</v>
          </cell>
          <cell r="F2280">
            <v>4.3959999999999999</v>
          </cell>
          <cell r="G2280">
            <v>982</v>
          </cell>
          <cell r="H2280" t="str">
            <v>Macro</v>
          </cell>
          <cell r="I2280"/>
          <cell r="J2280" t="str">
            <v xml:space="preserve">APIANG Grégoire Flores </v>
          </cell>
          <cell r="K2280" t="str">
            <v>OCM_Bafia</v>
          </cell>
          <cell r="L2280" t="str">
            <v>I-ENG</v>
          </cell>
          <cell r="M2280"/>
          <cell r="N2280"/>
        </row>
        <row r="2281">
          <cell r="A2281" t="str">
            <v>EXN_230</v>
          </cell>
          <cell r="B2281" t="str">
            <v>Tekele</v>
          </cell>
          <cell r="C2281" t="str">
            <v>EXN</v>
          </cell>
          <cell r="D2281" t="str">
            <v>Tekele</v>
          </cell>
          <cell r="E2281">
            <v>15.0434</v>
          </cell>
          <cell r="F2281">
            <v>11.00198</v>
          </cell>
          <cell r="G2281">
            <v>190</v>
          </cell>
          <cell r="H2281" t="str">
            <v>Macro</v>
          </cell>
          <cell r="I2281" t="str">
            <v>NOKIA</v>
          </cell>
          <cell r="J2281" t="str">
            <v>SEYDOU BACHIROU</v>
          </cell>
          <cell r="K2281" t="str">
            <v>OCM_Maroua_2</v>
          </cell>
          <cell r="L2281" t="str">
            <v>TIF NORD</v>
          </cell>
          <cell r="M2281" t="str">
            <v>CAMUSAT</v>
          </cell>
          <cell r="N2281" t="str">
            <v>Hybrid Solar - S3</v>
          </cell>
        </row>
        <row r="2282">
          <cell r="A2282" t="str">
            <v>CTR_699</v>
          </cell>
          <cell r="B2282" t="str">
            <v>Batchenga-Nachtigal-IHS</v>
          </cell>
          <cell r="C2282" t="str">
            <v>CTR</v>
          </cell>
          <cell r="D2282" t="str">
            <v>Batchenga</v>
          </cell>
          <cell r="E2282">
            <v>11.628444</v>
          </cell>
          <cell r="F2282">
            <v>4.3421099999999999</v>
          </cell>
          <cell r="G2282">
            <v>460</v>
          </cell>
          <cell r="H2282" t="str">
            <v>Macro</v>
          </cell>
          <cell r="I2282"/>
          <cell r="J2282" t="str">
            <v>Raoul TSAGUE</v>
          </cell>
          <cell r="K2282" t="str">
            <v>OCM_Nanga-Eboko</v>
          </cell>
          <cell r="L2282" t="str">
            <v>AFRO</v>
          </cell>
          <cell r="M2282" t="str">
            <v>IHS</v>
          </cell>
          <cell r="N2282" t="str">
            <v>Grid-Gen</v>
          </cell>
        </row>
        <row r="2283">
          <cell r="A2283" t="str">
            <v>SUD_041</v>
          </cell>
          <cell r="B2283" t="str">
            <v>Ebolowa-Agence-New</v>
          </cell>
          <cell r="C2283" t="str">
            <v>SUD</v>
          </cell>
          <cell r="D2283" t="str">
            <v>Ebolowa</v>
          </cell>
          <cell r="E2283">
            <v>11.147550000000001</v>
          </cell>
          <cell r="F2283">
            <v>2.9174199999999999</v>
          </cell>
          <cell r="G2283">
            <v>599</v>
          </cell>
          <cell r="H2283" t="str">
            <v>Macro</v>
          </cell>
          <cell r="I2283"/>
          <cell r="J2283" t="str">
            <v>Kenmegne Fabrice</v>
          </cell>
          <cell r="K2283" t="str">
            <v>OCM_Ebolowa</v>
          </cell>
          <cell r="L2283" t="str">
            <v>AFRO</v>
          </cell>
          <cell r="M2283" t="str">
            <v>CAMUSAT</v>
          </cell>
          <cell r="N2283" t="str">
            <v>Good Grid + GE</v>
          </cell>
        </row>
        <row r="2284">
          <cell r="A2284" t="str">
            <v>OST_297</v>
          </cell>
          <cell r="B2284" t="str">
            <v>Mbouda-Marche-Ignames</v>
          </cell>
          <cell r="C2284" t="str">
            <v>OST</v>
          </cell>
          <cell r="D2284" t="str">
            <v>Mbouda</v>
          </cell>
          <cell r="E2284">
            <v>10.231159999999999</v>
          </cell>
          <cell r="F2284">
            <v>5.6460299999999997</v>
          </cell>
          <cell r="G2284">
            <v>1477</v>
          </cell>
          <cell r="H2284" t="str">
            <v>Macro</v>
          </cell>
          <cell r="I2284" t="str">
            <v>NOKIA</v>
          </cell>
          <cell r="J2284" t="str">
            <v>Yara Nchare</v>
          </cell>
          <cell r="K2284" t="str">
            <v>OCM_Foumban</v>
          </cell>
          <cell r="L2284" t="str">
            <v>I-ENG</v>
          </cell>
          <cell r="M2284" t="str">
            <v>CAMUSAT</v>
          </cell>
          <cell r="N2284" t="str">
            <v>Hybrid Solar - S1</v>
          </cell>
        </row>
        <row r="2285">
          <cell r="A2285" t="str">
            <v>CTR_389</v>
          </cell>
          <cell r="B2285" t="str">
            <v>CTR_389_Z_GSO</v>
          </cell>
          <cell r="C2285" t="str">
            <v>CTR</v>
          </cell>
          <cell r="D2285" t="str">
            <v>Yaounde</v>
          </cell>
          <cell r="E2285">
            <v>11.523033</v>
          </cell>
          <cell r="F2285">
            <v>3.8430300000000002</v>
          </cell>
          <cell r="G2285">
            <v>742</v>
          </cell>
          <cell r="H2285" t="str">
            <v>Macro</v>
          </cell>
          <cell r="I2285" t="str">
            <v>ZTE</v>
          </cell>
          <cell r="J2285" t="str">
            <v>TSAGUE BRISSE</v>
          </cell>
          <cell r="K2285" t="str">
            <v>OCM_Yaounde_10</v>
          </cell>
          <cell r="L2285" t="str">
            <v>AFRO</v>
          </cell>
          <cell r="M2285" t="str">
            <v>IHS</v>
          </cell>
          <cell r="N2285" t="str">
            <v>Grid-Gen</v>
          </cell>
        </row>
        <row r="2286">
          <cell r="A2286" t="str">
            <v>SUD_091</v>
          </cell>
          <cell r="B2286" t="str">
            <v>SS-Hotel-Lagon-Outdoor</v>
          </cell>
          <cell r="C2286" t="str">
            <v>SUD</v>
          </cell>
          <cell r="D2286" t="str">
            <v>Kribi</v>
          </cell>
          <cell r="E2286">
            <v>9.9007769999999997</v>
          </cell>
          <cell r="F2286">
            <v>2.9116529999999998</v>
          </cell>
          <cell r="G2286">
            <v>13</v>
          </cell>
          <cell r="H2286" t="str">
            <v>Macro</v>
          </cell>
          <cell r="I2286"/>
          <cell r="J2286" t="str">
            <v>Clautaire Pouguoé</v>
          </cell>
          <cell r="K2286" t="str">
            <v>OCM_Kribi</v>
          </cell>
          <cell r="L2286" t="str">
            <v>H-TELI</v>
          </cell>
          <cell r="M2286" t="str">
            <v>CAMUSAT</v>
          </cell>
          <cell r="N2286" t="str">
            <v>Good Grid no GE - 8h</v>
          </cell>
        </row>
        <row r="2287">
          <cell r="A2287" t="str">
            <v>LIT_695</v>
          </cell>
          <cell r="B2287" t="str">
            <v>LIT_695_Z_Mabanda-CIMAF</v>
          </cell>
          <cell r="C2287" t="str">
            <v>LIT</v>
          </cell>
          <cell r="D2287" t="str">
            <v>Douala</v>
          </cell>
          <cell r="E2287">
            <v>9.67225</v>
          </cell>
          <cell r="F2287">
            <v>4.0711300000000001</v>
          </cell>
          <cell r="G2287">
            <v>5</v>
          </cell>
          <cell r="H2287" t="str">
            <v>Macro</v>
          </cell>
          <cell r="I2287" t="str">
            <v>ZTE</v>
          </cell>
          <cell r="J2287" t="str">
            <v>Nwandji Pascal</v>
          </cell>
          <cell r="K2287" t="str">
            <v>OCM_Douala_5</v>
          </cell>
          <cell r="L2287" t="str">
            <v>H-TELI</v>
          </cell>
          <cell r="M2287" t="str">
            <v>CAMUSAT</v>
          </cell>
          <cell r="N2287" t="str">
            <v>Good Grid no GE - 8h</v>
          </cell>
        </row>
        <row r="2288">
          <cell r="A2288" t="str">
            <v>CTR_409</v>
          </cell>
          <cell r="B2288" t="str">
            <v>CTR_409_Z_BATA-Mokolo</v>
          </cell>
          <cell r="C2288" t="str">
            <v>CTR</v>
          </cell>
          <cell r="D2288" t="str">
            <v>Yaounde</v>
          </cell>
          <cell r="E2288">
            <v>11.496956000000001</v>
          </cell>
          <cell r="F2288">
            <v>3.8761290000000002</v>
          </cell>
          <cell r="G2288">
            <v>747</v>
          </cell>
          <cell r="H2288" t="str">
            <v>Macro</v>
          </cell>
          <cell r="I2288" t="str">
            <v>ZTE</v>
          </cell>
          <cell r="J2288" t="str">
            <v>TSAGUE BRISSE</v>
          </cell>
          <cell r="K2288" t="str">
            <v>OCM_Yaounde_10</v>
          </cell>
          <cell r="L2288" t="str">
            <v>AFRO</v>
          </cell>
          <cell r="M2288" t="str">
            <v>IHS</v>
          </cell>
          <cell r="N2288" t="str">
            <v>Grid Only</v>
          </cell>
        </row>
        <row r="2289">
          <cell r="A2289" t="str">
            <v>LIT_741</v>
          </cell>
          <cell r="B2289" t="str">
            <v>LIT_741_Z_Sodiko-III-MTN</v>
          </cell>
          <cell r="C2289" t="str">
            <v>LIT</v>
          </cell>
          <cell r="D2289" t="str">
            <v>Douala</v>
          </cell>
          <cell r="E2289">
            <v>9.6522958699999997</v>
          </cell>
          <cell r="F2289">
            <v>4.1024122900000002</v>
          </cell>
          <cell r="G2289">
            <v>19</v>
          </cell>
          <cell r="H2289" t="str">
            <v>Macro</v>
          </cell>
          <cell r="I2289" t="str">
            <v>ZTE</v>
          </cell>
          <cell r="J2289" t="str">
            <v>Nwandji Pascal</v>
          </cell>
          <cell r="K2289" t="str">
            <v>OCM_Douala_5</v>
          </cell>
          <cell r="L2289" t="str">
            <v>H-TELI</v>
          </cell>
          <cell r="M2289" t="str">
            <v>MTN</v>
          </cell>
          <cell r="N2289" t="str">
            <v>Grid-Gen</v>
          </cell>
        </row>
        <row r="2290">
          <cell r="A2290" t="str">
            <v>LIT_773</v>
          </cell>
          <cell r="B2290" t="str">
            <v>LIT_773_Z_Bodjongo-II</v>
          </cell>
          <cell r="C2290" t="str">
            <v>LIT</v>
          </cell>
          <cell r="D2290" t="str">
            <v>Douala</v>
          </cell>
          <cell r="E2290">
            <v>9.6380400000000002</v>
          </cell>
          <cell r="F2290">
            <v>4.0880999999999998</v>
          </cell>
          <cell r="G2290">
            <v>17</v>
          </cell>
          <cell r="H2290" t="str">
            <v>Macro</v>
          </cell>
          <cell r="I2290" t="str">
            <v>ZTE</v>
          </cell>
          <cell r="J2290" t="str">
            <v>Nwandji Pascal</v>
          </cell>
          <cell r="K2290" t="str">
            <v>OCM_Douala_5</v>
          </cell>
          <cell r="L2290" t="str">
            <v>H-TELI</v>
          </cell>
          <cell r="M2290"/>
          <cell r="N2290"/>
        </row>
        <row r="2291">
          <cell r="A2291" t="str">
            <v>LIT_017</v>
          </cell>
          <cell r="B2291" t="str">
            <v>LIT_017_Z_Bberi-Chateau</v>
          </cell>
          <cell r="C2291" t="str">
            <v>LIT</v>
          </cell>
          <cell r="D2291" t="str">
            <v>Douala</v>
          </cell>
          <cell r="E2291">
            <v>9.6548280000000002</v>
          </cell>
          <cell r="F2291">
            <v>4.0960460000000003</v>
          </cell>
          <cell r="G2291">
            <v>7</v>
          </cell>
          <cell r="H2291" t="str">
            <v>Macro</v>
          </cell>
          <cell r="I2291" t="str">
            <v>ZTE</v>
          </cell>
          <cell r="J2291" t="str">
            <v>Nwandji Pascal</v>
          </cell>
          <cell r="K2291" t="str">
            <v>OCM_Douala_5</v>
          </cell>
          <cell r="L2291" t="str">
            <v>H-TELI</v>
          </cell>
          <cell r="M2291" t="str">
            <v>IHS</v>
          </cell>
          <cell r="N2291" t="str">
            <v>Grid-Gen</v>
          </cell>
        </row>
        <row r="2292">
          <cell r="A2292" t="str">
            <v>OST_290</v>
          </cell>
          <cell r="B2292" t="str">
            <v>Batsaa</v>
          </cell>
          <cell r="C2292" t="str">
            <v>OST</v>
          </cell>
          <cell r="D2292" t="str">
            <v>Batsaa</v>
          </cell>
          <cell r="E2292">
            <v>10.151059999999999</v>
          </cell>
          <cell r="F2292">
            <v>5.5961499999999997</v>
          </cell>
          <cell r="G2292">
            <v>1844</v>
          </cell>
          <cell r="H2292" t="str">
            <v>Macro</v>
          </cell>
          <cell r="I2292" t="str">
            <v>NOKIA</v>
          </cell>
          <cell r="J2292" t="str">
            <v>Yara Nchare</v>
          </cell>
          <cell r="K2292" t="str">
            <v>OCM_Foumban</v>
          </cell>
          <cell r="L2292" t="str">
            <v>I-ENG</v>
          </cell>
          <cell r="M2292" t="str">
            <v>CAMUSAT</v>
          </cell>
          <cell r="N2292" t="str">
            <v>Hybrid Solar - S3</v>
          </cell>
        </row>
        <row r="2293">
          <cell r="A2293" t="str">
            <v>CTR_414</v>
          </cell>
          <cell r="B2293" t="str">
            <v>CTR_414_Z_Cite-Verte</v>
          </cell>
          <cell r="C2293" t="str">
            <v>CTR</v>
          </cell>
          <cell r="D2293" t="str">
            <v>Yaounde</v>
          </cell>
          <cell r="E2293">
            <v>11.489012000000001</v>
          </cell>
          <cell r="F2293">
            <v>3.8748770000000001</v>
          </cell>
          <cell r="G2293">
            <v>761</v>
          </cell>
          <cell r="H2293" t="str">
            <v>Macro</v>
          </cell>
          <cell r="I2293" t="str">
            <v>ZTE</v>
          </cell>
          <cell r="J2293" t="str">
            <v>TSAGUE BRISSE</v>
          </cell>
          <cell r="K2293" t="str">
            <v>OCM_Yaounde_10</v>
          </cell>
          <cell r="L2293" t="str">
            <v>AFRO</v>
          </cell>
          <cell r="M2293" t="str">
            <v>IHS</v>
          </cell>
          <cell r="N2293" t="str">
            <v>Grid Only</v>
          </cell>
        </row>
        <row r="2294">
          <cell r="A2294" t="str">
            <v>CTR_470</v>
          </cell>
          <cell r="B2294" t="str">
            <v>CTR_470_Z_Elobi-Mokolo-MTN-IHS</v>
          </cell>
          <cell r="C2294" t="str">
            <v>CTR</v>
          </cell>
          <cell r="D2294" t="str">
            <v>Yaounde</v>
          </cell>
          <cell r="E2294">
            <v>11.501071</v>
          </cell>
          <cell r="F2294">
            <v>3.8779430000000001</v>
          </cell>
          <cell r="G2294">
            <v>717</v>
          </cell>
          <cell r="H2294" t="str">
            <v>Macro</v>
          </cell>
          <cell r="I2294" t="str">
            <v>ZTE</v>
          </cell>
          <cell r="J2294" t="str">
            <v>TSAGUE BRISSE</v>
          </cell>
          <cell r="K2294" t="str">
            <v>OCM_Yaounde_10</v>
          </cell>
          <cell r="L2294" t="str">
            <v>AFRO</v>
          </cell>
          <cell r="M2294" t="str">
            <v>IHS</v>
          </cell>
          <cell r="N2294" t="str">
            <v>Grid-Gen</v>
          </cell>
        </row>
        <row r="2295">
          <cell r="A2295" t="str">
            <v>LIT_123</v>
          </cell>
          <cell r="B2295" t="str">
            <v>LIT_123_Z_Bodjongo-IHS</v>
          </cell>
          <cell r="C2295" t="str">
            <v>LIT</v>
          </cell>
          <cell r="D2295" t="str">
            <v>Douala</v>
          </cell>
          <cell r="E2295">
            <v>9.6189704060000008</v>
          </cell>
          <cell r="F2295">
            <v>4.0890796229999999</v>
          </cell>
          <cell r="G2295">
            <v>11</v>
          </cell>
          <cell r="H2295" t="str">
            <v>Macro</v>
          </cell>
          <cell r="I2295" t="str">
            <v>ZTE</v>
          </cell>
          <cell r="J2295" t="str">
            <v>Nwandji Pascal</v>
          </cell>
          <cell r="K2295" t="str">
            <v>OCM_Douala_5</v>
          </cell>
          <cell r="L2295" t="str">
            <v>H-TELI</v>
          </cell>
          <cell r="M2295" t="str">
            <v>IHS</v>
          </cell>
          <cell r="N2295" t="str">
            <v>Grid-Gen</v>
          </cell>
        </row>
        <row r="2296">
          <cell r="A2296" t="str">
            <v>LIT_137</v>
          </cell>
          <cell r="B2296" t="str">
            <v>LIT_137_Z_Sodiko-Gare-Rtiere-IHS</v>
          </cell>
          <cell r="C2296" t="str">
            <v>LIT</v>
          </cell>
          <cell r="D2296" t="str">
            <v>Douala</v>
          </cell>
          <cell r="E2296">
            <v>9.6477756350000003</v>
          </cell>
          <cell r="F2296">
            <v>4.0934841080000002</v>
          </cell>
          <cell r="G2296">
            <v>5</v>
          </cell>
          <cell r="H2296" t="str">
            <v>Macro</v>
          </cell>
          <cell r="I2296" t="str">
            <v>ZTE</v>
          </cell>
          <cell r="J2296" t="str">
            <v>Nwandji Pascal</v>
          </cell>
          <cell r="K2296" t="str">
            <v>OCM_Douala_5</v>
          </cell>
          <cell r="L2296" t="str">
            <v>H-TELI</v>
          </cell>
          <cell r="M2296" t="str">
            <v>IHS</v>
          </cell>
          <cell r="N2296" t="str">
            <v>Grid-Gen</v>
          </cell>
        </row>
        <row r="2297">
          <cell r="A2297" t="str">
            <v>LIT_364</v>
          </cell>
          <cell r="B2297" t="str">
            <v>LIT_364_Z_Bonamatoumbe-II</v>
          </cell>
          <cell r="C2297" t="str">
            <v>LIT</v>
          </cell>
          <cell r="D2297" t="str">
            <v>Douala</v>
          </cell>
          <cell r="E2297">
            <v>9.6608611109999991</v>
          </cell>
          <cell r="F2297">
            <v>4.0979722220000001</v>
          </cell>
          <cell r="G2297">
            <v>10</v>
          </cell>
          <cell r="H2297" t="str">
            <v>Macro</v>
          </cell>
          <cell r="I2297" t="str">
            <v>ZTE</v>
          </cell>
          <cell r="J2297" t="str">
            <v>Nwandji Pascal</v>
          </cell>
          <cell r="K2297" t="str">
            <v>OCM_Douala_5</v>
          </cell>
          <cell r="L2297" t="str">
            <v>H-TELI</v>
          </cell>
          <cell r="M2297" t="str">
            <v>IHS</v>
          </cell>
          <cell r="N2297" t="str">
            <v>Grid Only</v>
          </cell>
        </row>
        <row r="2298">
          <cell r="A2298" t="str">
            <v>LIT_418</v>
          </cell>
          <cell r="B2298" t="str">
            <v>LIT_418_Z_Bberi-Sodiko-MTN</v>
          </cell>
          <cell r="C2298" t="str">
            <v>LIT</v>
          </cell>
          <cell r="D2298" t="str">
            <v>Douala</v>
          </cell>
          <cell r="E2298">
            <v>9.6622023460000008</v>
          </cell>
          <cell r="F2298">
            <v>4.092013197</v>
          </cell>
          <cell r="G2298">
            <v>5</v>
          </cell>
          <cell r="H2298" t="str">
            <v>Macro</v>
          </cell>
          <cell r="I2298" t="str">
            <v>ZTE</v>
          </cell>
          <cell r="J2298" t="str">
            <v>Nwandji Pascal</v>
          </cell>
          <cell r="K2298" t="str">
            <v>OCM_Douala_5</v>
          </cell>
          <cell r="L2298" t="str">
            <v>H-TELI</v>
          </cell>
          <cell r="M2298" t="str">
            <v>IHS</v>
          </cell>
          <cell r="N2298" t="str">
            <v>Grid-Gen</v>
          </cell>
        </row>
        <row r="2299">
          <cell r="A2299" t="str">
            <v>SUD_092</v>
          </cell>
          <cell r="B2299" t="str">
            <v>Port_Autonome_Kribi</v>
          </cell>
          <cell r="C2299" t="str">
            <v>SUD</v>
          </cell>
          <cell r="D2299" t="str">
            <v>Kribi</v>
          </cell>
          <cell r="E2299">
            <v>9.8662829999999992</v>
          </cell>
          <cell r="F2299">
            <v>2.7225450000000002</v>
          </cell>
          <cell r="G2299">
            <v>0</v>
          </cell>
          <cell r="H2299" t="str">
            <v>Macro</v>
          </cell>
          <cell r="I2299"/>
          <cell r="J2299" t="str">
            <v>Clautaire Pouguoé</v>
          </cell>
          <cell r="K2299" t="str">
            <v>OCM_Kribi</v>
          </cell>
          <cell r="L2299" t="str">
            <v>H-TELI</v>
          </cell>
          <cell r="M2299" t="str">
            <v>CAMUSAT</v>
          </cell>
          <cell r="N2299" t="str">
            <v>Good Grid no GE - 8h</v>
          </cell>
        </row>
        <row r="2300">
          <cell r="A2300" t="str">
            <v>LIT_477</v>
          </cell>
          <cell r="B2300" t="str">
            <v>LIT_477_Z_Bekoko-IHS</v>
          </cell>
          <cell r="C2300" t="str">
            <v>LIT</v>
          </cell>
          <cell r="D2300" t="str">
            <v>Douala</v>
          </cell>
          <cell r="E2300">
            <v>9.5877540000000003</v>
          </cell>
          <cell r="F2300">
            <v>4.1267269999999998</v>
          </cell>
          <cell r="G2300">
            <v>33</v>
          </cell>
          <cell r="H2300" t="str">
            <v>Macro</v>
          </cell>
          <cell r="I2300" t="str">
            <v>ZTE</v>
          </cell>
          <cell r="J2300" t="str">
            <v>Nwandji Pascal</v>
          </cell>
          <cell r="K2300" t="str">
            <v>OCM_Douala_5</v>
          </cell>
          <cell r="L2300" t="str">
            <v>H-TELI</v>
          </cell>
          <cell r="M2300" t="str">
            <v>IHS</v>
          </cell>
          <cell r="N2300" t="str">
            <v>Grid-Gen</v>
          </cell>
        </row>
        <row r="2301">
          <cell r="A2301" t="str">
            <v>CTR_632</v>
          </cell>
          <cell r="B2301" t="str">
            <v>CTR_632_Z_Voirie-Municipale-IHS</v>
          </cell>
          <cell r="C2301" t="str">
            <v>CTR</v>
          </cell>
          <cell r="D2301" t="str">
            <v>Yaounde</v>
          </cell>
          <cell r="E2301">
            <v>11.517923</v>
          </cell>
          <cell r="F2301">
            <v>3.8565160000000001</v>
          </cell>
          <cell r="G2301">
            <v>715</v>
          </cell>
          <cell r="H2301" t="str">
            <v>Macro</v>
          </cell>
          <cell r="I2301" t="str">
            <v>ZTE</v>
          </cell>
          <cell r="J2301" t="str">
            <v>TSAGUE BRISSE</v>
          </cell>
          <cell r="K2301" t="str">
            <v>OCM_Yaounde_10</v>
          </cell>
          <cell r="L2301" t="str">
            <v>AFRO</v>
          </cell>
          <cell r="M2301" t="str">
            <v>IHS</v>
          </cell>
          <cell r="N2301" t="str">
            <v>Grid-Gen</v>
          </cell>
        </row>
        <row r="2302">
          <cell r="A2302" t="str">
            <v>CTR_637</v>
          </cell>
          <cell r="B2302" t="str">
            <v>CTR_637_Z_Crf-Mbankolo</v>
          </cell>
          <cell r="C2302" t="str">
            <v>CTR</v>
          </cell>
          <cell r="D2302" t="str">
            <v>Yaounde</v>
          </cell>
          <cell r="E2302">
            <v>11.492793000000001</v>
          </cell>
          <cell r="F2302">
            <v>3.8957320000000002</v>
          </cell>
          <cell r="G2302">
            <v>799</v>
          </cell>
          <cell r="H2302" t="str">
            <v>Macro</v>
          </cell>
          <cell r="I2302" t="str">
            <v>ZTE</v>
          </cell>
          <cell r="J2302" t="str">
            <v>TSAGUE BRISSE</v>
          </cell>
          <cell r="K2302" t="str">
            <v>OCM_Yaounde_10</v>
          </cell>
          <cell r="L2302" t="str">
            <v>AFRO</v>
          </cell>
          <cell r="M2302"/>
          <cell r="N2302"/>
        </row>
        <row r="2303">
          <cell r="A2303" t="str">
            <v>CTR_661</v>
          </cell>
          <cell r="B2303" t="str">
            <v>CTR_661_Z_Nkoa-Ayos-IHS</v>
          </cell>
          <cell r="C2303" t="str">
            <v>CTR</v>
          </cell>
          <cell r="D2303" t="str">
            <v>Yaounde</v>
          </cell>
          <cell r="E2303">
            <v>11.520337</v>
          </cell>
          <cell r="F2303">
            <v>3.841513</v>
          </cell>
          <cell r="G2303">
            <v>763</v>
          </cell>
          <cell r="H2303" t="str">
            <v>Macro</v>
          </cell>
          <cell r="I2303" t="str">
            <v>ZTE</v>
          </cell>
          <cell r="J2303" t="str">
            <v>TSAGUE BRISSE</v>
          </cell>
          <cell r="K2303" t="str">
            <v>OCM_Yaounde_10</v>
          </cell>
          <cell r="L2303" t="str">
            <v>AFRO</v>
          </cell>
          <cell r="M2303" t="str">
            <v>IHS</v>
          </cell>
          <cell r="N2303" t="str">
            <v>Grid-Gen</v>
          </cell>
        </row>
        <row r="2304">
          <cell r="A2304" t="str">
            <v>CTR_721</v>
          </cell>
          <cell r="B2304" t="str">
            <v>CTR_721_Z_Etam-Bafia</v>
          </cell>
          <cell r="C2304" t="str">
            <v>CTR</v>
          </cell>
          <cell r="D2304" t="str">
            <v>Yaounde</v>
          </cell>
          <cell r="E2304">
            <v>11.526859999999999</v>
          </cell>
          <cell r="F2304">
            <v>3.8523200000000002</v>
          </cell>
          <cell r="G2304">
            <v>761</v>
          </cell>
          <cell r="H2304" t="str">
            <v>Macro</v>
          </cell>
          <cell r="I2304" t="str">
            <v>ZTE</v>
          </cell>
          <cell r="J2304" t="str">
            <v>TSAGUE BRISSE</v>
          </cell>
          <cell r="K2304" t="str">
            <v>OCM_Yaounde_10</v>
          </cell>
          <cell r="L2304" t="str">
            <v>AFRO</v>
          </cell>
          <cell r="M2304" t="str">
            <v>CAMUSAT</v>
          </cell>
          <cell r="N2304" t="str">
            <v>Good Grid no GE - 8h</v>
          </cell>
        </row>
        <row r="2305">
          <cell r="A2305" t="str">
            <v>ADM_133</v>
          </cell>
          <cell r="B2305" t="str">
            <v>Mberem-Ngop</v>
          </cell>
          <cell r="C2305" t="str">
            <v>ADM</v>
          </cell>
          <cell r="D2305" t="str">
            <v>Nganha</v>
          </cell>
          <cell r="E2305">
            <v>13.92029</v>
          </cell>
          <cell r="F2305">
            <v>7.54962</v>
          </cell>
          <cell r="G2305">
            <v>891</v>
          </cell>
          <cell r="H2305" t="str">
            <v>Macro</v>
          </cell>
          <cell r="I2305" t="str">
            <v>NOKIA</v>
          </cell>
          <cell r="J2305" t="str">
            <v>Souleymanou</v>
          </cell>
          <cell r="K2305" t="str">
            <v>OCM_Ngaoundere_3</v>
          </cell>
          <cell r="L2305" t="str">
            <v>TIF NORD</v>
          </cell>
          <cell r="M2305" t="str">
            <v>CAMUSAT</v>
          </cell>
          <cell r="N2305" t="str">
            <v>Hybrid Solar - S3</v>
          </cell>
        </row>
        <row r="2306">
          <cell r="A2306" t="str">
            <v>CTR_728</v>
          </cell>
          <cell r="B2306" t="str">
            <v>CTR_728_Z_Mvog-Atangana-Mballa</v>
          </cell>
          <cell r="C2306" t="str">
            <v>CTR</v>
          </cell>
          <cell r="D2306" t="str">
            <v>Yaounde</v>
          </cell>
          <cell r="E2306">
            <v>11.519019999999999</v>
          </cell>
          <cell r="F2306">
            <v>3.84809</v>
          </cell>
          <cell r="G2306">
            <v>732</v>
          </cell>
          <cell r="H2306" t="str">
            <v>Macro</v>
          </cell>
          <cell r="I2306" t="str">
            <v>ZTE</v>
          </cell>
          <cell r="J2306" t="str">
            <v>TSAGUE BRISSE</v>
          </cell>
          <cell r="K2306" t="str">
            <v>OCM_Yaounde_10</v>
          </cell>
          <cell r="L2306" t="str">
            <v>AFRO</v>
          </cell>
          <cell r="M2306" t="str">
            <v>CAMUSAT</v>
          </cell>
          <cell r="N2306" t="str">
            <v>Good Grid no GE - 8h</v>
          </cell>
        </row>
        <row r="2307">
          <cell r="A2307" t="str">
            <v>CTR_821</v>
          </cell>
          <cell r="B2307" t="str">
            <v>CTR_821_Z_CBC-Radio-II</v>
          </cell>
          <cell r="C2307" t="str">
            <v>CTR</v>
          </cell>
          <cell r="D2307" t="str">
            <v>Yaounde</v>
          </cell>
          <cell r="E2307">
            <v>11.51994</v>
          </cell>
          <cell r="F2307">
            <v>3.8636900000000001</v>
          </cell>
          <cell r="G2307">
            <v>707</v>
          </cell>
          <cell r="H2307" t="str">
            <v>Macro</v>
          </cell>
          <cell r="I2307" t="str">
            <v>ZTE</v>
          </cell>
          <cell r="J2307" t="str">
            <v>TSAGUE BRISSE</v>
          </cell>
          <cell r="K2307" t="str">
            <v>OCM_Yaounde_10</v>
          </cell>
          <cell r="L2307" t="str">
            <v>AFRO</v>
          </cell>
          <cell r="M2307" t="str">
            <v>CAMUSAT</v>
          </cell>
          <cell r="N2307" t="str">
            <v>Good Grid no GE - 8h</v>
          </cell>
        </row>
        <row r="2308">
          <cell r="A2308" t="str">
            <v>CTR_868</v>
          </cell>
          <cell r="B2308" t="str">
            <v>CTR_868_Z_Institute-Samba-New</v>
          </cell>
          <cell r="C2308" t="str">
            <v>CTR</v>
          </cell>
          <cell r="D2308" t="str">
            <v>Yaounde</v>
          </cell>
          <cell r="E2308">
            <v>11.5298</v>
          </cell>
          <cell r="F2308">
            <v>3.8672800000000001</v>
          </cell>
          <cell r="G2308">
            <v>763</v>
          </cell>
          <cell r="H2308" t="str">
            <v>Macro</v>
          </cell>
          <cell r="I2308" t="str">
            <v>ZTE</v>
          </cell>
          <cell r="J2308" t="str">
            <v>TSAGUE BRISSE</v>
          </cell>
          <cell r="K2308" t="str">
            <v>OCM_Yaounde_10</v>
          </cell>
          <cell r="L2308" t="str">
            <v>AFRO</v>
          </cell>
          <cell r="M2308" t="str">
            <v>CAMUSAT</v>
          </cell>
          <cell r="N2308" t="str">
            <v>Good Grid no GE - 8h</v>
          </cell>
        </row>
        <row r="2309">
          <cell r="A2309" t="str">
            <v>CTR_680</v>
          </cell>
          <cell r="B2309" t="str">
            <v>CTR_680_Z_Mbankolo-Camtel-II</v>
          </cell>
          <cell r="C2309" t="str">
            <v>CTR</v>
          </cell>
          <cell r="D2309" t="str">
            <v>Yaounde</v>
          </cell>
          <cell r="E2309">
            <v>11.487842000000001</v>
          </cell>
          <cell r="F2309">
            <v>3.9015849999999999</v>
          </cell>
          <cell r="G2309">
            <v>974</v>
          </cell>
          <cell r="H2309" t="str">
            <v>Macro</v>
          </cell>
          <cell r="I2309" t="str">
            <v>ZTE</v>
          </cell>
          <cell r="J2309" t="str">
            <v>TSAGUE BRISSE</v>
          </cell>
          <cell r="K2309" t="str">
            <v>OCM_Yaounde_10</v>
          </cell>
          <cell r="L2309" t="str">
            <v>AFRO</v>
          </cell>
          <cell r="M2309" t="str">
            <v>CAMUSAT</v>
          </cell>
          <cell r="N2309" t="str">
            <v>Good Grid + GE</v>
          </cell>
        </row>
        <row r="2310">
          <cell r="A2310" t="str">
            <v>CTR_749</v>
          </cell>
          <cell r="B2310" t="str">
            <v>Essazok</v>
          </cell>
          <cell r="C2310" t="str">
            <v>CTR</v>
          </cell>
          <cell r="D2310" t="str">
            <v>Essazok</v>
          </cell>
          <cell r="E2310">
            <v>11.537380000000001</v>
          </cell>
          <cell r="F2310">
            <v>3.6837200000000001</v>
          </cell>
          <cell r="G2310">
            <v>694</v>
          </cell>
          <cell r="H2310" t="str">
            <v>Macro</v>
          </cell>
          <cell r="I2310"/>
          <cell r="J2310" t="str">
            <v>Mougang Rodrigue</v>
          </cell>
          <cell r="K2310" t="str">
            <v>OCM_Mbalmayo</v>
          </cell>
          <cell r="L2310" t="str">
            <v>AFRO</v>
          </cell>
          <cell r="M2310" t="str">
            <v>CAMUSAT</v>
          </cell>
          <cell r="N2310" t="str">
            <v>Hybrid Solar - S3</v>
          </cell>
        </row>
        <row r="2311">
          <cell r="A2311" t="str">
            <v>ADM_130</v>
          </cell>
          <cell r="B2311" t="str">
            <v>Kontcha</v>
          </cell>
          <cell r="C2311" t="str">
            <v>ADM</v>
          </cell>
          <cell r="D2311" t="str">
            <v>Kontcha</v>
          </cell>
          <cell r="E2311">
            <v>12.229383840000001</v>
          </cell>
          <cell r="F2311">
            <v>7.9647298810000002</v>
          </cell>
          <cell r="G2311">
            <v>832</v>
          </cell>
          <cell r="H2311" t="str">
            <v>Macro</v>
          </cell>
          <cell r="I2311" t="str">
            <v>NOKIA</v>
          </cell>
          <cell r="J2311" t="str">
            <v>Souleymanou</v>
          </cell>
          <cell r="K2311" t="str">
            <v>OCM_Ngaoundere_3</v>
          </cell>
          <cell r="L2311" t="str">
            <v>TIF NORD</v>
          </cell>
          <cell r="M2311" t="str">
            <v>CAMUSAT</v>
          </cell>
          <cell r="N2311" t="str">
            <v>Hybrid Solar - S3</v>
          </cell>
        </row>
        <row r="2312">
          <cell r="A2312" t="str">
            <v>OST_293</v>
          </cell>
          <cell r="B2312" t="str">
            <v>Mansouen</v>
          </cell>
          <cell r="C2312" t="str">
            <v>OST</v>
          </cell>
          <cell r="D2312" t="str">
            <v>Mansouen</v>
          </cell>
          <cell r="E2312">
            <v>10.917540000000001</v>
          </cell>
          <cell r="F2312">
            <v>5.4689500000000004</v>
          </cell>
          <cell r="G2312">
            <v>758</v>
          </cell>
          <cell r="H2312" t="str">
            <v>Macro</v>
          </cell>
          <cell r="I2312" t="str">
            <v>NOKIA</v>
          </cell>
          <cell r="J2312" t="str">
            <v>Yara Nchare</v>
          </cell>
          <cell r="K2312" t="str">
            <v>OCM_Foumban</v>
          </cell>
          <cell r="L2312" t="str">
            <v>I-ENG</v>
          </cell>
          <cell r="M2312" t="str">
            <v>CAMUSAT</v>
          </cell>
          <cell r="N2312" t="str">
            <v>Hybrid Solar - S3</v>
          </cell>
        </row>
        <row r="2313">
          <cell r="A2313" t="str">
            <v>NRD_131</v>
          </cell>
          <cell r="B2313" t="str">
            <v>Lagdo-Ville</v>
          </cell>
          <cell r="C2313" t="str">
            <v>NRD</v>
          </cell>
          <cell r="D2313" t="str">
            <v>Lagdo</v>
          </cell>
          <cell r="E2313">
            <v>13.66823327</v>
          </cell>
          <cell r="F2313">
            <v>9.0673391649999999</v>
          </cell>
          <cell r="G2313">
            <v>193</v>
          </cell>
          <cell r="H2313" t="str">
            <v>Macro</v>
          </cell>
          <cell r="I2313" t="str">
            <v>NOKIA</v>
          </cell>
          <cell r="J2313" t="str">
            <v>KEPLO MADI Jean-Paul</v>
          </cell>
          <cell r="K2313" t="str">
            <v>OCM_Garoua_3</v>
          </cell>
          <cell r="L2313" t="str">
            <v>TIF NORD</v>
          </cell>
          <cell r="M2313" t="str">
            <v>CAMUSAT</v>
          </cell>
          <cell r="N2313" t="str">
            <v>Good Grid + GE</v>
          </cell>
        </row>
        <row r="2314">
          <cell r="A2314" t="str">
            <v>ADM_136</v>
          </cell>
          <cell r="B2314" t="str">
            <v>Ngd-Bamyanga2-IHS</v>
          </cell>
          <cell r="C2314" t="str">
            <v>ADM</v>
          </cell>
          <cell r="D2314" t="str">
            <v>Ngaoundere</v>
          </cell>
          <cell r="E2314">
            <v>13.57716667</v>
          </cell>
          <cell r="F2314">
            <v>7.2896944440000002</v>
          </cell>
          <cell r="G2314">
            <v>1160</v>
          </cell>
          <cell r="H2314" t="str">
            <v>Macro</v>
          </cell>
          <cell r="I2314" t="str">
            <v>NOKIA</v>
          </cell>
          <cell r="J2314" t="str">
            <v>Souleymanou</v>
          </cell>
          <cell r="K2314" t="str">
            <v>OCM_Ngaoundere_3</v>
          </cell>
          <cell r="L2314" t="str">
            <v>TIF NORD</v>
          </cell>
          <cell r="M2314" t="str">
            <v>IHS</v>
          </cell>
          <cell r="N2314" t="str">
            <v>Grid-Gen</v>
          </cell>
        </row>
        <row r="2315">
          <cell r="A2315" t="str">
            <v>NRD_132</v>
          </cell>
          <cell r="B2315" t="str">
            <v>Ngong-Marche</v>
          </cell>
          <cell r="C2315" t="str">
            <v>NRD</v>
          </cell>
          <cell r="D2315" t="str">
            <v>Ngong</v>
          </cell>
          <cell r="E2315">
            <v>13.509361</v>
          </cell>
          <cell r="F2315">
            <v>9.0295620000000003</v>
          </cell>
          <cell r="G2315">
            <v>331</v>
          </cell>
          <cell r="H2315" t="str">
            <v>Macro</v>
          </cell>
          <cell r="I2315" t="str">
            <v>NOKIA</v>
          </cell>
          <cell r="J2315" t="str">
            <v>KEPLO MADI Jean-Paul</v>
          </cell>
          <cell r="K2315" t="str">
            <v>OCM_Garoua_3</v>
          </cell>
          <cell r="L2315" t="str">
            <v>TIF NORD</v>
          </cell>
          <cell r="M2315" t="str">
            <v>CAMUSAT</v>
          </cell>
          <cell r="N2315" t="str">
            <v>Good Grid + GE</v>
          </cell>
        </row>
        <row r="2316">
          <cell r="A2316" t="str">
            <v>EXN_191</v>
          </cell>
          <cell r="B2316" t="str">
            <v>Bogo-Marche</v>
          </cell>
          <cell r="C2316" t="str">
            <v>EXN</v>
          </cell>
          <cell r="D2316" t="str">
            <v>Bogo</v>
          </cell>
          <cell r="E2316">
            <v>14.60815</v>
          </cell>
          <cell r="F2316">
            <v>10.736198</v>
          </cell>
          <cell r="G2316">
            <v>352</v>
          </cell>
          <cell r="H2316" t="str">
            <v>Macro</v>
          </cell>
          <cell r="I2316" t="str">
            <v>NOKIA</v>
          </cell>
          <cell r="J2316" t="str">
            <v>SEYDOU BACHIROU</v>
          </cell>
          <cell r="K2316" t="str">
            <v>OCM_Maroua_2</v>
          </cell>
          <cell r="L2316" t="str">
            <v>TIF NORD</v>
          </cell>
          <cell r="M2316" t="str">
            <v>CAMUSAT</v>
          </cell>
          <cell r="N2316" t="str">
            <v>Bad Grid + GE</v>
          </cell>
        </row>
        <row r="2317">
          <cell r="A2317" t="str">
            <v>NRD_136</v>
          </cell>
          <cell r="B2317" t="str">
            <v>Pouss-II</v>
          </cell>
          <cell r="C2317" t="str">
            <v>NRD</v>
          </cell>
          <cell r="D2317" t="str">
            <v>Pouss</v>
          </cell>
          <cell r="E2317">
            <v>15.044214</v>
          </cell>
          <cell r="F2317">
            <v>10.852458</v>
          </cell>
          <cell r="G2317">
            <v>313</v>
          </cell>
          <cell r="H2317" t="str">
            <v>Macro</v>
          </cell>
          <cell r="I2317" t="str">
            <v>NOKIA</v>
          </cell>
          <cell r="J2317" t="str">
            <v>SEYDOU BACHIROU</v>
          </cell>
          <cell r="K2317" t="str">
            <v>OCM_Maroua_2</v>
          </cell>
          <cell r="L2317" t="str">
            <v>TIF NORD</v>
          </cell>
          <cell r="M2317" t="str">
            <v>CAMUSAT</v>
          </cell>
          <cell r="N2317" t="str">
            <v>Hybrid Solar - S3</v>
          </cell>
        </row>
        <row r="2318">
          <cell r="A2318" t="str">
            <v>EXN_249</v>
          </cell>
          <cell r="B2318" t="str">
            <v>Maroua-Tchadeo-III</v>
          </cell>
          <cell r="C2318" t="str">
            <v>EXN</v>
          </cell>
          <cell r="D2318" t="str">
            <v>Maroua</v>
          </cell>
          <cell r="E2318">
            <v>14.35347</v>
          </cell>
          <cell r="F2318">
            <v>10.59859</v>
          </cell>
          <cell r="G2318">
            <v>393</v>
          </cell>
          <cell r="H2318" t="str">
            <v>Macro</v>
          </cell>
          <cell r="I2318"/>
          <cell r="J2318" t="str">
            <v>Yaouba Yaya</v>
          </cell>
          <cell r="K2318" t="str">
            <v>OCM_Maroua_3</v>
          </cell>
          <cell r="L2318" t="str">
            <v>TIF NORD</v>
          </cell>
          <cell r="M2318" t="str">
            <v>CAMUSAT</v>
          </cell>
          <cell r="N2318" t="str">
            <v>Medium Grid + GE</v>
          </cell>
        </row>
        <row r="2319">
          <cell r="A2319" t="str">
            <v>ADM_137</v>
          </cell>
          <cell r="B2319" t="str">
            <v>Nganha-IHS</v>
          </cell>
          <cell r="C2319" t="str">
            <v>ADM</v>
          </cell>
          <cell r="D2319" t="str">
            <v>Nganha</v>
          </cell>
          <cell r="E2319">
            <v>13.9291</v>
          </cell>
          <cell r="F2319">
            <v>7.4246999999999996</v>
          </cell>
          <cell r="G2319">
            <v>1100</v>
          </cell>
          <cell r="H2319" t="str">
            <v>Macro</v>
          </cell>
          <cell r="I2319" t="str">
            <v>NOKIA</v>
          </cell>
          <cell r="J2319" t="str">
            <v>Souleymanou</v>
          </cell>
          <cell r="K2319" t="str">
            <v>OCM_Ngaoundere_3</v>
          </cell>
          <cell r="L2319" t="str">
            <v>TIF NORD</v>
          </cell>
          <cell r="M2319" t="str">
            <v>IHS</v>
          </cell>
          <cell r="N2319" t="str">
            <v>Gen-Lithium</v>
          </cell>
        </row>
        <row r="2320">
          <cell r="A2320" t="str">
            <v>NRD_180</v>
          </cell>
          <cell r="B2320" t="str">
            <v>Tchollire-Centre</v>
          </cell>
          <cell r="C2320" t="str">
            <v>NRD</v>
          </cell>
          <cell r="D2320" t="str">
            <v>Tchollire</v>
          </cell>
          <cell r="E2320">
            <v>14.16765021</v>
          </cell>
          <cell r="F2320">
            <v>8.4032500490000004</v>
          </cell>
          <cell r="G2320">
            <v>370</v>
          </cell>
          <cell r="H2320" t="str">
            <v>Macro</v>
          </cell>
          <cell r="I2320"/>
          <cell r="J2320" t="str">
            <v>SOUGNA ZACHARIE</v>
          </cell>
          <cell r="K2320" t="str">
            <v>OCM_Touboro</v>
          </cell>
          <cell r="L2320" t="str">
            <v>TIF NORD</v>
          </cell>
          <cell r="M2320" t="str">
            <v>CAMUSAT</v>
          </cell>
          <cell r="N2320" t="str">
            <v>HGB</v>
          </cell>
        </row>
        <row r="2321">
          <cell r="A2321" t="str">
            <v>LIT_791</v>
          </cell>
          <cell r="B2321" t="str">
            <v>LIT_791_Z_Mabanda-New</v>
          </cell>
          <cell r="C2321" t="str">
            <v>LIT</v>
          </cell>
          <cell r="D2321" t="str">
            <v>Douala</v>
          </cell>
          <cell r="E2321">
            <v>9.6656495699999994</v>
          </cell>
          <cell r="F2321">
            <v>4.071230635</v>
          </cell>
          <cell r="G2321">
            <v>5</v>
          </cell>
          <cell r="H2321" t="str">
            <v>Macro</v>
          </cell>
          <cell r="I2321" t="str">
            <v>ZTE</v>
          </cell>
          <cell r="J2321" t="str">
            <v>Nwandji Pascal</v>
          </cell>
          <cell r="K2321" t="str">
            <v>OCM_Douala_5</v>
          </cell>
          <cell r="L2321" t="str">
            <v>H-TELI</v>
          </cell>
          <cell r="M2321"/>
          <cell r="N2321"/>
        </row>
        <row r="2322">
          <cell r="A2322" t="str">
            <v>LIT_756</v>
          </cell>
          <cell r="B2322" t="str">
            <v>LIT_756_Z_BTS-Mobile-Krystal-Palace</v>
          </cell>
          <cell r="C2322" t="str">
            <v>LIT</v>
          </cell>
          <cell r="D2322" t="str">
            <v>Douala</v>
          </cell>
          <cell r="E2322">
            <v>9.6995450000000005</v>
          </cell>
          <cell r="F2322">
            <v>4.057042</v>
          </cell>
          <cell r="G2322">
            <v>15</v>
          </cell>
          <cell r="H2322" t="str">
            <v>Macro</v>
          </cell>
          <cell r="I2322" t="str">
            <v>ZTE</v>
          </cell>
          <cell r="J2322" t="str">
            <v>Nwandji Pascal</v>
          </cell>
          <cell r="K2322" t="str">
            <v>OCM_Douala_5</v>
          </cell>
          <cell r="L2322" t="str">
            <v>H-TELI</v>
          </cell>
          <cell r="M2322" t="str">
            <v>CAMUSAT</v>
          </cell>
          <cell r="N2322" t="str">
            <v>Good Grid no GE - 8h</v>
          </cell>
        </row>
        <row r="2323">
          <cell r="A2323" t="str">
            <v>OST_316</v>
          </cell>
          <cell r="B2323" t="str">
            <v>DIDANGO-II</v>
          </cell>
          <cell r="C2323" t="str">
            <v>OST</v>
          </cell>
          <cell r="D2323" t="str">
            <v>Koutaba</v>
          </cell>
          <cell r="E2323">
            <v>10.71842</v>
          </cell>
          <cell r="F2323">
            <v>5.6627099999999997</v>
          </cell>
          <cell r="G2323">
            <v>1229</v>
          </cell>
          <cell r="H2323" t="str">
            <v>Macro</v>
          </cell>
          <cell r="I2323" t="str">
            <v>NOKIA</v>
          </cell>
          <cell r="J2323" t="str">
            <v>Yara Nchare</v>
          </cell>
          <cell r="K2323" t="str">
            <v>OCM_Foumban</v>
          </cell>
          <cell r="L2323" t="str">
            <v>I-ENG</v>
          </cell>
          <cell r="M2323" t="str">
            <v>CAMUSAT</v>
          </cell>
          <cell r="N2323" t="str">
            <v>Medium Grid + GE</v>
          </cell>
        </row>
        <row r="2324">
          <cell r="A2324" t="str">
            <v>LIT_767</v>
          </cell>
          <cell r="B2324" t="str">
            <v>PENJA-MARKET-MTN</v>
          </cell>
          <cell r="C2324" t="str">
            <v>LIT</v>
          </cell>
          <cell r="D2324" t="str">
            <v>Penja</v>
          </cell>
          <cell r="E2324">
            <v>9.6852999999999998</v>
          </cell>
          <cell r="F2324">
            <v>4.6399999999999997</v>
          </cell>
          <cell r="G2324">
            <v>147</v>
          </cell>
          <cell r="H2324" t="str">
            <v>Macro</v>
          </cell>
          <cell r="I2324"/>
          <cell r="J2324" t="str">
            <v>Ewane Eric Pitié</v>
          </cell>
          <cell r="K2324" t="str">
            <v>OCM_Moungo</v>
          </cell>
          <cell r="L2324" t="str">
            <v>H-TELI</v>
          </cell>
          <cell r="M2324" t="str">
            <v>MTN</v>
          </cell>
          <cell r="N2324" t="str">
            <v>Grid-Gen</v>
          </cell>
        </row>
        <row r="2325">
          <cell r="A2325" t="str">
            <v>CTR_935</v>
          </cell>
          <cell r="B2325" t="str">
            <v>CTR_935_Z_BATA-Mokolo-II-HIS</v>
          </cell>
          <cell r="C2325" t="str">
            <v>CTR</v>
          </cell>
          <cell r="D2325" t="str">
            <v>Yaounde</v>
          </cell>
          <cell r="E2325">
            <v>11.49855556</v>
          </cell>
          <cell r="F2325">
            <v>3.874861111</v>
          </cell>
          <cell r="G2325">
            <v>769</v>
          </cell>
          <cell r="H2325" t="str">
            <v>Macro</v>
          </cell>
          <cell r="I2325" t="str">
            <v>ZTE</v>
          </cell>
          <cell r="J2325" t="str">
            <v>TSAGUE BRISSE</v>
          </cell>
          <cell r="K2325" t="str">
            <v>OCM_Yaounde_10</v>
          </cell>
          <cell r="L2325" t="str">
            <v>AFRO</v>
          </cell>
          <cell r="M2325"/>
          <cell r="N2325"/>
        </row>
        <row r="2326">
          <cell r="A2326" t="str">
            <v>EXN_251</v>
          </cell>
          <cell r="B2326" t="str">
            <v>SS_Vreket</v>
          </cell>
          <cell r="C2326" t="str">
            <v>EXN</v>
          </cell>
          <cell r="D2326" t="str">
            <v>Mozogo</v>
          </cell>
          <cell r="E2326">
            <v>13.8308134</v>
          </cell>
          <cell r="F2326">
            <v>11.065300300000001</v>
          </cell>
          <cell r="G2326">
            <v>467</v>
          </cell>
          <cell r="H2326" t="str">
            <v>Macro</v>
          </cell>
          <cell r="I2326"/>
          <cell r="J2326" t="str">
            <v>Yaouba Yaya</v>
          </cell>
          <cell r="K2326" t="str">
            <v>OCM_Maroua_3</v>
          </cell>
          <cell r="L2326" t="str">
            <v>TIF NORD</v>
          </cell>
          <cell r="M2326"/>
          <cell r="N2326"/>
        </row>
        <row r="2327">
          <cell r="A2327" t="str">
            <v>CTR_784</v>
          </cell>
          <cell r="B2327" t="str">
            <v>Akonolinga-Town-IHS</v>
          </cell>
          <cell r="C2327" t="str">
            <v>CTR</v>
          </cell>
          <cell r="D2327" t="str">
            <v>Akonolinga</v>
          </cell>
          <cell r="E2327">
            <v>12.257863889999999</v>
          </cell>
          <cell r="F2327">
            <v>3.7805</v>
          </cell>
          <cell r="G2327">
            <v>693</v>
          </cell>
          <cell r="H2327" t="str">
            <v>Macro</v>
          </cell>
          <cell r="I2327"/>
          <cell r="J2327" t="str">
            <v>Essiane Arthur</v>
          </cell>
          <cell r="K2327" t="str">
            <v>OCM_Abong-Mbang</v>
          </cell>
          <cell r="L2327" t="str">
            <v>AFRO</v>
          </cell>
          <cell r="M2327" t="str">
            <v>IHS</v>
          </cell>
          <cell r="N2327"/>
        </row>
        <row r="2328">
          <cell r="A2328" t="str">
            <v>OST_313</v>
          </cell>
          <cell r="B2328" t="str">
            <v>Mbouda-CEBEC-MTN</v>
          </cell>
          <cell r="C2328" t="str">
            <v>OST</v>
          </cell>
          <cell r="D2328" t="str">
            <v>Mbouda</v>
          </cell>
          <cell r="E2328">
            <v>10.245939999999999</v>
          </cell>
          <cell r="F2328">
            <v>5.6151960000000001</v>
          </cell>
          <cell r="G2328">
            <v>1469</v>
          </cell>
          <cell r="H2328" t="str">
            <v>Macro</v>
          </cell>
          <cell r="I2328" t="str">
            <v>NOKIA</v>
          </cell>
          <cell r="J2328" t="str">
            <v>Yara Nchare</v>
          </cell>
          <cell r="K2328" t="str">
            <v>OCM_Foumban</v>
          </cell>
          <cell r="L2328" t="str">
            <v>I-ENG</v>
          </cell>
          <cell r="M2328" t="str">
            <v>MTN</v>
          </cell>
          <cell r="N2328" t="str">
            <v>Grid-Gen</v>
          </cell>
        </row>
        <row r="2329">
          <cell r="A2329" t="str">
            <v>LIT_768</v>
          </cell>
          <cell r="B2329" t="str">
            <v>Loum-RoundAbout</v>
          </cell>
          <cell r="C2329" t="str">
            <v>LIT</v>
          </cell>
          <cell r="D2329" t="str">
            <v>Loum</v>
          </cell>
          <cell r="E2329">
            <v>9.7225560000000009</v>
          </cell>
          <cell r="F2329">
            <v>4.7164999999999999</v>
          </cell>
          <cell r="G2329">
            <v>284</v>
          </cell>
          <cell r="H2329" t="str">
            <v>Macro</v>
          </cell>
          <cell r="I2329"/>
          <cell r="J2329" t="str">
            <v>Ewane Eric Pitié</v>
          </cell>
          <cell r="K2329" t="str">
            <v>OCM_Moungo</v>
          </cell>
          <cell r="L2329" t="str">
            <v>H-TELI</v>
          </cell>
          <cell r="M2329"/>
          <cell r="N2329"/>
        </row>
        <row r="2330">
          <cell r="A2330" t="str">
            <v>SUO_185</v>
          </cell>
          <cell r="B2330" t="str">
            <v>Buea-Wokoko-IHS</v>
          </cell>
          <cell r="C2330" t="str">
            <v>SUO</v>
          </cell>
          <cell r="D2330" t="str">
            <v>Buea</v>
          </cell>
          <cell r="E2330">
            <v>9.2772500000000004</v>
          </cell>
          <cell r="F2330">
            <v>4.1543530000000004</v>
          </cell>
          <cell r="G2330">
            <v>611</v>
          </cell>
          <cell r="H2330" t="str">
            <v>Macro</v>
          </cell>
          <cell r="I2330"/>
          <cell r="J2330" t="str">
            <v>Emile TAMFU</v>
          </cell>
          <cell r="K2330" t="str">
            <v>OCM_Limbe</v>
          </cell>
          <cell r="L2330" t="str">
            <v>H-TELI</v>
          </cell>
          <cell r="M2330" t="str">
            <v>IHS</v>
          </cell>
          <cell r="N2330" t="str">
            <v>Grid-Gen</v>
          </cell>
        </row>
        <row r="2331">
          <cell r="A2331" t="str">
            <v>ADM_149</v>
          </cell>
          <cell r="B2331" t="str">
            <v>Libong</v>
          </cell>
          <cell r="C2331" t="str">
            <v>ADM</v>
          </cell>
          <cell r="D2331" t="str">
            <v>Libong</v>
          </cell>
          <cell r="E2331">
            <v>12.99938</v>
          </cell>
          <cell r="F2331">
            <v>7.3825799999999999</v>
          </cell>
          <cell r="G2331">
            <v>3226</v>
          </cell>
          <cell r="H2331" t="str">
            <v>Macro</v>
          </cell>
          <cell r="I2331" t="str">
            <v>NOKIA</v>
          </cell>
          <cell r="J2331" t="str">
            <v>Souleymanou</v>
          </cell>
          <cell r="K2331" t="str">
            <v>OCM_Ngaoundere_3</v>
          </cell>
          <cell r="L2331" t="str">
            <v>TIF NORD</v>
          </cell>
          <cell r="M2331" t="str">
            <v>CAMUSAT</v>
          </cell>
          <cell r="N2331" t="str">
            <v>Hybrid Solar - S3</v>
          </cell>
        </row>
        <row r="2332">
          <cell r="A2332" t="str">
            <v>SUO_187</v>
          </cell>
          <cell r="B2332" t="str">
            <v>Limbe-New-Town-IHS</v>
          </cell>
          <cell r="C2332" t="str">
            <v>SUO</v>
          </cell>
          <cell r="D2332" t="str">
            <v>Limbe</v>
          </cell>
          <cell r="E2332">
            <v>9.2159720000000007</v>
          </cell>
          <cell r="F2332">
            <v>4.0113729999999999</v>
          </cell>
          <cell r="G2332">
            <v>24</v>
          </cell>
          <cell r="H2332" t="str">
            <v>Macro</v>
          </cell>
          <cell r="I2332"/>
          <cell r="J2332" t="str">
            <v>Emile TAMFU</v>
          </cell>
          <cell r="K2332" t="str">
            <v>OCM_Limbe</v>
          </cell>
          <cell r="L2332" t="str">
            <v>H-TELI</v>
          </cell>
          <cell r="M2332" t="str">
            <v>IHS</v>
          </cell>
          <cell r="N2332" t="str">
            <v>Grid-Gen</v>
          </cell>
        </row>
        <row r="2333">
          <cell r="A2333" t="str">
            <v>LIT_643</v>
          </cell>
          <cell r="B2333" t="str">
            <v>LIT_643_Z_Bsadi-Lycee-CAMTEL</v>
          </cell>
          <cell r="C2333" t="str">
            <v>LIT</v>
          </cell>
          <cell r="D2333" t="str">
            <v>Douala</v>
          </cell>
          <cell r="E2333">
            <v>9.7369669999999999</v>
          </cell>
          <cell r="F2333">
            <v>4.0946879999999997</v>
          </cell>
          <cell r="G2333">
            <v>19</v>
          </cell>
          <cell r="H2333" t="str">
            <v>Macro</v>
          </cell>
          <cell r="I2333" t="str">
            <v>ZTE</v>
          </cell>
          <cell r="J2333" t="str">
            <v>Nwandji Pascal</v>
          </cell>
          <cell r="K2333" t="str">
            <v>OCM_Douala_5</v>
          </cell>
          <cell r="L2333" t="str">
            <v>H-TELI</v>
          </cell>
          <cell r="M2333" t="str">
            <v>CAMUSAT</v>
          </cell>
          <cell r="N2333" t="str">
            <v>Good Grid no GE - 12h</v>
          </cell>
        </row>
        <row r="2334">
          <cell r="A2334" t="str">
            <v>ADM_171</v>
          </cell>
          <cell r="B2334" t="str">
            <v>Meiganga-Universite</v>
          </cell>
          <cell r="C2334" t="str">
            <v>ADM</v>
          </cell>
          <cell r="D2334" t="str">
            <v>Meiganga</v>
          </cell>
          <cell r="E2334">
            <v>14.28105</v>
          </cell>
          <cell r="F2334">
            <v>6.5062100000000003</v>
          </cell>
          <cell r="G2334">
            <v>988</v>
          </cell>
          <cell r="H2334" t="str">
            <v>Macro</v>
          </cell>
          <cell r="I2334"/>
          <cell r="J2334" t="str">
            <v>Destallo Serge EVEHE</v>
          </cell>
          <cell r="K2334" t="str">
            <v>OCM_Meiganga</v>
          </cell>
          <cell r="L2334" t="str">
            <v>TIF NORD</v>
          </cell>
          <cell r="M2334" t="str">
            <v>CAMUSAT</v>
          </cell>
          <cell r="N2334" t="str">
            <v>Hybrid Solar - S3</v>
          </cell>
        </row>
        <row r="2335">
          <cell r="A2335" t="str">
            <v>SUO_223</v>
          </cell>
          <cell r="B2335" t="str">
            <v>MOLYKO-CHIEF-STREET-MTN</v>
          </cell>
          <cell r="C2335" t="str">
            <v>SUO</v>
          </cell>
          <cell r="D2335" t="str">
            <v>Buea</v>
          </cell>
          <cell r="E2335">
            <v>9.283319058</v>
          </cell>
          <cell r="F2335">
            <v>4.1551318400000001</v>
          </cell>
          <cell r="G2335">
            <v>598</v>
          </cell>
          <cell r="H2335" t="str">
            <v>Macro</v>
          </cell>
          <cell r="I2335"/>
          <cell r="J2335" t="str">
            <v>Emile TAMFU</v>
          </cell>
          <cell r="K2335" t="str">
            <v>OCM_Limbe</v>
          </cell>
          <cell r="L2335" t="str">
            <v>H-TELI</v>
          </cell>
          <cell r="M2335" t="str">
            <v>MTN</v>
          </cell>
          <cell r="N2335" t="str">
            <v>Grid-Gen</v>
          </cell>
        </row>
        <row r="2336">
          <cell r="A2336" t="str">
            <v>SUO_222</v>
          </cell>
          <cell r="B2336" t="str">
            <v>Buea-Bakwere-Town-MTN</v>
          </cell>
          <cell r="C2336" t="str">
            <v>SUO</v>
          </cell>
          <cell r="D2336" t="str">
            <v>Buéa</v>
          </cell>
          <cell r="E2336">
            <v>9.2548402329999995</v>
          </cell>
          <cell r="F2336">
            <v>4.1501215010000001</v>
          </cell>
          <cell r="G2336">
            <v>752</v>
          </cell>
          <cell r="H2336" t="str">
            <v>Macro</v>
          </cell>
          <cell r="I2336"/>
          <cell r="J2336" t="str">
            <v>Emile TAMFU</v>
          </cell>
          <cell r="K2336" t="str">
            <v>OCM_Limbe</v>
          </cell>
          <cell r="L2336" t="str">
            <v>H-TELI</v>
          </cell>
          <cell r="M2336" t="str">
            <v>MTN</v>
          </cell>
          <cell r="N2336" t="str">
            <v>Grid-Gen</v>
          </cell>
        </row>
        <row r="2337">
          <cell r="A2337" t="str">
            <v>SUO_220</v>
          </cell>
          <cell r="B2337" t="str">
            <v>Mile16-Bolifamba-IHS</v>
          </cell>
          <cell r="C2337" t="str">
            <v>SUO</v>
          </cell>
          <cell r="D2337" t="str">
            <v>Buea</v>
          </cell>
          <cell r="E2337">
            <v>9.3119489889999993</v>
          </cell>
          <cell r="F2337">
            <v>4.1398642509999997</v>
          </cell>
          <cell r="G2337">
            <v>477</v>
          </cell>
          <cell r="H2337" t="str">
            <v>Macro</v>
          </cell>
          <cell r="I2337"/>
          <cell r="J2337" t="str">
            <v>Emile TAMFU</v>
          </cell>
          <cell r="K2337" t="str">
            <v>OCM_Limbe</v>
          </cell>
          <cell r="L2337" t="str">
            <v>H-TELI</v>
          </cell>
          <cell r="M2337" t="str">
            <v>IHS</v>
          </cell>
          <cell r="N2337" t="str">
            <v>Grid-Gen</v>
          </cell>
        </row>
        <row r="2338">
          <cell r="A2338" t="str">
            <v>CTR_826</v>
          </cell>
          <cell r="B2338" t="str">
            <v>Ntui-Ecole-Publique</v>
          </cell>
          <cell r="C2338" t="str">
            <v>CTR</v>
          </cell>
          <cell r="D2338" t="str">
            <v>Ntui</v>
          </cell>
          <cell r="E2338">
            <v>11.636537000000001</v>
          </cell>
          <cell r="F2338">
            <v>4.4505720000000002</v>
          </cell>
          <cell r="G2338">
            <v>694</v>
          </cell>
          <cell r="H2338" t="str">
            <v>Macro</v>
          </cell>
          <cell r="I2338"/>
          <cell r="J2338" t="str">
            <v xml:space="preserve">APIANG Grégoire Flores </v>
          </cell>
          <cell r="K2338" t="str">
            <v>OCM_Bafia</v>
          </cell>
          <cell r="L2338" t="str">
            <v>I-ENG</v>
          </cell>
          <cell r="M2338" t="str">
            <v>CAMUSAT</v>
          </cell>
          <cell r="N2338" t="str">
            <v>HGB</v>
          </cell>
        </row>
        <row r="2339">
          <cell r="A2339" t="str">
            <v>SUO_224</v>
          </cell>
          <cell r="B2339" t="str">
            <v>LIMBE-MOTOWOH-MTN</v>
          </cell>
          <cell r="C2339" t="str">
            <v>SUO</v>
          </cell>
          <cell r="D2339" t="str">
            <v>Limbe</v>
          </cell>
          <cell r="E2339">
            <v>9.2211029999999994</v>
          </cell>
          <cell r="F2339">
            <v>4.0059649999999998</v>
          </cell>
          <cell r="G2339">
            <v>33</v>
          </cell>
          <cell r="H2339" t="str">
            <v>Macro</v>
          </cell>
          <cell r="I2339"/>
          <cell r="J2339" t="str">
            <v>Emile TAMFU</v>
          </cell>
          <cell r="K2339" t="str">
            <v>OCM_Limbe</v>
          </cell>
          <cell r="L2339" t="str">
            <v>H-TELI</v>
          </cell>
          <cell r="M2339" t="str">
            <v>MTN</v>
          </cell>
          <cell r="N2339" t="str">
            <v>Grid-Gen</v>
          </cell>
        </row>
        <row r="2340">
          <cell r="A2340" t="str">
            <v>SUO_221</v>
          </cell>
          <cell r="B2340" t="str">
            <v>Bova-II-IHS</v>
          </cell>
          <cell r="C2340" t="str">
            <v>SUO</v>
          </cell>
          <cell r="D2340" t="str">
            <v>Buea</v>
          </cell>
          <cell r="E2340">
            <v>9.2621203550000004</v>
          </cell>
          <cell r="F2340">
            <v>4.1886578400000003</v>
          </cell>
          <cell r="G2340">
            <v>942</v>
          </cell>
          <cell r="H2340" t="str">
            <v>Macro</v>
          </cell>
          <cell r="I2340"/>
          <cell r="J2340" t="str">
            <v>Emile TAMFU</v>
          </cell>
          <cell r="K2340" t="str">
            <v>OCM_Limbe</v>
          </cell>
          <cell r="L2340" t="str">
            <v>H-TELI</v>
          </cell>
          <cell r="M2340" t="str">
            <v>IHS</v>
          </cell>
          <cell r="N2340" t="str">
            <v>Grid-Gen</v>
          </cell>
        </row>
        <row r="2341">
          <cell r="A2341" t="str">
            <v>SUO_230</v>
          </cell>
          <cell r="B2341" t="str">
            <v>Kumba-Alaska-Street-IHS</v>
          </cell>
          <cell r="C2341" t="str">
            <v>SUO</v>
          </cell>
          <cell r="D2341" t="str">
            <v>Kumba</v>
          </cell>
          <cell r="E2341">
            <v>9.4533529999999999</v>
          </cell>
          <cell r="F2341">
            <v>4.6272900000000003</v>
          </cell>
          <cell r="G2341">
            <v>228</v>
          </cell>
          <cell r="H2341" t="str">
            <v>Macro</v>
          </cell>
          <cell r="I2341"/>
          <cell r="J2341" t="str">
            <v>FOJO André</v>
          </cell>
          <cell r="K2341" t="str">
            <v>OCM_Kumba</v>
          </cell>
          <cell r="L2341" t="str">
            <v>H-TELI</v>
          </cell>
          <cell r="M2341" t="str">
            <v>IHS</v>
          </cell>
          <cell r="N2341" t="str">
            <v>Grid-Gen</v>
          </cell>
        </row>
        <row r="2342">
          <cell r="A2342" t="str">
            <v>SUO_231</v>
          </cell>
          <cell r="B2342" t="str">
            <v>Kumba-Bonakama2-IHS</v>
          </cell>
          <cell r="C2342" t="str">
            <v>SUO</v>
          </cell>
          <cell r="D2342" t="str">
            <v>Kumba</v>
          </cell>
          <cell r="E2342">
            <v>9.4450269999999996</v>
          </cell>
          <cell r="F2342">
            <v>4.6258290000000004</v>
          </cell>
          <cell r="G2342">
            <v>228</v>
          </cell>
          <cell r="H2342" t="str">
            <v>Macro</v>
          </cell>
          <cell r="I2342"/>
          <cell r="J2342" t="str">
            <v>FOJO André</v>
          </cell>
          <cell r="K2342" t="str">
            <v>OCM_Kumba</v>
          </cell>
          <cell r="L2342" t="str">
            <v>H-TELI</v>
          </cell>
          <cell r="M2342" t="str">
            <v>IHS</v>
          </cell>
          <cell r="N2342" t="str">
            <v>Hybrid Gen</v>
          </cell>
        </row>
        <row r="2343">
          <cell r="A2343" t="str">
            <v>SUO_202</v>
          </cell>
          <cell r="B2343" t="str">
            <v>Mountain-Hotel-IHS</v>
          </cell>
          <cell r="C2343" t="str">
            <v>SUO</v>
          </cell>
          <cell r="D2343" t="str">
            <v>Buea</v>
          </cell>
          <cell r="E2343">
            <v>9.2297057840000001</v>
          </cell>
          <cell r="F2343">
            <v>4.149941772</v>
          </cell>
          <cell r="G2343">
            <v>944</v>
          </cell>
          <cell r="H2343" t="str">
            <v>Macro</v>
          </cell>
          <cell r="I2343"/>
          <cell r="J2343" t="str">
            <v>Emile TAMFU</v>
          </cell>
          <cell r="K2343" t="str">
            <v>OCM_Limbe</v>
          </cell>
          <cell r="L2343" t="str">
            <v>H-TELI</v>
          </cell>
          <cell r="M2343" t="str">
            <v>IHS</v>
          </cell>
          <cell r="N2343" t="str">
            <v>Grid Only</v>
          </cell>
        </row>
        <row r="2344">
          <cell r="A2344" t="str">
            <v>SUO_225</v>
          </cell>
          <cell r="B2344" t="str">
            <v>MUTENGUENE BAGDAD-MTN</v>
          </cell>
          <cell r="C2344" t="str">
            <v>SUO</v>
          </cell>
          <cell r="D2344" t="str">
            <v>Mutengene</v>
          </cell>
          <cell r="E2344">
            <v>9.3118400000000001</v>
          </cell>
          <cell r="F2344">
            <v>4.0895619999999999</v>
          </cell>
          <cell r="G2344">
            <v>224</v>
          </cell>
          <cell r="H2344" t="str">
            <v>Macro</v>
          </cell>
          <cell r="I2344"/>
          <cell r="J2344" t="str">
            <v>Emile TAMFU</v>
          </cell>
          <cell r="K2344" t="str">
            <v>OCM_Limbe</v>
          </cell>
          <cell r="L2344" t="str">
            <v>H-TELI</v>
          </cell>
          <cell r="M2344" t="str">
            <v>MTN</v>
          </cell>
          <cell r="N2344" t="str">
            <v>Grid-Gen</v>
          </cell>
        </row>
        <row r="2345">
          <cell r="A2345" t="str">
            <v>NRD_139</v>
          </cell>
          <cell r="B2345" t="str">
            <v>Garoua-Foulbere-II</v>
          </cell>
          <cell r="C2345" t="str">
            <v>NRD</v>
          </cell>
          <cell r="D2345" t="str">
            <v>Garoua</v>
          </cell>
          <cell r="E2345">
            <v>13.39434</v>
          </cell>
          <cell r="F2345">
            <v>9.2953200000000002</v>
          </cell>
          <cell r="G2345">
            <v>240</v>
          </cell>
          <cell r="H2345" t="str">
            <v>Macro</v>
          </cell>
          <cell r="I2345" t="str">
            <v>NOKIA</v>
          </cell>
          <cell r="J2345" t="str">
            <v>KEPLO MADI Jean-Paul</v>
          </cell>
          <cell r="K2345" t="str">
            <v>OCM_Garoua_3</v>
          </cell>
          <cell r="L2345" t="str">
            <v>TIF NORD</v>
          </cell>
          <cell r="M2345" t="str">
            <v>CAMUSAT</v>
          </cell>
          <cell r="N2345" t="str">
            <v>Good Grid + GE</v>
          </cell>
        </row>
        <row r="2346">
          <cell r="A2346" t="str">
            <v>ADM_178</v>
          </cell>
          <cell r="B2346" t="str">
            <v>Bon-Marche-IHS</v>
          </cell>
          <cell r="C2346" t="str">
            <v>ADM</v>
          </cell>
          <cell r="D2346" t="str">
            <v>Banyo</v>
          </cell>
          <cell r="E2346" t="str">
            <v>11.63467</v>
          </cell>
          <cell r="F2346" t="str">
            <v>6.60261</v>
          </cell>
          <cell r="G2346">
            <v>1238</v>
          </cell>
          <cell r="H2346" t="str">
            <v>Macro</v>
          </cell>
          <cell r="I2346" t="str">
            <v>NOKIA</v>
          </cell>
          <cell r="J2346" t="str">
            <v>Yara Nchare</v>
          </cell>
          <cell r="K2346" t="str">
            <v>OCM_Foumban</v>
          </cell>
          <cell r="L2346" t="str">
            <v>I-ENG</v>
          </cell>
          <cell r="M2346" t="str">
            <v>IHS</v>
          </cell>
          <cell r="N2346"/>
        </row>
        <row r="2347">
          <cell r="A2347" t="str">
            <v>OST_102</v>
          </cell>
          <cell r="B2347" t="str">
            <v>Foumban-Mambain-MTN</v>
          </cell>
          <cell r="C2347" t="str">
            <v>OST</v>
          </cell>
          <cell r="D2347" t="str">
            <v>Foumban</v>
          </cell>
          <cell r="E2347">
            <v>10.898066</v>
          </cell>
          <cell r="F2347">
            <v>5.7112939999999996</v>
          </cell>
          <cell r="G2347">
            <v>1170</v>
          </cell>
          <cell r="H2347" t="str">
            <v>Macro</v>
          </cell>
          <cell r="I2347" t="str">
            <v>NOKIA</v>
          </cell>
          <cell r="J2347" t="str">
            <v>Yara Nchare</v>
          </cell>
          <cell r="K2347" t="str">
            <v>OCM_Foumban</v>
          </cell>
          <cell r="L2347" t="str">
            <v>I-ENG</v>
          </cell>
          <cell r="M2347" t="str">
            <v>MTN</v>
          </cell>
          <cell r="N2347" t="str">
            <v>Grid-Gen</v>
          </cell>
        </row>
        <row r="2348">
          <cell r="A2348" t="str">
            <v>ADM_174</v>
          </cell>
          <cell r="B2348" t="str">
            <v>Banyo-Sabongari-MTN</v>
          </cell>
          <cell r="C2348" t="str">
            <v>ADM</v>
          </cell>
          <cell r="D2348" t="str">
            <v>Banyo</v>
          </cell>
          <cell r="E2348">
            <v>11.798155</v>
          </cell>
          <cell r="F2348">
            <v>6.744561</v>
          </cell>
          <cell r="G2348">
            <v>1110</v>
          </cell>
          <cell r="H2348" t="str">
            <v>Macro</v>
          </cell>
          <cell r="I2348"/>
          <cell r="J2348" t="str">
            <v>Yara Nchare</v>
          </cell>
          <cell r="K2348" t="str">
            <v>OCM_Foumban</v>
          </cell>
          <cell r="L2348" t="str">
            <v>I-ENG</v>
          </cell>
          <cell r="M2348" t="str">
            <v>MTN</v>
          </cell>
          <cell r="N2348" t="str">
            <v>Grid-Gen</v>
          </cell>
        </row>
        <row r="2349">
          <cell r="A2349" t="str">
            <v>SUO_226</v>
          </cell>
          <cell r="B2349" t="str">
            <v>Buea-Camtel</v>
          </cell>
          <cell r="C2349" t="str">
            <v>SUO</v>
          </cell>
          <cell r="D2349" t="str">
            <v>Buea</v>
          </cell>
          <cell r="E2349">
            <v>9.2331400000000006</v>
          </cell>
          <cell r="F2349">
            <v>4.1565799999999999</v>
          </cell>
          <cell r="G2349">
            <v>948</v>
          </cell>
          <cell r="H2349" t="str">
            <v>Macro</v>
          </cell>
          <cell r="I2349"/>
          <cell r="J2349" t="str">
            <v>Emile TAMFU</v>
          </cell>
          <cell r="K2349" t="str">
            <v>OCM_Limbe</v>
          </cell>
          <cell r="L2349" t="str">
            <v>H-TELI</v>
          </cell>
          <cell r="M2349" t="str">
            <v>CAMUSAT</v>
          </cell>
          <cell r="N2349" t="str">
            <v>Good Grid no GE - 8h</v>
          </cell>
        </row>
        <row r="2350">
          <cell r="A2350" t="str">
            <v>EXN_246</v>
          </cell>
          <cell r="B2350" t="str">
            <v>Kousseri-Douane-MTN</v>
          </cell>
          <cell r="C2350" t="str">
            <v>EXN</v>
          </cell>
          <cell r="D2350" t="str">
            <v>Kousseri</v>
          </cell>
          <cell r="E2350">
            <v>15.004424999999999</v>
          </cell>
          <cell r="F2350">
            <v>12.08703</v>
          </cell>
          <cell r="G2350">
            <v>296</v>
          </cell>
          <cell r="H2350" t="str">
            <v>Macro</v>
          </cell>
          <cell r="I2350"/>
          <cell r="J2350" t="str">
            <v>Yanoussa Ahmadou</v>
          </cell>
          <cell r="K2350" t="str">
            <v>OCM_Kousseri</v>
          </cell>
          <cell r="L2350" t="str">
            <v>TIF NORD</v>
          </cell>
          <cell r="M2350" t="str">
            <v>MTN</v>
          </cell>
          <cell r="N2350" t="str">
            <v>Grid-Gen</v>
          </cell>
        </row>
        <row r="2351">
          <cell r="A2351" t="str">
            <v>CTR_690</v>
          </cell>
          <cell r="B2351" t="str">
            <v>Minisite-Tsinga</v>
          </cell>
          <cell r="C2351" t="str">
            <v>CTR</v>
          </cell>
          <cell r="D2351" t="str">
            <v>Yaounde</v>
          </cell>
          <cell r="E2351">
            <v>11.509755159999999</v>
          </cell>
          <cell r="F2351">
            <v>3.8810997770000002</v>
          </cell>
          <cell r="G2351">
            <v>732</v>
          </cell>
          <cell r="H2351" t="str">
            <v>Macro</v>
          </cell>
          <cell r="I2351"/>
          <cell r="J2351" t="str">
            <v>TSAGUE BRISSE</v>
          </cell>
          <cell r="K2351" t="str">
            <v>OCM_Yaounde_10</v>
          </cell>
          <cell r="L2351" t="str">
            <v>AFRO</v>
          </cell>
          <cell r="M2351" t="str">
            <v>CAMUSAT</v>
          </cell>
          <cell r="N2351" t="str">
            <v>Good Grid no GE - 8h</v>
          </cell>
        </row>
        <row r="2352">
          <cell r="A2352" t="str">
            <v>SUO_171</v>
          </cell>
          <cell r="B2352" t="str">
            <v>SONARA</v>
          </cell>
          <cell r="C2352" t="str">
            <v>SUO</v>
          </cell>
          <cell r="D2352" t="str">
            <v>Limbé</v>
          </cell>
          <cell r="E2352">
            <v>9.1294170000000001</v>
          </cell>
          <cell r="F2352">
            <v>4.017811</v>
          </cell>
          <cell r="G2352">
            <v>48</v>
          </cell>
          <cell r="H2352" t="str">
            <v>Macro</v>
          </cell>
          <cell r="I2352"/>
          <cell r="J2352" t="str">
            <v>Emile TAMFU</v>
          </cell>
          <cell r="K2352" t="str">
            <v>OCM_Limbe</v>
          </cell>
          <cell r="L2352" t="str">
            <v>H-TELI</v>
          </cell>
          <cell r="M2352" t="str">
            <v>CAMUSAT</v>
          </cell>
          <cell r="N2352" t="str">
            <v>Medium Grid + GE</v>
          </cell>
        </row>
        <row r="2353">
          <cell r="A2353" t="str">
            <v>ADM_162</v>
          </cell>
          <cell r="B2353" t="str">
            <v>Borongo</v>
          </cell>
          <cell r="C2353" t="str">
            <v>ADM</v>
          </cell>
          <cell r="D2353" t="str">
            <v>Borongo</v>
          </cell>
          <cell r="E2353">
            <v>13.601470000000001</v>
          </cell>
          <cell r="F2353">
            <v>7.4693800000000001</v>
          </cell>
          <cell r="G2353">
            <v>1126</v>
          </cell>
          <cell r="H2353" t="str">
            <v>Macro</v>
          </cell>
          <cell r="I2353" t="str">
            <v>NOKIA</v>
          </cell>
          <cell r="J2353" t="str">
            <v>Souleymanou</v>
          </cell>
          <cell r="K2353" t="str">
            <v>OCM_Ngaoundere_3</v>
          </cell>
          <cell r="L2353" t="str">
            <v>TIF NORD</v>
          </cell>
          <cell r="M2353" t="str">
            <v>CAMUSAT</v>
          </cell>
          <cell r="N2353" t="str">
            <v>Bad Grid + GE</v>
          </cell>
        </row>
        <row r="2354">
          <cell r="A2354" t="str">
            <v>NRD_154</v>
          </cell>
          <cell r="B2354" t="str">
            <v>Ndiam-badji</v>
          </cell>
          <cell r="C2354" t="str">
            <v>NRD</v>
          </cell>
          <cell r="D2354" t="str">
            <v>Ndiam-Badji</v>
          </cell>
          <cell r="E2354">
            <v>13.81209464</v>
          </cell>
          <cell r="F2354">
            <v>9.1388939499999999</v>
          </cell>
          <cell r="G2354">
            <v>253</v>
          </cell>
          <cell r="H2354" t="str">
            <v>Macro</v>
          </cell>
          <cell r="I2354" t="str">
            <v>NOKIA</v>
          </cell>
          <cell r="J2354" t="str">
            <v>KEPLO MADI Jean-Paul</v>
          </cell>
          <cell r="K2354" t="str">
            <v>OCM_Garoua_3</v>
          </cell>
          <cell r="L2354" t="str">
            <v>TIF NORD</v>
          </cell>
          <cell r="M2354" t="str">
            <v>CAMUSAT</v>
          </cell>
          <cell r="N2354" t="str">
            <v>Hybrid Solar - S3</v>
          </cell>
        </row>
        <row r="2355">
          <cell r="A2355" t="str">
            <v>CTR_882</v>
          </cell>
          <cell r="B2355" t="str">
            <v>Indoor-Orange-shop-PlaYce</v>
          </cell>
          <cell r="C2355" t="str">
            <v>CTR</v>
          </cell>
          <cell r="D2355" t="str">
            <v>Yaounde</v>
          </cell>
          <cell r="E2355">
            <v>11.523216</v>
          </cell>
          <cell r="F2355">
            <v>3.8679519999999998</v>
          </cell>
          <cell r="G2355">
            <v>715</v>
          </cell>
          <cell r="H2355" t="str">
            <v>Macro</v>
          </cell>
          <cell r="I2355"/>
          <cell r="J2355" t="str">
            <v>TSAGUE BRISSE</v>
          </cell>
          <cell r="K2355" t="str">
            <v>OCM_Yaounde_10</v>
          </cell>
          <cell r="L2355" t="str">
            <v>AFRO</v>
          </cell>
          <cell r="M2355"/>
          <cell r="N2355"/>
        </row>
        <row r="2356">
          <cell r="A2356" t="str">
            <v>LIT_670</v>
          </cell>
          <cell r="B2356" t="str">
            <v>LIT_670_Z_Moulanga</v>
          </cell>
          <cell r="C2356" t="str">
            <v>LIT</v>
          </cell>
          <cell r="D2356" t="str">
            <v>Douala</v>
          </cell>
          <cell r="E2356">
            <v>9.5599100000000004</v>
          </cell>
          <cell r="F2356">
            <v>4.1509499999999999</v>
          </cell>
          <cell r="G2356">
            <v>25</v>
          </cell>
          <cell r="H2356" t="str">
            <v>Macro</v>
          </cell>
          <cell r="I2356" t="str">
            <v>ZTE</v>
          </cell>
          <cell r="J2356" t="str">
            <v>Nwandji Pascal</v>
          </cell>
          <cell r="K2356" t="str">
            <v>OCM_Douala_5</v>
          </cell>
          <cell r="L2356" t="str">
            <v>H-TELI</v>
          </cell>
          <cell r="M2356" t="str">
            <v>CAMUSAT</v>
          </cell>
          <cell r="N2356" t="str">
            <v>Good Grid + GE</v>
          </cell>
        </row>
        <row r="2357">
          <cell r="A2357" t="str">
            <v>CTR_878</v>
          </cell>
          <cell r="B2357" t="str">
            <v>Indoor-BEAC</v>
          </cell>
          <cell r="C2357" t="str">
            <v>CTR</v>
          </cell>
          <cell r="D2357" t="str">
            <v>Yaounde</v>
          </cell>
          <cell r="E2357">
            <v>3.867575</v>
          </cell>
          <cell r="F2357">
            <v>11.523355</v>
          </cell>
          <cell r="G2357">
            <v>744</v>
          </cell>
          <cell r="H2357" t="str">
            <v>Macro</v>
          </cell>
          <cell r="I2357"/>
          <cell r="J2357" t="str">
            <v>TSAGUE BRISSE</v>
          </cell>
          <cell r="K2357" t="str">
            <v>OCM_Yaounde_10</v>
          </cell>
          <cell r="L2357" t="str">
            <v>AFRO</v>
          </cell>
          <cell r="M2357" t="str">
            <v>CAMUSAT</v>
          </cell>
          <cell r="N2357" t="str">
            <v>Good Grid no GE - 8h</v>
          </cell>
        </row>
        <row r="2358">
          <cell r="A2358" t="str">
            <v>SUO_259</v>
          </cell>
          <cell r="B2358" t="str">
            <v>Buea-Salvation-Pharmacy-HIS</v>
          </cell>
          <cell r="C2358" t="str">
            <v>SUO</v>
          </cell>
          <cell r="D2358" t="str">
            <v>Buea Salvation Pharmacy</v>
          </cell>
          <cell r="E2358">
            <v>9.2580050000000007</v>
          </cell>
          <cell r="F2358">
            <v>4.1536470000000003</v>
          </cell>
          <cell r="G2358">
            <v>737</v>
          </cell>
          <cell r="H2358" t="str">
            <v>Macro</v>
          </cell>
          <cell r="I2358"/>
          <cell r="J2358" t="str">
            <v>Emile TAMFU</v>
          </cell>
          <cell r="K2358" t="str">
            <v>OCM_Limbe</v>
          </cell>
          <cell r="L2358" t="str">
            <v>H-TELI</v>
          </cell>
          <cell r="M2358"/>
          <cell r="N2358"/>
        </row>
        <row r="2359">
          <cell r="A2359" t="str">
            <v>NRO_117</v>
          </cell>
          <cell r="B2359" t="str">
            <v>Bamenda-Mile4-IHS</v>
          </cell>
          <cell r="C2359" t="str">
            <v>NRO</v>
          </cell>
          <cell r="D2359" t="str">
            <v>Bamenda</v>
          </cell>
          <cell r="E2359">
            <v>10.18597222</v>
          </cell>
          <cell r="F2359">
            <v>5.9901666000000002</v>
          </cell>
          <cell r="G2359">
            <v>1250</v>
          </cell>
          <cell r="H2359" t="str">
            <v>Macro</v>
          </cell>
          <cell r="I2359" t="str">
            <v>NOKIA</v>
          </cell>
          <cell r="J2359" t="str">
            <v>UCHENNA Cedric</v>
          </cell>
          <cell r="K2359" t="str">
            <v>OCM_Bamenda_3</v>
          </cell>
          <cell r="L2359" t="str">
            <v>I-ENG</v>
          </cell>
          <cell r="M2359" t="str">
            <v>IHS</v>
          </cell>
          <cell r="N2359" t="str">
            <v>Grid-Gen</v>
          </cell>
        </row>
        <row r="2360">
          <cell r="A2360" t="str">
            <v>NRD_153</v>
          </cell>
          <cell r="B2360" t="str">
            <v>Foubarka</v>
          </cell>
          <cell r="C2360" t="str">
            <v>NRD</v>
          </cell>
          <cell r="D2360" t="str">
            <v>Foubarka</v>
          </cell>
          <cell r="E2360">
            <v>13.031952090000001</v>
          </cell>
          <cell r="F2360">
            <v>8.5546887179999995</v>
          </cell>
          <cell r="G2360">
            <v>367</v>
          </cell>
          <cell r="H2360" t="str">
            <v>Macro</v>
          </cell>
          <cell r="I2360" t="str">
            <v>NOKIA</v>
          </cell>
          <cell r="J2360" t="str">
            <v>KEPLO MADI Jean-Paul</v>
          </cell>
          <cell r="K2360" t="str">
            <v>OCM_Garoua_3</v>
          </cell>
          <cell r="L2360" t="str">
            <v>TIF NORD</v>
          </cell>
          <cell r="M2360" t="str">
            <v>CAMUSAT</v>
          </cell>
          <cell r="N2360" t="str">
            <v>Hybrid Solar - S3</v>
          </cell>
        </row>
        <row r="2361">
          <cell r="A2361" t="str">
            <v>SUO_260</v>
          </cell>
          <cell r="B2361" t="str">
            <v>Buea-Dirty-South-IHS</v>
          </cell>
          <cell r="C2361" t="str">
            <v>SUO</v>
          </cell>
          <cell r="D2361" t="str">
            <v>Buea</v>
          </cell>
          <cell r="E2361">
            <v>9.2914320000000004</v>
          </cell>
          <cell r="F2361">
            <v>4.1506239999999996</v>
          </cell>
          <cell r="G2361">
            <v>556</v>
          </cell>
          <cell r="H2361" t="str">
            <v>Macro</v>
          </cell>
          <cell r="I2361"/>
          <cell r="J2361" t="str">
            <v>Emile TAMFU</v>
          </cell>
          <cell r="K2361" t="str">
            <v>OCM_Limbe</v>
          </cell>
          <cell r="L2361" t="str">
            <v>H-TELI</v>
          </cell>
          <cell r="M2361" t="str">
            <v>IHS</v>
          </cell>
          <cell r="N2361"/>
        </row>
        <row r="2362">
          <cell r="A2362" t="str">
            <v>LIT_780</v>
          </cell>
          <cell r="B2362" t="str">
            <v>LIT_780_Z_BTS-Mobile-OKPLASTCAM</v>
          </cell>
          <cell r="C2362" t="str">
            <v>LIT</v>
          </cell>
          <cell r="D2362" t="str">
            <v>Douala</v>
          </cell>
          <cell r="E2362">
            <v>9.6845890000000008</v>
          </cell>
          <cell r="F2362">
            <v>4.0657129999999997</v>
          </cell>
          <cell r="G2362">
            <v>22</v>
          </cell>
          <cell r="H2362" t="str">
            <v>Macro</v>
          </cell>
          <cell r="I2362" t="str">
            <v>ZTE</v>
          </cell>
          <cell r="J2362" t="str">
            <v>Nwandji Pascal</v>
          </cell>
          <cell r="K2362" t="str">
            <v>OCM_Douala_5</v>
          </cell>
          <cell r="L2362" t="str">
            <v>H-TELI</v>
          </cell>
          <cell r="M2362"/>
          <cell r="N2362"/>
        </row>
        <row r="2363">
          <cell r="A2363" t="str">
            <v>SUO_254</v>
          </cell>
          <cell r="B2363" t="str">
            <v>Bokova-IHS</v>
          </cell>
          <cell r="C2363" t="str">
            <v>SUO</v>
          </cell>
          <cell r="D2363" t="str">
            <v>Buea</v>
          </cell>
          <cell r="E2363" t="str">
            <v>9.277712116</v>
          </cell>
          <cell r="F2363" t="str">
            <v>4.192252754</v>
          </cell>
          <cell r="G2363">
            <v>762</v>
          </cell>
          <cell r="H2363" t="str">
            <v>Macro</v>
          </cell>
          <cell r="I2363"/>
          <cell r="J2363" t="str">
            <v>Emile TAMFU</v>
          </cell>
          <cell r="K2363" t="str">
            <v>OCM_Limbe</v>
          </cell>
          <cell r="L2363" t="str">
            <v>H-TELI</v>
          </cell>
          <cell r="M2363" t="str">
            <v>IHS</v>
          </cell>
          <cell r="N2363"/>
        </row>
        <row r="2364">
          <cell r="A2364" t="str">
            <v>NRD_172</v>
          </cell>
          <cell r="B2364" t="str">
            <v>Sakdje</v>
          </cell>
          <cell r="C2364" t="str">
            <v>NRD</v>
          </cell>
          <cell r="D2364" t="str">
            <v>Sakdje</v>
          </cell>
          <cell r="E2364">
            <v>13.65399</v>
          </cell>
          <cell r="F2364">
            <v>8.26708</v>
          </cell>
          <cell r="G2364">
            <v>425</v>
          </cell>
          <cell r="H2364" t="str">
            <v>Macro</v>
          </cell>
          <cell r="I2364" t="str">
            <v>NOKIA</v>
          </cell>
          <cell r="J2364" t="str">
            <v>KEPLO MADI Jean-Paul</v>
          </cell>
          <cell r="K2364" t="str">
            <v>OCM_Garoua_3</v>
          </cell>
          <cell r="L2364" t="str">
            <v>TIF NORD</v>
          </cell>
          <cell r="M2364" t="str">
            <v>CAMUSAT</v>
          </cell>
          <cell r="N2364" t="str">
            <v>Hybrid Solar - S3</v>
          </cell>
        </row>
        <row r="2365">
          <cell r="A2365" t="str">
            <v xml:space="preserve">SUO_292 </v>
          </cell>
          <cell r="B2365" t="str">
            <v>URH_BIR-Campo</v>
          </cell>
          <cell r="C2365" t="str">
            <v>SUO</v>
          </cell>
          <cell r="D2365" t="str">
            <v>Limbe</v>
          </cell>
          <cell r="E2365">
            <v>8.9859000000000009</v>
          </cell>
          <cell r="F2365">
            <v>4.2167555559999998</v>
          </cell>
          <cell r="G2365"/>
          <cell r="H2365" t="str">
            <v>Rural</v>
          </cell>
          <cell r="I2365" t="str">
            <v>Huawei</v>
          </cell>
          <cell r="J2365" t="str">
            <v>Emile TAMFU</v>
          </cell>
          <cell r="K2365" t="str">
            <v>OCM_Limbe</v>
          </cell>
          <cell r="L2365" t="str">
            <v>H-TELI</v>
          </cell>
          <cell r="M2365" t="str">
            <v>H-TELI</v>
          </cell>
          <cell r="N2365" t="str">
            <v>Solar-Only</v>
          </cell>
        </row>
        <row r="2366">
          <cell r="A2366" t="str">
            <v>SUO_274</v>
          </cell>
          <cell r="B2366" t="str">
            <v>URH_BIR-Man-O-War-Bay</v>
          </cell>
          <cell r="C2366" t="str">
            <v>SUO</v>
          </cell>
          <cell r="D2366" t="str">
            <v>Limbe</v>
          </cell>
          <cell r="E2366" t="str">
            <v>9.228989</v>
          </cell>
          <cell r="F2366" t="str">
            <v>3.971075</v>
          </cell>
          <cell r="G2366"/>
          <cell r="H2366" t="str">
            <v>Rural</v>
          </cell>
          <cell r="I2366" t="str">
            <v>Huawei</v>
          </cell>
          <cell r="J2366" t="str">
            <v>Emile TAMFU</v>
          </cell>
          <cell r="K2366" t="str">
            <v>OCM_Limbe</v>
          </cell>
          <cell r="L2366" t="str">
            <v>H-TELI</v>
          </cell>
          <cell r="M2366" t="str">
            <v>H-TELI</v>
          </cell>
          <cell r="N2366" t="str">
            <v>Solar-Only</v>
          </cell>
        </row>
        <row r="2367">
          <cell r="A2367" t="str">
            <v>LIT_794</v>
          </cell>
          <cell r="B2367" t="str">
            <v>URH_BAKWAT</v>
          </cell>
          <cell r="C2367" t="str">
            <v>LIT</v>
          </cell>
          <cell r="D2367" t="str">
            <v>Nkongsamba</v>
          </cell>
          <cell r="E2367" t="str">
            <v>9.834239</v>
          </cell>
          <cell r="F2367" t="str">
            <v>4.906717</v>
          </cell>
          <cell r="G2367"/>
          <cell r="H2367" t="str">
            <v>Rural</v>
          </cell>
          <cell r="I2367" t="str">
            <v>Huawei</v>
          </cell>
          <cell r="J2367" t="str">
            <v>Ewane Eric Pitié</v>
          </cell>
          <cell r="K2367" t="str">
            <v>OCM_Moungo</v>
          </cell>
          <cell r="L2367" t="str">
            <v>H-TELI</v>
          </cell>
          <cell r="M2367" t="str">
            <v>H-TELI</v>
          </cell>
          <cell r="N2367" t="str">
            <v>Solar-Only</v>
          </cell>
        </row>
        <row r="2368">
          <cell r="A2368" t="str">
            <v>LIT_819</v>
          </cell>
          <cell r="B2368" t="str">
            <v>URH_BAREMBENG</v>
          </cell>
          <cell r="C2368" t="str">
            <v>LIT</v>
          </cell>
          <cell r="D2368" t="str">
            <v>Nkongsamba</v>
          </cell>
          <cell r="E2368">
            <v>10.026123800000001</v>
          </cell>
          <cell r="F2368">
            <v>5.0087817000000001</v>
          </cell>
          <cell r="G2368"/>
          <cell r="H2368" t="str">
            <v>Rural</v>
          </cell>
          <cell r="I2368" t="str">
            <v>Huawei</v>
          </cell>
          <cell r="J2368" t="str">
            <v>Ewane Eric Pitié</v>
          </cell>
          <cell r="K2368" t="str">
            <v>OCM_Moungo</v>
          </cell>
          <cell r="L2368" t="str">
            <v>H-TELI</v>
          </cell>
          <cell r="M2368" t="str">
            <v>H-TELI</v>
          </cell>
          <cell r="N2368" t="str">
            <v>Solar-Only</v>
          </cell>
        </row>
        <row r="2369">
          <cell r="A2369" t="str">
            <v>LIT_798</v>
          </cell>
          <cell r="B2369" t="str">
            <v>URH_BONJO</v>
          </cell>
          <cell r="C2369" t="str">
            <v>LIT</v>
          </cell>
          <cell r="D2369" t="str">
            <v>Nkongsamba</v>
          </cell>
          <cell r="E2369">
            <v>9.5461600000000004</v>
          </cell>
          <cell r="F2369">
            <v>4.2258500000000003</v>
          </cell>
          <cell r="G2369"/>
          <cell r="H2369" t="str">
            <v>Rural</v>
          </cell>
          <cell r="I2369" t="str">
            <v>Huawei</v>
          </cell>
          <cell r="J2369" t="str">
            <v>Ewane Eric Pitié</v>
          </cell>
          <cell r="K2369" t="str">
            <v>OCM_Moungo</v>
          </cell>
          <cell r="L2369" t="str">
            <v>H-TELI</v>
          </cell>
          <cell r="M2369" t="str">
            <v>H-TELI</v>
          </cell>
          <cell r="N2369" t="str">
            <v>Solar-Only</v>
          </cell>
        </row>
        <row r="2370">
          <cell r="A2370" t="str">
            <v>LIT_822</v>
          </cell>
          <cell r="B2370" t="str">
            <v>URH_MOUANDONG</v>
          </cell>
          <cell r="C2370" t="str">
            <v>LIT</v>
          </cell>
          <cell r="D2370" t="str">
            <v>Nkongsamba</v>
          </cell>
          <cell r="E2370">
            <v>9.7846299999999999</v>
          </cell>
          <cell r="F2370">
            <v>4.9981099999999996</v>
          </cell>
          <cell r="G2370"/>
          <cell r="H2370" t="str">
            <v>Rural</v>
          </cell>
          <cell r="I2370" t="str">
            <v>Huawei</v>
          </cell>
          <cell r="J2370" t="str">
            <v>Ewane Eric Pitié</v>
          </cell>
          <cell r="K2370" t="str">
            <v>OCM_Moungo</v>
          </cell>
          <cell r="L2370" t="str">
            <v>H-TELI</v>
          </cell>
          <cell r="M2370" t="str">
            <v>H-TELI</v>
          </cell>
          <cell r="N2370" t="str">
            <v>Solar-Only</v>
          </cell>
        </row>
        <row r="2371">
          <cell r="A2371" t="str">
            <v>LIT_795</v>
          </cell>
          <cell r="B2371" t="str">
            <v>URH_NJOUMBENG</v>
          </cell>
          <cell r="C2371" t="str">
            <v>LIT</v>
          </cell>
          <cell r="D2371" t="str">
            <v>Nkongsamba</v>
          </cell>
          <cell r="E2371">
            <v>9.8051499999999994</v>
          </cell>
          <cell r="F2371">
            <v>4.9490699999999999</v>
          </cell>
          <cell r="G2371"/>
          <cell r="H2371" t="str">
            <v>Rural</v>
          </cell>
          <cell r="I2371" t="str">
            <v>Huawei</v>
          </cell>
          <cell r="J2371" t="str">
            <v>Ewane Eric Pitié</v>
          </cell>
          <cell r="K2371" t="str">
            <v>OCM_Moungo</v>
          </cell>
          <cell r="L2371" t="str">
            <v>H-TELI</v>
          </cell>
          <cell r="M2371" t="str">
            <v>H-TELI</v>
          </cell>
          <cell r="N2371" t="str">
            <v>Solar-Only</v>
          </cell>
        </row>
        <row r="2372">
          <cell r="A2372" t="str">
            <v>EXN_315</v>
          </cell>
          <cell r="B2372" t="str">
            <v>URH_ADJIRI</v>
          </cell>
          <cell r="C2372" t="str">
            <v>EXN</v>
          </cell>
          <cell r="D2372" t="str">
            <v>Kousseri</v>
          </cell>
          <cell r="E2372">
            <v>14.38128</v>
          </cell>
          <cell r="F2372">
            <v>12.52609</v>
          </cell>
          <cell r="G2372"/>
          <cell r="H2372" t="str">
            <v>Rural</v>
          </cell>
          <cell r="I2372" t="str">
            <v>Huawei</v>
          </cell>
          <cell r="J2372" t="str">
            <v>HIRGOYO MOULA CYPRIEN</v>
          </cell>
          <cell r="K2372" t="str">
            <v>OCM_Makary</v>
          </cell>
          <cell r="L2372" t="str">
            <v>TIF NORD</v>
          </cell>
          <cell r="M2372" t="str">
            <v>TELEINFRA</v>
          </cell>
          <cell r="N2372" t="str">
            <v>Solar-Only</v>
          </cell>
        </row>
        <row r="2373">
          <cell r="A2373" t="str">
            <v>EXN_280</v>
          </cell>
          <cell r="B2373" t="str">
            <v>URH_AFADE</v>
          </cell>
          <cell r="C2373" t="str">
            <v>EXN</v>
          </cell>
          <cell r="D2373" t="str">
            <v>Kousseri</v>
          </cell>
          <cell r="E2373" t="str">
            <v>14.63259</v>
          </cell>
          <cell r="F2373" t="str">
            <v>12.23299</v>
          </cell>
          <cell r="G2373"/>
          <cell r="H2373" t="str">
            <v>Rural</v>
          </cell>
          <cell r="I2373" t="str">
            <v>Huawei</v>
          </cell>
          <cell r="J2373" t="str">
            <v>HIRGOYO MOULA CYPRIEN</v>
          </cell>
          <cell r="K2373" t="str">
            <v>OCM_Makary</v>
          </cell>
          <cell r="L2373" t="str">
            <v>TIF NORD</v>
          </cell>
          <cell r="M2373" t="str">
            <v>TELEINFRA</v>
          </cell>
          <cell r="N2373" t="str">
            <v>Solar-Only</v>
          </cell>
        </row>
        <row r="2374">
          <cell r="A2374" t="str">
            <v>EXN_262</v>
          </cell>
          <cell r="B2374" t="str">
            <v>URH_ASHIGASHIYA</v>
          </cell>
          <cell r="C2374" t="str">
            <v>EXN</v>
          </cell>
          <cell r="D2374" t="str">
            <v>Mora</v>
          </cell>
          <cell r="E2374">
            <v>13.885861</v>
          </cell>
          <cell r="F2374">
            <v>11.131736</v>
          </cell>
          <cell r="G2374"/>
          <cell r="H2374" t="str">
            <v>Rural</v>
          </cell>
          <cell r="I2374" t="str">
            <v>Huawei</v>
          </cell>
          <cell r="J2374" t="str">
            <v>Yaouba Yaya</v>
          </cell>
          <cell r="K2374" t="str">
            <v>OCM_Maroua_3</v>
          </cell>
          <cell r="L2374" t="str">
            <v>TIF NORD</v>
          </cell>
          <cell r="M2374" t="str">
            <v>TELEINFRA</v>
          </cell>
          <cell r="N2374" t="str">
            <v>Solar-Only</v>
          </cell>
        </row>
        <row r="2375">
          <cell r="A2375" t="str">
            <v>NRD_171</v>
          </cell>
          <cell r="B2375" t="str">
            <v>Pitchoumba</v>
          </cell>
          <cell r="C2375" t="str">
            <v>NRD</v>
          </cell>
          <cell r="D2375" t="str">
            <v>PITCHOUMBA</v>
          </cell>
          <cell r="E2375">
            <v>13.45082</v>
          </cell>
          <cell r="F2375">
            <v>8.4932700000000008</v>
          </cell>
          <cell r="G2375">
            <v>356</v>
          </cell>
          <cell r="H2375" t="str">
            <v>Macro</v>
          </cell>
          <cell r="I2375" t="str">
            <v>NOKIA</v>
          </cell>
          <cell r="J2375" t="str">
            <v>KEPLO MADI Jean-Paul</v>
          </cell>
          <cell r="K2375" t="str">
            <v>OCM_Garoua_3</v>
          </cell>
          <cell r="L2375" t="str">
            <v>TIF NORD</v>
          </cell>
          <cell r="M2375" t="str">
            <v>CAMUSAT</v>
          </cell>
          <cell r="N2375" t="str">
            <v>Hybrid Solar - S3</v>
          </cell>
        </row>
        <row r="2376">
          <cell r="A2376" t="str">
            <v>NRO_125</v>
          </cell>
          <cell r="B2376" t="str">
            <v>BAMENDA-NCHUOBUH-IHS</v>
          </cell>
          <cell r="C2376" t="str">
            <v>NRO</v>
          </cell>
          <cell r="D2376" t="str">
            <v>Bamenda</v>
          </cell>
          <cell r="E2376">
            <v>10.128299739999999</v>
          </cell>
          <cell r="F2376">
            <v>5.9658195139999997</v>
          </cell>
          <cell r="G2376">
            <v>1236</v>
          </cell>
          <cell r="H2376" t="str">
            <v>Macro</v>
          </cell>
          <cell r="I2376" t="str">
            <v>NOKIA</v>
          </cell>
          <cell r="J2376" t="str">
            <v>UCHENNA Cedric</v>
          </cell>
          <cell r="K2376" t="str">
            <v>OCM_Bamenda_3</v>
          </cell>
          <cell r="L2376" t="str">
            <v>I-ENG</v>
          </cell>
          <cell r="M2376" t="str">
            <v>IHS</v>
          </cell>
          <cell r="N2376" t="str">
            <v>Grid-Gen</v>
          </cell>
        </row>
        <row r="2377">
          <cell r="A2377" t="str">
            <v>NRD_135</v>
          </cell>
          <cell r="B2377" t="str">
            <v>Maga-Lycee</v>
          </cell>
          <cell r="C2377" t="str">
            <v>NRD</v>
          </cell>
          <cell r="D2377" t="str">
            <v>Maga</v>
          </cell>
          <cell r="E2377">
            <v>14.94555699</v>
          </cell>
          <cell r="F2377">
            <v>10.849152030000001</v>
          </cell>
          <cell r="G2377">
            <v>315</v>
          </cell>
          <cell r="H2377" t="str">
            <v>Macro</v>
          </cell>
          <cell r="I2377" t="str">
            <v>NOKIA</v>
          </cell>
          <cell r="J2377" t="str">
            <v>SEYDOU BACHIROU</v>
          </cell>
          <cell r="K2377" t="str">
            <v>OCM_Maroua_2</v>
          </cell>
          <cell r="L2377" t="str">
            <v>TIF NORD</v>
          </cell>
          <cell r="M2377" t="str">
            <v>CAMUSAT</v>
          </cell>
          <cell r="N2377" t="str">
            <v>Bad Grid + Solar + GE</v>
          </cell>
        </row>
        <row r="2378">
          <cell r="A2378" t="str">
            <v>NRD_168</v>
          </cell>
          <cell r="B2378" t="str">
            <v>Reserve-Benoue</v>
          </cell>
          <cell r="C2378" t="str">
            <v>NRD</v>
          </cell>
          <cell r="D2378" t="str">
            <v>Reserve Benoue</v>
          </cell>
          <cell r="E2378">
            <v>13.6889</v>
          </cell>
          <cell r="F2378">
            <v>8.3437900000000003</v>
          </cell>
          <cell r="G2378">
            <v>370</v>
          </cell>
          <cell r="H2378" t="str">
            <v>Macro</v>
          </cell>
          <cell r="I2378" t="str">
            <v>NOKIA</v>
          </cell>
          <cell r="J2378" t="str">
            <v>KEPLO MADI Jean-Paul</v>
          </cell>
          <cell r="K2378" t="str">
            <v>OCM_Garoua_3</v>
          </cell>
          <cell r="L2378" t="str">
            <v>TIF NORD</v>
          </cell>
          <cell r="M2378" t="str">
            <v>CAMUSAT</v>
          </cell>
          <cell r="N2378" t="str">
            <v>Hybrid Solar - S3</v>
          </cell>
        </row>
        <row r="2379">
          <cell r="A2379" t="str">
            <v>LIT_820</v>
          </cell>
          <cell r="B2379" t="str">
            <v>URH_MBANDA</v>
          </cell>
          <cell r="C2379" t="str">
            <v>LIT</v>
          </cell>
          <cell r="D2379" t="str">
            <v>Edea</v>
          </cell>
          <cell r="E2379">
            <v>9.8940800000000007</v>
          </cell>
          <cell r="F2379">
            <v>3.8324500000000001</v>
          </cell>
          <cell r="G2379"/>
          <cell r="H2379" t="str">
            <v>Rural</v>
          </cell>
          <cell r="I2379" t="str">
            <v>Huawei</v>
          </cell>
          <cell r="J2379" t="str">
            <v>Freddy Fongang</v>
          </cell>
          <cell r="K2379" t="str">
            <v>OCM_Edea</v>
          </cell>
          <cell r="L2379" t="str">
            <v>H-TELI</v>
          </cell>
          <cell r="M2379" t="str">
            <v>H-TELI</v>
          </cell>
          <cell r="N2379" t="str">
            <v>Solar-Only</v>
          </cell>
        </row>
        <row r="2380">
          <cell r="A2380" t="str">
            <v>LIT_821</v>
          </cell>
          <cell r="B2380" t="str">
            <v>URH_MBONGO</v>
          </cell>
          <cell r="C2380" t="str">
            <v>LIT</v>
          </cell>
          <cell r="D2380" t="str">
            <v>Edea</v>
          </cell>
          <cell r="E2380">
            <v>9.8288100000000007</v>
          </cell>
          <cell r="F2380">
            <v>3.8817300000000001</v>
          </cell>
          <cell r="G2380"/>
          <cell r="H2380" t="str">
            <v>Rural</v>
          </cell>
          <cell r="I2380" t="str">
            <v>Huawei</v>
          </cell>
          <cell r="J2380" t="str">
            <v>Freddy Fongang</v>
          </cell>
          <cell r="K2380" t="str">
            <v>OCM_Edea</v>
          </cell>
          <cell r="L2380" t="str">
            <v>H-TELI</v>
          </cell>
          <cell r="M2380" t="str">
            <v>H-TELI</v>
          </cell>
          <cell r="N2380" t="str">
            <v>Solar-Only</v>
          </cell>
        </row>
        <row r="2381">
          <cell r="A2381" t="str">
            <v>EXN_234</v>
          </cell>
          <cell r="B2381" t="str">
            <v>Maroua-Makabaye</v>
          </cell>
          <cell r="C2381" t="str">
            <v>EXN</v>
          </cell>
          <cell r="D2381" t="str">
            <v>Maroua</v>
          </cell>
          <cell r="E2381">
            <v>14.30145521</v>
          </cell>
          <cell r="F2381">
            <v>10.57529551</v>
          </cell>
          <cell r="G2381">
            <v>105</v>
          </cell>
          <cell r="H2381" t="str">
            <v>Macro</v>
          </cell>
          <cell r="I2381" t="str">
            <v>NOKIA</v>
          </cell>
          <cell r="J2381" t="str">
            <v>SEYDOU BACHIROU</v>
          </cell>
          <cell r="K2381" t="str">
            <v>OCM_Maroua_2</v>
          </cell>
          <cell r="L2381" t="str">
            <v>TIF NORD</v>
          </cell>
          <cell r="M2381" t="str">
            <v>CAMUSAT</v>
          </cell>
          <cell r="N2381" t="str">
            <v>Bad Grid + GE</v>
          </cell>
        </row>
        <row r="2382">
          <cell r="A2382" t="str">
            <v>EXN_320</v>
          </cell>
          <cell r="B2382" t="str">
            <v>URH_BERENG</v>
          </cell>
          <cell r="C2382" t="str">
            <v>EXN</v>
          </cell>
          <cell r="D2382" t="str">
            <v>Far-North (Mokolo)</v>
          </cell>
          <cell r="E2382">
            <v>13.77125</v>
          </cell>
          <cell r="F2382">
            <v>10.41564</v>
          </cell>
          <cell r="G2382"/>
          <cell r="H2382" t="str">
            <v>Rural</v>
          </cell>
          <cell r="I2382" t="str">
            <v>Huawei</v>
          </cell>
          <cell r="J2382" t="str">
            <v>Alioum Abiss</v>
          </cell>
          <cell r="K2382" t="str">
            <v>OCM_Mokolo</v>
          </cell>
          <cell r="L2382" t="str">
            <v>TIF NORD</v>
          </cell>
          <cell r="M2382" t="str">
            <v>TELEINFRA</v>
          </cell>
          <cell r="N2382" t="str">
            <v>Solar-Only</v>
          </cell>
        </row>
        <row r="2383">
          <cell r="A2383" t="str">
            <v>ADM_190</v>
          </cell>
          <cell r="B2383" t="str">
            <v>URH_BETARECONGO</v>
          </cell>
          <cell r="C2383" t="str">
            <v>ADM</v>
          </cell>
          <cell r="D2383" t="str">
            <v>Adamawa (Tibati)</v>
          </cell>
          <cell r="E2383">
            <v>13.18449</v>
          </cell>
          <cell r="F2383">
            <v>6.5865499999999999</v>
          </cell>
          <cell r="G2383"/>
          <cell r="H2383" t="str">
            <v>Rural</v>
          </cell>
          <cell r="I2383" t="str">
            <v>Huawei</v>
          </cell>
          <cell r="J2383" t="str">
            <v>Chekep Kouamo Willy</v>
          </cell>
          <cell r="K2383" t="str">
            <v>OCM_Tibati</v>
          </cell>
          <cell r="L2383" t="str">
            <v>TIF NORD</v>
          </cell>
          <cell r="M2383" t="str">
            <v>TELEINFRA</v>
          </cell>
          <cell r="N2383" t="str">
            <v>Solar-Only</v>
          </cell>
        </row>
        <row r="2384">
          <cell r="A2384" t="str">
            <v>EXN_233</v>
          </cell>
          <cell r="B2384" t="str">
            <v>Maroua-Meskin</v>
          </cell>
          <cell r="C2384" t="str">
            <v>EXN</v>
          </cell>
          <cell r="D2384" t="str">
            <v>Maroua</v>
          </cell>
          <cell r="E2384">
            <v>14.249692639999999</v>
          </cell>
          <cell r="F2384">
            <v>10.55374263</v>
          </cell>
          <cell r="G2384">
            <v>424</v>
          </cell>
          <cell r="H2384" t="str">
            <v>Macro</v>
          </cell>
          <cell r="I2384" t="str">
            <v>NOKIA</v>
          </cell>
          <cell r="J2384" t="str">
            <v>SEYDOU BACHIROU</v>
          </cell>
          <cell r="K2384" t="str">
            <v>OCM_Maroua_2</v>
          </cell>
          <cell r="L2384" t="str">
            <v>TIF NORD</v>
          </cell>
          <cell r="M2384" t="str">
            <v>CAMUSAT</v>
          </cell>
          <cell r="N2384" t="str">
            <v>Bad Grid + GE</v>
          </cell>
        </row>
        <row r="2385">
          <cell r="A2385" t="str">
            <v>LIT_832</v>
          </cell>
          <cell r="B2385" t="str">
            <v>URH_MBONGO_V2_BIS</v>
          </cell>
          <cell r="C2385" t="str">
            <v>LIT</v>
          </cell>
          <cell r="D2385" t="str">
            <v>Edea</v>
          </cell>
          <cell r="E2385">
            <v>9.863334</v>
          </cell>
          <cell r="F2385">
            <v>3.7829380000000001</v>
          </cell>
          <cell r="G2385"/>
          <cell r="H2385" t="str">
            <v>Rural</v>
          </cell>
          <cell r="I2385" t="str">
            <v>Huawei</v>
          </cell>
          <cell r="J2385" t="str">
            <v>Freddy Fongang</v>
          </cell>
          <cell r="K2385" t="str">
            <v>OCM_Edea</v>
          </cell>
          <cell r="L2385" t="str">
            <v>H-TELI</v>
          </cell>
          <cell r="M2385" t="str">
            <v>H-TELI</v>
          </cell>
          <cell r="N2385" t="str">
            <v>Solar-Only</v>
          </cell>
        </row>
        <row r="2386">
          <cell r="A2386" t="str">
            <v>LIT_836</v>
          </cell>
          <cell r="B2386" t="str">
            <v>URH_MBONGOIRAD</v>
          </cell>
          <cell r="C2386" t="str">
            <v>LIT</v>
          </cell>
          <cell r="D2386" t="str">
            <v>Edea</v>
          </cell>
          <cell r="E2386">
            <v>9.863334</v>
          </cell>
          <cell r="F2386">
            <v>3.7829380000000001</v>
          </cell>
          <cell r="G2386"/>
          <cell r="H2386" t="str">
            <v>Rural</v>
          </cell>
          <cell r="I2386" t="str">
            <v>Huawei</v>
          </cell>
          <cell r="J2386" t="str">
            <v>Freddy Fongang</v>
          </cell>
          <cell r="K2386" t="str">
            <v>OCM_Edea</v>
          </cell>
          <cell r="L2386" t="str">
            <v>H-TELI</v>
          </cell>
          <cell r="M2386" t="str">
            <v>H-TELI</v>
          </cell>
          <cell r="N2386" t="str">
            <v>Solar-Only</v>
          </cell>
        </row>
        <row r="2387">
          <cell r="A2387" t="str">
            <v>EXN_339</v>
          </cell>
          <cell r="B2387" t="str">
            <v>URH_BLABLINE</v>
          </cell>
          <cell r="C2387" t="str">
            <v>EXN</v>
          </cell>
          <cell r="D2387" t="str">
            <v>Mora</v>
          </cell>
          <cell r="E2387">
            <v>14.231878</v>
          </cell>
          <cell r="F2387">
            <v>11.11669</v>
          </cell>
          <cell r="G2387"/>
          <cell r="H2387" t="str">
            <v>Rural</v>
          </cell>
          <cell r="I2387" t="str">
            <v>Huawei</v>
          </cell>
          <cell r="J2387" t="str">
            <v>Yaouba Yaya</v>
          </cell>
          <cell r="K2387" t="str">
            <v>OCM_Maroua_3</v>
          </cell>
          <cell r="L2387" t="str">
            <v>TIF NORD</v>
          </cell>
          <cell r="M2387" t="str">
            <v>TELEINFRA</v>
          </cell>
          <cell r="N2387" t="str">
            <v>Solar-Only</v>
          </cell>
        </row>
        <row r="2388">
          <cell r="A2388" t="str">
            <v>EXN_290</v>
          </cell>
          <cell r="B2388" t="str">
            <v>URH_BLANGAPE</v>
          </cell>
          <cell r="C2388" t="str">
            <v>EXN</v>
          </cell>
          <cell r="D2388" t="str">
            <v>Kousseri</v>
          </cell>
          <cell r="E2388" t="str">
            <v>14. 30660</v>
          </cell>
          <cell r="F2388">
            <v>12.401899999999999</v>
          </cell>
          <cell r="G2388"/>
          <cell r="H2388" t="str">
            <v>Rural</v>
          </cell>
          <cell r="I2388" t="str">
            <v>Huawei</v>
          </cell>
          <cell r="J2388" t="str">
            <v>HIRGOYO MOULA CYPRIEN</v>
          </cell>
          <cell r="K2388" t="str">
            <v>OCM_Makary</v>
          </cell>
          <cell r="L2388" t="str">
            <v>TIF NORD</v>
          </cell>
          <cell r="M2388" t="str">
            <v>TELEINFRA</v>
          </cell>
          <cell r="N2388" t="str">
            <v>Solar-Only</v>
          </cell>
        </row>
        <row r="2389">
          <cell r="A2389" t="str">
            <v>EXN_327</v>
          </cell>
          <cell r="B2389" t="str">
            <v>URH_BOBOYO</v>
          </cell>
          <cell r="C2389" t="str">
            <v>EXN</v>
          </cell>
          <cell r="D2389" t="str">
            <v>Far-North (Kaele)</v>
          </cell>
          <cell r="E2389">
            <v>14.408121</v>
          </cell>
          <cell r="F2389">
            <v>10.152195000000001</v>
          </cell>
          <cell r="G2389"/>
          <cell r="H2389" t="str">
            <v>Rural</v>
          </cell>
          <cell r="I2389" t="str">
            <v>Huawei</v>
          </cell>
          <cell r="J2389" t="str">
            <v>Herman Tchawe</v>
          </cell>
          <cell r="K2389" t="str">
            <v>OCM_Kaele</v>
          </cell>
          <cell r="L2389" t="str">
            <v>TIF NORD</v>
          </cell>
          <cell r="M2389" t="str">
            <v>TELEINFRA</v>
          </cell>
          <cell r="N2389" t="str">
            <v>Solar-Only</v>
          </cell>
        </row>
        <row r="2390">
          <cell r="A2390" t="str">
            <v>EXN_281</v>
          </cell>
          <cell r="B2390" t="str">
            <v>URH_BODO</v>
          </cell>
          <cell r="C2390" t="str">
            <v>EXN</v>
          </cell>
          <cell r="D2390" t="str">
            <v>Kousseri</v>
          </cell>
          <cell r="E2390" t="str">
            <v>14. 46097</v>
          </cell>
          <cell r="F2390">
            <v>12.36331</v>
          </cell>
          <cell r="G2390"/>
          <cell r="H2390" t="str">
            <v>Rural</v>
          </cell>
          <cell r="I2390" t="str">
            <v>Huawei</v>
          </cell>
          <cell r="J2390" t="str">
            <v>HIRGOYO MOULA CYPRIEN</v>
          </cell>
          <cell r="K2390" t="str">
            <v>OCM_Makary</v>
          </cell>
          <cell r="L2390" t="str">
            <v>TIF NORD</v>
          </cell>
          <cell r="M2390" t="str">
            <v>TELEINFRA</v>
          </cell>
          <cell r="N2390" t="str">
            <v>Solar-Only</v>
          </cell>
        </row>
        <row r="2391">
          <cell r="A2391" t="str">
            <v>NRO_119</v>
          </cell>
          <cell r="B2391" t="str">
            <v>Bamenda-Old-Town-IHS</v>
          </cell>
          <cell r="C2391" t="str">
            <v>NRO</v>
          </cell>
          <cell r="D2391" t="str">
            <v>Bamenda</v>
          </cell>
          <cell r="E2391">
            <v>10.1571</v>
          </cell>
          <cell r="F2391">
            <v>5.9529399999999999</v>
          </cell>
          <cell r="G2391">
            <v>1271</v>
          </cell>
          <cell r="H2391" t="str">
            <v>Macro</v>
          </cell>
          <cell r="I2391" t="str">
            <v>NOKIA</v>
          </cell>
          <cell r="J2391" t="str">
            <v>UCHENNA Cedric</v>
          </cell>
          <cell r="K2391" t="str">
            <v>OCM_Bamenda_3</v>
          </cell>
          <cell r="L2391" t="str">
            <v>I-ENG</v>
          </cell>
          <cell r="M2391" t="str">
            <v>IHS</v>
          </cell>
          <cell r="N2391" t="str">
            <v>Grid-Gen</v>
          </cell>
        </row>
        <row r="2392">
          <cell r="A2392" t="str">
            <v>LIT_831</v>
          </cell>
          <cell r="B2392" t="str">
            <v>URH_MBONGOV1</v>
          </cell>
          <cell r="C2392" t="str">
            <v>LIT</v>
          </cell>
          <cell r="D2392" t="str">
            <v>Edea</v>
          </cell>
          <cell r="E2392">
            <v>9.8535769999999996</v>
          </cell>
          <cell r="F2392">
            <v>3.8898320000000002</v>
          </cell>
          <cell r="G2392"/>
          <cell r="H2392" t="str">
            <v>Rural</v>
          </cell>
          <cell r="I2392" t="str">
            <v>Huawei</v>
          </cell>
          <cell r="J2392" t="str">
            <v>Freddy Fongang</v>
          </cell>
          <cell r="K2392" t="str">
            <v>OCM_Edea</v>
          </cell>
          <cell r="L2392" t="str">
            <v>H-TELI</v>
          </cell>
          <cell r="M2392" t="str">
            <v>H-TELI</v>
          </cell>
          <cell r="N2392" t="str">
            <v>Solar-Only</v>
          </cell>
        </row>
        <row r="2393">
          <cell r="A2393" t="str">
            <v>NRD_214</v>
          </cell>
          <cell r="B2393" t="str">
            <v>URH_BOSSOUM</v>
          </cell>
          <cell r="C2393" t="str">
            <v>NRD</v>
          </cell>
          <cell r="D2393" t="str">
            <v>Guider</v>
          </cell>
          <cell r="E2393">
            <v>13.691319999999999</v>
          </cell>
          <cell r="F2393">
            <v>9.9395799999999994</v>
          </cell>
          <cell r="G2393"/>
          <cell r="H2393" t="str">
            <v>Rural</v>
          </cell>
          <cell r="I2393" t="str">
            <v>Huawei</v>
          </cell>
          <cell r="J2393" t="str">
            <v>Tsafack Ervice</v>
          </cell>
          <cell r="K2393" t="str">
            <v>OCM_Guider</v>
          </cell>
          <cell r="L2393" t="str">
            <v>TIF NORD</v>
          </cell>
          <cell r="M2393" t="str">
            <v>TELEINFRA</v>
          </cell>
          <cell r="N2393" t="str">
            <v>Solar-Only</v>
          </cell>
        </row>
        <row r="2394">
          <cell r="A2394" t="str">
            <v>EXN_229</v>
          </cell>
          <cell r="B2394" t="str">
            <v>Balda</v>
          </cell>
          <cell r="C2394" t="str">
            <v>EXN</v>
          </cell>
          <cell r="D2394" t="str">
            <v>Balda</v>
          </cell>
          <cell r="E2394">
            <v>14.657550000000001</v>
          </cell>
          <cell r="F2394">
            <v>10.8713</v>
          </cell>
          <cell r="G2394">
            <v>333</v>
          </cell>
          <cell r="H2394" t="str">
            <v>Macro</v>
          </cell>
          <cell r="I2394" t="str">
            <v>NOKIA</v>
          </cell>
          <cell r="J2394" t="str">
            <v>SEYDOU BACHIROU</v>
          </cell>
          <cell r="K2394" t="str">
            <v>OCM_Maroua_2</v>
          </cell>
          <cell r="L2394" t="str">
            <v>TIF NORD</v>
          </cell>
          <cell r="M2394" t="str">
            <v>CAMUSAT</v>
          </cell>
          <cell r="N2394" t="str">
            <v>Hybrid Solar - S3</v>
          </cell>
        </row>
        <row r="2395">
          <cell r="A2395" t="str">
            <v>NRD_175</v>
          </cell>
          <cell r="B2395" t="str">
            <v>Garoua-H-Plateau</v>
          </cell>
          <cell r="C2395" t="str">
            <v>NRD</v>
          </cell>
          <cell r="D2395" t="str">
            <v>Garoua</v>
          </cell>
          <cell r="E2395">
            <v>13.373889999999999</v>
          </cell>
          <cell r="F2395">
            <v>9.3150600000000008</v>
          </cell>
          <cell r="G2395">
            <v>394</v>
          </cell>
          <cell r="H2395" t="str">
            <v>Macro</v>
          </cell>
          <cell r="I2395"/>
          <cell r="J2395" t="str">
            <v>KEPLO MADI Jean-Paul</v>
          </cell>
          <cell r="K2395" t="str">
            <v>OCM_Garoua_3</v>
          </cell>
          <cell r="L2395" t="str">
            <v>TIF NORD</v>
          </cell>
          <cell r="M2395" t="str">
            <v>CAMUSAT</v>
          </cell>
          <cell r="N2395" t="str">
            <v>Good Grid + GE</v>
          </cell>
        </row>
        <row r="2396">
          <cell r="A2396" t="str">
            <v>ADM_164</v>
          </cell>
          <cell r="B2396" t="str">
            <v>Ngd-Bamyanga-Hossere-MTN</v>
          </cell>
          <cell r="C2396" t="str">
            <v>ADM</v>
          </cell>
          <cell r="D2396" t="str">
            <v>Ngaoundere</v>
          </cell>
          <cell r="E2396">
            <v>13.566516999999999</v>
          </cell>
          <cell r="F2396">
            <v>7.2889730000000004</v>
          </cell>
          <cell r="G2396">
            <v>1163</v>
          </cell>
          <cell r="H2396" t="str">
            <v>Macro</v>
          </cell>
          <cell r="I2396"/>
          <cell r="J2396" t="str">
            <v>Souleymanou</v>
          </cell>
          <cell r="K2396" t="str">
            <v>OCM_Ngaoundere_3</v>
          </cell>
          <cell r="L2396" t="str">
            <v>TIF NORD</v>
          </cell>
          <cell r="M2396" t="str">
            <v>MTN</v>
          </cell>
          <cell r="N2396" t="str">
            <v>Grid-Gen</v>
          </cell>
        </row>
        <row r="2397">
          <cell r="A2397" t="str">
            <v>EXN_326</v>
          </cell>
          <cell r="B2397" t="str">
            <v>URH_DARSALAM</v>
          </cell>
          <cell r="C2397" t="str">
            <v>EXN</v>
          </cell>
          <cell r="D2397" t="str">
            <v>Kousseri</v>
          </cell>
          <cell r="E2397">
            <v>14.961130000000001</v>
          </cell>
          <cell r="F2397">
            <v>11.828889999999999</v>
          </cell>
          <cell r="G2397"/>
          <cell r="H2397" t="str">
            <v>Rural</v>
          </cell>
          <cell r="I2397" t="str">
            <v>Huawei</v>
          </cell>
          <cell r="J2397" t="str">
            <v>Yanoussa Ahmadou</v>
          </cell>
          <cell r="K2397" t="str">
            <v>OCM_Kousseri</v>
          </cell>
          <cell r="L2397" t="str">
            <v>TIF NORD</v>
          </cell>
          <cell r="M2397" t="str">
            <v>TELEINFRA</v>
          </cell>
          <cell r="N2397" t="str">
            <v>Solar-Only</v>
          </cell>
        </row>
        <row r="2398">
          <cell r="A2398" t="str">
            <v>NRD_216</v>
          </cell>
          <cell r="B2398" t="str">
            <v>URH_DAWAN</v>
          </cell>
          <cell r="C2398" t="str">
            <v>NRD</v>
          </cell>
          <cell r="D2398" t="str">
            <v>Touboro</v>
          </cell>
          <cell r="E2398">
            <v>14.062110000000001</v>
          </cell>
          <cell r="F2398">
            <v>8.7932699999999997</v>
          </cell>
          <cell r="G2398"/>
          <cell r="H2398" t="str">
            <v>Rural</v>
          </cell>
          <cell r="I2398" t="str">
            <v>Huawei</v>
          </cell>
          <cell r="J2398" t="str">
            <v>SOUGNA ZACHARIE</v>
          </cell>
          <cell r="K2398" t="str">
            <v>OCM_Touboro</v>
          </cell>
          <cell r="L2398" t="str">
            <v>TIF NORD</v>
          </cell>
          <cell r="M2398" t="str">
            <v>TELEINFRA</v>
          </cell>
          <cell r="N2398" t="str">
            <v>Solar-Only</v>
          </cell>
        </row>
        <row r="2399">
          <cell r="A2399" t="str">
            <v xml:space="preserve">ADM_205 </v>
          </cell>
          <cell r="B2399" t="str">
            <v>URH_DIEL</v>
          </cell>
          <cell r="C2399" t="str">
            <v>ADM</v>
          </cell>
          <cell r="D2399" t="str">
            <v>Adamawa (Meiganga)</v>
          </cell>
          <cell r="E2399">
            <v>15.018006546000001</v>
          </cell>
          <cell r="F2399">
            <v>6.7917530590000004</v>
          </cell>
          <cell r="G2399"/>
          <cell r="H2399" t="str">
            <v>Rural</v>
          </cell>
          <cell r="I2399" t="str">
            <v>Huawei</v>
          </cell>
          <cell r="J2399" t="str">
            <v>Destallo Serge EVEHE</v>
          </cell>
          <cell r="K2399" t="str">
            <v>OCM_Meiganga</v>
          </cell>
          <cell r="L2399" t="str">
            <v>TIF NORD</v>
          </cell>
          <cell r="M2399" t="str">
            <v>TELEINFRA</v>
          </cell>
          <cell r="N2399" t="str">
            <v>Solar-Only</v>
          </cell>
        </row>
        <row r="2400">
          <cell r="A2400" t="str">
            <v>EST_158</v>
          </cell>
          <cell r="B2400" t="str">
            <v>URH_DINO&amp;FILS-Abong-Mbang</v>
          </cell>
          <cell r="C2400" t="str">
            <v>EST</v>
          </cell>
          <cell r="D2400" t="str">
            <v>East (Abong Mbang)</v>
          </cell>
          <cell r="E2400">
            <v>13.154598</v>
          </cell>
          <cell r="F2400">
            <v>3.988607</v>
          </cell>
          <cell r="G2400"/>
          <cell r="H2400" t="str">
            <v>Rural</v>
          </cell>
          <cell r="I2400" t="str">
            <v>Huawei</v>
          </cell>
          <cell r="J2400" t="str">
            <v>Essiane Arthur</v>
          </cell>
          <cell r="K2400" t="str">
            <v>OCM_Abong-Mbang</v>
          </cell>
          <cell r="L2400" t="str">
            <v>AFRO</v>
          </cell>
          <cell r="M2400" t="str">
            <v>TELEINFRA</v>
          </cell>
          <cell r="N2400" t="str">
            <v>Solar-Only</v>
          </cell>
        </row>
        <row r="2401">
          <cell r="A2401" t="str">
            <v>EXN_223</v>
          </cell>
          <cell r="B2401" t="str">
            <v>URH_DOLEBADA</v>
          </cell>
          <cell r="C2401" t="str">
            <v>EXN</v>
          </cell>
          <cell r="D2401" t="str">
            <v>Kousseri</v>
          </cell>
          <cell r="E2401" t="str">
            <v>14.3883</v>
          </cell>
          <cell r="F2401" t="str">
            <v>12.6355</v>
          </cell>
          <cell r="G2401"/>
          <cell r="H2401" t="str">
            <v>Rural</v>
          </cell>
          <cell r="I2401" t="str">
            <v>Huawei</v>
          </cell>
          <cell r="J2401" t="str">
            <v>HIRGOYO MOULA CYPRIEN</v>
          </cell>
          <cell r="K2401" t="str">
            <v>OCM_Makary</v>
          </cell>
          <cell r="L2401" t="str">
            <v>TIF NORD</v>
          </cell>
          <cell r="M2401" t="str">
            <v>TELEINFRA</v>
          </cell>
          <cell r="N2401" t="str">
            <v>Solar-Only</v>
          </cell>
        </row>
        <row r="2402">
          <cell r="A2402" t="str">
            <v>EXN_330</v>
          </cell>
          <cell r="B2402" t="str">
            <v>URH_DOLLAGO</v>
          </cell>
          <cell r="C2402" t="str">
            <v>EXN</v>
          </cell>
          <cell r="D2402" t="str">
            <v>Far-North (Kaele)</v>
          </cell>
          <cell r="E2402">
            <v>14.48414</v>
          </cell>
          <cell r="F2402">
            <v>10.295590000000001</v>
          </cell>
          <cell r="G2402"/>
          <cell r="H2402" t="str">
            <v>Rural</v>
          </cell>
          <cell r="I2402" t="str">
            <v>Huawei</v>
          </cell>
          <cell r="J2402" t="str">
            <v>Herman Tchawe</v>
          </cell>
          <cell r="K2402" t="str">
            <v>OCM_Kaele</v>
          </cell>
          <cell r="L2402" t="str">
            <v>TIF NORD</v>
          </cell>
          <cell r="M2402" t="str">
            <v>TELEINFRA</v>
          </cell>
          <cell r="N2402" t="str">
            <v>Solar-Only</v>
          </cell>
        </row>
        <row r="2403">
          <cell r="A2403" t="str">
            <v>NRD_188</v>
          </cell>
          <cell r="B2403" t="str">
            <v>Indoor-Agence-Garoua</v>
          </cell>
          <cell r="C2403" t="str">
            <v>NRD</v>
          </cell>
          <cell r="D2403" t="str">
            <v>Garoua</v>
          </cell>
          <cell r="E2403">
            <v>13.394792000000001</v>
          </cell>
          <cell r="F2403">
            <v>9.3049149999999994</v>
          </cell>
          <cell r="G2403">
            <v>205</v>
          </cell>
          <cell r="H2403" t="str">
            <v>Macro</v>
          </cell>
          <cell r="I2403"/>
          <cell r="J2403" t="str">
            <v>KEPLO MADI Jean-Paul</v>
          </cell>
          <cell r="K2403" t="str">
            <v>OCM_Garoua_3</v>
          </cell>
          <cell r="L2403" t="str">
            <v>TIF NORD</v>
          </cell>
          <cell r="M2403"/>
          <cell r="N2403"/>
        </row>
        <row r="2404">
          <cell r="A2404" t="str">
            <v>EXN_335</v>
          </cell>
          <cell r="B2404" t="str">
            <v>URH_DOUMROU</v>
          </cell>
          <cell r="C2404" t="str">
            <v>EXN</v>
          </cell>
          <cell r="D2404" t="str">
            <v>Far-North (Kaele)</v>
          </cell>
          <cell r="E2404">
            <v>14.486425000000001</v>
          </cell>
          <cell r="F2404">
            <v>10.043597</v>
          </cell>
          <cell r="G2404"/>
          <cell r="H2404" t="str">
            <v>Rural</v>
          </cell>
          <cell r="I2404" t="str">
            <v>Huawei</v>
          </cell>
          <cell r="J2404" t="str">
            <v>Herman Tchawe</v>
          </cell>
          <cell r="K2404" t="str">
            <v>OCM_Kaele</v>
          </cell>
          <cell r="L2404" t="str">
            <v>TIF NORD</v>
          </cell>
          <cell r="M2404" t="str">
            <v>TELEINFRA</v>
          </cell>
          <cell r="N2404" t="str">
            <v>Solar-Only</v>
          </cell>
        </row>
        <row r="2405">
          <cell r="A2405" t="str">
            <v>EXN_226</v>
          </cell>
          <cell r="B2405" t="str">
            <v>Mazera-IHS</v>
          </cell>
          <cell r="C2405" t="str">
            <v>EXN</v>
          </cell>
          <cell r="D2405" t="str">
            <v>Mazera</v>
          </cell>
          <cell r="E2405">
            <v>15.04244246</v>
          </cell>
          <cell r="F2405">
            <v>11.15604963</v>
          </cell>
          <cell r="G2405">
            <v>313</v>
          </cell>
          <cell r="H2405" t="str">
            <v>Macro</v>
          </cell>
          <cell r="I2405" t="str">
            <v>NOKIA</v>
          </cell>
          <cell r="J2405" t="str">
            <v>SEYDOU BACHIROU</v>
          </cell>
          <cell r="K2405" t="str">
            <v>OCM_Maroua_2</v>
          </cell>
          <cell r="L2405" t="str">
            <v>TIF NORD</v>
          </cell>
          <cell r="M2405" t="str">
            <v>IHS</v>
          </cell>
          <cell r="N2405" t="str">
            <v>Gen-Lithium</v>
          </cell>
        </row>
        <row r="2406">
          <cell r="A2406" t="str">
            <v>LIT_793</v>
          </cell>
          <cell r="B2406" t="str">
            <v>URH_FERMESUISSE</v>
          </cell>
          <cell r="C2406" t="str">
            <v>LIT</v>
          </cell>
          <cell r="D2406" t="str">
            <v>Kribi</v>
          </cell>
          <cell r="E2406" t="str">
            <v>10.112043</v>
          </cell>
          <cell r="F2406" t="str">
            <v>3.602934</v>
          </cell>
          <cell r="G2406"/>
          <cell r="H2406" t="str">
            <v>Rural</v>
          </cell>
          <cell r="I2406" t="str">
            <v>Huawei</v>
          </cell>
          <cell r="J2406" t="str">
            <v>Clautaire Pouguoé</v>
          </cell>
          <cell r="K2406" t="str">
            <v>OCM_Kribi</v>
          </cell>
          <cell r="L2406" t="str">
            <v>H-TELI</v>
          </cell>
          <cell r="M2406" t="str">
            <v>H-TELI</v>
          </cell>
          <cell r="N2406" t="str">
            <v>Solar-Only</v>
          </cell>
        </row>
        <row r="2407">
          <cell r="A2407" t="str">
            <v>EXN_321</v>
          </cell>
          <cell r="B2407" t="str">
            <v>URH_GADAFAI</v>
          </cell>
          <cell r="C2407" t="str">
            <v>EXN</v>
          </cell>
          <cell r="D2407" t="str">
            <v>Kousseri</v>
          </cell>
          <cell r="E2407">
            <v>14.24503</v>
          </cell>
          <cell r="F2407">
            <v>12.43521</v>
          </cell>
          <cell r="G2407"/>
          <cell r="H2407" t="str">
            <v>Rural</v>
          </cell>
          <cell r="I2407" t="str">
            <v>Huawei</v>
          </cell>
          <cell r="J2407" t="str">
            <v>HIRGOYO MOULA CYPRIEN</v>
          </cell>
          <cell r="K2407" t="str">
            <v>OCM_Makary</v>
          </cell>
          <cell r="L2407" t="str">
            <v>TIF NORD</v>
          </cell>
          <cell r="M2407" t="str">
            <v>TELEINFRA</v>
          </cell>
          <cell r="N2407" t="str">
            <v>Solar-Only</v>
          </cell>
        </row>
        <row r="2408">
          <cell r="A2408" t="str">
            <v>EXN_299</v>
          </cell>
          <cell r="B2408" t="str">
            <v>URH_GANCE</v>
          </cell>
          <cell r="C2408" t="str">
            <v>EXN</v>
          </cell>
          <cell r="D2408" t="str">
            <v>Mora</v>
          </cell>
          <cell r="E2408">
            <v>14.232939999999999</v>
          </cell>
          <cell r="F2408">
            <v>10.99053</v>
          </cell>
          <cell r="G2408"/>
          <cell r="H2408" t="str">
            <v>Rural</v>
          </cell>
          <cell r="I2408" t="str">
            <v>Huawei</v>
          </cell>
          <cell r="J2408" t="str">
            <v>Yaouba Yaya</v>
          </cell>
          <cell r="K2408" t="str">
            <v>OCM_Maroua_3</v>
          </cell>
          <cell r="L2408" t="str">
            <v>TIF NORD</v>
          </cell>
          <cell r="M2408" t="str">
            <v>TELEINFRA</v>
          </cell>
          <cell r="N2408" t="str">
            <v>Solar-Only</v>
          </cell>
        </row>
        <row r="2409">
          <cell r="A2409" t="str">
            <v>NRD_204</v>
          </cell>
          <cell r="B2409" t="str">
            <v>URH_GOINGOU</v>
          </cell>
          <cell r="C2409" t="str">
            <v>NRD</v>
          </cell>
          <cell r="D2409" t="str">
            <v>Touboro</v>
          </cell>
          <cell r="E2409">
            <v>15.026929000000001</v>
          </cell>
          <cell r="F2409" t="str">
            <v>  8.532866</v>
          </cell>
          <cell r="G2409"/>
          <cell r="H2409" t="str">
            <v>Rural</v>
          </cell>
          <cell r="I2409" t="str">
            <v>Huawei</v>
          </cell>
          <cell r="J2409" t="str">
            <v>SOUGNA ZACHARIE</v>
          </cell>
          <cell r="K2409" t="str">
            <v>OCM_Touboro</v>
          </cell>
          <cell r="L2409" t="str">
            <v>TIF NORD</v>
          </cell>
          <cell r="M2409" t="str">
            <v>TELEINFRA</v>
          </cell>
          <cell r="N2409" t="str">
            <v>Solar-Only</v>
          </cell>
        </row>
        <row r="2410">
          <cell r="A2410" t="str">
            <v>EXN_323</v>
          </cell>
          <cell r="B2410" t="str">
            <v>URH_GOLOMGUINI</v>
          </cell>
          <cell r="C2410" t="str">
            <v>EXN</v>
          </cell>
          <cell r="D2410" t="str">
            <v>Far-North (Kaele)</v>
          </cell>
          <cell r="E2410">
            <v>14.785170000000001</v>
          </cell>
          <cell r="F2410">
            <v>9.9466300000000007</v>
          </cell>
          <cell r="G2410"/>
          <cell r="H2410" t="str">
            <v>Rural</v>
          </cell>
          <cell r="I2410" t="str">
            <v>Huawei</v>
          </cell>
          <cell r="J2410" t="str">
            <v>Herman Tchawe</v>
          </cell>
          <cell r="K2410" t="str">
            <v>OCM_Kaele</v>
          </cell>
          <cell r="L2410" t="str">
            <v>TIF NORD</v>
          </cell>
          <cell r="M2410" t="str">
            <v>TELEINFRA</v>
          </cell>
          <cell r="N2410" t="str">
            <v>Solar-Only</v>
          </cell>
        </row>
        <row r="2411">
          <cell r="A2411" t="str">
            <v>EXN_324</v>
          </cell>
          <cell r="B2411" t="str">
            <v>URH_GOUNDAYE</v>
          </cell>
          <cell r="C2411" t="str">
            <v>EXN</v>
          </cell>
          <cell r="D2411" t="str">
            <v>Far-North (Kaele)</v>
          </cell>
          <cell r="E2411">
            <v>14.706049999999999</v>
          </cell>
          <cell r="F2411">
            <v>10.027900000000001</v>
          </cell>
          <cell r="G2411"/>
          <cell r="H2411" t="str">
            <v>Rural</v>
          </cell>
          <cell r="I2411" t="str">
            <v>Huawei</v>
          </cell>
          <cell r="J2411" t="str">
            <v>Herman Tchawe</v>
          </cell>
          <cell r="K2411" t="str">
            <v>OCM_Kaele</v>
          </cell>
          <cell r="L2411" t="str">
            <v>TIF NORD</v>
          </cell>
          <cell r="M2411" t="str">
            <v>TELEINFRA</v>
          </cell>
          <cell r="N2411" t="str">
            <v>Solar-Only</v>
          </cell>
        </row>
        <row r="2412">
          <cell r="A2412" t="str">
            <v>EXN_314</v>
          </cell>
          <cell r="B2412" t="str">
            <v>URH_GOUZOUDOU</v>
          </cell>
          <cell r="C2412" t="str">
            <v>EXN</v>
          </cell>
          <cell r="D2412" t="str">
            <v>Mora</v>
          </cell>
          <cell r="E2412">
            <v>14.037782999999999</v>
          </cell>
          <cell r="F2412">
            <v>11.104203</v>
          </cell>
          <cell r="G2412"/>
          <cell r="H2412" t="str">
            <v>Rural</v>
          </cell>
          <cell r="I2412" t="str">
            <v>Huawei</v>
          </cell>
          <cell r="J2412" t="str">
            <v>Yaouba Yaya</v>
          </cell>
          <cell r="K2412" t="str">
            <v>OCM_Maroua_3</v>
          </cell>
          <cell r="L2412" t="str">
            <v>TIF NORD</v>
          </cell>
          <cell r="M2412" t="str">
            <v>TELEINFRA</v>
          </cell>
          <cell r="N2412" t="str">
            <v>Solar-Only</v>
          </cell>
        </row>
        <row r="2413">
          <cell r="A2413" t="str">
            <v>EXN_307</v>
          </cell>
          <cell r="B2413" t="str">
            <v>URH_GRELIE</v>
          </cell>
          <cell r="C2413" t="str">
            <v>EXN</v>
          </cell>
          <cell r="D2413" t="str">
            <v>Kousseri</v>
          </cell>
          <cell r="E2413" t="str">
            <v>14.54834</v>
          </cell>
          <cell r="F2413" t="str">
            <v>12.402068</v>
          </cell>
          <cell r="G2413"/>
          <cell r="H2413" t="str">
            <v>Rural</v>
          </cell>
          <cell r="I2413" t="str">
            <v>Huawei</v>
          </cell>
          <cell r="J2413" t="str">
            <v>HIRGOYO MOULA CYPRIEN</v>
          </cell>
          <cell r="K2413" t="str">
            <v>OCM_Makary</v>
          </cell>
          <cell r="L2413" t="str">
            <v>TIF NORD</v>
          </cell>
          <cell r="M2413" t="str">
            <v>TELEINFRA</v>
          </cell>
          <cell r="N2413" t="str">
            <v>Solar-Only</v>
          </cell>
        </row>
        <row r="2414">
          <cell r="A2414" t="str">
            <v>NRD_218</v>
          </cell>
          <cell r="B2414" t="str">
            <v>URH_HABAGA</v>
          </cell>
          <cell r="C2414" t="str">
            <v>NRD</v>
          </cell>
          <cell r="D2414" t="str">
            <v>Touboro</v>
          </cell>
          <cell r="E2414">
            <v>15.35998</v>
          </cell>
          <cell r="F2414">
            <v>7.6788699999999999</v>
          </cell>
          <cell r="G2414"/>
          <cell r="H2414" t="str">
            <v>Rural</v>
          </cell>
          <cell r="I2414" t="str">
            <v>Huawei</v>
          </cell>
          <cell r="J2414" t="str">
            <v>SOUGNA ZACHARIE</v>
          </cell>
          <cell r="K2414" t="str">
            <v>OCM_Touboro</v>
          </cell>
          <cell r="L2414" t="str">
            <v>TIF NORD</v>
          </cell>
          <cell r="M2414" t="str">
            <v>TELEINFRA</v>
          </cell>
          <cell r="N2414" t="str">
            <v>Solar-Only</v>
          </cell>
        </row>
        <row r="2415">
          <cell r="A2415" t="str">
            <v>EXN_309</v>
          </cell>
          <cell r="B2415" t="str">
            <v>URH_HOPPO</v>
          </cell>
          <cell r="C2415" t="str">
            <v>EXN</v>
          </cell>
          <cell r="D2415" t="str">
            <v>Maroua</v>
          </cell>
          <cell r="E2415">
            <v>14.347108</v>
          </cell>
          <cell r="F2415">
            <v>10.385248000000001</v>
          </cell>
          <cell r="G2415"/>
          <cell r="H2415" t="str">
            <v>Rural</v>
          </cell>
          <cell r="I2415" t="str">
            <v>Huawei</v>
          </cell>
          <cell r="J2415" t="str">
            <v>Herman Tchawe</v>
          </cell>
          <cell r="K2415" t="str">
            <v>OCM_Kaele</v>
          </cell>
          <cell r="L2415" t="str">
            <v>TIF NORD</v>
          </cell>
          <cell r="M2415" t="str">
            <v>TELEINFRA</v>
          </cell>
          <cell r="N2415" t="str">
            <v>Solar-Only</v>
          </cell>
        </row>
        <row r="2416">
          <cell r="A2416" t="str">
            <v>EXN_322</v>
          </cell>
          <cell r="B2416" t="str">
            <v>URH_HORLONG</v>
          </cell>
          <cell r="C2416" t="str">
            <v>EXN</v>
          </cell>
          <cell r="D2416" t="str">
            <v>Far-North (Kaele)</v>
          </cell>
          <cell r="E2416">
            <v>14.66067</v>
          </cell>
          <cell r="F2416">
            <v>10.21951</v>
          </cell>
          <cell r="G2416"/>
          <cell r="H2416" t="str">
            <v>Rural</v>
          </cell>
          <cell r="I2416" t="str">
            <v>Huawei</v>
          </cell>
          <cell r="J2416" t="str">
            <v>Herman Tchawe</v>
          </cell>
          <cell r="K2416" t="str">
            <v>OCM_Kaele</v>
          </cell>
          <cell r="L2416" t="str">
            <v>TIF NORD</v>
          </cell>
          <cell r="M2416" t="str">
            <v>TELEINFRA</v>
          </cell>
          <cell r="N2416" t="str">
            <v>Solar-Only</v>
          </cell>
        </row>
        <row r="2417">
          <cell r="A2417" t="str">
            <v xml:space="preserve">EXN_337 </v>
          </cell>
          <cell r="B2417" t="str">
            <v>URH_HOUPOU</v>
          </cell>
          <cell r="C2417" t="str">
            <v>EXN</v>
          </cell>
          <cell r="D2417" t="str">
            <v>Far-North (Mokolo)</v>
          </cell>
          <cell r="E2417">
            <v>13.699299999999999</v>
          </cell>
          <cell r="F2417">
            <v>10.5131</v>
          </cell>
          <cell r="G2417"/>
          <cell r="H2417" t="str">
            <v>Rural</v>
          </cell>
          <cell r="I2417" t="str">
            <v>Huawei</v>
          </cell>
          <cell r="J2417" t="str">
            <v>Alioum Abiss</v>
          </cell>
          <cell r="K2417" t="str">
            <v>OCM_Mokolo</v>
          </cell>
          <cell r="L2417" t="str">
            <v>TIF NORD</v>
          </cell>
          <cell r="M2417" t="str">
            <v>TELEINFRA</v>
          </cell>
          <cell r="N2417" t="str">
            <v>Solar-Only</v>
          </cell>
        </row>
        <row r="2418">
          <cell r="A2418" t="str">
            <v>EXN_311</v>
          </cell>
          <cell r="B2418" t="str">
            <v>URH_KABE</v>
          </cell>
          <cell r="C2418" t="str">
            <v>EXN</v>
          </cell>
          <cell r="D2418" t="str">
            <v>Kousseri</v>
          </cell>
          <cell r="E2418">
            <v>15.07559</v>
          </cell>
          <cell r="F2418">
            <v>12.00179</v>
          </cell>
          <cell r="G2418"/>
          <cell r="H2418" t="str">
            <v>Rural</v>
          </cell>
          <cell r="I2418" t="str">
            <v>Huawei</v>
          </cell>
          <cell r="J2418" t="str">
            <v>Yanoussa Ahmadou</v>
          </cell>
          <cell r="K2418" t="str">
            <v>OCM_Kousseri</v>
          </cell>
          <cell r="L2418" t="str">
            <v>TIF NORD</v>
          </cell>
          <cell r="M2418" t="str">
            <v>TELEINFRA</v>
          </cell>
          <cell r="N2418" t="str">
            <v>Solar-Only</v>
          </cell>
        </row>
        <row r="2419">
          <cell r="A2419" t="str">
            <v>EXN_305</v>
          </cell>
          <cell r="B2419" t="str">
            <v>URH_KAFTAKA</v>
          </cell>
          <cell r="C2419" t="str">
            <v>EXN</v>
          </cell>
          <cell r="D2419" t="str">
            <v>Far-North (Mokolo)</v>
          </cell>
          <cell r="E2419">
            <v>13.807359999999999</v>
          </cell>
          <cell r="F2419">
            <v>10.37942</v>
          </cell>
          <cell r="G2419"/>
          <cell r="H2419" t="str">
            <v>Rural</v>
          </cell>
          <cell r="I2419" t="str">
            <v>Huawei</v>
          </cell>
          <cell r="J2419" t="str">
            <v>Alioum Abiss</v>
          </cell>
          <cell r="K2419" t="str">
            <v>OCM_Mokolo</v>
          </cell>
          <cell r="L2419" t="str">
            <v>TIF NORD</v>
          </cell>
          <cell r="M2419" t="str">
            <v>TELEINFRA</v>
          </cell>
          <cell r="N2419" t="str">
            <v>Solar-Only</v>
          </cell>
        </row>
        <row r="2420">
          <cell r="A2420" t="str">
            <v>EXN_300</v>
          </cell>
          <cell r="B2420" t="str">
            <v>URH_KARENA</v>
          </cell>
          <cell r="C2420" t="str">
            <v>EXN</v>
          </cell>
          <cell r="D2420" t="str">
            <v>Kousseri</v>
          </cell>
          <cell r="E2420" t="str">
            <v>14.342214</v>
          </cell>
          <cell r="F2420" t="str">
            <v>12.732255</v>
          </cell>
          <cell r="G2420"/>
          <cell r="H2420" t="str">
            <v>Rural</v>
          </cell>
          <cell r="I2420" t="str">
            <v>Huawei</v>
          </cell>
          <cell r="J2420" t="str">
            <v>HIRGOYO MOULA CYPRIEN</v>
          </cell>
          <cell r="K2420" t="str">
            <v>OCM_Makary</v>
          </cell>
          <cell r="L2420" t="str">
            <v>TIF NORD</v>
          </cell>
          <cell r="M2420" t="str">
            <v>TELEINFRA</v>
          </cell>
          <cell r="N2420" t="str">
            <v>Solar-Only</v>
          </cell>
        </row>
        <row r="2421">
          <cell r="A2421" t="str">
            <v>EXN_244</v>
          </cell>
          <cell r="B2421" t="str">
            <v>Kosseoua</v>
          </cell>
          <cell r="C2421" t="str">
            <v>EXN</v>
          </cell>
          <cell r="D2421" t="str">
            <v>Kosseoua</v>
          </cell>
          <cell r="E2421">
            <v>14.355219999999999</v>
          </cell>
          <cell r="F2421">
            <v>10.71313</v>
          </cell>
          <cell r="G2421">
            <v>401</v>
          </cell>
          <cell r="H2421" t="str">
            <v>Macro</v>
          </cell>
          <cell r="I2421" t="str">
            <v>NOKIA</v>
          </cell>
          <cell r="J2421" t="str">
            <v>SEYDOU BACHIROU</v>
          </cell>
          <cell r="K2421" t="str">
            <v>OCM_Maroua_2</v>
          </cell>
          <cell r="L2421" t="str">
            <v>TIF NORD</v>
          </cell>
          <cell r="M2421" t="str">
            <v>CAMUSAT</v>
          </cell>
          <cell r="N2421" t="str">
            <v>HGB</v>
          </cell>
        </row>
        <row r="2422">
          <cell r="A2422" t="str">
            <v>EXN_263</v>
          </cell>
          <cell r="B2422" t="str">
            <v>URH_KERAWA</v>
          </cell>
          <cell r="C2422" t="str">
            <v>EXN</v>
          </cell>
          <cell r="D2422" t="str">
            <v>Mora</v>
          </cell>
          <cell r="E2422">
            <v>13.916236</v>
          </cell>
          <cell r="F2422">
            <v>11.183183</v>
          </cell>
          <cell r="G2422"/>
          <cell r="H2422" t="str">
            <v>Rural</v>
          </cell>
          <cell r="I2422" t="str">
            <v>Huawei</v>
          </cell>
          <cell r="J2422" t="str">
            <v>Yaouba Yaya</v>
          </cell>
          <cell r="K2422" t="str">
            <v>OCM_Maroua_3</v>
          </cell>
          <cell r="L2422" t="str">
            <v>TIF NORD</v>
          </cell>
          <cell r="M2422" t="str">
            <v>TELEINFRA</v>
          </cell>
          <cell r="N2422" t="str">
            <v>Solar-Only</v>
          </cell>
        </row>
        <row r="2423">
          <cell r="A2423" t="str">
            <v>NRD_192</v>
          </cell>
          <cell r="B2423" t="str">
            <v>URH_KERENG</v>
          </cell>
          <cell r="C2423" t="str">
            <v>NRD</v>
          </cell>
          <cell r="D2423" t="str">
            <v>Guider</v>
          </cell>
          <cell r="E2423">
            <v>13.99924</v>
          </cell>
          <cell r="F2423">
            <v>9.83127</v>
          </cell>
          <cell r="G2423"/>
          <cell r="H2423" t="str">
            <v>Rural</v>
          </cell>
          <cell r="I2423" t="str">
            <v>Huawei</v>
          </cell>
          <cell r="J2423" t="str">
            <v>Tsafack Ervice</v>
          </cell>
          <cell r="K2423" t="str">
            <v>OCM_Guider</v>
          </cell>
          <cell r="L2423" t="str">
            <v>TIF NORD</v>
          </cell>
          <cell r="M2423" t="str">
            <v>TELEINFRA</v>
          </cell>
          <cell r="N2423" t="str">
            <v>Solar-Only</v>
          </cell>
        </row>
        <row r="2424">
          <cell r="A2424" t="str">
            <v>SUD_149</v>
          </cell>
          <cell r="B2424" t="str">
            <v>URH_KILOMBOV6</v>
          </cell>
          <cell r="C2424" t="str">
            <v>SUD</v>
          </cell>
          <cell r="D2424" t="str">
            <v>Kribi</v>
          </cell>
          <cell r="E2424" t="str">
            <v>9.99378</v>
          </cell>
          <cell r="F2424" t="str">
            <v>2.77237</v>
          </cell>
          <cell r="G2424"/>
          <cell r="H2424" t="str">
            <v>Rural</v>
          </cell>
          <cell r="I2424" t="str">
            <v>Huawei</v>
          </cell>
          <cell r="J2424" t="str">
            <v>Clautaire Pouguoé</v>
          </cell>
          <cell r="K2424" t="str">
            <v>OCM_Kribi</v>
          </cell>
          <cell r="L2424" t="str">
            <v>H-TELI</v>
          </cell>
          <cell r="M2424" t="str">
            <v>H-TELI</v>
          </cell>
          <cell r="N2424" t="str">
            <v>Solar-Only</v>
          </cell>
        </row>
        <row r="2425">
          <cell r="A2425" t="str">
            <v>EXN_286</v>
          </cell>
          <cell r="B2425" t="str">
            <v>URH_KOFIA</v>
          </cell>
          <cell r="C2425" t="str">
            <v>EXN</v>
          </cell>
          <cell r="D2425" t="str">
            <v>Kousseri</v>
          </cell>
          <cell r="E2425" t="str">
            <v>14.503608</v>
          </cell>
          <cell r="F2425" t="str">
            <v>12.948042</v>
          </cell>
          <cell r="G2425"/>
          <cell r="H2425" t="str">
            <v>Rural</v>
          </cell>
          <cell r="I2425" t="str">
            <v>Huawei</v>
          </cell>
          <cell r="J2425" t="str">
            <v>HIRGOYO MOULA CYPRIEN</v>
          </cell>
          <cell r="K2425" t="str">
            <v>OCM_Makary</v>
          </cell>
          <cell r="L2425" t="str">
            <v>TIF NORD</v>
          </cell>
          <cell r="M2425" t="str">
            <v>TELEINFRA</v>
          </cell>
          <cell r="N2425" t="str">
            <v>Solar-Only</v>
          </cell>
        </row>
        <row r="2426">
          <cell r="A2426" t="str">
            <v>NRD_202</v>
          </cell>
          <cell r="B2426" t="str">
            <v>URH_BOUMEDJE</v>
          </cell>
          <cell r="C2426" t="str">
            <v>NRD</v>
          </cell>
          <cell r="D2426" t="str">
            <v>North (Garoua)</v>
          </cell>
          <cell r="E2426">
            <v>13.347007</v>
          </cell>
          <cell r="F2426" t="str">
            <v>  8.964750</v>
          </cell>
          <cell r="G2426"/>
          <cell r="H2426" t="str">
            <v>Rural</v>
          </cell>
          <cell r="I2426" t="str">
            <v>Huawei</v>
          </cell>
          <cell r="J2426" t="str">
            <v>KEPLO MADI Jean-Paul</v>
          </cell>
          <cell r="K2426" t="str">
            <v>OCM_Garoua_3</v>
          </cell>
          <cell r="L2426" t="str">
            <v>TIF NORD</v>
          </cell>
          <cell r="M2426" t="str">
            <v>TELEINFRA</v>
          </cell>
          <cell r="N2426" t="str">
            <v>Solar-Only</v>
          </cell>
        </row>
        <row r="2427">
          <cell r="A2427" t="str">
            <v>NRD_235</v>
          </cell>
          <cell r="B2427" t="str">
            <v>URH_DOUKA-GAINKAKO</v>
          </cell>
          <cell r="C2427" t="str">
            <v>NRD</v>
          </cell>
          <cell r="D2427" t="str">
            <v>North (Garoua)</v>
          </cell>
          <cell r="E2427">
            <v>13.4383</v>
          </cell>
          <cell r="F2427">
            <v>8.9802999999999997</v>
          </cell>
          <cell r="G2427"/>
          <cell r="H2427" t="str">
            <v>Rural</v>
          </cell>
          <cell r="I2427" t="str">
            <v>Huawei</v>
          </cell>
          <cell r="J2427" t="str">
            <v>KEPLO MADI Jean-Paul</v>
          </cell>
          <cell r="K2427" t="str">
            <v>OCM_Garoua_3</v>
          </cell>
          <cell r="L2427" t="str">
            <v>TIF NORD</v>
          </cell>
          <cell r="M2427" t="str">
            <v>TELEINFRA</v>
          </cell>
          <cell r="N2427" t="str">
            <v>Solar-Only</v>
          </cell>
        </row>
        <row r="2428">
          <cell r="A2428" t="str">
            <v>HUA_181</v>
          </cell>
          <cell r="B2428" t="str">
            <v>URH_KOSSELNIALBI</v>
          </cell>
          <cell r="C2428" t="str">
            <v>NRD</v>
          </cell>
          <cell r="D2428" t="str">
            <v>North (Garoua)</v>
          </cell>
          <cell r="E2428">
            <v>12.9791416</v>
          </cell>
          <cell r="F2428">
            <v>9.0016878600000005</v>
          </cell>
          <cell r="G2428"/>
          <cell r="H2428" t="str">
            <v>Rural</v>
          </cell>
          <cell r="I2428" t="str">
            <v>Huawei</v>
          </cell>
          <cell r="J2428" t="str">
            <v>KEPLO MADI Jean-Paul</v>
          </cell>
          <cell r="K2428" t="str">
            <v>OCM_Garoua_3</v>
          </cell>
          <cell r="L2428" t="str">
            <v>TIF NORD</v>
          </cell>
          <cell r="M2428" t="str">
            <v>TELEINFRA</v>
          </cell>
          <cell r="N2428" t="str">
            <v>Solar-Only</v>
          </cell>
        </row>
        <row r="2429">
          <cell r="A2429" t="str">
            <v>ADM_206</v>
          </cell>
          <cell r="B2429" t="str">
            <v>URH_ALLAT</v>
          </cell>
          <cell r="C2429" t="str">
            <v>ADM</v>
          </cell>
          <cell r="D2429" t="str">
            <v>Bafoussam</v>
          </cell>
          <cell r="E2429">
            <v>11.71719</v>
          </cell>
          <cell r="F2429">
            <v>6.6666699999999999</v>
          </cell>
          <cell r="G2429"/>
          <cell r="H2429" t="str">
            <v>Rural</v>
          </cell>
          <cell r="I2429" t="str">
            <v>Huawei</v>
          </cell>
          <cell r="J2429" t="str">
            <v>Yara Nchare</v>
          </cell>
          <cell r="K2429" t="str">
            <v>OCM_Foumban</v>
          </cell>
          <cell r="L2429" t="str">
            <v>I-ENG</v>
          </cell>
          <cell r="M2429" t="str">
            <v>H-TELI</v>
          </cell>
          <cell r="N2429" t="str">
            <v>Solar-Only</v>
          </cell>
        </row>
        <row r="2430">
          <cell r="A2430" t="str">
            <v>OST_327</v>
          </cell>
          <cell r="B2430" t="str">
            <v>URH_BAKONJI</v>
          </cell>
          <cell r="C2430" t="str">
            <v>OST</v>
          </cell>
          <cell r="D2430" t="str">
            <v>Bafoussam</v>
          </cell>
          <cell r="E2430">
            <v>10.133050000000001</v>
          </cell>
          <cell r="F2430">
            <v>5.1078299999999999</v>
          </cell>
          <cell r="G2430"/>
          <cell r="H2430" t="str">
            <v>Rural</v>
          </cell>
          <cell r="I2430" t="str">
            <v>Huawei</v>
          </cell>
          <cell r="J2430" t="str">
            <v>Yara Nchare</v>
          </cell>
          <cell r="K2430" t="str">
            <v>OCM_Foumban</v>
          </cell>
          <cell r="L2430" t="str">
            <v>I-ENG</v>
          </cell>
          <cell r="M2430" t="str">
            <v>H-TELI</v>
          </cell>
          <cell r="N2430" t="str">
            <v>Solar-Only</v>
          </cell>
        </row>
        <row r="2431">
          <cell r="A2431" t="str">
            <v>OST_333</v>
          </cell>
          <cell r="B2431" t="str">
            <v>URH_BALOUM2</v>
          </cell>
          <cell r="C2431" t="str">
            <v>OST</v>
          </cell>
          <cell r="D2431" t="str">
            <v>Bafoussam</v>
          </cell>
          <cell r="E2431">
            <v>10.226000000000001</v>
          </cell>
          <cell r="F2431">
            <v>5.4188599999999996</v>
          </cell>
          <cell r="G2431"/>
          <cell r="H2431" t="str">
            <v>Rural</v>
          </cell>
          <cell r="I2431" t="str">
            <v>Huawei</v>
          </cell>
          <cell r="J2431" t="str">
            <v>Yara Nchare</v>
          </cell>
          <cell r="K2431" t="str">
            <v>OCM_Foumban</v>
          </cell>
          <cell r="L2431" t="str">
            <v>I-ENG</v>
          </cell>
          <cell r="M2431" t="str">
            <v>H-TELI</v>
          </cell>
          <cell r="N2431" t="str">
            <v>Solar-Only</v>
          </cell>
        </row>
        <row r="2432">
          <cell r="A2432" t="str">
            <v xml:space="preserve">EXN_340 </v>
          </cell>
          <cell r="B2432" t="str">
            <v>URH_KOUTOULA</v>
          </cell>
          <cell r="C2432" t="str">
            <v>EXN</v>
          </cell>
          <cell r="D2432" t="str">
            <v>Kousseri</v>
          </cell>
          <cell r="E2432">
            <v>14.549199</v>
          </cell>
          <cell r="F2432">
            <v>12.811249999999999</v>
          </cell>
          <cell r="G2432"/>
          <cell r="H2432" t="str">
            <v>Rural</v>
          </cell>
          <cell r="I2432" t="str">
            <v>Huawei</v>
          </cell>
          <cell r="J2432" t="str">
            <v>HIRGOYO MOULA CYPRIEN</v>
          </cell>
          <cell r="K2432" t="str">
            <v>OCM_Makary</v>
          </cell>
          <cell r="L2432" t="str">
            <v>TIF NORD</v>
          </cell>
          <cell r="M2432" t="str">
            <v>TELEINFRA</v>
          </cell>
          <cell r="N2432" t="str">
            <v>Solar-Only</v>
          </cell>
        </row>
        <row r="2433">
          <cell r="A2433" t="str">
            <v>NRD_236</v>
          </cell>
          <cell r="B2433" t="str">
            <v>URH_KOUBADJE</v>
          </cell>
          <cell r="C2433" t="str">
            <v>NRD</v>
          </cell>
          <cell r="D2433" t="str">
            <v>North (Garoua)</v>
          </cell>
          <cell r="E2433">
            <v>13.291914999999999</v>
          </cell>
          <cell r="F2433">
            <v>8.9817850000000004</v>
          </cell>
          <cell r="G2433"/>
          <cell r="H2433" t="str">
            <v>Rural</v>
          </cell>
          <cell r="I2433" t="str">
            <v>Huawei</v>
          </cell>
          <cell r="J2433" t="str">
            <v>KEPLO MADI Jean-Paul</v>
          </cell>
          <cell r="K2433" t="str">
            <v>OCM_Garoua_3</v>
          </cell>
          <cell r="L2433" t="str">
            <v>TIF NORD</v>
          </cell>
          <cell r="M2433" t="str">
            <v>TELEINFRA</v>
          </cell>
          <cell r="N2433" t="str">
            <v>Solar-Only</v>
          </cell>
        </row>
        <row r="2434">
          <cell r="A2434" t="str">
            <v>NRD_200</v>
          </cell>
          <cell r="B2434" t="str">
            <v>URH_LAMOUDAM</v>
          </cell>
          <cell r="C2434" t="str">
            <v>NRD</v>
          </cell>
          <cell r="D2434" t="str">
            <v>North (Garoua)</v>
          </cell>
          <cell r="E2434" t="str">
            <v>13.531157</v>
          </cell>
          <cell r="F2434" t="str">
            <v>8.984044</v>
          </cell>
          <cell r="G2434"/>
          <cell r="H2434" t="str">
            <v>Rural</v>
          </cell>
          <cell r="I2434" t="str">
            <v>Huawei</v>
          </cell>
          <cell r="J2434" t="str">
            <v>KEPLO MADI Jean-Paul</v>
          </cell>
          <cell r="K2434" t="str">
            <v>OCM_Garoua_3</v>
          </cell>
          <cell r="L2434" t="str">
            <v>TIF NORD</v>
          </cell>
          <cell r="M2434" t="str">
            <v>TELEINFRA</v>
          </cell>
          <cell r="N2434" t="str">
            <v>Solar-Only</v>
          </cell>
        </row>
        <row r="2435">
          <cell r="A2435" t="str">
            <v>NRD_205</v>
          </cell>
          <cell r="B2435" t="str">
            <v>URH_LIBE</v>
          </cell>
          <cell r="C2435" t="str">
            <v>NRD</v>
          </cell>
          <cell r="D2435" t="str">
            <v>Guider</v>
          </cell>
          <cell r="E2435" t="str">
            <v>13.79038</v>
          </cell>
          <cell r="F2435" t="str">
            <v>10.0129</v>
          </cell>
          <cell r="G2435"/>
          <cell r="H2435" t="str">
            <v>Rural</v>
          </cell>
          <cell r="I2435" t="str">
            <v>Huawei</v>
          </cell>
          <cell r="J2435" t="str">
            <v>Tsafack Ervice</v>
          </cell>
          <cell r="K2435" t="str">
            <v>OCM_Guider</v>
          </cell>
          <cell r="L2435" t="str">
            <v>TIF NORD</v>
          </cell>
          <cell r="M2435" t="str">
            <v>TELEINFRA</v>
          </cell>
          <cell r="N2435" t="str">
            <v>Solar-Only</v>
          </cell>
        </row>
        <row r="2436">
          <cell r="A2436" t="str">
            <v>EXN_295</v>
          </cell>
          <cell r="B2436" t="str">
            <v>URH_LIMANI</v>
          </cell>
          <cell r="C2436" t="str">
            <v>EXN</v>
          </cell>
          <cell r="D2436" t="str">
            <v>Mora</v>
          </cell>
          <cell r="E2436">
            <v>1417171</v>
          </cell>
          <cell r="F2436">
            <v>1123079</v>
          </cell>
          <cell r="G2436"/>
          <cell r="H2436" t="str">
            <v>Rural</v>
          </cell>
          <cell r="I2436" t="str">
            <v>Huawei</v>
          </cell>
          <cell r="J2436" t="str">
            <v>Yaouba Yaya</v>
          </cell>
          <cell r="K2436" t="str">
            <v>OCM_Maroua_3</v>
          </cell>
          <cell r="L2436" t="str">
            <v>TIF NORD</v>
          </cell>
          <cell r="M2436" t="str">
            <v>TELEINFRA</v>
          </cell>
          <cell r="N2436" t="str">
            <v>Solar-Only</v>
          </cell>
        </row>
        <row r="2437">
          <cell r="A2437" t="str">
            <v>NRD_243</v>
          </cell>
          <cell r="B2437" t="str">
            <v>URH_LAMOUDAM2</v>
          </cell>
          <cell r="C2437" t="str">
            <v>NRD</v>
          </cell>
          <cell r="D2437" t="str">
            <v>North (Garoua)</v>
          </cell>
          <cell r="E2437">
            <v>13.530389899999999</v>
          </cell>
          <cell r="F2437">
            <v>8.9708932499999996</v>
          </cell>
          <cell r="G2437"/>
          <cell r="H2437" t="str">
            <v>Rural</v>
          </cell>
          <cell r="I2437" t="str">
            <v>Huawei</v>
          </cell>
          <cell r="J2437" t="str">
            <v>KEPLO MADI Jean-Paul</v>
          </cell>
          <cell r="K2437" t="str">
            <v>OCM_Garoua_3</v>
          </cell>
          <cell r="L2437" t="str">
            <v>TIF NORD</v>
          </cell>
          <cell r="M2437" t="str">
            <v>TELEINFRA</v>
          </cell>
          <cell r="N2437" t="str">
            <v>Solar-Only</v>
          </cell>
        </row>
        <row r="2438">
          <cell r="A2438" t="str">
            <v>NRD_209</v>
          </cell>
          <cell r="B2438" t="str">
            <v>URH_LOUGOUNDE-WELLARE</v>
          </cell>
          <cell r="C2438" t="str">
            <v>NRD</v>
          </cell>
          <cell r="D2438" t="str">
            <v>North (Garoua)</v>
          </cell>
          <cell r="E2438" t="str">
            <v>13.69132</v>
          </cell>
          <cell r="F2438" t="str">
            <v>9.93958</v>
          </cell>
          <cell r="G2438"/>
          <cell r="H2438" t="str">
            <v>Rural</v>
          </cell>
          <cell r="I2438" t="str">
            <v>Huawei</v>
          </cell>
          <cell r="J2438" t="str">
            <v>KEPLO MADI Jean-Paul</v>
          </cell>
          <cell r="K2438" t="str">
            <v>OCM_Garoua_3</v>
          </cell>
          <cell r="L2438" t="str">
            <v>TIF NORD</v>
          </cell>
          <cell r="M2438" t="str">
            <v>TELEINFRA</v>
          </cell>
          <cell r="N2438" t="str">
            <v>Solar-Only</v>
          </cell>
        </row>
        <row r="2439">
          <cell r="A2439" t="str">
            <v>NRD_233</v>
          </cell>
          <cell r="B2439" t="str">
            <v>URH_LOUGUERRE</v>
          </cell>
          <cell r="C2439" t="str">
            <v>NRD</v>
          </cell>
          <cell r="D2439" t="str">
            <v>Touboro</v>
          </cell>
          <cell r="E2439">
            <v>15.217499999999999</v>
          </cell>
          <cell r="F2439">
            <v>8.1311099999999996</v>
          </cell>
          <cell r="G2439"/>
          <cell r="H2439" t="str">
            <v>Rural</v>
          </cell>
          <cell r="I2439" t="str">
            <v>Huawei</v>
          </cell>
          <cell r="J2439" t="str">
            <v>SOUGNA ZACHARIE</v>
          </cell>
          <cell r="K2439" t="str">
            <v>OCM_Touboro</v>
          </cell>
          <cell r="L2439" t="str">
            <v>TIF NORD</v>
          </cell>
          <cell r="M2439" t="str">
            <v>TELEINFRA</v>
          </cell>
          <cell r="N2439" t="str">
            <v>Solar-Only</v>
          </cell>
        </row>
        <row r="2440">
          <cell r="A2440" t="str">
            <v>OST_324</v>
          </cell>
          <cell r="B2440" t="str">
            <v>URH_BAPI</v>
          </cell>
          <cell r="C2440" t="str">
            <v>OST</v>
          </cell>
          <cell r="D2440" t="str">
            <v>Bafoussam</v>
          </cell>
          <cell r="E2440">
            <v>10.363020000000001</v>
          </cell>
          <cell r="F2440">
            <v>5.5556299999999998</v>
          </cell>
          <cell r="G2440"/>
          <cell r="H2440" t="str">
            <v>Rural</v>
          </cell>
          <cell r="I2440" t="str">
            <v>Huawei</v>
          </cell>
          <cell r="J2440" t="str">
            <v>Yara Nchare</v>
          </cell>
          <cell r="K2440" t="str">
            <v>OCM_Foumban</v>
          </cell>
          <cell r="L2440" t="str">
            <v>I-ENG</v>
          </cell>
          <cell r="M2440" t="str">
            <v>H-TELI</v>
          </cell>
          <cell r="N2440" t="str">
            <v>Solar-Only</v>
          </cell>
        </row>
        <row r="2441">
          <cell r="A2441" t="str">
            <v>ADM_008</v>
          </cell>
          <cell r="B2441" t="str">
            <v>URH_MaanBaiboum</v>
          </cell>
          <cell r="C2441" t="str">
            <v>ADM</v>
          </cell>
          <cell r="D2441" t="str">
            <v>North (Touboro)</v>
          </cell>
          <cell r="E2441">
            <v>15.3407</v>
          </cell>
          <cell r="F2441">
            <v>7.4534500000000001</v>
          </cell>
          <cell r="G2441"/>
          <cell r="H2441" t="str">
            <v>Rural</v>
          </cell>
          <cell r="I2441" t="str">
            <v>Huawei</v>
          </cell>
          <cell r="J2441" t="str">
            <v>SOUGNA ZACHARIE</v>
          </cell>
          <cell r="K2441" t="str">
            <v>OCM_Touboro</v>
          </cell>
          <cell r="L2441" t="str">
            <v>TIF NORD</v>
          </cell>
          <cell r="M2441" t="str">
            <v>TELEINFRA</v>
          </cell>
          <cell r="N2441" t="str">
            <v>Solar-Only</v>
          </cell>
        </row>
        <row r="2442">
          <cell r="A2442" t="str">
            <v>OST_326</v>
          </cell>
          <cell r="B2442" t="str">
            <v>URH_FOKAMEZO</v>
          </cell>
          <cell r="C2442" t="str">
            <v>OST</v>
          </cell>
          <cell r="D2442" t="str">
            <v>Bafoussam</v>
          </cell>
          <cell r="E2442">
            <v>10.147349999999999</v>
          </cell>
          <cell r="F2442">
            <v>5.4256000000000002</v>
          </cell>
          <cell r="G2442"/>
          <cell r="H2442" t="str">
            <v>Rural</v>
          </cell>
          <cell r="I2442" t="str">
            <v>Huawei</v>
          </cell>
          <cell r="J2442" t="str">
            <v>Yara Nchare</v>
          </cell>
          <cell r="K2442" t="str">
            <v>OCM_Foumban</v>
          </cell>
          <cell r="L2442" t="str">
            <v>I-ENG</v>
          </cell>
          <cell r="M2442" t="str">
            <v>H-TELI</v>
          </cell>
          <cell r="N2442" t="str">
            <v>Solar-Only</v>
          </cell>
        </row>
        <row r="2443">
          <cell r="A2443" t="str">
            <v>NRD_206</v>
          </cell>
          <cell r="B2443" t="str">
            <v>URH_MAFARE</v>
          </cell>
          <cell r="C2443" t="str">
            <v>NRD</v>
          </cell>
          <cell r="D2443" t="str">
            <v>Touboro</v>
          </cell>
          <cell r="E2443">
            <v>15.396907000000001</v>
          </cell>
          <cell r="F2443" t="str">
            <v>  7.536620</v>
          </cell>
          <cell r="G2443"/>
          <cell r="H2443" t="str">
            <v>Rural</v>
          </cell>
          <cell r="I2443" t="str">
            <v>Huawei</v>
          </cell>
          <cell r="J2443" t="str">
            <v>SOUGNA ZACHARIE</v>
          </cell>
          <cell r="K2443" t="str">
            <v>OCM_Touboro</v>
          </cell>
          <cell r="L2443" t="str">
            <v>TIF NORD</v>
          </cell>
          <cell r="M2443" t="str">
            <v>TELEINFRA</v>
          </cell>
          <cell r="N2443" t="str">
            <v>Solar-Only</v>
          </cell>
        </row>
        <row r="2444">
          <cell r="A2444" t="str">
            <v>CTR_914</v>
          </cell>
          <cell r="B2444" t="str">
            <v>URH_KELACHAPELLA</v>
          </cell>
          <cell r="C2444" t="str">
            <v>CTR</v>
          </cell>
          <cell r="D2444" t="str">
            <v>Bafia</v>
          </cell>
          <cell r="E2444" t="str">
            <v>11.5329</v>
          </cell>
          <cell r="F2444" t="str">
            <v>4.46077</v>
          </cell>
          <cell r="G2444"/>
          <cell r="H2444" t="str">
            <v>Rural</v>
          </cell>
          <cell r="I2444" t="str">
            <v>Huawei</v>
          </cell>
          <cell r="J2444" t="str">
            <v xml:space="preserve">APIANG Grégoire Flores </v>
          </cell>
          <cell r="K2444" t="str">
            <v>OCM_Bafia</v>
          </cell>
          <cell r="L2444" t="str">
            <v>I-ENG</v>
          </cell>
          <cell r="M2444" t="str">
            <v>H-TELI</v>
          </cell>
          <cell r="N2444" t="str">
            <v>Solar-Only</v>
          </cell>
        </row>
        <row r="2445">
          <cell r="A2445" t="str">
            <v>EXN_338</v>
          </cell>
          <cell r="B2445" t="str">
            <v>URH_MANAOUDJI</v>
          </cell>
          <cell r="C2445" t="str">
            <v>EXN</v>
          </cell>
          <cell r="D2445" t="str">
            <v>Kousseri</v>
          </cell>
          <cell r="E2445">
            <v>14.279024</v>
          </cell>
          <cell r="F2445">
            <v>12.639747</v>
          </cell>
          <cell r="G2445"/>
          <cell r="H2445" t="str">
            <v>Rural</v>
          </cell>
          <cell r="I2445" t="str">
            <v>Huawei</v>
          </cell>
          <cell r="J2445" t="str">
            <v>HIRGOYO MOULA CYPRIEN</v>
          </cell>
          <cell r="K2445" t="str">
            <v>OCM_Makary</v>
          </cell>
          <cell r="L2445" t="str">
            <v>TIF NORD</v>
          </cell>
          <cell r="M2445" t="str">
            <v>TELEINFRA</v>
          </cell>
          <cell r="N2445" t="str">
            <v>Solar-Only</v>
          </cell>
        </row>
        <row r="2446">
          <cell r="A2446" t="str">
            <v>NRD_221</v>
          </cell>
          <cell r="B2446" t="str">
            <v>URH_LOUGOUNDE-WELLARE3</v>
          </cell>
          <cell r="C2446" t="str">
            <v>NRD</v>
          </cell>
          <cell r="D2446" t="str">
            <v>North (Garoua)</v>
          </cell>
          <cell r="E2446" t="str">
            <v>13.02104</v>
          </cell>
          <cell r="F2446" t="str">
            <v>9.04021</v>
          </cell>
          <cell r="G2446"/>
          <cell r="H2446" t="str">
            <v>Rural</v>
          </cell>
          <cell r="I2446" t="str">
            <v>Huawei</v>
          </cell>
          <cell r="J2446" t="str">
            <v>KEPLO MADI Jean-Paul</v>
          </cell>
          <cell r="K2446" t="str">
            <v>OCM_Garoua_3</v>
          </cell>
          <cell r="L2446" t="str">
            <v>TIF NORD</v>
          </cell>
          <cell r="M2446" t="str">
            <v>TELEINFRA</v>
          </cell>
          <cell r="N2446" t="str">
            <v>Solar-Only</v>
          </cell>
        </row>
        <row r="2447">
          <cell r="A2447" t="str">
            <v>CTR_915</v>
          </cell>
          <cell r="B2447" t="str">
            <v>URH_KHOURY_NGORO</v>
          </cell>
          <cell r="C2447" t="str">
            <v>CTR</v>
          </cell>
          <cell r="D2447" t="str">
            <v>Bafia</v>
          </cell>
          <cell r="E2447">
            <v>11.399570000000001</v>
          </cell>
          <cell r="F2447">
            <v>4.97539</v>
          </cell>
          <cell r="G2447"/>
          <cell r="H2447" t="str">
            <v>Rural</v>
          </cell>
          <cell r="I2447" t="str">
            <v>Huawei</v>
          </cell>
          <cell r="J2447" t="str">
            <v xml:space="preserve">APIANG Grégoire Flores </v>
          </cell>
          <cell r="K2447" t="str">
            <v>OCM_Bafia</v>
          </cell>
          <cell r="L2447" t="str">
            <v>I-ENG</v>
          </cell>
          <cell r="M2447" t="str">
            <v>H-TELI</v>
          </cell>
          <cell r="N2447" t="str">
            <v>Solar-Only</v>
          </cell>
        </row>
        <row r="2448">
          <cell r="A2448" t="str">
            <v>ADM_191</v>
          </cell>
          <cell r="B2448" t="str">
            <v>URH_KOL</v>
          </cell>
          <cell r="C2448" t="str">
            <v>ADM</v>
          </cell>
          <cell r="D2448" t="str">
            <v>Bafoussam</v>
          </cell>
          <cell r="E2448">
            <v>11.563499999999999</v>
          </cell>
          <cell r="F2448">
            <v>6.1725599999999998</v>
          </cell>
          <cell r="G2448"/>
          <cell r="H2448" t="str">
            <v>Rural</v>
          </cell>
          <cell r="I2448" t="str">
            <v>Huawei</v>
          </cell>
          <cell r="J2448" t="str">
            <v>Yara Nchare</v>
          </cell>
          <cell r="K2448" t="str">
            <v>OCM_Foumban</v>
          </cell>
          <cell r="L2448" t="str">
            <v>I-ENG</v>
          </cell>
          <cell r="M2448" t="str">
            <v>H-TELI</v>
          </cell>
          <cell r="N2448" t="str">
            <v>Solar-Only</v>
          </cell>
        </row>
        <row r="2449">
          <cell r="A2449" t="str">
            <v>NRD_237</v>
          </cell>
          <cell r="B2449" t="str">
            <v>URH_MARADI</v>
          </cell>
          <cell r="C2449" t="str">
            <v>NRD</v>
          </cell>
          <cell r="D2449" t="str">
            <v>Far-North (Kaele)</v>
          </cell>
          <cell r="E2449">
            <v>14.134499999999999</v>
          </cell>
          <cell r="F2449">
            <v>10.063499999999999</v>
          </cell>
          <cell r="G2449"/>
          <cell r="H2449" t="str">
            <v>Rural</v>
          </cell>
          <cell r="I2449" t="str">
            <v>Huawei</v>
          </cell>
          <cell r="J2449" t="str">
            <v>Herman Tchawe</v>
          </cell>
          <cell r="K2449" t="str">
            <v>OCM_Kaele</v>
          </cell>
          <cell r="L2449" t="str">
            <v>TIF NORD</v>
          </cell>
          <cell r="M2449" t="str">
            <v>TELEINFRA</v>
          </cell>
          <cell r="N2449" t="str">
            <v>Solar-Only</v>
          </cell>
        </row>
        <row r="2450">
          <cell r="A2450" t="str">
            <v>CTR_457</v>
          </cell>
          <cell r="B2450" t="str">
            <v>Mbargue-Camrail</v>
          </cell>
          <cell r="C2450" t="str">
            <v>CTR</v>
          </cell>
          <cell r="D2450" t="str">
            <v>Minta</v>
          </cell>
          <cell r="E2450">
            <v>13.068444400000001</v>
          </cell>
          <cell r="F2450">
            <v>4.9109999999999996</v>
          </cell>
          <cell r="G2450">
            <v>598</v>
          </cell>
          <cell r="H2450" t="str">
            <v>Macro</v>
          </cell>
          <cell r="I2450" t="str">
            <v>NOKIA</v>
          </cell>
          <cell r="J2450" t="str">
            <v>Tchimeni Franck</v>
          </cell>
          <cell r="K2450" t="str">
            <v>OCM_Bertoua_3</v>
          </cell>
          <cell r="L2450" t="str">
            <v>AFRO</v>
          </cell>
          <cell r="M2450"/>
          <cell r="N2450"/>
        </row>
        <row r="2451">
          <cell r="A2451" t="str">
            <v>ADM_192</v>
          </cell>
          <cell r="B2451" t="str">
            <v>URH_MAYOLADE</v>
          </cell>
          <cell r="C2451" t="str">
            <v>ADM</v>
          </cell>
          <cell r="D2451" t="str">
            <v>Touboro</v>
          </cell>
          <cell r="E2451">
            <v>15.23039</v>
          </cell>
          <cell r="F2451">
            <v>7.9059299999999997</v>
          </cell>
          <cell r="G2451"/>
          <cell r="H2451" t="str">
            <v>Rural</v>
          </cell>
          <cell r="I2451" t="str">
            <v>Huawei</v>
          </cell>
          <cell r="J2451" t="str">
            <v>SOUGNA ZACHARIE</v>
          </cell>
          <cell r="K2451" t="str">
            <v>OCM_Touboro</v>
          </cell>
          <cell r="L2451" t="str">
            <v>TIF NORD</v>
          </cell>
          <cell r="M2451" t="str">
            <v>TELEINFRA</v>
          </cell>
          <cell r="N2451" t="str">
            <v>Solar-Only</v>
          </cell>
        </row>
        <row r="2452">
          <cell r="A2452" t="str">
            <v>NRD_215</v>
          </cell>
          <cell r="B2452" t="str">
            <v>URH_MAYOLEHOU</v>
          </cell>
          <cell r="C2452" t="str">
            <v>NRD</v>
          </cell>
          <cell r="D2452" t="str">
            <v>Touboro</v>
          </cell>
          <cell r="E2452">
            <v>14.029114999999999</v>
          </cell>
          <cell r="F2452">
            <v>8.7136340000000008</v>
          </cell>
          <cell r="G2452"/>
          <cell r="H2452" t="str">
            <v>Rural</v>
          </cell>
          <cell r="I2452" t="str">
            <v>Huawei</v>
          </cell>
          <cell r="J2452" t="str">
            <v>SOUGNA ZACHARIE</v>
          </cell>
          <cell r="K2452" t="str">
            <v>OCM_Touboro</v>
          </cell>
          <cell r="L2452" t="str">
            <v>TIF NORD</v>
          </cell>
          <cell r="M2452" t="str">
            <v>TELEINFRA</v>
          </cell>
          <cell r="N2452" t="str">
            <v>Solar-Only</v>
          </cell>
        </row>
        <row r="2453">
          <cell r="A2453" t="str">
            <v>NRD_213</v>
          </cell>
          <cell r="B2453" t="str">
            <v>URH_MAYONDA</v>
          </cell>
          <cell r="C2453" t="str">
            <v>NRD</v>
          </cell>
          <cell r="D2453" t="str">
            <v>Touboro</v>
          </cell>
          <cell r="E2453" t="str">
            <v>15.13862</v>
          </cell>
          <cell r="F2453" t="str">
            <v>8.04869</v>
          </cell>
          <cell r="G2453"/>
          <cell r="H2453" t="str">
            <v>Rural</v>
          </cell>
          <cell r="I2453" t="str">
            <v>Huawei</v>
          </cell>
          <cell r="J2453" t="str">
            <v>SOUGNA ZACHARIE</v>
          </cell>
          <cell r="K2453" t="str">
            <v>OCM_Touboro</v>
          </cell>
          <cell r="L2453" t="str">
            <v>TIF NORD</v>
          </cell>
          <cell r="M2453" t="str">
            <v>TELEINFRA</v>
          </cell>
          <cell r="N2453" t="str">
            <v>Solar-Only</v>
          </cell>
        </row>
        <row r="2454">
          <cell r="A2454" t="str">
            <v>NRD_227</v>
          </cell>
          <cell r="B2454" t="str">
            <v>URH_MBAKANA</v>
          </cell>
          <cell r="C2454" t="str">
            <v>NRD</v>
          </cell>
          <cell r="D2454" t="str">
            <v>Touboro</v>
          </cell>
          <cell r="E2454">
            <v>15.2224</v>
          </cell>
          <cell r="F2454">
            <v>7.9410499999999997</v>
          </cell>
          <cell r="G2454"/>
          <cell r="H2454" t="str">
            <v>Rural</v>
          </cell>
          <cell r="I2454" t="str">
            <v>Huawei</v>
          </cell>
          <cell r="J2454" t="str">
            <v>SOUGNA ZACHARIE</v>
          </cell>
          <cell r="K2454" t="str">
            <v>OCM_Touboro</v>
          </cell>
          <cell r="L2454" t="str">
            <v>TIF NORD</v>
          </cell>
          <cell r="M2454" t="str">
            <v>TELEINFRA</v>
          </cell>
          <cell r="N2454" t="str">
            <v>Solar-Only</v>
          </cell>
        </row>
        <row r="2455">
          <cell r="A2455" t="str">
            <v>OST_319</v>
          </cell>
          <cell r="B2455" t="str">
            <v>URH_KOUFEN</v>
          </cell>
          <cell r="C2455" t="str">
            <v>OST</v>
          </cell>
          <cell r="D2455" t="str">
            <v>Bafoussam</v>
          </cell>
          <cell r="E2455">
            <v>10.887874999999999</v>
          </cell>
          <cell r="F2455">
            <v>5.6450329999999997</v>
          </cell>
          <cell r="G2455"/>
          <cell r="H2455" t="str">
            <v>Rural</v>
          </cell>
          <cell r="I2455" t="str">
            <v>Huawei</v>
          </cell>
          <cell r="J2455" t="str">
            <v>Yara Nchare</v>
          </cell>
          <cell r="K2455" t="str">
            <v>OCM_Foumban</v>
          </cell>
          <cell r="L2455" t="str">
            <v>I-ENG</v>
          </cell>
          <cell r="M2455" t="str">
            <v>H-TELI</v>
          </cell>
          <cell r="N2455" t="str">
            <v>Solar-Only</v>
          </cell>
        </row>
        <row r="2456">
          <cell r="A2456" t="str">
            <v>CTR_931</v>
          </cell>
          <cell r="B2456" t="str">
            <v>URH_MBANDJOCK_SOSUCAM1</v>
          </cell>
          <cell r="C2456" t="str">
            <v>CTR</v>
          </cell>
          <cell r="D2456" t="str">
            <v>Nanga Eboko</v>
          </cell>
          <cell r="E2456">
            <v>11.905684000000001</v>
          </cell>
          <cell r="F2456">
            <v>4.3768789999999997</v>
          </cell>
          <cell r="G2456"/>
          <cell r="H2456" t="str">
            <v>Rural</v>
          </cell>
          <cell r="I2456" t="str">
            <v>Huawei</v>
          </cell>
          <cell r="J2456" t="str">
            <v>Raoul TSAGUE</v>
          </cell>
          <cell r="K2456" t="str">
            <v>OCM_Nanga-Eboko</v>
          </cell>
          <cell r="L2456" t="str">
            <v>AFRO</v>
          </cell>
          <cell r="M2456" t="str">
            <v>TELEINFRA</v>
          </cell>
          <cell r="N2456" t="str">
            <v>Solar-Only</v>
          </cell>
        </row>
        <row r="2457">
          <cell r="A2457" t="str">
            <v xml:space="preserve">OST_343 </v>
          </cell>
          <cell r="B2457" t="str">
            <v>URH_KOUHOUAT</v>
          </cell>
          <cell r="C2457" t="str">
            <v>OST</v>
          </cell>
          <cell r="D2457" t="str">
            <v>Bafoussam</v>
          </cell>
          <cell r="E2457">
            <v>10.70018</v>
          </cell>
          <cell r="F2457">
            <v>5.7882899999999999</v>
          </cell>
          <cell r="G2457"/>
          <cell r="H2457" t="str">
            <v>Rural</v>
          </cell>
          <cell r="I2457" t="str">
            <v>Huawei</v>
          </cell>
          <cell r="J2457" t="str">
            <v>Yara Nchare</v>
          </cell>
          <cell r="K2457" t="str">
            <v>OCM_Foumban</v>
          </cell>
          <cell r="L2457" t="str">
            <v>I-ENG</v>
          </cell>
          <cell r="M2457" t="str">
            <v>H-TELI</v>
          </cell>
          <cell r="N2457" t="str">
            <v>Solar-Only</v>
          </cell>
        </row>
        <row r="2458">
          <cell r="A2458" t="str">
            <v>NRD_224</v>
          </cell>
          <cell r="B2458" t="str">
            <v>URH_MBITOM(AXENGAOUNDERE)</v>
          </cell>
          <cell r="C2458" t="str">
            <v>NRD</v>
          </cell>
          <cell r="D2458" t="str">
            <v>Touboro</v>
          </cell>
          <cell r="E2458" t="str">
            <v>15.46476</v>
          </cell>
          <cell r="F2458" t="str">
            <v>7.78596</v>
          </cell>
          <cell r="G2458"/>
          <cell r="H2458" t="str">
            <v>Rural</v>
          </cell>
          <cell r="I2458" t="str">
            <v>Huawei</v>
          </cell>
          <cell r="J2458" t="str">
            <v>SOUGNA ZACHARIE</v>
          </cell>
          <cell r="K2458" t="str">
            <v>OCM_Touboro</v>
          </cell>
          <cell r="L2458" t="str">
            <v>TIF NORD</v>
          </cell>
          <cell r="M2458" t="str">
            <v>TELEINFRA</v>
          </cell>
          <cell r="N2458" t="str">
            <v>Solar-Only</v>
          </cell>
        </row>
        <row r="2459">
          <cell r="A2459" t="str">
            <v>OST_328</v>
          </cell>
          <cell r="B2459" t="str">
            <v>URH_KOUROM</v>
          </cell>
          <cell r="C2459" t="str">
            <v>OST</v>
          </cell>
          <cell r="D2459" t="str">
            <v>Bafoussam</v>
          </cell>
          <cell r="E2459">
            <v>10.634847000000001</v>
          </cell>
          <cell r="F2459">
            <v>5.7783429999999996</v>
          </cell>
          <cell r="G2459"/>
          <cell r="H2459" t="str">
            <v>Rural</v>
          </cell>
          <cell r="I2459" t="str">
            <v>Huawei</v>
          </cell>
          <cell r="J2459" t="str">
            <v>Yara Nchare</v>
          </cell>
          <cell r="K2459" t="str">
            <v>OCM_Foumban</v>
          </cell>
          <cell r="L2459" t="str">
            <v>I-ENG</v>
          </cell>
          <cell r="M2459" t="str">
            <v>H-TELI</v>
          </cell>
          <cell r="N2459" t="str">
            <v>Solar-Only</v>
          </cell>
        </row>
        <row r="2460">
          <cell r="A2460" t="str">
            <v>OST_334</v>
          </cell>
          <cell r="B2460" t="str">
            <v>URH_MACHATOUM</v>
          </cell>
          <cell r="C2460" t="str">
            <v>OST</v>
          </cell>
          <cell r="D2460" t="str">
            <v>Bafoussam</v>
          </cell>
          <cell r="E2460">
            <v>11.058619999999999</v>
          </cell>
          <cell r="F2460">
            <v>5.4252399999999996</v>
          </cell>
          <cell r="G2460"/>
          <cell r="H2460" t="str">
            <v>Rural</v>
          </cell>
          <cell r="I2460" t="str">
            <v>Huawei</v>
          </cell>
          <cell r="J2460" t="str">
            <v>Yara Nchare</v>
          </cell>
          <cell r="K2460" t="str">
            <v>OCM_Foumban</v>
          </cell>
          <cell r="L2460" t="str">
            <v>I-ENG</v>
          </cell>
          <cell r="M2460" t="str">
            <v>H-TELI</v>
          </cell>
          <cell r="N2460" t="str">
            <v>Solar-Only</v>
          </cell>
        </row>
        <row r="2461">
          <cell r="A2461" t="str">
            <v>OST_335</v>
          </cell>
          <cell r="B2461" t="str">
            <v>URH_MALENTOUEN2</v>
          </cell>
          <cell r="C2461" t="str">
            <v>OST</v>
          </cell>
          <cell r="D2461" t="str">
            <v>Bafoussam</v>
          </cell>
          <cell r="E2461" t="str">
            <v>10.965911</v>
          </cell>
          <cell r="F2461" t="str">
            <v>5.777982</v>
          </cell>
          <cell r="G2461"/>
          <cell r="H2461" t="str">
            <v>Rural</v>
          </cell>
          <cell r="I2461" t="str">
            <v>Huawei</v>
          </cell>
          <cell r="J2461" t="str">
            <v>Yara Nchare</v>
          </cell>
          <cell r="K2461" t="str">
            <v>OCM_Foumban</v>
          </cell>
          <cell r="L2461" t="str">
            <v>I-ENG</v>
          </cell>
          <cell r="M2461" t="str">
            <v>H-TELI</v>
          </cell>
          <cell r="N2461" t="str">
            <v>Solar-Only</v>
          </cell>
        </row>
        <row r="2462">
          <cell r="A2462" t="str">
            <v>OST_336</v>
          </cell>
          <cell r="B2462" t="str">
            <v>URH_MANKOUOMBI</v>
          </cell>
          <cell r="C2462" t="str">
            <v>OST</v>
          </cell>
          <cell r="D2462" t="str">
            <v>Bafoussam</v>
          </cell>
          <cell r="E2462">
            <v>11.069800000000001</v>
          </cell>
          <cell r="F2462">
            <v>5.4615799999999997</v>
          </cell>
          <cell r="G2462"/>
          <cell r="H2462" t="str">
            <v>Rural</v>
          </cell>
          <cell r="I2462" t="str">
            <v>Huawei</v>
          </cell>
          <cell r="J2462" t="str">
            <v>Yara Nchare</v>
          </cell>
          <cell r="K2462" t="str">
            <v>OCM_Foumban</v>
          </cell>
          <cell r="L2462" t="str">
            <v>I-ENG</v>
          </cell>
          <cell r="M2462" t="str">
            <v>H-TELI</v>
          </cell>
          <cell r="N2462" t="str">
            <v>Solar-Only</v>
          </cell>
        </row>
        <row r="2463">
          <cell r="A2463" t="str">
            <v>OST_337</v>
          </cell>
          <cell r="B2463" t="str">
            <v>URH_MAPOU</v>
          </cell>
          <cell r="C2463" t="str">
            <v>OST</v>
          </cell>
          <cell r="D2463" t="str">
            <v>Bafoussam</v>
          </cell>
          <cell r="E2463">
            <v>11.24803</v>
          </cell>
          <cell r="F2463">
            <v>5.7690400000000004</v>
          </cell>
          <cell r="G2463"/>
          <cell r="H2463" t="str">
            <v>Rural</v>
          </cell>
          <cell r="I2463" t="str">
            <v>Huawei</v>
          </cell>
          <cell r="J2463" t="str">
            <v>Yara Nchare</v>
          </cell>
          <cell r="K2463" t="str">
            <v>OCM_Foumban</v>
          </cell>
          <cell r="L2463" t="str">
            <v>I-ENG</v>
          </cell>
          <cell r="M2463" t="str">
            <v>H-TELI</v>
          </cell>
          <cell r="N2463" t="str">
            <v>Solar-Only</v>
          </cell>
        </row>
        <row r="2464">
          <cell r="A2464" t="str">
            <v>NRO_113</v>
          </cell>
          <cell r="B2464" t="str">
            <v>Bamenda-Park-Pharmacy-MTN</v>
          </cell>
          <cell r="C2464" t="str">
            <v>NRO</v>
          </cell>
          <cell r="D2464" t="str">
            <v>Bamenda</v>
          </cell>
          <cell r="E2464">
            <v>10.139799999999999</v>
          </cell>
          <cell r="F2464">
            <v>5.9662300000000004</v>
          </cell>
          <cell r="G2464">
            <v>1243</v>
          </cell>
          <cell r="H2464" t="str">
            <v>Macro</v>
          </cell>
          <cell r="I2464" t="str">
            <v>NOKIA</v>
          </cell>
          <cell r="J2464" t="str">
            <v>UCHENNA Cedric</v>
          </cell>
          <cell r="K2464" t="str">
            <v>OCM_Bamenda_3</v>
          </cell>
          <cell r="L2464" t="str">
            <v>I-ENG</v>
          </cell>
          <cell r="M2464" t="str">
            <v>MTN</v>
          </cell>
          <cell r="N2464" t="str">
            <v>Grid-Gen</v>
          </cell>
        </row>
        <row r="2465">
          <cell r="A2465" t="str">
            <v>ADM_193</v>
          </cell>
          <cell r="B2465" t="str">
            <v>URH_MBOR</v>
          </cell>
          <cell r="C2465" t="str">
            <v>ADM</v>
          </cell>
          <cell r="D2465" t="str">
            <v>Bafoussam</v>
          </cell>
          <cell r="E2465">
            <v>11.36326</v>
          </cell>
          <cell r="F2465">
            <v>6.4185699999999999</v>
          </cell>
          <cell r="G2465"/>
          <cell r="H2465" t="str">
            <v>Rural</v>
          </cell>
          <cell r="I2465" t="str">
            <v>Huawei</v>
          </cell>
          <cell r="J2465" t="str">
            <v>Yara Nchare</v>
          </cell>
          <cell r="K2465" t="str">
            <v>OCM_Foumban</v>
          </cell>
          <cell r="L2465" t="str">
            <v>I-ENG</v>
          </cell>
          <cell r="M2465" t="str">
            <v>H-TELI</v>
          </cell>
          <cell r="N2465" t="str">
            <v>Solar-Only</v>
          </cell>
        </row>
        <row r="2466">
          <cell r="A2466" t="str">
            <v>SUD_150</v>
          </cell>
          <cell r="B2466" t="str">
            <v>URH_MEYOMESSI</v>
          </cell>
          <cell r="C2466" t="str">
            <v>SUD</v>
          </cell>
          <cell r="D2466" t="str">
            <v>Sangmelima</v>
          </cell>
          <cell r="E2466" t="str">
            <v>12.204</v>
          </cell>
          <cell r="F2466" t="str">
            <v>2.81644</v>
          </cell>
          <cell r="G2466"/>
          <cell r="H2466" t="str">
            <v>Rural</v>
          </cell>
          <cell r="I2466" t="str">
            <v>Huawei</v>
          </cell>
          <cell r="J2466" t="str">
            <v>Kenfack Peguy</v>
          </cell>
          <cell r="K2466" t="str">
            <v>OCM_Sangmelima</v>
          </cell>
          <cell r="L2466" t="str">
            <v>AFRO</v>
          </cell>
          <cell r="M2466" t="str">
            <v>TELEINFRA</v>
          </cell>
          <cell r="N2466" t="str">
            <v>Solar-Only</v>
          </cell>
        </row>
        <row r="2467">
          <cell r="A2467" t="str">
            <v>EXN_283</v>
          </cell>
          <cell r="B2467" t="str">
            <v>URH_MIDIVING</v>
          </cell>
          <cell r="C2467" t="str">
            <v>EXN</v>
          </cell>
          <cell r="D2467" t="str">
            <v>Far-North (Kaele)</v>
          </cell>
          <cell r="E2467">
            <v>14.321719999999999</v>
          </cell>
          <cell r="F2467">
            <v>10.16493</v>
          </cell>
          <cell r="G2467"/>
          <cell r="H2467" t="str">
            <v>Rural</v>
          </cell>
          <cell r="I2467" t="str">
            <v>Huawei</v>
          </cell>
          <cell r="J2467" t="str">
            <v>Herman Tchawe</v>
          </cell>
          <cell r="K2467" t="str">
            <v>OCM_Kaele</v>
          </cell>
          <cell r="L2467" t="str">
            <v>TIF NORD</v>
          </cell>
          <cell r="M2467" t="str">
            <v>TELEINFRA</v>
          </cell>
          <cell r="N2467" t="str">
            <v>Solar-Only</v>
          </cell>
        </row>
        <row r="2468">
          <cell r="A2468" t="str">
            <v>EXN_303</v>
          </cell>
          <cell r="B2468" t="str">
            <v>URH_BAGALAF</v>
          </cell>
          <cell r="C2468" t="str">
            <v>EXN</v>
          </cell>
          <cell r="D2468" t="str">
            <v>Maroua</v>
          </cell>
          <cell r="E2468" t="str">
            <v>14.532603</v>
          </cell>
          <cell r="F2468" t="str">
            <v>10.698242</v>
          </cell>
          <cell r="G2468"/>
          <cell r="H2468" t="str">
            <v>Rural</v>
          </cell>
          <cell r="I2468" t="str">
            <v>Huawei</v>
          </cell>
          <cell r="J2468" t="str">
            <v>SEYDOU BACHIROU</v>
          </cell>
          <cell r="K2468" t="str">
            <v>OCM_Maroua_2</v>
          </cell>
          <cell r="L2468" t="str">
            <v>TIF NORD</v>
          </cell>
          <cell r="M2468" t="str">
            <v>TELEINFRA</v>
          </cell>
          <cell r="N2468" t="str">
            <v>Solar-Only</v>
          </cell>
        </row>
        <row r="2469">
          <cell r="A2469" t="str">
            <v>OST_338</v>
          </cell>
          <cell r="B2469" t="str">
            <v>URH_MENFOUNG</v>
          </cell>
          <cell r="C2469" t="str">
            <v>OST</v>
          </cell>
          <cell r="D2469" t="str">
            <v>Bafoussam</v>
          </cell>
          <cell r="E2469">
            <v>10.439310000000001</v>
          </cell>
          <cell r="F2469">
            <v>5.7820099999999996</v>
          </cell>
          <cell r="G2469"/>
          <cell r="H2469" t="str">
            <v>Rural</v>
          </cell>
          <cell r="I2469" t="str">
            <v>Huawei</v>
          </cell>
          <cell r="J2469" t="str">
            <v>Yara Nchare</v>
          </cell>
          <cell r="K2469" t="str">
            <v>OCM_Foumban</v>
          </cell>
          <cell r="L2469" t="str">
            <v>I-ENG</v>
          </cell>
          <cell r="M2469" t="str">
            <v>H-TELI</v>
          </cell>
          <cell r="N2469" t="str">
            <v>Solar-Only</v>
          </cell>
        </row>
        <row r="2470">
          <cell r="A2470" t="str">
            <v xml:space="preserve">EXN_334 </v>
          </cell>
          <cell r="B2470" t="str">
            <v>URH_BIR_Salack</v>
          </cell>
          <cell r="C2470" t="str">
            <v>EXN</v>
          </cell>
          <cell r="D2470" t="str">
            <v>Maroua</v>
          </cell>
          <cell r="E2470">
            <v>14.243272222222201</v>
          </cell>
          <cell r="F2470">
            <v>10.4675166666667</v>
          </cell>
          <cell r="G2470"/>
          <cell r="H2470" t="str">
            <v>Rural</v>
          </cell>
          <cell r="I2470" t="str">
            <v>Huawei</v>
          </cell>
          <cell r="J2470" t="str">
            <v>SEYDOU BACHIROU</v>
          </cell>
          <cell r="K2470" t="str">
            <v>OCM_Maroua_2</v>
          </cell>
          <cell r="L2470" t="str">
            <v>TIF NORD</v>
          </cell>
          <cell r="M2470" t="str">
            <v>TELEINFRA</v>
          </cell>
          <cell r="N2470" t="str">
            <v>Solar-Only</v>
          </cell>
        </row>
        <row r="2471">
          <cell r="A2471" t="str">
            <v>EXN_302</v>
          </cell>
          <cell r="B2471" t="str">
            <v>URH_NDODEHE</v>
          </cell>
          <cell r="C2471" t="str">
            <v>EXN</v>
          </cell>
          <cell r="D2471" t="str">
            <v>Kousseri</v>
          </cell>
          <cell r="E2471">
            <v>14.44271</v>
          </cell>
          <cell r="F2471">
            <v>12.455690000000001</v>
          </cell>
          <cell r="G2471"/>
          <cell r="H2471" t="str">
            <v>Rural</v>
          </cell>
          <cell r="I2471" t="str">
            <v>Huawei</v>
          </cell>
          <cell r="J2471" t="str">
            <v>HIRGOYO MOULA CYPRIEN</v>
          </cell>
          <cell r="K2471" t="str">
            <v>OCM_Makary</v>
          </cell>
          <cell r="L2471" t="str">
            <v>TIF NORD</v>
          </cell>
          <cell r="M2471" t="str">
            <v>TELEINFRA</v>
          </cell>
          <cell r="N2471" t="str">
            <v>Solar-Only</v>
          </cell>
        </row>
        <row r="2472">
          <cell r="A2472" t="str">
            <v>OST_323</v>
          </cell>
          <cell r="B2472" t="str">
            <v>URH_MEUDJIEU</v>
          </cell>
          <cell r="C2472" t="str">
            <v>OST</v>
          </cell>
          <cell r="D2472" t="str">
            <v>Bafoussam</v>
          </cell>
          <cell r="E2472">
            <v>10.397119999999999</v>
          </cell>
          <cell r="F2472">
            <v>5.2101499999999996</v>
          </cell>
          <cell r="G2472"/>
          <cell r="H2472" t="str">
            <v>Rural</v>
          </cell>
          <cell r="I2472" t="str">
            <v>Huawei</v>
          </cell>
          <cell r="J2472" t="str">
            <v>Yara Nchare</v>
          </cell>
          <cell r="K2472" t="str">
            <v>OCM_Foumban</v>
          </cell>
          <cell r="L2472" t="str">
            <v>I-ENG</v>
          </cell>
          <cell r="M2472" t="str">
            <v>H-TELI</v>
          </cell>
          <cell r="N2472" t="str">
            <v>Solar-Only</v>
          </cell>
        </row>
        <row r="2473">
          <cell r="A2473" t="str">
            <v>OST_339</v>
          </cell>
          <cell r="B2473" t="str">
            <v>URH_NDOUPE</v>
          </cell>
          <cell r="C2473" t="str">
            <v>OST</v>
          </cell>
          <cell r="D2473" t="str">
            <v>Bafoussam</v>
          </cell>
          <cell r="E2473" t="str">
            <v>10.506854</v>
          </cell>
          <cell r="F2473" t="str">
            <v>5.518903</v>
          </cell>
          <cell r="G2473"/>
          <cell r="H2473" t="str">
            <v>Rural</v>
          </cell>
          <cell r="I2473" t="str">
            <v>Huawei</v>
          </cell>
          <cell r="J2473" t="str">
            <v>Yara Nchare</v>
          </cell>
          <cell r="K2473" t="str">
            <v>OCM_Foumban</v>
          </cell>
          <cell r="L2473" t="str">
            <v>I-ENG</v>
          </cell>
          <cell r="M2473" t="str">
            <v>H-TELI</v>
          </cell>
          <cell r="N2473" t="str">
            <v>Solar-Only</v>
          </cell>
        </row>
        <row r="2474">
          <cell r="A2474" t="str">
            <v>EXN_301</v>
          </cell>
          <cell r="B2474" t="str">
            <v>URH_NGARKAWA</v>
          </cell>
          <cell r="C2474" t="str">
            <v>EXN</v>
          </cell>
          <cell r="D2474" t="str">
            <v>Kousseri</v>
          </cell>
          <cell r="E2474" t="str">
            <v>14.48795</v>
          </cell>
          <cell r="F2474" t="str">
            <v>12.68396</v>
          </cell>
          <cell r="G2474"/>
          <cell r="H2474" t="str">
            <v>Rural</v>
          </cell>
          <cell r="I2474" t="str">
            <v>Huawei</v>
          </cell>
          <cell r="J2474" t="str">
            <v>HIRGOYO MOULA CYPRIEN</v>
          </cell>
          <cell r="K2474" t="str">
            <v>OCM_Makary</v>
          </cell>
          <cell r="L2474" t="str">
            <v>TIF NORD</v>
          </cell>
          <cell r="M2474" t="str">
            <v>TELEINFRA</v>
          </cell>
          <cell r="N2474" t="str">
            <v>Solar-Only</v>
          </cell>
        </row>
        <row r="2475">
          <cell r="A2475" t="str">
            <v xml:space="preserve">NRD_238 </v>
          </cell>
          <cell r="B2475" t="str">
            <v>URH_NGONG3</v>
          </cell>
          <cell r="C2475" t="str">
            <v>NRD</v>
          </cell>
          <cell r="D2475" t="str">
            <v>North (Garoua)</v>
          </cell>
          <cell r="E2475">
            <v>13.469303</v>
          </cell>
          <cell r="F2475">
            <v>9.0038560000000007</v>
          </cell>
          <cell r="G2475"/>
          <cell r="H2475" t="str">
            <v>Rural</v>
          </cell>
          <cell r="I2475" t="str">
            <v>Huawei</v>
          </cell>
          <cell r="J2475" t="str">
            <v>KEPLO MADI Jean-Paul</v>
          </cell>
          <cell r="K2475" t="str">
            <v>OCM_Garoua_3</v>
          </cell>
          <cell r="L2475" t="str">
            <v>TIF NORD</v>
          </cell>
          <cell r="M2475" t="str">
            <v>TELEINFRA</v>
          </cell>
          <cell r="N2475" t="str">
            <v>Solar-Only</v>
          </cell>
        </row>
        <row r="2476">
          <cell r="A2476" t="str">
            <v>NRD_228</v>
          </cell>
          <cell r="B2476" t="str">
            <v>URH_NGONG-LAINDE</v>
          </cell>
          <cell r="C2476" t="str">
            <v>NRD</v>
          </cell>
          <cell r="D2476" t="str">
            <v>North (Garoua)</v>
          </cell>
          <cell r="E2476">
            <v>13.46982</v>
          </cell>
          <cell r="F2476">
            <v>9.0942299999999996</v>
          </cell>
          <cell r="G2476"/>
          <cell r="H2476" t="str">
            <v>Rural</v>
          </cell>
          <cell r="I2476" t="str">
            <v>Huawei</v>
          </cell>
          <cell r="J2476" t="str">
            <v>KEPLO MADI Jean-Paul</v>
          </cell>
          <cell r="K2476" t="str">
            <v>OCM_Garoua_3</v>
          </cell>
          <cell r="L2476" t="str">
            <v>TIF NORD</v>
          </cell>
          <cell r="M2476" t="str">
            <v>TELEINFRA</v>
          </cell>
          <cell r="N2476" t="str">
            <v>Solar-Only</v>
          </cell>
        </row>
        <row r="2477">
          <cell r="A2477" t="str">
            <v>EXN_294</v>
          </cell>
          <cell r="B2477" t="str">
            <v>URH_NGUETCHEWE</v>
          </cell>
          <cell r="C2477" t="str">
            <v>EXN</v>
          </cell>
          <cell r="D2477" t="str">
            <v>Far-North (Mokolo)</v>
          </cell>
          <cell r="E2477">
            <v>13.941090000000001</v>
          </cell>
          <cell r="F2477">
            <v>10.99619</v>
          </cell>
          <cell r="G2477"/>
          <cell r="H2477" t="str">
            <v>Rural</v>
          </cell>
          <cell r="I2477" t="str">
            <v>Huawei</v>
          </cell>
          <cell r="J2477" t="str">
            <v>Alioum Abiss</v>
          </cell>
          <cell r="K2477" t="str">
            <v>OCM_Mokolo</v>
          </cell>
          <cell r="L2477" t="str">
            <v>TIF NORD</v>
          </cell>
          <cell r="M2477" t="str">
            <v>TELEINFRA</v>
          </cell>
          <cell r="N2477" t="str">
            <v>Solar-Only</v>
          </cell>
        </row>
        <row r="2478">
          <cell r="A2478" t="str">
            <v>SUD_154</v>
          </cell>
          <cell r="B2478" t="str">
            <v>URH_NIETE-HOPITAL</v>
          </cell>
          <cell r="C2478" t="str">
            <v>SUD</v>
          </cell>
          <cell r="D2478" t="str">
            <v>Kribi</v>
          </cell>
          <cell r="E2478">
            <v>10.040336999999999</v>
          </cell>
          <cell r="F2478">
            <v>2.7410399999999999</v>
          </cell>
          <cell r="G2478"/>
          <cell r="H2478" t="str">
            <v>Rural</v>
          </cell>
          <cell r="I2478" t="str">
            <v>Huawei</v>
          </cell>
          <cell r="J2478" t="str">
            <v>Clautaire Pouguoé</v>
          </cell>
          <cell r="K2478" t="str">
            <v>OCM_Kribi</v>
          </cell>
          <cell r="L2478" t="str">
            <v>H-TELI</v>
          </cell>
          <cell r="M2478" t="str">
            <v>H-TELI</v>
          </cell>
          <cell r="N2478" t="str">
            <v>Solar-Only</v>
          </cell>
        </row>
        <row r="2479">
          <cell r="A2479" t="str">
            <v>CTR_916</v>
          </cell>
          <cell r="B2479" t="str">
            <v>URH_NEBOLEN</v>
          </cell>
          <cell r="C2479" t="str">
            <v>CTR</v>
          </cell>
          <cell r="D2479" t="str">
            <v>Bafia</v>
          </cell>
          <cell r="E2479">
            <v>10.82253</v>
          </cell>
          <cell r="F2479">
            <v>4.8145689999999997</v>
          </cell>
          <cell r="G2479"/>
          <cell r="H2479" t="str">
            <v>Rural</v>
          </cell>
          <cell r="I2479" t="str">
            <v>Huawei</v>
          </cell>
          <cell r="J2479" t="str">
            <v xml:space="preserve">APIANG Grégoire Flores </v>
          </cell>
          <cell r="K2479" t="str">
            <v>OCM_Bafia</v>
          </cell>
          <cell r="L2479" t="str">
            <v>I-ENG</v>
          </cell>
          <cell r="M2479" t="str">
            <v>H-TELI</v>
          </cell>
          <cell r="N2479" t="str">
            <v>Solar-Only</v>
          </cell>
        </row>
        <row r="2480">
          <cell r="A2480" t="str">
            <v>SUD_155</v>
          </cell>
          <cell r="B2480" t="str">
            <v>URH_NIETE-V7</v>
          </cell>
          <cell r="C2480" t="str">
            <v>SUD</v>
          </cell>
          <cell r="D2480" t="str">
            <v>Kribi</v>
          </cell>
          <cell r="E2480">
            <v>10.086588000000001</v>
          </cell>
          <cell r="F2480">
            <v>2.7212779999999999</v>
          </cell>
          <cell r="G2480"/>
          <cell r="H2480" t="str">
            <v>Rural</v>
          </cell>
          <cell r="I2480" t="str">
            <v>Huawei</v>
          </cell>
          <cell r="J2480" t="str">
            <v>Clautaire Pouguoé</v>
          </cell>
          <cell r="K2480" t="str">
            <v>OCM_Kribi</v>
          </cell>
          <cell r="L2480" t="str">
            <v>H-TELI</v>
          </cell>
          <cell r="M2480" t="str">
            <v>H-TELI</v>
          </cell>
          <cell r="N2480" t="str">
            <v>Solar-Only</v>
          </cell>
        </row>
        <row r="2481">
          <cell r="A2481" t="str">
            <v>NRO_118</v>
          </cell>
          <cell r="B2481" t="str">
            <v>Bamenda-Sisia-Quater-IHS</v>
          </cell>
          <cell r="C2481" t="str">
            <v>NRO</v>
          </cell>
          <cell r="D2481" t="str">
            <v>Bamenda</v>
          </cell>
          <cell r="E2481">
            <v>10.168189999999999</v>
          </cell>
          <cell r="F2481">
            <v>5.9587199999999996</v>
          </cell>
          <cell r="G2481">
            <v>1280</v>
          </cell>
          <cell r="H2481" t="str">
            <v>Macro</v>
          </cell>
          <cell r="I2481" t="str">
            <v>NOKIA</v>
          </cell>
          <cell r="J2481" t="str">
            <v>UCHENNA Cedric</v>
          </cell>
          <cell r="K2481" t="str">
            <v>OCM_Bamenda_3</v>
          </cell>
          <cell r="L2481" t="str">
            <v>I-ENG</v>
          </cell>
          <cell r="M2481" t="str">
            <v>IHS</v>
          </cell>
          <cell r="N2481" t="str">
            <v>Grid-Gen</v>
          </cell>
        </row>
        <row r="2482">
          <cell r="A2482" t="str">
            <v>OST_331</v>
          </cell>
          <cell r="B2482" t="str">
            <v>URH_NJIPOUOCHE-FOYET</v>
          </cell>
          <cell r="C2482" t="str">
            <v>OST</v>
          </cell>
          <cell r="D2482" t="str">
            <v>Bafoussam</v>
          </cell>
          <cell r="E2482">
            <v>10.885160000000001</v>
          </cell>
          <cell r="F2482">
            <v>5.8480299999999996</v>
          </cell>
          <cell r="G2482"/>
          <cell r="H2482" t="str">
            <v>Rural</v>
          </cell>
          <cell r="I2482" t="str">
            <v>Huawei</v>
          </cell>
          <cell r="J2482" t="str">
            <v>Yara Nchare</v>
          </cell>
          <cell r="K2482" t="str">
            <v>OCM_Foumban</v>
          </cell>
          <cell r="L2482" t="str">
            <v>I-ENG</v>
          </cell>
          <cell r="M2482" t="str">
            <v>H-TELI</v>
          </cell>
          <cell r="N2482" t="str">
            <v>Solar-Only</v>
          </cell>
        </row>
        <row r="2483">
          <cell r="A2483" t="str">
            <v>CTR_924</v>
          </cell>
          <cell r="B2483" t="str">
            <v>URH_NKOLBOGOI</v>
          </cell>
          <cell r="C2483" t="str">
            <v>CTR</v>
          </cell>
          <cell r="D2483" t="str">
            <v>Bafia</v>
          </cell>
          <cell r="E2483">
            <v>11.48681</v>
          </cell>
          <cell r="F2483">
            <v>4.3537999999999997</v>
          </cell>
          <cell r="G2483"/>
          <cell r="H2483" t="str">
            <v>Rural</v>
          </cell>
          <cell r="I2483" t="str">
            <v>Huawei</v>
          </cell>
          <cell r="J2483" t="str">
            <v xml:space="preserve">APIANG Grégoire Flores </v>
          </cell>
          <cell r="K2483" t="str">
            <v>OCM_Bafia</v>
          </cell>
          <cell r="L2483" t="str">
            <v>I-ENG</v>
          </cell>
          <cell r="M2483" t="str">
            <v>H-TELI</v>
          </cell>
          <cell r="N2483" t="str">
            <v>Solar-Only</v>
          </cell>
        </row>
        <row r="2484">
          <cell r="A2484" t="str">
            <v>CTR_925</v>
          </cell>
          <cell r="B2484" t="str">
            <v>URH_NKOTENG_SOSUCAM1</v>
          </cell>
          <cell r="C2484" t="str">
            <v>CTR</v>
          </cell>
          <cell r="D2484" t="str">
            <v>Nanga Eboko</v>
          </cell>
          <cell r="E2484">
            <v>12.168703000000001</v>
          </cell>
          <cell r="F2484">
            <v>4.4847840000000003</v>
          </cell>
          <cell r="G2484"/>
          <cell r="H2484" t="str">
            <v>Rural</v>
          </cell>
          <cell r="I2484" t="str">
            <v>Huawei</v>
          </cell>
          <cell r="J2484" t="str">
            <v>Raoul TSAGUE</v>
          </cell>
          <cell r="K2484" t="str">
            <v>OCM_Nanga-Eboko</v>
          </cell>
          <cell r="L2484" t="str">
            <v>AFRO</v>
          </cell>
          <cell r="M2484" t="str">
            <v>TELEINFRA</v>
          </cell>
          <cell r="N2484" t="str">
            <v>Solar-Only</v>
          </cell>
        </row>
        <row r="2485">
          <cell r="A2485" t="str">
            <v>CTR_928</v>
          </cell>
          <cell r="B2485" t="str">
            <v>URH_NKOTENG_SOSUCAM4</v>
          </cell>
          <cell r="C2485" t="str">
            <v>CTR</v>
          </cell>
          <cell r="D2485" t="str">
            <v>Nanga Eboko</v>
          </cell>
          <cell r="E2485">
            <v>12.093185</v>
          </cell>
          <cell r="F2485">
            <v>4.349183</v>
          </cell>
          <cell r="G2485"/>
          <cell r="H2485" t="str">
            <v>Rural</v>
          </cell>
          <cell r="I2485" t="str">
            <v>Huawei</v>
          </cell>
          <cell r="J2485" t="str">
            <v>Raoul TSAGUE</v>
          </cell>
          <cell r="K2485" t="str">
            <v>OCM_Nanga-Eboko</v>
          </cell>
          <cell r="L2485" t="str">
            <v>AFRO</v>
          </cell>
          <cell r="M2485" t="str">
            <v>TELEINFRA</v>
          </cell>
          <cell r="N2485" t="str">
            <v>Solar-Only</v>
          </cell>
        </row>
        <row r="2486">
          <cell r="A2486" t="str">
            <v>OST_341</v>
          </cell>
          <cell r="B2486" t="str">
            <v>URH_NZALLA</v>
          </cell>
          <cell r="C2486" t="str">
            <v>OST</v>
          </cell>
          <cell r="D2486" t="str">
            <v>Bafoussam</v>
          </cell>
          <cell r="E2486">
            <v>10.07738</v>
          </cell>
          <cell r="F2486">
            <v>5.3321800000000001</v>
          </cell>
          <cell r="G2486"/>
          <cell r="H2486" t="str">
            <v>Rural</v>
          </cell>
          <cell r="I2486" t="str">
            <v>Huawei</v>
          </cell>
          <cell r="J2486" t="str">
            <v>Yara Nchare</v>
          </cell>
          <cell r="K2486" t="str">
            <v>OCM_Foumban</v>
          </cell>
          <cell r="L2486" t="str">
            <v>I-ENG</v>
          </cell>
          <cell r="M2486" t="str">
            <v>H-TELI</v>
          </cell>
          <cell r="N2486" t="str">
            <v>Solar-Only</v>
          </cell>
        </row>
        <row r="2487">
          <cell r="A2487" t="str">
            <v>NRD_223</v>
          </cell>
          <cell r="B2487" t="str">
            <v>URH_OURO_GALDIMA</v>
          </cell>
          <cell r="C2487" t="str">
            <v>NRD</v>
          </cell>
          <cell r="D2487" t="str">
            <v>North (Garoua)</v>
          </cell>
          <cell r="E2487" t="str">
            <v>13.545953</v>
          </cell>
          <cell r="F2487" t="str">
            <v>8.713605</v>
          </cell>
          <cell r="G2487"/>
          <cell r="H2487" t="str">
            <v>Rural</v>
          </cell>
          <cell r="I2487" t="str">
            <v>Huawei</v>
          </cell>
          <cell r="J2487" t="str">
            <v>KEPLO MADI Jean-Paul</v>
          </cell>
          <cell r="K2487" t="str">
            <v>OCM_Garoua_3</v>
          </cell>
          <cell r="L2487" t="str">
            <v>TIF NORD</v>
          </cell>
          <cell r="M2487" t="str">
            <v>TELEINFRA</v>
          </cell>
          <cell r="N2487" t="str">
            <v>Solar-Only</v>
          </cell>
        </row>
        <row r="2488">
          <cell r="A2488" t="str">
            <v xml:space="preserve">NRD_232 </v>
          </cell>
          <cell r="B2488" t="str">
            <v>URH_OUROGARGA</v>
          </cell>
          <cell r="C2488" t="str">
            <v>NRD</v>
          </cell>
          <cell r="D2488" t="str">
            <v>Kousseri</v>
          </cell>
          <cell r="E2488">
            <v>14.384295</v>
          </cell>
          <cell r="F2488">
            <v>12.371715999999999</v>
          </cell>
          <cell r="G2488"/>
          <cell r="H2488" t="str">
            <v>Rural</v>
          </cell>
          <cell r="I2488" t="str">
            <v>Huawei</v>
          </cell>
          <cell r="J2488" t="str">
            <v>HIRGOYO MOULA CYPRIEN</v>
          </cell>
          <cell r="K2488" t="str">
            <v>OCM_Makary</v>
          </cell>
          <cell r="L2488" t="str">
            <v>TIF NORD</v>
          </cell>
          <cell r="M2488" t="str">
            <v>TELEINFRA</v>
          </cell>
          <cell r="N2488" t="str">
            <v>Solar-Only</v>
          </cell>
        </row>
        <row r="2489">
          <cell r="A2489" t="str">
            <v>NRD_211</v>
          </cell>
          <cell r="B2489" t="str">
            <v>URH_OUROKESSOUM</v>
          </cell>
          <cell r="C2489" t="str">
            <v>NRD</v>
          </cell>
          <cell r="D2489" t="str">
            <v>Touboro</v>
          </cell>
          <cell r="E2489">
            <v>14.361969999999999</v>
          </cell>
          <cell r="F2489">
            <v>8.4911700000000003</v>
          </cell>
          <cell r="G2489"/>
          <cell r="H2489" t="str">
            <v>Rural</v>
          </cell>
          <cell r="I2489" t="str">
            <v>Huawei</v>
          </cell>
          <cell r="J2489" t="str">
            <v>SOUGNA ZACHARIE</v>
          </cell>
          <cell r="K2489" t="str">
            <v>OCM_Touboro</v>
          </cell>
          <cell r="L2489" t="str">
            <v>TIF NORD</v>
          </cell>
          <cell r="M2489" t="str">
            <v>TELEINFRA</v>
          </cell>
          <cell r="N2489" t="str">
            <v>Solar-Only</v>
          </cell>
        </row>
        <row r="2490">
          <cell r="A2490" t="str">
            <v>NRD_217</v>
          </cell>
          <cell r="B2490" t="str">
            <v>URH_RENG</v>
          </cell>
          <cell r="C2490" t="str">
            <v>NRD</v>
          </cell>
          <cell r="D2490" t="str">
            <v>Touboro</v>
          </cell>
          <cell r="E2490" t="str">
            <v>15.09562</v>
          </cell>
          <cell r="F2490" t="str">
            <v>8.65992</v>
          </cell>
          <cell r="G2490"/>
          <cell r="H2490" t="str">
            <v>Rural</v>
          </cell>
          <cell r="I2490" t="str">
            <v>Huawei</v>
          </cell>
          <cell r="J2490" t="str">
            <v>SOUGNA ZACHARIE</v>
          </cell>
          <cell r="K2490" t="str">
            <v>OCM_Touboro</v>
          </cell>
          <cell r="L2490" t="str">
            <v>TIF NORD</v>
          </cell>
          <cell r="M2490" t="str">
            <v>TELEINFRA</v>
          </cell>
          <cell r="N2490" t="str">
            <v>Solar-Only</v>
          </cell>
        </row>
        <row r="2491">
          <cell r="A2491" t="str">
            <v>EXN_292</v>
          </cell>
          <cell r="B2491" t="str">
            <v>URH_ROUMSIKI2</v>
          </cell>
          <cell r="C2491" t="str">
            <v>EXN</v>
          </cell>
          <cell r="D2491" t="str">
            <v>Far-North (Mokolo)</v>
          </cell>
          <cell r="E2491">
            <v>13.60172</v>
          </cell>
          <cell r="F2491">
            <v>10.455500000000001</v>
          </cell>
          <cell r="G2491"/>
          <cell r="H2491" t="str">
            <v>Rural</v>
          </cell>
          <cell r="I2491" t="str">
            <v>Huawei</v>
          </cell>
          <cell r="J2491" t="str">
            <v>Alioum Abiss</v>
          </cell>
          <cell r="K2491" t="str">
            <v>OCM_Mokolo</v>
          </cell>
          <cell r="L2491" t="str">
            <v>TIF NORD</v>
          </cell>
          <cell r="M2491" t="str">
            <v>TELEINFRA</v>
          </cell>
          <cell r="N2491" t="str">
            <v>Solar-Only</v>
          </cell>
        </row>
        <row r="2492">
          <cell r="A2492" t="str">
            <v>HUA_178</v>
          </cell>
          <cell r="B2492" t="str">
            <v>URH_SANGANARE</v>
          </cell>
          <cell r="C2492" t="str">
            <v>NRD</v>
          </cell>
          <cell r="D2492" t="str">
            <v>Guider</v>
          </cell>
          <cell r="E2492">
            <v>13.916322020000001</v>
          </cell>
          <cell r="F2492">
            <v>10.05316228</v>
          </cell>
          <cell r="G2492"/>
          <cell r="H2492" t="str">
            <v>Rural</v>
          </cell>
          <cell r="I2492" t="str">
            <v>Huawei</v>
          </cell>
          <cell r="J2492" t="str">
            <v>Tsafack Ervice</v>
          </cell>
          <cell r="K2492" t="str">
            <v>OCM_Guider</v>
          </cell>
          <cell r="L2492" t="str">
            <v>TIF NORD</v>
          </cell>
          <cell r="M2492" t="str">
            <v>TELEINFRA</v>
          </cell>
          <cell r="N2492" t="str">
            <v>Solar-Only</v>
          </cell>
        </row>
        <row r="2493">
          <cell r="A2493" t="str">
            <v>ADM_128</v>
          </cell>
          <cell r="B2493" t="str">
            <v>URH_DABER-MBANG</v>
          </cell>
          <cell r="C2493" t="str">
            <v>ADM</v>
          </cell>
          <cell r="D2493" t="str">
            <v>Kousseri</v>
          </cell>
          <cell r="E2493">
            <v>12.0987078</v>
          </cell>
          <cell r="F2493">
            <v>6.6147356899999998</v>
          </cell>
          <cell r="G2493"/>
          <cell r="H2493" t="str">
            <v>Rural</v>
          </cell>
          <cell r="I2493" t="str">
            <v>Huawei</v>
          </cell>
          <cell r="J2493" t="str">
            <v>Souleymanou</v>
          </cell>
          <cell r="K2493" t="str">
            <v>OCM_Ngaoundere_3</v>
          </cell>
          <cell r="L2493" t="str">
            <v>TIF NORD</v>
          </cell>
          <cell r="M2493" t="str">
            <v>TELEINFRA</v>
          </cell>
          <cell r="N2493" t="str">
            <v>Solar-Only</v>
          </cell>
        </row>
        <row r="2494">
          <cell r="A2494" t="str">
            <v>SUD_142</v>
          </cell>
          <cell r="B2494" t="str">
            <v>URH_SUDCAM_HEVEA_V4</v>
          </cell>
          <cell r="C2494" t="str">
            <v>SUD</v>
          </cell>
          <cell r="D2494" t="str">
            <v>Sangmelima</v>
          </cell>
          <cell r="E2494">
            <v>12.400840000000001</v>
          </cell>
          <cell r="F2494">
            <v>3.1565910000000001</v>
          </cell>
          <cell r="G2494"/>
          <cell r="H2494" t="str">
            <v>Rural</v>
          </cell>
          <cell r="I2494" t="str">
            <v>Huawei</v>
          </cell>
          <cell r="J2494" t="str">
            <v>Kenfack Peguy</v>
          </cell>
          <cell r="K2494" t="str">
            <v>OCM_Sangmelima</v>
          </cell>
          <cell r="L2494" t="str">
            <v>AFRO</v>
          </cell>
          <cell r="M2494" t="str">
            <v>TELEINFRA</v>
          </cell>
          <cell r="N2494" t="str">
            <v>Solar-Only</v>
          </cell>
        </row>
        <row r="2495">
          <cell r="A2495" t="str">
            <v>SUD_143</v>
          </cell>
          <cell r="B2495" t="str">
            <v>URH_SUDCAM_HEVEA_V8</v>
          </cell>
          <cell r="C2495" t="str">
            <v>SUD</v>
          </cell>
          <cell r="D2495" t="str">
            <v>Sangmelima</v>
          </cell>
          <cell r="E2495">
            <v>12.367459999999999</v>
          </cell>
          <cell r="F2495">
            <v>3.1480320000000002</v>
          </cell>
          <cell r="G2495"/>
          <cell r="H2495" t="str">
            <v>Rural</v>
          </cell>
          <cell r="I2495" t="str">
            <v>Huawei</v>
          </cell>
          <cell r="J2495" t="str">
            <v>Kenfack Peguy</v>
          </cell>
          <cell r="K2495" t="str">
            <v>OCM_Sangmelima</v>
          </cell>
          <cell r="L2495" t="str">
            <v>AFRO</v>
          </cell>
          <cell r="M2495" t="str">
            <v>TELEINFRA</v>
          </cell>
          <cell r="N2495" t="str">
            <v>Solar-Only</v>
          </cell>
        </row>
        <row r="2496">
          <cell r="A2496" t="str">
            <v>SUD_144</v>
          </cell>
          <cell r="B2496" t="str">
            <v>URH_SUDCAM_HEVEA_V9</v>
          </cell>
          <cell r="C2496" t="str">
            <v>SUD</v>
          </cell>
          <cell r="D2496" t="str">
            <v>Sangmelima</v>
          </cell>
          <cell r="E2496">
            <v>12.397119999999999</v>
          </cell>
          <cell r="F2496">
            <v>3.219767</v>
          </cell>
          <cell r="G2496"/>
          <cell r="H2496" t="str">
            <v>Rural</v>
          </cell>
          <cell r="I2496" t="str">
            <v>Huawei</v>
          </cell>
          <cell r="J2496" t="str">
            <v>Kenfack Peguy</v>
          </cell>
          <cell r="K2496" t="str">
            <v>OCM_Sangmelima</v>
          </cell>
          <cell r="L2496" t="str">
            <v>AFRO</v>
          </cell>
          <cell r="M2496" t="str">
            <v>TELEINFRA</v>
          </cell>
          <cell r="N2496" t="str">
            <v>Solar-Only</v>
          </cell>
        </row>
        <row r="2497">
          <cell r="A2497" t="str">
            <v>EXN_293</v>
          </cell>
          <cell r="B2497" t="str">
            <v>URH_EF53_MAROUA</v>
          </cell>
          <cell r="C2497" t="str">
            <v>EXN</v>
          </cell>
          <cell r="D2497" t="str">
            <v>Maroua</v>
          </cell>
          <cell r="E2497" t="str">
            <v>14.3013</v>
          </cell>
          <cell r="F2497" t="str">
            <v>10.6345</v>
          </cell>
          <cell r="G2497"/>
          <cell r="H2497" t="str">
            <v>Rural</v>
          </cell>
          <cell r="I2497" t="str">
            <v>Huawei</v>
          </cell>
          <cell r="J2497" t="str">
            <v>SEYDOU BACHIROU</v>
          </cell>
          <cell r="K2497" t="str">
            <v>OCM_Maroua_2</v>
          </cell>
          <cell r="L2497" t="str">
            <v>TIF NORD</v>
          </cell>
          <cell r="M2497" t="str">
            <v>TELEINFRA</v>
          </cell>
          <cell r="N2497" t="str">
            <v>Solar-Only</v>
          </cell>
        </row>
        <row r="2498">
          <cell r="A2498" t="str">
            <v>ADM_194</v>
          </cell>
          <cell r="B2498" t="str">
            <v>URH_SASSAMBERSI</v>
          </cell>
          <cell r="C2498" t="str">
            <v>ADM</v>
          </cell>
          <cell r="D2498" t="str">
            <v>Ngaoundere</v>
          </cell>
          <cell r="E2498">
            <v>13.84008</v>
          </cell>
          <cell r="F2498">
            <v>7.7098100000000001</v>
          </cell>
          <cell r="G2498"/>
          <cell r="H2498" t="str">
            <v>Rural</v>
          </cell>
          <cell r="I2498" t="str">
            <v>Huawei</v>
          </cell>
          <cell r="J2498" t="str">
            <v>Souleymanou</v>
          </cell>
          <cell r="K2498" t="str">
            <v>OCM_Ngaoundere_3</v>
          </cell>
          <cell r="L2498" t="str">
            <v>TIF NORD</v>
          </cell>
          <cell r="M2498" t="str">
            <v>TELEINFRA</v>
          </cell>
          <cell r="N2498" t="str">
            <v>Solar-Only</v>
          </cell>
        </row>
        <row r="2499">
          <cell r="A2499" t="str">
            <v>HUA_176</v>
          </cell>
          <cell r="B2499" t="str">
            <v>URH_TAPARE</v>
          </cell>
          <cell r="C2499" t="str">
            <v>ADM</v>
          </cell>
          <cell r="D2499" t="str">
            <v>Adamawa (Meiganga)</v>
          </cell>
          <cell r="E2499">
            <v>14.382429999999999</v>
          </cell>
          <cell r="F2499">
            <v>6.0781700000000001</v>
          </cell>
          <cell r="G2499"/>
          <cell r="H2499" t="str">
            <v>Rural</v>
          </cell>
          <cell r="I2499" t="str">
            <v>Huawei</v>
          </cell>
          <cell r="J2499" t="str">
            <v>Destallo Serge EVEHE</v>
          </cell>
          <cell r="K2499" t="str">
            <v>OCM_Meiganga</v>
          </cell>
          <cell r="L2499" t="str">
            <v>TIF NORD</v>
          </cell>
          <cell r="M2499" t="str">
            <v>TELEINFRA</v>
          </cell>
          <cell r="N2499" t="str">
            <v>Solar-Only</v>
          </cell>
        </row>
        <row r="2500">
          <cell r="A2500" t="str">
            <v>EXN_285</v>
          </cell>
          <cell r="B2500" t="str">
            <v>URH_TCHAMAHE</v>
          </cell>
          <cell r="C2500" t="str">
            <v>EXN</v>
          </cell>
          <cell r="D2500" t="str">
            <v>Far-North (Mokolo)</v>
          </cell>
          <cell r="E2500">
            <v>13.762090000000001</v>
          </cell>
          <cell r="F2500">
            <v>10.454029999999999</v>
          </cell>
          <cell r="G2500"/>
          <cell r="H2500" t="str">
            <v>Rural</v>
          </cell>
          <cell r="I2500" t="str">
            <v>Huawei</v>
          </cell>
          <cell r="J2500" t="str">
            <v>Alioum Abiss</v>
          </cell>
          <cell r="K2500" t="str">
            <v>OCM_Mokolo</v>
          </cell>
          <cell r="L2500" t="str">
            <v>TIF NORD</v>
          </cell>
          <cell r="M2500" t="str">
            <v>TELEINFRA</v>
          </cell>
          <cell r="N2500" t="str">
            <v>Solar-Only</v>
          </cell>
        </row>
        <row r="2501">
          <cell r="A2501" t="str">
            <v>HUA_177</v>
          </cell>
          <cell r="B2501" t="str">
            <v>URH_TONGO</v>
          </cell>
          <cell r="C2501" t="str">
            <v>ADM</v>
          </cell>
          <cell r="D2501" t="str">
            <v>Adamawa (Tibati)</v>
          </cell>
          <cell r="E2501">
            <v>12.245527299999999</v>
          </cell>
          <cell r="F2501">
            <v>6.5880479599999999</v>
          </cell>
          <cell r="G2501"/>
          <cell r="H2501" t="str">
            <v>Rural</v>
          </cell>
          <cell r="I2501" t="str">
            <v>Huawei</v>
          </cell>
          <cell r="J2501" t="str">
            <v>Chekep Kouamo Willy</v>
          </cell>
          <cell r="K2501" t="str">
            <v>OCM_Tibati</v>
          </cell>
          <cell r="L2501" t="str">
            <v>TIF NORD</v>
          </cell>
          <cell r="M2501" t="str">
            <v>TELEINFRA</v>
          </cell>
          <cell r="N2501" t="str">
            <v>Solar-Only</v>
          </cell>
        </row>
        <row r="2502">
          <cell r="A2502" t="str">
            <v>EXN_175</v>
          </cell>
          <cell r="B2502" t="str">
            <v>URH_TOUKOUMAYA</v>
          </cell>
          <cell r="C2502" t="str">
            <v>EXN</v>
          </cell>
          <cell r="D2502" t="str">
            <v>Kousseri</v>
          </cell>
          <cell r="E2502" t="str">
            <v>14.634521</v>
          </cell>
          <cell r="F2502" t="str">
            <v>11.541249</v>
          </cell>
          <cell r="G2502"/>
          <cell r="H2502" t="str">
            <v>Rural</v>
          </cell>
          <cell r="I2502" t="str">
            <v>Huawei</v>
          </cell>
          <cell r="J2502" t="str">
            <v>Yanoussa Ahmadou</v>
          </cell>
          <cell r="K2502" t="str">
            <v>OCM_Kousseri</v>
          </cell>
          <cell r="L2502" t="str">
            <v>TIF NORD</v>
          </cell>
          <cell r="M2502" t="str">
            <v>TELEINFRA</v>
          </cell>
          <cell r="N2502" t="str">
            <v>Solar-Only</v>
          </cell>
        </row>
        <row r="2503">
          <cell r="A2503" t="str">
            <v>EXN_284</v>
          </cell>
          <cell r="B2503" t="str">
            <v>URH_MOUSGOUM</v>
          </cell>
          <cell r="C2503" t="str">
            <v>EXN</v>
          </cell>
          <cell r="D2503" t="str">
            <v>Maroua</v>
          </cell>
          <cell r="E2503">
            <v>15.07888</v>
          </cell>
          <cell r="F2503">
            <v>10.90436</v>
          </cell>
          <cell r="G2503"/>
          <cell r="H2503" t="str">
            <v>Rural</v>
          </cell>
          <cell r="I2503" t="str">
            <v>Huawei</v>
          </cell>
          <cell r="J2503" t="str">
            <v>SEYDOU BACHIROU</v>
          </cell>
          <cell r="K2503" t="str">
            <v>OCM_Maroua_2</v>
          </cell>
          <cell r="L2503" t="str">
            <v>TIF NORD</v>
          </cell>
          <cell r="M2503" t="str">
            <v>TELEINFRA</v>
          </cell>
          <cell r="N2503" t="str">
            <v>Solar-Only</v>
          </cell>
        </row>
        <row r="2504">
          <cell r="A2504" t="str">
            <v>ADM_204</v>
          </cell>
          <cell r="B2504" t="str">
            <v>URH_TAGBOUM</v>
          </cell>
          <cell r="C2504" t="str">
            <v>ADM</v>
          </cell>
          <cell r="D2504" t="str">
            <v>Ngaoundere</v>
          </cell>
          <cell r="E2504">
            <v>13.738709999999999</v>
          </cell>
          <cell r="F2504">
            <v>7.7619300000000004</v>
          </cell>
          <cell r="G2504"/>
          <cell r="H2504" t="str">
            <v>Rural</v>
          </cell>
          <cell r="I2504" t="str">
            <v>Huawei</v>
          </cell>
          <cell r="J2504" t="str">
            <v>Souleymanou</v>
          </cell>
          <cell r="K2504" t="str">
            <v>OCM_Ngaoundere_3</v>
          </cell>
          <cell r="L2504" t="str">
            <v>TIF NORD</v>
          </cell>
          <cell r="M2504" t="str">
            <v>TELEINFRA</v>
          </cell>
          <cell r="N2504" t="str">
            <v>Solar-Only</v>
          </cell>
        </row>
        <row r="2505">
          <cell r="A2505" t="str">
            <v>EXN_289</v>
          </cell>
          <cell r="B2505" t="str">
            <v>URH_WARBA</v>
          </cell>
          <cell r="C2505" t="str">
            <v>EXN</v>
          </cell>
          <cell r="D2505" t="str">
            <v>Mora</v>
          </cell>
          <cell r="E2505">
            <v>14.170339999999999</v>
          </cell>
          <cell r="F2505">
            <v>10.95904</v>
          </cell>
          <cell r="G2505"/>
          <cell r="H2505" t="str">
            <v>Rural</v>
          </cell>
          <cell r="I2505" t="str">
            <v>Huawei</v>
          </cell>
          <cell r="J2505" t="str">
            <v>Yaouba Yaya</v>
          </cell>
          <cell r="K2505" t="str">
            <v>OCM_Maroua_3</v>
          </cell>
          <cell r="L2505" t="str">
            <v>TIF NORD</v>
          </cell>
          <cell r="M2505" t="str">
            <v>TELEINFRA</v>
          </cell>
          <cell r="N2505" t="str">
            <v>Solar-Only</v>
          </cell>
        </row>
        <row r="2506">
          <cell r="A2506" t="str">
            <v>NRD_234</v>
          </cell>
          <cell r="B2506" t="str">
            <v>URH_WACK</v>
          </cell>
          <cell r="C2506" t="str">
            <v>NRD</v>
          </cell>
          <cell r="D2506" t="str">
            <v>Ngaoundere</v>
          </cell>
          <cell r="E2506">
            <v>13.545636</v>
          </cell>
          <cell r="F2506">
            <v>7.6947939999999999</v>
          </cell>
          <cell r="G2506"/>
          <cell r="H2506" t="str">
            <v>Rural</v>
          </cell>
          <cell r="I2506" t="str">
            <v>Huawei</v>
          </cell>
          <cell r="J2506" t="str">
            <v>Souleymanou</v>
          </cell>
          <cell r="K2506" t="str">
            <v>OCM_Ngaoundere_3</v>
          </cell>
          <cell r="L2506" t="str">
            <v>TIF NORD</v>
          </cell>
          <cell r="M2506" t="str">
            <v>TELEINFRA</v>
          </cell>
          <cell r="N2506" t="str">
            <v>Solar-Only</v>
          </cell>
        </row>
        <row r="2507">
          <cell r="A2507" t="str">
            <v>ADM_195</v>
          </cell>
          <cell r="B2507" t="str">
            <v>URH_YANLI</v>
          </cell>
          <cell r="C2507" t="str">
            <v>ADM</v>
          </cell>
          <cell r="D2507" t="str">
            <v>Touboro</v>
          </cell>
          <cell r="E2507">
            <v>15.275793</v>
          </cell>
          <cell r="F2507">
            <v>8.061401</v>
          </cell>
          <cell r="G2507"/>
          <cell r="H2507" t="str">
            <v>Rural</v>
          </cell>
          <cell r="I2507" t="str">
            <v>Huawei</v>
          </cell>
          <cell r="J2507" t="str">
            <v>SOUGNA ZACHARIE</v>
          </cell>
          <cell r="K2507" t="str">
            <v>OCM_Touboro</v>
          </cell>
          <cell r="L2507" t="str">
            <v>TIF NORD</v>
          </cell>
          <cell r="M2507" t="str">
            <v>TELEINFRA</v>
          </cell>
          <cell r="N2507" t="str">
            <v>Solar-Only</v>
          </cell>
        </row>
        <row r="2508">
          <cell r="A2508" t="str">
            <v>EXN_308</v>
          </cell>
          <cell r="B2508" t="str">
            <v>URH_YEGOUA</v>
          </cell>
          <cell r="C2508" t="str">
            <v>EXN</v>
          </cell>
          <cell r="D2508" t="str">
            <v>Mora</v>
          </cell>
          <cell r="E2508">
            <v>14.06053</v>
          </cell>
          <cell r="F2508">
            <v>11.13087</v>
          </cell>
          <cell r="G2508"/>
          <cell r="H2508" t="str">
            <v>Rural</v>
          </cell>
          <cell r="I2508" t="str">
            <v>Huawei</v>
          </cell>
          <cell r="J2508" t="str">
            <v>Yaouba Yaya</v>
          </cell>
          <cell r="K2508" t="str">
            <v>OCM_Maroua_3</v>
          </cell>
          <cell r="L2508" t="str">
            <v>TIF NORD</v>
          </cell>
          <cell r="M2508" t="str">
            <v>TELEINFRA</v>
          </cell>
          <cell r="N2508" t="str">
            <v>Solar-Only</v>
          </cell>
        </row>
        <row r="2509">
          <cell r="A2509" t="str">
            <v>NRD_207</v>
          </cell>
          <cell r="B2509" t="str">
            <v>URH_YOUKOUT</v>
          </cell>
          <cell r="C2509" t="str">
            <v>NRD</v>
          </cell>
          <cell r="D2509" t="str">
            <v>Touboro</v>
          </cell>
          <cell r="E2509" t="str">
            <v>14.0935111</v>
          </cell>
          <cell r="F2509" t="str">
            <v>8.2946028</v>
          </cell>
          <cell r="G2509"/>
          <cell r="H2509" t="str">
            <v>Rural</v>
          </cell>
          <cell r="I2509" t="str">
            <v>Huawei</v>
          </cell>
          <cell r="J2509" t="str">
            <v>SOUGNA ZACHARIE</v>
          </cell>
          <cell r="K2509" t="str">
            <v>OCM_Touboro</v>
          </cell>
          <cell r="L2509" t="str">
            <v>TIF NORD</v>
          </cell>
          <cell r="M2509" t="str">
            <v>TELEINFRA</v>
          </cell>
          <cell r="N2509" t="str">
            <v>Solar-Only</v>
          </cell>
        </row>
        <row r="2510">
          <cell r="A2510" t="str">
            <v>EXN_336</v>
          </cell>
          <cell r="B2510" t="str">
            <v>URH_ZAMAI</v>
          </cell>
          <cell r="C2510" t="str">
            <v>EXN</v>
          </cell>
          <cell r="D2510" t="str">
            <v>Far-North (Mokolo)</v>
          </cell>
          <cell r="E2510">
            <v>13.89930174</v>
          </cell>
          <cell r="F2510">
            <v>10.632865149000001</v>
          </cell>
          <cell r="G2510"/>
          <cell r="H2510" t="str">
            <v>Rural</v>
          </cell>
          <cell r="I2510" t="str">
            <v>Huawei</v>
          </cell>
          <cell r="J2510" t="str">
            <v>Alioum Abiss</v>
          </cell>
          <cell r="K2510" t="str">
            <v>OCM_Mokolo</v>
          </cell>
          <cell r="L2510" t="str">
            <v>TIF NORD</v>
          </cell>
          <cell r="M2510" t="str">
            <v>TELEINFRA</v>
          </cell>
          <cell r="N2510" t="str">
            <v>Solar-Only</v>
          </cell>
        </row>
        <row r="2511">
          <cell r="A2511" t="str">
            <v>EXN_026</v>
          </cell>
          <cell r="B2511" t="str">
            <v>URH_ZEBE</v>
          </cell>
          <cell r="C2511" t="str">
            <v>EXN</v>
          </cell>
          <cell r="D2511" t="str">
            <v>Far-North (Mokolo)</v>
          </cell>
          <cell r="E2511" t="str">
            <v>14.220315</v>
          </cell>
          <cell r="F2511" t="str">
            <v>10.536647</v>
          </cell>
          <cell r="G2511"/>
          <cell r="H2511" t="str">
            <v>Rural</v>
          </cell>
          <cell r="I2511" t="str">
            <v>Huawei</v>
          </cell>
          <cell r="J2511" t="str">
            <v>SEYDOU BACHIROU</v>
          </cell>
          <cell r="K2511" t="str">
            <v>OCM_Maroua_2</v>
          </cell>
          <cell r="L2511" t="str">
            <v>TIF NORD</v>
          </cell>
          <cell r="M2511" t="str">
            <v>TELEINFRA</v>
          </cell>
          <cell r="N2511" t="str">
            <v>Solar-Only</v>
          </cell>
        </row>
        <row r="2512">
          <cell r="A2512" t="str">
            <v>EXN_288</v>
          </cell>
          <cell r="B2512" t="str">
            <v>URH_ZIMADO</v>
          </cell>
          <cell r="C2512" t="str">
            <v>EXN</v>
          </cell>
          <cell r="D2512" t="str">
            <v>Kousseri</v>
          </cell>
          <cell r="E2512">
            <v>15.07368</v>
          </cell>
          <cell r="F2512">
            <v>11.666729999999999</v>
          </cell>
          <cell r="G2512"/>
          <cell r="H2512" t="str">
            <v>Rural</v>
          </cell>
          <cell r="I2512" t="str">
            <v>Huawei</v>
          </cell>
          <cell r="J2512" t="str">
            <v>Yanoussa Ahmadou</v>
          </cell>
          <cell r="K2512" t="str">
            <v>OCM_Kousseri</v>
          </cell>
          <cell r="L2512" t="str">
            <v>TIF NORD</v>
          </cell>
          <cell r="M2512" t="str">
            <v>TELEINFRA</v>
          </cell>
          <cell r="N2512" t="str">
            <v>Solar-Only</v>
          </cell>
        </row>
        <row r="2513">
          <cell r="A2513" t="str">
            <v>CTR_912</v>
          </cell>
          <cell r="B2513" t="str">
            <v>URH_ZOATOUBSI</v>
          </cell>
          <cell r="C2513" t="str">
            <v>CTR</v>
          </cell>
          <cell r="D2513" t="str">
            <v>Nanga Eboko</v>
          </cell>
          <cell r="E2513">
            <v>11.469530000000001</v>
          </cell>
          <cell r="F2513">
            <v>4.1499100000000002</v>
          </cell>
          <cell r="G2513"/>
          <cell r="H2513" t="str">
            <v>Rural</v>
          </cell>
          <cell r="I2513" t="str">
            <v>Huawei</v>
          </cell>
          <cell r="J2513" t="str">
            <v>Raoul TSAGUE</v>
          </cell>
          <cell r="K2513" t="str">
            <v>OCM_Nanga-Eboko</v>
          </cell>
          <cell r="L2513" t="str">
            <v>AFRO</v>
          </cell>
          <cell r="M2513" t="str">
            <v>TELEINFRA</v>
          </cell>
          <cell r="N2513" t="str">
            <v>Solar-Only</v>
          </cell>
        </row>
      </sheetData>
      <sheetData sheetId="9" refreshError="1"/>
      <sheetData sheetId="10" refreshError="1"/>
      <sheetData sheetId="11" refreshError="1"/>
      <sheetData sheetId="12"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CKDOWN"/>
      <sheetName val="ALL SITES DOWN"/>
      <sheetName val="SBC And PowerCO Info"/>
      <sheetName val="CONCAT"/>
      <sheetName val="SMS"/>
      <sheetName val="UP"/>
      <sheetName val="PMO"/>
      <sheetName val="OCM RAN INCIDENT FOLOW-UP 08-11"/>
      <sheetName val="Feuil1"/>
      <sheetName val="Overall"/>
      <sheetName val="Power "/>
      <sheetName val="Codification"/>
      <sheetName val="RURAL SITES"/>
      <sheetName val="Priorite"/>
      <sheetName val="IP"/>
      <sheetName val="Core CS PS-INVAS -BSC(RNC)"/>
      <sheetName val="B2B"/>
      <sheetName val="NEW_IHS"/>
    </sheetNames>
    <sheetDataSet>
      <sheetData sheetId="0"/>
      <sheetData sheetId="1"/>
      <sheetData sheetId="2"/>
      <sheetData sheetId="3"/>
      <sheetData sheetId="4"/>
      <sheetData sheetId="5"/>
      <sheetData sheetId="6">
        <row r="1">
          <cell r="A1" t="str">
            <v>Site ID</v>
          </cell>
        </row>
      </sheetData>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URH &amp; URZ"/>
      <sheetName val="NSB"/>
    </sheetNames>
    <sheetDataSet>
      <sheetData sheetId="0" refreshError="1">
        <row r="1">
          <cell r="A1" t="str">
            <v>Site Code</v>
          </cell>
          <cell r="B1" t="str">
            <v>Site Name</v>
          </cell>
          <cell r="C1" t="str">
            <v>Stauts</v>
          </cell>
        </row>
        <row r="2">
          <cell r="A2" t="str">
            <v>LIT_925</v>
          </cell>
          <cell r="B2" t="str">
            <v>URZ_MOMBO</v>
          </cell>
          <cell r="C2" t="str">
            <v>OK For Transfer</v>
          </cell>
        </row>
        <row r="3">
          <cell r="A3" t="str">
            <v>EST_242</v>
          </cell>
          <cell r="B3" t="str">
            <v>URZ_TOUNGOU</v>
          </cell>
          <cell r="C3" t="str">
            <v>OK For Transfer</v>
          </cell>
        </row>
        <row r="4">
          <cell r="A4" t="str">
            <v>EST_237</v>
          </cell>
          <cell r="B4" t="str">
            <v>URZ_LOMA</v>
          </cell>
          <cell r="C4" t="str">
            <v>OK For Transfer</v>
          </cell>
        </row>
        <row r="5">
          <cell r="A5" t="str">
            <v>EST_243</v>
          </cell>
          <cell r="B5" t="str">
            <v>URZ_AMBAKA</v>
          </cell>
          <cell r="C5" t="str">
            <v>OK For Transfer</v>
          </cell>
        </row>
        <row r="6">
          <cell r="A6" t="str">
            <v>EST_247</v>
          </cell>
          <cell r="B6" t="str">
            <v>URZ_DJOKOUNDI</v>
          </cell>
          <cell r="C6" t="str">
            <v>OK For Transfer</v>
          </cell>
        </row>
        <row r="7">
          <cell r="A7" t="str">
            <v>CTR_1064</v>
          </cell>
          <cell r="B7" t="str">
            <v>URZ_MEKONE 1</v>
          </cell>
          <cell r="C7" t="str">
            <v>OK For Transfer</v>
          </cell>
        </row>
        <row r="8">
          <cell r="A8" t="str">
            <v>CTR_1069</v>
          </cell>
          <cell r="B8" t="str">
            <v>URZ_YANGAFOCK 1</v>
          </cell>
          <cell r="C8" t="str">
            <v>OK For Transfer</v>
          </cell>
        </row>
        <row r="9">
          <cell r="A9" t="str">
            <v>EST_232</v>
          </cell>
          <cell r="B9" t="str">
            <v>URZ_PETIT-BOULAYE</v>
          </cell>
          <cell r="C9" t="str">
            <v>OK For Transfer</v>
          </cell>
        </row>
        <row r="10">
          <cell r="A10" t="str">
            <v>CTR_246</v>
          </cell>
          <cell r="B10" t="str">
            <v>URZ_AYENE</v>
          </cell>
          <cell r="C10" t="str">
            <v>OK For Transfer</v>
          </cell>
        </row>
        <row r="11">
          <cell r="A11" t="str">
            <v>LIT_930</v>
          </cell>
          <cell r="B11" t="str">
            <v>URZ_NLOHE</v>
          </cell>
          <cell r="C11" t="str">
            <v>OK For Transfer</v>
          </cell>
        </row>
        <row r="12">
          <cell r="A12" t="str">
            <v>EST_240</v>
          </cell>
          <cell r="B12" t="str">
            <v>URZ_ADINGKOL</v>
          </cell>
          <cell r="C12" t="str">
            <v>OK For Transfer</v>
          </cell>
        </row>
        <row r="13">
          <cell r="A13" t="str">
            <v>EST_231</v>
          </cell>
          <cell r="B13" t="str">
            <v>URZ_BOULEMBE</v>
          </cell>
          <cell r="C13" t="str">
            <v>OK For Transfer</v>
          </cell>
        </row>
        <row r="14">
          <cell r="A14" t="str">
            <v>CTR_1065</v>
          </cell>
          <cell r="B14" t="str">
            <v>URZ_YEBEKOLO</v>
          </cell>
          <cell r="C14" t="str">
            <v>OK For Transfer</v>
          </cell>
        </row>
        <row r="15">
          <cell r="A15" t="str">
            <v>EST_233</v>
          </cell>
          <cell r="B15" t="str">
            <v>URZ_NDOKAYO</v>
          </cell>
          <cell r="C15" t="str">
            <v>OK For Transfer</v>
          </cell>
        </row>
        <row r="16">
          <cell r="A16" t="str">
            <v>EST_234</v>
          </cell>
          <cell r="B16" t="str">
            <v>URZ_DAIGUENE</v>
          </cell>
          <cell r="C16" t="str">
            <v>OK For Transfer</v>
          </cell>
        </row>
        <row r="17">
          <cell r="A17" t="str">
            <v>EST_239</v>
          </cell>
          <cell r="B17" t="str">
            <v>URZ_MOINAM</v>
          </cell>
          <cell r="C17" t="str">
            <v>OK For Transfer</v>
          </cell>
        </row>
        <row r="18">
          <cell r="A18" t="str">
            <v>CTR_1066</v>
          </cell>
          <cell r="B18" t="str">
            <v>URZ_BOKAGA</v>
          </cell>
          <cell r="C18" t="str">
            <v>OK For Transfer</v>
          </cell>
        </row>
        <row r="19">
          <cell r="A19" t="str">
            <v>CTR_1067</v>
          </cell>
          <cell r="B19" t="str">
            <v>URZ_BIATANGUENA</v>
          </cell>
          <cell r="C19" t="str">
            <v>OK For Transfer</v>
          </cell>
        </row>
        <row r="20">
          <cell r="A20" t="str">
            <v>EST_241</v>
          </cell>
          <cell r="B20" t="str">
            <v>URZ_GARGA-SARALI</v>
          </cell>
          <cell r="C20" t="str">
            <v>OK For Transfer</v>
          </cell>
        </row>
        <row r="21">
          <cell r="A21" t="str">
            <v>EST_244</v>
          </cell>
          <cell r="B21" t="str">
            <v>URZ_NANDONGUE</v>
          </cell>
          <cell r="C21" t="str">
            <v>OK For Transfer</v>
          </cell>
        </row>
        <row r="22">
          <cell r="A22" t="str">
            <v>EST_238</v>
          </cell>
          <cell r="B22" t="str">
            <v>URZ_BARIBANGUE</v>
          </cell>
          <cell r="C22" t="str">
            <v>OK For Transfer</v>
          </cell>
        </row>
        <row r="23">
          <cell r="A23" t="str">
            <v>EST_249</v>
          </cell>
          <cell r="B23" t="str">
            <v>URZ_BELINGBANDA</v>
          </cell>
          <cell r="C23" t="str">
            <v>OK For Transfer</v>
          </cell>
        </row>
        <row r="24">
          <cell r="A24" t="str">
            <v>LIT_931</v>
          </cell>
          <cell r="B24" t="str">
            <v>URZ_NKONGSOUNG</v>
          </cell>
          <cell r="C24" t="str">
            <v>OK For Transfer</v>
          </cell>
        </row>
        <row r="25">
          <cell r="A25" t="str">
            <v>EST_245</v>
          </cell>
          <cell r="B25" t="str">
            <v>URZ_NARKE-I</v>
          </cell>
          <cell r="C25" t="str">
            <v>OK For Transfer</v>
          </cell>
        </row>
        <row r="26">
          <cell r="A26" t="str">
            <v>EST_235</v>
          </cell>
          <cell r="B26" t="str">
            <v>URZ_NABOUBOU</v>
          </cell>
          <cell r="C26" t="str">
            <v>OK For Transfer</v>
          </cell>
        </row>
        <row r="27">
          <cell r="A27" t="str">
            <v>CTR_1070</v>
          </cell>
          <cell r="B27" t="str">
            <v>URZ_MANDJOUK</v>
          </cell>
          <cell r="C27" t="str">
            <v>OK For Transfer</v>
          </cell>
        </row>
        <row r="28">
          <cell r="A28" t="str">
            <v>EST_250</v>
          </cell>
          <cell r="B28" t="str">
            <v>URZ_GOUNTE</v>
          </cell>
          <cell r="C28" t="str">
            <v>OK For Transfer</v>
          </cell>
        </row>
        <row r="29">
          <cell r="A29" t="str">
            <v>CTR_1063</v>
          </cell>
          <cell r="B29" t="str">
            <v>URZ_BAKOA</v>
          </cell>
          <cell r="C29" t="str">
            <v>OK For Transfer</v>
          </cell>
        </row>
        <row r="30">
          <cell r="A30" t="str">
            <v>CTR_1073</v>
          </cell>
          <cell r="B30" t="str">
            <v>URZ_MEKONE-II</v>
          </cell>
          <cell r="C30" t="str">
            <v>OK For Transfer</v>
          </cell>
        </row>
        <row r="31">
          <cell r="A31" t="str">
            <v>LIT_942</v>
          </cell>
          <cell r="B31" t="str">
            <v>URZ_IPONO</v>
          </cell>
          <cell r="C31" t="str">
            <v>OK For Transfer</v>
          </cell>
        </row>
        <row r="32">
          <cell r="A32" t="str">
            <v>CTR_1075</v>
          </cell>
          <cell r="B32" t="str">
            <v>URZ_OLAMNDOE</v>
          </cell>
          <cell r="C32" t="str">
            <v>OK For Transfer</v>
          </cell>
        </row>
        <row r="33">
          <cell r="A33" t="str">
            <v>EST_266</v>
          </cell>
          <cell r="B33" t="str">
            <v>URZ_SOLEYE</v>
          </cell>
          <cell r="C33" t="str">
            <v>OK For Transfer</v>
          </cell>
        </row>
        <row r="34">
          <cell r="A34" t="str">
            <v>LIT_934</v>
          </cell>
          <cell r="B34" t="str">
            <v>URZ_KOKOUE</v>
          </cell>
          <cell r="C34" t="str">
            <v>OK For Transfer</v>
          </cell>
        </row>
        <row r="35">
          <cell r="A35" t="str">
            <v>EST_236</v>
          </cell>
          <cell r="B35" t="str">
            <v>URZ_YOKO-SIRE</v>
          </cell>
          <cell r="C35" t="str">
            <v>OK For Transfer</v>
          </cell>
        </row>
        <row r="36">
          <cell r="A36" t="str">
            <v>EST_252</v>
          </cell>
          <cell r="B36" t="str">
            <v>URZ_MPALAMPOUA</v>
          </cell>
          <cell r="C36" t="str">
            <v>OK For Transfer</v>
          </cell>
        </row>
        <row r="37">
          <cell r="A37" t="str">
            <v>EST_255</v>
          </cell>
          <cell r="B37" t="str">
            <v>URZ_YANGAMO-II</v>
          </cell>
          <cell r="C37" t="str">
            <v>OK For Transfer</v>
          </cell>
        </row>
        <row r="38">
          <cell r="A38" t="str">
            <v>CTR_1068</v>
          </cell>
          <cell r="B38" t="str">
            <v>URZ_GANFAN II</v>
          </cell>
          <cell r="C38" t="str">
            <v>OK For Transfer</v>
          </cell>
        </row>
        <row r="39">
          <cell r="A39" t="str">
            <v>CTR_1071</v>
          </cell>
          <cell r="B39" t="str">
            <v>URZ_KOBDOMBO_NGALLAN</v>
          </cell>
          <cell r="C39" t="str">
            <v>OK For Transfer</v>
          </cell>
        </row>
        <row r="40">
          <cell r="A40" t="str">
            <v>LIT_936</v>
          </cell>
          <cell r="B40" t="str">
            <v>URZ_DIZANGUE 4*4</v>
          </cell>
          <cell r="C40" t="str">
            <v>OK For Transfer</v>
          </cell>
        </row>
        <row r="41">
          <cell r="A41" t="str">
            <v>LIT_939</v>
          </cell>
          <cell r="B41" t="str">
            <v>URZ_DIZANGUE-MBALMAYO</v>
          </cell>
          <cell r="C41" t="str">
            <v>OK For Transfer</v>
          </cell>
        </row>
        <row r="42">
          <cell r="A42" t="str">
            <v>SUD_271</v>
          </cell>
          <cell r="B42" t="str">
            <v>URZ_MEDJOUNOU</v>
          </cell>
          <cell r="C42" t="str">
            <v>OK For Transfer</v>
          </cell>
        </row>
        <row r="43">
          <cell r="A43" t="str">
            <v>SUD_273</v>
          </cell>
          <cell r="B43" t="str">
            <v>URZ_NKOLANDOM</v>
          </cell>
          <cell r="C43" t="str">
            <v>OK For Transfer</v>
          </cell>
        </row>
        <row r="44">
          <cell r="A44" t="str">
            <v>EST_251</v>
          </cell>
          <cell r="B44" t="str">
            <v>URZ_MBASSI</v>
          </cell>
          <cell r="C44" t="str">
            <v>OK For Transfer</v>
          </cell>
        </row>
        <row r="45">
          <cell r="A45" t="str">
            <v>SUD_194</v>
          </cell>
          <cell r="B45" t="str">
            <v>URZ_MONEKOO</v>
          </cell>
          <cell r="C45" t="str">
            <v>OK For Transfer</v>
          </cell>
        </row>
        <row r="46">
          <cell r="A46" t="str">
            <v>EST_253</v>
          </cell>
          <cell r="B46" t="str">
            <v>URZ_NDAMONO</v>
          </cell>
          <cell r="C46" t="str">
            <v>OK For Transfer</v>
          </cell>
        </row>
        <row r="47">
          <cell r="A47" t="str">
            <v>ADM_250</v>
          </cell>
          <cell r="B47" t="str">
            <v>URH_NDONGUE</v>
          </cell>
          <cell r="C47" t="str">
            <v>NOK</v>
          </cell>
        </row>
        <row r="48">
          <cell r="A48" t="str">
            <v>EXN_370</v>
          </cell>
          <cell r="B48" t="str">
            <v>MADAYIC</v>
          </cell>
          <cell r="C48" t="str">
            <v>OK For Transfer</v>
          </cell>
        </row>
        <row r="49">
          <cell r="A49" t="str">
            <v>EXN_379</v>
          </cell>
          <cell r="B49" t="str">
            <v>URH_DELEDE_BANASSET</v>
          </cell>
          <cell r="C49" t="str">
            <v>OK For Transfer</v>
          </cell>
        </row>
        <row r="50">
          <cell r="A50" t="str">
            <v>EXN_391</v>
          </cell>
          <cell r="B50" t="str">
            <v>URH_KAOUSSE</v>
          </cell>
          <cell r="C50" t="str">
            <v>OK For Transfer</v>
          </cell>
        </row>
        <row r="51">
          <cell r="A51" t="str">
            <v>EXN_393</v>
          </cell>
          <cell r="B51" t="str">
            <v>URH_LAFIA_I</v>
          </cell>
          <cell r="C51" t="str">
            <v>OK For Transfer</v>
          </cell>
        </row>
        <row r="52">
          <cell r="A52" t="str">
            <v>EXN_397</v>
          </cell>
          <cell r="B52" t="str">
            <v>URH_TOUE_I</v>
          </cell>
          <cell r="C52" t="str">
            <v>OK For Transfer</v>
          </cell>
        </row>
        <row r="53">
          <cell r="A53" t="str">
            <v>EXN_403</v>
          </cell>
          <cell r="B53" t="str">
            <v>URH_KALKOUSSAM</v>
          </cell>
          <cell r="C53" t="str">
            <v>OK For Transfer</v>
          </cell>
        </row>
        <row r="54">
          <cell r="A54" t="str">
            <v>EXN_407</v>
          </cell>
          <cell r="B54" t="str">
            <v>URH_IVIE</v>
          </cell>
          <cell r="C54" t="str">
            <v>OK For Transfer</v>
          </cell>
        </row>
        <row r="55">
          <cell r="A55" t="str">
            <v>EXN_408</v>
          </cell>
          <cell r="B55" t="str">
            <v>URH_GANCEY</v>
          </cell>
          <cell r="C55" t="str">
            <v>OK For Transfer</v>
          </cell>
        </row>
        <row r="56">
          <cell r="A56" t="str">
            <v>EXN_413</v>
          </cell>
          <cell r="B56" t="str">
            <v>URH_DAGOFORA</v>
          </cell>
          <cell r="C56" t="str">
            <v>OK For Transfer</v>
          </cell>
        </row>
        <row r="57">
          <cell r="A57" t="str">
            <v>EXN_415</v>
          </cell>
          <cell r="B57" t="str">
            <v>URH_Alagarno</v>
          </cell>
          <cell r="C57" t="str">
            <v>OK For Transfer</v>
          </cell>
        </row>
        <row r="58">
          <cell r="A58" t="str">
            <v>EXN_417</v>
          </cell>
          <cell r="B58" t="str">
            <v>URH_GASKAFAOUROU</v>
          </cell>
          <cell r="C58" t="str">
            <v>OK For Transfer</v>
          </cell>
        </row>
        <row r="59">
          <cell r="A59" t="str">
            <v>EXN_418</v>
          </cell>
          <cell r="B59" t="str">
            <v>URH_DJAKANA</v>
          </cell>
          <cell r="C59" t="str">
            <v>OK For Transfer</v>
          </cell>
        </row>
        <row r="60">
          <cell r="A60" t="str">
            <v>EXN_419</v>
          </cell>
          <cell r="B60" t="str">
            <v>URH_OURO_GALLE</v>
          </cell>
          <cell r="C60" t="str">
            <v>OK For Transfer</v>
          </cell>
        </row>
        <row r="61">
          <cell r="A61" t="str">
            <v>EXN_420</v>
          </cell>
          <cell r="B61" t="str">
            <v>URH_ZIAM_I</v>
          </cell>
          <cell r="C61" t="str">
            <v>OK For Transfer</v>
          </cell>
        </row>
        <row r="62">
          <cell r="A62" t="str">
            <v>EXN_422</v>
          </cell>
          <cell r="B62" t="str">
            <v>MANGAVE_DOBOUWOL</v>
          </cell>
          <cell r="C62" t="str">
            <v>OK For Transfer</v>
          </cell>
        </row>
        <row r="63">
          <cell r="A63" t="str">
            <v>EXN_425</v>
          </cell>
          <cell r="B63" t="str">
            <v>URH_OURO_ALHADJI_HALOUNDOU</v>
          </cell>
          <cell r="C63" t="str">
            <v>OK For Transfer</v>
          </cell>
        </row>
        <row r="64">
          <cell r="A64" t="str">
            <v>EXN_426</v>
          </cell>
          <cell r="B64" t="str">
            <v>URH_PALIA</v>
          </cell>
          <cell r="C64" t="str">
            <v>OK For Transfer</v>
          </cell>
        </row>
        <row r="65">
          <cell r="A65" t="str">
            <v>EXN_429</v>
          </cell>
          <cell r="B65" t="str">
            <v>URH_TCHABA</v>
          </cell>
          <cell r="C65" t="str">
            <v>OK For Transfer</v>
          </cell>
        </row>
        <row r="66">
          <cell r="A66" t="str">
            <v>EXN_430</v>
          </cell>
          <cell r="B66" t="str">
            <v>URH_KANBANG</v>
          </cell>
          <cell r="C66" t="str">
            <v>NOK</v>
          </cell>
        </row>
        <row r="67">
          <cell r="A67" t="str">
            <v>EXN_431</v>
          </cell>
          <cell r="B67" t="str">
            <v>URH_NGABA</v>
          </cell>
          <cell r="C67" t="str">
            <v>OK For Transfer</v>
          </cell>
        </row>
        <row r="68">
          <cell r="A68" t="str">
            <v>EXN_432</v>
          </cell>
          <cell r="B68" t="str">
            <v>URH_KAODJIGA</v>
          </cell>
          <cell r="C68" t="str">
            <v>OK For Transfer</v>
          </cell>
        </row>
        <row r="69">
          <cell r="A69" t="str">
            <v>EXN_433</v>
          </cell>
          <cell r="B69" t="str">
            <v>URH_DOUBBEL</v>
          </cell>
          <cell r="C69" t="str">
            <v>OK For Transfer</v>
          </cell>
        </row>
        <row r="70">
          <cell r="A70" t="str">
            <v>EXN_434</v>
          </cell>
          <cell r="B70" t="str">
            <v>URH_KOURBI</v>
          </cell>
          <cell r="C70" t="str">
            <v>OK For Transfer</v>
          </cell>
        </row>
        <row r="71">
          <cell r="A71" t="str">
            <v>EXN_436</v>
          </cell>
          <cell r="B71" t="str">
            <v>MABAS</v>
          </cell>
          <cell r="C71" t="str">
            <v>OK For Transfer</v>
          </cell>
        </row>
        <row r="72">
          <cell r="A72" t="str">
            <v>EXN_437</v>
          </cell>
          <cell r="B72" t="str">
            <v>URH_ZEMILE</v>
          </cell>
          <cell r="C72" t="str">
            <v>OK For Transfer</v>
          </cell>
        </row>
        <row r="73">
          <cell r="A73" t="str">
            <v>EXN_438</v>
          </cell>
          <cell r="B73" t="str">
            <v>URH_GUINGLEY</v>
          </cell>
          <cell r="C73" t="str">
            <v>OK For Transfer</v>
          </cell>
        </row>
        <row r="74">
          <cell r="A74" t="str">
            <v>EXN_439</v>
          </cell>
          <cell r="B74" t="str">
            <v>URH_ROUA2</v>
          </cell>
          <cell r="C74" t="str">
            <v>OK For Transfer</v>
          </cell>
        </row>
        <row r="75">
          <cell r="A75" t="str">
            <v>EXN_440</v>
          </cell>
          <cell r="B75" t="str">
            <v>URH_YAGA_TOUKOUR_SOUDANI</v>
          </cell>
          <cell r="C75" t="str">
            <v>OK For Transfer</v>
          </cell>
        </row>
        <row r="76">
          <cell r="A76" t="str">
            <v>EXN_441</v>
          </cell>
          <cell r="B76" t="str">
            <v>URH_OURO_BELLO</v>
          </cell>
          <cell r="C76" t="str">
            <v>OK For Transfer</v>
          </cell>
        </row>
        <row r="77">
          <cell r="A77" t="str">
            <v>EXN_442</v>
          </cell>
          <cell r="B77" t="str">
            <v>URH_WOULA</v>
          </cell>
          <cell r="C77" t="str">
            <v>OK For Transfer</v>
          </cell>
        </row>
        <row r="78">
          <cell r="A78" t="str">
            <v>EXN_446</v>
          </cell>
          <cell r="B78" t="str">
            <v>URH_HOULOUM</v>
          </cell>
          <cell r="C78" t="str">
            <v>OK For Transfer</v>
          </cell>
        </row>
        <row r="79">
          <cell r="A79" t="str">
            <v>EXN_447</v>
          </cell>
          <cell r="B79" t="str">
            <v>URH_MAYO_LEGA</v>
          </cell>
          <cell r="C79" t="str">
            <v>OK For Transfer</v>
          </cell>
        </row>
        <row r="80">
          <cell r="A80" t="str">
            <v>EXN_448</v>
          </cell>
          <cell r="B80" t="str">
            <v>S.Q._DIGUIR</v>
          </cell>
          <cell r="C80" t="str">
            <v>OK For Transfer</v>
          </cell>
        </row>
        <row r="81">
          <cell r="A81" t="str">
            <v>EXN_450</v>
          </cell>
          <cell r="B81" t="str">
            <v>URH_MARWAK_II</v>
          </cell>
          <cell r="C81" t="str">
            <v>OK For Transfer</v>
          </cell>
        </row>
        <row r="82">
          <cell r="A82" t="str">
            <v>EXN_451</v>
          </cell>
          <cell r="B82" t="str">
            <v>DOUVANGAR</v>
          </cell>
          <cell r="C82" t="str">
            <v>OK For Transfer</v>
          </cell>
        </row>
        <row r="83">
          <cell r="A83" t="str">
            <v>EXN_452</v>
          </cell>
          <cell r="B83" t="str">
            <v xml:space="preserve">DANGA_NYEBE </v>
          </cell>
          <cell r="C83" t="str">
            <v>OK For Transfer</v>
          </cell>
        </row>
        <row r="84">
          <cell r="A84" t="str">
            <v>EXN_454</v>
          </cell>
          <cell r="B84" t="str">
            <v>BISKAVAY</v>
          </cell>
          <cell r="C84" t="str">
            <v>OK For Transfer</v>
          </cell>
        </row>
        <row r="85">
          <cell r="A85" t="str">
            <v>EXN_456</v>
          </cell>
          <cell r="B85" t="str">
            <v>URH_GODOLA_HOSSERE</v>
          </cell>
          <cell r="C85" t="str">
            <v>OK For Transfer</v>
          </cell>
        </row>
        <row r="86">
          <cell r="A86" t="str">
            <v>EXN_457</v>
          </cell>
          <cell r="B86" t="str">
            <v>URH_DANEDJI</v>
          </cell>
          <cell r="C86" t="str">
            <v>OK For Transfer</v>
          </cell>
        </row>
        <row r="87">
          <cell r="A87" t="str">
            <v>EXN_460</v>
          </cell>
          <cell r="B87" t="str">
            <v>URH_GADA_BOUWOL</v>
          </cell>
          <cell r="C87" t="str">
            <v>OK For Transfer</v>
          </cell>
        </row>
        <row r="88">
          <cell r="A88" t="str">
            <v>EXN_461</v>
          </cell>
          <cell r="B88" t="str">
            <v>FOFFI_RHOUMZOU</v>
          </cell>
          <cell r="C88" t="str">
            <v>OK For Transfer</v>
          </cell>
        </row>
        <row r="89">
          <cell r="A89" t="str">
            <v>EXN_462</v>
          </cell>
          <cell r="B89" t="str">
            <v>DJEBE_MOUFOU</v>
          </cell>
          <cell r="C89" t="str">
            <v>OK For Transfer</v>
          </cell>
        </row>
        <row r="90">
          <cell r="A90" t="str">
            <v>EXN_463</v>
          </cell>
          <cell r="B90" t="str">
            <v>URH_MAKABAI</v>
          </cell>
          <cell r="C90" t="str">
            <v>OK For Transfer</v>
          </cell>
        </row>
        <row r="91">
          <cell r="A91" t="str">
            <v>EXN_464</v>
          </cell>
          <cell r="B91" t="str">
            <v>URH_MOFTOU_MOGODE</v>
          </cell>
          <cell r="C91" t="str">
            <v>OK For Transfer</v>
          </cell>
        </row>
        <row r="92">
          <cell r="A92" t="str">
            <v>EXN_466</v>
          </cell>
          <cell r="B92" t="str">
            <v>URH_GAYAK_GARRE</v>
          </cell>
          <cell r="C92" t="str">
            <v>OK For Transfer</v>
          </cell>
        </row>
        <row r="93">
          <cell r="A93" t="str">
            <v>EXN_467</v>
          </cell>
          <cell r="B93" t="str">
            <v>MOUHOUR</v>
          </cell>
          <cell r="C93" t="str">
            <v>OK For Transfer</v>
          </cell>
        </row>
        <row r="94">
          <cell r="A94" t="str">
            <v>EXN_468</v>
          </cell>
          <cell r="B94" t="str">
            <v>URH_OURO_HAMA</v>
          </cell>
          <cell r="C94" t="str">
            <v>OK For Transfer</v>
          </cell>
        </row>
        <row r="95">
          <cell r="A95" t="str">
            <v>EXN_470</v>
          </cell>
          <cell r="B95" t="str">
            <v>URH_MOGORDOM</v>
          </cell>
          <cell r="C95" t="str">
            <v>OK For Transfer</v>
          </cell>
        </row>
        <row r="96">
          <cell r="A96" t="str">
            <v>EXN_471</v>
          </cell>
          <cell r="B96" t="str">
            <v>URH_TAPADAM</v>
          </cell>
          <cell r="C96" t="str">
            <v>OK For Transfer</v>
          </cell>
        </row>
        <row r="97">
          <cell r="A97" t="str">
            <v>EXN_474</v>
          </cell>
          <cell r="B97" t="str">
            <v>URH_MEREM</v>
          </cell>
          <cell r="C97" t="str">
            <v>OK For Transfer</v>
          </cell>
        </row>
        <row r="98">
          <cell r="A98" t="str">
            <v>EXN_475</v>
          </cell>
          <cell r="B98" t="str">
            <v>URH_GOUBEO</v>
          </cell>
          <cell r="C98" t="str">
            <v>OK For Transfer</v>
          </cell>
        </row>
        <row r="99">
          <cell r="A99" t="str">
            <v>EXN_478</v>
          </cell>
          <cell r="B99" t="str">
            <v>KODJOLEO</v>
          </cell>
          <cell r="C99" t="str">
            <v>OK For Transfer</v>
          </cell>
        </row>
        <row r="100">
          <cell r="A100" t="str">
            <v>EXN_480</v>
          </cell>
          <cell r="B100" t="str">
            <v>URH_SABONGARI</v>
          </cell>
          <cell r="C100" t="str">
            <v>OK For Transfer</v>
          </cell>
        </row>
        <row r="101">
          <cell r="A101" t="str">
            <v>EXN_481</v>
          </cell>
          <cell r="B101" t="str">
            <v>URH_GOURIA</v>
          </cell>
          <cell r="C101" t="str">
            <v>OK For Transfer</v>
          </cell>
        </row>
        <row r="102">
          <cell r="A102" t="str">
            <v>EXN_482</v>
          </cell>
          <cell r="B102" t="str">
            <v>HODANGO_MOUFOU</v>
          </cell>
          <cell r="C102" t="str">
            <v>OK For Transfer</v>
          </cell>
        </row>
        <row r="103">
          <cell r="A103" t="str">
            <v>EXN_483</v>
          </cell>
          <cell r="B103" t="str">
            <v>URH_TOUDOUROU</v>
          </cell>
          <cell r="C103" t="str">
            <v>OK For Transfer</v>
          </cell>
        </row>
        <row r="104">
          <cell r="A104" t="str">
            <v>EXN_484</v>
          </cell>
          <cell r="B104" t="str">
            <v>FERNDE</v>
          </cell>
          <cell r="C104" t="str">
            <v>OK For Transfer</v>
          </cell>
        </row>
        <row r="105">
          <cell r="A105" t="str">
            <v>EXN_485</v>
          </cell>
          <cell r="B105" t="str">
            <v>URH_VELE</v>
          </cell>
          <cell r="C105" t="str">
            <v>OK For Transfer</v>
          </cell>
        </row>
        <row r="106">
          <cell r="A106" t="str">
            <v>EXN_487</v>
          </cell>
          <cell r="B106" t="str">
            <v>URH_MANAWATCHI</v>
          </cell>
          <cell r="C106" t="str">
            <v>OK For Transfer</v>
          </cell>
        </row>
        <row r="107">
          <cell r="A107" t="str">
            <v>EXN_488</v>
          </cell>
          <cell r="B107" t="str">
            <v>URH_OURO_MANA</v>
          </cell>
          <cell r="C107" t="str">
            <v>OK For Transfer</v>
          </cell>
        </row>
        <row r="108">
          <cell r="A108" t="str">
            <v>EXN_496</v>
          </cell>
          <cell r="B108" t="str">
            <v>OURO_GUERTODE</v>
          </cell>
          <cell r="C108" t="str">
            <v>OK For Transfer</v>
          </cell>
        </row>
        <row r="109">
          <cell r="A109" t="str">
            <v>EXN_500</v>
          </cell>
          <cell r="B109" t="str">
            <v>URH_BOURAF_MAYO_(BADALIL)</v>
          </cell>
          <cell r="C109" t="str">
            <v>OK For Transfer</v>
          </cell>
        </row>
        <row r="110">
          <cell r="A110" t="str">
            <v>EXN_501</v>
          </cell>
          <cell r="B110" t="str">
            <v>URH_RIBAOU</v>
          </cell>
          <cell r="C110" t="str">
            <v>OK For Transfer</v>
          </cell>
        </row>
        <row r="111">
          <cell r="A111" t="str">
            <v>EXN_503</v>
          </cell>
          <cell r="B111" t="str">
            <v>URH_MODITANE_GARGA_ADJI</v>
          </cell>
          <cell r="C111" t="str">
            <v>OK For Transfer</v>
          </cell>
        </row>
        <row r="112">
          <cell r="A112" t="str">
            <v>EXN_504</v>
          </cell>
          <cell r="B112" t="str">
            <v>KOBO</v>
          </cell>
          <cell r="C112" t="str">
            <v>OK For Transfer</v>
          </cell>
        </row>
        <row r="113">
          <cell r="A113" t="str">
            <v>EXN_507</v>
          </cell>
          <cell r="B113" t="str">
            <v>URH_TOULOUM</v>
          </cell>
          <cell r="C113" t="str">
            <v>OK For Transfer</v>
          </cell>
        </row>
        <row r="114">
          <cell r="A114" t="str">
            <v>EXN_513</v>
          </cell>
          <cell r="B114" t="str">
            <v>URH_BOUDFIRE</v>
          </cell>
          <cell r="C114" t="str">
            <v>OK For Transfer</v>
          </cell>
        </row>
        <row r="115">
          <cell r="A115" t="str">
            <v>EXN_517</v>
          </cell>
          <cell r="B115" t="str">
            <v>URH_BANAHA</v>
          </cell>
          <cell r="C115" t="str">
            <v>OK For Transfer</v>
          </cell>
        </row>
        <row r="116">
          <cell r="A116" t="str">
            <v>EXN_520</v>
          </cell>
          <cell r="B116" t="str">
            <v>URH_GABAN</v>
          </cell>
          <cell r="C116" t="str">
            <v>OK For Transfer</v>
          </cell>
        </row>
        <row r="117">
          <cell r="A117" t="str">
            <v>EXN_521</v>
          </cell>
          <cell r="B117" t="str">
            <v>URH_PADALA</v>
          </cell>
          <cell r="C117" t="str">
            <v>OK For Transfer</v>
          </cell>
        </row>
        <row r="118">
          <cell r="A118" t="str">
            <v>EXN_522</v>
          </cell>
          <cell r="B118" t="str">
            <v>SIGUEORE_(SIKEORE)</v>
          </cell>
          <cell r="C118" t="str">
            <v>OK For Transfer</v>
          </cell>
        </row>
        <row r="119">
          <cell r="A119" t="str">
            <v>EXN_524</v>
          </cell>
          <cell r="B119" t="str">
            <v>URH_DJOUREDANNE</v>
          </cell>
          <cell r="C119" t="str">
            <v>OK For Transfer</v>
          </cell>
        </row>
        <row r="120">
          <cell r="A120" t="str">
            <v>EXN_528</v>
          </cell>
          <cell r="B120" t="str">
            <v>URH_POUGUERE</v>
          </cell>
          <cell r="C120" t="str">
            <v>OK For Transfer</v>
          </cell>
        </row>
        <row r="121">
          <cell r="A121" t="str">
            <v>EXN_529</v>
          </cell>
          <cell r="B121" t="str">
            <v>OULORE</v>
          </cell>
          <cell r="C121" t="str">
            <v>OK For Transfer</v>
          </cell>
        </row>
        <row r="122">
          <cell r="A122" t="str">
            <v>EXN_530</v>
          </cell>
          <cell r="B122" t="str">
            <v>URH_DJOUREL</v>
          </cell>
          <cell r="C122" t="str">
            <v>OK For Transfer</v>
          </cell>
        </row>
        <row r="123">
          <cell r="A123" t="str">
            <v>EXN_531</v>
          </cell>
          <cell r="B123" t="str">
            <v>DANMIGUIRI</v>
          </cell>
          <cell r="C123" t="str">
            <v>OK For Transfer</v>
          </cell>
        </row>
        <row r="124">
          <cell r="A124" t="str">
            <v>EXN_533</v>
          </cell>
          <cell r="B124" t="str">
            <v>URH_SAO_TCHAI</v>
          </cell>
          <cell r="C124" t="str">
            <v>OK For Transfer</v>
          </cell>
        </row>
        <row r="125">
          <cell r="A125" t="str">
            <v>EXN_534</v>
          </cell>
          <cell r="B125" t="str">
            <v>URH_DANBA</v>
          </cell>
          <cell r="C125" t="str">
            <v>OK For Transfer</v>
          </cell>
        </row>
        <row r="126">
          <cell r="A126" t="str">
            <v>EXN_537</v>
          </cell>
          <cell r="B126" t="str">
            <v>URH_MAZAM</v>
          </cell>
          <cell r="C126" t="str">
            <v>OK For Transfer</v>
          </cell>
        </row>
        <row r="127">
          <cell r="A127" t="str">
            <v>EXN_538</v>
          </cell>
          <cell r="B127" t="str">
            <v>URH_DOUBANE</v>
          </cell>
          <cell r="C127" t="str">
            <v>OK For Transfer</v>
          </cell>
        </row>
        <row r="128">
          <cell r="A128" t="str">
            <v>EXN_544</v>
          </cell>
          <cell r="B128" t="str">
            <v>URH_KOBRO</v>
          </cell>
          <cell r="C128" t="str">
            <v>OK For Transfer</v>
          </cell>
        </row>
        <row r="129">
          <cell r="A129" t="str">
            <v>EXN_545</v>
          </cell>
          <cell r="B129" t="str">
            <v>URH_SIRLAWE</v>
          </cell>
          <cell r="C129" t="str">
            <v>OK For Transfer</v>
          </cell>
        </row>
        <row r="130">
          <cell r="A130" t="str">
            <v>EXN_546</v>
          </cell>
          <cell r="B130" t="str">
            <v>URH_GOHING</v>
          </cell>
          <cell r="C130" t="str">
            <v>OK For Transfer</v>
          </cell>
        </row>
        <row r="131">
          <cell r="A131" t="str">
            <v>EXN_547</v>
          </cell>
          <cell r="B131" t="str">
            <v>URH_NGAINA</v>
          </cell>
          <cell r="C131" t="str">
            <v>OK For Transfer</v>
          </cell>
        </row>
        <row r="132">
          <cell r="A132" t="str">
            <v>EXN_548</v>
          </cell>
          <cell r="B132" t="str">
            <v>URH_DAWARIGA</v>
          </cell>
          <cell r="C132" t="str">
            <v>OK For Transfer</v>
          </cell>
        </row>
        <row r="133">
          <cell r="A133" t="str">
            <v>EXN_549</v>
          </cell>
          <cell r="B133" t="str">
            <v>URH_Djidoma</v>
          </cell>
          <cell r="C133" t="str">
            <v>OK For Transfer</v>
          </cell>
        </row>
        <row r="134">
          <cell r="A134" t="str">
            <v>EXN_551</v>
          </cell>
          <cell r="B134" t="str">
            <v>URH_MBORHO</v>
          </cell>
          <cell r="C134" t="str">
            <v>OK For Transfer</v>
          </cell>
        </row>
        <row r="135">
          <cell r="A135" t="str">
            <v>EXN_552</v>
          </cell>
          <cell r="B135" t="str">
            <v>URH_GARMAS</v>
          </cell>
          <cell r="C135" t="str">
            <v>OK For Transfer</v>
          </cell>
        </row>
        <row r="136">
          <cell r="A136" t="str">
            <v>EXN_554</v>
          </cell>
          <cell r="B136" t="str">
            <v>URH_PIWA</v>
          </cell>
          <cell r="C136" t="str">
            <v>OK For Transfer</v>
          </cell>
        </row>
        <row r="137">
          <cell r="A137" t="str">
            <v>EXN_555</v>
          </cell>
          <cell r="B137" t="str">
            <v>URH_MINDJIL</v>
          </cell>
          <cell r="C137" t="str">
            <v>OK For Transfer</v>
          </cell>
        </row>
        <row r="138">
          <cell r="A138" t="str">
            <v>EXN_557</v>
          </cell>
          <cell r="B138" t="str">
            <v>EXN_557_URH_BOGO</v>
          </cell>
          <cell r="C138" t="str">
            <v>OK For Transfer</v>
          </cell>
        </row>
        <row r="139">
          <cell r="A139" t="str">
            <v>EXN_558</v>
          </cell>
          <cell r="B139" t="str">
            <v>URH_MAPORE</v>
          </cell>
          <cell r="C139" t="str">
            <v>OK For Transfer</v>
          </cell>
        </row>
        <row r="140">
          <cell r="A140" t="str">
            <v>EXN_559</v>
          </cell>
          <cell r="B140" t="str">
            <v>URH_SOUEYE</v>
          </cell>
          <cell r="C140" t="str">
            <v>OK For Transfer</v>
          </cell>
        </row>
        <row r="141">
          <cell r="A141" t="str">
            <v>EXN_562</v>
          </cell>
          <cell r="B141" t="str">
            <v>URH_DJAOLANE</v>
          </cell>
          <cell r="C141" t="str">
            <v>OK For Transfer</v>
          </cell>
        </row>
        <row r="142">
          <cell r="A142" t="str">
            <v>EXN_566</v>
          </cell>
          <cell r="B142" t="str">
            <v>URH_DANHOU</v>
          </cell>
          <cell r="C142" t="str">
            <v>OK For Transfer</v>
          </cell>
        </row>
        <row r="143">
          <cell r="A143" t="str">
            <v>EXN_567</v>
          </cell>
          <cell r="B143" t="str">
            <v>URH_HOUANG_(HOUWANG)</v>
          </cell>
          <cell r="C143" t="str">
            <v>OK For Transfer</v>
          </cell>
        </row>
        <row r="144">
          <cell r="A144" t="str">
            <v>EXN_902</v>
          </cell>
          <cell r="B144" t="str">
            <v>MOUDALA</v>
          </cell>
          <cell r="C144" t="str">
            <v>OK For Transfer</v>
          </cell>
        </row>
        <row r="145">
          <cell r="A145" t="str">
            <v>NRD_275</v>
          </cell>
          <cell r="B145" t="str">
            <v>URH_BOBOLDOU</v>
          </cell>
          <cell r="C145" t="str">
            <v>OK For Transfer</v>
          </cell>
        </row>
        <row r="146">
          <cell r="A146" t="str">
            <v>NRD_276</v>
          </cell>
          <cell r="B146" t="str">
            <v>URH_SONA</v>
          </cell>
          <cell r="C146" t="str">
            <v>OK For Transfer</v>
          </cell>
        </row>
        <row r="147">
          <cell r="A147" t="str">
            <v>NRD_282</v>
          </cell>
          <cell r="B147" t="str">
            <v>URH_BOUSSA2</v>
          </cell>
          <cell r="C147" t="str">
            <v>OK For Transfer</v>
          </cell>
        </row>
        <row r="148">
          <cell r="A148" t="str">
            <v>NRD_284</v>
          </cell>
          <cell r="B148" t="str">
            <v>URH_SOUSSARE</v>
          </cell>
          <cell r="C148" t="str">
            <v>OK For Transfer</v>
          </cell>
        </row>
        <row r="149">
          <cell r="A149" t="str">
            <v>NRD_285</v>
          </cell>
          <cell r="B149" t="str">
            <v>URH_MAFALE</v>
          </cell>
          <cell r="C149" t="str">
            <v>OK For Transfer</v>
          </cell>
        </row>
        <row r="150">
          <cell r="A150" t="str">
            <v>NRD_286</v>
          </cell>
          <cell r="B150" t="str">
            <v>URH_TSOUNA_SANE</v>
          </cell>
          <cell r="C150" t="str">
            <v>OK For Transfer</v>
          </cell>
        </row>
        <row r="151">
          <cell r="A151" t="str">
            <v>NRD_290</v>
          </cell>
          <cell r="B151" t="str">
            <v>URH_MAYO_LEBBRI</v>
          </cell>
          <cell r="C151" t="str">
            <v>OK For Transfer</v>
          </cell>
        </row>
        <row r="152">
          <cell r="A152" t="str">
            <v>NRD_291</v>
          </cell>
          <cell r="B152" t="str">
            <v>URH_BIDE_MOUDANG</v>
          </cell>
          <cell r="C152" t="str">
            <v>OK For Transfer</v>
          </cell>
        </row>
        <row r="153">
          <cell r="A153" t="str">
            <v>NRD_292</v>
          </cell>
          <cell r="B153" t="str">
            <v>URH_NGASKA_DOMROU</v>
          </cell>
          <cell r="C153" t="str">
            <v>OK For Transfer</v>
          </cell>
        </row>
        <row r="154">
          <cell r="A154" t="str">
            <v>NRD_293</v>
          </cell>
          <cell r="B154" t="str">
            <v>URH_WAGUA</v>
          </cell>
          <cell r="C154" t="str">
            <v>OK For Transfer</v>
          </cell>
        </row>
        <row r="155">
          <cell r="A155" t="str">
            <v>NRD_294</v>
          </cell>
          <cell r="B155" t="str">
            <v>URH_LABARE_BOBODJO</v>
          </cell>
          <cell r="C155" t="str">
            <v>OK For Transfer</v>
          </cell>
        </row>
        <row r="156">
          <cell r="A156" t="str">
            <v>NRD_297</v>
          </cell>
          <cell r="B156" t="str">
            <v>URH_FALATIGOU</v>
          </cell>
          <cell r="C156" t="str">
            <v>OK For Transfer</v>
          </cell>
        </row>
        <row r="157">
          <cell r="A157" t="str">
            <v>NRD_298</v>
          </cell>
          <cell r="B157" t="str">
            <v>URH_DERENSING</v>
          </cell>
          <cell r="C157" t="str">
            <v>OK For Transfer</v>
          </cell>
        </row>
        <row r="158">
          <cell r="A158" t="str">
            <v>NRD_303</v>
          </cell>
          <cell r="B158" t="str">
            <v>NRD_303_URH_NDONGA</v>
          </cell>
          <cell r="C158" t="str">
            <v>OK For Transfer</v>
          </cell>
        </row>
        <row r="159">
          <cell r="A159" t="str">
            <v>NRD_308</v>
          </cell>
          <cell r="B159" t="str">
            <v>URH_LOMBO</v>
          </cell>
          <cell r="C159" t="str">
            <v>OK For Transfer</v>
          </cell>
        </row>
        <row r="160">
          <cell r="A160" t="str">
            <v>NRD_310</v>
          </cell>
          <cell r="B160" t="str">
            <v>URH_BANGLI</v>
          </cell>
          <cell r="C160" t="str">
            <v>OK For Transfer</v>
          </cell>
        </row>
        <row r="161">
          <cell r="A161" t="str">
            <v>NRD_311</v>
          </cell>
          <cell r="B161" t="str">
            <v>URH_NADOURA</v>
          </cell>
          <cell r="C161" t="str">
            <v>OK For Transfer</v>
          </cell>
        </row>
        <row r="162">
          <cell r="A162" t="str">
            <v>NRD_312</v>
          </cell>
          <cell r="B162" t="str">
            <v>URH_OURO_KIO</v>
          </cell>
          <cell r="C162" t="str">
            <v>OK For Transfer</v>
          </cell>
        </row>
        <row r="163">
          <cell r="A163" t="str">
            <v>NRD_313</v>
          </cell>
          <cell r="B163" t="str">
            <v>URH_NDOULOUMI</v>
          </cell>
          <cell r="C163" t="str">
            <v>OK For Transfer</v>
          </cell>
        </row>
        <row r="164">
          <cell r="A164" t="str">
            <v>NRD_314</v>
          </cell>
          <cell r="B164" t="str">
            <v>URH_BAROUME</v>
          </cell>
          <cell r="C164" t="str">
            <v>OK For Transfer</v>
          </cell>
        </row>
        <row r="165">
          <cell r="A165" t="str">
            <v>NRD_315</v>
          </cell>
          <cell r="B165" t="str">
            <v>URH_MAYO_DADI</v>
          </cell>
          <cell r="C165" t="str">
            <v>OK For Transfer</v>
          </cell>
        </row>
        <row r="166">
          <cell r="A166" t="str">
            <v>NRD_316</v>
          </cell>
          <cell r="B166" t="str">
            <v>URH_MAFA_KILDA</v>
          </cell>
          <cell r="C166" t="str">
            <v>OK For Transfer</v>
          </cell>
        </row>
        <row r="167">
          <cell r="A167" t="str">
            <v>NRD_318</v>
          </cell>
          <cell r="B167" t="str">
            <v>URH_KOULAWA</v>
          </cell>
          <cell r="C167" t="str">
            <v>OK For Transfer</v>
          </cell>
        </row>
        <row r="168">
          <cell r="A168" t="str">
            <v>NRD_319</v>
          </cell>
          <cell r="B168" t="str">
            <v>URH_LABAKRE</v>
          </cell>
          <cell r="C168" t="str">
            <v>OK For Transfer</v>
          </cell>
        </row>
        <row r="169">
          <cell r="A169" t="str">
            <v>NRD_320</v>
          </cell>
          <cell r="B169" t="str">
            <v>URH_HARANDE_BAME</v>
          </cell>
          <cell r="C169" t="str">
            <v>OK For Transfer</v>
          </cell>
        </row>
        <row r="170">
          <cell r="A170" t="str">
            <v>NRD_321</v>
          </cell>
          <cell r="B170" t="str">
            <v>URH_OURO_DONKA</v>
          </cell>
          <cell r="C170" t="str">
            <v>OK For Transfer</v>
          </cell>
        </row>
        <row r="171">
          <cell r="A171" t="str">
            <v>NRD_323</v>
          </cell>
          <cell r="B171" t="str">
            <v>URH_OURO_DOUKOUDJE</v>
          </cell>
          <cell r="C171" t="str">
            <v>OK For Transfer</v>
          </cell>
        </row>
        <row r="172">
          <cell r="A172" t="str">
            <v>NRD_325</v>
          </cell>
          <cell r="B172" t="str">
            <v>URH_NGONG-KALGE</v>
          </cell>
          <cell r="C172" t="str">
            <v>OK For Transfer</v>
          </cell>
        </row>
        <row r="173">
          <cell r="A173" t="str">
            <v>NRD_331</v>
          </cell>
          <cell r="B173" t="str">
            <v>URH_BILIEL</v>
          </cell>
          <cell r="C173" t="str">
            <v>OK For Transfer</v>
          </cell>
        </row>
        <row r="174">
          <cell r="A174" t="str">
            <v>NRD_333</v>
          </cell>
          <cell r="B174" t="str">
            <v>URH_FADIL</v>
          </cell>
          <cell r="C174" t="str">
            <v>OK For Transfer</v>
          </cell>
        </row>
        <row r="175">
          <cell r="A175" t="str">
            <v>NRD_336</v>
          </cell>
          <cell r="B175" t="str">
            <v>BOUK</v>
          </cell>
          <cell r="C175" t="str">
            <v>OK For Transfer</v>
          </cell>
        </row>
        <row r="176">
          <cell r="A176" t="str">
            <v>NRD_340</v>
          </cell>
          <cell r="B176" t="str">
            <v>URH_MOFARE</v>
          </cell>
          <cell r="C176" t="str">
            <v>OK For Transfer</v>
          </cell>
        </row>
        <row r="177">
          <cell r="A177" t="str">
            <v>NRD_350</v>
          </cell>
          <cell r="B177" t="str">
            <v>URH_DJAMBOUTOU</v>
          </cell>
          <cell r="C177" t="str">
            <v>OK For Transfer</v>
          </cell>
        </row>
        <row r="178">
          <cell r="A178" t="str">
            <v>NRD_352</v>
          </cell>
          <cell r="B178" t="str">
            <v>URH_DJAMBOUTOU_2</v>
          </cell>
          <cell r="C178" t="str">
            <v>OK For Transfer</v>
          </cell>
        </row>
        <row r="179">
          <cell r="A179" t="str">
            <v>OST_372</v>
          </cell>
          <cell r="B179" t="str">
            <v>URH_FORONGAIN</v>
          </cell>
          <cell r="C179" t="str">
            <v>OK For Transfer</v>
          </cell>
        </row>
        <row r="180">
          <cell r="A180" t="str">
            <v>OST_377</v>
          </cell>
          <cell r="B180" t="str">
            <v>URH_KOUFOMLOUM</v>
          </cell>
          <cell r="C180" t="str">
            <v>OK For Transfer</v>
          </cell>
        </row>
        <row r="181">
          <cell r="A181" t="str">
            <v>OST_378</v>
          </cell>
          <cell r="B181" t="str">
            <v>URH_MAWA</v>
          </cell>
          <cell r="C181" t="str">
            <v>OK For Transfer</v>
          </cell>
        </row>
        <row r="182">
          <cell r="A182" t="str">
            <v>OST_382</v>
          </cell>
          <cell r="B182" t="str">
            <v>URH_MAGHAM</v>
          </cell>
          <cell r="C182" t="str">
            <v>OK For Transfer</v>
          </cell>
        </row>
        <row r="183">
          <cell r="A183" t="str">
            <v>OST_384</v>
          </cell>
          <cell r="B183" t="str">
            <v>URH_KOUPA-MENKE</v>
          </cell>
          <cell r="C183" t="str">
            <v>OK For Transfer</v>
          </cell>
        </row>
        <row r="184">
          <cell r="A184" t="str">
            <v>OST_385</v>
          </cell>
          <cell r="B184" t="str">
            <v>MAKOUTAM-PLATEAU</v>
          </cell>
          <cell r="C184" t="str">
            <v>OK For Transfer</v>
          </cell>
        </row>
        <row r="185">
          <cell r="A185" t="str">
            <v>OST_387</v>
          </cell>
          <cell r="B185" t="str">
            <v>URH_MOKOUONO</v>
          </cell>
          <cell r="C185" t="str">
            <v>OK For Transfer</v>
          </cell>
        </row>
        <row r="186">
          <cell r="A186" t="str">
            <v>OST_391</v>
          </cell>
          <cell r="B186" t="str">
            <v>MATABA_PONDIMOUN</v>
          </cell>
          <cell r="C186" t="str">
            <v>OK For Transfer</v>
          </cell>
        </row>
        <row r="187">
          <cell r="A187" t="str">
            <v>OST_398</v>
          </cell>
          <cell r="B187" t="str">
            <v>GOUODAM_KOUOPTAMO</v>
          </cell>
          <cell r="C187" t="str">
            <v>OK For Transfer</v>
          </cell>
        </row>
        <row r="188">
          <cell r="A188" t="str">
            <v>OST_399</v>
          </cell>
          <cell r="B188" t="str">
            <v>KOULMOBOUM</v>
          </cell>
          <cell r="C188" t="str">
            <v>OK For Transfer</v>
          </cell>
        </row>
        <row r="189">
          <cell r="A189" t="str">
            <v>OST_402</v>
          </cell>
          <cell r="B189" t="str">
            <v>NDOUPE2</v>
          </cell>
          <cell r="C189" t="str">
            <v>OK For Transfer</v>
          </cell>
        </row>
        <row r="190">
          <cell r="A190" t="str">
            <v>OST_904</v>
          </cell>
          <cell r="B190" t="str">
            <v>URH_NKOUMBAM</v>
          </cell>
          <cell r="C190" t="str">
            <v>OK For Transfer</v>
          </cell>
        </row>
        <row r="191">
          <cell r="A191" t="str">
            <v>OST_905</v>
          </cell>
          <cell r="B191" t="str">
            <v>MARAPNDOUM</v>
          </cell>
          <cell r="C191" t="str">
            <v>OK For Transfer</v>
          </cell>
        </row>
        <row r="192">
          <cell r="A192" t="str">
            <v>OST_906</v>
          </cell>
          <cell r="B192" t="str">
            <v>URH_KOUROM_CHEFFERIE</v>
          </cell>
          <cell r="C192" t="str">
            <v>OK For Transfer</v>
          </cell>
        </row>
        <row r="193">
          <cell r="A193" t="str">
            <v>EXN_542</v>
          </cell>
          <cell r="B193" t="str">
            <v>URH_MAGRONGONG</v>
          </cell>
          <cell r="C193" t="str">
            <v>OK For Transfer</v>
          </cell>
        </row>
        <row r="194">
          <cell r="A194" t="str">
            <v>EXN_498</v>
          </cell>
          <cell r="B194" t="str">
            <v>URH_AGOLLA_CENTRE</v>
          </cell>
          <cell r="C194" t="str">
            <v>OK For Transfer</v>
          </cell>
        </row>
        <row r="195">
          <cell r="A195" t="str">
            <v>EXN_459</v>
          </cell>
          <cell r="B195" t="str">
            <v>URH_ZIVER</v>
          </cell>
          <cell r="C195" t="str">
            <v>OK For Transfer</v>
          </cell>
        </row>
        <row r="196">
          <cell r="A196" t="str">
            <v>EXN_516</v>
          </cell>
          <cell r="B196" t="str">
            <v>URH_MOKOLO_DARAM</v>
          </cell>
          <cell r="C196" t="str">
            <v>NOK</v>
          </cell>
        </row>
        <row r="197">
          <cell r="A197" t="str">
            <v>EXN_505</v>
          </cell>
          <cell r="B197" t="str">
            <v>URH_MODJOM_BODI</v>
          </cell>
          <cell r="C197" t="str">
            <v>OK For Transfer</v>
          </cell>
        </row>
        <row r="198">
          <cell r="A198" t="str">
            <v>ADM_246</v>
          </cell>
          <cell r="B198" t="str">
            <v>URH_MAYO-FOUROU</v>
          </cell>
          <cell r="C198" t="str">
            <v>OK For Transfer</v>
          </cell>
        </row>
        <row r="199">
          <cell r="A199" t="str">
            <v>EXN_526</v>
          </cell>
          <cell r="B199" t="str">
            <v>URH_GADAS_17</v>
          </cell>
          <cell r="C199" t="str">
            <v>OK For Transfer</v>
          </cell>
        </row>
        <row r="200">
          <cell r="A200" t="str">
            <v>EXN_518</v>
          </cell>
          <cell r="B200" t="str">
            <v>URH_GAZARO</v>
          </cell>
          <cell r="C200" t="str">
            <v>OK For Transfer</v>
          </cell>
        </row>
        <row r="201">
          <cell r="A201" t="str">
            <v>EXN_506</v>
          </cell>
          <cell r="B201" t="str">
            <v>URH_FOULOU</v>
          </cell>
          <cell r="C201" t="str">
            <v>OK For Transfer</v>
          </cell>
        </row>
        <row r="202">
          <cell r="A202" t="str">
            <v>EXN_469</v>
          </cell>
          <cell r="B202" t="str">
            <v>URH_VITTE</v>
          </cell>
          <cell r="C202" t="str">
            <v>OK For Transfer</v>
          </cell>
        </row>
        <row r="203">
          <cell r="A203" t="str">
            <v>EXN_465</v>
          </cell>
          <cell r="B203" t="str">
            <v>URH_BOREY</v>
          </cell>
          <cell r="C203" t="str">
            <v>OK For Transfer</v>
          </cell>
        </row>
        <row r="204">
          <cell r="A204" t="str">
            <v>EXN_444</v>
          </cell>
          <cell r="B204" t="str">
            <v>URH_MAPOLDOKOU</v>
          </cell>
          <cell r="C204" t="str">
            <v>OK For Transfer</v>
          </cell>
        </row>
        <row r="205">
          <cell r="A205" t="str">
            <v>EXN_443</v>
          </cell>
          <cell r="B205" t="str">
            <v>URH_BAO</v>
          </cell>
          <cell r="C205" t="str">
            <v>OK For Transfer</v>
          </cell>
        </row>
        <row r="206">
          <cell r="A206" t="str">
            <v>EXN_410</v>
          </cell>
          <cell r="B206" t="str">
            <v>URH_KOSSA</v>
          </cell>
          <cell r="C206" t="str">
            <v>OK For Transfer</v>
          </cell>
        </row>
        <row r="207">
          <cell r="A207" t="str">
            <v>EXN_458</v>
          </cell>
          <cell r="B207" t="str">
            <v>URH_RHUMZOU2</v>
          </cell>
          <cell r="C207" t="str">
            <v>OK For Transfer</v>
          </cell>
        </row>
        <row r="208">
          <cell r="A208" t="str">
            <v>OST_393</v>
          </cell>
          <cell r="B208" t="str">
            <v>URH_BAMENKA</v>
          </cell>
          <cell r="C208" t="str">
            <v>NOK</v>
          </cell>
        </row>
        <row r="209">
          <cell r="A209" t="str">
            <v>OST_390</v>
          </cell>
          <cell r="B209" t="str">
            <v>URH_NJINGA-NDOUTAIN</v>
          </cell>
          <cell r="C209" t="str">
            <v>OK For Transfer</v>
          </cell>
        </row>
        <row r="210">
          <cell r="A210" t="str">
            <v>OST_389</v>
          </cell>
          <cell r="B210" t="str">
            <v>URH_MATOUPOU</v>
          </cell>
          <cell r="C210" t="str">
            <v>OK For Transfer</v>
          </cell>
        </row>
        <row r="211">
          <cell r="A211" t="str">
            <v>OST_383</v>
          </cell>
          <cell r="B211" t="str">
            <v>URH_MATACHOUOM</v>
          </cell>
          <cell r="C211" t="str">
            <v>OK For Transfer</v>
          </cell>
        </row>
        <row r="212">
          <cell r="A212" t="str">
            <v>OST_908</v>
          </cell>
          <cell r="B212" t="str">
            <v>URH_MAJEKOUTOU_MALANTOUEN</v>
          </cell>
          <cell r="C212" t="str">
            <v>OK For Transfer</v>
          </cell>
        </row>
        <row r="213">
          <cell r="A213" t="str">
            <v>OST_375</v>
          </cell>
          <cell r="B213" t="str">
            <v>URH_KAATEN_BANGOURAIN</v>
          </cell>
          <cell r="C213" t="str">
            <v>OK For Transfer</v>
          </cell>
        </row>
        <row r="214">
          <cell r="A214" t="str">
            <v>NRD_302</v>
          </cell>
          <cell r="B214" t="str">
            <v>URH_OURO_HARISSOU</v>
          </cell>
          <cell r="C214" t="str">
            <v>OK For Transfer</v>
          </cell>
        </row>
        <row r="215">
          <cell r="A215" t="str">
            <v>NRD_287</v>
          </cell>
          <cell r="B215" t="str">
            <v>URH_KIRAMBO</v>
          </cell>
          <cell r="C215" t="str">
            <v>OK For Transfer</v>
          </cell>
        </row>
        <row r="216">
          <cell r="A216" t="str">
            <v>NRD_902</v>
          </cell>
          <cell r="B216" t="str">
            <v>URH_MAYO_ZARIA</v>
          </cell>
          <cell r="C216" t="str">
            <v>OK For Transfer</v>
          </cell>
        </row>
        <row r="217">
          <cell r="A217" t="str">
            <v>EXN_563</v>
          </cell>
          <cell r="B217" t="str">
            <v>URH_DATCHEKA_TAKREO</v>
          </cell>
          <cell r="C217" t="str">
            <v>OK For Transfer</v>
          </cell>
        </row>
        <row r="218">
          <cell r="A218" t="str">
            <v>EXN_416</v>
          </cell>
          <cell r="B218" t="str">
            <v>URH_SERA_DOUMDA</v>
          </cell>
          <cell r="C218" t="str">
            <v>OK For Transfer</v>
          </cell>
        </row>
        <row r="219">
          <cell r="A219" t="str">
            <v>EXN_414</v>
          </cell>
          <cell r="B219" t="str">
            <v>URH_MAOULA</v>
          </cell>
          <cell r="C219" t="str">
            <v>OK For Transfer</v>
          </cell>
        </row>
        <row r="220">
          <cell r="A220" t="str">
            <v>EXN_561</v>
          </cell>
          <cell r="B220" t="str">
            <v>URH_TAALA</v>
          </cell>
          <cell r="C220" t="str">
            <v>OK For Transfer</v>
          </cell>
        </row>
        <row r="221">
          <cell r="A221" t="str">
            <v>EXN_553</v>
          </cell>
          <cell r="B221" t="str">
            <v>URH_LAMTARE</v>
          </cell>
          <cell r="C221" t="str">
            <v>OK For Transfer</v>
          </cell>
        </row>
        <row r="222">
          <cell r="A222" t="str">
            <v>EXN_477</v>
          </cell>
          <cell r="B222" t="str">
            <v>URH_DOBOU</v>
          </cell>
          <cell r="C222" t="str">
            <v>OK For Transfer</v>
          </cell>
        </row>
        <row r="223">
          <cell r="A223" t="str">
            <v>EXN_449</v>
          </cell>
          <cell r="B223" t="str">
            <v>URH_MAYO_SANGANAREY</v>
          </cell>
          <cell r="C223" t="str">
            <v>OK For Transfer</v>
          </cell>
        </row>
        <row r="224">
          <cell r="A224" t="str">
            <v>NRD_334</v>
          </cell>
          <cell r="B224" t="str">
            <v>URH_LOBI</v>
          </cell>
          <cell r="C224" t="str">
            <v>OK For Transfer</v>
          </cell>
        </row>
        <row r="225">
          <cell r="A225" t="str">
            <v>NRD_317</v>
          </cell>
          <cell r="B225" t="str">
            <v>URH_MBAGA</v>
          </cell>
          <cell r="C225" t="str">
            <v>OK For Transfer</v>
          </cell>
        </row>
        <row r="226">
          <cell r="A226" t="str">
            <v>NRD_309</v>
          </cell>
          <cell r="B226" t="str">
            <v>URH_BADEOU</v>
          </cell>
          <cell r="C226" t="str">
            <v>OK For Transfer</v>
          </cell>
        </row>
        <row r="227">
          <cell r="A227" t="str">
            <v>NRD_307</v>
          </cell>
          <cell r="B227" t="str">
            <v>URH_BABLA_CENTRE</v>
          </cell>
          <cell r="C227" t="str">
            <v>OK For Transfer</v>
          </cell>
        </row>
        <row r="228">
          <cell r="A228" t="str">
            <v>NRD_281</v>
          </cell>
          <cell r="B228" t="str">
            <v>URH_MAKASSELE</v>
          </cell>
          <cell r="C228" t="str">
            <v>OK For Transfer</v>
          </cell>
        </row>
        <row r="229">
          <cell r="A229" t="str">
            <v>EXN_565</v>
          </cell>
          <cell r="B229" t="str">
            <v>URH_MBITOU</v>
          </cell>
          <cell r="C229" t="str">
            <v>OK For Transfer</v>
          </cell>
        </row>
        <row r="230">
          <cell r="A230" t="str">
            <v>EXN_908</v>
          </cell>
          <cell r="B230" t="str">
            <v>URH_LIRI</v>
          </cell>
          <cell r="C230" t="str">
            <v>OK For Transfer</v>
          </cell>
        </row>
        <row r="231">
          <cell r="A231" t="str">
            <v>ADM_242</v>
          </cell>
          <cell r="B231" t="str">
            <v>URH_ADDI_TELLO</v>
          </cell>
          <cell r="C231" t="str">
            <v>OK For Transfer</v>
          </cell>
        </row>
        <row r="232">
          <cell r="A232" t="str">
            <v>ADM_243</v>
          </cell>
          <cell r="B232" t="str">
            <v>URH_BOROGOP</v>
          </cell>
          <cell r="C232" t="str">
            <v>NOK</v>
          </cell>
        </row>
        <row r="233">
          <cell r="A233" t="str">
            <v>EXN_543</v>
          </cell>
          <cell r="B233" t="str">
            <v>URH_MOUMOUR</v>
          </cell>
          <cell r="C233" t="str">
            <v>OK For Transfer</v>
          </cell>
        </row>
        <row r="234">
          <cell r="A234" t="str">
            <v>EXN_472</v>
          </cell>
          <cell r="B234" t="str">
            <v>URH_GUILI</v>
          </cell>
          <cell r="C234" t="str">
            <v>OK For Transfer</v>
          </cell>
        </row>
        <row r="235">
          <cell r="A235" t="str">
            <v>OST_400</v>
          </cell>
          <cell r="B235" t="str">
            <v>URH_KOUPARE</v>
          </cell>
          <cell r="C235" t="str">
            <v>OK For Transfer</v>
          </cell>
        </row>
        <row r="236">
          <cell r="A236" t="str">
            <v>OST_396</v>
          </cell>
          <cell r="B236" t="str">
            <v>URH_KOUCHANKAP</v>
          </cell>
          <cell r="C236" t="str">
            <v>OK For Transfer</v>
          </cell>
        </row>
        <row r="237">
          <cell r="A237" t="str">
            <v>OST_405</v>
          </cell>
          <cell r="B237" t="str">
            <v>URH_MACHOU</v>
          </cell>
          <cell r="C237" t="str">
            <v>NOK</v>
          </cell>
        </row>
        <row r="238">
          <cell r="A238" t="str">
            <v>NRD_301</v>
          </cell>
          <cell r="B238" t="str">
            <v>URH_MAYO_LOPE</v>
          </cell>
          <cell r="C238" t="str">
            <v>OK For Transfer</v>
          </cell>
        </row>
        <row r="239">
          <cell r="A239" t="str">
            <v>ADM_247</v>
          </cell>
          <cell r="B239" t="str">
            <v>URH_GOUN_BELA</v>
          </cell>
          <cell r="C239" t="str">
            <v>OK For Transfer</v>
          </cell>
        </row>
        <row r="240">
          <cell r="A240" t="str">
            <v>ADM_245</v>
          </cell>
          <cell r="B240" t="str">
            <v>URH_YOUCKOTONDOU</v>
          </cell>
          <cell r="C240" t="str">
            <v>OK For Transfer</v>
          </cell>
        </row>
        <row r="241">
          <cell r="A241" t="str">
            <v>ADM_241</v>
          </cell>
          <cell r="B241" t="str">
            <v>URH_IDOOL</v>
          </cell>
          <cell r="C241" t="str">
            <v>OK For Transfer</v>
          </cell>
        </row>
        <row r="242">
          <cell r="A242" t="str">
            <v>ADM_244</v>
          </cell>
          <cell r="B242" t="str">
            <v>URH_MBAMTI_LAINGA</v>
          </cell>
          <cell r="C242" t="str">
            <v>OK For Transfer</v>
          </cell>
        </row>
        <row r="243">
          <cell r="A243" t="str">
            <v>EXN_540</v>
          </cell>
          <cell r="B243" t="str">
            <v>URH_BALANE_GABANE</v>
          </cell>
          <cell r="C243" t="str">
            <v>OK For Transfer</v>
          </cell>
        </row>
        <row r="244">
          <cell r="A244" t="str">
            <v>EXN_535</v>
          </cell>
          <cell r="B244" t="str">
            <v>URH_DJEKI</v>
          </cell>
          <cell r="C244" t="str">
            <v>OK For Transfer</v>
          </cell>
        </row>
        <row r="245">
          <cell r="A245" t="str">
            <v>EXN_525</v>
          </cell>
          <cell r="B245" t="str">
            <v>URH_DJAGARA</v>
          </cell>
          <cell r="C245" t="str">
            <v>OK For Transfer</v>
          </cell>
        </row>
        <row r="246">
          <cell r="A246" t="str">
            <v>EXN_396</v>
          </cell>
          <cell r="B246" t="str">
            <v>URH_MOUGALAM</v>
          </cell>
          <cell r="C246" t="str">
            <v>OK For Transfer</v>
          </cell>
        </row>
        <row r="247">
          <cell r="A247" t="str">
            <v>NRD_329</v>
          </cell>
          <cell r="B247" t="str">
            <v>URH_CARREFOUR_BOULEL</v>
          </cell>
          <cell r="C247" t="str">
            <v>OK For Transfer</v>
          </cell>
        </row>
        <row r="248">
          <cell r="A248" t="str">
            <v>NRD_324</v>
          </cell>
          <cell r="B248" t="str">
            <v>URH_TOUROUA</v>
          </cell>
          <cell r="C248" t="str">
            <v>OK For Transfer</v>
          </cell>
        </row>
        <row r="249">
          <cell r="A249" t="str">
            <v>OST_386</v>
          </cell>
          <cell r="B249" t="str">
            <v>URH_MATYAPOU</v>
          </cell>
          <cell r="C249" t="str">
            <v>OK For Transfer</v>
          </cell>
        </row>
        <row r="250">
          <cell r="A250" t="str">
            <v>OST_907</v>
          </cell>
          <cell r="B250" t="str">
            <v>URH_MANJE_KOUTOU</v>
          </cell>
          <cell r="C250" t="str">
            <v>NOK</v>
          </cell>
        </row>
        <row r="251">
          <cell r="A251" t="str">
            <v>NRD_305</v>
          </cell>
          <cell r="B251" t="str">
            <v>URH_DENGUI</v>
          </cell>
          <cell r="C251" t="str">
            <v>OK For Transfer</v>
          </cell>
        </row>
        <row r="252">
          <cell r="A252" t="str">
            <v>NRD_295</v>
          </cell>
          <cell r="B252" t="str">
            <v>URH_POMLA_MANGA</v>
          </cell>
          <cell r="C252" t="str">
            <v>OK For Transfer</v>
          </cell>
        </row>
        <row r="253">
          <cell r="A253" t="str">
            <v>NRD_278</v>
          </cell>
          <cell r="B253" t="str">
            <v>URH_MESO</v>
          </cell>
          <cell r="C253" t="str">
            <v>OK For Transfer</v>
          </cell>
        </row>
        <row r="254">
          <cell r="A254" t="str">
            <v>EXN_490</v>
          </cell>
          <cell r="B254" t="str">
            <v>URH_BAMIGUEL_WISSOU</v>
          </cell>
          <cell r="C254" t="str">
            <v>NOK</v>
          </cell>
        </row>
        <row r="255">
          <cell r="A255" t="str">
            <v>EXN_491</v>
          </cell>
          <cell r="B255" t="str">
            <v>URH_KALWA_FOULBE</v>
          </cell>
          <cell r="C255" t="str">
            <v>OK For Transfer</v>
          </cell>
        </row>
        <row r="256">
          <cell r="A256" t="str">
            <v>EXN_402</v>
          </cell>
          <cell r="B256" t="str">
            <v>URH_ZAOUIYA</v>
          </cell>
          <cell r="C256" t="str">
            <v>OK For Transfer</v>
          </cell>
        </row>
        <row r="257">
          <cell r="A257" t="str">
            <v>NRD_339</v>
          </cell>
          <cell r="B257" t="str">
            <v>URH_FU_BELA</v>
          </cell>
          <cell r="C257" t="str">
            <v>OK For Transfer</v>
          </cell>
        </row>
        <row r="258">
          <cell r="A258" t="str">
            <v>NRD_327</v>
          </cell>
          <cell r="B258" t="str">
            <v>URH_DJOUTALLEDE</v>
          </cell>
          <cell r="C258" t="str">
            <v>OK For Transfer</v>
          </cell>
        </row>
        <row r="259">
          <cell r="A259" t="str">
            <v>NRD_326</v>
          </cell>
          <cell r="B259" t="str">
            <v>URH_MADJADOU</v>
          </cell>
          <cell r="C259" t="str">
            <v>OK For Transfer</v>
          </cell>
        </row>
        <row r="260">
          <cell r="A260" t="str">
            <v>OST_395</v>
          </cell>
          <cell r="B260" t="str">
            <v>URH_NANSAP</v>
          </cell>
          <cell r="C260" t="str">
            <v>OK For Transfer</v>
          </cell>
        </row>
        <row r="261">
          <cell r="A261" t="str">
            <v>OST_388</v>
          </cell>
          <cell r="B261" t="str">
            <v>URH_NGWEN_NJINGOUMBE</v>
          </cell>
          <cell r="C261" t="str">
            <v>OK For Transfer</v>
          </cell>
        </row>
        <row r="262">
          <cell r="A262" t="str">
            <v>OST_409</v>
          </cell>
          <cell r="B262" t="str">
            <v>URH_NKOUMANGBA</v>
          </cell>
          <cell r="C262" t="str">
            <v>OK For Transfer</v>
          </cell>
        </row>
        <row r="263">
          <cell r="A263" t="str">
            <v>OST_376</v>
          </cell>
          <cell r="B263" t="str">
            <v>URH_MAMBICHAM</v>
          </cell>
          <cell r="C263" t="str">
            <v>NOK</v>
          </cell>
        </row>
        <row r="264">
          <cell r="A264" t="str">
            <v>NRD_300</v>
          </cell>
          <cell r="B264" t="str">
            <v>URH_MBELLA_DO_HOURO</v>
          </cell>
          <cell r="C264" t="str">
            <v>OK For Transfer</v>
          </cell>
        </row>
        <row r="265">
          <cell r="A265" t="str">
            <v>NRD_272</v>
          </cell>
          <cell r="B265" t="str">
            <v>URH_LOUBAKI</v>
          </cell>
          <cell r="C265" t="str">
            <v>OK For Transfer</v>
          </cell>
        </row>
        <row r="266">
          <cell r="A266" t="str">
            <v>EXN_536</v>
          </cell>
          <cell r="B266" t="str">
            <v>URH_YOLDEO</v>
          </cell>
          <cell r="C266" t="str">
            <v>OK For Transfer</v>
          </cell>
        </row>
        <row r="267">
          <cell r="A267" t="str">
            <v>NRD_330</v>
          </cell>
          <cell r="B267" t="str">
            <v>URH_KAOWANG_I</v>
          </cell>
          <cell r="C267" t="str">
            <v>OK For Transfer</v>
          </cell>
        </row>
        <row r="268">
          <cell r="A268" t="str">
            <v>EXN_489</v>
          </cell>
          <cell r="B268" t="str">
            <v>URH_DJODJONG</v>
          </cell>
          <cell r="C268" t="str">
            <v>OK For Transfer</v>
          </cell>
        </row>
        <row r="269">
          <cell r="A269" t="str">
            <v>NRD_341</v>
          </cell>
          <cell r="B269" t="str">
            <v>URH_HAOUDJAM</v>
          </cell>
          <cell r="C269" t="str">
            <v>OK For Transfer</v>
          </cell>
        </row>
        <row r="270">
          <cell r="A270" t="str">
            <v>NRD_269</v>
          </cell>
          <cell r="B270" t="str">
            <v>URH_LAKAWAR</v>
          </cell>
          <cell r="C270" t="str">
            <v>OK For Transfer</v>
          </cell>
        </row>
        <row r="271">
          <cell r="A271" t="str">
            <v>EXN_499</v>
          </cell>
          <cell r="B271" t="str">
            <v>URH_TYPAIN</v>
          </cell>
          <cell r="C271" t="str">
            <v>OK For Transfer</v>
          </cell>
        </row>
        <row r="272">
          <cell r="A272" t="str">
            <v>EXN_424</v>
          </cell>
          <cell r="B272" t="str">
            <v>URH_LIBAM</v>
          </cell>
          <cell r="C272" t="str">
            <v>OK For Transfer</v>
          </cell>
        </row>
        <row r="273">
          <cell r="A273" t="str">
            <v>EXN_372</v>
          </cell>
          <cell r="B273" t="str">
            <v>URH_MASSAKI_ARABE</v>
          </cell>
          <cell r="C273" t="str">
            <v>OK For Transfer</v>
          </cell>
        </row>
        <row r="274">
          <cell r="A274" t="str">
            <v>EXN_905</v>
          </cell>
          <cell r="B274" t="str">
            <v>URH_MAMIGO</v>
          </cell>
          <cell r="C274" t="str">
            <v>OK For Transfer</v>
          </cell>
        </row>
        <row r="275">
          <cell r="A275" t="str">
            <v>OST_408</v>
          </cell>
          <cell r="B275" t="str">
            <v>URH_YONG</v>
          </cell>
          <cell r="C275" t="str">
            <v>OK For Transfer</v>
          </cell>
        </row>
        <row r="276">
          <cell r="A276" t="str">
            <v>ADM_239</v>
          </cell>
          <cell r="B276" t="str">
            <v>URH_BIR_SONGKOLONG</v>
          </cell>
          <cell r="C276" t="str">
            <v>OK For Transfer</v>
          </cell>
        </row>
        <row r="277">
          <cell r="A277" t="str">
            <v>ADM_249</v>
          </cell>
          <cell r="B277" t="str">
            <v>URH_BOUNOU</v>
          </cell>
          <cell r="C277" t="str">
            <v>NOK</v>
          </cell>
        </row>
        <row r="278">
          <cell r="A278" t="str">
            <v>NRD_328</v>
          </cell>
          <cell r="B278" t="str">
            <v>URH_WOURO_HAIROU</v>
          </cell>
          <cell r="C278" t="str">
            <v>OK For Transfer</v>
          </cell>
        </row>
        <row r="279">
          <cell r="A279" t="str">
            <v>NRD_351</v>
          </cell>
          <cell r="B279" t="str">
            <v>URH_DJAMBOUTOU3</v>
          </cell>
          <cell r="C279" t="str">
            <v>OK For Transfer</v>
          </cell>
        </row>
        <row r="280">
          <cell r="A280" t="str">
            <v>OST_397</v>
          </cell>
          <cell r="B280" t="str">
            <v>URH_NJINDOUN</v>
          </cell>
          <cell r="C280" t="str">
            <v>OK For Transfer</v>
          </cell>
        </row>
        <row r="281">
          <cell r="A281" t="str">
            <v>OST_394</v>
          </cell>
          <cell r="B281" t="str">
            <v>URH_BALOUM</v>
          </cell>
          <cell r="C281" t="str">
            <v>OK For Transfer</v>
          </cell>
        </row>
        <row r="282">
          <cell r="A282" t="str">
            <v>OST_380</v>
          </cell>
          <cell r="B282" t="str">
            <v>URH_NJITAPON</v>
          </cell>
          <cell r="C282" t="str">
            <v>OK For Transfer</v>
          </cell>
        </row>
        <row r="283">
          <cell r="A283" t="str">
            <v>NRD_299</v>
          </cell>
          <cell r="B283" t="str">
            <v>URH_BALARE_GUEBAKE</v>
          </cell>
          <cell r="C283" t="str">
            <v>OK For Transfer</v>
          </cell>
        </row>
        <row r="284">
          <cell r="A284" t="str">
            <v>NRD_288</v>
          </cell>
          <cell r="B284" t="str">
            <v>URH_YABERYA</v>
          </cell>
          <cell r="C284" t="str">
            <v>NOK</v>
          </cell>
        </row>
        <row r="285">
          <cell r="A285" t="str">
            <v>NRD_283</v>
          </cell>
          <cell r="B285" t="str">
            <v>URH_BIKALE</v>
          </cell>
          <cell r="C285" t="str">
            <v>OK For Transfer</v>
          </cell>
        </row>
        <row r="286">
          <cell r="A286" t="str">
            <v>SUO_293</v>
          </cell>
          <cell r="B286" t="str">
            <v>URH_IKILIWINDI</v>
          </cell>
          <cell r="C286" t="str">
            <v>OK For Transfer</v>
          </cell>
        </row>
        <row r="287">
          <cell r="A287" t="str">
            <v>SUO_294</v>
          </cell>
          <cell r="B287" t="str">
            <v>URH_BALANGI</v>
          </cell>
          <cell r="C287" t="str">
            <v>OK For Transfer</v>
          </cell>
        </row>
        <row r="288">
          <cell r="A288" t="str">
            <v>NRD_348</v>
          </cell>
          <cell r="B288" t="str">
            <v>URH_GOHORTON2</v>
          </cell>
          <cell r="C288" t="str">
            <v>OK For Transfer</v>
          </cell>
        </row>
        <row r="289">
          <cell r="A289" t="str">
            <v>NRD_347</v>
          </cell>
          <cell r="B289" t="str">
            <v>URH_GOHORTON</v>
          </cell>
          <cell r="C289" t="str">
            <v>OK For Transfer</v>
          </cell>
        </row>
        <row r="290">
          <cell r="A290" t="str">
            <v>NRD_346</v>
          </cell>
          <cell r="B290" t="str">
            <v>URH_GOROM</v>
          </cell>
          <cell r="C290" t="str">
            <v>OK For Transfer</v>
          </cell>
        </row>
        <row r="291">
          <cell r="A291" t="str">
            <v>EXN_514</v>
          </cell>
          <cell r="B291" t="str">
            <v>URH_KOLARA</v>
          </cell>
          <cell r="C291" t="str">
            <v>OK For Transfer</v>
          </cell>
        </row>
        <row r="292">
          <cell r="A292" t="str">
            <v>EXN_385</v>
          </cell>
          <cell r="B292" t="str">
            <v>URH_GREMARI</v>
          </cell>
          <cell r="C292" t="str">
            <v>OK For Transfer</v>
          </cell>
        </row>
        <row r="293">
          <cell r="A293" t="str">
            <v>NRD_343</v>
          </cell>
          <cell r="B293" t="str">
            <v>URH_MABOUDJI_2</v>
          </cell>
          <cell r="C293" t="str">
            <v>OK For Transfer</v>
          </cell>
        </row>
        <row r="294">
          <cell r="A294" t="str">
            <v>EXN_455</v>
          </cell>
          <cell r="B294" t="str">
            <v>URH_MANGAY</v>
          </cell>
          <cell r="C294" t="str">
            <v>OK For Transfer</v>
          </cell>
        </row>
        <row r="295">
          <cell r="A295" t="str">
            <v>NRD_322</v>
          </cell>
          <cell r="B295" t="str">
            <v>URH_MADAGALI</v>
          </cell>
          <cell r="C295" t="str">
            <v>OK For Transfer</v>
          </cell>
        </row>
        <row r="296">
          <cell r="A296" t="str">
            <v>OST_401</v>
          </cell>
          <cell r="B296" t="str">
            <v>URH_NJIGBACHOUH</v>
          </cell>
          <cell r="C296" t="str">
            <v>OK For Transfer</v>
          </cell>
        </row>
        <row r="297">
          <cell r="A297" t="str">
            <v>NRD_304</v>
          </cell>
          <cell r="B297" t="str">
            <v>URH_DJALINGO_TCHOMPA</v>
          </cell>
          <cell r="C297" t="str">
            <v>OK For Transfer</v>
          </cell>
        </row>
        <row r="298">
          <cell r="A298" t="str">
            <v>EXN_564</v>
          </cell>
          <cell r="B298" t="str">
            <v>URH_KAMARGUI</v>
          </cell>
          <cell r="C298" t="str">
            <v>OK For Transfer</v>
          </cell>
        </row>
        <row r="299">
          <cell r="A299" t="str">
            <v>EXN_453</v>
          </cell>
          <cell r="B299" t="str">
            <v>URH_GORAY</v>
          </cell>
          <cell r="C299" t="str">
            <v>OK For Transfer</v>
          </cell>
        </row>
        <row r="300">
          <cell r="A300" t="str">
            <v>EXN_399</v>
          </cell>
          <cell r="B300" t="str">
            <v>URH_OULOUF</v>
          </cell>
          <cell r="C300" t="str">
            <v>OK For Transfer</v>
          </cell>
        </row>
        <row r="301">
          <cell r="A301" t="str">
            <v>EXN_398</v>
          </cell>
          <cell r="B301" t="str">
            <v>URH_SEHEBA</v>
          </cell>
          <cell r="C301" t="str">
            <v>OK For Transfer</v>
          </cell>
        </row>
        <row r="302">
          <cell r="A302" t="str">
            <v>EXN_904</v>
          </cell>
          <cell r="B302" t="str">
            <v>URH_MATCHARAY</v>
          </cell>
          <cell r="C302" t="str">
            <v>OK For Transfer</v>
          </cell>
        </row>
        <row r="303">
          <cell r="A303" t="str">
            <v>NRD_338</v>
          </cell>
          <cell r="B303" t="str">
            <v>URH_MAYO_DAA</v>
          </cell>
          <cell r="C303" t="str">
            <v>OK For Transfer</v>
          </cell>
        </row>
        <row r="304">
          <cell r="A304" t="str">
            <v>OST_374</v>
          </cell>
          <cell r="B304" t="str">
            <v>URH_BANGOUREN</v>
          </cell>
          <cell r="C304" t="str">
            <v>OK For Transfer</v>
          </cell>
        </row>
        <row r="305">
          <cell r="A305" t="str">
            <v>EXN_405</v>
          </cell>
          <cell r="B305" t="str">
            <v>URH_SAGOULOU_I</v>
          </cell>
          <cell r="C305" t="str">
            <v>OK For Transfer</v>
          </cell>
        </row>
        <row r="306">
          <cell r="A306" t="str">
            <v>OST_373</v>
          </cell>
          <cell r="B306" t="str">
            <v>URH_MANOURE</v>
          </cell>
          <cell r="C306" t="str">
            <v>OK For Transfer</v>
          </cell>
        </row>
        <row r="307">
          <cell r="A307" t="str">
            <v>EXN_375</v>
          </cell>
          <cell r="B307" t="str">
            <v>URH_HILELE</v>
          </cell>
          <cell r="C307" t="str">
            <v>OK For Transfer</v>
          </cell>
        </row>
        <row r="308">
          <cell r="A308" t="str">
            <v>NRD_903</v>
          </cell>
          <cell r="B308" t="str">
            <v>URH_MAYO_MBI</v>
          </cell>
          <cell r="C308" t="str">
            <v>OK For Transfer</v>
          </cell>
        </row>
        <row r="309">
          <cell r="A309" t="str">
            <v>NRD_335</v>
          </cell>
          <cell r="B309" t="str">
            <v>URH_ZERA</v>
          </cell>
          <cell r="C309" t="str">
            <v>NOK</v>
          </cell>
        </row>
        <row r="310">
          <cell r="A310" t="str">
            <v>OST_392</v>
          </cell>
          <cell r="B310" t="str">
            <v>URH_MBEKONG-MAGAP</v>
          </cell>
          <cell r="C310" t="str">
            <v>OK For Transfer</v>
          </cell>
        </row>
        <row r="311">
          <cell r="A311" t="str">
            <v>OST_381</v>
          </cell>
          <cell r="B311" t="str">
            <v>URH_KOUROM2(Kouchong-Samtaing-EEC)</v>
          </cell>
          <cell r="C311" t="str">
            <v>OK For Transfer</v>
          </cell>
        </row>
        <row r="312">
          <cell r="A312" t="str">
            <v>EXN_560</v>
          </cell>
          <cell r="B312" t="str">
            <v>URH_GAREY_DJIDOMA</v>
          </cell>
          <cell r="C312" t="str">
            <v>OK For Transfer</v>
          </cell>
        </row>
        <row r="313">
          <cell r="A313" t="str">
            <v>ADM_248</v>
          </cell>
          <cell r="B313" t="str">
            <v>URH_MAYO-DARLE</v>
          </cell>
          <cell r="C313" t="str">
            <v>NOK</v>
          </cell>
        </row>
        <row r="314">
          <cell r="A314" t="str">
            <v>NRD_345</v>
          </cell>
          <cell r="B314" t="str">
            <v>URH_GOROM_2</v>
          </cell>
          <cell r="C314" t="str">
            <v>OK For Transfer</v>
          </cell>
        </row>
        <row r="315">
          <cell r="A315" t="str">
            <v>EXN_495</v>
          </cell>
          <cell r="B315" t="str">
            <v>URH_LOUBOUR</v>
          </cell>
          <cell r="C315" t="str">
            <v>OK For Transfer</v>
          </cell>
        </row>
        <row r="316">
          <cell r="A316" t="str">
            <v>EXN_486</v>
          </cell>
          <cell r="B316" t="str">
            <v>URH_DAMLAY</v>
          </cell>
          <cell r="C316" t="str">
            <v>NOK</v>
          </cell>
        </row>
        <row r="317">
          <cell r="A317" t="str">
            <v>EXN_906</v>
          </cell>
          <cell r="B317" t="str">
            <v>URH_MOKONG</v>
          </cell>
          <cell r="C317" t="str">
            <v>OK For Transfer</v>
          </cell>
        </row>
        <row r="318">
          <cell r="A318" t="str">
            <v>NRD_274</v>
          </cell>
          <cell r="B318" t="str">
            <v>URH_YAPERE</v>
          </cell>
          <cell r="C318" t="str">
            <v>OK For Transfer</v>
          </cell>
        </row>
        <row r="319">
          <cell r="A319" t="str">
            <v>EXN_541</v>
          </cell>
          <cell r="B319" t="str">
            <v>URH_MABOUDJI</v>
          </cell>
          <cell r="C319" t="str">
            <v>OK For Transfer</v>
          </cell>
        </row>
        <row r="320">
          <cell r="A320" t="str">
            <v>NRD_277</v>
          </cell>
          <cell r="B320" t="str">
            <v>URH_SOLOMO</v>
          </cell>
          <cell r="C320" t="str">
            <v>OK For Transfer</v>
          </cell>
        </row>
        <row r="321">
          <cell r="A321" t="str">
            <v>EXN_572</v>
          </cell>
          <cell r="B321" t="str">
            <v>URH_POURTAMAI</v>
          </cell>
          <cell r="C321" t="str">
            <v>OK For Transfer</v>
          </cell>
        </row>
        <row r="322">
          <cell r="A322" t="str">
            <v>EXN_494</v>
          </cell>
          <cell r="B322" t="str">
            <v>URH_DJAPAI</v>
          </cell>
          <cell r="C322" t="str">
            <v>OK For Transfer</v>
          </cell>
        </row>
        <row r="323">
          <cell r="A323" t="str">
            <v>EXN_539</v>
          </cell>
          <cell r="B323" t="str">
            <v>URH_DATCHEKA</v>
          </cell>
          <cell r="C323" t="str">
            <v>OK For Transfer</v>
          </cell>
        </row>
        <row r="324">
          <cell r="A324" t="str">
            <v>EXN_527</v>
          </cell>
          <cell r="B324" t="str">
            <v>URH_MOVOY</v>
          </cell>
          <cell r="C324" t="str">
            <v>OK For Transfer</v>
          </cell>
        </row>
        <row r="325">
          <cell r="A325" t="str">
            <v>NRD_342</v>
          </cell>
          <cell r="B325" t="str">
            <v>URH_Masabay</v>
          </cell>
          <cell r="C325" t="str">
            <v>OK For Transfer</v>
          </cell>
        </row>
        <row r="326">
          <cell r="A326" t="str">
            <v>EXN_571</v>
          </cell>
          <cell r="B326" t="str">
            <v>URH_Hopital_MOWO</v>
          </cell>
          <cell r="C326" t="str">
            <v>OK For Transfer</v>
          </cell>
        </row>
        <row r="327">
          <cell r="A327" t="str">
            <v>EXN_473</v>
          </cell>
          <cell r="B327" t="str">
            <v>URH_GADAKA</v>
          </cell>
          <cell r="C327" t="str">
            <v>NOK</v>
          </cell>
        </row>
        <row r="328">
          <cell r="A328" t="str">
            <v>NRD_901</v>
          </cell>
          <cell r="B328" t="str">
            <v>URH_POPOLOGOZOM</v>
          </cell>
          <cell r="C328" t="str">
            <v>OK For Transfer</v>
          </cell>
        </row>
        <row r="329">
          <cell r="A329" t="str">
            <v>EXN_421</v>
          </cell>
          <cell r="B329" t="str">
            <v>URH_ZILER</v>
          </cell>
          <cell r="C329" t="str">
            <v>OK For Transfer</v>
          </cell>
        </row>
        <row r="330">
          <cell r="A330" t="str">
            <v>EXN_519</v>
          </cell>
          <cell r="B330" t="str">
            <v>URH_Dana</v>
          </cell>
          <cell r="C330" t="str">
            <v>OK For Transfer</v>
          </cell>
        </row>
        <row r="331">
          <cell r="A331" t="str">
            <v>EXN_493</v>
          </cell>
          <cell r="B331" t="str">
            <v>URH_NDJELENG</v>
          </cell>
          <cell r="C331" t="str">
            <v>OK For Transfer</v>
          </cell>
        </row>
        <row r="332">
          <cell r="A332" t="str">
            <v>EXN_395</v>
          </cell>
          <cell r="B332" t="str">
            <v>URH_BLABLINE_1</v>
          </cell>
          <cell r="C332" t="str">
            <v>OK For Transfer</v>
          </cell>
        </row>
        <row r="333">
          <cell r="A333" t="str">
            <v>EXN_384</v>
          </cell>
          <cell r="B333" t="str">
            <v>URH_CHAIBOU</v>
          </cell>
          <cell r="C333" t="str">
            <v>OK For Transfer</v>
          </cell>
        </row>
        <row r="334">
          <cell r="A334" t="str">
            <v>EXN_382</v>
          </cell>
          <cell r="B334" t="str">
            <v>URH_NDELBENG</v>
          </cell>
          <cell r="C334" t="str">
            <v>OK For Transfer</v>
          </cell>
        </row>
        <row r="335">
          <cell r="A335" t="str">
            <v>EXN_380</v>
          </cell>
          <cell r="B335" t="str">
            <v>URH_DOUGMO_SALAMAT</v>
          </cell>
          <cell r="C335" t="str">
            <v>OK For Transfer</v>
          </cell>
        </row>
        <row r="336">
          <cell r="A336" t="str">
            <v>NRD_289</v>
          </cell>
          <cell r="B336" t="str">
            <v>URH_BANAYE</v>
          </cell>
          <cell r="C336" t="str">
            <v>OK For Transfer</v>
          </cell>
        </row>
        <row r="337">
          <cell r="A337" t="str">
            <v>EXN_476</v>
          </cell>
          <cell r="B337" t="str">
            <v>URH_GADALA</v>
          </cell>
          <cell r="C337" t="str">
            <v>OK For Transfer</v>
          </cell>
        </row>
        <row r="338">
          <cell r="A338" t="str">
            <v>EXN_445</v>
          </cell>
          <cell r="B338" t="str">
            <v>URH_MAVOUMAI</v>
          </cell>
          <cell r="C338" t="str">
            <v>NOK</v>
          </cell>
        </row>
        <row r="339">
          <cell r="A339" t="str">
            <v>EXN_556</v>
          </cell>
          <cell r="B339" t="str">
            <v>URH_BOSGOYE</v>
          </cell>
          <cell r="C339" t="str">
            <v>OK For Transfer</v>
          </cell>
        </row>
        <row r="340">
          <cell r="A340" t="str">
            <v>EXN_401</v>
          </cell>
          <cell r="B340" t="str">
            <v>URH_MASSIKA_MOUSGOUM</v>
          </cell>
          <cell r="C340" t="str">
            <v>OK For Transfer</v>
          </cell>
        </row>
        <row r="341">
          <cell r="A341" t="str">
            <v>EXN_377</v>
          </cell>
          <cell r="B341" t="str">
            <v>URH_EL_GOUMRI_EL_ADJ_TOM_OUMAR</v>
          </cell>
          <cell r="C341" t="str">
            <v>OK For Transfer</v>
          </cell>
        </row>
        <row r="342">
          <cell r="A342" t="str">
            <v>EXN_910</v>
          </cell>
          <cell r="B342" t="str">
            <v>URH_MBOLA</v>
          </cell>
          <cell r="C342" t="str">
            <v>NOK</v>
          </cell>
        </row>
        <row r="343">
          <cell r="A343" t="str">
            <v>OST_371</v>
          </cell>
          <cell r="B343" t="str">
            <v>URH_MANDA_ROUND_ABOUT</v>
          </cell>
          <cell r="C343" t="str">
            <v>NOK</v>
          </cell>
        </row>
        <row r="344">
          <cell r="A344" t="str">
            <v>EXN_392</v>
          </cell>
          <cell r="B344" t="str">
            <v>URH_NGANAWE</v>
          </cell>
          <cell r="C344" t="str">
            <v>OK For Transfer</v>
          </cell>
        </row>
        <row r="345">
          <cell r="A345" t="str">
            <v>NRD_273</v>
          </cell>
          <cell r="B345" t="str">
            <v>URH_DJOUGUI</v>
          </cell>
          <cell r="C345" t="str">
            <v>OK For Transfer</v>
          </cell>
        </row>
        <row r="346">
          <cell r="A346" t="str">
            <v>EXN_550</v>
          </cell>
          <cell r="B346" t="str">
            <v>URH_MOGOM</v>
          </cell>
          <cell r="C346" t="str">
            <v>OK For Transfer</v>
          </cell>
        </row>
        <row r="347">
          <cell r="A347" t="str">
            <v>EXN_497</v>
          </cell>
          <cell r="B347" t="str">
            <v>URH_LOUGUERE_KONDONG</v>
          </cell>
          <cell r="C347" t="str">
            <v>OK For Transfer</v>
          </cell>
        </row>
        <row r="348">
          <cell r="A348" t="str">
            <v>EXN_907</v>
          </cell>
          <cell r="B348" t="str">
            <v>URH_ALARBA SIRAKOUKI</v>
          </cell>
          <cell r="C348" t="str">
            <v>NOK</v>
          </cell>
        </row>
        <row r="349">
          <cell r="A349" t="str">
            <v>EXN_386</v>
          </cell>
          <cell r="B349" t="str">
            <v>URH_AMSAMKA</v>
          </cell>
          <cell r="C349" t="str">
            <v>OK For Transfer</v>
          </cell>
        </row>
        <row r="350">
          <cell r="A350" t="str">
            <v>EXN_378</v>
          </cell>
          <cell r="B350" t="str">
            <v>URH_DJIRAIB</v>
          </cell>
          <cell r="C350" t="str">
            <v>NOK</v>
          </cell>
        </row>
        <row r="351">
          <cell r="A351" t="str">
            <v>EXN_909</v>
          </cell>
          <cell r="B351" t="str">
            <v>URH_OUDDA</v>
          </cell>
          <cell r="C351" t="str">
            <v>NOK</v>
          </cell>
        </row>
        <row r="352">
          <cell r="A352" t="str">
            <v>NRD_349</v>
          </cell>
          <cell r="B352" t="str">
            <v>URH_SABONGARI_2</v>
          </cell>
          <cell r="C352" t="str">
            <v>NOK</v>
          </cell>
        </row>
        <row r="353">
          <cell r="A353" t="str">
            <v>EXN_587</v>
          </cell>
          <cell r="B353" t="str">
            <v>URH_GAOUEL</v>
          </cell>
          <cell r="C353" t="str">
            <v>OK For Transfer</v>
          </cell>
        </row>
        <row r="354">
          <cell r="A354" t="str">
            <v>EXN_412</v>
          </cell>
          <cell r="B354" t="str">
            <v>EXN_412_URH_MOGOGNE</v>
          </cell>
          <cell r="C354" t="str">
            <v>NOK</v>
          </cell>
        </row>
        <row r="355">
          <cell r="A355" t="str">
            <v>NRD_344</v>
          </cell>
          <cell r="B355" t="str">
            <v>NRD_344_URH_Masabay2</v>
          </cell>
          <cell r="C355" t="str">
            <v>NOK</v>
          </cell>
        </row>
        <row r="356">
          <cell r="A356" t="str">
            <v>EXN_428</v>
          </cell>
          <cell r="B356" t="str">
            <v>EXN_428 _URH_HOUDA</v>
          </cell>
          <cell r="C356" t="str">
            <v>OK For Transfer</v>
          </cell>
        </row>
        <row r="357">
          <cell r="A357" t="str">
            <v>EXN_409</v>
          </cell>
          <cell r="B357" t="str">
            <v>EXN_409_URH_ZAGARA_(DIEGUERE)</v>
          </cell>
          <cell r="C357" t="str">
            <v>OK For Transfer</v>
          </cell>
        </row>
        <row r="358">
          <cell r="A358" t="str">
            <v>EXN_404</v>
          </cell>
          <cell r="B358" t="str">
            <v>EXN_404_URH_BANGALIA</v>
          </cell>
          <cell r="C358" t="str">
            <v>OK For Transfer</v>
          </cell>
        </row>
        <row r="359">
          <cell r="A359" t="str">
            <v>EXN_371</v>
          </cell>
          <cell r="B359" t="str">
            <v>EXN_371_URH_SERO_ABOU</v>
          </cell>
          <cell r="C359" t="str">
            <v>OK For Transfer</v>
          </cell>
        </row>
        <row r="360">
          <cell r="A360" t="str">
            <v>EXN_263</v>
          </cell>
          <cell r="B360" t="str">
            <v>EXN_263_URH_KERAWA</v>
          </cell>
          <cell r="C360" t="str">
            <v>transfered</v>
          </cell>
        </row>
        <row r="361">
          <cell r="A361" t="str">
            <v>EXN_262</v>
          </cell>
          <cell r="B361" t="str">
            <v>EXN_262_URH_ASHIGASHIYA</v>
          </cell>
          <cell r="C361" t="str">
            <v>transfered</v>
          </cell>
        </row>
        <row r="362">
          <cell r="A362" t="str">
            <v>SUD_142</v>
          </cell>
          <cell r="B362" t="str">
            <v>SUD_142_URH_SUDCAM_V4</v>
          </cell>
          <cell r="C362" t="str">
            <v>transfered</v>
          </cell>
        </row>
        <row r="363">
          <cell r="A363" t="str">
            <v>SUD_143</v>
          </cell>
          <cell r="B363" t="str">
            <v>SUD_143_URH_SUDCAM_V8</v>
          </cell>
          <cell r="C363" t="str">
            <v>transfered</v>
          </cell>
        </row>
        <row r="364">
          <cell r="A364" t="str">
            <v>OST_337</v>
          </cell>
          <cell r="B364" t="str">
            <v>OST_337_URH_MAPOU</v>
          </cell>
          <cell r="C364" t="str">
            <v>transfered</v>
          </cell>
        </row>
        <row r="365">
          <cell r="A365" t="str">
            <v>NRD_222</v>
          </cell>
          <cell r="B365" t="str">
            <v>NRD_222_URH_BADJOUMA_RADIER</v>
          </cell>
          <cell r="C365" t="str">
            <v>transfered</v>
          </cell>
        </row>
        <row r="366">
          <cell r="A366" t="str">
            <v>CTR_915</v>
          </cell>
          <cell r="B366" t="str">
            <v>CTR_915_URH_KHOURY-NGORO</v>
          </cell>
          <cell r="C366" t="str">
            <v>transfered</v>
          </cell>
        </row>
        <row r="367">
          <cell r="A367" t="str">
            <v>EXN_294</v>
          </cell>
          <cell r="B367" t="str">
            <v>EXN_294_URH_NGUETCHEWE</v>
          </cell>
          <cell r="C367" t="str">
            <v>transfered</v>
          </cell>
        </row>
        <row r="368">
          <cell r="A368" t="str">
            <v>EXN_295</v>
          </cell>
          <cell r="B368" t="str">
            <v>EXN_295_URH_LIMANI</v>
          </cell>
          <cell r="C368" t="str">
            <v>transfered</v>
          </cell>
        </row>
        <row r="369">
          <cell r="A369" t="str">
            <v>LIT_794</v>
          </cell>
          <cell r="B369" t="str">
            <v>LIT_794_URH_BAKWAT</v>
          </cell>
          <cell r="C369" t="str">
            <v>transfered</v>
          </cell>
        </row>
        <row r="370">
          <cell r="A370" t="str">
            <v>ADM_193</v>
          </cell>
          <cell r="B370" t="str">
            <v>ADM_193_URH_MBOR</v>
          </cell>
          <cell r="C370" t="str">
            <v>transfered</v>
          </cell>
        </row>
        <row r="371">
          <cell r="A371" t="str">
            <v>EXN_283</v>
          </cell>
          <cell r="B371" t="str">
            <v>EXN_283_URH_MIDIVING</v>
          </cell>
          <cell r="C371" t="str">
            <v>transfered</v>
          </cell>
        </row>
        <row r="372">
          <cell r="A372" t="str">
            <v>OST_334</v>
          </cell>
          <cell r="B372" t="str">
            <v>OST_334_URH_MACHATOUM</v>
          </cell>
          <cell r="C372" t="str">
            <v>transfered</v>
          </cell>
        </row>
        <row r="373">
          <cell r="A373" t="str">
            <v>ADM_194</v>
          </cell>
          <cell r="B373" t="str">
            <v>ADM_194_URH_SASSA_MBERSI</v>
          </cell>
          <cell r="C373" t="str">
            <v>transfered</v>
          </cell>
        </row>
        <row r="374">
          <cell r="A374" t="str">
            <v>ADM_191</v>
          </cell>
          <cell r="B374" t="str">
            <v>ADM_191_URH_KOL</v>
          </cell>
          <cell r="C374" t="str">
            <v>transfered</v>
          </cell>
        </row>
        <row r="375">
          <cell r="A375" t="str">
            <v>NRD_211</v>
          </cell>
          <cell r="B375" t="str">
            <v>NRD_211_URH_OURO_KESSOUM</v>
          </cell>
          <cell r="C375" t="str">
            <v>transfered</v>
          </cell>
        </row>
        <row r="376">
          <cell r="A376" t="str">
            <v>NRD_202</v>
          </cell>
          <cell r="B376" t="str">
            <v>NRD_202_URH_BOUMEDJE</v>
          </cell>
          <cell r="C376" t="str">
            <v>transfered</v>
          </cell>
        </row>
        <row r="377">
          <cell r="A377" t="str">
            <v>SUD_144</v>
          </cell>
          <cell r="B377" t="str">
            <v>SUD_144_URH_SUDCAM_V9</v>
          </cell>
          <cell r="C377" t="str">
            <v>transfered</v>
          </cell>
        </row>
        <row r="378">
          <cell r="A378" t="str">
            <v>LIT_795</v>
          </cell>
          <cell r="B378" t="str">
            <v>LIT_795_URH_NJOUMBENG</v>
          </cell>
          <cell r="C378" t="str">
            <v>transfered</v>
          </cell>
        </row>
        <row r="379">
          <cell r="A379" t="str">
            <v>EXN_285</v>
          </cell>
          <cell r="B379" t="str">
            <v>EXN_285_URH_TCHAMAHE</v>
          </cell>
          <cell r="C379" t="str">
            <v>transfered</v>
          </cell>
        </row>
        <row r="380">
          <cell r="A380" t="str">
            <v>ADM_190</v>
          </cell>
          <cell r="B380" t="str">
            <v>ADM_190_URH_BETARE_CONGO</v>
          </cell>
          <cell r="C380" t="str">
            <v>transfered</v>
          </cell>
        </row>
        <row r="381">
          <cell r="A381" t="str">
            <v>EXN_315</v>
          </cell>
          <cell r="B381" t="str">
            <v>EXN_315_URH_ADJIRI</v>
          </cell>
          <cell r="C381" t="str">
            <v>transfered</v>
          </cell>
        </row>
        <row r="382">
          <cell r="A382" t="str">
            <v>EXN_305</v>
          </cell>
          <cell r="B382" t="str">
            <v>EXN_305_URH_KAFTAKA</v>
          </cell>
          <cell r="C382" t="str">
            <v>transfered</v>
          </cell>
        </row>
        <row r="383">
          <cell r="A383" t="str">
            <v>EXN_323</v>
          </cell>
          <cell r="B383" t="str">
            <v>EXN_323_URH_GOLOMGUINI</v>
          </cell>
          <cell r="C383" t="str">
            <v>transfered</v>
          </cell>
        </row>
        <row r="384">
          <cell r="A384" t="str">
            <v>EXN_289</v>
          </cell>
          <cell r="B384" t="str">
            <v>EXN_289_URH_WARBA</v>
          </cell>
          <cell r="C384" t="str">
            <v>transfered</v>
          </cell>
        </row>
        <row r="385">
          <cell r="A385" t="str">
            <v>EXN_309</v>
          </cell>
          <cell r="B385" t="str">
            <v>EXN_309_URH_HOPPO</v>
          </cell>
          <cell r="C385" t="str">
            <v>transfered</v>
          </cell>
        </row>
        <row r="386">
          <cell r="A386" t="str">
            <v>ADM_192</v>
          </cell>
          <cell r="B386" t="str">
            <v>ADM_192_URH_MAYO_LADE</v>
          </cell>
          <cell r="C386" t="str">
            <v>transfered</v>
          </cell>
        </row>
        <row r="387">
          <cell r="A387" t="str">
            <v>NRD_192</v>
          </cell>
          <cell r="B387" t="str">
            <v>NRD_192_URH_KERENG</v>
          </cell>
          <cell r="C387" t="str">
            <v>transfered</v>
          </cell>
        </row>
        <row r="388">
          <cell r="A388" t="str">
            <v>OST_319</v>
          </cell>
          <cell r="B388" t="str">
            <v>OST_319_URH_KOUFEN</v>
          </cell>
          <cell r="C388" t="str">
            <v>transfered</v>
          </cell>
        </row>
        <row r="389">
          <cell r="A389" t="str">
            <v>OST_327</v>
          </cell>
          <cell r="B389" t="str">
            <v>OST_327_URH_BAKONJI</v>
          </cell>
          <cell r="C389" t="str">
            <v>transfered</v>
          </cell>
        </row>
        <row r="390">
          <cell r="A390" t="str">
            <v>LIT_819</v>
          </cell>
          <cell r="B390" t="str">
            <v>LIT_819_URH_BAREMBENG</v>
          </cell>
          <cell r="C390" t="str">
            <v>transfered</v>
          </cell>
        </row>
        <row r="391">
          <cell r="A391" t="str">
            <v>NRD_218</v>
          </cell>
          <cell r="B391" t="str">
            <v>NRD_218_URH_HABAGA</v>
          </cell>
          <cell r="C391" t="str">
            <v>transfered</v>
          </cell>
        </row>
        <row r="392">
          <cell r="A392" t="str">
            <v>OST_328</v>
          </cell>
          <cell r="B392" t="str">
            <v>OST_328_URH_KOUROM</v>
          </cell>
          <cell r="C392" t="str">
            <v>transfered</v>
          </cell>
        </row>
        <row r="393">
          <cell r="A393" t="str">
            <v>CTR_916</v>
          </cell>
          <cell r="B393" t="str">
            <v>CTR_916_URH_NEBOLEN</v>
          </cell>
          <cell r="C393" t="str">
            <v>transfered</v>
          </cell>
        </row>
        <row r="394">
          <cell r="A394" t="str">
            <v>SUD_155</v>
          </cell>
          <cell r="B394" t="str">
            <v>SUD_155_URH_NIETE-V7 (USINE)</v>
          </cell>
          <cell r="C394" t="str">
            <v>transfered</v>
          </cell>
        </row>
        <row r="395">
          <cell r="A395" t="str">
            <v>OST_331</v>
          </cell>
          <cell r="B395" t="str">
            <v>OST_331_URH_NJIPOUOCHE-FOYET</v>
          </cell>
          <cell r="C395" t="str">
            <v>transfered</v>
          </cell>
        </row>
        <row r="396">
          <cell r="A396" t="str">
            <v>CTR_912</v>
          </cell>
          <cell r="B396" t="str">
            <v>CTR_912_URH_ZOATOUBSI</v>
          </cell>
          <cell r="C396" t="str">
            <v>transfered</v>
          </cell>
        </row>
        <row r="397">
          <cell r="A397" t="str">
            <v>OST_323</v>
          </cell>
          <cell r="B397" t="str">
            <v>OST_323_URH_MEUDJIEU</v>
          </cell>
          <cell r="C397" t="str">
            <v>transfered</v>
          </cell>
        </row>
        <row r="398">
          <cell r="A398" t="str">
            <v>OST_333</v>
          </cell>
          <cell r="B398" t="str">
            <v>OST_333_URH_BALOUM2</v>
          </cell>
          <cell r="C398" t="str">
            <v>transfered</v>
          </cell>
        </row>
        <row r="399">
          <cell r="A399" t="str">
            <v>OST_326</v>
          </cell>
          <cell r="B399" t="str">
            <v>OST_326_URH_FOKAMEZO</v>
          </cell>
          <cell r="C399" t="str">
            <v>transfered</v>
          </cell>
        </row>
        <row r="400">
          <cell r="A400" t="str">
            <v>EXN_326</v>
          </cell>
          <cell r="B400" t="str">
            <v>EXN_326_URH_DARSALAM</v>
          </cell>
          <cell r="C400" t="str">
            <v>transfered</v>
          </cell>
        </row>
        <row r="401">
          <cell r="A401" t="str">
            <v>EXN_308</v>
          </cell>
          <cell r="B401" t="str">
            <v>EXN_308_URH_YEGOUA</v>
          </cell>
          <cell r="C401" t="str">
            <v>transfered</v>
          </cell>
        </row>
        <row r="402">
          <cell r="A402" t="str">
            <v>LIT_820</v>
          </cell>
          <cell r="B402" t="str">
            <v>LIT_820_URH_MBANDA</v>
          </cell>
          <cell r="C402" t="str">
            <v>transfered</v>
          </cell>
        </row>
        <row r="403">
          <cell r="A403" t="str">
            <v>EXN_291</v>
          </cell>
          <cell r="B403" t="str">
            <v>EXN_291_URH_TSEBE</v>
          </cell>
          <cell r="C403" t="str">
            <v>transfered</v>
          </cell>
        </row>
        <row r="404">
          <cell r="A404" t="str">
            <v>LIT_822</v>
          </cell>
          <cell r="B404" t="str">
            <v>LIT_822_URH_MOUANDONG</v>
          </cell>
          <cell r="C404" t="str">
            <v>transfered</v>
          </cell>
        </row>
        <row r="405">
          <cell r="A405" t="str">
            <v>EXN_288</v>
          </cell>
          <cell r="B405" t="str">
            <v>EXN_288_URH_ZIMADO</v>
          </cell>
          <cell r="C405" t="str">
            <v>transfered</v>
          </cell>
        </row>
        <row r="406">
          <cell r="A406" t="str">
            <v>EXN_324</v>
          </cell>
          <cell r="B406" t="str">
            <v>EXN_324_URH_GOUNDAYE</v>
          </cell>
          <cell r="C406" t="str">
            <v>transfered</v>
          </cell>
        </row>
        <row r="407">
          <cell r="A407" t="str">
            <v>OST_336</v>
          </cell>
          <cell r="B407" t="str">
            <v>OST_336_URH_MANKOUOMBI</v>
          </cell>
          <cell r="C407" t="str">
            <v>transfered</v>
          </cell>
        </row>
        <row r="408">
          <cell r="A408" t="str">
            <v>NRD_214</v>
          </cell>
          <cell r="B408" t="str">
            <v>NRD_214_URH_BOSSOUM</v>
          </cell>
          <cell r="C408" t="str">
            <v>transfered</v>
          </cell>
        </row>
        <row r="409">
          <cell r="A409" t="str">
            <v>ADM_188</v>
          </cell>
          <cell r="B409" t="str">
            <v>ADM_188_URH_WASSANDE</v>
          </cell>
          <cell r="C409" t="str">
            <v>transfered</v>
          </cell>
        </row>
        <row r="410">
          <cell r="A410" t="str">
            <v>EXN_322</v>
          </cell>
          <cell r="B410" t="str">
            <v>EXN_322_URH_HORLONG</v>
          </cell>
          <cell r="C410" t="str">
            <v>transfered</v>
          </cell>
        </row>
        <row r="411">
          <cell r="A411" t="str">
            <v>EXN_320</v>
          </cell>
          <cell r="B411" t="str">
            <v>EXN_320_URH_BERENG</v>
          </cell>
          <cell r="C411" t="str">
            <v>transfered</v>
          </cell>
        </row>
        <row r="412">
          <cell r="A412" t="str">
            <v>EST_158</v>
          </cell>
          <cell r="B412" t="str">
            <v>EST_158_URH_DINO_FILS-ABONG-MBANG</v>
          </cell>
          <cell r="C412" t="str">
            <v>transfered</v>
          </cell>
        </row>
        <row r="413">
          <cell r="A413" t="str">
            <v>EXN_299</v>
          </cell>
          <cell r="B413" t="str">
            <v>EXN_299_URH_GANCE</v>
          </cell>
          <cell r="C413" t="str">
            <v>transfered</v>
          </cell>
        </row>
        <row r="414">
          <cell r="A414" t="str">
            <v>EXN_292</v>
          </cell>
          <cell r="B414" t="str">
            <v>EXN_292_URH_ROUMSIKI2</v>
          </cell>
          <cell r="C414" t="str">
            <v>transfered</v>
          </cell>
        </row>
        <row r="415">
          <cell r="A415" t="str">
            <v>OST_338</v>
          </cell>
          <cell r="B415" t="str">
            <v>OST_338_URH_MENFOUNG</v>
          </cell>
          <cell r="C415" t="str">
            <v>transfered</v>
          </cell>
        </row>
        <row r="416">
          <cell r="A416" t="str">
            <v>EXN_298</v>
          </cell>
          <cell r="B416" t="str">
            <v>EXN_298_URH_BOUGAYE</v>
          </cell>
          <cell r="C416" t="str">
            <v>transfered</v>
          </cell>
        </row>
        <row r="417">
          <cell r="A417" t="str">
            <v>EXN_334</v>
          </cell>
          <cell r="B417" t="str">
            <v>URH_BIR_SALACK</v>
          </cell>
          <cell r="C417" t="str">
            <v>transfered</v>
          </cell>
        </row>
        <row r="418">
          <cell r="A418" t="str">
            <v xml:space="preserve">SUO_292 </v>
          </cell>
          <cell r="B418" t="str">
            <v>SUO_292 _URH_BIR-CAMPO</v>
          </cell>
          <cell r="C418" t="str">
            <v>transfered</v>
          </cell>
        </row>
        <row r="419">
          <cell r="A419" t="str">
            <v>SUO_274</v>
          </cell>
          <cell r="B419" t="str">
            <v>SUO_274_URH_BIR-MAN-O-WAR-BAY</v>
          </cell>
          <cell r="C419" t="str">
            <v>transfered</v>
          </cell>
        </row>
        <row r="420">
          <cell r="A420" t="str">
            <v>EXN_290</v>
          </cell>
          <cell r="B420" t="str">
            <v>EXN_290_URH_BLANGAPE</v>
          </cell>
          <cell r="C420" t="str">
            <v>transfered</v>
          </cell>
        </row>
        <row r="421">
          <cell r="A421" t="str">
            <v>EXN_327</v>
          </cell>
          <cell r="B421" t="str">
            <v>EXN_327_URH_BOBOYO</v>
          </cell>
          <cell r="C421" t="str">
            <v>transfered</v>
          </cell>
        </row>
        <row r="422">
          <cell r="A422" t="str">
            <v>EXN_281</v>
          </cell>
          <cell r="B422" t="str">
            <v>EXN_281_URH_BODO</v>
          </cell>
          <cell r="C422" t="str">
            <v>transfered</v>
          </cell>
        </row>
        <row r="423">
          <cell r="A423" t="str">
            <v>NRD_216</v>
          </cell>
          <cell r="B423" t="str">
            <v>NRD_216_URH_DAWAN</v>
          </cell>
          <cell r="C423" t="str">
            <v>transfered</v>
          </cell>
        </row>
        <row r="424">
          <cell r="A424" t="str">
            <v>NRD_204</v>
          </cell>
          <cell r="B424" t="str">
            <v>NRD_204_URH_GOINGOU</v>
          </cell>
          <cell r="C424" t="str">
            <v>transfered</v>
          </cell>
        </row>
        <row r="425">
          <cell r="A425" t="str">
            <v>NRD_212</v>
          </cell>
          <cell r="B425" t="str">
            <v>NRD_212_URH_LOUMBOU</v>
          </cell>
          <cell r="C425" t="str">
            <v>transfered</v>
          </cell>
        </row>
        <row r="426">
          <cell r="A426" t="str">
            <v>NRD_206</v>
          </cell>
          <cell r="B426" t="str">
            <v>NRD_206_URH_MAFARE</v>
          </cell>
          <cell r="C426" t="str">
            <v>transfered</v>
          </cell>
        </row>
        <row r="427">
          <cell r="A427" t="str">
            <v>LIT_831</v>
          </cell>
          <cell r="B427" t="str">
            <v>LIT_831_URH_MBONGO_V1</v>
          </cell>
          <cell r="C427" t="str">
            <v>transfered</v>
          </cell>
        </row>
        <row r="428">
          <cell r="A428" t="str">
            <v>LIT_821</v>
          </cell>
          <cell r="B428" t="str">
            <v>LIT_821_URH_MBONGO</v>
          </cell>
          <cell r="C428" t="str">
            <v>transfered</v>
          </cell>
        </row>
        <row r="429">
          <cell r="A429" t="str">
            <v>LIT_832</v>
          </cell>
          <cell r="B429" t="str">
            <v>LIT_832_URH_MBONGO_V2_BIS</v>
          </cell>
          <cell r="C429" t="str">
            <v>transfered</v>
          </cell>
        </row>
        <row r="430">
          <cell r="A430" t="str">
            <v>ADM_195</v>
          </cell>
          <cell r="B430" t="str">
            <v>ADM_195_URH_YANLI</v>
          </cell>
          <cell r="C430" t="str">
            <v>transfered</v>
          </cell>
        </row>
        <row r="431">
          <cell r="A431" t="str">
            <v>LIT_798</v>
          </cell>
          <cell r="B431" t="str">
            <v>LIT_798_URH_BONJO</v>
          </cell>
          <cell r="C431" t="str">
            <v>transfered</v>
          </cell>
        </row>
        <row r="432">
          <cell r="A432" t="str">
            <v>EXN_321</v>
          </cell>
          <cell r="B432" t="str">
            <v>EXN_321_URH_GADAFAI</v>
          </cell>
          <cell r="C432" t="str">
            <v>transfered</v>
          </cell>
        </row>
        <row r="433">
          <cell r="A433" t="str">
            <v>EXN_311</v>
          </cell>
          <cell r="B433" t="str">
            <v>EXN_311_URH_KABE</v>
          </cell>
          <cell r="C433" t="str">
            <v>transfered</v>
          </cell>
        </row>
        <row r="434">
          <cell r="A434" t="str">
            <v>NRD_215</v>
          </cell>
          <cell r="B434" t="str">
            <v>NRD_215_URH_MAYO_LEHOU</v>
          </cell>
          <cell r="C434" t="str">
            <v>transfered</v>
          </cell>
        </row>
        <row r="435">
          <cell r="A435" t="str">
            <v>EXN_302</v>
          </cell>
          <cell r="B435" t="str">
            <v>EXN_302_URH_NDODEHE</v>
          </cell>
          <cell r="C435" t="str">
            <v>transfered</v>
          </cell>
        </row>
        <row r="436">
          <cell r="A436" t="str">
            <v>EXN_280</v>
          </cell>
          <cell r="B436" t="str">
            <v>EXN_280_URH_AFADE</v>
          </cell>
          <cell r="C436" t="str">
            <v>transfered</v>
          </cell>
        </row>
        <row r="437">
          <cell r="A437" t="str">
            <v>EXN_310</v>
          </cell>
          <cell r="B437" t="str">
            <v>EXN_310_URH_BEGUE</v>
          </cell>
          <cell r="C437" t="str">
            <v>transfered</v>
          </cell>
        </row>
        <row r="438">
          <cell r="A438" t="str">
            <v>EXN_314</v>
          </cell>
          <cell r="B438" t="str">
            <v>EXN_314_URH_GOUZOUDOU</v>
          </cell>
          <cell r="C438" t="str">
            <v>transfered</v>
          </cell>
        </row>
        <row r="439">
          <cell r="A439" t="str">
            <v>EXN_300</v>
          </cell>
          <cell r="B439" t="str">
            <v>EXN_300_URH_KARENA</v>
          </cell>
          <cell r="C439" t="str">
            <v>transfered</v>
          </cell>
        </row>
        <row r="440">
          <cell r="A440" t="str">
            <v>EXN_312</v>
          </cell>
          <cell r="B440" t="str">
            <v>EXN_312_URH_KARTOUA</v>
          </cell>
          <cell r="C440" t="str">
            <v>transfered</v>
          </cell>
        </row>
        <row r="441">
          <cell r="A441" t="str">
            <v>EXN_286</v>
          </cell>
          <cell r="B441" t="str">
            <v>EXN_286_URH_KOFIA</v>
          </cell>
          <cell r="C441" t="str">
            <v>transfered</v>
          </cell>
        </row>
        <row r="442">
          <cell r="A442" t="str">
            <v>NRD_225</v>
          </cell>
          <cell r="B442" t="str">
            <v>NRD_225_URH_KOSSOUMO</v>
          </cell>
          <cell r="C442" t="str">
            <v>transfered</v>
          </cell>
        </row>
        <row r="443">
          <cell r="A443" t="str">
            <v>NRD_209</v>
          </cell>
          <cell r="B443" t="str">
            <v>NRD_209_URH_LOUGOUNDE-WELLARE</v>
          </cell>
          <cell r="C443" t="str">
            <v>transfered</v>
          </cell>
        </row>
        <row r="444">
          <cell r="A444" t="str">
            <v>NRD_221</v>
          </cell>
          <cell r="B444" t="str">
            <v>NRD_221_URH_LOUGOUNDE-WELLARE3</v>
          </cell>
          <cell r="C444" t="str">
            <v>transfered</v>
          </cell>
        </row>
        <row r="445">
          <cell r="A445" t="str">
            <v>NRD_224</v>
          </cell>
          <cell r="B445" t="str">
            <v>NRD_224_URH_MBITOM(AXE NGAOUNDERE)</v>
          </cell>
          <cell r="C445" t="str">
            <v>transfered</v>
          </cell>
        </row>
        <row r="446">
          <cell r="A446" t="str">
            <v>SUD_150</v>
          </cell>
          <cell r="B446" t="str">
            <v>SUD_150_URH_MEYOMESSI</v>
          </cell>
          <cell r="C446" t="str">
            <v>transfered</v>
          </cell>
        </row>
        <row r="447">
          <cell r="A447" t="str">
            <v>EXN_284</v>
          </cell>
          <cell r="B447" t="str">
            <v>EXN_284_URH_MOUSGOUM</v>
          </cell>
          <cell r="C447" t="str">
            <v>transfered</v>
          </cell>
        </row>
        <row r="448">
          <cell r="A448" t="str">
            <v>EXN_301</v>
          </cell>
          <cell r="B448" t="str">
            <v>EXN_301_URH_NGARKAWA</v>
          </cell>
          <cell r="C448" t="str">
            <v>transfered</v>
          </cell>
        </row>
        <row r="449">
          <cell r="A449" t="str">
            <v>SUD_154</v>
          </cell>
          <cell r="B449" t="str">
            <v>SUD_154_URH_NIETE-HOPITAL</v>
          </cell>
          <cell r="C449" t="str">
            <v>transfered</v>
          </cell>
        </row>
        <row r="450">
          <cell r="A450" t="str">
            <v>ADM_204</v>
          </cell>
          <cell r="B450" t="str">
            <v>ADM_204_URH_TAGBOUM</v>
          </cell>
          <cell r="C450" t="str">
            <v>transfered</v>
          </cell>
        </row>
        <row r="451">
          <cell r="A451" t="str">
            <v>NRD_207</v>
          </cell>
          <cell r="B451" t="str">
            <v>NRD_207_URH_YOUKOUT</v>
          </cell>
          <cell r="C451" t="str">
            <v>transfered</v>
          </cell>
        </row>
        <row r="452">
          <cell r="A452" t="str">
            <v>EXN_307</v>
          </cell>
          <cell r="B452" t="str">
            <v>EXN_307_URH_GRELIE</v>
          </cell>
          <cell r="C452" t="str">
            <v>transfered</v>
          </cell>
        </row>
        <row r="453">
          <cell r="A453" t="str">
            <v>NRO_154</v>
          </cell>
          <cell r="B453" t="str">
            <v>NRO_154_URH_NJAP</v>
          </cell>
          <cell r="C453" t="str">
            <v>transfered</v>
          </cell>
        </row>
        <row r="454">
          <cell r="A454" t="str">
            <v>NRD_228</v>
          </cell>
          <cell r="B454" t="str">
            <v>NRD_228_URH_NGONG-LAINDE</v>
          </cell>
          <cell r="C454" t="str">
            <v>transfered</v>
          </cell>
        </row>
        <row r="455">
          <cell r="A455" t="str">
            <v>OST_343</v>
          </cell>
          <cell r="B455" t="str">
            <v>OST_343_URH_KOUHOUAT</v>
          </cell>
          <cell r="C455" t="str">
            <v>transfered</v>
          </cell>
        </row>
        <row r="456">
          <cell r="A456" t="str">
            <v>NRD_208</v>
          </cell>
          <cell r="B456" t="str">
            <v>NRD_208_URH_BAKSA</v>
          </cell>
          <cell r="C456" t="str">
            <v>transfered</v>
          </cell>
        </row>
        <row r="457">
          <cell r="A457" t="str">
            <v>NRD_203</v>
          </cell>
          <cell r="B457" t="str">
            <v>NRD_203_URH_MANDJOLA</v>
          </cell>
          <cell r="C457" t="str">
            <v>transfered</v>
          </cell>
        </row>
        <row r="458">
          <cell r="A458" t="str">
            <v>EXN_339</v>
          </cell>
          <cell r="B458" t="str">
            <v>EXN_339_URH_BLABLINE</v>
          </cell>
          <cell r="C458" t="str">
            <v>transfered</v>
          </cell>
        </row>
        <row r="459">
          <cell r="A459" t="str">
            <v>NRD_213</v>
          </cell>
          <cell r="B459" t="str">
            <v>NRD_213_URH_MAYO_NDA</v>
          </cell>
          <cell r="C459" t="str">
            <v>transfered</v>
          </cell>
        </row>
        <row r="460">
          <cell r="A460" t="str">
            <v>EXN_293</v>
          </cell>
          <cell r="B460" t="str">
            <v>EXN_293_URH_EF53_MAROUA</v>
          </cell>
          <cell r="C460" t="str">
            <v>transfered</v>
          </cell>
        </row>
        <row r="461">
          <cell r="A461" t="str">
            <v>ADM_205</v>
          </cell>
          <cell r="B461" t="str">
            <v>ADM_205_URH_DIEL</v>
          </cell>
          <cell r="C461" t="str">
            <v>transfered</v>
          </cell>
        </row>
        <row r="462">
          <cell r="A462" t="str">
            <v>EST_159</v>
          </cell>
          <cell r="B462" t="str">
            <v>EST_159_URH_MARARABA</v>
          </cell>
          <cell r="C462" t="str">
            <v>transfered</v>
          </cell>
        </row>
        <row r="463">
          <cell r="A463" t="str">
            <v>EXN_331</v>
          </cell>
          <cell r="B463" t="str">
            <v>EXN_331_URH_MOGAZANG</v>
          </cell>
          <cell r="C463" t="str">
            <v>transfered</v>
          </cell>
        </row>
        <row r="464">
          <cell r="A464" t="str">
            <v>EXN_330</v>
          </cell>
          <cell r="B464" t="str">
            <v>EXN_330_URH_DOLLAGO</v>
          </cell>
          <cell r="C464" t="str">
            <v>transfered</v>
          </cell>
        </row>
        <row r="465">
          <cell r="A465" t="str">
            <v>NRD_217</v>
          </cell>
          <cell r="B465" t="str">
            <v>NRD_217_URH_RENG</v>
          </cell>
          <cell r="C465" t="str">
            <v>transfered</v>
          </cell>
        </row>
        <row r="466">
          <cell r="A466" t="str">
            <v>EXN_303</v>
          </cell>
          <cell r="B466" t="str">
            <v>EXN_303_URH_BAGALAF</v>
          </cell>
          <cell r="C466" t="str">
            <v>transfered</v>
          </cell>
        </row>
        <row r="467">
          <cell r="A467" t="str">
            <v>EXN_337</v>
          </cell>
          <cell r="B467" t="str">
            <v>EXN_337_URH_HOUPOU</v>
          </cell>
          <cell r="C467" t="str">
            <v>transfered</v>
          </cell>
        </row>
        <row r="468">
          <cell r="A468" t="str">
            <v>EXN_317</v>
          </cell>
          <cell r="B468" t="str">
            <v>EXN_317_URH_TAALA</v>
          </cell>
          <cell r="C468" t="str">
            <v>transfered</v>
          </cell>
        </row>
        <row r="469">
          <cell r="A469" t="str">
            <v>NRD_227</v>
          </cell>
          <cell r="B469" t="str">
            <v>NRD_227_URH_MBAKANA</v>
          </cell>
          <cell r="C469" t="str">
            <v>transfered</v>
          </cell>
        </row>
        <row r="470">
          <cell r="A470" t="str">
            <v>NRD_234</v>
          </cell>
          <cell r="B470" t="str">
            <v>NRD_234_URH_WACK</v>
          </cell>
          <cell r="C470" t="str">
            <v>transfered</v>
          </cell>
        </row>
        <row r="471">
          <cell r="A471" t="str">
            <v>ADM_206</v>
          </cell>
          <cell r="B471" t="str">
            <v>ADM_206_URH_ALLAT</v>
          </cell>
          <cell r="C471" t="str">
            <v>transfered</v>
          </cell>
        </row>
        <row r="472">
          <cell r="A472" t="str">
            <v>EXN_340</v>
          </cell>
          <cell r="B472" t="str">
            <v>EXN_340_URH_KOUTOULA</v>
          </cell>
          <cell r="C472" t="str">
            <v>transfered</v>
          </cell>
        </row>
        <row r="473">
          <cell r="A473" t="str">
            <v xml:space="preserve">NRD_232 </v>
          </cell>
          <cell r="B473" t="str">
            <v>URH_OURO_GARGA</v>
          </cell>
          <cell r="C473" t="str">
            <v>transfered</v>
          </cell>
        </row>
        <row r="474">
          <cell r="A474" t="str">
            <v>EXN_336</v>
          </cell>
          <cell r="B474" t="str">
            <v>EXN_336_URH_ZAMAI</v>
          </cell>
          <cell r="C474" t="str">
            <v>transfered</v>
          </cell>
        </row>
        <row r="475">
          <cell r="A475" t="str">
            <v>OST_324</v>
          </cell>
          <cell r="B475" t="str">
            <v>OST_324_URH_BAPI</v>
          </cell>
          <cell r="C475" t="str">
            <v>transfered</v>
          </cell>
        </row>
        <row r="476">
          <cell r="A476" t="str">
            <v xml:space="preserve">NRD_235 </v>
          </cell>
          <cell r="B476" t="str">
            <v>NRD_235 _URH_DOUKA-GAINAKO</v>
          </cell>
          <cell r="C476" t="str">
            <v>transfered</v>
          </cell>
        </row>
        <row r="477">
          <cell r="A477" t="str">
            <v>NRD_238</v>
          </cell>
          <cell r="B477" t="str">
            <v>NRD_238_URH_NGONG3</v>
          </cell>
          <cell r="C477" t="str">
            <v>transfered</v>
          </cell>
        </row>
        <row r="478">
          <cell r="A478" t="str">
            <v>EXN_335</v>
          </cell>
          <cell r="B478" t="str">
            <v>EXN_335_URH_DOUMROU</v>
          </cell>
          <cell r="C478" t="str">
            <v>transfered</v>
          </cell>
        </row>
        <row r="479">
          <cell r="A479" t="str">
            <v>OST_341</v>
          </cell>
          <cell r="B479" t="str">
            <v>OST_341_URH_NZALLA</v>
          </cell>
          <cell r="C479" t="str">
            <v>transfered</v>
          </cell>
        </row>
        <row r="480">
          <cell r="A480" t="str">
            <v>OST_335</v>
          </cell>
          <cell r="B480" t="str">
            <v>OST_335_URH_MALENTOUEN2</v>
          </cell>
          <cell r="C480" t="str">
            <v>transfered</v>
          </cell>
        </row>
        <row r="481">
          <cell r="A481" t="str">
            <v>NRD_233</v>
          </cell>
          <cell r="B481" t="str">
            <v>NRD_233_URH_LOUGUERRE</v>
          </cell>
          <cell r="C481" t="str">
            <v>transfered</v>
          </cell>
        </row>
        <row r="482">
          <cell r="A482" t="str">
            <v>NRD_223</v>
          </cell>
          <cell r="B482" t="str">
            <v>NRD_223_URH_OURO_GALDIMA</v>
          </cell>
          <cell r="C482" t="str">
            <v>transfered</v>
          </cell>
        </row>
        <row r="483">
          <cell r="A483" t="str">
            <v>OST_339</v>
          </cell>
          <cell r="B483" t="str">
            <v>OST_339_URH_NDOUPE</v>
          </cell>
          <cell r="C483" t="str">
            <v>transfered</v>
          </cell>
        </row>
        <row r="484">
          <cell r="A484" t="str">
            <v>NRD_236</v>
          </cell>
          <cell r="B484" t="str">
            <v>NRD_236_URH_KOUBADJE</v>
          </cell>
          <cell r="C484" t="str">
            <v>transfered</v>
          </cell>
        </row>
        <row r="485">
          <cell r="A485" t="str">
            <v>SUD_149</v>
          </cell>
          <cell r="B485" t="str">
            <v>SUD_149_URH_KILOMBO_V6</v>
          </cell>
          <cell r="C485" t="str">
            <v>transfered</v>
          </cell>
        </row>
        <row r="486">
          <cell r="A486" t="str">
            <v>LIT_793</v>
          </cell>
          <cell r="B486" t="str">
            <v>LIT_793_URH_FERME_SUISSE</v>
          </cell>
          <cell r="C486" t="str">
            <v>transfered</v>
          </cell>
        </row>
        <row r="487">
          <cell r="A487" t="str">
            <v>NRD_237</v>
          </cell>
          <cell r="B487" t="str">
            <v>NRD_237_URH_MARADI</v>
          </cell>
          <cell r="C487" t="str">
            <v>transfered</v>
          </cell>
        </row>
        <row r="488">
          <cell r="A488" t="str">
            <v>EXN_316</v>
          </cell>
          <cell r="B488" t="str">
            <v>EXN_316_URH_DOLE_BADA</v>
          </cell>
          <cell r="C488" t="str">
            <v>transfered</v>
          </cell>
        </row>
        <row r="489">
          <cell r="A489" t="str">
            <v>CTR_928</v>
          </cell>
          <cell r="B489" t="str">
            <v>CTR_928_URH_NKOTENG_SOSUCAM4</v>
          </cell>
          <cell r="C489" t="str">
            <v>transfered</v>
          </cell>
        </row>
        <row r="490">
          <cell r="A490" t="str">
            <v>CTR_931</v>
          </cell>
          <cell r="B490" t="str">
            <v>CTR_931_URH_MBANDJOCK_SOSUCAM1</v>
          </cell>
          <cell r="C490" t="str">
            <v>transfered</v>
          </cell>
        </row>
        <row r="491">
          <cell r="A491" t="str">
            <v>CTR_925</v>
          </cell>
          <cell r="B491" t="str">
            <v>CTR_925_URH_NKOTENG_SOSUCAM1</v>
          </cell>
          <cell r="C491" t="str">
            <v>transfered</v>
          </cell>
        </row>
        <row r="492">
          <cell r="A492" t="str">
            <v>CTR_914</v>
          </cell>
          <cell r="B492" t="str">
            <v>URH_KELA_CHAPELLA</v>
          </cell>
          <cell r="C492" t="str">
            <v>transfered</v>
          </cell>
        </row>
        <row r="493">
          <cell r="A493" t="str">
            <v>EXN_338</v>
          </cell>
          <cell r="B493" t="str">
            <v>EXN_338_URH_MANAOUDJI</v>
          </cell>
          <cell r="C493" t="str">
            <v>transfered</v>
          </cell>
        </row>
        <row r="494">
          <cell r="A494" t="str">
            <v>NRD_200</v>
          </cell>
          <cell r="B494" t="str">
            <v>NRD_200_URH_LAMOUDAM</v>
          </cell>
          <cell r="C494" t="str">
            <v>transfered</v>
          </cell>
        </row>
        <row r="495">
          <cell r="A495" t="str">
            <v>NRD_243</v>
          </cell>
          <cell r="B495" t="str">
            <v>NRD_243_URH_LAMOUDAM2</v>
          </cell>
          <cell r="C495" t="str">
            <v>transfered</v>
          </cell>
        </row>
        <row r="496">
          <cell r="A496" t="str">
            <v>ADM_207</v>
          </cell>
          <cell r="B496" t="str">
            <v>ADM_207_URH_TONGO</v>
          </cell>
          <cell r="C496" t="str">
            <v>transfered</v>
          </cell>
        </row>
        <row r="497">
          <cell r="A497" t="str">
            <v>NRD_205</v>
          </cell>
          <cell r="B497" t="str">
            <v>NRD_205_URH_LIBE</v>
          </cell>
          <cell r="C497" t="str">
            <v>transfered</v>
          </cell>
        </row>
        <row r="498">
          <cell r="A498" t="str">
            <v>NRD_244</v>
          </cell>
          <cell r="B498" t="str">
            <v>NRD_244_URH_KOSSELNIALBI</v>
          </cell>
          <cell r="C498" t="str">
            <v>transfered</v>
          </cell>
        </row>
        <row r="499">
          <cell r="A499" t="str">
            <v>NRD_242</v>
          </cell>
          <cell r="B499" t="str">
            <v>NRD_242_URH_SANGANARE</v>
          </cell>
          <cell r="C499" t="str">
            <v>transfered</v>
          </cell>
        </row>
        <row r="500">
          <cell r="A500" t="str">
            <v>NRD_241</v>
          </cell>
          <cell r="B500" t="str">
            <v>NRD_241_URH_TAPARE</v>
          </cell>
          <cell r="C500" t="str">
            <v>transfered</v>
          </cell>
        </row>
        <row r="501">
          <cell r="A501" t="str">
            <v>LIT_836</v>
          </cell>
          <cell r="B501" t="str">
            <v>LIT_836_URH_MBONGO_IRAD</v>
          </cell>
          <cell r="C501" t="str">
            <v>transfered</v>
          </cell>
        </row>
        <row r="502">
          <cell r="A502" t="str">
            <v>CTR_924</v>
          </cell>
          <cell r="B502" t="str">
            <v>CTR_924_URH_NKOLBOGO-I</v>
          </cell>
          <cell r="C502" t="str">
            <v>transfered</v>
          </cell>
        </row>
        <row r="503">
          <cell r="A503" t="str">
            <v>NRO_157</v>
          </cell>
          <cell r="B503" t="str">
            <v>NRO_157_URH_MBANJE-NJAP</v>
          </cell>
          <cell r="C503" t="str">
            <v>transfered</v>
          </cell>
        </row>
        <row r="504">
          <cell r="A504" t="str">
            <v>ADM_208</v>
          </cell>
          <cell r="B504" t="str">
            <v>ADM_208_URH_DABER-MBANG</v>
          </cell>
          <cell r="C504" t="str">
            <v>transfered</v>
          </cell>
        </row>
        <row r="505">
          <cell r="A505" t="str">
            <v>EXN_287</v>
          </cell>
          <cell r="B505" t="str">
            <v>EXN_287_URH_TOUKOUMAYA</v>
          </cell>
          <cell r="C505" t="str">
            <v>transfered</v>
          </cell>
        </row>
      </sheetData>
      <sheetData sheetId="1" refreshError="1">
        <row r="1">
          <cell r="A1" t="str">
            <v>Site ID</v>
          </cell>
          <cell r="B1" t="str">
            <v>Site Name</v>
          </cell>
          <cell r="C1" t="str">
            <v>Final Comments</v>
          </cell>
        </row>
        <row r="2">
          <cell r="A2" t="str">
            <v>CTR_935</v>
          </cell>
          <cell r="B2" t="str">
            <v>BATA-Mokolo-II-IHS</v>
          </cell>
          <cell r="C2" t="str">
            <v>Transferred</v>
          </cell>
        </row>
        <row r="3">
          <cell r="A3" t="str">
            <v>LIT_833</v>
          </cell>
          <cell r="B3" t="str">
            <v>Boko4_MTN_IHS</v>
          </cell>
          <cell r="C3" t="str">
            <v>Not Transferred</v>
          </cell>
        </row>
        <row r="4">
          <cell r="A4" t="str">
            <v>LIT_839</v>
          </cell>
          <cell r="B4" t="str">
            <v>KMC_NKOLBONG</v>
          </cell>
          <cell r="C4" t="str">
            <v>Transferred</v>
          </cell>
        </row>
        <row r="5">
          <cell r="A5" t="str">
            <v>CTR_920</v>
          </cell>
          <cell r="B5" t="str">
            <v>MENDONG_ELOUMDEM</v>
          </cell>
          <cell r="C5" t="str">
            <v>Transferred</v>
          </cell>
        </row>
        <row r="6">
          <cell r="A6" t="str">
            <v>LIT_857</v>
          </cell>
          <cell r="B6" t="str">
            <v>Bois_des_Singes_III_IHS</v>
          </cell>
          <cell r="C6" t="str">
            <v>Not Transferred</v>
          </cell>
        </row>
        <row r="7">
          <cell r="A7" t="str">
            <v>LIT_869</v>
          </cell>
          <cell r="B7" t="str">
            <v>Bonamikano</v>
          </cell>
          <cell r="C7" t="str">
            <v>Transferred</v>
          </cell>
        </row>
        <row r="8">
          <cell r="A8" t="str">
            <v>LIT_871</v>
          </cell>
          <cell r="B8" t="str">
            <v>Bonamatoumbe_III_IHS</v>
          </cell>
          <cell r="C8" t="str">
            <v>Transferred</v>
          </cell>
        </row>
        <row r="9">
          <cell r="A9" t="str">
            <v>CTR_921</v>
          </cell>
          <cell r="B9" t="str">
            <v>ELOUMDEM_II</v>
          </cell>
          <cell r="C9" t="str">
            <v>Not Transferred</v>
          </cell>
        </row>
        <row r="10">
          <cell r="A10" t="str">
            <v>LIT_858</v>
          </cell>
          <cell r="B10" t="str">
            <v>JAPOMA_COCOTIERS</v>
          </cell>
          <cell r="C10" t="str">
            <v>Transferred</v>
          </cell>
        </row>
        <row r="11">
          <cell r="A11" t="str">
            <v>LIT_834</v>
          </cell>
          <cell r="B11" t="str">
            <v>Ngodi_Bakoko_IHS</v>
          </cell>
          <cell r="C11" t="str">
            <v>Transferred</v>
          </cell>
        </row>
        <row r="12">
          <cell r="A12" t="str">
            <v>LIT_827</v>
          </cell>
          <cell r="B12" t="str">
            <v>BWANG BAKOKO</v>
          </cell>
          <cell r="C12" t="str">
            <v>Transferred</v>
          </cell>
        </row>
        <row r="13">
          <cell r="A13" t="str">
            <v>CTR_973</v>
          </cell>
          <cell r="B13" t="str">
            <v>Nkoabang-Ebolmedjock-IHS</v>
          </cell>
          <cell r="C13" t="str">
            <v>Transferred</v>
          </cell>
        </row>
        <row r="14">
          <cell r="A14" t="str">
            <v>CTR_947</v>
          </cell>
          <cell r="B14" t="str">
            <v>Nkoabang-Tradex</v>
          </cell>
          <cell r="C14" t="str">
            <v>Transferred</v>
          </cell>
        </row>
        <row r="15">
          <cell r="A15" t="str">
            <v>LIT_844</v>
          </cell>
          <cell r="B15" t="str">
            <v>Mbangue-Fin-Goudron</v>
          </cell>
          <cell r="C15" t="str">
            <v>Transferred</v>
          </cell>
        </row>
        <row r="16">
          <cell r="A16" t="str">
            <v>CTR_941</v>
          </cell>
          <cell r="B16" t="str">
            <v>Biyemassi-Accacia</v>
          </cell>
          <cell r="C16" t="str">
            <v>Transferred</v>
          </cell>
        </row>
        <row r="17">
          <cell r="A17" t="str">
            <v>LIT_856</v>
          </cell>
          <cell r="B17" t="str">
            <v>Makepe-Orchidee</v>
          </cell>
          <cell r="C17" t="str">
            <v>Transferred</v>
          </cell>
        </row>
        <row r="18">
          <cell r="A18" t="str">
            <v>CTR_945</v>
          </cell>
          <cell r="B18" t="str">
            <v>Omnisport-Betesda</v>
          </cell>
          <cell r="C18" t="str">
            <v>Not Transferred</v>
          </cell>
        </row>
        <row r="19">
          <cell r="A19" t="str">
            <v>LIT_855</v>
          </cell>
          <cell r="B19" t="str">
            <v>PK15-II</v>
          </cell>
          <cell r="C19" t="str">
            <v>Not Transferred</v>
          </cell>
        </row>
        <row r="20">
          <cell r="A20" t="str">
            <v>CTR_948</v>
          </cell>
          <cell r="B20" t="str">
            <v>Nkoabang-III</v>
          </cell>
          <cell r="C20" t="str">
            <v>Transferred</v>
          </cell>
        </row>
        <row r="21">
          <cell r="A21" t="str">
            <v>CTR_954</v>
          </cell>
          <cell r="B21" t="str">
            <v>Nkolfoulou-III</v>
          </cell>
          <cell r="C21" t="str">
            <v>Transferred</v>
          </cell>
        </row>
        <row r="22">
          <cell r="A22" t="str">
            <v>LIT_852</v>
          </cell>
          <cell r="B22" t="str">
            <v>Ndobo-Bilingue-Excellence</v>
          </cell>
          <cell r="C22" t="str">
            <v>Not Transferred</v>
          </cell>
        </row>
        <row r="23">
          <cell r="A23" t="str">
            <v>LIT_841</v>
          </cell>
          <cell r="B23" t="str">
            <v>PK12-BASSA-SODIKOMBO</v>
          </cell>
          <cell r="C23" t="str">
            <v>Transferred</v>
          </cell>
        </row>
        <row r="24">
          <cell r="A24" t="str">
            <v>LIT_838</v>
          </cell>
          <cell r="B24" t="str">
            <v>Logpom-Bagam</v>
          </cell>
          <cell r="C24" t="str">
            <v>Transferred</v>
          </cell>
        </row>
        <row r="25">
          <cell r="A25" t="str">
            <v>CTR_951</v>
          </cell>
          <cell r="B25" t="str">
            <v>Odza-Entree-Plaque-LB</v>
          </cell>
          <cell r="C25" t="str">
            <v>Transferred</v>
          </cell>
        </row>
        <row r="26">
          <cell r="A26" t="str">
            <v>CTR_950</v>
          </cell>
          <cell r="B26" t="str">
            <v>Nkolbisson-Claretains</v>
          </cell>
          <cell r="C26" t="str">
            <v>Transferred</v>
          </cell>
        </row>
        <row r="27">
          <cell r="A27" t="str">
            <v>CTR_946</v>
          </cell>
          <cell r="B27" t="str">
            <v>Nkolfoulou-foret-Bar</v>
          </cell>
          <cell r="C27" t="str">
            <v>Transferred</v>
          </cell>
        </row>
        <row r="28">
          <cell r="A28" t="str">
            <v>LIT_862</v>
          </cell>
          <cell r="B28" t="str">
            <v>Bonamatoumbe-Village</v>
          </cell>
          <cell r="C28" t="str">
            <v>Transferred</v>
          </cell>
        </row>
        <row r="29">
          <cell r="A29" t="str">
            <v>CTR_900</v>
          </cell>
          <cell r="B29" t="str">
            <v>Messasi-Cfr-Fouda</v>
          </cell>
          <cell r="C29" t="str">
            <v>Not Transferred</v>
          </cell>
        </row>
        <row r="30">
          <cell r="A30" t="str">
            <v>LIT_850</v>
          </cell>
          <cell r="B30" t="str">
            <v>Ndogpassi-Tanière-IHS</v>
          </cell>
          <cell r="C30" t="str">
            <v>Transferred</v>
          </cell>
        </row>
        <row r="31">
          <cell r="A31" t="str">
            <v>CTR_936</v>
          </cell>
          <cell r="B31" t="str">
            <v>Nsimalen-TOUTOULI</v>
          </cell>
          <cell r="C31" t="str">
            <v>Transferred</v>
          </cell>
        </row>
        <row r="32">
          <cell r="A32" t="str">
            <v>CTR_953</v>
          </cell>
          <cell r="B32" t="str">
            <v>Akak-II</v>
          </cell>
          <cell r="C32" t="str">
            <v>Transferred</v>
          </cell>
        </row>
        <row r="33">
          <cell r="A33" t="str">
            <v>LIT_853</v>
          </cell>
          <cell r="B33" t="str">
            <v>Japoma-Petit-Chateau</v>
          </cell>
          <cell r="C33" t="str">
            <v>Transferred</v>
          </cell>
        </row>
        <row r="34">
          <cell r="A34" t="str">
            <v>CTR_939</v>
          </cell>
          <cell r="B34" t="str">
            <v>Mehanda-IV</v>
          </cell>
          <cell r="C34" t="str">
            <v>Transferred</v>
          </cell>
        </row>
        <row r="35">
          <cell r="A35" t="str">
            <v>CTR_943</v>
          </cell>
          <cell r="B35" t="str">
            <v>Mimboman</v>
          </cell>
          <cell r="C35" t="str">
            <v>Transferred</v>
          </cell>
        </row>
        <row r="36">
          <cell r="A36" t="str">
            <v>EST_198</v>
          </cell>
          <cell r="B36" t="str">
            <v>Bertoua-Koume-VT</v>
          </cell>
          <cell r="C36" t="str">
            <v>Not Transferred</v>
          </cell>
        </row>
        <row r="37">
          <cell r="A37" t="str">
            <v>EST_200</v>
          </cell>
          <cell r="B37" t="str">
            <v>Batouri-Qtier-Admin-MTN-IHS</v>
          </cell>
          <cell r="C37" t="str">
            <v>Transferred</v>
          </cell>
        </row>
        <row r="38">
          <cell r="A38" t="str">
            <v>EST_211</v>
          </cell>
          <cell r="B38" t="str">
            <v>BATOURI-TRYPANO-MTN-IHS</v>
          </cell>
          <cell r="C38" t="str">
            <v>Transferred</v>
          </cell>
        </row>
        <row r="39">
          <cell r="A39" t="str">
            <v>LIT_851</v>
          </cell>
          <cell r="B39" t="str">
            <v>Yassa-La-Perle</v>
          </cell>
          <cell r="C39" t="str">
            <v>Transferred</v>
          </cell>
        </row>
        <row r="40">
          <cell r="A40" t="str">
            <v>CTR_949</v>
          </cell>
          <cell r="B40" t="str">
            <v>Emana-Bonne-Fontaine</v>
          </cell>
          <cell r="C40" t="str">
            <v>Not Transferred</v>
          </cell>
        </row>
        <row r="41">
          <cell r="A41" t="str">
            <v>EST_199</v>
          </cell>
          <cell r="B41" t="str">
            <v>GAROUA-BOULAI-SABONGARI</v>
          </cell>
          <cell r="C41" t="str">
            <v>Not Transferred</v>
          </cell>
        </row>
        <row r="42">
          <cell r="A42" t="str">
            <v>EST_197</v>
          </cell>
          <cell r="B42" t="str">
            <v>Bertoua-Mokolo-IV-MTN-IHS</v>
          </cell>
          <cell r="C42" t="str">
            <v>Transferred</v>
          </cell>
        </row>
        <row r="43">
          <cell r="A43" t="str">
            <v>CTR_944</v>
          </cell>
          <cell r="B43" t="str">
            <v>Mimboman-Camtel</v>
          </cell>
          <cell r="C43" t="str">
            <v>Transferred</v>
          </cell>
        </row>
        <row r="44">
          <cell r="A44" t="str">
            <v>LIT_828</v>
          </cell>
          <cell r="B44" t="str">
            <v>PK17-II</v>
          </cell>
          <cell r="C44" t="str">
            <v>Not Transferred</v>
          </cell>
        </row>
        <row r="45">
          <cell r="A45" t="str">
            <v>CTR_940</v>
          </cell>
          <cell r="B45" t="str">
            <v>GBS-la-releve-Simbock</v>
          </cell>
          <cell r="C45" t="str">
            <v>Transferred</v>
          </cell>
        </row>
        <row r="46">
          <cell r="A46" t="str">
            <v>CTR_942</v>
          </cell>
          <cell r="B46" t="str">
            <v>Mbankolo-II</v>
          </cell>
          <cell r="C46" t="str">
            <v>Not Transferred</v>
          </cell>
        </row>
        <row r="47">
          <cell r="A47" t="str">
            <v>CTR_952</v>
          </cell>
          <cell r="B47" t="str">
            <v>EKOUMDOUM-III</v>
          </cell>
          <cell r="C47" t="str">
            <v>Not Transferred</v>
          </cell>
        </row>
        <row r="48">
          <cell r="A48" t="str">
            <v>EST_193</v>
          </cell>
          <cell r="B48" t="str">
            <v>Bertoua-Npoklota-Crf-ENIET</v>
          </cell>
          <cell r="C48" t="str">
            <v>Transferred</v>
          </cell>
        </row>
        <row r="49">
          <cell r="A49" t="str">
            <v>EST_195</v>
          </cell>
          <cell r="B49" t="str">
            <v>Bertoua-Nyanganza</v>
          </cell>
          <cell r="C49" t="str">
            <v>Transferred</v>
          </cell>
        </row>
        <row r="50">
          <cell r="A50" t="str">
            <v>CTR_922</v>
          </cell>
          <cell r="B50" t="str">
            <v>EKONG</v>
          </cell>
          <cell r="C50" t="str">
            <v>Transferred</v>
          </cell>
        </row>
        <row r="51">
          <cell r="A51" t="str">
            <v>EST_194</v>
          </cell>
          <cell r="B51" t="str">
            <v>Bertoua-Birpondo-II</v>
          </cell>
          <cell r="C51" t="str">
            <v>Transferred</v>
          </cell>
        </row>
        <row r="52">
          <cell r="A52" t="str">
            <v>EST_203</v>
          </cell>
          <cell r="B52" t="str">
            <v>Bertoua-Koume-Bonis</v>
          </cell>
          <cell r="C52" t="str">
            <v>Transferred</v>
          </cell>
        </row>
        <row r="53">
          <cell r="A53" t="str">
            <v>EST_205</v>
          </cell>
          <cell r="B53" t="str">
            <v>Mandjou-Sallekere</v>
          </cell>
          <cell r="C53" t="str">
            <v>Transferred</v>
          </cell>
        </row>
        <row r="54">
          <cell r="A54" t="str">
            <v>SUD_172</v>
          </cell>
          <cell r="B54" t="str">
            <v>Ebolowa-EPC-ELAT</v>
          </cell>
          <cell r="C54" t="str">
            <v>Transferred</v>
          </cell>
        </row>
        <row r="55">
          <cell r="A55" t="str">
            <v>EST_201</v>
          </cell>
          <cell r="B55" t="str">
            <v>Bertoua-Qtier-Toungou</v>
          </cell>
          <cell r="C55" t="str">
            <v>Transferred</v>
          </cell>
        </row>
        <row r="56">
          <cell r="A56" t="str">
            <v>CTR_1057</v>
          </cell>
          <cell r="B56" t="str">
            <v>CTR_1057_Z_Labogenie</v>
          </cell>
          <cell r="C56" t="str">
            <v>Transferred</v>
          </cell>
        </row>
        <row r="57">
          <cell r="A57" t="str">
            <v>CTR_934</v>
          </cell>
          <cell r="B57" t="str">
            <v>CTR_934_Z_NKOLBISSON2_MTN</v>
          </cell>
          <cell r="C57" t="str">
            <v>Transferred</v>
          </cell>
        </row>
        <row r="58">
          <cell r="A58" t="str">
            <v>LIT_837</v>
          </cell>
          <cell r="B58" t="str">
            <v>LIT_837_Z_Yassa-Hotel-Midi</v>
          </cell>
          <cell r="C58" t="str">
            <v>Not Transferred</v>
          </cell>
        </row>
        <row r="59">
          <cell r="A59" t="str">
            <v>EST_204</v>
          </cell>
          <cell r="B59" t="str">
            <v>EST_204_Z_Garoua-Boulai-Sabal</v>
          </cell>
          <cell r="C59" t="str">
            <v>Transferred</v>
          </cell>
        </row>
        <row r="60">
          <cell r="A60" t="str">
            <v>SUD_191</v>
          </cell>
          <cell r="B60" t="str">
            <v>SUD_191_Z_Kribi-Terre-Promise</v>
          </cell>
          <cell r="C60" t="str">
            <v>Not Transferred</v>
          </cell>
        </row>
        <row r="61">
          <cell r="A61" t="str">
            <v>CTR_1050</v>
          </cell>
          <cell r="B61" t="str">
            <v>CTR_1050_Z_Nouvelle-Route-Nkomo</v>
          </cell>
          <cell r="C61" t="str">
            <v>Not Transferred</v>
          </cell>
        </row>
        <row r="62">
          <cell r="A62" t="str">
            <v>CTR_984</v>
          </cell>
          <cell r="B62" t="str">
            <v>CTR_984_Z_Mbalmayo-Ngalan-II</v>
          </cell>
          <cell r="C62" t="str">
            <v>Not Transferred</v>
          </cell>
        </row>
        <row r="63">
          <cell r="A63" t="str">
            <v>CTR_1052</v>
          </cell>
          <cell r="B63" t="str">
            <v>CTR_1052_Z_Santa-Barbara-Gottam-IHS</v>
          </cell>
          <cell r="C63" t="str">
            <v>Not Transferred</v>
          </cell>
        </row>
        <row r="64">
          <cell r="A64" t="str">
            <v>LIT_878</v>
          </cell>
          <cell r="B64" t="str">
            <v>LIT_878_Z_Souza-New-IHS</v>
          </cell>
          <cell r="C64" t="str">
            <v>Transferred</v>
          </cell>
        </row>
        <row r="65">
          <cell r="A65" t="str">
            <v>CTR_1054</v>
          </cell>
          <cell r="B65" t="str">
            <v>CTR_1054_Z_AKOK-Ndoe-MTN-IHS</v>
          </cell>
          <cell r="C65" t="str">
            <v>Transferred</v>
          </cell>
        </row>
        <row r="66">
          <cell r="A66" t="str">
            <v>CTR_1053</v>
          </cell>
          <cell r="B66" t="str">
            <v>CTR_1053_Z_Okolo-Kilombo-MTN-IHS</v>
          </cell>
          <cell r="C66" t="str">
            <v>Not Transferred</v>
          </cell>
        </row>
        <row r="67">
          <cell r="A67" t="str">
            <v>CTR_1055</v>
          </cell>
          <cell r="B67" t="str">
            <v>Ndisamba</v>
          </cell>
          <cell r="C67" t="str">
            <v>Not Transferred</v>
          </cell>
        </row>
        <row r="68">
          <cell r="A68" t="str">
            <v>CTR_1107</v>
          </cell>
          <cell r="B68" t="str">
            <v>OKOUI-Chefferie</v>
          </cell>
          <cell r="C68" t="str">
            <v>Transferred</v>
          </cell>
        </row>
        <row r="69">
          <cell r="A69" t="str">
            <v>CTR_1108</v>
          </cell>
          <cell r="B69" t="str">
            <v>Mewoulo-III</v>
          </cell>
          <cell r="C69" t="str">
            <v>Transferred</v>
          </cell>
        </row>
        <row r="70">
          <cell r="A70" t="str">
            <v>CTR_1126</v>
          </cell>
          <cell r="B70" t="str">
            <v>SOA-Eglise-Catholique</v>
          </cell>
          <cell r="C70" t="str">
            <v>Transferred</v>
          </cell>
        </row>
        <row r="71">
          <cell r="A71" t="str">
            <v>LIT_978</v>
          </cell>
          <cell r="B71" t="str">
            <v>Edea-Beon-IHS</v>
          </cell>
          <cell r="C71" t="str">
            <v>Transferred</v>
          </cell>
        </row>
        <row r="72">
          <cell r="A72" t="str">
            <v>CTR_1100</v>
          </cell>
          <cell r="B72" t="str">
            <v>Mendong-Marche</v>
          </cell>
          <cell r="C72" t="str">
            <v>Not Transferred</v>
          </cell>
        </row>
        <row r="73">
          <cell r="A73" t="str">
            <v>CTR_1174</v>
          </cell>
          <cell r="B73" t="str">
            <v>Mobile-BTS-National-Assembly</v>
          </cell>
          <cell r="C73" t="str">
            <v>Not Transferred</v>
          </cell>
        </row>
        <row r="74">
          <cell r="A74" t="str">
            <v>CTR_1149</v>
          </cell>
          <cell r="B74" t="str">
            <v>Ekoumdoum-Crf-De-Lamitie</v>
          </cell>
          <cell r="C74" t="str">
            <v>Not Transferred</v>
          </cell>
        </row>
        <row r="75">
          <cell r="A75" t="str">
            <v>SUD_169</v>
          </cell>
          <cell r="B75" t="str">
            <v>Sangmelima-NGAN</v>
          </cell>
          <cell r="C75" t="str">
            <v>Not Transferred</v>
          </cell>
        </row>
        <row r="76">
          <cell r="A76" t="str">
            <v>CTR_1093</v>
          </cell>
          <cell r="B76" t="str">
            <v>Oyomabang-Village-Nkolafeme</v>
          </cell>
          <cell r="C76" t="str">
            <v>Not Transferred</v>
          </cell>
        </row>
        <row r="77">
          <cell r="A77" t="str">
            <v>LIT_877</v>
          </cell>
          <cell r="B77" t="str">
            <v>Edea-Elog-Belle</v>
          </cell>
          <cell r="C77" t="str">
            <v>Not Transferred</v>
          </cell>
        </row>
        <row r="78">
          <cell r="A78" t="str">
            <v>EST_206</v>
          </cell>
          <cell r="B78" t="str">
            <v>Garoua-Boulai-Goza</v>
          </cell>
          <cell r="C78" t="str">
            <v>Not Transferred</v>
          </cell>
        </row>
        <row r="79">
          <cell r="A79" t="str">
            <v>SUD_176</v>
          </cell>
          <cell r="B79" t="str">
            <v>Kribi-Polongwe</v>
          </cell>
          <cell r="C79" t="str">
            <v>Not Transferred</v>
          </cell>
        </row>
        <row r="80">
          <cell r="A80" t="str">
            <v>CTR_983</v>
          </cell>
          <cell r="B80" t="str">
            <v>Mbalmayo-Mbockulu-Ecole-publique</v>
          </cell>
          <cell r="C80" t="str">
            <v>Not Transferred</v>
          </cell>
        </row>
        <row r="81">
          <cell r="A81" t="str">
            <v>LIT_947</v>
          </cell>
          <cell r="B81" t="str">
            <v>Beedi-II</v>
          </cell>
          <cell r="C81" t="str">
            <v>Not Transferred</v>
          </cell>
        </row>
        <row r="82">
          <cell r="A82" t="str">
            <v>EST_202</v>
          </cell>
          <cell r="B82" t="str">
            <v>EST_202_Z_Bertoua-Tigaza-II</v>
          </cell>
          <cell r="C82" t="str">
            <v>Not Transferred</v>
          </cell>
        </row>
        <row r="83">
          <cell r="A83" t="str">
            <v>EST_196</v>
          </cell>
          <cell r="B83" t="str">
            <v>Bertoua-Nkolbikon-LB_Bertoua-Crtv</v>
          </cell>
          <cell r="C83" t="str">
            <v>Not Transferred</v>
          </cell>
        </row>
        <row r="84">
          <cell r="A84" t="str">
            <v>CTR_1049</v>
          </cell>
          <cell r="B84" t="str">
            <v>CARREFOUR DE L'AMITIE</v>
          </cell>
          <cell r="C84" t="str">
            <v>Not Transferred</v>
          </cell>
        </row>
        <row r="85">
          <cell r="A85" t="str">
            <v>OST_360</v>
          </cell>
          <cell r="B85" t="str">
            <v>OST_360_H_Bandjoun-Yom-V</v>
          </cell>
          <cell r="C85" t="str">
            <v>Transferred</v>
          </cell>
        </row>
        <row r="86">
          <cell r="A86" t="str">
            <v>EXN_360</v>
          </cell>
          <cell r="B86" t="str">
            <v>EXN_360_H_Maroua-Cge-Protestant</v>
          </cell>
          <cell r="C86" t="str">
            <v>Transferred</v>
          </cell>
        </row>
        <row r="87">
          <cell r="A87" t="str">
            <v>NRD_260</v>
          </cell>
          <cell r="B87" t="str">
            <v>NRD_260_H_Garoua-Djagara</v>
          </cell>
          <cell r="C87" t="str">
            <v>Transferred</v>
          </cell>
        </row>
        <row r="88">
          <cell r="A88" t="str">
            <v>EXN_350</v>
          </cell>
          <cell r="B88" t="str">
            <v>EXN_350_H_Maroua-Ziling</v>
          </cell>
          <cell r="C88" t="str">
            <v>Transferred</v>
          </cell>
        </row>
        <row r="89">
          <cell r="A89" t="str">
            <v>NRD_256</v>
          </cell>
          <cell r="B89" t="str">
            <v>NRD_256_H_GUIDER-OURO-ALHADJI</v>
          </cell>
          <cell r="C89" t="str">
            <v>Transferred</v>
          </cell>
        </row>
        <row r="90">
          <cell r="A90" t="str">
            <v>EXN_355</v>
          </cell>
          <cell r="B90" t="str">
            <v>EXN_355_H_Maroua-Hedjere-Miskine</v>
          </cell>
          <cell r="C90" t="str">
            <v>Transferred</v>
          </cell>
        </row>
        <row r="91">
          <cell r="A91" t="str">
            <v>OST_347</v>
          </cell>
          <cell r="B91" t="str">
            <v>OST_347_H_Bfsam-Baleng-Lycee</v>
          </cell>
          <cell r="C91" t="str">
            <v>Transferred</v>
          </cell>
        </row>
        <row r="92">
          <cell r="A92" t="str">
            <v>NRD_255</v>
          </cell>
          <cell r="B92" t="str">
            <v>NRD_255_H_Garoua-Universite</v>
          </cell>
          <cell r="C92" t="str">
            <v>Transferred</v>
          </cell>
        </row>
        <row r="93">
          <cell r="A93" t="str">
            <v>NRD_262</v>
          </cell>
          <cell r="B93" t="str">
            <v>NRD_262_H_Gra-Doualare-Ancien-LAWANAT</v>
          </cell>
          <cell r="C93" t="str">
            <v>Transferred</v>
          </cell>
        </row>
        <row r="94">
          <cell r="A94" t="str">
            <v>OST_365</v>
          </cell>
          <cell r="B94" t="str">
            <v>OST_365_H_Foumban-Kilombo</v>
          </cell>
          <cell r="C94" t="str">
            <v>Transferred</v>
          </cell>
        </row>
        <row r="95">
          <cell r="A95" t="str">
            <v>ADM_235</v>
          </cell>
          <cell r="B95" t="str">
            <v>ADM_235_H_NGD-CRF-LAC-TISON</v>
          </cell>
          <cell r="C95" t="str">
            <v>Transferred</v>
          </cell>
        </row>
        <row r="96">
          <cell r="A96" t="str">
            <v>NRD_261</v>
          </cell>
          <cell r="B96" t="str">
            <v>NRD_261_H_Garoua-Tchakamidari</v>
          </cell>
          <cell r="C96" t="str">
            <v>Transferred</v>
          </cell>
        </row>
        <row r="97">
          <cell r="A97" t="str">
            <v>SUO_299</v>
          </cell>
          <cell r="B97" t="str">
            <v>SUO_299_H_Limbe-Samko</v>
          </cell>
          <cell r="C97" t="str">
            <v>Transferred</v>
          </cell>
        </row>
        <row r="98">
          <cell r="A98" t="str">
            <v>SUO_306</v>
          </cell>
          <cell r="B98" t="str">
            <v>SUO_306_H_Buea-Bondouma</v>
          </cell>
          <cell r="C98" t="str">
            <v>Transferred</v>
          </cell>
        </row>
        <row r="99">
          <cell r="A99" t="str">
            <v>EXN_509</v>
          </cell>
          <cell r="B99" t="str">
            <v>EXN_509_H_KOUSSERI-QTIER-HIBOU</v>
          </cell>
          <cell r="C99" t="str">
            <v>Transferred</v>
          </cell>
        </row>
        <row r="100">
          <cell r="A100" t="str">
            <v>OST_346</v>
          </cell>
          <cell r="B100" t="str">
            <v>OST_346_H_Bfsam-Kamkouop-II</v>
          </cell>
          <cell r="C100" t="str">
            <v>Transferred</v>
          </cell>
        </row>
        <row r="101">
          <cell r="A101" t="str">
            <v>EXN_354</v>
          </cell>
          <cell r="B101" t="str">
            <v>EXN_354_H_Maroua-Doyang-Djabi</v>
          </cell>
          <cell r="C101" t="str">
            <v>Not Transferred</v>
          </cell>
        </row>
        <row r="102">
          <cell r="A102" t="str">
            <v>NRD_268</v>
          </cell>
          <cell r="B102" t="str">
            <v>NRD_268_H_Garoua-Sabon-Gari-LOWEL</v>
          </cell>
          <cell r="C102" t="str">
            <v>Not Transferred</v>
          </cell>
        </row>
        <row r="103">
          <cell r="A103" t="str">
            <v>NRD_265</v>
          </cell>
          <cell r="B103" t="str">
            <v>NRD_265_H_NGONG-LAKARE</v>
          </cell>
          <cell r="C103" t="str">
            <v>Not Transferred</v>
          </cell>
        </row>
        <row r="104">
          <cell r="A104" t="str">
            <v>NRD_353</v>
          </cell>
          <cell r="B104" t="str">
            <v>NRD_353_H_Carrefour-Bidzar</v>
          </cell>
          <cell r="C104" t="str">
            <v>Not Transferred</v>
          </cell>
        </row>
        <row r="105">
          <cell r="A105" t="str">
            <v>ADM_236</v>
          </cell>
          <cell r="B105" t="str">
            <v>ADM_236_H_NGD-BAMYANGA-QTIER-TOUPOURI</v>
          </cell>
          <cell r="C105" t="str">
            <v>Not Transferred</v>
          </cell>
        </row>
        <row r="106">
          <cell r="A106" t="str">
            <v>ADM_237</v>
          </cell>
          <cell r="B106" t="str">
            <v>ADM_237_H_NGD-MAIRIE-II</v>
          </cell>
          <cell r="C106" t="str">
            <v>Not Transferred</v>
          </cell>
        </row>
        <row r="107">
          <cell r="A107" t="str">
            <v>ADM_228</v>
          </cell>
          <cell r="B107" t="str">
            <v>ADM_228_H_Ngaoundere-Djalingo</v>
          </cell>
          <cell r="C107" t="str">
            <v>Not Transferred</v>
          </cell>
        </row>
        <row r="108">
          <cell r="A108" t="str">
            <v>ADM_229</v>
          </cell>
          <cell r="B108" t="str">
            <v>ADM_229_H_NGD-MBIDENG-II</v>
          </cell>
          <cell r="C108" t="str">
            <v>Not Transferred</v>
          </cell>
        </row>
        <row r="109">
          <cell r="A109" t="str">
            <v>OST_367</v>
          </cell>
          <cell r="B109" t="str">
            <v>OST_367_H_Foumban-Mambain</v>
          </cell>
          <cell r="C109" t="str">
            <v>Not Transferred</v>
          </cell>
        </row>
        <row r="110">
          <cell r="A110" t="str">
            <v>OST_363</v>
          </cell>
          <cell r="B110" t="str">
            <v>OST_363_H_Dschang-Signal-Foreke</v>
          </cell>
          <cell r="C110" t="str">
            <v>Not Transferred</v>
          </cell>
        </row>
        <row r="111">
          <cell r="A111" t="str">
            <v>OST_362</v>
          </cell>
          <cell r="B111" t="str">
            <v>OST_362_H_Dschang-TSINBING</v>
          </cell>
          <cell r="C111" t="str">
            <v>Transferred</v>
          </cell>
        </row>
        <row r="112">
          <cell r="A112" t="str">
            <v>NRD_259</v>
          </cell>
          <cell r="B112" t="str">
            <v>NRD_259_H_GUIDER-KOLLAS</v>
          </cell>
          <cell r="C112" t="str">
            <v>Transferred</v>
          </cell>
        </row>
        <row r="113">
          <cell r="A113" t="str">
            <v>OST_406</v>
          </cell>
          <cell r="B113" t="str">
            <v>OST_406_H_Chefferie-Bangangte</v>
          </cell>
          <cell r="C113" t="str">
            <v>Transferred</v>
          </cell>
        </row>
        <row r="114">
          <cell r="A114" t="str">
            <v>OST_364</v>
          </cell>
          <cell r="B114" t="str">
            <v>OST_364_H_Dschang-Tchouale</v>
          </cell>
          <cell r="C114" t="str">
            <v>Transferred</v>
          </cell>
        </row>
        <row r="115">
          <cell r="A115" t="str">
            <v>NRD_266</v>
          </cell>
          <cell r="B115" t="str">
            <v>NRD_266_H_Garoua-Bockle-II</v>
          </cell>
          <cell r="C115" t="str">
            <v>Transferred</v>
          </cell>
        </row>
        <row r="116">
          <cell r="A116" t="str">
            <v>EXN_368</v>
          </cell>
          <cell r="B116" t="str">
            <v>EXN_368_H_Maroua-Walya-Mosquee</v>
          </cell>
          <cell r="C116" t="str">
            <v>Transferred</v>
          </cell>
        </row>
        <row r="117">
          <cell r="A117" t="str">
            <v>ADM_238</v>
          </cell>
          <cell r="B117" t="str">
            <v>ADM_238_H_NGD-MARZA</v>
          </cell>
          <cell r="C117" t="str">
            <v>Transferred</v>
          </cell>
        </row>
        <row r="118">
          <cell r="A118" t="str">
            <v>EXN_356</v>
          </cell>
          <cell r="B118" t="str">
            <v>EXN_356_H_Maroua-Kongola-Djiddeo</v>
          </cell>
          <cell r="C118" t="str">
            <v>Transferred</v>
          </cell>
        </row>
        <row r="119">
          <cell r="A119" t="str">
            <v>NRD_253</v>
          </cell>
          <cell r="B119" t="str">
            <v>NRD_253_H_GAROUA-CENTRE-PASTEUR</v>
          </cell>
          <cell r="C119" t="str">
            <v>Transferred</v>
          </cell>
        </row>
        <row r="120">
          <cell r="A120" t="str">
            <v>NRD_271</v>
          </cell>
          <cell r="B120" t="str">
            <v>NRD_271_H_TOUBORO-PARKE</v>
          </cell>
          <cell r="C120" t="str">
            <v>Transferred</v>
          </cell>
        </row>
        <row r="121">
          <cell r="A121" t="str">
            <v>ADM_231</v>
          </cell>
          <cell r="B121" t="str">
            <v>ADM_231_H_NGD-ONAREF-XII-BALL</v>
          </cell>
          <cell r="C121" t="str">
            <v>Transferred</v>
          </cell>
        </row>
        <row r="122">
          <cell r="A122" t="str">
            <v>EXN_362</v>
          </cell>
          <cell r="B122" t="str">
            <v>EXN_362_H_MAROUA-KONGOLA-DJOLAO</v>
          </cell>
          <cell r="C122" t="str">
            <v>Transferred</v>
          </cell>
        </row>
        <row r="123">
          <cell r="A123" t="str">
            <v>NRD_270</v>
          </cell>
          <cell r="B123" t="str">
            <v>NRD_270_H_TOUBORO-VILLE-II</v>
          </cell>
          <cell r="C123" t="str">
            <v>Not Transferred</v>
          </cell>
        </row>
        <row r="124">
          <cell r="A124" t="str">
            <v>ADM_227</v>
          </cell>
          <cell r="B124" t="str">
            <v>ADM_227_H_NGD-CHEFFERIE-MALO</v>
          </cell>
          <cell r="C124" t="str">
            <v>Not Transferred</v>
          </cell>
        </row>
        <row r="125">
          <cell r="A125" t="str">
            <v>OST_368</v>
          </cell>
          <cell r="B125" t="str">
            <v>OST_368_H_Foumbot-mbanjou</v>
          </cell>
          <cell r="C125" t="str">
            <v>Not Transferred</v>
          </cell>
        </row>
        <row r="126">
          <cell r="A126" t="str">
            <v>ADM_230</v>
          </cell>
          <cell r="B126" t="str">
            <v>ADM_230_H_NGD-NORD-CIFAN</v>
          </cell>
          <cell r="C126" t="str">
            <v>Not Transferred</v>
          </cell>
        </row>
        <row r="127">
          <cell r="A127" t="str">
            <v>NRO_164</v>
          </cell>
          <cell r="B127" t="str">
            <v>NRO_164_H_Bda-Nkwen-Mile-6</v>
          </cell>
          <cell r="C127" t="str">
            <v>Not Transferred</v>
          </cell>
        </row>
        <row r="128">
          <cell r="A128" t="str">
            <v>OST_369</v>
          </cell>
          <cell r="B128" t="str">
            <v>OST_369_H_Foumbot-Mbantou</v>
          </cell>
          <cell r="C128" t="str">
            <v>Not Transferred</v>
          </cell>
        </row>
        <row r="129">
          <cell r="A129" t="str">
            <v>OST_370</v>
          </cell>
          <cell r="B129" t="str">
            <v>OST_370_H_Foumbot-Lycee-Technique</v>
          </cell>
          <cell r="C129" t="str">
            <v>Not Transferred</v>
          </cell>
        </row>
        <row r="130">
          <cell r="A130" t="str">
            <v>OST_359</v>
          </cell>
          <cell r="B130" t="str">
            <v>OST_359_H_Bandjoun-Famleng</v>
          </cell>
          <cell r="C130" t="str">
            <v>Not Transferred</v>
          </cell>
        </row>
        <row r="131">
          <cell r="A131" t="str">
            <v>SUO_303</v>
          </cell>
          <cell r="B131" t="str">
            <v>SUO_303_H_Buea-Up-Molyko</v>
          </cell>
          <cell r="C131" t="str">
            <v>Not Transferred</v>
          </cell>
        </row>
        <row r="132">
          <cell r="A132" t="str">
            <v>EXN_512</v>
          </cell>
          <cell r="B132" t="str">
            <v>EXN_512_H_KOUSSERI-BABOU</v>
          </cell>
          <cell r="C132" t="str">
            <v>Not Transferred</v>
          </cell>
        </row>
        <row r="133">
          <cell r="A133" t="str">
            <v>OST_354</v>
          </cell>
          <cell r="B133" t="str">
            <v>OST_354_H_Bfsam-crf-Congelcam</v>
          </cell>
          <cell r="C133" t="str">
            <v>Not Transferred</v>
          </cell>
        </row>
        <row r="134">
          <cell r="A134" t="str">
            <v>NRO_169</v>
          </cell>
          <cell r="B134" t="str">
            <v>NRO_169_H_Bda-Cowboy-Junct-Ngomngham</v>
          </cell>
          <cell r="C134" t="str">
            <v>Not Transferred</v>
          </cell>
        </row>
        <row r="135">
          <cell r="A135" t="str">
            <v>NRO_170</v>
          </cell>
          <cell r="B135" t="str">
            <v>NRO_170_H_Bda-II-Council-area</v>
          </cell>
          <cell r="C135" t="str">
            <v>Not Transferred</v>
          </cell>
        </row>
        <row r="136">
          <cell r="A136" t="str">
            <v>SUO_301</v>
          </cell>
          <cell r="B136" t="str">
            <v>SUO_301_H_Buea-Koke-Quater</v>
          </cell>
          <cell r="C136" t="str">
            <v>Not Transferred</v>
          </cell>
        </row>
        <row r="137">
          <cell r="A137" t="str">
            <v>OST_361</v>
          </cell>
          <cell r="B137" t="str">
            <v>OST_361_H_Dschang-LEFETSA-FOTO</v>
          </cell>
          <cell r="C137" t="str">
            <v>Not Transferred</v>
          </cell>
        </row>
        <row r="138">
          <cell r="A138" t="str">
            <v>ADM_216</v>
          </cell>
          <cell r="B138" t="str">
            <v>ADM_216_H_Mawi</v>
          </cell>
          <cell r="C138" t="str">
            <v>Not Transferred</v>
          </cell>
        </row>
        <row r="139">
          <cell r="A139" t="str">
            <v>NRO_162</v>
          </cell>
          <cell r="B139" t="str">
            <v>NRO_162_H_Bamenda-Small-Mankon</v>
          </cell>
          <cell r="C139" t="str">
            <v>Not Transferred</v>
          </cell>
        </row>
        <row r="140">
          <cell r="A140" t="str">
            <v>NRO_166</v>
          </cell>
          <cell r="B140" t="str">
            <v>NRO_166_H_Bda-Atiellah</v>
          </cell>
          <cell r="C140" t="str">
            <v>Not Transferred</v>
          </cell>
        </row>
        <row r="141">
          <cell r="A141" t="str">
            <v>NRO_167</v>
          </cell>
          <cell r="B141" t="str">
            <v>NRO_167_H_Bda-Akum-CheckPoint</v>
          </cell>
          <cell r="C141" t="str">
            <v>Not Transferred</v>
          </cell>
        </row>
        <row r="142">
          <cell r="A142" t="str">
            <v>SUO_302</v>
          </cell>
          <cell r="B142" t="str">
            <v>SUO_302_H_Muea-Quater-Five(JUNDJI)</v>
          </cell>
          <cell r="C142" t="str">
            <v>Not Transferred</v>
          </cell>
        </row>
        <row r="143">
          <cell r="A143" t="str">
            <v>SUO_300</v>
          </cell>
          <cell r="B143" t="str">
            <v>SUO_300_H_Limbe-Wututu</v>
          </cell>
          <cell r="C143" t="str">
            <v>Not Transferred</v>
          </cell>
        </row>
        <row r="144">
          <cell r="A144" t="str">
            <v>SUO_304</v>
          </cell>
          <cell r="B144" t="str">
            <v>SUO_304_H_Limbe-GHS</v>
          </cell>
          <cell r="C144" t="str">
            <v>Not Transferred</v>
          </cell>
        </row>
        <row r="145">
          <cell r="A145" t="str">
            <v>SUO_298</v>
          </cell>
          <cell r="B145" t="str">
            <v>SUO_298_H_Limbe-Mukudangue</v>
          </cell>
          <cell r="C145" t="str">
            <v>Not Transferred</v>
          </cell>
        </row>
        <row r="146">
          <cell r="A146" t="str">
            <v>OST_349</v>
          </cell>
          <cell r="B146" t="str">
            <v>OST_349_H_Bfsam-Tyo-II</v>
          </cell>
          <cell r="C146" t="str">
            <v>Not Transferred</v>
          </cell>
        </row>
        <row r="147">
          <cell r="A147" t="str">
            <v>OST_350</v>
          </cell>
          <cell r="B147" t="str">
            <v>OST_350_H_Bfsam-Maetur</v>
          </cell>
          <cell r="C147" t="str">
            <v>Not Transferred</v>
          </cell>
        </row>
        <row r="148">
          <cell r="A148" t="str">
            <v>OST_352</v>
          </cell>
          <cell r="B148" t="str">
            <v>OST_352_H_Bfsam-Kamkouop-III</v>
          </cell>
          <cell r="C148" t="str">
            <v>Not Transferred</v>
          </cell>
        </row>
        <row r="149">
          <cell r="A149" t="str">
            <v>OST_355</v>
          </cell>
          <cell r="B149" t="str">
            <v>OST_355_H_Bfsam-Kamkouop-depot-sctm</v>
          </cell>
          <cell r="C149" t="str">
            <v>Not Transferred</v>
          </cell>
        </row>
        <row r="150">
          <cell r="A150" t="str">
            <v>OST_357</v>
          </cell>
          <cell r="B150" t="str">
            <v>OST_357_H_Bfsam-Banengo-Bambino</v>
          </cell>
          <cell r="C150" t="str">
            <v>Not Transferred</v>
          </cell>
        </row>
        <row r="151">
          <cell r="A151" t="str">
            <v>OST_358</v>
          </cell>
          <cell r="B151" t="str">
            <v>OST_358_H_Bfsam-Ecole-publique-Houkaha</v>
          </cell>
          <cell r="C151" t="str">
            <v>Not Transferred</v>
          </cell>
        </row>
        <row r="152">
          <cell r="A152" t="str">
            <v>OST_356</v>
          </cell>
          <cell r="B152" t="str">
            <v>OST_356_H_Bandjoun-Mbouo-I</v>
          </cell>
          <cell r="C152" t="str">
            <v>Not Transferred</v>
          </cell>
        </row>
        <row r="153">
          <cell r="A153" t="str">
            <v>OST_366</v>
          </cell>
          <cell r="B153" t="str">
            <v>OST_366_H_Foumban-Kounga-II</v>
          </cell>
          <cell r="C153" t="str">
            <v>Not Transferred</v>
          </cell>
        </row>
        <row r="154">
          <cell r="A154" t="str">
            <v>OST_342</v>
          </cell>
          <cell r="B154" t="str">
            <v>OST_342_H_FOUMBAN-NEW</v>
          </cell>
          <cell r="C154" t="str">
            <v>Not Transferred</v>
          </cell>
        </row>
        <row r="155">
          <cell r="A155" t="str">
            <v>NRD_254</v>
          </cell>
          <cell r="B155" t="str">
            <v>NRD_254_H_Garoua-OURO-MALAMADOU</v>
          </cell>
          <cell r="C155" t="str">
            <v>Not Transferred</v>
          </cell>
        </row>
        <row r="156">
          <cell r="A156" t="str">
            <v>NRD_267</v>
          </cell>
          <cell r="B156" t="str">
            <v>NRD_267_H_Garoua-Plateau-Ribadou</v>
          </cell>
          <cell r="C156" t="str">
            <v>Not Transferred</v>
          </cell>
        </row>
        <row r="157">
          <cell r="A157" t="str">
            <v>EXN_510</v>
          </cell>
          <cell r="B157" t="str">
            <v>EXN_510_H_KOUSSERI-MASSAKI</v>
          </cell>
          <cell r="C157" t="str">
            <v>Not Transferred</v>
          </cell>
        </row>
        <row r="158">
          <cell r="A158" t="str">
            <v>EXN_569</v>
          </cell>
          <cell r="B158" t="str">
            <v>EXN_569_H_KOUSSERI-CAMTEL</v>
          </cell>
          <cell r="C158" t="str">
            <v>Not Transferred</v>
          </cell>
        </row>
        <row r="159">
          <cell r="A159" t="str">
            <v>EXN_352</v>
          </cell>
          <cell r="B159" t="str">
            <v>EXN_352_H_Maroua-Frolina</v>
          </cell>
          <cell r="C159" t="str">
            <v>Not Transferred</v>
          </cell>
        </row>
        <row r="160">
          <cell r="A160" t="str">
            <v>EXN_353</v>
          </cell>
          <cell r="B160" t="str">
            <v>EXN_353_H_Maroua-Missinguileo</v>
          </cell>
          <cell r="C160" t="str">
            <v>Not Transferred</v>
          </cell>
        </row>
        <row r="161">
          <cell r="A161" t="str">
            <v>EXN_357</v>
          </cell>
          <cell r="B161" t="str">
            <v>EXN_357_H_Maroua-SONATREL</v>
          </cell>
          <cell r="C161" t="str">
            <v>Not Transferred</v>
          </cell>
        </row>
        <row r="162">
          <cell r="A162" t="str">
            <v>EXN_365</v>
          </cell>
          <cell r="B162" t="str">
            <v>EXN_365_H_Yagoua-HR-ASSIMILE</v>
          </cell>
          <cell r="C162" t="str">
            <v>Not Transferred</v>
          </cell>
        </row>
        <row r="163">
          <cell r="A163" t="str">
            <v>EXN_358</v>
          </cell>
          <cell r="B163" t="str">
            <v>EXN_358_H_Maroua-Hopital-Reference</v>
          </cell>
          <cell r="C163" t="str">
            <v>Not Transferred</v>
          </cell>
        </row>
        <row r="164">
          <cell r="A164" t="str">
            <v>EXN_361</v>
          </cell>
          <cell r="B164" t="str">
            <v>EXN_361_H_Korek-Djarengol-III</v>
          </cell>
          <cell r="C164" t="str">
            <v>Not Transferred</v>
          </cell>
        </row>
        <row r="165">
          <cell r="A165" t="str">
            <v>NRD_263</v>
          </cell>
          <cell r="B165" t="str">
            <v>NRD_263_H_NGONG-CRF-III</v>
          </cell>
          <cell r="C165" t="str">
            <v>Not Transferred</v>
          </cell>
        </row>
        <row r="166">
          <cell r="A166" t="str">
            <v>ADM_233</v>
          </cell>
          <cell r="B166" t="str">
            <v>ADM_233_H_NGD-BURKINA-CENTENAIRE</v>
          </cell>
          <cell r="C166" t="str">
            <v>Not Transferred</v>
          </cell>
        </row>
        <row r="167">
          <cell r="A167" t="str">
            <v>NRD_257</v>
          </cell>
          <cell r="B167" t="str">
            <v>NRD_257_H_GUIDER-BEBERE</v>
          </cell>
          <cell r="C167" t="str">
            <v>Not Transferred</v>
          </cell>
        </row>
        <row r="168">
          <cell r="A168" t="str">
            <v>NRD_258</v>
          </cell>
          <cell r="B168" t="str">
            <v>NRD_258_H_GUIDER-CAMP-FONCTIONNAIRE</v>
          </cell>
          <cell r="C168" t="str">
            <v>Not Transferred</v>
          </cell>
        </row>
        <row r="169">
          <cell r="A169" t="str">
            <v>OST_353</v>
          </cell>
          <cell r="B169" t="str">
            <v>OST_353_H_Bfsam-St-Francois</v>
          </cell>
          <cell r="C169" t="str">
            <v>Not Transferred</v>
          </cell>
        </row>
        <row r="170">
          <cell r="A170" t="str">
            <v>ADM_234</v>
          </cell>
          <cell r="B170" t="str">
            <v>ADM_234_H_NGD-LYCEE-TECHNIQUE-MARDOCK</v>
          </cell>
          <cell r="C170" t="str">
            <v>Not Transferred</v>
          </cell>
        </row>
        <row r="171">
          <cell r="A171" t="str">
            <v>OST_348</v>
          </cell>
          <cell r="B171" t="str">
            <v>OST_348_H_Bfsam-Ndionkou-II</v>
          </cell>
          <cell r="C171" t="str">
            <v>Not Transferred</v>
          </cell>
        </row>
        <row r="172">
          <cell r="A172" t="str">
            <v>NRD_264</v>
          </cell>
          <cell r="B172" t="str">
            <v>NRD_264_H_NGONG-BARMEY-LOGOL</v>
          </cell>
          <cell r="C172" t="str">
            <v>Not Transferred</v>
          </cell>
        </row>
        <row r="173">
          <cell r="A173" t="str">
            <v>ADM_232</v>
          </cell>
          <cell r="B173" t="str">
            <v>ADM_232_H_NGD-MAL-BAOURO</v>
          </cell>
          <cell r="C173" t="str">
            <v>Not Transferred</v>
          </cell>
        </row>
        <row r="174">
          <cell r="A174" t="str">
            <v>EXN_364</v>
          </cell>
          <cell r="B174" t="str">
            <v>EXN_364_H_YAGOUA-TCHEKE</v>
          </cell>
          <cell r="C174" t="str">
            <v>Not Transferred</v>
          </cell>
        </row>
        <row r="175">
          <cell r="A175" t="str">
            <v>EXN_367</v>
          </cell>
          <cell r="B175" t="str">
            <v>EXN_367_H_Yagoua-Fourmarkamna</v>
          </cell>
          <cell r="C175" t="str">
            <v>Not Transferred</v>
          </cell>
        </row>
        <row r="176">
          <cell r="A176" t="str">
            <v>EXN_363</v>
          </cell>
          <cell r="B176" t="str">
            <v>EXN_363_H_Mora-Total</v>
          </cell>
          <cell r="C176" t="str">
            <v>Not Transferred</v>
          </cell>
        </row>
        <row r="177">
          <cell r="A177" t="str">
            <v>SUO_297</v>
          </cell>
          <cell r="B177" t="str">
            <v>SUO_297_H_Buea-Molyko-New</v>
          </cell>
          <cell r="C177" t="str">
            <v>Not Transferred</v>
          </cell>
        </row>
        <row r="178">
          <cell r="A178" t="str">
            <v>EXN_351</v>
          </cell>
          <cell r="B178" t="str">
            <v>EXN_351_H_Maroua-Doyang-Zokok</v>
          </cell>
          <cell r="C178" t="str">
            <v>Not Transferred</v>
          </cell>
        </row>
        <row r="179">
          <cell r="A179" t="str">
            <v>NRO_163</v>
          </cell>
          <cell r="B179" t="str">
            <v>NRO_163_H_Bda-Catholic-Church-Mile-90</v>
          </cell>
          <cell r="C179" t="str">
            <v>Not Transferred</v>
          </cell>
        </row>
        <row r="180">
          <cell r="A180" t="str">
            <v>EXN_511</v>
          </cell>
          <cell r="B180" t="str">
            <v>EXN_511_H_KOUSSERI-KAWADJI</v>
          </cell>
          <cell r="C180" t="str">
            <v>Not Transferred</v>
          </cell>
        </row>
        <row r="181">
          <cell r="A181" t="str">
            <v>EXN_359</v>
          </cell>
          <cell r="B181" t="str">
            <v>EXN_359_H_Maroua-Makabaye-II</v>
          </cell>
          <cell r="C181" t="str">
            <v>Not Transferred</v>
          </cell>
        </row>
        <row r="182">
          <cell r="A182" t="str">
            <v>NRD_252</v>
          </cell>
          <cell r="B182" t="str">
            <v>NRD_252_H_Garoua-Ngalbidjie-III</v>
          </cell>
          <cell r="C182" t="str">
            <v>Not Transferred</v>
          </cell>
        </row>
        <row r="183">
          <cell r="A183" t="str">
            <v>OST_351</v>
          </cell>
          <cell r="B183" t="str">
            <v>OST_351_H_Bfsam-Toket-II</v>
          </cell>
          <cell r="C183" t="str">
            <v>Not Transferred</v>
          </cell>
        </row>
        <row r="184">
          <cell r="A184" t="str">
            <v>EXN_366</v>
          </cell>
          <cell r="B184" t="str">
            <v>EXN_366_H_Yagoua-Tikoro-II</v>
          </cell>
          <cell r="C184" t="str">
            <v>Not Transferred</v>
          </cell>
        </row>
        <row r="185">
          <cell r="A185" t="str">
            <v>ADM_215</v>
          </cell>
          <cell r="B185" t="str">
            <v>ADM_215_H_NGD-UNIVERSITY-CAMTEL</v>
          </cell>
          <cell r="C185" t="str">
            <v>Not Transferred</v>
          </cell>
        </row>
        <row r="186">
          <cell r="A186" t="str">
            <v>NRO_165</v>
          </cell>
          <cell r="B186" t="str">
            <v>NRO_165_H_Bda-StJohn-Parish</v>
          </cell>
          <cell r="C186" t="str">
            <v>Not Transferred</v>
          </cell>
        </row>
        <row r="187">
          <cell r="A187" t="str">
            <v>NRO_168</v>
          </cell>
          <cell r="B187" t="str">
            <v>NRO_168_H_Mankon-Mile-7</v>
          </cell>
          <cell r="C187" t="str">
            <v>Not Transferred</v>
          </cell>
        </row>
        <row r="188">
          <cell r="A188" t="str">
            <v>EXN_508</v>
          </cell>
          <cell r="B188" t="str">
            <v>EXN_508_H_KOUSSERI-ALAYA</v>
          </cell>
          <cell r="C188" t="str">
            <v>Not Transferred</v>
          </cell>
        </row>
        <row r="189">
          <cell r="A189" t="str">
            <v>SUO_305</v>
          </cell>
          <cell r="B189" t="str">
            <v>Limbe-Midle-Farm</v>
          </cell>
          <cell r="C189" t="str">
            <v>Not Transferred</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CTOBRE_25"/>
      <sheetName val="Sites_Ruraux_ZTE"/>
      <sheetName val="Sites_Ruraux_HUAWEI"/>
      <sheetName val="Sites_AMN"/>
      <sheetName val="Sites_NURAN"/>
      <sheetName val="Site_NOKIA"/>
      <sheetName val="Feuil3"/>
    </sheetNames>
    <sheetDataSet>
      <sheetData sheetId="0" refreshError="1">
        <row r="1">
          <cell r="J1" t="str">
            <v>Code site</v>
          </cell>
          <cell r="K1" t="str">
            <v>BSC</v>
          </cell>
          <cell r="L1" t="str">
            <v>Ville/localité</v>
          </cell>
        </row>
        <row r="2">
          <cell r="J2" t="str">
            <v>SUD_001</v>
          </cell>
          <cell r="K2" t="str">
            <v>BSC_ZTE_NDOGBONG(21)</v>
          </cell>
          <cell r="L2" t="str">
            <v>Bipaga</v>
          </cell>
        </row>
        <row r="3">
          <cell r="J3" t="str">
            <v>SUD_001</v>
          </cell>
          <cell r="K3" t="str">
            <v>BSC_ZTE_NDOGBONG(21)</v>
          </cell>
          <cell r="L3" t="str">
            <v>Bipaga</v>
          </cell>
        </row>
        <row r="4">
          <cell r="J4" t="str">
            <v>SUD_001</v>
          </cell>
          <cell r="K4" t="str">
            <v>BSC_ZTE_NDOGBONG(21)</v>
          </cell>
          <cell r="L4" t="str">
            <v>Bipaga</v>
          </cell>
        </row>
        <row r="5">
          <cell r="J5" t="str">
            <v>CTR_003</v>
          </cell>
          <cell r="K5" t="str">
            <v>MCBSC_Mak-Nodal2</v>
          </cell>
          <cell r="L5" t="str">
            <v>Ebombe</v>
          </cell>
        </row>
        <row r="6">
          <cell r="J6" t="str">
            <v>CTR_003</v>
          </cell>
          <cell r="K6" t="str">
            <v>MCBSC_Mak-Nodal2</v>
          </cell>
          <cell r="L6" t="str">
            <v>Ebombe</v>
          </cell>
        </row>
        <row r="7">
          <cell r="J7" t="str">
            <v>CTR_003</v>
          </cell>
          <cell r="K7" t="str">
            <v>MCBSC_Mak-Nodal2</v>
          </cell>
          <cell r="L7" t="str">
            <v>Ebombe</v>
          </cell>
        </row>
        <row r="8">
          <cell r="J8" t="str">
            <v>CTR_005</v>
          </cell>
          <cell r="K8" t="str">
            <v>MCBSC_CBC2</v>
          </cell>
          <cell r="L8" t="str">
            <v>Matomb</v>
          </cell>
        </row>
        <row r="9">
          <cell r="J9" t="str">
            <v>CTR_005</v>
          </cell>
          <cell r="K9" t="str">
            <v>MCBSC_CBC2</v>
          </cell>
          <cell r="L9" t="str">
            <v>Matomb</v>
          </cell>
        </row>
        <row r="10">
          <cell r="J10" t="str">
            <v>CTR_005</v>
          </cell>
          <cell r="K10" t="str">
            <v>MCBSC_CBC2</v>
          </cell>
          <cell r="L10" t="str">
            <v>Matomb</v>
          </cell>
        </row>
        <row r="11">
          <cell r="J11" t="str">
            <v>LIT_012</v>
          </cell>
          <cell r="K11" t="str">
            <v>MCBSC_Mak-Nodal2</v>
          </cell>
          <cell r="L11" t="str">
            <v>Sikoum</v>
          </cell>
        </row>
        <row r="12">
          <cell r="J12" t="str">
            <v>LIT_012</v>
          </cell>
          <cell r="K12" t="str">
            <v>MCBSC_Mak-Nodal2</v>
          </cell>
          <cell r="L12" t="str">
            <v>Sikoum</v>
          </cell>
        </row>
        <row r="13">
          <cell r="J13" t="str">
            <v>LIT_012</v>
          </cell>
          <cell r="K13" t="str">
            <v>MCBSC_Mak-Nodal2</v>
          </cell>
          <cell r="L13" t="str">
            <v>Sikoum</v>
          </cell>
        </row>
        <row r="14">
          <cell r="J14" t="str">
            <v>CTR_013</v>
          </cell>
          <cell r="K14" t="str">
            <v>MCBSC_CBC2</v>
          </cell>
          <cell r="L14" t="str">
            <v>Sombo</v>
          </cell>
        </row>
        <row r="15">
          <cell r="J15" t="str">
            <v>CTR_013</v>
          </cell>
          <cell r="K15" t="str">
            <v>MCBSC_CBC2</v>
          </cell>
          <cell r="L15" t="str">
            <v>Sombo</v>
          </cell>
        </row>
        <row r="16">
          <cell r="J16" t="str">
            <v>CTR_013</v>
          </cell>
          <cell r="K16" t="str">
            <v>MCBSC_CBC2</v>
          </cell>
          <cell r="L16" t="str">
            <v>Sombo</v>
          </cell>
        </row>
        <row r="17">
          <cell r="J17" t="str">
            <v>SUO_004</v>
          </cell>
          <cell r="K17" t="str">
            <v>MCBSC_Mak-Nodal2</v>
          </cell>
          <cell r="L17" t="str">
            <v>Tiko</v>
          </cell>
        </row>
        <row r="18">
          <cell r="J18" t="str">
            <v>SUO_004</v>
          </cell>
          <cell r="K18" t="str">
            <v>MCBSC_Mak-Nodal2</v>
          </cell>
          <cell r="L18" t="str">
            <v>Tiko</v>
          </cell>
        </row>
        <row r="19">
          <cell r="J19" t="str">
            <v>SUO_004</v>
          </cell>
          <cell r="K19" t="str">
            <v>MCBSC_Mak-Nodal2</v>
          </cell>
          <cell r="L19" t="str">
            <v>Tiko</v>
          </cell>
        </row>
        <row r="20">
          <cell r="J20" t="str">
            <v>SUO_004</v>
          </cell>
          <cell r="K20" t="str">
            <v>MCBSC_Mak-Nodal2</v>
          </cell>
          <cell r="L20" t="str">
            <v>Tiko</v>
          </cell>
        </row>
        <row r="21">
          <cell r="J21" t="str">
            <v>SUO_004</v>
          </cell>
          <cell r="K21" t="str">
            <v>MCBSC_Mak-Nodal2</v>
          </cell>
          <cell r="L21" t="str">
            <v>Tiko</v>
          </cell>
        </row>
        <row r="22">
          <cell r="J22" t="str">
            <v>SUO_004</v>
          </cell>
          <cell r="K22" t="str">
            <v>MCBSC_Mak-Nodal2</v>
          </cell>
          <cell r="L22" t="str">
            <v>Tiko</v>
          </cell>
        </row>
        <row r="23">
          <cell r="J23" t="str">
            <v>LIT_016</v>
          </cell>
          <cell r="K23" t="str">
            <v>BSC_ZTE_NDOGBONG(21)</v>
          </cell>
          <cell r="L23" t="str">
            <v>Souza</v>
          </cell>
        </row>
        <row r="24">
          <cell r="J24" t="str">
            <v>LIT_016</v>
          </cell>
          <cell r="K24" t="str">
            <v>BSC_ZTE_NDOGBONG(21)</v>
          </cell>
          <cell r="L24" t="str">
            <v>Souza</v>
          </cell>
        </row>
        <row r="25">
          <cell r="J25" t="str">
            <v>LIT_016</v>
          </cell>
          <cell r="K25" t="str">
            <v>BSC_ZTE_NDOGBONG(21)</v>
          </cell>
          <cell r="L25" t="str">
            <v>Souza</v>
          </cell>
        </row>
        <row r="26">
          <cell r="J26" t="str">
            <v>OST_342</v>
          </cell>
          <cell r="K26" t="str">
            <v>BSC1_HW_BFSAM_BANENGO</v>
          </cell>
          <cell r="L26" t="str">
            <v>Foumban</v>
          </cell>
        </row>
        <row r="27">
          <cell r="J27" t="str">
            <v>OST_342</v>
          </cell>
          <cell r="K27" t="str">
            <v>BSC1_HW_BFSAM_BANENGO</v>
          </cell>
          <cell r="L27" t="str">
            <v>Foumban</v>
          </cell>
        </row>
        <row r="28">
          <cell r="J28" t="str">
            <v>OST_342</v>
          </cell>
          <cell r="K28" t="str">
            <v>BSC1_HW_BFSAM_BANENGO</v>
          </cell>
          <cell r="L28" t="str">
            <v>Foumban</v>
          </cell>
        </row>
        <row r="29">
          <cell r="J29" t="str">
            <v>OST_003</v>
          </cell>
          <cell r="K29" t="str">
            <v>BSC1_HW_BFSAM_BANENGO</v>
          </cell>
          <cell r="L29" t="str">
            <v>Bafoussam</v>
          </cell>
        </row>
        <row r="30">
          <cell r="J30" t="str">
            <v>OST_003</v>
          </cell>
          <cell r="K30" t="str">
            <v>BSC1_HW_BFSAM_BANENGO</v>
          </cell>
          <cell r="L30" t="str">
            <v>Bafoussam</v>
          </cell>
        </row>
        <row r="31">
          <cell r="J31" t="str">
            <v>OST_003</v>
          </cell>
          <cell r="K31" t="str">
            <v>BSC1_HW_BFSAM_BANENGO</v>
          </cell>
          <cell r="L31" t="str">
            <v>Bafoussam</v>
          </cell>
        </row>
        <row r="32">
          <cell r="J32" t="str">
            <v>OST_342</v>
          </cell>
          <cell r="K32" t="str">
            <v>BSC1_HW_BFSAM_BANENGO</v>
          </cell>
          <cell r="L32" t="str">
            <v>Foumban</v>
          </cell>
        </row>
        <row r="33">
          <cell r="J33" t="str">
            <v>OST_342</v>
          </cell>
          <cell r="K33" t="str">
            <v>BSC1_HW_BFSAM_BANENGO</v>
          </cell>
          <cell r="L33" t="str">
            <v>Foumban</v>
          </cell>
        </row>
        <row r="34">
          <cell r="J34" t="str">
            <v>OST_342</v>
          </cell>
          <cell r="K34" t="str">
            <v>BSC1_HW_BFSAM_BANENGO</v>
          </cell>
          <cell r="L34" t="str">
            <v>Foumban</v>
          </cell>
        </row>
        <row r="35">
          <cell r="J35" t="str">
            <v>OST_005</v>
          </cell>
          <cell r="K35" t="str">
            <v>BSC1_HW_BFSAM_BANENGO</v>
          </cell>
          <cell r="L35" t="str">
            <v>Foumbot</v>
          </cell>
        </row>
        <row r="36">
          <cell r="J36" t="str">
            <v>OST_005</v>
          </cell>
          <cell r="K36" t="str">
            <v>BSC1_HW_BFSAM_BANENGO</v>
          </cell>
          <cell r="L36" t="str">
            <v>Foumbot</v>
          </cell>
        </row>
        <row r="37">
          <cell r="J37" t="str">
            <v>OST_005</v>
          </cell>
          <cell r="K37" t="str">
            <v>BSC1_HW_BFSAM_BANENGO</v>
          </cell>
          <cell r="L37" t="str">
            <v>Foumbot</v>
          </cell>
        </row>
        <row r="38">
          <cell r="J38" t="str">
            <v>OST_005</v>
          </cell>
          <cell r="K38" t="str">
            <v>BSC1_HW_BFSAM_BANENGO</v>
          </cell>
          <cell r="L38" t="str">
            <v>Foumbot</v>
          </cell>
        </row>
        <row r="39">
          <cell r="J39" t="str">
            <v>OST_005</v>
          </cell>
          <cell r="K39" t="str">
            <v>BSC1_HW_BFSAM_BANENGO</v>
          </cell>
          <cell r="L39" t="str">
            <v>Foumbot</v>
          </cell>
        </row>
        <row r="40">
          <cell r="J40" t="str">
            <v>OST_005</v>
          </cell>
          <cell r="K40" t="str">
            <v>BSC1_HW_BFSAM_BANENGO</v>
          </cell>
          <cell r="L40" t="str">
            <v>Foumbot</v>
          </cell>
        </row>
        <row r="41">
          <cell r="J41" t="str">
            <v>LIT_014</v>
          </cell>
          <cell r="K41" t="str">
            <v>BSC_ZTE_Madagascar(22)</v>
          </cell>
          <cell r="L41" t="str">
            <v>Douala</v>
          </cell>
        </row>
        <row r="42">
          <cell r="J42" t="str">
            <v>LIT_014</v>
          </cell>
          <cell r="K42" t="str">
            <v>BSC_ZTE_Madagascar(22)</v>
          </cell>
          <cell r="L42" t="str">
            <v>Douala</v>
          </cell>
        </row>
        <row r="43">
          <cell r="J43" t="str">
            <v>LIT_014</v>
          </cell>
          <cell r="K43" t="str">
            <v>BSC_ZTE_Madagascar(22)</v>
          </cell>
          <cell r="L43" t="str">
            <v>Douala</v>
          </cell>
        </row>
        <row r="44">
          <cell r="J44" t="str">
            <v>NRD_001</v>
          </cell>
          <cell r="K44" t="str">
            <v>BSC1_HW_GRA_AGENCE</v>
          </cell>
          <cell r="L44" t="str">
            <v>Garoua</v>
          </cell>
        </row>
        <row r="45">
          <cell r="J45" t="str">
            <v>NRD_001</v>
          </cell>
          <cell r="K45" t="str">
            <v>BSC1_HW_GRA_AGENCE</v>
          </cell>
          <cell r="L45" t="str">
            <v>Garoua</v>
          </cell>
        </row>
        <row r="46">
          <cell r="J46" t="str">
            <v>NRD_001</v>
          </cell>
          <cell r="K46" t="str">
            <v>BSC1_HW_GRA_AGENCE</v>
          </cell>
          <cell r="L46" t="str">
            <v>Garoua</v>
          </cell>
        </row>
        <row r="47">
          <cell r="J47" t="str">
            <v>OST_003</v>
          </cell>
          <cell r="K47" t="str">
            <v>BSC1_HW_BFSAM_BANENGO</v>
          </cell>
          <cell r="L47" t="str">
            <v>Bafoussam</v>
          </cell>
        </row>
        <row r="48">
          <cell r="J48" t="str">
            <v>OST_003</v>
          </cell>
          <cell r="K48" t="str">
            <v>BSC1_HW_BFSAM_BANENGO</v>
          </cell>
          <cell r="L48" t="str">
            <v>Bafoussam</v>
          </cell>
        </row>
        <row r="49">
          <cell r="J49" t="str">
            <v>OST_003</v>
          </cell>
          <cell r="K49" t="str">
            <v>BSC1_HW_BFSAM_BANENGO</v>
          </cell>
          <cell r="L49" t="str">
            <v>Bafoussam</v>
          </cell>
        </row>
        <row r="50">
          <cell r="J50" t="str">
            <v>LIT_016</v>
          </cell>
          <cell r="K50" t="str">
            <v>BSC_ZTE_NDOGBONG(21)</v>
          </cell>
          <cell r="L50" t="str">
            <v>Souza</v>
          </cell>
        </row>
        <row r="51">
          <cell r="J51" t="str">
            <v>LIT_016</v>
          </cell>
          <cell r="K51" t="str">
            <v>BSC_ZTE_NDOGBONG(21)</v>
          </cell>
          <cell r="L51" t="str">
            <v>Souza</v>
          </cell>
        </row>
        <row r="52">
          <cell r="J52" t="str">
            <v>LIT_016</v>
          </cell>
          <cell r="K52" t="str">
            <v>BSC_ZTE_NDOGBONG(21)</v>
          </cell>
          <cell r="L52" t="str">
            <v>Souza</v>
          </cell>
        </row>
        <row r="53">
          <cell r="J53" t="str">
            <v>LIT_015</v>
          </cell>
          <cell r="K53" t="str">
            <v>BSC_ZTE_Madagascar(22)</v>
          </cell>
          <cell r="L53" t="str">
            <v>Douala</v>
          </cell>
        </row>
        <row r="54">
          <cell r="J54" t="str">
            <v>LIT_015</v>
          </cell>
          <cell r="K54" t="str">
            <v>BSC_ZTE_Madagascar(22)</v>
          </cell>
          <cell r="L54" t="str">
            <v>Douala</v>
          </cell>
        </row>
        <row r="55">
          <cell r="J55" t="str">
            <v>LIT_015</v>
          </cell>
          <cell r="K55" t="str">
            <v>BSC_ZTE_Madagascar(22)</v>
          </cell>
          <cell r="L55" t="str">
            <v>Douala</v>
          </cell>
        </row>
        <row r="56">
          <cell r="J56" t="str">
            <v>SUD_004</v>
          </cell>
          <cell r="K56" t="str">
            <v>MCBSC_Mak-Nodal2</v>
          </cell>
          <cell r="L56" t="str">
            <v>Pama</v>
          </cell>
        </row>
        <row r="57">
          <cell r="J57" t="str">
            <v>SUD_004</v>
          </cell>
          <cell r="K57" t="str">
            <v>MCBSC_Mak-Nodal2</v>
          </cell>
          <cell r="L57" t="str">
            <v>Pama</v>
          </cell>
        </row>
        <row r="58">
          <cell r="J58" t="str">
            <v>SUD_004</v>
          </cell>
          <cell r="K58" t="str">
            <v>MCBSC_Mak-Nodal2</v>
          </cell>
          <cell r="L58" t="str">
            <v>Pama</v>
          </cell>
        </row>
        <row r="59">
          <cell r="J59" t="str">
            <v>OST_008</v>
          </cell>
          <cell r="K59" t="str">
            <v>MCBSC_Banengo2</v>
          </cell>
          <cell r="L59" t="str">
            <v>Balessing</v>
          </cell>
        </row>
        <row r="60">
          <cell r="J60" t="str">
            <v>OST_008</v>
          </cell>
          <cell r="K60" t="str">
            <v>MCBSC_Banengo2</v>
          </cell>
          <cell r="L60" t="str">
            <v>Balessing</v>
          </cell>
        </row>
        <row r="61">
          <cell r="J61" t="str">
            <v>OST_008</v>
          </cell>
          <cell r="K61" t="str">
            <v>MCBSC_Banengo2</v>
          </cell>
          <cell r="L61" t="str">
            <v>Balessing</v>
          </cell>
        </row>
        <row r="62">
          <cell r="J62" t="str">
            <v>EXN_003</v>
          </cell>
          <cell r="K62" t="str">
            <v>BSC1_HW_GRA_AGENCE</v>
          </cell>
          <cell r="L62" t="str">
            <v>Kousseri</v>
          </cell>
        </row>
        <row r="63">
          <cell r="J63" t="str">
            <v>EXN_003</v>
          </cell>
          <cell r="K63" t="str">
            <v>BSC1_HW_GRA_AGENCE</v>
          </cell>
          <cell r="L63" t="str">
            <v>Kousseri</v>
          </cell>
        </row>
        <row r="64">
          <cell r="J64" t="str">
            <v>EXN_003</v>
          </cell>
          <cell r="K64" t="str">
            <v>BSC1_HW_GRA_AGENCE</v>
          </cell>
          <cell r="L64" t="str">
            <v>Kousseri</v>
          </cell>
        </row>
        <row r="65">
          <cell r="J65" t="str">
            <v>SUD_007</v>
          </cell>
          <cell r="K65" t="str">
            <v>BSC_ZTE_NDOGBONG(21)</v>
          </cell>
          <cell r="L65" t="str">
            <v>Ebolowa</v>
          </cell>
        </row>
        <row r="66">
          <cell r="J66" t="str">
            <v>SUD_007</v>
          </cell>
          <cell r="K66" t="str">
            <v>BSC_ZTE_NDOGBONG(21)</v>
          </cell>
          <cell r="L66" t="str">
            <v>Ebolowa</v>
          </cell>
        </row>
        <row r="67">
          <cell r="J67" t="str">
            <v>SUD_007</v>
          </cell>
          <cell r="K67" t="str">
            <v>BSC_ZTE_NDOGBONG(21)</v>
          </cell>
          <cell r="L67" t="str">
            <v>Ebolowa</v>
          </cell>
        </row>
        <row r="68">
          <cell r="J68" t="str">
            <v>OST_007</v>
          </cell>
          <cell r="K68" t="str">
            <v>MCBSC_Banengo1</v>
          </cell>
          <cell r="L68" t="str">
            <v>Bana</v>
          </cell>
        </row>
        <row r="69">
          <cell r="J69" t="str">
            <v>OST_007</v>
          </cell>
          <cell r="K69" t="str">
            <v>MCBSC_Banengo1</v>
          </cell>
          <cell r="L69" t="str">
            <v>Bana</v>
          </cell>
        </row>
        <row r="70">
          <cell r="J70" t="str">
            <v>OST_007</v>
          </cell>
          <cell r="K70" t="str">
            <v>MCBSC_Banengo1</v>
          </cell>
          <cell r="L70" t="str">
            <v>Bana</v>
          </cell>
        </row>
        <row r="71">
          <cell r="J71" t="str">
            <v>OST_012</v>
          </cell>
          <cell r="K71" t="str">
            <v>MCBSC_Banengo1</v>
          </cell>
          <cell r="L71" t="str">
            <v>Bangangte</v>
          </cell>
        </row>
        <row r="72">
          <cell r="J72" t="str">
            <v>OST_012</v>
          </cell>
          <cell r="K72" t="str">
            <v>MCBSC_Banengo1</v>
          </cell>
          <cell r="L72" t="str">
            <v>Bangangte</v>
          </cell>
        </row>
        <row r="73">
          <cell r="J73" t="str">
            <v>OST_012</v>
          </cell>
          <cell r="K73" t="str">
            <v>MCBSC_Banengo1</v>
          </cell>
          <cell r="L73" t="str">
            <v>Bangangte</v>
          </cell>
        </row>
        <row r="74">
          <cell r="J74" t="str">
            <v>CTR_021</v>
          </cell>
          <cell r="K74" t="str">
            <v>BSC_ZTE_Messamendongo(23)</v>
          </cell>
          <cell r="L74" t="str">
            <v>Mbalmayo</v>
          </cell>
        </row>
        <row r="75">
          <cell r="J75" t="str">
            <v>CTR_021</v>
          </cell>
          <cell r="K75" t="str">
            <v>BSC_ZTE_Messamendongo(23)</v>
          </cell>
          <cell r="L75" t="str">
            <v>Mbalmayo</v>
          </cell>
        </row>
        <row r="76">
          <cell r="J76" t="str">
            <v>CTR_021</v>
          </cell>
          <cell r="K76" t="str">
            <v>BSC_ZTE_Messamendongo(23)</v>
          </cell>
          <cell r="L76" t="str">
            <v>Mbalmayo</v>
          </cell>
        </row>
        <row r="77">
          <cell r="J77" t="str">
            <v>ADM_002</v>
          </cell>
          <cell r="K77" t="str">
            <v>BSC1_HW_GRA_AGENCE</v>
          </cell>
          <cell r="L77" t="str">
            <v>Ngaoundere</v>
          </cell>
        </row>
        <row r="78">
          <cell r="J78" t="str">
            <v>ADM_002</v>
          </cell>
          <cell r="K78" t="str">
            <v>BSC1_HW_GRA_AGENCE</v>
          </cell>
          <cell r="L78" t="str">
            <v>Ngaoundere</v>
          </cell>
        </row>
        <row r="79">
          <cell r="J79" t="str">
            <v>ADM_002</v>
          </cell>
          <cell r="K79" t="str">
            <v>BSC1_HW_GRA_AGENCE</v>
          </cell>
          <cell r="L79" t="str">
            <v>Ngaoundere</v>
          </cell>
        </row>
        <row r="80">
          <cell r="J80" t="str">
            <v>SUD_011</v>
          </cell>
          <cell r="K80" t="str">
            <v>MCBSC_Mak-Nodal2</v>
          </cell>
          <cell r="L80" t="str">
            <v>Niete</v>
          </cell>
        </row>
        <row r="81">
          <cell r="J81" t="str">
            <v>SUD_011</v>
          </cell>
          <cell r="K81" t="str">
            <v>MCBSC_Mak-Nodal2</v>
          </cell>
          <cell r="L81" t="str">
            <v>Niete</v>
          </cell>
        </row>
        <row r="82">
          <cell r="J82" t="str">
            <v>SUD_011</v>
          </cell>
          <cell r="K82" t="str">
            <v>MCBSC_Mak-Nodal2</v>
          </cell>
          <cell r="L82" t="str">
            <v>Niete</v>
          </cell>
        </row>
        <row r="83">
          <cell r="J83" t="str">
            <v>LIT_025</v>
          </cell>
          <cell r="K83" t="str">
            <v>BSC_ZTE_Madagascar(22)</v>
          </cell>
          <cell r="L83" t="str">
            <v>Douala</v>
          </cell>
        </row>
        <row r="84">
          <cell r="J84" t="str">
            <v>LIT_025</v>
          </cell>
          <cell r="K84" t="str">
            <v>BSC_ZTE_Madagascar(22)</v>
          </cell>
          <cell r="L84" t="str">
            <v>Douala</v>
          </cell>
        </row>
        <row r="85">
          <cell r="J85" t="str">
            <v>LIT_025</v>
          </cell>
          <cell r="K85" t="str">
            <v>BSC_ZTE_Madagascar(22)</v>
          </cell>
          <cell r="L85" t="str">
            <v>Douala</v>
          </cell>
        </row>
        <row r="86">
          <cell r="J86" t="str">
            <v>ADM_002</v>
          </cell>
          <cell r="K86" t="str">
            <v>BSC1_HW_GRA_AGENCE</v>
          </cell>
          <cell r="L86" t="str">
            <v>Ngaoundere</v>
          </cell>
        </row>
        <row r="87">
          <cell r="J87" t="str">
            <v>ADM_002</v>
          </cell>
          <cell r="K87" t="str">
            <v>BSC1_HW_GRA_AGENCE</v>
          </cell>
          <cell r="L87" t="str">
            <v>Ngaoundere</v>
          </cell>
        </row>
        <row r="88">
          <cell r="J88" t="str">
            <v>ADM_002</v>
          </cell>
          <cell r="K88" t="str">
            <v>BSC1_HW_GRA_AGENCE</v>
          </cell>
          <cell r="L88" t="str">
            <v>Ngaoundere</v>
          </cell>
        </row>
        <row r="89">
          <cell r="J89" t="str">
            <v>SUD_006</v>
          </cell>
          <cell r="K89" t="str">
            <v>BSC_ZTE_NDOGBONG(21)</v>
          </cell>
          <cell r="L89" t="str">
            <v>Kribi</v>
          </cell>
        </row>
        <row r="90">
          <cell r="J90" t="str">
            <v>SUD_006</v>
          </cell>
          <cell r="K90" t="str">
            <v>BSC_ZTE_NDOGBONG(21)</v>
          </cell>
          <cell r="L90" t="str">
            <v>Kribi</v>
          </cell>
        </row>
        <row r="91">
          <cell r="J91" t="str">
            <v>SUD_006</v>
          </cell>
          <cell r="K91" t="str">
            <v>BSC_ZTE_NDOGBONG(21)</v>
          </cell>
          <cell r="L91" t="str">
            <v>Kribi</v>
          </cell>
        </row>
        <row r="92">
          <cell r="J92" t="str">
            <v>NRO_001</v>
          </cell>
          <cell r="K92" t="str">
            <v>MCBSC_Banengo2</v>
          </cell>
          <cell r="L92" t="str">
            <v>Akum</v>
          </cell>
        </row>
        <row r="93">
          <cell r="J93" t="str">
            <v>NRO_001</v>
          </cell>
          <cell r="K93" t="str">
            <v>MCBSC_Banengo2</v>
          </cell>
          <cell r="L93" t="str">
            <v>Akum</v>
          </cell>
        </row>
        <row r="94">
          <cell r="J94" t="str">
            <v>NRO_001</v>
          </cell>
          <cell r="K94" t="str">
            <v>MCBSC_Banengo2</v>
          </cell>
          <cell r="L94" t="str">
            <v>Akum</v>
          </cell>
        </row>
        <row r="95">
          <cell r="J95" t="str">
            <v>OST_008</v>
          </cell>
          <cell r="K95" t="str">
            <v>MCBSC_Banengo2</v>
          </cell>
          <cell r="L95" t="str">
            <v>Balessing</v>
          </cell>
        </row>
        <row r="96">
          <cell r="J96" t="str">
            <v>OST_008</v>
          </cell>
          <cell r="K96" t="str">
            <v>MCBSC_Banengo2</v>
          </cell>
          <cell r="L96" t="str">
            <v>Balessing</v>
          </cell>
        </row>
        <row r="97">
          <cell r="J97" t="str">
            <v>OST_008</v>
          </cell>
          <cell r="K97" t="str">
            <v>MCBSC_Banengo2</v>
          </cell>
          <cell r="L97" t="str">
            <v>Balessing</v>
          </cell>
        </row>
        <row r="98">
          <cell r="J98" t="str">
            <v>NRO_002</v>
          </cell>
          <cell r="K98" t="str">
            <v>BSC1_HW_BFSAM_BANENGO</v>
          </cell>
          <cell r="L98" t="str">
            <v>Bamenda</v>
          </cell>
        </row>
        <row r="99">
          <cell r="J99" t="str">
            <v>NRO_002</v>
          </cell>
          <cell r="K99" t="str">
            <v>BSC1_HW_BFSAM_BANENGO</v>
          </cell>
          <cell r="L99" t="str">
            <v>Bamenda</v>
          </cell>
        </row>
        <row r="100">
          <cell r="J100" t="str">
            <v>NRO_002</v>
          </cell>
          <cell r="K100" t="str">
            <v>BSC1_HW_BFSAM_BANENGO</v>
          </cell>
          <cell r="L100" t="str">
            <v>Bamenda</v>
          </cell>
        </row>
        <row r="101">
          <cell r="J101" t="str">
            <v>CTR_022</v>
          </cell>
          <cell r="K101" t="str">
            <v>BSC_ZTE_Messamendongo(23)</v>
          </cell>
          <cell r="L101" t="str">
            <v>Bafia</v>
          </cell>
        </row>
        <row r="102">
          <cell r="J102" t="str">
            <v>CTR_022</v>
          </cell>
          <cell r="K102" t="str">
            <v>BSC_ZTE_Messamendongo(23)</v>
          </cell>
          <cell r="L102" t="str">
            <v>Bafia</v>
          </cell>
        </row>
        <row r="103">
          <cell r="J103" t="str">
            <v>CTR_022</v>
          </cell>
          <cell r="K103" t="str">
            <v>BSC_ZTE_Messamendongo(23)</v>
          </cell>
          <cell r="L103" t="str">
            <v>Bafia</v>
          </cell>
        </row>
        <row r="104">
          <cell r="J104" t="str">
            <v>SUO_006</v>
          </cell>
          <cell r="K104" t="str">
            <v>BSC1_HW_BFSAM_BANENGO</v>
          </cell>
          <cell r="L104" t="str">
            <v>Kumba</v>
          </cell>
        </row>
        <row r="105">
          <cell r="J105" t="str">
            <v>SUO_006</v>
          </cell>
          <cell r="K105" t="str">
            <v>BSC1_HW_BFSAM_BANENGO</v>
          </cell>
          <cell r="L105" t="str">
            <v>Kumba</v>
          </cell>
        </row>
        <row r="106">
          <cell r="J106" t="str">
            <v>SUO_006</v>
          </cell>
          <cell r="K106" t="str">
            <v>BSC1_HW_BFSAM_BANENGO</v>
          </cell>
          <cell r="L106" t="str">
            <v>Kumba</v>
          </cell>
        </row>
        <row r="107">
          <cell r="J107" t="str">
            <v>LIT_031</v>
          </cell>
          <cell r="K107" t="str">
            <v>MCBSC_IPD2</v>
          </cell>
          <cell r="L107" t="str">
            <v>Mbanga</v>
          </cell>
        </row>
        <row r="108">
          <cell r="J108" t="str">
            <v>LIT_031</v>
          </cell>
          <cell r="K108" t="str">
            <v>MCBSC_IPD2</v>
          </cell>
          <cell r="L108" t="str">
            <v>Mbanga</v>
          </cell>
        </row>
        <row r="109">
          <cell r="J109" t="str">
            <v>LIT_031</v>
          </cell>
          <cell r="K109" t="str">
            <v>MCBSC_IPD2</v>
          </cell>
          <cell r="L109" t="str">
            <v>Mbanga</v>
          </cell>
        </row>
        <row r="110">
          <cell r="J110" t="str">
            <v>EXN_003</v>
          </cell>
          <cell r="K110" t="str">
            <v>BSC1_HW_GRA_AGENCE</v>
          </cell>
          <cell r="L110" t="str">
            <v>Kousseri</v>
          </cell>
        </row>
        <row r="111">
          <cell r="J111" t="str">
            <v>EXN_003</v>
          </cell>
          <cell r="K111" t="str">
            <v>BSC1_HW_GRA_AGENCE</v>
          </cell>
          <cell r="L111" t="str">
            <v>Kousseri</v>
          </cell>
        </row>
        <row r="112">
          <cell r="J112" t="str">
            <v>EXN_003</v>
          </cell>
          <cell r="K112" t="str">
            <v>BSC1_HW_GRA_AGENCE</v>
          </cell>
          <cell r="L112" t="str">
            <v>Kousseri</v>
          </cell>
        </row>
        <row r="113">
          <cell r="J113" t="str">
            <v>CTR_1057</v>
          </cell>
          <cell r="K113" t="str">
            <v>BSC_ZTE_Mvogada_new(24)</v>
          </cell>
          <cell r="L113" t="str">
            <v>Yaounde</v>
          </cell>
        </row>
        <row r="114">
          <cell r="J114" t="str">
            <v>CTR_1057</v>
          </cell>
          <cell r="K114" t="str">
            <v>BSC_ZTE_Mvogada_new(24)</v>
          </cell>
          <cell r="L114" t="str">
            <v>Yaounde</v>
          </cell>
        </row>
        <row r="115">
          <cell r="J115" t="str">
            <v>CTR_1057</v>
          </cell>
          <cell r="K115" t="str">
            <v>BSC_ZTE_Mvogada_new(24)</v>
          </cell>
          <cell r="L115" t="str">
            <v>Yaounde</v>
          </cell>
        </row>
        <row r="116">
          <cell r="J116" t="str">
            <v>SUO_005</v>
          </cell>
          <cell r="K116" t="str">
            <v>MCBSC_Mak-Nodal2</v>
          </cell>
          <cell r="L116" t="str">
            <v>Mutengene</v>
          </cell>
        </row>
        <row r="117">
          <cell r="J117" t="str">
            <v>SUO_005</v>
          </cell>
          <cell r="K117" t="str">
            <v>MCBSC_Mak-Nodal2</v>
          </cell>
          <cell r="L117" t="str">
            <v>Mutengene</v>
          </cell>
        </row>
        <row r="118">
          <cell r="J118" t="str">
            <v>SUO_005</v>
          </cell>
          <cell r="K118" t="str">
            <v>MCBSC_Mak-Nodal2</v>
          </cell>
          <cell r="L118" t="str">
            <v>Mutengene</v>
          </cell>
        </row>
        <row r="119">
          <cell r="J119" t="str">
            <v>CTR_016</v>
          </cell>
          <cell r="K119" t="str">
            <v>BSC_ZTE_Mvogada_new(24)</v>
          </cell>
          <cell r="L119" t="str">
            <v>Yaounde</v>
          </cell>
        </row>
        <row r="120">
          <cell r="J120" t="str">
            <v>CTR_016</v>
          </cell>
          <cell r="K120" t="str">
            <v>BSC_ZTE_Mvogada_new(24)</v>
          </cell>
          <cell r="L120" t="str">
            <v>Yaounde</v>
          </cell>
        </row>
        <row r="121">
          <cell r="J121" t="str">
            <v>CTR_016</v>
          </cell>
          <cell r="K121" t="str">
            <v>BSC_ZTE_Mvogada_new(24)</v>
          </cell>
          <cell r="L121" t="str">
            <v>Yaounde</v>
          </cell>
        </row>
        <row r="122">
          <cell r="J122" t="str">
            <v>SUD_006</v>
          </cell>
          <cell r="K122" t="str">
            <v>BSC_ZTE_NDOGBONG(21)</v>
          </cell>
          <cell r="L122" t="str">
            <v>Kribi</v>
          </cell>
        </row>
        <row r="123">
          <cell r="J123" t="str">
            <v>SUD_006</v>
          </cell>
          <cell r="K123" t="str">
            <v>BSC_ZTE_NDOGBONG(21)</v>
          </cell>
          <cell r="L123" t="str">
            <v>Kribi</v>
          </cell>
        </row>
        <row r="124">
          <cell r="J124" t="str">
            <v>SUD_006</v>
          </cell>
          <cell r="K124" t="str">
            <v>BSC_ZTE_NDOGBONG(21)</v>
          </cell>
          <cell r="L124" t="str">
            <v>Kribi</v>
          </cell>
        </row>
        <row r="125">
          <cell r="J125" t="str">
            <v>CTR_017</v>
          </cell>
          <cell r="K125" t="str">
            <v>BSC_ZTE_Mvogada_new(24)</v>
          </cell>
          <cell r="L125" t="str">
            <v>Yaounde</v>
          </cell>
        </row>
        <row r="126">
          <cell r="J126" t="str">
            <v>CTR_017</v>
          </cell>
          <cell r="K126" t="str">
            <v>BSC_ZTE_Mvogada_new(24)</v>
          </cell>
          <cell r="L126" t="str">
            <v>Yaounde</v>
          </cell>
        </row>
        <row r="127">
          <cell r="J127" t="str">
            <v>CTR_017</v>
          </cell>
          <cell r="K127" t="str">
            <v>BSC_ZTE_Mvogada_new(24)</v>
          </cell>
          <cell r="L127" t="str">
            <v>Yaounde</v>
          </cell>
        </row>
        <row r="128">
          <cell r="J128" t="str">
            <v>LIT_029</v>
          </cell>
          <cell r="K128" t="str">
            <v>MCBSC_IPD2</v>
          </cell>
          <cell r="L128" t="str">
            <v>Loum</v>
          </cell>
        </row>
        <row r="129">
          <cell r="J129" t="str">
            <v>LIT_029</v>
          </cell>
          <cell r="K129" t="str">
            <v>MCBSC_IPD2</v>
          </cell>
          <cell r="L129" t="str">
            <v>Loum</v>
          </cell>
        </row>
        <row r="130">
          <cell r="J130" t="str">
            <v>LIT_029</v>
          </cell>
          <cell r="K130" t="str">
            <v>MCBSC_IPD2</v>
          </cell>
          <cell r="L130" t="str">
            <v>Loum</v>
          </cell>
        </row>
        <row r="131">
          <cell r="J131" t="str">
            <v>LIT_031</v>
          </cell>
          <cell r="K131" t="str">
            <v>MCBSC_IPD2</v>
          </cell>
          <cell r="L131" t="str">
            <v>Mbanga</v>
          </cell>
        </row>
        <row r="132">
          <cell r="J132" t="str">
            <v>LIT_031</v>
          </cell>
          <cell r="K132" t="str">
            <v>MCBSC_IPD2</v>
          </cell>
          <cell r="L132" t="str">
            <v>Mbanga</v>
          </cell>
        </row>
        <row r="133">
          <cell r="J133" t="str">
            <v>LIT_031</v>
          </cell>
          <cell r="K133" t="str">
            <v>MCBSC_IPD2</v>
          </cell>
          <cell r="L133" t="str">
            <v>Mbanga</v>
          </cell>
        </row>
        <row r="134">
          <cell r="J134" t="str">
            <v>SUD_007</v>
          </cell>
          <cell r="K134" t="str">
            <v>BSC_ZTE_NDOGBONG(21)</v>
          </cell>
          <cell r="L134" t="str">
            <v>Ebolowa</v>
          </cell>
        </row>
        <row r="135">
          <cell r="J135" t="str">
            <v>SUD_007</v>
          </cell>
          <cell r="K135" t="str">
            <v>BSC_ZTE_NDOGBONG(21)</v>
          </cell>
          <cell r="L135" t="str">
            <v>Ebolowa</v>
          </cell>
        </row>
        <row r="136">
          <cell r="J136" t="str">
            <v>SUD_007</v>
          </cell>
          <cell r="K136" t="str">
            <v>BSC_ZTE_NDOGBONG(21)</v>
          </cell>
          <cell r="L136" t="str">
            <v>Ebolowa</v>
          </cell>
        </row>
        <row r="137">
          <cell r="J137" t="str">
            <v>SUO_006</v>
          </cell>
          <cell r="K137" t="str">
            <v>BSC1_HW_BFSAM_BANENGO</v>
          </cell>
          <cell r="L137" t="str">
            <v>Kumba</v>
          </cell>
        </row>
        <row r="138">
          <cell r="J138" t="str">
            <v>SUO_006</v>
          </cell>
          <cell r="K138" t="str">
            <v>BSC1_HW_BFSAM_BANENGO</v>
          </cell>
          <cell r="L138" t="str">
            <v>Kumba</v>
          </cell>
        </row>
        <row r="139">
          <cell r="J139" t="str">
            <v>SUO_006</v>
          </cell>
          <cell r="K139" t="str">
            <v>BSC1_HW_BFSAM_BANENGO</v>
          </cell>
          <cell r="L139" t="str">
            <v>Kumba</v>
          </cell>
        </row>
        <row r="140">
          <cell r="J140" t="str">
            <v>CTR_019</v>
          </cell>
          <cell r="K140" t="str">
            <v>BSC_ZTE_Mvogada_new(24)</v>
          </cell>
          <cell r="L140" t="str">
            <v>Yaounde</v>
          </cell>
        </row>
        <row r="141">
          <cell r="J141" t="str">
            <v>CTR_019</v>
          </cell>
          <cell r="K141" t="str">
            <v>BSC_ZTE_Mvogada_new(24)</v>
          </cell>
          <cell r="L141" t="str">
            <v>Yaounde</v>
          </cell>
        </row>
        <row r="142">
          <cell r="J142" t="str">
            <v>CTR_019</v>
          </cell>
          <cell r="K142" t="str">
            <v>BSC_ZTE_Mvogada_new(24)</v>
          </cell>
          <cell r="L142" t="str">
            <v>Yaounde</v>
          </cell>
        </row>
        <row r="143">
          <cell r="J143" t="str">
            <v>CTR_021</v>
          </cell>
          <cell r="K143" t="str">
            <v>BSC_ZTE_Messamendongo(23)</v>
          </cell>
          <cell r="L143" t="str">
            <v>Mbalmayo</v>
          </cell>
        </row>
        <row r="144">
          <cell r="J144" t="str">
            <v>CTR_021</v>
          </cell>
          <cell r="K144" t="str">
            <v>BSC_ZTE_Messamendongo(23)</v>
          </cell>
          <cell r="L144" t="str">
            <v>Mbalmayo</v>
          </cell>
        </row>
        <row r="145">
          <cell r="J145" t="str">
            <v>CTR_021</v>
          </cell>
          <cell r="K145" t="str">
            <v>BSC_ZTE_Messamendongo(23)</v>
          </cell>
          <cell r="L145" t="str">
            <v>Mbalmayo</v>
          </cell>
        </row>
        <row r="146">
          <cell r="J146" t="str">
            <v>LIT_033</v>
          </cell>
          <cell r="K146" t="str">
            <v>BSC_ZTE_Madagascar(22)</v>
          </cell>
          <cell r="L146" t="str">
            <v>Douala</v>
          </cell>
        </row>
        <row r="147">
          <cell r="J147" t="str">
            <v>LIT_033</v>
          </cell>
          <cell r="K147" t="str">
            <v>BSC_ZTE_Madagascar(22)</v>
          </cell>
          <cell r="L147" t="str">
            <v>Douala</v>
          </cell>
        </row>
        <row r="148">
          <cell r="J148" t="str">
            <v>LIT_033</v>
          </cell>
          <cell r="K148" t="str">
            <v>BSC_ZTE_Madagascar(22)</v>
          </cell>
          <cell r="L148" t="str">
            <v>Douala</v>
          </cell>
        </row>
        <row r="149">
          <cell r="J149" t="str">
            <v>LIT_034</v>
          </cell>
          <cell r="K149" t="str">
            <v>BSC_ZTE_Madagascar(22)</v>
          </cell>
          <cell r="L149" t="str">
            <v>Douala</v>
          </cell>
        </row>
        <row r="150">
          <cell r="J150" t="str">
            <v>LIT_034</v>
          </cell>
          <cell r="K150" t="str">
            <v>BSC_ZTE_Madagascar(22)</v>
          </cell>
          <cell r="L150" t="str">
            <v>Douala</v>
          </cell>
        </row>
        <row r="151">
          <cell r="J151" t="str">
            <v>LIT_034</v>
          </cell>
          <cell r="K151" t="str">
            <v>BSC_ZTE_Madagascar(22)</v>
          </cell>
          <cell r="L151" t="str">
            <v>Douala</v>
          </cell>
        </row>
        <row r="152">
          <cell r="J152" t="str">
            <v>CTR_022</v>
          </cell>
          <cell r="K152" t="str">
            <v>BSC_ZTE_Messamendongo(23)</v>
          </cell>
          <cell r="L152" t="str">
            <v>Bafia</v>
          </cell>
        </row>
        <row r="153">
          <cell r="J153" t="str">
            <v>CTR_022</v>
          </cell>
          <cell r="K153" t="str">
            <v>BSC_ZTE_Messamendongo(23)</v>
          </cell>
          <cell r="L153" t="str">
            <v>Bafia</v>
          </cell>
        </row>
        <row r="154">
          <cell r="J154" t="str">
            <v>CTR_022</v>
          </cell>
          <cell r="K154" t="str">
            <v>BSC_ZTE_Messamendongo(23)</v>
          </cell>
          <cell r="L154" t="str">
            <v>Bafia</v>
          </cell>
        </row>
        <row r="155">
          <cell r="J155" t="str">
            <v>OST_010</v>
          </cell>
          <cell r="K155" t="str">
            <v>MCBSC_Banengo1</v>
          </cell>
          <cell r="L155" t="str">
            <v>Bantoum</v>
          </cell>
        </row>
        <row r="156">
          <cell r="J156" t="str">
            <v>OST_010</v>
          </cell>
          <cell r="K156" t="str">
            <v>MCBSC_Banengo1</v>
          </cell>
          <cell r="L156" t="str">
            <v>Bantoum</v>
          </cell>
        </row>
        <row r="157">
          <cell r="J157" t="str">
            <v>OST_010</v>
          </cell>
          <cell r="K157" t="str">
            <v>MCBSC_Banengo1</v>
          </cell>
          <cell r="L157" t="str">
            <v>Bantoum</v>
          </cell>
        </row>
        <row r="158">
          <cell r="J158" t="str">
            <v>EST_001</v>
          </cell>
          <cell r="K158" t="str">
            <v>BSC_ZTE_Messamendongo(23)</v>
          </cell>
          <cell r="L158" t="str">
            <v>Bertoua</v>
          </cell>
        </row>
        <row r="159">
          <cell r="J159" t="str">
            <v>EST_001</v>
          </cell>
          <cell r="K159" t="str">
            <v>BSC_ZTE_Messamendongo(23)</v>
          </cell>
          <cell r="L159" t="str">
            <v>Bertoua</v>
          </cell>
        </row>
        <row r="160">
          <cell r="J160" t="str">
            <v>EST_001</v>
          </cell>
          <cell r="K160" t="str">
            <v>BSC_ZTE_Messamendongo(23)</v>
          </cell>
          <cell r="L160" t="str">
            <v>Bertoua</v>
          </cell>
        </row>
        <row r="161">
          <cell r="J161" t="str">
            <v>EST_001</v>
          </cell>
          <cell r="K161" t="str">
            <v>BSC_ZTE_Messamendongo(23)</v>
          </cell>
          <cell r="L161" t="str">
            <v>Bertoua</v>
          </cell>
        </row>
        <row r="162">
          <cell r="J162" t="str">
            <v>EST_001</v>
          </cell>
          <cell r="K162" t="str">
            <v>BSC_ZTE_Messamendongo(23)</v>
          </cell>
          <cell r="L162" t="str">
            <v>Bertoua</v>
          </cell>
        </row>
        <row r="163">
          <cell r="J163" t="str">
            <v>EST_001</v>
          </cell>
          <cell r="K163" t="str">
            <v>BSC_ZTE_Messamendongo(23)</v>
          </cell>
          <cell r="L163" t="str">
            <v>Bertoua</v>
          </cell>
        </row>
        <row r="164">
          <cell r="J164" t="str">
            <v>CTR_025</v>
          </cell>
          <cell r="K164" t="str">
            <v>BSC_ZTE_Mvogada_new(24)</v>
          </cell>
          <cell r="L164" t="str">
            <v>Yaounde</v>
          </cell>
        </row>
        <row r="165">
          <cell r="J165" t="str">
            <v>CTR_025</v>
          </cell>
          <cell r="K165" t="str">
            <v>BSC_ZTE_Mvogada_new(24)</v>
          </cell>
          <cell r="L165" t="str">
            <v>Yaounde</v>
          </cell>
        </row>
        <row r="166">
          <cell r="J166" t="str">
            <v>CTR_025</v>
          </cell>
          <cell r="K166" t="str">
            <v>BSC_ZTE_Mvogada_new(24)</v>
          </cell>
          <cell r="L166" t="str">
            <v>Yaounde</v>
          </cell>
        </row>
        <row r="167">
          <cell r="J167" t="str">
            <v>CTR_578</v>
          </cell>
          <cell r="K167" t="str">
            <v>BSC_ZTE_Mvogada_new(24)</v>
          </cell>
          <cell r="L167" t="str">
            <v>Yaounde</v>
          </cell>
        </row>
        <row r="168">
          <cell r="J168" t="str">
            <v>CTR_578</v>
          </cell>
          <cell r="K168" t="str">
            <v>BSC_ZTE_Mvogada_new(24)</v>
          </cell>
          <cell r="L168" t="str">
            <v>Yaounde</v>
          </cell>
        </row>
        <row r="169">
          <cell r="J169" t="str">
            <v>CTR_578</v>
          </cell>
          <cell r="K169" t="str">
            <v>BSC_ZTE_Mvogada_new(24)</v>
          </cell>
          <cell r="L169" t="str">
            <v>Yaounde</v>
          </cell>
        </row>
        <row r="170">
          <cell r="J170" t="str">
            <v>CTR_578</v>
          </cell>
          <cell r="K170" t="str">
            <v>BSC_ZTE_Mvogada_new(24)</v>
          </cell>
          <cell r="L170" t="str">
            <v>Yaounde</v>
          </cell>
        </row>
        <row r="171">
          <cell r="J171" t="str">
            <v>LIT_036</v>
          </cell>
          <cell r="K171" t="str">
            <v>BSC_ZTE_Madagascar(22)</v>
          </cell>
          <cell r="L171" t="str">
            <v>Douala</v>
          </cell>
        </row>
        <row r="172">
          <cell r="J172" t="str">
            <v>LIT_036</v>
          </cell>
          <cell r="K172" t="str">
            <v>BSC_ZTE_Madagascar(22)</v>
          </cell>
          <cell r="L172" t="str">
            <v>Douala</v>
          </cell>
        </row>
        <row r="173">
          <cell r="J173" t="str">
            <v>LIT_036</v>
          </cell>
          <cell r="K173" t="str">
            <v>BSC_ZTE_Madagascar(22)</v>
          </cell>
          <cell r="L173" t="str">
            <v>Douala</v>
          </cell>
        </row>
        <row r="174">
          <cell r="J174" t="str">
            <v>LIT_037</v>
          </cell>
          <cell r="K174" t="str">
            <v>BSC_ZTE_Madagascar(22)</v>
          </cell>
          <cell r="L174" t="str">
            <v>Douala</v>
          </cell>
        </row>
        <row r="175">
          <cell r="J175" t="str">
            <v>LIT_037</v>
          </cell>
          <cell r="K175" t="str">
            <v>BSC_ZTE_Madagascar(22)</v>
          </cell>
          <cell r="L175" t="str">
            <v>Douala</v>
          </cell>
        </row>
        <row r="176">
          <cell r="J176" t="str">
            <v>LIT_037</v>
          </cell>
          <cell r="K176" t="str">
            <v>BSC_ZTE_Madagascar(22)</v>
          </cell>
          <cell r="L176" t="str">
            <v>Douala</v>
          </cell>
        </row>
        <row r="177">
          <cell r="J177" t="str">
            <v>OST_011</v>
          </cell>
          <cell r="K177" t="str">
            <v>BSC1_HW_BFSAM_BANENGO</v>
          </cell>
          <cell r="L177" t="str">
            <v>Dschang</v>
          </cell>
        </row>
        <row r="178">
          <cell r="J178" t="str">
            <v>OST_011</v>
          </cell>
          <cell r="K178" t="str">
            <v>BSC1_HW_BFSAM_BANENGO</v>
          </cell>
          <cell r="L178" t="str">
            <v>Dschang</v>
          </cell>
        </row>
        <row r="179">
          <cell r="J179" t="str">
            <v>OST_011</v>
          </cell>
          <cell r="K179" t="str">
            <v>BSC1_HW_BFSAM_BANENGO</v>
          </cell>
          <cell r="L179" t="str">
            <v>Dschang</v>
          </cell>
        </row>
        <row r="180">
          <cell r="J180" t="str">
            <v>OST_011</v>
          </cell>
          <cell r="K180" t="str">
            <v>BSC1_HW_BFSAM_BANENGO</v>
          </cell>
          <cell r="L180" t="str">
            <v>Dschang</v>
          </cell>
        </row>
        <row r="181">
          <cell r="J181" t="str">
            <v>OST_011</v>
          </cell>
          <cell r="K181" t="str">
            <v>BSC1_HW_BFSAM_BANENGO</v>
          </cell>
          <cell r="L181" t="str">
            <v>Dschang</v>
          </cell>
        </row>
        <row r="182">
          <cell r="J182" t="str">
            <v>OST_011</v>
          </cell>
          <cell r="K182" t="str">
            <v>BSC1_HW_BFSAM_BANENGO</v>
          </cell>
          <cell r="L182" t="str">
            <v>Dschang</v>
          </cell>
        </row>
        <row r="183">
          <cell r="J183" t="str">
            <v>SUO_007</v>
          </cell>
          <cell r="K183" t="str">
            <v>BSC1_HW_BFSAM_BANENGO</v>
          </cell>
          <cell r="L183" t="str">
            <v>Buea</v>
          </cell>
        </row>
        <row r="184">
          <cell r="J184" t="str">
            <v>SUO_007</v>
          </cell>
          <cell r="K184" t="str">
            <v>BSC1_HW_BFSAM_BANENGO</v>
          </cell>
          <cell r="L184" t="str">
            <v>Buea</v>
          </cell>
        </row>
        <row r="185">
          <cell r="J185" t="str">
            <v>SUO_007</v>
          </cell>
          <cell r="K185" t="str">
            <v>BSC1_HW_BFSAM_BANENGO</v>
          </cell>
          <cell r="L185" t="str">
            <v>Buea</v>
          </cell>
        </row>
        <row r="186">
          <cell r="J186" t="str">
            <v>SUO_007</v>
          </cell>
          <cell r="K186" t="str">
            <v>BSC1_HW_BFSAM_BANENGO</v>
          </cell>
          <cell r="L186" t="str">
            <v>Buea</v>
          </cell>
        </row>
        <row r="187">
          <cell r="J187" t="str">
            <v>SUO_007</v>
          </cell>
          <cell r="K187" t="str">
            <v>BSC1_HW_BFSAM_BANENGO</v>
          </cell>
          <cell r="L187" t="str">
            <v>Buea</v>
          </cell>
        </row>
        <row r="188">
          <cell r="J188" t="str">
            <v>SUO_007</v>
          </cell>
          <cell r="K188" t="str">
            <v>BSC1_HW_BFSAM_BANENGO</v>
          </cell>
          <cell r="L188" t="str">
            <v>Buea</v>
          </cell>
        </row>
        <row r="189">
          <cell r="J189" t="str">
            <v>OST_012</v>
          </cell>
          <cell r="K189" t="str">
            <v>MCBSC_Banengo1</v>
          </cell>
          <cell r="L189" t="str">
            <v>Bangangte</v>
          </cell>
        </row>
        <row r="190">
          <cell r="J190" t="str">
            <v>OST_012</v>
          </cell>
          <cell r="K190" t="str">
            <v>MCBSC_Banengo1</v>
          </cell>
          <cell r="L190" t="str">
            <v>Bangangte</v>
          </cell>
        </row>
        <row r="191">
          <cell r="J191" t="str">
            <v>OST_012</v>
          </cell>
          <cell r="K191" t="str">
            <v>MCBSC_Banengo1</v>
          </cell>
          <cell r="L191" t="str">
            <v>Bangangte</v>
          </cell>
        </row>
        <row r="192">
          <cell r="J192" t="str">
            <v>LIT_039</v>
          </cell>
          <cell r="K192" t="str">
            <v>MCBSC_IPD2</v>
          </cell>
          <cell r="L192" t="str">
            <v>Njombe</v>
          </cell>
        </row>
        <row r="193">
          <cell r="J193" t="str">
            <v>LIT_039</v>
          </cell>
          <cell r="K193" t="str">
            <v>MCBSC_IPD2</v>
          </cell>
          <cell r="L193" t="str">
            <v>Njombe</v>
          </cell>
        </row>
        <row r="194">
          <cell r="J194" t="str">
            <v>LIT_039</v>
          </cell>
          <cell r="K194" t="str">
            <v>MCBSC_IPD2</v>
          </cell>
          <cell r="L194" t="str">
            <v>Njombe</v>
          </cell>
        </row>
        <row r="195">
          <cell r="J195" t="str">
            <v>OST_013</v>
          </cell>
          <cell r="K195" t="str">
            <v>MCBSC_Banengo1</v>
          </cell>
          <cell r="L195" t="str">
            <v>Yenon</v>
          </cell>
        </row>
        <row r="196">
          <cell r="J196" t="str">
            <v>OST_013</v>
          </cell>
          <cell r="K196" t="str">
            <v>MCBSC_Banengo1</v>
          </cell>
          <cell r="L196" t="str">
            <v>Yenon</v>
          </cell>
        </row>
        <row r="197">
          <cell r="J197" t="str">
            <v>OST_013</v>
          </cell>
          <cell r="K197" t="str">
            <v>MCBSC_Banengo1</v>
          </cell>
          <cell r="L197" t="str">
            <v>Yenon</v>
          </cell>
        </row>
        <row r="198">
          <cell r="J198" t="str">
            <v>LIT_039</v>
          </cell>
          <cell r="K198" t="str">
            <v>MCBSC_IPD2</v>
          </cell>
          <cell r="L198" t="str">
            <v>Njombe</v>
          </cell>
        </row>
        <row r="199">
          <cell r="J199" t="str">
            <v>LIT_039</v>
          </cell>
          <cell r="K199" t="str">
            <v>MCBSC_IPD2</v>
          </cell>
          <cell r="L199" t="str">
            <v>Njombe</v>
          </cell>
        </row>
        <row r="200">
          <cell r="J200" t="str">
            <v>LIT_039</v>
          </cell>
          <cell r="K200" t="str">
            <v>MCBSC_IPD2</v>
          </cell>
          <cell r="L200" t="str">
            <v>Njombe</v>
          </cell>
        </row>
        <row r="201">
          <cell r="J201" t="str">
            <v>LIT_038</v>
          </cell>
          <cell r="K201" t="str">
            <v>BSC_ZTE_Madagascar(22)</v>
          </cell>
          <cell r="L201" t="str">
            <v>Douala</v>
          </cell>
        </row>
        <row r="202">
          <cell r="J202" t="str">
            <v>LIT_038</v>
          </cell>
          <cell r="K202" t="str">
            <v>BSC_ZTE_Madagascar(22)</v>
          </cell>
          <cell r="L202" t="str">
            <v>Douala</v>
          </cell>
        </row>
        <row r="203">
          <cell r="J203" t="str">
            <v>LIT_038</v>
          </cell>
          <cell r="K203" t="str">
            <v>BSC_ZTE_Madagascar(22)</v>
          </cell>
          <cell r="L203" t="str">
            <v>Douala</v>
          </cell>
        </row>
        <row r="204">
          <cell r="J204" t="str">
            <v>LIT_040</v>
          </cell>
          <cell r="K204" t="str">
            <v>MCBSC_Mak-Nodal2</v>
          </cell>
          <cell r="L204" t="str">
            <v>Dizangue</v>
          </cell>
        </row>
        <row r="205">
          <cell r="J205" t="str">
            <v>LIT_040</v>
          </cell>
          <cell r="K205" t="str">
            <v>MCBSC_Mak-Nodal2</v>
          </cell>
          <cell r="L205" t="str">
            <v>Dizangue</v>
          </cell>
        </row>
        <row r="206">
          <cell r="J206" t="str">
            <v>LIT_040</v>
          </cell>
          <cell r="K206" t="str">
            <v>MCBSC_Mak-Nodal2</v>
          </cell>
          <cell r="L206" t="str">
            <v>Dizangue</v>
          </cell>
        </row>
        <row r="207">
          <cell r="J207" t="str">
            <v>CTR_030</v>
          </cell>
          <cell r="K207" t="str">
            <v>MCBSC_NGOA_EK2</v>
          </cell>
          <cell r="L207" t="str">
            <v>Mbandjock</v>
          </cell>
        </row>
        <row r="208">
          <cell r="J208" t="str">
            <v>CTR_030</v>
          </cell>
          <cell r="K208" t="str">
            <v>MCBSC_NGOA_EK2</v>
          </cell>
          <cell r="L208" t="str">
            <v>Mbandjock</v>
          </cell>
        </row>
        <row r="209">
          <cell r="J209" t="str">
            <v>CTR_030</v>
          </cell>
          <cell r="K209" t="str">
            <v>MCBSC_NGOA_EK2</v>
          </cell>
          <cell r="L209" t="str">
            <v>Mbandjock</v>
          </cell>
        </row>
        <row r="210">
          <cell r="J210" t="str">
            <v>CTR_030</v>
          </cell>
          <cell r="K210" t="str">
            <v>MCBSC_NGOA_EK2</v>
          </cell>
          <cell r="L210" t="str">
            <v>Mbandjock</v>
          </cell>
        </row>
        <row r="211">
          <cell r="J211" t="str">
            <v>CTR_030</v>
          </cell>
          <cell r="K211" t="str">
            <v>MCBSC_NGOA_EK2</v>
          </cell>
          <cell r="L211" t="str">
            <v>Mbandjock</v>
          </cell>
        </row>
        <row r="212">
          <cell r="J212" t="str">
            <v>CTR_030</v>
          </cell>
          <cell r="K212" t="str">
            <v>MCBSC_NGOA_EK2</v>
          </cell>
          <cell r="L212" t="str">
            <v>Mbandjock</v>
          </cell>
        </row>
        <row r="213">
          <cell r="J213" t="str">
            <v>LIT_044</v>
          </cell>
          <cell r="K213" t="str">
            <v>BSC_ZTE_Madagascar(22)</v>
          </cell>
          <cell r="L213" t="str">
            <v>Douala</v>
          </cell>
        </row>
        <row r="214">
          <cell r="J214" t="str">
            <v>LIT_044</v>
          </cell>
          <cell r="K214" t="str">
            <v>BSC_ZTE_Madagascar(22)</v>
          </cell>
          <cell r="L214" t="str">
            <v>Douala</v>
          </cell>
        </row>
        <row r="215">
          <cell r="J215" t="str">
            <v>LIT_044</v>
          </cell>
          <cell r="K215" t="str">
            <v>BSC_ZTE_Madagascar(22)</v>
          </cell>
          <cell r="L215" t="str">
            <v>Douala</v>
          </cell>
        </row>
        <row r="216">
          <cell r="J216" t="str">
            <v>LIT_045</v>
          </cell>
          <cell r="K216" t="str">
            <v>BSC_ZTE_Madagascar(22)</v>
          </cell>
          <cell r="L216" t="str">
            <v>Douala</v>
          </cell>
        </row>
        <row r="217">
          <cell r="J217" t="str">
            <v>LIT_045</v>
          </cell>
          <cell r="K217" t="str">
            <v>BSC_ZTE_Madagascar(22)</v>
          </cell>
          <cell r="L217" t="str">
            <v>Douala</v>
          </cell>
        </row>
        <row r="218">
          <cell r="J218" t="str">
            <v>LIT_045</v>
          </cell>
          <cell r="K218" t="str">
            <v>BSC_ZTE_Madagascar(22)</v>
          </cell>
          <cell r="L218" t="str">
            <v>Douala</v>
          </cell>
        </row>
        <row r="219">
          <cell r="J219" t="str">
            <v>EXN_004</v>
          </cell>
          <cell r="K219" t="str">
            <v>BSC1_HW_GRA_AGENCE</v>
          </cell>
          <cell r="L219" t="str">
            <v>Yagoua</v>
          </cell>
        </row>
        <row r="220">
          <cell r="J220" t="str">
            <v>EXN_004</v>
          </cell>
          <cell r="K220" t="str">
            <v>BSC1_HW_GRA_AGENCE</v>
          </cell>
          <cell r="L220" t="str">
            <v>Yagoua</v>
          </cell>
        </row>
        <row r="221">
          <cell r="J221" t="str">
            <v>EXN_004</v>
          </cell>
          <cell r="K221" t="str">
            <v>BSC1_HW_GRA_AGENCE</v>
          </cell>
          <cell r="L221" t="str">
            <v>Yagoua</v>
          </cell>
        </row>
        <row r="222">
          <cell r="J222" t="str">
            <v>CTR_032</v>
          </cell>
          <cell r="K222" t="str">
            <v>MCBSC_NGOA_EK2</v>
          </cell>
          <cell r="L222" t="str">
            <v>Batchenga</v>
          </cell>
        </row>
        <row r="223">
          <cell r="J223" t="str">
            <v>CTR_032</v>
          </cell>
          <cell r="K223" t="str">
            <v>MCBSC_NGOA_EK2</v>
          </cell>
          <cell r="L223" t="str">
            <v>Batchenga</v>
          </cell>
        </row>
        <row r="224">
          <cell r="J224" t="str">
            <v>CTR_032</v>
          </cell>
          <cell r="K224" t="str">
            <v>MCBSC_NGOA_EK2</v>
          </cell>
          <cell r="L224" t="str">
            <v>Batchenga</v>
          </cell>
        </row>
        <row r="225">
          <cell r="J225" t="str">
            <v>CTR_033</v>
          </cell>
          <cell r="K225" t="str">
            <v>MCBSC_NGOA_EK2</v>
          </cell>
          <cell r="L225" t="str">
            <v>Nanga-Eboko</v>
          </cell>
        </row>
        <row r="226">
          <cell r="J226" t="str">
            <v>CTR_033</v>
          </cell>
          <cell r="K226" t="str">
            <v>MCBSC_NGOA_EK2</v>
          </cell>
          <cell r="L226" t="str">
            <v>Nanga-Eboko</v>
          </cell>
        </row>
        <row r="227">
          <cell r="J227" t="str">
            <v>CTR_033</v>
          </cell>
          <cell r="K227" t="str">
            <v>MCBSC_NGOA_EK2</v>
          </cell>
          <cell r="L227" t="str">
            <v>Nanga-Eboko</v>
          </cell>
        </row>
        <row r="228">
          <cell r="J228" t="str">
            <v>CTR_036</v>
          </cell>
          <cell r="K228" t="str">
            <v>MCBSC_CBC2</v>
          </cell>
          <cell r="L228" t="str">
            <v>Mfou</v>
          </cell>
        </row>
        <row r="229">
          <cell r="J229" t="str">
            <v>CTR_036</v>
          </cell>
          <cell r="K229" t="str">
            <v>MCBSC_CBC2</v>
          </cell>
          <cell r="L229" t="str">
            <v>Mfou</v>
          </cell>
        </row>
        <row r="230">
          <cell r="J230" t="str">
            <v>CTR_036</v>
          </cell>
          <cell r="K230" t="str">
            <v>MCBSC_CBC2</v>
          </cell>
          <cell r="L230" t="str">
            <v>Mfou</v>
          </cell>
        </row>
        <row r="231">
          <cell r="J231" t="str">
            <v>CTR_035</v>
          </cell>
          <cell r="K231" t="str">
            <v>BSC_ZTE_Mvogada_new(24)</v>
          </cell>
          <cell r="L231" t="str">
            <v>Yaounde</v>
          </cell>
        </row>
        <row r="232">
          <cell r="J232" t="str">
            <v>CTR_035</v>
          </cell>
          <cell r="K232" t="str">
            <v>BSC_ZTE_Mvogada_new(24)</v>
          </cell>
          <cell r="L232" t="str">
            <v>Yaounde</v>
          </cell>
        </row>
        <row r="233">
          <cell r="J233" t="str">
            <v>CTR_035</v>
          </cell>
          <cell r="K233" t="str">
            <v>BSC_ZTE_Mvogada_new(24)</v>
          </cell>
          <cell r="L233" t="str">
            <v>Yaounde</v>
          </cell>
        </row>
        <row r="234">
          <cell r="J234" t="str">
            <v>CTR_036</v>
          </cell>
          <cell r="K234" t="str">
            <v>BSC_ZTE_Messamendongo(23)</v>
          </cell>
          <cell r="L234" t="str">
            <v>Mfou</v>
          </cell>
        </row>
        <row r="235">
          <cell r="J235" t="str">
            <v>CTR_036</v>
          </cell>
          <cell r="K235" t="str">
            <v>BSC_ZTE_Messamendongo(23)</v>
          </cell>
          <cell r="L235" t="str">
            <v>Mfou</v>
          </cell>
        </row>
        <row r="236">
          <cell r="J236" t="str">
            <v>CTR_036</v>
          </cell>
          <cell r="K236" t="str">
            <v>BSC_ZTE_Messamendongo(23)</v>
          </cell>
          <cell r="L236" t="str">
            <v>Mfou</v>
          </cell>
        </row>
        <row r="237">
          <cell r="J237" t="str">
            <v>CTR_038</v>
          </cell>
          <cell r="K237" t="str">
            <v>BSC_ZTE_Mvogada_new(24)</v>
          </cell>
          <cell r="L237" t="str">
            <v>Yaounde</v>
          </cell>
        </row>
        <row r="238">
          <cell r="J238" t="str">
            <v>CTR_038</v>
          </cell>
          <cell r="K238" t="str">
            <v>BSC_ZTE_Mvogada_new(24)</v>
          </cell>
          <cell r="L238" t="str">
            <v>Yaounde</v>
          </cell>
        </row>
        <row r="239">
          <cell r="J239" t="str">
            <v>CTR_038</v>
          </cell>
          <cell r="K239" t="str">
            <v>BSC_ZTE_Mvogada_new(24)</v>
          </cell>
          <cell r="L239" t="str">
            <v>Yaounde</v>
          </cell>
        </row>
        <row r="240">
          <cell r="J240" t="str">
            <v>LIT_047</v>
          </cell>
          <cell r="K240" t="str">
            <v>BSC_ZTE_Madagascar(22)</v>
          </cell>
          <cell r="L240" t="str">
            <v>Douala</v>
          </cell>
        </row>
        <row r="241">
          <cell r="J241" t="str">
            <v>LIT_047</v>
          </cell>
          <cell r="K241" t="str">
            <v>BSC_ZTE_Madagascar(22)</v>
          </cell>
          <cell r="L241" t="str">
            <v>Douala</v>
          </cell>
        </row>
        <row r="242">
          <cell r="J242" t="str">
            <v>LIT_047</v>
          </cell>
          <cell r="K242" t="str">
            <v>BSC_ZTE_Madagascar(22)</v>
          </cell>
          <cell r="L242" t="str">
            <v>Douala</v>
          </cell>
        </row>
        <row r="243">
          <cell r="J243" t="str">
            <v>LIT_048</v>
          </cell>
          <cell r="K243" t="str">
            <v>BSC_ZTE_Madagascar(22)</v>
          </cell>
          <cell r="L243" t="str">
            <v>Douala</v>
          </cell>
        </row>
        <row r="244">
          <cell r="J244" t="str">
            <v>LIT_048</v>
          </cell>
          <cell r="K244" t="str">
            <v>BSC_ZTE_Madagascar(22)</v>
          </cell>
          <cell r="L244" t="str">
            <v>Douala</v>
          </cell>
        </row>
        <row r="245">
          <cell r="J245" t="str">
            <v>LIT_048</v>
          </cell>
          <cell r="K245" t="str">
            <v>BSC_ZTE_Madagascar(22)</v>
          </cell>
          <cell r="L245" t="str">
            <v>Douala</v>
          </cell>
        </row>
        <row r="246">
          <cell r="J246" t="str">
            <v>CTR_041</v>
          </cell>
          <cell r="K246" t="str">
            <v>MCBSC_CBC2</v>
          </cell>
          <cell r="L246" t="str">
            <v>Nkog-Edzen</v>
          </cell>
        </row>
        <row r="247">
          <cell r="J247" t="str">
            <v>CTR_041</v>
          </cell>
          <cell r="K247" t="str">
            <v>MCBSC_CBC2</v>
          </cell>
          <cell r="L247" t="str">
            <v>Nkog-Edzen</v>
          </cell>
        </row>
        <row r="248">
          <cell r="J248" t="str">
            <v>CTR_041</v>
          </cell>
          <cell r="K248" t="str">
            <v>MCBSC_CBC2</v>
          </cell>
          <cell r="L248" t="str">
            <v>Nkog-Edzen</v>
          </cell>
        </row>
        <row r="249">
          <cell r="J249" t="str">
            <v>EXN_004</v>
          </cell>
          <cell r="K249" t="str">
            <v>BSC1_HW_GRA_AGENCE</v>
          </cell>
          <cell r="L249" t="str">
            <v>Yagoua</v>
          </cell>
        </row>
        <row r="250">
          <cell r="J250" t="str">
            <v>EXN_004</v>
          </cell>
          <cell r="K250" t="str">
            <v>BSC1_HW_GRA_AGENCE</v>
          </cell>
          <cell r="L250" t="str">
            <v>Yagoua</v>
          </cell>
        </row>
        <row r="251">
          <cell r="J251" t="str">
            <v>EXN_004</v>
          </cell>
          <cell r="K251" t="str">
            <v>BSC1_HW_GRA_AGENCE</v>
          </cell>
          <cell r="L251" t="str">
            <v>Yagoua</v>
          </cell>
        </row>
        <row r="252">
          <cell r="J252" t="str">
            <v>CTR_042</v>
          </cell>
          <cell r="K252" t="str">
            <v>BSC_ZTE_Mvogada_new(24)</v>
          </cell>
          <cell r="L252" t="str">
            <v>Yaounde</v>
          </cell>
        </row>
        <row r="253">
          <cell r="J253" t="str">
            <v>CTR_042</v>
          </cell>
          <cell r="K253" t="str">
            <v>BSC_ZTE_Mvogada_new(24)</v>
          </cell>
          <cell r="L253" t="str">
            <v>Yaounde</v>
          </cell>
        </row>
        <row r="254">
          <cell r="J254" t="str">
            <v>CTR_042</v>
          </cell>
          <cell r="K254" t="str">
            <v>BSC_ZTE_Mvogada_new(24)</v>
          </cell>
          <cell r="L254" t="str">
            <v>Yaounde</v>
          </cell>
        </row>
        <row r="255">
          <cell r="J255" t="str">
            <v>LIT_049</v>
          </cell>
          <cell r="K255" t="str">
            <v>BSC_ZTE_Madagascar(22)</v>
          </cell>
          <cell r="L255" t="str">
            <v>Douala</v>
          </cell>
        </row>
        <row r="256">
          <cell r="J256" t="str">
            <v>LIT_049</v>
          </cell>
          <cell r="K256" t="str">
            <v>BSC_ZTE_Madagascar(22)</v>
          </cell>
          <cell r="L256" t="str">
            <v>Douala</v>
          </cell>
        </row>
        <row r="257">
          <cell r="J257" t="str">
            <v>LIT_049</v>
          </cell>
          <cell r="K257" t="str">
            <v>BSC_ZTE_Madagascar(22)</v>
          </cell>
          <cell r="L257" t="str">
            <v>Douala</v>
          </cell>
        </row>
        <row r="258">
          <cell r="J258" t="str">
            <v>LIT_050</v>
          </cell>
          <cell r="K258" t="str">
            <v>BSC_ZTE_Madagascar(22)</v>
          </cell>
          <cell r="L258" t="str">
            <v>Douala</v>
          </cell>
        </row>
        <row r="259">
          <cell r="J259" t="str">
            <v>LIT_050</v>
          </cell>
          <cell r="K259" t="str">
            <v>BSC_ZTE_Madagascar(22)</v>
          </cell>
          <cell r="L259" t="str">
            <v>Douala</v>
          </cell>
        </row>
        <row r="260">
          <cell r="J260" t="str">
            <v>LIT_050</v>
          </cell>
          <cell r="K260" t="str">
            <v>BSC_ZTE_Madagascar(22)</v>
          </cell>
          <cell r="L260" t="str">
            <v>Douala</v>
          </cell>
        </row>
        <row r="261">
          <cell r="J261" t="str">
            <v>OST_015</v>
          </cell>
          <cell r="K261" t="str">
            <v>MCBSC_Banengo1</v>
          </cell>
          <cell r="L261" t="str">
            <v>Bafang</v>
          </cell>
        </row>
        <row r="262">
          <cell r="J262" t="str">
            <v>OST_015</v>
          </cell>
          <cell r="K262" t="str">
            <v>MCBSC_Banengo1</v>
          </cell>
          <cell r="L262" t="str">
            <v>Bafang</v>
          </cell>
        </row>
        <row r="263">
          <cell r="J263" t="str">
            <v>OST_015</v>
          </cell>
          <cell r="K263" t="str">
            <v>MCBSC_Banengo1</v>
          </cell>
          <cell r="L263" t="str">
            <v>Bafang</v>
          </cell>
        </row>
        <row r="264">
          <cell r="J264" t="str">
            <v>ADM_003</v>
          </cell>
          <cell r="K264" t="str">
            <v>BSC1_HW_GRA_AGENCE</v>
          </cell>
          <cell r="L264" t="str">
            <v>Ngaoundere</v>
          </cell>
        </row>
        <row r="265">
          <cell r="J265" t="str">
            <v>ADM_003</v>
          </cell>
          <cell r="K265" t="str">
            <v>BSC1_HW_GRA_AGENCE</v>
          </cell>
          <cell r="L265" t="str">
            <v>Ngaoundere</v>
          </cell>
        </row>
        <row r="266">
          <cell r="J266" t="str">
            <v>ADM_003</v>
          </cell>
          <cell r="K266" t="str">
            <v>BSC1_HW_GRA_AGENCE</v>
          </cell>
          <cell r="L266" t="str">
            <v>Ngaoundere</v>
          </cell>
        </row>
        <row r="267">
          <cell r="J267" t="str">
            <v>OST_141</v>
          </cell>
          <cell r="K267" t="str">
            <v>MCBSC_Banengo2</v>
          </cell>
          <cell r="L267" t="str">
            <v>Mbouda</v>
          </cell>
        </row>
        <row r="268">
          <cell r="J268" t="str">
            <v>OST_141</v>
          </cell>
          <cell r="K268" t="str">
            <v>MCBSC_Banengo2</v>
          </cell>
          <cell r="L268" t="str">
            <v>Mbouda</v>
          </cell>
        </row>
        <row r="269">
          <cell r="J269" t="str">
            <v>OST_141</v>
          </cell>
          <cell r="K269" t="str">
            <v>MCBSC_Banengo2</v>
          </cell>
          <cell r="L269" t="str">
            <v>Mbouda</v>
          </cell>
        </row>
        <row r="270">
          <cell r="J270" t="str">
            <v>LIT_063</v>
          </cell>
          <cell r="K270" t="str">
            <v>MCBSC_IPD2</v>
          </cell>
          <cell r="L270" t="str">
            <v>Melong</v>
          </cell>
        </row>
        <row r="271">
          <cell r="J271" t="str">
            <v>LIT_063</v>
          </cell>
          <cell r="K271" t="str">
            <v>MCBSC_IPD2</v>
          </cell>
          <cell r="L271" t="str">
            <v>Melong</v>
          </cell>
        </row>
        <row r="272">
          <cell r="J272" t="str">
            <v>LIT_063</v>
          </cell>
          <cell r="K272" t="str">
            <v>MCBSC_IPD2</v>
          </cell>
          <cell r="L272" t="str">
            <v>Melong</v>
          </cell>
        </row>
        <row r="273">
          <cell r="J273" t="str">
            <v>LIT_703</v>
          </cell>
          <cell r="K273" t="str">
            <v>BSC_ZTE_Madagascar(22)</v>
          </cell>
          <cell r="L273" t="str">
            <v>Douala</v>
          </cell>
        </row>
        <row r="274">
          <cell r="J274" t="str">
            <v>LIT_019</v>
          </cell>
          <cell r="K274" t="str">
            <v>BSC_ZTE_Madagascar(22)</v>
          </cell>
          <cell r="L274" t="str">
            <v>Douala</v>
          </cell>
        </row>
        <row r="275">
          <cell r="J275" t="str">
            <v>LIT_019</v>
          </cell>
          <cell r="K275" t="str">
            <v>BSC_ZTE_Madagascar(22)</v>
          </cell>
          <cell r="L275" t="str">
            <v>Douala</v>
          </cell>
        </row>
        <row r="276">
          <cell r="J276" t="str">
            <v>LIT_019</v>
          </cell>
          <cell r="K276" t="str">
            <v>BSC_ZTE_Madagascar(22)</v>
          </cell>
          <cell r="L276" t="str">
            <v>Douala</v>
          </cell>
        </row>
        <row r="277">
          <cell r="J277" t="str">
            <v>LIT_054</v>
          </cell>
          <cell r="K277" t="str">
            <v>BSC_ZTE_Madagascar(22)</v>
          </cell>
          <cell r="L277" t="str">
            <v>Douala</v>
          </cell>
        </row>
        <row r="278">
          <cell r="J278" t="str">
            <v>LIT_054</v>
          </cell>
          <cell r="K278" t="str">
            <v>BSC_ZTE_Madagascar(22)</v>
          </cell>
          <cell r="L278" t="str">
            <v>Douala</v>
          </cell>
        </row>
        <row r="279">
          <cell r="J279" t="str">
            <v>LIT_054</v>
          </cell>
          <cell r="K279" t="str">
            <v>BSC_ZTE_Madagascar(22)</v>
          </cell>
          <cell r="L279" t="str">
            <v>Douala</v>
          </cell>
        </row>
        <row r="280">
          <cell r="J280" t="str">
            <v>LIT_056</v>
          </cell>
          <cell r="K280" t="str">
            <v>BSC_ZTE_Madagascar(22)</v>
          </cell>
          <cell r="L280" t="str">
            <v>Douala</v>
          </cell>
        </row>
        <row r="281">
          <cell r="J281" t="str">
            <v>LIT_056</v>
          </cell>
          <cell r="K281" t="str">
            <v>BSC_ZTE_Madagascar(22)</v>
          </cell>
          <cell r="L281" t="str">
            <v>Douala</v>
          </cell>
        </row>
        <row r="282">
          <cell r="J282" t="str">
            <v>LIT_056</v>
          </cell>
          <cell r="K282" t="str">
            <v>BSC_ZTE_Madagascar(22)</v>
          </cell>
          <cell r="L282" t="str">
            <v>Douala</v>
          </cell>
        </row>
        <row r="283">
          <cell r="J283" t="str">
            <v>LIT_057</v>
          </cell>
          <cell r="K283" t="str">
            <v>BSC_ZTE_Madagascar(22)</v>
          </cell>
          <cell r="L283" t="str">
            <v>Douala</v>
          </cell>
        </row>
        <row r="284">
          <cell r="J284" t="str">
            <v>LIT_057</v>
          </cell>
          <cell r="K284" t="str">
            <v>BSC_ZTE_Madagascar(22)</v>
          </cell>
          <cell r="L284" t="str">
            <v>Douala</v>
          </cell>
        </row>
        <row r="285">
          <cell r="J285" t="str">
            <v>LIT_057</v>
          </cell>
          <cell r="K285" t="str">
            <v>BSC_ZTE_Madagascar(22)</v>
          </cell>
          <cell r="L285" t="str">
            <v>Douala</v>
          </cell>
        </row>
        <row r="286">
          <cell r="J286" t="str">
            <v>OST_016</v>
          </cell>
          <cell r="K286" t="str">
            <v>BSC1_HW_BFSAM_BANENGO</v>
          </cell>
          <cell r="L286" t="str">
            <v>Bafoussam</v>
          </cell>
        </row>
        <row r="287">
          <cell r="J287" t="str">
            <v>OST_016</v>
          </cell>
          <cell r="K287" t="str">
            <v>BSC1_HW_BFSAM_BANENGO</v>
          </cell>
          <cell r="L287" t="str">
            <v>Bafoussam</v>
          </cell>
        </row>
        <row r="288">
          <cell r="J288" t="str">
            <v>OST_016</v>
          </cell>
          <cell r="K288" t="str">
            <v>BSC1_HW_BFSAM_BANENGO</v>
          </cell>
          <cell r="L288" t="str">
            <v>Bafoussam</v>
          </cell>
        </row>
        <row r="289">
          <cell r="J289" t="str">
            <v>CTR_047</v>
          </cell>
          <cell r="K289" t="str">
            <v>BSC_ZTE_Mvogada_new(24)</v>
          </cell>
          <cell r="L289" t="str">
            <v>Yaounde</v>
          </cell>
        </row>
        <row r="290">
          <cell r="J290" t="str">
            <v>CTR_047</v>
          </cell>
          <cell r="K290" t="str">
            <v>BSC_ZTE_Mvogada_new(24)</v>
          </cell>
          <cell r="L290" t="str">
            <v>Yaounde</v>
          </cell>
        </row>
        <row r="291">
          <cell r="J291" t="str">
            <v>CTR_047</v>
          </cell>
          <cell r="K291" t="str">
            <v>BSC_ZTE_Mvogada_new(24)</v>
          </cell>
          <cell r="L291" t="str">
            <v>Yaounde</v>
          </cell>
        </row>
        <row r="292">
          <cell r="J292" t="str">
            <v>CTR_049</v>
          </cell>
          <cell r="K292" t="str">
            <v>BSC_ZTE_Messamendongo(23)</v>
          </cell>
          <cell r="L292" t="str">
            <v>Yaounde</v>
          </cell>
        </row>
        <row r="293">
          <cell r="J293" t="str">
            <v>CTR_049</v>
          </cell>
          <cell r="K293" t="str">
            <v>BSC_ZTE_Messamendongo(23)</v>
          </cell>
          <cell r="L293" t="str">
            <v>Yaounde</v>
          </cell>
        </row>
        <row r="294">
          <cell r="J294" t="str">
            <v>CTR_049</v>
          </cell>
          <cell r="K294" t="str">
            <v>BSC_ZTE_Messamendongo(23)</v>
          </cell>
          <cell r="L294" t="str">
            <v>Yaounde</v>
          </cell>
        </row>
        <row r="295">
          <cell r="J295" t="str">
            <v>CTR_050</v>
          </cell>
          <cell r="K295" t="str">
            <v>BSC_ZTE_Mvogada_new(24)</v>
          </cell>
          <cell r="L295" t="str">
            <v>Yaounde</v>
          </cell>
        </row>
        <row r="296">
          <cell r="J296" t="str">
            <v>CTR_050</v>
          </cell>
          <cell r="K296" t="str">
            <v>BSC_ZTE_Mvogada_new(24)</v>
          </cell>
          <cell r="L296" t="str">
            <v>Yaounde</v>
          </cell>
        </row>
        <row r="297">
          <cell r="J297" t="str">
            <v>CTR_050</v>
          </cell>
          <cell r="K297" t="str">
            <v>BSC_ZTE_Mvogada_new(24)</v>
          </cell>
          <cell r="L297" t="str">
            <v>Yaounde</v>
          </cell>
        </row>
        <row r="298">
          <cell r="J298" t="str">
            <v>LIT_061</v>
          </cell>
          <cell r="K298" t="str">
            <v>BSC_ZTE_Madagascar(22)</v>
          </cell>
          <cell r="L298" t="str">
            <v>Douala</v>
          </cell>
        </row>
        <row r="299">
          <cell r="J299" t="str">
            <v>LIT_061</v>
          </cell>
          <cell r="K299" t="str">
            <v>BSC_ZTE_Madagascar(22)</v>
          </cell>
          <cell r="L299" t="str">
            <v>Douala</v>
          </cell>
        </row>
        <row r="300">
          <cell r="J300" t="str">
            <v>LIT_061</v>
          </cell>
          <cell r="K300" t="str">
            <v>BSC_ZTE_Madagascar(22)</v>
          </cell>
          <cell r="L300" t="str">
            <v>Douala</v>
          </cell>
        </row>
        <row r="301">
          <cell r="J301" t="str">
            <v>CTR_539</v>
          </cell>
          <cell r="K301" t="str">
            <v>BSC_ZTE_Mvogada_new(24)</v>
          </cell>
          <cell r="L301" t="str">
            <v>Yaounde</v>
          </cell>
        </row>
        <row r="302">
          <cell r="J302" t="str">
            <v>CTR_539</v>
          </cell>
          <cell r="K302" t="str">
            <v>BSC_ZTE_Mvogada_new(24)</v>
          </cell>
          <cell r="L302" t="str">
            <v>Yaounde</v>
          </cell>
        </row>
        <row r="303">
          <cell r="J303" t="str">
            <v>CTR_539</v>
          </cell>
          <cell r="K303" t="str">
            <v>BSC_ZTE_Mvogada_new(24)</v>
          </cell>
          <cell r="L303" t="str">
            <v>Yaounde</v>
          </cell>
        </row>
        <row r="304">
          <cell r="J304" t="str">
            <v>ADM_003</v>
          </cell>
          <cell r="K304" t="str">
            <v>BSC1_HW_GRA_AGENCE</v>
          </cell>
          <cell r="L304" t="str">
            <v>Ngaoundere</v>
          </cell>
        </row>
        <row r="305">
          <cell r="J305" t="str">
            <v>ADM_003</v>
          </cell>
          <cell r="K305" t="str">
            <v>BSC1_HW_GRA_AGENCE</v>
          </cell>
          <cell r="L305" t="str">
            <v>Ngaoundere</v>
          </cell>
        </row>
        <row r="306">
          <cell r="J306" t="str">
            <v>ADM_003</v>
          </cell>
          <cell r="K306" t="str">
            <v>BSC1_HW_GRA_AGENCE</v>
          </cell>
          <cell r="L306" t="str">
            <v>Ngaoundere</v>
          </cell>
        </row>
        <row r="307">
          <cell r="J307" t="str">
            <v>OST_015</v>
          </cell>
          <cell r="K307" t="str">
            <v>MCBSC_Banengo1</v>
          </cell>
          <cell r="L307" t="str">
            <v>Bafang</v>
          </cell>
        </row>
        <row r="308">
          <cell r="J308" t="str">
            <v>OST_015</v>
          </cell>
          <cell r="K308" t="str">
            <v>MCBSC_Banengo1</v>
          </cell>
          <cell r="L308" t="str">
            <v>Bafang</v>
          </cell>
        </row>
        <row r="309">
          <cell r="J309" t="str">
            <v>OST_015</v>
          </cell>
          <cell r="K309" t="str">
            <v>MCBSC_Banengo1</v>
          </cell>
          <cell r="L309" t="str">
            <v>Bafang</v>
          </cell>
        </row>
        <row r="310">
          <cell r="J310" t="str">
            <v>EST_003</v>
          </cell>
          <cell r="K310" t="str">
            <v>MCBSC_NGOA_EK2</v>
          </cell>
          <cell r="L310" t="str">
            <v>Bouam</v>
          </cell>
        </row>
        <row r="311">
          <cell r="J311" t="str">
            <v>EST_003</v>
          </cell>
          <cell r="K311" t="str">
            <v>MCBSC_NGOA_EK2</v>
          </cell>
          <cell r="L311" t="str">
            <v>Bouam</v>
          </cell>
        </row>
        <row r="312">
          <cell r="J312" t="str">
            <v>EST_003</v>
          </cell>
          <cell r="K312" t="str">
            <v>MCBSC_NGOA_EK2</v>
          </cell>
          <cell r="L312" t="str">
            <v>Bouam</v>
          </cell>
        </row>
        <row r="313">
          <cell r="J313" t="str">
            <v>LIT_062</v>
          </cell>
          <cell r="K313" t="str">
            <v>MCBSC_IPD2</v>
          </cell>
          <cell r="L313" t="str">
            <v>Manjo</v>
          </cell>
        </row>
        <row r="314">
          <cell r="J314" t="str">
            <v>LIT_062</v>
          </cell>
          <cell r="K314" t="str">
            <v>MCBSC_IPD2</v>
          </cell>
          <cell r="L314" t="str">
            <v>Manjo</v>
          </cell>
        </row>
        <row r="315">
          <cell r="J315" t="str">
            <v>LIT_062</v>
          </cell>
          <cell r="K315" t="str">
            <v>MCBSC_IPD2</v>
          </cell>
          <cell r="L315" t="str">
            <v>Manjo</v>
          </cell>
        </row>
        <row r="316">
          <cell r="J316" t="str">
            <v>LIT_063</v>
          </cell>
          <cell r="K316" t="str">
            <v>MCBSC_IPD2</v>
          </cell>
          <cell r="L316" t="str">
            <v>Melong</v>
          </cell>
        </row>
        <row r="317">
          <cell r="J317" t="str">
            <v>LIT_063</v>
          </cell>
          <cell r="K317" t="str">
            <v>MCBSC_IPD2</v>
          </cell>
          <cell r="L317" t="str">
            <v>Melong</v>
          </cell>
        </row>
        <row r="318">
          <cell r="J318" t="str">
            <v>LIT_063</v>
          </cell>
          <cell r="K318" t="str">
            <v>MCBSC_IPD2</v>
          </cell>
          <cell r="L318" t="str">
            <v>Melong</v>
          </cell>
        </row>
        <row r="319">
          <cell r="J319" t="str">
            <v>EXN_005</v>
          </cell>
          <cell r="K319" t="str">
            <v>BSC1_HW_GRA_AGENCE</v>
          </cell>
          <cell r="L319" t="str">
            <v>Mora</v>
          </cell>
        </row>
        <row r="320">
          <cell r="J320" t="str">
            <v>EXN_005</v>
          </cell>
          <cell r="K320" t="str">
            <v>BSC1_HW_GRA_AGENCE</v>
          </cell>
          <cell r="L320" t="str">
            <v>Mora</v>
          </cell>
        </row>
        <row r="321">
          <cell r="J321" t="str">
            <v>EXN_005</v>
          </cell>
          <cell r="K321" t="str">
            <v>BSC1_HW_GRA_AGENCE</v>
          </cell>
          <cell r="L321" t="str">
            <v>Mora</v>
          </cell>
        </row>
        <row r="322">
          <cell r="J322" t="str">
            <v>EXN_005</v>
          </cell>
          <cell r="K322" t="str">
            <v>BSC1_HW_GRA_AGENCE</v>
          </cell>
          <cell r="L322" t="str">
            <v>Mora</v>
          </cell>
        </row>
        <row r="323">
          <cell r="J323" t="str">
            <v>LIT_581</v>
          </cell>
          <cell r="K323" t="str">
            <v>BSC_ZTE_Madagascar(22)</v>
          </cell>
          <cell r="L323" t="str">
            <v>Douala</v>
          </cell>
        </row>
        <row r="324">
          <cell r="J324" t="str">
            <v>LIT_581</v>
          </cell>
          <cell r="K324" t="str">
            <v>BSC_ZTE_Madagascar(22)</v>
          </cell>
          <cell r="L324" t="str">
            <v>Douala</v>
          </cell>
        </row>
        <row r="325">
          <cell r="J325" t="str">
            <v>LIT_581</v>
          </cell>
          <cell r="K325" t="str">
            <v>BSC_ZTE_Madagascar(22)</v>
          </cell>
          <cell r="L325" t="str">
            <v>Douala</v>
          </cell>
        </row>
        <row r="326">
          <cell r="J326" t="str">
            <v>OST_016</v>
          </cell>
          <cell r="K326" t="str">
            <v>BSC1_HW_BFSAM_BANENGO</v>
          </cell>
          <cell r="L326" t="str">
            <v>Bafoussam</v>
          </cell>
        </row>
        <row r="327">
          <cell r="J327" t="str">
            <v>OST_016</v>
          </cell>
          <cell r="K327" t="str">
            <v>BSC1_HW_BFSAM_BANENGO</v>
          </cell>
          <cell r="L327" t="str">
            <v>Bafoussam</v>
          </cell>
        </row>
        <row r="328">
          <cell r="J328" t="str">
            <v>OST_016</v>
          </cell>
          <cell r="K328" t="str">
            <v>BSC1_HW_BFSAM_BANENGO</v>
          </cell>
          <cell r="L328" t="str">
            <v>Bafoussam</v>
          </cell>
        </row>
        <row r="329">
          <cell r="J329" t="str">
            <v>SUO_009</v>
          </cell>
          <cell r="K329" t="str">
            <v>MCBSC_Banengo2</v>
          </cell>
          <cell r="L329" t="str">
            <v>Mamfe</v>
          </cell>
        </row>
        <row r="330">
          <cell r="J330" t="str">
            <v>SUO_009</v>
          </cell>
          <cell r="K330" t="str">
            <v>MCBSC_Banengo2</v>
          </cell>
          <cell r="L330" t="str">
            <v>Mamfe</v>
          </cell>
        </row>
        <row r="331">
          <cell r="J331" t="str">
            <v>SUO_009</v>
          </cell>
          <cell r="K331" t="str">
            <v>MCBSC_Banengo2</v>
          </cell>
          <cell r="L331" t="str">
            <v>Mamfe</v>
          </cell>
        </row>
        <row r="332">
          <cell r="J332" t="str">
            <v>CTR_053</v>
          </cell>
          <cell r="K332" t="str">
            <v>MCBSC_CBC2</v>
          </cell>
          <cell r="L332" t="str">
            <v>Metet</v>
          </cell>
        </row>
        <row r="333">
          <cell r="J333" t="str">
            <v>CTR_053</v>
          </cell>
          <cell r="K333" t="str">
            <v>MCBSC_CBC2</v>
          </cell>
          <cell r="L333" t="str">
            <v>Metet</v>
          </cell>
        </row>
        <row r="334">
          <cell r="J334" t="str">
            <v>CTR_053</v>
          </cell>
          <cell r="K334" t="str">
            <v>MCBSC_CBC2</v>
          </cell>
          <cell r="L334" t="str">
            <v>Metet</v>
          </cell>
        </row>
        <row r="335">
          <cell r="J335" t="str">
            <v>CTR_054</v>
          </cell>
          <cell r="K335" t="str">
            <v>MCBSC_CBC2</v>
          </cell>
          <cell r="L335" t="str">
            <v>Ndoussan</v>
          </cell>
        </row>
        <row r="336">
          <cell r="J336" t="str">
            <v>CTR_054</v>
          </cell>
          <cell r="K336" t="str">
            <v>MCBSC_CBC2</v>
          </cell>
          <cell r="L336" t="str">
            <v>Ndoussan</v>
          </cell>
        </row>
        <row r="337">
          <cell r="J337" t="str">
            <v>CTR_054</v>
          </cell>
          <cell r="K337" t="str">
            <v>MCBSC_CBC2</v>
          </cell>
          <cell r="L337" t="str">
            <v>Ndoussan</v>
          </cell>
        </row>
        <row r="338">
          <cell r="J338" t="str">
            <v>SUD_005</v>
          </cell>
          <cell r="K338" t="str">
            <v>MCBSC_Mak-Nodal2</v>
          </cell>
          <cell r="L338" t="str">
            <v>Niete</v>
          </cell>
        </row>
        <row r="339">
          <cell r="J339" t="str">
            <v>SUD_005</v>
          </cell>
          <cell r="K339" t="str">
            <v>MCBSC_Mak-Nodal2</v>
          </cell>
          <cell r="L339" t="str">
            <v>Niete</v>
          </cell>
        </row>
        <row r="340">
          <cell r="J340" t="str">
            <v>NRO_005</v>
          </cell>
          <cell r="K340" t="str">
            <v>MCBSC_Banengo2</v>
          </cell>
          <cell r="L340" t="str">
            <v>Nkambe</v>
          </cell>
        </row>
        <row r="341">
          <cell r="J341" t="str">
            <v>NRO_005</v>
          </cell>
          <cell r="K341" t="str">
            <v>MCBSC_Banengo2</v>
          </cell>
          <cell r="L341" t="str">
            <v>Nkambe</v>
          </cell>
        </row>
        <row r="342">
          <cell r="J342" t="str">
            <v>NRO_005</v>
          </cell>
          <cell r="K342" t="str">
            <v>MCBSC_Banengo2</v>
          </cell>
          <cell r="L342" t="str">
            <v>Nkambe</v>
          </cell>
        </row>
        <row r="343">
          <cell r="J343" t="str">
            <v>SUD_012</v>
          </cell>
          <cell r="K343" t="str">
            <v>MCBSC_CBC2</v>
          </cell>
          <cell r="L343" t="str">
            <v>Nkout</v>
          </cell>
        </row>
        <row r="344">
          <cell r="J344" t="str">
            <v>SUD_012</v>
          </cell>
          <cell r="K344" t="str">
            <v>MCBSC_CBC2</v>
          </cell>
          <cell r="L344" t="str">
            <v>Nkout</v>
          </cell>
        </row>
        <row r="345">
          <cell r="J345" t="str">
            <v>SUD_012</v>
          </cell>
          <cell r="K345" t="str">
            <v>MCBSC_CBC2</v>
          </cell>
          <cell r="L345" t="str">
            <v>Nkout</v>
          </cell>
        </row>
        <row r="346">
          <cell r="J346" t="str">
            <v>EST_118</v>
          </cell>
          <cell r="K346" t="str">
            <v>BSC_ZTE_Messamendongo(23)</v>
          </cell>
          <cell r="L346" t="str">
            <v>Garoua-Boulai</v>
          </cell>
        </row>
        <row r="347">
          <cell r="J347" t="str">
            <v>EST_118</v>
          </cell>
          <cell r="K347" t="str">
            <v>BSC_ZTE_Messamendongo(23)</v>
          </cell>
          <cell r="L347" t="str">
            <v>Garoua-Boulai</v>
          </cell>
        </row>
        <row r="348">
          <cell r="J348" t="str">
            <v>EST_118</v>
          </cell>
          <cell r="K348" t="str">
            <v>BSC_ZTE_Messamendongo(23)</v>
          </cell>
          <cell r="L348" t="str">
            <v>Garoua-Boulai</v>
          </cell>
        </row>
        <row r="349">
          <cell r="J349" t="str">
            <v>EXN_010</v>
          </cell>
          <cell r="K349" t="str">
            <v>BSC1_HW_GRA_AGENCE</v>
          </cell>
          <cell r="L349" t="str">
            <v>Kousseri</v>
          </cell>
        </row>
        <row r="350">
          <cell r="J350" t="str">
            <v>EXN_010</v>
          </cell>
          <cell r="K350" t="str">
            <v>BSC1_HW_GRA_AGENCE</v>
          </cell>
          <cell r="L350" t="str">
            <v>Kousseri</v>
          </cell>
        </row>
        <row r="351">
          <cell r="J351" t="str">
            <v>EXN_010</v>
          </cell>
          <cell r="K351" t="str">
            <v>BSC1_HW_GRA_AGENCE</v>
          </cell>
          <cell r="L351" t="str">
            <v>Kousseri</v>
          </cell>
        </row>
        <row r="352">
          <cell r="J352" t="str">
            <v>ADM_004</v>
          </cell>
          <cell r="K352" t="str">
            <v>MCBSC_Ngaoundere1</v>
          </cell>
          <cell r="L352" t="str">
            <v>Meiganga</v>
          </cell>
        </row>
        <row r="353">
          <cell r="J353" t="str">
            <v>ADM_004</v>
          </cell>
          <cell r="K353" t="str">
            <v>MCBSC_Ngaoundere1</v>
          </cell>
          <cell r="L353" t="str">
            <v>Meiganga</v>
          </cell>
        </row>
        <row r="354">
          <cell r="J354" t="str">
            <v>ADM_004</v>
          </cell>
          <cell r="K354" t="str">
            <v>MCBSC_Ngaoundere1</v>
          </cell>
          <cell r="L354" t="str">
            <v>Meiganga</v>
          </cell>
        </row>
        <row r="355">
          <cell r="J355" t="str">
            <v>SUO_010</v>
          </cell>
          <cell r="K355" t="str">
            <v>MCBSC_Banengo2</v>
          </cell>
          <cell r="L355" t="str">
            <v>Bambili</v>
          </cell>
        </row>
        <row r="356">
          <cell r="J356" t="str">
            <v>SUO_010</v>
          </cell>
          <cell r="K356" t="str">
            <v>MCBSC_Banengo2</v>
          </cell>
          <cell r="L356" t="str">
            <v>Bambili</v>
          </cell>
        </row>
        <row r="357">
          <cell r="J357" t="str">
            <v>SUO_010</v>
          </cell>
          <cell r="K357" t="str">
            <v>MCBSC_Banengo2</v>
          </cell>
          <cell r="L357" t="str">
            <v>Bambili</v>
          </cell>
        </row>
        <row r="358">
          <cell r="J358" t="str">
            <v>EST_118</v>
          </cell>
          <cell r="K358" t="str">
            <v>BSC_ZTE_Messamendongo(23)</v>
          </cell>
          <cell r="L358" t="str">
            <v>Garoua-Boulai</v>
          </cell>
        </row>
        <row r="359">
          <cell r="J359" t="str">
            <v>EST_118</v>
          </cell>
          <cell r="K359" t="str">
            <v>BSC_ZTE_Messamendongo(23)</v>
          </cell>
          <cell r="L359" t="str">
            <v>Garoua-Boulai</v>
          </cell>
        </row>
        <row r="360">
          <cell r="J360" t="str">
            <v>EST_118</v>
          </cell>
          <cell r="K360" t="str">
            <v>BSC_ZTE_Messamendongo(23)</v>
          </cell>
          <cell r="L360" t="str">
            <v>Garoua-Boulai</v>
          </cell>
        </row>
        <row r="361">
          <cell r="J361" t="str">
            <v>ADM_004</v>
          </cell>
          <cell r="K361" t="str">
            <v>MCBSC_Ngaoundere1</v>
          </cell>
          <cell r="L361" t="str">
            <v>Meiganga</v>
          </cell>
        </row>
        <row r="362">
          <cell r="J362" t="str">
            <v>ADM_004</v>
          </cell>
          <cell r="K362" t="str">
            <v>MCBSC_Ngaoundere1</v>
          </cell>
          <cell r="L362" t="str">
            <v>Meiganga</v>
          </cell>
        </row>
        <row r="363">
          <cell r="J363" t="str">
            <v>ADM_004</v>
          </cell>
          <cell r="K363" t="str">
            <v>MCBSC_Ngaoundere1</v>
          </cell>
          <cell r="L363" t="str">
            <v>Meiganga</v>
          </cell>
        </row>
        <row r="364">
          <cell r="J364" t="str">
            <v>EST_007</v>
          </cell>
          <cell r="K364" t="str">
            <v>MCBSC_NGOA_EK2</v>
          </cell>
          <cell r="L364" t="str">
            <v>Tabene</v>
          </cell>
        </row>
        <row r="365">
          <cell r="J365" t="str">
            <v>EST_007</v>
          </cell>
          <cell r="K365" t="str">
            <v>MCBSC_NGOA_EK2</v>
          </cell>
          <cell r="L365" t="str">
            <v>Tabene</v>
          </cell>
        </row>
        <row r="366">
          <cell r="J366" t="str">
            <v>EST_007</v>
          </cell>
          <cell r="K366" t="str">
            <v>MCBSC_NGOA_EK2</v>
          </cell>
          <cell r="L366" t="str">
            <v>Tabene</v>
          </cell>
        </row>
        <row r="367">
          <cell r="J367" t="str">
            <v>ADM_007</v>
          </cell>
          <cell r="K367" t="str">
            <v>BSC1_HW_GRA_AGENCE</v>
          </cell>
          <cell r="L367" t="str">
            <v>Ngaoundere</v>
          </cell>
        </row>
        <row r="368">
          <cell r="J368" t="str">
            <v>ADM_007</v>
          </cell>
          <cell r="K368" t="str">
            <v>BSC1_HW_GRA_AGENCE</v>
          </cell>
          <cell r="L368" t="str">
            <v>Ngaoundere</v>
          </cell>
        </row>
        <row r="369">
          <cell r="J369" t="str">
            <v>ADM_007</v>
          </cell>
          <cell r="K369" t="str">
            <v>BSC1_HW_GRA_AGENCE</v>
          </cell>
          <cell r="L369" t="str">
            <v>Ngaoundere</v>
          </cell>
        </row>
        <row r="370">
          <cell r="J370" t="str">
            <v>NRO_007</v>
          </cell>
          <cell r="K370" t="str">
            <v>MCBSC_Banengo2</v>
          </cell>
          <cell r="L370" t="str">
            <v>Wum</v>
          </cell>
        </row>
        <row r="371">
          <cell r="J371" t="str">
            <v>NRO_007</v>
          </cell>
          <cell r="K371" t="str">
            <v>MCBSC_Banengo2</v>
          </cell>
          <cell r="L371" t="str">
            <v>Wum</v>
          </cell>
        </row>
        <row r="372">
          <cell r="J372" t="str">
            <v>NRO_007</v>
          </cell>
          <cell r="K372" t="str">
            <v>MCBSC_Banengo2</v>
          </cell>
          <cell r="L372" t="str">
            <v>Wum</v>
          </cell>
        </row>
        <row r="373">
          <cell r="J373" t="str">
            <v>NRO_007</v>
          </cell>
          <cell r="K373" t="str">
            <v>MCBSC_Banengo2</v>
          </cell>
          <cell r="L373" t="str">
            <v>Wum</v>
          </cell>
        </row>
        <row r="374">
          <cell r="J374" t="str">
            <v>NRO_007</v>
          </cell>
          <cell r="K374" t="str">
            <v>MCBSC_Banengo2</v>
          </cell>
          <cell r="L374" t="str">
            <v>Wum</v>
          </cell>
        </row>
        <row r="375">
          <cell r="J375" t="str">
            <v>NRO_007</v>
          </cell>
          <cell r="K375" t="str">
            <v>MCBSC_Banengo2</v>
          </cell>
          <cell r="L375" t="str">
            <v>Wum</v>
          </cell>
        </row>
        <row r="376">
          <cell r="J376" t="str">
            <v>SUD_014</v>
          </cell>
          <cell r="K376" t="str">
            <v>MCBSC_NGOA_EK2</v>
          </cell>
          <cell r="L376" t="str">
            <v>Djoum</v>
          </cell>
        </row>
        <row r="377">
          <cell r="J377" t="str">
            <v>SUD_014</v>
          </cell>
          <cell r="K377" t="str">
            <v>MCBSC_NGOA_EK2</v>
          </cell>
          <cell r="L377" t="str">
            <v>Djoum</v>
          </cell>
        </row>
        <row r="378">
          <cell r="J378" t="str">
            <v>SUD_014</v>
          </cell>
          <cell r="K378" t="str">
            <v>MCBSC_NGOA_EK2</v>
          </cell>
          <cell r="L378" t="str">
            <v>Djoum</v>
          </cell>
        </row>
        <row r="379">
          <cell r="J379" t="str">
            <v>CTR_059</v>
          </cell>
          <cell r="K379" t="str">
            <v>MCBSC_Mak-Nodal2</v>
          </cell>
          <cell r="L379" t="str">
            <v>Ndokok</v>
          </cell>
        </row>
        <row r="380">
          <cell r="J380" t="str">
            <v>CTR_059</v>
          </cell>
          <cell r="K380" t="str">
            <v>MCBSC_Mak-Nodal2</v>
          </cell>
          <cell r="L380" t="str">
            <v>Ndokok</v>
          </cell>
        </row>
        <row r="381">
          <cell r="J381" t="str">
            <v>CTR_059</v>
          </cell>
          <cell r="K381" t="str">
            <v>MCBSC_Mak-Nodal2</v>
          </cell>
          <cell r="L381" t="str">
            <v>Ndokok</v>
          </cell>
        </row>
        <row r="382">
          <cell r="J382" t="str">
            <v>CTR_060</v>
          </cell>
          <cell r="K382" t="str">
            <v>MCBSC_CBC2</v>
          </cell>
          <cell r="L382" t="str">
            <v>Nkeng-likok</v>
          </cell>
        </row>
        <row r="383">
          <cell r="J383" t="str">
            <v>CTR_060</v>
          </cell>
          <cell r="K383" t="str">
            <v>MCBSC_CBC2</v>
          </cell>
          <cell r="L383" t="str">
            <v>Nkeng-likok</v>
          </cell>
        </row>
        <row r="384">
          <cell r="J384" t="str">
            <v>CTR_060</v>
          </cell>
          <cell r="K384" t="str">
            <v>MCBSC_CBC2</v>
          </cell>
          <cell r="L384" t="str">
            <v>Nkeng-likok</v>
          </cell>
        </row>
        <row r="385">
          <cell r="J385" t="str">
            <v>CTR_062</v>
          </cell>
          <cell r="K385" t="str">
            <v>BSC_ZTE_Mvogada_new(24)</v>
          </cell>
          <cell r="L385" t="str">
            <v>Nomayos</v>
          </cell>
        </row>
        <row r="386">
          <cell r="J386" t="str">
            <v>CTR_062</v>
          </cell>
          <cell r="K386" t="str">
            <v>BSC_ZTE_Mvogada_new(24)</v>
          </cell>
          <cell r="L386" t="str">
            <v>Nomayos</v>
          </cell>
        </row>
        <row r="387">
          <cell r="J387" t="str">
            <v>CTR_062</v>
          </cell>
          <cell r="K387" t="str">
            <v>BSC_ZTE_Mvogada_new(24)</v>
          </cell>
          <cell r="L387" t="str">
            <v>Nomayos</v>
          </cell>
        </row>
        <row r="388">
          <cell r="J388" t="str">
            <v>LIT_069</v>
          </cell>
          <cell r="K388" t="str">
            <v>MCBSC_Mak-Nodal2</v>
          </cell>
          <cell r="L388" t="str">
            <v>Pouma</v>
          </cell>
        </row>
        <row r="389">
          <cell r="J389" t="str">
            <v>LIT_069</v>
          </cell>
          <cell r="K389" t="str">
            <v>MCBSC_Mak-Nodal2</v>
          </cell>
          <cell r="L389" t="str">
            <v>Pouma</v>
          </cell>
        </row>
        <row r="390">
          <cell r="J390" t="str">
            <v>LIT_069</v>
          </cell>
          <cell r="K390" t="str">
            <v>MCBSC_Mak-Nodal2</v>
          </cell>
          <cell r="L390" t="str">
            <v>Pouma</v>
          </cell>
        </row>
        <row r="391">
          <cell r="J391" t="str">
            <v>CTR_067</v>
          </cell>
          <cell r="K391" t="str">
            <v>MCBSC_CBC2</v>
          </cell>
          <cell r="L391" t="str">
            <v>Eseka</v>
          </cell>
        </row>
        <row r="392">
          <cell r="J392" t="str">
            <v>CTR_067</v>
          </cell>
          <cell r="K392" t="str">
            <v>MCBSC_CBC2</v>
          </cell>
          <cell r="L392" t="str">
            <v>Eseka</v>
          </cell>
        </row>
        <row r="393">
          <cell r="J393" t="str">
            <v>CTR_067</v>
          </cell>
          <cell r="K393" t="str">
            <v>MCBSC_CBC2</v>
          </cell>
          <cell r="L393" t="str">
            <v>Eseka</v>
          </cell>
        </row>
        <row r="394">
          <cell r="J394" t="str">
            <v>CTR_061</v>
          </cell>
          <cell r="K394" t="str">
            <v>BSC_ZTE_Messamendongo(23)</v>
          </cell>
          <cell r="L394" t="str">
            <v>Nkometou</v>
          </cell>
        </row>
        <row r="395">
          <cell r="J395" t="str">
            <v>CTR_061</v>
          </cell>
          <cell r="K395" t="str">
            <v>BSC_ZTE_Messamendongo(23)</v>
          </cell>
          <cell r="L395" t="str">
            <v>Nkometou</v>
          </cell>
        </row>
        <row r="396">
          <cell r="J396" t="str">
            <v>CTR_061</v>
          </cell>
          <cell r="K396" t="str">
            <v>BSC_ZTE_Messamendongo(23)</v>
          </cell>
          <cell r="L396" t="str">
            <v>Nkometou</v>
          </cell>
        </row>
        <row r="397">
          <cell r="J397" t="str">
            <v>CTR_063</v>
          </cell>
          <cell r="K397" t="str">
            <v>MCBSC_CBC2</v>
          </cell>
          <cell r="L397" t="str">
            <v>Akono</v>
          </cell>
        </row>
        <row r="398">
          <cell r="J398" t="str">
            <v>CTR_063</v>
          </cell>
          <cell r="K398" t="str">
            <v>MCBSC_CBC2</v>
          </cell>
          <cell r="L398" t="str">
            <v>Akono</v>
          </cell>
        </row>
        <row r="399">
          <cell r="J399" t="str">
            <v>CTR_063</v>
          </cell>
          <cell r="K399" t="str">
            <v>MCBSC_CBC2</v>
          </cell>
          <cell r="L399" t="str">
            <v>Akono</v>
          </cell>
        </row>
        <row r="400">
          <cell r="J400" t="str">
            <v>EXN_008</v>
          </cell>
          <cell r="K400" t="str">
            <v>MCBSC_GRA-Agence</v>
          </cell>
          <cell r="L400" t="str">
            <v>Salak</v>
          </cell>
        </row>
        <row r="401">
          <cell r="J401" t="str">
            <v>EXN_008</v>
          </cell>
          <cell r="K401" t="str">
            <v>MCBSC_GRA-Agence</v>
          </cell>
          <cell r="L401" t="str">
            <v>Salak</v>
          </cell>
        </row>
        <row r="402">
          <cell r="J402" t="str">
            <v>EXN_008</v>
          </cell>
          <cell r="K402" t="str">
            <v>MCBSC_GRA-Agence</v>
          </cell>
          <cell r="L402" t="str">
            <v>Salak</v>
          </cell>
        </row>
        <row r="403">
          <cell r="J403" t="str">
            <v>CTR_064</v>
          </cell>
          <cell r="K403" t="str">
            <v>BSC_ZTE_Mvogada_new(24)</v>
          </cell>
          <cell r="L403" t="str">
            <v>Yaounde</v>
          </cell>
        </row>
        <row r="404">
          <cell r="J404" t="str">
            <v>CTR_064</v>
          </cell>
          <cell r="K404" t="str">
            <v>BSC_ZTE_Mvogada_new(24)</v>
          </cell>
          <cell r="L404" t="str">
            <v>Yaounde</v>
          </cell>
        </row>
        <row r="405">
          <cell r="J405" t="str">
            <v>CTR_064</v>
          </cell>
          <cell r="K405" t="str">
            <v>BSC_ZTE_Mvogada_new(24)</v>
          </cell>
          <cell r="L405" t="str">
            <v>Yaounde</v>
          </cell>
        </row>
        <row r="406">
          <cell r="J406" t="str">
            <v>EXN_010</v>
          </cell>
          <cell r="K406" t="str">
            <v>BSC1_HW_GRA_AGENCE</v>
          </cell>
          <cell r="L406" t="str">
            <v>Kousseri</v>
          </cell>
        </row>
        <row r="407">
          <cell r="J407" t="str">
            <v>EXN_010</v>
          </cell>
          <cell r="K407" t="str">
            <v>BSC1_HW_GRA_AGENCE</v>
          </cell>
          <cell r="L407" t="str">
            <v>Kousseri</v>
          </cell>
        </row>
        <row r="408">
          <cell r="J408" t="str">
            <v>EXN_010</v>
          </cell>
          <cell r="K408" t="str">
            <v>BSC1_HW_GRA_AGENCE</v>
          </cell>
          <cell r="L408" t="str">
            <v>Kousseri</v>
          </cell>
        </row>
        <row r="409">
          <cell r="J409" t="str">
            <v>NRO_008</v>
          </cell>
          <cell r="K409" t="str">
            <v>BSC1_HW_BFSAM_BANENGO</v>
          </cell>
          <cell r="L409" t="str">
            <v>Bamenda</v>
          </cell>
        </row>
        <row r="410">
          <cell r="J410" t="str">
            <v>NRO_008</v>
          </cell>
          <cell r="K410" t="str">
            <v>BSC1_HW_BFSAM_BANENGO</v>
          </cell>
          <cell r="L410" t="str">
            <v>Bamenda</v>
          </cell>
        </row>
        <row r="411">
          <cell r="J411" t="str">
            <v>NRO_008</v>
          </cell>
          <cell r="K411" t="str">
            <v>BSC1_HW_BFSAM_BANENGO</v>
          </cell>
          <cell r="L411" t="str">
            <v>Bamenda</v>
          </cell>
        </row>
        <row r="412">
          <cell r="J412" t="str">
            <v>CTR_066</v>
          </cell>
          <cell r="K412" t="str">
            <v>MCBSC_CBC2</v>
          </cell>
          <cell r="L412" t="str">
            <v>Mandoumba</v>
          </cell>
        </row>
        <row r="413">
          <cell r="J413" t="str">
            <v>CTR_066</v>
          </cell>
          <cell r="K413" t="str">
            <v>MCBSC_CBC2</v>
          </cell>
          <cell r="L413" t="str">
            <v>Mandoumba</v>
          </cell>
        </row>
        <row r="414">
          <cell r="J414" t="str">
            <v>CTR_066</v>
          </cell>
          <cell r="K414" t="str">
            <v>MCBSC_CBC2</v>
          </cell>
          <cell r="L414" t="str">
            <v>Mandoumba</v>
          </cell>
        </row>
        <row r="415">
          <cell r="J415" t="str">
            <v>LIT_074</v>
          </cell>
          <cell r="K415" t="str">
            <v>BSC_ZTE_Madagascar(22)</v>
          </cell>
          <cell r="L415" t="str">
            <v>Douala</v>
          </cell>
        </row>
        <row r="416">
          <cell r="J416" t="str">
            <v>LIT_074</v>
          </cell>
          <cell r="K416" t="str">
            <v>BSC_ZTE_Madagascar(22)</v>
          </cell>
          <cell r="L416" t="str">
            <v>Douala</v>
          </cell>
        </row>
        <row r="417">
          <cell r="J417" t="str">
            <v>LIT_074</v>
          </cell>
          <cell r="K417" t="str">
            <v>BSC_ZTE_Madagascar(22)</v>
          </cell>
          <cell r="L417" t="str">
            <v>Douala</v>
          </cell>
        </row>
        <row r="418">
          <cell r="J418" t="str">
            <v>LIT_076</v>
          </cell>
          <cell r="K418" t="str">
            <v>BSC_ZTE_Madagascar(22)</v>
          </cell>
          <cell r="L418" t="str">
            <v>Douala</v>
          </cell>
        </row>
        <row r="419">
          <cell r="J419" t="str">
            <v>LIT_076</v>
          </cell>
          <cell r="K419" t="str">
            <v>BSC_ZTE_Madagascar(22)</v>
          </cell>
          <cell r="L419" t="str">
            <v>Douala</v>
          </cell>
        </row>
        <row r="420">
          <cell r="J420" t="str">
            <v>LIT_076</v>
          </cell>
          <cell r="K420" t="str">
            <v>BSC_ZTE_Madagascar(22)</v>
          </cell>
          <cell r="L420" t="str">
            <v>Douala</v>
          </cell>
        </row>
        <row r="421">
          <cell r="J421" t="str">
            <v>CTR_067</v>
          </cell>
          <cell r="K421" t="str">
            <v>MCBSC_CBC2</v>
          </cell>
          <cell r="L421" t="str">
            <v>Eseka</v>
          </cell>
        </row>
        <row r="422">
          <cell r="J422" t="str">
            <v>CTR_067</v>
          </cell>
          <cell r="K422" t="str">
            <v>MCBSC_CBC2</v>
          </cell>
          <cell r="L422" t="str">
            <v>Eseka</v>
          </cell>
        </row>
        <row r="423">
          <cell r="J423" t="str">
            <v>CTR_067</v>
          </cell>
          <cell r="K423" t="str">
            <v>MCBSC_CBC2</v>
          </cell>
          <cell r="L423" t="str">
            <v>Eseka</v>
          </cell>
        </row>
        <row r="424">
          <cell r="J424" t="str">
            <v>EXN_011</v>
          </cell>
          <cell r="K424" t="str">
            <v>MCBSC_GRA-Agence</v>
          </cell>
          <cell r="L424" t="str">
            <v>Kaele</v>
          </cell>
        </row>
        <row r="425">
          <cell r="J425" t="str">
            <v>EXN_011</v>
          </cell>
          <cell r="K425" t="str">
            <v>MCBSC_GRA-Agence</v>
          </cell>
          <cell r="L425" t="str">
            <v>Kaele</v>
          </cell>
        </row>
        <row r="426">
          <cell r="J426" t="str">
            <v>EXN_011</v>
          </cell>
          <cell r="K426" t="str">
            <v>MCBSC_GRA-Agence</v>
          </cell>
          <cell r="L426" t="str">
            <v>Kaele</v>
          </cell>
        </row>
        <row r="427">
          <cell r="J427" t="str">
            <v>EXN_012</v>
          </cell>
          <cell r="K427" t="str">
            <v>MCBSC_Mra-ZOKOK2</v>
          </cell>
          <cell r="L427" t="str">
            <v>Mokolo</v>
          </cell>
        </row>
        <row r="428">
          <cell r="J428" t="str">
            <v>EXN_012</v>
          </cell>
          <cell r="K428" t="str">
            <v>MCBSC_Mra-ZOKOK2</v>
          </cell>
          <cell r="L428" t="str">
            <v>Mokolo</v>
          </cell>
        </row>
        <row r="429">
          <cell r="J429" t="str">
            <v>EXN_012</v>
          </cell>
          <cell r="K429" t="str">
            <v>MCBSC_Mra-ZOKOK2</v>
          </cell>
          <cell r="L429" t="str">
            <v>Mokolo</v>
          </cell>
        </row>
        <row r="430">
          <cell r="J430" t="str">
            <v>CTR_069</v>
          </cell>
          <cell r="K430" t="str">
            <v>BSC_ZTE_Mvogada_new(24)</v>
          </cell>
          <cell r="L430" t="str">
            <v>Yaounde</v>
          </cell>
        </row>
        <row r="431">
          <cell r="J431" t="str">
            <v>CTR_069</v>
          </cell>
          <cell r="K431" t="str">
            <v>BSC_ZTE_Mvogada_new(24)</v>
          </cell>
          <cell r="L431" t="str">
            <v>Yaounde</v>
          </cell>
        </row>
        <row r="432">
          <cell r="J432" t="str">
            <v>CTR_069</v>
          </cell>
          <cell r="K432" t="str">
            <v>BSC_ZTE_Mvogada_new(24)</v>
          </cell>
          <cell r="L432" t="str">
            <v>Yaounde</v>
          </cell>
        </row>
        <row r="433">
          <cell r="J433" t="str">
            <v>SUO_011</v>
          </cell>
          <cell r="K433" t="str">
            <v>BSC1_HW_BFSAM_BANENGO</v>
          </cell>
          <cell r="L433" t="str">
            <v>Limbe</v>
          </cell>
        </row>
        <row r="434">
          <cell r="J434" t="str">
            <v>SUO_011</v>
          </cell>
          <cell r="K434" t="str">
            <v>BSC1_HW_BFSAM_BANENGO</v>
          </cell>
          <cell r="L434" t="str">
            <v>Limbe</v>
          </cell>
        </row>
        <row r="435">
          <cell r="J435" t="str">
            <v>SUO_011</v>
          </cell>
          <cell r="K435" t="str">
            <v>BSC1_HW_BFSAM_BANENGO</v>
          </cell>
          <cell r="L435" t="str">
            <v>Limbe</v>
          </cell>
        </row>
        <row r="436">
          <cell r="J436" t="str">
            <v>SUO_011</v>
          </cell>
          <cell r="K436" t="str">
            <v>BSC1_HW_BFSAM_BANENGO</v>
          </cell>
          <cell r="L436" t="str">
            <v>Limbe</v>
          </cell>
        </row>
        <row r="437">
          <cell r="J437" t="str">
            <v>SUO_011</v>
          </cell>
          <cell r="K437" t="str">
            <v>BSC1_HW_BFSAM_BANENGO</v>
          </cell>
          <cell r="L437" t="str">
            <v>Limbe</v>
          </cell>
        </row>
        <row r="438">
          <cell r="J438" t="str">
            <v>SUO_011</v>
          </cell>
          <cell r="K438" t="str">
            <v>BSC1_HW_BFSAM_BANENGO</v>
          </cell>
          <cell r="L438" t="str">
            <v>Limbe</v>
          </cell>
        </row>
        <row r="439">
          <cell r="J439" t="str">
            <v>ADM_006</v>
          </cell>
          <cell r="K439" t="str">
            <v>MCBSC_Ngaoundere1</v>
          </cell>
          <cell r="L439" t="str">
            <v>Banyo</v>
          </cell>
        </row>
        <row r="440">
          <cell r="J440" t="str">
            <v>ADM_006</v>
          </cell>
          <cell r="K440" t="str">
            <v>MCBSC_Ngaoundere1</v>
          </cell>
          <cell r="L440" t="str">
            <v>Banyo</v>
          </cell>
        </row>
        <row r="441">
          <cell r="J441" t="str">
            <v>ADM_006</v>
          </cell>
          <cell r="K441" t="str">
            <v>MCBSC_Ngaoundere1</v>
          </cell>
          <cell r="L441" t="str">
            <v>Banyo</v>
          </cell>
        </row>
        <row r="442">
          <cell r="J442" t="str">
            <v>EXN_011</v>
          </cell>
          <cell r="K442" t="str">
            <v>MCBSC_GRA-Agence</v>
          </cell>
          <cell r="L442" t="str">
            <v>Kaele</v>
          </cell>
        </row>
        <row r="443">
          <cell r="J443" t="str">
            <v>EXN_011</v>
          </cell>
          <cell r="K443" t="str">
            <v>MCBSC_GRA-Agence</v>
          </cell>
          <cell r="L443" t="str">
            <v>Kaele</v>
          </cell>
        </row>
        <row r="444">
          <cell r="J444" t="str">
            <v>EXN_011</v>
          </cell>
          <cell r="K444" t="str">
            <v>MCBSC_GRA-Agence</v>
          </cell>
          <cell r="L444" t="str">
            <v>Kaele</v>
          </cell>
        </row>
        <row r="445">
          <cell r="J445" t="str">
            <v>EXN_012</v>
          </cell>
          <cell r="K445" t="str">
            <v>MCBSC_Mra-ZOKOK2</v>
          </cell>
          <cell r="L445" t="str">
            <v>Mokolo</v>
          </cell>
        </row>
        <row r="446">
          <cell r="J446" t="str">
            <v>EXN_012</v>
          </cell>
          <cell r="K446" t="str">
            <v>MCBSC_Mra-ZOKOK2</v>
          </cell>
          <cell r="L446" t="str">
            <v>Mokolo</v>
          </cell>
        </row>
        <row r="447">
          <cell r="J447" t="str">
            <v>EXN_012</v>
          </cell>
          <cell r="K447" t="str">
            <v>MCBSC_Mra-ZOKOK2</v>
          </cell>
          <cell r="L447" t="str">
            <v>Mokolo</v>
          </cell>
        </row>
        <row r="448">
          <cell r="J448" t="str">
            <v>ADM_007</v>
          </cell>
          <cell r="K448" t="str">
            <v>BSC1_HW_GRA_AGENCE</v>
          </cell>
          <cell r="L448" t="str">
            <v>Ngaoundere</v>
          </cell>
        </row>
        <row r="449">
          <cell r="J449" t="str">
            <v>ADM_007</v>
          </cell>
          <cell r="K449" t="str">
            <v>BSC1_HW_GRA_AGENCE</v>
          </cell>
          <cell r="L449" t="str">
            <v>Ngaoundere</v>
          </cell>
        </row>
        <row r="450">
          <cell r="J450" t="str">
            <v>ADM_007</v>
          </cell>
          <cell r="K450" t="str">
            <v>BSC1_HW_GRA_AGENCE</v>
          </cell>
          <cell r="L450" t="str">
            <v>Ngaoundere</v>
          </cell>
        </row>
        <row r="451">
          <cell r="J451" t="str">
            <v>CTR_070</v>
          </cell>
          <cell r="K451" t="str">
            <v>BSC_ZTE_Mvogada_new(24)</v>
          </cell>
          <cell r="L451" t="str">
            <v>Yaounde</v>
          </cell>
        </row>
        <row r="452">
          <cell r="J452" t="str">
            <v>CTR_070</v>
          </cell>
          <cell r="K452" t="str">
            <v>BSC_ZTE_Mvogada_new(24)</v>
          </cell>
          <cell r="L452" t="str">
            <v>Yaounde</v>
          </cell>
        </row>
        <row r="453">
          <cell r="J453" t="str">
            <v>CTR_070</v>
          </cell>
          <cell r="K453" t="str">
            <v>BSC_ZTE_Mvogada_new(24)</v>
          </cell>
          <cell r="L453" t="str">
            <v>Yaounde</v>
          </cell>
        </row>
        <row r="454">
          <cell r="J454" t="str">
            <v>CTR_071</v>
          </cell>
          <cell r="K454" t="str">
            <v>BSC_ZTE_Mvogada_new(24)</v>
          </cell>
          <cell r="L454" t="str">
            <v>Yaounde</v>
          </cell>
        </row>
        <row r="455">
          <cell r="J455" t="str">
            <v>CTR_071</v>
          </cell>
          <cell r="K455" t="str">
            <v>BSC_ZTE_Mvogada_new(24)</v>
          </cell>
          <cell r="L455" t="str">
            <v>Yaounde</v>
          </cell>
        </row>
        <row r="456">
          <cell r="J456" t="str">
            <v>CTR_071</v>
          </cell>
          <cell r="K456" t="str">
            <v>BSC_ZTE_Mvogada_new(24)</v>
          </cell>
          <cell r="L456" t="str">
            <v>Yaounde</v>
          </cell>
        </row>
        <row r="457">
          <cell r="J457" t="str">
            <v>CTR_570</v>
          </cell>
          <cell r="K457" t="str">
            <v>BSC_ZTE_Mvogada_new(24)</v>
          </cell>
          <cell r="L457" t="str">
            <v>Yaounde</v>
          </cell>
        </row>
        <row r="458">
          <cell r="J458" t="str">
            <v>CTR_570</v>
          </cell>
          <cell r="K458" t="str">
            <v>BSC_ZTE_Mvogada_new(24)</v>
          </cell>
          <cell r="L458" t="str">
            <v>Yaounde</v>
          </cell>
        </row>
        <row r="459">
          <cell r="J459" t="str">
            <v>CTR_570</v>
          </cell>
          <cell r="K459" t="str">
            <v>BSC_ZTE_Mvogada_new(24)</v>
          </cell>
          <cell r="L459" t="str">
            <v>Yaounde</v>
          </cell>
        </row>
        <row r="460">
          <cell r="J460" t="str">
            <v>SUO_012</v>
          </cell>
          <cell r="K460" t="str">
            <v>Souza-MX</v>
          </cell>
          <cell r="L460" t="str">
            <v>Muyuka</v>
          </cell>
        </row>
        <row r="461">
          <cell r="J461" t="str">
            <v>SUO_012</v>
          </cell>
          <cell r="K461" t="str">
            <v>Souza-MX</v>
          </cell>
          <cell r="L461" t="str">
            <v>Muyuka</v>
          </cell>
        </row>
        <row r="462">
          <cell r="J462" t="str">
            <v>SUO_012</v>
          </cell>
          <cell r="K462" t="str">
            <v>Souza-MX</v>
          </cell>
          <cell r="L462" t="str">
            <v>Muyuka</v>
          </cell>
        </row>
        <row r="463">
          <cell r="J463" t="str">
            <v>EST_013</v>
          </cell>
          <cell r="K463" t="str">
            <v>MCBSC_NGOA_EK2</v>
          </cell>
          <cell r="L463" t="str">
            <v>Yokadouma</v>
          </cell>
        </row>
        <row r="464">
          <cell r="J464" t="str">
            <v>EST_013</v>
          </cell>
          <cell r="K464" t="str">
            <v>MCBSC_NGOA_EK2</v>
          </cell>
          <cell r="L464" t="str">
            <v>Yokadouma</v>
          </cell>
        </row>
        <row r="465">
          <cell r="J465" t="str">
            <v>EST_013</v>
          </cell>
          <cell r="K465" t="str">
            <v>MCBSC_NGOA_EK2</v>
          </cell>
          <cell r="L465" t="str">
            <v>Yokadouma</v>
          </cell>
        </row>
        <row r="466">
          <cell r="J466" t="str">
            <v>EST_009</v>
          </cell>
          <cell r="K466" t="str">
            <v>MCBSC_NGOA_EK2</v>
          </cell>
          <cell r="L466" t="str">
            <v>Abong-Mbang</v>
          </cell>
        </row>
        <row r="467">
          <cell r="J467" t="str">
            <v>EST_009</v>
          </cell>
          <cell r="K467" t="str">
            <v>MCBSC_NGOA_EK2</v>
          </cell>
          <cell r="L467" t="str">
            <v>Abong-Mbang</v>
          </cell>
        </row>
        <row r="468">
          <cell r="J468" t="str">
            <v>EST_009</v>
          </cell>
          <cell r="K468" t="str">
            <v>MCBSC_NGOA_EK2</v>
          </cell>
          <cell r="L468" t="str">
            <v>Abong-Mbang</v>
          </cell>
        </row>
        <row r="469">
          <cell r="J469" t="str">
            <v>EXN_013</v>
          </cell>
          <cell r="K469" t="str">
            <v>MCBSC_Mra-ZOKOK2</v>
          </cell>
          <cell r="L469" t="str">
            <v>Fotokol</v>
          </cell>
        </row>
        <row r="470">
          <cell r="J470" t="str">
            <v>EXN_013</v>
          </cell>
          <cell r="K470" t="str">
            <v>MCBSC_Mra-ZOKOK2</v>
          </cell>
          <cell r="L470" t="str">
            <v>Fotokol</v>
          </cell>
        </row>
        <row r="471">
          <cell r="J471" t="str">
            <v>EXN_013</v>
          </cell>
          <cell r="K471" t="str">
            <v>MCBSC_Mra-ZOKOK2</v>
          </cell>
          <cell r="L471" t="str">
            <v>Fotokol</v>
          </cell>
        </row>
        <row r="472">
          <cell r="J472" t="str">
            <v>CTR_073</v>
          </cell>
          <cell r="K472" t="str">
            <v>MCBSC_CBC2</v>
          </cell>
          <cell r="L472" t="str">
            <v>Monatele</v>
          </cell>
        </row>
        <row r="473">
          <cell r="J473" t="str">
            <v>CTR_073</v>
          </cell>
          <cell r="K473" t="str">
            <v>MCBSC_CBC2</v>
          </cell>
          <cell r="L473" t="str">
            <v>Monatele</v>
          </cell>
        </row>
        <row r="474">
          <cell r="J474" t="str">
            <v>CTR_073</v>
          </cell>
          <cell r="K474" t="str">
            <v>MCBSC_CBC2</v>
          </cell>
          <cell r="L474" t="str">
            <v>Monatele</v>
          </cell>
        </row>
        <row r="475">
          <cell r="J475" t="str">
            <v>CTR_095</v>
          </cell>
          <cell r="K475" t="str">
            <v>MCBSC_CBC2</v>
          </cell>
          <cell r="L475" t="str">
            <v>Ombessa</v>
          </cell>
        </row>
        <row r="476">
          <cell r="J476" t="str">
            <v>CTR_095</v>
          </cell>
          <cell r="K476" t="str">
            <v>MCBSC_CBC2</v>
          </cell>
          <cell r="L476" t="str">
            <v>Ombessa</v>
          </cell>
        </row>
        <row r="477">
          <cell r="J477" t="str">
            <v>CTR_095</v>
          </cell>
          <cell r="K477" t="str">
            <v>MCBSC_CBC2</v>
          </cell>
          <cell r="L477" t="str">
            <v>Ombessa</v>
          </cell>
        </row>
        <row r="478">
          <cell r="J478" t="str">
            <v>EST_008</v>
          </cell>
          <cell r="K478" t="str">
            <v>MCBSC_NGOA_EK2</v>
          </cell>
          <cell r="L478" t="str">
            <v>Djangane</v>
          </cell>
        </row>
        <row r="479">
          <cell r="J479" t="str">
            <v>EST_008</v>
          </cell>
          <cell r="K479" t="str">
            <v>MCBSC_NGOA_EK2</v>
          </cell>
          <cell r="L479" t="str">
            <v>Djangane</v>
          </cell>
        </row>
        <row r="480">
          <cell r="J480" t="str">
            <v>EST_008</v>
          </cell>
          <cell r="K480" t="str">
            <v>MCBSC_NGOA_EK2</v>
          </cell>
          <cell r="L480" t="str">
            <v>Djangane</v>
          </cell>
        </row>
        <row r="481">
          <cell r="J481" t="str">
            <v>LIT_080</v>
          </cell>
          <cell r="K481" t="str">
            <v>BSC_ZTE_Madagascar(22)</v>
          </cell>
          <cell r="L481" t="str">
            <v>Douala</v>
          </cell>
        </row>
        <row r="482">
          <cell r="J482" t="str">
            <v>LIT_080</v>
          </cell>
          <cell r="K482" t="str">
            <v>BSC_ZTE_Madagascar(22)</v>
          </cell>
          <cell r="L482" t="str">
            <v>Douala</v>
          </cell>
        </row>
        <row r="483">
          <cell r="J483" t="str">
            <v>LIT_080</v>
          </cell>
          <cell r="K483" t="str">
            <v>BSC_ZTE_Madagascar(22)</v>
          </cell>
          <cell r="L483" t="str">
            <v>Douala</v>
          </cell>
        </row>
        <row r="484">
          <cell r="J484" t="str">
            <v>CTR_081</v>
          </cell>
          <cell r="K484" t="str">
            <v>MCBSC_Banengo1</v>
          </cell>
          <cell r="L484" t="str">
            <v>Makenene</v>
          </cell>
        </row>
        <row r="485">
          <cell r="J485" t="str">
            <v>CTR_081</v>
          </cell>
          <cell r="K485" t="str">
            <v>MCBSC_Banengo1</v>
          </cell>
          <cell r="L485" t="str">
            <v>Makenene</v>
          </cell>
        </row>
        <row r="486">
          <cell r="J486" t="str">
            <v>CTR_081</v>
          </cell>
          <cell r="K486" t="str">
            <v>MCBSC_Banengo1</v>
          </cell>
          <cell r="L486" t="str">
            <v>Makenene</v>
          </cell>
        </row>
        <row r="487">
          <cell r="J487" t="str">
            <v>CTR_544</v>
          </cell>
          <cell r="K487" t="str">
            <v>MCBSC_Banengo1</v>
          </cell>
          <cell r="L487" t="str">
            <v>Ndikinimeki</v>
          </cell>
        </row>
        <row r="488">
          <cell r="J488" t="str">
            <v>CTR_544</v>
          </cell>
          <cell r="K488" t="str">
            <v>MCBSC_Banengo1</v>
          </cell>
          <cell r="L488" t="str">
            <v>Ndikinimeki</v>
          </cell>
        </row>
        <row r="489">
          <cell r="J489" t="str">
            <v>CTR_544</v>
          </cell>
          <cell r="K489" t="str">
            <v>MCBSC_Banengo1</v>
          </cell>
          <cell r="L489" t="str">
            <v>Ndikinimeki</v>
          </cell>
        </row>
        <row r="490">
          <cell r="J490" t="str">
            <v>CTR_083</v>
          </cell>
          <cell r="K490" t="str">
            <v>MCBSC_NGOA_EK2</v>
          </cell>
          <cell r="L490" t="str">
            <v>Ngomo</v>
          </cell>
        </row>
        <row r="491">
          <cell r="J491" t="str">
            <v>CTR_083</v>
          </cell>
          <cell r="K491" t="str">
            <v>MCBSC_NGOA_EK2</v>
          </cell>
          <cell r="L491" t="str">
            <v>Ngomo</v>
          </cell>
        </row>
        <row r="492">
          <cell r="J492" t="str">
            <v>CTR_083</v>
          </cell>
          <cell r="K492" t="str">
            <v>MCBSC_NGOA_EK2</v>
          </cell>
          <cell r="L492" t="str">
            <v>Ngomo</v>
          </cell>
        </row>
        <row r="493">
          <cell r="J493" t="str">
            <v>SUO_013</v>
          </cell>
          <cell r="K493" t="str">
            <v>MCBSC_NGOA_EK2</v>
          </cell>
          <cell r="L493" t="str">
            <v>Banguem</v>
          </cell>
        </row>
        <row r="494">
          <cell r="J494" t="str">
            <v>SUO_013</v>
          </cell>
          <cell r="K494" t="str">
            <v>MCBSC_NGOA_EK2</v>
          </cell>
          <cell r="L494" t="str">
            <v>Banguem</v>
          </cell>
        </row>
        <row r="495">
          <cell r="J495" t="str">
            <v>SUO_013</v>
          </cell>
          <cell r="K495" t="str">
            <v>MCBSC_NGOA_EK2</v>
          </cell>
          <cell r="L495" t="str">
            <v>Banguem</v>
          </cell>
        </row>
        <row r="496">
          <cell r="J496" t="str">
            <v>LIT_084</v>
          </cell>
          <cell r="K496" t="str">
            <v>BSC_ZTE_Madagascar(22)</v>
          </cell>
          <cell r="L496" t="str">
            <v>Douala</v>
          </cell>
        </row>
        <row r="497">
          <cell r="J497" t="str">
            <v>LIT_084</v>
          </cell>
          <cell r="K497" t="str">
            <v>BSC_ZTE_Madagascar(22)</v>
          </cell>
          <cell r="L497" t="str">
            <v>Douala</v>
          </cell>
        </row>
        <row r="498">
          <cell r="J498" t="str">
            <v>LIT_084</v>
          </cell>
          <cell r="K498" t="str">
            <v>BSC_ZTE_Madagascar(22)</v>
          </cell>
          <cell r="L498" t="str">
            <v>Douala</v>
          </cell>
        </row>
        <row r="499">
          <cell r="J499" t="str">
            <v>LIT_085</v>
          </cell>
          <cell r="K499" t="str">
            <v>BSC_ZTE_Madagascar(22)</v>
          </cell>
          <cell r="L499" t="str">
            <v>Douala</v>
          </cell>
        </row>
        <row r="500">
          <cell r="J500" t="str">
            <v>LIT_085</v>
          </cell>
          <cell r="K500" t="str">
            <v>BSC_ZTE_Madagascar(22)</v>
          </cell>
          <cell r="L500" t="str">
            <v>Douala</v>
          </cell>
        </row>
        <row r="501">
          <cell r="J501" t="str">
            <v>LIT_085</v>
          </cell>
          <cell r="K501" t="str">
            <v>BSC_ZTE_Madagascar(22)</v>
          </cell>
          <cell r="L501" t="str">
            <v>Douala</v>
          </cell>
        </row>
        <row r="502">
          <cell r="J502" t="str">
            <v>LIT_087</v>
          </cell>
          <cell r="K502" t="str">
            <v>BSC_ZTE_Madagascar(22)</v>
          </cell>
          <cell r="L502" t="str">
            <v>Douala</v>
          </cell>
        </row>
        <row r="503">
          <cell r="J503" t="str">
            <v>LIT_087</v>
          </cell>
          <cell r="K503" t="str">
            <v>BSC_ZTE_Madagascar(22)</v>
          </cell>
          <cell r="L503" t="str">
            <v>Douala</v>
          </cell>
        </row>
        <row r="504">
          <cell r="J504" t="str">
            <v>LIT_087</v>
          </cell>
          <cell r="K504" t="str">
            <v>BSC_ZTE_Madagascar(22)</v>
          </cell>
          <cell r="L504" t="str">
            <v>Douala</v>
          </cell>
        </row>
        <row r="505">
          <cell r="J505" t="str">
            <v>LIT_705</v>
          </cell>
          <cell r="K505" t="str">
            <v>BSC_ZTE_Madagascar(22)</v>
          </cell>
          <cell r="L505" t="str">
            <v>Douala</v>
          </cell>
        </row>
        <row r="506">
          <cell r="J506" t="str">
            <v>LIT_705</v>
          </cell>
          <cell r="K506" t="str">
            <v>BSC_ZTE_Madagascar(22)</v>
          </cell>
          <cell r="L506" t="str">
            <v>Douala</v>
          </cell>
        </row>
        <row r="507">
          <cell r="J507" t="str">
            <v>EST_009</v>
          </cell>
          <cell r="K507" t="str">
            <v>MCBSC_NGOA_EK2</v>
          </cell>
          <cell r="L507" t="str">
            <v>Abong-Mbang</v>
          </cell>
        </row>
        <row r="508">
          <cell r="J508" t="str">
            <v>EST_009</v>
          </cell>
          <cell r="K508" t="str">
            <v>MCBSC_NGOA_EK2</v>
          </cell>
          <cell r="L508" t="str">
            <v>Abong-Mbang</v>
          </cell>
        </row>
        <row r="509">
          <cell r="J509" t="str">
            <v>EST_009</v>
          </cell>
          <cell r="K509" t="str">
            <v>MCBSC_NGOA_EK2</v>
          </cell>
          <cell r="L509" t="str">
            <v>Abong-Mbang</v>
          </cell>
        </row>
        <row r="510">
          <cell r="J510" t="str">
            <v>EST_010</v>
          </cell>
          <cell r="K510" t="str">
            <v>MCBSC_NGOA_EK2</v>
          </cell>
          <cell r="L510" t="str">
            <v>Lomie</v>
          </cell>
        </row>
        <row r="511">
          <cell r="J511" t="str">
            <v>EST_010</v>
          </cell>
          <cell r="K511" t="str">
            <v>MCBSC_NGOA_EK2</v>
          </cell>
          <cell r="L511" t="str">
            <v>Lomie</v>
          </cell>
        </row>
        <row r="512">
          <cell r="J512" t="str">
            <v>EST_010</v>
          </cell>
          <cell r="K512" t="str">
            <v>MCBSC_NGOA_EK2</v>
          </cell>
          <cell r="L512" t="str">
            <v>Lomie</v>
          </cell>
        </row>
        <row r="513">
          <cell r="J513" t="str">
            <v>EST_011</v>
          </cell>
          <cell r="K513" t="str">
            <v>MCBSC_NGOA_EK2</v>
          </cell>
          <cell r="L513" t="str">
            <v>Mbang</v>
          </cell>
        </row>
        <row r="514">
          <cell r="J514" t="str">
            <v>EST_011</v>
          </cell>
          <cell r="K514" t="str">
            <v>MCBSC_NGOA_EK2</v>
          </cell>
          <cell r="L514" t="str">
            <v>Mbang</v>
          </cell>
        </row>
        <row r="515">
          <cell r="J515" t="str">
            <v>EST_011</v>
          </cell>
          <cell r="K515" t="str">
            <v>MCBSC_NGOA_EK2</v>
          </cell>
          <cell r="L515" t="str">
            <v>Mbang</v>
          </cell>
        </row>
        <row r="516">
          <cell r="J516" t="str">
            <v>EST_012</v>
          </cell>
          <cell r="K516" t="str">
            <v>MCBSC_NGOA_EK2</v>
          </cell>
          <cell r="L516" t="str">
            <v>Mindourou</v>
          </cell>
        </row>
        <row r="517">
          <cell r="J517" t="str">
            <v>EST_012</v>
          </cell>
          <cell r="K517" t="str">
            <v>MCBSC_NGOA_EK2</v>
          </cell>
          <cell r="L517" t="str">
            <v>Mindourou</v>
          </cell>
        </row>
        <row r="518">
          <cell r="J518" t="str">
            <v>EST_012</v>
          </cell>
          <cell r="K518" t="str">
            <v>MCBSC_NGOA_EK2</v>
          </cell>
          <cell r="L518" t="str">
            <v>Mindourou</v>
          </cell>
        </row>
        <row r="519">
          <cell r="J519" t="str">
            <v>EST_013</v>
          </cell>
          <cell r="K519" t="str">
            <v>MCBSC_NGOA_EK2</v>
          </cell>
          <cell r="L519" t="str">
            <v>Yokadouma</v>
          </cell>
        </row>
        <row r="520">
          <cell r="J520" t="str">
            <v>EST_013</v>
          </cell>
          <cell r="K520" t="str">
            <v>MCBSC_NGOA_EK2</v>
          </cell>
          <cell r="L520" t="str">
            <v>Yokadouma</v>
          </cell>
        </row>
        <row r="521">
          <cell r="J521" t="str">
            <v>EST_013</v>
          </cell>
          <cell r="K521" t="str">
            <v>MCBSC_NGOA_EK2</v>
          </cell>
          <cell r="L521" t="str">
            <v>Yokadouma</v>
          </cell>
        </row>
        <row r="522">
          <cell r="J522" t="str">
            <v>CTR_088</v>
          </cell>
          <cell r="K522" t="str">
            <v>BSC_ZTE_Mvogada_new(24)</v>
          </cell>
          <cell r="L522" t="str">
            <v>Yaounde</v>
          </cell>
        </row>
        <row r="523">
          <cell r="J523" t="str">
            <v>CTR_088</v>
          </cell>
          <cell r="K523" t="str">
            <v>BSC_ZTE_Mvogada_new(24)</v>
          </cell>
          <cell r="L523" t="str">
            <v>Yaounde</v>
          </cell>
        </row>
        <row r="524">
          <cell r="J524" t="str">
            <v>CTR_088</v>
          </cell>
          <cell r="K524" t="str">
            <v>BSC_ZTE_Mvogada_new(24)</v>
          </cell>
          <cell r="L524" t="str">
            <v>Yaounde</v>
          </cell>
        </row>
        <row r="525">
          <cell r="J525" t="str">
            <v>LIT_089</v>
          </cell>
          <cell r="K525" t="str">
            <v>BSC_ZTE_Madagascar(22)</v>
          </cell>
          <cell r="L525" t="str">
            <v>Douala</v>
          </cell>
        </row>
        <row r="526">
          <cell r="J526" t="str">
            <v>LIT_089</v>
          </cell>
          <cell r="K526" t="str">
            <v>BSC_ZTE_Madagascar(22)</v>
          </cell>
          <cell r="L526" t="str">
            <v>Douala</v>
          </cell>
        </row>
        <row r="527">
          <cell r="J527" t="str">
            <v>LIT_089</v>
          </cell>
          <cell r="K527" t="str">
            <v>BSC_ZTE_Madagascar(22)</v>
          </cell>
          <cell r="L527" t="str">
            <v>Douala</v>
          </cell>
        </row>
        <row r="528">
          <cell r="J528" t="str">
            <v>ADM_008</v>
          </cell>
          <cell r="K528" t="str">
            <v>MCBSC_Ngaoundere1</v>
          </cell>
          <cell r="L528" t="str">
            <v>Baiboum</v>
          </cell>
        </row>
        <row r="529">
          <cell r="J529" t="str">
            <v>ADM_008</v>
          </cell>
          <cell r="K529" t="str">
            <v>MCBSC_Ngaoundere1</v>
          </cell>
          <cell r="L529" t="str">
            <v>Baiboum</v>
          </cell>
        </row>
        <row r="530">
          <cell r="J530" t="str">
            <v>ADM_008</v>
          </cell>
          <cell r="K530" t="str">
            <v>MCBSC_Ngaoundere1</v>
          </cell>
          <cell r="L530" t="str">
            <v>Baiboum</v>
          </cell>
        </row>
        <row r="531">
          <cell r="J531" t="str">
            <v>CTR_091</v>
          </cell>
          <cell r="K531" t="str">
            <v>MCBSC_CBC2</v>
          </cell>
          <cell r="L531" t="str">
            <v>Bamoko</v>
          </cell>
        </row>
        <row r="532">
          <cell r="J532" t="str">
            <v>CTR_091</v>
          </cell>
          <cell r="K532" t="str">
            <v>MCBSC_CBC2</v>
          </cell>
          <cell r="L532" t="str">
            <v>Bamoko</v>
          </cell>
        </row>
        <row r="533">
          <cell r="J533" t="str">
            <v>CTR_092</v>
          </cell>
          <cell r="K533" t="str">
            <v>MCBSC_CBC2</v>
          </cell>
          <cell r="L533" t="str">
            <v>Boutourou</v>
          </cell>
        </row>
        <row r="534">
          <cell r="J534" t="str">
            <v>CTR_092</v>
          </cell>
          <cell r="K534" t="str">
            <v>MCBSC_CBC2</v>
          </cell>
          <cell r="L534" t="str">
            <v>Boutourou</v>
          </cell>
        </row>
        <row r="535">
          <cell r="J535" t="str">
            <v>CTR_095</v>
          </cell>
          <cell r="K535" t="str">
            <v>MCBSC_CBC2</v>
          </cell>
          <cell r="L535" t="str">
            <v>Ombessa</v>
          </cell>
        </row>
        <row r="536">
          <cell r="J536" t="str">
            <v>CTR_095</v>
          </cell>
          <cell r="K536" t="str">
            <v>MCBSC_CBC2</v>
          </cell>
          <cell r="L536" t="str">
            <v>Ombessa</v>
          </cell>
        </row>
        <row r="537">
          <cell r="J537" t="str">
            <v>CTR_095</v>
          </cell>
          <cell r="K537" t="str">
            <v>MCBSC_CBC2</v>
          </cell>
          <cell r="L537" t="str">
            <v>Ombessa</v>
          </cell>
        </row>
        <row r="538">
          <cell r="J538" t="str">
            <v>CTR_090</v>
          </cell>
          <cell r="K538" t="str">
            <v>BSC_ZTE_Mvogada_new(24)</v>
          </cell>
          <cell r="L538" t="str">
            <v>Yaounde</v>
          </cell>
        </row>
        <row r="539">
          <cell r="J539" t="str">
            <v>CTR_090</v>
          </cell>
          <cell r="K539" t="str">
            <v>BSC_ZTE_Mvogada_new(24)</v>
          </cell>
          <cell r="L539" t="str">
            <v>Yaounde</v>
          </cell>
        </row>
        <row r="540">
          <cell r="J540" t="str">
            <v>CTR_090</v>
          </cell>
          <cell r="K540" t="str">
            <v>BSC_ZTE_Mvogada_new(24)</v>
          </cell>
          <cell r="L540" t="str">
            <v>Yaounde</v>
          </cell>
        </row>
        <row r="541">
          <cell r="J541" t="str">
            <v>LIT_092</v>
          </cell>
          <cell r="K541" t="str">
            <v>BSC_ZTE_Madagascar(22)</v>
          </cell>
          <cell r="L541" t="str">
            <v>Douala</v>
          </cell>
        </row>
        <row r="542">
          <cell r="J542" t="str">
            <v>LIT_092</v>
          </cell>
          <cell r="K542" t="str">
            <v>BSC_ZTE_Madagascar(22)</v>
          </cell>
          <cell r="L542" t="str">
            <v>Douala</v>
          </cell>
        </row>
        <row r="543">
          <cell r="J543" t="str">
            <v>LIT_092</v>
          </cell>
          <cell r="K543" t="str">
            <v>BSC_ZTE_Madagascar(22)</v>
          </cell>
          <cell r="L543" t="str">
            <v>Douala</v>
          </cell>
        </row>
        <row r="544">
          <cell r="J544" t="str">
            <v>LIT_093</v>
          </cell>
          <cell r="K544" t="str">
            <v>BSC_ZTE_Madagascar(22)</v>
          </cell>
          <cell r="L544" t="str">
            <v>Douala</v>
          </cell>
        </row>
        <row r="545">
          <cell r="J545" t="str">
            <v>LIT_093</v>
          </cell>
          <cell r="K545" t="str">
            <v>BSC_ZTE_Madagascar(22)</v>
          </cell>
          <cell r="L545" t="str">
            <v>Douala</v>
          </cell>
        </row>
        <row r="546">
          <cell r="J546" t="str">
            <v>LIT_093</v>
          </cell>
          <cell r="K546" t="str">
            <v>BSC_ZTE_Madagascar(22)</v>
          </cell>
          <cell r="L546" t="str">
            <v>Douala</v>
          </cell>
        </row>
        <row r="547">
          <cell r="J547" t="str">
            <v>EXN_013</v>
          </cell>
          <cell r="K547" t="str">
            <v>MCBSC_Mra-ZOKOK2</v>
          </cell>
          <cell r="L547" t="str">
            <v>Fotokol</v>
          </cell>
        </row>
        <row r="548">
          <cell r="J548" t="str">
            <v>EXN_013</v>
          </cell>
          <cell r="K548" t="str">
            <v>MCBSC_Mra-ZOKOK2</v>
          </cell>
          <cell r="L548" t="str">
            <v>Fotokol</v>
          </cell>
        </row>
        <row r="549">
          <cell r="J549" t="str">
            <v>EXN_013</v>
          </cell>
          <cell r="K549" t="str">
            <v>MCBSC_Mra-ZOKOK2</v>
          </cell>
          <cell r="L549" t="str">
            <v>Fotokol</v>
          </cell>
        </row>
        <row r="550">
          <cell r="J550" t="str">
            <v>LIT_096</v>
          </cell>
          <cell r="K550" t="str">
            <v>BSC_ZTE_Madagascar(22)</v>
          </cell>
          <cell r="L550" t="str">
            <v>Douala</v>
          </cell>
        </row>
        <row r="551">
          <cell r="J551" t="str">
            <v>LIT_096</v>
          </cell>
          <cell r="K551" t="str">
            <v>BSC_ZTE_Madagascar(22)</v>
          </cell>
          <cell r="L551" t="str">
            <v>Douala</v>
          </cell>
        </row>
        <row r="552">
          <cell r="J552" t="str">
            <v>LIT_096</v>
          </cell>
          <cell r="K552" t="str">
            <v>BSC_ZTE_Madagascar(22)</v>
          </cell>
          <cell r="L552" t="str">
            <v>Douala</v>
          </cell>
        </row>
        <row r="553">
          <cell r="J553" t="str">
            <v>LIT_097</v>
          </cell>
          <cell r="K553" t="str">
            <v>BSC_ZTE_Madagascar(22)</v>
          </cell>
          <cell r="L553" t="str">
            <v>Douala</v>
          </cell>
        </row>
        <row r="554">
          <cell r="J554" t="str">
            <v>LIT_097</v>
          </cell>
          <cell r="K554" t="str">
            <v>BSC_ZTE_Madagascar(22)</v>
          </cell>
          <cell r="L554" t="str">
            <v>Douala</v>
          </cell>
        </row>
        <row r="555">
          <cell r="J555" t="str">
            <v>LIT_097</v>
          </cell>
          <cell r="K555" t="str">
            <v>BSC_ZTE_Madagascar(22)</v>
          </cell>
          <cell r="L555" t="str">
            <v>Douala</v>
          </cell>
        </row>
        <row r="556">
          <cell r="J556" t="str">
            <v>LIT_098</v>
          </cell>
          <cell r="K556" t="str">
            <v>BSC_ZTE_Madagascar(22)</v>
          </cell>
          <cell r="L556" t="str">
            <v>Douala</v>
          </cell>
        </row>
        <row r="557">
          <cell r="J557" t="str">
            <v>LIT_098</v>
          </cell>
          <cell r="K557" t="str">
            <v>BSC_ZTE_Madagascar(22)</v>
          </cell>
          <cell r="L557" t="str">
            <v>Douala</v>
          </cell>
        </row>
        <row r="558">
          <cell r="J558" t="str">
            <v>LIT_098</v>
          </cell>
          <cell r="K558" t="str">
            <v>BSC_ZTE_Madagascar(22)</v>
          </cell>
          <cell r="L558" t="str">
            <v>Douala</v>
          </cell>
        </row>
        <row r="559">
          <cell r="J559" t="str">
            <v>CTR_006</v>
          </cell>
          <cell r="K559" t="str">
            <v>BSC_ZTE_Mvogada_new(24)</v>
          </cell>
          <cell r="L559" t="str">
            <v>Yaounde</v>
          </cell>
        </row>
        <row r="560">
          <cell r="J560" t="str">
            <v>CTR_006</v>
          </cell>
          <cell r="K560" t="str">
            <v>BSC_ZTE_Mvogada_new(24)</v>
          </cell>
          <cell r="L560" t="str">
            <v>Yaounde</v>
          </cell>
        </row>
        <row r="561">
          <cell r="J561" t="str">
            <v>CTR_1057</v>
          </cell>
          <cell r="K561" t="str">
            <v>BSC_ZTE_Mvogada_new(24)</v>
          </cell>
          <cell r="L561" t="str">
            <v>Yaounde</v>
          </cell>
        </row>
        <row r="562">
          <cell r="J562" t="str">
            <v>CTR_1057</v>
          </cell>
          <cell r="K562" t="str">
            <v>BSC_ZTE_Mvogada_new(24)</v>
          </cell>
          <cell r="L562" t="str">
            <v>Yaounde</v>
          </cell>
        </row>
        <row r="563">
          <cell r="J563" t="str">
            <v>CTR_1057</v>
          </cell>
          <cell r="K563" t="str">
            <v>BSC_ZTE_Mvogada_new(24)</v>
          </cell>
          <cell r="L563" t="str">
            <v>Yaounde</v>
          </cell>
        </row>
        <row r="564">
          <cell r="J564" t="str">
            <v>CTR_011</v>
          </cell>
          <cell r="K564" t="str">
            <v>BSC_ZTE_Mvogada_new(24)</v>
          </cell>
          <cell r="L564" t="str">
            <v>Yaounde</v>
          </cell>
        </row>
        <row r="565">
          <cell r="J565" t="str">
            <v>CTR_011</v>
          </cell>
          <cell r="K565" t="str">
            <v>BSC_ZTE_Mvogada_new(24)</v>
          </cell>
          <cell r="L565" t="str">
            <v>Yaounde</v>
          </cell>
        </row>
        <row r="566">
          <cell r="J566" t="str">
            <v>CTR_011</v>
          </cell>
          <cell r="K566" t="str">
            <v>BSC_ZTE_Mvogada_new(24)</v>
          </cell>
          <cell r="L566" t="str">
            <v>Yaounde</v>
          </cell>
        </row>
        <row r="567">
          <cell r="J567" t="str">
            <v>EXN_014</v>
          </cell>
          <cell r="K567" t="str">
            <v>MCBSC_Mra-ZOKOK2</v>
          </cell>
          <cell r="L567" t="str">
            <v>Maga</v>
          </cell>
        </row>
        <row r="568">
          <cell r="J568" t="str">
            <v>EXN_014</v>
          </cell>
          <cell r="K568" t="str">
            <v>MCBSC_Mra-ZOKOK2</v>
          </cell>
          <cell r="L568" t="str">
            <v>Maga</v>
          </cell>
        </row>
        <row r="569">
          <cell r="J569" t="str">
            <v>EXN_014</v>
          </cell>
          <cell r="K569" t="str">
            <v>MCBSC_Mra-ZOKOK2</v>
          </cell>
          <cell r="L569" t="str">
            <v>Maga</v>
          </cell>
        </row>
        <row r="570">
          <cell r="J570" t="str">
            <v>CTR_112</v>
          </cell>
          <cell r="K570" t="str">
            <v>MCBSC_NGOA_EK2</v>
          </cell>
          <cell r="L570" t="str">
            <v>Awae</v>
          </cell>
        </row>
        <row r="571">
          <cell r="J571" t="str">
            <v>CTR_112</v>
          </cell>
          <cell r="K571" t="str">
            <v>MCBSC_NGOA_EK2</v>
          </cell>
          <cell r="L571" t="str">
            <v>Awae</v>
          </cell>
        </row>
        <row r="572">
          <cell r="J572" t="str">
            <v>CTR_112</v>
          </cell>
          <cell r="K572" t="str">
            <v>MCBSC_NGOA_EK2</v>
          </cell>
          <cell r="L572" t="str">
            <v>Awae</v>
          </cell>
        </row>
        <row r="573">
          <cell r="J573" t="str">
            <v>CTR_111</v>
          </cell>
          <cell r="K573" t="str">
            <v>MCBSC_CBC2</v>
          </cell>
          <cell r="L573" t="str">
            <v>Zoetele</v>
          </cell>
        </row>
        <row r="574">
          <cell r="J574" t="str">
            <v>CTR_111</v>
          </cell>
          <cell r="K574" t="str">
            <v>MCBSC_CBC2</v>
          </cell>
          <cell r="L574" t="str">
            <v>Zoetele</v>
          </cell>
        </row>
        <row r="575">
          <cell r="J575" t="str">
            <v>CTR_111</v>
          </cell>
          <cell r="K575" t="str">
            <v>MCBSC_CBC2</v>
          </cell>
          <cell r="L575" t="str">
            <v>Zoetele</v>
          </cell>
        </row>
        <row r="576">
          <cell r="J576" t="str">
            <v>CTR_012</v>
          </cell>
          <cell r="K576" t="str">
            <v>BSC_ZTE_Mvogada_new(24)</v>
          </cell>
          <cell r="L576" t="str">
            <v>Yaounde</v>
          </cell>
        </row>
        <row r="577">
          <cell r="J577" t="str">
            <v>CTR_012</v>
          </cell>
          <cell r="K577" t="str">
            <v>BSC_ZTE_Mvogada_new(24)</v>
          </cell>
          <cell r="L577" t="str">
            <v>Yaounde</v>
          </cell>
        </row>
        <row r="578">
          <cell r="J578" t="str">
            <v>CTR_012</v>
          </cell>
          <cell r="K578" t="str">
            <v>BSC_ZTE_Mvogada_new(24)</v>
          </cell>
          <cell r="L578" t="str">
            <v>Yaounde</v>
          </cell>
        </row>
        <row r="579">
          <cell r="J579" t="str">
            <v>LIT_003</v>
          </cell>
          <cell r="K579" t="str">
            <v>BSC_ZTE_Madagascar(22)</v>
          </cell>
          <cell r="L579" t="str">
            <v>Douala</v>
          </cell>
        </row>
        <row r="580">
          <cell r="J580" t="str">
            <v>LIT_003</v>
          </cell>
          <cell r="K580" t="str">
            <v>BSC_ZTE_Madagascar(22)</v>
          </cell>
          <cell r="L580" t="str">
            <v>Douala</v>
          </cell>
        </row>
        <row r="581">
          <cell r="J581" t="str">
            <v>LIT_003</v>
          </cell>
          <cell r="K581" t="str">
            <v>BSC_ZTE_Madagascar(22)</v>
          </cell>
          <cell r="L581" t="str">
            <v>Douala</v>
          </cell>
        </row>
        <row r="582">
          <cell r="J582" t="str">
            <v>LIT_004</v>
          </cell>
          <cell r="K582" t="str">
            <v>BSC_ZTE_Madagascar(22)</v>
          </cell>
          <cell r="L582" t="str">
            <v>Douala</v>
          </cell>
        </row>
        <row r="583">
          <cell r="J583" t="str">
            <v>LIT_004</v>
          </cell>
          <cell r="K583" t="str">
            <v>BSC_ZTE_Madagascar(22)</v>
          </cell>
          <cell r="L583" t="str">
            <v>Douala</v>
          </cell>
        </row>
        <row r="584">
          <cell r="J584" t="str">
            <v>LIT_004</v>
          </cell>
          <cell r="K584" t="str">
            <v>BSC_ZTE_Madagascar(22)</v>
          </cell>
          <cell r="L584" t="str">
            <v>Douala</v>
          </cell>
        </row>
        <row r="585">
          <cell r="J585" t="str">
            <v>LIT_010</v>
          </cell>
          <cell r="K585" t="str">
            <v>BSC_ZTE_Madagascar(22)</v>
          </cell>
          <cell r="L585" t="str">
            <v>Douala</v>
          </cell>
        </row>
        <row r="586">
          <cell r="J586" t="str">
            <v>LIT_010</v>
          </cell>
          <cell r="K586" t="str">
            <v>BSC_ZTE_Madagascar(22)</v>
          </cell>
          <cell r="L586" t="str">
            <v>Douala</v>
          </cell>
        </row>
        <row r="587">
          <cell r="J587" t="str">
            <v>LIT_010</v>
          </cell>
          <cell r="K587" t="str">
            <v>BSC_ZTE_Madagascar(22)</v>
          </cell>
          <cell r="L587" t="str">
            <v>Douala</v>
          </cell>
        </row>
        <row r="588">
          <cell r="J588" t="str">
            <v>LIT_018</v>
          </cell>
          <cell r="K588" t="str">
            <v>BSC_ZTE_Madagascar(22)</v>
          </cell>
          <cell r="L588" t="str">
            <v>Douala</v>
          </cell>
        </row>
        <row r="589">
          <cell r="J589" t="str">
            <v>LIT_018</v>
          </cell>
          <cell r="K589" t="str">
            <v>BSC_ZTE_Madagascar(22)</v>
          </cell>
          <cell r="L589" t="str">
            <v>Douala</v>
          </cell>
        </row>
        <row r="590">
          <cell r="J590" t="str">
            <v>LIT_018</v>
          </cell>
          <cell r="K590" t="str">
            <v>BSC_ZTE_Madagascar(22)</v>
          </cell>
          <cell r="L590" t="str">
            <v>Douala</v>
          </cell>
        </row>
        <row r="591">
          <cell r="J591" t="str">
            <v>CTR_111</v>
          </cell>
          <cell r="K591" t="str">
            <v>MCBSC_CBC2</v>
          </cell>
          <cell r="L591" t="str">
            <v>Zoetele</v>
          </cell>
        </row>
        <row r="592">
          <cell r="J592" t="str">
            <v>CTR_111</v>
          </cell>
          <cell r="K592" t="str">
            <v>MCBSC_CBC2</v>
          </cell>
          <cell r="L592" t="str">
            <v>Zoetele</v>
          </cell>
        </row>
        <row r="593">
          <cell r="J593" t="str">
            <v>CTR_111</v>
          </cell>
          <cell r="K593" t="str">
            <v>MCBSC_CBC2</v>
          </cell>
          <cell r="L593" t="str">
            <v>Zoetele</v>
          </cell>
        </row>
        <row r="594">
          <cell r="J594" t="str">
            <v>CTR_109</v>
          </cell>
          <cell r="K594" t="str">
            <v>BSC_ZTE_Mvogada_new(24)</v>
          </cell>
          <cell r="L594" t="str">
            <v>Yaounde</v>
          </cell>
        </row>
        <row r="595">
          <cell r="J595" t="str">
            <v>CTR_109</v>
          </cell>
          <cell r="K595" t="str">
            <v>BSC_ZTE_Mvogada_new(24)</v>
          </cell>
          <cell r="L595" t="str">
            <v>Yaounde</v>
          </cell>
        </row>
        <row r="596">
          <cell r="J596" t="str">
            <v>CTR_109</v>
          </cell>
          <cell r="K596" t="str">
            <v>BSC_ZTE_Mvogada_new(24)</v>
          </cell>
          <cell r="L596" t="str">
            <v>Yaounde</v>
          </cell>
        </row>
        <row r="597">
          <cell r="J597" t="str">
            <v>CTR_937</v>
          </cell>
          <cell r="K597" t="str">
            <v>BSC_ZTE_Mvogada_new(24)</v>
          </cell>
          <cell r="L597" t="str">
            <v>Yaounde</v>
          </cell>
        </row>
        <row r="598">
          <cell r="J598" t="str">
            <v>CTR_937</v>
          </cell>
          <cell r="K598" t="str">
            <v>BSC_ZTE_Mvogada_new(24)</v>
          </cell>
          <cell r="L598" t="str">
            <v>Yaounde</v>
          </cell>
        </row>
        <row r="599">
          <cell r="J599" t="str">
            <v>CTR_937</v>
          </cell>
          <cell r="K599" t="str">
            <v>BSC_ZTE_Mvogada_new(24)</v>
          </cell>
          <cell r="L599" t="str">
            <v>Yaounde</v>
          </cell>
        </row>
        <row r="600">
          <cell r="J600" t="str">
            <v>LIT_107</v>
          </cell>
          <cell r="K600" t="str">
            <v>BSC_ZTE_NDOGBONG(21)</v>
          </cell>
          <cell r="L600" t="str">
            <v>Kribi</v>
          </cell>
        </row>
        <row r="601">
          <cell r="J601" t="str">
            <v>LIT_107</v>
          </cell>
          <cell r="K601" t="str">
            <v>BSC_ZTE_NDOGBONG(21)</v>
          </cell>
          <cell r="L601" t="str">
            <v>Kribi</v>
          </cell>
        </row>
        <row r="602">
          <cell r="J602" t="str">
            <v>LIT_107</v>
          </cell>
          <cell r="K602" t="str">
            <v>BSC_ZTE_NDOGBONG(21)</v>
          </cell>
          <cell r="L602" t="str">
            <v>Kribi</v>
          </cell>
        </row>
        <row r="603">
          <cell r="J603" t="str">
            <v>SUD_016</v>
          </cell>
          <cell r="K603" t="str">
            <v>MCBSC_CBC2</v>
          </cell>
          <cell r="L603" t="str">
            <v>Nkomekui</v>
          </cell>
        </row>
        <row r="604">
          <cell r="J604" t="str">
            <v>SUD_016</v>
          </cell>
          <cell r="K604" t="str">
            <v>MCBSC_CBC2</v>
          </cell>
          <cell r="L604" t="str">
            <v>Nkomekui</v>
          </cell>
        </row>
        <row r="605">
          <cell r="J605" t="str">
            <v>SUD_016</v>
          </cell>
          <cell r="K605" t="str">
            <v>MCBSC_CBC2</v>
          </cell>
          <cell r="L605" t="str">
            <v>Nkomekui</v>
          </cell>
        </row>
        <row r="606">
          <cell r="J606" t="str">
            <v>NRO_016</v>
          </cell>
          <cell r="K606" t="str">
            <v>BSC1_HW_BFSAM_BANENGO</v>
          </cell>
          <cell r="L606" t="str">
            <v>Bamenda</v>
          </cell>
        </row>
        <row r="607">
          <cell r="J607" t="str">
            <v>NRO_016</v>
          </cell>
          <cell r="K607" t="str">
            <v>BSC1_HW_BFSAM_BANENGO</v>
          </cell>
          <cell r="L607" t="str">
            <v>Bamenda</v>
          </cell>
        </row>
        <row r="608">
          <cell r="J608" t="str">
            <v>NRO_016</v>
          </cell>
          <cell r="K608" t="str">
            <v>BSC1_HW_BFSAM_BANENGO</v>
          </cell>
          <cell r="L608" t="str">
            <v>Bamenda</v>
          </cell>
        </row>
        <row r="609">
          <cell r="J609" t="str">
            <v>SUD_020</v>
          </cell>
          <cell r="K609" t="str">
            <v>MCBSC_CBC2</v>
          </cell>
          <cell r="L609" t="str">
            <v>Ambam</v>
          </cell>
        </row>
        <row r="610">
          <cell r="J610" t="str">
            <v>SUD_020</v>
          </cell>
          <cell r="K610" t="str">
            <v>MCBSC_CBC2</v>
          </cell>
          <cell r="L610" t="str">
            <v>Ambam</v>
          </cell>
        </row>
        <row r="611">
          <cell r="J611" t="str">
            <v>SUD_020</v>
          </cell>
          <cell r="K611" t="str">
            <v>MCBSC_CBC2</v>
          </cell>
          <cell r="L611" t="str">
            <v>Ambam</v>
          </cell>
        </row>
        <row r="612">
          <cell r="J612" t="str">
            <v>SUD_015</v>
          </cell>
          <cell r="K612" t="str">
            <v>BSC_ZTE_NDOGBONG(21)</v>
          </cell>
          <cell r="L612" t="str">
            <v>Kye-Ossi</v>
          </cell>
        </row>
        <row r="613">
          <cell r="J613" t="str">
            <v>SUD_015</v>
          </cell>
          <cell r="K613" t="str">
            <v>BSC_ZTE_NDOGBONG(21)</v>
          </cell>
          <cell r="L613" t="str">
            <v>Kye-Ossi</v>
          </cell>
        </row>
        <row r="614">
          <cell r="J614" t="str">
            <v>SUD_015</v>
          </cell>
          <cell r="K614" t="str">
            <v>BSC_ZTE_NDOGBONG(21)</v>
          </cell>
          <cell r="L614" t="str">
            <v>Kye-Ossi</v>
          </cell>
        </row>
        <row r="615">
          <cell r="J615" t="str">
            <v>SUD_018</v>
          </cell>
          <cell r="K615" t="str">
            <v>BSC_ZTE_NDOGBONG(21)</v>
          </cell>
          <cell r="L615" t="str">
            <v>Sangmelima</v>
          </cell>
        </row>
        <row r="616">
          <cell r="J616" t="str">
            <v>SUD_018</v>
          </cell>
          <cell r="K616" t="str">
            <v>BSC_ZTE_NDOGBONG(21)</v>
          </cell>
          <cell r="L616" t="str">
            <v>Sangmelima</v>
          </cell>
        </row>
        <row r="617">
          <cell r="J617" t="str">
            <v>SUD_018</v>
          </cell>
          <cell r="K617" t="str">
            <v>BSC_ZTE_NDOGBONG(21)</v>
          </cell>
          <cell r="L617" t="str">
            <v>Sangmelima</v>
          </cell>
        </row>
        <row r="618">
          <cell r="J618" t="str">
            <v>NRO_009</v>
          </cell>
          <cell r="K618" t="str">
            <v>MCBSC_Banengo2</v>
          </cell>
          <cell r="L618" t="str">
            <v>NDU</v>
          </cell>
        </row>
        <row r="619">
          <cell r="J619" t="str">
            <v>NRO_009</v>
          </cell>
          <cell r="K619" t="str">
            <v>MCBSC_Banengo2</v>
          </cell>
          <cell r="L619" t="str">
            <v>NDU</v>
          </cell>
        </row>
        <row r="620">
          <cell r="J620" t="str">
            <v>CTR_029</v>
          </cell>
          <cell r="K620" t="str">
            <v>BSC_ZTE_Mvogada_new(24)</v>
          </cell>
          <cell r="L620" t="str">
            <v>Yaounde</v>
          </cell>
        </row>
        <row r="621">
          <cell r="J621" t="str">
            <v>CTR_029</v>
          </cell>
          <cell r="K621" t="str">
            <v>BSC_ZTE_Mvogada_new(24)</v>
          </cell>
          <cell r="L621" t="str">
            <v>Yaounde</v>
          </cell>
        </row>
        <row r="622">
          <cell r="J622" t="str">
            <v>CTR_029</v>
          </cell>
          <cell r="K622" t="str">
            <v>BSC_ZTE_Mvogada_new(24)</v>
          </cell>
          <cell r="L622" t="str">
            <v>Yaounde</v>
          </cell>
        </row>
        <row r="623">
          <cell r="J623" t="str">
            <v>CTR_075</v>
          </cell>
          <cell r="K623" t="str">
            <v>BSC_ZTE_Mvogada_new(24)</v>
          </cell>
          <cell r="L623" t="str">
            <v>Yaounde</v>
          </cell>
        </row>
        <row r="624">
          <cell r="J624" t="str">
            <v>CTR_075</v>
          </cell>
          <cell r="K624" t="str">
            <v>BSC_ZTE_Mvogada_new(24)</v>
          </cell>
          <cell r="L624" t="str">
            <v>Yaounde</v>
          </cell>
        </row>
        <row r="625">
          <cell r="J625" t="str">
            <v>CTR_075</v>
          </cell>
          <cell r="K625" t="str">
            <v>BSC_ZTE_Mvogada_new(24)</v>
          </cell>
          <cell r="L625" t="str">
            <v>Yaounde</v>
          </cell>
        </row>
        <row r="626">
          <cell r="J626" t="str">
            <v>CTR_076</v>
          </cell>
          <cell r="K626" t="str">
            <v>BSC_ZTE_Mvogada_new(24)</v>
          </cell>
          <cell r="L626" t="str">
            <v>Yaounde</v>
          </cell>
        </row>
        <row r="627">
          <cell r="J627" t="str">
            <v>CTR_076</v>
          </cell>
          <cell r="K627" t="str">
            <v>BSC_ZTE_Mvogada_new(24)</v>
          </cell>
          <cell r="L627" t="str">
            <v>Yaounde</v>
          </cell>
        </row>
        <row r="628">
          <cell r="J628" t="str">
            <v>CTR_076</v>
          </cell>
          <cell r="K628" t="str">
            <v>BSC_ZTE_Mvogada_new(24)</v>
          </cell>
          <cell r="L628" t="str">
            <v>Yaounde</v>
          </cell>
        </row>
        <row r="629">
          <cell r="J629" t="str">
            <v>LIT_023</v>
          </cell>
          <cell r="K629" t="str">
            <v>BSC_ZTE_Madagascar(22)</v>
          </cell>
          <cell r="L629" t="str">
            <v>Douala</v>
          </cell>
        </row>
        <row r="630">
          <cell r="J630" t="str">
            <v>LIT_023</v>
          </cell>
          <cell r="K630" t="str">
            <v>BSC_ZTE_Madagascar(22)</v>
          </cell>
          <cell r="L630" t="str">
            <v>Douala</v>
          </cell>
        </row>
        <row r="631">
          <cell r="J631" t="str">
            <v>LIT_023</v>
          </cell>
          <cell r="K631" t="str">
            <v>BSC_ZTE_Madagascar(22)</v>
          </cell>
          <cell r="L631" t="str">
            <v>Douala</v>
          </cell>
        </row>
        <row r="632">
          <cell r="J632" t="str">
            <v>LIT_041</v>
          </cell>
          <cell r="K632" t="str">
            <v>BSC_ZTE_Madagascar(22)</v>
          </cell>
          <cell r="L632" t="str">
            <v>Douala</v>
          </cell>
        </row>
        <row r="633">
          <cell r="J633" t="str">
            <v>LIT_041</v>
          </cell>
          <cell r="K633" t="str">
            <v>BSC_ZTE_Madagascar(22)</v>
          </cell>
          <cell r="L633" t="str">
            <v>Douala</v>
          </cell>
        </row>
        <row r="634">
          <cell r="J634" t="str">
            <v>LIT_041</v>
          </cell>
          <cell r="K634" t="str">
            <v>BSC_ZTE_Madagascar(22)</v>
          </cell>
          <cell r="L634" t="str">
            <v>Douala</v>
          </cell>
        </row>
        <row r="635">
          <cell r="J635" t="str">
            <v>LIT_043</v>
          </cell>
          <cell r="K635" t="str">
            <v>BSC_ZTE_Madagascar(22)</v>
          </cell>
          <cell r="L635" t="str">
            <v>Douala</v>
          </cell>
        </row>
        <row r="636">
          <cell r="J636" t="str">
            <v>LIT_043</v>
          </cell>
          <cell r="K636" t="str">
            <v>BSC_ZTE_Madagascar(22)</v>
          </cell>
          <cell r="L636" t="str">
            <v>Douala</v>
          </cell>
        </row>
        <row r="637">
          <cell r="J637" t="str">
            <v>LIT_043</v>
          </cell>
          <cell r="K637" t="str">
            <v>BSC_ZTE_Madagascar(22)</v>
          </cell>
          <cell r="L637" t="str">
            <v>Douala</v>
          </cell>
        </row>
        <row r="638">
          <cell r="J638" t="str">
            <v>LIT_083</v>
          </cell>
          <cell r="K638" t="str">
            <v>BSC_ZTE_Madagascar(22)</v>
          </cell>
          <cell r="L638" t="str">
            <v>Douala</v>
          </cell>
        </row>
        <row r="639">
          <cell r="J639" t="str">
            <v>LIT_083</v>
          </cell>
          <cell r="K639" t="str">
            <v>BSC_ZTE_Madagascar(22)</v>
          </cell>
          <cell r="L639" t="str">
            <v>Douala</v>
          </cell>
        </row>
        <row r="640">
          <cell r="J640" t="str">
            <v>LIT_083</v>
          </cell>
          <cell r="K640" t="str">
            <v>BSC_ZTE_Madagascar(22)</v>
          </cell>
          <cell r="L640" t="str">
            <v>Douala</v>
          </cell>
        </row>
        <row r="641">
          <cell r="J641" t="str">
            <v>LIT_099</v>
          </cell>
          <cell r="K641" t="str">
            <v>BSC_ZTE_Madagascar(22)</v>
          </cell>
          <cell r="L641" t="str">
            <v>Douala</v>
          </cell>
        </row>
        <row r="642">
          <cell r="J642" t="str">
            <v>LIT_099</v>
          </cell>
          <cell r="K642" t="str">
            <v>BSC_ZTE_Madagascar(22)</v>
          </cell>
          <cell r="L642" t="str">
            <v>Douala</v>
          </cell>
        </row>
        <row r="643">
          <cell r="J643" t="str">
            <v>LIT_099</v>
          </cell>
          <cell r="K643" t="str">
            <v>BSC_ZTE_Madagascar(22)</v>
          </cell>
          <cell r="L643" t="str">
            <v>Douala</v>
          </cell>
        </row>
        <row r="644">
          <cell r="J644" t="str">
            <v>LIT_527</v>
          </cell>
          <cell r="K644" t="str">
            <v>BSC_ZTE_Madagascar(22)</v>
          </cell>
          <cell r="L644" t="str">
            <v>Douala</v>
          </cell>
        </row>
        <row r="645">
          <cell r="J645" t="str">
            <v>LIT_527</v>
          </cell>
          <cell r="K645" t="str">
            <v>BSC_ZTE_Madagascar(22)</v>
          </cell>
          <cell r="L645" t="str">
            <v>Douala</v>
          </cell>
        </row>
        <row r="646">
          <cell r="J646" t="str">
            <v>LIT_527</v>
          </cell>
          <cell r="K646" t="str">
            <v>BSC_ZTE_Madagascar(22)</v>
          </cell>
          <cell r="L646" t="str">
            <v>Douala</v>
          </cell>
        </row>
        <row r="647">
          <cell r="J647" t="str">
            <v>SUO_015</v>
          </cell>
          <cell r="K647" t="str">
            <v>MCBSC_Banengo2</v>
          </cell>
          <cell r="L647" t="str">
            <v>Ekok</v>
          </cell>
        </row>
        <row r="648">
          <cell r="J648" t="str">
            <v>SUO_015</v>
          </cell>
          <cell r="K648" t="str">
            <v>MCBSC_Banengo2</v>
          </cell>
          <cell r="L648" t="str">
            <v>Ekok</v>
          </cell>
        </row>
        <row r="649">
          <cell r="J649" t="str">
            <v>SUO_016</v>
          </cell>
          <cell r="K649" t="str">
            <v>MCBSC_Banengo2</v>
          </cell>
          <cell r="L649" t="str">
            <v>Eyumojock</v>
          </cell>
        </row>
        <row r="650">
          <cell r="J650" t="str">
            <v>SUO_016</v>
          </cell>
          <cell r="K650" t="str">
            <v>MCBSC_Banengo2</v>
          </cell>
          <cell r="L650" t="str">
            <v>Eyumojock</v>
          </cell>
        </row>
        <row r="651">
          <cell r="J651" t="str">
            <v>SUO_016</v>
          </cell>
          <cell r="K651" t="str">
            <v>MCBSC_Banengo2</v>
          </cell>
          <cell r="L651" t="str">
            <v>Eyumojock</v>
          </cell>
        </row>
        <row r="652">
          <cell r="J652" t="str">
            <v>SUO_017</v>
          </cell>
          <cell r="K652" t="str">
            <v>MCBSC_Banengo2</v>
          </cell>
          <cell r="L652" t="str">
            <v>Fontem</v>
          </cell>
        </row>
        <row r="653">
          <cell r="J653" t="str">
            <v>SUO_017</v>
          </cell>
          <cell r="K653" t="str">
            <v>MCBSC_Banengo2</v>
          </cell>
          <cell r="L653" t="str">
            <v>Fontem</v>
          </cell>
        </row>
        <row r="654">
          <cell r="J654" t="str">
            <v>SUO_017</v>
          </cell>
          <cell r="K654" t="str">
            <v>MCBSC_Banengo2</v>
          </cell>
          <cell r="L654" t="str">
            <v>Fontem</v>
          </cell>
        </row>
        <row r="655">
          <cell r="J655" t="str">
            <v>CTR_100</v>
          </cell>
          <cell r="K655" t="str">
            <v>BSC_ZTE_Mvogada_new(24)</v>
          </cell>
          <cell r="L655" t="str">
            <v>Zamengoue</v>
          </cell>
        </row>
        <row r="656">
          <cell r="J656" t="str">
            <v>CTR_100</v>
          </cell>
          <cell r="K656" t="str">
            <v>BSC_ZTE_Mvogada_new(24)</v>
          </cell>
          <cell r="L656" t="str">
            <v>Zamengoue</v>
          </cell>
        </row>
        <row r="657">
          <cell r="J657" t="str">
            <v>CTR_100</v>
          </cell>
          <cell r="K657" t="str">
            <v>BSC_ZTE_Mvogada_new(24)</v>
          </cell>
          <cell r="L657" t="str">
            <v>Zamengoue</v>
          </cell>
        </row>
        <row r="658">
          <cell r="J658" t="str">
            <v>ADM_152</v>
          </cell>
          <cell r="K658" t="str">
            <v>MCBSC_Ngaoundere1</v>
          </cell>
          <cell r="L658" t="str">
            <v>Poli</v>
          </cell>
        </row>
        <row r="659">
          <cell r="J659" t="str">
            <v>ADM_152</v>
          </cell>
          <cell r="K659" t="str">
            <v>MCBSC_Ngaoundere1</v>
          </cell>
          <cell r="L659" t="str">
            <v>Poli</v>
          </cell>
        </row>
        <row r="660">
          <cell r="J660" t="str">
            <v>ADM_152</v>
          </cell>
          <cell r="K660" t="str">
            <v>MCBSC_Ngaoundere1</v>
          </cell>
          <cell r="L660" t="str">
            <v>Poli</v>
          </cell>
        </row>
        <row r="661">
          <cell r="J661" t="str">
            <v>CTR_102</v>
          </cell>
          <cell r="K661" t="str">
            <v>BSC_ZTE_Mvogada_new(24)</v>
          </cell>
          <cell r="L661" t="str">
            <v>Yaounde</v>
          </cell>
        </row>
        <row r="662">
          <cell r="J662" t="str">
            <v>CTR_102</v>
          </cell>
          <cell r="K662" t="str">
            <v>BSC_ZTE_Mvogada_new(24)</v>
          </cell>
          <cell r="L662" t="str">
            <v>Yaounde</v>
          </cell>
        </row>
        <row r="663">
          <cell r="J663" t="str">
            <v>CTR_102</v>
          </cell>
          <cell r="K663" t="str">
            <v>BSC_ZTE_Mvogada_new(24)</v>
          </cell>
          <cell r="L663" t="str">
            <v>Yaounde</v>
          </cell>
        </row>
        <row r="664">
          <cell r="J664" t="str">
            <v>EST_015</v>
          </cell>
          <cell r="K664" t="str">
            <v>MCBSC_NGOA_EK2</v>
          </cell>
          <cell r="L664" t="str">
            <v>Moloundou</v>
          </cell>
        </row>
        <row r="665">
          <cell r="J665" t="str">
            <v>EST_015</v>
          </cell>
          <cell r="K665" t="str">
            <v>MCBSC_NGOA_EK2</v>
          </cell>
          <cell r="L665" t="str">
            <v>Moloundou</v>
          </cell>
        </row>
        <row r="666">
          <cell r="J666" t="str">
            <v>EST_015</v>
          </cell>
          <cell r="K666" t="str">
            <v>MCBSC_NGOA_EK2</v>
          </cell>
          <cell r="L666" t="str">
            <v>Moloundou</v>
          </cell>
        </row>
        <row r="667">
          <cell r="J667" t="str">
            <v>SUD_015</v>
          </cell>
          <cell r="K667" t="str">
            <v>BSC_ZTE_NDOGBONG(21)</v>
          </cell>
          <cell r="L667" t="str">
            <v>Kye-Ossi</v>
          </cell>
        </row>
        <row r="668">
          <cell r="J668" t="str">
            <v>SUD_015</v>
          </cell>
          <cell r="K668" t="str">
            <v>BSC_ZTE_NDOGBONG(21)</v>
          </cell>
          <cell r="L668" t="str">
            <v>Kye-Ossi</v>
          </cell>
        </row>
        <row r="669">
          <cell r="J669" t="str">
            <v>SUD_015</v>
          </cell>
          <cell r="K669" t="str">
            <v>BSC_ZTE_NDOGBONG(21)</v>
          </cell>
          <cell r="L669" t="str">
            <v>Kye-Ossi</v>
          </cell>
        </row>
        <row r="670">
          <cell r="J670" t="str">
            <v>SUD_017</v>
          </cell>
          <cell r="K670" t="str">
            <v>MCBSC_CBC2</v>
          </cell>
          <cell r="L670" t="str">
            <v>Abiete</v>
          </cell>
        </row>
        <row r="671">
          <cell r="J671" t="str">
            <v>SUD_017</v>
          </cell>
          <cell r="K671" t="str">
            <v>MCBSC_CBC2</v>
          </cell>
          <cell r="L671" t="str">
            <v>Abiete</v>
          </cell>
        </row>
        <row r="672">
          <cell r="J672" t="str">
            <v>SUD_017</v>
          </cell>
          <cell r="K672" t="str">
            <v>MCBSC_CBC2</v>
          </cell>
          <cell r="L672" t="str">
            <v>Abiete</v>
          </cell>
        </row>
        <row r="673">
          <cell r="J673" t="str">
            <v>EST_015</v>
          </cell>
          <cell r="K673" t="str">
            <v>MCBSC_NGOA_EK2</v>
          </cell>
          <cell r="L673" t="str">
            <v>Moloundou</v>
          </cell>
        </row>
        <row r="674">
          <cell r="J674" t="str">
            <v>EST_015</v>
          </cell>
          <cell r="K674" t="str">
            <v>MCBSC_NGOA_EK2</v>
          </cell>
          <cell r="L674" t="str">
            <v>Moloundou</v>
          </cell>
        </row>
        <row r="675">
          <cell r="J675" t="str">
            <v>EST_015</v>
          </cell>
          <cell r="K675" t="str">
            <v>MCBSC_NGOA_EK2</v>
          </cell>
          <cell r="L675" t="str">
            <v>Moloundou</v>
          </cell>
        </row>
        <row r="676">
          <cell r="J676" t="str">
            <v>CTR_1057</v>
          </cell>
          <cell r="K676" t="str">
            <v>BSC_ZTE_Mvogada_new(24)</v>
          </cell>
          <cell r="L676" t="str">
            <v>Yaounde</v>
          </cell>
        </row>
        <row r="677">
          <cell r="J677" t="str">
            <v>CTR_1057</v>
          </cell>
          <cell r="K677" t="str">
            <v>BSC_ZTE_Mvogada_new(24)</v>
          </cell>
          <cell r="L677" t="str">
            <v>Yaounde</v>
          </cell>
        </row>
        <row r="678">
          <cell r="J678" t="str">
            <v>CTR_1057</v>
          </cell>
          <cell r="K678" t="str">
            <v>BSC_ZTE_Mvogada_new(24)</v>
          </cell>
          <cell r="L678" t="str">
            <v>Yaounde</v>
          </cell>
        </row>
        <row r="679">
          <cell r="J679" t="str">
            <v>CTR_113</v>
          </cell>
          <cell r="K679" t="str">
            <v>MCBSC_NGOA_EK2</v>
          </cell>
          <cell r="L679" t="str">
            <v>Obala</v>
          </cell>
        </row>
        <row r="680">
          <cell r="J680" t="str">
            <v>CTR_113</v>
          </cell>
          <cell r="K680" t="str">
            <v>MCBSC_NGOA_EK2</v>
          </cell>
          <cell r="L680" t="str">
            <v>Obala</v>
          </cell>
        </row>
        <row r="681">
          <cell r="J681" t="str">
            <v>CTR_113</v>
          </cell>
          <cell r="K681" t="str">
            <v>MCBSC_NGOA_EK2</v>
          </cell>
          <cell r="L681" t="str">
            <v>Obala</v>
          </cell>
        </row>
        <row r="682">
          <cell r="J682" t="str">
            <v>CTR_113</v>
          </cell>
          <cell r="K682" t="str">
            <v>MCBSC_NGOA_EK2</v>
          </cell>
          <cell r="L682" t="str">
            <v>Obala</v>
          </cell>
        </row>
        <row r="683">
          <cell r="J683" t="str">
            <v>CTR_113</v>
          </cell>
          <cell r="K683" t="str">
            <v>MCBSC_NGOA_EK2</v>
          </cell>
          <cell r="L683" t="str">
            <v>Obala</v>
          </cell>
        </row>
        <row r="684">
          <cell r="J684" t="str">
            <v>CTR_113</v>
          </cell>
          <cell r="K684" t="str">
            <v>MCBSC_NGOA_EK2</v>
          </cell>
          <cell r="L684" t="str">
            <v>Obala</v>
          </cell>
        </row>
        <row r="685">
          <cell r="J685" t="str">
            <v>CTR_020</v>
          </cell>
          <cell r="K685" t="str">
            <v>BSC_ZTE_Messamendongo(23)</v>
          </cell>
          <cell r="L685" t="str">
            <v>Yaounde</v>
          </cell>
        </row>
        <row r="686">
          <cell r="J686" t="str">
            <v>CTR_020</v>
          </cell>
          <cell r="K686" t="str">
            <v>BSC_ZTE_Messamendongo(23)</v>
          </cell>
          <cell r="L686" t="str">
            <v>Yaounde</v>
          </cell>
        </row>
        <row r="687">
          <cell r="J687" t="str">
            <v>CTR_020</v>
          </cell>
          <cell r="K687" t="str">
            <v>BSC_ZTE_Messamendongo(23)</v>
          </cell>
          <cell r="L687" t="str">
            <v>Yaounde</v>
          </cell>
        </row>
        <row r="688">
          <cell r="J688" t="str">
            <v>EST_016</v>
          </cell>
          <cell r="K688" t="str">
            <v>MCBSC_NGOA_EK2</v>
          </cell>
          <cell r="L688" t="str">
            <v>Kenzou</v>
          </cell>
        </row>
        <row r="689">
          <cell r="J689" t="str">
            <v>EST_016</v>
          </cell>
          <cell r="K689" t="str">
            <v>MCBSC_NGOA_EK2</v>
          </cell>
          <cell r="L689" t="str">
            <v>Kenzou</v>
          </cell>
        </row>
        <row r="690">
          <cell r="J690" t="str">
            <v>EST_016</v>
          </cell>
          <cell r="K690" t="str">
            <v>MCBSC_NGOA_EK2</v>
          </cell>
          <cell r="L690" t="str">
            <v>Kenzou</v>
          </cell>
        </row>
        <row r="691">
          <cell r="J691" t="str">
            <v>EXN_014</v>
          </cell>
          <cell r="K691" t="str">
            <v>MCBSC_Mra-ZOKOK2</v>
          </cell>
          <cell r="L691" t="str">
            <v>Maga</v>
          </cell>
        </row>
        <row r="692">
          <cell r="J692" t="str">
            <v>EXN_014</v>
          </cell>
          <cell r="K692" t="str">
            <v>MCBSC_Mra-ZOKOK2</v>
          </cell>
          <cell r="L692" t="str">
            <v>Maga</v>
          </cell>
        </row>
        <row r="693">
          <cell r="J693" t="str">
            <v>EXN_014</v>
          </cell>
          <cell r="K693" t="str">
            <v>MCBSC_Mra-ZOKOK2</v>
          </cell>
          <cell r="L693" t="str">
            <v>Maga</v>
          </cell>
        </row>
        <row r="694">
          <cell r="J694" t="str">
            <v>ADM_010</v>
          </cell>
          <cell r="K694" t="str">
            <v>MCBSC_Ngaoundere1</v>
          </cell>
          <cell r="L694" t="str">
            <v>Ngaoundal</v>
          </cell>
        </row>
        <row r="695">
          <cell r="J695" t="str">
            <v>ADM_010</v>
          </cell>
          <cell r="K695" t="str">
            <v>MCBSC_Ngaoundere1</v>
          </cell>
          <cell r="L695" t="str">
            <v>Ngaoundal</v>
          </cell>
        </row>
        <row r="696">
          <cell r="J696" t="str">
            <v>ADM_010</v>
          </cell>
          <cell r="K696" t="str">
            <v>MCBSC_Ngaoundere1</v>
          </cell>
          <cell r="L696" t="str">
            <v>Ngaoundal</v>
          </cell>
        </row>
        <row r="697">
          <cell r="J697" t="str">
            <v>ADM_044</v>
          </cell>
          <cell r="K697" t="str">
            <v>MCBSC_Ngaoundere1</v>
          </cell>
          <cell r="L697" t="str">
            <v>Tibati</v>
          </cell>
        </row>
        <row r="698">
          <cell r="J698" t="str">
            <v>ADM_044</v>
          </cell>
          <cell r="K698" t="str">
            <v>MCBSC_Ngaoundere1</v>
          </cell>
          <cell r="L698" t="str">
            <v>Tibati</v>
          </cell>
        </row>
        <row r="699">
          <cell r="J699" t="str">
            <v>ADM_044</v>
          </cell>
          <cell r="K699" t="str">
            <v>MCBSC_Ngaoundere1</v>
          </cell>
          <cell r="L699" t="str">
            <v>Tibati</v>
          </cell>
        </row>
        <row r="700">
          <cell r="J700" t="str">
            <v>NRD_013</v>
          </cell>
          <cell r="K700" t="str">
            <v>BSC1_HW_GRA_AGENCE</v>
          </cell>
          <cell r="L700" t="str">
            <v>Pitoa</v>
          </cell>
        </row>
        <row r="701">
          <cell r="J701" t="str">
            <v>NRD_013</v>
          </cell>
          <cell r="K701" t="str">
            <v>BSC1_HW_GRA_AGENCE</v>
          </cell>
          <cell r="L701" t="str">
            <v>Pitoa</v>
          </cell>
        </row>
        <row r="702">
          <cell r="J702" t="str">
            <v>NRD_013</v>
          </cell>
          <cell r="K702" t="str">
            <v>BSC1_HW_GRA_AGENCE</v>
          </cell>
          <cell r="L702" t="str">
            <v>Pitoa</v>
          </cell>
        </row>
        <row r="703">
          <cell r="J703" t="str">
            <v>CTR_112</v>
          </cell>
          <cell r="K703" t="str">
            <v>MCBSC_NGOA_EK2</v>
          </cell>
          <cell r="L703" t="str">
            <v>Awae</v>
          </cell>
        </row>
        <row r="704">
          <cell r="J704" t="str">
            <v>CTR_112</v>
          </cell>
          <cell r="K704" t="str">
            <v>MCBSC_NGOA_EK2</v>
          </cell>
          <cell r="L704" t="str">
            <v>Awae</v>
          </cell>
        </row>
        <row r="705">
          <cell r="J705" t="str">
            <v>CTR_112</v>
          </cell>
          <cell r="K705" t="str">
            <v>MCBSC_NGOA_EK2</v>
          </cell>
          <cell r="L705" t="str">
            <v>Awae</v>
          </cell>
        </row>
        <row r="706">
          <cell r="J706" t="str">
            <v>LIT_132</v>
          </cell>
          <cell r="K706" t="str">
            <v>MCBSC_Mak-Nodal2</v>
          </cell>
          <cell r="L706" t="str">
            <v>Campo</v>
          </cell>
        </row>
        <row r="707">
          <cell r="J707" t="str">
            <v>LIT_132</v>
          </cell>
          <cell r="K707" t="str">
            <v>MCBSC_Mak-Nodal2</v>
          </cell>
          <cell r="L707" t="str">
            <v>Campo</v>
          </cell>
        </row>
        <row r="708">
          <cell r="J708" t="str">
            <v>LIT_132</v>
          </cell>
          <cell r="K708" t="str">
            <v>MCBSC_Mak-Nodal2</v>
          </cell>
          <cell r="L708" t="str">
            <v>Campo</v>
          </cell>
        </row>
        <row r="709">
          <cell r="J709" t="str">
            <v>LIT_133</v>
          </cell>
          <cell r="K709" t="str">
            <v>MCBSC_Mak-Nodal2</v>
          </cell>
          <cell r="L709" t="str">
            <v>Ebodje</v>
          </cell>
        </row>
        <row r="710">
          <cell r="J710" t="str">
            <v>LIT_133</v>
          </cell>
          <cell r="K710" t="str">
            <v>MCBSC_Mak-Nodal2</v>
          </cell>
          <cell r="L710" t="str">
            <v>Ebodje</v>
          </cell>
        </row>
        <row r="711">
          <cell r="J711" t="str">
            <v>CTR_116</v>
          </cell>
          <cell r="K711" t="str">
            <v>MCBSC_CBC2</v>
          </cell>
          <cell r="L711" t="str">
            <v>Ebeba</v>
          </cell>
        </row>
        <row r="712">
          <cell r="J712" t="str">
            <v>CTR_116</v>
          </cell>
          <cell r="K712" t="str">
            <v>MCBSC_CBC2</v>
          </cell>
          <cell r="L712" t="str">
            <v>Ebeba</v>
          </cell>
        </row>
        <row r="713">
          <cell r="J713" t="str">
            <v>CTR_116</v>
          </cell>
          <cell r="K713" t="str">
            <v>MCBSC_CBC2</v>
          </cell>
          <cell r="L713" t="str">
            <v>Ebeba</v>
          </cell>
        </row>
        <row r="714">
          <cell r="J714" t="str">
            <v>LIT_111</v>
          </cell>
          <cell r="K714" t="str">
            <v>MCBSC_IPD2</v>
          </cell>
          <cell r="L714" t="str">
            <v>Kompigna</v>
          </cell>
        </row>
        <row r="715">
          <cell r="J715" t="str">
            <v>LIT_111</v>
          </cell>
          <cell r="K715" t="str">
            <v>MCBSC_IPD2</v>
          </cell>
          <cell r="L715" t="str">
            <v>Kompigna</v>
          </cell>
        </row>
        <row r="716">
          <cell r="J716" t="str">
            <v>LIT_111</v>
          </cell>
          <cell r="K716" t="str">
            <v>MCBSC_IPD2</v>
          </cell>
          <cell r="L716" t="str">
            <v>Kompigna</v>
          </cell>
        </row>
        <row r="717">
          <cell r="J717" t="str">
            <v>CTR_144</v>
          </cell>
          <cell r="K717" t="str">
            <v>MCBSC_CBC2</v>
          </cell>
          <cell r="L717" t="str">
            <v>Makak</v>
          </cell>
        </row>
        <row r="718">
          <cell r="J718" t="str">
            <v>CTR_144</v>
          </cell>
          <cell r="K718" t="str">
            <v>MCBSC_CBC2</v>
          </cell>
          <cell r="L718" t="str">
            <v>Makak</v>
          </cell>
        </row>
        <row r="719">
          <cell r="J719" t="str">
            <v>CTR_144</v>
          </cell>
          <cell r="K719" t="str">
            <v>MCBSC_CBC2</v>
          </cell>
          <cell r="L719" t="str">
            <v>Makak</v>
          </cell>
        </row>
        <row r="720">
          <cell r="J720" t="str">
            <v>LIT_117</v>
          </cell>
          <cell r="K720" t="str">
            <v>MCBSC_Mak-Nodal</v>
          </cell>
          <cell r="L720" t="str">
            <v>Ndogkeng</v>
          </cell>
        </row>
        <row r="721">
          <cell r="J721" t="str">
            <v>LIT_117</v>
          </cell>
          <cell r="K721" t="str">
            <v>MCBSC_Mak-Nodal</v>
          </cell>
          <cell r="L721" t="str">
            <v>Ndogkeng</v>
          </cell>
        </row>
        <row r="722">
          <cell r="J722" t="str">
            <v>LIT_117</v>
          </cell>
          <cell r="K722" t="str">
            <v>MCBSC_Mak-Nodal</v>
          </cell>
          <cell r="L722" t="str">
            <v>Ndogkeng</v>
          </cell>
        </row>
        <row r="723">
          <cell r="J723" t="str">
            <v>CTR_115</v>
          </cell>
          <cell r="K723" t="str">
            <v>MCBSC_CBC2</v>
          </cell>
          <cell r="L723" t="str">
            <v>Ngoung</v>
          </cell>
        </row>
        <row r="724">
          <cell r="J724" t="str">
            <v>CTR_115</v>
          </cell>
          <cell r="K724" t="str">
            <v>MCBSC_CBC2</v>
          </cell>
          <cell r="L724" t="str">
            <v>Ngoung</v>
          </cell>
        </row>
        <row r="725">
          <cell r="J725" t="str">
            <v>CTR_115</v>
          </cell>
          <cell r="K725" t="str">
            <v>MCBSC_CBC2</v>
          </cell>
          <cell r="L725" t="str">
            <v>Ngoung</v>
          </cell>
        </row>
        <row r="726">
          <cell r="J726" t="str">
            <v>LIT_108</v>
          </cell>
          <cell r="K726" t="str">
            <v>MCBSC_Mak-Nodal2</v>
          </cell>
          <cell r="L726" t="str">
            <v>Ngwei</v>
          </cell>
        </row>
        <row r="727">
          <cell r="J727" t="str">
            <v>LIT_108</v>
          </cell>
          <cell r="K727" t="str">
            <v>MCBSC_Mak-Nodal2</v>
          </cell>
          <cell r="L727" t="str">
            <v>Ngwei</v>
          </cell>
        </row>
        <row r="728">
          <cell r="J728" t="str">
            <v>LIT_108</v>
          </cell>
          <cell r="K728" t="str">
            <v>MCBSC_Mak-Nodal2</v>
          </cell>
          <cell r="L728" t="str">
            <v>Ngwei</v>
          </cell>
        </row>
        <row r="729">
          <cell r="J729" t="str">
            <v>CTR_114</v>
          </cell>
          <cell r="K729" t="str">
            <v>MCBSC_NGOA_EK2</v>
          </cell>
          <cell r="L729" t="str">
            <v>Ntui</v>
          </cell>
        </row>
        <row r="730">
          <cell r="J730" t="str">
            <v>CTR_114</v>
          </cell>
          <cell r="K730" t="str">
            <v>MCBSC_NGOA_EK2</v>
          </cell>
          <cell r="L730" t="str">
            <v>Ntui</v>
          </cell>
        </row>
        <row r="731">
          <cell r="J731" t="str">
            <v>CTR_114</v>
          </cell>
          <cell r="K731" t="str">
            <v>MCBSC_NGOA_EK2</v>
          </cell>
          <cell r="L731" t="str">
            <v>Ntui</v>
          </cell>
        </row>
        <row r="732">
          <cell r="J732" t="str">
            <v>OST_024</v>
          </cell>
          <cell r="K732" t="str">
            <v>BSC1_HW_BFSAM_BANENGO</v>
          </cell>
          <cell r="L732" t="str">
            <v>Bafoussam</v>
          </cell>
        </row>
        <row r="733">
          <cell r="J733" t="str">
            <v>OST_024</v>
          </cell>
          <cell r="K733" t="str">
            <v>BSC1_HW_BFSAM_BANENGO</v>
          </cell>
          <cell r="L733" t="str">
            <v>Bafoussam</v>
          </cell>
        </row>
        <row r="734">
          <cell r="J734" t="str">
            <v>OST_024</v>
          </cell>
          <cell r="K734" t="str">
            <v>BSC1_HW_BFSAM_BANENGO</v>
          </cell>
          <cell r="L734" t="str">
            <v>Bafoussam</v>
          </cell>
        </row>
        <row r="735">
          <cell r="J735" t="str">
            <v>LIT_104</v>
          </cell>
          <cell r="K735" t="str">
            <v>BSC_ZTE_Madagascar(22)</v>
          </cell>
          <cell r="L735" t="str">
            <v>Douala</v>
          </cell>
        </row>
        <row r="736">
          <cell r="J736" t="str">
            <v>LIT_104</v>
          </cell>
          <cell r="K736" t="str">
            <v>BSC_ZTE_Madagascar(22)</v>
          </cell>
          <cell r="L736" t="str">
            <v>Douala</v>
          </cell>
        </row>
        <row r="737">
          <cell r="J737" t="str">
            <v>LIT_104</v>
          </cell>
          <cell r="K737" t="str">
            <v>BSC_ZTE_Madagascar(22)</v>
          </cell>
          <cell r="L737" t="str">
            <v>Douala</v>
          </cell>
        </row>
        <row r="738">
          <cell r="J738" t="str">
            <v>NRD_013</v>
          </cell>
          <cell r="K738" t="str">
            <v>BSC1_HW_GRA_AGENCE</v>
          </cell>
          <cell r="L738" t="str">
            <v>Pitoa</v>
          </cell>
        </row>
        <row r="739">
          <cell r="J739" t="str">
            <v>NRD_013</v>
          </cell>
          <cell r="K739" t="str">
            <v>BSC1_HW_GRA_AGENCE</v>
          </cell>
          <cell r="L739" t="str">
            <v>Pitoa</v>
          </cell>
        </row>
        <row r="740">
          <cell r="J740" t="str">
            <v>NRD_013</v>
          </cell>
          <cell r="K740" t="str">
            <v>BSC1_HW_GRA_AGENCE</v>
          </cell>
          <cell r="L740" t="str">
            <v>Pitoa</v>
          </cell>
        </row>
        <row r="741">
          <cell r="J741" t="str">
            <v>LIT_112</v>
          </cell>
          <cell r="K741" t="str">
            <v>MCBSC_IPD2</v>
          </cell>
          <cell r="L741" t="str">
            <v>Bare</v>
          </cell>
        </row>
        <row r="742">
          <cell r="J742" t="str">
            <v>LIT_112</v>
          </cell>
          <cell r="K742" t="str">
            <v>MCBSC_IPD2</v>
          </cell>
          <cell r="L742" t="str">
            <v>Bare</v>
          </cell>
        </row>
        <row r="743">
          <cell r="J743" t="str">
            <v>LIT_112</v>
          </cell>
          <cell r="K743" t="str">
            <v>MCBSC_IPD2</v>
          </cell>
          <cell r="L743" t="str">
            <v>Bare</v>
          </cell>
        </row>
        <row r="744">
          <cell r="J744" t="str">
            <v>LIT_114</v>
          </cell>
          <cell r="K744" t="str">
            <v>MCBSC_Mak-Nodal2</v>
          </cell>
          <cell r="L744" t="str">
            <v>Makondo</v>
          </cell>
        </row>
        <row r="745">
          <cell r="J745" t="str">
            <v>LIT_114</v>
          </cell>
          <cell r="K745" t="str">
            <v>MCBSC_Mak-Nodal2</v>
          </cell>
          <cell r="L745" t="str">
            <v>Makondo</v>
          </cell>
        </row>
        <row r="746">
          <cell r="J746" t="str">
            <v>LIT_114</v>
          </cell>
          <cell r="K746" t="str">
            <v>MCBSC_Mak-Nodal2</v>
          </cell>
          <cell r="L746" t="str">
            <v>Makondo</v>
          </cell>
        </row>
        <row r="747">
          <cell r="J747" t="str">
            <v>LIT_135</v>
          </cell>
          <cell r="K747" t="str">
            <v>MCBSC_Mak-Nodal2</v>
          </cell>
          <cell r="L747" t="str">
            <v>Ngonga</v>
          </cell>
        </row>
        <row r="748">
          <cell r="J748" t="str">
            <v>LIT_135</v>
          </cell>
          <cell r="K748" t="str">
            <v>MCBSC_Mak-Nodal2</v>
          </cell>
          <cell r="L748" t="str">
            <v>Ngonga</v>
          </cell>
        </row>
        <row r="749">
          <cell r="J749" t="str">
            <v>SUD_018</v>
          </cell>
          <cell r="K749" t="str">
            <v>BSC_ZTE_NDOGBONG(21)</v>
          </cell>
          <cell r="L749" t="str">
            <v>Sangmelima</v>
          </cell>
        </row>
        <row r="750">
          <cell r="J750" t="str">
            <v>SUD_018</v>
          </cell>
          <cell r="K750" t="str">
            <v>BSC_ZTE_NDOGBONG(21)</v>
          </cell>
          <cell r="L750" t="str">
            <v>Sangmelima</v>
          </cell>
        </row>
        <row r="751">
          <cell r="J751" t="str">
            <v>SUD_018</v>
          </cell>
          <cell r="K751" t="str">
            <v>BSC_ZTE_NDOGBONG(21)</v>
          </cell>
          <cell r="L751" t="str">
            <v>Sangmelima</v>
          </cell>
        </row>
        <row r="752">
          <cell r="J752" t="str">
            <v>LIT_103</v>
          </cell>
          <cell r="K752" t="str">
            <v>BSC_ZTE_Madagascar(22)</v>
          </cell>
          <cell r="L752" t="str">
            <v>Douala</v>
          </cell>
        </row>
        <row r="753">
          <cell r="J753" t="str">
            <v>LIT_103</v>
          </cell>
          <cell r="K753" t="str">
            <v>BSC_ZTE_Madagascar(22)</v>
          </cell>
          <cell r="L753" t="str">
            <v>Douala</v>
          </cell>
        </row>
        <row r="754">
          <cell r="J754" t="str">
            <v>LIT_103</v>
          </cell>
          <cell r="K754" t="str">
            <v>BSC_ZTE_Madagascar(22)</v>
          </cell>
          <cell r="L754" t="str">
            <v>Douala</v>
          </cell>
        </row>
        <row r="755">
          <cell r="J755" t="str">
            <v>OST_020</v>
          </cell>
          <cell r="K755" t="str">
            <v>BSC1_HW_BFSAM_BANENGO</v>
          </cell>
          <cell r="L755" t="str">
            <v>Dschang</v>
          </cell>
        </row>
        <row r="756">
          <cell r="J756" t="str">
            <v>OST_020</v>
          </cell>
          <cell r="K756" t="str">
            <v>BSC1_HW_BFSAM_BANENGO</v>
          </cell>
          <cell r="L756" t="str">
            <v>Dschang</v>
          </cell>
        </row>
        <row r="757">
          <cell r="J757" t="str">
            <v>OST_020</v>
          </cell>
          <cell r="K757" t="str">
            <v>BSC1_HW_BFSAM_BANENGO</v>
          </cell>
          <cell r="L757" t="str">
            <v>Dschang</v>
          </cell>
        </row>
        <row r="758">
          <cell r="J758" t="str">
            <v>SUD_020</v>
          </cell>
          <cell r="K758" t="str">
            <v>MCBSC_CBC2</v>
          </cell>
          <cell r="L758" t="str">
            <v>Ambam</v>
          </cell>
        </row>
        <row r="759">
          <cell r="J759" t="str">
            <v>SUD_020</v>
          </cell>
          <cell r="K759" t="str">
            <v>MCBSC_CBC2</v>
          </cell>
          <cell r="L759" t="str">
            <v>Ambam</v>
          </cell>
        </row>
        <row r="760">
          <cell r="J760" t="str">
            <v>EST_017</v>
          </cell>
          <cell r="K760" t="str">
            <v>MCBSC_NGOA_EK2</v>
          </cell>
          <cell r="L760" t="str">
            <v>Atok</v>
          </cell>
        </row>
        <row r="761">
          <cell r="J761" t="str">
            <v>EST_017</v>
          </cell>
          <cell r="K761" t="str">
            <v>MCBSC_NGOA_EK2</v>
          </cell>
          <cell r="L761" t="str">
            <v>Atok</v>
          </cell>
        </row>
        <row r="762">
          <cell r="J762" t="str">
            <v>EST_017</v>
          </cell>
          <cell r="K762" t="str">
            <v>MCBSC_NGOA_EK2</v>
          </cell>
          <cell r="L762" t="str">
            <v>Atok</v>
          </cell>
        </row>
        <row r="763">
          <cell r="J763" t="str">
            <v>EST_018</v>
          </cell>
          <cell r="K763" t="str">
            <v>MCBSC_NGOA_EK2</v>
          </cell>
          <cell r="L763" t="str">
            <v>Ayos</v>
          </cell>
        </row>
        <row r="764">
          <cell r="J764" t="str">
            <v>EST_018</v>
          </cell>
          <cell r="K764" t="str">
            <v>MCBSC_NGOA_EK2</v>
          </cell>
          <cell r="L764" t="str">
            <v>Ayos</v>
          </cell>
        </row>
        <row r="765">
          <cell r="J765" t="str">
            <v>EST_018</v>
          </cell>
          <cell r="K765" t="str">
            <v>MCBSC_NGOA_EK2</v>
          </cell>
          <cell r="L765" t="str">
            <v>Ayos</v>
          </cell>
        </row>
        <row r="766">
          <cell r="J766" t="str">
            <v>SUO_018</v>
          </cell>
          <cell r="K766" t="str">
            <v>Souza-MX</v>
          </cell>
          <cell r="L766" t="str">
            <v>Bakassi</v>
          </cell>
        </row>
        <row r="767">
          <cell r="J767" t="str">
            <v>SUO_018</v>
          </cell>
          <cell r="K767" t="str">
            <v>Souza-MX</v>
          </cell>
          <cell r="L767" t="str">
            <v>Bakassi</v>
          </cell>
        </row>
        <row r="768">
          <cell r="J768" t="str">
            <v>SUO_018</v>
          </cell>
          <cell r="K768" t="str">
            <v>Souza-MX</v>
          </cell>
          <cell r="L768" t="str">
            <v>Bakassi</v>
          </cell>
        </row>
        <row r="769">
          <cell r="J769" t="str">
            <v>EST_014</v>
          </cell>
          <cell r="K769" t="str">
            <v>MCBSC_NGOA_EK2</v>
          </cell>
          <cell r="L769" t="str">
            <v>Betare-oya</v>
          </cell>
        </row>
        <row r="770">
          <cell r="J770" t="str">
            <v>EST_014</v>
          </cell>
          <cell r="K770" t="str">
            <v>MCBSC_NGOA_EK2</v>
          </cell>
          <cell r="L770" t="str">
            <v>Betare-oya</v>
          </cell>
        </row>
        <row r="771">
          <cell r="J771" t="str">
            <v>EST_014</v>
          </cell>
          <cell r="K771" t="str">
            <v>MCBSC_NGOA_EK2</v>
          </cell>
          <cell r="L771" t="str">
            <v>Betare-oya</v>
          </cell>
        </row>
        <row r="772">
          <cell r="J772" t="str">
            <v>LIT_113</v>
          </cell>
          <cell r="K772" t="str">
            <v>MCBSC_Mak-Nodal2</v>
          </cell>
          <cell r="L772" t="str">
            <v>Dizangue</v>
          </cell>
        </row>
        <row r="773">
          <cell r="J773" t="str">
            <v>LIT_113</v>
          </cell>
          <cell r="K773" t="str">
            <v>MCBSC_Mak-Nodal2</v>
          </cell>
          <cell r="L773" t="str">
            <v>Dizangue</v>
          </cell>
        </row>
        <row r="774">
          <cell r="J774" t="str">
            <v>LIT_113</v>
          </cell>
          <cell r="K774" t="str">
            <v>MCBSC_Mak-Nodal2</v>
          </cell>
          <cell r="L774" t="str">
            <v>Dizangue</v>
          </cell>
        </row>
        <row r="775">
          <cell r="J775" t="str">
            <v>CTR_117</v>
          </cell>
          <cell r="K775" t="str">
            <v>MCBSC_CBC2</v>
          </cell>
          <cell r="L775" t="str">
            <v>Manmenye</v>
          </cell>
        </row>
        <row r="776">
          <cell r="J776" t="str">
            <v>CTR_117</v>
          </cell>
          <cell r="K776" t="str">
            <v>MCBSC_CBC2</v>
          </cell>
          <cell r="L776" t="str">
            <v>Manmenye</v>
          </cell>
        </row>
        <row r="777">
          <cell r="J777" t="str">
            <v>CTR_117</v>
          </cell>
          <cell r="K777" t="str">
            <v>MCBSC_CBC2</v>
          </cell>
          <cell r="L777" t="str">
            <v>Manmenye</v>
          </cell>
        </row>
        <row r="778">
          <cell r="J778" t="str">
            <v>CTR_146</v>
          </cell>
          <cell r="K778" t="str">
            <v>MCBSC_NGOA_EK2</v>
          </cell>
          <cell r="L778" t="str">
            <v>Mekouda</v>
          </cell>
        </row>
        <row r="779">
          <cell r="J779" t="str">
            <v>CTR_146</v>
          </cell>
          <cell r="K779" t="str">
            <v>MCBSC_NGOA_EK2</v>
          </cell>
          <cell r="L779" t="str">
            <v>Mekouda</v>
          </cell>
        </row>
        <row r="780">
          <cell r="J780" t="str">
            <v>CTR_146</v>
          </cell>
          <cell r="K780" t="str">
            <v>MCBSC_NGOA_EK2</v>
          </cell>
          <cell r="L780" t="str">
            <v>Mekouda</v>
          </cell>
        </row>
        <row r="781">
          <cell r="J781" t="str">
            <v>LIT_134</v>
          </cell>
          <cell r="K781" t="str">
            <v>MCBSC_CBC2</v>
          </cell>
          <cell r="L781" t="str">
            <v>Messondo</v>
          </cell>
        </row>
        <row r="782">
          <cell r="J782" t="str">
            <v>LIT_134</v>
          </cell>
          <cell r="K782" t="str">
            <v>MCBSC_CBC2</v>
          </cell>
          <cell r="L782" t="str">
            <v>Messondo</v>
          </cell>
        </row>
        <row r="783">
          <cell r="J783" t="str">
            <v>LIT_134</v>
          </cell>
          <cell r="K783" t="str">
            <v>MCBSC_CBC2</v>
          </cell>
          <cell r="L783" t="str">
            <v>Messondo</v>
          </cell>
        </row>
        <row r="784">
          <cell r="J784" t="str">
            <v>CTR_145</v>
          </cell>
          <cell r="K784" t="str">
            <v>MCBSC_CBC2</v>
          </cell>
          <cell r="L784" t="str">
            <v>Meyo</v>
          </cell>
        </row>
        <row r="785">
          <cell r="J785" t="str">
            <v>CTR_145</v>
          </cell>
          <cell r="K785" t="str">
            <v>MCBSC_CBC2</v>
          </cell>
          <cell r="L785" t="str">
            <v>Meyo</v>
          </cell>
        </row>
        <row r="786">
          <cell r="J786" t="str">
            <v>CTR_145</v>
          </cell>
          <cell r="K786" t="str">
            <v>MCBSC_CBC2</v>
          </cell>
          <cell r="L786" t="str">
            <v>Meyo</v>
          </cell>
        </row>
        <row r="787">
          <cell r="J787" t="str">
            <v>SUO_028</v>
          </cell>
          <cell r="K787" t="str">
            <v>MCBSC_CBC2</v>
          </cell>
          <cell r="L787" t="str">
            <v>Ndom</v>
          </cell>
        </row>
        <row r="788">
          <cell r="J788" t="str">
            <v>SUO_028</v>
          </cell>
          <cell r="K788" t="str">
            <v>MCBSC_CBC2</v>
          </cell>
          <cell r="L788" t="str">
            <v>Ndom</v>
          </cell>
        </row>
        <row r="789">
          <cell r="J789" t="str">
            <v>SUO_028</v>
          </cell>
          <cell r="K789" t="str">
            <v>MCBSC_CBC2</v>
          </cell>
          <cell r="L789" t="str">
            <v>Ndom</v>
          </cell>
        </row>
        <row r="790">
          <cell r="J790" t="str">
            <v>LIT_109</v>
          </cell>
          <cell r="K790" t="str">
            <v>MCBSC_IPD2</v>
          </cell>
          <cell r="L790" t="str">
            <v>Ndoungue</v>
          </cell>
        </row>
        <row r="791">
          <cell r="J791" t="str">
            <v>LIT_109</v>
          </cell>
          <cell r="K791" t="str">
            <v>MCBSC_IPD2</v>
          </cell>
          <cell r="L791" t="str">
            <v>Ndoungue</v>
          </cell>
        </row>
        <row r="792">
          <cell r="J792" t="str">
            <v>LIT_109</v>
          </cell>
          <cell r="K792" t="str">
            <v>MCBSC_IPD2</v>
          </cell>
          <cell r="L792" t="str">
            <v>Ndoungue</v>
          </cell>
        </row>
        <row r="793">
          <cell r="J793" t="str">
            <v>SUO_029</v>
          </cell>
          <cell r="K793" t="str">
            <v>MCBSC_Mak-Nodal2</v>
          </cell>
          <cell r="L793" t="str">
            <v>Ngambe</v>
          </cell>
        </row>
        <row r="794">
          <cell r="J794" t="str">
            <v>SUO_029</v>
          </cell>
          <cell r="K794" t="str">
            <v>MCBSC_Mak-Nodal2</v>
          </cell>
          <cell r="L794" t="str">
            <v>Ngambe</v>
          </cell>
        </row>
        <row r="795">
          <cell r="J795" t="str">
            <v>SUO_029</v>
          </cell>
          <cell r="K795" t="str">
            <v>MCBSC_Mak-Nodal2</v>
          </cell>
          <cell r="L795" t="str">
            <v>Ngambe</v>
          </cell>
        </row>
        <row r="796">
          <cell r="J796" t="str">
            <v>LIT_136</v>
          </cell>
          <cell r="K796" t="str">
            <v>MCBSC_Mak-Nodal2</v>
          </cell>
          <cell r="L796" t="str">
            <v>Omeng</v>
          </cell>
        </row>
        <row r="797">
          <cell r="J797" t="str">
            <v>LIT_136</v>
          </cell>
          <cell r="K797" t="str">
            <v>MCBSC_Mak-Nodal2</v>
          </cell>
          <cell r="L797" t="str">
            <v>Omeng</v>
          </cell>
        </row>
        <row r="798">
          <cell r="J798" t="str">
            <v>LIT_136</v>
          </cell>
          <cell r="K798" t="str">
            <v>MCBSC_Mak-Nodal2</v>
          </cell>
          <cell r="L798" t="str">
            <v>Omeng</v>
          </cell>
        </row>
        <row r="799">
          <cell r="J799" t="str">
            <v>LIT_139</v>
          </cell>
          <cell r="K799" t="str">
            <v>BSC_ZTE_Madagascar(22)</v>
          </cell>
          <cell r="L799" t="str">
            <v>Douala</v>
          </cell>
        </row>
        <row r="800">
          <cell r="J800" t="str">
            <v>LIT_139</v>
          </cell>
          <cell r="K800" t="str">
            <v>BSC_ZTE_Madagascar(22)</v>
          </cell>
          <cell r="L800" t="str">
            <v>Douala</v>
          </cell>
        </row>
        <row r="801">
          <cell r="J801" t="str">
            <v>LIT_139</v>
          </cell>
          <cell r="K801" t="str">
            <v>BSC_ZTE_Madagascar(22)</v>
          </cell>
          <cell r="L801" t="str">
            <v>Douala</v>
          </cell>
        </row>
        <row r="802">
          <cell r="J802" t="str">
            <v>OST_020</v>
          </cell>
          <cell r="K802" t="str">
            <v>BSC1_HW_BFSAM_BANENGO</v>
          </cell>
          <cell r="L802" t="str">
            <v>Dschang</v>
          </cell>
        </row>
        <row r="803">
          <cell r="J803" t="str">
            <v>OST_020</v>
          </cell>
          <cell r="K803" t="str">
            <v>BSC1_HW_BFSAM_BANENGO</v>
          </cell>
          <cell r="L803" t="str">
            <v>Dschang</v>
          </cell>
        </row>
        <row r="804">
          <cell r="J804" t="str">
            <v>OST_020</v>
          </cell>
          <cell r="K804" t="str">
            <v>BSC1_HW_BFSAM_BANENGO</v>
          </cell>
          <cell r="L804" t="str">
            <v>Dschang</v>
          </cell>
        </row>
        <row r="805">
          <cell r="J805" t="str">
            <v>OST_024</v>
          </cell>
          <cell r="K805" t="str">
            <v>BSC1_HW_BFSAM_BANENGO</v>
          </cell>
          <cell r="L805" t="str">
            <v>Bafoussam</v>
          </cell>
        </row>
        <row r="806">
          <cell r="J806" t="str">
            <v>OST_024</v>
          </cell>
          <cell r="K806" t="str">
            <v>BSC1_HW_BFSAM_BANENGO</v>
          </cell>
          <cell r="L806" t="str">
            <v>Bafoussam</v>
          </cell>
        </row>
        <row r="807">
          <cell r="J807" t="str">
            <v>OST_024</v>
          </cell>
          <cell r="K807" t="str">
            <v>BSC1_HW_BFSAM_BANENGO</v>
          </cell>
          <cell r="L807" t="str">
            <v>Bafoussam</v>
          </cell>
        </row>
        <row r="808">
          <cell r="J808" t="str">
            <v>NRO_019</v>
          </cell>
          <cell r="K808" t="str">
            <v>MCBSC_Banengo2</v>
          </cell>
          <cell r="L808" t="str">
            <v>Jakiri</v>
          </cell>
        </row>
        <row r="809">
          <cell r="J809" t="str">
            <v>NRO_019</v>
          </cell>
          <cell r="K809" t="str">
            <v>MCBSC_Banengo2</v>
          </cell>
          <cell r="L809" t="str">
            <v>Jakiri</v>
          </cell>
        </row>
        <row r="810">
          <cell r="J810" t="str">
            <v>NRO_019</v>
          </cell>
          <cell r="K810" t="str">
            <v>MCBSC_Banengo2</v>
          </cell>
          <cell r="L810" t="str">
            <v>Jakiri</v>
          </cell>
        </row>
        <row r="811">
          <cell r="J811" t="str">
            <v>NRO_020</v>
          </cell>
          <cell r="K811" t="str">
            <v>MCBSC_Banengo2</v>
          </cell>
          <cell r="L811" t="str">
            <v>Kumbo</v>
          </cell>
        </row>
        <row r="812">
          <cell r="J812" t="str">
            <v>NRO_020</v>
          </cell>
          <cell r="K812" t="str">
            <v>MCBSC_Banengo2</v>
          </cell>
          <cell r="L812" t="str">
            <v>Kumbo</v>
          </cell>
        </row>
        <row r="813">
          <cell r="J813" t="str">
            <v>NRO_020</v>
          </cell>
          <cell r="K813" t="str">
            <v>MCBSC_Banengo2</v>
          </cell>
          <cell r="L813" t="str">
            <v>Kumbo</v>
          </cell>
        </row>
        <row r="814">
          <cell r="J814" t="str">
            <v>NRO_020</v>
          </cell>
          <cell r="K814" t="str">
            <v>MCBSC_Banengo2</v>
          </cell>
          <cell r="L814" t="str">
            <v>Kumbo</v>
          </cell>
        </row>
        <row r="815">
          <cell r="J815" t="str">
            <v>NRO_020</v>
          </cell>
          <cell r="K815" t="str">
            <v>MCBSC_Banengo2</v>
          </cell>
          <cell r="L815" t="str">
            <v>Kumbo</v>
          </cell>
        </row>
        <row r="816">
          <cell r="J816" t="str">
            <v>NRO_020</v>
          </cell>
          <cell r="K816" t="str">
            <v>MCBSC_Banengo2</v>
          </cell>
          <cell r="L816" t="str">
            <v>Kumbo</v>
          </cell>
        </row>
        <row r="817">
          <cell r="J817" t="str">
            <v>NRO_021</v>
          </cell>
          <cell r="K817" t="str">
            <v>MCBSC_Banengo2</v>
          </cell>
          <cell r="L817" t="str">
            <v>Ma</v>
          </cell>
        </row>
        <row r="818">
          <cell r="J818" t="str">
            <v>NRO_021</v>
          </cell>
          <cell r="K818" t="str">
            <v>MCBSC_Banengo2</v>
          </cell>
          <cell r="L818" t="str">
            <v>Ma</v>
          </cell>
        </row>
        <row r="819">
          <cell r="J819" t="str">
            <v>NRO_021</v>
          </cell>
          <cell r="K819" t="str">
            <v>MCBSC_Banengo2</v>
          </cell>
          <cell r="L819" t="str">
            <v>Ma</v>
          </cell>
        </row>
        <row r="820">
          <cell r="J820" t="str">
            <v>ADM_152</v>
          </cell>
          <cell r="K820" t="str">
            <v>MCBSC_Ngaoundere1</v>
          </cell>
          <cell r="L820" t="str">
            <v>Poli</v>
          </cell>
        </row>
        <row r="821">
          <cell r="J821" t="str">
            <v>ADM_152</v>
          </cell>
          <cell r="K821" t="str">
            <v>MCBSC_Ngaoundere1</v>
          </cell>
          <cell r="L821" t="str">
            <v>Poli</v>
          </cell>
        </row>
        <row r="822">
          <cell r="J822" t="str">
            <v>ADM_152</v>
          </cell>
          <cell r="K822" t="str">
            <v>MCBSC_Ngaoundere1</v>
          </cell>
          <cell r="L822" t="str">
            <v>Poli</v>
          </cell>
        </row>
        <row r="823">
          <cell r="J823" t="str">
            <v>LIT_138</v>
          </cell>
          <cell r="K823" t="str">
            <v>MCBSC_Mak-Nodal2</v>
          </cell>
          <cell r="L823" t="str">
            <v>Sacbayeme</v>
          </cell>
        </row>
        <row r="824">
          <cell r="J824" t="str">
            <v>LIT_138</v>
          </cell>
          <cell r="K824" t="str">
            <v>MCBSC_Mak-Nodal2</v>
          </cell>
          <cell r="L824" t="str">
            <v>Sacbayeme</v>
          </cell>
        </row>
        <row r="825">
          <cell r="J825" t="str">
            <v>LIT_138</v>
          </cell>
          <cell r="K825" t="str">
            <v>MCBSC_Mak-Nodal2</v>
          </cell>
          <cell r="L825" t="str">
            <v>Sacbayeme</v>
          </cell>
        </row>
        <row r="826">
          <cell r="J826" t="str">
            <v>NRO_015</v>
          </cell>
          <cell r="K826" t="str">
            <v>MCBSC_Banengo2</v>
          </cell>
          <cell r="L826" t="str">
            <v>Fundong</v>
          </cell>
        </row>
        <row r="827">
          <cell r="J827" t="str">
            <v>NRO_015</v>
          </cell>
          <cell r="K827" t="str">
            <v>MCBSC_Banengo2</v>
          </cell>
          <cell r="L827" t="str">
            <v>Fundong</v>
          </cell>
        </row>
        <row r="828">
          <cell r="J828" t="str">
            <v>NRO_015</v>
          </cell>
          <cell r="K828" t="str">
            <v>MCBSC_Banengo2</v>
          </cell>
          <cell r="L828" t="str">
            <v>Fundong</v>
          </cell>
        </row>
        <row r="829">
          <cell r="J829" t="str">
            <v>CTR_132</v>
          </cell>
          <cell r="K829" t="str">
            <v>BSC_ZTE_Mvogada_new(24)</v>
          </cell>
          <cell r="L829" t="str">
            <v>Yaounde</v>
          </cell>
        </row>
        <row r="830">
          <cell r="J830" t="str">
            <v>CTR_132</v>
          </cell>
          <cell r="K830" t="str">
            <v>BSC_ZTE_Mvogada_new(24)</v>
          </cell>
          <cell r="L830" t="str">
            <v>Yaounde</v>
          </cell>
        </row>
        <row r="831">
          <cell r="J831" t="str">
            <v>CTR_132</v>
          </cell>
          <cell r="K831" t="str">
            <v>BSC_ZTE_Mvogada_new(24)</v>
          </cell>
          <cell r="L831" t="str">
            <v>Yaounde</v>
          </cell>
        </row>
        <row r="832">
          <cell r="J832" t="str">
            <v>LIT_005</v>
          </cell>
          <cell r="K832" t="str">
            <v>BSC_ZTE_NDOGBONG(21)</v>
          </cell>
          <cell r="L832" t="str">
            <v>Edea</v>
          </cell>
        </row>
        <row r="833">
          <cell r="J833" t="str">
            <v>LIT_005</v>
          </cell>
          <cell r="K833" t="str">
            <v>BSC_ZTE_NDOGBONG(21)</v>
          </cell>
          <cell r="L833" t="str">
            <v>Edea</v>
          </cell>
        </row>
        <row r="834">
          <cell r="J834" t="str">
            <v>LIT_005</v>
          </cell>
          <cell r="K834" t="str">
            <v>BSC_ZTE_NDOGBONG(21)</v>
          </cell>
          <cell r="L834" t="str">
            <v>Edea</v>
          </cell>
        </row>
        <row r="835">
          <cell r="J835" t="str">
            <v>LIT_078</v>
          </cell>
          <cell r="K835" t="str">
            <v>BSC_ZTE_NDOGBONG(21)</v>
          </cell>
          <cell r="L835" t="str">
            <v>Edea</v>
          </cell>
        </row>
        <row r="836">
          <cell r="J836" t="str">
            <v>LIT_078</v>
          </cell>
          <cell r="K836" t="str">
            <v>BSC_ZTE_NDOGBONG(21)</v>
          </cell>
          <cell r="L836" t="str">
            <v>Edea</v>
          </cell>
        </row>
        <row r="837">
          <cell r="J837" t="str">
            <v>LIT_078</v>
          </cell>
          <cell r="K837" t="str">
            <v>BSC_ZTE_NDOGBONG(21)</v>
          </cell>
          <cell r="L837" t="str">
            <v>Edea</v>
          </cell>
        </row>
        <row r="838">
          <cell r="J838" t="str">
            <v>EST_019</v>
          </cell>
          <cell r="K838" t="str">
            <v>MCBSC_NGOA_EK2</v>
          </cell>
          <cell r="L838" t="str">
            <v>Dimako</v>
          </cell>
        </row>
        <row r="839">
          <cell r="J839" t="str">
            <v>EST_019</v>
          </cell>
          <cell r="K839" t="str">
            <v>MCBSC_NGOA_EK2</v>
          </cell>
          <cell r="L839" t="str">
            <v>Dimako</v>
          </cell>
        </row>
        <row r="840">
          <cell r="J840" t="str">
            <v>EST_019</v>
          </cell>
          <cell r="K840" t="str">
            <v>MCBSC_NGOA_EK2</v>
          </cell>
          <cell r="L840" t="str">
            <v>Dimako</v>
          </cell>
        </row>
        <row r="841">
          <cell r="J841" t="str">
            <v>EST_020</v>
          </cell>
          <cell r="K841" t="str">
            <v>MCBSC_NGOA_EK2</v>
          </cell>
          <cell r="L841" t="str">
            <v>Doume</v>
          </cell>
        </row>
        <row r="842">
          <cell r="J842" t="str">
            <v>EST_020</v>
          </cell>
          <cell r="K842" t="str">
            <v>MCBSC_NGOA_EK2</v>
          </cell>
          <cell r="L842" t="str">
            <v>Doume</v>
          </cell>
        </row>
        <row r="843">
          <cell r="J843" t="str">
            <v>EST_020</v>
          </cell>
          <cell r="K843" t="str">
            <v>MCBSC_NGOA_EK2</v>
          </cell>
          <cell r="L843" t="str">
            <v>Doume</v>
          </cell>
        </row>
        <row r="844">
          <cell r="J844" t="str">
            <v>NRO_012</v>
          </cell>
          <cell r="K844" t="str">
            <v>Yaounde_Mbankolo-MX</v>
          </cell>
          <cell r="L844" t="str">
            <v>Mwa</v>
          </cell>
        </row>
        <row r="845">
          <cell r="J845" t="str">
            <v>NRO_012</v>
          </cell>
          <cell r="K845" t="str">
            <v>Yaounde_Mbankolo-MX</v>
          </cell>
          <cell r="L845" t="str">
            <v>Mwa</v>
          </cell>
        </row>
        <row r="846">
          <cell r="J846" t="str">
            <v>NRO_012</v>
          </cell>
          <cell r="K846" t="str">
            <v>Yaounde_Mbankolo-MX</v>
          </cell>
          <cell r="L846" t="str">
            <v>Mwa</v>
          </cell>
        </row>
        <row r="847">
          <cell r="J847" t="str">
            <v>CTR_192</v>
          </cell>
          <cell r="K847" t="str">
            <v>MCBSC_CBC2</v>
          </cell>
          <cell r="L847" t="str">
            <v>Saa</v>
          </cell>
        </row>
        <row r="848">
          <cell r="J848" t="str">
            <v>CTR_192</v>
          </cell>
          <cell r="K848" t="str">
            <v>MCBSC_CBC2</v>
          </cell>
          <cell r="L848" t="str">
            <v>Saa</v>
          </cell>
        </row>
        <row r="849">
          <cell r="J849" t="str">
            <v>CTR_192</v>
          </cell>
          <cell r="K849" t="str">
            <v>MCBSC_CBC2</v>
          </cell>
          <cell r="L849" t="str">
            <v>Saa</v>
          </cell>
        </row>
        <row r="850">
          <cell r="J850" t="str">
            <v>LIT_008</v>
          </cell>
          <cell r="K850" t="str">
            <v>BSC_ZTE_Madagascar(22)</v>
          </cell>
          <cell r="L850" t="str">
            <v>Douala</v>
          </cell>
        </row>
        <row r="851">
          <cell r="J851" t="str">
            <v>LIT_008</v>
          </cell>
          <cell r="K851" t="str">
            <v>BSC_ZTE_Madagascar(22)</v>
          </cell>
          <cell r="L851" t="str">
            <v>Douala</v>
          </cell>
        </row>
        <row r="852">
          <cell r="J852" t="str">
            <v>LIT_008</v>
          </cell>
          <cell r="K852" t="str">
            <v>BSC_ZTE_Madagascar(22)</v>
          </cell>
          <cell r="L852" t="str">
            <v>Douala</v>
          </cell>
        </row>
        <row r="853">
          <cell r="J853" t="str">
            <v>LIT_079</v>
          </cell>
          <cell r="K853" t="str">
            <v>BSC_ZTE_Madagascar(22)</v>
          </cell>
          <cell r="L853" t="str">
            <v>Douala</v>
          </cell>
        </row>
        <row r="854">
          <cell r="J854" t="str">
            <v>LIT_079</v>
          </cell>
          <cell r="K854" t="str">
            <v>BSC_ZTE_Madagascar(22)</v>
          </cell>
          <cell r="L854" t="str">
            <v>Douala</v>
          </cell>
        </row>
        <row r="855">
          <cell r="J855" t="str">
            <v>LIT_079</v>
          </cell>
          <cell r="K855" t="str">
            <v>BSC_ZTE_Madagascar(22)</v>
          </cell>
          <cell r="L855" t="str">
            <v>Douala</v>
          </cell>
        </row>
        <row r="856">
          <cell r="J856" t="str">
            <v>LIT_126</v>
          </cell>
          <cell r="K856" t="str">
            <v>BSC_ZTE_Madagascar(22)</v>
          </cell>
          <cell r="L856" t="str">
            <v>Douala</v>
          </cell>
        </row>
        <row r="857">
          <cell r="J857" t="str">
            <v>LIT_126</v>
          </cell>
          <cell r="K857" t="str">
            <v>BSC_ZTE_Madagascar(22)</v>
          </cell>
          <cell r="L857" t="str">
            <v>Douala</v>
          </cell>
        </row>
        <row r="858">
          <cell r="J858" t="str">
            <v>LIT_126</v>
          </cell>
          <cell r="K858" t="str">
            <v>BSC_ZTE_Madagascar(22)</v>
          </cell>
          <cell r="L858" t="str">
            <v>Douala</v>
          </cell>
        </row>
        <row r="859">
          <cell r="J859" t="str">
            <v>OST_002</v>
          </cell>
          <cell r="K859" t="str">
            <v>BSC1_HW_BFSAM_BANENGO</v>
          </cell>
          <cell r="L859" t="str">
            <v>Bafoussam</v>
          </cell>
        </row>
        <row r="860">
          <cell r="J860" t="str">
            <v>OST_002</v>
          </cell>
          <cell r="K860" t="str">
            <v>BSC1_HW_BFSAM_BANENGO</v>
          </cell>
          <cell r="L860" t="str">
            <v>Bafoussam</v>
          </cell>
        </row>
        <row r="861">
          <cell r="J861" t="str">
            <v>OST_002</v>
          </cell>
          <cell r="K861" t="str">
            <v>BSC1_HW_BFSAM_BANENGO</v>
          </cell>
          <cell r="L861" t="str">
            <v>Bafoussam</v>
          </cell>
        </row>
        <row r="862">
          <cell r="J862" t="str">
            <v>EST_023</v>
          </cell>
          <cell r="K862" t="str">
            <v>MCBSC_NGOA_EK2</v>
          </cell>
          <cell r="L862" t="str">
            <v>Goyoum</v>
          </cell>
        </row>
        <row r="863">
          <cell r="J863" t="str">
            <v>EST_023</v>
          </cell>
          <cell r="K863" t="str">
            <v>MCBSC_NGOA_EK2</v>
          </cell>
          <cell r="L863" t="str">
            <v>Goyoum</v>
          </cell>
        </row>
        <row r="864">
          <cell r="J864" t="str">
            <v>EST_023</v>
          </cell>
          <cell r="K864" t="str">
            <v>MCBSC_NGOA_EK2</v>
          </cell>
          <cell r="L864" t="str">
            <v>Goyoum</v>
          </cell>
        </row>
        <row r="865">
          <cell r="J865" t="str">
            <v>EST_024</v>
          </cell>
          <cell r="K865" t="str">
            <v>MCBSC_NGOA_EK2</v>
          </cell>
          <cell r="L865" t="str">
            <v>Nguelemendouka</v>
          </cell>
        </row>
        <row r="866">
          <cell r="J866" t="str">
            <v>EST_024</v>
          </cell>
          <cell r="K866" t="str">
            <v>MCBSC_NGOA_EK2</v>
          </cell>
          <cell r="L866" t="str">
            <v>Nguelemendouka</v>
          </cell>
        </row>
        <row r="867">
          <cell r="J867" t="str">
            <v>EST_024</v>
          </cell>
          <cell r="K867" t="str">
            <v>MCBSC_NGOA_EK2</v>
          </cell>
          <cell r="L867" t="str">
            <v>Nguelemendouka</v>
          </cell>
        </row>
        <row r="868">
          <cell r="J868" t="str">
            <v>LIT_100</v>
          </cell>
          <cell r="K868" t="str">
            <v>BSC_ZTE_Madagascar(22)</v>
          </cell>
          <cell r="L868" t="str">
            <v>Douala</v>
          </cell>
        </row>
        <row r="869">
          <cell r="J869" t="str">
            <v>LIT_100</v>
          </cell>
          <cell r="K869" t="str">
            <v>BSC_ZTE_Madagascar(22)</v>
          </cell>
          <cell r="L869" t="str">
            <v>Douala</v>
          </cell>
        </row>
        <row r="870">
          <cell r="J870" t="str">
            <v>LIT_100</v>
          </cell>
          <cell r="K870" t="str">
            <v>BSC_ZTE_Madagascar(22)</v>
          </cell>
          <cell r="L870" t="str">
            <v>Douala</v>
          </cell>
        </row>
        <row r="871">
          <cell r="J871" t="str">
            <v>SUO_030</v>
          </cell>
          <cell r="K871" t="str">
            <v>MCBSC_Banengo2</v>
          </cell>
          <cell r="L871" t="str">
            <v>Bashuo-Ntai</v>
          </cell>
        </row>
        <row r="872">
          <cell r="J872" t="str">
            <v>SUO_030</v>
          </cell>
          <cell r="K872" t="str">
            <v>MCBSC_Banengo2</v>
          </cell>
          <cell r="L872" t="str">
            <v>Bashuo-Ntai</v>
          </cell>
        </row>
        <row r="873">
          <cell r="J873" t="str">
            <v>NRO_017</v>
          </cell>
          <cell r="K873" t="str">
            <v>MCBSC_Banengo2</v>
          </cell>
          <cell r="L873" t="str">
            <v>Bali</v>
          </cell>
        </row>
        <row r="874">
          <cell r="J874" t="str">
            <v>NRO_017</v>
          </cell>
          <cell r="K874" t="str">
            <v>MCBSC_Banengo2</v>
          </cell>
          <cell r="L874" t="str">
            <v>Bali</v>
          </cell>
        </row>
        <row r="875">
          <cell r="J875" t="str">
            <v>NRO_017</v>
          </cell>
          <cell r="K875" t="str">
            <v>MCBSC_Banengo2</v>
          </cell>
          <cell r="L875" t="str">
            <v>Bali</v>
          </cell>
        </row>
        <row r="876">
          <cell r="J876" t="str">
            <v>ADM_012</v>
          </cell>
          <cell r="K876" t="str">
            <v>MCBSC_Ngaoundere1</v>
          </cell>
          <cell r="L876" t="str">
            <v>Bankim</v>
          </cell>
        </row>
        <row r="877">
          <cell r="J877" t="str">
            <v>ADM_012</v>
          </cell>
          <cell r="K877" t="str">
            <v>MCBSC_Ngaoundere1</v>
          </cell>
          <cell r="L877" t="str">
            <v>Bankim</v>
          </cell>
        </row>
        <row r="878">
          <cell r="J878" t="str">
            <v>ADM_012</v>
          </cell>
          <cell r="K878" t="str">
            <v>MCBSC_Ngaoundere1</v>
          </cell>
          <cell r="L878" t="str">
            <v>Bankim</v>
          </cell>
        </row>
        <row r="879">
          <cell r="J879" t="str">
            <v>NRO_010</v>
          </cell>
          <cell r="K879" t="str">
            <v>MCBSC_Banengo2</v>
          </cell>
          <cell r="L879" t="str">
            <v>Batibo</v>
          </cell>
        </row>
        <row r="880">
          <cell r="J880" t="str">
            <v>NRO_010</v>
          </cell>
          <cell r="K880" t="str">
            <v>MCBSC_Banengo2</v>
          </cell>
          <cell r="L880" t="str">
            <v>Batibo</v>
          </cell>
        </row>
        <row r="881">
          <cell r="J881" t="str">
            <v>NRO_010</v>
          </cell>
          <cell r="K881" t="str">
            <v>MCBSC_Banengo2</v>
          </cell>
          <cell r="L881" t="str">
            <v>Batibo</v>
          </cell>
        </row>
        <row r="882">
          <cell r="J882" t="str">
            <v>OST_023</v>
          </cell>
          <cell r="K882" t="str">
            <v>MCBSC_Banengo1</v>
          </cell>
          <cell r="L882" t="str">
            <v>Magba</v>
          </cell>
        </row>
        <row r="883">
          <cell r="J883" t="str">
            <v>OST_023</v>
          </cell>
          <cell r="K883" t="str">
            <v>MCBSC_Banengo1</v>
          </cell>
          <cell r="L883" t="str">
            <v>Magba</v>
          </cell>
        </row>
        <row r="884">
          <cell r="J884" t="str">
            <v>OST_023</v>
          </cell>
          <cell r="K884" t="str">
            <v>MCBSC_Banengo1</v>
          </cell>
          <cell r="L884" t="str">
            <v>Magba</v>
          </cell>
        </row>
        <row r="885">
          <cell r="J885" t="str">
            <v>OST_029</v>
          </cell>
          <cell r="K885" t="str">
            <v>MCBSC_Banengo2</v>
          </cell>
          <cell r="L885" t="str">
            <v>Meguia</v>
          </cell>
        </row>
        <row r="886">
          <cell r="J886" t="str">
            <v>OST_029</v>
          </cell>
          <cell r="K886" t="str">
            <v>MCBSC_Banengo2</v>
          </cell>
          <cell r="L886" t="str">
            <v>Meguia</v>
          </cell>
        </row>
        <row r="887">
          <cell r="J887" t="str">
            <v>OST_029</v>
          </cell>
          <cell r="K887" t="str">
            <v>MCBSC_Banengo2</v>
          </cell>
          <cell r="L887" t="str">
            <v>Meguia</v>
          </cell>
        </row>
        <row r="888">
          <cell r="J888" t="str">
            <v>SUO_020</v>
          </cell>
          <cell r="K888" t="str">
            <v>Souza-MX</v>
          </cell>
          <cell r="L888" t="str">
            <v>Mundemba</v>
          </cell>
        </row>
        <row r="889">
          <cell r="J889" t="str">
            <v>SUO_020</v>
          </cell>
          <cell r="K889" t="str">
            <v>Souza-MX</v>
          </cell>
          <cell r="L889" t="str">
            <v>Mundemba</v>
          </cell>
        </row>
        <row r="890">
          <cell r="J890" t="str">
            <v>SUO_020</v>
          </cell>
          <cell r="K890" t="str">
            <v>Souza-MX</v>
          </cell>
          <cell r="L890" t="str">
            <v>Mundemba</v>
          </cell>
        </row>
        <row r="891">
          <cell r="J891" t="str">
            <v>CTR_188</v>
          </cell>
          <cell r="K891" t="str">
            <v>MCBSC_NGOA_EK2</v>
          </cell>
          <cell r="L891" t="str">
            <v>Ngomedzap</v>
          </cell>
        </row>
        <row r="892">
          <cell r="J892" t="str">
            <v>CTR_188</v>
          </cell>
          <cell r="K892" t="str">
            <v>MCBSC_NGOA_EK2</v>
          </cell>
          <cell r="L892" t="str">
            <v>Ngomedzap</v>
          </cell>
        </row>
        <row r="893">
          <cell r="J893" t="str">
            <v>CTR_188</v>
          </cell>
          <cell r="K893" t="str">
            <v>MCBSC_NGOA_EK2</v>
          </cell>
          <cell r="L893" t="str">
            <v>Ngomedzap</v>
          </cell>
        </row>
        <row r="894">
          <cell r="J894" t="str">
            <v>EST_022</v>
          </cell>
          <cell r="K894" t="str">
            <v>MCBSC_NGOA_EK2</v>
          </cell>
          <cell r="L894" t="str">
            <v>Nkoum</v>
          </cell>
        </row>
        <row r="895">
          <cell r="J895" t="str">
            <v>EST_022</v>
          </cell>
          <cell r="K895" t="str">
            <v>MCBSC_NGOA_EK2</v>
          </cell>
          <cell r="L895" t="str">
            <v>Nkoum</v>
          </cell>
        </row>
        <row r="896">
          <cell r="J896" t="str">
            <v>EST_022</v>
          </cell>
          <cell r="K896" t="str">
            <v>MCBSC_NGOA_EK2</v>
          </cell>
          <cell r="L896" t="str">
            <v>Nkoum</v>
          </cell>
        </row>
        <row r="897">
          <cell r="J897" t="str">
            <v>LIT_081</v>
          </cell>
          <cell r="K897" t="str">
            <v>BSC_ZTE_Madagascar(22)</v>
          </cell>
          <cell r="L897" t="str">
            <v>Douala</v>
          </cell>
        </row>
        <row r="898">
          <cell r="J898" t="str">
            <v>LIT_081</v>
          </cell>
          <cell r="K898" t="str">
            <v>BSC_ZTE_Madagascar(22)</v>
          </cell>
          <cell r="L898" t="str">
            <v>Douala</v>
          </cell>
        </row>
        <row r="899">
          <cell r="J899" t="str">
            <v>LIT_081</v>
          </cell>
          <cell r="K899" t="str">
            <v>BSC_ZTE_Madagascar(22)</v>
          </cell>
          <cell r="L899" t="str">
            <v>Douala</v>
          </cell>
        </row>
        <row r="900">
          <cell r="J900" t="str">
            <v>LIT_106</v>
          </cell>
          <cell r="K900" t="str">
            <v>BSC_ZTE_Madagascar(22)</v>
          </cell>
          <cell r="L900" t="str">
            <v>Douala</v>
          </cell>
        </row>
        <row r="901">
          <cell r="J901" t="str">
            <v>LIT_106</v>
          </cell>
          <cell r="K901" t="str">
            <v>BSC_ZTE_Madagascar(22)</v>
          </cell>
          <cell r="L901" t="str">
            <v>Douala</v>
          </cell>
        </row>
        <row r="902">
          <cell r="J902" t="str">
            <v>LIT_106</v>
          </cell>
          <cell r="K902" t="str">
            <v>BSC_ZTE_Madagascar(22)</v>
          </cell>
          <cell r="L902" t="str">
            <v>Douala</v>
          </cell>
        </row>
        <row r="903">
          <cell r="J903" t="str">
            <v>ADM_001</v>
          </cell>
          <cell r="K903" t="str">
            <v>BSC1_HW_GRA_AGENCE</v>
          </cell>
          <cell r="L903" t="str">
            <v>Ngaoundere</v>
          </cell>
        </row>
        <row r="904">
          <cell r="J904" t="str">
            <v>ADM_001</v>
          </cell>
          <cell r="K904" t="str">
            <v>BSC1_HW_GRA_AGENCE</v>
          </cell>
          <cell r="L904" t="str">
            <v>Ngaoundere</v>
          </cell>
        </row>
        <row r="905">
          <cell r="J905" t="str">
            <v>ADM_001</v>
          </cell>
          <cell r="K905" t="str">
            <v>BSC1_HW_GRA_AGENCE</v>
          </cell>
          <cell r="L905" t="str">
            <v>Ngaoundere</v>
          </cell>
        </row>
        <row r="906">
          <cell r="J906" t="str">
            <v>OST_019</v>
          </cell>
          <cell r="K906" t="str">
            <v>BSC1_HW_BFSAM_BANENGO</v>
          </cell>
          <cell r="L906" t="str">
            <v>Bafoussam</v>
          </cell>
        </row>
        <row r="907">
          <cell r="J907" t="str">
            <v>OST_019</v>
          </cell>
          <cell r="K907" t="str">
            <v>BSC1_HW_BFSAM_BANENGO</v>
          </cell>
          <cell r="L907" t="str">
            <v>Bafoussam</v>
          </cell>
        </row>
        <row r="908">
          <cell r="J908" t="str">
            <v>OST_019</v>
          </cell>
          <cell r="K908" t="str">
            <v>BSC1_HW_BFSAM_BANENGO</v>
          </cell>
          <cell r="L908" t="str">
            <v>Bafoussam</v>
          </cell>
        </row>
        <row r="909">
          <cell r="J909" t="str">
            <v>LIT_102</v>
          </cell>
          <cell r="K909" t="str">
            <v>BSC_ZTE_Madagascar(22)</v>
          </cell>
          <cell r="L909" t="str">
            <v>Douala</v>
          </cell>
        </row>
        <row r="910">
          <cell r="J910" t="str">
            <v>LIT_102</v>
          </cell>
          <cell r="K910" t="str">
            <v>BSC_ZTE_Madagascar(22)</v>
          </cell>
          <cell r="L910" t="str">
            <v>Douala</v>
          </cell>
        </row>
        <row r="911">
          <cell r="J911" t="str">
            <v>LIT_102</v>
          </cell>
          <cell r="K911" t="str">
            <v>BSC_ZTE_Madagascar(22)</v>
          </cell>
          <cell r="L911" t="str">
            <v>Douala</v>
          </cell>
        </row>
        <row r="912">
          <cell r="J912" t="str">
            <v>SUD_019</v>
          </cell>
          <cell r="K912" t="str">
            <v>MCBSC_CBC2</v>
          </cell>
          <cell r="L912" t="str">
            <v>Ebanga-Ngoulou</v>
          </cell>
        </row>
        <row r="913">
          <cell r="J913" t="str">
            <v>SUD_019</v>
          </cell>
          <cell r="K913" t="str">
            <v>MCBSC_CBC2</v>
          </cell>
          <cell r="L913" t="str">
            <v>Ebanga-Ngoulou</v>
          </cell>
        </row>
        <row r="914">
          <cell r="J914" t="str">
            <v>SUD_019</v>
          </cell>
          <cell r="K914" t="str">
            <v>MCBSC_CBC2</v>
          </cell>
          <cell r="L914" t="str">
            <v>Ebanga-Ngoulou</v>
          </cell>
        </row>
        <row r="915">
          <cell r="J915" t="str">
            <v>SUO_022</v>
          </cell>
          <cell r="K915" t="str">
            <v>Souza-MX</v>
          </cell>
          <cell r="L915" t="str">
            <v>Nguti</v>
          </cell>
        </row>
        <row r="916">
          <cell r="J916" t="str">
            <v>SUO_022</v>
          </cell>
          <cell r="K916" t="str">
            <v>Souza-MX</v>
          </cell>
          <cell r="L916" t="str">
            <v>Nguti</v>
          </cell>
        </row>
        <row r="917">
          <cell r="J917" t="str">
            <v>SUO_022</v>
          </cell>
          <cell r="K917" t="str">
            <v>Souza-MX</v>
          </cell>
          <cell r="L917" t="str">
            <v>Nguti</v>
          </cell>
        </row>
        <row r="918">
          <cell r="J918" t="str">
            <v>LIT_046</v>
          </cell>
          <cell r="K918" t="str">
            <v>BSC_ZTE_NDOGBONG(21)</v>
          </cell>
          <cell r="L918" t="str">
            <v>Douala</v>
          </cell>
        </row>
        <row r="919">
          <cell r="J919" t="str">
            <v>LIT_046</v>
          </cell>
          <cell r="K919" t="str">
            <v>BSC_ZTE_NDOGBONG(21)</v>
          </cell>
          <cell r="L919" t="str">
            <v>Douala</v>
          </cell>
        </row>
        <row r="920">
          <cell r="J920" t="str">
            <v>LIT_046</v>
          </cell>
          <cell r="K920" t="str">
            <v>BSC_ZTE_NDOGBONG(21)</v>
          </cell>
          <cell r="L920" t="str">
            <v>Douala</v>
          </cell>
        </row>
        <row r="921">
          <cell r="J921" t="str">
            <v>EST_032</v>
          </cell>
          <cell r="K921" t="str">
            <v>BSC_ZTE_Messamendongo(23)</v>
          </cell>
          <cell r="L921" t="str">
            <v>Bertoua</v>
          </cell>
        </row>
        <row r="922">
          <cell r="J922" t="str">
            <v>EST_032</v>
          </cell>
          <cell r="K922" t="str">
            <v>BSC_ZTE_Messamendongo(23)</v>
          </cell>
          <cell r="L922" t="str">
            <v>Bertoua</v>
          </cell>
        </row>
        <row r="923">
          <cell r="J923" t="str">
            <v>EST_032</v>
          </cell>
          <cell r="K923" t="str">
            <v>BSC_ZTE_Messamendongo(23)</v>
          </cell>
          <cell r="L923" t="str">
            <v>Bertoua</v>
          </cell>
        </row>
        <row r="924">
          <cell r="J924" t="str">
            <v>CTR_105</v>
          </cell>
          <cell r="K924" t="str">
            <v>BSC_ZTE_Mvogada_new(24)</v>
          </cell>
          <cell r="L924" t="str">
            <v>Yaounde</v>
          </cell>
        </row>
        <row r="925">
          <cell r="J925" t="str">
            <v>CTR_105</v>
          </cell>
          <cell r="K925" t="str">
            <v>BSC_ZTE_Mvogada_new(24)</v>
          </cell>
          <cell r="L925" t="str">
            <v>Yaounde</v>
          </cell>
        </row>
        <row r="926">
          <cell r="J926" t="str">
            <v>CTR_105</v>
          </cell>
          <cell r="K926" t="str">
            <v>BSC_ZTE_Mvogada_new(24)</v>
          </cell>
          <cell r="L926" t="str">
            <v>Yaounde</v>
          </cell>
        </row>
        <row r="927">
          <cell r="J927" t="str">
            <v>LIT_053</v>
          </cell>
          <cell r="K927" t="str">
            <v>BSC_ZTE_Madagascar(22)</v>
          </cell>
          <cell r="L927" t="str">
            <v>Douala</v>
          </cell>
        </row>
        <row r="928">
          <cell r="J928" t="str">
            <v>LIT_053</v>
          </cell>
          <cell r="K928" t="str">
            <v>BSC_ZTE_Madagascar(22)</v>
          </cell>
          <cell r="L928" t="str">
            <v>Douala</v>
          </cell>
        </row>
        <row r="929">
          <cell r="J929" t="str">
            <v>LIT_053</v>
          </cell>
          <cell r="K929" t="str">
            <v>BSC_ZTE_Madagascar(22)</v>
          </cell>
          <cell r="L929" t="str">
            <v>Douala</v>
          </cell>
        </row>
        <row r="930">
          <cell r="J930" t="str">
            <v>CTR_540</v>
          </cell>
          <cell r="K930" t="str">
            <v>BSC_ZTE_Mvogada_new(24)</v>
          </cell>
          <cell r="L930" t="str">
            <v>Yaounde</v>
          </cell>
        </row>
        <row r="931">
          <cell r="J931" t="str">
            <v>CTR_540</v>
          </cell>
          <cell r="K931" t="str">
            <v>BSC_ZTE_Mvogada_new(24)</v>
          </cell>
          <cell r="L931" t="str">
            <v>Yaounde</v>
          </cell>
        </row>
        <row r="932">
          <cell r="J932" t="str">
            <v>CTR_540</v>
          </cell>
          <cell r="K932" t="str">
            <v>BSC_ZTE_Mvogada_new(24)</v>
          </cell>
          <cell r="L932" t="str">
            <v>Yaounde</v>
          </cell>
        </row>
        <row r="933">
          <cell r="J933" t="str">
            <v>LIT_005</v>
          </cell>
          <cell r="K933" t="str">
            <v>BSC_ZTE_NDOGBONG(21)</v>
          </cell>
          <cell r="L933" t="str">
            <v>Edea</v>
          </cell>
        </row>
        <row r="934">
          <cell r="J934" t="str">
            <v>LIT_005</v>
          </cell>
          <cell r="K934" t="str">
            <v>BSC_ZTE_NDOGBONG(21)</v>
          </cell>
          <cell r="L934" t="str">
            <v>Edea</v>
          </cell>
        </row>
        <row r="935">
          <cell r="J935" t="str">
            <v>LIT_005</v>
          </cell>
          <cell r="K935" t="str">
            <v>BSC_ZTE_NDOGBONG(21)</v>
          </cell>
          <cell r="L935" t="str">
            <v>Edea</v>
          </cell>
        </row>
        <row r="936">
          <cell r="J936" t="str">
            <v>LIT_078</v>
          </cell>
          <cell r="K936" t="str">
            <v>BSC_ZTE_NDOGBONG(21)</v>
          </cell>
          <cell r="L936" t="str">
            <v>Edea</v>
          </cell>
        </row>
        <row r="937">
          <cell r="J937" t="str">
            <v>LIT_078</v>
          </cell>
          <cell r="K937" t="str">
            <v>BSC_ZTE_NDOGBONG(21)</v>
          </cell>
          <cell r="L937" t="str">
            <v>Edea</v>
          </cell>
        </row>
        <row r="938">
          <cell r="J938" t="str">
            <v>LIT_078</v>
          </cell>
          <cell r="K938" t="str">
            <v>BSC_ZTE_NDOGBONG(21)</v>
          </cell>
          <cell r="L938" t="str">
            <v>Edea</v>
          </cell>
        </row>
        <row r="939">
          <cell r="J939" t="str">
            <v>LIT_073</v>
          </cell>
          <cell r="K939" t="str">
            <v>BSC_ZTE_Madagascar(22)</v>
          </cell>
          <cell r="L939" t="str">
            <v>Douala</v>
          </cell>
        </row>
        <row r="940">
          <cell r="J940" t="str">
            <v>LIT_073</v>
          </cell>
          <cell r="K940" t="str">
            <v>BSC_ZTE_Madagascar(22)</v>
          </cell>
          <cell r="L940" t="str">
            <v>Douala</v>
          </cell>
        </row>
        <row r="941">
          <cell r="J941" t="str">
            <v>LIT_073</v>
          </cell>
          <cell r="K941" t="str">
            <v>BSC_ZTE_Madagascar(22)</v>
          </cell>
          <cell r="L941" t="str">
            <v>Douala</v>
          </cell>
        </row>
        <row r="942">
          <cell r="J942" t="str">
            <v>LIT_090</v>
          </cell>
          <cell r="K942" t="str">
            <v>BSC_ZTE_Madagascar(22)</v>
          </cell>
          <cell r="L942" t="str">
            <v>Douala</v>
          </cell>
        </row>
        <row r="943">
          <cell r="J943" t="str">
            <v>LIT_090</v>
          </cell>
          <cell r="K943" t="str">
            <v>BSC_ZTE_Madagascar(22)</v>
          </cell>
          <cell r="L943" t="str">
            <v>Douala</v>
          </cell>
        </row>
        <row r="944">
          <cell r="J944" t="str">
            <v>LIT_090</v>
          </cell>
          <cell r="K944" t="str">
            <v>BSC_ZTE_Madagascar(22)</v>
          </cell>
          <cell r="L944" t="str">
            <v>Douala</v>
          </cell>
        </row>
        <row r="945">
          <cell r="J945" t="str">
            <v>LIT_091</v>
          </cell>
          <cell r="K945" t="str">
            <v>BSC_ZTE_Madagascar(22)</v>
          </cell>
          <cell r="L945" t="str">
            <v>Douala</v>
          </cell>
        </row>
        <row r="946">
          <cell r="J946" t="str">
            <v>LIT_091</v>
          </cell>
          <cell r="K946" t="str">
            <v>BSC_ZTE_Madagascar(22)</v>
          </cell>
          <cell r="L946" t="str">
            <v>Douala</v>
          </cell>
        </row>
        <row r="947">
          <cell r="J947" t="str">
            <v>LIT_091</v>
          </cell>
          <cell r="K947" t="str">
            <v>BSC_ZTE_Madagascar(22)</v>
          </cell>
          <cell r="L947" t="str">
            <v>Douala</v>
          </cell>
        </row>
        <row r="948">
          <cell r="J948" t="str">
            <v>OST_019</v>
          </cell>
          <cell r="K948" t="str">
            <v>BSC1_HW_BFSAM_BANENGO</v>
          </cell>
          <cell r="L948" t="str">
            <v>Bafoussam</v>
          </cell>
        </row>
        <row r="949">
          <cell r="J949" t="str">
            <v>OST_019</v>
          </cell>
          <cell r="K949" t="str">
            <v>BSC1_HW_BFSAM_BANENGO</v>
          </cell>
          <cell r="L949" t="str">
            <v>Bafoussam</v>
          </cell>
        </row>
        <row r="950">
          <cell r="J950" t="str">
            <v>OST_019</v>
          </cell>
          <cell r="K950" t="str">
            <v>BSC1_HW_BFSAM_BANENGO</v>
          </cell>
          <cell r="L950" t="str">
            <v>Bafoussam</v>
          </cell>
        </row>
        <row r="951">
          <cell r="J951" t="str">
            <v>SUO_019</v>
          </cell>
          <cell r="K951" t="str">
            <v>Souza-MX</v>
          </cell>
          <cell r="L951" t="str">
            <v>Ekondo-Titi</v>
          </cell>
        </row>
        <row r="952">
          <cell r="J952" t="str">
            <v>SUO_019</v>
          </cell>
          <cell r="K952" t="str">
            <v>Souza-MX</v>
          </cell>
          <cell r="L952" t="str">
            <v>Ekondo-Titi</v>
          </cell>
        </row>
        <row r="953">
          <cell r="J953" t="str">
            <v>SUO_019</v>
          </cell>
          <cell r="K953" t="str">
            <v>Souza-MX</v>
          </cell>
          <cell r="L953" t="str">
            <v>Ekondo-Titi</v>
          </cell>
        </row>
        <row r="954">
          <cell r="J954" t="str">
            <v>CTR_192</v>
          </cell>
          <cell r="K954" t="str">
            <v>MCBSC_CBC2</v>
          </cell>
          <cell r="L954" t="str">
            <v>Saa</v>
          </cell>
        </row>
        <row r="955">
          <cell r="J955" t="str">
            <v>CTR_192</v>
          </cell>
          <cell r="K955" t="str">
            <v>MCBSC_CBC2</v>
          </cell>
          <cell r="L955" t="str">
            <v>Saa</v>
          </cell>
        </row>
        <row r="956">
          <cell r="J956" t="str">
            <v>CTR_192</v>
          </cell>
          <cell r="K956" t="str">
            <v>MCBSC_CBC2</v>
          </cell>
          <cell r="L956" t="str">
            <v>Saa</v>
          </cell>
        </row>
        <row r="957">
          <cell r="J957" t="str">
            <v>LIT_058</v>
          </cell>
          <cell r="K957" t="str">
            <v>BSC_ZTE_Madagascar(22)</v>
          </cell>
          <cell r="L957" t="str">
            <v>Douala</v>
          </cell>
        </row>
        <row r="958">
          <cell r="J958" t="str">
            <v>LIT_058</v>
          </cell>
          <cell r="K958" t="str">
            <v>BSC_ZTE_Madagascar(22)</v>
          </cell>
          <cell r="L958" t="str">
            <v>Douala</v>
          </cell>
        </row>
        <row r="959">
          <cell r="J959" t="str">
            <v>LIT_058</v>
          </cell>
          <cell r="K959" t="str">
            <v>BSC_ZTE_Madagascar(22)</v>
          </cell>
          <cell r="L959" t="str">
            <v>Douala</v>
          </cell>
        </row>
        <row r="960">
          <cell r="J960" t="str">
            <v>OST_002</v>
          </cell>
          <cell r="K960" t="str">
            <v>BSC1_HW_BFSAM_BANENGO</v>
          </cell>
          <cell r="L960" t="str">
            <v>Bafoussam</v>
          </cell>
        </row>
        <row r="961">
          <cell r="J961" t="str">
            <v>OST_002</v>
          </cell>
          <cell r="K961" t="str">
            <v>BSC1_HW_BFSAM_BANENGO</v>
          </cell>
          <cell r="L961" t="str">
            <v>Bafoussam</v>
          </cell>
        </row>
        <row r="962">
          <cell r="J962" t="str">
            <v>OST_002</v>
          </cell>
          <cell r="K962" t="str">
            <v>BSC1_HW_BFSAM_BANENGO</v>
          </cell>
          <cell r="L962" t="str">
            <v>Bafoussam</v>
          </cell>
        </row>
        <row r="963">
          <cell r="J963" t="str">
            <v>EST_032</v>
          </cell>
          <cell r="K963" t="str">
            <v>BSC_ZTE_Messamendongo(23)</v>
          </cell>
          <cell r="L963" t="str">
            <v>Bertoua</v>
          </cell>
        </row>
        <row r="964">
          <cell r="J964" t="str">
            <v>EST_032</v>
          </cell>
          <cell r="K964" t="str">
            <v>BSC_ZTE_Messamendongo(23)</v>
          </cell>
          <cell r="L964" t="str">
            <v>Bertoua</v>
          </cell>
        </row>
        <row r="965">
          <cell r="J965" t="str">
            <v>EST_032</v>
          </cell>
          <cell r="K965" t="str">
            <v>BSC_ZTE_Messamendongo(23)</v>
          </cell>
          <cell r="L965" t="str">
            <v>Bertoua</v>
          </cell>
        </row>
        <row r="966">
          <cell r="J966" t="str">
            <v>CTR_189</v>
          </cell>
          <cell r="K966" t="str">
            <v>MCBSC_CBC2</v>
          </cell>
          <cell r="L966" t="str">
            <v>Botmakak</v>
          </cell>
        </row>
        <row r="967">
          <cell r="J967" t="str">
            <v>CTR_189</v>
          </cell>
          <cell r="K967" t="str">
            <v>MCBSC_CBC2</v>
          </cell>
          <cell r="L967" t="str">
            <v>Botmakak</v>
          </cell>
        </row>
        <row r="968">
          <cell r="J968" t="str">
            <v>CTR_189</v>
          </cell>
          <cell r="K968" t="str">
            <v>MCBSC_CBC2</v>
          </cell>
          <cell r="L968" t="str">
            <v>Botmakak</v>
          </cell>
        </row>
        <row r="969">
          <cell r="J969" t="str">
            <v>CTR_191</v>
          </cell>
          <cell r="K969" t="str">
            <v>MCBSC_NGOA_EK2</v>
          </cell>
          <cell r="L969" t="str">
            <v>Okola</v>
          </cell>
        </row>
        <row r="970">
          <cell r="J970" t="str">
            <v>CTR_191</v>
          </cell>
          <cell r="K970" t="str">
            <v>MCBSC_NGOA_EK2</v>
          </cell>
          <cell r="L970" t="str">
            <v>Okola</v>
          </cell>
        </row>
        <row r="971">
          <cell r="J971" t="str">
            <v>CTR_191</v>
          </cell>
          <cell r="K971" t="str">
            <v>MCBSC_NGOA_EK2</v>
          </cell>
          <cell r="L971" t="str">
            <v>Okola</v>
          </cell>
        </row>
        <row r="972">
          <cell r="J972" t="str">
            <v>ADM_001</v>
          </cell>
          <cell r="K972" t="str">
            <v>BSC1_HW_GRA_AGENCE</v>
          </cell>
          <cell r="L972" t="str">
            <v>Ngaoundere</v>
          </cell>
        </row>
        <row r="973">
          <cell r="J973" t="str">
            <v>ADM_001</v>
          </cell>
          <cell r="K973" t="str">
            <v>BSC1_HW_GRA_AGENCE</v>
          </cell>
          <cell r="L973" t="str">
            <v>Ngaoundere</v>
          </cell>
        </row>
        <row r="974">
          <cell r="J974" t="str">
            <v>ADM_001</v>
          </cell>
          <cell r="K974" t="str">
            <v>BSC1_HW_GRA_AGENCE</v>
          </cell>
          <cell r="L974" t="str">
            <v>Ngaoundere</v>
          </cell>
        </row>
        <row r="975">
          <cell r="J975" t="str">
            <v>LIT_185</v>
          </cell>
          <cell r="K975" t="str">
            <v>BSC_ZTE_NDOGBONG(21)</v>
          </cell>
          <cell r="L975" t="str">
            <v>Edea</v>
          </cell>
        </row>
        <row r="976">
          <cell r="J976" t="str">
            <v>LIT_185</v>
          </cell>
          <cell r="K976" t="str">
            <v>BSC_ZTE_NDOGBONG(21)</v>
          </cell>
          <cell r="L976" t="str">
            <v>Edea</v>
          </cell>
        </row>
        <row r="977">
          <cell r="J977" t="str">
            <v>LIT_185</v>
          </cell>
          <cell r="K977" t="str">
            <v>BSC_ZTE_NDOGBONG(21)</v>
          </cell>
          <cell r="L977" t="str">
            <v>Edea</v>
          </cell>
        </row>
        <row r="978">
          <cell r="J978" t="str">
            <v>LIT_195</v>
          </cell>
          <cell r="K978" t="str">
            <v>MCBSC_Mak-Nodal2</v>
          </cell>
          <cell r="L978" t="str">
            <v>Kiienke</v>
          </cell>
        </row>
        <row r="979">
          <cell r="J979" t="str">
            <v>LIT_195</v>
          </cell>
          <cell r="K979" t="str">
            <v>MCBSC_Mak-Nodal2</v>
          </cell>
          <cell r="L979" t="str">
            <v>Kiienke</v>
          </cell>
        </row>
        <row r="980">
          <cell r="J980" t="str">
            <v>LIT_195</v>
          </cell>
          <cell r="K980" t="str">
            <v>MCBSC_Mak-Nodal2</v>
          </cell>
          <cell r="L980" t="str">
            <v>Kiienke</v>
          </cell>
        </row>
        <row r="981">
          <cell r="J981" t="str">
            <v>SUD_021</v>
          </cell>
          <cell r="K981" t="str">
            <v>BSC_ZTE_NDOGBONG(21)</v>
          </cell>
          <cell r="L981" t="str">
            <v>Mpoloungoue</v>
          </cell>
        </row>
        <row r="982">
          <cell r="J982" t="str">
            <v>SUD_021</v>
          </cell>
          <cell r="K982" t="str">
            <v>BSC_ZTE_NDOGBONG(21)</v>
          </cell>
          <cell r="L982" t="str">
            <v>Mpoloungoue</v>
          </cell>
        </row>
        <row r="983">
          <cell r="J983" t="str">
            <v>SUD_021</v>
          </cell>
          <cell r="K983" t="str">
            <v>BSC_ZTE_NDOGBONG(21)</v>
          </cell>
          <cell r="L983" t="str">
            <v>Mpoloungoue</v>
          </cell>
        </row>
        <row r="984">
          <cell r="J984" t="str">
            <v>LIT_194</v>
          </cell>
          <cell r="K984" t="str">
            <v>MCBSC_Mak-Nodal2</v>
          </cell>
          <cell r="L984" t="str">
            <v>Niete</v>
          </cell>
        </row>
        <row r="985">
          <cell r="J985" t="str">
            <v>LIT_194</v>
          </cell>
          <cell r="K985" t="str">
            <v>MCBSC_Mak-Nodal2</v>
          </cell>
          <cell r="L985" t="str">
            <v>Niete</v>
          </cell>
        </row>
        <row r="986">
          <cell r="J986" t="str">
            <v>LIT_193</v>
          </cell>
          <cell r="K986" t="str">
            <v>MCBSC_Mak-Nodal2</v>
          </cell>
          <cell r="L986" t="str">
            <v>Niete</v>
          </cell>
        </row>
        <row r="987">
          <cell r="J987" t="str">
            <v>LIT_193</v>
          </cell>
          <cell r="K987" t="str">
            <v>MCBSC_Mak-Nodal2</v>
          </cell>
          <cell r="L987" t="str">
            <v>Niete</v>
          </cell>
        </row>
        <row r="988">
          <cell r="J988" t="str">
            <v>LIT_193</v>
          </cell>
          <cell r="K988" t="str">
            <v>MCBSC_Mak-Nodal2</v>
          </cell>
          <cell r="L988" t="str">
            <v>Niete</v>
          </cell>
        </row>
        <row r="989">
          <cell r="J989" t="str">
            <v>OST_001</v>
          </cell>
          <cell r="K989" t="str">
            <v>BSC1_HW_BFSAM_BANENGO</v>
          </cell>
          <cell r="L989" t="str">
            <v>Bafoussam</v>
          </cell>
        </row>
        <row r="990">
          <cell r="J990" t="str">
            <v>OST_001</v>
          </cell>
          <cell r="K990" t="str">
            <v>BSC1_HW_BFSAM_BANENGO</v>
          </cell>
          <cell r="L990" t="str">
            <v>Bafoussam</v>
          </cell>
        </row>
        <row r="991">
          <cell r="J991" t="str">
            <v>OST_001</v>
          </cell>
          <cell r="K991" t="str">
            <v>BSC1_HW_BFSAM_BANENGO</v>
          </cell>
          <cell r="L991" t="str">
            <v>Bafoussam</v>
          </cell>
        </row>
        <row r="992">
          <cell r="J992" t="str">
            <v>CTR_200</v>
          </cell>
          <cell r="K992" t="str">
            <v>BSC_ZTE_Mvogada_new(24)</v>
          </cell>
          <cell r="L992" t="str">
            <v>Yaounde</v>
          </cell>
        </row>
        <row r="993">
          <cell r="J993" t="str">
            <v>CTR_200</v>
          </cell>
          <cell r="K993" t="str">
            <v>BSC_ZTE_Mvogada_new(24)</v>
          </cell>
          <cell r="L993" t="str">
            <v>Yaounde</v>
          </cell>
        </row>
        <row r="994">
          <cell r="J994" t="str">
            <v>CTR_200</v>
          </cell>
          <cell r="K994" t="str">
            <v>BSC_ZTE_Mvogada_new(24)</v>
          </cell>
          <cell r="L994" t="str">
            <v>Yaounde</v>
          </cell>
        </row>
        <row r="995">
          <cell r="J995" t="str">
            <v>EXN_031</v>
          </cell>
          <cell r="K995" t="str">
            <v>BSC1_HW_GRA_AGENCE</v>
          </cell>
          <cell r="L995" t="str">
            <v>Kousseri</v>
          </cell>
        </row>
        <row r="996">
          <cell r="J996" t="str">
            <v>EXN_031</v>
          </cell>
          <cell r="K996" t="str">
            <v>BSC1_HW_GRA_AGENCE</v>
          </cell>
          <cell r="L996" t="str">
            <v>Kousseri</v>
          </cell>
        </row>
        <row r="997">
          <cell r="J997" t="str">
            <v>EXN_031</v>
          </cell>
          <cell r="K997" t="str">
            <v>BSC1_HW_GRA_AGENCE</v>
          </cell>
          <cell r="L997" t="str">
            <v>Kousseri</v>
          </cell>
        </row>
        <row r="998">
          <cell r="J998" t="str">
            <v>CTR_197</v>
          </cell>
          <cell r="K998" t="str">
            <v>BSC_ZTE_Mvogada_new(24)</v>
          </cell>
          <cell r="L998" t="str">
            <v>Yaounde</v>
          </cell>
        </row>
        <row r="999">
          <cell r="J999" t="str">
            <v>CTR_197</v>
          </cell>
          <cell r="K999" t="str">
            <v>BSC_ZTE_Mvogada_new(24)</v>
          </cell>
          <cell r="L999" t="str">
            <v>Yaounde</v>
          </cell>
        </row>
        <row r="1000">
          <cell r="J1000" t="str">
            <v>CTR_197</v>
          </cell>
          <cell r="K1000" t="str">
            <v>BSC_ZTE_Mvogada_new(24)</v>
          </cell>
          <cell r="L1000" t="str">
            <v>Yaounde</v>
          </cell>
        </row>
        <row r="1001">
          <cell r="J1001" t="str">
            <v>LIT_127</v>
          </cell>
          <cell r="K1001" t="str">
            <v>BSC_ZTE_Madagascar(22)</v>
          </cell>
          <cell r="L1001" t="str">
            <v>Douala</v>
          </cell>
        </row>
        <row r="1002">
          <cell r="J1002" t="str">
            <v>LIT_127</v>
          </cell>
          <cell r="K1002" t="str">
            <v>BSC_ZTE_Madagascar(22)</v>
          </cell>
          <cell r="L1002" t="str">
            <v>Douala</v>
          </cell>
        </row>
        <row r="1003">
          <cell r="J1003" t="str">
            <v>LIT_127</v>
          </cell>
          <cell r="K1003" t="str">
            <v>BSC_ZTE_Madagascar(22)</v>
          </cell>
          <cell r="L1003" t="str">
            <v>Douala</v>
          </cell>
        </row>
        <row r="1004">
          <cell r="J1004" t="str">
            <v>LIT_128</v>
          </cell>
          <cell r="K1004" t="str">
            <v>BSC_ZTE_Madagascar(22)</v>
          </cell>
          <cell r="L1004" t="str">
            <v>Douala</v>
          </cell>
        </row>
        <row r="1005">
          <cell r="J1005" t="str">
            <v>LIT_128</v>
          </cell>
          <cell r="K1005" t="str">
            <v>BSC_ZTE_Madagascar(22)</v>
          </cell>
          <cell r="L1005" t="str">
            <v>Douala</v>
          </cell>
        </row>
        <row r="1006">
          <cell r="J1006" t="str">
            <v>LIT_128</v>
          </cell>
          <cell r="K1006" t="str">
            <v>BSC_ZTE_Madagascar(22)</v>
          </cell>
          <cell r="L1006" t="str">
            <v>Douala</v>
          </cell>
        </row>
        <row r="1007">
          <cell r="J1007" t="str">
            <v>LIT_187</v>
          </cell>
          <cell r="K1007" t="str">
            <v>MCBSC_IPD2</v>
          </cell>
          <cell r="L1007" t="str">
            <v>Dibombari</v>
          </cell>
        </row>
        <row r="1008">
          <cell r="J1008" t="str">
            <v>LIT_187</v>
          </cell>
          <cell r="K1008" t="str">
            <v>MCBSC_IPD2</v>
          </cell>
          <cell r="L1008" t="str">
            <v>Dibombari</v>
          </cell>
        </row>
        <row r="1009">
          <cell r="J1009" t="str">
            <v>LIT_187</v>
          </cell>
          <cell r="K1009" t="str">
            <v>MCBSC_IPD2</v>
          </cell>
          <cell r="L1009" t="str">
            <v>Dibombari</v>
          </cell>
        </row>
        <row r="1010">
          <cell r="J1010" t="str">
            <v>EXN_028</v>
          </cell>
          <cell r="K1010" t="str">
            <v>MCBSC_GRA-Agence2</v>
          </cell>
          <cell r="L1010" t="str">
            <v>Godola</v>
          </cell>
        </row>
        <row r="1011">
          <cell r="J1011" t="str">
            <v>EXN_028</v>
          </cell>
          <cell r="K1011" t="str">
            <v>MCBSC_GRA-Agence2</v>
          </cell>
          <cell r="L1011" t="str">
            <v>Godola</v>
          </cell>
        </row>
        <row r="1012">
          <cell r="J1012" t="str">
            <v>EXN_028</v>
          </cell>
          <cell r="K1012" t="str">
            <v>MCBSC_GRA-Agence2</v>
          </cell>
          <cell r="L1012" t="str">
            <v>Godola</v>
          </cell>
        </row>
        <row r="1013">
          <cell r="J1013" t="str">
            <v>NRD_031</v>
          </cell>
          <cell r="K1013" t="str">
            <v>MCBSC_Ngaoundere1</v>
          </cell>
          <cell r="L1013" t="str">
            <v>Gouna</v>
          </cell>
        </row>
        <row r="1014">
          <cell r="J1014" t="str">
            <v>NRD_031</v>
          </cell>
          <cell r="K1014" t="str">
            <v>MCBSC_Ngaoundere1</v>
          </cell>
          <cell r="L1014" t="str">
            <v>Gouna</v>
          </cell>
        </row>
        <row r="1015">
          <cell r="J1015" t="str">
            <v>NRD_031</v>
          </cell>
          <cell r="K1015" t="str">
            <v>MCBSC_Ngaoundere1</v>
          </cell>
          <cell r="L1015" t="str">
            <v>Gouna</v>
          </cell>
        </row>
        <row r="1016">
          <cell r="J1016" t="str">
            <v>NRD_003</v>
          </cell>
          <cell r="K1016" t="str">
            <v>BSC1_HW_GRA_AGENCE</v>
          </cell>
          <cell r="L1016" t="str">
            <v>Garoua</v>
          </cell>
        </row>
        <row r="1017">
          <cell r="J1017" t="str">
            <v>NRD_003</v>
          </cell>
          <cell r="K1017" t="str">
            <v>BSC1_HW_GRA_AGENCE</v>
          </cell>
          <cell r="L1017" t="str">
            <v>Garoua</v>
          </cell>
        </row>
        <row r="1018">
          <cell r="J1018" t="str">
            <v>NRD_003</v>
          </cell>
          <cell r="K1018" t="str">
            <v>BSC1_HW_GRA_AGENCE</v>
          </cell>
          <cell r="L1018" t="str">
            <v>Garoua</v>
          </cell>
        </row>
        <row r="1019">
          <cell r="J1019" t="str">
            <v>LIT_708</v>
          </cell>
          <cell r="K1019" t="str">
            <v>BSC_ZTE_Madagascar(22)</v>
          </cell>
          <cell r="L1019" t="str">
            <v>Douala</v>
          </cell>
        </row>
        <row r="1020">
          <cell r="J1020" t="str">
            <v>LIT_708</v>
          </cell>
          <cell r="K1020" t="str">
            <v>BSC_ZTE_Madagascar(22)</v>
          </cell>
          <cell r="L1020" t="str">
            <v>Douala</v>
          </cell>
        </row>
        <row r="1021">
          <cell r="J1021" t="str">
            <v>NRO_029</v>
          </cell>
          <cell r="K1021" t="str">
            <v>BSC1_HW_BFSAM_BANENGO</v>
          </cell>
          <cell r="L1021" t="str">
            <v>Bamenda</v>
          </cell>
        </row>
        <row r="1022">
          <cell r="J1022" t="str">
            <v>NRO_029</v>
          </cell>
          <cell r="K1022" t="str">
            <v>BSC1_HW_BFSAM_BANENGO</v>
          </cell>
          <cell r="L1022" t="str">
            <v>Bamenda</v>
          </cell>
        </row>
        <row r="1023">
          <cell r="J1023" t="str">
            <v>NRO_029</v>
          </cell>
          <cell r="K1023" t="str">
            <v>BSC1_HW_BFSAM_BANENGO</v>
          </cell>
          <cell r="L1023" t="str">
            <v>Bamenda</v>
          </cell>
        </row>
        <row r="1024">
          <cell r="J1024" t="str">
            <v>EXN_016</v>
          </cell>
          <cell r="K1024" t="str">
            <v>BSC1_HW_GRA_AGENCE</v>
          </cell>
          <cell r="L1024" t="str">
            <v>Maroua</v>
          </cell>
        </row>
        <row r="1025">
          <cell r="J1025" t="str">
            <v>EXN_016</v>
          </cell>
          <cell r="K1025" t="str">
            <v>BSC1_HW_GRA_AGENCE</v>
          </cell>
          <cell r="L1025" t="str">
            <v>Maroua</v>
          </cell>
        </row>
        <row r="1026">
          <cell r="J1026" t="str">
            <v>EXN_016</v>
          </cell>
          <cell r="K1026" t="str">
            <v>BSC1_HW_GRA_AGENCE</v>
          </cell>
          <cell r="L1026" t="str">
            <v>Maroua</v>
          </cell>
        </row>
        <row r="1027">
          <cell r="J1027" t="str">
            <v>LIT_178</v>
          </cell>
          <cell r="K1027" t="str">
            <v>MCBSC_Mak-Nodal2</v>
          </cell>
          <cell r="L1027" t="str">
            <v>misselele</v>
          </cell>
        </row>
        <row r="1028">
          <cell r="J1028" t="str">
            <v>LIT_178</v>
          </cell>
          <cell r="K1028" t="str">
            <v>MCBSC_Mak-Nodal2</v>
          </cell>
          <cell r="L1028" t="str">
            <v>misselele</v>
          </cell>
        </row>
        <row r="1029">
          <cell r="J1029" t="str">
            <v>LIT_178</v>
          </cell>
          <cell r="K1029" t="str">
            <v>MCBSC_Mak-Nodal2</v>
          </cell>
          <cell r="L1029" t="str">
            <v>misselele</v>
          </cell>
        </row>
        <row r="1030">
          <cell r="J1030" t="str">
            <v>LIT_191</v>
          </cell>
          <cell r="K1030" t="str">
            <v>MCBSC_Mak-Nodal2</v>
          </cell>
          <cell r="L1030" t="str">
            <v>Mouanko</v>
          </cell>
        </row>
        <row r="1031">
          <cell r="J1031" t="str">
            <v>LIT_191</v>
          </cell>
          <cell r="K1031" t="str">
            <v>MCBSC_Mak-Nodal2</v>
          </cell>
          <cell r="L1031" t="str">
            <v>Mouanko</v>
          </cell>
        </row>
        <row r="1032">
          <cell r="J1032" t="str">
            <v>LIT_191</v>
          </cell>
          <cell r="K1032" t="str">
            <v>MCBSC_Mak-Nodal2</v>
          </cell>
          <cell r="L1032" t="str">
            <v>Mouanko</v>
          </cell>
        </row>
        <row r="1033">
          <cell r="J1033" t="str">
            <v>EXN_016</v>
          </cell>
          <cell r="K1033" t="str">
            <v>BSC1_HW_GRA_AGENCE</v>
          </cell>
          <cell r="L1033" t="str">
            <v>Maroua</v>
          </cell>
        </row>
        <row r="1034">
          <cell r="J1034" t="str">
            <v>EXN_016</v>
          </cell>
          <cell r="K1034" t="str">
            <v>BSC1_HW_GRA_AGENCE</v>
          </cell>
          <cell r="L1034" t="str">
            <v>Maroua</v>
          </cell>
        </row>
        <row r="1035">
          <cell r="J1035" t="str">
            <v>EXN_016</v>
          </cell>
          <cell r="K1035" t="str">
            <v>BSC1_HW_GRA_AGENCE</v>
          </cell>
          <cell r="L1035" t="str">
            <v>Maroua</v>
          </cell>
        </row>
        <row r="1036">
          <cell r="J1036" t="str">
            <v>CTR_199</v>
          </cell>
          <cell r="K1036" t="str">
            <v>BSC_ZTE_Mvogada_new(24)</v>
          </cell>
          <cell r="L1036" t="str">
            <v>Yaounde</v>
          </cell>
        </row>
        <row r="1037">
          <cell r="J1037" t="str">
            <v>CTR_199</v>
          </cell>
          <cell r="K1037" t="str">
            <v>BSC_ZTE_Mvogada_new(24)</v>
          </cell>
          <cell r="L1037" t="str">
            <v>Yaounde</v>
          </cell>
        </row>
        <row r="1038">
          <cell r="J1038" t="str">
            <v>CTR_199</v>
          </cell>
          <cell r="K1038" t="str">
            <v>BSC_ZTE_Mvogada_new(24)</v>
          </cell>
          <cell r="L1038" t="str">
            <v>Yaounde</v>
          </cell>
        </row>
        <row r="1039">
          <cell r="J1039" t="str">
            <v>OST_028</v>
          </cell>
          <cell r="K1039" t="str">
            <v>BSC1_HW_BFSAM_BANENGO</v>
          </cell>
          <cell r="L1039" t="str">
            <v>Foumban</v>
          </cell>
        </row>
        <row r="1040">
          <cell r="J1040" t="str">
            <v>OST_028</v>
          </cell>
          <cell r="K1040" t="str">
            <v>BSC1_HW_BFSAM_BANENGO</v>
          </cell>
          <cell r="L1040" t="str">
            <v>Foumban</v>
          </cell>
        </row>
        <row r="1041">
          <cell r="J1041" t="str">
            <v>OST_028</v>
          </cell>
          <cell r="K1041" t="str">
            <v>BSC1_HW_BFSAM_BANENGO</v>
          </cell>
          <cell r="L1041" t="str">
            <v>Foumban</v>
          </cell>
        </row>
        <row r="1042">
          <cell r="J1042" t="str">
            <v>SUO_023</v>
          </cell>
          <cell r="K1042" t="str">
            <v>BSC1_HW_BFSAM_BANENGO</v>
          </cell>
          <cell r="L1042" t="str">
            <v>Buea</v>
          </cell>
        </row>
        <row r="1043">
          <cell r="J1043" t="str">
            <v>SUO_023</v>
          </cell>
          <cell r="K1043" t="str">
            <v>BSC1_HW_BFSAM_BANENGO</v>
          </cell>
          <cell r="L1043" t="str">
            <v>Buea</v>
          </cell>
        </row>
        <row r="1044">
          <cell r="J1044" t="str">
            <v>SUO_023</v>
          </cell>
          <cell r="K1044" t="str">
            <v>BSC1_HW_BFSAM_BANENGO</v>
          </cell>
          <cell r="L1044" t="str">
            <v>Buea</v>
          </cell>
        </row>
        <row r="1045">
          <cell r="J1045" t="str">
            <v>SUO_023</v>
          </cell>
          <cell r="K1045" t="str">
            <v>BSC1_HW_BFSAM_BANENGO</v>
          </cell>
          <cell r="L1045" t="str">
            <v>Buea</v>
          </cell>
        </row>
        <row r="1046">
          <cell r="J1046" t="str">
            <v>SUO_023</v>
          </cell>
          <cell r="K1046" t="str">
            <v>BSC1_HW_BFSAM_BANENGO</v>
          </cell>
          <cell r="L1046" t="str">
            <v>Buea</v>
          </cell>
        </row>
        <row r="1047">
          <cell r="J1047" t="str">
            <v>SUO_023</v>
          </cell>
          <cell r="K1047" t="str">
            <v>BSC1_HW_BFSAM_BANENGO</v>
          </cell>
          <cell r="L1047" t="str">
            <v>Buea</v>
          </cell>
        </row>
        <row r="1048">
          <cell r="J1048" t="str">
            <v>EXN_002</v>
          </cell>
          <cell r="K1048" t="str">
            <v>BSC1_HW_GRA_AGENCE</v>
          </cell>
          <cell r="L1048" t="str">
            <v>Maroua</v>
          </cell>
        </row>
        <row r="1049">
          <cell r="J1049" t="str">
            <v>EXN_002</v>
          </cell>
          <cell r="K1049" t="str">
            <v>BSC1_HW_GRA_AGENCE</v>
          </cell>
          <cell r="L1049" t="str">
            <v>Maroua</v>
          </cell>
        </row>
        <row r="1050">
          <cell r="J1050" t="str">
            <v>EXN_002</v>
          </cell>
          <cell r="K1050" t="str">
            <v>BSC1_HW_GRA_AGENCE</v>
          </cell>
          <cell r="L1050" t="str">
            <v>Maroua</v>
          </cell>
        </row>
        <row r="1051">
          <cell r="J1051" t="str">
            <v>LIT_700</v>
          </cell>
          <cell r="K1051" t="str">
            <v>BSC_ZTE_Madagascar(22)</v>
          </cell>
          <cell r="L1051" t="str">
            <v>Douala</v>
          </cell>
        </row>
        <row r="1052">
          <cell r="J1052" t="str">
            <v>LIT_700</v>
          </cell>
          <cell r="K1052" t="str">
            <v>BSC_ZTE_Madagascar(22)</v>
          </cell>
          <cell r="L1052" t="str">
            <v>Douala</v>
          </cell>
        </row>
        <row r="1053">
          <cell r="J1053" t="str">
            <v>LIT_181</v>
          </cell>
          <cell r="K1053" t="str">
            <v>BSC_ZTE_NDOGBONG(21)</v>
          </cell>
          <cell r="L1053" t="str">
            <v>Douala</v>
          </cell>
        </row>
        <row r="1054">
          <cell r="J1054" t="str">
            <v>LIT_181</v>
          </cell>
          <cell r="K1054" t="str">
            <v>BSC_ZTE_NDOGBONG(21)</v>
          </cell>
          <cell r="L1054" t="str">
            <v>Douala</v>
          </cell>
        </row>
        <row r="1055">
          <cell r="J1055" t="str">
            <v>LIT_181</v>
          </cell>
          <cell r="K1055" t="str">
            <v>BSC_ZTE_NDOGBONG(21)</v>
          </cell>
          <cell r="L1055" t="str">
            <v>Douala</v>
          </cell>
        </row>
        <row r="1056">
          <cell r="J1056" t="str">
            <v>SUO_014</v>
          </cell>
          <cell r="K1056" t="str">
            <v>BSC1_HW_BFSAM_BANENGO</v>
          </cell>
          <cell r="L1056" t="str">
            <v>Limbe</v>
          </cell>
        </row>
        <row r="1057">
          <cell r="J1057" t="str">
            <v>SUO_014</v>
          </cell>
          <cell r="K1057" t="str">
            <v>BSC1_HW_BFSAM_BANENGO</v>
          </cell>
          <cell r="L1057" t="str">
            <v>Limbe</v>
          </cell>
        </row>
        <row r="1058">
          <cell r="J1058" t="str">
            <v>SUO_014</v>
          </cell>
          <cell r="K1058" t="str">
            <v>BSC1_HW_BFSAM_BANENGO</v>
          </cell>
          <cell r="L1058" t="str">
            <v>Limbe</v>
          </cell>
        </row>
        <row r="1059">
          <cell r="J1059" t="str">
            <v>NRD_009</v>
          </cell>
          <cell r="K1059" t="str">
            <v>BSC1_HW_GRA_AGENCE</v>
          </cell>
          <cell r="L1059" t="str">
            <v>Garoua</v>
          </cell>
        </row>
        <row r="1060">
          <cell r="J1060" t="str">
            <v>NRD_009</v>
          </cell>
          <cell r="K1060" t="str">
            <v>BSC1_HW_GRA_AGENCE</v>
          </cell>
          <cell r="L1060" t="str">
            <v>Garoua</v>
          </cell>
        </row>
        <row r="1061">
          <cell r="J1061" t="str">
            <v>NRD_009</v>
          </cell>
          <cell r="K1061" t="str">
            <v>BSC1_HW_GRA_AGENCE</v>
          </cell>
          <cell r="L1061" t="str">
            <v>Garoua</v>
          </cell>
        </row>
        <row r="1062">
          <cell r="J1062" t="str">
            <v>NRD_018</v>
          </cell>
          <cell r="K1062" t="str">
            <v>BSC1_HW_GRA_AGENCE</v>
          </cell>
          <cell r="L1062" t="str">
            <v>Garoua</v>
          </cell>
        </row>
        <row r="1063">
          <cell r="J1063" t="str">
            <v>NRD_018</v>
          </cell>
          <cell r="K1063" t="str">
            <v>BSC1_HW_GRA_AGENCE</v>
          </cell>
          <cell r="L1063" t="str">
            <v>Garoua</v>
          </cell>
        </row>
        <row r="1064">
          <cell r="J1064" t="str">
            <v>NRD_018</v>
          </cell>
          <cell r="K1064" t="str">
            <v>BSC1_HW_GRA_AGENCE</v>
          </cell>
          <cell r="L1064" t="str">
            <v>Garoua</v>
          </cell>
        </row>
        <row r="1065">
          <cell r="J1065" t="str">
            <v>LIT_071</v>
          </cell>
          <cell r="K1065" t="str">
            <v>BSC_ZTE_NDOGBONG(21)</v>
          </cell>
          <cell r="L1065" t="str">
            <v>Nkongsamba</v>
          </cell>
        </row>
        <row r="1066">
          <cell r="J1066" t="str">
            <v>LIT_071</v>
          </cell>
          <cell r="K1066" t="str">
            <v>BSC_ZTE_NDOGBONG(21)</v>
          </cell>
          <cell r="L1066" t="str">
            <v>Nkongsamba</v>
          </cell>
        </row>
        <row r="1067">
          <cell r="J1067" t="str">
            <v>LIT_071</v>
          </cell>
          <cell r="K1067" t="str">
            <v>BSC_ZTE_NDOGBONG(21)</v>
          </cell>
          <cell r="L1067" t="str">
            <v>Nkongsamba</v>
          </cell>
        </row>
        <row r="1068">
          <cell r="J1068" t="str">
            <v>NRD_029</v>
          </cell>
          <cell r="K1068" t="str">
            <v>MCBSC_Ngaoundere1</v>
          </cell>
          <cell r="L1068" t="str">
            <v>Banda</v>
          </cell>
        </row>
        <row r="1069">
          <cell r="J1069" t="str">
            <v>NRD_029</v>
          </cell>
          <cell r="K1069" t="str">
            <v>MCBSC_Ngaoundere1</v>
          </cell>
          <cell r="L1069" t="str">
            <v>Banda</v>
          </cell>
        </row>
        <row r="1070">
          <cell r="J1070" t="str">
            <v>NRD_029</v>
          </cell>
          <cell r="K1070" t="str">
            <v>MCBSC_Ngaoundere1</v>
          </cell>
          <cell r="L1070" t="str">
            <v>Banda</v>
          </cell>
        </row>
        <row r="1071">
          <cell r="J1071" t="str">
            <v>NRD_031</v>
          </cell>
          <cell r="K1071" t="str">
            <v>MCBSC_Ngaoundere1</v>
          </cell>
          <cell r="L1071" t="str">
            <v>Gouna</v>
          </cell>
        </row>
        <row r="1072">
          <cell r="J1072" t="str">
            <v>NRD_031</v>
          </cell>
          <cell r="K1072" t="str">
            <v>MCBSC_Ngaoundere1</v>
          </cell>
          <cell r="L1072" t="str">
            <v>Gouna</v>
          </cell>
        </row>
        <row r="1073">
          <cell r="J1073" t="str">
            <v>NRD_031</v>
          </cell>
          <cell r="K1073" t="str">
            <v>MCBSC_Ngaoundere1</v>
          </cell>
          <cell r="L1073" t="str">
            <v>Gouna</v>
          </cell>
        </row>
        <row r="1074">
          <cell r="J1074" t="str">
            <v>ADM_016</v>
          </cell>
          <cell r="K1074" t="str">
            <v>MCBSC_Ngaoundere1</v>
          </cell>
          <cell r="L1074" t="str">
            <v>Tchabal</v>
          </cell>
        </row>
        <row r="1075">
          <cell r="J1075" t="str">
            <v>ADM_016</v>
          </cell>
          <cell r="K1075" t="str">
            <v>MCBSC_Ngaoundere1</v>
          </cell>
          <cell r="L1075" t="str">
            <v>Tchabal</v>
          </cell>
        </row>
        <row r="1076">
          <cell r="J1076" t="str">
            <v>ADM_016</v>
          </cell>
          <cell r="K1076" t="str">
            <v>MCBSC_Ngaoundere1</v>
          </cell>
          <cell r="L1076" t="str">
            <v>Tchabal</v>
          </cell>
        </row>
        <row r="1077">
          <cell r="J1077" t="str">
            <v>EXN_027</v>
          </cell>
          <cell r="K1077" t="str">
            <v>MCBSC_GRA-Agence</v>
          </cell>
          <cell r="L1077" t="str">
            <v>Moutourwa</v>
          </cell>
        </row>
        <row r="1078">
          <cell r="J1078" t="str">
            <v>EXN_027</v>
          </cell>
          <cell r="K1078" t="str">
            <v>MCBSC_GRA-Agence</v>
          </cell>
          <cell r="L1078" t="str">
            <v>Moutourwa</v>
          </cell>
        </row>
        <row r="1079">
          <cell r="J1079" t="str">
            <v>EXN_027</v>
          </cell>
          <cell r="K1079" t="str">
            <v>MCBSC_GRA-Agence</v>
          </cell>
          <cell r="L1079" t="str">
            <v>Moutourwa</v>
          </cell>
        </row>
        <row r="1080">
          <cell r="J1080" t="str">
            <v>SUO_014</v>
          </cell>
          <cell r="K1080" t="str">
            <v>BSC1_HW_BFSAM_BANENGO</v>
          </cell>
          <cell r="L1080" t="str">
            <v>Limbe</v>
          </cell>
        </row>
        <row r="1081">
          <cell r="J1081" t="str">
            <v>SUO_014</v>
          </cell>
          <cell r="K1081" t="str">
            <v>BSC1_HW_BFSAM_BANENGO</v>
          </cell>
          <cell r="L1081" t="str">
            <v>Limbe</v>
          </cell>
        </row>
        <row r="1082">
          <cell r="J1082" t="str">
            <v>SUO_014</v>
          </cell>
          <cell r="K1082" t="str">
            <v>BSC1_HW_BFSAM_BANENGO</v>
          </cell>
          <cell r="L1082" t="str">
            <v>Limbe</v>
          </cell>
        </row>
        <row r="1083">
          <cell r="J1083" t="str">
            <v>EXN_009</v>
          </cell>
          <cell r="K1083" t="str">
            <v>BSC1_HW_GRA_AGENCE</v>
          </cell>
          <cell r="L1083" t="str">
            <v>Maroua</v>
          </cell>
        </row>
        <row r="1084">
          <cell r="J1084" t="str">
            <v>EXN_009</v>
          </cell>
          <cell r="K1084" t="str">
            <v>BSC1_HW_GRA_AGENCE</v>
          </cell>
          <cell r="L1084" t="str">
            <v>Maroua</v>
          </cell>
        </row>
        <row r="1085">
          <cell r="J1085" t="str">
            <v>EXN_009</v>
          </cell>
          <cell r="K1085" t="str">
            <v>BSC1_HW_GRA_AGENCE</v>
          </cell>
          <cell r="L1085" t="str">
            <v>Maroua</v>
          </cell>
        </row>
        <row r="1086">
          <cell r="J1086" t="str">
            <v>EXN_019</v>
          </cell>
          <cell r="K1086" t="str">
            <v>MCBSC_Mra-ZOKOK2</v>
          </cell>
          <cell r="L1086" t="str">
            <v>Bourrah</v>
          </cell>
        </row>
        <row r="1087">
          <cell r="J1087" t="str">
            <v>EXN_019</v>
          </cell>
          <cell r="K1087" t="str">
            <v>MCBSC_Mra-ZOKOK2</v>
          </cell>
          <cell r="L1087" t="str">
            <v>Bourrah</v>
          </cell>
        </row>
        <row r="1088">
          <cell r="J1088" t="str">
            <v>EXN_019</v>
          </cell>
          <cell r="K1088" t="str">
            <v>MCBSC_Mra-ZOKOK2</v>
          </cell>
          <cell r="L1088" t="str">
            <v>Bourrah</v>
          </cell>
        </row>
        <row r="1089">
          <cell r="J1089" t="str">
            <v>LIT_209</v>
          </cell>
          <cell r="K1089" t="str">
            <v>BSC_ZTE_NDOGBONG(21)</v>
          </cell>
          <cell r="L1089" t="str">
            <v>Edea</v>
          </cell>
        </row>
        <row r="1090">
          <cell r="J1090" t="str">
            <v>LIT_209</v>
          </cell>
          <cell r="K1090" t="str">
            <v>BSC_ZTE_NDOGBONG(21)</v>
          </cell>
          <cell r="L1090" t="str">
            <v>Edea</v>
          </cell>
        </row>
        <row r="1091">
          <cell r="J1091" t="str">
            <v>LIT_209</v>
          </cell>
          <cell r="K1091" t="str">
            <v>BSC_ZTE_NDOGBONG(21)</v>
          </cell>
          <cell r="L1091" t="str">
            <v>Edea</v>
          </cell>
        </row>
        <row r="1092">
          <cell r="J1092" t="str">
            <v>LIT_209</v>
          </cell>
          <cell r="K1092" t="str">
            <v>BSC_ZTE_NDOGBONG(21)</v>
          </cell>
          <cell r="L1092" t="str">
            <v>Edea</v>
          </cell>
        </row>
        <row r="1093">
          <cell r="J1093" t="str">
            <v>LIT_209</v>
          </cell>
          <cell r="K1093" t="str">
            <v>BSC_ZTE_NDOGBONG(21)</v>
          </cell>
          <cell r="L1093" t="str">
            <v>Edea</v>
          </cell>
        </row>
        <row r="1094">
          <cell r="J1094" t="str">
            <v>LIT_209</v>
          </cell>
          <cell r="K1094" t="str">
            <v>BSC_ZTE_NDOGBONG(21)</v>
          </cell>
          <cell r="L1094" t="str">
            <v>Edea</v>
          </cell>
        </row>
        <row r="1095">
          <cell r="J1095" t="str">
            <v>NRD_032</v>
          </cell>
          <cell r="K1095" t="str">
            <v>BSC1_HW_GRA_AGENCE</v>
          </cell>
          <cell r="L1095" t="str">
            <v>Ngong</v>
          </cell>
        </row>
        <row r="1096">
          <cell r="J1096" t="str">
            <v>NRD_032</v>
          </cell>
          <cell r="K1096" t="str">
            <v>BSC1_HW_GRA_AGENCE</v>
          </cell>
          <cell r="L1096" t="str">
            <v>Ngong</v>
          </cell>
        </row>
        <row r="1097">
          <cell r="J1097" t="str">
            <v>NRD_032</v>
          </cell>
          <cell r="K1097" t="str">
            <v>BSC1_HW_GRA_AGENCE</v>
          </cell>
          <cell r="L1097" t="str">
            <v>Ngong</v>
          </cell>
        </row>
        <row r="1098">
          <cell r="J1098" t="str">
            <v>NRD_007</v>
          </cell>
          <cell r="K1098" t="str">
            <v>BSC1_HW_GRA_AGENCE</v>
          </cell>
          <cell r="L1098" t="str">
            <v>Garoua</v>
          </cell>
        </row>
        <row r="1099">
          <cell r="J1099" t="str">
            <v>NRD_007</v>
          </cell>
          <cell r="K1099" t="str">
            <v>BSC1_HW_GRA_AGENCE</v>
          </cell>
          <cell r="L1099" t="str">
            <v>Garoua</v>
          </cell>
        </row>
        <row r="1100">
          <cell r="J1100" t="str">
            <v>NRD_007</v>
          </cell>
          <cell r="K1100" t="str">
            <v>BSC1_HW_GRA_AGENCE</v>
          </cell>
          <cell r="L1100" t="str">
            <v>Garoua</v>
          </cell>
        </row>
        <row r="1101">
          <cell r="J1101" t="str">
            <v>NRD_003</v>
          </cell>
          <cell r="K1101" t="str">
            <v>BSC1_HW_GRA_AGENCE</v>
          </cell>
          <cell r="L1101" t="str">
            <v>Garoua</v>
          </cell>
        </row>
        <row r="1102">
          <cell r="J1102" t="str">
            <v>NRD_003</v>
          </cell>
          <cell r="K1102" t="str">
            <v>BSC1_HW_GRA_AGENCE</v>
          </cell>
          <cell r="L1102" t="str">
            <v>Garoua</v>
          </cell>
        </row>
        <row r="1103">
          <cell r="J1103" t="str">
            <v>NRD_003</v>
          </cell>
          <cell r="K1103" t="str">
            <v>BSC1_HW_GRA_AGENCE</v>
          </cell>
          <cell r="L1103" t="str">
            <v>Garoua</v>
          </cell>
        </row>
        <row r="1104">
          <cell r="J1104" t="str">
            <v>NRD_018</v>
          </cell>
          <cell r="K1104" t="str">
            <v>BSC1_HW_GRA_AGENCE</v>
          </cell>
          <cell r="L1104" t="str">
            <v>Garoua</v>
          </cell>
        </row>
        <row r="1105">
          <cell r="J1105" t="str">
            <v>NRD_018</v>
          </cell>
          <cell r="K1105" t="str">
            <v>BSC1_HW_GRA_AGENCE</v>
          </cell>
          <cell r="L1105" t="str">
            <v>Garoua</v>
          </cell>
        </row>
        <row r="1106">
          <cell r="J1106" t="str">
            <v>NRD_018</v>
          </cell>
          <cell r="K1106" t="str">
            <v>BSC1_HW_GRA_AGENCE</v>
          </cell>
          <cell r="L1106" t="str">
            <v>Garoua</v>
          </cell>
        </row>
        <row r="1107">
          <cell r="J1107" t="str">
            <v>NRD_009</v>
          </cell>
          <cell r="K1107" t="str">
            <v>BSC1_HW_GRA_AGENCE</v>
          </cell>
          <cell r="L1107" t="str">
            <v>Garoua</v>
          </cell>
        </row>
        <row r="1108">
          <cell r="J1108" t="str">
            <v>NRD_009</v>
          </cell>
          <cell r="K1108" t="str">
            <v>BSC1_HW_GRA_AGENCE</v>
          </cell>
          <cell r="L1108" t="str">
            <v>Garoua</v>
          </cell>
        </row>
        <row r="1109">
          <cell r="J1109" t="str">
            <v>NRD_009</v>
          </cell>
          <cell r="K1109" t="str">
            <v>BSC1_HW_GRA_AGENCE</v>
          </cell>
          <cell r="L1109" t="str">
            <v>Garoua</v>
          </cell>
        </row>
        <row r="1110">
          <cell r="J1110" t="str">
            <v>NRD_032</v>
          </cell>
          <cell r="K1110" t="str">
            <v>BSC1_HW_GRA_AGENCE</v>
          </cell>
          <cell r="L1110" t="str">
            <v>Ngong</v>
          </cell>
        </row>
        <row r="1111">
          <cell r="J1111" t="str">
            <v>NRD_032</v>
          </cell>
          <cell r="K1111" t="str">
            <v>BSC1_HW_GRA_AGENCE</v>
          </cell>
          <cell r="L1111" t="str">
            <v>Ngong</v>
          </cell>
        </row>
        <row r="1112">
          <cell r="J1112" t="str">
            <v>NRD_032</v>
          </cell>
          <cell r="K1112" t="str">
            <v>BSC1_HW_GRA_AGENCE</v>
          </cell>
          <cell r="L1112" t="str">
            <v>Ngong</v>
          </cell>
        </row>
        <row r="1113">
          <cell r="J1113" t="str">
            <v>LIT_059</v>
          </cell>
          <cell r="K1113" t="str">
            <v>BSC_ZTE_Madagascar(22)</v>
          </cell>
          <cell r="L1113" t="str">
            <v>Douala</v>
          </cell>
        </row>
        <row r="1114">
          <cell r="J1114" t="str">
            <v>LIT_059</v>
          </cell>
          <cell r="K1114" t="str">
            <v>BSC_ZTE_Madagascar(22)</v>
          </cell>
          <cell r="L1114" t="str">
            <v>Douala</v>
          </cell>
        </row>
        <row r="1115">
          <cell r="J1115" t="str">
            <v>LIT_059</v>
          </cell>
          <cell r="K1115" t="str">
            <v>BSC_ZTE_Madagascar(22)</v>
          </cell>
          <cell r="L1115" t="str">
            <v>Douala</v>
          </cell>
        </row>
        <row r="1116">
          <cell r="J1116" t="str">
            <v>NRD_007</v>
          </cell>
          <cell r="K1116" t="str">
            <v>BSC1_HW_GRA_AGENCE</v>
          </cell>
          <cell r="L1116" t="str">
            <v>Garoua</v>
          </cell>
        </row>
        <row r="1117">
          <cell r="J1117" t="str">
            <v>NRD_007</v>
          </cell>
          <cell r="K1117" t="str">
            <v>BSC1_HW_GRA_AGENCE</v>
          </cell>
          <cell r="L1117" t="str">
            <v>Garoua</v>
          </cell>
        </row>
        <row r="1118">
          <cell r="J1118" t="str">
            <v>NRD_007</v>
          </cell>
          <cell r="K1118" t="str">
            <v>BSC1_HW_GRA_AGENCE</v>
          </cell>
          <cell r="L1118" t="str">
            <v>Garoua</v>
          </cell>
        </row>
        <row r="1119">
          <cell r="J1119" t="str">
            <v>OST_044</v>
          </cell>
          <cell r="K1119" t="str">
            <v>MCBSC_Banengo1</v>
          </cell>
          <cell r="L1119" t="str">
            <v>Bamendjou</v>
          </cell>
        </row>
        <row r="1120">
          <cell r="J1120" t="str">
            <v>OST_044</v>
          </cell>
          <cell r="K1120" t="str">
            <v>MCBSC_Banengo1</v>
          </cell>
          <cell r="L1120" t="str">
            <v>Bamendjou</v>
          </cell>
        </row>
        <row r="1121">
          <cell r="J1121" t="str">
            <v>OST_044</v>
          </cell>
          <cell r="K1121" t="str">
            <v>MCBSC_Banengo1</v>
          </cell>
          <cell r="L1121" t="str">
            <v>Bamendjou</v>
          </cell>
        </row>
        <row r="1122">
          <cell r="J1122" t="str">
            <v>NRD_027</v>
          </cell>
          <cell r="K1122" t="str">
            <v>MCBSC_GRA-Agence</v>
          </cell>
          <cell r="L1122" t="str">
            <v>Bidzar</v>
          </cell>
        </row>
        <row r="1123">
          <cell r="J1123" t="str">
            <v>NRD_027</v>
          </cell>
          <cell r="K1123" t="str">
            <v>MCBSC_GRA-Agence</v>
          </cell>
          <cell r="L1123" t="str">
            <v>Bidzar</v>
          </cell>
        </row>
        <row r="1124">
          <cell r="J1124" t="str">
            <v>NRD_027</v>
          </cell>
          <cell r="K1124" t="str">
            <v>MCBSC_GRA-Agence</v>
          </cell>
          <cell r="L1124" t="str">
            <v>Bidzar</v>
          </cell>
        </row>
        <row r="1125">
          <cell r="J1125" t="str">
            <v>NRD_024</v>
          </cell>
          <cell r="K1125" t="str">
            <v>MCBSC_GRA-Agence</v>
          </cell>
          <cell r="L1125" t="str">
            <v>Dembo</v>
          </cell>
        </row>
        <row r="1126">
          <cell r="J1126" t="str">
            <v>NRD_024</v>
          </cell>
          <cell r="K1126" t="str">
            <v>MCBSC_GRA-Agence</v>
          </cell>
          <cell r="L1126" t="str">
            <v>Dembo</v>
          </cell>
        </row>
        <row r="1127">
          <cell r="J1127" t="str">
            <v>NRD_024</v>
          </cell>
          <cell r="K1127" t="str">
            <v>MCBSC_GRA-Agence</v>
          </cell>
          <cell r="L1127" t="str">
            <v>Dembo</v>
          </cell>
        </row>
        <row r="1128">
          <cell r="J1128" t="str">
            <v>CTR_204</v>
          </cell>
          <cell r="K1128" t="str">
            <v>MCBSC_CBC2</v>
          </cell>
          <cell r="L1128" t="str">
            <v>Dibang</v>
          </cell>
        </row>
        <row r="1129">
          <cell r="J1129" t="str">
            <v>CTR_204</v>
          </cell>
          <cell r="K1129" t="str">
            <v>MCBSC_CBC2</v>
          </cell>
          <cell r="L1129" t="str">
            <v>Dibang</v>
          </cell>
        </row>
        <row r="1130">
          <cell r="J1130" t="str">
            <v>CTR_204</v>
          </cell>
          <cell r="K1130" t="str">
            <v>MCBSC_CBC2</v>
          </cell>
          <cell r="L1130" t="str">
            <v>Dibang</v>
          </cell>
        </row>
        <row r="1131">
          <cell r="J1131" t="str">
            <v>LIT_208</v>
          </cell>
          <cell r="K1131" t="str">
            <v>MCBSC_IPD2</v>
          </cell>
          <cell r="L1131" t="str">
            <v>Penja</v>
          </cell>
        </row>
        <row r="1132">
          <cell r="J1132" t="str">
            <v>LIT_208</v>
          </cell>
          <cell r="K1132" t="str">
            <v>MCBSC_IPD2</v>
          </cell>
          <cell r="L1132" t="str">
            <v>Penja</v>
          </cell>
        </row>
        <row r="1133">
          <cell r="J1133" t="str">
            <v>LIT_208</v>
          </cell>
          <cell r="K1133" t="str">
            <v>MCBSC_IPD2</v>
          </cell>
          <cell r="L1133" t="str">
            <v>Penja</v>
          </cell>
        </row>
        <row r="1134">
          <cell r="J1134" t="str">
            <v>LIT_225</v>
          </cell>
          <cell r="K1134" t="str">
            <v>MCBSC_IPD2</v>
          </cell>
          <cell r="L1134" t="str">
            <v>Tombel</v>
          </cell>
        </row>
        <row r="1135">
          <cell r="J1135" t="str">
            <v>LIT_225</v>
          </cell>
          <cell r="K1135" t="str">
            <v>MCBSC_IPD2</v>
          </cell>
          <cell r="L1135" t="str">
            <v>Tombel</v>
          </cell>
        </row>
        <row r="1136">
          <cell r="J1136" t="str">
            <v>LIT_225</v>
          </cell>
          <cell r="K1136" t="str">
            <v>MCBSC_IPD2</v>
          </cell>
          <cell r="L1136" t="str">
            <v>Tombel</v>
          </cell>
        </row>
        <row r="1137">
          <cell r="J1137" t="str">
            <v>EXN_026</v>
          </cell>
          <cell r="K1137" t="str">
            <v>BSC1_HW_GRA_AGENCE</v>
          </cell>
          <cell r="L1137" t="str">
            <v>Katoual</v>
          </cell>
        </row>
        <row r="1138">
          <cell r="J1138" t="str">
            <v>EXN_026</v>
          </cell>
          <cell r="K1138" t="str">
            <v>BSC1_HW_GRA_AGENCE</v>
          </cell>
          <cell r="L1138" t="str">
            <v>Katoual</v>
          </cell>
        </row>
        <row r="1139">
          <cell r="J1139" t="str">
            <v>EXN_026</v>
          </cell>
          <cell r="K1139" t="str">
            <v>BSC1_HW_GRA_AGENCE</v>
          </cell>
          <cell r="L1139" t="str">
            <v>Katoual</v>
          </cell>
        </row>
        <row r="1140">
          <cell r="J1140" t="str">
            <v>OST_001</v>
          </cell>
          <cell r="K1140" t="str">
            <v>BSC1_HW_BFSAM_BANENGO</v>
          </cell>
          <cell r="L1140" t="str">
            <v>Bafoussam</v>
          </cell>
        </row>
        <row r="1141">
          <cell r="J1141" t="str">
            <v>OST_001</v>
          </cell>
          <cell r="K1141" t="str">
            <v>BSC1_HW_BFSAM_BANENGO</v>
          </cell>
          <cell r="L1141" t="str">
            <v>Bafoussam</v>
          </cell>
        </row>
        <row r="1142">
          <cell r="J1142" t="str">
            <v>OST_001</v>
          </cell>
          <cell r="K1142" t="str">
            <v>BSC1_HW_BFSAM_BANENGO</v>
          </cell>
          <cell r="L1142" t="str">
            <v>Bafoussam</v>
          </cell>
        </row>
        <row r="1143">
          <cell r="J1143" t="str">
            <v>EXN_029</v>
          </cell>
          <cell r="K1143" t="str">
            <v>MCBSC_Mra-ZOKOK2</v>
          </cell>
          <cell r="L1143" t="str">
            <v>Makalingai</v>
          </cell>
        </row>
        <row r="1144">
          <cell r="J1144" t="str">
            <v>EXN_029</v>
          </cell>
          <cell r="K1144" t="str">
            <v>MCBSC_Mra-ZOKOK2</v>
          </cell>
          <cell r="L1144" t="str">
            <v>Makalingai</v>
          </cell>
        </row>
        <row r="1145">
          <cell r="J1145" t="str">
            <v>EXN_029</v>
          </cell>
          <cell r="K1145" t="str">
            <v>MCBSC_Mra-ZOKOK2</v>
          </cell>
          <cell r="L1145" t="str">
            <v>Makalingai</v>
          </cell>
        </row>
        <row r="1146">
          <cell r="J1146" t="str">
            <v>LIT_071</v>
          </cell>
          <cell r="K1146" t="str">
            <v>BSC_ZTE_NDOGBONG(21)</v>
          </cell>
          <cell r="L1146" t="str">
            <v>Nkongsamba</v>
          </cell>
        </row>
        <row r="1147">
          <cell r="J1147" t="str">
            <v>LIT_071</v>
          </cell>
          <cell r="K1147" t="str">
            <v>BSC_ZTE_NDOGBONG(21)</v>
          </cell>
          <cell r="L1147" t="str">
            <v>Nkongsamba</v>
          </cell>
        </row>
        <row r="1148">
          <cell r="J1148" t="str">
            <v>LIT_071</v>
          </cell>
          <cell r="K1148" t="str">
            <v>BSC_ZTE_NDOGBONG(21)</v>
          </cell>
          <cell r="L1148" t="str">
            <v>Nkongsamba</v>
          </cell>
        </row>
        <row r="1149">
          <cell r="J1149" t="str">
            <v>EXN_033</v>
          </cell>
          <cell r="K1149" t="str">
            <v>MCBSC_Mra-ZOKOK2</v>
          </cell>
          <cell r="L1149" t="str">
            <v>Waza</v>
          </cell>
        </row>
        <row r="1150">
          <cell r="J1150" t="str">
            <v>EXN_033</v>
          </cell>
          <cell r="K1150" t="str">
            <v>MCBSC_Mra-ZOKOK2</v>
          </cell>
          <cell r="L1150" t="str">
            <v>Waza</v>
          </cell>
        </row>
        <row r="1151">
          <cell r="J1151" t="str">
            <v>EXN_033</v>
          </cell>
          <cell r="K1151" t="str">
            <v>MCBSC_Mra-ZOKOK2</v>
          </cell>
          <cell r="L1151" t="str">
            <v>Waza</v>
          </cell>
        </row>
        <row r="1152">
          <cell r="J1152" t="str">
            <v>LIT_206</v>
          </cell>
          <cell r="K1152" t="str">
            <v>BSC_ZTE_NDOGBONG(21)</v>
          </cell>
          <cell r="L1152" t="str">
            <v>Douala</v>
          </cell>
        </row>
        <row r="1153">
          <cell r="J1153" t="str">
            <v>LIT_206</v>
          </cell>
          <cell r="K1153" t="str">
            <v>BSC_ZTE_NDOGBONG(21)</v>
          </cell>
          <cell r="L1153" t="str">
            <v>Douala</v>
          </cell>
        </row>
        <row r="1154">
          <cell r="J1154" t="str">
            <v>LIT_206</v>
          </cell>
          <cell r="K1154" t="str">
            <v>BSC_ZTE_NDOGBONG(21)</v>
          </cell>
          <cell r="L1154" t="str">
            <v>Douala</v>
          </cell>
        </row>
        <row r="1155">
          <cell r="J1155" t="str">
            <v>LIT_222</v>
          </cell>
          <cell r="K1155" t="str">
            <v>BSC_ZTE_Madagascar(22)</v>
          </cell>
          <cell r="L1155" t="str">
            <v>Douala</v>
          </cell>
        </row>
        <row r="1156">
          <cell r="J1156" t="str">
            <v>LIT_222</v>
          </cell>
          <cell r="K1156" t="str">
            <v>BSC_ZTE_Madagascar(22)</v>
          </cell>
          <cell r="L1156" t="str">
            <v>Douala</v>
          </cell>
        </row>
        <row r="1157">
          <cell r="J1157" t="str">
            <v>LIT_222</v>
          </cell>
          <cell r="K1157" t="str">
            <v>BSC_ZTE_Madagascar(22)</v>
          </cell>
          <cell r="L1157" t="str">
            <v>Douala</v>
          </cell>
        </row>
        <row r="1158">
          <cell r="J1158" t="str">
            <v>OST_028</v>
          </cell>
          <cell r="K1158" t="str">
            <v>BSC1_HW_BFSAM_BANENGO</v>
          </cell>
          <cell r="L1158" t="str">
            <v>Foumban</v>
          </cell>
        </row>
        <row r="1159">
          <cell r="J1159" t="str">
            <v>OST_028</v>
          </cell>
          <cell r="K1159" t="str">
            <v>BSC1_HW_BFSAM_BANENGO</v>
          </cell>
          <cell r="L1159" t="str">
            <v>Foumban</v>
          </cell>
        </row>
        <row r="1160">
          <cell r="J1160" t="str">
            <v>OST_028</v>
          </cell>
          <cell r="K1160" t="str">
            <v>BSC1_HW_BFSAM_BANENGO</v>
          </cell>
          <cell r="L1160" t="str">
            <v>Foumban</v>
          </cell>
        </row>
        <row r="1161">
          <cell r="J1161" t="str">
            <v>NRO_036</v>
          </cell>
          <cell r="K1161" t="str">
            <v>Bamenda_Hotspot2-MX</v>
          </cell>
          <cell r="L1161" t="str">
            <v>Bafut</v>
          </cell>
        </row>
        <row r="1162">
          <cell r="J1162" t="str">
            <v>NRO_036</v>
          </cell>
          <cell r="K1162" t="str">
            <v>Bamenda_Hotspot2-MX</v>
          </cell>
          <cell r="L1162" t="str">
            <v>Bafut</v>
          </cell>
        </row>
        <row r="1163">
          <cell r="J1163" t="str">
            <v>NRO_036</v>
          </cell>
          <cell r="K1163" t="str">
            <v>Bamenda_Hotspot2-MX</v>
          </cell>
          <cell r="L1163" t="str">
            <v>Bafut</v>
          </cell>
        </row>
        <row r="1164">
          <cell r="J1164" t="str">
            <v>OST_035</v>
          </cell>
          <cell r="K1164" t="str">
            <v>MCBSC_Banengo1</v>
          </cell>
          <cell r="L1164" t="str">
            <v>Baham</v>
          </cell>
        </row>
        <row r="1165">
          <cell r="J1165" t="str">
            <v>OST_035</v>
          </cell>
          <cell r="K1165" t="str">
            <v>MCBSC_Banengo1</v>
          </cell>
          <cell r="L1165" t="str">
            <v>Baham</v>
          </cell>
        </row>
        <row r="1166">
          <cell r="J1166" t="str">
            <v>OST_035</v>
          </cell>
          <cell r="K1166" t="str">
            <v>MCBSC_Banengo1</v>
          </cell>
          <cell r="L1166" t="str">
            <v>Baham</v>
          </cell>
        </row>
        <row r="1167">
          <cell r="J1167" t="str">
            <v>OST_040</v>
          </cell>
          <cell r="K1167" t="str">
            <v>MCBSC_Banengo2</v>
          </cell>
          <cell r="L1167" t="str">
            <v>Batcham</v>
          </cell>
        </row>
        <row r="1168">
          <cell r="J1168" t="str">
            <v>OST_040</v>
          </cell>
          <cell r="K1168" t="str">
            <v>MCBSC_Banengo2</v>
          </cell>
          <cell r="L1168" t="str">
            <v>Batcham</v>
          </cell>
        </row>
        <row r="1169">
          <cell r="J1169" t="str">
            <v>OST_040</v>
          </cell>
          <cell r="K1169" t="str">
            <v>MCBSC_Banengo2</v>
          </cell>
          <cell r="L1169" t="str">
            <v>Batcham</v>
          </cell>
        </row>
        <row r="1170">
          <cell r="J1170" t="str">
            <v>OST_037</v>
          </cell>
          <cell r="K1170" t="str">
            <v>MCBSC_Banengo1</v>
          </cell>
          <cell r="L1170" t="str">
            <v>Bazou</v>
          </cell>
        </row>
        <row r="1171">
          <cell r="J1171" t="str">
            <v>OST_037</v>
          </cell>
          <cell r="K1171" t="str">
            <v>MCBSC_Banengo1</v>
          </cell>
          <cell r="L1171" t="str">
            <v>Bazou</v>
          </cell>
        </row>
        <row r="1172">
          <cell r="J1172" t="str">
            <v>OST_037</v>
          </cell>
          <cell r="K1172" t="str">
            <v>MCBSC_Banengo1</v>
          </cell>
          <cell r="L1172" t="str">
            <v>Bazou</v>
          </cell>
        </row>
        <row r="1173">
          <cell r="J1173" t="str">
            <v>CTR_205</v>
          </cell>
          <cell r="K1173" t="str">
            <v>MCBSC_CBC2</v>
          </cell>
          <cell r="L1173" t="str">
            <v>Bondjock</v>
          </cell>
        </row>
        <row r="1174">
          <cell r="J1174" t="str">
            <v>CTR_205</v>
          </cell>
          <cell r="K1174" t="str">
            <v>MCBSC_CBC2</v>
          </cell>
          <cell r="L1174" t="str">
            <v>Bondjock</v>
          </cell>
        </row>
        <row r="1175">
          <cell r="J1175" t="str">
            <v>CTR_205</v>
          </cell>
          <cell r="K1175" t="str">
            <v>MCBSC_CBC2</v>
          </cell>
          <cell r="L1175" t="str">
            <v>Bondjock</v>
          </cell>
        </row>
        <row r="1176">
          <cell r="J1176" t="str">
            <v>EXN_807</v>
          </cell>
          <cell r="K1176" t="str">
            <v>MCBSC_Mra-ZOKOK2</v>
          </cell>
          <cell r="L1176" t="str">
            <v>Dabanga</v>
          </cell>
        </row>
        <row r="1177">
          <cell r="J1177" t="str">
            <v>EXN_807</v>
          </cell>
          <cell r="K1177" t="str">
            <v>MCBSC_Mra-ZOKOK2</v>
          </cell>
          <cell r="L1177" t="str">
            <v>Dabanga</v>
          </cell>
        </row>
        <row r="1178">
          <cell r="J1178" t="str">
            <v>EXN_807</v>
          </cell>
          <cell r="K1178" t="str">
            <v>MCBSC_Mra-ZOKOK2</v>
          </cell>
          <cell r="L1178" t="str">
            <v>Dabanga</v>
          </cell>
        </row>
        <row r="1179">
          <cell r="J1179" t="str">
            <v>EXN_002</v>
          </cell>
          <cell r="K1179" t="str">
            <v>BSC1_HW_GRA_AGENCE</v>
          </cell>
          <cell r="L1179" t="str">
            <v>Maroua</v>
          </cell>
        </row>
        <row r="1180">
          <cell r="J1180" t="str">
            <v>EXN_002</v>
          </cell>
          <cell r="K1180" t="str">
            <v>BSC1_HW_GRA_AGENCE</v>
          </cell>
          <cell r="L1180" t="str">
            <v>Maroua</v>
          </cell>
        </row>
        <row r="1181">
          <cell r="J1181" t="str">
            <v>EXN_002</v>
          </cell>
          <cell r="K1181" t="str">
            <v>BSC1_HW_GRA_AGENCE</v>
          </cell>
          <cell r="L1181" t="str">
            <v>Maroua</v>
          </cell>
        </row>
        <row r="1182">
          <cell r="J1182" t="str">
            <v>EXN_028</v>
          </cell>
          <cell r="K1182" t="str">
            <v>MCBSC_GRA-Agence2</v>
          </cell>
          <cell r="L1182" t="str">
            <v>Godola</v>
          </cell>
        </row>
        <row r="1183">
          <cell r="J1183" t="str">
            <v>EXN_028</v>
          </cell>
          <cell r="K1183" t="str">
            <v>MCBSC_GRA-Agence2</v>
          </cell>
          <cell r="L1183" t="str">
            <v>Godola</v>
          </cell>
        </row>
        <row r="1184">
          <cell r="J1184" t="str">
            <v>EXN_028</v>
          </cell>
          <cell r="K1184" t="str">
            <v>MCBSC_GRA-Agence2</v>
          </cell>
          <cell r="L1184" t="str">
            <v>Godola</v>
          </cell>
        </row>
        <row r="1185">
          <cell r="J1185" t="str">
            <v>EXN_021</v>
          </cell>
          <cell r="K1185" t="str">
            <v>MCBSC_Mra-ZOKOK2</v>
          </cell>
          <cell r="L1185" t="str">
            <v>Goulfey</v>
          </cell>
        </row>
        <row r="1186">
          <cell r="J1186" t="str">
            <v>EXN_021</v>
          </cell>
          <cell r="K1186" t="str">
            <v>MCBSC_Mra-ZOKOK2</v>
          </cell>
          <cell r="L1186" t="str">
            <v>Goulfey</v>
          </cell>
        </row>
        <row r="1187">
          <cell r="J1187" t="str">
            <v>EXN_021</v>
          </cell>
          <cell r="K1187" t="str">
            <v>MCBSC_Mra-ZOKOK2</v>
          </cell>
          <cell r="L1187" t="str">
            <v>Goulfey</v>
          </cell>
        </row>
        <row r="1188">
          <cell r="J1188" t="str">
            <v>EXN_026</v>
          </cell>
          <cell r="K1188" t="str">
            <v>BSC1_HW_GRA_AGENCE</v>
          </cell>
          <cell r="L1188" t="str">
            <v>Katoual</v>
          </cell>
        </row>
        <row r="1189">
          <cell r="J1189" t="str">
            <v>EXN_026</v>
          </cell>
          <cell r="K1189" t="str">
            <v>BSC1_HW_GRA_AGENCE</v>
          </cell>
          <cell r="L1189" t="str">
            <v>Katoual</v>
          </cell>
        </row>
        <row r="1190">
          <cell r="J1190" t="str">
            <v>EXN_026</v>
          </cell>
          <cell r="K1190" t="str">
            <v>BSC1_HW_GRA_AGENCE</v>
          </cell>
          <cell r="L1190" t="str">
            <v>Katoual</v>
          </cell>
        </row>
        <row r="1191">
          <cell r="J1191" t="str">
            <v>EXN_031</v>
          </cell>
          <cell r="K1191" t="str">
            <v>BSC1_HW_GRA_AGENCE</v>
          </cell>
          <cell r="L1191" t="str">
            <v>Kousseri</v>
          </cell>
        </row>
        <row r="1192">
          <cell r="J1192" t="str">
            <v>EXN_031</v>
          </cell>
          <cell r="K1192" t="str">
            <v>BSC1_HW_GRA_AGENCE</v>
          </cell>
          <cell r="L1192" t="str">
            <v>Kousseri</v>
          </cell>
        </row>
        <row r="1193">
          <cell r="J1193" t="str">
            <v>EXN_031</v>
          </cell>
          <cell r="K1193" t="str">
            <v>BSC1_HW_GRA_AGENCE</v>
          </cell>
          <cell r="L1193" t="str">
            <v>Kousseri</v>
          </cell>
        </row>
        <row r="1194">
          <cell r="J1194" t="str">
            <v>EXN_020</v>
          </cell>
          <cell r="K1194" t="str">
            <v>MCBSC_Mra-ZOKOK2</v>
          </cell>
          <cell r="L1194" t="str">
            <v>Makary</v>
          </cell>
        </row>
        <row r="1195">
          <cell r="J1195" t="str">
            <v>EXN_020</v>
          </cell>
          <cell r="K1195" t="str">
            <v>MCBSC_Mra-ZOKOK2</v>
          </cell>
          <cell r="L1195" t="str">
            <v>Makary</v>
          </cell>
        </row>
        <row r="1196">
          <cell r="J1196" t="str">
            <v>EXN_020</v>
          </cell>
          <cell r="K1196" t="str">
            <v>MCBSC_Mra-ZOKOK2</v>
          </cell>
          <cell r="L1196" t="str">
            <v>Makary</v>
          </cell>
        </row>
        <row r="1197">
          <cell r="J1197" t="str">
            <v>OST_039</v>
          </cell>
          <cell r="K1197" t="str">
            <v>MCBSC_Banengo1</v>
          </cell>
          <cell r="L1197" t="str">
            <v>Malantouen</v>
          </cell>
        </row>
        <row r="1198">
          <cell r="J1198" t="str">
            <v>OST_039</v>
          </cell>
          <cell r="K1198" t="str">
            <v>MCBSC_Banengo1</v>
          </cell>
          <cell r="L1198" t="str">
            <v>Malantouen</v>
          </cell>
        </row>
        <row r="1199">
          <cell r="J1199" t="str">
            <v>OST_039</v>
          </cell>
          <cell r="K1199" t="str">
            <v>MCBSC_Banengo1</v>
          </cell>
          <cell r="L1199" t="str">
            <v>Malantouen</v>
          </cell>
        </row>
        <row r="1200">
          <cell r="J1200" t="str">
            <v>EXN_035</v>
          </cell>
          <cell r="K1200" t="str">
            <v>MCBSC_Mra-ZOKOK2</v>
          </cell>
          <cell r="L1200" t="str">
            <v>Maltam</v>
          </cell>
        </row>
        <row r="1201">
          <cell r="J1201" t="str">
            <v>EXN_035</v>
          </cell>
          <cell r="K1201" t="str">
            <v>MCBSC_Mra-ZOKOK2</v>
          </cell>
          <cell r="L1201" t="str">
            <v>Maltam</v>
          </cell>
        </row>
        <row r="1202">
          <cell r="J1202" t="str">
            <v>EXN_035</v>
          </cell>
          <cell r="K1202" t="str">
            <v>MCBSC_Mra-ZOKOK2</v>
          </cell>
          <cell r="L1202" t="str">
            <v>Maltam</v>
          </cell>
        </row>
        <row r="1203">
          <cell r="J1203" t="str">
            <v>EXN_032</v>
          </cell>
          <cell r="K1203" t="str">
            <v>BSC1_HW_GRA_AGENCE</v>
          </cell>
          <cell r="L1203" t="str">
            <v>Mora</v>
          </cell>
        </row>
        <row r="1204">
          <cell r="J1204" t="str">
            <v>EXN_032</v>
          </cell>
          <cell r="K1204" t="str">
            <v>BSC1_HW_GRA_AGENCE</v>
          </cell>
          <cell r="L1204" t="str">
            <v>Mora</v>
          </cell>
        </row>
        <row r="1205">
          <cell r="J1205" t="str">
            <v>EXN_032</v>
          </cell>
          <cell r="K1205" t="str">
            <v>BSC1_HW_GRA_AGENCE</v>
          </cell>
          <cell r="L1205" t="str">
            <v>Mora</v>
          </cell>
        </row>
        <row r="1206">
          <cell r="J1206" t="str">
            <v>EXN_027</v>
          </cell>
          <cell r="K1206" t="str">
            <v>MCBSC_GRA-Agence</v>
          </cell>
          <cell r="L1206" t="str">
            <v>Moutourwa</v>
          </cell>
        </row>
        <row r="1207">
          <cell r="J1207" t="str">
            <v>EXN_027</v>
          </cell>
          <cell r="K1207" t="str">
            <v>MCBSC_GRA-Agence</v>
          </cell>
          <cell r="L1207" t="str">
            <v>Moutourwa</v>
          </cell>
        </row>
        <row r="1208">
          <cell r="J1208" t="str">
            <v>EXN_027</v>
          </cell>
          <cell r="K1208" t="str">
            <v>MCBSC_GRA-Agence</v>
          </cell>
          <cell r="L1208" t="str">
            <v>Moutourwa</v>
          </cell>
        </row>
        <row r="1209">
          <cell r="J1209" t="str">
            <v>EXN_017</v>
          </cell>
          <cell r="K1209" t="str">
            <v>MCBSC_GRA-Agence2</v>
          </cell>
          <cell r="L1209" t="str">
            <v>Tchatibali</v>
          </cell>
        </row>
        <row r="1210">
          <cell r="J1210" t="str">
            <v>EXN_017</v>
          </cell>
          <cell r="K1210" t="str">
            <v>MCBSC_GRA-Agence2</v>
          </cell>
          <cell r="L1210" t="str">
            <v>Tchatibali</v>
          </cell>
        </row>
        <row r="1211">
          <cell r="J1211" t="str">
            <v>EXN_017</v>
          </cell>
          <cell r="K1211" t="str">
            <v>MCBSC_GRA-Agence2</v>
          </cell>
          <cell r="L1211" t="str">
            <v>Tchatibali</v>
          </cell>
        </row>
        <row r="1212">
          <cell r="J1212" t="str">
            <v>EXN_034</v>
          </cell>
          <cell r="K1212" t="str">
            <v>MCBSC_Mra-ZOKOK2</v>
          </cell>
          <cell r="L1212" t="str">
            <v>Zigague</v>
          </cell>
        </row>
        <row r="1213">
          <cell r="J1213" t="str">
            <v>EXN_034</v>
          </cell>
          <cell r="K1213" t="str">
            <v>MCBSC_Mra-ZOKOK2</v>
          </cell>
          <cell r="L1213" t="str">
            <v>Zigague</v>
          </cell>
        </row>
        <row r="1214">
          <cell r="J1214" t="str">
            <v>EXN_034</v>
          </cell>
          <cell r="K1214" t="str">
            <v>MCBSC_Mra-ZOKOK2</v>
          </cell>
          <cell r="L1214" t="str">
            <v>Zigague</v>
          </cell>
        </row>
        <row r="1215">
          <cell r="J1215" t="str">
            <v>EXN_009</v>
          </cell>
          <cell r="K1215" t="str">
            <v>BSC1_HW_GRA_AGENCE</v>
          </cell>
          <cell r="L1215" t="str">
            <v>Maroua</v>
          </cell>
        </row>
        <row r="1216">
          <cell r="J1216" t="str">
            <v>EXN_009</v>
          </cell>
          <cell r="K1216" t="str">
            <v>BSC1_HW_GRA_AGENCE</v>
          </cell>
          <cell r="L1216" t="str">
            <v>Maroua</v>
          </cell>
        </row>
        <row r="1217">
          <cell r="J1217" t="str">
            <v>EXN_009</v>
          </cell>
          <cell r="K1217" t="str">
            <v>BSC1_HW_GRA_AGENCE</v>
          </cell>
          <cell r="L1217" t="str">
            <v>Maroua</v>
          </cell>
        </row>
        <row r="1218">
          <cell r="J1218" t="str">
            <v>EXN_017</v>
          </cell>
          <cell r="K1218" t="str">
            <v>MCBSC_GRA-Agence2</v>
          </cell>
          <cell r="L1218" t="str">
            <v>Tchatibali</v>
          </cell>
        </row>
        <row r="1219">
          <cell r="J1219" t="str">
            <v>EXN_017</v>
          </cell>
          <cell r="K1219" t="str">
            <v>MCBSC_GRA-Agence2</v>
          </cell>
          <cell r="L1219" t="str">
            <v>Tchatibali</v>
          </cell>
        </row>
        <row r="1220">
          <cell r="J1220" t="str">
            <v>EXN_017</v>
          </cell>
          <cell r="K1220" t="str">
            <v>MCBSC_GRA-Agence2</v>
          </cell>
          <cell r="L1220" t="str">
            <v>Tchatibali</v>
          </cell>
        </row>
        <row r="1221">
          <cell r="J1221" t="str">
            <v>OST_039</v>
          </cell>
          <cell r="K1221" t="str">
            <v>MCBSC_Banengo1</v>
          </cell>
          <cell r="L1221" t="str">
            <v>Malantouen</v>
          </cell>
        </row>
        <row r="1222">
          <cell r="J1222" t="str">
            <v>OST_039</v>
          </cell>
          <cell r="K1222" t="str">
            <v>MCBSC_Banengo1</v>
          </cell>
          <cell r="L1222" t="str">
            <v>Malantouen</v>
          </cell>
        </row>
        <row r="1223">
          <cell r="J1223" t="str">
            <v>OST_039</v>
          </cell>
          <cell r="K1223" t="str">
            <v>MCBSC_Banengo1</v>
          </cell>
          <cell r="L1223" t="str">
            <v>Malantouen</v>
          </cell>
        </row>
        <row r="1224">
          <cell r="J1224" t="str">
            <v>CTR_214</v>
          </cell>
          <cell r="K1224" t="str">
            <v>BSC_ZTE_Messamendongo(23)</v>
          </cell>
          <cell r="L1224" t="str">
            <v>Yaounde</v>
          </cell>
        </row>
        <row r="1225">
          <cell r="J1225" t="str">
            <v>CTR_214</v>
          </cell>
          <cell r="K1225" t="str">
            <v>BSC_ZTE_Messamendongo(23)</v>
          </cell>
          <cell r="L1225" t="str">
            <v>Yaounde</v>
          </cell>
        </row>
        <row r="1226">
          <cell r="J1226" t="str">
            <v>CTR_214</v>
          </cell>
          <cell r="K1226" t="str">
            <v>BSC_ZTE_Messamendongo(23)</v>
          </cell>
          <cell r="L1226" t="str">
            <v>Yaounde</v>
          </cell>
        </row>
        <row r="1227">
          <cell r="J1227" t="str">
            <v>CTR_215</v>
          </cell>
          <cell r="K1227" t="str">
            <v>BSC_ZTE_Mvogada_new(24)</v>
          </cell>
          <cell r="L1227" t="str">
            <v>Yaounde</v>
          </cell>
        </row>
        <row r="1228">
          <cell r="J1228" t="str">
            <v>CTR_215</v>
          </cell>
          <cell r="K1228" t="str">
            <v>BSC_ZTE_Mvogada_new(24)</v>
          </cell>
          <cell r="L1228" t="str">
            <v>Yaounde</v>
          </cell>
        </row>
        <row r="1229">
          <cell r="J1229" t="str">
            <v>CTR_215</v>
          </cell>
          <cell r="K1229" t="str">
            <v>BSC_ZTE_Mvogada_new(24)</v>
          </cell>
          <cell r="L1229" t="str">
            <v>Yaounde</v>
          </cell>
        </row>
        <row r="1230">
          <cell r="J1230" t="str">
            <v>ADM_018</v>
          </cell>
          <cell r="K1230" t="str">
            <v>BSC1_HW_GRA_AGENCE</v>
          </cell>
          <cell r="L1230" t="str">
            <v>Ngaoundere</v>
          </cell>
        </row>
        <row r="1231">
          <cell r="J1231" t="str">
            <v>ADM_018</v>
          </cell>
          <cell r="K1231" t="str">
            <v>BSC1_HW_GRA_AGENCE</v>
          </cell>
          <cell r="L1231" t="str">
            <v>Ngaoundere</v>
          </cell>
        </row>
        <row r="1232">
          <cell r="J1232" t="str">
            <v>ADM_018</v>
          </cell>
          <cell r="K1232" t="str">
            <v>BSC1_HW_GRA_AGENCE</v>
          </cell>
          <cell r="L1232" t="str">
            <v>Ngaoundere</v>
          </cell>
        </row>
        <row r="1233">
          <cell r="J1233" t="str">
            <v>ADM_018</v>
          </cell>
          <cell r="K1233" t="str">
            <v>BSC1_HW_GRA_AGENCE</v>
          </cell>
          <cell r="L1233" t="str">
            <v>Ngaoundere</v>
          </cell>
        </row>
        <row r="1234">
          <cell r="J1234" t="str">
            <v>ADM_018</v>
          </cell>
          <cell r="K1234" t="str">
            <v>BSC1_HW_GRA_AGENCE</v>
          </cell>
          <cell r="L1234" t="str">
            <v>Ngaoundere</v>
          </cell>
        </row>
        <row r="1235">
          <cell r="J1235" t="str">
            <v>ADM_018</v>
          </cell>
          <cell r="K1235" t="str">
            <v>BSC1_HW_GRA_AGENCE</v>
          </cell>
          <cell r="L1235" t="str">
            <v>Ngaoundere</v>
          </cell>
        </row>
        <row r="1236">
          <cell r="J1236" t="str">
            <v>SUD_002</v>
          </cell>
          <cell r="K1236" t="str">
            <v>BSC_ZTE_NDOGBONG(21)</v>
          </cell>
          <cell r="L1236" t="str">
            <v>Kribi</v>
          </cell>
        </row>
        <row r="1237">
          <cell r="J1237" t="str">
            <v>SUD_002</v>
          </cell>
          <cell r="K1237" t="str">
            <v>BSC_ZTE_NDOGBONG(21)</v>
          </cell>
          <cell r="L1237" t="str">
            <v>Kribi</v>
          </cell>
        </row>
        <row r="1238">
          <cell r="J1238" t="str">
            <v>SUD_002</v>
          </cell>
          <cell r="K1238" t="str">
            <v>BSC_ZTE_NDOGBONG(21)</v>
          </cell>
          <cell r="L1238" t="str">
            <v>Kribi</v>
          </cell>
        </row>
        <row r="1239">
          <cell r="J1239" t="str">
            <v>SUO_002</v>
          </cell>
          <cell r="K1239" t="str">
            <v>BSC1_HW_BFSAM_BANENGO</v>
          </cell>
          <cell r="L1239" t="str">
            <v>Limbe</v>
          </cell>
        </row>
        <row r="1240">
          <cell r="J1240" t="str">
            <v>SUO_002</v>
          </cell>
          <cell r="K1240" t="str">
            <v>BSC1_HW_BFSAM_BANENGO</v>
          </cell>
          <cell r="L1240" t="str">
            <v>Limbe</v>
          </cell>
        </row>
        <row r="1241">
          <cell r="J1241" t="str">
            <v>SUO_002</v>
          </cell>
          <cell r="K1241" t="str">
            <v>BSC1_HW_BFSAM_BANENGO</v>
          </cell>
          <cell r="L1241" t="str">
            <v>Limbe</v>
          </cell>
        </row>
        <row r="1242">
          <cell r="J1242" t="str">
            <v>SUO_003</v>
          </cell>
          <cell r="K1242" t="str">
            <v>BSC1_HW_BFSAM_BANENGO</v>
          </cell>
          <cell r="L1242" t="str">
            <v>Limbe</v>
          </cell>
        </row>
        <row r="1243">
          <cell r="J1243" t="str">
            <v>SUO_003</v>
          </cell>
          <cell r="K1243" t="str">
            <v>BSC1_HW_BFSAM_BANENGO</v>
          </cell>
          <cell r="L1243" t="str">
            <v>Limbe</v>
          </cell>
        </row>
        <row r="1244">
          <cell r="J1244" t="str">
            <v>SUO_003</v>
          </cell>
          <cell r="K1244" t="str">
            <v>BSC1_HW_BFSAM_BANENGO</v>
          </cell>
          <cell r="L1244" t="str">
            <v>Limbe</v>
          </cell>
        </row>
        <row r="1245">
          <cell r="J1245" t="str">
            <v>SUD_010</v>
          </cell>
          <cell r="K1245" t="str">
            <v>BSC_ZTE_NDOGBONG(21)</v>
          </cell>
          <cell r="L1245" t="str">
            <v>Kribi</v>
          </cell>
        </row>
        <row r="1246">
          <cell r="J1246" t="str">
            <v>SUD_010</v>
          </cell>
          <cell r="K1246" t="str">
            <v>BSC_ZTE_NDOGBONG(21)</v>
          </cell>
          <cell r="L1246" t="str">
            <v>Kribi</v>
          </cell>
        </row>
        <row r="1247">
          <cell r="J1247" t="str">
            <v>SUD_010</v>
          </cell>
          <cell r="K1247" t="str">
            <v>BSC_ZTE_NDOGBONG(21)</v>
          </cell>
          <cell r="L1247" t="str">
            <v>Kribi</v>
          </cell>
        </row>
        <row r="1248">
          <cell r="J1248" t="str">
            <v>CTR_223</v>
          </cell>
          <cell r="K1248" t="str">
            <v>MCBSC_CBC2</v>
          </cell>
          <cell r="L1248" t="str">
            <v>Botatango</v>
          </cell>
        </row>
        <row r="1249">
          <cell r="J1249" t="str">
            <v>CTR_223</v>
          </cell>
          <cell r="K1249" t="str">
            <v>MCBSC_CBC2</v>
          </cell>
          <cell r="L1249" t="str">
            <v>Botatango</v>
          </cell>
        </row>
        <row r="1250">
          <cell r="J1250" t="str">
            <v>CTR_223</v>
          </cell>
          <cell r="K1250" t="str">
            <v>MCBSC_CBC2</v>
          </cell>
          <cell r="L1250" t="str">
            <v>Botatango</v>
          </cell>
        </row>
        <row r="1251">
          <cell r="J1251" t="str">
            <v>EXN_030</v>
          </cell>
          <cell r="K1251" t="str">
            <v>BSC1_HW_GRA_AGENCE</v>
          </cell>
          <cell r="L1251" t="str">
            <v>Maroua</v>
          </cell>
        </row>
        <row r="1252">
          <cell r="J1252" t="str">
            <v>EXN_030</v>
          </cell>
          <cell r="K1252" t="str">
            <v>BSC1_HW_GRA_AGENCE</v>
          </cell>
          <cell r="L1252" t="str">
            <v>Maroua</v>
          </cell>
        </row>
        <row r="1253">
          <cell r="J1253" t="str">
            <v>EXN_030</v>
          </cell>
          <cell r="K1253" t="str">
            <v>BSC1_HW_GRA_AGENCE</v>
          </cell>
          <cell r="L1253" t="str">
            <v>Maroua</v>
          </cell>
        </row>
        <row r="1254">
          <cell r="J1254" t="str">
            <v>OST_074</v>
          </cell>
          <cell r="K1254" t="str">
            <v>BSC1_HW_BFSAM_BANENGO</v>
          </cell>
          <cell r="L1254" t="str">
            <v>Dschang</v>
          </cell>
        </row>
        <row r="1255">
          <cell r="J1255" t="str">
            <v>OST_074</v>
          </cell>
          <cell r="K1255" t="str">
            <v>BSC1_HW_BFSAM_BANENGO</v>
          </cell>
          <cell r="L1255" t="str">
            <v>Dschang</v>
          </cell>
        </row>
        <row r="1256">
          <cell r="J1256" t="str">
            <v>OST_074</v>
          </cell>
          <cell r="K1256" t="str">
            <v>BSC1_HW_BFSAM_BANENGO</v>
          </cell>
          <cell r="L1256" t="str">
            <v>Dschang</v>
          </cell>
        </row>
        <row r="1257">
          <cell r="J1257" t="str">
            <v>SUD_217</v>
          </cell>
          <cell r="K1257" t="str">
            <v>BSC_ZTE_NDOGBONG(21)</v>
          </cell>
          <cell r="L1257" t="str">
            <v>Ebolowa</v>
          </cell>
        </row>
        <row r="1258">
          <cell r="J1258" t="str">
            <v>SUD_217</v>
          </cell>
          <cell r="K1258" t="str">
            <v>BSC_ZTE_NDOGBONG(21)</v>
          </cell>
          <cell r="L1258" t="str">
            <v>Ebolowa</v>
          </cell>
        </row>
        <row r="1259">
          <cell r="J1259" t="str">
            <v>SUD_217</v>
          </cell>
          <cell r="K1259" t="str">
            <v>BSC_ZTE_NDOGBONG(21)</v>
          </cell>
          <cell r="L1259" t="str">
            <v>Ebolowa</v>
          </cell>
        </row>
        <row r="1260">
          <cell r="J1260" t="str">
            <v>SUD_223</v>
          </cell>
          <cell r="K1260" t="str">
            <v>BSC_ZTE_NDOGBONG(21)</v>
          </cell>
          <cell r="L1260" t="str">
            <v>Ebolowa</v>
          </cell>
        </row>
        <row r="1261">
          <cell r="J1261" t="str">
            <v>SUD_223</v>
          </cell>
          <cell r="K1261" t="str">
            <v>BSC_ZTE_NDOGBONG(21)</v>
          </cell>
          <cell r="L1261" t="str">
            <v>Ebolowa</v>
          </cell>
        </row>
        <row r="1262">
          <cell r="J1262" t="str">
            <v>SUD_223</v>
          </cell>
          <cell r="K1262" t="str">
            <v>BSC_ZTE_NDOGBONG(21)</v>
          </cell>
          <cell r="L1262" t="str">
            <v>Ebolowa</v>
          </cell>
        </row>
        <row r="1263">
          <cell r="J1263" t="str">
            <v>CTR_196</v>
          </cell>
          <cell r="K1263" t="str">
            <v>BSC_ZTE_Mvogada_new(24)</v>
          </cell>
          <cell r="L1263" t="str">
            <v>Yaounde</v>
          </cell>
        </row>
        <row r="1264">
          <cell r="J1264" t="str">
            <v>CTR_196</v>
          </cell>
          <cell r="K1264" t="str">
            <v>BSC_ZTE_Mvogada_new(24)</v>
          </cell>
          <cell r="L1264" t="str">
            <v>Yaounde</v>
          </cell>
        </row>
        <row r="1265">
          <cell r="J1265" t="str">
            <v>CTR_196</v>
          </cell>
          <cell r="K1265" t="str">
            <v>BSC_ZTE_Mvogada_new(24)</v>
          </cell>
          <cell r="L1265" t="str">
            <v>Yaounde</v>
          </cell>
        </row>
        <row r="1266">
          <cell r="J1266" t="str">
            <v>LIT_198</v>
          </cell>
          <cell r="K1266" t="str">
            <v>BSC_ZTE_Madagascar(22)</v>
          </cell>
          <cell r="L1266" t="str">
            <v>Douala</v>
          </cell>
        </row>
        <row r="1267">
          <cell r="J1267" t="str">
            <v>LIT_198</v>
          </cell>
          <cell r="K1267" t="str">
            <v>BSC_ZTE_Madagascar(22)</v>
          </cell>
          <cell r="L1267" t="str">
            <v>Douala</v>
          </cell>
        </row>
        <row r="1268">
          <cell r="J1268" t="str">
            <v>LIT_198</v>
          </cell>
          <cell r="K1268" t="str">
            <v>BSC_ZTE_Madagascar(22)</v>
          </cell>
          <cell r="L1268" t="str">
            <v>Douala</v>
          </cell>
        </row>
        <row r="1269">
          <cell r="J1269" t="str">
            <v>SUO_038</v>
          </cell>
          <cell r="K1269" t="str">
            <v>BSC1_HW_BFSAM_BANENGO</v>
          </cell>
          <cell r="L1269" t="str">
            <v>Buea</v>
          </cell>
        </row>
        <row r="1270">
          <cell r="J1270" t="str">
            <v>SUO_038</v>
          </cell>
          <cell r="K1270" t="str">
            <v>BSC1_HW_BFSAM_BANENGO</v>
          </cell>
          <cell r="L1270" t="str">
            <v>Buea</v>
          </cell>
        </row>
        <row r="1271">
          <cell r="J1271" t="str">
            <v>SUO_038</v>
          </cell>
          <cell r="K1271" t="str">
            <v>BSC1_HW_BFSAM_BANENGO</v>
          </cell>
          <cell r="L1271" t="str">
            <v>Buea</v>
          </cell>
        </row>
        <row r="1272">
          <cell r="J1272" t="str">
            <v>LIT_021</v>
          </cell>
          <cell r="K1272" t="str">
            <v>BSC_ZTE_NDOGBONG(21)</v>
          </cell>
          <cell r="L1272" t="str">
            <v>Nkongsamba</v>
          </cell>
        </row>
        <row r="1273">
          <cell r="J1273" t="str">
            <v>LIT_021</v>
          </cell>
          <cell r="K1273" t="str">
            <v>BSC_ZTE_NDOGBONG(21)</v>
          </cell>
          <cell r="L1273" t="str">
            <v>Nkongsamba</v>
          </cell>
        </row>
        <row r="1274">
          <cell r="J1274" t="str">
            <v>LIT_021</v>
          </cell>
          <cell r="K1274" t="str">
            <v>BSC_ZTE_NDOGBONG(21)</v>
          </cell>
          <cell r="L1274" t="str">
            <v>Nkongsamba</v>
          </cell>
        </row>
        <row r="1275">
          <cell r="J1275" t="str">
            <v>SUD_214</v>
          </cell>
          <cell r="K1275" t="str">
            <v>MCBSC_Mak-Nodal2</v>
          </cell>
          <cell r="L1275" t="str">
            <v>Mbongouen</v>
          </cell>
        </row>
        <row r="1276">
          <cell r="J1276" t="str">
            <v>SUD_214</v>
          </cell>
          <cell r="K1276" t="str">
            <v>MCBSC_Mak-Nodal2</v>
          </cell>
          <cell r="L1276" t="str">
            <v>Mbongouen</v>
          </cell>
        </row>
        <row r="1277">
          <cell r="J1277" t="str">
            <v>SUD_214</v>
          </cell>
          <cell r="K1277" t="str">
            <v>MCBSC_Mak-Nodal2</v>
          </cell>
          <cell r="L1277" t="str">
            <v>Mbongouen</v>
          </cell>
        </row>
        <row r="1278">
          <cell r="J1278" t="str">
            <v>CTR_253</v>
          </cell>
          <cell r="K1278" t="str">
            <v>BSC_ZTE_Mvogada_new(24)</v>
          </cell>
          <cell r="L1278" t="str">
            <v>Yaounde</v>
          </cell>
        </row>
        <row r="1279">
          <cell r="J1279" t="str">
            <v>CTR_253</v>
          </cell>
          <cell r="K1279" t="str">
            <v>BSC_ZTE_Mvogada_new(24)</v>
          </cell>
          <cell r="L1279" t="str">
            <v>Yaounde</v>
          </cell>
        </row>
        <row r="1280">
          <cell r="J1280" t="str">
            <v>CTR_253</v>
          </cell>
          <cell r="K1280" t="str">
            <v>BSC_ZTE_Mvogada_new(24)</v>
          </cell>
          <cell r="L1280" t="str">
            <v>Yaounde</v>
          </cell>
        </row>
        <row r="1281">
          <cell r="J1281" t="str">
            <v>LIT_203</v>
          </cell>
          <cell r="K1281" t="str">
            <v>BSC_ZTE_NDOGBONG(21)</v>
          </cell>
          <cell r="L1281" t="str">
            <v>Douala</v>
          </cell>
        </row>
        <row r="1282">
          <cell r="J1282" t="str">
            <v>LIT_203</v>
          </cell>
          <cell r="K1282" t="str">
            <v>BSC_ZTE_NDOGBONG(21)</v>
          </cell>
          <cell r="L1282" t="str">
            <v>Douala</v>
          </cell>
        </row>
        <row r="1283">
          <cell r="J1283" t="str">
            <v>LIT_203</v>
          </cell>
          <cell r="K1283" t="str">
            <v>BSC_ZTE_NDOGBONG(21)</v>
          </cell>
          <cell r="L1283" t="str">
            <v>Douala</v>
          </cell>
        </row>
        <row r="1284">
          <cell r="J1284" t="str">
            <v>CTR_080</v>
          </cell>
          <cell r="K1284" t="str">
            <v>BSC_ZTE_Messamendongo(23)</v>
          </cell>
          <cell r="L1284" t="str">
            <v>Yaounde</v>
          </cell>
        </row>
        <row r="1285">
          <cell r="J1285" t="str">
            <v>CTR_080</v>
          </cell>
          <cell r="K1285" t="str">
            <v>BSC_ZTE_Messamendongo(23)</v>
          </cell>
          <cell r="L1285" t="str">
            <v>Yaounde</v>
          </cell>
        </row>
        <row r="1286">
          <cell r="J1286" t="str">
            <v>CTR_080</v>
          </cell>
          <cell r="K1286" t="str">
            <v>BSC_ZTE_Messamendongo(23)</v>
          </cell>
          <cell r="L1286" t="str">
            <v>Yaounde</v>
          </cell>
        </row>
        <row r="1287">
          <cell r="J1287" t="str">
            <v>OST_048</v>
          </cell>
          <cell r="K1287" t="str">
            <v>MCBSC_Banengo1</v>
          </cell>
          <cell r="L1287" t="str">
            <v>Bambit</v>
          </cell>
        </row>
        <row r="1288">
          <cell r="J1288" t="str">
            <v>OST_048</v>
          </cell>
          <cell r="K1288" t="str">
            <v>MCBSC_Banengo1</v>
          </cell>
          <cell r="L1288" t="str">
            <v>Bambit</v>
          </cell>
        </row>
        <row r="1289">
          <cell r="J1289" t="str">
            <v>OST_048</v>
          </cell>
          <cell r="K1289" t="str">
            <v>MCBSC_Banengo1</v>
          </cell>
          <cell r="L1289" t="str">
            <v>Bambit</v>
          </cell>
        </row>
        <row r="1290">
          <cell r="J1290" t="str">
            <v>OST_045</v>
          </cell>
          <cell r="K1290" t="str">
            <v>BSC1_HW_BFSAM_BANENGO</v>
          </cell>
          <cell r="L1290" t="str">
            <v>Bafoussam</v>
          </cell>
        </row>
        <row r="1291">
          <cell r="J1291" t="str">
            <v>OST_045</v>
          </cell>
          <cell r="K1291" t="str">
            <v>BSC1_HW_BFSAM_BANENGO</v>
          </cell>
          <cell r="L1291" t="str">
            <v>Bafoussam</v>
          </cell>
        </row>
        <row r="1292">
          <cell r="J1292" t="str">
            <v>OST_045</v>
          </cell>
          <cell r="K1292" t="str">
            <v>BSC1_HW_BFSAM_BANENGO</v>
          </cell>
          <cell r="L1292" t="str">
            <v>Bafoussam</v>
          </cell>
        </row>
        <row r="1293">
          <cell r="J1293" t="str">
            <v>OST_045</v>
          </cell>
          <cell r="K1293" t="str">
            <v>BSC1_HW_BFSAM_BANENGO</v>
          </cell>
          <cell r="L1293" t="str">
            <v>Bafoussam</v>
          </cell>
        </row>
        <row r="1294">
          <cell r="J1294" t="str">
            <v>OST_045</v>
          </cell>
          <cell r="K1294" t="str">
            <v>BSC1_HW_BFSAM_BANENGO</v>
          </cell>
          <cell r="L1294" t="str">
            <v>Bafoussam</v>
          </cell>
        </row>
        <row r="1295">
          <cell r="J1295" t="str">
            <v>OST_045</v>
          </cell>
          <cell r="K1295" t="str">
            <v>BSC1_HW_BFSAM_BANENGO</v>
          </cell>
          <cell r="L1295" t="str">
            <v>Bafoussam</v>
          </cell>
        </row>
        <row r="1296">
          <cell r="J1296" t="str">
            <v>EXN_030</v>
          </cell>
          <cell r="K1296" t="str">
            <v>BSC1_HW_GRA_AGENCE</v>
          </cell>
          <cell r="L1296" t="str">
            <v>Maroua</v>
          </cell>
        </row>
        <row r="1297">
          <cell r="J1297" t="str">
            <v>EXN_030</v>
          </cell>
          <cell r="K1297" t="str">
            <v>BSC1_HW_GRA_AGENCE</v>
          </cell>
          <cell r="L1297" t="str">
            <v>Maroua</v>
          </cell>
        </row>
        <row r="1298">
          <cell r="J1298" t="str">
            <v>EXN_030</v>
          </cell>
          <cell r="K1298" t="str">
            <v>BSC1_HW_GRA_AGENCE</v>
          </cell>
          <cell r="L1298" t="str">
            <v>Maroua</v>
          </cell>
        </row>
        <row r="1299">
          <cell r="J1299" t="str">
            <v>SUD_215</v>
          </cell>
          <cell r="K1299" t="str">
            <v>MCBSC_Mak-Nodal2</v>
          </cell>
          <cell r="L1299" t="str">
            <v>Fifinda</v>
          </cell>
        </row>
        <row r="1300">
          <cell r="J1300" t="str">
            <v>SUD_215</v>
          </cell>
          <cell r="K1300" t="str">
            <v>MCBSC_Mak-Nodal2</v>
          </cell>
          <cell r="L1300" t="str">
            <v>Fifinda</v>
          </cell>
        </row>
        <row r="1301">
          <cell r="J1301" t="str">
            <v>OST_047</v>
          </cell>
          <cell r="K1301" t="str">
            <v>BSC1_HW_BFSAM_BANENGO</v>
          </cell>
          <cell r="L1301" t="str">
            <v>Foumban</v>
          </cell>
        </row>
        <row r="1302">
          <cell r="J1302" t="str">
            <v>OST_047</v>
          </cell>
          <cell r="K1302" t="str">
            <v>BSC1_HW_BFSAM_BANENGO</v>
          </cell>
          <cell r="L1302" t="str">
            <v>Foumban</v>
          </cell>
        </row>
        <row r="1303">
          <cell r="J1303" t="str">
            <v>OST_047</v>
          </cell>
          <cell r="K1303" t="str">
            <v>BSC1_HW_BFSAM_BANENGO</v>
          </cell>
          <cell r="L1303" t="str">
            <v>Foumban</v>
          </cell>
        </row>
        <row r="1304">
          <cell r="J1304" t="str">
            <v>OST_047</v>
          </cell>
          <cell r="K1304" t="str">
            <v>BSC1_HW_BFSAM_BANENGO</v>
          </cell>
          <cell r="L1304" t="str">
            <v>Foumban</v>
          </cell>
        </row>
        <row r="1305">
          <cell r="J1305" t="str">
            <v>OST_047</v>
          </cell>
          <cell r="K1305" t="str">
            <v>BSC1_HW_BFSAM_BANENGO</v>
          </cell>
          <cell r="L1305" t="str">
            <v>Foumban</v>
          </cell>
        </row>
        <row r="1306">
          <cell r="J1306" t="str">
            <v>OST_047</v>
          </cell>
          <cell r="K1306" t="str">
            <v>BSC1_HW_BFSAM_BANENGO</v>
          </cell>
          <cell r="L1306" t="str">
            <v>Foumban</v>
          </cell>
        </row>
        <row r="1307">
          <cell r="J1307" t="str">
            <v>CTR_220</v>
          </cell>
          <cell r="K1307" t="str">
            <v>MCBSC_NGOA_EK2</v>
          </cell>
          <cell r="L1307" t="str">
            <v>Nkoteng</v>
          </cell>
        </row>
        <row r="1308">
          <cell r="J1308" t="str">
            <v>CTR_220</v>
          </cell>
          <cell r="K1308" t="str">
            <v>MCBSC_NGOA_EK2</v>
          </cell>
          <cell r="L1308" t="str">
            <v>Nkoteng</v>
          </cell>
        </row>
        <row r="1309">
          <cell r="J1309" t="str">
            <v>CTR_220</v>
          </cell>
          <cell r="K1309" t="str">
            <v>MCBSC_NGOA_EK2</v>
          </cell>
          <cell r="L1309" t="str">
            <v>Nkoteng</v>
          </cell>
        </row>
        <row r="1310">
          <cell r="J1310" t="str">
            <v>SUD_224</v>
          </cell>
          <cell r="K1310" t="str">
            <v>BSC_ZTE_NDOGBONG(21)</v>
          </cell>
          <cell r="L1310" t="str">
            <v>Sangmelima</v>
          </cell>
        </row>
        <row r="1311">
          <cell r="J1311" t="str">
            <v>SUD_224</v>
          </cell>
          <cell r="K1311" t="str">
            <v>BSC_ZTE_NDOGBONG(21)</v>
          </cell>
          <cell r="L1311" t="str">
            <v>Sangmelima</v>
          </cell>
        </row>
        <row r="1312">
          <cell r="J1312" t="str">
            <v>SUD_224</v>
          </cell>
          <cell r="K1312" t="str">
            <v>BSC_ZTE_NDOGBONG(21)</v>
          </cell>
          <cell r="L1312" t="str">
            <v>Sangmelima</v>
          </cell>
        </row>
        <row r="1313">
          <cell r="J1313" t="str">
            <v>CTR_078</v>
          </cell>
          <cell r="K1313" t="str">
            <v>BSC_ZTE_Mvogada_new(24)</v>
          </cell>
          <cell r="L1313" t="str">
            <v>Yaounde</v>
          </cell>
        </row>
        <row r="1314">
          <cell r="J1314" t="str">
            <v>CTR_078</v>
          </cell>
          <cell r="K1314" t="str">
            <v>BSC_ZTE_Mvogada_new(24)</v>
          </cell>
          <cell r="L1314" t="str">
            <v>Yaounde</v>
          </cell>
        </row>
        <row r="1315">
          <cell r="J1315" t="str">
            <v>CTR_078</v>
          </cell>
          <cell r="K1315" t="str">
            <v>BSC_ZTE_Mvogada_new(24)</v>
          </cell>
          <cell r="L1315" t="str">
            <v>Yaounde</v>
          </cell>
        </row>
        <row r="1316">
          <cell r="J1316" t="str">
            <v>CTR_207</v>
          </cell>
          <cell r="K1316" t="str">
            <v>BSC_ZTE_Mvogada_new(24)</v>
          </cell>
          <cell r="L1316" t="str">
            <v>Yaounde</v>
          </cell>
        </row>
        <row r="1317">
          <cell r="J1317" t="str">
            <v>CTR_207</v>
          </cell>
          <cell r="K1317" t="str">
            <v>BSC_ZTE_Mvogada_new(24)</v>
          </cell>
          <cell r="L1317" t="str">
            <v>Yaounde</v>
          </cell>
        </row>
        <row r="1318">
          <cell r="J1318" t="str">
            <v>CTR_207</v>
          </cell>
          <cell r="K1318" t="str">
            <v>BSC_ZTE_Mvogada_new(24)</v>
          </cell>
          <cell r="L1318" t="str">
            <v>Yaounde</v>
          </cell>
        </row>
        <row r="1319">
          <cell r="J1319" t="str">
            <v>LIT_205</v>
          </cell>
          <cell r="K1319" t="str">
            <v>BSC_ZTE_Madagascar(22)</v>
          </cell>
          <cell r="L1319" t="str">
            <v>Douala</v>
          </cell>
        </row>
        <row r="1320">
          <cell r="J1320" t="str">
            <v>LIT_205</v>
          </cell>
          <cell r="K1320" t="str">
            <v>BSC_ZTE_Madagascar(22)</v>
          </cell>
          <cell r="L1320" t="str">
            <v>Douala</v>
          </cell>
        </row>
        <row r="1321">
          <cell r="J1321" t="str">
            <v>LIT_205</v>
          </cell>
          <cell r="K1321" t="str">
            <v>BSC_ZTE_Madagascar(22)</v>
          </cell>
          <cell r="L1321" t="str">
            <v>Douala</v>
          </cell>
        </row>
        <row r="1322">
          <cell r="J1322" t="str">
            <v>LIT_224</v>
          </cell>
          <cell r="K1322" t="str">
            <v>BSC_ZTE_Madagascar(22)</v>
          </cell>
          <cell r="L1322" t="str">
            <v>Douala</v>
          </cell>
        </row>
        <row r="1323">
          <cell r="J1323" t="str">
            <v>LIT_224</v>
          </cell>
          <cell r="K1323" t="str">
            <v>BSC_ZTE_Madagascar(22)</v>
          </cell>
          <cell r="L1323" t="str">
            <v>Douala</v>
          </cell>
        </row>
        <row r="1324">
          <cell r="J1324" t="str">
            <v>LIT_224</v>
          </cell>
          <cell r="K1324" t="str">
            <v>BSC_ZTE_Madagascar(22)</v>
          </cell>
          <cell r="L1324" t="str">
            <v>Douala</v>
          </cell>
        </row>
        <row r="1325">
          <cell r="J1325" t="str">
            <v>EST_004</v>
          </cell>
          <cell r="K1325" t="str">
            <v>BSC_ZTE_Messamendongo(23)</v>
          </cell>
          <cell r="L1325" t="str">
            <v>Bertoua</v>
          </cell>
        </row>
        <row r="1326">
          <cell r="J1326" t="str">
            <v>EST_004</v>
          </cell>
          <cell r="K1326" t="str">
            <v>BSC_ZTE_Messamendongo(23)</v>
          </cell>
          <cell r="L1326" t="str">
            <v>Bertoua</v>
          </cell>
        </row>
        <row r="1327">
          <cell r="J1327" t="str">
            <v>EST_004</v>
          </cell>
          <cell r="K1327" t="str">
            <v>BSC_ZTE_Messamendongo(23)</v>
          </cell>
          <cell r="L1327" t="str">
            <v>Bertoua</v>
          </cell>
        </row>
        <row r="1328">
          <cell r="J1328" t="str">
            <v>ADM_017</v>
          </cell>
          <cell r="K1328" t="str">
            <v>BSC1_HW_GRA_AGENCE</v>
          </cell>
          <cell r="L1328" t="str">
            <v>Ngaoundere</v>
          </cell>
        </row>
        <row r="1329">
          <cell r="J1329" t="str">
            <v>ADM_017</v>
          </cell>
          <cell r="K1329" t="str">
            <v>BSC1_HW_GRA_AGENCE</v>
          </cell>
          <cell r="L1329" t="str">
            <v>Ngaoundere</v>
          </cell>
        </row>
        <row r="1330">
          <cell r="J1330" t="str">
            <v>ADM_017</v>
          </cell>
          <cell r="K1330" t="str">
            <v>BSC1_HW_GRA_AGENCE</v>
          </cell>
          <cell r="L1330" t="str">
            <v>Ngaoundere</v>
          </cell>
        </row>
        <row r="1331">
          <cell r="J1331" t="str">
            <v>ADM_017</v>
          </cell>
          <cell r="K1331" t="str">
            <v>BSC1_HW_GRA_AGENCE</v>
          </cell>
          <cell r="L1331" t="str">
            <v>Ngaoundere</v>
          </cell>
        </row>
        <row r="1332">
          <cell r="J1332" t="str">
            <v>ADM_017</v>
          </cell>
          <cell r="K1332" t="str">
            <v>BSC1_HW_GRA_AGENCE</v>
          </cell>
          <cell r="L1332" t="str">
            <v>Ngaoundere</v>
          </cell>
        </row>
        <row r="1333">
          <cell r="J1333" t="str">
            <v>ADM_017</v>
          </cell>
          <cell r="K1333" t="str">
            <v>BSC1_HW_GRA_AGENCE</v>
          </cell>
          <cell r="L1333" t="str">
            <v>Ngaoundere</v>
          </cell>
        </row>
        <row r="1334">
          <cell r="J1334" t="str">
            <v>NRO_032</v>
          </cell>
          <cell r="K1334" t="str">
            <v>MCBSC_Banengo2</v>
          </cell>
          <cell r="L1334" t="str">
            <v>Belo</v>
          </cell>
        </row>
        <row r="1335">
          <cell r="J1335" t="str">
            <v>NRO_032</v>
          </cell>
          <cell r="K1335" t="str">
            <v>MCBSC_Banengo2</v>
          </cell>
          <cell r="L1335" t="str">
            <v>Belo</v>
          </cell>
        </row>
        <row r="1336">
          <cell r="J1336" t="str">
            <v>NRO_032</v>
          </cell>
          <cell r="K1336" t="str">
            <v>MCBSC_Banengo2</v>
          </cell>
          <cell r="L1336" t="str">
            <v>Belo</v>
          </cell>
        </row>
        <row r="1337">
          <cell r="J1337" t="str">
            <v>SUO_035</v>
          </cell>
          <cell r="K1337" t="str">
            <v>MCBSC_Mak-Nodal2</v>
          </cell>
          <cell r="L1337" t="str">
            <v>Debunsha</v>
          </cell>
        </row>
        <row r="1338">
          <cell r="J1338" t="str">
            <v>SUO_035</v>
          </cell>
          <cell r="K1338" t="str">
            <v>MCBSC_Mak-Nodal2</v>
          </cell>
          <cell r="L1338" t="str">
            <v>Debunsha</v>
          </cell>
        </row>
        <row r="1339">
          <cell r="J1339" t="str">
            <v>SUD_217</v>
          </cell>
          <cell r="K1339" t="str">
            <v>BSC_ZTE_NDOGBONG(21)</v>
          </cell>
          <cell r="L1339" t="str">
            <v>Ebolowa</v>
          </cell>
        </row>
        <row r="1340">
          <cell r="J1340" t="str">
            <v>SUD_217</v>
          </cell>
          <cell r="K1340" t="str">
            <v>BSC_ZTE_NDOGBONG(21)</v>
          </cell>
          <cell r="L1340" t="str">
            <v>Ebolowa</v>
          </cell>
        </row>
        <row r="1341">
          <cell r="J1341" t="str">
            <v>SUD_217</v>
          </cell>
          <cell r="K1341" t="str">
            <v>BSC_ZTE_NDOGBONG(21)</v>
          </cell>
          <cell r="L1341" t="str">
            <v>Ebolowa</v>
          </cell>
        </row>
        <row r="1342">
          <cell r="J1342" t="str">
            <v>CTR_221</v>
          </cell>
          <cell r="K1342" t="str">
            <v>MCBSC_NGOA_EK2</v>
          </cell>
          <cell r="L1342" t="str">
            <v>Efok</v>
          </cell>
        </row>
        <row r="1343">
          <cell r="J1343" t="str">
            <v>CTR_221</v>
          </cell>
          <cell r="K1343" t="str">
            <v>MCBSC_NGOA_EK2</v>
          </cell>
          <cell r="L1343" t="str">
            <v>Efok</v>
          </cell>
        </row>
        <row r="1344">
          <cell r="J1344" t="str">
            <v>CTR_221</v>
          </cell>
          <cell r="K1344" t="str">
            <v>MCBSC_NGOA_EK2</v>
          </cell>
          <cell r="L1344" t="str">
            <v>Efok</v>
          </cell>
        </row>
        <row r="1345">
          <cell r="J1345" t="str">
            <v>SUO_036</v>
          </cell>
          <cell r="K1345" t="str">
            <v>MCBSC_Mak-Nodal2</v>
          </cell>
          <cell r="L1345" t="str">
            <v>Idenau</v>
          </cell>
        </row>
        <row r="1346">
          <cell r="J1346" t="str">
            <v>SUO_036</v>
          </cell>
          <cell r="K1346" t="str">
            <v>MCBSC_Mak-Nodal2</v>
          </cell>
          <cell r="L1346" t="str">
            <v>Idenau</v>
          </cell>
        </row>
        <row r="1347">
          <cell r="J1347" t="str">
            <v>SUO_032</v>
          </cell>
          <cell r="K1347" t="str">
            <v>Souza-MX</v>
          </cell>
          <cell r="L1347" t="str">
            <v>Konye</v>
          </cell>
        </row>
        <row r="1348">
          <cell r="J1348" t="str">
            <v>SUO_032</v>
          </cell>
          <cell r="K1348" t="str">
            <v>Souza-MX</v>
          </cell>
          <cell r="L1348" t="str">
            <v>konye</v>
          </cell>
        </row>
        <row r="1349">
          <cell r="J1349" t="str">
            <v>SUO_032</v>
          </cell>
          <cell r="K1349" t="str">
            <v>Souza-MX</v>
          </cell>
          <cell r="L1349" t="str">
            <v>Konye</v>
          </cell>
        </row>
        <row r="1350">
          <cell r="J1350" t="str">
            <v>SUD_010</v>
          </cell>
          <cell r="K1350" t="str">
            <v>BSC_ZTE_NDOGBONG(21)</v>
          </cell>
          <cell r="L1350" t="str">
            <v>Kribi</v>
          </cell>
        </row>
        <row r="1351">
          <cell r="J1351" t="str">
            <v>SUD_010</v>
          </cell>
          <cell r="K1351" t="str">
            <v>BSC_ZTE_NDOGBONG(21)</v>
          </cell>
          <cell r="L1351" t="str">
            <v>Kribi</v>
          </cell>
        </row>
        <row r="1352">
          <cell r="J1352" t="str">
            <v>SUD_010</v>
          </cell>
          <cell r="K1352" t="str">
            <v>BSC_ZTE_NDOGBONG(21)</v>
          </cell>
          <cell r="L1352" t="str">
            <v>Kribi</v>
          </cell>
        </row>
        <row r="1353">
          <cell r="J1353" t="str">
            <v>SUD_002</v>
          </cell>
          <cell r="K1353" t="str">
            <v>BSC_ZTE_NDOGBONG(21)</v>
          </cell>
          <cell r="L1353" t="str">
            <v>Kribi</v>
          </cell>
        </row>
        <row r="1354">
          <cell r="J1354" t="str">
            <v>SUD_002</v>
          </cell>
          <cell r="K1354" t="str">
            <v>BSC_ZTE_NDOGBONG(21)</v>
          </cell>
          <cell r="L1354" t="str">
            <v>Kribi</v>
          </cell>
        </row>
        <row r="1355">
          <cell r="J1355" t="str">
            <v>SUD_002</v>
          </cell>
          <cell r="K1355" t="str">
            <v>BSC_ZTE_NDOGBONG(21)</v>
          </cell>
          <cell r="L1355" t="str">
            <v>Kribi</v>
          </cell>
        </row>
        <row r="1356">
          <cell r="J1356" t="str">
            <v>CTR_222</v>
          </cell>
          <cell r="K1356" t="str">
            <v>MCBSC_CBC2</v>
          </cell>
          <cell r="L1356" t="str">
            <v>Mbankomo</v>
          </cell>
        </row>
        <row r="1357">
          <cell r="J1357" t="str">
            <v>CTR_222</v>
          </cell>
          <cell r="K1357" t="str">
            <v>MCBSC_CBC2</v>
          </cell>
          <cell r="L1357" t="str">
            <v>Mbankomo</v>
          </cell>
        </row>
        <row r="1358">
          <cell r="J1358" t="str">
            <v>CTR_222</v>
          </cell>
          <cell r="K1358" t="str">
            <v>MCBSC_CBC2</v>
          </cell>
          <cell r="L1358" t="str">
            <v>Mbankomo</v>
          </cell>
        </row>
        <row r="1359">
          <cell r="J1359" t="str">
            <v>CTR_222</v>
          </cell>
          <cell r="K1359" t="str">
            <v>MCBSC_CBC2</v>
          </cell>
          <cell r="L1359" t="str">
            <v>Mbankomo</v>
          </cell>
        </row>
        <row r="1360">
          <cell r="J1360" t="str">
            <v>CTR_222</v>
          </cell>
          <cell r="K1360" t="str">
            <v>MCBSC_CBC2</v>
          </cell>
          <cell r="L1360" t="str">
            <v>Mbankomo</v>
          </cell>
        </row>
        <row r="1361">
          <cell r="J1361" t="str">
            <v>CTR_222</v>
          </cell>
          <cell r="K1361" t="str">
            <v>MCBSC_CBC2</v>
          </cell>
          <cell r="L1361" t="str">
            <v>Mbankomo</v>
          </cell>
        </row>
        <row r="1362">
          <cell r="J1362" t="str">
            <v>EST_041</v>
          </cell>
          <cell r="K1362" t="str">
            <v>MCBSC_NGOA_EK2</v>
          </cell>
          <cell r="L1362" t="str">
            <v>Ndelele</v>
          </cell>
        </row>
        <row r="1363">
          <cell r="J1363" t="str">
            <v>EST_041</v>
          </cell>
          <cell r="K1363" t="str">
            <v>MCBSC_NGOA_EK2</v>
          </cell>
          <cell r="L1363" t="str">
            <v>Ndelele</v>
          </cell>
        </row>
        <row r="1364">
          <cell r="J1364" t="str">
            <v>EST_041</v>
          </cell>
          <cell r="K1364" t="str">
            <v>MCBSC_NGOA_EK2</v>
          </cell>
          <cell r="L1364" t="str">
            <v>Ndelele</v>
          </cell>
        </row>
        <row r="1365">
          <cell r="J1365" t="str">
            <v>ADM_026</v>
          </cell>
          <cell r="K1365" t="str">
            <v>BSC1_HW_GRA_AGENCE</v>
          </cell>
          <cell r="L1365" t="str">
            <v>Ngaoundere</v>
          </cell>
        </row>
        <row r="1366">
          <cell r="J1366" t="str">
            <v>ADM_026</v>
          </cell>
          <cell r="K1366" t="str">
            <v>BSC1_HW_GRA_AGENCE</v>
          </cell>
          <cell r="L1366" t="str">
            <v>Ngaoundere</v>
          </cell>
        </row>
        <row r="1367">
          <cell r="J1367" t="str">
            <v>ADM_026</v>
          </cell>
          <cell r="K1367" t="str">
            <v>BSC1_HW_GRA_AGENCE</v>
          </cell>
          <cell r="L1367" t="str">
            <v>Ngaoundere</v>
          </cell>
        </row>
        <row r="1368">
          <cell r="J1368" t="str">
            <v>ADM_026</v>
          </cell>
          <cell r="K1368" t="str">
            <v>BSC1_HW_GRA_AGENCE</v>
          </cell>
          <cell r="L1368" t="str">
            <v>Ngaoundere</v>
          </cell>
        </row>
        <row r="1369">
          <cell r="J1369" t="str">
            <v>ADM_026</v>
          </cell>
          <cell r="K1369" t="str">
            <v>BSC1_HW_GRA_AGENCE</v>
          </cell>
          <cell r="L1369" t="str">
            <v>Ngaoundere</v>
          </cell>
        </row>
        <row r="1370">
          <cell r="J1370" t="str">
            <v>ADM_026</v>
          </cell>
          <cell r="K1370" t="str">
            <v>BSC1_HW_GRA_AGENCE</v>
          </cell>
          <cell r="L1370" t="str">
            <v>Ngaoundere</v>
          </cell>
        </row>
        <row r="1371">
          <cell r="J1371" t="str">
            <v>EST_043</v>
          </cell>
          <cell r="K1371" t="str">
            <v>MCBSC_NGOA_EK2</v>
          </cell>
          <cell r="L1371" t="str">
            <v>Ngola</v>
          </cell>
        </row>
        <row r="1372">
          <cell r="J1372" t="str">
            <v>EST_043</v>
          </cell>
          <cell r="K1372" t="str">
            <v>MCBSC_NGOA_EK2</v>
          </cell>
          <cell r="L1372" t="str">
            <v>Ngola</v>
          </cell>
        </row>
        <row r="1373">
          <cell r="J1373" t="str">
            <v>EST_043</v>
          </cell>
          <cell r="K1373" t="str">
            <v>MCBSC_NGOA_EK2</v>
          </cell>
          <cell r="L1373" t="str">
            <v>Ngola</v>
          </cell>
        </row>
        <row r="1374">
          <cell r="J1374" t="str">
            <v>CTR_201</v>
          </cell>
          <cell r="K1374" t="str">
            <v>MCBSC_CBC2</v>
          </cell>
          <cell r="L1374" t="str">
            <v>Otele</v>
          </cell>
        </row>
        <row r="1375">
          <cell r="J1375" t="str">
            <v>CTR_201</v>
          </cell>
          <cell r="K1375" t="str">
            <v>MCBSC_CBC2</v>
          </cell>
          <cell r="L1375" t="str">
            <v>Otele</v>
          </cell>
        </row>
        <row r="1376">
          <cell r="J1376" t="str">
            <v>CTR_201</v>
          </cell>
          <cell r="K1376" t="str">
            <v>MCBSC_CBC2</v>
          </cell>
          <cell r="L1376" t="str">
            <v>Otele</v>
          </cell>
        </row>
        <row r="1377">
          <cell r="J1377" t="str">
            <v>OST_038</v>
          </cell>
          <cell r="K1377" t="str">
            <v>MCBSC_Banengo1</v>
          </cell>
          <cell r="L1377" t="str">
            <v>Santchou</v>
          </cell>
        </row>
        <row r="1378">
          <cell r="J1378" t="str">
            <v>OST_038</v>
          </cell>
          <cell r="K1378" t="str">
            <v>MCBSC_Banengo1</v>
          </cell>
          <cell r="L1378" t="str">
            <v>Santchou</v>
          </cell>
        </row>
        <row r="1379">
          <cell r="J1379" t="str">
            <v>OST_038</v>
          </cell>
          <cell r="K1379" t="str">
            <v>MCBSC_Banengo1</v>
          </cell>
          <cell r="L1379" t="str">
            <v>Santchou</v>
          </cell>
        </row>
        <row r="1380">
          <cell r="J1380" t="str">
            <v>EST_040</v>
          </cell>
          <cell r="K1380" t="str">
            <v>MCBSC_NGOA_EK2</v>
          </cell>
          <cell r="L1380" t="str">
            <v>Tikondi</v>
          </cell>
        </row>
        <row r="1381">
          <cell r="J1381" t="str">
            <v>EST_040</v>
          </cell>
          <cell r="K1381" t="str">
            <v>MCBSC_NGOA_EK2</v>
          </cell>
          <cell r="L1381" t="str">
            <v>Tikondi</v>
          </cell>
        </row>
        <row r="1382">
          <cell r="J1382" t="str">
            <v>EST_040</v>
          </cell>
          <cell r="K1382" t="str">
            <v>MCBSC_NGOA_EK2</v>
          </cell>
          <cell r="L1382" t="str">
            <v>Tikondi</v>
          </cell>
        </row>
        <row r="1383">
          <cell r="J1383" t="str">
            <v>CTR_209</v>
          </cell>
          <cell r="K1383" t="str">
            <v>BSC_ZTE_Mvogada_new(24)</v>
          </cell>
          <cell r="L1383" t="str">
            <v>Yaounde</v>
          </cell>
        </row>
        <row r="1384">
          <cell r="J1384" t="str">
            <v>CTR_209</v>
          </cell>
          <cell r="K1384" t="str">
            <v>BSC_ZTE_Mvogada_new(24)</v>
          </cell>
          <cell r="L1384" t="str">
            <v>Yaounde</v>
          </cell>
        </row>
        <row r="1385">
          <cell r="J1385" t="str">
            <v>CTR_209</v>
          </cell>
          <cell r="K1385" t="str">
            <v>BSC_ZTE_Mvogada_new(24)</v>
          </cell>
          <cell r="L1385" t="str">
            <v>Yaounde</v>
          </cell>
        </row>
        <row r="1386">
          <cell r="J1386" t="str">
            <v>CTR_213</v>
          </cell>
          <cell r="K1386" t="str">
            <v>BSC_ZTE_Messamendongo(23)</v>
          </cell>
          <cell r="L1386" t="str">
            <v>Yaounde</v>
          </cell>
        </row>
        <row r="1387">
          <cell r="J1387" t="str">
            <v>CTR_213</v>
          </cell>
          <cell r="K1387" t="str">
            <v>BSC_ZTE_Messamendongo(23)</v>
          </cell>
          <cell r="L1387" t="str">
            <v>Yaounde</v>
          </cell>
        </row>
        <row r="1388">
          <cell r="J1388" t="str">
            <v>CTR_213</v>
          </cell>
          <cell r="K1388" t="str">
            <v>BSC_ZTE_Messamendongo(23)</v>
          </cell>
          <cell r="L1388" t="str">
            <v>Yaounde</v>
          </cell>
        </row>
        <row r="1389">
          <cell r="J1389" t="str">
            <v>LIT_179</v>
          </cell>
          <cell r="K1389" t="str">
            <v>BSC_ZTE_Madagascar(22)</v>
          </cell>
          <cell r="L1389" t="str">
            <v>Douala</v>
          </cell>
        </row>
        <row r="1390">
          <cell r="J1390" t="str">
            <v>LIT_179</v>
          </cell>
          <cell r="K1390" t="str">
            <v>BSC_ZTE_Madagascar(22)</v>
          </cell>
          <cell r="L1390" t="str">
            <v>Douala</v>
          </cell>
        </row>
        <row r="1391">
          <cell r="J1391" t="str">
            <v>LIT_179</v>
          </cell>
          <cell r="K1391" t="str">
            <v>BSC_ZTE_Madagascar(22)</v>
          </cell>
          <cell r="L1391" t="str">
            <v>Douala</v>
          </cell>
        </row>
        <row r="1392">
          <cell r="J1392" t="str">
            <v>EST_004</v>
          </cell>
          <cell r="K1392" t="str">
            <v>BSC_ZTE_Messamendongo(23)</v>
          </cell>
          <cell r="L1392" t="str">
            <v>Bertoua</v>
          </cell>
        </row>
        <row r="1393">
          <cell r="J1393" t="str">
            <v>EST_004</v>
          </cell>
          <cell r="K1393" t="str">
            <v>BSC_ZTE_Messamendongo(23)</v>
          </cell>
          <cell r="L1393" t="str">
            <v>Bertoua</v>
          </cell>
        </row>
        <row r="1394">
          <cell r="J1394" t="str">
            <v>EST_004</v>
          </cell>
          <cell r="K1394" t="str">
            <v>BSC_ZTE_Messamendongo(23)</v>
          </cell>
          <cell r="L1394" t="str">
            <v>Bertoua</v>
          </cell>
        </row>
        <row r="1395">
          <cell r="J1395" t="str">
            <v>NRD_035</v>
          </cell>
          <cell r="K1395" t="str">
            <v>BSC1_HW_GRA_AGENCE</v>
          </cell>
          <cell r="L1395" t="str">
            <v>Garoua</v>
          </cell>
        </row>
        <row r="1396">
          <cell r="J1396" t="str">
            <v>NRD_035</v>
          </cell>
          <cell r="K1396" t="str">
            <v>BSC1_HW_GRA_AGENCE</v>
          </cell>
          <cell r="L1396" t="str">
            <v>Garoua</v>
          </cell>
        </row>
        <row r="1397">
          <cell r="J1397" t="str">
            <v>NRD_035</v>
          </cell>
          <cell r="K1397" t="str">
            <v>BSC1_HW_GRA_AGENCE</v>
          </cell>
          <cell r="L1397" t="str">
            <v>Garoua</v>
          </cell>
        </row>
        <row r="1398">
          <cell r="J1398" t="str">
            <v>NRD_035</v>
          </cell>
          <cell r="K1398" t="str">
            <v>BSC1_HW_GRA_AGENCE</v>
          </cell>
          <cell r="L1398" t="str">
            <v>Garoua</v>
          </cell>
        </row>
        <row r="1399">
          <cell r="J1399" t="str">
            <v>NRD_035</v>
          </cell>
          <cell r="K1399" t="str">
            <v>BSC1_HW_GRA_AGENCE</v>
          </cell>
          <cell r="L1399" t="str">
            <v>Garoua</v>
          </cell>
        </row>
        <row r="1400">
          <cell r="J1400" t="str">
            <v>NRD_035</v>
          </cell>
          <cell r="K1400" t="str">
            <v>BSC1_HW_GRA_AGENCE</v>
          </cell>
          <cell r="L1400" t="str">
            <v>Garoua</v>
          </cell>
        </row>
        <row r="1401">
          <cell r="J1401" t="str">
            <v>OST_046</v>
          </cell>
          <cell r="K1401" t="str">
            <v>BSC1_HW_BFSAM_BANENGO</v>
          </cell>
          <cell r="L1401" t="str">
            <v>Bafoussam</v>
          </cell>
        </row>
        <row r="1402">
          <cell r="J1402" t="str">
            <v>OST_046</v>
          </cell>
          <cell r="K1402" t="str">
            <v>BSC1_HW_BFSAM_BANENGO</v>
          </cell>
          <cell r="L1402" t="str">
            <v>Bafoussam</v>
          </cell>
        </row>
        <row r="1403">
          <cell r="J1403" t="str">
            <v>OST_046</v>
          </cell>
          <cell r="K1403" t="str">
            <v>BSC1_HW_BFSAM_BANENGO</v>
          </cell>
          <cell r="L1403" t="str">
            <v>Bafoussam</v>
          </cell>
        </row>
        <row r="1404">
          <cell r="J1404" t="str">
            <v>OST_046</v>
          </cell>
          <cell r="K1404" t="str">
            <v>BSC1_HW_BFSAM_BANENGO</v>
          </cell>
          <cell r="L1404" t="str">
            <v>Bafoussam</v>
          </cell>
        </row>
        <row r="1405">
          <cell r="J1405" t="str">
            <v>OST_046</v>
          </cell>
          <cell r="K1405" t="str">
            <v>BSC1_HW_BFSAM_BANENGO</v>
          </cell>
          <cell r="L1405" t="str">
            <v>Bafoussam</v>
          </cell>
        </row>
        <row r="1406">
          <cell r="J1406" t="str">
            <v>OST_046</v>
          </cell>
          <cell r="K1406" t="str">
            <v>BSC1_HW_BFSAM_BANENGO</v>
          </cell>
          <cell r="L1406" t="str">
            <v>Bafoussam</v>
          </cell>
        </row>
        <row r="1407">
          <cell r="J1407" t="str">
            <v>SUO_033</v>
          </cell>
          <cell r="K1407" t="str">
            <v>BSC1_HW_BFSAM_BANENGO</v>
          </cell>
          <cell r="L1407" t="str">
            <v>Buea</v>
          </cell>
        </row>
        <row r="1408">
          <cell r="J1408" t="str">
            <v>SUO_033</v>
          </cell>
          <cell r="K1408" t="str">
            <v>BSC1_HW_BFSAM_BANENGO</v>
          </cell>
          <cell r="L1408" t="str">
            <v>Buea</v>
          </cell>
        </row>
        <row r="1409">
          <cell r="J1409" t="str">
            <v>SUO_033</v>
          </cell>
          <cell r="K1409" t="str">
            <v>BSC1_HW_BFSAM_BANENGO</v>
          </cell>
          <cell r="L1409" t="str">
            <v>Buea</v>
          </cell>
        </row>
        <row r="1410">
          <cell r="J1410" t="str">
            <v>SUO_033</v>
          </cell>
          <cell r="K1410" t="str">
            <v>BSC1_HW_BFSAM_BANENGO</v>
          </cell>
          <cell r="L1410" t="str">
            <v>Buea</v>
          </cell>
        </row>
        <row r="1411">
          <cell r="J1411" t="str">
            <v>SUO_033</v>
          </cell>
          <cell r="K1411" t="str">
            <v>BSC1_HW_BFSAM_BANENGO</v>
          </cell>
          <cell r="L1411" t="str">
            <v>Buea</v>
          </cell>
        </row>
        <row r="1412">
          <cell r="J1412" t="str">
            <v>SUO_033</v>
          </cell>
          <cell r="K1412" t="str">
            <v>BSC1_HW_BFSAM_BANENGO</v>
          </cell>
          <cell r="L1412" t="str">
            <v>Buea</v>
          </cell>
        </row>
        <row r="1413">
          <cell r="J1413" t="str">
            <v>OST_009</v>
          </cell>
          <cell r="K1413" t="str">
            <v>BSC1_HW_BFSAM_BANENGO</v>
          </cell>
          <cell r="L1413" t="str">
            <v>Bandjoun</v>
          </cell>
        </row>
        <row r="1414">
          <cell r="J1414" t="str">
            <v>OST_009</v>
          </cell>
          <cell r="K1414" t="str">
            <v>BSC1_HW_BFSAM_BANENGO</v>
          </cell>
          <cell r="L1414" t="str">
            <v>Bandjoun</v>
          </cell>
        </row>
        <row r="1415">
          <cell r="J1415" t="str">
            <v>OST_009</v>
          </cell>
          <cell r="K1415" t="str">
            <v>BSC1_HW_BFSAM_BANENGO</v>
          </cell>
          <cell r="L1415" t="str">
            <v>Bandjoun</v>
          </cell>
        </row>
        <row r="1416">
          <cell r="J1416" t="str">
            <v>EST_036</v>
          </cell>
          <cell r="K1416" t="str">
            <v>MCBSC_NGOA_EK2</v>
          </cell>
          <cell r="L1416" t="str">
            <v>Abong-Mbang</v>
          </cell>
        </row>
        <row r="1417">
          <cell r="J1417" t="str">
            <v>EST_036</v>
          </cell>
          <cell r="K1417" t="str">
            <v>MCBSC_NGOA_EK2</v>
          </cell>
          <cell r="L1417" t="str">
            <v>Abong-Mbang</v>
          </cell>
        </row>
        <row r="1418">
          <cell r="J1418" t="str">
            <v>EST_036</v>
          </cell>
          <cell r="K1418" t="str">
            <v>MCBSC_NGOA_EK2</v>
          </cell>
          <cell r="L1418" t="str">
            <v>Abong-Mbang</v>
          </cell>
        </row>
        <row r="1419">
          <cell r="J1419" t="str">
            <v>SUO_034</v>
          </cell>
          <cell r="K1419" t="str">
            <v>MCBSC_IPD2</v>
          </cell>
          <cell r="L1419" t="str">
            <v>Kurume</v>
          </cell>
        </row>
        <row r="1420">
          <cell r="J1420" t="str">
            <v>SUO_034</v>
          </cell>
          <cell r="K1420" t="str">
            <v>MCBSC_IPD2</v>
          </cell>
          <cell r="L1420" t="str">
            <v>Kurume</v>
          </cell>
        </row>
        <row r="1421">
          <cell r="J1421" t="str">
            <v>EST_042</v>
          </cell>
          <cell r="K1421" t="str">
            <v>MCBSC_NGOA_EK2</v>
          </cell>
          <cell r="L1421" t="str">
            <v>Lokomo</v>
          </cell>
        </row>
        <row r="1422">
          <cell r="J1422" t="str">
            <v>EST_042</v>
          </cell>
          <cell r="K1422" t="str">
            <v>MCBSC_NGOA_EK2</v>
          </cell>
          <cell r="L1422" t="str">
            <v>Lokomo</v>
          </cell>
        </row>
        <row r="1423">
          <cell r="J1423" t="str">
            <v>EST_042</v>
          </cell>
          <cell r="K1423" t="str">
            <v>MCBSC_NGOA_EK2</v>
          </cell>
          <cell r="L1423" t="str">
            <v>Lokomo</v>
          </cell>
        </row>
        <row r="1424">
          <cell r="J1424" t="str">
            <v>CTR_546</v>
          </cell>
          <cell r="K1424" t="str">
            <v>MCBSC_CBC2</v>
          </cell>
          <cell r="L1424" t="str">
            <v>Ngog-Mapubi</v>
          </cell>
        </row>
        <row r="1425">
          <cell r="J1425" t="str">
            <v>CTR_546</v>
          </cell>
          <cell r="K1425" t="str">
            <v>MCBSC_CBC2</v>
          </cell>
          <cell r="L1425" t="str">
            <v>Ngog-Mapubi</v>
          </cell>
        </row>
        <row r="1426">
          <cell r="J1426" t="str">
            <v>CTR_546</v>
          </cell>
          <cell r="K1426" t="str">
            <v>MCBSC_CBC2</v>
          </cell>
          <cell r="L1426" t="str">
            <v>Ngog-Mapubi</v>
          </cell>
        </row>
        <row r="1427">
          <cell r="J1427" t="str">
            <v>LIT_231</v>
          </cell>
          <cell r="K1427" t="str">
            <v>MCBSC_Mak-Nodal2</v>
          </cell>
          <cell r="L1427" t="str">
            <v>Mapubbi</v>
          </cell>
        </row>
        <row r="1428">
          <cell r="J1428" t="str">
            <v>LIT_231</v>
          </cell>
          <cell r="K1428" t="str">
            <v>MCBSC_Mak-Nodal2</v>
          </cell>
          <cell r="L1428" t="str">
            <v>Mapubbi</v>
          </cell>
        </row>
        <row r="1429">
          <cell r="J1429" t="str">
            <v>LIT_231</v>
          </cell>
          <cell r="K1429" t="str">
            <v>MCBSC_Mak-Nodal2</v>
          </cell>
          <cell r="L1429" t="str">
            <v>Mapubbi</v>
          </cell>
        </row>
        <row r="1430">
          <cell r="J1430" t="str">
            <v>CTR_104</v>
          </cell>
          <cell r="K1430" t="str">
            <v>BSC_ZTE_Messamendongo(23)</v>
          </cell>
          <cell r="L1430" t="str">
            <v>Yaounde</v>
          </cell>
        </row>
        <row r="1431">
          <cell r="J1431" t="str">
            <v>CTR_104</v>
          </cell>
          <cell r="K1431" t="str">
            <v>BSC_ZTE_Messamendongo(23)</v>
          </cell>
          <cell r="L1431" t="str">
            <v>Yaounde</v>
          </cell>
        </row>
        <row r="1432">
          <cell r="J1432" t="str">
            <v>CTR_104</v>
          </cell>
          <cell r="K1432" t="str">
            <v>BSC_ZTE_Messamendongo(23)</v>
          </cell>
          <cell r="L1432" t="str">
            <v>Yaounde</v>
          </cell>
        </row>
        <row r="1433">
          <cell r="J1433" t="str">
            <v>CTR_217</v>
          </cell>
          <cell r="K1433" t="str">
            <v>BSC_ZTE_Mvogada_new(24)</v>
          </cell>
          <cell r="L1433" t="str">
            <v>Yaounde</v>
          </cell>
        </row>
        <row r="1434">
          <cell r="J1434" t="str">
            <v>CTR_217</v>
          </cell>
          <cell r="K1434" t="str">
            <v>BSC_ZTE_Mvogada_new(24)</v>
          </cell>
          <cell r="L1434" t="str">
            <v>Yaounde</v>
          </cell>
        </row>
        <row r="1435">
          <cell r="J1435" t="str">
            <v>CTR_217</v>
          </cell>
          <cell r="K1435" t="str">
            <v>BSC_ZTE_Mvogada_new(24)</v>
          </cell>
          <cell r="L1435" t="str">
            <v>Yaounde</v>
          </cell>
        </row>
        <row r="1436">
          <cell r="J1436" t="str">
            <v>CTR_202</v>
          </cell>
          <cell r="K1436" t="str">
            <v>MCBSC_CBC2</v>
          </cell>
          <cell r="L1436" t="str">
            <v>Mom</v>
          </cell>
        </row>
        <row r="1437">
          <cell r="J1437" t="str">
            <v>CTR_202</v>
          </cell>
          <cell r="K1437" t="str">
            <v>MCBSC_CBC2</v>
          </cell>
          <cell r="L1437" t="str">
            <v>Mom</v>
          </cell>
        </row>
        <row r="1438">
          <cell r="J1438" t="str">
            <v>CTR_202</v>
          </cell>
          <cell r="K1438" t="str">
            <v>MCBSC_CBC2</v>
          </cell>
          <cell r="L1438" t="str">
            <v>Mom</v>
          </cell>
        </row>
        <row r="1439">
          <cell r="J1439" t="str">
            <v>CTR_252</v>
          </cell>
          <cell r="K1439" t="str">
            <v>BSC_ZTE_Messamendongo(23)</v>
          </cell>
          <cell r="L1439" t="str">
            <v>Mbalmayo</v>
          </cell>
        </row>
        <row r="1440">
          <cell r="J1440" t="str">
            <v>CTR_252</v>
          </cell>
          <cell r="K1440" t="str">
            <v>BSC_ZTE_Messamendongo(23)</v>
          </cell>
          <cell r="L1440" t="str">
            <v>Mbalmayo</v>
          </cell>
        </row>
        <row r="1441">
          <cell r="J1441" t="str">
            <v>CTR_252</v>
          </cell>
          <cell r="K1441" t="str">
            <v>BSC_ZTE_Messamendongo(23)</v>
          </cell>
          <cell r="L1441" t="str">
            <v>Mbalmayo</v>
          </cell>
        </row>
        <row r="1442">
          <cell r="J1442" t="str">
            <v>CTR_234</v>
          </cell>
          <cell r="K1442" t="str">
            <v>MCBSC_CBC2</v>
          </cell>
          <cell r="L1442" t="str">
            <v>Boga-Mahole</v>
          </cell>
        </row>
        <row r="1443">
          <cell r="J1443" t="str">
            <v>CTR_234</v>
          </cell>
          <cell r="K1443" t="str">
            <v>MCBSC_CBC2</v>
          </cell>
          <cell r="L1443" t="str">
            <v>Boga-Mahole</v>
          </cell>
        </row>
        <row r="1444">
          <cell r="J1444" t="str">
            <v>CTR_234</v>
          </cell>
          <cell r="K1444" t="str">
            <v>MCBSC_CBC2</v>
          </cell>
          <cell r="L1444" t="str">
            <v>Boga-Mahole</v>
          </cell>
        </row>
        <row r="1445">
          <cell r="J1445" t="str">
            <v>LIT_229</v>
          </cell>
          <cell r="K1445" t="str">
            <v>BSC_ZTE_NDOGBONG(21)</v>
          </cell>
          <cell r="L1445" t="str">
            <v>Edea</v>
          </cell>
        </row>
        <row r="1446">
          <cell r="J1446" t="str">
            <v>LIT_229</v>
          </cell>
          <cell r="K1446" t="str">
            <v>BSC_ZTE_NDOGBONG(21)</v>
          </cell>
          <cell r="L1446" t="str">
            <v>Edea</v>
          </cell>
        </row>
        <row r="1447">
          <cell r="J1447" t="str">
            <v>LIT_229</v>
          </cell>
          <cell r="K1447" t="str">
            <v>BSC_ZTE_NDOGBONG(21)</v>
          </cell>
          <cell r="L1447" t="str">
            <v>Edea</v>
          </cell>
        </row>
        <row r="1448">
          <cell r="J1448" t="str">
            <v>LIT_230</v>
          </cell>
          <cell r="K1448" t="str">
            <v>MCBSC_Mak-Nodal2</v>
          </cell>
          <cell r="L1448" t="str">
            <v>Edea</v>
          </cell>
        </row>
        <row r="1449">
          <cell r="J1449" t="str">
            <v>LIT_230</v>
          </cell>
          <cell r="K1449" t="str">
            <v>MCBSC_Mak-Nodal2</v>
          </cell>
          <cell r="L1449" t="str">
            <v>Edea</v>
          </cell>
        </row>
        <row r="1450">
          <cell r="J1450" t="str">
            <v>LIT_230</v>
          </cell>
          <cell r="K1450" t="str">
            <v>MCBSC_Mak-Nodal2</v>
          </cell>
          <cell r="L1450" t="str">
            <v>Edea</v>
          </cell>
        </row>
        <row r="1451">
          <cell r="J1451" t="str">
            <v>CTR_230</v>
          </cell>
          <cell r="K1451" t="str">
            <v>MCBSC_CBC2</v>
          </cell>
          <cell r="L1451" t="str">
            <v>Ezezang</v>
          </cell>
        </row>
        <row r="1452">
          <cell r="J1452" t="str">
            <v>CTR_230</v>
          </cell>
          <cell r="K1452" t="str">
            <v>MCBSC_CBC2</v>
          </cell>
          <cell r="L1452" t="str">
            <v>Ezezang</v>
          </cell>
        </row>
        <row r="1453">
          <cell r="J1453" t="str">
            <v>CTR_230</v>
          </cell>
          <cell r="K1453" t="str">
            <v>MCBSC_CBC2</v>
          </cell>
          <cell r="L1453" t="str">
            <v>Ezezang</v>
          </cell>
        </row>
        <row r="1454">
          <cell r="J1454" t="str">
            <v>OST_059</v>
          </cell>
          <cell r="K1454" t="str">
            <v>MCBSC_Banengo2</v>
          </cell>
          <cell r="L1454" t="str">
            <v>Fokoue</v>
          </cell>
        </row>
        <row r="1455">
          <cell r="J1455" t="str">
            <v>OST_059</v>
          </cell>
          <cell r="K1455" t="str">
            <v>MCBSC_Banengo2</v>
          </cell>
          <cell r="L1455" t="str">
            <v>Fokoue</v>
          </cell>
        </row>
        <row r="1456">
          <cell r="J1456" t="str">
            <v>OST_059</v>
          </cell>
          <cell r="K1456" t="str">
            <v>MCBSC_Banengo2</v>
          </cell>
          <cell r="L1456" t="str">
            <v>Fokoue</v>
          </cell>
        </row>
        <row r="1457">
          <cell r="J1457" t="str">
            <v>EST_046</v>
          </cell>
          <cell r="K1457" t="str">
            <v>MCBSC_NGOA_EK2</v>
          </cell>
          <cell r="L1457" t="str">
            <v>Messamena</v>
          </cell>
        </row>
        <row r="1458">
          <cell r="J1458" t="str">
            <v>EST_046</v>
          </cell>
          <cell r="K1458" t="str">
            <v>MCBSC_NGOA_EK2</v>
          </cell>
          <cell r="L1458" t="str">
            <v>Messamena</v>
          </cell>
        </row>
        <row r="1459">
          <cell r="J1459" t="str">
            <v>EST_046</v>
          </cell>
          <cell r="K1459" t="str">
            <v>MCBSC_NGOA_EK2</v>
          </cell>
          <cell r="L1459" t="str">
            <v>Messamena</v>
          </cell>
        </row>
        <row r="1460">
          <cell r="J1460" t="str">
            <v>LIT_233</v>
          </cell>
          <cell r="K1460" t="str">
            <v>MCBSC_IPD2</v>
          </cell>
          <cell r="L1460" t="str">
            <v>Mbanga</v>
          </cell>
        </row>
        <row r="1461">
          <cell r="J1461" t="str">
            <v>LIT_233</v>
          </cell>
          <cell r="K1461" t="str">
            <v>MCBSC_IPD2</v>
          </cell>
          <cell r="L1461" t="str">
            <v>Mbanga</v>
          </cell>
        </row>
        <row r="1462">
          <cell r="J1462" t="str">
            <v>LIT_233</v>
          </cell>
          <cell r="K1462" t="str">
            <v>MCBSC_IPD2</v>
          </cell>
          <cell r="L1462" t="str">
            <v>Mbanga</v>
          </cell>
        </row>
        <row r="1463">
          <cell r="J1463" t="str">
            <v>EXN_036</v>
          </cell>
          <cell r="K1463" t="str">
            <v>MCBSC_GRA-Agence2</v>
          </cell>
          <cell r="L1463" t="str">
            <v>Balaza</v>
          </cell>
        </row>
        <row r="1464">
          <cell r="J1464" t="str">
            <v>EXN_036</v>
          </cell>
          <cell r="K1464" t="str">
            <v>MCBSC_GRA-Agence2</v>
          </cell>
          <cell r="L1464" t="str">
            <v>Balaza</v>
          </cell>
        </row>
        <row r="1465">
          <cell r="J1465" t="str">
            <v>EXN_036</v>
          </cell>
          <cell r="K1465" t="str">
            <v>MCBSC_GRA-Agence2</v>
          </cell>
          <cell r="L1465" t="str">
            <v>Balaza</v>
          </cell>
        </row>
        <row r="1466">
          <cell r="J1466" t="str">
            <v>CTR_086</v>
          </cell>
          <cell r="K1466" t="str">
            <v>BSC_ZTE_Messamendongo(23)</v>
          </cell>
          <cell r="L1466" t="str">
            <v>Yaounde</v>
          </cell>
        </row>
        <row r="1467">
          <cell r="J1467" t="str">
            <v>CTR_086</v>
          </cell>
          <cell r="K1467" t="str">
            <v>BSC_ZTE_Messamendongo(23)</v>
          </cell>
          <cell r="L1467" t="str">
            <v>Yaounde</v>
          </cell>
        </row>
        <row r="1468">
          <cell r="J1468" t="str">
            <v>CTR_086</v>
          </cell>
          <cell r="K1468" t="str">
            <v>BSC_ZTE_Messamendongo(23)</v>
          </cell>
          <cell r="L1468" t="str">
            <v>Yaounde</v>
          </cell>
        </row>
        <row r="1469">
          <cell r="J1469" t="str">
            <v>CTR_543</v>
          </cell>
          <cell r="K1469" t="str">
            <v>BSC_ZTE_Mvogada_new(24)</v>
          </cell>
          <cell r="L1469" t="str">
            <v>Yaounde</v>
          </cell>
        </row>
        <row r="1470">
          <cell r="J1470" t="str">
            <v>CTR_543</v>
          </cell>
          <cell r="K1470" t="str">
            <v>BSC_ZTE_Mvogada_new(24)</v>
          </cell>
          <cell r="L1470" t="str">
            <v>Yaounde</v>
          </cell>
        </row>
        <row r="1471">
          <cell r="J1471" t="str">
            <v>CTR_543</v>
          </cell>
          <cell r="K1471" t="str">
            <v>BSC_ZTE_Mvogada_new(24)</v>
          </cell>
          <cell r="L1471" t="str">
            <v>Yaounde</v>
          </cell>
        </row>
        <row r="1472">
          <cell r="J1472" t="str">
            <v>CTR_124</v>
          </cell>
          <cell r="K1472" t="str">
            <v>BSC_ZTE_Messamendongo(23)</v>
          </cell>
          <cell r="L1472" t="str">
            <v>Yaounde</v>
          </cell>
        </row>
        <row r="1473">
          <cell r="J1473" t="str">
            <v>CTR_124</v>
          </cell>
          <cell r="K1473" t="str">
            <v>BSC_ZTE_Messamendongo(23)</v>
          </cell>
          <cell r="L1473" t="str">
            <v>Yaounde</v>
          </cell>
        </row>
        <row r="1474">
          <cell r="J1474" t="str">
            <v>CTR_124</v>
          </cell>
          <cell r="K1474" t="str">
            <v>BSC_ZTE_Messamendongo(23)</v>
          </cell>
          <cell r="L1474" t="str">
            <v>Yaounde</v>
          </cell>
        </row>
        <row r="1475">
          <cell r="J1475" t="str">
            <v>SUO_021</v>
          </cell>
          <cell r="K1475" t="str">
            <v>MCBSC_Mak-Nodal2</v>
          </cell>
          <cell r="L1475" t="str">
            <v>Limbe</v>
          </cell>
        </row>
        <row r="1476">
          <cell r="J1476" t="str">
            <v>SUO_021</v>
          </cell>
          <cell r="K1476" t="str">
            <v>MCBSC_Mak-Nodal2</v>
          </cell>
          <cell r="L1476" t="str">
            <v>Limbe</v>
          </cell>
        </row>
        <row r="1477">
          <cell r="J1477" t="str">
            <v>SUO_021</v>
          </cell>
          <cell r="K1477" t="str">
            <v>MCBSC_Mak-Nodal2</v>
          </cell>
          <cell r="L1477" t="str">
            <v>Limbe</v>
          </cell>
        </row>
        <row r="1478">
          <cell r="J1478" t="str">
            <v>EXN_036</v>
          </cell>
          <cell r="K1478" t="str">
            <v>MCBSC_GRA-Agence2</v>
          </cell>
          <cell r="L1478" t="str">
            <v>Balaza</v>
          </cell>
        </row>
        <row r="1479">
          <cell r="J1479" t="str">
            <v>EXN_036</v>
          </cell>
          <cell r="K1479" t="str">
            <v>MCBSC_GRA-Agence2</v>
          </cell>
          <cell r="L1479" t="str">
            <v>Balaza</v>
          </cell>
        </row>
        <row r="1480">
          <cell r="J1480" t="str">
            <v>EXN_036</v>
          </cell>
          <cell r="K1480" t="str">
            <v>MCBSC_GRA-Agence2</v>
          </cell>
          <cell r="L1480" t="str">
            <v>Balaza</v>
          </cell>
        </row>
        <row r="1481">
          <cell r="J1481" t="str">
            <v>OST_056</v>
          </cell>
          <cell r="K1481" t="str">
            <v>MCBSC_Banengo2</v>
          </cell>
          <cell r="L1481" t="str">
            <v>Bamendou</v>
          </cell>
        </row>
        <row r="1482">
          <cell r="J1482" t="str">
            <v>OST_056</v>
          </cell>
          <cell r="K1482" t="str">
            <v>MCBSC_Banengo2</v>
          </cell>
          <cell r="L1482" t="str">
            <v>Bamendou</v>
          </cell>
        </row>
        <row r="1483">
          <cell r="J1483" t="str">
            <v>OST_056</v>
          </cell>
          <cell r="K1483" t="str">
            <v>MCBSC_Banengo2</v>
          </cell>
          <cell r="L1483" t="str">
            <v>Bamendou</v>
          </cell>
        </row>
        <row r="1484">
          <cell r="J1484" t="str">
            <v>OST_034</v>
          </cell>
          <cell r="K1484" t="str">
            <v>MCBSC_Banengo1</v>
          </cell>
          <cell r="L1484" t="str">
            <v>Batie</v>
          </cell>
        </row>
        <row r="1485">
          <cell r="J1485" t="str">
            <v>OST_034</v>
          </cell>
          <cell r="K1485" t="str">
            <v>MCBSC_Banengo1</v>
          </cell>
          <cell r="L1485" t="str">
            <v>Batie</v>
          </cell>
        </row>
        <row r="1486">
          <cell r="J1486" t="str">
            <v>OST_034</v>
          </cell>
          <cell r="K1486" t="str">
            <v>MCBSC_Banengo1</v>
          </cell>
          <cell r="L1486" t="str">
            <v>Batie</v>
          </cell>
        </row>
        <row r="1487">
          <cell r="J1487" t="str">
            <v>ADM_021</v>
          </cell>
          <cell r="K1487" t="str">
            <v>MCBSC_Ngaoundere1</v>
          </cell>
          <cell r="L1487" t="str">
            <v>Dir</v>
          </cell>
        </row>
        <row r="1488">
          <cell r="J1488" t="str">
            <v>ADM_021</v>
          </cell>
          <cell r="K1488" t="str">
            <v>MCBSC_Ngaoundere1</v>
          </cell>
          <cell r="L1488" t="str">
            <v>Dir</v>
          </cell>
        </row>
        <row r="1489">
          <cell r="J1489" t="str">
            <v>ADM_021</v>
          </cell>
          <cell r="K1489" t="str">
            <v>MCBSC_Ngaoundere1</v>
          </cell>
          <cell r="L1489" t="str">
            <v>Dir</v>
          </cell>
        </row>
        <row r="1490">
          <cell r="J1490" t="str">
            <v>EXN_043</v>
          </cell>
          <cell r="K1490" t="str">
            <v>MCBSC_Mra-ZOKOK2</v>
          </cell>
          <cell r="L1490" t="str">
            <v>Koza</v>
          </cell>
        </row>
        <row r="1491">
          <cell r="J1491" t="str">
            <v>EXN_043</v>
          </cell>
          <cell r="K1491" t="str">
            <v>MCBSC_Mra-ZOKOK2</v>
          </cell>
          <cell r="L1491" t="str">
            <v>Koza</v>
          </cell>
        </row>
        <row r="1492">
          <cell r="J1492" t="str">
            <v>EXN_043</v>
          </cell>
          <cell r="K1492" t="str">
            <v>MCBSC_Mra-ZOKOK2</v>
          </cell>
          <cell r="L1492" t="str">
            <v>Koza</v>
          </cell>
        </row>
        <row r="1493">
          <cell r="J1493" t="str">
            <v>EXN_024</v>
          </cell>
          <cell r="K1493" t="str">
            <v>MCBSC_Mra-ZOKOK2</v>
          </cell>
          <cell r="L1493" t="str">
            <v>Mogode</v>
          </cell>
        </row>
        <row r="1494">
          <cell r="J1494" t="str">
            <v>EXN_024</v>
          </cell>
          <cell r="K1494" t="str">
            <v>MCBSC_Mra-ZOKOK2</v>
          </cell>
          <cell r="L1494" t="str">
            <v>Mogode</v>
          </cell>
        </row>
        <row r="1495">
          <cell r="J1495" t="str">
            <v>EXN_024</v>
          </cell>
          <cell r="K1495" t="str">
            <v>MCBSC_Mra-ZOKOK2</v>
          </cell>
          <cell r="L1495" t="str">
            <v>Mogode</v>
          </cell>
        </row>
        <row r="1496">
          <cell r="J1496" t="str">
            <v>EXN_043</v>
          </cell>
          <cell r="K1496" t="str">
            <v>MCBSC_Mra-ZOKOK2</v>
          </cell>
          <cell r="L1496" t="str">
            <v>Koza</v>
          </cell>
        </row>
        <row r="1497">
          <cell r="J1497" t="str">
            <v>EXN_043</v>
          </cell>
          <cell r="K1497" t="str">
            <v>MCBSC_Mra-ZOKOK2</v>
          </cell>
          <cell r="L1497" t="str">
            <v>Koza</v>
          </cell>
        </row>
        <row r="1498">
          <cell r="J1498" t="str">
            <v>EXN_043</v>
          </cell>
          <cell r="K1498" t="str">
            <v>MCBSC_Mra-ZOKOK2</v>
          </cell>
          <cell r="L1498" t="str">
            <v>Koza</v>
          </cell>
        </row>
        <row r="1499">
          <cell r="J1499" t="str">
            <v>LIT_116</v>
          </cell>
          <cell r="K1499" t="str">
            <v>BSC_ZTE_NDOGBONG(21)</v>
          </cell>
          <cell r="L1499" t="str">
            <v>Nkongsamba</v>
          </cell>
        </row>
        <row r="1500">
          <cell r="J1500" t="str">
            <v>LIT_116</v>
          </cell>
          <cell r="K1500" t="str">
            <v>BSC_ZTE_NDOGBONG(21)</v>
          </cell>
          <cell r="L1500" t="str">
            <v>Nkongsamba</v>
          </cell>
        </row>
        <row r="1501">
          <cell r="J1501" t="str">
            <v>LIT_116</v>
          </cell>
          <cell r="K1501" t="str">
            <v>BSC_ZTE_NDOGBONG(21)</v>
          </cell>
          <cell r="L1501" t="str">
            <v>Nkongsamba</v>
          </cell>
        </row>
        <row r="1502">
          <cell r="J1502" t="str">
            <v>OST_036</v>
          </cell>
          <cell r="K1502" t="str">
            <v>MCBSC_Banengo1</v>
          </cell>
          <cell r="L1502" t="str">
            <v>Bana</v>
          </cell>
        </row>
        <row r="1503">
          <cell r="J1503" t="str">
            <v>OST_036</v>
          </cell>
          <cell r="K1503" t="str">
            <v>MCBSC_Banengo1</v>
          </cell>
          <cell r="L1503" t="str">
            <v>Bana</v>
          </cell>
        </row>
        <row r="1504">
          <cell r="J1504" t="str">
            <v>OST_036</v>
          </cell>
          <cell r="K1504" t="str">
            <v>MCBSC_Banengo1</v>
          </cell>
          <cell r="L1504" t="str">
            <v>Bana</v>
          </cell>
        </row>
        <row r="1505">
          <cell r="J1505" t="str">
            <v>EST_051</v>
          </cell>
          <cell r="K1505" t="str">
            <v>BSC_ZTE_Messamendongo(23)</v>
          </cell>
          <cell r="L1505" t="str">
            <v>Bertoua</v>
          </cell>
        </row>
        <row r="1506">
          <cell r="J1506" t="str">
            <v>EST_051</v>
          </cell>
          <cell r="K1506" t="str">
            <v>BSC_ZTE_Messamendongo(23)</v>
          </cell>
          <cell r="L1506" t="str">
            <v>Bertoua</v>
          </cell>
        </row>
        <row r="1507">
          <cell r="J1507" t="str">
            <v>EST_051</v>
          </cell>
          <cell r="K1507" t="str">
            <v>BSC_ZTE_Messamendongo(23)</v>
          </cell>
          <cell r="L1507" t="str">
            <v>Bertoua</v>
          </cell>
        </row>
        <row r="1508">
          <cell r="J1508" t="str">
            <v>EST_051</v>
          </cell>
          <cell r="K1508" t="str">
            <v>BSC_ZTE_Messamendongo(23)</v>
          </cell>
          <cell r="L1508" t="str">
            <v>Bertoua</v>
          </cell>
        </row>
        <row r="1509">
          <cell r="J1509" t="str">
            <v>EST_051</v>
          </cell>
          <cell r="K1509" t="str">
            <v>BSC_ZTE_Messamendongo(23)</v>
          </cell>
          <cell r="L1509" t="str">
            <v>Bertoua</v>
          </cell>
        </row>
        <row r="1510">
          <cell r="J1510" t="str">
            <v>EST_051</v>
          </cell>
          <cell r="K1510" t="str">
            <v>BSC_ZTE_Messamendongo(23)</v>
          </cell>
          <cell r="L1510" t="str">
            <v>Bertoua</v>
          </cell>
        </row>
        <row r="1511">
          <cell r="J1511" t="str">
            <v>OST_064</v>
          </cell>
          <cell r="K1511" t="str">
            <v>BSC1_HW_BFSAM_BANENGO</v>
          </cell>
          <cell r="L1511" t="str">
            <v>Bafoussam</v>
          </cell>
        </row>
        <row r="1512">
          <cell r="J1512" t="str">
            <v>OST_064</v>
          </cell>
          <cell r="K1512" t="str">
            <v>BSC1_HW_BFSAM_BANENGO</v>
          </cell>
          <cell r="L1512" t="str">
            <v>Bafoussam</v>
          </cell>
        </row>
        <row r="1513">
          <cell r="J1513" t="str">
            <v>OST_064</v>
          </cell>
          <cell r="K1513" t="str">
            <v>BSC1_HW_BFSAM_BANENGO</v>
          </cell>
          <cell r="L1513" t="str">
            <v>Bafoussam</v>
          </cell>
        </row>
        <row r="1514">
          <cell r="J1514" t="str">
            <v>OST_064</v>
          </cell>
          <cell r="K1514" t="str">
            <v>BSC1_HW_BFSAM_BANENGO</v>
          </cell>
          <cell r="L1514" t="str">
            <v>Bafoussam</v>
          </cell>
        </row>
        <row r="1515">
          <cell r="J1515" t="str">
            <v>OST_064</v>
          </cell>
          <cell r="K1515" t="str">
            <v>BSC1_HW_BFSAM_BANENGO</v>
          </cell>
          <cell r="L1515" t="str">
            <v>Bafoussam</v>
          </cell>
        </row>
        <row r="1516">
          <cell r="J1516" t="str">
            <v>OST_064</v>
          </cell>
          <cell r="K1516" t="str">
            <v>BSC1_HW_BFSAM_BANENGO</v>
          </cell>
          <cell r="L1516" t="str">
            <v>Bafoussam</v>
          </cell>
        </row>
        <row r="1517">
          <cell r="J1517" t="str">
            <v>CTR_211</v>
          </cell>
          <cell r="K1517" t="str">
            <v>BSC_ZTE_Mvogada_new(24)</v>
          </cell>
          <cell r="L1517" t="str">
            <v>Yaounde</v>
          </cell>
        </row>
        <row r="1518">
          <cell r="J1518" t="str">
            <v>CTR_211</v>
          </cell>
          <cell r="K1518" t="str">
            <v>BSC_ZTE_Mvogada_new(24)</v>
          </cell>
          <cell r="L1518" t="str">
            <v>Yaounde</v>
          </cell>
        </row>
        <row r="1519">
          <cell r="J1519" t="str">
            <v>CTR_211</v>
          </cell>
          <cell r="K1519" t="str">
            <v>BSC_ZTE_Mvogada_new(24)</v>
          </cell>
          <cell r="L1519" t="str">
            <v>Yaounde</v>
          </cell>
        </row>
        <row r="1520">
          <cell r="J1520" t="str">
            <v>CTR_193</v>
          </cell>
          <cell r="K1520" t="str">
            <v>MCBSC_CBC2</v>
          </cell>
          <cell r="L1520" t="str">
            <v>Bokito</v>
          </cell>
        </row>
        <row r="1521">
          <cell r="J1521" t="str">
            <v>CTR_193</v>
          </cell>
          <cell r="K1521" t="str">
            <v>MCBSC_CBC2</v>
          </cell>
          <cell r="L1521" t="str">
            <v>Bokito</v>
          </cell>
        </row>
        <row r="1522">
          <cell r="J1522" t="str">
            <v>CTR_193</v>
          </cell>
          <cell r="K1522" t="str">
            <v>MCBSC_CBC2</v>
          </cell>
          <cell r="L1522" t="str">
            <v>Bokito</v>
          </cell>
        </row>
        <row r="1523">
          <cell r="J1523" t="str">
            <v>CTR_240</v>
          </cell>
          <cell r="K1523" t="str">
            <v>BSC_ZTE_Mvogada_new(24)</v>
          </cell>
          <cell r="L1523" t="str">
            <v>Yaounde</v>
          </cell>
        </row>
        <row r="1524">
          <cell r="J1524" t="str">
            <v>CTR_240</v>
          </cell>
          <cell r="K1524" t="str">
            <v>BSC_ZTE_Mvogada_new(24)</v>
          </cell>
          <cell r="L1524" t="str">
            <v>Yaounde</v>
          </cell>
        </row>
        <row r="1525">
          <cell r="J1525" t="str">
            <v>CTR_240</v>
          </cell>
          <cell r="K1525" t="str">
            <v>BSC_ZTE_Mvogada_new(24)</v>
          </cell>
          <cell r="L1525" t="str">
            <v>Yaounde</v>
          </cell>
        </row>
        <row r="1526">
          <cell r="J1526" t="str">
            <v>OST_074</v>
          </cell>
          <cell r="K1526" t="str">
            <v>BSC1_HW_BFSAM_BANENGO</v>
          </cell>
          <cell r="L1526" t="str">
            <v>Dschang</v>
          </cell>
        </row>
        <row r="1527">
          <cell r="J1527" t="str">
            <v>OST_074</v>
          </cell>
          <cell r="K1527" t="str">
            <v>BSC1_HW_BFSAM_BANENGO</v>
          </cell>
          <cell r="L1527" t="str">
            <v>Dschang</v>
          </cell>
        </row>
        <row r="1528">
          <cell r="J1528" t="str">
            <v>OST_074</v>
          </cell>
          <cell r="K1528" t="str">
            <v>BSC1_HW_BFSAM_BANENGO</v>
          </cell>
          <cell r="L1528" t="str">
            <v>Dschang</v>
          </cell>
        </row>
        <row r="1529">
          <cell r="J1529" t="str">
            <v>SUD_223</v>
          </cell>
          <cell r="K1529" t="str">
            <v>BSC_ZTE_NDOGBONG(21)</v>
          </cell>
          <cell r="L1529" t="str">
            <v>Ebolowa</v>
          </cell>
        </row>
        <row r="1530">
          <cell r="J1530" t="str">
            <v>SUD_223</v>
          </cell>
          <cell r="K1530" t="str">
            <v>BSC_ZTE_NDOGBONG(21)</v>
          </cell>
          <cell r="L1530" t="str">
            <v>Ebolowa</v>
          </cell>
        </row>
        <row r="1531">
          <cell r="J1531" t="str">
            <v>SUD_223</v>
          </cell>
          <cell r="K1531" t="str">
            <v>BSC_ZTE_NDOGBONG(21)</v>
          </cell>
          <cell r="L1531" t="str">
            <v>Ebolowa</v>
          </cell>
        </row>
        <row r="1532">
          <cell r="J1532" t="str">
            <v>CTR_231</v>
          </cell>
          <cell r="K1532" t="str">
            <v>MCBSC_CBC2</v>
          </cell>
          <cell r="L1532" t="str">
            <v>Goufan</v>
          </cell>
        </row>
        <row r="1533">
          <cell r="J1533" t="str">
            <v>CTR_231</v>
          </cell>
          <cell r="K1533" t="str">
            <v>MCBSC_CBC2</v>
          </cell>
          <cell r="L1533" t="str">
            <v>Goufan</v>
          </cell>
        </row>
        <row r="1534">
          <cell r="J1534" t="str">
            <v>CTR_231</v>
          </cell>
          <cell r="K1534" t="str">
            <v>MCBSC_CBC2</v>
          </cell>
          <cell r="L1534" t="str">
            <v>Goufan</v>
          </cell>
        </row>
        <row r="1535">
          <cell r="J1535" t="str">
            <v>EXN_045</v>
          </cell>
          <cell r="K1535" t="str">
            <v>BSC1_HW_GRA_AGENCE</v>
          </cell>
          <cell r="L1535" t="str">
            <v>Maroua</v>
          </cell>
        </row>
        <row r="1536">
          <cell r="J1536" t="str">
            <v>EXN_045</v>
          </cell>
          <cell r="K1536" t="str">
            <v>BSC1_HW_GRA_AGENCE</v>
          </cell>
          <cell r="L1536" t="str">
            <v>Maroua</v>
          </cell>
        </row>
        <row r="1537">
          <cell r="J1537" t="str">
            <v>EXN_045</v>
          </cell>
          <cell r="K1537" t="str">
            <v>BSC1_HW_GRA_AGENCE</v>
          </cell>
          <cell r="L1537" t="str">
            <v>Maroua</v>
          </cell>
        </row>
        <row r="1538">
          <cell r="J1538" t="str">
            <v>EXN_045</v>
          </cell>
          <cell r="K1538" t="str">
            <v>BSC1_HW_GRA_AGENCE</v>
          </cell>
          <cell r="L1538" t="str">
            <v>Maroua</v>
          </cell>
        </row>
        <row r="1539">
          <cell r="J1539" t="str">
            <v>EXN_045</v>
          </cell>
          <cell r="K1539" t="str">
            <v>BSC1_HW_GRA_AGENCE</v>
          </cell>
          <cell r="L1539" t="str">
            <v>Maroua</v>
          </cell>
        </row>
        <row r="1540">
          <cell r="J1540" t="str">
            <v>EXN_045</v>
          </cell>
          <cell r="K1540" t="str">
            <v>BSC1_HW_GRA_AGENCE</v>
          </cell>
          <cell r="L1540" t="str">
            <v>Maroua</v>
          </cell>
        </row>
        <row r="1541">
          <cell r="J1541" t="str">
            <v>EXN_044</v>
          </cell>
          <cell r="K1541" t="str">
            <v>BSC1_HW_GRA_AGENCE</v>
          </cell>
          <cell r="L1541" t="str">
            <v>Maroua</v>
          </cell>
        </row>
        <row r="1542">
          <cell r="J1542" t="str">
            <v>EXN_044</v>
          </cell>
          <cell r="K1542" t="str">
            <v>BSC1_HW_GRA_AGENCE</v>
          </cell>
          <cell r="L1542" t="str">
            <v>Maroua</v>
          </cell>
        </row>
        <row r="1543">
          <cell r="J1543" t="str">
            <v>EXN_044</v>
          </cell>
          <cell r="K1543" t="str">
            <v>BSC1_HW_GRA_AGENCE</v>
          </cell>
          <cell r="L1543" t="str">
            <v>Maroua</v>
          </cell>
        </row>
        <row r="1544">
          <cell r="J1544" t="str">
            <v>EXN_044</v>
          </cell>
          <cell r="K1544" t="str">
            <v>BSC1_HW_GRA_AGENCE</v>
          </cell>
          <cell r="L1544" t="str">
            <v>Maroua</v>
          </cell>
        </row>
        <row r="1545">
          <cell r="J1545" t="str">
            <v>EXN_044</v>
          </cell>
          <cell r="K1545" t="str">
            <v>BSC1_HW_GRA_AGENCE</v>
          </cell>
          <cell r="L1545" t="str">
            <v>Maroua</v>
          </cell>
        </row>
        <row r="1546">
          <cell r="J1546" t="str">
            <v>EXN_044</v>
          </cell>
          <cell r="K1546" t="str">
            <v>BSC1_HW_GRA_AGENCE</v>
          </cell>
          <cell r="L1546" t="str">
            <v>Maroua</v>
          </cell>
        </row>
        <row r="1547">
          <cell r="J1547" t="str">
            <v>OST_057</v>
          </cell>
          <cell r="K1547" t="str">
            <v>MCBSC_Banengo1</v>
          </cell>
          <cell r="L1547" t="str">
            <v>Massangam</v>
          </cell>
        </row>
        <row r="1548">
          <cell r="J1548" t="str">
            <v>OST_057</v>
          </cell>
          <cell r="K1548" t="str">
            <v>MCBSC_Banengo1</v>
          </cell>
          <cell r="L1548" t="str">
            <v>Massangam</v>
          </cell>
        </row>
        <row r="1549">
          <cell r="J1549" t="str">
            <v>OST_057</v>
          </cell>
          <cell r="K1549" t="str">
            <v>MCBSC_Banengo1</v>
          </cell>
          <cell r="L1549" t="str">
            <v>Massangam</v>
          </cell>
        </row>
        <row r="1550">
          <cell r="J1550" t="str">
            <v>OST_071</v>
          </cell>
          <cell r="K1550" t="str">
            <v>MCBSC_Banengo2</v>
          </cell>
          <cell r="L1550" t="str">
            <v>Mbouda</v>
          </cell>
        </row>
        <row r="1551">
          <cell r="J1551" t="str">
            <v>OST_071</v>
          </cell>
          <cell r="K1551" t="str">
            <v>MCBSC_Banengo2</v>
          </cell>
          <cell r="L1551" t="str">
            <v>Mbouda</v>
          </cell>
        </row>
        <row r="1552">
          <cell r="J1552" t="str">
            <v>OST_071</v>
          </cell>
          <cell r="K1552" t="str">
            <v>MCBSC_Banengo2</v>
          </cell>
          <cell r="L1552" t="str">
            <v>Mbouda</v>
          </cell>
        </row>
        <row r="1553">
          <cell r="J1553" t="str">
            <v>OST_071</v>
          </cell>
          <cell r="K1553" t="str">
            <v>MCBSC_Banengo2</v>
          </cell>
          <cell r="L1553" t="str">
            <v>Mbouda</v>
          </cell>
        </row>
        <row r="1554">
          <cell r="J1554" t="str">
            <v>OST_071</v>
          </cell>
          <cell r="K1554" t="str">
            <v>MCBSC_Banengo2</v>
          </cell>
          <cell r="L1554" t="str">
            <v>Mbouda</v>
          </cell>
        </row>
        <row r="1555">
          <cell r="J1555" t="str">
            <v>OST_071</v>
          </cell>
          <cell r="K1555" t="str">
            <v>MCBSC_Banengo2</v>
          </cell>
          <cell r="L1555" t="str">
            <v>Mbouda</v>
          </cell>
        </row>
        <row r="1556">
          <cell r="J1556" t="str">
            <v>NRO_221</v>
          </cell>
          <cell r="K1556" t="str">
            <v>BSC1_HW_BFSAM_BANENGO</v>
          </cell>
          <cell r="L1556" t="str">
            <v>Bamenda</v>
          </cell>
        </row>
        <row r="1557">
          <cell r="J1557" t="str">
            <v>NRO_221</v>
          </cell>
          <cell r="K1557" t="str">
            <v>BSC1_HW_BFSAM_BANENGO</v>
          </cell>
          <cell r="L1557" t="str">
            <v>Bamenda</v>
          </cell>
        </row>
        <row r="1558">
          <cell r="J1558" t="str">
            <v>NRO_221</v>
          </cell>
          <cell r="K1558" t="str">
            <v>BSC1_HW_BFSAM_BANENGO</v>
          </cell>
          <cell r="L1558" t="str">
            <v>Bamenda</v>
          </cell>
        </row>
        <row r="1559">
          <cell r="J1559" t="str">
            <v>NRO_013</v>
          </cell>
          <cell r="K1559" t="str">
            <v>MCBSC_Banengo2</v>
          </cell>
          <cell r="L1559" t="str">
            <v>Oku</v>
          </cell>
        </row>
        <row r="1560">
          <cell r="J1560" t="str">
            <v>NRO_013</v>
          </cell>
          <cell r="K1560" t="str">
            <v>MCBSC_Banengo2</v>
          </cell>
          <cell r="L1560" t="str">
            <v>Oku</v>
          </cell>
        </row>
        <row r="1561">
          <cell r="J1561" t="str">
            <v>NRO_013</v>
          </cell>
          <cell r="K1561" t="str">
            <v>MCBSC_Banengo2</v>
          </cell>
          <cell r="L1561" t="str">
            <v>Oku</v>
          </cell>
        </row>
        <row r="1562">
          <cell r="J1562" t="str">
            <v>NRO_013</v>
          </cell>
          <cell r="K1562" t="str">
            <v>MCBSC_Banengo2</v>
          </cell>
          <cell r="L1562" t="str">
            <v>Oku</v>
          </cell>
        </row>
        <row r="1563">
          <cell r="J1563" t="str">
            <v>NRO_013</v>
          </cell>
          <cell r="K1563" t="str">
            <v>MCBSC_Banengo2</v>
          </cell>
          <cell r="L1563" t="str">
            <v>Oku</v>
          </cell>
        </row>
        <row r="1564">
          <cell r="J1564" t="str">
            <v>NRO_013</v>
          </cell>
          <cell r="K1564" t="str">
            <v>MCBSC_Banengo2</v>
          </cell>
          <cell r="L1564" t="str">
            <v>Oku</v>
          </cell>
        </row>
        <row r="1565">
          <cell r="J1565" t="str">
            <v>CTR_236</v>
          </cell>
          <cell r="K1565" t="str">
            <v>BSC_ZTE_Mvogada_new(24)</v>
          </cell>
          <cell r="L1565" t="str">
            <v>Yaounde</v>
          </cell>
        </row>
        <row r="1566">
          <cell r="J1566" t="str">
            <v>CTR_236</v>
          </cell>
          <cell r="K1566" t="str">
            <v>BSC_ZTE_Mvogada_new(24)</v>
          </cell>
          <cell r="L1566" t="str">
            <v>Yaounde</v>
          </cell>
        </row>
        <row r="1567">
          <cell r="J1567" t="str">
            <v>CTR_236</v>
          </cell>
          <cell r="K1567" t="str">
            <v>BSC_ZTE_Mvogada_new(24)</v>
          </cell>
          <cell r="L1567" t="str">
            <v>Yaounde</v>
          </cell>
        </row>
        <row r="1568">
          <cell r="J1568" t="str">
            <v>CTR_251</v>
          </cell>
          <cell r="K1568" t="str">
            <v>BSC_ZTE_Mvogada_new(24)</v>
          </cell>
          <cell r="L1568" t="str">
            <v>Yaounde</v>
          </cell>
        </row>
        <row r="1569">
          <cell r="J1569" t="str">
            <v>CTR_251</v>
          </cell>
          <cell r="K1569" t="str">
            <v>BSC_ZTE_Mvogada_new(24)</v>
          </cell>
          <cell r="L1569" t="str">
            <v>Yaounde</v>
          </cell>
        </row>
        <row r="1570">
          <cell r="J1570" t="str">
            <v>CTR_251</v>
          </cell>
          <cell r="K1570" t="str">
            <v>BSC_ZTE_Mvogada_new(24)</v>
          </cell>
          <cell r="L1570" t="str">
            <v>Yaounde</v>
          </cell>
        </row>
        <row r="1571">
          <cell r="J1571" t="str">
            <v>LIT_217</v>
          </cell>
          <cell r="K1571" t="str">
            <v>BSC_ZTE_Madagascar(22)</v>
          </cell>
          <cell r="L1571" t="str">
            <v>Douala</v>
          </cell>
        </row>
        <row r="1572">
          <cell r="J1572" t="str">
            <v>LIT_217</v>
          </cell>
          <cell r="K1572" t="str">
            <v>BSC_ZTE_Madagascar(22)</v>
          </cell>
          <cell r="L1572" t="str">
            <v>Douala</v>
          </cell>
        </row>
        <row r="1573">
          <cell r="J1573" t="str">
            <v>LIT_217</v>
          </cell>
          <cell r="K1573" t="str">
            <v>BSC_ZTE_Madagascar(22)</v>
          </cell>
          <cell r="L1573" t="str">
            <v>Douala</v>
          </cell>
        </row>
        <row r="1574">
          <cell r="J1574" t="str">
            <v>LIT_221</v>
          </cell>
          <cell r="K1574" t="str">
            <v>BSC_ZTE_Madagascar(22)</v>
          </cell>
          <cell r="L1574" t="str">
            <v>Douala</v>
          </cell>
        </row>
        <row r="1575">
          <cell r="J1575" t="str">
            <v>LIT_221</v>
          </cell>
          <cell r="K1575" t="str">
            <v>BSC_ZTE_Madagascar(22)</v>
          </cell>
          <cell r="L1575" t="str">
            <v>Douala</v>
          </cell>
        </row>
        <row r="1576">
          <cell r="J1576" t="str">
            <v>LIT_221</v>
          </cell>
          <cell r="K1576" t="str">
            <v>BSC_ZTE_Madagascar(22)</v>
          </cell>
          <cell r="L1576" t="str">
            <v>Douala</v>
          </cell>
        </row>
        <row r="1577">
          <cell r="J1577" t="str">
            <v>LIT_244</v>
          </cell>
          <cell r="K1577" t="str">
            <v>BSC_ZTE_Madagascar(22)</v>
          </cell>
          <cell r="L1577" t="str">
            <v>Douala</v>
          </cell>
        </row>
        <row r="1578">
          <cell r="J1578" t="str">
            <v>LIT_244</v>
          </cell>
          <cell r="K1578" t="str">
            <v>BSC_ZTE_Madagascar(22)</v>
          </cell>
          <cell r="L1578" t="str">
            <v>Douala</v>
          </cell>
        </row>
        <row r="1579">
          <cell r="J1579" t="str">
            <v>LIT_244</v>
          </cell>
          <cell r="K1579" t="str">
            <v>BSC_ZTE_Madagascar(22)</v>
          </cell>
          <cell r="L1579" t="str">
            <v>Douala</v>
          </cell>
        </row>
        <row r="1580">
          <cell r="J1580" t="str">
            <v>LIT_246</v>
          </cell>
          <cell r="K1580" t="str">
            <v>BSC_ZTE_Madagascar(22)</v>
          </cell>
          <cell r="L1580" t="str">
            <v>Douala</v>
          </cell>
        </row>
        <row r="1581">
          <cell r="J1581" t="str">
            <v>LIT_246</v>
          </cell>
          <cell r="K1581" t="str">
            <v>BSC_ZTE_Madagascar(22)</v>
          </cell>
          <cell r="L1581" t="str">
            <v>Douala</v>
          </cell>
        </row>
        <row r="1582">
          <cell r="J1582" t="str">
            <v>LIT_246</v>
          </cell>
          <cell r="K1582" t="str">
            <v>BSC_ZTE_Madagascar(22)</v>
          </cell>
          <cell r="L1582" t="str">
            <v>Douala</v>
          </cell>
        </row>
        <row r="1583">
          <cell r="J1583" t="str">
            <v>LIT_247</v>
          </cell>
          <cell r="K1583" t="str">
            <v>BSC_ZTE_Madagascar(22)</v>
          </cell>
          <cell r="L1583" t="str">
            <v>Douala</v>
          </cell>
        </row>
        <row r="1584">
          <cell r="J1584" t="str">
            <v>LIT_247</v>
          </cell>
          <cell r="K1584" t="str">
            <v>BSC_ZTE_Madagascar(22)</v>
          </cell>
          <cell r="L1584" t="str">
            <v>Douala</v>
          </cell>
        </row>
        <row r="1585">
          <cell r="J1585" t="str">
            <v>LIT_247</v>
          </cell>
          <cell r="K1585" t="str">
            <v>BSC_ZTE_Madagascar(22)</v>
          </cell>
          <cell r="L1585" t="str">
            <v>Douala</v>
          </cell>
        </row>
        <row r="1586">
          <cell r="J1586" t="str">
            <v>LIT_248</v>
          </cell>
          <cell r="K1586" t="str">
            <v>BSC_ZTE_Madagascar(22)</v>
          </cell>
          <cell r="L1586" t="str">
            <v>Douala</v>
          </cell>
        </row>
        <row r="1587">
          <cell r="J1587" t="str">
            <v>LIT_248</v>
          </cell>
          <cell r="K1587" t="str">
            <v>BSC_ZTE_Madagascar(22)</v>
          </cell>
          <cell r="L1587" t="str">
            <v>Douala</v>
          </cell>
        </row>
        <row r="1588">
          <cell r="J1588" t="str">
            <v>LIT_248</v>
          </cell>
          <cell r="K1588" t="str">
            <v>BSC_ZTE_Madagascar(22)</v>
          </cell>
          <cell r="L1588" t="str">
            <v>Douala</v>
          </cell>
        </row>
        <row r="1589">
          <cell r="J1589" t="str">
            <v>LIT_251</v>
          </cell>
          <cell r="K1589" t="str">
            <v>BSC_ZTE_Madagascar(22)</v>
          </cell>
          <cell r="L1589" t="str">
            <v>Douala</v>
          </cell>
        </row>
        <row r="1590">
          <cell r="J1590" t="str">
            <v>LIT_251</v>
          </cell>
          <cell r="K1590" t="str">
            <v>BSC_ZTE_Madagascar(22)</v>
          </cell>
          <cell r="L1590" t="str">
            <v>Douala</v>
          </cell>
        </row>
        <row r="1591">
          <cell r="J1591" t="str">
            <v>LIT_251</v>
          </cell>
          <cell r="K1591" t="str">
            <v>BSC_ZTE_Madagascar(22)</v>
          </cell>
          <cell r="L1591" t="str">
            <v>Douala</v>
          </cell>
        </row>
        <row r="1592">
          <cell r="J1592" t="str">
            <v>LIT_255</v>
          </cell>
          <cell r="K1592" t="str">
            <v>BSC_ZTE_Madagascar(22)</v>
          </cell>
          <cell r="L1592" t="str">
            <v>Douala</v>
          </cell>
        </row>
        <row r="1593">
          <cell r="J1593" t="str">
            <v>LIT_255</v>
          </cell>
          <cell r="K1593" t="str">
            <v>BSC_ZTE_Madagascar(22)</v>
          </cell>
          <cell r="L1593" t="str">
            <v>Douala</v>
          </cell>
        </row>
        <row r="1594">
          <cell r="J1594" t="str">
            <v>LIT_255</v>
          </cell>
          <cell r="K1594" t="str">
            <v>BSC_ZTE_Madagascar(22)</v>
          </cell>
          <cell r="L1594" t="str">
            <v>Douala</v>
          </cell>
        </row>
        <row r="1595">
          <cell r="J1595" t="str">
            <v>OST_043</v>
          </cell>
          <cell r="K1595" t="str">
            <v>BSC1_HW_BFSAM_BANENGO</v>
          </cell>
          <cell r="L1595" t="str">
            <v>Foumbot</v>
          </cell>
        </row>
        <row r="1596">
          <cell r="J1596" t="str">
            <v>OST_043</v>
          </cell>
          <cell r="K1596" t="str">
            <v>BSC1_HW_BFSAM_BANENGO</v>
          </cell>
          <cell r="L1596" t="str">
            <v>Foumbot</v>
          </cell>
        </row>
        <row r="1597">
          <cell r="J1597" t="str">
            <v>OST_043</v>
          </cell>
          <cell r="K1597" t="str">
            <v>BSC1_HW_BFSAM_BANENGO</v>
          </cell>
          <cell r="L1597" t="str">
            <v>Foumbot</v>
          </cell>
        </row>
        <row r="1598">
          <cell r="J1598" t="str">
            <v>OST_043</v>
          </cell>
          <cell r="K1598" t="str">
            <v>BSC1_HW_BFSAM_BANENGO</v>
          </cell>
          <cell r="L1598" t="str">
            <v>Foumbot</v>
          </cell>
        </row>
        <row r="1599">
          <cell r="J1599" t="str">
            <v>OST_043</v>
          </cell>
          <cell r="K1599" t="str">
            <v>BSC1_HW_BFSAM_BANENGO</v>
          </cell>
          <cell r="L1599" t="str">
            <v>Foumbot</v>
          </cell>
        </row>
        <row r="1600">
          <cell r="J1600" t="str">
            <v>OST_043</v>
          </cell>
          <cell r="K1600" t="str">
            <v>BSC1_HW_BFSAM_BANENGO</v>
          </cell>
          <cell r="L1600" t="str">
            <v>Foumbot</v>
          </cell>
        </row>
        <row r="1601">
          <cell r="J1601" t="str">
            <v>OST_063</v>
          </cell>
          <cell r="K1601" t="str">
            <v>BSC1_HW_BFSAM_BANENGO</v>
          </cell>
          <cell r="L1601" t="str">
            <v>Bafoussam</v>
          </cell>
        </row>
        <row r="1602">
          <cell r="J1602" t="str">
            <v>OST_063</v>
          </cell>
          <cell r="K1602" t="str">
            <v>BSC1_HW_BFSAM_BANENGO</v>
          </cell>
          <cell r="L1602" t="str">
            <v>Bafoussam</v>
          </cell>
        </row>
        <row r="1603">
          <cell r="J1603" t="str">
            <v>OST_063</v>
          </cell>
          <cell r="K1603" t="str">
            <v>BSC1_HW_BFSAM_BANENGO</v>
          </cell>
          <cell r="L1603" t="str">
            <v>Bafoussam</v>
          </cell>
        </row>
        <row r="1604">
          <cell r="J1604" t="str">
            <v>OST_063</v>
          </cell>
          <cell r="K1604" t="str">
            <v>BSC1_HW_BFSAM_BANENGO</v>
          </cell>
          <cell r="L1604" t="str">
            <v>Bafoussam</v>
          </cell>
        </row>
        <row r="1605">
          <cell r="J1605" t="str">
            <v>OST_063</v>
          </cell>
          <cell r="K1605" t="str">
            <v>BSC1_HW_BFSAM_BANENGO</v>
          </cell>
          <cell r="L1605" t="str">
            <v>Bafoussam</v>
          </cell>
        </row>
        <row r="1606">
          <cell r="J1606" t="str">
            <v>OST_063</v>
          </cell>
          <cell r="K1606" t="str">
            <v>BSC1_HW_BFSAM_BANENGO</v>
          </cell>
          <cell r="L1606" t="str">
            <v>Bafoussam</v>
          </cell>
        </row>
        <row r="1607">
          <cell r="J1607" t="str">
            <v>OST_018</v>
          </cell>
          <cell r="K1607" t="str">
            <v>MCBSC_Banengo1</v>
          </cell>
          <cell r="L1607" t="str">
            <v>Bangangte</v>
          </cell>
        </row>
        <row r="1608">
          <cell r="J1608" t="str">
            <v>OST_018</v>
          </cell>
          <cell r="K1608" t="str">
            <v>MCBSC_Banengo1</v>
          </cell>
          <cell r="L1608" t="str">
            <v>Bangangte</v>
          </cell>
        </row>
        <row r="1609">
          <cell r="J1609" t="str">
            <v>OST_018</v>
          </cell>
          <cell r="K1609" t="str">
            <v>MCBSC_Banengo1</v>
          </cell>
          <cell r="L1609" t="str">
            <v>Bangangte</v>
          </cell>
        </row>
        <row r="1610">
          <cell r="J1610" t="str">
            <v>OST_022</v>
          </cell>
          <cell r="K1610" t="str">
            <v>MCBSC_Banengo1</v>
          </cell>
          <cell r="L1610" t="str">
            <v>Bandja</v>
          </cell>
        </row>
        <row r="1611">
          <cell r="J1611" t="str">
            <v>OST_022</v>
          </cell>
          <cell r="K1611" t="str">
            <v>MCBSC_Banengo1</v>
          </cell>
          <cell r="L1611" t="str">
            <v>Bandja</v>
          </cell>
        </row>
        <row r="1612">
          <cell r="J1612" t="str">
            <v>OST_022</v>
          </cell>
          <cell r="K1612" t="str">
            <v>MCBSC_Banengo1</v>
          </cell>
          <cell r="L1612" t="str">
            <v>Bandja</v>
          </cell>
        </row>
        <row r="1613">
          <cell r="J1613" t="str">
            <v>OST_060</v>
          </cell>
          <cell r="K1613" t="str">
            <v>MCBSC_Banengo2</v>
          </cell>
          <cell r="L1613" t="str">
            <v>Babadjou</v>
          </cell>
        </row>
        <row r="1614">
          <cell r="J1614" t="str">
            <v>OST_060</v>
          </cell>
          <cell r="K1614" t="str">
            <v>MCBSC_Banengo2</v>
          </cell>
          <cell r="L1614" t="str">
            <v>Babadjou</v>
          </cell>
        </row>
        <row r="1615">
          <cell r="J1615" t="str">
            <v>OST_060</v>
          </cell>
          <cell r="K1615" t="str">
            <v>MCBSC_Banengo2</v>
          </cell>
          <cell r="L1615" t="str">
            <v>Babadjou</v>
          </cell>
        </row>
        <row r="1616">
          <cell r="J1616" t="str">
            <v>CTR_198</v>
          </cell>
          <cell r="K1616" t="str">
            <v>BSC_ZTE_Mvogada_new(24)</v>
          </cell>
          <cell r="L1616" t="str">
            <v>Yaounde</v>
          </cell>
        </row>
        <row r="1617">
          <cell r="J1617" t="str">
            <v>CTR_198</v>
          </cell>
          <cell r="K1617" t="str">
            <v>BSC_ZTE_Mvogada_new(24)</v>
          </cell>
          <cell r="L1617" t="str">
            <v>Yaounde</v>
          </cell>
        </row>
        <row r="1618">
          <cell r="J1618" t="str">
            <v>CTR_198</v>
          </cell>
          <cell r="K1618" t="str">
            <v>BSC_ZTE_Mvogada_new(24)</v>
          </cell>
          <cell r="L1618" t="str">
            <v>Yaounde</v>
          </cell>
        </row>
        <row r="1619">
          <cell r="J1619" t="str">
            <v>EST_052</v>
          </cell>
          <cell r="K1619" t="str">
            <v>BSC_ZTE_Messamendongo(23)</v>
          </cell>
          <cell r="L1619" t="str">
            <v>Bertoua</v>
          </cell>
        </row>
        <row r="1620">
          <cell r="J1620" t="str">
            <v>EST_052</v>
          </cell>
          <cell r="K1620" t="str">
            <v>BSC_ZTE_Messamendongo(23)</v>
          </cell>
          <cell r="L1620" t="str">
            <v>Bertoua</v>
          </cell>
        </row>
        <row r="1621">
          <cell r="J1621" t="str">
            <v>EST_052</v>
          </cell>
          <cell r="K1621" t="str">
            <v>BSC_ZTE_Messamendongo(23)</v>
          </cell>
          <cell r="L1621" t="str">
            <v>Bertoua</v>
          </cell>
        </row>
        <row r="1622">
          <cell r="J1622" t="str">
            <v>OST_065</v>
          </cell>
          <cell r="K1622" t="str">
            <v>BSC1_HW_BFSAM_BANENGO</v>
          </cell>
          <cell r="L1622" t="str">
            <v>Bafoussam</v>
          </cell>
        </row>
        <row r="1623">
          <cell r="J1623" t="str">
            <v>OST_065</v>
          </cell>
          <cell r="K1623" t="str">
            <v>BSC1_HW_BFSAM_BANENGO</v>
          </cell>
          <cell r="L1623" t="str">
            <v>Bafoussam</v>
          </cell>
        </row>
        <row r="1624">
          <cell r="J1624" t="str">
            <v>OST_065</v>
          </cell>
          <cell r="K1624" t="str">
            <v>BSC1_HW_BFSAM_BANENGO</v>
          </cell>
          <cell r="L1624" t="str">
            <v>Bafoussam</v>
          </cell>
        </row>
        <row r="1625">
          <cell r="J1625" t="str">
            <v>OST_065</v>
          </cell>
          <cell r="K1625" t="str">
            <v>BSC1_HW_BFSAM_BANENGO</v>
          </cell>
          <cell r="L1625" t="str">
            <v>Bafoussam</v>
          </cell>
        </row>
        <row r="1626">
          <cell r="J1626" t="str">
            <v>OST_065</v>
          </cell>
          <cell r="K1626" t="str">
            <v>BSC1_HW_BFSAM_BANENGO</v>
          </cell>
          <cell r="L1626" t="str">
            <v>Bafoussam</v>
          </cell>
        </row>
        <row r="1627">
          <cell r="J1627" t="str">
            <v>OST_065</v>
          </cell>
          <cell r="K1627" t="str">
            <v>BSC1_HW_BFSAM_BANENGO</v>
          </cell>
          <cell r="L1627" t="str">
            <v>Bafoussam</v>
          </cell>
        </row>
        <row r="1628">
          <cell r="J1628" t="str">
            <v>SUO_003</v>
          </cell>
          <cell r="K1628" t="str">
            <v>BSC1_HW_BFSAM_BANENGO</v>
          </cell>
          <cell r="L1628" t="str">
            <v>Limbe</v>
          </cell>
        </row>
        <row r="1629">
          <cell r="J1629" t="str">
            <v>SUO_003</v>
          </cell>
          <cell r="K1629" t="str">
            <v>BSC1_HW_BFSAM_BANENGO</v>
          </cell>
          <cell r="L1629" t="str">
            <v>Limbe</v>
          </cell>
        </row>
        <row r="1630">
          <cell r="J1630" t="str">
            <v>SUO_003</v>
          </cell>
          <cell r="K1630" t="str">
            <v>BSC1_HW_BFSAM_BANENGO</v>
          </cell>
          <cell r="L1630" t="str">
            <v>Limbe</v>
          </cell>
        </row>
        <row r="1631">
          <cell r="J1631" t="str">
            <v>CTR_252</v>
          </cell>
          <cell r="K1631" t="str">
            <v>BSC_ZTE_Messamendongo(23)</v>
          </cell>
          <cell r="L1631" t="str">
            <v>Mbalmayo</v>
          </cell>
        </row>
        <row r="1632">
          <cell r="J1632" t="str">
            <v>CTR_252</v>
          </cell>
          <cell r="K1632" t="str">
            <v>BSC_ZTE_Messamendongo(23)</v>
          </cell>
          <cell r="L1632" t="str">
            <v>Mbalmayo</v>
          </cell>
        </row>
        <row r="1633">
          <cell r="J1633" t="str">
            <v>CTR_252</v>
          </cell>
          <cell r="K1633" t="str">
            <v>BSC_ZTE_Messamendongo(23)</v>
          </cell>
          <cell r="L1633" t="str">
            <v>Mbalmayo</v>
          </cell>
        </row>
        <row r="1634">
          <cell r="J1634" t="str">
            <v>SUO_021</v>
          </cell>
          <cell r="K1634" t="str">
            <v>MCBSC_Mak-Nodal2</v>
          </cell>
          <cell r="L1634" t="str">
            <v>Limbe</v>
          </cell>
        </row>
        <row r="1635">
          <cell r="J1635" t="str">
            <v>SUO_021</v>
          </cell>
          <cell r="K1635" t="str">
            <v>MCBSC_Mak-Nodal2</v>
          </cell>
          <cell r="L1635" t="str">
            <v>Limbe</v>
          </cell>
        </row>
        <row r="1636">
          <cell r="J1636" t="str">
            <v>SUO_021</v>
          </cell>
          <cell r="K1636" t="str">
            <v>MCBSC_Mak-Nodal2</v>
          </cell>
          <cell r="L1636" t="str">
            <v>Limbe</v>
          </cell>
        </row>
        <row r="1637">
          <cell r="J1637" t="str">
            <v>LIT_021</v>
          </cell>
          <cell r="K1637" t="str">
            <v>BSC_ZTE_NDOGBONG(21)</v>
          </cell>
          <cell r="L1637" t="str">
            <v>Nkongsamba</v>
          </cell>
        </row>
        <row r="1638">
          <cell r="J1638" t="str">
            <v>LIT_021</v>
          </cell>
          <cell r="K1638" t="str">
            <v>BSC_ZTE_NDOGBONG(21)</v>
          </cell>
          <cell r="L1638" t="str">
            <v>Nkongsamba</v>
          </cell>
        </row>
        <row r="1639">
          <cell r="J1639" t="str">
            <v>LIT_021</v>
          </cell>
          <cell r="K1639" t="str">
            <v>BSC_ZTE_NDOGBONG(21)</v>
          </cell>
          <cell r="L1639" t="str">
            <v>Nkongsamba</v>
          </cell>
        </row>
        <row r="1640">
          <cell r="J1640" t="str">
            <v>LIT_116</v>
          </cell>
          <cell r="K1640" t="str">
            <v>BSC_ZTE_NDOGBONG(21)</v>
          </cell>
          <cell r="L1640" t="str">
            <v>Nkongsamba</v>
          </cell>
        </row>
        <row r="1641">
          <cell r="J1641" t="str">
            <v>LIT_116</v>
          </cell>
          <cell r="K1641" t="str">
            <v>BSC_ZTE_NDOGBONG(21)</v>
          </cell>
          <cell r="L1641" t="str">
            <v>Nkongsamba</v>
          </cell>
        </row>
        <row r="1642">
          <cell r="J1642" t="str">
            <v>LIT_116</v>
          </cell>
          <cell r="K1642" t="str">
            <v>BSC_ZTE_NDOGBONG(21)</v>
          </cell>
          <cell r="L1642" t="str">
            <v>Nkongsamba</v>
          </cell>
        </row>
        <row r="1643">
          <cell r="J1643" t="str">
            <v>NRO_222</v>
          </cell>
          <cell r="K1643" t="str">
            <v>BSC1_HW_BFSAM_BANENGO</v>
          </cell>
          <cell r="L1643" t="str">
            <v>Bamenda</v>
          </cell>
        </row>
        <row r="1644">
          <cell r="J1644" t="str">
            <v>NRO_222</v>
          </cell>
          <cell r="K1644" t="str">
            <v>BSC1_HW_BFSAM_BANENGO</v>
          </cell>
          <cell r="L1644" t="str">
            <v>Bamenda</v>
          </cell>
        </row>
        <row r="1645">
          <cell r="J1645" t="str">
            <v>NRO_222</v>
          </cell>
          <cell r="K1645" t="str">
            <v>BSC1_HW_BFSAM_BANENGO</v>
          </cell>
          <cell r="L1645" t="str">
            <v>Bamenda</v>
          </cell>
        </row>
        <row r="1646">
          <cell r="J1646" t="str">
            <v>SUO_039</v>
          </cell>
          <cell r="K1646" t="str">
            <v>Souza-MX</v>
          </cell>
          <cell r="L1646" t="str">
            <v>Nyassosso</v>
          </cell>
        </row>
        <row r="1647">
          <cell r="J1647" t="str">
            <v>SUO_039</v>
          </cell>
          <cell r="K1647" t="str">
            <v>Souza-MX</v>
          </cell>
          <cell r="L1647" t="str">
            <v>Nyassosso</v>
          </cell>
        </row>
        <row r="1648">
          <cell r="J1648" t="str">
            <v>SUD_224</v>
          </cell>
          <cell r="K1648" t="str">
            <v>BSC_ZTE_NDOGBONG(21)</v>
          </cell>
          <cell r="L1648" t="str">
            <v>Sangmelima</v>
          </cell>
        </row>
        <row r="1649">
          <cell r="J1649" t="str">
            <v>SUD_224</v>
          </cell>
          <cell r="K1649" t="str">
            <v>BSC_ZTE_NDOGBONG(21)</v>
          </cell>
          <cell r="L1649" t="str">
            <v>Sangmelima</v>
          </cell>
        </row>
        <row r="1650">
          <cell r="J1650" t="str">
            <v>SUD_224</v>
          </cell>
          <cell r="K1650" t="str">
            <v>BSC_ZTE_NDOGBONG(21)</v>
          </cell>
          <cell r="L1650" t="str">
            <v>Sangmelima</v>
          </cell>
        </row>
        <row r="1651">
          <cell r="J1651" t="str">
            <v>CTR_249</v>
          </cell>
          <cell r="K1651" t="str">
            <v>BSC_ZTE_Mvogada_new(24)</v>
          </cell>
          <cell r="L1651" t="str">
            <v>Yaounde</v>
          </cell>
        </row>
        <row r="1652">
          <cell r="J1652" t="str">
            <v>CTR_249</v>
          </cell>
          <cell r="K1652" t="str">
            <v>BSC_ZTE_Mvogada_new(24)</v>
          </cell>
          <cell r="L1652" t="str">
            <v>Yaounde</v>
          </cell>
        </row>
        <row r="1653">
          <cell r="J1653" t="str">
            <v>CTR_249</v>
          </cell>
          <cell r="K1653" t="str">
            <v>BSC_ZTE_Mvogada_new(24)</v>
          </cell>
          <cell r="L1653" t="str">
            <v>Yaounde</v>
          </cell>
        </row>
        <row r="1654">
          <cell r="J1654" t="str">
            <v>CTR_248</v>
          </cell>
          <cell r="K1654" t="str">
            <v>BSC_ZTE_Messamendongo(23)</v>
          </cell>
          <cell r="L1654" t="str">
            <v>Yaounde</v>
          </cell>
        </row>
        <row r="1655">
          <cell r="J1655" t="str">
            <v>CTR_248</v>
          </cell>
          <cell r="K1655" t="str">
            <v>BSC_ZTE_Messamendongo(23)</v>
          </cell>
          <cell r="L1655" t="str">
            <v>Yaounde</v>
          </cell>
        </row>
        <row r="1656">
          <cell r="J1656" t="str">
            <v>CTR_248</v>
          </cell>
          <cell r="K1656" t="str">
            <v>BSC_ZTE_Messamendongo(23)</v>
          </cell>
          <cell r="L1656" t="str">
            <v>Yaounde</v>
          </cell>
        </row>
        <row r="1657">
          <cell r="J1657" t="str">
            <v>CTR_254</v>
          </cell>
          <cell r="K1657" t="str">
            <v>BSC_ZTE_Mvogada_new(24)</v>
          </cell>
          <cell r="L1657" t="str">
            <v>Yaounde</v>
          </cell>
        </row>
        <row r="1658">
          <cell r="J1658" t="str">
            <v>CTR_254</v>
          </cell>
          <cell r="K1658" t="str">
            <v>BSC_ZTE_Mvogada_new(24)</v>
          </cell>
          <cell r="L1658" t="str">
            <v>Yaounde</v>
          </cell>
        </row>
        <row r="1659">
          <cell r="J1659" t="str">
            <v>CTR_254</v>
          </cell>
          <cell r="K1659" t="str">
            <v>BSC_ZTE_Mvogada_new(24)</v>
          </cell>
          <cell r="L1659" t="str">
            <v>Yaounde</v>
          </cell>
        </row>
        <row r="1660">
          <cell r="J1660" t="str">
            <v>LIT_242</v>
          </cell>
          <cell r="K1660" t="str">
            <v>BSC_ZTE_Madagascar(22)</v>
          </cell>
          <cell r="L1660" t="str">
            <v>Douala</v>
          </cell>
        </row>
        <row r="1661">
          <cell r="J1661" t="str">
            <v>LIT_242</v>
          </cell>
          <cell r="K1661" t="str">
            <v>BSC_ZTE_Madagascar(22)</v>
          </cell>
          <cell r="L1661" t="str">
            <v>Douala</v>
          </cell>
        </row>
        <row r="1662">
          <cell r="J1662" t="str">
            <v>LIT_242</v>
          </cell>
          <cell r="K1662" t="str">
            <v>BSC_ZTE_Madagascar(22)</v>
          </cell>
          <cell r="L1662" t="str">
            <v>Douala</v>
          </cell>
        </row>
        <row r="1663">
          <cell r="J1663" t="str">
            <v>LIT_243</v>
          </cell>
          <cell r="K1663" t="str">
            <v>BSC_ZTE_NDOGBONG(21)</v>
          </cell>
          <cell r="L1663" t="str">
            <v>Douala</v>
          </cell>
        </row>
        <row r="1664">
          <cell r="J1664" t="str">
            <v>LIT_243</v>
          </cell>
          <cell r="K1664" t="str">
            <v>BSC_ZTE_NDOGBONG(21)</v>
          </cell>
          <cell r="L1664" t="str">
            <v>Douala</v>
          </cell>
        </row>
        <row r="1665">
          <cell r="J1665" t="str">
            <v>LIT_243</v>
          </cell>
          <cell r="K1665" t="str">
            <v>BSC_ZTE_NDOGBONG(21)</v>
          </cell>
          <cell r="L1665" t="str">
            <v>Douala</v>
          </cell>
        </row>
        <row r="1666">
          <cell r="J1666" t="str">
            <v>LIT_250</v>
          </cell>
          <cell r="K1666" t="str">
            <v>BSC_ZTE_Madagascar(22)</v>
          </cell>
          <cell r="L1666" t="str">
            <v>Douala</v>
          </cell>
        </row>
        <row r="1667">
          <cell r="J1667" t="str">
            <v>LIT_250</v>
          </cell>
          <cell r="K1667" t="str">
            <v>BSC_ZTE_Madagascar(22)</v>
          </cell>
          <cell r="L1667" t="str">
            <v>Douala</v>
          </cell>
        </row>
        <row r="1668">
          <cell r="J1668" t="str">
            <v>LIT_250</v>
          </cell>
          <cell r="K1668" t="str">
            <v>BSC_ZTE_Madagascar(22)</v>
          </cell>
          <cell r="L1668" t="str">
            <v>Douala</v>
          </cell>
        </row>
        <row r="1669">
          <cell r="J1669" t="str">
            <v>LIT_253</v>
          </cell>
          <cell r="K1669" t="str">
            <v>BSC_ZTE_Madagascar(22)</v>
          </cell>
          <cell r="L1669" t="str">
            <v>Douala</v>
          </cell>
        </row>
        <row r="1670">
          <cell r="J1670" t="str">
            <v>LIT_253</v>
          </cell>
          <cell r="K1670" t="str">
            <v>BSC_ZTE_Madagascar(22)</v>
          </cell>
          <cell r="L1670" t="str">
            <v>Douala</v>
          </cell>
        </row>
        <row r="1671">
          <cell r="J1671" t="str">
            <v>LIT_253</v>
          </cell>
          <cell r="K1671" t="str">
            <v>BSC_ZTE_Madagascar(22)</v>
          </cell>
          <cell r="L1671" t="str">
            <v>Douala</v>
          </cell>
        </row>
        <row r="1672">
          <cell r="J1672" t="str">
            <v>NRD_002</v>
          </cell>
          <cell r="K1672" t="str">
            <v>BSC1_HW_GRA_AGENCE</v>
          </cell>
          <cell r="L1672" t="str">
            <v>Garoua</v>
          </cell>
        </row>
        <row r="1673">
          <cell r="J1673" t="str">
            <v>NRD_002</v>
          </cell>
          <cell r="K1673" t="str">
            <v>BSC1_HW_GRA_AGENCE</v>
          </cell>
          <cell r="L1673" t="str">
            <v>Garoua</v>
          </cell>
        </row>
        <row r="1674">
          <cell r="J1674" t="str">
            <v>NRD_002</v>
          </cell>
          <cell r="K1674" t="str">
            <v>BSC1_HW_GRA_AGENCE</v>
          </cell>
          <cell r="L1674" t="str">
            <v>Garoua</v>
          </cell>
        </row>
        <row r="1675">
          <cell r="J1675" t="str">
            <v>OST_022</v>
          </cell>
          <cell r="K1675" t="str">
            <v>MCBSC_Banengo1</v>
          </cell>
          <cell r="L1675" t="str">
            <v>Bandja</v>
          </cell>
        </row>
        <row r="1676">
          <cell r="J1676" t="str">
            <v>OST_022</v>
          </cell>
          <cell r="K1676" t="str">
            <v>MCBSC_Banengo1</v>
          </cell>
          <cell r="L1676" t="str">
            <v>Bandja</v>
          </cell>
        </row>
        <row r="1677">
          <cell r="J1677" t="str">
            <v>OST_022</v>
          </cell>
          <cell r="K1677" t="str">
            <v>MCBSC_Banengo1</v>
          </cell>
          <cell r="L1677" t="str">
            <v>Bandja</v>
          </cell>
        </row>
        <row r="1678">
          <cell r="J1678" t="str">
            <v>OST_009</v>
          </cell>
          <cell r="K1678" t="str">
            <v>BSC1_HW_BFSAM_BANENGO</v>
          </cell>
          <cell r="L1678" t="str">
            <v>Bandjoun</v>
          </cell>
        </row>
        <row r="1679">
          <cell r="J1679" t="str">
            <v>OST_009</v>
          </cell>
          <cell r="K1679" t="str">
            <v>BSC1_HW_BFSAM_BANENGO</v>
          </cell>
          <cell r="L1679" t="str">
            <v>Bandjoun</v>
          </cell>
        </row>
        <row r="1680">
          <cell r="J1680" t="str">
            <v>OST_009</v>
          </cell>
          <cell r="K1680" t="str">
            <v>BSC1_HW_BFSAM_BANENGO</v>
          </cell>
          <cell r="L1680" t="str">
            <v>Bandjoun</v>
          </cell>
        </row>
        <row r="1681">
          <cell r="J1681" t="str">
            <v>OST_018</v>
          </cell>
          <cell r="K1681" t="str">
            <v>MCBSC_Banengo1</v>
          </cell>
          <cell r="L1681" t="str">
            <v>Bangangte</v>
          </cell>
        </row>
        <row r="1682">
          <cell r="J1682" t="str">
            <v>OST_018</v>
          </cell>
          <cell r="K1682" t="str">
            <v>MCBSC_Banengo1</v>
          </cell>
          <cell r="L1682" t="str">
            <v>Bangangte</v>
          </cell>
        </row>
        <row r="1683">
          <cell r="J1683" t="str">
            <v>OST_018</v>
          </cell>
          <cell r="K1683" t="str">
            <v>MCBSC_Banengo1</v>
          </cell>
          <cell r="L1683" t="str">
            <v>Bangangte</v>
          </cell>
        </row>
        <row r="1684">
          <cell r="J1684" t="str">
            <v>SUO_002</v>
          </cell>
          <cell r="K1684" t="str">
            <v>BSC1_HW_BFSAM_BANENGO</v>
          </cell>
          <cell r="L1684" t="str">
            <v>Limbe</v>
          </cell>
        </row>
        <row r="1685">
          <cell r="J1685" t="str">
            <v>SUO_002</v>
          </cell>
          <cell r="K1685" t="str">
            <v>BSC1_HW_BFSAM_BANENGO</v>
          </cell>
          <cell r="L1685" t="str">
            <v>Limbe</v>
          </cell>
        </row>
        <row r="1686">
          <cell r="J1686" t="str">
            <v>SUO_002</v>
          </cell>
          <cell r="K1686" t="str">
            <v>BSC1_HW_BFSAM_BANENGO</v>
          </cell>
          <cell r="L1686" t="str">
            <v>Limbe</v>
          </cell>
        </row>
        <row r="1687">
          <cell r="J1687" t="str">
            <v>NRD_002</v>
          </cell>
          <cell r="K1687" t="str">
            <v>BSC1_HW_GRA_AGENCE</v>
          </cell>
          <cell r="L1687" t="str">
            <v>Garoua</v>
          </cell>
        </row>
        <row r="1688">
          <cell r="J1688" t="str">
            <v>NRD_002</v>
          </cell>
          <cell r="K1688" t="str">
            <v>BSC1_HW_GRA_AGENCE</v>
          </cell>
          <cell r="L1688" t="str">
            <v>Garoua</v>
          </cell>
        </row>
        <row r="1689">
          <cell r="J1689" t="str">
            <v>NRD_002</v>
          </cell>
          <cell r="K1689" t="str">
            <v>BSC1_HW_GRA_AGENCE</v>
          </cell>
          <cell r="L1689" t="str">
            <v>Garoua</v>
          </cell>
        </row>
        <row r="1690">
          <cell r="J1690" t="str">
            <v>SUO_038</v>
          </cell>
          <cell r="K1690" t="str">
            <v>BSC1_HW_BFSAM_BANENGO</v>
          </cell>
          <cell r="L1690" t="str">
            <v>Buea</v>
          </cell>
        </row>
        <row r="1691">
          <cell r="J1691" t="str">
            <v>SUO_038</v>
          </cell>
          <cell r="K1691" t="str">
            <v>BSC1_HW_BFSAM_BANENGO</v>
          </cell>
          <cell r="L1691" t="str">
            <v>Buea</v>
          </cell>
        </row>
        <row r="1692">
          <cell r="J1692" t="str">
            <v>SUO_038</v>
          </cell>
          <cell r="K1692" t="str">
            <v>BSC1_HW_BFSAM_BANENGO</v>
          </cell>
          <cell r="L1692" t="str">
            <v>Buea</v>
          </cell>
        </row>
        <row r="1693">
          <cell r="J1693" t="str">
            <v>OST_033</v>
          </cell>
          <cell r="K1693" t="str">
            <v>MCBSC_Banengo1</v>
          </cell>
          <cell r="L1693" t="str">
            <v>Batchingou</v>
          </cell>
        </row>
        <row r="1694">
          <cell r="J1694" t="str">
            <v>OST_033</v>
          </cell>
          <cell r="K1694" t="str">
            <v>MCBSC_Banengo1</v>
          </cell>
          <cell r="L1694" t="str">
            <v>Batchingou</v>
          </cell>
        </row>
        <row r="1695">
          <cell r="J1695" t="str">
            <v>OST_033</v>
          </cell>
          <cell r="K1695" t="str">
            <v>MCBSC_Banengo1</v>
          </cell>
          <cell r="L1695" t="str">
            <v>Batchingou</v>
          </cell>
        </row>
        <row r="1696">
          <cell r="J1696" t="str">
            <v>EXN_048</v>
          </cell>
          <cell r="K1696" t="str">
            <v>MCBSC_GRA-Agence2</v>
          </cell>
          <cell r="L1696" t="str">
            <v>Gobo</v>
          </cell>
        </row>
        <row r="1697">
          <cell r="J1697" t="str">
            <v>EXN_048</v>
          </cell>
          <cell r="K1697" t="str">
            <v>MCBSC_GRA-Agence2</v>
          </cell>
          <cell r="L1697" t="str">
            <v>Gobo</v>
          </cell>
        </row>
        <row r="1698">
          <cell r="J1698" t="str">
            <v>EXN_048</v>
          </cell>
          <cell r="K1698" t="str">
            <v>MCBSC_GRA-Agence2</v>
          </cell>
          <cell r="L1698" t="str">
            <v>Gobo</v>
          </cell>
        </row>
        <row r="1699">
          <cell r="J1699" t="str">
            <v>SUD_227</v>
          </cell>
          <cell r="K1699" t="str">
            <v>BSC_ZTE_NDOGBONG(21)</v>
          </cell>
          <cell r="L1699" t="str">
            <v>Ebolowa</v>
          </cell>
        </row>
        <row r="1700">
          <cell r="J1700" t="str">
            <v>SUD_227</v>
          </cell>
          <cell r="K1700" t="str">
            <v>BSC_ZTE_NDOGBONG(21)</v>
          </cell>
          <cell r="L1700" t="str">
            <v>Ebolowa</v>
          </cell>
        </row>
        <row r="1701">
          <cell r="J1701" t="str">
            <v>SUD_227</v>
          </cell>
          <cell r="K1701" t="str">
            <v>BSC_ZTE_NDOGBONG(21)</v>
          </cell>
          <cell r="L1701" t="str">
            <v>Ebolowa</v>
          </cell>
        </row>
        <row r="1702">
          <cell r="J1702" t="str">
            <v>EXN_041</v>
          </cell>
          <cell r="K1702" t="str">
            <v>MCBSC_Mra-ZOKOK2</v>
          </cell>
          <cell r="L1702" t="str">
            <v>Blangoua</v>
          </cell>
        </row>
        <row r="1703">
          <cell r="J1703" t="str">
            <v>EXN_041</v>
          </cell>
          <cell r="K1703" t="str">
            <v>MCBSC_Mra-ZOKOK2</v>
          </cell>
          <cell r="L1703" t="str">
            <v>Blangoua</v>
          </cell>
        </row>
        <row r="1704">
          <cell r="J1704" t="str">
            <v>EXN_041</v>
          </cell>
          <cell r="K1704" t="str">
            <v>MCBSC_Mra-ZOKOK2</v>
          </cell>
          <cell r="L1704" t="str">
            <v>Blangoua</v>
          </cell>
        </row>
        <row r="1705">
          <cell r="J1705" t="str">
            <v>EXN_048</v>
          </cell>
          <cell r="K1705" t="str">
            <v>MCBSC_GRA-Agence2</v>
          </cell>
          <cell r="L1705" t="str">
            <v>Gobo</v>
          </cell>
        </row>
        <row r="1706">
          <cell r="J1706" t="str">
            <v>EXN_048</v>
          </cell>
          <cell r="K1706" t="str">
            <v>MCBSC_GRA-Agence2</v>
          </cell>
          <cell r="L1706" t="str">
            <v>Gobo</v>
          </cell>
        </row>
        <row r="1707">
          <cell r="J1707" t="str">
            <v>EXN_048</v>
          </cell>
          <cell r="K1707" t="str">
            <v>MCBSC_GRA-Agence2</v>
          </cell>
          <cell r="L1707" t="str">
            <v>Gobo</v>
          </cell>
        </row>
        <row r="1708">
          <cell r="J1708" t="str">
            <v>EXN_022</v>
          </cell>
          <cell r="K1708" t="str">
            <v>MCBSC_GRA-Agence2</v>
          </cell>
          <cell r="L1708" t="str">
            <v>Kar-Hay</v>
          </cell>
        </row>
        <row r="1709">
          <cell r="J1709" t="str">
            <v>EXN_022</v>
          </cell>
          <cell r="K1709" t="str">
            <v>MCBSC_GRA-Agence2</v>
          </cell>
          <cell r="L1709" t="str">
            <v>Kar-Hay</v>
          </cell>
        </row>
        <row r="1710">
          <cell r="J1710" t="str">
            <v>EXN_022</v>
          </cell>
          <cell r="K1710" t="str">
            <v>MCBSC_GRA-Agence2</v>
          </cell>
          <cell r="L1710" t="str">
            <v>Kar-Hay</v>
          </cell>
        </row>
        <row r="1711">
          <cell r="J1711" t="str">
            <v>OST_066</v>
          </cell>
          <cell r="K1711" t="str">
            <v>BSC1_HW_BFSAM_BANENGO</v>
          </cell>
          <cell r="L1711" t="str">
            <v>Bafoussam</v>
          </cell>
        </row>
        <row r="1712">
          <cell r="J1712" t="str">
            <v>OST_066</v>
          </cell>
          <cell r="K1712" t="str">
            <v>BSC1_HW_BFSAM_BANENGO</v>
          </cell>
          <cell r="L1712" t="str">
            <v>Bafoussam</v>
          </cell>
        </row>
        <row r="1713">
          <cell r="J1713" t="str">
            <v>OST_066</v>
          </cell>
          <cell r="K1713" t="str">
            <v>BSC1_HW_BFSAM_BANENGO</v>
          </cell>
          <cell r="L1713" t="str">
            <v>Bafoussam</v>
          </cell>
        </row>
        <row r="1714">
          <cell r="J1714" t="str">
            <v>OST_066</v>
          </cell>
          <cell r="K1714" t="str">
            <v>BSC1_HW_BFSAM_BANENGO</v>
          </cell>
          <cell r="L1714" t="str">
            <v>Bafoussam</v>
          </cell>
        </row>
        <row r="1715">
          <cell r="J1715" t="str">
            <v>OST_066</v>
          </cell>
          <cell r="K1715" t="str">
            <v>BSC1_HW_BFSAM_BANENGO</v>
          </cell>
          <cell r="L1715" t="str">
            <v>Bafoussam</v>
          </cell>
        </row>
        <row r="1716">
          <cell r="J1716" t="str">
            <v>OST_066</v>
          </cell>
          <cell r="K1716" t="str">
            <v>BSC1_HW_BFSAM_BANENGO</v>
          </cell>
          <cell r="L1716" t="str">
            <v>Bafoussam</v>
          </cell>
        </row>
        <row r="1717">
          <cell r="J1717" t="str">
            <v>EXN_041</v>
          </cell>
          <cell r="K1717" t="str">
            <v>MCBSC_Mra-ZOKOK2</v>
          </cell>
          <cell r="L1717" t="str">
            <v>Blangoua</v>
          </cell>
        </row>
        <row r="1718">
          <cell r="J1718" t="str">
            <v>EXN_041</v>
          </cell>
          <cell r="K1718" t="str">
            <v>MCBSC_Mra-ZOKOK2</v>
          </cell>
          <cell r="L1718" t="str">
            <v>Blangoua</v>
          </cell>
        </row>
        <row r="1719">
          <cell r="J1719" t="str">
            <v>EXN_041</v>
          </cell>
          <cell r="K1719" t="str">
            <v>MCBSC_Mra-ZOKOK2</v>
          </cell>
          <cell r="L1719" t="str">
            <v>Blangoua</v>
          </cell>
        </row>
        <row r="1720">
          <cell r="J1720" t="str">
            <v>EXN_049</v>
          </cell>
          <cell r="K1720" t="str">
            <v>MCBSC_GRA-Agence2</v>
          </cell>
          <cell r="L1720" t="str">
            <v>Gueme</v>
          </cell>
        </row>
        <row r="1721">
          <cell r="J1721" t="str">
            <v>EXN_049</v>
          </cell>
          <cell r="K1721" t="str">
            <v>MCBSC_GRA-Agence2</v>
          </cell>
          <cell r="L1721" t="str">
            <v>Gueme</v>
          </cell>
        </row>
        <row r="1722">
          <cell r="J1722" t="str">
            <v>EXN_049</v>
          </cell>
          <cell r="K1722" t="str">
            <v>MCBSC_GRA-Agence2</v>
          </cell>
          <cell r="L1722" t="str">
            <v>Gueme</v>
          </cell>
        </row>
        <row r="1723">
          <cell r="J1723" t="str">
            <v>EXN_047</v>
          </cell>
          <cell r="K1723" t="str">
            <v>MCBSC_Mra-ZOKOK2</v>
          </cell>
          <cell r="L1723" t="str">
            <v>Hina</v>
          </cell>
        </row>
        <row r="1724">
          <cell r="J1724" t="str">
            <v>EXN_047</v>
          </cell>
          <cell r="K1724" t="str">
            <v>MCBSC_Mra-ZOKOK2</v>
          </cell>
          <cell r="L1724" t="str">
            <v>Hina</v>
          </cell>
        </row>
        <row r="1725">
          <cell r="J1725" t="str">
            <v>EXN_047</v>
          </cell>
          <cell r="K1725" t="str">
            <v>MCBSC_Mra-ZOKOK2</v>
          </cell>
          <cell r="L1725" t="str">
            <v>Hina</v>
          </cell>
        </row>
        <row r="1726">
          <cell r="J1726" t="str">
            <v>CTR_237</v>
          </cell>
          <cell r="K1726" t="str">
            <v>BSC_ZTE_Mvogada_new(24)</v>
          </cell>
          <cell r="L1726" t="str">
            <v>Yaounde</v>
          </cell>
        </row>
        <row r="1727">
          <cell r="J1727" t="str">
            <v>CTR_237</v>
          </cell>
          <cell r="K1727" t="str">
            <v>BSC_ZTE_Mvogada_new(24)</v>
          </cell>
          <cell r="L1727" t="str">
            <v>Yaounde</v>
          </cell>
        </row>
        <row r="1728">
          <cell r="J1728" t="str">
            <v>CTR_237</v>
          </cell>
          <cell r="K1728" t="str">
            <v>BSC_ZTE_Mvogada_new(24)</v>
          </cell>
          <cell r="L1728" t="str">
            <v>Yaounde</v>
          </cell>
        </row>
        <row r="1729">
          <cell r="J1729" t="str">
            <v>CTR_246</v>
          </cell>
          <cell r="K1729" t="str">
            <v>BSC_ZTE_Mvogada_new(24)</v>
          </cell>
          <cell r="L1729" t="str">
            <v>Yaounde</v>
          </cell>
        </row>
        <row r="1730">
          <cell r="J1730" t="str">
            <v>CTR_246</v>
          </cell>
          <cell r="K1730" t="str">
            <v>BSC_ZTE_Mvogada_new(24)</v>
          </cell>
          <cell r="L1730" t="str">
            <v>Yaounde</v>
          </cell>
        </row>
        <row r="1731">
          <cell r="J1731" t="str">
            <v>CTR_246</v>
          </cell>
          <cell r="K1731" t="str">
            <v>BSC_ZTE_Mvogada_new(24)</v>
          </cell>
          <cell r="L1731" t="str">
            <v>Yaounde</v>
          </cell>
        </row>
        <row r="1732">
          <cell r="J1732" t="str">
            <v>LIT_245</v>
          </cell>
          <cell r="K1732" t="str">
            <v>BSC_ZTE_Madagascar(22)</v>
          </cell>
          <cell r="L1732" t="str">
            <v>Douala</v>
          </cell>
        </row>
        <row r="1733">
          <cell r="J1733" t="str">
            <v>LIT_245</v>
          </cell>
          <cell r="K1733" t="str">
            <v>BSC_ZTE_Madagascar(22)</v>
          </cell>
          <cell r="L1733" t="str">
            <v>Douala</v>
          </cell>
        </row>
        <row r="1734">
          <cell r="J1734" t="str">
            <v>LIT_245</v>
          </cell>
          <cell r="K1734" t="str">
            <v>BSC_ZTE_Madagascar(22)</v>
          </cell>
          <cell r="L1734" t="str">
            <v>Douala</v>
          </cell>
        </row>
        <row r="1735">
          <cell r="J1735" t="str">
            <v>CTR_079</v>
          </cell>
          <cell r="K1735" t="str">
            <v>BSC_ZTE_Messamendongo(23)</v>
          </cell>
          <cell r="L1735" t="str">
            <v>Yaounde</v>
          </cell>
        </row>
        <row r="1736">
          <cell r="J1736" t="str">
            <v>CTR_079</v>
          </cell>
          <cell r="K1736" t="str">
            <v>BSC_ZTE_Messamendongo(23)</v>
          </cell>
          <cell r="L1736" t="str">
            <v>Yaounde</v>
          </cell>
        </row>
        <row r="1737">
          <cell r="J1737" t="str">
            <v>CTR_079</v>
          </cell>
          <cell r="K1737" t="str">
            <v>BSC_ZTE_Messamendongo(23)</v>
          </cell>
          <cell r="L1737" t="str">
            <v>Yaounde</v>
          </cell>
        </row>
        <row r="1738">
          <cell r="J1738" t="str">
            <v>NRO_028</v>
          </cell>
          <cell r="K1738" t="str">
            <v>BSC1_HW_BFSAM_BANENGO</v>
          </cell>
          <cell r="L1738" t="str">
            <v>Bamenda</v>
          </cell>
        </row>
        <row r="1739">
          <cell r="J1739" t="str">
            <v>NRO_028</v>
          </cell>
          <cell r="K1739" t="str">
            <v>BSC1_HW_BFSAM_BANENGO</v>
          </cell>
          <cell r="L1739" t="str">
            <v>Bamenda</v>
          </cell>
        </row>
        <row r="1740">
          <cell r="J1740" t="str">
            <v>NRO_028</v>
          </cell>
          <cell r="K1740" t="str">
            <v>BSC1_HW_BFSAM_BANENGO</v>
          </cell>
          <cell r="L1740" t="str">
            <v>Bamenda</v>
          </cell>
        </row>
        <row r="1741">
          <cell r="J1741" t="str">
            <v>OST_076</v>
          </cell>
          <cell r="K1741" t="str">
            <v>BSC1_HW_BFSAM_BANENGO</v>
          </cell>
          <cell r="L1741" t="str">
            <v>Bafoussam</v>
          </cell>
        </row>
        <row r="1742">
          <cell r="J1742" t="str">
            <v>OST_076</v>
          </cell>
          <cell r="K1742" t="str">
            <v>BSC1_HW_BFSAM_BANENGO</v>
          </cell>
          <cell r="L1742" t="str">
            <v>Bafoussam</v>
          </cell>
        </row>
        <row r="1743">
          <cell r="J1743" t="str">
            <v>OST_076</v>
          </cell>
          <cell r="K1743" t="str">
            <v>BSC1_HW_BFSAM_BANENGO</v>
          </cell>
          <cell r="L1743" t="str">
            <v>Bafoussam</v>
          </cell>
        </row>
        <row r="1744">
          <cell r="J1744" t="str">
            <v>EST_056</v>
          </cell>
          <cell r="K1744" t="str">
            <v>MCBSC_NGOA_EK2</v>
          </cell>
          <cell r="L1744" t="str">
            <v>Brigaya</v>
          </cell>
        </row>
        <row r="1745">
          <cell r="J1745" t="str">
            <v>EST_056</v>
          </cell>
          <cell r="K1745" t="str">
            <v>MCBSC_NGOA_EK2</v>
          </cell>
          <cell r="L1745" t="str">
            <v>Brigaya</v>
          </cell>
        </row>
        <row r="1746">
          <cell r="J1746" t="str">
            <v>EST_056</v>
          </cell>
          <cell r="K1746" t="str">
            <v>MCBSC_NGOA_EK2</v>
          </cell>
          <cell r="L1746" t="str">
            <v>Brigaya</v>
          </cell>
        </row>
        <row r="1747">
          <cell r="J1747" t="str">
            <v>CTR_225</v>
          </cell>
          <cell r="K1747" t="str">
            <v>MCBSC_CBC2</v>
          </cell>
          <cell r="L1747" t="str">
            <v>Endom</v>
          </cell>
        </row>
        <row r="1748">
          <cell r="J1748" t="str">
            <v>CTR_225</v>
          </cell>
          <cell r="K1748" t="str">
            <v>MCBSC_CBC2</v>
          </cell>
          <cell r="L1748" t="str">
            <v>Endom</v>
          </cell>
        </row>
        <row r="1749">
          <cell r="J1749" t="str">
            <v>CTR_225</v>
          </cell>
          <cell r="K1749" t="str">
            <v>MCBSC_CBC2</v>
          </cell>
          <cell r="L1749" t="str">
            <v>Endom</v>
          </cell>
        </row>
        <row r="1750">
          <cell r="J1750" t="str">
            <v>EST_055</v>
          </cell>
          <cell r="K1750" t="str">
            <v>MCBSC_NGOA_EK2</v>
          </cell>
          <cell r="L1750" t="str">
            <v>Gado-Badzere</v>
          </cell>
        </row>
        <row r="1751">
          <cell r="J1751" t="str">
            <v>EST_055</v>
          </cell>
          <cell r="K1751" t="str">
            <v>MCBSC_NGOA_EK2</v>
          </cell>
          <cell r="L1751" t="str">
            <v>Gado-Badzere</v>
          </cell>
        </row>
        <row r="1752">
          <cell r="J1752" t="str">
            <v>EST_055</v>
          </cell>
          <cell r="K1752" t="str">
            <v>MCBSC_NGOA_EK2</v>
          </cell>
          <cell r="L1752" t="str">
            <v>Gado-Badzere</v>
          </cell>
        </row>
        <row r="1753">
          <cell r="J1753" t="str">
            <v>EXN_049</v>
          </cell>
          <cell r="K1753" t="str">
            <v>MCBSC_GRA-Agence2</v>
          </cell>
          <cell r="L1753" t="str">
            <v>Gueme</v>
          </cell>
        </row>
        <row r="1754">
          <cell r="J1754" t="str">
            <v>EXN_049</v>
          </cell>
          <cell r="K1754" t="str">
            <v>MCBSC_GRA-Agence2</v>
          </cell>
          <cell r="L1754" t="str">
            <v>Gueme</v>
          </cell>
        </row>
        <row r="1755">
          <cell r="J1755" t="str">
            <v>EXN_049</v>
          </cell>
          <cell r="K1755" t="str">
            <v>MCBSC_GRA-Agence2</v>
          </cell>
          <cell r="L1755" t="str">
            <v>Gueme</v>
          </cell>
        </row>
        <row r="1756">
          <cell r="J1756" t="str">
            <v>EST_053</v>
          </cell>
          <cell r="K1756" t="str">
            <v>MCBSC_NGOA_EK2</v>
          </cell>
          <cell r="L1756" t="str">
            <v>Mbele-Mbeke</v>
          </cell>
        </row>
        <row r="1757">
          <cell r="J1757" t="str">
            <v>EST_053</v>
          </cell>
          <cell r="K1757" t="str">
            <v>MCBSC_NGOA_EK2</v>
          </cell>
          <cell r="L1757" t="str">
            <v>Mbele-Mbeke</v>
          </cell>
        </row>
        <row r="1758">
          <cell r="J1758" t="str">
            <v>EST_053</v>
          </cell>
          <cell r="K1758" t="str">
            <v>MCBSC_NGOA_EK2</v>
          </cell>
          <cell r="L1758" t="str">
            <v>Mbele-Mbeke</v>
          </cell>
        </row>
        <row r="1759">
          <cell r="J1759" t="str">
            <v>LIT_227</v>
          </cell>
          <cell r="K1759" t="str">
            <v>MCBSC_Mak-Nodal2</v>
          </cell>
          <cell r="L1759" t="str">
            <v>Missole</v>
          </cell>
        </row>
        <row r="1760">
          <cell r="J1760" t="str">
            <v>LIT_227</v>
          </cell>
          <cell r="K1760" t="str">
            <v>MCBSC_Mak-Nodal2</v>
          </cell>
          <cell r="L1760" t="str">
            <v>Missole</v>
          </cell>
        </row>
        <row r="1761">
          <cell r="J1761" t="str">
            <v>LIT_227</v>
          </cell>
          <cell r="K1761" t="str">
            <v>MCBSC_Mak-Nodal2</v>
          </cell>
          <cell r="L1761" t="str">
            <v>Missole</v>
          </cell>
        </row>
        <row r="1762">
          <cell r="J1762" t="str">
            <v>EST_054</v>
          </cell>
          <cell r="K1762" t="str">
            <v>MCBSC_NGOA_EK2</v>
          </cell>
          <cell r="L1762" t="str">
            <v>Ndokayo</v>
          </cell>
        </row>
        <row r="1763">
          <cell r="J1763" t="str">
            <v>EST_054</v>
          </cell>
          <cell r="K1763" t="str">
            <v>MCBSC_NGOA_EK2</v>
          </cell>
          <cell r="L1763" t="str">
            <v>Ndokayo</v>
          </cell>
        </row>
        <row r="1764">
          <cell r="J1764" t="str">
            <v>EST_054</v>
          </cell>
          <cell r="K1764" t="str">
            <v>MCBSC_NGOA_EK2</v>
          </cell>
          <cell r="L1764" t="str">
            <v>Ndokayo</v>
          </cell>
        </row>
        <row r="1765">
          <cell r="J1765" t="str">
            <v>LIT_239</v>
          </cell>
          <cell r="K1765" t="str">
            <v>MCBSC_IPD2</v>
          </cell>
          <cell r="L1765" t="str">
            <v>Nkondjock</v>
          </cell>
        </row>
        <row r="1766">
          <cell r="J1766" t="str">
            <v>LIT_239</v>
          </cell>
          <cell r="K1766" t="str">
            <v>MCBSC_IPD2</v>
          </cell>
          <cell r="L1766" t="str">
            <v>Nkondjock</v>
          </cell>
        </row>
        <row r="1767">
          <cell r="J1767" t="str">
            <v>LIT_239</v>
          </cell>
          <cell r="K1767" t="str">
            <v>MCBSC_IPD2</v>
          </cell>
          <cell r="L1767" t="str">
            <v>Nkondjock</v>
          </cell>
        </row>
        <row r="1768">
          <cell r="J1768" t="str">
            <v>CTR_258</v>
          </cell>
          <cell r="K1768" t="str">
            <v>BSC_ZTE_Mvogada_new(24)</v>
          </cell>
          <cell r="L1768" t="str">
            <v>Yaounde</v>
          </cell>
        </row>
        <row r="1769">
          <cell r="J1769" t="str">
            <v>CTR_258</v>
          </cell>
          <cell r="K1769" t="str">
            <v>BSC_ZTE_Mvogada_new(24)</v>
          </cell>
          <cell r="L1769" t="str">
            <v>Yaounde</v>
          </cell>
        </row>
        <row r="1770">
          <cell r="J1770" t="str">
            <v>CTR_258</v>
          </cell>
          <cell r="K1770" t="str">
            <v>BSC_ZTE_Mvogada_new(24)</v>
          </cell>
          <cell r="L1770" t="str">
            <v>Yaounde</v>
          </cell>
        </row>
        <row r="1771">
          <cell r="J1771" t="str">
            <v>LIT_259</v>
          </cell>
          <cell r="K1771" t="str">
            <v>BSC_ZTE_NDOGBONG(21)</v>
          </cell>
          <cell r="L1771" t="str">
            <v>Douala</v>
          </cell>
        </row>
        <row r="1772">
          <cell r="J1772" t="str">
            <v>LIT_259</v>
          </cell>
          <cell r="K1772" t="str">
            <v>BSC_ZTE_NDOGBONG(21)</v>
          </cell>
          <cell r="L1772" t="str">
            <v>Douala</v>
          </cell>
        </row>
        <row r="1773">
          <cell r="J1773" t="str">
            <v>LIT_259</v>
          </cell>
          <cell r="K1773" t="str">
            <v>BSC_ZTE_NDOGBONG(21)</v>
          </cell>
          <cell r="L1773" t="str">
            <v>Douala</v>
          </cell>
        </row>
        <row r="1774">
          <cell r="J1774" t="str">
            <v>LIT_264</v>
          </cell>
          <cell r="K1774" t="str">
            <v>BSC_ZTE_Madagascar(22)</v>
          </cell>
          <cell r="L1774" t="str">
            <v>Douala</v>
          </cell>
        </row>
        <row r="1775">
          <cell r="J1775" t="str">
            <v>LIT_264</v>
          </cell>
          <cell r="K1775" t="str">
            <v>BSC_ZTE_Madagascar(22)</v>
          </cell>
          <cell r="L1775" t="str">
            <v>Douala</v>
          </cell>
        </row>
        <row r="1776">
          <cell r="J1776" t="str">
            <v>LIT_264</v>
          </cell>
          <cell r="K1776" t="str">
            <v>BSC_ZTE_Madagascar(22)</v>
          </cell>
          <cell r="L1776" t="str">
            <v>Douala</v>
          </cell>
        </row>
        <row r="1777">
          <cell r="J1777" t="str">
            <v>LIT_265</v>
          </cell>
          <cell r="K1777" t="str">
            <v>BSC_ZTE_Madagascar(22)</v>
          </cell>
          <cell r="L1777" t="str">
            <v>Douala</v>
          </cell>
        </row>
        <row r="1778">
          <cell r="J1778" t="str">
            <v>LIT_265</v>
          </cell>
          <cell r="K1778" t="str">
            <v>BSC_ZTE_Madagascar(22)</v>
          </cell>
          <cell r="L1778" t="str">
            <v>Douala</v>
          </cell>
        </row>
        <row r="1779">
          <cell r="J1779" t="str">
            <v>LIT_265</v>
          </cell>
          <cell r="K1779" t="str">
            <v>BSC_ZTE_Madagascar(22)</v>
          </cell>
          <cell r="L1779" t="str">
            <v>Douala</v>
          </cell>
        </row>
        <row r="1780">
          <cell r="J1780" t="str">
            <v>LIT_287</v>
          </cell>
          <cell r="K1780" t="str">
            <v>BSC_ZTE_Madagascar(22)</v>
          </cell>
          <cell r="L1780" t="str">
            <v>Douala</v>
          </cell>
        </row>
        <row r="1781">
          <cell r="J1781" t="str">
            <v>LIT_287</v>
          </cell>
          <cell r="K1781" t="str">
            <v>BSC_ZTE_Madagascar(22)</v>
          </cell>
          <cell r="L1781" t="str">
            <v>Douala</v>
          </cell>
        </row>
        <row r="1782">
          <cell r="J1782" t="str">
            <v>LIT_287</v>
          </cell>
          <cell r="K1782" t="str">
            <v>BSC_ZTE_Madagascar(22)</v>
          </cell>
          <cell r="L1782" t="str">
            <v>Douala</v>
          </cell>
        </row>
        <row r="1783">
          <cell r="J1783" t="str">
            <v>OST_075</v>
          </cell>
          <cell r="K1783" t="str">
            <v>BSC1_HW_BFSAM_BANENGO</v>
          </cell>
          <cell r="L1783" t="str">
            <v>Bafoussam</v>
          </cell>
        </row>
        <row r="1784">
          <cell r="J1784" t="str">
            <v>OST_075</v>
          </cell>
          <cell r="K1784" t="str">
            <v>BSC1_HW_BFSAM_BANENGO</v>
          </cell>
          <cell r="L1784" t="str">
            <v>Bafoussam</v>
          </cell>
        </row>
        <row r="1785">
          <cell r="J1785" t="str">
            <v>OST_075</v>
          </cell>
          <cell r="K1785" t="str">
            <v>BSC1_HW_BFSAM_BANENGO</v>
          </cell>
          <cell r="L1785" t="str">
            <v>Bafoussam</v>
          </cell>
        </row>
        <row r="1786">
          <cell r="J1786" t="str">
            <v>OST_075</v>
          </cell>
          <cell r="K1786" t="str">
            <v>BSC1_HW_BFSAM_BANENGO</v>
          </cell>
          <cell r="L1786" t="str">
            <v>Bafoussam</v>
          </cell>
        </row>
        <row r="1787">
          <cell r="J1787" t="str">
            <v>OST_075</v>
          </cell>
          <cell r="K1787" t="str">
            <v>BSC1_HW_BFSAM_BANENGO</v>
          </cell>
          <cell r="L1787" t="str">
            <v>Bafoussam</v>
          </cell>
        </row>
        <row r="1788">
          <cell r="J1788" t="str">
            <v>OST_075</v>
          </cell>
          <cell r="K1788" t="str">
            <v>BSC1_HW_BFSAM_BANENGO</v>
          </cell>
          <cell r="L1788" t="str">
            <v>Bafoussam</v>
          </cell>
        </row>
        <row r="1789">
          <cell r="J1789" t="str">
            <v>OST_089</v>
          </cell>
          <cell r="K1789" t="str">
            <v>MCBSC_Banengo1</v>
          </cell>
          <cell r="L1789" t="str">
            <v>Bantoum</v>
          </cell>
        </row>
        <row r="1790">
          <cell r="J1790" t="str">
            <v>OST_089</v>
          </cell>
          <cell r="K1790" t="str">
            <v>MCBSC_Banengo1</v>
          </cell>
          <cell r="L1790" t="str">
            <v>Bantoum</v>
          </cell>
        </row>
        <row r="1791">
          <cell r="J1791" t="str">
            <v>OST_089</v>
          </cell>
          <cell r="K1791" t="str">
            <v>MCBSC_Banengo1</v>
          </cell>
          <cell r="L1791" t="str">
            <v>Bantoum</v>
          </cell>
        </row>
        <row r="1792">
          <cell r="J1792" t="str">
            <v>EST_060</v>
          </cell>
          <cell r="K1792" t="str">
            <v>BSC_ZTE_Messamendongo(23)</v>
          </cell>
          <cell r="L1792" t="str">
            <v>Bertoua</v>
          </cell>
        </row>
        <row r="1793">
          <cell r="J1793" t="str">
            <v>EST_060</v>
          </cell>
          <cell r="K1793" t="str">
            <v>BSC_ZTE_Messamendongo(23)</v>
          </cell>
          <cell r="L1793" t="str">
            <v>Bertoua</v>
          </cell>
        </row>
        <row r="1794">
          <cell r="J1794" t="str">
            <v>EST_060</v>
          </cell>
          <cell r="K1794" t="str">
            <v>BSC_ZTE_Messamendongo(23)</v>
          </cell>
          <cell r="L1794" t="str">
            <v>Bertoua</v>
          </cell>
        </row>
        <row r="1795">
          <cell r="J1795" t="str">
            <v>EST_060</v>
          </cell>
          <cell r="K1795" t="str">
            <v>BSC_ZTE_Messamendongo(23)</v>
          </cell>
          <cell r="L1795" t="str">
            <v>Bertoua</v>
          </cell>
        </row>
        <row r="1796">
          <cell r="J1796" t="str">
            <v>EST_060</v>
          </cell>
          <cell r="K1796" t="str">
            <v>BSC_ZTE_Messamendongo(23)</v>
          </cell>
          <cell r="L1796" t="str">
            <v>Bertoua</v>
          </cell>
        </row>
        <row r="1797">
          <cell r="J1797" t="str">
            <v>EST_060</v>
          </cell>
          <cell r="K1797" t="str">
            <v>BSC_ZTE_Messamendongo(23)</v>
          </cell>
          <cell r="L1797" t="str">
            <v>Bertoua</v>
          </cell>
        </row>
        <row r="1798">
          <cell r="J1798" t="str">
            <v>OST_076</v>
          </cell>
          <cell r="K1798" t="str">
            <v>BSC1_HW_BFSAM_BANENGO</v>
          </cell>
          <cell r="L1798" t="str">
            <v>Bafoussam</v>
          </cell>
        </row>
        <row r="1799">
          <cell r="J1799" t="str">
            <v>OST_076</v>
          </cell>
          <cell r="K1799" t="str">
            <v>BSC1_HW_BFSAM_BANENGO</v>
          </cell>
          <cell r="L1799" t="str">
            <v>Bafoussam</v>
          </cell>
        </row>
        <row r="1800">
          <cell r="J1800" t="str">
            <v>OST_076</v>
          </cell>
          <cell r="K1800" t="str">
            <v>BSC1_HW_BFSAM_BANENGO</v>
          </cell>
          <cell r="L1800" t="str">
            <v>Bafoussam</v>
          </cell>
        </row>
        <row r="1801">
          <cell r="J1801" t="str">
            <v>LIT_296</v>
          </cell>
          <cell r="K1801" t="str">
            <v>MCBSC_IPD2</v>
          </cell>
          <cell r="L1801" t="str">
            <v>Bonalea</v>
          </cell>
        </row>
        <row r="1802">
          <cell r="J1802" t="str">
            <v>LIT_296</v>
          </cell>
          <cell r="K1802" t="str">
            <v>MCBSC_IPD2</v>
          </cell>
          <cell r="L1802" t="str">
            <v>Bonalea</v>
          </cell>
        </row>
        <row r="1803">
          <cell r="J1803" t="str">
            <v>LIT_296</v>
          </cell>
          <cell r="K1803" t="str">
            <v>MCBSC_IPD2</v>
          </cell>
          <cell r="L1803" t="str">
            <v>Bonalea</v>
          </cell>
        </row>
        <row r="1804">
          <cell r="J1804" t="str">
            <v>CTR_286</v>
          </cell>
          <cell r="K1804" t="str">
            <v>MCBSC_CBC2</v>
          </cell>
          <cell r="L1804" t="str">
            <v>Boumnyebel</v>
          </cell>
        </row>
        <row r="1805">
          <cell r="J1805" t="str">
            <v>CTR_286</v>
          </cell>
          <cell r="K1805" t="str">
            <v>MCBSC_CBC2</v>
          </cell>
          <cell r="L1805" t="str">
            <v>Boumnyebel</v>
          </cell>
        </row>
        <row r="1806">
          <cell r="J1806" t="str">
            <v>CTR_286</v>
          </cell>
          <cell r="K1806" t="str">
            <v>MCBSC_CBC2</v>
          </cell>
          <cell r="L1806" t="str">
            <v>Boumnyebel</v>
          </cell>
        </row>
        <row r="1807">
          <cell r="J1807" t="str">
            <v>CTR_228</v>
          </cell>
          <cell r="K1807" t="str">
            <v>MCBSC_CBC2</v>
          </cell>
          <cell r="L1807" t="str">
            <v>Evodoula</v>
          </cell>
        </row>
        <row r="1808">
          <cell r="J1808" t="str">
            <v>CTR_228</v>
          </cell>
          <cell r="K1808" t="str">
            <v>MCBSC_CBC2</v>
          </cell>
          <cell r="L1808" t="str">
            <v>Evodoula</v>
          </cell>
        </row>
        <row r="1809">
          <cell r="J1809" t="str">
            <v>CTR_228</v>
          </cell>
          <cell r="K1809" t="str">
            <v>MCBSC_CBC2</v>
          </cell>
          <cell r="L1809" t="str">
            <v>Evodoula</v>
          </cell>
        </row>
        <row r="1810">
          <cell r="J1810" t="str">
            <v>EXN_047</v>
          </cell>
          <cell r="K1810" t="str">
            <v>MCBSC_Mra-ZOKOK2</v>
          </cell>
          <cell r="L1810" t="str">
            <v>Hina</v>
          </cell>
        </row>
        <row r="1811">
          <cell r="J1811" t="str">
            <v>EXN_047</v>
          </cell>
          <cell r="K1811" t="str">
            <v>MCBSC_Mra-ZOKOK2</v>
          </cell>
          <cell r="L1811" t="str">
            <v>Hina</v>
          </cell>
        </row>
        <row r="1812">
          <cell r="J1812" t="str">
            <v>EXN_047</v>
          </cell>
          <cell r="K1812" t="str">
            <v>MCBSC_Mra-ZOKOK2</v>
          </cell>
          <cell r="L1812" t="str">
            <v>Hina</v>
          </cell>
        </row>
        <row r="1813">
          <cell r="J1813" t="str">
            <v>CTR_227</v>
          </cell>
          <cell r="K1813" t="str">
            <v>MCBSC_CBC2</v>
          </cell>
          <cell r="L1813" t="str">
            <v>Lobo</v>
          </cell>
        </row>
        <row r="1814">
          <cell r="J1814" t="str">
            <v>CTR_227</v>
          </cell>
          <cell r="K1814" t="str">
            <v>MCBSC_CBC2</v>
          </cell>
          <cell r="L1814" t="str">
            <v>Lobo</v>
          </cell>
        </row>
        <row r="1815">
          <cell r="J1815" t="str">
            <v>CTR_227</v>
          </cell>
          <cell r="K1815" t="str">
            <v>MCBSC_CBC2</v>
          </cell>
          <cell r="L1815" t="str">
            <v>Lobo</v>
          </cell>
        </row>
        <row r="1816">
          <cell r="J1816" t="str">
            <v>CTR_226</v>
          </cell>
          <cell r="K1816" t="str">
            <v>MCBSC_CBC2</v>
          </cell>
          <cell r="L1816" t="str">
            <v>Mbangassina</v>
          </cell>
        </row>
        <row r="1817">
          <cell r="J1817" t="str">
            <v>CTR_226</v>
          </cell>
          <cell r="K1817" t="str">
            <v>MCBSC_CBC2</v>
          </cell>
          <cell r="L1817" t="str">
            <v>Mbangassina</v>
          </cell>
        </row>
        <row r="1818">
          <cell r="J1818" t="str">
            <v>CTR_226</v>
          </cell>
          <cell r="K1818" t="str">
            <v>MCBSC_CBC2</v>
          </cell>
          <cell r="L1818" t="str">
            <v>Mbangassina</v>
          </cell>
        </row>
        <row r="1819">
          <cell r="J1819" t="str">
            <v>LIT_306</v>
          </cell>
          <cell r="K1819" t="str">
            <v>MCBSC_Mak-Nodal2</v>
          </cell>
          <cell r="L1819" t="str">
            <v>Missole</v>
          </cell>
        </row>
        <row r="1820">
          <cell r="J1820" t="str">
            <v>LIT_306</v>
          </cell>
          <cell r="K1820" t="str">
            <v>MCBSC_Mak-Nodal2</v>
          </cell>
          <cell r="L1820" t="str">
            <v>Missole</v>
          </cell>
        </row>
        <row r="1821">
          <cell r="J1821" t="str">
            <v>LIT_306</v>
          </cell>
          <cell r="K1821" t="str">
            <v>MCBSC_Mak-Nodal2</v>
          </cell>
          <cell r="L1821" t="str">
            <v>Missole</v>
          </cell>
        </row>
        <row r="1822">
          <cell r="J1822" t="str">
            <v>LIT_306</v>
          </cell>
          <cell r="K1822" t="str">
            <v>MCBSC_Mak-Nodal2</v>
          </cell>
          <cell r="L1822" t="str">
            <v>Missole</v>
          </cell>
        </row>
        <row r="1823">
          <cell r="J1823" t="str">
            <v>LIT_306</v>
          </cell>
          <cell r="K1823" t="str">
            <v>MCBSC_Mak-Nodal2</v>
          </cell>
          <cell r="L1823" t="str">
            <v>Missole</v>
          </cell>
        </row>
        <row r="1824">
          <cell r="J1824" t="str">
            <v>LIT_306</v>
          </cell>
          <cell r="K1824" t="str">
            <v>MCBSC_Mak-Nodal2</v>
          </cell>
          <cell r="L1824" t="str">
            <v>Missole</v>
          </cell>
        </row>
        <row r="1825">
          <cell r="J1825" t="str">
            <v>CTR_259</v>
          </cell>
          <cell r="K1825" t="str">
            <v>BSC_ZTE_Mvogada_new(24)</v>
          </cell>
          <cell r="L1825" t="str">
            <v>Yaounde</v>
          </cell>
        </row>
        <row r="1826">
          <cell r="J1826" t="str">
            <v>CTR_259</v>
          </cell>
          <cell r="K1826" t="str">
            <v>BSC_ZTE_Mvogada_new(24)</v>
          </cell>
          <cell r="L1826" t="str">
            <v>Yaounde</v>
          </cell>
        </row>
        <row r="1827">
          <cell r="J1827" t="str">
            <v>CTR_259</v>
          </cell>
          <cell r="K1827" t="str">
            <v>BSC_ZTE_Mvogada_new(24)</v>
          </cell>
          <cell r="L1827" t="str">
            <v>Yaounde</v>
          </cell>
        </row>
        <row r="1828">
          <cell r="J1828" t="str">
            <v>LIT_260</v>
          </cell>
          <cell r="K1828" t="str">
            <v>BSC_ZTE_NDOGBONG(21)</v>
          </cell>
          <cell r="L1828" t="str">
            <v>Douala</v>
          </cell>
        </row>
        <row r="1829">
          <cell r="J1829" t="str">
            <v>LIT_260</v>
          </cell>
          <cell r="K1829" t="str">
            <v>BSC_ZTE_NDOGBONG(21)</v>
          </cell>
          <cell r="L1829" t="str">
            <v>Douala</v>
          </cell>
        </row>
        <row r="1830">
          <cell r="J1830" t="str">
            <v>LIT_260</v>
          </cell>
          <cell r="K1830" t="str">
            <v>BSC_ZTE_NDOGBONG(21)</v>
          </cell>
          <cell r="L1830" t="str">
            <v>Douala</v>
          </cell>
        </row>
        <row r="1831">
          <cell r="J1831" t="str">
            <v>LIT_267</v>
          </cell>
          <cell r="K1831" t="str">
            <v>BSC_ZTE_Madagascar(22)</v>
          </cell>
          <cell r="L1831" t="str">
            <v>Douala</v>
          </cell>
        </row>
        <row r="1832">
          <cell r="J1832" t="str">
            <v>LIT_267</v>
          </cell>
          <cell r="K1832" t="str">
            <v>BSC_ZTE_Madagascar(22)</v>
          </cell>
          <cell r="L1832" t="str">
            <v>Douala</v>
          </cell>
        </row>
        <row r="1833">
          <cell r="J1833" t="str">
            <v>LIT_267</v>
          </cell>
          <cell r="K1833" t="str">
            <v>BSC_ZTE_Madagascar(22)</v>
          </cell>
          <cell r="L1833" t="str">
            <v>Douala</v>
          </cell>
        </row>
        <row r="1834">
          <cell r="J1834" t="str">
            <v>LIT_268</v>
          </cell>
          <cell r="K1834" t="str">
            <v>BSC_ZTE_Madagascar(22)</v>
          </cell>
          <cell r="L1834" t="str">
            <v>Douala</v>
          </cell>
        </row>
        <row r="1835">
          <cell r="J1835" t="str">
            <v>LIT_268</v>
          </cell>
          <cell r="K1835" t="str">
            <v>BSC_ZTE_Madagascar(22)</v>
          </cell>
          <cell r="L1835" t="str">
            <v>Douala</v>
          </cell>
        </row>
        <row r="1836">
          <cell r="J1836" t="str">
            <v>LIT_268</v>
          </cell>
          <cell r="K1836" t="str">
            <v>BSC_ZTE_Madagascar(22)</v>
          </cell>
          <cell r="L1836" t="str">
            <v>Douala</v>
          </cell>
        </row>
        <row r="1837">
          <cell r="J1837" t="str">
            <v>LIT_297</v>
          </cell>
          <cell r="K1837" t="str">
            <v>BSC_ZTE_Madagascar(22)</v>
          </cell>
          <cell r="L1837" t="str">
            <v>Douala</v>
          </cell>
        </row>
        <row r="1838">
          <cell r="J1838" t="str">
            <v>LIT_297</v>
          </cell>
          <cell r="K1838" t="str">
            <v>BSC_ZTE_Madagascar(22)</v>
          </cell>
          <cell r="L1838" t="str">
            <v>Douala</v>
          </cell>
        </row>
        <row r="1839">
          <cell r="J1839" t="str">
            <v>LIT_297</v>
          </cell>
          <cell r="K1839" t="str">
            <v>BSC_ZTE_Madagascar(22)</v>
          </cell>
          <cell r="L1839" t="str">
            <v>Douala</v>
          </cell>
        </row>
        <row r="1840">
          <cell r="J1840" t="str">
            <v>NRD_038</v>
          </cell>
          <cell r="K1840" t="str">
            <v>BSC1_HW_GRA_AGENCE</v>
          </cell>
          <cell r="L1840" t="str">
            <v>Garoua</v>
          </cell>
        </row>
        <row r="1841">
          <cell r="J1841" t="str">
            <v>NRD_038</v>
          </cell>
          <cell r="K1841" t="str">
            <v>BSC1_HW_GRA_AGENCE</v>
          </cell>
          <cell r="L1841" t="str">
            <v>Garoua</v>
          </cell>
        </row>
        <row r="1842">
          <cell r="J1842" t="str">
            <v>NRD_038</v>
          </cell>
          <cell r="K1842" t="str">
            <v>BSC1_HW_GRA_AGENCE</v>
          </cell>
          <cell r="L1842" t="str">
            <v>Garoua</v>
          </cell>
        </row>
        <row r="1843">
          <cell r="J1843" t="str">
            <v>NRD_038</v>
          </cell>
          <cell r="K1843" t="str">
            <v>BSC1_HW_GRA_AGENCE</v>
          </cell>
          <cell r="L1843" t="str">
            <v>Garoua</v>
          </cell>
        </row>
        <row r="1844">
          <cell r="J1844" t="str">
            <v>NRD_038</v>
          </cell>
          <cell r="K1844" t="str">
            <v>BSC1_HW_GRA_AGENCE</v>
          </cell>
          <cell r="L1844" t="str">
            <v>Garoua</v>
          </cell>
        </row>
        <row r="1845">
          <cell r="J1845" t="str">
            <v>NRD_038</v>
          </cell>
          <cell r="K1845" t="str">
            <v>BSC1_HW_GRA_AGENCE</v>
          </cell>
          <cell r="L1845" t="str">
            <v>Garoua</v>
          </cell>
        </row>
        <row r="1846">
          <cell r="J1846" t="str">
            <v>NRD_039</v>
          </cell>
          <cell r="K1846" t="str">
            <v>BSC1_HW_GRA_AGENCE</v>
          </cell>
          <cell r="L1846" t="str">
            <v>Garoua</v>
          </cell>
        </row>
        <row r="1847">
          <cell r="J1847" t="str">
            <v>NRD_039</v>
          </cell>
          <cell r="K1847" t="str">
            <v>BSC1_HW_GRA_AGENCE</v>
          </cell>
          <cell r="L1847" t="str">
            <v>Garoua</v>
          </cell>
        </row>
        <row r="1848">
          <cell r="J1848" t="str">
            <v>NRD_039</v>
          </cell>
          <cell r="K1848" t="str">
            <v>BSC1_HW_GRA_AGENCE</v>
          </cell>
          <cell r="L1848" t="str">
            <v>Garoua</v>
          </cell>
        </row>
        <row r="1849">
          <cell r="J1849" t="str">
            <v>NRD_039</v>
          </cell>
          <cell r="K1849" t="str">
            <v>BSC1_HW_GRA_AGENCE</v>
          </cell>
          <cell r="L1849" t="str">
            <v>Garoua</v>
          </cell>
        </row>
        <row r="1850">
          <cell r="J1850" t="str">
            <v>NRD_039</v>
          </cell>
          <cell r="K1850" t="str">
            <v>BSC1_HW_GRA_AGENCE</v>
          </cell>
          <cell r="L1850" t="str">
            <v>Garoua</v>
          </cell>
        </row>
        <row r="1851">
          <cell r="J1851" t="str">
            <v>NRD_039</v>
          </cell>
          <cell r="K1851" t="str">
            <v>BSC1_HW_GRA_AGENCE</v>
          </cell>
          <cell r="L1851" t="str">
            <v>Garoua</v>
          </cell>
        </row>
        <row r="1852">
          <cell r="J1852" t="str">
            <v>ADM_036</v>
          </cell>
          <cell r="K1852" t="str">
            <v>BSC1_HW_GRA_AGENCE</v>
          </cell>
          <cell r="L1852" t="str">
            <v>Ngaoundere</v>
          </cell>
        </row>
        <row r="1853">
          <cell r="J1853" t="str">
            <v>ADM_036</v>
          </cell>
          <cell r="K1853" t="str">
            <v>BSC1_HW_GRA_AGENCE</v>
          </cell>
          <cell r="L1853" t="str">
            <v>Ngaoundere</v>
          </cell>
        </row>
        <row r="1854">
          <cell r="J1854" t="str">
            <v>ADM_036</v>
          </cell>
          <cell r="K1854" t="str">
            <v>BSC1_HW_GRA_AGENCE</v>
          </cell>
          <cell r="L1854" t="str">
            <v>Ngaoundere</v>
          </cell>
        </row>
        <row r="1855">
          <cell r="J1855" t="str">
            <v>ADM_036</v>
          </cell>
          <cell r="K1855" t="str">
            <v>BSC1_HW_GRA_AGENCE</v>
          </cell>
          <cell r="L1855" t="str">
            <v>Ngaoundere</v>
          </cell>
        </row>
        <row r="1856">
          <cell r="J1856" t="str">
            <v>ADM_036</v>
          </cell>
          <cell r="K1856" t="str">
            <v>BSC1_HW_GRA_AGENCE</v>
          </cell>
          <cell r="L1856" t="str">
            <v>Ngaoundere</v>
          </cell>
        </row>
        <row r="1857">
          <cell r="J1857" t="str">
            <v>ADM_036</v>
          </cell>
          <cell r="K1857" t="str">
            <v>BSC1_HW_GRA_AGENCE</v>
          </cell>
          <cell r="L1857" t="str">
            <v>Ngaoundere</v>
          </cell>
        </row>
        <row r="1858">
          <cell r="J1858" t="str">
            <v>LIT_308</v>
          </cell>
          <cell r="K1858" t="str">
            <v>MCBSC_Mak-Nodal2</v>
          </cell>
          <cell r="L1858" t="str">
            <v>Ndokoma</v>
          </cell>
        </row>
        <row r="1859">
          <cell r="J1859" t="str">
            <v>LIT_308</v>
          </cell>
          <cell r="K1859" t="str">
            <v>MCBSC_Mak-Nodal2</v>
          </cell>
          <cell r="L1859" t="str">
            <v>Ndokoma</v>
          </cell>
        </row>
        <row r="1860">
          <cell r="J1860" t="str">
            <v>LIT_308</v>
          </cell>
          <cell r="K1860" t="str">
            <v>MCBSC_Mak-Nodal2</v>
          </cell>
          <cell r="L1860" t="str">
            <v>Ndokoma</v>
          </cell>
        </row>
        <row r="1861">
          <cell r="J1861" t="str">
            <v>CTR_265</v>
          </cell>
          <cell r="K1861" t="str">
            <v>BSC_ZTE_Mvogada_new(24)</v>
          </cell>
          <cell r="L1861" t="str">
            <v>Yaounde</v>
          </cell>
        </row>
        <row r="1862">
          <cell r="J1862" t="str">
            <v>CTR_265</v>
          </cell>
          <cell r="K1862" t="str">
            <v>BSC_ZTE_Mvogada_new(24)</v>
          </cell>
          <cell r="L1862" t="str">
            <v>Yaounde</v>
          </cell>
        </row>
        <row r="1863">
          <cell r="J1863" t="str">
            <v>CTR_265</v>
          </cell>
          <cell r="K1863" t="str">
            <v>BSC_ZTE_Mvogada_new(24)</v>
          </cell>
          <cell r="L1863" t="str">
            <v>Yaounde</v>
          </cell>
        </row>
        <row r="1864">
          <cell r="J1864" t="str">
            <v>ADM_027</v>
          </cell>
          <cell r="K1864" t="str">
            <v>MCBSC_Ngaoundere1</v>
          </cell>
          <cell r="L1864" t="str">
            <v>Bata</v>
          </cell>
        </row>
        <row r="1865">
          <cell r="J1865" t="str">
            <v>ADM_027</v>
          </cell>
          <cell r="K1865" t="str">
            <v>MCBSC_Ngaoundere1</v>
          </cell>
          <cell r="L1865" t="str">
            <v>Bata</v>
          </cell>
        </row>
        <row r="1866">
          <cell r="J1866" t="str">
            <v>ADM_027</v>
          </cell>
          <cell r="K1866" t="str">
            <v>MCBSC_Ngaoundere1</v>
          </cell>
          <cell r="L1866" t="str">
            <v>Bata</v>
          </cell>
        </row>
        <row r="1867">
          <cell r="J1867" t="str">
            <v>ADM_031</v>
          </cell>
          <cell r="K1867" t="str">
            <v>MCBSC_Ngaoundere1</v>
          </cell>
          <cell r="L1867" t="str">
            <v>Galdi</v>
          </cell>
        </row>
        <row r="1868">
          <cell r="J1868" t="str">
            <v>ADM_031</v>
          </cell>
          <cell r="K1868" t="str">
            <v>MCBSC_Ngaoundere1</v>
          </cell>
          <cell r="L1868" t="str">
            <v>Galdi</v>
          </cell>
        </row>
        <row r="1869">
          <cell r="J1869" t="str">
            <v>ADM_031</v>
          </cell>
          <cell r="K1869" t="str">
            <v>MCBSC_Ngaoundere1</v>
          </cell>
          <cell r="L1869" t="str">
            <v>Galdi</v>
          </cell>
        </row>
        <row r="1870">
          <cell r="J1870" t="str">
            <v>ADM_024</v>
          </cell>
          <cell r="K1870" t="str">
            <v>MCBSC_Ngaoundere1</v>
          </cell>
          <cell r="L1870" t="str">
            <v>Galim-Tignere</v>
          </cell>
        </row>
        <row r="1871">
          <cell r="J1871" t="str">
            <v>ADM_024</v>
          </cell>
          <cell r="K1871" t="str">
            <v>MCBSC_Ngaoundere1</v>
          </cell>
          <cell r="L1871" t="str">
            <v>Galim-Tignere</v>
          </cell>
        </row>
        <row r="1872">
          <cell r="J1872" t="str">
            <v>ADM_024</v>
          </cell>
          <cell r="K1872" t="str">
            <v>MCBSC_Ngaoundere1</v>
          </cell>
          <cell r="L1872" t="str">
            <v>Galim-Tignere</v>
          </cell>
        </row>
        <row r="1873">
          <cell r="J1873" t="str">
            <v>ADM_028</v>
          </cell>
          <cell r="K1873" t="str">
            <v>MCBSC_Ngaoundere1</v>
          </cell>
          <cell r="L1873" t="str">
            <v>Galle</v>
          </cell>
        </row>
        <row r="1874">
          <cell r="J1874" t="str">
            <v>ADM_028</v>
          </cell>
          <cell r="K1874" t="str">
            <v>MCBSC_Ngaoundere1</v>
          </cell>
          <cell r="L1874" t="str">
            <v>Galle</v>
          </cell>
        </row>
        <row r="1875">
          <cell r="J1875" t="str">
            <v>ADM_028</v>
          </cell>
          <cell r="K1875" t="str">
            <v>MCBSC_Ngaoundere1</v>
          </cell>
          <cell r="L1875" t="str">
            <v>Galle</v>
          </cell>
        </row>
        <row r="1876">
          <cell r="J1876" t="str">
            <v>NRD_037</v>
          </cell>
          <cell r="K1876" t="str">
            <v>BSC1_HW_GRA_AGENCE</v>
          </cell>
          <cell r="L1876" t="str">
            <v>Garoua</v>
          </cell>
        </row>
        <row r="1877">
          <cell r="J1877" t="str">
            <v>NRD_037</v>
          </cell>
          <cell r="K1877" t="str">
            <v>BSC1_HW_GRA_AGENCE</v>
          </cell>
          <cell r="L1877" t="str">
            <v>Garoua</v>
          </cell>
        </row>
        <row r="1878">
          <cell r="J1878" t="str">
            <v>NRD_037</v>
          </cell>
          <cell r="K1878" t="str">
            <v>BSC1_HW_GRA_AGENCE</v>
          </cell>
          <cell r="L1878" t="str">
            <v>Garoua</v>
          </cell>
        </row>
        <row r="1879">
          <cell r="J1879" t="str">
            <v>NRD_037</v>
          </cell>
          <cell r="K1879" t="str">
            <v>BSC1_HW_GRA_AGENCE</v>
          </cell>
          <cell r="L1879" t="str">
            <v>Garoua</v>
          </cell>
        </row>
        <row r="1880">
          <cell r="J1880" t="str">
            <v>NRD_037</v>
          </cell>
          <cell r="K1880" t="str">
            <v>BSC1_HW_GRA_AGENCE</v>
          </cell>
          <cell r="L1880" t="str">
            <v>Garoua</v>
          </cell>
        </row>
        <row r="1881">
          <cell r="J1881" t="str">
            <v>NRD_037</v>
          </cell>
          <cell r="K1881" t="str">
            <v>BSC1_HW_GRA_AGENCE</v>
          </cell>
          <cell r="L1881" t="str">
            <v>Garoua</v>
          </cell>
        </row>
        <row r="1882">
          <cell r="J1882" t="str">
            <v>ADM_038</v>
          </cell>
          <cell r="K1882" t="str">
            <v>MCBSC_Ngaoundere1</v>
          </cell>
          <cell r="L1882" t="str">
            <v>Pang</v>
          </cell>
        </row>
        <row r="1883">
          <cell r="J1883" t="str">
            <v>ADM_038</v>
          </cell>
          <cell r="K1883" t="str">
            <v>MCBSC_Ngaoundere1</v>
          </cell>
          <cell r="L1883" t="str">
            <v>Pang</v>
          </cell>
        </row>
        <row r="1884">
          <cell r="J1884" t="str">
            <v>ADM_038</v>
          </cell>
          <cell r="K1884" t="str">
            <v>MCBSC_Ngaoundere1</v>
          </cell>
          <cell r="L1884" t="str">
            <v>Pang</v>
          </cell>
        </row>
        <row r="1885">
          <cell r="J1885" t="str">
            <v>ADM_030</v>
          </cell>
          <cell r="K1885" t="str">
            <v>MCBSC_Ngaoundere1</v>
          </cell>
          <cell r="L1885" t="str">
            <v>Soukounga</v>
          </cell>
        </row>
        <row r="1886">
          <cell r="J1886" t="str">
            <v>ADM_030</v>
          </cell>
          <cell r="K1886" t="str">
            <v>MCBSC_Ngaoundere1</v>
          </cell>
          <cell r="L1886" t="str">
            <v>Soukounga</v>
          </cell>
        </row>
        <row r="1887">
          <cell r="J1887" t="str">
            <v>ADM_030</v>
          </cell>
          <cell r="K1887" t="str">
            <v>MCBSC_Ngaoundere1</v>
          </cell>
          <cell r="L1887" t="str">
            <v>Soukounga</v>
          </cell>
        </row>
        <row r="1888">
          <cell r="J1888" t="str">
            <v>CTR_232</v>
          </cell>
          <cell r="K1888" t="str">
            <v>MCBSC_CBC2</v>
          </cell>
          <cell r="L1888" t="str">
            <v>Yambassa</v>
          </cell>
        </row>
        <row r="1889">
          <cell r="J1889" t="str">
            <v>CTR_232</v>
          </cell>
          <cell r="K1889" t="str">
            <v>MCBSC_CBC2</v>
          </cell>
          <cell r="L1889" t="str">
            <v>Yambassa</v>
          </cell>
        </row>
        <row r="1890">
          <cell r="J1890" t="str">
            <v>CTR_232</v>
          </cell>
          <cell r="K1890" t="str">
            <v>MCBSC_CBC2</v>
          </cell>
          <cell r="L1890" t="str">
            <v>Yambassa</v>
          </cell>
        </row>
        <row r="1891">
          <cell r="J1891" t="str">
            <v>CTR_260</v>
          </cell>
          <cell r="K1891" t="str">
            <v>MCBSC_CBC2</v>
          </cell>
          <cell r="L1891" t="str">
            <v>Bikok</v>
          </cell>
        </row>
        <row r="1892">
          <cell r="J1892" t="str">
            <v>CTR_260</v>
          </cell>
          <cell r="K1892" t="str">
            <v>MCBSC_CBC2</v>
          </cell>
          <cell r="L1892" t="str">
            <v>Bikok</v>
          </cell>
        </row>
        <row r="1893">
          <cell r="J1893" t="str">
            <v>CTR_260</v>
          </cell>
          <cell r="K1893" t="str">
            <v>MCBSC_CBC2</v>
          </cell>
          <cell r="L1893" t="str">
            <v>Bikok</v>
          </cell>
        </row>
        <row r="1894">
          <cell r="J1894" t="str">
            <v>OST_088</v>
          </cell>
          <cell r="K1894" t="str">
            <v>MCBSC_Banengo1</v>
          </cell>
          <cell r="L1894" t="str">
            <v>Demdeng</v>
          </cell>
        </row>
        <row r="1895">
          <cell r="J1895" t="str">
            <v>OST_088</v>
          </cell>
          <cell r="K1895" t="str">
            <v>MCBSC_Banengo1</v>
          </cell>
          <cell r="L1895" t="str">
            <v>Demdeng</v>
          </cell>
        </row>
        <row r="1896">
          <cell r="J1896" t="str">
            <v>OST_088</v>
          </cell>
          <cell r="K1896" t="str">
            <v>MCBSC_Banengo1</v>
          </cell>
          <cell r="L1896" t="str">
            <v>Demdeng</v>
          </cell>
        </row>
        <row r="1897">
          <cell r="J1897" t="str">
            <v>SUO_037</v>
          </cell>
          <cell r="K1897" t="str">
            <v>MCBSC_Mak-Nodal2</v>
          </cell>
          <cell r="L1897" t="str">
            <v>Elogbatindi</v>
          </cell>
        </row>
        <row r="1898">
          <cell r="J1898" t="str">
            <v>SUO_037</v>
          </cell>
          <cell r="K1898" t="str">
            <v>MCBSC_Mak-Nodal2</v>
          </cell>
          <cell r="L1898" t="str">
            <v>Elogbatindi</v>
          </cell>
        </row>
        <row r="1899">
          <cell r="J1899" t="str">
            <v>SUO_037</v>
          </cell>
          <cell r="K1899" t="str">
            <v>MCBSC_Mak-Nodal2</v>
          </cell>
          <cell r="L1899" t="str">
            <v>Elogbatindi</v>
          </cell>
        </row>
        <row r="1900">
          <cell r="J1900" t="str">
            <v>EXN_058</v>
          </cell>
          <cell r="K1900" t="str">
            <v>MCBSC_GRA-Agence2</v>
          </cell>
          <cell r="L1900" t="str">
            <v>Kalfou</v>
          </cell>
        </row>
        <row r="1901">
          <cell r="J1901" t="str">
            <v>EXN_058</v>
          </cell>
          <cell r="K1901" t="str">
            <v>MCBSC_GRA-Agence2</v>
          </cell>
          <cell r="L1901" t="str">
            <v>Kalfou</v>
          </cell>
        </row>
        <row r="1902">
          <cell r="J1902" t="str">
            <v>EXN_058</v>
          </cell>
          <cell r="K1902" t="str">
            <v>MCBSC_GRA-Agence2</v>
          </cell>
          <cell r="L1902" t="str">
            <v>Kalfou</v>
          </cell>
        </row>
        <row r="1903">
          <cell r="J1903" t="str">
            <v>EST_045</v>
          </cell>
          <cell r="K1903" t="str">
            <v>MCBSC_NGOA_EK2</v>
          </cell>
          <cell r="L1903" t="str">
            <v>Kette</v>
          </cell>
        </row>
        <row r="1904">
          <cell r="J1904" t="str">
            <v>EST_045</v>
          </cell>
          <cell r="K1904" t="str">
            <v>MCBSC_NGOA_EK2</v>
          </cell>
          <cell r="L1904" t="str">
            <v>Kette</v>
          </cell>
        </row>
        <row r="1905">
          <cell r="J1905" t="str">
            <v>EST_045</v>
          </cell>
          <cell r="K1905" t="str">
            <v>MCBSC_NGOA_EK2</v>
          </cell>
          <cell r="L1905" t="str">
            <v>Kette</v>
          </cell>
        </row>
        <row r="1906">
          <cell r="J1906" t="str">
            <v>ADM_029</v>
          </cell>
          <cell r="K1906" t="str">
            <v>MCBSC_Ngaoundere1</v>
          </cell>
          <cell r="L1906" t="str">
            <v>Mboulai</v>
          </cell>
        </row>
        <row r="1907">
          <cell r="J1907" t="str">
            <v>ADM_029</v>
          </cell>
          <cell r="K1907" t="str">
            <v>MCBSC_Ngaoundere1</v>
          </cell>
          <cell r="L1907" t="str">
            <v>Mboulai</v>
          </cell>
        </row>
        <row r="1908">
          <cell r="J1908" t="str">
            <v>ADM_029</v>
          </cell>
          <cell r="K1908" t="str">
            <v>MCBSC_Ngaoundere1</v>
          </cell>
          <cell r="L1908" t="str">
            <v>Mboulai</v>
          </cell>
        </row>
        <row r="1909">
          <cell r="J1909" t="str">
            <v>EXN_055</v>
          </cell>
          <cell r="K1909" t="str">
            <v>BSC1_HW_GRA_AGENCE</v>
          </cell>
          <cell r="L1909" t="str">
            <v>Maroua</v>
          </cell>
        </row>
        <row r="1910">
          <cell r="J1910" t="str">
            <v>EXN_055</v>
          </cell>
          <cell r="K1910" t="str">
            <v>BSC1_HW_GRA_AGENCE</v>
          </cell>
          <cell r="L1910" t="str">
            <v>Maroua</v>
          </cell>
        </row>
        <row r="1911">
          <cell r="J1911" t="str">
            <v>EXN_055</v>
          </cell>
          <cell r="K1911" t="str">
            <v>BSC1_HW_GRA_AGENCE</v>
          </cell>
          <cell r="L1911" t="str">
            <v>Maroua</v>
          </cell>
        </row>
        <row r="1912">
          <cell r="J1912" t="str">
            <v>EXN_055</v>
          </cell>
          <cell r="K1912" t="str">
            <v>BSC1_HW_GRA_AGENCE</v>
          </cell>
          <cell r="L1912" t="str">
            <v>Maroua</v>
          </cell>
        </row>
        <row r="1913">
          <cell r="J1913" t="str">
            <v>EXN_055</v>
          </cell>
          <cell r="K1913" t="str">
            <v>BSC1_HW_GRA_AGENCE</v>
          </cell>
          <cell r="L1913" t="str">
            <v>Maroua</v>
          </cell>
        </row>
        <row r="1914">
          <cell r="J1914" t="str">
            <v>EXN_055</v>
          </cell>
          <cell r="K1914" t="str">
            <v>BSC1_HW_GRA_AGENCE</v>
          </cell>
          <cell r="L1914" t="str">
            <v>Maroua</v>
          </cell>
        </row>
        <row r="1915">
          <cell r="J1915" t="str">
            <v>CTR_247</v>
          </cell>
          <cell r="K1915" t="str">
            <v>BSC_ZTE_Mvogada_new(24)</v>
          </cell>
          <cell r="L1915" t="str">
            <v>Yaounde</v>
          </cell>
        </row>
        <row r="1916">
          <cell r="J1916" t="str">
            <v>CTR_247</v>
          </cell>
          <cell r="K1916" t="str">
            <v>BSC_ZTE_Mvogada_new(24)</v>
          </cell>
          <cell r="L1916" t="str">
            <v>Yaounde</v>
          </cell>
        </row>
        <row r="1917">
          <cell r="J1917" t="str">
            <v>CTR_247</v>
          </cell>
          <cell r="K1917" t="str">
            <v>BSC_ZTE_Mvogada_new(24)</v>
          </cell>
          <cell r="L1917" t="str">
            <v>Yaounde</v>
          </cell>
        </row>
        <row r="1918">
          <cell r="J1918" t="str">
            <v>CTR_273</v>
          </cell>
          <cell r="K1918" t="str">
            <v>BSC_ZTE_Mvogada_new(24)</v>
          </cell>
          <cell r="L1918" t="str">
            <v>Yaounde</v>
          </cell>
        </row>
        <row r="1919">
          <cell r="J1919" t="str">
            <v>CTR_273</v>
          </cell>
          <cell r="K1919" t="str">
            <v>BSC_ZTE_Mvogada_new(24)</v>
          </cell>
          <cell r="L1919" t="str">
            <v>Yaounde</v>
          </cell>
        </row>
        <row r="1920">
          <cell r="J1920" t="str">
            <v>CTR_273</v>
          </cell>
          <cell r="K1920" t="str">
            <v>BSC_ZTE_Mvogada_new(24)</v>
          </cell>
          <cell r="L1920" t="str">
            <v>Yaounde</v>
          </cell>
        </row>
        <row r="1921">
          <cell r="J1921" t="str">
            <v>LIT_258</v>
          </cell>
          <cell r="K1921" t="str">
            <v>BSC_ZTE_Madagascar(22)</v>
          </cell>
          <cell r="L1921" t="str">
            <v>Douala</v>
          </cell>
        </row>
        <row r="1922">
          <cell r="J1922" t="str">
            <v>LIT_258</v>
          </cell>
          <cell r="K1922" t="str">
            <v>BSC_ZTE_Madagascar(22)</v>
          </cell>
          <cell r="L1922" t="str">
            <v>Douala</v>
          </cell>
        </row>
        <row r="1923">
          <cell r="J1923" t="str">
            <v>LIT_258</v>
          </cell>
          <cell r="K1923" t="str">
            <v>BSC_ZTE_Madagascar(22)</v>
          </cell>
          <cell r="L1923" t="str">
            <v>Douala</v>
          </cell>
        </row>
        <row r="1924">
          <cell r="J1924" t="str">
            <v>LIT_294</v>
          </cell>
          <cell r="K1924" t="str">
            <v>BSC_ZTE_Madagascar(22)</v>
          </cell>
          <cell r="L1924" t="str">
            <v>Douala</v>
          </cell>
        </row>
        <row r="1925">
          <cell r="J1925" t="str">
            <v>LIT_294</v>
          </cell>
          <cell r="K1925" t="str">
            <v>BSC_ZTE_Madagascar(22)</v>
          </cell>
          <cell r="L1925" t="str">
            <v>Douala</v>
          </cell>
        </row>
        <row r="1926">
          <cell r="J1926" t="str">
            <v>LIT_294</v>
          </cell>
          <cell r="K1926" t="str">
            <v>BSC_ZTE_Madagascar(22)</v>
          </cell>
          <cell r="L1926" t="str">
            <v>Douala</v>
          </cell>
        </row>
        <row r="1927">
          <cell r="J1927" t="str">
            <v>LIT_303</v>
          </cell>
          <cell r="K1927" t="str">
            <v>BSC_ZTE_Madagascar(22)</v>
          </cell>
          <cell r="L1927" t="str">
            <v>Douala</v>
          </cell>
        </row>
        <row r="1928">
          <cell r="J1928" t="str">
            <v>LIT_303</v>
          </cell>
          <cell r="K1928" t="str">
            <v>BSC_ZTE_Madagascar(22)</v>
          </cell>
          <cell r="L1928" t="str">
            <v>Douala</v>
          </cell>
        </row>
        <row r="1929">
          <cell r="J1929" t="str">
            <v>LIT_303</v>
          </cell>
          <cell r="K1929" t="str">
            <v>BSC_ZTE_Madagascar(22)</v>
          </cell>
          <cell r="L1929" t="str">
            <v>Douala</v>
          </cell>
        </row>
        <row r="1930">
          <cell r="J1930" t="str">
            <v>NRO_226</v>
          </cell>
          <cell r="K1930" t="str">
            <v>BSC1_HW_BFSAM_BANENGO</v>
          </cell>
          <cell r="L1930" t="str">
            <v>Bamenda</v>
          </cell>
        </row>
        <row r="1931">
          <cell r="J1931" t="str">
            <v>NRO_226</v>
          </cell>
          <cell r="K1931" t="str">
            <v>BSC1_HW_BFSAM_BANENGO</v>
          </cell>
          <cell r="L1931" t="str">
            <v>Bamenda</v>
          </cell>
        </row>
        <row r="1932">
          <cell r="J1932" t="str">
            <v>NRO_226</v>
          </cell>
          <cell r="K1932" t="str">
            <v>BSC1_HW_BFSAM_BANENGO</v>
          </cell>
          <cell r="L1932" t="str">
            <v>Bamenda</v>
          </cell>
        </row>
        <row r="1933">
          <cell r="J1933" t="str">
            <v>OST_087</v>
          </cell>
          <cell r="K1933" t="str">
            <v>BSC1_HW_BFSAM_BANENGO</v>
          </cell>
          <cell r="L1933" t="str">
            <v>Foumban</v>
          </cell>
        </row>
        <row r="1934">
          <cell r="J1934" t="str">
            <v>OST_087</v>
          </cell>
          <cell r="K1934" t="str">
            <v>BSC1_HW_BFSAM_BANENGO</v>
          </cell>
          <cell r="L1934" t="str">
            <v>Foumban</v>
          </cell>
        </row>
        <row r="1935">
          <cell r="J1935" t="str">
            <v>OST_087</v>
          </cell>
          <cell r="K1935" t="str">
            <v>BSC1_HW_BFSAM_BANENGO</v>
          </cell>
          <cell r="L1935" t="str">
            <v>Foumban</v>
          </cell>
        </row>
        <row r="1936">
          <cell r="J1936" t="str">
            <v>OST_087</v>
          </cell>
          <cell r="K1936" t="str">
            <v>BSC1_HW_BFSAM_BANENGO</v>
          </cell>
          <cell r="L1936" t="str">
            <v>Foumban</v>
          </cell>
        </row>
        <row r="1937">
          <cell r="J1937" t="str">
            <v>OST_087</v>
          </cell>
          <cell r="K1937" t="str">
            <v>BSC1_HW_BFSAM_BANENGO</v>
          </cell>
          <cell r="L1937" t="str">
            <v>Foumban</v>
          </cell>
        </row>
        <row r="1938">
          <cell r="J1938" t="str">
            <v>OST_087</v>
          </cell>
          <cell r="K1938" t="str">
            <v>BSC1_HW_BFSAM_BANENGO</v>
          </cell>
          <cell r="L1938" t="str">
            <v>Foumban</v>
          </cell>
        </row>
        <row r="1939">
          <cell r="J1939" t="str">
            <v>CTR_233</v>
          </cell>
          <cell r="K1939" t="str">
            <v>MCBSC_NGOA_EK2</v>
          </cell>
          <cell r="L1939" t="str">
            <v>Minta</v>
          </cell>
        </row>
        <row r="1940">
          <cell r="J1940" t="str">
            <v>CTR_233</v>
          </cell>
          <cell r="K1940" t="str">
            <v>MCBSC_NGOA_EK2</v>
          </cell>
          <cell r="L1940" t="str">
            <v>Minta</v>
          </cell>
        </row>
        <row r="1941">
          <cell r="J1941" t="str">
            <v>CTR_233</v>
          </cell>
          <cell r="K1941" t="str">
            <v>MCBSC_NGOA_EK2</v>
          </cell>
          <cell r="L1941" t="str">
            <v>Minta</v>
          </cell>
        </row>
        <row r="1942">
          <cell r="J1942" t="str">
            <v>EXN_042</v>
          </cell>
          <cell r="K1942" t="str">
            <v>MCBSC_Mra-ZOKOK2</v>
          </cell>
          <cell r="L1942" t="str">
            <v>Mozogo</v>
          </cell>
        </row>
        <row r="1943">
          <cell r="J1943" t="str">
            <v>EXN_042</v>
          </cell>
          <cell r="K1943" t="str">
            <v>MCBSC_Mra-ZOKOK2</v>
          </cell>
          <cell r="L1943" t="str">
            <v>Mozogo</v>
          </cell>
        </row>
        <row r="1944">
          <cell r="J1944" t="str">
            <v>EXN_042</v>
          </cell>
          <cell r="K1944" t="str">
            <v>MCBSC_Mra-ZOKOK2</v>
          </cell>
          <cell r="L1944" t="str">
            <v>Mozogo</v>
          </cell>
        </row>
        <row r="1945">
          <cell r="J1945" t="str">
            <v>EXN_053</v>
          </cell>
          <cell r="K1945" t="str">
            <v>BSC1_HW_GRA_AGENCE</v>
          </cell>
          <cell r="L1945" t="str">
            <v>Maroua</v>
          </cell>
        </row>
        <row r="1946">
          <cell r="J1946" t="str">
            <v>EXN_053</v>
          </cell>
          <cell r="K1946" t="str">
            <v>BSC1_HW_GRA_AGENCE</v>
          </cell>
          <cell r="L1946" t="str">
            <v>Maroua</v>
          </cell>
        </row>
        <row r="1947">
          <cell r="J1947" t="str">
            <v>EXN_053</v>
          </cell>
          <cell r="K1947" t="str">
            <v>BSC1_HW_GRA_AGENCE</v>
          </cell>
          <cell r="L1947" t="str">
            <v>Maroua</v>
          </cell>
        </row>
        <row r="1948">
          <cell r="J1948" t="str">
            <v>LIT_278</v>
          </cell>
          <cell r="K1948" t="str">
            <v>BSC_ZTE_Madagascar(22)</v>
          </cell>
          <cell r="L1948" t="str">
            <v>Douala</v>
          </cell>
        </row>
        <row r="1949">
          <cell r="J1949" t="str">
            <v>LIT_278</v>
          </cell>
          <cell r="K1949" t="str">
            <v>BSC_ZTE_Madagascar(22)</v>
          </cell>
          <cell r="L1949" t="str">
            <v>Douala</v>
          </cell>
        </row>
        <row r="1950">
          <cell r="J1950" t="str">
            <v>LIT_278</v>
          </cell>
          <cell r="K1950" t="str">
            <v>BSC_ZTE_Madagascar(22)</v>
          </cell>
          <cell r="L1950" t="str">
            <v>Douala</v>
          </cell>
        </row>
        <row r="1951">
          <cell r="J1951" t="str">
            <v>NRD_040</v>
          </cell>
          <cell r="K1951" t="str">
            <v>BSC1_HW_GRA_AGENCE</v>
          </cell>
          <cell r="L1951" t="str">
            <v>Garoua</v>
          </cell>
        </row>
        <row r="1952">
          <cell r="J1952" t="str">
            <v>NRD_040</v>
          </cell>
          <cell r="K1952" t="str">
            <v>BSC1_HW_GRA_AGENCE</v>
          </cell>
          <cell r="L1952" t="str">
            <v>Garoua</v>
          </cell>
        </row>
        <row r="1953">
          <cell r="J1953" t="str">
            <v>NRD_040</v>
          </cell>
          <cell r="K1953" t="str">
            <v>BSC1_HW_GRA_AGENCE</v>
          </cell>
          <cell r="L1953" t="str">
            <v>Garoua</v>
          </cell>
        </row>
        <row r="1954">
          <cell r="J1954" t="str">
            <v>NRD_040</v>
          </cell>
          <cell r="K1954" t="str">
            <v>BSC1_HW_GRA_AGENCE</v>
          </cell>
          <cell r="L1954" t="str">
            <v>Garoua</v>
          </cell>
        </row>
        <row r="1955">
          <cell r="J1955" t="str">
            <v>NRD_040</v>
          </cell>
          <cell r="K1955" t="str">
            <v>BSC1_HW_GRA_AGENCE</v>
          </cell>
          <cell r="L1955" t="str">
            <v>Garoua</v>
          </cell>
        </row>
        <row r="1956">
          <cell r="J1956" t="str">
            <v>NRD_040</v>
          </cell>
          <cell r="K1956" t="str">
            <v>BSC1_HW_GRA_AGENCE</v>
          </cell>
          <cell r="L1956" t="str">
            <v>Garoua</v>
          </cell>
        </row>
        <row r="1957">
          <cell r="J1957" t="str">
            <v>OST_077</v>
          </cell>
          <cell r="K1957" t="str">
            <v>BSC1_HW_BFSAM_BANENGO</v>
          </cell>
          <cell r="L1957" t="str">
            <v>Bafoussam</v>
          </cell>
        </row>
        <row r="1958">
          <cell r="J1958" t="str">
            <v>OST_077</v>
          </cell>
          <cell r="K1958" t="str">
            <v>BSC1_HW_BFSAM_BANENGO</v>
          </cell>
          <cell r="L1958" t="str">
            <v>Bafoussam</v>
          </cell>
        </row>
        <row r="1959">
          <cell r="J1959" t="str">
            <v>OST_077</v>
          </cell>
          <cell r="K1959" t="str">
            <v>BSC1_HW_BFSAM_BANENGO</v>
          </cell>
          <cell r="L1959" t="str">
            <v>Bafoussam</v>
          </cell>
        </row>
        <row r="1960">
          <cell r="J1960" t="str">
            <v>ADM_034</v>
          </cell>
          <cell r="K1960" t="str">
            <v>BSC1_HW_GRA_AGENCE</v>
          </cell>
          <cell r="L1960" t="str">
            <v>Ngaoundere</v>
          </cell>
        </row>
        <row r="1961">
          <cell r="J1961" t="str">
            <v>ADM_034</v>
          </cell>
          <cell r="K1961" t="str">
            <v>BSC1_HW_GRA_AGENCE</v>
          </cell>
          <cell r="L1961" t="str">
            <v>Ngaoundere</v>
          </cell>
        </row>
        <row r="1962">
          <cell r="J1962" t="str">
            <v>ADM_034</v>
          </cell>
          <cell r="K1962" t="str">
            <v>BSC1_HW_GRA_AGENCE</v>
          </cell>
          <cell r="L1962" t="str">
            <v>Ngaoundere</v>
          </cell>
        </row>
        <row r="1963">
          <cell r="J1963" t="str">
            <v>ADM_034</v>
          </cell>
          <cell r="K1963" t="str">
            <v>BSC1_HW_GRA_AGENCE</v>
          </cell>
          <cell r="L1963" t="str">
            <v>Ngaoundere</v>
          </cell>
        </row>
        <row r="1964">
          <cell r="J1964" t="str">
            <v>ADM_034</v>
          </cell>
          <cell r="K1964" t="str">
            <v>BSC1_HW_GRA_AGENCE</v>
          </cell>
          <cell r="L1964" t="str">
            <v>Ngaoundere</v>
          </cell>
        </row>
        <row r="1965">
          <cell r="J1965" t="str">
            <v>ADM_034</v>
          </cell>
          <cell r="K1965" t="str">
            <v>BSC1_HW_GRA_AGENCE</v>
          </cell>
          <cell r="L1965" t="str">
            <v>Ngaoundere</v>
          </cell>
        </row>
        <row r="1966">
          <cell r="J1966" t="str">
            <v>CTR_547</v>
          </cell>
          <cell r="K1966" t="str">
            <v>MCBSC_NGOA_EK2</v>
          </cell>
          <cell r="L1966" t="str">
            <v>Elig-Mfomo</v>
          </cell>
        </row>
        <row r="1967">
          <cell r="J1967" t="str">
            <v>CTR_547</v>
          </cell>
          <cell r="K1967" t="str">
            <v>MCBSC_NGOA_EK2</v>
          </cell>
          <cell r="L1967" t="str">
            <v>Elig-Mfomo</v>
          </cell>
        </row>
        <row r="1968">
          <cell r="J1968" t="str">
            <v>CTR_547</v>
          </cell>
          <cell r="K1968" t="str">
            <v>MCBSC_NGOA_EK2</v>
          </cell>
          <cell r="L1968" t="str">
            <v>Elig-Mfomo</v>
          </cell>
        </row>
        <row r="1969">
          <cell r="J1969" t="str">
            <v>EXN_022</v>
          </cell>
          <cell r="K1969" t="str">
            <v>MCBSC_GRA-Agence2</v>
          </cell>
          <cell r="L1969" t="str">
            <v>Kar-Hay</v>
          </cell>
        </row>
        <row r="1970">
          <cell r="J1970" t="str">
            <v>EXN_022</v>
          </cell>
          <cell r="K1970" t="str">
            <v>MCBSC_GRA-Agence2</v>
          </cell>
          <cell r="L1970" t="str">
            <v>Kar-Hay</v>
          </cell>
        </row>
        <row r="1971">
          <cell r="J1971" t="str">
            <v>EXN_022</v>
          </cell>
          <cell r="K1971" t="str">
            <v>MCBSC_GRA-Agence2</v>
          </cell>
          <cell r="L1971" t="str">
            <v>Kar-Hay</v>
          </cell>
        </row>
        <row r="1972">
          <cell r="J1972" t="str">
            <v>EST_057</v>
          </cell>
          <cell r="K1972" t="str">
            <v>MCBSC_NGOA_EK2</v>
          </cell>
          <cell r="L1972" t="str">
            <v>Kobdombo</v>
          </cell>
        </row>
        <row r="1973">
          <cell r="J1973" t="str">
            <v>EST_057</v>
          </cell>
          <cell r="K1973" t="str">
            <v>MCBSC_NGOA_EK2</v>
          </cell>
          <cell r="L1973" t="str">
            <v>Kobdombo</v>
          </cell>
        </row>
        <row r="1974">
          <cell r="J1974" t="str">
            <v>EST_057</v>
          </cell>
          <cell r="K1974" t="str">
            <v>MCBSC_NGOA_EK2</v>
          </cell>
          <cell r="L1974" t="str">
            <v>Kobdombo</v>
          </cell>
        </row>
        <row r="1975">
          <cell r="J1975" t="str">
            <v>NRD_036</v>
          </cell>
          <cell r="K1975" t="str">
            <v>MCBSC_Ngaoundere1</v>
          </cell>
          <cell r="L1975" t="str">
            <v>Madingring</v>
          </cell>
        </row>
        <row r="1976">
          <cell r="J1976" t="str">
            <v>NRD_036</v>
          </cell>
          <cell r="K1976" t="str">
            <v>MCBSC_Ngaoundere1</v>
          </cell>
          <cell r="L1976" t="str">
            <v>Madingring</v>
          </cell>
        </row>
        <row r="1977">
          <cell r="J1977" t="str">
            <v>NRD_036</v>
          </cell>
          <cell r="K1977" t="str">
            <v>MCBSC_Ngaoundere1</v>
          </cell>
          <cell r="L1977" t="str">
            <v>Madingring</v>
          </cell>
        </row>
        <row r="1978">
          <cell r="J1978" t="str">
            <v>LIT_256</v>
          </cell>
          <cell r="K1978" t="str">
            <v>BSC_ZTE_Madagascar(22)</v>
          </cell>
          <cell r="L1978" t="str">
            <v>Douala</v>
          </cell>
        </row>
        <row r="1979">
          <cell r="J1979" t="str">
            <v>LIT_256</v>
          </cell>
          <cell r="K1979" t="str">
            <v>BSC_ZTE_Madagascar(22)</v>
          </cell>
          <cell r="L1979" t="str">
            <v>Douala</v>
          </cell>
        </row>
        <row r="1980">
          <cell r="J1980" t="str">
            <v>LIT_256</v>
          </cell>
          <cell r="K1980" t="str">
            <v>BSC_ZTE_Madagascar(22)</v>
          </cell>
          <cell r="L1980" t="str">
            <v>Douala</v>
          </cell>
        </row>
        <row r="1981">
          <cell r="J1981" t="str">
            <v>LIT_283</v>
          </cell>
          <cell r="K1981" t="str">
            <v>BSC_ZTE_Madagascar(22)</v>
          </cell>
          <cell r="L1981" t="str">
            <v>Douala</v>
          </cell>
        </row>
        <row r="1982">
          <cell r="J1982" t="str">
            <v>LIT_283</v>
          </cell>
          <cell r="K1982" t="str">
            <v>BSC_ZTE_Madagascar(22)</v>
          </cell>
          <cell r="L1982" t="str">
            <v>Douala</v>
          </cell>
        </row>
        <row r="1983">
          <cell r="J1983" t="str">
            <v>LIT_283</v>
          </cell>
          <cell r="K1983" t="str">
            <v>BSC_ZTE_Madagascar(22)</v>
          </cell>
          <cell r="L1983" t="str">
            <v>Douala</v>
          </cell>
        </row>
        <row r="1984">
          <cell r="J1984" t="str">
            <v>LIT_292</v>
          </cell>
          <cell r="K1984" t="str">
            <v>BSC_ZTE_Madagascar(22)</v>
          </cell>
          <cell r="L1984" t="str">
            <v>Douala</v>
          </cell>
        </row>
        <row r="1985">
          <cell r="J1985" t="str">
            <v>LIT_292</v>
          </cell>
          <cell r="K1985" t="str">
            <v>BSC_ZTE_Madagascar(22)</v>
          </cell>
          <cell r="L1985" t="str">
            <v>Douala</v>
          </cell>
        </row>
        <row r="1986">
          <cell r="J1986" t="str">
            <v>LIT_292</v>
          </cell>
          <cell r="K1986" t="str">
            <v>BSC_ZTE_Madagascar(22)</v>
          </cell>
          <cell r="L1986" t="str">
            <v>Douala</v>
          </cell>
        </row>
        <row r="1987">
          <cell r="J1987" t="str">
            <v>OST_077</v>
          </cell>
          <cell r="K1987" t="str">
            <v>BSC1_HW_BFSAM_BANENGO</v>
          </cell>
          <cell r="L1987" t="str">
            <v>Bafoussam</v>
          </cell>
        </row>
        <row r="1988">
          <cell r="J1988" t="str">
            <v>OST_077</v>
          </cell>
          <cell r="K1988" t="str">
            <v>BSC1_HW_BFSAM_BANENGO</v>
          </cell>
          <cell r="L1988" t="str">
            <v>Bafoussam</v>
          </cell>
        </row>
        <row r="1989">
          <cell r="J1989" t="str">
            <v>OST_077</v>
          </cell>
          <cell r="K1989" t="str">
            <v>BSC1_HW_BFSAM_BANENGO</v>
          </cell>
          <cell r="L1989" t="str">
            <v>Bafoussam</v>
          </cell>
        </row>
        <row r="1990">
          <cell r="J1990" t="str">
            <v>OST_078</v>
          </cell>
          <cell r="K1990" t="str">
            <v>BSC1_HW_BFSAM_BANENGO</v>
          </cell>
          <cell r="L1990" t="str">
            <v>Bafoussam</v>
          </cell>
        </row>
        <row r="1991">
          <cell r="J1991" t="str">
            <v>OST_078</v>
          </cell>
          <cell r="K1991" t="str">
            <v>BSC1_HW_BFSAM_BANENGO</v>
          </cell>
          <cell r="L1991" t="str">
            <v>Bafoussam</v>
          </cell>
        </row>
        <row r="1992">
          <cell r="J1992" t="str">
            <v>OST_078</v>
          </cell>
          <cell r="K1992" t="str">
            <v>BSC1_HW_BFSAM_BANENGO</v>
          </cell>
          <cell r="L1992" t="str">
            <v>Bafoussam</v>
          </cell>
        </row>
        <row r="1993">
          <cell r="J1993" t="str">
            <v>OST_078</v>
          </cell>
          <cell r="K1993" t="str">
            <v>BSC1_HW_BFSAM_BANENGO</v>
          </cell>
          <cell r="L1993" t="str">
            <v>Bafoussam</v>
          </cell>
        </row>
        <row r="1994">
          <cell r="J1994" t="str">
            <v>OST_078</v>
          </cell>
          <cell r="K1994" t="str">
            <v>BSC1_HW_BFSAM_BANENGO</v>
          </cell>
          <cell r="L1994" t="str">
            <v>Bafoussam</v>
          </cell>
        </row>
        <row r="1995">
          <cell r="J1995" t="str">
            <v>OST_078</v>
          </cell>
          <cell r="K1995" t="str">
            <v>BSC1_HW_BFSAM_BANENGO</v>
          </cell>
          <cell r="L1995" t="str">
            <v>Bafoussam</v>
          </cell>
        </row>
        <row r="1996">
          <cell r="J1996" t="str">
            <v>OST_223</v>
          </cell>
          <cell r="K1996" t="str">
            <v>BSC1_HW_BFSAM_BANENGO</v>
          </cell>
          <cell r="L1996" t="str">
            <v>Bafoussam</v>
          </cell>
        </row>
        <row r="1997">
          <cell r="J1997" t="str">
            <v>OST_223</v>
          </cell>
          <cell r="K1997" t="str">
            <v>BSC1_HW_BFSAM_BANENGO</v>
          </cell>
          <cell r="L1997" t="str">
            <v>Bafoussam</v>
          </cell>
        </row>
        <row r="1998">
          <cell r="J1998" t="str">
            <v>OST_223</v>
          </cell>
          <cell r="K1998" t="str">
            <v>BSC1_HW_BFSAM_BANENGO</v>
          </cell>
          <cell r="L1998" t="str">
            <v>Bafoussam</v>
          </cell>
        </row>
        <row r="1999">
          <cell r="J1999" t="str">
            <v>OST_223</v>
          </cell>
          <cell r="K1999" t="str">
            <v>BSC1_HW_BFSAM_BANENGO</v>
          </cell>
          <cell r="L1999" t="str">
            <v>Bafoussam</v>
          </cell>
        </row>
        <row r="2000">
          <cell r="J2000" t="str">
            <v>OST_223</v>
          </cell>
          <cell r="K2000" t="str">
            <v>BSC1_HW_BFSAM_BANENGO</v>
          </cell>
          <cell r="L2000" t="str">
            <v>Bafoussam</v>
          </cell>
        </row>
        <row r="2001">
          <cell r="J2001" t="str">
            <v>OST_223</v>
          </cell>
          <cell r="K2001" t="str">
            <v>BSC1_HW_BFSAM_BANENGO</v>
          </cell>
          <cell r="L2001" t="str">
            <v>Bafoussam</v>
          </cell>
        </row>
        <row r="2002">
          <cell r="J2002" t="str">
            <v>EXN_054</v>
          </cell>
          <cell r="K2002" t="str">
            <v>BSC1_HW_GRA_AGENCE</v>
          </cell>
          <cell r="L2002" t="str">
            <v>Maroua</v>
          </cell>
        </row>
        <row r="2003">
          <cell r="J2003" t="str">
            <v>EXN_054</v>
          </cell>
          <cell r="K2003" t="str">
            <v>BSC1_HW_GRA_AGENCE</v>
          </cell>
          <cell r="L2003" t="str">
            <v>Maroua</v>
          </cell>
        </row>
        <row r="2004">
          <cell r="J2004" t="str">
            <v>EXN_054</v>
          </cell>
          <cell r="K2004" t="str">
            <v>BSC1_HW_GRA_AGENCE</v>
          </cell>
          <cell r="L2004" t="str">
            <v>Maroua</v>
          </cell>
        </row>
        <row r="2005">
          <cell r="J2005" t="str">
            <v>EXN_054</v>
          </cell>
          <cell r="K2005" t="str">
            <v>BSC1_HW_GRA_AGENCE</v>
          </cell>
          <cell r="L2005" t="str">
            <v>Maroua</v>
          </cell>
        </row>
        <row r="2006">
          <cell r="J2006" t="str">
            <v>EXN_054</v>
          </cell>
          <cell r="K2006" t="str">
            <v>BSC1_HW_GRA_AGENCE</v>
          </cell>
          <cell r="L2006" t="str">
            <v>Maroua</v>
          </cell>
        </row>
        <row r="2007">
          <cell r="J2007" t="str">
            <v>EXN_054</v>
          </cell>
          <cell r="K2007" t="str">
            <v>BSC1_HW_GRA_AGENCE</v>
          </cell>
          <cell r="L2007" t="str">
            <v>Maroua</v>
          </cell>
        </row>
        <row r="2008">
          <cell r="J2008" t="str">
            <v>OST_084</v>
          </cell>
          <cell r="K2008" t="str">
            <v>BSC1_HW_BFSAM_BANENGO</v>
          </cell>
          <cell r="L2008" t="str">
            <v>Dschang</v>
          </cell>
        </row>
        <row r="2009">
          <cell r="J2009" t="str">
            <v>OST_084</v>
          </cell>
          <cell r="K2009" t="str">
            <v>BSC1_HW_BFSAM_BANENGO</v>
          </cell>
          <cell r="L2009" t="str">
            <v>Dschang</v>
          </cell>
        </row>
        <row r="2010">
          <cell r="J2010" t="str">
            <v>OST_084</v>
          </cell>
          <cell r="K2010" t="str">
            <v>BSC1_HW_BFSAM_BANENGO</v>
          </cell>
          <cell r="L2010" t="str">
            <v>Dschang</v>
          </cell>
        </row>
        <row r="2011">
          <cell r="J2011" t="str">
            <v>OST_084</v>
          </cell>
          <cell r="K2011" t="str">
            <v>BSC1_HW_BFSAM_BANENGO</v>
          </cell>
          <cell r="L2011" t="str">
            <v>Dschang</v>
          </cell>
        </row>
        <row r="2012">
          <cell r="J2012" t="str">
            <v>OST_084</v>
          </cell>
          <cell r="K2012" t="str">
            <v>BSC1_HW_BFSAM_BANENGO</v>
          </cell>
          <cell r="L2012" t="str">
            <v>Dschang</v>
          </cell>
        </row>
        <row r="2013">
          <cell r="J2013" t="str">
            <v>OST_084</v>
          </cell>
          <cell r="K2013" t="str">
            <v>BSC1_HW_BFSAM_BANENGO</v>
          </cell>
          <cell r="L2013" t="str">
            <v>Dschang</v>
          </cell>
        </row>
        <row r="2014">
          <cell r="J2014" t="str">
            <v>LIT_313</v>
          </cell>
          <cell r="K2014" t="str">
            <v>BSC_ZTE_NDOGBONG(21)</v>
          </cell>
          <cell r="L2014" t="str">
            <v>Edea</v>
          </cell>
        </row>
        <row r="2015">
          <cell r="J2015" t="str">
            <v>LIT_313</v>
          </cell>
          <cell r="K2015" t="str">
            <v>BSC_ZTE_NDOGBONG(21)</v>
          </cell>
          <cell r="L2015" t="str">
            <v>Edea</v>
          </cell>
        </row>
        <row r="2016">
          <cell r="J2016" t="str">
            <v>LIT_313</v>
          </cell>
          <cell r="K2016" t="str">
            <v>BSC_ZTE_NDOGBONG(21)</v>
          </cell>
          <cell r="L2016" t="str">
            <v>Edea</v>
          </cell>
        </row>
        <row r="2017">
          <cell r="J2017" t="str">
            <v>LIT_313</v>
          </cell>
          <cell r="K2017" t="str">
            <v>BSC_ZTE_NDOGBONG(21)</v>
          </cell>
          <cell r="L2017" t="str">
            <v>Edea</v>
          </cell>
        </row>
        <row r="2018">
          <cell r="J2018" t="str">
            <v>LIT_313</v>
          </cell>
          <cell r="K2018" t="str">
            <v>BSC_ZTE_NDOGBONG(21)</v>
          </cell>
          <cell r="L2018" t="str">
            <v>Edea</v>
          </cell>
        </row>
        <row r="2019">
          <cell r="J2019" t="str">
            <v>LIT_313</v>
          </cell>
          <cell r="K2019" t="str">
            <v>BSC_ZTE_NDOGBONG(21)</v>
          </cell>
          <cell r="L2019" t="str">
            <v>Edea</v>
          </cell>
        </row>
        <row r="2020">
          <cell r="J2020" t="str">
            <v>LIT_322</v>
          </cell>
          <cell r="K2020" t="str">
            <v>BSC_ZTE_NDOGBONG(21)</v>
          </cell>
          <cell r="L2020" t="str">
            <v>Edea</v>
          </cell>
        </row>
        <row r="2021">
          <cell r="J2021" t="str">
            <v>LIT_322</v>
          </cell>
          <cell r="K2021" t="str">
            <v>BSC_ZTE_NDOGBONG(21)</v>
          </cell>
          <cell r="L2021" t="str">
            <v>Edea</v>
          </cell>
        </row>
        <row r="2022">
          <cell r="J2022" t="str">
            <v>LIT_322</v>
          </cell>
          <cell r="K2022" t="str">
            <v>BSC_ZTE_NDOGBONG(21)</v>
          </cell>
          <cell r="L2022" t="str">
            <v>Edea</v>
          </cell>
        </row>
        <row r="2023">
          <cell r="J2023" t="str">
            <v>LIT_322</v>
          </cell>
          <cell r="K2023" t="str">
            <v>BSC_ZTE_NDOGBONG(21)</v>
          </cell>
          <cell r="L2023" t="str">
            <v>Edea</v>
          </cell>
        </row>
        <row r="2024">
          <cell r="J2024" t="str">
            <v>LIT_322</v>
          </cell>
          <cell r="K2024" t="str">
            <v>BSC_ZTE_NDOGBONG(21)</v>
          </cell>
          <cell r="L2024" t="str">
            <v>Edea</v>
          </cell>
        </row>
        <row r="2025">
          <cell r="J2025" t="str">
            <v>LIT_322</v>
          </cell>
          <cell r="K2025" t="str">
            <v>BSC_ZTE_NDOGBONG(21)</v>
          </cell>
          <cell r="L2025" t="str">
            <v>Edea</v>
          </cell>
        </row>
        <row r="2026">
          <cell r="J2026" t="str">
            <v>LIT_314</v>
          </cell>
          <cell r="K2026" t="str">
            <v>BSC_ZTE_NDOGBONG(21)</v>
          </cell>
          <cell r="L2026" t="str">
            <v>Edea</v>
          </cell>
        </row>
        <row r="2027">
          <cell r="J2027" t="str">
            <v>LIT_314</v>
          </cell>
          <cell r="K2027" t="str">
            <v>BSC_ZTE_NDOGBONG(21)</v>
          </cell>
          <cell r="L2027" t="str">
            <v>Edea</v>
          </cell>
        </row>
        <row r="2028">
          <cell r="J2028" t="str">
            <v>LIT_314</v>
          </cell>
          <cell r="K2028" t="str">
            <v>BSC_ZTE_NDOGBONG(21)</v>
          </cell>
          <cell r="L2028" t="str">
            <v>Edea</v>
          </cell>
        </row>
        <row r="2029">
          <cell r="J2029" t="str">
            <v>NRO_229</v>
          </cell>
          <cell r="K2029" t="str">
            <v>BSC1_HW_BFSAM_BANENGO</v>
          </cell>
          <cell r="L2029" t="str">
            <v>Bamenda</v>
          </cell>
        </row>
        <row r="2030">
          <cell r="J2030" t="str">
            <v>NRO_229</v>
          </cell>
          <cell r="K2030" t="str">
            <v>BSC1_HW_BFSAM_BANENGO</v>
          </cell>
          <cell r="L2030" t="str">
            <v>Bamenda</v>
          </cell>
        </row>
        <row r="2031">
          <cell r="J2031" t="str">
            <v>NRO_229</v>
          </cell>
          <cell r="K2031" t="str">
            <v>BSC1_HW_BFSAM_BANENGO</v>
          </cell>
          <cell r="L2031" t="str">
            <v>Bamenda</v>
          </cell>
        </row>
        <row r="2032">
          <cell r="J2032" t="str">
            <v>CTR_266</v>
          </cell>
          <cell r="K2032" t="str">
            <v>BSC_ZTE_Mvogada_new(24)</v>
          </cell>
          <cell r="L2032" t="str">
            <v>Yaounde</v>
          </cell>
        </row>
        <row r="2033">
          <cell r="J2033" t="str">
            <v>CTR_266</v>
          </cell>
          <cell r="K2033" t="str">
            <v>BSC_ZTE_Mvogada_new(24)</v>
          </cell>
          <cell r="L2033" t="str">
            <v>Yaounde</v>
          </cell>
        </row>
        <row r="2034">
          <cell r="J2034" t="str">
            <v>CTR_266</v>
          </cell>
          <cell r="K2034" t="str">
            <v>BSC_ZTE_Mvogada_new(24)</v>
          </cell>
          <cell r="L2034" t="str">
            <v>Yaounde</v>
          </cell>
        </row>
        <row r="2035">
          <cell r="J2035" t="str">
            <v>CTR_269</v>
          </cell>
          <cell r="K2035" t="str">
            <v>BSC_ZTE_Mvogada_new(24)</v>
          </cell>
          <cell r="L2035" t="str">
            <v>Yaounde</v>
          </cell>
        </row>
        <row r="2036">
          <cell r="J2036" t="str">
            <v>CTR_269</v>
          </cell>
          <cell r="K2036" t="str">
            <v>BSC_ZTE_Mvogada_new(24)</v>
          </cell>
          <cell r="L2036" t="str">
            <v>Yaounde</v>
          </cell>
        </row>
        <row r="2037">
          <cell r="J2037" t="str">
            <v>CTR_269</v>
          </cell>
          <cell r="K2037" t="str">
            <v>BSC_ZTE_Mvogada_new(24)</v>
          </cell>
          <cell r="L2037" t="str">
            <v>Yaounde</v>
          </cell>
        </row>
        <row r="2038">
          <cell r="J2038" t="str">
            <v>LIT_300</v>
          </cell>
          <cell r="K2038" t="str">
            <v>BSC_ZTE_Madagascar(22)</v>
          </cell>
          <cell r="L2038" t="str">
            <v>Douala</v>
          </cell>
        </row>
        <row r="2039">
          <cell r="J2039" t="str">
            <v>LIT_300</v>
          </cell>
          <cell r="K2039" t="str">
            <v>BSC_ZTE_Madagascar(22)</v>
          </cell>
          <cell r="L2039" t="str">
            <v>Douala</v>
          </cell>
        </row>
        <row r="2040">
          <cell r="J2040" t="str">
            <v>LIT_300</v>
          </cell>
          <cell r="K2040" t="str">
            <v>BSC_ZTE_Madagascar(22)</v>
          </cell>
          <cell r="L2040" t="str">
            <v>Douala</v>
          </cell>
        </row>
        <row r="2041">
          <cell r="J2041" t="str">
            <v>ADM_035</v>
          </cell>
          <cell r="K2041" t="str">
            <v>BSC1_HW_GRA_AGENCE</v>
          </cell>
          <cell r="L2041" t="str">
            <v>Ngaoundere</v>
          </cell>
        </row>
        <row r="2042">
          <cell r="J2042" t="str">
            <v>ADM_035</v>
          </cell>
          <cell r="K2042" t="str">
            <v>BSC1_HW_GRA_AGENCE</v>
          </cell>
          <cell r="L2042" t="str">
            <v>Ngaoundere</v>
          </cell>
        </row>
        <row r="2043">
          <cell r="J2043" t="str">
            <v>ADM_035</v>
          </cell>
          <cell r="K2043" t="str">
            <v>BSC1_HW_GRA_AGENCE</v>
          </cell>
          <cell r="L2043" t="str">
            <v>Ngaoundere</v>
          </cell>
        </row>
        <row r="2044">
          <cell r="J2044" t="str">
            <v>ADM_035</v>
          </cell>
          <cell r="K2044" t="str">
            <v>BSC1_HW_GRA_AGENCE</v>
          </cell>
          <cell r="L2044" t="str">
            <v>Ngaoundere</v>
          </cell>
        </row>
        <row r="2045">
          <cell r="J2045" t="str">
            <v>ADM_035</v>
          </cell>
          <cell r="K2045" t="str">
            <v>BSC1_HW_GRA_AGENCE</v>
          </cell>
          <cell r="L2045" t="str">
            <v>Ngaoundere</v>
          </cell>
        </row>
        <row r="2046">
          <cell r="J2046" t="str">
            <v>ADM_035</v>
          </cell>
          <cell r="K2046" t="str">
            <v>BSC1_HW_GRA_AGENCE</v>
          </cell>
          <cell r="L2046" t="str">
            <v>Ngaoundere</v>
          </cell>
        </row>
        <row r="2047">
          <cell r="J2047" t="str">
            <v>CTR_305</v>
          </cell>
          <cell r="K2047" t="str">
            <v>MCBSC_CBC2</v>
          </cell>
          <cell r="L2047" t="str">
            <v>Andom</v>
          </cell>
        </row>
        <row r="2048">
          <cell r="J2048" t="str">
            <v>CTR_305</v>
          </cell>
          <cell r="K2048" t="str">
            <v>MCBSC_CBC2</v>
          </cell>
          <cell r="L2048" t="str">
            <v>Andom</v>
          </cell>
        </row>
        <row r="2049">
          <cell r="J2049" t="str">
            <v>CTR_305</v>
          </cell>
          <cell r="K2049" t="str">
            <v>MCBSC_CBC2</v>
          </cell>
          <cell r="L2049" t="str">
            <v>Andom</v>
          </cell>
        </row>
        <row r="2050">
          <cell r="J2050" t="str">
            <v>SUD_236</v>
          </cell>
          <cell r="K2050" t="str">
            <v>MCBSC_CBC2</v>
          </cell>
          <cell r="L2050" t="str">
            <v>Avebe</v>
          </cell>
        </row>
        <row r="2051">
          <cell r="J2051" t="str">
            <v>SUD_236</v>
          </cell>
          <cell r="K2051" t="str">
            <v>MCBSC_CBC2</v>
          </cell>
          <cell r="L2051" t="str">
            <v>Avebe</v>
          </cell>
        </row>
        <row r="2052">
          <cell r="J2052" t="str">
            <v>SUD_236</v>
          </cell>
          <cell r="K2052" t="str">
            <v>MCBSC_CBC2</v>
          </cell>
          <cell r="L2052" t="str">
            <v>Avebe</v>
          </cell>
        </row>
        <row r="2053">
          <cell r="J2053" t="str">
            <v>CTR_304</v>
          </cell>
          <cell r="K2053" t="str">
            <v>MCBSC_CBC2</v>
          </cell>
          <cell r="L2053" t="str">
            <v>Biba</v>
          </cell>
        </row>
        <row r="2054">
          <cell r="J2054" t="str">
            <v>CTR_304</v>
          </cell>
          <cell r="K2054" t="str">
            <v>MCBSC_CBC2</v>
          </cell>
          <cell r="L2054" t="str">
            <v>Biba</v>
          </cell>
        </row>
        <row r="2055">
          <cell r="J2055" t="str">
            <v>CTR_304</v>
          </cell>
          <cell r="K2055" t="str">
            <v>MCBSC_CBC2</v>
          </cell>
          <cell r="L2055" t="str">
            <v>Biba</v>
          </cell>
        </row>
        <row r="2056">
          <cell r="J2056" t="str">
            <v>SUD_227</v>
          </cell>
          <cell r="K2056" t="str">
            <v>BSC_ZTE_NDOGBONG(21)</v>
          </cell>
          <cell r="L2056" t="str">
            <v>Ebolowa</v>
          </cell>
        </row>
        <row r="2057">
          <cell r="J2057" t="str">
            <v>SUD_227</v>
          </cell>
          <cell r="K2057" t="str">
            <v>BSC_ZTE_NDOGBONG(21)</v>
          </cell>
          <cell r="L2057" t="str">
            <v>Ebolowa</v>
          </cell>
        </row>
        <row r="2058">
          <cell r="J2058" t="str">
            <v>SUD_227</v>
          </cell>
          <cell r="K2058" t="str">
            <v>BSC_ZTE_NDOGBONG(21)</v>
          </cell>
          <cell r="L2058" t="str">
            <v>Ebolowa</v>
          </cell>
        </row>
        <row r="2059">
          <cell r="J2059" t="str">
            <v>LIT_000</v>
          </cell>
          <cell r="K2059" t="str">
            <v>BSC_ZTE_NDOGBONG(21)</v>
          </cell>
          <cell r="L2059" t="str">
            <v>Edea</v>
          </cell>
        </row>
        <row r="2060">
          <cell r="J2060" t="str">
            <v>LIT_000</v>
          </cell>
          <cell r="K2060" t="str">
            <v>BSC_ZTE_NDOGBONG(21)</v>
          </cell>
          <cell r="L2060" t="str">
            <v>Edea</v>
          </cell>
        </row>
        <row r="2061">
          <cell r="J2061" t="str">
            <v>LIT_000</v>
          </cell>
          <cell r="K2061" t="str">
            <v>BSC_ZTE_NDOGBONG(21)</v>
          </cell>
          <cell r="L2061" t="str">
            <v>Edea</v>
          </cell>
        </row>
        <row r="2062">
          <cell r="J2062" t="str">
            <v>LIT_000</v>
          </cell>
          <cell r="K2062" t="str">
            <v>BSC_ZTE_NDOGBONG(21)</v>
          </cell>
          <cell r="L2062" t="str">
            <v>Edea</v>
          </cell>
        </row>
        <row r="2063">
          <cell r="J2063" t="str">
            <v>LIT_000</v>
          </cell>
          <cell r="K2063" t="str">
            <v>BSC_ZTE_NDOGBONG(21)</v>
          </cell>
          <cell r="L2063" t="str">
            <v>Edea</v>
          </cell>
        </row>
        <row r="2064">
          <cell r="J2064" t="str">
            <v>LIT_000</v>
          </cell>
          <cell r="K2064" t="str">
            <v>BSC_ZTE_NDOGBONG(21)</v>
          </cell>
          <cell r="L2064" t="str">
            <v>Edea</v>
          </cell>
        </row>
        <row r="2065">
          <cell r="J2065" t="str">
            <v>CTR_309</v>
          </cell>
          <cell r="K2065" t="str">
            <v>MCBSC_CBC2</v>
          </cell>
          <cell r="L2065" t="str">
            <v>Ekali</v>
          </cell>
        </row>
        <row r="2066">
          <cell r="J2066" t="str">
            <v>CTR_309</v>
          </cell>
          <cell r="K2066" t="str">
            <v>MCBSC_CBC2</v>
          </cell>
          <cell r="L2066" t="str">
            <v>Ekali</v>
          </cell>
        </row>
        <row r="2067">
          <cell r="J2067" t="str">
            <v>CTR_309</v>
          </cell>
          <cell r="K2067" t="str">
            <v>MCBSC_CBC2</v>
          </cell>
          <cell r="L2067" t="str">
            <v>Ekali</v>
          </cell>
        </row>
        <row r="2068">
          <cell r="J2068" t="str">
            <v>EST_048</v>
          </cell>
          <cell r="K2068" t="str">
            <v>MCBSC_NGOA_EK2</v>
          </cell>
          <cell r="L2068" t="str">
            <v>Gari-Gombo</v>
          </cell>
        </row>
        <row r="2069">
          <cell r="J2069" t="str">
            <v>EST_048</v>
          </cell>
          <cell r="K2069" t="str">
            <v>MCBSC_NGOA_EK2</v>
          </cell>
          <cell r="L2069" t="str">
            <v>Gari-Gombo</v>
          </cell>
        </row>
        <row r="2070">
          <cell r="J2070" t="str">
            <v>EST_048</v>
          </cell>
          <cell r="K2070" t="str">
            <v>MCBSC_NGOA_EK2</v>
          </cell>
          <cell r="L2070" t="str">
            <v>Gari-Gombo</v>
          </cell>
        </row>
        <row r="2071">
          <cell r="J2071" t="str">
            <v>EXN_053</v>
          </cell>
          <cell r="K2071" t="str">
            <v>BSC1_HW_GRA_AGENCE</v>
          </cell>
          <cell r="L2071" t="str">
            <v>Maroua</v>
          </cell>
        </row>
        <row r="2072">
          <cell r="J2072" t="str">
            <v>EXN_053</v>
          </cell>
          <cell r="K2072" t="str">
            <v>BSC1_HW_GRA_AGENCE</v>
          </cell>
          <cell r="L2072" t="str">
            <v>Maroua</v>
          </cell>
        </row>
        <row r="2073">
          <cell r="J2073" t="str">
            <v>EXN_053</v>
          </cell>
          <cell r="K2073" t="str">
            <v>BSC1_HW_GRA_AGENCE</v>
          </cell>
          <cell r="L2073" t="str">
            <v>Maroua</v>
          </cell>
        </row>
        <row r="2074">
          <cell r="J2074" t="str">
            <v>SUD_235</v>
          </cell>
          <cell r="K2074" t="str">
            <v>MCBSC_CBC2</v>
          </cell>
          <cell r="L2074" t="str">
            <v>Memiam</v>
          </cell>
        </row>
        <row r="2075">
          <cell r="J2075" t="str">
            <v>SUD_235</v>
          </cell>
          <cell r="K2075" t="str">
            <v>MCBSC_CBC2</v>
          </cell>
          <cell r="L2075" t="str">
            <v>Memiam</v>
          </cell>
        </row>
        <row r="2076">
          <cell r="J2076" t="str">
            <v>SUD_235</v>
          </cell>
          <cell r="K2076" t="str">
            <v>MCBSC_CBC2</v>
          </cell>
          <cell r="L2076" t="str">
            <v>Memiam</v>
          </cell>
        </row>
        <row r="2077">
          <cell r="J2077" t="str">
            <v>SUD_237</v>
          </cell>
          <cell r="K2077" t="str">
            <v>MCBSC_CBC2</v>
          </cell>
          <cell r="L2077" t="str">
            <v>Mvoutessi</v>
          </cell>
        </row>
        <row r="2078">
          <cell r="J2078" t="str">
            <v>SUD_237</v>
          </cell>
          <cell r="K2078" t="str">
            <v>MCBSC_CBC2</v>
          </cell>
          <cell r="L2078" t="str">
            <v>Mvoutessi</v>
          </cell>
        </row>
        <row r="2079">
          <cell r="J2079" t="str">
            <v>SUD_237</v>
          </cell>
          <cell r="K2079" t="str">
            <v>MCBSC_CBC2</v>
          </cell>
          <cell r="L2079" t="str">
            <v>Mvoutessi</v>
          </cell>
        </row>
        <row r="2080">
          <cell r="J2080" t="str">
            <v>ADM_033</v>
          </cell>
          <cell r="K2080" t="str">
            <v>BSC1_HW_GRA_AGENCE</v>
          </cell>
          <cell r="L2080" t="str">
            <v>Ngaoundere</v>
          </cell>
        </row>
        <row r="2081">
          <cell r="J2081" t="str">
            <v>ADM_033</v>
          </cell>
          <cell r="K2081" t="str">
            <v>BSC1_HW_GRA_AGENCE</v>
          </cell>
          <cell r="L2081" t="str">
            <v>Ngaoundere</v>
          </cell>
        </row>
        <row r="2082">
          <cell r="J2082" t="str">
            <v>ADM_033</v>
          </cell>
          <cell r="K2082" t="str">
            <v>BSC1_HW_GRA_AGENCE</v>
          </cell>
          <cell r="L2082" t="str">
            <v>Ngaoundere</v>
          </cell>
        </row>
        <row r="2083">
          <cell r="J2083" t="str">
            <v>ADM_033</v>
          </cell>
          <cell r="K2083" t="str">
            <v>BSC1_HW_GRA_AGENCE</v>
          </cell>
          <cell r="L2083" t="str">
            <v>Ngaoundere</v>
          </cell>
        </row>
        <row r="2084">
          <cell r="J2084" t="str">
            <v>ADM_033</v>
          </cell>
          <cell r="K2084" t="str">
            <v>BSC1_HW_GRA_AGENCE</v>
          </cell>
          <cell r="L2084" t="str">
            <v>Ngaoundere</v>
          </cell>
        </row>
        <row r="2085">
          <cell r="J2085" t="str">
            <v>ADM_033</v>
          </cell>
          <cell r="K2085" t="str">
            <v>BSC1_HW_GRA_AGENCE</v>
          </cell>
          <cell r="L2085" t="str">
            <v>Ngaoundere</v>
          </cell>
        </row>
        <row r="2086">
          <cell r="J2086" t="str">
            <v>LIT_323</v>
          </cell>
          <cell r="K2086" t="str">
            <v>BSC_ZTE_NDOGBONG(21)</v>
          </cell>
          <cell r="L2086" t="str">
            <v>Edea</v>
          </cell>
        </row>
        <row r="2087">
          <cell r="J2087" t="str">
            <v>LIT_323</v>
          </cell>
          <cell r="K2087" t="str">
            <v>BSC_ZTE_NDOGBONG(21)</v>
          </cell>
          <cell r="L2087" t="str">
            <v>Edea</v>
          </cell>
        </row>
        <row r="2088">
          <cell r="J2088" t="str">
            <v>LIT_323</v>
          </cell>
          <cell r="K2088" t="str">
            <v>BSC_ZTE_NDOGBONG(21)</v>
          </cell>
          <cell r="L2088" t="str">
            <v>Edea</v>
          </cell>
        </row>
        <row r="2089">
          <cell r="J2089" t="str">
            <v>LIT_323</v>
          </cell>
          <cell r="K2089" t="str">
            <v>BSC_ZTE_NDOGBONG(21)</v>
          </cell>
          <cell r="L2089" t="str">
            <v>Edea</v>
          </cell>
        </row>
        <row r="2090">
          <cell r="J2090" t="str">
            <v>LIT_323</v>
          </cell>
          <cell r="K2090" t="str">
            <v>BSC_ZTE_NDOGBONG(21)</v>
          </cell>
          <cell r="L2090" t="str">
            <v>Edea</v>
          </cell>
        </row>
        <row r="2091">
          <cell r="J2091" t="str">
            <v>LIT_323</v>
          </cell>
          <cell r="K2091" t="str">
            <v>BSC_ZTE_NDOGBONG(21)</v>
          </cell>
          <cell r="L2091" t="str">
            <v>Edea</v>
          </cell>
        </row>
        <row r="2092">
          <cell r="J2092" t="str">
            <v>NRO_230</v>
          </cell>
          <cell r="K2092" t="str">
            <v>MCBSC_Banengo2</v>
          </cell>
          <cell r="L2092" t="str">
            <v>Sabongari</v>
          </cell>
        </row>
        <row r="2093">
          <cell r="J2093" t="str">
            <v>NRO_230</v>
          </cell>
          <cell r="K2093" t="str">
            <v>MCBSC_Banengo2</v>
          </cell>
          <cell r="L2093" t="str">
            <v>Sabongari</v>
          </cell>
        </row>
        <row r="2094">
          <cell r="J2094" t="str">
            <v>NRO_230</v>
          </cell>
          <cell r="K2094" t="str">
            <v>MCBSC_Banengo2</v>
          </cell>
          <cell r="L2094" t="str">
            <v>Sabongari</v>
          </cell>
        </row>
        <row r="2095">
          <cell r="J2095" t="str">
            <v>SUD_228</v>
          </cell>
          <cell r="K2095" t="str">
            <v>BSC_ZTE_NDOGBONG(21)</v>
          </cell>
          <cell r="L2095" t="str">
            <v>Sangmelima</v>
          </cell>
        </row>
        <row r="2096">
          <cell r="J2096" t="str">
            <v>SUD_228</v>
          </cell>
          <cell r="K2096" t="str">
            <v>BSC_ZTE_NDOGBONG(21)</v>
          </cell>
          <cell r="L2096" t="str">
            <v>Sangmelima</v>
          </cell>
        </row>
        <row r="2097">
          <cell r="J2097" t="str">
            <v>SUD_228</v>
          </cell>
          <cell r="K2097" t="str">
            <v>BSC_ZTE_NDOGBONG(21)</v>
          </cell>
          <cell r="L2097" t="str">
            <v>Sangmelima</v>
          </cell>
        </row>
        <row r="2098">
          <cell r="J2098" t="str">
            <v>SUD_228</v>
          </cell>
          <cell r="K2098" t="str">
            <v>BSC_ZTE_NDOGBONG(21)</v>
          </cell>
          <cell r="L2098" t="str">
            <v>Sangmelima</v>
          </cell>
        </row>
        <row r="2099">
          <cell r="J2099" t="str">
            <v>SUD_228</v>
          </cell>
          <cell r="K2099" t="str">
            <v>BSC_ZTE_NDOGBONG(21)</v>
          </cell>
          <cell r="L2099" t="str">
            <v>Sangmelima</v>
          </cell>
        </row>
        <row r="2100">
          <cell r="J2100" t="str">
            <v>SUD_228</v>
          </cell>
          <cell r="K2100" t="str">
            <v>BSC_ZTE_NDOGBONG(21)</v>
          </cell>
          <cell r="L2100" t="str">
            <v>Sangmelima</v>
          </cell>
        </row>
        <row r="2101">
          <cell r="J2101" t="str">
            <v>CTR_256</v>
          </cell>
          <cell r="K2101" t="str">
            <v>BSC_ZTE_Mvogada_new(24)</v>
          </cell>
          <cell r="L2101" t="str">
            <v>Yaounde</v>
          </cell>
        </row>
        <row r="2102">
          <cell r="J2102" t="str">
            <v>CTR_256</v>
          </cell>
          <cell r="K2102" t="str">
            <v>BSC_ZTE_Mvogada_new(24)</v>
          </cell>
          <cell r="L2102" t="str">
            <v>Yaounde</v>
          </cell>
        </row>
        <row r="2103">
          <cell r="J2103" t="str">
            <v>CTR_256</v>
          </cell>
          <cell r="K2103" t="str">
            <v>BSC_ZTE_Mvogada_new(24)</v>
          </cell>
          <cell r="L2103" t="str">
            <v>Yaounde</v>
          </cell>
        </row>
        <row r="2104">
          <cell r="J2104" t="str">
            <v>LIT_263</v>
          </cell>
          <cell r="K2104" t="str">
            <v>BSC_ZTE_Madagascar(22)</v>
          </cell>
          <cell r="L2104" t="str">
            <v>Douala</v>
          </cell>
        </row>
        <row r="2105">
          <cell r="J2105" t="str">
            <v>LIT_263</v>
          </cell>
          <cell r="K2105" t="str">
            <v>BSC_ZTE_Madagascar(22)</v>
          </cell>
          <cell r="L2105" t="str">
            <v>Douala</v>
          </cell>
        </row>
        <row r="2106">
          <cell r="J2106" t="str">
            <v>LIT_263</v>
          </cell>
          <cell r="K2106" t="str">
            <v>BSC_ZTE_Madagascar(22)</v>
          </cell>
          <cell r="L2106" t="str">
            <v>Douala</v>
          </cell>
        </row>
        <row r="2107">
          <cell r="J2107" t="str">
            <v>LIT_275</v>
          </cell>
          <cell r="K2107" t="str">
            <v>BSC_ZTE_Madagascar(22)</v>
          </cell>
          <cell r="L2107" t="str">
            <v>Douala</v>
          </cell>
        </row>
        <row r="2108">
          <cell r="J2108" t="str">
            <v>LIT_275</v>
          </cell>
          <cell r="K2108" t="str">
            <v>BSC_ZTE_Madagascar(22)</v>
          </cell>
          <cell r="L2108" t="str">
            <v>Douala</v>
          </cell>
        </row>
        <row r="2109">
          <cell r="J2109" t="str">
            <v>LIT_275</v>
          </cell>
          <cell r="K2109" t="str">
            <v>BSC_ZTE_Madagascar(22)</v>
          </cell>
          <cell r="L2109" t="str">
            <v>Douala</v>
          </cell>
        </row>
        <row r="2110">
          <cell r="J2110" t="str">
            <v>LIT_280</v>
          </cell>
          <cell r="K2110" t="str">
            <v>BSC_ZTE_Madagascar(22)</v>
          </cell>
          <cell r="L2110" t="str">
            <v>Douala</v>
          </cell>
        </row>
        <row r="2111">
          <cell r="J2111" t="str">
            <v>LIT_280</v>
          </cell>
          <cell r="K2111" t="str">
            <v>BSC_ZTE_Madagascar(22)</v>
          </cell>
          <cell r="L2111" t="str">
            <v>Douala</v>
          </cell>
        </row>
        <row r="2112">
          <cell r="J2112" t="str">
            <v>LIT_280</v>
          </cell>
          <cell r="K2112" t="str">
            <v>BSC_ZTE_Madagascar(22)</v>
          </cell>
          <cell r="L2112" t="str">
            <v>Douala</v>
          </cell>
        </row>
        <row r="2113">
          <cell r="J2113" t="str">
            <v>LIT_291</v>
          </cell>
          <cell r="K2113" t="str">
            <v>BSC_ZTE_NDOGBONG(21)</v>
          </cell>
          <cell r="L2113" t="str">
            <v>Douala</v>
          </cell>
        </row>
        <row r="2114">
          <cell r="J2114" t="str">
            <v>LIT_291</v>
          </cell>
          <cell r="K2114" t="str">
            <v>BSC_ZTE_NDOGBONG(21)</v>
          </cell>
          <cell r="L2114" t="str">
            <v>Douala</v>
          </cell>
        </row>
        <row r="2115">
          <cell r="J2115" t="str">
            <v>LIT_291</v>
          </cell>
          <cell r="K2115" t="str">
            <v>BSC_ZTE_NDOGBONG(21)</v>
          </cell>
          <cell r="L2115" t="str">
            <v>Douala</v>
          </cell>
        </row>
        <row r="2116">
          <cell r="J2116" t="str">
            <v>LIT_299</v>
          </cell>
          <cell r="K2116" t="str">
            <v>BSC_ZTE_Madagascar(22)</v>
          </cell>
          <cell r="L2116" t="str">
            <v>Douala</v>
          </cell>
        </row>
        <row r="2117">
          <cell r="J2117" t="str">
            <v>LIT_299</v>
          </cell>
          <cell r="K2117" t="str">
            <v>BSC_ZTE_Madagascar(22)</v>
          </cell>
          <cell r="L2117" t="str">
            <v>Douala</v>
          </cell>
        </row>
        <row r="2118">
          <cell r="J2118" t="str">
            <v>LIT_299</v>
          </cell>
          <cell r="K2118" t="str">
            <v>BSC_ZTE_Madagascar(22)</v>
          </cell>
          <cell r="L2118" t="str">
            <v>Douala</v>
          </cell>
        </row>
        <row r="2119">
          <cell r="J2119" t="str">
            <v>OST_017</v>
          </cell>
          <cell r="K2119" t="str">
            <v>MCBSC_Banengo2</v>
          </cell>
          <cell r="L2119" t="str">
            <v>Bafou</v>
          </cell>
        </row>
        <row r="2120">
          <cell r="J2120" t="str">
            <v>OST_017</v>
          </cell>
          <cell r="K2120" t="str">
            <v>MCBSC_Banengo2</v>
          </cell>
          <cell r="L2120" t="str">
            <v>Bafou</v>
          </cell>
        </row>
        <row r="2121">
          <cell r="J2121" t="str">
            <v>OST_017</v>
          </cell>
          <cell r="K2121" t="str">
            <v>MCBSC_Banengo2</v>
          </cell>
          <cell r="L2121" t="str">
            <v>Bafou</v>
          </cell>
        </row>
        <row r="2122">
          <cell r="J2122" t="str">
            <v>CTR_058</v>
          </cell>
          <cell r="K2122" t="str">
            <v>MCBSC_CBC2</v>
          </cell>
          <cell r="L2122" t="str">
            <v>Boumnyebel</v>
          </cell>
        </row>
        <row r="2123">
          <cell r="J2123" t="str">
            <v>CTR_058</v>
          </cell>
          <cell r="K2123" t="str">
            <v>MCBSC_CBC2</v>
          </cell>
          <cell r="L2123" t="str">
            <v>Boumnyebel</v>
          </cell>
        </row>
        <row r="2124">
          <cell r="J2124" t="str">
            <v>CTR_058</v>
          </cell>
          <cell r="K2124" t="str">
            <v>MCBSC_CBC2</v>
          </cell>
          <cell r="L2124" t="str">
            <v>Boumnyebel</v>
          </cell>
        </row>
        <row r="2125">
          <cell r="J2125" t="str">
            <v>LIT_186</v>
          </cell>
          <cell r="K2125" t="str">
            <v>BSC_ZTE_NDOGBONG(21)</v>
          </cell>
          <cell r="L2125" t="str">
            <v>Edea</v>
          </cell>
        </row>
        <row r="2126">
          <cell r="J2126" t="str">
            <v>LIT_186</v>
          </cell>
          <cell r="K2126" t="str">
            <v>BSC_ZTE_NDOGBONG(21)</v>
          </cell>
          <cell r="L2126" t="str">
            <v>Edea</v>
          </cell>
        </row>
        <row r="2127">
          <cell r="J2127" t="str">
            <v>LIT_186</v>
          </cell>
          <cell r="K2127" t="str">
            <v>BSC_ZTE_NDOGBONG(21)</v>
          </cell>
          <cell r="L2127" t="str">
            <v>Edea</v>
          </cell>
        </row>
        <row r="2128">
          <cell r="J2128" t="str">
            <v>LIT_186</v>
          </cell>
          <cell r="K2128" t="str">
            <v>BSC_ZTE_NDOGBONG(21)</v>
          </cell>
          <cell r="L2128" t="str">
            <v>Edea</v>
          </cell>
        </row>
        <row r="2129">
          <cell r="J2129" t="str">
            <v>LIT_186</v>
          </cell>
          <cell r="K2129" t="str">
            <v>BSC_ZTE_NDOGBONG(21)</v>
          </cell>
          <cell r="L2129" t="str">
            <v>Edea</v>
          </cell>
        </row>
        <row r="2130">
          <cell r="J2130" t="str">
            <v>LIT_186</v>
          </cell>
          <cell r="K2130" t="str">
            <v>BSC_ZTE_NDOGBONG(21)</v>
          </cell>
          <cell r="L2130" t="str">
            <v>Edea</v>
          </cell>
        </row>
        <row r="2131">
          <cell r="J2131" t="str">
            <v>LIT_321</v>
          </cell>
          <cell r="K2131" t="str">
            <v>BSC_ZTE_NDOGBONG(21)</v>
          </cell>
          <cell r="L2131" t="str">
            <v>Edea</v>
          </cell>
        </row>
        <row r="2132">
          <cell r="J2132" t="str">
            <v>LIT_321</v>
          </cell>
          <cell r="K2132" t="str">
            <v>BSC_ZTE_NDOGBONG(21)</v>
          </cell>
          <cell r="L2132" t="str">
            <v>Edea</v>
          </cell>
        </row>
        <row r="2133">
          <cell r="J2133" t="str">
            <v>LIT_321</v>
          </cell>
          <cell r="K2133" t="str">
            <v>BSC_ZTE_NDOGBONG(21)</v>
          </cell>
          <cell r="L2133" t="str">
            <v>Edea</v>
          </cell>
        </row>
        <row r="2134">
          <cell r="J2134" t="str">
            <v>LIT_321</v>
          </cell>
          <cell r="K2134" t="str">
            <v>BSC_ZTE_NDOGBONG(21)</v>
          </cell>
          <cell r="L2134" t="str">
            <v>Edea</v>
          </cell>
        </row>
        <row r="2135">
          <cell r="J2135" t="str">
            <v>LIT_321</v>
          </cell>
          <cell r="K2135" t="str">
            <v>BSC_ZTE_NDOGBONG(21)</v>
          </cell>
          <cell r="L2135" t="str">
            <v>Edea</v>
          </cell>
        </row>
        <row r="2136">
          <cell r="J2136" t="str">
            <v>LIT_321</v>
          </cell>
          <cell r="K2136" t="str">
            <v>BSC_ZTE_NDOGBONG(21)</v>
          </cell>
          <cell r="L2136" t="str">
            <v>Edea</v>
          </cell>
        </row>
        <row r="2137">
          <cell r="J2137" t="str">
            <v>SUD_239</v>
          </cell>
          <cell r="K2137" t="str">
            <v>MCBSC_CBC2</v>
          </cell>
          <cell r="L2137" t="str">
            <v>Kpwang</v>
          </cell>
        </row>
        <row r="2138">
          <cell r="J2138" t="str">
            <v>SUD_239</v>
          </cell>
          <cell r="K2138" t="str">
            <v>MCBSC_CBC2</v>
          </cell>
          <cell r="L2138" t="str">
            <v>Kpwang</v>
          </cell>
        </row>
        <row r="2139">
          <cell r="J2139" t="str">
            <v>SUD_239</v>
          </cell>
          <cell r="K2139" t="str">
            <v>MCBSC_CBC2</v>
          </cell>
          <cell r="L2139" t="str">
            <v>Kpwang</v>
          </cell>
        </row>
        <row r="2140">
          <cell r="J2140" t="str">
            <v>SUD_024</v>
          </cell>
          <cell r="K2140" t="str">
            <v>MCBSC_CBC2</v>
          </cell>
          <cell r="L2140" t="str">
            <v>Lolodorf</v>
          </cell>
        </row>
        <row r="2141">
          <cell r="J2141" t="str">
            <v>SUD_024</v>
          </cell>
          <cell r="K2141" t="str">
            <v>MCBSC_CBC2</v>
          </cell>
          <cell r="L2141" t="str">
            <v>Lolodorf</v>
          </cell>
        </row>
        <row r="2142">
          <cell r="J2142" t="str">
            <v>SUD_024</v>
          </cell>
          <cell r="K2142" t="str">
            <v>MCBSC_CBC2</v>
          </cell>
          <cell r="L2142" t="str">
            <v>Lolodorf</v>
          </cell>
        </row>
        <row r="2143">
          <cell r="J2143" t="str">
            <v>CTR_262</v>
          </cell>
          <cell r="K2143" t="str">
            <v>BSC_ZTE_Mvogada_new(24)</v>
          </cell>
          <cell r="L2143" t="str">
            <v>Yaounde</v>
          </cell>
        </row>
        <row r="2144">
          <cell r="J2144" t="str">
            <v>CTR_262</v>
          </cell>
          <cell r="K2144" t="str">
            <v>BSC_ZTE_Mvogada_new(24)</v>
          </cell>
          <cell r="L2144" t="str">
            <v>Yaounde</v>
          </cell>
        </row>
        <row r="2145">
          <cell r="J2145" t="str">
            <v>CTR_262</v>
          </cell>
          <cell r="K2145" t="str">
            <v>BSC_ZTE_Mvogada_new(24)</v>
          </cell>
          <cell r="L2145" t="str">
            <v>Yaounde</v>
          </cell>
        </row>
        <row r="2146">
          <cell r="J2146" t="str">
            <v>SUO_064</v>
          </cell>
          <cell r="K2146" t="str">
            <v>MCBSC_Mak-Nodal2</v>
          </cell>
          <cell r="L2146" t="str">
            <v>Mutengene</v>
          </cell>
        </row>
        <row r="2147">
          <cell r="J2147" t="str">
            <v>SUO_064</v>
          </cell>
          <cell r="K2147" t="str">
            <v>MCBSC_Mak-Nodal2</v>
          </cell>
          <cell r="L2147" t="str">
            <v>Mutengene</v>
          </cell>
        </row>
        <row r="2148">
          <cell r="J2148" t="str">
            <v>SUO_064</v>
          </cell>
          <cell r="K2148" t="str">
            <v>MCBSC_Mak-Nodal2</v>
          </cell>
          <cell r="L2148" t="str">
            <v>Mutengene</v>
          </cell>
        </row>
        <row r="2149">
          <cell r="J2149" t="str">
            <v>LIT_290</v>
          </cell>
          <cell r="K2149" t="str">
            <v>BSC_ZTE_NDOGBONG(21)</v>
          </cell>
          <cell r="L2149" t="str">
            <v>Douala</v>
          </cell>
        </row>
        <row r="2150">
          <cell r="J2150" t="str">
            <v>LIT_290</v>
          </cell>
          <cell r="K2150" t="str">
            <v>BSC_ZTE_NDOGBONG(21)</v>
          </cell>
          <cell r="L2150" t="str">
            <v>Douala</v>
          </cell>
        </row>
        <row r="2151">
          <cell r="J2151" t="str">
            <v>LIT_290</v>
          </cell>
          <cell r="K2151" t="str">
            <v>BSC_ZTE_NDOGBONG(21)</v>
          </cell>
          <cell r="L2151" t="str">
            <v>Douala</v>
          </cell>
        </row>
        <row r="2152">
          <cell r="J2152" t="str">
            <v>SUO_027</v>
          </cell>
          <cell r="K2152" t="str">
            <v>BSC1_HW_BFSAM_BANENGO</v>
          </cell>
          <cell r="L2152" t="str">
            <v>Kumba</v>
          </cell>
        </row>
        <row r="2153">
          <cell r="J2153" t="str">
            <v>SUO_027</v>
          </cell>
          <cell r="K2153" t="str">
            <v>BSC1_HW_BFSAM_BANENGO</v>
          </cell>
          <cell r="L2153" t="str">
            <v>Kumba</v>
          </cell>
        </row>
        <row r="2154">
          <cell r="J2154" t="str">
            <v>SUO_027</v>
          </cell>
          <cell r="K2154" t="str">
            <v>BSC1_HW_BFSAM_BANENGO</v>
          </cell>
          <cell r="L2154" t="str">
            <v>Kumba</v>
          </cell>
        </row>
        <row r="2155">
          <cell r="J2155" t="str">
            <v>OST_052</v>
          </cell>
          <cell r="K2155" t="str">
            <v>MCBSC_Banengo1</v>
          </cell>
          <cell r="L2155" t="str">
            <v>Banekane</v>
          </cell>
        </row>
        <row r="2156">
          <cell r="J2156" t="str">
            <v>OST_052</v>
          </cell>
          <cell r="K2156" t="str">
            <v>MCBSC_Banengo1</v>
          </cell>
          <cell r="L2156" t="str">
            <v>Banekane</v>
          </cell>
        </row>
        <row r="2157">
          <cell r="J2157" t="str">
            <v>OST_052</v>
          </cell>
          <cell r="K2157" t="str">
            <v>MCBSC_Banengo1</v>
          </cell>
          <cell r="L2157" t="str">
            <v>Banekane</v>
          </cell>
        </row>
        <row r="2158">
          <cell r="J2158" t="str">
            <v>NRO_233</v>
          </cell>
          <cell r="K2158" t="str">
            <v>MCBSC_Banengo2</v>
          </cell>
          <cell r="L2158" t="str">
            <v>Benakuma</v>
          </cell>
        </row>
        <row r="2159">
          <cell r="J2159" t="str">
            <v>NRO_233</v>
          </cell>
          <cell r="K2159" t="str">
            <v>MCBSC_Banengo2</v>
          </cell>
          <cell r="L2159" t="str">
            <v>Benakuma</v>
          </cell>
        </row>
        <row r="2160">
          <cell r="J2160" t="str">
            <v>NRO_233</v>
          </cell>
          <cell r="K2160" t="str">
            <v>MCBSC_Banengo2</v>
          </cell>
          <cell r="L2160" t="str">
            <v>Benakuma</v>
          </cell>
        </row>
        <row r="2161">
          <cell r="J2161" t="str">
            <v>EST_063</v>
          </cell>
          <cell r="K2161" t="str">
            <v>MCBSC_NGOA_EK2</v>
          </cell>
          <cell r="L2161" t="str">
            <v>Letta</v>
          </cell>
        </row>
        <row r="2162">
          <cell r="J2162" t="str">
            <v>EST_063</v>
          </cell>
          <cell r="K2162" t="str">
            <v>MCBSC_NGOA_EK2</v>
          </cell>
          <cell r="L2162" t="str">
            <v>Letta</v>
          </cell>
        </row>
        <row r="2163">
          <cell r="J2163" t="str">
            <v>EST_063</v>
          </cell>
          <cell r="K2163" t="str">
            <v>MCBSC_NGOA_EK2</v>
          </cell>
          <cell r="L2163" t="str">
            <v>Letta</v>
          </cell>
        </row>
        <row r="2164">
          <cell r="J2164" t="str">
            <v>CTR_307</v>
          </cell>
          <cell r="K2164" t="str">
            <v>MCBSC_NGOA_EK2</v>
          </cell>
          <cell r="L2164" t="str">
            <v>Miende</v>
          </cell>
        </row>
        <row r="2165">
          <cell r="J2165" t="str">
            <v>CTR_307</v>
          </cell>
          <cell r="K2165" t="str">
            <v>MCBSC_NGOA_EK2</v>
          </cell>
          <cell r="L2165" t="str">
            <v>Miende</v>
          </cell>
        </row>
        <row r="2166">
          <cell r="J2166" t="str">
            <v>CTR_307</v>
          </cell>
          <cell r="K2166" t="str">
            <v>MCBSC_NGOA_EK2</v>
          </cell>
          <cell r="L2166" t="str">
            <v>Miende</v>
          </cell>
        </row>
        <row r="2167">
          <cell r="J2167" t="str">
            <v>CTR_311</v>
          </cell>
          <cell r="K2167" t="str">
            <v>MCBSC_CBC2</v>
          </cell>
          <cell r="L2167" t="str">
            <v>Song-Bong</v>
          </cell>
        </row>
        <row r="2168">
          <cell r="J2168" t="str">
            <v>CTR_311</v>
          </cell>
          <cell r="K2168" t="str">
            <v>MCBSC_CBC2</v>
          </cell>
          <cell r="L2168" t="str">
            <v>Song-Bong</v>
          </cell>
        </row>
        <row r="2169">
          <cell r="J2169" t="str">
            <v>CTR_311</v>
          </cell>
          <cell r="K2169" t="str">
            <v>MCBSC_CBC2</v>
          </cell>
          <cell r="L2169" t="str">
            <v>Song-Bong</v>
          </cell>
        </row>
        <row r="2170">
          <cell r="J2170" t="str">
            <v>CTR_263</v>
          </cell>
          <cell r="K2170" t="str">
            <v>BSC_ZTE_Mvogada_new(24)</v>
          </cell>
          <cell r="L2170" t="str">
            <v>Yaounde</v>
          </cell>
        </row>
        <row r="2171">
          <cell r="J2171" t="str">
            <v>CTR_263</v>
          </cell>
          <cell r="K2171" t="str">
            <v>BSC_ZTE_Mvogada_new(24)</v>
          </cell>
          <cell r="L2171" t="str">
            <v>Yaounde</v>
          </cell>
        </row>
        <row r="2172">
          <cell r="J2172" t="str">
            <v>CTR_263</v>
          </cell>
          <cell r="K2172" t="str">
            <v>BSC_ZTE_Mvogada_new(24)</v>
          </cell>
          <cell r="L2172" t="str">
            <v>Yaounde</v>
          </cell>
        </row>
        <row r="2173">
          <cell r="J2173" t="str">
            <v>NRD_006</v>
          </cell>
          <cell r="K2173" t="str">
            <v>BSC1_HW_GRA_AGENCE</v>
          </cell>
          <cell r="L2173" t="str">
            <v>Guider</v>
          </cell>
        </row>
        <row r="2174">
          <cell r="J2174" t="str">
            <v>NRD_006</v>
          </cell>
          <cell r="K2174" t="str">
            <v>BSC1_HW_GRA_AGENCE</v>
          </cell>
          <cell r="L2174" t="str">
            <v>Guider</v>
          </cell>
        </row>
        <row r="2175">
          <cell r="J2175" t="str">
            <v>NRD_006</v>
          </cell>
          <cell r="K2175" t="str">
            <v>BSC1_HW_GRA_AGENCE</v>
          </cell>
          <cell r="L2175" t="str">
            <v>Guider</v>
          </cell>
        </row>
        <row r="2176">
          <cell r="J2176" t="str">
            <v>EXN_001</v>
          </cell>
          <cell r="K2176" t="str">
            <v>BSC1_HW_GRA_AGENCE</v>
          </cell>
          <cell r="L2176" t="str">
            <v>Maroua</v>
          </cell>
        </row>
        <row r="2177">
          <cell r="J2177" t="str">
            <v>EXN_001</v>
          </cell>
          <cell r="K2177" t="str">
            <v>BSC1_HW_GRA_AGENCE</v>
          </cell>
          <cell r="L2177" t="str">
            <v>Maroua</v>
          </cell>
        </row>
        <row r="2178">
          <cell r="J2178" t="str">
            <v>EXN_001</v>
          </cell>
          <cell r="K2178" t="str">
            <v>BSC1_HW_GRA_AGENCE</v>
          </cell>
          <cell r="L2178" t="str">
            <v>Maroua</v>
          </cell>
        </row>
        <row r="2179">
          <cell r="J2179" t="str">
            <v>EST_005</v>
          </cell>
          <cell r="K2179" t="str">
            <v>BSC_ZTE_Messamendongo(23)</v>
          </cell>
          <cell r="L2179" t="str">
            <v>Batouri</v>
          </cell>
        </row>
        <row r="2180">
          <cell r="J2180" t="str">
            <v>EST_005</v>
          </cell>
          <cell r="K2180" t="str">
            <v>BSC_ZTE_Messamendongo(23)</v>
          </cell>
          <cell r="L2180" t="str">
            <v>Batouri</v>
          </cell>
        </row>
        <row r="2181">
          <cell r="J2181" t="str">
            <v>EST_005</v>
          </cell>
          <cell r="K2181" t="str">
            <v>BSC_ZTE_Messamendongo(23)</v>
          </cell>
          <cell r="L2181" t="str">
            <v>Batouri</v>
          </cell>
        </row>
        <row r="2182">
          <cell r="J2182" t="str">
            <v>NRD_012</v>
          </cell>
          <cell r="K2182" t="str">
            <v>MCBSC_Ngaoundere1</v>
          </cell>
          <cell r="L2182" t="str">
            <v>Lagdo</v>
          </cell>
        </row>
        <row r="2183">
          <cell r="J2183" t="str">
            <v>NRD_012</v>
          </cell>
          <cell r="K2183" t="str">
            <v>MCBSC_Ngaoundere1</v>
          </cell>
          <cell r="L2183" t="str">
            <v>Lagdo</v>
          </cell>
        </row>
        <row r="2184">
          <cell r="J2184" t="str">
            <v>NRD_012</v>
          </cell>
          <cell r="K2184" t="str">
            <v>MCBSC_Ngaoundere1</v>
          </cell>
          <cell r="L2184" t="str">
            <v>Lagdo</v>
          </cell>
        </row>
        <row r="2185">
          <cell r="J2185" t="str">
            <v>NRO_239</v>
          </cell>
          <cell r="K2185" t="str">
            <v>MCBSC_Banengo2</v>
          </cell>
          <cell r="L2185" t="str">
            <v>Befang</v>
          </cell>
        </row>
        <row r="2186">
          <cell r="J2186" t="str">
            <v>NRO_239</v>
          </cell>
          <cell r="K2186" t="str">
            <v>MCBSC_Banengo2</v>
          </cell>
          <cell r="L2186" t="str">
            <v>Befang</v>
          </cell>
        </row>
        <row r="2187">
          <cell r="J2187" t="str">
            <v>NRO_239</v>
          </cell>
          <cell r="K2187" t="str">
            <v>MCBSC_Banengo2</v>
          </cell>
          <cell r="L2187" t="str">
            <v>Befang</v>
          </cell>
        </row>
        <row r="2188">
          <cell r="J2188" t="str">
            <v>CTR_306</v>
          </cell>
          <cell r="K2188" t="str">
            <v>MCBSC_NGOA_EK2</v>
          </cell>
          <cell r="L2188" t="str">
            <v>Mengang</v>
          </cell>
        </row>
        <row r="2189">
          <cell r="J2189" t="str">
            <v>CTR_306</v>
          </cell>
          <cell r="K2189" t="str">
            <v>MCBSC_NGOA_EK2</v>
          </cell>
          <cell r="L2189" t="str">
            <v>Mengang</v>
          </cell>
        </row>
        <row r="2190">
          <cell r="J2190" t="str">
            <v>CTR_306</v>
          </cell>
          <cell r="K2190" t="str">
            <v>MCBSC_NGOA_EK2</v>
          </cell>
          <cell r="L2190" t="str">
            <v>Mengang</v>
          </cell>
        </row>
        <row r="2191">
          <cell r="J2191" t="str">
            <v>EST_062</v>
          </cell>
          <cell r="K2191" t="str">
            <v>MCBSC_NGOA_EK2</v>
          </cell>
          <cell r="L2191" t="str">
            <v>Motcheboum</v>
          </cell>
        </row>
        <row r="2192">
          <cell r="J2192" t="str">
            <v>EST_062</v>
          </cell>
          <cell r="K2192" t="str">
            <v>MCBSC_NGOA_EK2</v>
          </cell>
          <cell r="L2192" t="str">
            <v>Motcheboum</v>
          </cell>
        </row>
        <row r="2193">
          <cell r="J2193" t="str">
            <v>EST_062</v>
          </cell>
          <cell r="K2193" t="str">
            <v>MCBSC_NGOA_EK2</v>
          </cell>
          <cell r="L2193" t="str">
            <v>Motcheboum</v>
          </cell>
        </row>
        <row r="2194">
          <cell r="J2194" t="str">
            <v>SUD_226</v>
          </cell>
          <cell r="K2194" t="str">
            <v>MCBSC_NGOA_EK2</v>
          </cell>
          <cell r="L2194" t="str">
            <v>Mvengue</v>
          </cell>
        </row>
        <row r="2195">
          <cell r="J2195" t="str">
            <v>SUD_226</v>
          </cell>
          <cell r="K2195" t="str">
            <v>MCBSC_NGOA_EK2</v>
          </cell>
          <cell r="L2195" t="str">
            <v>Mvengue</v>
          </cell>
        </row>
        <row r="2196">
          <cell r="J2196" t="str">
            <v>SUD_226</v>
          </cell>
          <cell r="K2196" t="str">
            <v>MCBSC_NGOA_EK2</v>
          </cell>
          <cell r="L2196" t="str">
            <v>Mvengue</v>
          </cell>
        </row>
        <row r="2197">
          <cell r="J2197" t="str">
            <v>CTR_297</v>
          </cell>
          <cell r="K2197" t="str">
            <v>MCBSC_CBC2</v>
          </cell>
          <cell r="L2197" t="str">
            <v>Nomale</v>
          </cell>
        </row>
        <row r="2198">
          <cell r="J2198" t="str">
            <v>CTR_297</v>
          </cell>
          <cell r="K2198" t="str">
            <v>MCBSC_CBC2</v>
          </cell>
          <cell r="L2198" t="str">
            <v>Nomale</v>
          </cell>
        </row>
        <row r="2199">
          <cell r="J2199" t="str">
            <v>CTR_297</v>
          </cell>
          <cell r="K2199" t="str">
            <v>MCBSC_CBC2</v>
          </cell>
          <cell r="L2199" t="str">
            <v>Nomale</v>
          </cell>
        </row>
        <row r="2200">
          <cell r="J2200" t="str">
            <v>SUO_040</v>
          </cell>
          <cell r="K2200" t="str">
            <v>Souza-MX</v>
          </cell>
          <cell r="L2200" t="str">
            <v>Tinto</v>
          </cell>
        </row>
        <row r="2201">
          <cell r="J2201" t="str">
            <v>SUO_040</v>
          </cell>
          <cell r="K2201" t="str">
            <v>Souza-MX</v>
          </cell>
          <cell r="L2201" t="str">
            <v>Tinto</v>
          </cell>
        </row>
        <row r="2202">
          <cell r="J2202" t="str">
            <v>SUO_040</v>
          </cell>
          <cell r="K2202" t="str">
            <v>Souza-MX</v>
          </cell>
          <cell r="L2202" t="str">
            <v>Tinto</v>
          </cell>
        </row>
        <row r="2203">
          <cell r="J2203" t="str">
            <v>LIT_086</v>
          </cell>
          <cell r="K2203" t="str">
            <v>MCBSC_IPD2</v>
          </cell>
          <cell r="L2203" t="str">
            <v>Loum</v>
          </cell>
        </row>
        <row r="2204">
          <cell r="J2204" t="str">
            <v>LIT_086</v>
          </cell>
          <cell r="K2204" t="str">
            <v>MCBSC_IPD2</v>
          </cell>
          <cell r="L2204" t="str">
            <v>Loum</v>
          </cell>
        </row>
        <row r="2205">
          <cell r="J2205" t="str">
            <v>LIT_086</v>
          </cell>
          <cell r="K2205" t="str">
            <v>MCBSC_IPD2</v>
          </cell>
          <cell r="L2205" t="str">
            <v>Loum</v>
          </cell>
        </row>
        <row r="2206">
          <cell r="J2206" t="str">
            <v>NRO_231</v>
          </cell>
          <cell r="K2206" t="str">
            <v>MCBSC_NGOA_EK2</v>
          </cell>
          <cell r="L2206" t="str">
            <v>Ako</v>
          </cell>
        </row>
        <row r="2207">
          <cell r="J2207" t="str">
            <v>NRO_231</v>
          </cell>
          <cell r="K2207" t="str">
            <v>MCBSC_NGOA_EK2</v>
          </cell>
          <cell r="L2207" t="str">
            <v>Ako</v>
          </cell>
        </row>
        <row r="2208">
          <cell r="J2208" t="str">
            <v>EST_064</v>
          </cell>
          <cell r="K2208" t="str">
            <v>MCBSC_NGOA_EK2</v>
          </cell>
          <cell r="L2208" t="str">
            <v>Garga-Salari</v>
          </cell>
        </row>
        <row r="2209">
          <cell r="J2209" t="str">
            <v>EST_064</v>
          </cell>
          <cell r="K2209" t="str">
            <v>MCBSC_NGOA_EK2</v>
          </cell>
          <cell r="L2209" t="str">
            <v>Garga-Salari</v>
          </cell>
        </row>
        <row r="2210">
          <cell r="J2210" t="str">
            <v>EST_064</v>
          </cell>
          <cell r="K2210" t="str">
            <v>MCBSC_NGOA_EK2</v>
          </cell>
          <cell r="L2210" t="str">
            <v>Garga-Salari</v>
          </cell>
        </row>
        <row r="2211">
          <cell r="J2211" t="str">
            <v>SUO_043</v>
          </cell>
          <cell r="K2211" t="str">
            <v>Souza-MX</v>
          </cell>
          <cell r="L2211" t="str">
            <v>Loe</v>
          </cell>
        </row>
        <row r="2212">
          <cell r="J2212" t="str">
            <v>SUO_043</v>
          </cell>
          <cell r="K2212" t="str">
            <v>Souza-MX</v>
          </cell>
          <cell r="L2212" t="str">
            <v>Loe</v>
          </cell>
        </row>
        <row r="2213">
          <cell r="J2213" t="str">
            <v>LIT_062</v>
          </cell>
          <cell r="K2213" t="str">
            <v>MCBSC_IPD2</v>
          </cell>
          <cell r="L2213" t="str">
            <v>Manjo</v>
          </cell>
        </row>
        <row r="2214">
          <cell r="J2214" t="str">
            <v>LIT_062</v>
          </cell>
          <cell r="K2214" t="str">
            <v>MCBSC_IPD2</v>
          </cell>
          <cell r="L2214" t="str">
            <v>Manjo</v>
          </cell>
        </row>
        <row r="2215">
          <cell r="J2215" t="str">
            <v>LIT_062</v>
          </cell>
          <cell r="K2215" t="str">
            <v>MCBSC_IPD2</v>
          </cell>
          <cell r="L2215" t="str">
            <v>Manjo</v>
          </cell>
        </row>
        <row r="2216">
          <cell r="J2216" t="str">
            <v>NRO_237</v>
          </cell>
          <cell r="K2216" t="str">
            <v>MCBSC_Banengo2</v>
          </cell>
          <cell r="L2216" t="str">
            <v>Misaje</v>
          </cell>
        </row>
        <row r="2217">
          <cell r="J2217" t="str">
            <v>NRO_237</v>
          </cell>
          <cell r="K2217" t="str">
            <v>MCBSC_Banengo2</v>
          </cell>
          <cell r="L2217" t="str">
            <v>Misaje</v>
          </cell>
        </row>
        <row r="2218">
          <cell r="J2218" t="str">
            <v>NRO_237</v>
          </cell>
          <cell r="K2218" t="str">
            <v>MCBSC_Banengo2</v>
          </cell>
          <cell r="L2218" t="str">
            <v>Misaje</v>
          </cell>
        </row>
        <row r="2219">
          <cell r="J2219" t="str">
            <v>LIT_020</v>
          </cell>
          <cell r="K2219" t="str">
            <v>BSC_ZTE_Madagascar(22)</v>
          </cell>
          <cell r="L2219" t="str">
            <v>Douala</v>
          </cell>
        </row>
        <row r="2220">
          <cell r="J2220" t="str">
            <v>LIT_020</v>
          </cell>
          <cell r="K2220" t="str">
            <v>BSC_ZTE_Madagascar(22)</v>
          </cell>
          <cell r="L2220" t="str">
            <v>Douala</v>
          </cell>
        </row>
        <row r="2221">
          <cell r="J2221" t="str">
            <v>LIT_020</v>
          </cell>
          <cell r="K2221" t="str">
            <v>BSC_ZTE_Madagascar(22)</v>
          </cell>
          <cell r="L2221" t="str">
            <v>Douala</v>
          </cell>
        </row>
        <row r="2222">
          <cell r="J2222" t="str">
            <v>CTR_057</v>
          </cell>
          <cell r="K2222" t="str">
            <v>MCBSC_NGOA_EK2</v>
          </cell>
          <cell r="L2222" t="str">
            <v>Akonolinga</v>
          </cell>
        </row>
        <row r="2223">
          <cell r="J2223" t="str">
            <v>CTR_057</v>
          </cell>
          <cell r="K2223" t="str">
            <v>MCBSC_NGOA_EK2</v>
          </cell>
          <cell r="L2223" t="str">
            <v>Akonolinga</v>
          </cell>
        </row>
        <row r="2224">
          <cell r="J2224" t="str">
            <v>CTR_057</v>
          </cell>
          <cell r="K2224" t="str">
            <v>MCBSC_NGOA_EK2</v>
          </cell>
          <cell r="L2224" t="str">
            <v>Akonolinga</v>
          </cell>
        </row>
        <row r="2225">
          <cell r="J2225" t="str">
            <v>EXN_006</v>
          </cell>
          <cell r="K2225" t="str">
            <v>MCBSC_GRA-Agence2</v>
          </cell>
          <cell r="L2225" t="str">
            <v>Bogo</v>
          </cell>
        </row>
        <row r="2226">
          <cell r="J2226" t="str">
            <v>EXN_006</v>
          </cell>
          <cell r="K2226" t="str">
            <v>MCBSC_GRA-Agence2</v>
          </cell>
          <cell r="L2226" t="str">
            <v>Bogo</v>
          </cell>
        </row>
        <row r="2227">
          <cell r="J2227" t="str">
            <v>EXN_006</v>
          </cell>
          <cell r="K2227" t="str">
            <v>MCBSC_GRA-Agence2</v>
          </cell>
          <cell r="L2227" t="str">
            <v>Bogo</v>
          </cell>
        </row>
        <row r="2228">
          <cell r="J2228" t="str">
            <v>CTR_101</v>
          </cell>
          <cell r="K2228" t="str">
            <v>BSC_ZTE_Messamendongo(23)</v>
          </cell>
          <cell r="L2228" t="str">
            <v>Bafia</v>
          </cell>
        </row>
        <row r="2229">
          <cell r="J2229" t="str">
            <v>CTR_101</v>
          </cell>
          <cell r="K2229" t="str">
            <v>BSC_ZTE_Messamendongo(23)</v>
          </cell>
          <cell r="L2229" t="str">
            <v>Bafia</v>
          </cell>
        </row>
        <row r="2230">
          <cell r="J2230" t="str">
            <v>CTR_101</v>
          </cell>
          <cell r="K2230" t="str">
            <v>BSC_ZTE_Messamendongo(23)</v>
          </cell>
          <cell r="L2230" t="str">
            <v>Bafia</v>
          </cell>
        </row>
        <row r="2231">
          <cell r="J2231" t="str">
            <v>SUD_238</v>
          </cell>
          <cell r="K2231" t="str">
            <v>MCBSC_CBC2</v>
          </cell>
          <cell r="L2231" t="str">
            <v>Abouta</v>
          </cell>
        </row>
        <row r="2232">
          <cell r="J2232" t="str">
            <v>SUD_238</v>
          </cell>
          <cell r="K2232" t="str">
            <v>MCBSC_CBC2</v>
          </cell>
          <cell r="L2232" t="str">
            <v>Abouta</v>
          </cell>
        </row>
        <row r="2233">
          <cell r="J2233" t="str">
            <v>SUD_238</v>
          </cell>
          <cell r="K2233" t="str">
            <v>MCBSC_CBC2</v>
          </cell>
          <cell r="L2233" t="str">
            <v>Abouta</v>
          </cell>
        </row>
        <row r="2234">
          <cell r="J2234" t="str">
            <v>SUD_232</v>
          </cell>
          <cell r="K2234" t="str">
            <v>MCBSC_NGOA_EK2</v>
          </cell>
          <cell r="L2234" t="str">
            <v>Bikoula</v>
          </cell>
        </row>
        <row r="2235">
          <cell r="J2235" t="str">
            <v>SUD_232</v>
          </cell>
          <cell r="K2235" t="str">
            <v>MCBSC_NGOA_EK2</v>
          </cell>
          <cell r="L2235" t="str">
            <v>Bikoula</v>
          </cell>
        </row>
        <row r="2236">
          <cell r="J2236" t="str">
            <v>SUD_232</v>
          </cell>
          <cell r="K2236" t="str">
            <v>MCBSC_NGOA_EK2</v>
          </cell>
          <cell r="L2236" t="str">
            <v>Bikoula</v>
          </cell>
        </row>
        <row r="2237">
          <cell r="J2237" t="str">
            <v>SUD_233</v>
          </cell>
          <cell r="K2237" t="str">
            <v>MCBSC_NGOA_EK2</v>
          </cell>
          <cell r="L2237" t="str">
            <v>Boulou</v>
          </cell>
        </row>
        <row r="2238">
          <cell r="J2238" t="str">
            <v>SUD_233</v>
          </cell>
          <cell r="K2238" t="str">
            <v>MCBSC_NGOA_EK2</v>
          </cell>
          <cell r="L2238" t="str">
            <v>Boulou</v>
          </cell>
        </row>
        <row r="2239">
          <cell r="J2239" t="str">
            <v>SUD_233</v>
          </cell>
          <cell r="K2239" t="str">
            <v>MCBSC_NGOA_EK2</v>
          </cell>
          <cell r="L2239" t="str">
            <v>Boulou</v>
          </cell>
        </row>
        <row r="2240">
          <cell r="J2240" t="str">
            <v>SUD_231</v>
          </cell>
          <cell r="K2240" t="str">
            <v>MCBSC_NGOA_EK2</v>
          </cell>
          <cell r="L2240" t="str">
            <v>Djoum</v>
          </cell>
        </row>
        <row r="2241">
          <cell r="J2241" t="str">
            <v>SUD_231</v>
          </cell>
          <cell r="K2241" t="str">
            <v>MCBSC_NGOA_EK2</v>
          </cell>
          <cell r="L2241" t="str">
            <v>Djoum</v>
          </cell>
        </row>
        <row r="2242">
          <cell r="J2242" t="str">
            <v>SUD_231</v>
          </cell>
          <cell r="K2242" t="str">
            <v>MCBSC_NGOA_EK2</v>
          </cell>
          <cell r="L2242" t="str">
            <v>Djoum</v>
          </cell>
        </row>
        <row r="2243">
          <cell r="J2243" t="str">
            <v>CTR_298</v>
          </cell>
          <cell r="K2243" t="str">
            <v>MCBSC_CBC2</v>
          </cell>
          <cell r="L2243" t="str">
            <v>Olounou</v>
          </cell>
        </row>
        <row r="2244">
          <cell r="J2244" t="str">
            <v>CTR_298</v>
          </cell>
          <cell r="K2244" t="str">
            <v>MCBSC_CBC2</v>
          </cell>
          <cell r="L2244" t="str">
            <v>Olounou</v>
          </cell>
        </row>
        <row r="2245">
          <cell r="J2245" t="str">
            <v>CTR_298</v>
          </cell>
          <cell r="K2245" t="str">
            <v>MCBSC_CBC2</v>
          </cell>
          <cell r="L2245" t="str">
            <v>Olounou</v>
          </cell>
        </row>
        <row r="2246">
          <cell r="J2246" t="str">
            <v>OST_099</v>
          </cell>
          <cell r="K2246" t="str">
            <v>MCBSC_Banengo1</v>
          </cell>
          <cell r="L2246" t="str">
            <v>Bafang</v>
          </cell>
        </row>
        <row r="2247">
          <cell r="J2247" t="str">
            <v>OST_099</v>
          </cell>
          <cell r="K2247" t="str">
            <v>MCBSC_Banengo1</v>
          </cell>
          <cell r="L2247" t="str">
            <v>Bafang</v>
          </cell>
        </row>
        <row r="2248">
          <cell r="J2248" t="str">
            <v>OST_099</v>
          </cell>
          <cell r="K2248" t="str">
            <v>MCBSC_Banengo1</v>
          </cell>
          <cell r="L2248" t="str">
            <v>Bafang</v>
          </cell>
        </row>
        <row r="2249">
          <cell r="J2249" t="str">
            <v>LIT_825</v>
          </cell>
          <cell r="K2249" t="str">
            <v>BSC_ZTE_Madagascar(22)</v>
          </cell>
          <cell r="L2249" t="str">
            <v>Douala</v>
          </cell>
        </row>
        <row r="2250">
          <cell r="J2250" t="str">
            <v>LIT_825</v>
          </cell>
          <cell r="K2250" t="str">
            <v>BSC_ZTE_Madagascar(22)</v>
          </cell>
          <cell r="L2250" t="str">
            <v>Douala</v>
          </cell>
        </row>
        <row r="2251">
          <cell r="J2251" t="str">
            <v>LIT_825</v>
          </cell>
          <cell r="K2251" t="str">
            <v>BSC_ZTE_Madagascar(22)</v>
          </cell>
          <cell r="L2251" t="str">
            <v>Douala</v>
          </cell>
        </row>
        <row r="2252">
          <cell r="J2252" t="str">
            <v>OST_099</v>
          </cell>
          <cell r="K2252" t="str">
            <v>MCBSC_Banengo1</v>
          </cell>
          <cell r="L2252" t="str">
            <v>Bafang</v>
          </cell>
        </row>
        <row r="2253">
          <cell r="J2253" t="str">
            <v>OST_099</v>
          </cell>
          <cell r="K2253" t="str">
            <v>MCBSC_Banengo1</v>
          </cell>
          <cell r="L2253" t="str">
            <v>Bafang</v>
          </cell>
        </row>
        <row r="2254">
          <cell r="J2254" t="str">
            <v>OST_099</v>
          </cell>
          <cell r="K2254" t="str">
            <v>MCBSC_Banengo1</v>
          </cell>
          <cell r="L2254" t="str">
            <v>Bafang</v>
          </cell>
        </row>
        <row r="2255">
          <cell r="J2255" t="str">
            <v>EST_005</v>
          </cell>
          <cell r="K2255" t="str">
            <v>BSC_ZTE_Messamendongo(23)</v>
          </cell>
          <cell r="L2255" t="str">
            <v>Batouri</v>
          </cell>
        </row>
        <row r="2256">
          <cell r="J2256" t="str">
            <v>EST_005</v>
          </cell>
          <cell r="K2256" t="str">
            <v>BSC_ZTE_Messamendongo(23)</v>
          </cell>
          <cell r="L2256" t="str">
            <v>Batouri</v>
          </cell>
        </row>
        <row r="2257">
          <cell r="J2257" t="str">
            <v>EST_005</v>
          </cell>
          <cell r="K2257" t="str">
            <v>BSC_ZTE_Messamendongo(23)</v>
          </cell>
          <cell r="L2257" t="str">
            <v>Batouri</v>
          </cell>
        </row>
        <row r="2258">
          <cell r="J2258" t="str">
            <v>EST_070</v>
          </cell>
          <cell r="K2258" t="str">
            <v>BSC_ZTE_Messamendongo(23)</v>
          </cell>
          <cell r="L2258" t="str">
            <v>Batouri</v>
          </cell>
        </row>
        <row r="2259">
          <cell r="J2259" t="str">
            <v>EST_070</v>
          </cell>
          <cell r="K2259" t="str">
            <v>BSC_ZTE_Messamendongo(23)</v>
          </cell>
          <cell r="L2259" t="str">
            <v>Batouri</v>
          </cell>
        </row>
        <row r="2260">
          <cell r="J2260" t="str">
            <v>EST_070</v>
          </cell>
          <cell r="K2260" t="str">
            <v>BSC_ZTE_Messamendongo(23)</v>
          </cell>
          <cell r="L2260" t="str">
            <v>Batouri</v>
          </cell>
        </row>
        <row r="2261">
          <cell r="J2261" t="str">
            <v>EST_070</v>
          </cell>
          <cell r="K2261" t="str">
            <v>BSC_ZTE_Messamendongo(23)</v>
          </cell>
          <cell r="L2261" t="str">
            <v>Batouri</v>
          </cell>
        </row>
        <row r="2262">
          <cell r="J2262" t="str">
            <v>EST_070</v>
          </cell>
          <cell r="K2262" t="str">
            <v>BSC_ZTE_Messamendongo(23)</v>
          </cell>
          <cell r="L2262" t="str">
            <v>Batouri</v>
          </cell>
        </row>
        <row r="2263">
          <cell r="J2263" t="str">
            <v>EST_070</v>
          </cell>
          <cell r="K2263" t="str">
            <v>BSC_ZTE_Messamendongo(23)</v>
          </cell>
          <cell r="L2263" t="str">
            <v>Batouri</v>
          </cell>
        </row>
        <row r="2264">
          <cell r="J2264" t="str">
            <v>NRO_227</v>
          </cell>
          <cell r="K2264" t="str">
            <v>BSC1_HW_BFSAM_BANENGO</v>
          </cell>
          <cell r="L2264" t="str">
            <v>Bamenda</v>
          </cell>
        </row>
        <row r="2265">
          <cell r="J2265" t="str">
            <v>NRO_227</v>
          </cell>
          <cell r="K2265" t="str">
            <v>BSC1_HW_BFSAM_BANENGO</v>
          </cell>
          <cell r="L2265" t="str">
            <v>Bamenda</v>
          </cell>
        </row>
        <row r="2266">
          <cell r="J2266" t="str">
            <v>NRO_227</v>
          </cell>
          <cell r="K2266" t="str">
            <v>BSC1_HW_BFSAM_BANENGO</v>
          </cell>
          <cell r="L2266" t="str">
            <v>Bamenda</v>
          </cell>
        </row>
        <row r="2267">
          <cell r="J2267" t="str">
            <v>EST_069</v>
          </cell>
          <cell r="K2267" t="str">
            <v>BSC_ZTE_Messamendongo(23)</v>
          </cell>
          <cell r="L2267" t="str">
            <v>Bertoua</v>
          </cell>
        </row>
        <row r="2268">
          <cell r="J2268" t="str">
            <v>EST_069</v>
          </cell>
          <cell r="K2268" t="str">
            <v>BSC_ZTE_Messamendongo(23)</v>
          </cell>
          <cell r="L2268" t="str">
            <v>Bertoua</v>
          </cell>
        </row>
        <row r="2269">
          <cell r="J2269" t="str">
            <v>EST_069</v>
          </cell>
          <cell r="K2269" t="str">
            <v>BSC_ZTE_Messamendongo(23)</v>
          </cell>
          <cell r="L2269" t="str">
            <v>Bertoua</v>
          </cell>
        </row>
        <row r="2270">
          <cell r="J2270" t="str">
            <v>EST_069</v>
          </cell>
          <cell r="K2270" t="str">
            <v>BSC_ZTE_Messamendongo(23)</v>
          </cell>
          <cell r="L2270" t="str">
            <v>Bertoua</v>
          </cell>
        </row>
        <row r="2271">
          <cell r="J2271" t="str">
            <v>EST_069</v>
          </cell>
          <cell r="K2271" t="str">
            <v>BSC_ZTE_Messamendongo(23)</v>
          </cell>
          <cell r="L2271" t="str">
            <v>Bertoua</v>
          </cell>
        </row>
        <row r="2272">
          <cell r="J2272" t="str">
            <v>EST_069</v>
          </cell>
          <cell r="K2272" t="str">
            <v>BSC_ZTE_Messamendongo(23)</v>
          </cell>
          <cell r="L2272" t="str">
            <v>Bertoua</v>
          </cell>
        </row>
        <row r="2273">
          <cell r="J2273" t="str">
            <v>LIT_319</v>
          </cell>
          <cell r="K2273" t="str">
            <v>MCBSC_Mak-Nodal2</v>
          </cell>
          <cell r="L2273" t="str">
            <v>Botko</v>
          </cell>
        </row>
        <row r="2274">
          <cell r="J2274" t="str">
            <v>LIT_319</v>
          </cell>
          <cell r="K2274" t="str">
            <v>MCBSC_Mak-Nodal2</v>
          </cell>
          <cell r="L2274" t="str">
            <v>Botko</v>
          </cell>
        </row>
        <row r="2275">
          <cell r="J2275" t="str">
            <v>LIT_319</v>
          </cell>
          <cell r="K2275" t="str">
            <v>MCBSC_Mak-Nodal2</v>
          </cell>
          <cell r="L2275" t="str">
            <v>Botko</v>
          </cell>
        </row>
        <row r="2276">
          <cell r="J2276" t="str">
            <v>OST_097</v>
          </cell>
          <cell r="K2276" t="str">
            <v>BSC1_HW_BFSAM_BANENGO</v>
          </cell>
          <cell r="L2276" t="str">
            <v>Dschang</v>
          </cell>
        </row>
        <row r="2277">
          <cell r="J2277" t="str">
            <v>OST_097</v>
          </cell>
          <cell r="K2277" t="str">
            <v>BSC1_HW_BFSAM_BANENGO</v>
          </cell>
          <cell r="L2277" t="str">
            <v>Dschang</v>
          </cell>
        </row>
        <row r="2278">
          <cell r="J2278" t="str">
            <v>OST_097</v>
          </cell>
          <cell r="K2278" t="str">
            <v>BSC1_HW_BFSAM_BANENGO</v>
          </cell>
          <cell r="L2278" t="str">
            <v>Dschang</v>
          </cell>
        </row>
        <row r="2279">
          <cell r="J2279" t="str">
            <v>OST_097</v>
          </cell>
          <cell r="K2279" t="str">
            <v>BSC1_HW_BFSAM_BANENGO</v>
          </cell>
          <cell r="L2279" t="str">
            <v>Dschang</v>
          </cell>
        </row>
        <row r="2280">
          <cell r="J2280" t="str">
            <v>OST_097</v>
          </cell>
          <cell r="K2280" t="str">
            <v>BSC1_HW_BFSAM_BANENGO</v>
          </cell>
          <cell r="L2280" t="str">
            <v>Dschang</v>
          </cell>
        </row>
        <row r="2281">
          <cell r="J2281" t="str">
            <v>OST_097</v>
          </cell>
          <cell r="K2281" t="str">
            <v>BSC1_HW_BFSAM_BANENGO</v>
          </cell>
          <cell r="L2281" t="str">
            <v>Dschang</v>
          </cell>
        </row>
        <row r="2282">
          <cell r="J2282" t="str">
            <v>OST_096</v>
          </cell>
          <cell r="K2282" t="str">
            <v>BSC1_HW_BFSAM_BANENGO</v>
          </cell>
          <cell r="L2282" t="str">
            <v>Dschang</v>
          </cell>
        </row>
        <row r="2283">
          <cell r="J2283" t="str">
            <v>OST_096</v>
          </cell>
          <cell r="K2283" t="str">
            <v>BSC1_HW_BFSAM_BANENGO</v>
          </cell>
          <cell r="L2283" t="str">
            <v>Dschang</v>
          </cell>
        </row>
        <row r="2284">
          <cell r="J2284" t="str">
            <v>OST_096</v>
          </cell>
          <cell r="K2284" t="str">
            <v>BSC1_HW_BFSAM_BANENGO</v>
          </cell>
          <cell r="L2284" t="str">
            <v>Dschang</v>
          </cell>
        </row>
        <row r="2285">
          <cell r="J2285" t="str">
            <v>OST_096</v>
          </cell>
          <cell r="K2285" t="str">
            <v>BSC1_HW_BFSAM_BANENGO</v>
          </cell>
          <cell r="L2285" t="str">
            <v>Dschang</v>
          </cell>
        </row>
        <row r="2286">
          <cell r="J2286" t="str">
            <v>OST_096</v>
          </cell>
          <cell r="K2286" t="str">
            <v>BSC1_HW_BFSAM_BANENGO</v>
          </cell>
          <cell r="L2286" t="str">
            <v>Dschang</v>
          </cell>
        </row>
        <row r="2287">
          <cell r="J2287" t="str">
            <v>OST_096</v>
          </cell>
          <cell r="K2287" t="str">
            <v>BSC1_HW_BFSAM_BANENGO</v>
          </cell>
          <cell r="L2287" t="str">
            <v>Dschang</v>
          </cell>
        </row>
        <row r="2288">
          <cell r="J2288" t="str">
            <v>SUO_045</v>
          </cell>
          <cell r="K2288" t="str">
            <v>MCBSC_IPD2</v>
          </cell>
          <cell r="L2288" t="str">
            <v>Ekindi</v>
          </cell>
        </row>
        <row r="2289">
          <cell r="J2289" t="str">
            <v>SUO_045</v>
          </cell>
          <cell r="K2289" t="str">
            <v>MCBSC_IPD2</v>
          </cell>
          <cell r="L2289" t="str">
            <v>Ekindi</v>
          </cell>
        </row>
        <row r="2290">
          <cell r="J2290" t="str">
            <v>SUO_047</v>
          </cell>
          <cell r="K2290" t="str">
            <v>Souza-MX</v>
          </cell>
          <cell r="L2290" t="str">
            <v>Ekondo-Nege</v>
          </cell>
        </row>
        <row r="2291">
          <cell r="J2291" t="str">
            <v>SUO_047</v>
          </cell>
          <cell r="K2291" t="str">
            <v>Souza-MX</v>
          </cell>
          <cell r="L2291" t="str">
            <v>Ekondo-Nege</v>
          </cell>
        </row>
        <row r="2292">
          <cell r="J2292" t="str">
            <v>OST_082</v>
          </cell>
          <cell r="K2292" t="str">
            <v>BSC1_HW_BFSAM_BANENGO</v>
          </cell>
          <cell r="L2292" t="str">
            <v>Foumban</v>
          </cell>
        </row>
        <row r="2293">
          <cell r="J2293" t="str">
            <v>OST_082</v>
          </cell>
          <cell r="K2293" t="str">
            <v>BSC1_HW_BFSAM_BANENGO</v>
          </cell>
          <cell r="L2293" t="str">
            <v>Foumban</v>
          </cell>
        </row>
        <row r="2294">
          <cell r="J2294" t="str">
            <v>OST_082</v>
          </cell>
          <cell r="K2294" t="str">
            <v>BSC1_HW_BFSAM_BANENGO</v>
          </cell>
          <cell r="L2294" t="str">
            <v>Foumban</v>
          </cell>
        </row>
        <row r="2295">
          <cell r="J2295" t="str">
            <v>SUO_048</v>
          </cell>
          <cell r="K2295" t="str">
            <v>MCBSC_IPD2</v>
          </cell>
          <cell r="L2295" t="str">
            <v>Ikiliwindi</v>
          </cell>
        </row>
        <row r="2296">
          <cell r="J2296" t="str">
            <v>SUO_048</v>
          </cell>
          <cell r="K2296" t="str">
            <v>MCBSC_IPD2</v>
          </cell>
          <cell r="L2296" t="str">
            <v>Ikiliwindi</v>
          </cell>
        </row>
        <row r="2297">
          <cell r="J2297" t="str">
            <v>SUO_048</v>
          </cell>
          <cell r="K2297" t="str">
            <v>MCBSC_IPD2</v>
          </cell>
          <cell r="L2297" t="str">
            <v>Ikiliwindi</v>
          </cell>
        </row>
        <row r="2298">
          <cell r="J2298" t="str">
            <v>SUO_046</v>
          </cell>
          <cell r="K2298" t="str">
            <v>Souza-MX</v>
          </cell>
          <cell r="L2298" t="str">
            <v>Ilor</v>
          </cell>
        </row>
        <row r="2299">
          <cell r="J2299" t="str">
            <v>SUO_046</v>
          </cell>
          <cell r="K2299" t="str">
            <v>Souza-MX</v>
          </cell>
          <cell r="L2299" t="str">
            <v>Ilor</v>
          </cell>
        </row>
        <row r="2300">
          <cell r="J2300" t="str">
            <v>SUD_240</v>
          </cell>
          <cell r="K2300" t="str">
            <v>BSC_ZTE_NDOGBONG(21)</v>
          </cell>
          <cell r="L2300" t="str">
            <v>Kribi</v>
          </cell>
        </row>
        <row r="2301">
          <cell r="J2301" t="str">
            <v>SUD_240</v>
          </cell>
          <cell r="K2301" t="str">
            <v>BSC_ZTE_NDOGBONG(21)</v>
          </cell>
          <cell r="L2301" t="str">
            <v>Kribi</v>
          </cell>
        </row>
        <row r="2302">
          <cell r="J2302" t="str">
            <v>SUD_240</v>
          </cell>
          <cell r="K2302" t="str">
            <v>BSC_ZTE_NDOGBONG(21)</v>
          </cell>
          <cell r="L2302" t="str">
            <v>Kribi</v>
          </cell>
        </row>
        <row r="2303">
          <cell r="J2303" t="str">
            <v>EXN_067</v>
          </cell>
          <cell r="K2303" t="str">
            <v>BSC1_HW_GRA_AGENCE</v>
          </cell>
          <cell r="L2303" t="str">
            <v>Maroua</v>
          </cell>
        </row>
        <row r="2304">
          <cell r="J2304" t="str">
            <v>EXN_067</v>
          </cell>
          <cell r="K2304" t="str">
            <v>BSC1_HW_GRA_AGENCE</v>
          </cell>
          <cell r="L2304" t="str">
            <v>Maroua</v>
          </cell>
        </row>
        <row r="2305">
          <cell r="J2305" t="str">
            <v>EXN_067</v>
          </cell>
          <cell r="K2305" t="str">
            <v>BSC1_HW_GRA_AGENCE</v>
          </cell>
          <cell r="L2305" t="str">
            <v>Maroua</v>
          </cell>
        </row>
        <row r="2306">
          <cell r="J2306" t="str">
            <v>EXN_067</v>
          </cell>
          <cell r="K2306" t="str">
            <v>BSC1_HW_GRA_AGENCE</v>
          </cell>
          <cell r="L2306" t="str">
            <v>Maroua</v>
          </cell>
        </row>
        <row r="2307">
          <cell r="J2307" t="str">
            <v>EXN_067</v>
          </cell>
          <cell r="K2307" t="str">
            <v>BSC1_HW_GRA_AGENCE</v>
          </cell>
          <cell r="L2307" t="str">
            <v>Maroua</v>
          </cell>
        </row>
        <row r="2308">
          <cell r="J2308" t="str">
            <v>EXN_067</v>
          </cell>
          <cell r="K2308" t="str">
            <v>BSC1_HW_GRA_AGENCE</v>
          </cell>
          <cell r="L2308" t="str">
            <v>Maroua</v>
          </cell>
        </row>
        <row r="2309">
          <cell r="J2309" t="str">
            <v>SUO_049</v>
          </cell>
          <cell r="K2309" t="str">
            <v>Souza-MX</v>
          </cell>
          <cell r="L2309" t="str">
            <v>Mbakwa</v>
          </cell>
        </row>
        <row r="2310">
          <cell r="J2310" t="str">
            <v>SUO_049</v>
          </cell>
          <cell r="K2310" t="str">
            <v>Souza-MX</v>
          </cell>
          <cell r="L2310" t="str">
            <v>Mbakwa</v>
          </cell>
        </row>
        <row r="2311">
          <cell r="J2311" t="str">
            <v>SUO_049</v>
          </cell>
          <cell r="K2311" t="str">
            <v>Souza-MX</v>
          </cell>
          <cell r="L2311" t="str">
            <v>Mbakwa</v>
          </cell>
        </row>
        <row r="2312">
          <cell r="J2312" t="str">
            <v>CTR_326</v>
          </cell>
          <cell r="K2312" t="str">
            <v>BSC_ZTE_Mvogada_new(24)</v>
          </cell>
          <cell r="L2312" t="str">
            <v>Yaounde</v>
          </cell>
        </row>
        <row r="2313">
          <cell r="J2313" t="str">
            <v>CTR_326</v>
          </cell>
          <cell r="K2313" t="str">
            <v>BSC_ZTE_Mvogada_new(24)</v>
          </cell>
          <cell r="L2313" t="str">
            <v>Yaounde</v>
          </cell>
        </row>
        <row r="2314">
          <cell r="J2314" t="str">
            <v>CTR_326</v>
          </cell>
          <cell r="K2314" t="str">
            <v>BSC_ZTE_Mvogada_new(24)</v>
          </cell>
          <cell r="L2314" t="str">
            <v>Yaounde</v>
          </cell>
        </row>
        <row r="2315">
          <cell r="J2315" t="str">
            <v>ADM_131</v>
          </cell>
          <cell r="K2315" t="str">
            <v>BSC1_HW_GRA_AGENCE</v>
          </cell>
          <cell r="L2315" t="str">
            <v>Ngaoundere</v>
          </cell>
        </row>
        <row r="2316">
          <cell r="J2316" t="str">
            <v>ADM_131</v>
          </cell>
          <cell r="K2316" t="str">
            <v>BSC1_HW_GRA_AGENCE</v>
          </cell>
          <cell r="L2316" t="str">
            <v>Ngaoundere</v>
          </cell>
        </row>
        <row r="2317">
          <cell r="J2317" t="str">
            <v>ADM_131</v>
          </cell>
          <cell r="K2317" t="str">
            <v>BSC1_HW_GRA_AGENCE</v>
          </cell>
          <cell r="L2317" t="str">
            <v>Ngaoundere</v>
          </cell>
        </row>
        <row r="2318">
          <cell r="J2318" t="str">
            <v>ADM_131</v>
          </cell>
          <cell r="K2318" t="str">
            <v>BSC1_HW_GRA_AGENCE</v>
          </cell>
          <cell r="L2318" t="str">
            <v>Ngaoundere</v>
          </cell>
        </row>
        <row r="2319">
          <cell r="J2319" t="str">
            <v>ADM_131</v>
          </cell>
          <cell r="K2319" t="str">
            <v>BSC1_HW_GRA_AGENCE</v>
          </cell>
          <cell r="L2319" t="str">
            <v>Ngaoundere</v>
          </cell>
        </row>
        <row r="2320">
          <cell r="J2320" t="str">
            <v>ADM_131</v>
          </cell>
          <cell r="K2320" t="str">
            <v>BSC1_HW_GRA_AGENCE</v>
          </cell>
          <cell r="L2320" t="str">
            <v>Ngaoundere</v>
          </cell>
        </row>
        <row r="2321">
          <cell r="J2321" t="str">
            <v>ADM_048</v>
          </cell>
          <cell r="K2321" t="str">
            <v>BSC1_HW_GRA_AGENCE</v>
          </cell>
          <cell r="L2321" t="str">
            <v>Ngaoundere</v>
          </cell>
        </row>
        <row r="2322">
          <cell r="J2322" t="str">
            <v>ADM_048</v>
          </cell>
          <cell r="K2322" t="str">
            <v>BSC1_HW_GRA_AGENCE</v>
          </cell>
          <cell r="L2322" t="str">
            <v>Ngaoundere</v>
          </cell>
        </row>
        <row r="2323">
          <cell r="J2323" t="str">
            <v>ADM_048</v>
          </cell>
          <cell r="K2323" t="str">
            <v>BSC1_HW_GRA_AGENCE</v>
          </cell>
          <cell r="L2323" t="str">
            <v>Ngaoundere</v>
          </cell>
        </row>
        <row r="2324">
          <cell r="J2324" t="str">
            <v>ADM_048</v>
          </cell>
          <cell r="K2324" t="str">
            <v>BSC1_HW_GRA_AGENCE</v>
          </cell>
          <cell r="L2324" t="str">
            <v>Ngaoundere</v>
          </cell>
        </row>
        <row r="2325">
          <cell r="J2325" t="str">
            <v>ADM_048</v>
          </cell>
          <cell r="K2325" t="str">
            <v>BSC1_HW_GRA_AGENCE</v>
          </cell>
          <cell r="L2325" t="str">
            <v>Ngaoundere</v>
          </cell>
        </row>
        <row r="2326">
          <cell r="J2326" t="str">
            <v>ADM_048</v>
          </cell>
          <cell r="K2326" t="str">
            <v>BSC1_HW_GRA_AGENCE</v>
          </cell>
          <cell r="L2326" t="str">
            <v>Ngaoundere</v>
          </cell>
        </row>
        <row r="2327">
          <cell r="J2327" t="str">
            <v>EST_067</v>
          </cell>
          <cell r="K2327" t="str">
            <v>MCBSC_NGOA_EK2</v>
          </cell>
          <cell r="L2327" t="str">
            <v>Ngoulemakong</v>
          </cell>
        </row>
        <row r="2328">
          <cell r="J2328" t="str">
            <v>EST_067</v>
          </cell>
          <cell r="K2328" t="str">
            <v>MCBSC_NGOA_EK2</v>
          </cell>
          <cell r="L2328" t="str">
            <v>Ngoulemakong</v>
          </cell>
        </row>
        <row r="2329">
          <cell r="J2329" t="str">
            <v>EST_067</v>
          </cell>
          <cell r="K2329" t="str">
            <v>MCBSC_NGOA_EK2</v>
          </cell>
          <cell r="L2329" t="str">
            <v>Ngoulemakong</v>
          </cell>
        </row>
        <row r="2330">
          <cell r="J2330" t="str">
            <v>LIT_288</v>
          </cell>
          <cell r="K2330" t="str">
            <v>BSC_ZTE_NDOGBONG(21)</v>
          </cell>
          <cell r="L2330" t="str">
            <v>Nkongsamba</v>
          </cell>
        </row>
        <row r="2331">
          <cell r="J2331" t="str">
            <v>LIT_288</v>
          </cell>
          <cell r="K2331" t="str">
            <v>BSC_ZTE_NDOGBONG(21)</v>
          </cell>
          <cell r="L2331" t="str">
            <v>Nkongsamba</v>
          </cell>
        </row>
        <row r="2332">
          <cell r="J2332" t="str">
            <v>LIT_288</v>
          </cell>
          <cell r="K2332" t="str">
            <v>BSC_ZTE_NDOGBONG(21)</v>
          </cell>
          <cell r="L2332" t="str">
            <v>Nkongsamba</v>
          </cell>
        </row>
        <row r="2333">
          <cell r="J2333" t="str">
            <v>LIT_288</v>
          </cell>
          <cell r="K2333" t="str">
            <v>BSC_ZTE_NDOGBONG(21)</v>
          </cell>
          <cell r="L2333" t="str">
            <v>Nkongsamba</v>
          </cell>
        </row>
        <row r="2334">
          <cell r="J2334" t="str">
            <v>LIT_288</v>
          </cell>
          <cell r="K2334" t="str">
            <v>BSC_ZTE_NDOGBONG(21)</v>
          </cell>
          <cell r="L2334" t="str">
            <v>Nkongsamba</v>
          </cell>
        </row>
        <row r="2335">
          <cell r="J2335" t="str">
            <v>LIT_288</v>
          </cell>
          <cell r="K2335" t="str">
            <v>BSC_ZTE_NDOGBONG(21)</v>
          </cell>
          <cell r="L2335" t="str">
            <v>Nkongsamba</v>
          </cell>
        </row>
        <row r="2336">
          <cell r="J2336" t="str">
            <v>LIT_353</v>
          </cell>
          <cell r="K2336" t="str">
            <v>BSC_ZTE_NDOGBONG(21)</v>
          </cell>
          <cell r="L2336" t="str">
            <v>Nkongsamba</v>
          </cell>
        </row>
        <row r="2337">
          <cell r="J2337" t="str">
            <v>LIT_353</v>
          </cell>
          <cell r="K2337" t="str">
            <v>BSC_ZTE_NDOGBONG(21)</v>
          </cell>
          <cell r="L2337" t="str">
            <v>Nkongsamba</v>
          </cell>
        </row>
        <row r="2338">
          <cell r="J2338" t="str">
            <v>LIT_353</v>
          </cell>
          <cell r="K2338" t="str">
            <v>BSC_ZTE_NDOGBONG(21)</v>
          </cell>
          <cell r="L2338" t="str">
            <v>Nkongsamba</v>
          </cell>
        </row>
        <row r="2339">
          <cell r="J2339" t="str">
            <v>LIT_353</v>
          </cell>
          <cell r="K2339" t="str">
            <v>BSC_ZTE_NDOGBONG(21)</v>
          </cell>
          <cell r="L2339" t="str">
            <v>Nkongsamba</v>
          </cell>
        </row>
        <row r="2340">
          <cell r="J2340" t="str">
            <v>LIT_353</v>
          </cell>
          <cell r="K2340" t="str">
            <v>BSC_ZTE_NDOGBONG(21)</v>
          </cell>
          <cell r="L2340" t="str">
            <v>Nkongsamba</v>
          </cell>
        </row>
        <row r="2341">
          <cell r="J2341" t="str">
            <v>LIT_353</v>
          </cell>
          <cell r="K2341" t="str">
            <v>BSC_ZTE_NDOGBONG(21)</v>
          </cell>
          <cell r="L2341" t="str">
            <v>Nkongsamba</v>
          </cell>
        </row>
        <row r="2342">
          <cell r="J2342" t="str">
            <v>CTR_330</v>
          </cell>
          <cell r="K2342" t="str">
            <v>BSC_ZTE_Mvogada_new(24)</v>
          </cell>
          <cell r="L2342" t="str">
            <v>Yaounde</v>
          </cell>
        </row>
        <row r="2343">
          <cell r="J2343" t="str">
            <v>CTR_330</v>
          </cell>
          <cell r="K2343" t="str">
            <v>BSC_ZTE_Mvogada_new(24)</v>
          </cell>
          <cell r="L2343" t="str">
            <v>Yaounde</v>
          </cell>
        </row>
        <row r="2344">
          <cell r="J2344" t="str">
            <v>CTR_330</v>
          </cell>
          <cell r="K2344" t="str">
            <v>BSC_ZTE_Mvogada_new(24)</v>
          </cell>
          <cell r="L2344" t="str">
            <v>Yaounde</v>
          </cell>
        </row>
        <row r="2345">
          <cell r="J2345" t="str">
            <v>CTR_327</v>
          </cell>
          <cell r="K2345" t="str">
            <v>BSC_ZTE_Mvogada_new(24)</v>
          </cell>
          <cell r="L2345" t="str">
            <v>Yaounde</v>
          </cell>
        </row>
        <row r="2346">
          <cell r="J2346" t="str">
            <v>CTR_327</v>
          </cell>
          <cell r="K2346" t="str">
            <v>BSC_ZTE_Mvogada_new(24)</v>
          </cell>
          <cell r="L2346" t="str">
            <v>Yaounde</v>
          </cell>
        </row>
        <row r="2347">
          <cell r="J2347" t="str">
            <v>CTR_327</v>
          </cell>
          <cell r="K2347" t="str">
            <v>BSC_ZTE_Mvogada_new(24)</v>
          </cell>
          <cell r="L2347" t="str">
            <v>Yaounde</v>
          </cell>
        </row>
        <row r="2348">
          <cell r="J2348" t="str">
            <v>CTR_351</v>
          </cell>
          <cell r="K2348" t="str">
            <v>BSC_ZTE_Mvogada_new(24)</v>
          </cell>
          <cell r="L2348" t="str">
            <v>Yaounde</v>
          </cell>
        </row>
        <row r="2349">
          <cell r="J2349" t="str">
            <v>CTR_351</v>
          </cell>
          <cell r="K2349" t="str">
            <v>BSC_ZTE_Mvogada_new(24)</v>
          </cell>
          <cell r="L2349" t="str">
            <v>Yaounde</v>
          </cell>
        </row>
        <row r="2350">
          <cell r="J2350" t="str">
            <v>CTR_351</v>
          </cell>
          <cell r="K2350" t="str">
            <v>BSC_ZTE_Mvogada_new(24)</v>
          </cell>
          <cell r="L2350" t="str">
            <v>Yaounde</v>
          </cell>
        </row>
        <row r="2351">
          <cell r="J2351" t="str">
            <v>LIT_183</v>
          </cell>
          <cell r="K2351" t="str">
            <v>BSC_ZTE_Madagascar(22)</v>
          </cell>
          <cell r="L2351" t="str">
            <v>Douala</v>
          </cell>
        </row>
        <row r="2352">
          <cell r="J2352" t="str">
            <v>LIT_183</v>
          </cell>
          <cell r="K2352" t="str">
            <v>BSC_ZTE_Madagascar(22)</v>
          </cell>
          <cell r="L2352" t="str">
            <v>Douala</v>
          </cell>
        </row>
        <row r="2353">
          <cell r="J2353" t="str">
            <v>LIT_183</v>
          </cell>
          <cell r="K2353" t="str">
            <v>BSC_ZTE_Madagascar(22)</v>
          </cell>
          <cell r="L2353" t="str">
            <v>Douala</v>
          </cell>
        </row>
        <row r="2354">
          <cell r="J2354" t="str">
            <v>LIT_261</v>
          </cell>
          <cell r="K2354" t="str">
            <v>BSC_ZTE_Madagascar(22)</v>
          </cell>
          <cell r="L2354" t="str">
            <v>Douala</v>
          </cell>
        </row>
        <row r="2355">
          <cell r="J2355" t="str">
            <v>LIT_261</v>
          </cell>
          <cell r="K2355" t="str">
            <v>BSC_ZTE_Madagascar(22)</v>
          </cell>
          <cell r="L2355" t="str">
            <v>Douala</v>
          </cell>
        </row>
        <row r="2356">
          <cell r="J2356" t="str">
            <v>LIT_261</v>
          </cell>
          <cell r="K2356" t="str">
            <v>BSC_ZTE_Madagascar(22)</v>
          </cell>
          <cell r="L2356" t="str">
            <v>Douala</v>
          </cell>
        </row>
        <row r="2357">
          <cell r="J2357" t="str">
            <v>LIT_285</v>
          </cell>
          <cell r="K2357" t="str">
            <v>BSC_ZTE_Madagascar(22)</v>
          </cell>
          <cell r="L2357" t="str">
            <v>Douala</v>
          </cell>
        </row>
        <row r="2358">
          <cell r="J2358" t="str">
            <v>LIT_285</v>
          </cell>
          <cell r="K2358" t="str">
            <v>BSC_ZTE_Madagascar(22)</v>
          </cell>
          <cell r="L2358" t="str">
            <v>Douala</v>
          </cell>
        </row>
        <row r="2359">
          <cell r="J2359" t="str">
            <v>LIT_285</v>
          </cell>
          <cell r="K2359" t="str">
            <v>BSC_ZTE_Madagascar(22)</v>
          </cell>
          <cell r="L2359" t="str">
            <v>Douala</v>
          </cell>
        </row>
        <row r="2360">
          <cell r="J2360" t="str">
            <v>LIT_336</v>
          </cell>
          <cell r="K2360" t="str">
            <v>BSC_ZTE_Madagascar(22)</v>
          </cell>
          <cell r="L2360" t="str">
            <v>Douala</v>
          </cell>
        </row>
        <row r="2361">
          <cell r="J2361" t="str">
            <v>LIT_336</v>
          </cell>
          <cell r="K2361" t="str">
            <v>BSC_ZTE_Madagascar(22)</v>
          </cell>
          <cell r="L2361" t="str">
            <v>Douala</v>
          </cell>
        </row>
        <row r="2362">
          <cell r="J2362" t="str">
            <v>LIT_336</v>
          </cell>
          <cell r="K2362" t="str">
            <v>BSC_ZTE_Madagascar(22)</v>
          </cell>
          <cell r="L2362" t="str">
            <v>Douala</v>
          </cell>
        </row>
        <row r="2363">
          <cell r="J2363" t="str">
            <v>LIT_339</v>
          </cell>
          <cell r="K2363" t="str">
            <v>BSC_ZTE_Madagascar(22)</v>
          </cell>
          <cell r="L2363" t="str">
            <v>Douala</v>
          </cell>
        </row>
        <row r="2364">
          <cell r="J2364" t="str">
            <v>LIT_339</v>
          </cell>
          <cell r="K2364" t="str">
            <v>BSC_ZTE_Madagascar(22)</v>
          </cell>
          <cell r="L2364" t="str">
            <v>Douala</v>
          </cell>
        </row>
        <row r="2365">
          <cell r="J2365" t="str">
            <v>LIT_339</v>
          </cell>
          <cell r="K2365" t="str">
            <v>BSC_ZTE_Madagascar(22)</v>
          </cell>
          <cell r="L2365" t="str">
            <v>Douala</v>
          </cell>
        </row>
        <row r="2366">
          <cell r="J2366" t="str">
            <v>LIT_341</v>
          </cell>
          <cell r="K2366" t="str">
            <v>BSC_ZTE_Madagascar(22)</v>
          </cell>
          <cell r="L2366" t="str">
            <v>Douala</v>
          </cell>
        </row>
        <row r="2367">
          <cell r="J2367" t="str">
            <v>LIT_341</v>
          </cell>
          <cell r="K2367" t="str">
            <v>BSC_ZTE_Madagascar(22)</v>
          </cell>
          <cell r="L2367" t="str">
            <v>Douala</v>
          </cell>
        </row>
        <row r="2368">
          <cell r="J2368" t="str">
            <v>LIT_341</v>
          </cell>
          <cell r="K2368" t="str">
            <v>BSC_ZTE_Madagascar(22)</v>
          </cell>
          <cell r="L2368" t="str">
            <v>Douala</v>
          </cell>
        </row>
        <row r="2369">
          <cell r="J2369" t="str">
            <v>LIT_343</v>
          </cell>
          <cell r="K2369" t="str">
            <v>BSC_ZTE_Madagascar(22)</v>
          </cell>
          <cell r="L2369" t="str">
            <v>Douala</v>
          </cell>
        </row>
        <row r="2370">
          <cell r="J2370" t="str">
            <v>LIT_343</v>
          </cell>
          <cell r="K2370" t="str">
            <v>BSC_ZTE_Madagascar(22)</v>
          </cell>
          <cell r="L2370" t="str">
            <v>Douala</v>
          </cell>
        </row>
        <row r="2371">
          <cell r="J2371" t="str">
            <v>LIT_343</v>
          </cell>
          <cell r="K2371" t="str">
            <v>BSC_ZTE_Madagascar(22)</v>
          </cell>
          <cell r="L2371" t="str">
            <v>Douala</v>
          </cell>
        </row>
        <row r="2372">
          <cell r="J2372" t="str">
            <v>LIT_344</v>
          </cell>
          <cell r="K2372" t="str">
            <v>BSC_ZTE_Madagascar(22)</v>
          </cell>
          <cell r="L2372" t="str">
            <v>Douala</v>
          </cell>
        </row>
        <row r="2373">
          <cell r="J2373" t="str">
            <v>LIT_344</v>
          </cell>
          <cell r="K2373" t="str">
            <v>BSC_ZTE_Madagascar(22)</v>
          </cell>
          <cell r="L2373" t="str">
            <v>Douala</v>
          </cell>
        </row>
        <row r="2374">
          <cell r="J2374" t="str">
            <v>LIT_344</v>
          </cell>
          <cell r="K2374" t="str">
            <v>BSC_ZTE_Madagascar(22)</v>
          </cell>
          <cell r="L2374" t="str">
            <v>Douala</v>
          </cell>
        </row>
        <row r="2375">
          <cell r="J2375" t="str">
            <v>LIT_345</v>
          </cell>
          <cell r="K2375" t="str">
            <v>BSC_ZTE_Madagascar(22)</v>
          </cell>
          <cell r="L2375" t="str">
            <v>Douala</v>
          </cell>
        </row>
        <row r="2376">
          <cell r="J2376" t="str">
            <v>LIT_345</v>
          </cell>
          <cell r="K2376" t="str">
            <v>BSC_ZTE_Madagascar(22)</v>
          </cell>
          <cell r="L2376" t="str">
            <v>Douala</v>
          </cell>
        </row>
        <row r="2377">
          <cell r="J2377" t="str">
            <v>LIT_345</v>
          </cell>
          <cell r="K2377" t="str">
            <v>BSC_ZTE_Madagascar(22)</v>
          </cell>
          <cell r="L2377" t="str">
            <v>Douala</v>
          </cell>
        </row>
        <row r="2378">
          <cell r="J2378" t="str">
            <v>LIT_525</v>
          </cell>
          <cell r="K2378" t="str">
            <v>BSC_ZTE_Madagascar(22)</v>
          </cell>
          <cell r="L2378" t="str">
            <v>Douala</v>
          </cell>
        </row>
        <row r="2379">
          <cell r="J2379" t="str">
            <v>LIT_525</v>
          </cell>
          <cell r="K2379" t="str">
            <v>BSC_ZTE_Madagascar(22)</v>
          </cell>
          <cell r="L2379" t="str">
            <v>Douala</v>
          </cell>
        </row>
        <row r="2380">
          <cell r="J2380" t="str">
            <v>LIT_525</v>
          </cell>
          <cell r="K2380" t="str">
            <v>BSC_ZTE_Madagascar(22)</v>
          </cell>
          <cell r="L2380" t="str">
            <v>Douala</v>
          </cell>
        </row>
        <row r="2381">
          <cell r="J2381" t="str">
            <v>SUO_027</v>
          </cell>
          <cell r="K2381" t="str">
            <v>BSC1_HW_BFSAM_BANENGO</v>
          </cell>
          <cell r="L2381" t="str">
            <v>Kumba</v>
          </cell>
        </row>
        <row r="2382">
          <cell r="J2382" t="str">
            <v>SUO_027</v>
          </cell>
          <cell r="K2382" t="str">
            <v>BSC1_HW_BFSAM_BANENGO</v>
          </cell>
          <cell r="L2382" t="str">
            <v>Kumba</v>
          </cell>
        </row>
        <row r="2383">
          <cell r="J2383" t="str">
            <v>SUO_027</v>
          </cell>
          <cell r="K2383" t="str">
            <v>BSC1_HW_BFSAM_BANENGO</v>
          </cell>
          <cell r="L2383" t="str">
            <v>Kumba</v>
          </cell>
        </row>
        <row r="2384">
          <cell r="J2384" t="str">
            <v>EXN_007</v>
          </cell>
          <cell r="K2384" t="str">
            <v>MCBSC_Mra-ZOKOK2</v>
          </cell>
          <cell r="L2384" t="str">
            <v>Amchide</v>
          </cell>
        </row>
        <row r="2385">
          <cell r="J2385" t="str">
            <v>EXN_007</v>
          </cell>
          <cell r="K2385" t="str">
            <v>MCBSC_Mra-ZOKOK2</v>
          </cell>
          <cell r="L2385" t="str">
            <v>Amchide</v>
          </cell>
        </row>
        <row r="2386">
          <cell r="J2386" t="str">
            <v>EXN_007</v>
          </cell>
          <cell r="K2386" t="str">
            <v>MCBSC_Mra-ZOKOK2</v>
          </cell>
          <cell r="L2386" t="str">
            <v>Amchide</v>
          </cell>
        </row>
        <row r="2387">
          <cell r="J2387" t="str">
            <v>NRD_047</v>
          </cell>
          <cell r="K2387" t="str">
            <v>BSC1_HW_GRA_AGENCE</v>
          </cell>
          <cell r="L2387" t="str">
            <v>Garoua</v>
          </cell>
        </row>
        <row r="2388">
          <cell r="J2388" t="str">
            <v>NRD_047</v>
          </cell>
          <cell r="K2388" t="str">
            <v>BSC1_HW_GRA_AGENCE</v>
          </cell>
          <cell r="L2388" t="str">
            <v>Garoua</v>
          </cell>
        </row>
        <row r="2389">
          <cell r="J2389" t="str">
            <v>NRD_047</v>
          </cell>
          <cell r="K2389" t="str">
            <v>BSC1_HW_GRA_AGENCE</v>
          </cell>
          <cell r="L2389" t="str">
            <v>Garoua</v>
          </cell>
        </row>
        <row r="2390">
          <cell r="J2390" t="str">
            <v>NRD_047</v>
          </cell>
          <cell r="K2390" t="str">
            <v>BSC1_HW_GRA_AGENCE</v>
          </cell>
          <cell r="L2390" t="str">
            <v>Garoua</v>
          </cell>
        </row>
        <row r="2391">
          <cell r="J2391" t="str">
            <v>NRD_047</v>
          </cell>
          <cell r="K2391" t="str">
            <v>BSC1_HW_GRA_AGENCE</v>
          </cell>
          <cell r="L2391" t="str">
            <v>Garoua</v>
          </cell>
        </row>
        <row r="2392">
          <cell r="J2392" t="str">
            <v>NRD_047</v>
          </cell>
          <cell r="K2392" t="str">
            <v>BSC1_HW_GRA_AGENCE</v>
          </cell>
          <cell r="L2392" t="str">
            <v>Garoua</v>
          </cell>
        </row>
        <row r="2393">
          <cell r="J2393" t="str">
            <v>EXN_071</v>
          </cell>
          <cell r="K2393" t="str">
            <v>BSC1_HW_GRA_AGENCE</v>
          </cell>
          <cell r="L2393" t="str">
            <v>Maroua</v>
          </cell>
        </row>
        <row r="2394">
          <cell r="J2394" t="str">
            <v>EXN_071</v>
          </cell>
          <cell r="K2394" t="str">
            <v>BSC1_HW_GRA_AGENCE</v>
          </cell>
          <cell r="L2394" t="str">
            <v>Maroua</v>
          </cell>
        </row>
        <row r="2395">
          <cell r="J2395" t="str">
            <v>EXN_071</v>
          </cell>
          <cell r="K2395" t="str">
            <v>BSC1_HW_GRA_AGENCE</v>
          </cell>
          <cell r="L2395" t="str">
            <v>Maroua</v>
          </cell>
        </row>
        <row r="2396">
          <cell r="J2396" t="str">
            <v>EXN_071</v>
          </cell>
          <cell r="K2396" t="str">
            <v>BSC1_HW_GRA_AGENCE</v>
          </cell>
          <cell r="L2396" t="str">
            <v>Maroua</v>
          </cell>
        </row>
        <row r="2397">
          <cell r="J2397" t="str">
            <v>EXN_071</v>
          </cell>
          <cell r="K2397" t="str">
            <v>BSC1_HW_GRA_AGENCE</v>
          </cell>
          <cell r="L2397" t="str">
            <v>Maroua</v>
          </cell>
        </row>
        <row r="2398">
          <cell r="J2398" t="str">
            <v>EXN_071</v>
          </cell>
          <cell r="K2398" t="str">
            <v>BSC1_HW_GRA_AGENCE</v>
          </cell>
          <cell r="L2398" t="str">
            <v>Maroua</v>
          </cell>
        </row>
        <row r="2399">
          <cell r="J2399" t="str">
            <v>EXN_066</v>
          </cell>
          <cell r="K2399" t="str">
            <v>BSC1_HW_GRA_AGENCE</v>
          </cell>
          <cell r="L2399" t="str">
            <v>Maroua</v>
          </cell>
        </row>
        <row r="2400">
          <cell r="J2400" t="str">
            <v>EXN_066</v>
          </cell>
          <cell r="K2400" t="str">
            <v>BSC1_HW_GRA_AGENCE</v>
          </cell>
          <cell r="L2400" t="str">
            <v>Maroua</v>
          </cell>
        </row>
        <row r="2401">
          <cell r="J2401" t="str">
            <v>EXN_066</v>
          </cell>
          <cell r="K2401" t="str">
            <v>BSC1_HW_GRA_AGENCE</v>
          </cell>
          <cell r="L2401" t="str">
            <v>Maroua</v>
          </cell>
        </row>
        <row r="2402">
          <cell r="J2402" t="str">
            <v>EXN_066</v>
          </cell>
          <cell r="K2402" t="str">
            <v>BSC1_HW_GRA_AGENCE</v>
          </cell>
          <cell r="L2402" t="str">
            <v>Maroua</v>
          </cell>
        </row>
        <row r="2403">
          <cell r="J2403" t="str">
            <v>EXN_066</v>
          </cell>
          <cell r="K2403" t="str">
            <v>BSC1_HW_GRA_AGENCE</v>
          </cell>
          <cell r="L2403" t="str">
            <v>Maroua</v>
          </cell>
        </row>
        <row r="2404">
          <cell r="J2404" t="str">
            <v>EXN_066</v>
          </cell>
          <cell r="K2404" t="str">
            <v>BSC1_HW_GRA_AGENCE</v>
          </cell>
          <cell r="L2404" t="str">
            <v>Maroua</v>
          </cell>
        </row>
        <row r="2405">
          <cell r="J2405" t="str">
            <v>CTR_301</v>
          </cell>
          <cell r="K2405" t="str">
            <v>MCBSC_NGOA_EK2</v>
          </cell>
          <cell r="L2405" t="str">
            <v>Matsari</v>
          </cell>
        </row>
        <row r="2406">
          <cell r="J2406" t="str">
            <v>CTR_301</v>
          </cell>
          <cell r="K2406" t="str">
            <v>MCBSC_NGOA_EK2</v>
          </cell>
          <cell r="L2406" t="str">
            <v>Matsari</v>
          </cell>
        </row>
        <row r="2407">
          <cell r="J2407" t="str">
            <v>CTR_301</v>
          </cell>
          <cell r="K2407" t="str">
            <v>MCBSC_NGOA_EK2</v>
          </cell>
          <cell r="L2407" t="str">
            <v>Matsari</v>
          </cell>
        </row>
        <row r="2408">
          <cell r="J2408" t="str">
            <v>CTR_300</v>
          </cell>
          <cell r="K2408" t="str">
            <v>MCBSC_NGOA_EK2</v>
          </cell>
          <cell r="L2408" t="str">
            <v>Ngouetou</v>
          </cell>
        </row>
        <row r="2409">
          <cell r="J2409" t="str">
            <v>CTR_300</v>
          </cell>
          <cell r="K2409" t="str">
            <v>MCBSC_NGOA_EK2</v>
          </cell>
          <cell r="L2409" t="str">
            <v>Ngouetou</v>
          </cell>
        </row>
        <row r="2410">
          <cell r="J2410" t="str">
            <v>CTR_300</v>
          </cell>
          <cell r="K2410" t="str">
            <v>MCBSC_NGOA_EK2</v>
          </cell>
          <cell r="L2410" t="str">
            <v>Ngouetou</v>
          </cell>
        </row>
        <row r="2411">
          <cell r="J2411" t="str">
            <v>CTR_255</v>
          </cell>
          <cell r="K2411" t="str">
            <v>BSC_ZTE_Mvogada_new(24)</v>
          </cell>
          <cell r="L2411" t="str">
            <v>Yaounde</v>
          </cell>
        </row>
        <row r="2412">
          <cell r="J2412" t="str">
            <v>CTR_255</v>
          </cell>
          <cell r="K2412" t="str">
            <v>BSC_ZTE_Mvogada_new(24)</v>
          </cell>
          <cell r="L2412" t="str">
            <v>Yaounde</v>
          </cell>
        </row>
        <row r="2413">
          <cell r="J2413" t="str">
            <v>CTR_255</v>
          </cell>
          <cell r="K2413" t="str">
            <v>BSC_ZTE_Mvogada_new(24)</v>
          </cell>
          <cell r="L2413" t="str">
            <v>Yaounde</v>
          </cell>
        </row>
        <row r="2414">
          <cell r="J2414" t="str">
            <v>CTR_317</v>
          </cell>
          <cell r="K2414" t="str">
            <v>BSC_ZTE_Messamendongo(23)</v>
          </cell>
          <cell r="L2414" t="str">
            <v>Yaounde</v>
          </cell>
        </row>
        <row r="2415">
          <cell r="J2415" t="str">
            <v>CTR_317</v>
          </cell>
          <cell r="K2415" t="str">
            <v>BSC_ZTE_Messamendongo(23)</v>
          </cell>
          <cell r="L2415" t="str">
            <v>Yaounde</v>
          </cell>
        </row>
        <row r="2416">
          <cell r="J2416" t="str">
            <v>CTR_317</v>
          </cell>
          <cell r="K2416" t="str">
            <v>BSC_ZTE_Messamendongo(23)</v>
          </cell>
          <cell r="L2416" t="str">
            <v>Yaounde</v>
          </cell>
        </row>
        <row r="2417">
          <cell r="J2417" t="str">
            <v>CTR_333</v>
          </cell>
          <cell r="K2417" t="str">
            <v>BSC_ZTE_Mvogada_new(24)</v>
          </cell>
          <cell r="L2417" t="str">
            <v>Yaounde</v>
          </cell>
        </row>
        <row r="2418">
          <cell r="J2418" t="str">
            <v>CTR_333</v>
          </cell>
          <cell r="K2418" t="str">
            <v>BSC_ZTE_Mvogada_new(24)</v>
          </cell>
          <cell r="L2418" t="str">
            <v>Yaounde</v>
          </cell>
        </row>
        <row r="2419">
          <cell r="J2419" t="str">
            <v>CTR_333</v>
          </cell>
          <cell r="K2419" t="str">
            <v>BSC_ZTE_Mvogada_new(24)</v>
          </cell>
          <cell r="L2419" t="str">
            <v>Yaounde</v>
          </cell>
        </row>
        <row r="2420">
          <cell r="J2420" t="str">
            <v>CTR_340</v>
          </cell>
          <cell r="K2420" t="str">
            <v>BSC_ZTE_Mvogada_new(24)</v>
          </cell>
          <cell r="L2420" t="str">
            <v>Yaounde</v>
          </cell>
        </row>
        <row r="2421">
          <cell r="J2421" t="str">
            <v>CTR_340</v>
          </cell>
          <cell r="K2421" t="str">
            <v>BSC_ZTE_Mvogada_new(24)</v>
          </cell>
          <cell r="L2421" t="str">
            <v>Yaounde</v>
          </cell>
        </row>
        <row r="2422">
          <cell r="J2422" t="str">
            <v>CTR_340</v>
          </cell>
          <cell r="K2422" t="str">
            <v>BSC_ZTE_Mvogada_new(24)</v>
          </cell>
          <cell r="L2422" t="str">
            <v>Yaounde</v>
          </cell>
        </row>
        <row r="2423">
          <cell r="J2423" t="str">
            <v>CTR_342</v>
          </cell>
          <cell r="K2423" t="str">
            <v>BSC_ZTE_Mvogada_new(24)</v>
          </cell>
          <cell r="L2423" t="str">
            <v>Yaounde</v>
          </cell>
        </row>
        <row r="2424">
          <cell r="J2424" t="str">
            <v>CTR_342</v>
          </cell>
          <cell r="K2424" t="str">
            <v>BSC_ZTE_Mvogada_new(24)</v>
          </cell>
          <cell r="L2424" t="str">
            <v>Yaounde</v>
          </cell>
        </row>
        <row r="2425">
          <cell r="J2425" t="str">
            <v>CTR_342</v>
          </cell>
          <cell r="K2425" t="str">
            <v>BSC_ZTE_Mvogada_new(24)</v>
          </cell>
          <cell r="L2425" t="str">
            <v>Yaounde</v>
          </cell>
        </row>
        <row r="2426">
          <cell r="J2426" t="str">
            <v>NRD_045</v>
          </cell>
          <cell r="K2426" t="str">
            <v>BSC1_HW_GRA_AGENCE</v>
          </cell>
          <cell r="L2426" t="str">
            <v>Garoua</v>
          </cell>
        </row>
        <row r="2427">
          <cell r="J2427" t="str">
            <v>NRD_045</v>
          </cell>
          <cell r="K2427" t="str">
            <v>BSC1_HW_GRA_AGENCE</v>
          </cell>
          <cell r="L2427" t="str">
            <v>Garoua</v>
          </cell>
        </row>
        <row r="2428">
          <cell r="J2428" t="str">
            <v>NRD_045</v>
          </cell>
          <cell r="K2428" t="str">
            <v>BSC1_HW_GRA_AGENCE</v>
          </cell>
          <cell r="L2428" t="str">
            <v>Garoua</v>
          </cell>
        </row>
        <row r="2429">
          <cell r="J2429" t="str">
            <v>NRD_045</v>
          </cell>
          <cell r="K2429" t="str">
            <v>BSC1_HW_GRA_AGENCE</v>
          </cell>
          <cell r="L2429" t="str">
            <v>Garoua</v>
          </cell>
        </row>
        <row r="2430">
          <cell r="J2430" t="str">
            <v>NRD_045</v>
          </cell>
          <cell r="K2430" t="str">
            <v>BSC1_HW_GRA_AGENCE</v>
          </cell>
          <cell r="L2430" t="str">
            <v>Garoua</v>
          </cell>
        </row>
        <row r="2431">
          <cell r="J2431" t="str">
            <v>NRD_045</v>
          </cell>
          <cell r="K2431" t="str">
            <v>BSC1_HW_GRA_AGENCE</v>
          </cell>
          <cell r="L2431" t="str">
            <v>Garoua</v>
          </cell>
        </row>
        <row r="2432">
          <cell r="J2432" t="str">
            <v>EST_002</v>
          </cell>
          <cell r="K2432" t="str">
            <v>MCBSC_NGOA_EK2</v>
          </cell>
          <cell r="L2432" t="str">
            <v>Belabo</v>
          </cell>
        </row>
        <row r="2433">
          <cell r="J2433" t="str">
            <v>EST_002</v>
          </cell>
          <cell r="K2433" t="str">
            <v>MCBSC_NGOA_EK2</v>
          </cell>
          <cell r="L2433" t="str">
            <v>Belabo</v>
          </cell>
        </row>
        <row r="2434">
          <cell r="J2434" t="str">
            <v>EST_002</v>
          </cell>
          <cell r="K2434" t="str">
            <v>MCBSC_NGOA_EK2</v>
          </cell>
          <cell r="L2434" t="str">
            <v>Belabo</v>
          </cell>
        </row>
        <row r="2435">
          <cell r="J2435" t="str">
            <v>EXN_037</v>
          </cell>
          <cell r="K2435" t="str">
            <v>MCBSC_GRA-Agence2</v>
          </cell>
          <cell r="L2435" t="str">
            <v>Mindif</v>
          </cell>
        </row>
        <row r="2436">
          <cell r="J2436" t="str">
            <v>EXN_037</v>
          </cell>
          <cell r="K2436" t="str">
            <v>MCBSC_GRA-Agence2</v>
          </cell>
          <cell r="L2436" t="str">
            <v>Mindif</v>
          </cell>
        </row>
        <row r="2437">
          <cell r="J2437" t="str">
            <v>EXN_037</v>
          </cell>
          <cell r="K2437" t="str">
            <v>MCBSC_GRA-Agence2</v>
          </cell>
          <cell r="L2437" t="str">
            <v>Mindif</v>
          </cell>
        </row>
        <row r="2438">
          <cell r="J2438" t="str">
            <v>EXN_064</v>
          </cell>
          <cell r="K2438" t="str">
            <v>BSC1_HW_GRA_AGENCE</v>
          </cell>
          <cell r="L2438" t="str">
            <v>Kousseri</v>
          </cell>
        </row>
        <row r="2439">
          <cell r="J2439" t="str">
            <v>EXN_064</v>
          </cell>
          <cell r="K2439" t="str">
            <v>BSC1_HW_GRA_AGENCE</v>
          </cell>
          <cell r="L2439" t="str">
            <v>Kousseri</v>
          </cell>
        </row>
        <row r="2440">
          <cell r="J2440" t="str">
            <v>EXN_064</v>
          </cell>
          <cell r="K2440" t="str">
            <v>BSC1_HW_GRA_AGENCE</v>
          </cell>
          <cell r="L2440" t="str">
            <v>Kousseri</v>
          </cell>
        </row>
        <row r="2441">
          <cell r="J2441" t="str">
            <v>EXN_064</v>
          </cell>
          <cell r="K2441" t="str">
            <v>BSC1_HW_GRA_AGENCE</v>
          </cell>
          <cell r="L2441" t="str">
            <v>Kousseri</v>
          </cell>
        </row>
        <row r="2442">
          <cell r="J2442" t="str">
            <v>EXN_064</v>
          </cell>
          <cell r="K2442" t="str">
            <v>BSC1_HW_GRA_AGENCE</v>
          </cell>
          <cell r="L2442" t="str">
            <v>Kousseri</v>
          </cell>
        </row>
        <row r="2443">
          <cell r="J2443" t="str">
            <v>EXN_064</v>
          </cell>
          <cell r="K2443" t="str">
            <v>BSC1_HW_GRA_AGENCE</v>
          </cell>
          <cell r="L2443" t="str">
            <v>Kousseri</v>
          </cell>
        </row>
        <row r="2444">
          <cell r="J2444" t="str">
            <v>CTR_271</v>
          </cell>
          <cell r="K2444" t="str">
            <v>BSC_ZTE_Messamendongo(23)</v>
          </cell>
          <cell r="L2444" t="str">
            <v>Yaounde</v>
          </cell>
        </row>
        <row r="2445">
          <cell r="J2445" t="str">
            <v>CTR_271</v>
          </cell>
          <cell r="K2445" t="str">
            <v>BSC_ZTE_Messamendongo(23)</v>
          </cell>
          <cell r="L2445" t="str">
            <v>Yaounde</v>
          </cell>
        </row>
        <row r="2446">
          <cell r="J2446" t="str">
            <v>CTR_271</v>
          </cell>
          <cell r="K2446" t="str">
            <v>BSC_ZTE_Messamendongo(23)</v>
          </cell>
          <cell r="L2446" t="str">
            <v>Yaounde</v>
          </cell>
        </row>
        <row r="2447">
          <cell r="J2447" t="str">
            <v>CTR_344</v>
          </cell>
          <cell r="K2447" t="str">
            <v>BSC_ZTE_Mvogada_new(24)</v>
          </cell>
          <cell r="L2447" t="str">
            <v>Yaounde</v>
          </cell>
        </row>
        <row r="2448">
          <cell r="J2448" t="str">
            <v>CTR_344</v>
          </cell>
          <cell r="K2448" t="str">
            <v>BSC_ZTE_Mvogada_new(24)</v>
          </cell>
          <cell r="L2448" t="str">
            <v>Yaounde</v>
          </cell>
        </row>
        <row r="2449">
          <cell r="J2449" t="str">
            <v>CTR_344</v>
          </cell>
          <cell r="K2449" t="str">
            <v>BSC_ZTE_Mvogada_new(24)</v>
          </cell>
          <cell r="L2449" t="str">
            <v>Yaounde</v>
          </cell>
        </row>
        <row r="2450">
          <cell r="J2450" t="str">
            <v>LIT_311</v>
          </cell>
          <cell r="K2450" t="str">
            <v>BSC_ZTE_Madagascar(22)</v>
          </cell>
          <cell r="L2450" t="str">
            <v>Douala</v>
          </cell>
        </row>
        <row r="2451">
          <cell r="J2451" t="str">
            <v>LIT_311</v>
          </cell>
          <cell r="K2451" t="str">
            <v>BSC_ZTE_Madagascar(22)</v>
          </cell>
          <cell r="L2451" t="str">
            <v>Douala</v>
          </cell>
        </row>
        <row r="2452">
          <cell r="J2452" t="str">
            <v>LIT_311</v>
          </cell>
          <cell r="K2452" t="str">
            <v>BSC_ZTE_Madagascar(22)</v>
          </cell>
          <cell r="L2452" t="str">
            <v>Douala</v>
          </cell>
        </row>
        <row r="2453">
          <cell r="J2453" t="str">
            <v>NRD_006</v>
          </cell>
          <cell r="K2453" t="str">
            <v>BSC1_HW_GRA_AGENCE</v>
          </cell>
          <cell r="L2453" t="str">
            <v>Guider</v>
          </cell>
        </row>
        <row r="2454">
          <cell r="J2454" t="str">
            <v>NRD_006</v>
          </cell>
          <cell r="K2454" t="str">
            <v>BSC1_HW_GRA_AGENCE</v>
          </cell>
          <cell r="L2454" t="str">
            <v>Guider</v>
          </cell>
        </row>
        <row r="2455">
          <cell r="J2455" t="str">
            <v>NRD_006</v>
          </cell>
          <cell r="K2455" t="str">
            <v>BSC1_HW_GRA_AGENCE</v>
          </cell>
          <cell r="L2455" t="str">
            <v>Guider</v>
          </cell>
        </row>
        <row r="2456">
          <cell r="J2456" t="str">
            <v>CTR_321</v>
          </cell>
          <cell r="K2456" t="str">
            <v>BSC_ZTE_Mvogada_new(24)</v>
          </cell>
          <cell r="L2456" t="str">
            <v>Yaounde</v>
          </cell>
        </row>
        <row r="2457">
          <cell r="J2457" t="str">
            <v>CTR_321</v>
          </cell>
          <cell r="K2457" t="str">
            <v>BSC_ZTE_Mvogada_new(24)</v>
          </cell>
          <cell r="L2457" t="str">
            <v>Yaounde</v>
          </cell>
        </row>
        <row r="2458">
          <cell r="J2458" t="str">
            <v>CTR_321</v>
          </cell>
          <cell r="K2458" t="str">
            <v>BSC_ZTE_Mvogada_new(24)</v>
          </cell>
          <cell r="L2458" t="str">
            <v>Yaounde</v>
          </cell>
        </row>
        <row r="2459">
          <cell r="J2459" t="str">
            <v>OST_101</v>
          </cell>
          <cell r="K2459" t="str">
            <v>BSC1_HW_BFSAM_BANENGO</v>
          </cell>
          <cell r="L2459" t="str">
            <v>Foumban</v>
          </cell>
        </row>
        <row r="2460">
          <cell r="J2460" t="str">
            <v>OST_101</v>
          </cell>
          <cell r="K2460" t="str">
            <v>BSC1_HW_BFSAM_BANENGO</v>
          </cell>
          <cell r="L2460" t="str">
            <v>Foumban</v>
          </cell>
        </row>
        <row r="2461">
          <cell r="J2461" t="str">
            <v>OST_101</v>
          </cell>
          <cell r="K2461" t="str">
            <v>BSC1_HW_BFSAM_BANENGO</v>
          </cell>
          <cell r="L2461" t="str">
            <v>Foumban</v>
          </cell>
        </row>
        <row r="2462">
          <cell r="J2462" t="str">
            <v>OST_101</v>
          </cell>
          <cell r="K2462" t="str">
            <v>BSC1_HW_BFSAM_BANENGO</v>
          </cell>
          <cell r="L2462" t="str">
            <v>Foumban</v>
          </cell>
        </row>
        <row r="2463">
          <cell r="J2463" t="str">
            <v>OST_101</v>
          </cell>
          <cell r="K2463" t="str">
            <v>BSC1_HW_BFSAM_BANENGO</v>
          </cell>
          <cell r="L2463" t="str">
            <v>Foumban</v>
          </cell>
        </row>
        <row r="2464">
          <cell r="J2464" t="str">
            <v>OST_101</v>
          </cell>
          <cell r="K2464" t="str">
            <v>BSC1_HW_BFSAM_BANENGO</v>
          </cell>
          <cell r="L2464" t="str">
            <v>Foumban</v>
          </cell>
        </row>
        <row r="2465">
          <cell r="J2465" t="str">
            <v>OST_082</v>
          </cell>
          <cell r="K2465" t="str">
            <v>BSC1_HW_BFSAM_BANENGO</v>
          </cell>
          <cell r="L2465" t="str">
            <v>Foumban</v>
          </cell>
        </row>
        <row r="2466">
          <cell r="J2466" t="str">
            <v>OST_082</v>
          </cell>
          <cell r="K2466" t="str">
            <v>BSC1_HW_BFSAM_BANENGO</v>
          </cell>
          <cell r="L2466" t="str">
            <v>Foumban</v>
          </cell>
        </row>
        <row r="2467">
          <cell r="J2467" t="str">
            <v>OST_082</v>
          </cell>
          <cell r="K2467" t="str">
            <v>BSC1_HW_BFSAM_BANENGO</v>
          </cell>
          <cell r="L2467" t="str">
            <v>Foumban</v>
          </cell>
        </row>
        <row r="2468">
          <cell r="J2468" t="str">
            <v>ADM_041</v>
          </cell>
          <cell r="K2468" t="str">
            <v>MCBSC_Ngaoundere1</v>
          </cell>
          <cell r="L2468" t="str">
            <v>Kanje-I</v>
          </cell>
        </row>
        <row r="2469">
          <cell r="J2469" t="str">
            <v>ADM_041</v>
          </cell>
          <cell r="K2469" t="str">
            <v>MCBSC_Ngaoundere1</v>
          </cell>
          <cell r="L2469" t="str">
            <v>Kanje-I</v>
          </cell>
        </row>
        <row r="2470">
          <cell r="J2470" t="str">
            <v>ADM_041</v>
          </cell>
          <cell r="K2470" t="str">
            <v>MCBSC_Ngaoundere1</v>
          </cell>
          <cell r="L2470" t="str">
            <v>Kanje-I</v>
          </cell>
        </row>
        <row r="2471">
          <cell r="J2471" t="str">
            <v>OST_093</v>
          </cell>
          <cell r="K2471" t="str">
            <v>MCBSC_Ngaoundere1</v>
          </cell>
          <cell r="L2471" t="str">
            <v>Mayo-Djinga</v>
          </cell>
        </row>
        <row r="2472">
          <cell r="J2472" t="str">
            <v>OST_093</v>
          </cell>
          <cell r="K2472" t="str">
            <v>MCBSC_Ngaoundere1</v>
          </cell>
          <cell r="L2472" t="str">
            <v>Mayo-Djinga</v>
          </cell>
        </row>
        <row r="2473">
          <cell r="J2473" t="str">
            <v>ADM_043</v>
          </cell>
          <cell r="K2473" t="str">
            <v>MCBSC_Ngaoundere1</v>
          </cell>
          <cell r="L2473" t="str">
            <v>Mayo-Tolere</v>
          </cell>
        </row>
        <row r="2474">
          <cell r="J2474" t="str">
            <v>ADM_043</v>
          </cell>
          <cell r="K2474" t="str">
            <v>MCBSC_Ngaoundere1</v>
          </cell>
          <cell r="L2474" t="str">
            <v>Mayo-Tolere</v>
          </cell>
        </row>
        <row r="2475">
          <cell r="J2475" t="str">
            <v>ADM_043</v>
          </cell>
          <cell r="K2475" t="str">
            <v>MCBSC_Ngaoundere1</v>
          </cell>
          <cell r="L2475" t="str">
            <v>Mayo-Tolere</v>
          </cell>
        </row>
        <row r="2476">
          <cell r="J2476" t="str">
            <v>ADM_042</v>
          </cell>
          <cell r="K2476" t="str">
            <v>MCBSC_Ngaoundere1</v>
          </cell>
          <cell r="L2476" t="str">
            <v>Mbong</v>
          </cell>
        </row>
        <row r="2477">
          <cell r="J2477" t="str">
            <v>ADM_042</v>
          </cell>
          <cell r="K2477" t="str">
            <v>MCBSC_Ngaoundere1</v>
          </cell>
          <cell r="L2477" t="str">
            <v>Mbong</v>
          </cell>
        </row>
        <row r="2478">
          <cell r="J2478" t="str">
            <v>ADM_042</v>
          </cell>
          <cell r="K2478" t="str">
            <v>MCBSC_Ngaoundere1</v>
          </cell>
          <cell r="L2478" t="str">
            <v>Mbong</v>
          </cell>
        </row>
        <row r="2479">
          <cell r="J2479" t="str">
            <v>OST_092</v>
          </cell>
          <cell r="K2479" t="str">
            <v>MCBSC_Ngaoundere1</v>
          </cell>
          <cell r="L2479" t="str">
            <v>Taram</v>
          </cell>
        </row>
        <row r="2480">
          <cell r="J2480" t="str">
            <v>OST_092</v>
          </cell>
          <cell r="K2480" t="str">
            <v>MCBSC_Ngaoundere1</v>
          </cell>
          <cell r="L2480" t="str">
            <v>Taram</v>
          </cell>
        </row>
        <row r="2481">
          <cell r="J2481" t="str">
            <v>LIT_277</v>
          </cell>
          <cell r="K2481" t="str">
            <v>BSC_ZTE_Madagascar(22)</v>
          </cell>
          <cell r="L2481" t="str">
            <v>Douala</v>
          </cell>
        </row>
        <row r="2482">
          <cell r="J2482" t="str">
            <v>LIT_277</v>
          </cell>
          <cell r="K2482" t="str">
            <v>BSC_ZTE_Madagascar(22)</v>
          </cell>
          <cell r="L2482" t="str">
            <v>Douala</v>
          </cell>
        </row>
        <row r="2483">
          <cell r="J2483" t="str">
            <v>LIT_277</v>
          </cell>
          <cell r="K2483" t="str">
            <v>BSC_ZTE_Madagascar(22)</v>
          </cell>
          <cell r="L2483" t="str">
            <v>Douala</v>
          </cell>
        </row>
        <row r="2484">
          <cell r="J2484" t="str">
            <v>LIT_346</v>
          </cell>
          <cell r="K2484" t="str">
            <v>BSC_ZTE_NDOGBONG(21)</v>
          </cell>
          <cell r="L2484" t="str">
            <v>Douala</v>
          </cell>
        </row>
        <row r="2485">
          <cell r="J2485" t="str">
            <v>LIT_346</v>
          </cell>
          <cell r="K2485" t="str">
            <v>BSC_ZTE_NDOGBONG(21)</v>
          </cell>
          <cell r="L2485" t="str">
            <v>Douala</v>
          </cell>
        </row>
        <row r="2486">
          <cell r="J2486" t="str">
            <v>LIT_346</v>
          </cell>
          <cell r="K2486" t="str">
            <v>BSC_ZTE_NDOGBONG(21)</v>
          </cell>
          <cell r="L2486" t="str">
            <v>Douala</v>
          </cell>
        </row>
        <row r="2487">
          <cell r="J2487" t="str">
            <v>LIT_347</v>
          </cell>
          <cell r="K2487" t="str">
            <v>BSC_ZTE_Madagascar(22)</v>
          </cell>
          <cell r="L2487" t="str">
            <v>Douala</v>
          </cell>
        </row>
        <row r="2488">
          <cell r="J2488" t="str">
            <v>LIT_347</v>
          </cell>
          <cell r="K2488" t="str">
            <v>BSC_ZTE_Madagascar(22)</v>
          </cell>
          <cell r="L2488" t="str">
            <v>Douala</v>
          </cell>
        </row>
        <row r="2489">
          <cell r="J2489" t="str">
            <v>OST_069</v>
          </cell>
          <cell r="K2489" t="str">
            <v>MCBSC_Banengo2</v>
          </cell>
          <cell r="L2489" t="str">
            <v>Bafou</v>
          </cell>
        </row>
        <row r="2490">
          <cell r="J2490" t="str">
            <v>OST_069</v>
          </cell>
          <cell r="K2490" t="str">
            <v>MCBSC_Banengo2</v>
          </cell>
          <cell r="L2490" t="str">
            <v>Bafou</v>
          </cell>
        </row>
        <row r="2491">
          <cell r="J2491" t="str">
            <v>OST_069</v>
          </cell>
          <cell r="K2491" t="str">
            <v>MCBSC_Banengo2</v>
          </cell>
          <cell r="L2491" t="str">
            <v>Bafou</v>
          </cell>
        </row>
        <row r="2492">
          <cell r="J2492" t="str">
            <v>OST_067</v>
          </cell>
          <cell r="K2492" t="str">
            <v>BSC1_HW_BFSAM_BANENGO</v>
          </cell>
          <cell r="L2492" t="str">
            <v>Bandjoun</v>
          </cell>
        </row>
        <row r="2493">
          <cell r="J2493" t="str">
            <v>OST_067</v>
          </cell>
          <cell r="K2493" t="str">
            <v>BSC1_HW_BFSAM_BANENGO</v>
          </cell>
          <cell r="L2493" t="str">
            <v>Bandjoun</v>
          </cell>
        </row>
        <row r="2494">
          <cell r="J2494" t="str">
            <v>OST_067</v>
          </cell>
          <cell r="K2494" t="str">
            <v>BSC1_HW_BFSAM_BANENGO</v>
          </cell>
          <cell r="L2494" t="str">
            <v>Bandjoun</v>
          </cell>
        </row>
        <row r="2495">
          <cell r="J2495" t="str">
            <v>EXN_007</v>
          </cell>
          <cell r="K2495" t="str">
            <v>MCBSC_Mra-ZOKOK2</v>
          </cell>
          <cell r="L2495" t="str">
            <v>Amchide</v>
          </cell>
        </row>
        <row r="2496">
          <cell r="J2496" t="str">
            <v>EXN_007</v>
          </cell>
          <cell r="K2496" t="str">
            <v>MCBSC_Mra-ZOKOK2</v>
          </cell>
          <cell r="L2496" t="str">
            <v>Amchide</v>
          </cell>
        </row>
        <row r="2497">
          <cell r="J2497" t="str">
            <v>EXN_007</v>
          </cell>
          <cell r="K2497" t="str">
            <v>MCBSC_Mra-ZOKOK2</v>
          </cell>
          <cell r="L2497" t="str">
            <v>Amchide</v>
          </cell>
        </row>
        <row r="2498">
          <cell r="J2498" t="str">
            <v>OST_049</v>
          </cell>
          <cell r="K2498" t="str">
            <v>MCBSC_Banengo1</v>
          </cell>
          <cell r="L2498" t="str">
            <v>Balengou</v>
          </cell>
        </row>
        <row r="2499">
          <cell r="J2499" t="str">
            <v>OST_049</v>
          </cell>
          <cell r="K2499" t="str">
            <v>MCBSC_Banengo1</v>
          </cell>
          <cell r="L2499" t="str">
            <v>Balengou</v>
          </cell>
        </row>
        <row r="2500">
          <cell r="J2500" t="str">
            <v>OST_049</v>
          </cell>
          <cell r="K2500" t="str">
            <v>MCBSC_Banengo1</v>
          </cell>
          <cell r="L2500" t="str">
            <v>Balengou</v>
          </cell>
        </row>
        <row r="2501">
          <cell r="J2501" t="str">
            <v>OST_100</v>
          </cell>
          <cell r="K2501" t="str">
            <v>BSC1_HW_BFSAM_BANENGO</v>
          </cell>
          <cell r="L2501" t="str">
            <v>Bafoussam</v>
          </cell>
        </row>
        <row r="2502">
          <cell r="J2502" t="str">
            <v>OST_100</v>
          </cell>
          <cell r="K2502" t="str">
            <v>BSC1_HW_BFSAM_BANENGO</v>
          </cell>
          <cell r="L2502" t="str">
            <v>Bafoussam</v>
          </cell>
        </row>
        <row r="2503">
          <cell r="J2503" t="str">
            <v>OST_100</v>
          </cell>
          <cell r="K2503" t="str">
            <v>BSC1_HW_BFSAM_BANENGO</v>
          </cell>
          <cell r="L2503" t="str">
            <v>Bafoussam</v>
          </cell>
        </row>
        <row r="2504">
          <cell r="J2504" t="str">
            <v>OST_100</v>
          </cell>
          <cell r="K2504" t="str">
            <v>BSC1_HW_BFSAM_BANENGO</v>
          </cell>
          <cell r="L2504" t="str">
            <v>Bafoussam</v>
          </cell>
        </row>
        <row r="2505">
          <cell r="J2505" t="str">
            <v>OST_100</v>
          </cell>
          <cell r="K2505" t="str">
            <v>BSC1_HW_BFSAM_BANENGO</v>
          </cell>
          <cell r="L2505" t="str">
            <v>Bafoussam</v>
          </cell>
        </row>
        <row r="2506">
          <cell r="J2506" t="str">
            <v>OST_100</v>
          </cell>
          <cell r="K2506" t="str">
            <v>BSC1_HW_BFSAM_BANENGO</v>
          </cell>
          <cell r="L2506" t="str">
            <v>Bafoussam</v>
          </cell>
        </row>
        <row r="2507">
          <cell r="J2507" t="str">
            <v>OST_105</v>
          </cell>
          <cell r="K2507" t="str">
            <v>BSC1_HW_BFSAM_BANENGO</v>
          </cell>
          <cell r="L2507" t="str">
            <v>Dschang</v>
          </cell>
        </row>
        <row r="2508">
          <cell r="J2508" t="str">
            <v>OST_105</v>
          </cell>
          <cell r="K2508" t="str">
            <v>BSC1_HW_BFSAM_BANENGO</v>
          </cell>
          <cell r="L2508" t="str">
            <v>Dschang</v>
          </cell>
        </row>
        <row r="2509">
          <cell r="J2509" t="str">
            <v>OST_105</v>
          </cell>
          <cell r="K2509" t="str">
            <v>BSC1_HW_BFSAM_BANENGO</v>
          </cell>
          <cell r="L2509" t="str">
            <v>Dschang</v>
          </cell>
        </row>
        <row r="2510">
          <cell r="J2510" t="str">
            <v>OST_105</v>
          </cell>
          <cell r="K2510" t="str">
            <v>BSC1_HW_BFSAM_BANENGO</v>
          </cell>
          <cell r="L2510" t="str">
            <v>Dschang</v>
          </cell>
        </row>
        <row r="2511">
          <cell r="J2511" t="str">
            <v>OST_105</v>
          </cell>
          <cell r="K2511" t="str">
            <v>BSC1_HW_BFSAM_BANENGO</v>
          </cell>
          <cell r="L2511" t="str">
            <v>Dschang</v>
          </cell>
        </row>
        <row r="2512">
          <cell r="J2512" t="str">
            <v>OST_105</v>
          </cell>
          <cell r="K2512" t="str">
            <v>BSC1_HW_BFSAM_BANENGO</v>
          </cell>
          <cell r="L2512" t="str">
            <v>Dschang</v>
          </cell>
        </row>
        <row r="2513">
          <cell r="J2513" t="str">
            <v>NRO_240</v>
          </cell>
          <cell r="K2513" t="str">
            <v>MCBSC_Banengo2</v>
          </cell>
          <cell r="L2513" t="str">
            <v>Akum</v>
          </cell>
        </row>
        <row r="2514">
          <cell r="J2514" t="str">
            <v>NRO_240</v>
          </cell>
          <cell r="K2514" t="str">
            <v>MCBSC_Banengo2</v>
          </cell>
          <cell r="L2514" t="str">
            <v>Akum</v>
          </cell>
        </row>
        <row r="2515">
          <cell r="J2515" t="str">
            <v>OST_069</v>
          </cell>
          <cell r="K2515" t="str">
            <v>MCBSC_Banengo2</v>
          </cell>
          <cell r="L2515" t="str">
            <v>Bafou</v>
          </cell>
        </row>
        <row r="2516">
          <cell r="J2516" t="str">
            <v>OST_069</v>
          </cell>
          <cell r="K2516" t="str">
            <v>MCBSC_Banengo2</v>
          </cell>
          <cell r="L2516" t="str">
            <v>Bafou</v>
          </cell>
        </row>
        <row r="2517">
          <cell r="J2517" t="str">
            <v>OST_069</v>
          </cell>
          <cell r="K2517" t="str">
            <v>MCBSC_Banengo2</v>
          </cell>
          <cell r="L2517" t="str">
            <v>Bafou</v>
          </cell>
        </row>
        <row r="2518">
          <cell r="J2518" t="str">
            <v>CTR_352</v>
          </cell>
          <cell r="K2518" t="str">
            <v>MCBSC_CBC2</v>
          </cell>
          <cell r="L2518" t="str">
            <v>Baliama</v>
          </cell>
        </row>
        <row r="2519">
          <cell r="J2519" t="str">
            <v>CTR_352</v>
          </cell>
          <cell r="K2519" t="str">
            <v>MCBSC_CBC2</v>
          </cell>
          <cell r="L2519" t="str">
            <v>Baliama</v>
          </cell>
        </row>
        <row r="2520">
          <cell r="J2520" t="str">
            <v>CTR_352</v>
          </cell>
          <cell r="K2520" t="str">
            <v>MCBSC_CBC2</v>
          </cell>
          <cell r="L2520" t="str">
            <v>Baliama</v>
          </cell>
        </row>
        <row r="2521">
          <cell r="J2521" t="str">
            <v>OST_067</v>
          </cell>
          <cell r="K2521" t="str">
            <v>BSC1_HW_BFSAM_BANENGO</v>
          </cell>
          <cell r="L2521" t="str">
            <v>Bandjoun</v>
          </cell>
        </row>
        <row r="2522">
          <cell r="J2522" t="str">
            <v>OST_067</v>
          </cell>
          <cell r="K2522" t="str">
            <v>BSC1_HW_BFSAM_BANENGO</v>
          </cell>
          <cell r="L2522" t="str">
            <v>Bandjoun</v>
          </cell>
        </row>
        <row r="2523">
          <cell r="J2523" t="str">
            <v>OST_067</v>
          </cell>
          <cell r="K2523" t="str">
            <v>BSC1_HW_BFSAM_BANENGO</v>
          </cell>
          <cell r="L2523" t="str">
            <v>Bandjoun</v>
          </cell>
        </row>
        <row r="2524">
          <cell r="J2524" t="str">
            <v>SUO_061</v>
          </cell>
          <cell r="K2524" t="str">
            <v>BSC_ZTE_NDOGBONG(21)</v>
          </cell>
          <cell r="L2524" t="str">
            <v>Bekoko</v>
          </cell>
        </row>
        <row r="2525">
          <cell r="J2525" t="str">
            <v>SUO_061</v>
          </cell>
          <cell r="K2525" t="str">
            <v>BSC_ZTE_NDOGBONG(21)</v>
          </cell>
          <cell r="L2525" t="str">
            <v>Bekoko</v>
          </cell>
        </row>
        <row r="2526">
          <cell r="J2526" t="str">
            <v>SUO_061</v>
          </cell>
          <cell r="K2526" t="str">
            <v>BSC_ZTE_NDOGBONG(21)</v>
          </cell>
          <cell r="L2526" t="str">
            <v>Bekoko</v>
          </cell>
        </row>
        <row r="2527">
          <cell r="J2527" t="str">
            <v>CTR_302</v>
          </cell>
          <cell r="K2527" t="str">
            <v>MCBSC_NGOA_EK2</v>
          </cell>
          <cell r="L2527" t="str">
            <v>Doume</v>
          </cell>
        </row>
        <row r="2528">
          <cell r="J2528" t="str">
            <v>CTR_302</v>
          </cell>
          <cell r="K2528" t="str">
            <v>MCBSC_NGOA_EK2</v>
          </cell>
          <cell r="L2528" t="str">
            <v>Doume</v>
          </cell>
        </row>
        <row r="2529">
          <cell r="J2529" t="str">
            <v>CTR_302</v>
          </cell>
          <cell r="K2529" t="str">
            <v>MCBSC_NGOA_EK2</v>
          </cell>
          <cell r="L2529" t="str">
            <v>Doume</v>
          </cell>
        </row>
        <row r="2530">
          <cell r="J2530" t="str">
            <v>CTR_348</v>
          </cell>
          <cell r="K2530" t="str">
            <v>MCBSC_NGOA_EK2</v>
          </cell>
          <cell r="L2530" t="str">
            <v>Essiezik</v>
          </cell>
        </row>
        <row r="2531">
          <cell r="J2531" t="str">
            <v>CTR_348</v>
          </cell>
          <cell r="K2531" t="str">
            <v>MCBSC_NGOA_EK2</v>
          </cell>
          <cell r="L2531" t="str">
            <v>Essiezik</v>
          </cell>
        </row>
        <row r="2532">
          <cell r="J2532" t="str">
            <v>CTR_348</v>
          </cell>
          <cell r="K2532" t="str">
            <v>MCBSC_NGOA_EK2</v>
          </cell>
          <cell r="L2532" t="str">
            <v>Essiezik</v>
          </cell>
        </row>
        <row r="2533">
          <cell r="J2533" t="str">
            <v>NRD_049</v>
          </cell>
          <cell r="K2533" t="str">
            <v>BSC1_HW_GRA_AGENCE</v>
          </cell>
          <cell r="L2533" t="str">
            <v>Garoua</v>
          </cell>
        </row>
        <row r="2534">
          <cell r="J2534" t="str">
            <v>NRD_049</v>
          </cell>
          <cell r="K2534" t="str">
            <v>BSC1_HW_GRA_AGENCE</v>
          </cell>
          <cell r="L2534" t="str">
            <v>Garoua</v>
          </cell>
        </row>
        <row r="2535">
          <cell r="J2535" t="str">
            <v>NRD_049</v>
          </cell>
          <cell r="K2535" t="str">
            <v>BSC1_HW_GRA_AGENCE</v>
          </cell>
          <cell r="L2535" t="str">
            <v>Garoua</v>
          </cell>
        </row>
        <row r="2536">
          <cell r="J2536" t="str">
            <v>NRD_049</v>
          </cell>
          <cell r="K2536" t="str">
            <v>BSC1_HW_GRA_AGENCE</v>
          </cell>
          <cell r="L2536" t="str">
            <v>Garoua</v>
          </cell>
        </row>
        <row r="2537">
          <cell r="J2537" t="str">
            <v>NRD_049</v>
          </cell>
          <cell r="K2537" t="str">
            <v>BSC1_HW_GRA_AGENCE</v>
          </cell>
          <cell r="L2537" t="str">
            <v>Garoua</v>
          </cell>
        </row>
        <row r="2538">
          <cell r="J2538" t="str">
            <v>NRD_049</v>
          </cell>
          <cell r="K2538" t="str">
            <v>BSC1_HW_GRA_AGENCE</v>
          </cell>
          <cell r="L2538" t="str">
            <v>Garoua</v>
          </cell>
        </row>
        <row r="2539">
          <cell r="J2539" t="str">
            <v>SUD_241</v>
          </cell>
          <cell r="K2539" t="str">
            <v>BSC_ZTE_NDOGBONG(21)</v>
          </cell>
          <cell r="L2539" t="str">
            <v>Kribi</v>
          </cell>
        </row>
        <row r="2540">
          <cell r="J2540" t="str">
            <v>SUD_241</v>
          </cell>
          <cell r="K2540" t="str">
            <v>BSC_ZTE_NDOGBONG(21)</v>
          </cell>
          <cell r="L2540" t="str">
            <v>Kribi</v>
          </cell>
        </row>
        <row r="2541">
          <cell r="J2541" t="str">
            <v>SUD_241</v>
          </cell>
          <cell r="K2541" t="str">
            <v>BSC_ZTE_NDOGBONG(21)</v>
          </cell>
          <cell r="L2541" t="str">
            <v>Kribi</v>
          </cell>
        </row>
        <row r="2542">
          <cell r="J2542" t="str">
            <v>SUD_241</v>
          </cell>
          <cell r="K2542" t="str">
            <v>BSC_ZTE_NDOGBONG(21)</v>
          </cell>
          <cell r="L2542" t="str">
            <v>Kribi</v>
          </cell>
        </row>
        <row r="2543">
          <cell r="J2543" t="str">
            <v>SUD_241</v>
          </cell>
          <cell r="K2543" t="str">
            <v>BSC_ZTE_NDOGBONG(21)</v>
          </cell>
          <cell r="L2543" t="str">
            <v>Kribi</v>
          </cell>
        </row>
        <row r="2544">
          <cell r="J2544" t="str">
            <v>SUD_241</v>
          </cell>
          <cell r="K2544" t="str">
            <v>BSC_ZTE_NDOGBONG(21)</v>
          </cell>
          <cell r="L2544" t="str">
            <v>Kribi</v>
          </cell>
        </row>
        <row r="2545">
          <cell r="J2545" t="str">
            <v>SUO_052</v>
          </cell>
          <cell r="K2545" t="str">
            <v>BSC1_HW_BFSAM_BANENGO</v>
          </cell>
          <cell r="L2545" t="str">
            <v>Kumba</v>
          </cell>
        </row>
        <row r="2546">
          <cell r="J2546" t="str">
            <v>SUO_052</v>
          </cell>
          <cell r="K2546" t="str">
            <v>BSC1_HW_BFSAM_BANENGO</v>
          </cell>
          <cell r="L2546" t="str">
            <v>Kumba</v>
          </cell>
        </row>
        <row r="2547">
          <cell r="J2547" t="str">
            <v>SUO_052</v>
          </cell>
          <cell r="K2547" t="str">
            <v>BSC1_HW_BFSAM_BANENGO</v>
          </cell>
          <cell r="L2547" t="str">
            <v>Kumba</v>
          </cell>
        </row>
        <row r="2548">
          <cell r="J2548" t="str">
            <v>NRD_012</v>
          </cell>
          <cell r="K2548" t="str">
            <v>MCBSC_Ngaoundere1</v>
          </cell>
          <cell r="L2548" t="str">
            <v>Lagdo</v>
          </cell>
        </row>
        <row r="2549">
          <cell r="J2549" t="str">
            <v>NRD_012</v>
          </cell>
          <cell r="K2549" t="str">
            <v>MCBSC_Ngaoundere1</v>
          </cell>
          <cell r="L2549" t="str">
            <v>Lagdo</v>
          </cell>
        </row>
        <row r="2550">
          <cell r="J2550" t="str">
            <v>NRD_012</v>
          </cell>
          <cell r="K2550" t="str">
            <v>MCBSC_Ngaoundere1</v>
          </cell>
          <cell r="L2550" t="str">
            <v>Lagdo</v>
          </cell>
        </row>
        <row r="2551">
          <cell r="J2551" t="str">
            <v>SUO_050</v>
          </cell>
          <cell r="K2551" t="str">
            <v>BSC1_HW_BFSAM_BANENGO</v>
          </cell>
          <cell r="L2551" t="str">
            <v>Limbe</v>
          </cell>
        </row>
        <row r="2552">
          <cell r="J2552" t="str">
            <v>SUO_050</v>
          </cell>
          <cell r="K2552" t="str">
            <v>BSC1_HW_BFSAM_BANENGO</v>
          </cell>
          <cell r="L2552" t="str">
            <v>Limbe</v>
          </cell>
        </row>
        <row r="2553">
          <cell r="J2553" t="str">
            <v>SUO_050</v>
          </cell>
          <cell r="K2553" t="str">
            <v>BSC1_HW_BFSAM_BANENGO</v>
          </cell>
          <cell r="L2553" t="str">
            <v>Limbe</v>
          </cell>
        </row>
        <row r="2554">
          <cell r="J2554" t="str">
            <v>SUO_050</v>
          </cell>
          <cell r="K2554" t="str">
            <v>BSC1_HW_BFSAM_BANENGO</v>
          </cell>
          <cell r="L2554" t="str">
            <v>Limbe</v>
          </cell>
        </row>
        <row r="2555">
          <cell r="J2555" t="str">
            <v>SUO_050</v>
          </cell>
          <cell r="K2555" t="str">
            <v>BSC1_HW_BFSAM_BANENGO</v>
          </cell>
          <cell r="L2555" t="str">
            <v>Limbe</v>
          </cell>
        </row>
        <row r="2556">
          <cell r="J2556" t="str">
            <v>SUO_050</v>
          </cell>
          <cell r="K2556" t="str">
            <v>BSC1_HW_BFSAM_BANENGO</v>
          </cell>
          <cell r="L2556" t="str">
            <v>Limbe</v>
          </cell>
        </row>
        <row r="2557">
          <cell r="J2557" t="str">
            <v>LIT_342</v>
          </cell>
          <cell r="K2557" t="str">
            <v>BSC_ZTE_Madagascar(22)</v>
          </cell>
          <cell r="L2557" t="str">
            <v>Douala</v>
          </cell>
        </row>
        <row r="2558">
          <cell r="J2558" t="str">
            <v>LIT_342</v>
          </cell>
          <cell r="K2558" t="str">
            <v>BSC_ZTE_Madagascar(22)</v>
          </cell>
          <cell r="L2558" t="str">
            <v>Douala</v>
          </cell>
        </row>
        <row r="2559">
          <cell r="J2559" t="str">
            <v>LIT_342</v>
          </cell>
          <cell r="K2559" t="str">
            <v>BSC_ZTE_Madagascar(22)</v>
          </cell>
          <cell r="L2559" t="str">
            <v>Douala</v>
          </cell>
        </row>
        <row r="2560">
          <cell r="J2560" t="str">
            <v>CTR_303</v>
          </cell>
          <cell r="K2560" t="str">
            <v>MCBSC_NGOA_EK2</v>
          </cell>
          <cell r="L2560" t="str">
            <v>Mbam</v>
          </cell>
        </row>
        <row r="2561">
          <cell r="J2561" t="str">
            <v>CTR_303</v>
          </cell>
          <cell r="K2561" t="str">
            <v>MCBSC_NGOA_EK2</v>
          </cell>
          <cell r="L2561" t="str">
            <v>Mbam</v>
          </cell>
        </row>
        <row r="2562">
          <cell r="J2562" t="str">
            <v>CTR_303</v>
          </cell>
          <cell r="K2562" t="str">
            <v>MCBSC_NGOA_EK2</v>
          </cell>
          <cell r="L2562" t="str">
            <v>Mbam</v>
          </cell>
        </row>
        <row r="2563">
          <cell r="J2563" t="str">
            <v>ADM_055</v>
          </cell>
          <cell r="K2563" t="str">
            <v>MCBSC_Ngaoundere1</v>
          </cell>
          <cell r="L2563" t="str">
            <v>Mbantinbang</v>
          </cell>
        </row>
        <row r="2564">
          <cell r="J2564" t="str">
            <v>ADM_055</v>
          </cell>
          <cell r="K2564" t="str">
            <v>MCBSC_Ngaoundere1</v>
          </cell>
          <cell r="L2564" t="str">
            <v>Mbantinbang</v>
          </cell>
        </row>
        <row r="2565">
          <cell r="J2565" t="str">
            <v>ADM_055</v>
          </cell>
          <cell r="K2565" t="str">
            <v>MCBSC_Ngaoundere1</v>
          </cell>
          <cell r="L2565" t="str">
            <v>Mbantinbang</v>
          </cell>
        </row>
        <row r="2566">
          <cell r="J2566" t="str">
            <v>OST_141</v>
          </cell>
          <cell r="K2566" t="str">
            <v>MCBSC_Banengo2</v>
          </cell>
          <cell r="L2566" t="str">
            <v>Mbouda</v>
          </cell>
        </row>
        <row r="2567">
          <cell r="J2567" t="str">
            <v>OST_141</v>
          </cell>
          <cell r="K2567" t="str">
            <v>MCBSC_Banengo2</v>
          </cell>
          <cell r="L2567" t="str">
            <v>Mbouda</v>
          </cell>
        </row>
        <row r="2568">
          <cell r="J2568" t="str">
            <v>OST_141</v>
          </cell>
          <cell r="K2568" t="str">
            <v>MCBSC_Banengo2</v>
          </cell>
          <cell r="L2568" t="str">
            <v>Mbouda</v>
          </cell>
        </row>
        <row r="2569">
          <cell r="J2569" t="str">
            <v>EXN_037</v>
          </cell>
          <cell r="K2569" t="str">
            <v>MCBSC_GRA-Agence2</v>
          </cell>
          <cell r="L2569" t="str">
            <v>Mindif</v>
          </cell>
        </row>
        <row r="2570">
          <cell r="J2570" t="str">
            <v>EXN_037</v>
          </cell>
          <cell r="K2570" t="str">
            <v>MCBSC_GRA-Agence2</v>
          </cell>
          <cell r="L2570" t="str">
            <v>Mindif</v>
          </cell>
        </row>
        <row r="2571">
          <cell r="J2571" t="str">
            <v>EXN_037</v>
          </cell>
          <cell r="K2571" t="str">
            <v>MCBSC_GRA-Agence2</v>
          </cell>
          <cell r="L2571" t="str">
            <v>Mindif</v>
          </cell>
        </row>
        <row r="2572">
          <cell r="J2572" t="str">
            <v>SUD_245</v>
          </cell>
          <cell r="K2572" t="str">
            <v>MCBSC_CBC2</v>
          </cell>
          <cell r="L2572" t="str">
            <v>Mvoula</v>
          </cell>
        </row>
        <row r="2573">
          <cell r="J2573" t="str">
            <v>SUD_245</v>
          </cell>
          <cell r="K2573" t="str">
            <v>MCBSC_CBC2</v>
          </cell>
          <cell r="L2573" t="str">
            <v>Mvoula</v>
          </cell>
        </row>
        <row r="2574">
          <cell r="J2574" t="str">
            <v>SUD_245</v>
          </cell>
          <cell r="K2574" t="str">
            <v>MCBSC_CBC2</v>
          </cell>
          <cell r="L2574" t="str">
            <v>Mvoula</v>
          </cell>
        </row>
        <row r="2575">
          <cell r="J2575" t="str">
            <v>CTR_299</v>
          </cell>
          <cell r="K2575" t="str">
            <v>MCBSC_NGOA_EK2</v>
          </cell>
          <cell r="L2575" t="str">
            <v>Nguila</v>
          </cell>
        </row>
        <row r="2576">
          <cell r="J2576" t="str">
            <v>CTR_299</v>
          </cell>
          <cell r="K2576" t="str">
            <v>MCBSC_NGOA_EK2</v>
          </cell>
          <cell r="L2576" t="str">
            <v>Nguila</v>
          </cell>
        </row>
        <row r="2577">
          <cell r="J2577" t="str">
            <v>CTR_299</v>
          </cell>
          <cell r="K2577" t="str">
            <v>MCBSC_NGOA_EK2</v>
          </cell>
          <cell r="L2577" t="str">
            <v>Nguila</v>
          </cell>
        </row>
        <row r="2578">
          <cell r="J2578" t="str">
            <v>EXN_001</v>
          </cell>
          <cell r="K2578" t="str">
            <v>BSC1_HW_GRA_AGENCE</v>
          </cell>
          <cell r="L2578" t="str">
            <v>Maroua</v>
          </cell>
        </row>
        <row r="2579">
          <cell r="J2579" t="str">
            <v>EXN_001</v>
          </cell>
          <cell r="K2579" t="str">
            <v>BSC1_HW_GRA_AGENCE</v>
          </cell>
          <cell r="L2579" t="str">
            <v>Maroua</v>
          </cell>
        </row>
        <row r="2580">
          <cell r="J2580" t="str">
            <v>EXN_001</v>
          </cell>
          <cell r="K2580" t="str">
            <v>BSC1_HW_GRA_AGENCE</v>
          </cell>
          <cell r="L2580" t="str">
            <v>Maroua</v>
          </cell>
        </row>
        <row r="2581">
          <cell r="J2581" t="str">
            <v>OST_053</v>
          </cell>
          <cell r="K2581" t="str">
            <v>MCBSC_Banengo1</v>
          </cell>
          <cell r="L2581" t="str">
            <v>Tonga</v>
          </cell>
        </row>
        <row r="2582">
          <cell r="J2582" t="str">
            <v>OST_053</v>
          </cell>
          <cell r="K2582" t="str">
            <v>MCBSC_Banengo1</v>
          </cell>
          <cell r="L2582" t="str">
            <v>Tonga</v>
          </cell>
        </row>
        <row r="2583">
          <cell r="J2583" t="str">
            <v>OST_053</v>
          </cell>
          <cell r="K2583" t="str">
            <v>MCBSC_Banengo1</v>
          </cell>
          <cell r="L2583" t="str">
            <v>Tonga</v>
          </cell>
        </row>
        <row r="2584">
          <cell r="J2584" t="str">
            <v>EXN_069</v>
          </cell>
          <cell r="K2584" t="str">
            <v>BSC1_HW_GRA_AGENCE</v>
          </cell>
          <cell r="L2584" t="str">
            <v>Yagoua</v>
          </cell>
        </row>
        <row r="2585">
          <cell r="J2585" t="str">
            <v>EXN_069</v>
          </cell>
          <cell r="K2585" t="str">
            <v>BSC1_HW_GRA_AGENCE</v>
          </cell>
          <cell r="L2585" t="str">
            <v>Yagoua</v>
          </cell>
        </row>
        <row r="2586">
          <cell r="J2586" t="str">
            <v>EXN_069</v>
          </cell>
          <cell r="K2586" t="str">
            <v>BSC1_HW_GRA_AGENCE</v>
          </cell>
          <cell r="L2586" t="str">
            <v>Yagoua</v>
          </cell>
        </row>
        <row r="2587">
          <cell r="J2587" t="str">
            <v>EXN_069</v>
          </cell>
          <cell r="K2587" t="str">
            <v>BSC1_HW_GRA_AGENCE</v>
          </cell>
          <cell r="L2587" t="str">
            <v>Yagoua</v>
          </cell>
        </row>
        <row r="2588">
          <cell r="J2588" t="str">
            <v>EXN_069</v>
          </cell>
          <cell r="K2588" t="str">
            <v>BSC1_HW_GRA_AGENCE</v>
          </cell>
          <cell r="L2588" t="str">
            <v>Yagoua</v>
          </cell>
        </row>
        <row r="2589">
          <cell r="J2589" t="str">
            <v>EXN_069</v>
          </cell>
          <cell r="K2589" t="str">
            <v>BSC1_HW_GRA_AGENCE</v>
          </cell>
          <cell r="L2589" t="str">
            <v>Yagoua</v>
          </cell>
        </row>
        <row r="2590">
          <cell r="J2590" t="str">
            <v>CTR_335</v>
          </cell>
          <cell r="K2590" t="str">
            <v>MCBSC_NGOA_EK2</v>
          </cell>
          <cell r="L2590" t="str">
            <v>Yoko</v>
          </cell>
        </row>
        <row r="2591">
          <cell r="J2591" t="str">
            <v>CTR_335</v>
          </cell>
          <cell r="K2591" t="str">
            <v>MCBSC_NGOA_EK2</v>
          </cell>
          <cell r="L2591" t="str">
            <v>Yoko</v>
          </cell>
        </row>
        <row r="2592">
          <cell r="J2592" t="str">
            <v>CTR_335</v>
          </cell>
          <cell r="K2592" t="str">
            <v>MCBSC_NGOA_EK2</v>
          </cell>
          <cell r="L2592" t="str">
            <v>Yoko</v>
          </cell>
        </row>
        <row r="2593">
          <cell r="J2593" t="str">
            <v>CTR_365</v>
          </cell>
          <cell r="K2593" t="str">
            <v>MCBSC_NGOA_EK2</v>
          </cell>
          <cell r="L2593" t="str">
            <v>Afambassi</v>
          </cell>
        </row>
        <row r="2594">
          <cell r="J2594" t="str">
            <v>CTR_365</v>
          </cell>
          <cell r="K2594" t="str">
            <v>MCBSC_NGOA_EK2</v>
          </cell>
          <cell r="L2594" t="str">
            <v>Afambassi</v>
          </cell>
        </row>
        <row r="2595">
          <cell r="J2595" t="str">
            <v>CTR_365</v>
          </cell>
          <cell r="K2595" t="str">
            <v>MCBSC_NGOA_EK2</v>
          </cell>
          <cell r="L2595" t="str">
            <v>Afambassi</v>
          </cell>
        </row>
        <row r="2596">
          <cell r="J2596" t="str">
            <v>CTR_057</v>
          </cell>
          <cell r="K2596" t="str">
            <v>MCBSC_NGOA_EK2</v>
          </cell>
          <cell r="L2596" t="str">
            <v>Akonolinga</v>
          </cell>
        </row>
        <row r="2597">
          <cell r="J2597" t="str">
            <v>CTR_057</v>
          </cell>
          <cell r="K2597" t="str">
            <v>MCBSC_NGOA_EK2</v>
          </cell>
          <cell r="L2597" t="str">
            <v>Akonolinga</v>
          </cell>
        </row>
        <row r="2598">
          <cell r="J2598" t="str">
            <v>CTR_057</v>
          </cell>
          <cell r="K2598" t="str">
            <v>MCBSC_NGOA_EK2</v>
          </cell>
          <cell r="L2598" t="str">
            <v>Akonolinga</v>
          </cell>
        </row>
        <row r="2599">
          <cell r="J2599" t="str">
            <v>CTR_358</v>
          </cell>
          <cell r="K2599" t="str">
            <v>MCBSC_CBC2</v>
          </cell>
          <cell r="L2599" t="str">
            <v>Angongo</v>
          </cell>
        </row>
        <row r="2600">
          <cell r="J2600" t="str">
            <v>CTR_358</v>
          </cell>
          <cell r="K2600" t="str">
            <v>MCBSC_CBC2</v>
          </cell>
          <cell r="L2600" t="str">
            <v>Angongo</v>
          </cell>
        </row>
        <row r="2601">
          <cell r="J2601" t="str">
            <v>CTR_358</v>
          </cell>
          <cell r="K2601" t="str">
            <v>MCBSC_CBC2</v>
          </cell>
          <cell r="L2601" t="str">
            <v>Angongo</v>
          </cell>
        </row>
        <row r="2602">
          <cell r="J2602" t="str">
            <v>CTR_349</v>
          </cell>
          <cell r="K2602" t="str">
            <v>MCBSC_NGOA_EK2</v>
          </cell>
          <cell r="L2602" t="str">
            <v>Ayoumgong</v>
          </cell>
        </row>
        <row r="2603">
          <cell r="J2603" t="str">
            <v>CTR_349</v>
          </cell>
          <cell r="K2603" t="str">
            <v>MCBSC_NGOA_EK2</v>
          </cell>
          <cell r="L2603" t="str">
            <v>Ayoumgong</v>
          </cell>
        </row>
        <row r="2604">
          <cell r="J2604" t="str">
            <v>CTR_349</v>
          </cell>
          <cell r="K2604" t="str">
            <v>MCBSC_NGOA_EK2</v>
          </cell>
          <cell r="L2604" t="str">
            <v>Ayoumgong</v>
          </cell>
        </row>
        <row r="2605">
          <cell r="J2605" t="str">
            <v>CTR_101</v>
          </cell>
          <cell r="K2605" t="str">
            <v>BSC_ZTE_Messamendongo(23)</v>
          </cell>
          <cell r="L2605" t="str">
            <v>Bafia</v>
          </cell>
        </row>
        <row r="2606">
          <cell r="J2606" t="str">
            <v>CTR_101</v>
          </cell>
          <cell r="K2606" t="str">
            <v>BSC_ZTE_Messamendongo(23)</v>
          </cell>
          <cell r="L2606" t="str">
            <v>Bafia</v>
          </cell>
        </row>
        <row r="2607">
          <cell r="J2607" t="str">
            <v>CTR_101</v>
          </cell>
          <cell r="K2607" t="str">
            <v>BSC_ZTE_Messamendongo(23)</v>
          </cell>
          <cell r="L2607" t="str">
            <v>Bafia</v>
          </cell>
        </row>
        <row r="2608">
          <cell r="J2608" t="str">
            <v>CTR_362</v>
          </cell>
          <cell r="K2608" t="str">
            <v>BSC_ZTE_Messamendongo(23)</v>
          </cell>
          <cell r="L2608" t="str">
            <v>Bafia</v>
          </cell>
        </row>
        <row r="2609">
          <cell r="J2609" t="str">
            <v>CTR_362</v>
          </cell>
          <cell r="K2609" t="str">
            <v>BSC_ZTE_Messamendongo(23)</v>
          </cell>
          <cell r="L2609" t="str">
            <v>Bafia</v>
          </cell>
        </row>
        <row r="2610">
          <cell r="J2610" t="str">
            <v>CTR_362</v>
          </cell>
          <cell r="K2610" t="str">
            <v>BSC_ZTE_Messamendongo(23)</v>
          </cell>
          <cell r="L2610" t="str">
            <v>Bafia</v>
          </cell>
        </row>
        <row r="2611">
          <cell r="J2611" t="str">
            <v>OST_017</v>
          </cell>
          <cell r="K2611" t="str">
            <v>MCBSC_Banengo2</v>
          </cell>
          <cell r="L2611" t="str">
            <v>Bafou</v>
          </cell>
        </row>
        <row r="2612">
          <cell r="J2612" t="str">
            <v>OST_017</v>
          </cell>
          <cell r="K2612" t="str">
            <v>MCBSC_Banengo2</v>
          </cell>
          <cell r="L2612" t="str">
            <v>Bafou</v>
          </cell>
        </row>
        <row r="2613">
          <cell r="J2613" t="str">
            <v>OST_017</v>
          </cell>
          <cell r="K2613" t="str">
            <v>MCBSC_Banengo2</v>
          </cell>
          <cell r="L2613" t="str">
            <v>Bafou</v>
          </cell>
        </row>
        <row r="2614">
          <cell r="J2614" t="str">
            <v>ADM_052</v>
          </cell>
          <cell r="K2614" t="str">
            <v>MCBSC_Ngaoundere1</v>
          </cell>
          <cell r="L2614" t="str">
            <v>Bagodo</v>
          </cell>
        </row>
        <row r="2615">
          <cell r="J2615" t="str">
            <v>ADM_052</v>
          </cell>
          <cell r="K2615" t="str">
            <v>MCBSC_Ngaoundere1</v>
          </cell>
          <cell r="L2615" t="str">
            <v>Bagodo</v>
          </cell>
        </row>
        <row r="2616">
          <cell r="J2616" t="str">
            <v>CTR_364</v>
          </cell>
          <cell r="K2616" t="str">
            <v>MCBSC_CBC2</v>
          </cell>
          <cell r="L2616" t="str">
            <v>Bayomen-Kalong</v>
          </cell>
        </row>
        <row r="2617">
          <cell r="J2617" t="str">
            <v>CTR_364</v>
          </cell>
          <cell r="K2617" t="str">
            <v>MCBSC_CBC2</v>
          </cell>
          <cell r="L2617" t="str">
            <v>Bayomen-Kalong</v>
          </cell>
        </row>
        <row r="2618">
          <cell r="J2618" t="str">
            <v>CTR_364</v>
          </cell>
          <cell r="K2618" t="str">
            <v>MCBSC_CBC2</v>
          </cell>
          <cell r="L2618" t="str">
            <v>Bayomen-Kalong</v>
          </cell>
        </row>
        <row r="2619">
          <cell r="J2619" t="str">
            <v>EST_002</v>
          </cell>
          <cell r="K2619" t="str">
            <v>MCBSC_NGOA_EK2</v>
          </cell>
          <cell r="L2619" t="str">
            <v>Belabo</v>
          </cell>
        </row>
        <row r="2620">
          <cell r="J2620" t="str">
            <v>EST_002</v>
          </cell>
          <cell r="K2620" t="str">
            <v>MCBSC_NGOA_EK2</v>
          </cell>
          <cell r="L2620" t="str">
            <v>Belabo</v>
          </cell>
        </row>
        <row r="2621">
          <cell r="J2621" t="str">
            <v>EST_002</v>
          </cell>
          <cell r="K2621" t="str">
            <v>MCBSC_NGOA_EK2</v>
          </cell>
          <cell r="L2621" t="str">
            <v>Belabo</v>
          </cell>
        </row>
        <row r="2622">
          <cell r="J2622" t="str">
            <v>SUO_066</v>
          </cell>
          <cell r="K2622" t="str">
            <v>BSC1_HW_BFSAM_BANENGO</v>
          </cell>
          <cell r="L2622" t="str">
            <v>Buea</v>
          </cell>
        </row>
        <row r="2623">
          <cell r="J2623" t="str">
            <v>SUO_066</v>
          </cell>
          <cell r="K2623" t="str">
            <v>BSC1_HW_BFSAM_BANENGO</v>
          </cell>
          <cell r="L2623" t="str">
            <v>Buea</v>
          </cell>
        </row>
        <row r="2624">
          <cell r="J2624" t="str">
            <v>SUO_066</v>
          </cell>
          <cell r="K2624" t="str">
            <v>BSC1_HW_BFSAM_BANENGO</v>
          </cell>
          <cell r="L2624" t="str">
            <v>Buea</v>
          </cell>
        </row>
        <row r="2625">
          <cell r="J2625" t="str">
            <v>EXN_006</v>
          </cell>
          <cell r="K2625" t="str">
            <v>MCBSC_GRA-Agence2</v>
          </cell>
          <cell r="L2625" t="str">
            <v>Bogo</v>
          </cell>
        </row>
        <row r="2626">
          <cell r="J2626" t="str">
            <v>EXN_006</v>
          </cell>
          <cell r="K2626" t="str">
            <v>MCBSC_GRA-Agence2</v>
          </cell>
          <cell r="L2626" t="str">
            <v>Bogo</v>
          </cell>
        </row>
        <row r="2627">
          <cell r="J2627" t="str">
            <v>EXN_006</v>
          </cell>
          <cell r="K2627" t="str">
            <v>MCBSC_GRA-Agence2</v>
          </cell>
          <cell r="L2627" t="str">
            <v>Bogo</v>
          </cell>
        </row>
        <row r="2628">
          <cell r="J2628" t="str">
            <v>ADM_032</v>
          </cell>
          <cell r="K2628" t="str">
            <v>MCBSC_Ngaoundere1</v>
          </cell>
          <cell r="L2628" t="str">
            <v>Dibi</v>
          </cell>
        </row>
        <row r="2629">
          <cell r="J2629" t="str">
            <v>ADM_032</v>
          </cell>
          <cell r="K2629" t="str">
            <v>MCBSC_Ngaoundere1</v>
          </cell>
          <cell r="L2629" t="str">
            <v>Dibi</v>
          </cell>
        </row>
        <row r="2630">
          <cell r="J2630" t="str">
            <v>ADM_045</v>
          </cell>
          <cell r="K2630" t="str">
            <v>MCBSC_Ngaoundere1</v>
          </cell>
          <cell r="L2630" t="str">
            <v>Dobiri</v>
          </cell>
        </row>
        <row r="2631">
          <cell r="J2631" t="str">
            <v>ADM_045</v>
          </cell>
          <cell r="K2631" t="str">
            <v>MCBSC_Ngaoundere1</v>
          </cell>
          <cell r="L2631" t="str">
            <v>Dobiri</v>
          </cell>
        </row>
        <row r="2632">
          <cell r="J2632" t="str">
            <v>OST_083</v>
          </cell>
          <cell r="K2632" t="str">
            <v>BSC1_HW_BFSAM_BANENGO</v>
          </cell>
          <cell r="L2632" t="str">
            <v>Foumban</v>
          </cell>
        </row>
        <row r="2633">
          <cell r="J2633" t="str">
            <v>OST_083</v>
          </cell>
          <cell r="K2633" t="str">
            <v>BSC1_HW_BFSAM_BANENGO</v>
          </cell>
          <cell r="L2633" t="str">
            <v>Foumban</v>
          </cell>
        </row>
        <row r="2634">
          <cell r="J2634" t="str">
            <v>OST_083</v>
          </cell>
          <cell r="K2634" t="str">
            <v>BSC1_HW_BFSAM_BANENGO</v>
          </cell>
          <cell r="L2634" t="str">
            <v>Foumban</v>
          </cell>
        </row>
        <row r="2635">
          <cell r="J2635" t="str">
            <v>OST_083</v>
          </cell>
          <cell r="K2635" t="str">
            <v>BSC1_HW_BFSAM_BANENGO</v>
          </cell>
          <cell r="L2635" t="str">
            <v>Foumban</v>
          </cell>
        </row>
        <row r="2636">
          <cell r="J2636" t="str">
            <v>OST_083</v>
          </cell>
          <cell r="K2636" t="str">
            <v>BSC1_HW_BFSAM_BANENGO</v>
          </cell>
          <cell r="L2636" t="str">
            <v>Foumban</v>
          </cell>
        </row>
        <row r="2637">
          <cell r="J2637" t="str">
            <v>OST_083</v>
          </cell>
          <cell r="K2637" t="str">
            <v>BSC1_HW_BFSAM_BANENGO</v>
          </cell>
          <cell r="L2637" t="str">
            <v>Foumban</v>
          </cell>
        </row>
        <row r="2638">
          <cell r="J2638" t="str">
            <v>ADM_051</v>
          </cell>
          <cell r="K2638" t="str">
            <v>MCBSC_Ngaoundere1</v>
          </cell>
          <cell r="L2638" t="str">
            <v>Lokoti</v>
          </cell>
        </row>
        <row r="2639">
          <cell r="J2639" t="str">
            <v>ADM_051</v>
          </cell>
          <cell r="K2639" t="str">
            <v>MCBSC_Ngaoundere1</v>
          </cell>
          <cell r="L2639" t="str">
            <v>Lokoti</v>
          </cell>
        </row>
        <row r="2640">
          <cell r="J2640" t="str">
            <v>LIT_086</v>
          </cell>
          <cell r="K2640" t="str">
            <v>MCBSC_IPD2</v>
          </cell>
          <cell r="L2640" t="str">
            <v>Loum</v>
          </cell>
        </row>
        <row r="2641">
          <cell r="J2641" t="str">
            <v>LIT_086</v>
          </cell>
          <cell r="K2641" t="str">
            <v>MCBSC_IPD2</v>
          </cell>
          <cell r="L2641" t="str">
            <v>Loum</v>
          </cell>
        </row>
        <row r="2642">
          <cell r="J2642" t="str">
            <v>LIT_086</v>
          </cell>
          <cell r="K2642" t="str">
            <v>MCBSC_IPD2</v>
          </cell>
          <cell r="L2642" t="str">
            <v>Loum</v>
          </cell>
        </row>
        <row r="2643">
          <cell r="J2643" t="str">
            <v>CTR_360</v>
          </cell>
          <cell r="K2643" t="str">
            <v>MCBSC_CBC2</v>
          </cell>
          <cell r="L2643" t="str">
            <v>Makoda</v>
          </cell>
        </row>
        <row r="2644">
          <cell r="J2644" t="str">
            <v>CTR_360</v>
          </cell>
          <cell r="K2644" t="str">
            <v>MCBSC_CBC2</v>
          </cell>
          <cell r="L2644" t="str">
            <v>Makoda</v>
          </cell>
        </row>
        <row r="2645">
          <cell r="J2645" t="str">
            <v>CTR_360</v>
          </cell>
          <cell r="K2645" t="str">
            <v>MCBSC_CBC2</v>
          </cell>
          <cell r="L2645" t="str">
            <v>Makoda</v>
          </cell>
        </row>
        <row r="2646">
          <cell r="J2646" t="str">
            <v>CTR_356</v>
          </cell>
          <cell r="K2646" t="str">
            <v>MCBSC_CBC2</v>
          </cell>
          <cell r="L2646" t="str">
            <v>Mamb</v>
          </cell>
        </row>
        <row r="2647">
          <cell r="J2647" t="str">
            <v>CTR_356</v>
          </cell>
          <cell r="K2647" t="str">
            <v>MCBSC_CBC2</v>
          </cell>
          <cell r="L2647" t="str">
            <v>Mamb</v>
          </cell>
        </row>
        <row r="2648">
          <cell r="J2648" t="str">
            <v>CTR_356</v>
          </cell>
          <cell r="K2648" t="str">
            <v>MCBSC_CBC2</v>
          </cell>
          <cell r="L2648" t="str">
            <v>Mamb</v>
          </cell>
        </row>
        <row r="2649">
          <cell r="J2649" t="str">
            <v>ADM_054</v>
          </cell>
          <cell r="K2649" t="str">
            <v>MCBSC_Ngaoundere1</v>
          </cell>
          <cell r="L2649" t="str">
            <v>Meidjamba</v>
          </cell>
        </row>
        <row r="2650">
          <cell r="J2650" t="str">
            <v>ADM_054</v>
          </cell>
          <cell r="K2650" t="str">
            <v>MCBSC_Ngaoundere1</v>
          </cell>
          <cell r="L2650" t="str">
            <v>Meidjamba</v>
          </cell>
        </row>
        <row r="2651">
          <cell r="J2651" t="str">
            <v>EST_061</v>
          </cell>
          <cell r="K2651" t="str">
            <v>MCBSC_NGOA_EK2</v>
          </cell>
          <cell r="L2651" t="str">
            <v>Mombal</v>
          </cell>
        </row>
        <row r="2652">
          <cell r="J2652" t="str">
            <v>EST_061</v>
          </cell>
          <cell r="K2652" t="str">
            <v>MCBSC_NGOA_EK2</v>
          </cell>
          <cell r="L2652" t="str">
            <v>Mombal</v>
          </cell>
        </row>
        <row r="2653">
          <cell r="J2653" t="str">
            <v>SUO_064</v>
          </cell>
          <cell r="K2653" t="str">
            <v>MCBSC_Mak-Nodal2</v>
          </cell>
          <cell r="L2653" t="str">
            <v>Mutengene</v>
          </cell>
        </row>
        <row r="2654">
          <cell r="J2654" t="str">
            <v>SUO_064</v>
          </cell>
          <cell r="K2654" t="str">
            <v>MCBSC_Mak-Nodal2</v>
          </cell>
          <cell r="L2654" t="str">
            <v>Mutengene</v>
          </cell>
        </row>
        <row r="2655">
          <cell r="J2655" t="str">
            <v>SUO_064</v>
          </cell>
          <cell r="K2655" t="str">
            <v>MCBSC_Mak-Nodal2</v>
          </cell>
          <cell r="L2655" t="str">
            <v>Mutengene</v>
          </cell>
        </row>
        <row r="2656">
          <cell r="J2656" t="str">
            <v>CTR_363</v>
          </cell>
          <cell r="K2656" t="str">
            <v>MCBSC_NGOA_EK2</v>
          </cell>
          <cell r="L2656" t="str">
            <v>Ndjore-Luxe</v>
          </cell>
        </row>
        <row r="2657">
          <cell r="J2657" t="str">
            <v>CTR_363</v>
          </cell>
          <cell r="K2657" t="str">
            <v>MCBSC_NGOA_EK2</v>
          </cell>
          <cell r="L2657" t="str">
            <v>Ndjore-Luxe</v>
          </cell>
        </row>
        <row r="2658">
          <cell r="J2658" t="str">
            <v>CTR_363</v>
          </cell>
          <cell r="K2658" t="str">
            <v>MCBSC_NGOA_EK2</v>
          </cell>
          <cell r="L2658" t="str">
            <v>Ndjore-Luxe</v>
          </cell>
        </row>
        <row r="2659">
          <cell r="J2659" t="str">
            <v>NRO_244</v>
          </cell>
          <cell r="K2659" t="str">
            <v>BSC1_HW_BFSAM_BANENGO</v>
          </cell>
          <cell r="L2659" t="str">
            <v>Bamenda</v>
          </cell>
        </row>
        <row r="2660">
          <cell r="J2660" t="str">
            <v>NRO_244</v>
          </cell>
          <cell r="K2660" t="str">
            <v>BSC1_HW_BFSAM_BANENGO</v>
          </cell>
          <cell r="L2660" t="str">
            <v>Bamenda</v>
          </cell>
        </row>
        <row r="2661">
          <cell r="J2661" t="str">
            <v>NRO_244</v>
          </cell>
          <cell r="K2661" t="str">
            <v>BSC1_HW_BFSAM_BANENGO</v>
          </cell>
          <cell r="L2661" t="str">
            <v>Bamenda</v>
          </cell>
        </row>
        <row r="2662">
          <cell r="J2662" t="str">
            <v>CTR_355</v>
          </cell>
          <cell r="K2662" t="str">
            <v>MCBSC_CBC2</v>
          </cell>
          <cell r="L2662" t="str">
            <v>Ntoumba</v>
          </cell>
        </row>
        <row r="2663">
          <cell r="J2663" t="str">
            <v>CTR_355</v>
          </cell>
          <cell r="K2663" t="str">
            <v>MCBSC_CBC2</v>
          </cell>
          <cell r="L2663" t="str">
            <v>Ntoumba</v>
          </cell>
        </row>
        <row r="2664">
          <cell r="J2664" t="str">
            <v>CTR_355</v>
          </cell>
          <cell r="K2664" t="str">
            <v>MCBSC_CBC2</v>
          </cell>
          <cell r="L2664" t="str">
            <v>Ntoumba</v>
          </cell>
        </row>
        <row r="2665">
          <cell r="J2665" t="str">
            <v>CTR_322</v>
          </cell>
          <cell r="K2665" t="str">
            <v>BSC_ZTE_Mvogada_new(24)</v>
          </cell>
          <cell r="L2665" t="str">
            <v>Yaounde</v>
          </cell>
        </row>
        <row r="2666">
          <cell r="J2666" t="str">
            <v>CTR_322</v>
          </cell>
          <cell r="K2666" t="str">
            <v>BSC_ZTE_Mvogada_new(24)</v>
          </cell>
          <cell r="L2666" t="str">
            <v>Yaounde</v>
          </cell>
        </row>
        <row r="2667">
          <cell r="J2667" t="str">
            <v>CTR_322</v>
          </cell>
          <cell r="K2667" t="str">
            <v>BSC_ZTE_Mvogada_new(24)</v>
          </cell>
          <cell r="L2667" t="str">
            <v>Yaounde</v>
          </cell>
        </row>
        <row r="2668">
          <cell r="J2668" t="str">
            <v>CTR_366</v>
          </cell>
          <cell r="K2668" t="str">
            <v>MCBSC_CBC2</v>
          </cell>
          <cell r="L2668" t="str">
            <v>Zamakoe</v>
          </cell>
        </row>
        <row r="2669">
          <cell r="J2669" t="str">
            <v>CTR_366</v>
          </cell>
          <cell r="K2669" t="str">
            <v>MCBSC_CBC2</v>
          </cell>
          <cell r="L2669" t="str">
            <v>Zamakoe</v>
          </cell>
        </row>
        <row r="2670">
          <cell r="J2670" t="str">
            <v>CTR_366</v>
          </cell>
          <cell r="K2670" t="str">
            <v>MCBSC_CBC2</v>
          </cell>
          <cell r="L2670" t="str">
            <v>Zamakoe</v>
          </cell>
        </row>
        <row r="2671">
          <cell r="J2671" t="str">
            <v>NRO_245</v>
          </cell>
          <cell r="K2671" t="str">
            <v>MCBSC_Banengo2</v>
          </cell>
          <cell r="L2671" t="str">
            <v>Ntumbaw</v>
          </cell>
        </row>
        <row r="2672">
          <cell r="J2672" t="str">
            <v>NRO_245</v>
          </cell>
          <cell r="K2672" t="str">
            <v>MCBSC_Banengo2</v>
          </cell>
          <cell r="L2672" t="str">
            <v>Ntumbaw</v>
          </cell>
        </row>
        <row r="2673">
          <cell r="J2673" t="str">
            <v>NRO_245</v>
          </cell>
          <cell r="K2673" t="str">
            <v>MCBSC_Banengo2</v>
          </cell>
          <cell r="L2673" t="str">
            <v>Ntumbaw</v>
          </cell>
        </row>
        <row r="2674">
          <cell r="J2674" t="str">
            <v>SUO_062</v>
          </cell>
          <cell r="K2674" t="str">
            <v>BSC1_HW_BFSAM_BANENGO</v>
          </cell>
          <cell r="L2674" t="str">
            <v>Buea</v>
          </cell>
        </row>
        <row r="2675">
          <cell r="J2675" t="str">
            <v>SUO_062</v>
          </cell>
          <cell r="K2675" t="str">
            <v>BSC1_HW_BFSAM_BANENGO</v>
          </cell>
          <cell r="L2675" t="str">
            <v>Buea</v>
          </cell>
        </row>
        <row r="2676">
          <cell r="J2676" t="str">
            <v>SUO_062</v>
          </cell>
          <cell r="K2676" t="str">
            <v>BSC1_HW_BFSAM_BANENGO</v>
          </cell>
          <cell r="L2676" t="str">
            <v>Buea</v>
          </cell>
        </row>
        <row r="2677">
          <cell r="J2677" t="str">
            <v>SUO_062</v>
          </cell>
          <cell r="K2677" t="str">
            <v>BSC1_HW_BFSAM_BANENGO</v>
          </cell>
          <cell r="L2677" t="str">
            <v>Buea</v>
          </cell>
        </row>
        <row r="2678">
          <cell r="J2678" t="str">
            <v>SUO_062</v>
          </cell>
          <cell r="K2678" t="str">
            <v>BSC1_HW_BFSAM_BANENGO</v>
          </cell>
          <cell r="L2678" t="str">
            <v>Buea</v>
          </cell>
        </row>
        <row r="2679">
          <cell r="J2679" t="str">
            <v>SUO_062</v>
          </cell>
          <cell r="K2679" t="str">
            <v>BSC1_HW_BFSAM_BANENGO</v>
          </cell>
          <cell r="L2679" t="str">
            <v>Buea</v>
          </cell>
        </row>
        <row r="2680">
          <cell r="J2680" t="str">
            <v>SUO_063</v>
          </cell>
          <cell r="K2680" t="str">
            <v>BSC1_HW_BFSAM_BANENGO</v>
          </cell>
          <cell r="L2680" t="str">
            <v>Buea</v>
          </cell>
        </row>
        <row r="2681">
          <cell r="J2681" t="str">
            <v>SUO_063</v>
          </cell>
          <cell r="K2681" t="str">
            <v>BSC1_HW_BFSAM_BANENGO</v>
          </cell>
          <cell r="L2681" t="str">
            <v>Buea</v>
          </cell>
        </row>
        <row r="2682">
          <cell r="J2682" t="str">
            <v>SUO_063</v>
          </cell>
          <cell r="K2682" t="str">
            <v>BSC1_HW_BFSAM_BANENGO</v>
          </cell>
          <cell r="L2682" t="str">
            <v>Buea</v>
          </cell>
        </row>
        <row r="2683">
          <cell r="J2683" t="str">
            <v>SUO_063</v>
          </cell>
          <cell r="K2683" t="str">
            <v>BSC1_HW_BFSAM_BANENGO</v>
          </cell>
          <cell r="L2683" t="str">
            <v>Buea</v>
          </cell>
        </row>
        <row r="2684">
          <cell r="J2684" t="str">
            <v>SUO_063</v>
          </cell>
          <cell r="K2684" t="str">
            <v>BSC1_HW_BFSAM_BANENGO</v>
          </cell>
          <cell r="L2684" t="str">
            <v>Buea</v>
          </cell>
        </row>
        <row r="2685">
          <cell r="J2685" t="str">
            <v>SUO_063</v>
          </cell>
          <cell r="K2685" t="str">
            <v>BSC1_HW_BFSAM_BANENGO</v>
          </cell>
          <cell r="L2685" t="str">
            <v>Buea</v>
          </cell>
        </row>
        <row r="2686">
          <cell r="J2686" t="str">
            <v>NRD_005</v>
          </cell>
          <cell r="K2686" t="str">
            <v>MCBSC_GRA-Agence</v>
          </cell>
          <cell r="L2686" t="str">
            <v>Figuil</v>
          </cell>
        </row>
        <row r="2687">
          <cell r="J2687" t="str">
            <v>NRD_005</v>
          </cell>
          <cell r="K2687" t="str">
            <v>MCBSC_GRA-Agence</v>
          </cell>
          <cell r="L2687" t="str">
            <v>Figuil</v>
          </cell>
        </row>
        <row r="2688">
          <cell r="J2688" t="str">
            <v>NRD_005</v>
          </cell>
          <cell r="K2688" t="str">
            <v>MCBSC_GRA-Agence</v>
          </cell>
          <cell r="L2688" t="str">
            <v>Figuil</v>
          </cell>
        </row>
        <row r="2689">
          <cell r="J2689" t="str">
            <v>NRO_037</v>
          </cell>
          <cell r="K2689" t="str">
            <v>Bamenda_Hotspot2-MX</v>
          </cell>
          <cell r="L2689" t="str">
            <v>Kumbo</v>
          </cell>
        </row>
        <row r="2690">
          <cell r="J2690" t="str">
            <v>NRO_037</v>
          </cell>
          <cell r="K2690" t="str">
            <v>Bamenda_Hotspot2-MX</v>
          </cell>
          <cell r="L2690" t="str">
            <v>Kumbo</v>
          </cell>
        </row>
        <row r="2691">
          <cell r="J2691" t="str">
            <v>NRO_037</v>
          </cell>
          <cell r="K2691" t="str">
            <v>Bamenda_Hotspot2-MX</v>
          </cell>
          <cell r="L2691" t="str">
            <v>Kumbo</v>
          </cell>
        </row>
        <row r="2692">
          <cell r="J2692" t="str">
            <v>EXN_046</v>
          </cell>
          <cell r="K2692" t="str">
            <v>BSC1_HW_GRA_AGENCE</v>
          </cell>
          <cell r="L2692" t="str">
            <v>Maroua</v>
          </cell>
        </row>
        <row r="2693">
          <cell r="J2693" t="str">
            <v>EXN_046</v>
          </cell>
          <cell r="K2693" t="str">
            <v>BSC1_HW_GRA_AGENCE</v>
          </cell>
          <cell r="L2693" t="str">
            <v>Maroua</v>
          </cell>
        </row>
        <row r="2694">
          <cell r="J2694" t="str">
            <v>EXN_046</v>
          </cell>
          <cell r="K2694" t="str">
            <v>BSC1_HW_GRA_AGENCE</v>
          </cell>
          <cell r="L2694" t="str">
            <v>Maroua</v>
          </cell>
        </row>
        <row r="2695">
          <cell r="J2695" t="str">
            <v>SUD_244</v>
          </cell>
          <cell r="K2695" t="str">
            <v>MCBSC_NGOA_EK2</v>
          </cell>
          <cell r="L2695" t="str">
            <v>Avobengon</v>
          </cell>
        </row>
        <row r="2696">
          <cell r="J2696" t="str">
            <v>SUD_244</v>
          </cell>
          <cell r="K2696" t="str">
            <v>MCBSC_NGOA_EK2</v>
          </cell>
          <cell r="L2696" t="str">
            <v>Avobengon</v>
          </cell>
        </row>
        <row r="2697">
          <cell r="J2697" t="str">
            <v>SUD_244</v>
          </cell>
          <cell r="K2697" t="str">
            <v>MCBSC_NGOA_EK2</v>
          </cell>
          <cell r="L2697" t="str">
            <v>Avobengon</v>
          </cell>
        </row>
        <row r="2698">
          <cell r="J2698" t="str">
            <v>OST_108</v>
          </cell>
          <cell r="K2698" t="str">
            <v>MCBSC_Banengo2</v>
          </cell>
          <cell r="L2698" t="str">
            <v>Bafou</v>
          </cell>
        </row>
        <row r="2699">
          <cell r="J2699" t="str">
            <v>OST_108</v>
          </cell>
          <cell r="K2699" t="str">
            <v>MCBSC_Banengo2</v>
          </cell>
          <cell r="L2699" t="str">
            <v>Bafou</v>
          </cell>
        </row>
        <row r="2700">
          <cell r="J2700" t="str">
            <v>OST_108</v>
          </cell>
          <cell r="K2700" t="str">
            <v>MCBSC_Banengo2</v>
          </cell>
          <cell r="L2700" t="str">
            <v>Bafou</v>
          </cell>
        </row>
        <row r="2701">
          <cell r="J2701" t="str">
            <v>EST_076</v>
          </cell>
          <cell r="K2701" t="str">
            <v>MCBSC_NGOA_EK2</v>
          </cell>
          <cell r="L2701" t="str">
            <v>Diang</v>
          </cell>
        </row>
        <row r="2702">
          <cell r="J2702" t="str">
            <v>EST_076</v>
          </cell>
          <cell r="K2702" t="str">
            <v>MCBSC_NGOA_EK2</v>
          </cell>
          <cell r="L2702" t="str">
            <v>Diang</v>
          </cell>
        </row>
        <row r="2703">
          <cell r="J2703" t="str">
            <v>EST_076</v>
          </cell>
          <cell r="K2703" t="str">
            <v>MCBSC_NGOA_EK2</v>
          </cell>
          <cell r="L2703" t="str">
            <v>Diang</v>
          </cell>
        </row>
        <row r="2704">
          <cell r="J2704" t="str">
            <v>EST_071</v>
          </cell>
          <cell r="K2704" t="str">
            <v>MCBSC_NGOA_EK2</v>
          </cell>
          <cell r="L2704" t="str">
            <v>Kouen</v>
          </cell>
        </row>
        <row r="2705">
          <cell r="J2705" t="str">
            <v>EST_071</v>
          </cell>
          <cell r="K2705" t="str">
            <v>MCBSC_NGOA_EK2</v>
          </cell>
          <cell r="L2705" t="str">
            <v>Kouen</v>
          </cell>
        </row>
        <row r="2706">
          <cell r="J2706" t="str">
            <v>EST_071</v>
          </cell>
          <cell r="K2706" t="str">
            <v>MCBSC_NGOA_EK2</v>
          </cell>
          <cell r="L2706" t="str">
            <v>Kouen</v>
          </cell>
        </row>
        <row r="2707">
          <cell r="J2707" t="str">
            <v>SUD_248</v>
          </cell>
          <cell r="K2707" t="str">
            <v>MCBSC_NGOA_EK2</v>
          </cell>
          <cell r="L2707" t="str">
            <v>Koungoulou</v>
          </cell>
        </row>
        <row r="2708">
          <cell r="J2708" t="str">
            <v>SUD_248</v>
          </cell>
          <cell r="K2708" t="str">
            <v>MCBSC_NGOA_EK2</v>
          </cell>
          <cell r="L2708" t="str">
            <v>Koungoulou</v>
          </cell>
        </row>
        <row r="2709">
          <cell r="J2709" t="str">
            <v>SUD_248</v>
          </cell>
          <cell r="K2709" t="str">
            <v>MCBSC_NGOA_EK2</v>
          </cell>
          <cell r="L2709" t="str">
            <v>Koungoulou</v>
          </cell>
        </row>
        <row r="2710">
          <cell r="J2710" t="str">
            <v>EST_072</v>
          </cell>
          <cell r="K2710" t="str">
            <v>MCBSC_NGOA_EK2</v>
          </cell>
          <cell r="L2710" t="str">
            <v>Longtimbi</v>
          </cell>
        </row>
        <row r="2711">
          <cell r="J2711" t="str">
            <v>EST_072</v>
          </cell>
          <cell r="K2711" t="str">
            <v>MCBSC_NGOA_EK2</v>
          </cell>
          <cell r="L2711" t="str">
            <v>Longtimbi</v>
          </cell>
        </row>
        <row r="2712">
          <cell r="J2712" t="str">
            <v>EST_072</v>
          </cell>
          <cell r="K2712" t="str">
            <v>MCBSC_NGOA_EK2</v>
          </cell>
          <cell r="L2712" t="str">
            <v>Longtimbi</v>
          </cell>
        </row>
        <row r="2713">
          <cell r="J2713" t="str">
            <v>SUD_247</v>
          </cell>
          <cell r="K2713" t="str">
            <v>MCBSC_NGOA_EK2</v>
          </cell>
          <cell r="L2713" t="str">
            <v>Messam</v>
          </cell>
        </row>
        <row r="2714">
          <cell r="J2714" t="str">
            <v>SUD_247</v>
          </cell>
          <cell r="K2714" t="str">
            <v>MCBSC_NGOA_EK2</v>
          </cell>
          <cell r="L2714" t="str">
            <v>Messam</v>
          </cell>
        </row>
        <row r="2715">
          <cell r="J2715" t="str">
            <v>SUD_247</v>
          </cell>
          <cell r="K2715" t="str">
            <v>MCBSC_NGOA_EK2</v>
          </cell>
          <cell r="L2715" t="str">
            <v>Messam</v>
          </cell>
        </row>
        <row r="2716">
          <cell r="J2716" t="str">
            <v>SUD_246</v>
          </cell>
          <cell r="K2716" t="str">
            <v>MCBSC_NGOA_EK2</v>
          </cell>
          <cell r="L2716" t="str">
            <v>Mintom</v>
          </cell>
        </row>
        <row r="2717">
          <cell r="J2717" t="str">
            <v>SUD_246</v>
          </cell>
          <cell r="K2717" t="str">
            <v>MCBSC_NGOA_EK2</v>
          </cell>
          <cell r="L2717" t="str">
            <v>Mintom</v>
          </cell>
        </row>
        <row r="2718">
          <cell r="J2718" t="str">
            <v>SUD_246</v>
          </cell>
          <cell r="K2718" t="str">
            <v>MCBSC_NGOA_EK2</v>
          </cell>
          <cell r="L2718" t="str">
            <v>Mintom</v>
          </cell>
        </row>
        <row r="2719">
          <cell r="J2719" t="str">
            <v>EST_075</v>
          </cell>
          <cell r="K2719" t="str">
            <v>MCBSC_NGOA_EK2</v>
          </cell>
          <cell r="L2719" t="str">
            <v>Ndemba</v>
          </cell>
        </row>
        <row r="2720">
          <cell r="J2720" t="str">
            <v>EST_075</v>
          </cell>
          <cell r="K2720" t="str">
            <v>MCBSC_NGOA_EK2</v>
          </cell>
          <cell r="L2720" t="str">
            <v>Ndemba</v>
          </cell>
        </row>
        <row r="2721">
          <cell r="J2721" t="str">
            <v>EST_075</v>
          </cell>
          <cell r="K2721" t="str">
            <v>MCBSC_NGOA_EK2</v>
          </cell>
          <cell r="L2721" t="str">
            <v>Ndemba</v>
          </cell>
        </row>
        <row r="2722">
          <cell r="J2722" t="str">
            <v>SUD_243</v>
          </cell>
          <cell r="K2722" t="str">
            <v>MCBSC_NGOA_EK2</v>
          </cell>
          <cell r="L2722" t="str">
            <v>Yembon</v>
          </cell>
        </row>
        <row r="2723">
          <cell r="J2723" t="str">
            <v>SUD_243</v>
          </cell>
          <cell r="K2723" t="str">
            <v>MCBSC_NGOA_EK2</v>
          </cell>
          <cell r="L2723" t="str">
            <v>Yembon</v>
          </cell>
        </row>
        <row r="2724">
          <cell r="J2724" t="str">
            <v>SUD_243</v>
          </cell>
          <cell r="K2724" t="str">
            <v>MCBSC_NGOA_EK2</v>
          </cell>
          <cell r="L2724" t="str">
            <v>Yembon</v>
          </cell>
        </row>
        <row r="2725">
          <cell r="J2725" t="str">
            <v>NRO_248</v>
          </cell>
          <cell r="K2725" t="str">
            <v>MCBSC_Banengo2</v>
          </cell>
          <cell r="L2725" t="str">
            <v>Awing</v>
          </cell>
        </row>
        <row r="2726">
          <cell r="J2726" t="str">
            <v>NRO_248</v>
          </cell>
          <cell r="K2726" t="str">
            <v>MCBSC_Banengo2</v>
          </cell>
          <cell r="L2726" t="str">
            <v>Awing</v>
          </cell>
        </row>
        <row r="2727">
          <cell r="J2727" t="str">
            <v>NRO_248</v>
          </cell>
          <cell r="K2727" t="str">
            <v>MCBSC_Banengo2</v>
          </cell>
          <cell r="L2727" t="str">
            <v>Awing</v>
          </cell>
        </row>
        <row r="2728">
          <cell r="J2728" t="str">
            <v>SUO_071</v>
          </cell>
          <cell r="K2728" t="str">
            <v>BSC1_HW_BFSAM_BANENGO</v>
          </cell>
          <cell r="L2728" t="str">
            <v>Kumba</v>
          </cell>
        </row>
        <row r="2729">
          <cell r="J2729" t="str">
            <v>SUO_071</v>
          </cell>
          <cell r="K2729" t="str">
            <v>BSC1_HW_BFSAM_BANENGO</v>
          </cell>
          <cell r="L2729" t="str">
            <v>Kumba</v>
          </cell>
        </row>
        <row r="2730">
          <cell r="J2730" t="str">
            <v>SUO_071</v>
          </cell>
          <cell r="K2730" t="str">
            <v>BSC1_HW_BFSAM_BANENGO</v>
          </cell>
          <cell r="L2730" t="str">
            <v>Kumba</v>
          </cell>
        </row>
        <row r="2731">
          <cell r="J2731" t="str">
            <v>SUO_071</v>
          </cell>
          <cell r="K2731" t="str">
            <v>BSC1_HW_BFSAM_BANENGO</v>
          </cell>
          <cell r="L2731" t="str">
            <v>Kumba</v>
          </cell>
        </row>
        <row r="2732">
          <cell r="J2732" t="str">
            <v>SUO_071</v>
          </cell>
          <cell r="K2732" t="str">
            <v>BSC1_HW_BFSAM_BANENGO</v>
          </cell>
          <cell r="L2732" t="str">
            <v>Kumba</v>
          </cell>
        </row>
        <row r="2733">
          <cell r="J2733" t="str">
            <v>SUO_071</v>
          </cell>
          <cell r="K2733" t="str">
            <v>BSC1_HW_BFSAM_BANENGO</v>
          </cell>
          <cell r="L2733" t="str">
            <v>Kumba</v>
          </cell>
        </row>
        <row r="2734">
          <cell r="J2734" t="str">
            <v>NRO_243</v>
          </cell>
          <cell r="K2734" t="str">
            <v>BSC1_HW_BFSAM_BANENGO</v>
          </cell>
          <cell r="L2734" t="str">
            <v>Bamenda</v>
          </cell>
        </row>
        <row r="2735">
          <cell r="J2735" t="str">
            <v>NRO_243</v>
          </cell>
          <cell r="K2735" t="str">
            <v>BSC1_HW_BFSAM_BANENGO</v>
          </cell>
          <cell r="L2735" t="str">
            <v>Bamenda</v>
          </cell>
        </row>
        <row r="2736">
          <cell r="J2736" t="str">
            <v>NRO_243</v>
          </cell>
          <cell r="K2736" t="str">
            <v>BSC1_HW_BFSAM_BANENGO</v>
          </cell>
          <cell r="L2736" t="str">
            <v>Bamenda</v>
          </cell>
        </row>
        <row r="2737">
          <cell r="J2737" t="str">
            <v>CTR_277</v>
          </cell>
          <cell r="K2737" t="str">
            <v>MCBSC_CBC2</v>
          </cell>
          <cell r="L2737" t="str">
            <v>Deuk</v>
          </cell>
        </row>
        <row r="2738">
          <cell r="J2738" t="str">
            <v>CTR_277</v>
          </cell>
          <cell r="K2738" t="str">
            <v>MCBSC_CBC2</v>
          </cell>
          <cell r="L2738" t="str">
            <v>Deuk</v>
          </cell>
        </row>
        <row r="2739">
          <cell r="J2739" t="str">
            <v>CTR_277</v>
          </cell>
          <cell r="K2739" t="str">
            <v>MCBSC_CBC2</v>
          </cell>
          <cell r="L2739" t="str">
            <v>Deuk</v>
          </cell>
        </row>
        <row r="2740">
          <cell r="J2740" t="str">
            <v>SUO_073</v>
          </cell>
          <cell r="K2740" t="str">
            <v>MCBSC_Banengo2</v>
          </cell>
          <cell r="L2740" t="str">
            <v>Mamfe</v>
          </cell>
        </row>
        <row r="2741">
          <cell r="J2741" t="str">
            <v>SUO_073</v>
          </cell>
          <cell r="K2741" t="str">
            <v>MCBSC_Banengo2</v>
          </cell>
          <cell r="L2741" t="str">
            <v>Mamfe</v>
          </cell>
        </row>
        <row r="2742">
          <cell r="J2742" t="str">
            <v>SUO_073</v>
          </cell>
          <cell r="K2742" t="str">
            <v>MCBSC_Banengo2</v>
          </cell>
          <cell r="L2742" t="str">
            <v>Mamfe</v>
          </cell>
        </row>
        <row r="2743">
          <cell r="J2743" t="str">
            <v>EST_074</v>
          </cell>
          <cell r="K2743" t="str">
            <v>MCBSC_NGOA_EK2</v>
          </cell>
          <cell r="L2743" t="str">
            <v>Mazabe</v>
          </cell>
        </row>
        <row r="2744">
          <cell r="J2744" t="str">
            <v>EST_074</v>
          </cell>
          <cell r="K2744" t="str">
            <v>MCBSC_NGOA_EK2</v>
          </cell>
          <cell r="L2744" t="str">
            <v>Mazabe</v>
          </cell>
        </row>
        <row r="2745">
          <cell r="J2745" t="str">
            <v>EST_074</v>
          </cell>
          <cell r="K2745" t="str">
            <v>MCBSC_NGOA_EK2</v>
          </cell>
          <cell r="L2745" t="str">
            <v>Mazabe</v>
          </cell>
        </row>
        <row r="2746">
          <cell r="J2746" t="str">
            <v>NRO_246</v>
          </cell>
          <cell r="K2746" t="str">
            <v>MCBSC_Banengo2</v>
          </cell>
          <cell r="L2746" t="str">
            <v>Mbot</v>
          </cell>
        </row>
        <row r="2747">
          <cell r="J2747" t="str">
            <v>NRO_246</v>
          </cell>
          <cell r="K2747" t="str">
            <v>MCBSC_Banengo2</v>
          </cell>
          <cell r="L2747" t="str">
            <v>Mbot</v>
          </cell>
        </row>
        <row r="2748">
          <cell r="J2748" t="str">
            <v>NRO_246</v>
          </cell>
          <cell r="K2748" t="str">
            <v>MCBSC_Banengo2</v>
          </cell>
          <cell r="L2748" t="str">
            <v>Mbot</v>
          </cell>
        </row>
        <row r="2749">
          <cell r="J2749" t="str">
            <v>CTR_354</v>
          </cell>
          <cell r="K2749" t="str">
            <v>MCBSC_CBC2</v>
          </cell>
          <cell r="L2749" t="str">
            <v>Mengueme</v>
          </cell>
        </row>
        <row r="2750">
          <cell r="J2750" t="str">
            <v>CTR_354</v>
          </cell>
          <cell r="K2750" t="str">
            <v>MCBSC_CBC2</v>
          </cell>
          <cell r="L2750" t="str">
            <v>Mengueme</v>
          </cell>
        </row>
        <row r="2751">
          <cell r="J2751" t="str">
            <v>CTR_354</v>
          </cell>
          <cell r="K2751" t="str">
            <v>MCBSC_CBC2</v>
          </cell>
          <cell r="L2751" t="str">
            <v>Mengueme</v>
          </cell>
        </row>
        <row r="2752">
          <cell r="J2752" t="str">
            <v>CTR_367</v>
          </cell>
          <cell r="K2752" t="str">
            <v>MCBSC_NGOA_EK2</v>
          </cell>
          <cell r="L2752" t="str">
            <v>Ngoum-II</v>
          </cell>
        </row>
        <row r="2753">
          <cell r="J2753" t="str">
            <v>CTR_367</v>
          </cell>
          <cell r="K2753" t="str">
            <v>MCBSC_NGOA_EK2</v>
          </cell>
          <cell r="L2753" t="str">
            <v>Ngoum-II</v>
          </cell>
        </row>
        <row r="2754">
          <cell r="J2754" t="str">
            <v>CTR_367</v>
          </cell>
          <cell r="K2754" t="str">
            <v>MCBSC_NGOA_EK2</v>
          </cell>
          <cell r="L2754" t="str">
            <v>Ngoum-II</v>
          </cell>
        </row>
        <row r="2755">
          <cell r="J2755" t="str">
            <v>EST_077</v>
          </cell>
          <cell r="K2755" t="str">
            <v>MCBSC_NGOA_EK2</v>
          </cell>
          <cell r="L2755" t="str">
            <v>Nguem</v>
          </cell>
        </row>
        <row r="2756">
          <cell r="J2756" t="str">
            <v>EST_077</v>
          </cell>
          <cell r="K2756" t="str">
            <v>MCBSC_NGOA_EK2</v>
          </cell>
          <cell r="L2756" t="str">
            <v>Nguem</v>
          </cell>
        </row>
        <row r="2757">
          <cell r="J2757" t="str">
            <v>EST_077</v>
          </cell>
          <cell r="K2757" t="str">
            <v>MCBSC_NGOA_EK2</v>
          </cell>
          <cell r="L2757" t="str">
            <v>Nguem</v>
          </cell>
        </row>
        <row r="2758">
          <cell r="J2758" t="str">
            <v>SUD_249</v>
          </cell>
          <cell r="K2758" t="str">
            <v>MCBSC_CBC2</v>
          </cell>
          <cell r="L2758" t="str">
            <v>Nyazanga</v>
          </cell>
        </row>
        <row r="2759">
          <cell r="J2759" t="str">
            <v>SUD_249</v>
          </cell>
          <cell r="K2759" t="str">
            <v>MCBSC_CBC2</v>
          </cell>
          <cell r="L2759" t="str">
            <v>Nyazanga</v>
          </cell>
        </row>
        <row r="2760">
          <cell r="J2760" t="str">
            <v>SUD_249</v>
          </cell>
          <cell r="K2760" t="str">
            <v>MCBSC_CBC2</v>
          </cell>
          <cell r="L2760" t="str">
            <v>Nyazanga</v>
          </cell>
        </row>
        <row r="2761">
          <cell r="J2761" t="str">
            <v>EXN_073</v>
          </cell>
          <cell r="K2761" t="str">
            <v>MCBSC_Mra-ZOKOK2</v>
          </cell>
          <cell r="L2761" t="str">
            <v>Ndoukoula</v>
          </cell>
        </row>
        <row r="2762">
          <cell r="J2762" t="str">
            <v>EXN_073</v>
          </cell>
          <cell r="K2762" t="str">
            <v>MCBSC_Mra-ZOKOK2</v>
          </cell>
          <cell r="L2762" t="str">
            <v>Ndoukoula</v>
          </cell>
        </row>
        <row r="2763">
          <cell r="J2763" t="str">
            <v>EXN_073</v>
          </cell>
          <cell r="K2763" t="str">
            <v>MCBSC_Mra-ZOKOK2</v>
          </cell>
          <cell r="L2763" t="str">
            <v>Ndoukoula</v>
          </cell>
        </row>
        <row r="2764">
          <cell r="J2764" t="str">
            <v>LIT_388</v>
          </cell>
          <cell r="K2764" t="str">
            <v>MCBSC_Mak-Nodal2</v>
          </cell>
          <cell r="L2764" t="str">
            <v>Sikoum</v>
          </cell>
        </row>
        <row r="2765">
          <cell r="J2765" t="str">
            <v>CTR_347</v>
          </cell>
          <cell r="K2765" t="str">
            <v>BSC_ZTE_Mvogada_new(24)</v>
          </cell>
          <cell r="L2765" t="str">
            <v>Yaounde</v>
          </cell>
        </row>
        <row r="2766">
          <cell r="J2766" t="str">
            <v>CTR_347</v>
          </cell>
          <cell r="K2766" t="str">
            <v>BSC_ZTE_Mvogada_new(24)</v>
          </cell>
          <cell r="L2766" t="str">
            <v>Yaounde</v>
          </cell>
        </row>
        <row r="2767">
          <cell r="J2767" t="str">
            <v>CTR_347</v>
          </cell>
          <cell r="K2767" t="str">
            <v>BSC_ZTE_Mvogada_new(24)</v>
          </cell>
          <cell r="L2767" t="str">
            <v>Yaounde</v>
          </cell>
        </row>
        <row r="2768">
          <cell r="J2768" t="str">
            <v>OST_112</v>
          </cell>
          <cell r="K2768" t="str">
            <v>BSC1_HW_BFSAM_BANENGO</v>
          </cell>
          <cell r="L2768" t="str">
            <v>Dschang</v>
          </cell>
        </row>
        <row r="2769">
          <cell r="J2769" t="str">
            <v>OST_112</v>
          </cell>
          <cell r="K2769" t="str">
            <v>BSC1_HW_BFSAM_BANENGO</v>
          </cell>
          <cell r="L2769" t="str">
            <v>Dschang</v>
          </cell>
        </row>
        <row r="2770">
          <cell r="J2770" t="str">
            <v>OST_112</v>
          </cell>
          <cell r="K2770" t="str">
            <v>BSC1_HW_BFSAM_BANENGO</v>
          </cell>
          <cell r="L2770" t="str">
            <v>Dschang</v>
          </cell>
        </row>
        <row r="2771">
          <cell r="J2771" t="str">
            <v>NRO_218</v>
          </cell>
          <cell r="K2771" t="str">
            <v>Balessing-MX</v>
          </cell>
          <cell r="L2771" t="str">
            <v>Andek</v>
          </cell>
        </row>
        <row r="2772">
          <cell r="J2772" t="str">
            <v>NRO_218</v>
          </cell>
          <cell r="K2772" t="str">
            <v>Balessing-MX</v>
          </cell>
          <cell r="L2772" t="str">
            <v>Andek</v>
          </cell>
        </row>
        <row r="2773">
          <cell r="J2773" t="str">
            <v>NRO_218</v>
          </cell>
          <cell r="K2773" t="str">
            <v>Balessing-MX</v>
          </cell>
          <cell r="L2773" t="str">
            <v>Andek</v>
          </cell>
        </row>
        <row r="2774">
          <cell r="J2774" t="str">
            <v>ADM_014</v>
          </cell>
          <cell r="K2774" t="str">
            <v>MCBSC_Ngaoundere1</v>
          </cell>
          <cell r="L2774" t="str">
            <v>Bawa</v>
          </cell>
        </row>
        <row r="2775">
          <cell r="J2775" t="str">
            <v>ADM_014</v>
          </cell>
          <cell r="K2775" t="str">
            <v>MCBSC_Ngaoundere1</v>
          </cell>
          <cell r="L2775" t="str">
            <v>Bawa</v>
          </cell>
        </row>
        <row r="2776">
          <cell r="J2776" t="str">
            <v>ADM_014</v>
          </cell>
          <cell r="K2776" t="str">
            <v>MCBSC_Ngaoundere1</v>
          </cell>
          <cell r="L2776" t="str">
            <v>Bawa</v>
          </cell>
        </row>
        <row r="2777">
          <cell r="J2777" t="str">
            <v>EST_073</v>
          </cell>
          <cell r="K2777" t="str">
            <v>MCBSC_NGOA_EK2</v>
          </cell>
          <cell r="L2777" t="str">
            <v>Bonga</v>
          </cell>
        </row>
        <row r="2778">
          <cell r="J2778" t="str">
            <v>EST_073</v>
          </cell>
          <cell r="K2778" t="str">
            <v>MCBSC_NGOA_EK2</v>
          </cell>
          <cell r="L2778" t="str">
            <v>Bonga</v>
          </cell>
        </row>
        <row r="2779">
          <cell r="J2779" t="str">
            <v>EST_073</v>
          </cell>
          <cell r="K2779" t="str">
            <v>MCBSC_NGOA_EK2</v>
          </cell>
          <cell r="L2779" t="str">
            <v>Bonga</v>
          </cell>
        </row>
        <row r="2780">
          <cell r="J2780" t="str">
            <v>ADM_015</v>
          </cell>
          <cell r="K2780" t="str">
            <v>MCBSC_Ngaoundere1</v>
          </cell>
          <cell r="L2780" t="str">
            <v>Makor</v>
          </cell>
        </row>
        <row r="2781">
          <cell r="J2781" t="str">
            <v>ADM_015</v>
          </cell>
          <cell r="K2781" t="str">
            <v>MCBSC_Ngaoundere1</v>
          </cell>
          <cell r="L2781" t="str">
            <v>Makor</v>
          </cell>
        </row>
        <row r="2782">
          <cell r="J2782" t="str">
            <v>ADM_015</v>
          </cell>
          <cell r="K2782" t="str">
            <v>MCBSC_Ngaoundere1</v>
          </cell>
          <cell r="L2782" t="str">
            <v>Makor</v>
          </cell>
        </row>
        <row r="2783">
          <cell r="J2783" t="str">
            <v>LIT_356</v>
          </cell>
          <cell r="K2783" t="str">
            <v>MCBSC_IPD2</v>
          </cell>
          <cell r="L2783" t="str">
            <v>Manengole</v>
          </cell>
        </row>
        <row r="2784">
          <cell r="J2784" t="str">
            <v>LIT_356</v>
          </cell>
          <cell r="K2784" t="str">
            <v>MCBSC_IPD2</v>
          </cell>
          <cell r="L2784" t="str">
            <v>Manengole</v>
          </cell>
        </row>
        <row r="2785">
          <cell r="J2785" t="str">
            <v>LIT_356</v>
          </cell>
          <cell r="K2785" t="str">
            <v>MCBSC_IPD2</v>
          </cell>
          <cell r="L2785" t="str">
            <v>Manengole</v>
          </cell>
        </row>
        <row r="2786">
          <cell r="J2786" t="str">
            <v>CTR_278</v>
          </cell>
          <cell r="K2786" t="str">
            <v>MCBSC_CBC2</v>
          </cell>
          <cell r="L2786" t="str">
            <v>Ngoro</v>
          </cell>
        </row>
        <row r="2787">
          <cell r="J2787" t="str">
            <v>CTR_278</v>
          </cell>
          <cell r="K2787" t="str">
            <v>MCBSC_CBC2</v>
          </cell>
          <cell r="L2787" t="str">
            <v>Ngoro</v>
          </cell>
        </row>
        <row r="2788">
          <cell r="J2788" t="str">
            <v>CTR_278</v>
          </cell>
          <cell r="K2788" t="str">
            <v>MCBSC_CBC2</v>
          </cell>
          <cell r="L2788" t="str">
            <v>Ngoro</v>
          </cell>
        </row>
        <row r="2789">
          <cell r="J2789" t="str">
            <v>CTR_353</v>
          </cell>
          <cell r="K2789" t="str">
            <v>MCBSC_NGOA_EK2</v>
          </cell>
          <cell r="L2789" t="str">
            <v>Nguinda</v>
          </cell>
        </row>
        <row r="2790">
          <cell r="J2790" t="str">
            <v>CTR_353</v>
          </cell>
          <cell r="K2790" t="str">
            <v>MCBSC_NGOA_EK2</v>
          </cell>
          <cell r="L2790" t="str">
            <v>Nguinda</v>
          </cell>
        </row>
        <row r="2791">
          <cell r="J2791" t="str">
            <v>CTR_353</v>
          </cell>
          <cell r="K2791" t="str">
            <v>MCBSC_NGOA_EK2</v>
          </cell>
          <cell r="L2791" t="str">
            <v>Nguinda</v>
          </cell>
        </row>
        <row r="2792">
          <cell r="J2792" t="str">
            <v>NRO_219</v>
          </cell>
          <cell r="K2792" t="str">
            <v>MCBSC_Banengo2</v>
          </cell>
          <cell r="L2792" t="str">
            <v>Widikum</v>
          </cell>
        </row>
        <row r="2793">
          <cell r="J2793" t="str">
            <v>NRO_219</v>
          </cell>
          <cell r="K2793" t="str">
            <v>MCBSC_Banengo2</v>
          </cell>
          <cell r="L2793" t="str">
            <v>Widikum</v>
          </cell>
        </row>
        <row r="2794">
          <cell r="J2794" t="str">
            <v>NRO_219</v>
          </cell>
          <cell r="K2794" t="str">
            <v>MCBSC_Banengo2</v>
          </cell>
          <cell r="L2794" t="str">
            <v>Widikum</v>
          </cell>
        </row>
        <row r="2795">
          <cell r="J2795" t="str">
            <v>SUO_070</v>
          </cell>
          <cell r="K2795" t="str">
            <v>Souza-MX</v>
          </cell>
          <cell r="L2795" t="str">
            <v>Yoke</v>
          </cell>
        </row>
        <row r="2796">
          <cell r="J2796" t="str">
            <v>SUO_070</v>
          </cell>
          <cell r="K2796" t="str">
            <v>Souza-MX</v>
          </cell>
          <cell r="L2796" t="str">
            <v>Yoke</v>
          </cell>
        </row>
        <row r="2797">
          <cell r="J2797" t="str">
            <v>SUO_070</v>
          </cell>
          <cell r="K2797" t="str">
            <v>Souza-MX</v>
          </cell>
          <cell r="L2797" t="str">
            <v>Yoke</v>
          </cell>
        </row>
        <row r="2798">
          <cell r="J2798" t="str">
            <v>NRO_253</v>
          </cell>
          <cell r="K2798" t="str">
            <v>BSC1_HW_BFSAM_BANENGO</v>
          </cell>
          <cell r="L2798" t="str">
            <v>Bamenda</v>
          </cell>
        </row>
        <row r="2799">
          <cell r="J2799" t="str">
            <v>NRO_253</v>
          </cell>
          <cell r="K2799" t="str">
            <v>BSC1_HW_BFSAM_BANENGO</v>
          </cell>
          <cell r="L2799" t="str">
            <v>Bamenda</v>
          </cell>
        </row>
        <row r="2800">
          <cell r="J2800" t="str">
            <v>NRO_253</v>
          </cell>
          <cell r="K2800" t="str">
            <v>BSC1_HW_BFSAM_BANENGO</v>
          </cell>
          <cell r="L2800" t="str">
            <v>Bamenda</v>
          </cell>
        </row>
        <row r="2801">
          <cell r="J2801" t="str">
            <v>NRO_254</v>
          </cell>
          <cell r="K2801" t="str">
            <v>BSC1_HW_BFSAM_BANENGO</v>
          </cell>
          <cell r="L2801" t="str">
            <v>Bamenda</v>
          </cell>
        </row>
        <row r="2802">
          <cell r="J2802" t="str">
            <v>NRO_254</v>
          </cell>
          <cell r="K2802" t="str">
            <v>BSC1_HW_BFSAM_BANENGO</v>
          </cell>
          <cell r="L2802" t="str">
            <v>Bamenda</v>
          </cell>
        </row>
        <row r="2803">
          <cell r="J2803" t="str">
            <v>NRO_254</v>
          </cell>
          <cell r="K2803" t="str">
            <v>BSC1_HW_BFSAM_BANENGO</v>
          </cell>
          <cell r="L2803" t="str">
            <v>Bamenda</v>
          </cell>
        </row>
        <row r="2804">
          <cell r="J2804" t="str">
            <v>OST_109</v>
          </cell>
          <cell r="K2804" t="str">
            <v>BSC1_HW_BFSAM_BANENGO</v>
          </cell>
          <cell r="L2804" t="str">
            <v>Bafoussam</v>
          </cell>
        </row>
        <row r="2805">
          <cell r="J2805" t="str">
            <v>OST_109</v>
          </cell>
          <cell r="K2805" t="str">
            <v>BSC1_HW_BFSAM_BANENGO</v>
          </cell>
          <cell r="L2805" t="str">
            <v>Bafoussam</v>
          </cell>
        </row>
        <row r="2806">
          <cell r="J2806" t="str">
            <v>OST_109</v>
          </cell>
          <cell r="K2806" t="str">
            <v>BSC1_HW_BFSAM_BANENGO</v>
          </cell>
          <cell r="L2806" t="str">
            <v>Bafoussam</v>
          </cell>
        </row>
        <row r="2807">
          <cell r="J2807" t="str">
            <v>OST_109</v>
          </cell>
          <cell r="K2807" t="str">
            <v>BSC1_HW_BFSAM_BANENGO</v>
          </cell>
          <cell r="L2807" t="str">
            <v>Bafoussam</v>
          </cell>
        </row>
        <row r="2808">
          <cell r="J2808" t="str">
            <v>OST_109</v>
          </cell>
          <cell r="K2808" t="str">
            <v>BSC1_HW_BFSAM_BANENGO</v>
          </cell>
          <cell r="L2808" t="str">
            <v>Bafoussam</v>
          </cell>
        </row>
        <row r="2809">
          <cell r="J2809" t="str">
            <v>OST_109</v>
          </cell>
          <cell r="K2809" t="str">
            <v>BSC1_HW_BFSAM_BANENGO</v>
          </cell>
          <cell r="L2809" t="str">
            <v>Bafoussam</v>
          </cell>
        </row>
        <row r="2810">
          <cell r="J2810" t="str">
            <v>SUO_077</v>
          </cell>
          <cell r="K2810" t="str">
            <v>BSC1_HW_BFSAM_BANENGO</v>
          </cell>
          <cell r="L2810" t="str">
            <v>Buea</v>
          </cell>
        </row>
        <row r="2811">
          <cell r="J2811" t="str">
            <v>SUO_077</v>
          </cell>
          <cell r="K2811" t="str">
            <v>BSC1_HW_BFSAM_BANENGO</v>
          </cell>
          <cell r="L2811" t="str">
            <v>Buea</v>
          </cell>
        </row>
        <row r="2812">
          <cell r="J2812" t="str">
            <v>SUO_077</v>
          </cell>
          <cell r="K2812" t="str">
            <v>BSC1_HW_BFSAM_BANENGO</v>
          </cell>
          <cell r="L2812" t="str">
            <v>Buea</v>
          </cell>
        </row>
        <row r="2813">
          <cell r="J2813" t="str">
            <v>SUO_077</v>
          </cell>
          <cell r="K2813" t="str">
            <v>BSC1_HW_BFSAM_BANENGO</v>
          </cell>
          <cell r="L2813" t="str">
            <v>Buea</v>
          </cell>
        </row>
        <row r="2814">
          <cell r="J2814" t="str">
            <v>SUO_077</v>
          </cell>
          <cell r="K2814" t="str">
            <v>BSC1_HW_BFSAM_BANENGO</v>
          </cell>
          <cell r="L2814" t="str">
            <v>Buea</v>
          </cell>
        </row>
        <row r="2815">
          <cell r="J2815" t="str">
            <v>SUO_077</v>
          </cell>
          <cell r="K2815" t="str">
            <v>BSC1_HW_BFSAM_BANENGO</v>
          </cell>
          <cell r="L2815" t="str">
            <v>Buea</v>
          </cell>
        </row>
        <row r="2816">
          <cell r="J2816" t="str">
            <v>OST_106</v>
          </cell>
          <cell r="K2816" t="str">
            <v>BSC1_HW_BFSAM_BANENGO</v>
          </cell>
          <cell r="L2816" t="str">
            <v>Dschang</v>
          </cell>
        </row>
        <row r="2817">
          <cell r="J2817" t="str">
            <v>OST_106</v>
          </cell>
          <cell r="K2817" t="str">
            <v>BSC1_HW_BFSAM_BANENGO</v>
          </cell>
          <cell r="L2817" t="str">
            <v>Dschang</v>
          </cell>
        </row>
        <row r="2818">
          <cell r="J2818" t="str">
            <v>OST_106</v>
          </cell>
          <cell r="K2818" t="str">
            <v>BSC1_HW_BFSAM_BANENGO</v>
          </cell>
          <cell r="L2818" t="str">
            <v>Dschang</v>
          </cell>
        </row>
        <row r="2819">
          <cell r="J2819" t="str">
            <v>OST_106</v>
          </cell>
          <cell r="K2819" t="str">
            <v>BSC1_HW_BFSAM_BANENGO</v>
          </cell>
          <cell r="L2819" t="str">
            <v>Dschang</v>
          </cell>
        </row>
        <row r="2820">
          <cell r="J2820" t="str">
            <v>OST_106</v>
          </cell>
          <cell r="K2820" t="str">
            <v>BSC1_HW_BFSAM_BANENGO</v>
          </cell>
          <cell r="L2820" t="str">
            <v>Dschang</v>
          </cell>
        </row>
        <row r="2821">
          <cell r="J2821" t="str">
            <v>OST_106</v>
          </cell>
          <cell r="K2821" t="str">
            <v>BSC1_HW_BFSAM_BANENGO</v>
          </cell>
          <cell r="L2821" t="str">
            <v>Dschang</v>
          </cell>
        </row>
        <row r="2822">
          <cell r="J2822" t="str">
            <v>CTR_369</v>
          </cell>
          <cell r="K2822" t="str">
            <v>BSC_ZTE_Mvogada_new(24)</v>
          </cell>
          <cell r="L2822" t="str">
            <v>Yaounde</v>
          </cell>
        </row>
        <row r="2823">
          <cell r="J2823" t="str">
            <v>CTR_369</v>
          </cell>
          <cell r="K2823" t="str">
            <v>BSC_ZTE_Mvogada_new(24)</v>
          </cell>
          <cell r="L2823" t="str">
            <v>Yaounde</v>
          </cell>
        </row>
        <row r="2824">
          <cell r="J2824" t="str">
            <v>CTR_369</v>
          </cell>
          <cell r="K2824" t="str">
            <v>BSC_ZTE_Mvogada_new(24)</v>
          </cell>
          <cell r="L2824" t="str">
            <v>Yaounde</v>
          </cell>
        </row>
        <row r="2825">
          <cell r="J2825" t="str">
            <v>SUO_054</v>
          </cell>
          <cell r="K2825" t="str">
            <v>BSC1_HW_BFSAM_BANENGO</v>
          </cell>
          <cell r="L2825" t="str">
            <v>Kumba</v>
          </cell>
        </row>
        <row r="2826">
          <cell r="J2826" t="str">
            <v>SUO_054</v>
          </cell>
          <cell r="K2826" t="str">
            <v>BSC1_HW_BFSAM_BANENGO</v>
          </cell>
          <cell r="L2826" t="str">
            <v>Kumba</v>
          </cell>
        </row>
        <row r="2827">
          <cell r="J2827" t="str">
            <v>SUO_082</v>
          </cell>
          <cell r="K2827" t="str">
            <v>MCBSC_Mak-Nodal2</v>
          </cell>
          <cell r="L2827" t="str">
            <v>Limbe</v>
          </cell>
        </row>
        <row r="2828">
          <cell r="J2828" t="str">
            <v>SUO_082</v>
          </cell>
          <cell r="K2828" t="str">
            <v>MCBSC_Mak-Nodal2</v>
          </cell>
          <cell r="L2828" t="str">
            <v>Limbe</v>
          </cell>
        </row>
        <row r="2829">
          <cell r="J2829" t="str">
            <v>SUO_080</v>
          </cell>
          <cell r="K2829" t="str">
            <v>BSC1_HW_BFSAM_BANENGO</v>
          </cell>
          <cell r="L2829" t="str">
            <v>Limbe</v>
          </cell>
        </row>
        <row r="2830">
          <cell r="J2830" t="str">
            <v>SUO_080</v>
          </cell>
          <cell r="K2830" t="str">
            <v>BSC1_HW_BFSAM_BANENGO</v>
          </cell>
          <cell r="L2830" t="str">
            <v>Limbe</v>
          </cell>
        </row>
        <row r="2831">
          <cell r="J2831" t="str">
            <v>SUO_080</v>
          </cell>
          <cell r="K2831" t="str">
            <v>BSC1_HW_BFSAM_BANENGO</v>
          </cell>
          <cell r="L2831" t="str">
            <v>Limbe</v>
          </cell>
        </row>
        <row r="2832">
          <cell r="J2832" t="str">
            <v>CTR_370</v>
          </cell>
          <cell r="K2832" t="str">
            <v>BSC_ZTE_Messamendongo(23)</v>
          </cell>
          <cell r="L2832" t="str">
            <v>Yaounde</v>
          </cell>
        </row>
        <row r="2833">
          <cell r="J2833" t="str">
            <v>CTR_370</v>
          </cell>
          <cell r="K2833" t="str">
            <v>BSC_ZTE_Messamendongo(23)</v>
          </cell>
          <cell r="L2833" t="str">
            <v>Yaounde</v>
          </cell>
        </row>
        <row r="2834">
          <cell r="J2834" t="str">
            <v>CTR_370</v>
          </cell>
          <cell r="K2834" t="str">
            <v>BSC_ZTE_Messamendongo(23)</v>
          </cell>
          <cell r="L2834" t="str">
            <v>Yaounde</v>
          </cell>
        </row>
        <row r="2835">
          <cell r="J2835" t="str">
            <v>CTR_376</v>
          </cell>
          <cell r="K2835" t="str">
            <v>BSC_ZTE_Mvogada_new(24)</v>
          </cell>
          <cell r="L2835" t="str">
            <v>Yaounde</v>
          </cell>
        </row>
        <row r="2836">
          <cell r="J2836" t="str">
            <v>CTR_376</v>
          </cell>
          <cell r="K2836" t="str">
            <v>BSC_ZTE_Mvogada_new(24)</v>
          </cell>
          <cell r="L2836" t="str">
            <v>Yaounde</v>
          </cell>
        </row>
        <row r="2837">
          <cell r="J2837" t="str">
            <v>CTR_376</v>
          </cell>
          <cell r="K2837" t="str">
            <v>BSC_ZTE_Mvogada_new(24)</v>
          </cell>
          <cell r="L2837" t="str">
            <v>Yaounde</v>
          </cell>
        </row>
        <row r="2838">
          <cell r="J2838" t="str">
            <v>CTR_380</v>
          </cell>
          <cell r="K2838" t="str">
            <v>BSC_ZTE_Mvogada_new(24)</v>
          </cell>
          <cell r="L2838" t="str">
            <v>Yaounde</v>
          </cell>
        </row>
        <row r="2839">
          <cell r="J2839" t="str">
            <v>CTR_380</v>
          </cell>
          <cell r="K2839" t="str">
            <v>BSC_ZTE_Mvogada_new(24)</v>
          </cell>
          <cell r="L2839" t="str">
            <v>Yaounde</v>
          </cell>
        </row>
        <row r="2840">
          <cell r="J2840" t="str">
            <v>CTR_380</v>
          </cell>
          <cell r="K2840" t="str">
            <v>BSC_ZTE_Mvogada_new(24)</v>
          </cell>
          <cell r="L2840" t="str">
            <v>Yaounde</v>
          </cell>
        </row>
        <row r="2841">
          <cell r="J2841" t="str">
            <v>EXN_018</v>
          </cell>
          <cell r="K2841" t="str">
            <v>MCBSC_GRA-Agence2</v>
          </cell>
          <cell r="L2841" t="str">
            <v>Guidiguis</v>
          </cell>
        </row>
        <row r="2842">
          <cell r="J2842" t="str">
            <v>EXN_018</v>
          </cell>
          <cell r="K2842" t="str">
            <v>MCBSC_GRA-Agence2</v>
          </cell>
          <cell r="L2842" t="str">
            <v>Guidiguis</v>
          </cell>
        </row>
        <row r="2843">
          <cell r="J2843" t="str">
            <v>EXN_018</v>
          </cell>
          <cell r="K2843" t="str">
            <v>MCBSC_GRA-Agence2</v>
          </cell>
          <cell r="L2843" t="str">
            <v>Guidiguis</v>
          </cell>
        </row>
        <row r="2844">
          <cell r="J2844" t="str">
            <v>OST_113</v>
          </cell>
          <cell r="K2844" t="str">
            <v>BSC1_HW_BFSAM_BANENGO</v>
          </cell>
          <cell r="L2844" t="str">
            <v>Bamenda</v>
          </cell>
        </row>
        <row r="2845">
          <cell r="J2845" t="str">
            <v>OST_113</v>
          </cell>
          <cell r="K2845" t="str">
            <v>BSC1_HW_BFSAM_BANENGO</v>
          </cell>
          <cell r="L2845" t="str">
            <v>Bamenda</v>
          </cell>
        </row>
        <row r="2846">
          <cell r="J2846" t="str">
            <v>OST_113</v>
          </cell>
          <cell r="K2846" t="str">
            <v>BSC1_HW_BFSAM_BANENGO</v>
          </cell>
          <cell r="L2846" t="str">
            <v>Bamenda</v>
          </cell>
        </row>
        <row r="2847">
          <cell r="J2847" t="str">
            <v>OST_111</v>
          </cell>
          <cell r="K2847" t="str">
            <v>BSC1_HW_BFSAM_BANENGO</v>
          </cell>
          <cell r="L2847" t="str">
            <v>Bafoussam</v>
          </cell>
        </row>
        <row r="2848">
          <cell r="J2848" t="str">
            <v>OST_111</v>
          </cell>
          <cell r="K2848" t="str">
            <v>BSC1_HW_BFSAM_BANENGO</v>
          </cell>
          <cell r="L2848" t="str">
            <v>Bafoussam</v>
          </cell>
        </row>
        <row r="2849">
          <cell r="J2849" t="str">
            <v>OST_111</v>
          </cell>
          <cell r="K2849" t="str">
            <v>BSC1_HW_BFSAM_BANENGO</v>
          </cell>
          <cell r="L2849" t="str">
            <v>Bafoussam</v>
          </cell>
        </row>
        <row r="2850">
          <cell r="J2850" t="str">
            <v>CTR_392</v>
          </cell>
          <cell r="K2850" t="str">
            <v>BSC_ZTE_NDOGBONG(21)</v>
          </cell>
          <cell r="L2850" t="str">
            <v>Ebolowa</v>
          </cell>
        </row>
        <row r="2851">
          <cell r="J2851" t="str">
            <v>CTR_392</v>
          </cell>
          <cell r="K2851" t="str">
            <v>BSC_ZTE_NDOGBONG(21)</v>
          </cell>
          <cell r="L2851" t="str">
            <v>Ebolowa</v>
          </cell>
        </row>
        <row r="2852">
          <cell r="J2852" t="str">
            <v>CTR_392</v>
          </cell>
          <cell r="K2852" t="str">
            <v>BSC_ZTE_NDOGBONG(21)</v>
          </cell>
          <cell r="L2852" t="str">
            <v>Ebolowa</v>
          </cell>
        </row>
        <row r="2853">
          <cell r="J2853" t="str">
            <v>CTR_392</v>
          </cell>
          <cell r="K2853" t="str">
            <v>BSC_ZTE_NDOGBONG(21)</v>
          </cell>
          <cell r="L2853" t="str">
            <v>Ebolowa</v>
          </cell>
        </row>
        <row r="2854">
          <cell r="J2854" t="str">
            <v>CTR_392</v>
          </cell>
          <cell r="K2854" t="str">
            <v>BSC_ZTE_NDOGBONG(21)</v>
          </cell>
          <cell r="L2854" t="str">
            <v>Ebolowa</v>
          </cell>
        </row>
        <row r="2855">
          <cell r="J2855" t="str">
            <v>CTR_392</v>
          </cell>
          <cell r="K2855" t="str">
            <v>BSC_ZTE_NDOGBONG(21)</v>
          </cell>
          <cell r="L2855" t="str">
            <v>Ebolowa</v>
          </cell>
        </row>
        <row r="2856">
          <cell r="J2856" t="str">
            <v>SUO_078</v>
          </cell>
          <cell r="K2856" t="str">
            <v>BSC1_HW_BFSAM_BANENGO</v>
          </cell>
          <cell r="L2856" t="str">
            <v>Limbe</v>
          </cell>
        </row>
        <row r="2857">
          <cell r="J2857" t="str">
            <v>SUO_078</v>
          </cell>
          <cell r="K2857" t="str">
            <v>BSC1_HW_BFSAM_BANENGO</v>
          </cell>
          <cell r="L2857" t="str">
            <v>Limbe</v>
          </cell>
        </row>
        <row r="2858">
          <cell r="J2858" t="str">
            <v>SUO_078</v>
          </cell>
          <cell r="K2858" t="str">
            <v>BSC1_HW_BFSAM_BANENGO</v>
          </cell>
          <cell r="L2858" t="str">
            <v>Limbe</v>
          </cell>
        </row>
        <row r="2859">
          <cell r="J2859" t="str">
            <v>SUO_078</v>
          </cell>
          <cell r="K2859" t="str">
            <v>BSC1_HW_BFSAM_BANENGO</v>
          </cell>
          <cell r="L2859" t="str">
            <v>Limbe</v>
          </cell>
        </row>
        <row r="2860">
          <cell r="J2860" t="str">
            <v>SUO_078</v>
          </cell>
          <cell r="K2860" t="str">
            <v>BSC1_HW_BFSAM_BANENGO</v>
          </cell>
          <cell r="L2860" t="str">
            <v>Limbe</v>
          </cell>
        </row>
        <row r="2861">
          <cell r="J2861" t="str">
            <v>SUO_078</v>
          </cell>
          <cell r="K2861" t="str">
            <v>BSC1_HW_BFSAM_BANENGO</v>
          </cell>
          <cell r="L2861" t="str">
            <v>Limbe</v>
          </cell>
        </row>
        <row r="2862">
          <cell r="J2862" t="str">
            <v>EXN_082</v>
          </cell>
          <cell r="K2862" t="str">
            <v>BSC1_HW_GRA_AGENCE</v>
          </cell>
          <cell r="L2862" t="str">
            <v>Maroua</v>
          </cell>
        </row>
        <row r="2863">
          <cell r="J2863" t="str">
            <v>EXN_082</v>
          </cell>
          <cell r="K2863" t="str">
            <v>BSC1_HW_GRA_AGENCE</v>
          </cell>
          <cell r="L2863" t="str">
            <v>Maroua</v>
          </cell>
        </row>
        <row r="2864">
          <cell r="J2864" t="str">
            <v>EXN_082</v>
          </cell>
          <cell r="K2864" t="str">
            <v>BSC1_HW_GRA_AGENCE</v>
          </cell>
          <cell r="L2864" t="str">
            <v>Maroua</v>
          </cell>
        </row>
        <row r="2865">
          <cell r="J2865" t="str">
            <v>EXN_082</v>
          </cell>
          <cell r="K2865" t="str">
            <v>BSC1_HW_GRA_AGENCE</v>
          </cell>
          <cell r="L2865" t="str">
            <v>Maroua</v>
          </cell>
        </row>
        <row r="2866">
          <cell r="J2866" t="str">
            <v>EXN_082</v>
          </cell>
          <cell r="K2866" t="str">
            <v>BSC1_HW_GRA_AGENCE</v>
          </cell>
          <cell r="L2866" t="str">
            <v>Maroua</v>
          </cell>
        </row>
        <row r="2867">
          <cell r="J2867" t="str">
            <v>EXN_082</v>
          </cell>
          <cell r="K2867" t="str">
            <v>BSC1_HW_GRA_AGENCE</v>
          </cell>
          <cell r="L2867" t="str">
            <v>Maroua</v>
          </cell>
        </row>
        <row r="2868">
          <cell r="J2868" t="str">
            <v>ADM_057</v>
          </cell>
          <cell r="K2868" t="str">
            <v>BSC1_HW_GRA_AGENCE</v>
          </cell>
          <cell r="L2868" t="str">
            <v>Ngaoundere</v>
          </cell>
        </row>
        <row r="2869">
          <cell r="J2869" t="str">
            <v>ADM_057</v>
          </cell>
          <cell r="K2869" t="str">
            <v>BSC1_HW_GRA_AGENCE</v>
          </cell>
          <cell r="L2869" t="str">
            <v>Ngaoundere</v>
          </cell>
        </row>
        <row r="2870">
          <cell r="J2870" t="str">
            <v>ADM_057</v>
          </cell>
          <cell r="K2870" t="str">
            <v>BSC1_HW_GRA_AGENCE</v>
          </cell>
          <cell r="L2870" t="str">
            <v>Ngaoundere</v>
          </cell>
        </row>
        <row r="2871">
          <cell r="J2871" t="str">
            <v>ADM_057</v>
          </cell>
          <cell r="K2871" t="str">
            <v>BSC1_HW_GRA_AGENCE</v>
          </cell>
          <cell r="L2871" t="str">
            <v>Ngaoundere</v>
          </cell>
        </row>
        <row r="2872">
          <cell r="J2872" t="str">
            <v>ADM_057</v>
          </cell>
          <cell r="K2872" t="str">
            <v>BSC1_HW_GRA_AGENCE</v>
          </cell>
          <cell r="L2872" t="str">
            <v>Ngaoundere</v>
          </cell>
        </row>
        <row r="2873">
          <cell r="J2873" t="str">
            <v>ADM_057</v>
          </cell>
          <cell r="K2873" t="str">
            <v>BSC1_HW_GRA_AGENCE</v>
          </cell>
          <cell r="L2873" t="str">
            <v>Ngaoundere</v>
          </cell>
        </row>
        <row r="2874">
          <cell r="J2874" t="str">
            <v>CTR_285</v>
          </cell>
          <cell r="K2874" t="str">
            <v>BSC_ZTE_Mvogada_new(24)</v>
          </cell>
          <cell r="L2874" t="str">
            <v>Yaounde</v>
          </cell>
        </row>
        <row r="2875">
          <cell r="J2875" t="str">
            <v>CTR_285</v>
          </cell>
          <cell r="K2875" t="str">
            <v>BSC_ZTE_Mvogada_new(24)</v>
          </cell>
          <cell r="L2875" t="str">
            <v>Yaounde</v>
          </cell>
        </row>
        <row r="2876">
          <cell r="J2876" t="str">
            <v>CTR_285</v>
          </cell>
          <cell r="K2876" t="str">
            <v>BSC_ZTE_Mvogada_new(24)</v>
          </cell>
          <cell r="L2876" t="str">
            <v>Yaounde</v>
          </cell>
        </row>
        <row r="2877">
          <cell r="J2877" t="str">
            <v>CTR_395</v>
          </cell>
          <cell r="K2877" t="str">
            <v>BSC_ZTE_Mvogada_new(24)</v>
          </cell>
          <cell r="L2877" t="str">
            <v>Yaounde</v>
          </cell>
        </row>
        <row r="2878">
          <cell r="J2878" t="str">
            <v>CTR_395</v>
          </cell>
          <cell r="K2878" t="str">
            <v>BSC_ZTE_Mvogada_new(24)</v>
          </cell>
          <cell r="L2878" t="str">
            <v>Yaounde</v>
          </cell>
        </row>
        <row r="2879">
          <cell r="J2879" t="str">
            <v>CTR_395</v>
          </cell>
          <cell r="K2879" t="str">
            <v>BSC_ZTE_Mvogada_new(24)</v>
          </cell>
          <cell r="L2879" t="str">
            <v>Yaounde</v>
          </cell>
        </row>
        <row r="2880">
          <cell r="J2880" t="str">
            <v>CTR_401</v>
          </cell>
          <cell r="K2880" t="str">
            <v>BSC_ZTE_Mvogada_new(24)</v>
          </cell>
          <cell r="L2880" t="str">
            <v>Yaounde</v>
          </cell>
        </row>
        <row r="2881">
          <cell r="J2881" t="str">
            <v>CTR_401</v>
          </cell>
          <cell r="K2881" t="str">
            <v>BSC_ZTE_Mvogada_new(24)</v>
          </cell>
          <cell r="L2881" t="str">
            <v>Yaounde</v>
          </cell>
        </row>
        <row r="2882">
          <cell r="J2882" t="str">
            <v>CTR_401</v>
          </cell>
          <cell r="K2882" t="str">
            <v>BSC_ZTE_Mvogada_new(24)</v>
          </cell>
          <cell r="L2882" t="str">
            <v>Yaounde</v>
          </cell>
        </row>
        <row r="2883">
          <cell r="J2883" t="str">
            <v>LIT_254</v>
          </cell>
          <cell r="K2883" t="str">
            <v>BSC_ZTE_Madagascar(22)</v>
          </cell>
          <cell r="L2883" t="str">
            <v>Douala</v>
          </cell>
        </row>
        <row r="2884">
          <cell r="J2884" t="str">
            <v>LIT_254</v>
          </cell>
          <cell r="K2884" t="str">
            <v>BSC_ZTE_Madagascar(22)</v>
          </cell>
          <cell r="L2884" t="str">
            <v>Douala</v>
          </cell>
        </row>
        <row r="2885">
          <cell r="J2885" t="str">
            <v>LIT_254</v>
          </cell>
          <cell r="K2885" t="str">
            <v>BSC_ZTE_Madagascar(22)</v>
          </cell>
          <cell r="L2885" t="str">
            <v>Douala</v>
          </cell>
        </row>
        <row r="2886">
          <cell r="J2886" t="str">
            <v>LIT_366</v>
          </cell>
          <cell r="K2886" t="str">
            <v>BSC_ZTE_Madagascar(22)</v>
          </cell>
          <cell r="L2886" t="str">
            <v>Douala</v>
          </cell>
        </row>
        <row r="2887">
          <cell r="J2887" t="str">
            <v>LIT_366</v>
          </cell>
          <cell r="K2887" t="str">
            <v>BSC_ZTE_Madagascar(22)</v>
          </cell>
          <cell r="L2887" t="str">
            <v>Douala</v>
          </cell>
        </row>
        <row r="2888">
          <cell r="J2888" t="str">
            <v>LIT_366</v>
          </cell>
          <cell r="K2888" t="str">
            <v>BSC_ZTE_Madagascar(22)</v>
          </cell>
          <cell r="L2888" t="str">
            <v>Douala</v>
          </cell>
        </row>
        <row r="2889">
          <cell r="J2889" t="str">
            <v>LIT_369</v>
          </cell>
          <cell r="K2889" t="str">
            <v>BSC_ZTE_Madagascar(22)</v>
          </cell>
          <cell r="L2889" t="str">
            <v>Douala</v>
          </cell>
        </row>
        <row r="2890">
          <cell r="J2890" t="str">
            <v>LIT_369</v>
          </cell>
          <cell r="K2890" t="str">
            <v>BSC_ZTE_Madagascar(22)</v>
          </cell>
          <cell r="L2890" t="str">
            <v>Douala</v>
          </cell>
        </row>
        <row r="2891">
          <cell r="J2891" t="str">
            <v>LIT_369</v>
          </cell>
          <cell r="K2891" t="str">
            <v>BSC_ZTE_Madagascar(22)</v>
          </cell>
          <cell r="L2891" t="str">
            <v>Douala</v>
          </cell>
        </row>
        <row r="2892">
          <cell r="J2892" t="str">
            <v>LIT_370</v>
          </cell>
          <cell r="K2892" t="str">
            <v>BSC_ZTE_Madagascar(22)</v>
          </cell>
          <cell r="L2892" t="str">
            <v>Douala</v>
          </cell>
        </row>
        <row r="2893">
          <cell r="J2893" t="str">
            <v>LIT_370</v>
          </cell>
          <cell r="K2893" t="str">
            <v>BSC_ZTE_Madagascar(22)</v>
          </cell>
          <cell r="L2893" t="str">
            <v>Douala</v>
          </cell>
        </row>
        <row r="2894">
          <cell r="J2894" t="str">
            <v>LIT_370</v>
          </cell>
          <cell r="K2894" t="str">
            <v>BSC_ZTE_Madagascar(22)</v>
          </cell>
          <cell r="L2894" t="str">
            <v>Douala</v>
          </cell>
        </row>
        <row r="2895">
          <cell r="J2895" t="str">
            <v>LIT_371</v>
          </cell>
          <cell r="K2895" t="str">
            <v>BSC_ZTE_Madagascar(22)</v>
          </cell>
          <cell r="L2895" t="str">
            <v>Douala</v>
          </cell>
        </row>
        <row r="2896">
          <cell r="J2896" t="str">
            <v>LIT_371</v>
          </cell>
          <cell r="K2896" t="str">
            <v>BSC_ZTE_Madagascar(22)</v>
          </cell>
          <cell r="L2896" t="str">
            <v>Douala</v>
          </cell>
        </row>
        <row r="2897">
          <cell r="J2897" t="str">
            <v>LIT_371</v>
          </cell>
          <cell r="K2897" t="str">
            <v>BSC_ZTE_Madagascar(22)</v>
          </cell>
          <cell r="L2897" t="str">
            <v>Douala</v>
          </cell>
        </row>
        <row r="2898">
          <cell r="J2898" t="str">
            <v>CTR_397</v>
          </cell>
          <cell r="K2898" t="str">
            <v>BSC_ZTE_Messamendongo(23)</v>
          </cell>
          <cell r="L2898" t="str">
            <v>Bafia</v>
          </cell>
        </row>
        <row r="2899">
          <cell r="J2899" t="str">
            <v>CTR_397</v>
          </cell>
          <cell r="K2899" t="str">
            <v>BSC_ZTE_Messamendongo(23)</v>
          </cell>
          <cell r="L2899" t="str">
            <v>Bafia</v>
          </cell>
        </row>
        <row r="2900">
          <cell r="J2900" t="str">
            <v>CTR_397</v>
          </cell>
          <cell r="K2900" t="str">
            <v>BSC_ZTE_Messamendongo(23)</v>
          </cell>
          <cell r="L2900" t="str">
            <v>Bafia</v>
          </cell>
        </row>
        <row r="2901">
          <cell r="J2901" t="str">
            <v>CTR_397</v>
          </cell>
          <cell r="K2901" t="str">
            <v>BSC_ZTE_Messamendongo(23)</v>
          </cell>
          <cell r="L2901" t="str">
            <v>Bafia</v>
          </cell>
        </row>
        <row r="2902">
          <cell r="J2902" t="str">
            <v>CTR_397</v>
          </cell>
          <cell r="K2902" t="str">
            <v>BSC_ZTE_Messamendongo(23)</v>
          </cell>
          <cell r="L2902" t="str">
            <v>Bafia</v>
          </cell>
        </row>
        <row r="2903">
          <cell r="J2903" t="str">
            <v>CTR_397</v>
          </cell>
          <cell r="K2903" t="str">
            <v>BSC_ZTE_Messamendongo(23)</v>
          </cell>
          <cell r="L2903" t="str">
            <v>Bafia</v>
          </cell>
        </row>
        <row r="2904">
          <cell r="J2904" t="str">
            <v>EST_079</v>
          </cell>
          <cell r="K2904" t="str">
            <v>BSC_ZTE_Messamendongo(23)</v>
          </cell>
          <cell r="L2904" t="str">
            <v>Bertoua</v>
          </cell>
        </row>
        <row r="2905">
          <cell r="J2905" t="str">
            <v>EST_079</v>
          </cell>
          <cell r="K2905" t="str">
            <v>BSC_ZTE_Messamendongo(23)</v>
          </cell>
          <cell r="L2905" t="str">
            <v>Bertoua</v>
          </cell>
        </row>
        <row r="2906">
          <cell r="J2906" t="str">
            <v>EST_079</v>
          </cell>
          <cell r="K2906" t="str">
            <v>BSC_ZTE_Messamendongo(23)</v>
          </cell>
          <cell r="L2906" t="str">
            <v>Bertoua</v>
          </cell>
        </row>
        <row r="2907">
          <cell r="J2907" t="str">
            <v>EST_079</v>
          </cell>
          <cell r="K2907" t="str">
            <v>BSC_ZTE_Messamendongo(23)</v>
          </cell>
          <cell r="L2907" t="str">
            <v>Bertoua</v>
          </cell>
        </row>
        <row r="2908">
          <cell r="J2908" t="str">
            <v>EST_079</v>
          </cell>
          <cell r="K2908" t="str">
            <v>BSC_ZTE_Messamendongo(23)</v>
          </cell>
          <cell r="L2908" t="str">
            <v>Bertoua</v>
          </cell>
        </row>
        <row r="2909">
          <cell r="J2909" t="str">
            <v>EST_079</v>
          </cell>
          <cell r="K2909" t="str">
            <v>BSC_ZTE_Messamendongo(23)</v>
          </cell>
          <cell r="L2909" t="str">
            <v>Bertoua</v>
          </cell>
        </row>
        <row r="2910">
          <cell r="J2910" t="str">
            <v>EST_080</v>
          </cell>
          <cell r="K2910" t="str">
            <v>BSC_ZTE_Messamendongo(23)</v>
          </cell>
          <cell r="L2910" t="str">
            <v>Garoua-Boulai</v>
          </cell>
        </row>
        <row r="2911">
          <cell r="J2911" t="str">
            <v>EST_080</v>
          </cell>
          <cell r="K2911" t="str">
            <v>BSC_ZTE_Messamendongo(23)</v>
          </cell>
          <cell r="L2911" t="str">
            <v>Garoua-Boulai</v>
          </cell>
        </row>
        <row r="2912">
          <cell r="J2912" t="str">
            <v>EST_080</v>
          </cell>
          <cell r="K2912" t="str">
            <v>BSC_ZTE_Messamendongo(23)</v>
          </cell>
          <cell r="L2912" t="str">
            <v>Garoua-Boulai</v>
          </cell>
        </row>
        <row r="2913">
          <cell r="J2913" t="str">
            <v>NRD_054</v>
          </cell>
          <cell r="K2913" t="str">
            <v>BSC1_HW_GRA_AGENCE</v>
          </cell>
          <cell r="L2913" t="str">
            <v>Garoua</v>
          </cell>
        </row>
        <row r="2914">
          <cell r="J2914" t="str">
            <v>NRD_054</v>
          </cell>
          <cell r="K2914" t="str">
            <v>BSC1_HW_GRA_AGENCE</v>
          </cell>
          <cell r="L2914" t="str">
            <v>Garoua</v>
          </cell>
        </row>
        <row r="2915">
          <cell r="J2915" t="str">
            <v>NRD_054</v>
          </cell>
          <cell r="K2915" t="str">
            <v>BSC1_HW_GRA_AGENCE</v>
          </cell>
          <cell r="L2915" t="str">
            <v>Garoua</v>
          </cell>
        </row>
        <row r="2916">
          <cell r="J2916" t="str">
            <v>NRD_054</v>
          </cell>
          <cell r="K2916" t="str">
            <v>BSC1_HW_GRA_AGENCE</v>
          </cell>
          <cell r="L2916" t="str">
            <v>Garoua</v>
          </cell>
        </row>
        <row r="2917">
          <cell r="J2917" t="str">
            <v>NRD_054</v>
          </cell>
          <cell r="K2917" t="str">
            <v>BSC1_HW_GRA_AGENCE</v>
          </cell>
          <cell r="L2917" t="str">
            <v>Garoua</v>
          </cell>
        </row>
        <row r="2918">
          <cell r="J2918" t="str">
            <v>NRD_054</v>
          </cell>
          <cell r="K2918" t="str">
            <v>BSC1_HW_GRA_AGENCE</v>
          </cell>
          <cell r="L2918" t="str">
            <v>Garoua</v>
          </cell>
        </row>
        <row r="2919">
          <cell r="J2919" t="str">
            <v>EXN_083</v>
          </cell>
          <cell r="K2919" t="str">
            <v>BSC1_HW_GRA_AGENCE</v>
          </cell>
          <cell r="L2919" t="str">
            <v>Maroua</v>
          </cell>
        </row>
        <row r="2920">
          <cell r="J2920" t="str">
            <v>EXN_083</v>
          </cell>
          <cell r="K2920" t="str">
            <v>BSC1_HW_GRA_AGENCE</v>
          </cell>
          <cell r="L2920" t="str">
            <v>Maroua</v>
          </cell>
        </row>
        <row r="2921">
          <cell r="J2921" t="str">
            <v>EXN_083</v>
          </cell>
          <cell r="K2921" t="str">
            <v>BSC1_HW_GRA_AGENCE</v>
          </cell>
          <cell r="L2921" t="str">
            <v>Maroua</v>
          </cell>
        </row>
        <row r="2922">
          <cell r="J2922" t="str">
            <v>EXN_083</v>
          </cell>
          <cell r="K2922" t="str">
            <v>BSC1_HW_GRA_AGENCE</v>
          </cell>
          <cell r="L2922" t="str">
            <v>Maroua</v>
          </cell>
        </row>
        <row r="2923">
          <cell r="J2923" t="str">
            <v>EXN_083</v>
          </cell>
          <cell r="K2923" t="str">
            <v>BSC1_HW_GRA_AGENCE</v>
          </cell>
          <cell r="L2923" t="str">
            <v>Maroua</v>
          </cell>
        </row>
        <row r="2924">
          <cell r="J2924" t="str">
            <v>EXN_083</v>
          </cell>
          <cell r="K2924" t="str">
            <v>BSC1_HW_GRA_AGENCE</v>
          </cell>
          <cell r="L2924" t="str">
            <v>Maroua</v>
          </cell>
        </row>
        <row r="2925">
          <cell r="J2925" t="str">
            <v>SUD_257</v>
          </cell>
          <cell r="K2925" t="str">
            <v>MCBSC_NGOA_EK2</v>
          </cell>
          <cell r="L2925" t="str">
            <v>Memve-ele</v>
          </cell>
        </row>
        <row r="2926">
          <cell r="J2926" t="str">
            <v>SUD_257</v>
          </cell>
          <cell r="K2926" t="str">
            <v>MCBSC_NGOA_EK2</v>
          </cell>
          <cell r="L2926" t="str">
            <v>Memve-ele</v>
          </cell>
        </row>
        <row r="2927">
          <cell r="J2927" t="str">
            <v>SUD_257</v>
          </cell>
          <cell r="K2927" t="str">
            <v>MCBSC_NGOA_EK2</v>
          </cell>
          <cell r="L2927" t="str">
            <v>Memve-ele</v>
          </cell>
        </row>
        <row r="2928">
          <cell r="J2928" t="str">
            <v>ADM_058</v>
          </cell>
          <cell r="K2928" t="str">
            <v>BSC1_HW_GRA_AGENCE</v>
          </cell>
          <cell r="L2928" t="str">
            <v>Ngaoundere</v>
          </cell>
        </row>
        <row r="2929">
          <cell r="J2929" t="str">
            <v>ADM_058</v>
          </cell>
          <cell r="K2929" t="str">
            <v>BSC1_HW_GRA_AGENCE</v>
          </cell>
          <cell r="L2929" t="str">
            <v>Ngaoundere</v>
          </cell>
        </row>
        <row r="2930">
          <cell r="J2930" t="str">
            <v>ADM_058</v>
          </cell>
          <cell r="K2930" t="str">
            <v>BSC1_HW_GRA_AGENCE</v>
          </cell>
          <cell r="L2930" t="str">
            <v>Ngaoundere</v>
          </cell>
        </row>
        <row r="2931">
          <cell r="J2931" t="str">
            <v>ADM_058</v>
          </cell>
          <cell r="K2931" t="str">
            <v>BSC1_HW_GRA_AGENCE</v>
          </cell>
          <cell r="L2931" t="str">
            <v>Ngaoundere</v>
          </cell>
        </row>
        <row r="2932">
          <cell r="J2932" t="str">
            <v>ADM_058</v>
          </cell>
          <cell r="K2932" t="str">
            <v>BSC1_HW_GRA_AGENCE</v>
          </cell>
          <cell r="L2932" t="str">
            <v>Ngaoundere</v>
          </cell>
        </row>
        <row r="2933">
          <cell r="J2933" t="str">
            <v>ADM_058</v>
          </cell>
          <cell r="K2933" t="str">
            <v>BSC1_HW_GRA_AGENCE</v>
          </cell>
          <cell r="L2933" t="str">
            <v>Ngaoundere</v>
          </cell>
        </row>
        <row r="2934">
          <cell r="J2934" t="str">
            <v>EST_080</v>
          </cell>
          <cell r="K2934" t="str">
            <v>BSC_ZTE_Messamendongo(23)</v>
          </cell>
          <cell r="L2934" t="str">
            <v>Garoua-Boulai</v>
          </cell>
        </row>
        <row r="2935">
          <cell r="J2935" t="str">
            <v>EST_080</v>
          </cell>
          <cell r="K2935" t="str">
            <v>BSC_ZTE_Messamendongo(23)</v>
          </cell>
          <cell r="L2935" t="str">
            <v>Garoua-Boulai</v>
          </cell>
        </row>
        <row r="2936">
          <cell r="J2936" t="str">
            <v>EST_080</v>
          </cell>
          <cell r="K2936" t="str">
            <v>BSC_ZTE_Messamendongo(23)</v>
          </cell>
          <cell r="L2936" t="str">
            <v>Garoua-Boulai</v>
          </cell>
        </row>
        <row r="2937">
          <cell r="J2937" t="str">
            <v>CTR_276</v>
          </cell>
          <cell r="K2937" t="str">
            <v>BSC_ZTE_Mvogada_new(24)</v>
          </cell>
          <cell r="L2937" t="str">
            <v>Yaounde</v>
          </cell>
        </row>
        <row r="2938">
          <cell r="J2938" t="str">
            <v>CTR_276</v>
          </cell>
          <cell r="K2938" t="str">
            <v>BSC_ZTE_Mvogada_new(24)</v>
          </cell>
          <cell r="L2938" t="str">
            <v>Yaounde</v>
          </cell>
        </row>
        <row r="2939">
          <cell r="J2939" t="str">
            <v>CTR_276</v>
          </cell>
          <cell r="K2939" t="str">
            <v>BSC_ZTE_Mvogada_new(24)</v>
          </cell>
          <cell r="L2939" t="str">
            <v>Yaounde</v>
          </cell>
        </row>
        <row r="2940">
          <cell r="J2940" t="str">
            <v>CTR_372</v>
          </cell>
          <cell r="K2940" t="str">
            <v>BSC_ZTE_Mvogada_new(24)</v>
          </cell>
          <cell r="L2940" t="str">
            <v>Yaounde</v>
          </cell>
        </row>
        <row r="2941">
          <cell r="J2941" t="str">
            <v>CTR_372</v>
          </cell>
          <cell r="K2941" t="str">
            <v>BSC_ZTE_Mvogada_new(24)</v>
          </cell>
          <cell r="L2941" t="str">
            <v>Yaounde</v>
          </cell>
        </row>
        <row r="2942">
          <cell r="J2942" t="str">
            <v>CTR_372</v>
          </cell>
          <cell r="K2942" t="str">
            <v>BSC_ZTE_Mvogada_new(24)</v>
          </cell>
          <cell r="L2942" t="str">
            <v>Yaounde</v>
          </cell>
        </row>
        <row r="2943">
          <cell r="J2943" t="str">
            <v>CTR_833</v>
          </cell>
          <cell r="K2943" t="str">
            <v>BSC_ZTE_Mvogada_new(24)</v>
          </cell>
          <cell r="L2943" t="str">
            <v>Yaounde</v>
          </cell>
        </row>
        <row r="2944">
          <cell r="J2944" t="str">
            <v>CTR_833</v>
          </cell>
          <cell r="K2944" t="str">
            <v>BSC_ZTE_Mvogada_new(24)</v>
          </cell>
          <cell r="L2944" t="str">
            <v>Yaounde</v>
          </cell>
        </row>
        <row r="2945">
          <cell r="J2945" t="str">
            <v>CTR_833</v>
          </cell>
          <cell r="K2945" t="str">
            <v>BSC_ZTE_Mvogada_new(24)</v>
          </cell>
          <cell r="L2945" t="str">
            <v>Yaounde</v>
          </cell>
        </row>
        <row r="2946">
          <cell r="J2946" t="str">
            <v>LIT_362</v>
          </cell>
          <cell r="K2946" t="str">
            <v>BSC_ZTE_NDOGBONG(21)</v>
          </cell>
          <cell r="L2946" t="str">
            <v>Douala</v>
          </cell>
        </row>
        <row r="2947">
          <cell r="J2947" t="str">
            <v>LIT_362</v>
          </cell>
          <cell r="K2947" t="str">
            <v>BSC_ZTE_NDOGBONG(21)</v>
          </cell>
          <cell r="L2947" t="str">
            <v>Douala</v>
          </cell>
        </row>
        <row r="2948">
          <cell r="J2948" t="str">
            <v>LIT_362</v>
          </cell>
          <cell r="K2948" t="str">
            <v>BSC_ZTE_NDOGBONG(21)</v>
          </cell>
          <cell r="L2948" t="str">
            <v>Douala</v>
          </cell>
        </row>
        <row r="2949">
          <cell r="J2949" t="str">
            <v>LIT_365</v>
          </cell>
          <cell r="K2949" t="str">
            <v>BSC_ZTE_Madagascar(22)</v>
          </cell>
          <cell r="L2949" t="str">
            <v>Douala</v>
          </cell>
        </row>
        <row r="2950">
          <cell r="J2950" t="str">
            <v>LIT_365</v>
          </cell>
          <cell r="K2950" t="str">
            <v>BSC_ZTE_Madagascar(22)</v>
          </cell>
          <cell r="L2950" t="str">
            <v>Douala</v>
          </cell>
        </row>
        <row r="2951">
          <cell r="J2951" t="str">
            <v>LIT_365</v>
          </cell>
          <cell r="K2951" t="str">
            <v>BSC_ZTE_Madagascar(22)</v>
          </cell>
          <cell r="L2951" t="str">
            <v>Douala</v>
          </cell>
        </row>
        <row r="2952">
          <cell r="J2952" t="str">
            <v>LIT_378</v>
          </cell>
          <cell r="K2952" t="str">
            <v>BSC_ZTE_Madagascar(22)</v>
          </cell>
          <cell r="L2952" t="str">
            <v>Douala</v>
          </cell>
        </row>
        <row r="2953">
          <cell r="J2953" t="str">
            <v>LIT_378</v>
          </cell>
          <cell r="K2953" t="str">
            <v>BSC_ZTE_Madagascar(22)</v>
          </cell>
          <cell r="L2953" t="str">
            <v>Douala</v>
          </cell>
        </row>
        <row r="2954">
          <cell r="J2954" t="str">
            <v>LIT_378</v>
          </cell>
          <cell r="K2954" t="str">
            <v>BSC_ZTE_Madagascar(22)</v>
          </cell>
          <cell r="L2954" t="str">
            <v>Douala</v>
          </cell>
        </row>
        <row r="2955">
          <cell r="J2955" t="str">
            <v>NRD_053</v>
          </cell>
          <cell r="K2955" t="str">
            <v>BSC1_HW_GRA_AGENCE</v>
          </cell>
          <cell r="L2955" t="str">
            <v>Garoua</v>
          </cell>
        </row>
        <row r="2956">
          <cell r="J2956" t="str">
            <v>NRD_053</v>
          </cell>
          <cell r="K2956" t="str">
            <v>BSC1_HW_GRA_AGENCE</v>
          </cell>
          <cell r="L2956" t="str">
            <v>Garoua</v>
          </cell>
        </row>
        <row r="2957">
          <cell r="J2957" t="str">
            <v>NRD_053</v>
          </cell>
          <cell r="K2957" t="str">
            <v>BSC1_HW_GRA_AGENCE</v>
          </cell>
          <cell r="L2957" t="str">
            <v>Garoua</v>
          </cell>
        </row>
        <row r="2958">
          <cell r="J2958" t="str">
            <v>NRD_053</v>
          </cell>
          <cell r="K2958" t="str">
            <v>BSC1_HW_GRA_AGENCE</v>
          </cell>
          <cell r="L2958" t="str">
            <v>Garoua</v>
          </cell>
        </row>
        <row r="2959">
          <cell r="J2959" t="str">
            <v>NRD_053</v>
          </cell>
          <cell r="K2959" t="str">
            <v>BSC1_HW_GRA_AGENCE</v>
          </cell>
          <cell r="L2959" t="str">
            <v>Garoua</v>
          </cell>
        </row>
        <row r="2960">
          <cell r="J2960" t="str">
            <v>NRD_053</v>
          </cell>
          <cell r="K2960" t="str">
            <v>BSC1_HW_GRA_AGENCE</v>
          </cell>
          <cell r="L2960" t="str">
            <v>Garoua</v>
          </cell>
        </row>
        <row r="2961">
          <cell r="J2961" t="str">
            <v>ADM_005</v>
          </cell>
          <cell r="K2961" t="str">
            <v>BSC1_HW_GRA_AGENCE</v>
          </cell>
          <cell r="L2961" t="str">
            <v>Touboro</v>
          </cell>
        </row>
        <row r="2962">
          <cell r="J2962" t="str">
            <v>ADM_005</v>
          </cell>
          <cell r="K2962" t="str">
            <v>BSC1_HW_GRA_AGENCE</v>
          </cell>
          <cell r="L2962" t="str">
            <v>Touboro</v>
          </cell>
        </row>
        <row r="2963">
          <cell r="J2963" t="str">
            <v>ADM_005</v>
          </cell>
          <cell r="K2963" t="str">
            <v>BSC1_HW_GRA_AGENCE</v>
          </cell>
          <cell r="L2963" t="str">
            <v>Touboro</v>
          </cell>
        </row>
        <row r="2964">
          <cell r="J2964" t="str">
            <v>ADM_011</v>
          </cell>
          <cell r="K2964" t="str">
            <v>MCBSC_Ngaoundere1</v>
          </cell>
          <cell r="L2964" t="str">
            <v>Tignere</v>
          </cell>
        </row>
        <row r="2965">
          <cell r="J2965" t="str">
            <v>ADM_011</v>
          </cell>
          <cell r="K2965" t="str">
            <v>MCBSC_Ngaoundere1</v>
          </cell>
          <cell r="L2965" t="str">
            <v>Tignere</v>
          </cell>
        </row>
        <row r="2966">
          <cell r="J2966" t="str">
            <v>ADM_011</v>
          </cell>
          <cell r="K2966" t="str">
            <v>MCBSC_Ngaoundere1</v>
          </cell>
          <cell r="L2966" t="str">
            <v>Tignere</v>
          </cell>
        </row>
        <row r="2967">
          <cell r="J2967" t="str">
            <v>NRO_034</v>
          </cell>
          <cell r="K2967" t="str">
            <v>MCBSC_Banengo2</v>
          </cell>
          <cell r="L2967" t="str">
            <v>Balikumbat</v>
          </cell>
        </row>
        <row r="2968">
          <cell r="J2968" t="str">
            <v>NRO_034</v>
          </cell>
          <cell r="K2968" t="str">
            <v>MCBSC_Banengo2</v>
          </cell>
          <cell r="L2968" t="str">
            <v>Balikumbat</v>
          </cell>
        </row>
        <row r="2969">
          <cell r="J2969" t="str">
            <v>NRO_034</v>
          </cell>
          <cell r="K2969" t="str">
            <v>MCBSC_Banengo2</v>
          </cell>
          <cell r="L2969" t="str">
            <v>Balikumbat</v>
          </cell>
        </row>
        <row r="2970">
          <cell r="J2970" t="str">
            <v>NRO_033</v>
          </cell>
          <cell r="K2970" t="str">
            <v>MCBSC_Banengo2</v>
          </cell>
          <cell r="L2970" t="str">
            <v>Balikumbat</v>
          </cell>
        </row>
        <row r="2971">
          <cell r="J2971" t="str">
            <v>NRO_033</v>
          </cell>
          <cell r="K2971" t="str">
            <v>MCBSC_Banengo2</v>
          </cell>
          <cell r="L2971" t="str">
            <v>Balikumbat</v>
          </cell>
        </row>
        <row r="2972">
          <cell r="J2972" t="str">
            <v>NRO_033</v>
          </cell>
          <cell r="K2972" t="str">
            <v>MCBSC_Banengo2</v>
          </cell>
          <cell r="L2972" t="str">
            <v>Balikumbat</v>
          </cell>
        </row>
        <row r="2973">
          <cell r="J2973" t="str">
            <v>OST_107</v>
          </cell>
          <cell r="K2973" t="str">
            <v>BSC1_HW_BFSAM_BANENGO</v>
          </cell>
          <cell r="L2973" t="str">
            <v>Bafoussam</v>
          </cell>
        </row>
        <row r="2974">
          <cell r="J2974" t="str">
            <v>OST_107</v>
          </cell>
          <cell r="K2974" t="str">
            <v>BSC1_HW_BFSAM_BANENGO</v>
          </cell>
          <cell r="L2974" t="str">
            <v>Bafoussam</v>
          </cell>
        </row>
        <row r="2975">
          <cell r="J2975" t="str">
            <v>OST_107</v>
          </cell>
          <cell r="K2975" t="str">
            <v>BSC1_HW_BFSAM_BANENGO</v>
          </cell>
          <cell r="L2975" t="str">
            <v>Bafoussam</v>
          </cell>
        </row>
        <row r="2976">
          <cell r="J2976" t="str">
            <v>EXN_075</v>
          </cell>
          <cell r="K2976" t="str">
            <v>MCBSC_GRA-Agence2</v>
          </cell>
          <cell r="L2976" t="str">
            <v>Datcheka</v>
          </cell>
        </row>
        <row r="2977">
          <cell r="J2977" t="str">
            <v>EXN_075</v>
          </cell>
          <cell r="K2977" t="str">
            <v>MCBSC_GRA-Agence2</v>
          </cell>
          <cell r="L2977" t="str">
            <v>Datcheka</v>
          </cell>
        </row>
        <row r="2978">
          <cell r="J2978" t="str">
            <v>EXN_075</v>
          </cell>
          <cell r="K2978" t="str">
            <v>MCBSC_GRA-Agence2</v>
          </cell>
          <cell r="L2978" t="str">
            <v>Datcheka</v>
          </cell>
        </row>
        <row r="2979">
          <cell r="J2979" t="str">
            <v>SUO_065</v>
          </cell>
          <cell r="K2979" t="str">
            <v>BSC1_HW_BFSAM_BANENGO</v>
          </cell>
          <cell r="L2979" t="str">
            <v>Limbe</v>
          </cell>
        </row>
        <row r="2980">
          <cell r="J2980" t="str">
            <v>SUO_065</v>
          </cell>
          <cell r="K2980" t="str">
            <v>BSC1_HW_BFSAM_BANENGO</v>
          </cell>
          <cell r="L2980" t="str">
            <v>Limbe</v>
          </cell>
        </row>
        <row r="2981">
          <cell r="J2981" t="str">
            <v>SUO_065</v>
          </cell>
          <cell r="K2981" t="str">
            <v>BSC1_HW_BFSAM_BANENGO</v>
          </cell>
          <cell r="L2981" t="str">
            <v>Limbe</v>
          </cell>
        </row>
        <row r="2982">
          <cell r="J2982" t="str">
            <v>SUO_065</v>
          </cell>
          <cell r="K2982" t="str">
            <v>BSC1_HW_BFSAM_BANENGO</v>
          </cell>
          <cell r="L2982" t="str">
            <v>Limbe</v>
          </cell>
        </row>
        <row r="2983">
          <cell r="J2983" t="str">
            <v>SUO_065</v>
          </cell>
          <cell r="K2983" t="str">
            <v>BSC1_HW_BFSAM_BANENGO</v>
          </cell>
          <cell r="L2983" t="str">
            <v>Limbe</v>
          </cell>
        </row>
        <row r="2984">
          <cell r="J2984" t="str">
            <v>SUO_065</v>
          </cell>
          <cell r="K2984" t="str">
            <v>BSC1_HW_BFSAM_BANENGO</v>
          </cell>
          <cell r="L2984" t="str">
            <v>Limbe</v>
          </cell>
        </row>
        <row r="2985">
          <cell r="J2985" t="str">
            <v>CTR_393</v>
          </cell>
          <cell r="K2985" t="str">
            <v>BSC_ZTE_Messamendongo(23)</v>
          </cell>
          <cell r="L2985" t="str">
            <v>Mbalmayo</v>
          </cell>
        </row>
        <row r="2986">
          <cell r="J2986" t="str">
            <v>CTR_393</v>
          </cell>
          <cell r="K2986" t="str">
            <v>BSC_ZTE_Messamendongo(23)</v>
          </cell>
          <cell r="L2986" t="str">
            <v>Mbalmayo</v>
          </cell>
        </row>
        <row r="2987">
          <cell r="J2987" t="str">
            <v>CTR_393</v>
          </cell>
          <cell r="K2987" t="str">
            <v>BSC_ZTE_Messamendongo(23)</v>
          </cell>
          <cell r="L2987" t="str">
            <v>Mbalmayo</v>
          </cell>
        </row>
        <row r="2988">
          <cell r="J2988" t="str">
            <v>CTR_393</v>
          </cell>
          <cell r="K2988" t="str">
            <v>BSC_ZTE_Messamendongo(23)</v>
          </cell>
          <cell r="L2988" t="str">
            <v>Mbalmayo</v>
          </cell>
        </row>
        <row r="2989">
          <cell r="J2989" t="str">
            <v>CTR_393</v>
          </cell>
          <cell r="K2989" t="str">
            <v>BSC_ZTE_Messamendongo(23)</v>
          </cell>
          <cell r="L2989" t="str">
            <v>Mbalmayo</v>
          </cell>
        </row>
        <row r="2990">
          <cell r="J2990" t="str">
            <v>CTR_393</v>
          </cell>
          <cell r="K2990" t="str">
            <v>BSC_ZTE_Messamendongo(23)</v>
          </cell>
          <cell r="L2990" t="str">
            <v>Mbalmayo</v>
          </cell>
        </row>
        <row r="2991">
          <cell r="J2991" t="str">
            <v>CTR_382</v>
          </cell>
          <cell r="K2991" t="str">
            <v>BSC_ZTE_Mvogada_new(24)</v>
          </cell>
          <cell r="L2991" t="str">
            <v>Yaounde</v>
          </cell>
        </row>
        <row r="2992">
          <cell r="J2992" t="str">
            <v>CTR_382</v>
          </cell>
          <cell r="K2992" t="str">
            <v>BSC_ZTE_Mvogada_new(24)</v>
          </cell>
          <cell r="L2992" t="str">
            <v>Yaounde</v>
          </cell>
        </row>
        <row r="2993">
          <cell r="J2993" t="str">
            <v>CTR_382</v>
          </cell>
          <cell r="K2993" t="str">
            <v>BSC_ZTE_Mvogada_new(24)</v>
          </cell>
          <cell r="L2993" t="str">
            <v>Yaounde</v>
          </cell>
        </row>
        <row r="2994">
          <cell r="J2994" t="str">
            <v>EXN_073</v>
          </cell>
          <cell r="K2994" t="str">
            <v>MCBSC_Mra-ZOKOK2</v>
          </cell>
          <cell r="L2994" t="str">
            <v>Ndoukoula</v>
          </cell>
        </row>
        <row r="2995">
          <cell r="J2995" t="str">
            <v>EXN_073</v>
          </cell>
          <cell r="K2995" t="str">
            <v>MCBSC_Mra-ZOKOK2</v>
          </cell>
          <cell r="L2995" t="str">
            <v>Ndoukoula</v>
          </cell>
        </row>
        <row r="2996">
          <cell r="J2996" t="str">
            <v>EXN_073</v>
          </cell>
          <cell r="K2996" t="str">
            <v>MCBSC_Mra-ZOKOK2</v>
          </cell>
          <cell r="L2996" t="str">
            <v>Ndoukoula</v>
          </cell>
        </row>
        <row r="2997">
          <cell r="J2997" t="str">
            <v>EXN_074</v>
          </cell>
          <cell r="K2997" t="str">
            <v>MCBSC_GRA-Agence2</v>
          </cell>
          <cell r="L2997" t="str">
            <v>Dziguilao</v>
          </cell>
        </row>
        <row r="2998">
          <cell r="J2998" t="str">
            <v>EXN_074</v>
          </cell>
          <cell r="K2998" t="str">
            <v>MCBSC_GRA-Agence2</v>
          </cell>
          <cell r="L2998" t="str">
            <v>Dziguilao</v>
          </cell>
        </row>
        <row r="2999">
          <cell r="J2999" t="str">
            <v>EXN_074</v>
          </cell>
          <cell r="K2999" t="str">
            <v>MCBSC_GRA-Agence2</v>
          </cell>
          <cell r="L2999" t="str">
            <v>Dziguilao</v>
          </cell>
        </row>
        <row r="3000">
          <cell r="J3000" t="str">
            <v>LIT_361</v>
          </cell>
          <cell r="K3000" t="str">
            <v>BSC_ZTE_NDOGBONG(21)</v>
          </cell>
          <cell r="L3000" t="str">
            <v>Douala</v>
          </cell>
        </row>
        <row r="3001">
          <cell r="J3001" t="str">
            <v>LIT_361</v>
          </cell>
          <cell r="K3001" t="str">
            <v>BSC_ZTE_NDOGBONG(21)</v>
          </cell>
          <cell r="L3001" t="str">
            <v>Douala</v>
          </cell>
        </row>
        <row r="3002">
          <cell r="J3002" t="str">
            <v>LIT_361</v>
          </cell>
          <cell r="K3002" t="str">
            <v>BSC_ZTE_NDOGBONG(21)</v>
          </cell>
          <cell r="L3002" t="str">
            <v>Douala</v>
          </cell>
        </row>
        <row r="3003">
          <cell r="J3003" t="str">
            <v>LIT_373</v>
          </cell>
          <cell r="K3003" t="str">
            <v>BSC_ZTE_Madagascar(22)</v>
          </cell>
          <cell r="L3003" t="str">
            <v>Douala</v>
          </cell>
        </row>
        <row r="3004">
          <cell r="J3004" t="str">
            <v>LIT_373</v>
          </cell>
          <cell r="K3004" t="str">
            <v>BSC_ZTE_Madagascar(22)</v>
          </cell>
          <cell r="L3004" t="str">
            <v>Douala</v>
          </cell>
        </row>
        <row r="3005">
          <cell r="J3005" t="str">
            <v>LIT_373</v>
          </cell>
          <cell r="K3005" t="str">
            <v>BSC_ZTE_Madagascar(22)</v>
          </cell>
          <cell r="L3005" t="str">
            <v>Douala</v>
          </cell>
        </row>
        <row r="3006">
          <cell r="J3006" t="str">
            <v>LIT_377</v>
          </cell>
          <cell r="K3006" t="str">
            <v>BSC_ZTE_NDOGBONG(21)</v>
          </cell>
          <cell r="L3006" t="str">
            <v>Douala</v>
          </cell>
        </row>
        <row r="3007">
          <cell r="J3007" t="str">
            <v>LIT_377</v>
          </cell>
          <cell r="K3007" t="str">
            <v>BSC_ZTE_NDOGBONG(21)</v>
          </cell>
          <cell r="L3007" t="str">
            <v>Douala</v>
          </cell>
        </row>
        <row r="3008">
          <cell r="J3008" t="str">
            <v>LIT_377</v>
          </cell>
          <cell r="K3008" t="str">
            <v>BSC_ZTE_NDOGBONG(21)</v>
          </cell>
          <cell r="L3008" t="str">
            <v>Douala</v>
          </cell>
        </row>
        <row r="3009">
          <cell r="J3009" t="str">
            <v>OST_112</v>
          </cell>
          <cell r="K3009" t="str">
            <v>BSC1_HW_BFSAM_BANENGO</v>
          </cell>
          <cell r="L3009" t="str">
            <v>Dschang</v>
          </cell>
        </row>
        <row r="3010">
          <cell r="J3010" t="str">
            <v>OST_112</v>
          </cell>
          <cell r="K3010" t="str">
            <v>BSC1_HW_BFSAM_BANENGO</v>
          </cell>
          <cell r="L3010" t="str">
            <v>Dschang</v>
          </cell>
        </row>
        <row r="3011">
          <cell r="J3011" t="str">
            <v>OST_112</v>
          </cell>
          <cell r="K3011" t="str">
            <v>BSC1_HW_BFSAM_BANENGO</v>
          </cell>
          <cell r="L3011" t="str">
            <v>Dschang</v>
          </cell>
        </row>
        <row r="3012">
          <cell r="J3012" t="str">
            <v>EXN_038</v>
          </cell>
          <cell r="K3012" t="str">
            <v>MCBSC_GRA-Agence2</v>
          </cell>
          <cell r="L3012" t="str">
            <v>Moulvoudaye</v>
          </cell>
        </row>
        <row r="3013">
          <cell r="J3013" t="str">
            <v>EXN_038</v>
          </cell>
          <cell r="K3013" t="str">
            <v>MCBSC_GRA-Agence2</v>
          </cell>
          <cell r="L3013" t="str">
            <v>Moulvoudaye</v>
          </cell>
        </row>
        <row r="3014">
          <cell r="J3014" t="str">
            <v>EXN_038</v>
          </cell>
          <cell r="K3014" t="str">
            <v>MCBSC_GRA-Agence2</v>
          </cell>
          <cell r="L3014" t="str">
            <v>Moulvoudaye</v>
          </cell>
        </row>
        <row r="3015">
          <cell r="J3015" t="str">
            <v>OST_051</v>
          </cell>
          <cell r="K3015" t="str">
            <v>MCBSC_Banengo1</v>
          </cell>
          <cell r="L3015" t="str">
            <v>Bayangam</v>
          </cell>
        </row>
        <row r="3016">
          <cell r="J3016" t="str">
            <v>OST_051</v>
          </cell>
          <cell r="K3016" t="str">
            <v>MCBSC_Banengo1</v>
          </cell>
          <cell r="L3016" t="str">
            <v>Bayangam</v>
          </cell>
        </row>
        <row r="3017">
          <cell r="J3017" t="str">
            <v>OST_051</v>
          </cell>
          <cell r="K3017" t="str">
            <v>MCBSC_Banengo1</v>
          </cell>
          <cell r="L3017" t="str">
            <v>Bayangam</v>
          </cell>
        </row>
        <row r="3018">
          <cell r="J3018" t="str">
            <v>EST_082</v>
          </cell>
          <cell r="K3018" t="str">
            <v>MCBSC_NGOA_EK2</v>
          </cell>
          <cell r="L3018" t="str">
            <v>Bagofit</v>
          </cell>
        </row>
        <row r="3019">
          <cell r="J3019" t="str">
            <v>EST_082</v>
          </cell>
          <cell r="K3019" t="str">
            <v>MCBSC_NGOA_EK2</v>
          </cell>
          <cell r="L3019" t="str">
            <v>Bagofit</v>
          </cell>
        </row>
        <row r="3020">
          <cell r="J3020" t="str">
            <v>EST_082</v>
          </cell>
          <cell r="K3020" t="str">
            <v>MCBSC_NGOA_EK2</v>
          </cell>
          <cell r="L3020" t="str">
            <v>Bagofit</v>
          </cell>
        </row>
        <row r="3021">
          <cell r="J3021" t="str">
            <v>OST_110</v>
          </cell>
          <cell r="K3021" t="str">
            <v>BSC1_HW_BFSAM_BANENGO</v>
          </cell>
          <cell r="L3021" t="str">
            <v>Bafoussam</v>
          </cell>
        </row>
        <row r="3022">
          <cell r="J3022" t="str">
            <v>OST_110</v>
          </cell>
          <cell r="K3022" t="str">
            <v>BSC1_HW_BFSAM_BANENGO</v>
          </cell>
          <cell r="L3022" t="str">
            <v>Bafoussam</v>
          </cell>
        </row>
        <row r="3023">
          <cell r="J3023" t="str">
            <v>OST_110</v>
          </cell>
          <cell r="K3023" t="str">
            <v>BSC1_HW_BFSAM_BANENGO</v>
          </cell>
          <cell r="L3023" t="str">
            <v>Bafoussam</v>
          </cell>
        </row>
        <row r="3024">
          <cell r="J3024" t="str">
            <v>ADM_022</v>
          </cell>
          <cell r="K3024" t="str">
            <v>MCBSC_Ngaoundere1</v>
          </cell>
          <cell r="L3024" t="str">
            <v>Djohong</v>
          </cell>
        </row>
        <row r="3025">
          <cell r="J3025" t="str">
            <v>ADM_022</v>
          </cell>
          <cell r="K3025" t="str">
            <v>MCBSC_Ngaoundere1</v>
          </cell>
          <cell r="L3025" t="str">
            <v>Djohong</v>
          </cell>
        </row>
        <row r="3026">
          <cell r="J3026" t="str">
            <v>ADM_022</v>
          </cell>
          <cell r="K3026" t="str">
            <v>MCBSC_Ngaoundere1</v>
          </cell>
          <cell r="L3026" t="str">
            <v>Djohong</v>
          </cell>
        </row>
        <row r="3027">
          <cell r="J3027" t="str">
            <v>EXN_074</v>
          </cell>
          <cell r="K3027" t="str">
            <v>MCBSC_GRA-Agence2</v>
          </cell>
          <cell r="L3027" t="str">
            <v>Dziguilao</v>
          </cell>
        </row>
        <row r="3028">
          <cell r="J3028" t="str">
            <v>EXN_074</v>
          </cell>
          <cell r="K3028" t="str">
            <v>MCBSC_GRA-Agence2</v>
          </cell>
          <cell r="L3028" t="str">
            <v>Dziguilao</v>
          </cell>
        </row>
        <row r="3029">
          <cell r="J3029" t="str">
            <v>EXN_074</v>
          </cell>
          <cell r="K3029" t="str">
            <v>MCBSC_GRA-Agence2</v>
          </cell>
          <cell r="L3029" t="str">
            <v>Dziguilao</v>
          </cell>
        </row>
        <row r="3030">
          <cell r="J3030" t="str">
            <v>EXN_018</v>
          </cell>
          <cell r="K3030" t="str">
            <v>MCBSC_GRA-Agence2</v>
          </cell>
          <cell r="L3030" t="str">
            <v>Guidiguis</v>
          </cell>
        </row>
        <row r="3031">
          <cell r="J3031" t="str">
            <v>EXN_018</v>
          </cell>
          <cell r="K3031" t="str">
            <v>MCBSC_GRA-Agence2</v>
          </cell>
          <cell r="L3031" t="str">
            <v>Guidiguis</v>
          </cell>
        </row>
        <row r="3032">
          <cell r="J3032" t="str">
            <v>EXN_018</v>
          </cell>
          <cell r="K3032" t="str">
            <v>MCBSC_GRA-Agence2</v>
          </cell>
          <cell r="L3032" t="str">
            <v>Guidiguis</v>
          </cell>
        </row>
        <row r="3033">
          <cell r="J3033" t="str">
            <v>CTR_385</v>
          </cell>
          <cell r="K3033" t="str">
            <v>MCBSC_CBC2</v>
          </cell>
          <cell r="L3033" t="str">
            <v>Mbeng</v>
          </cell>
        </row>
        <row r="3034">
          <cell r="J3034" t="str">
            <v>CTR_385</v>
          </cell>
          <cell r="K3034" t="str">
            <v>MCBSC_CBC2</v>
          </cell>
          <cell r="L3034" t="str">
            <v>Mbeng</v>
          </cell>
        </row>
        <row r="3035">
          <cell r="J3035" t="str">
            <v>CTR_385</v>
          </cell>
          <cell r="K3035" t="str">
            <v>MCBSC_CBC2</v>
          </cell>
          <cell r="L3035" t="str">
            <v>Mbeng</v>
          </cell>
        </row>
        <row r="3036">
          <cell r="J3036" t="str">
            <v>ADM_023</v>
          </cell>
          <cell r="K3036" t="str">
            <v>MCBSC_Ngaoundere1</v>
          </cell>
          <cell r="L3036" t="str">
            <v>Ngam</v>
          </cell>
        </row>
        <row r="3037">
          <cell r="J3037" t="str">
            <v>ADM_023</v>
          </cell>
          <cell r="K3037" t="str">
            <v>MCBSC_Ngaoundere1</v>
          </cell>
          <cell r="L3037" t="str">
            <v>Ngam</v>
          </cell>
        </row>
        <row r="3038">
          <cell r="J3038" t="str">
            <v>ADM_023</v>
          </cell>
          <cell r="K3038" t="str">
            <v>MCBSC_Ngaoundere1</v>
          </cell>
          <cell r="L3038" t="str">
            <v>Ngam</v>
          </cell>
        </row>
        <row r="3039">
          <cell r="J3039" t="str">
            <v>LIT_340</v>
          </cell>
          <cell r="K3039" t="str">
            <v>BSC_ZTE_Madagascar(22)</v>
          </cell>
          <cell r="L3039" t="str">
            <v>Douala</v>
          </cell>
        </row>
        <row r="3040">
          <cell r="J3040" t="str">
            <v>LIT_340</v>
          </cell>
          <cell r="K3040" t="str">
            <v>BSC_ZTE_Madagascar(22)</v>
          </cell>
          <cell r="L3040" t="str">
            <v>Douala</v>
          </cell>
        </row>
        <row r="3041">
          <cell r="J3041" t="str">
            <v>LIT_340</v>
          </cell>
          <cell r="K3041" t="str">
            <v>BSC_ZTE_Madagascar(22)</v>
          </cell>
          <cell r="L3041" t="str">
            <v>Douala</v>
          </cell>
        </row>
        <row r="3042">
          <cell r="J3042" t="str">
            <v>LIT_372</v>
          </cell>
          <cell r="K3042" t="str">
            <v>BSC_ZTE_Madagascar(22)</v>
          </cell>
          <cell r="L3042" t="str">
            <v>Douala</v>
          </cell>
        </row>
        <row r="3043">
          <cell r="J3043" t="str">
            <v>LIT_372</v>
          </cell>
          <cell r="K3043" t="str">
            <v>BSC_ZTE_Madagascar(22)</v>
          </cell>
          <cell r="L3043" t="str">
            <v>Douala</v>
          </cell>
        </row>
        <row r="3044">
          <cell r="J3044" t="str">
            <v>LIT_372</v>
          </cell>
          <cell r="K3044" t="str">
            <v>BSC_ZTE_Madagascar(22)</v>
          </cell>
          <cell r="L3044" t="str">
            <v>Douala</v>
          </cell>
        </row>
        <row r="3045">
          <cell r="J3045" t="str">
            <v>NRD_057</v>
          </cell>
          <cell r="K3045" t="str">
            <v>MCBSC_GRA-Agence</v>
          </cell>
          <cell r="L3045" t="str">
            <v>Dourbeye</v>
          </cell>
        </row>
        <row r="3046">
          <cell r="J3046" t="str">
            <v>NRD_057</v>
          </cell>
          <cell r="K3046" t="str">
            <v>MCBSC_GRA-Agence</v>
          </cell>
          <cell r="L3046" t="str">
            <v>Dourbeye</v>
          </cell>
        </row>
        <row r="3047">
          <cell r="J3047" t="str">
            <v>NRD_057</v>
          </cell>
          <cell r="K3047" t="str">
            <v>MCBSC_GRA-Agence</v>
          </cell>
          <cell r="L3047" t="str">
            <v>Dourbeye</v>
          </cell>
        </row>
        <row r="3048">
          <cell r="J3048" t="str">
            <v>SUD_255</v>
          </cell>
          <cell r="K3048" t="str">
            <v>MCBSC_CBC2</v>
          </cell>
          <cell r="L3048" t="str">
            <v>Ke-Eke</v>
          </cell>
        </row>
        <row r="3049">
          <cell r="J3049" t="str">
            <v>SUD_255</v>
          </cell>
          <cell r="K3049" t="str">
            <v>MCBSC_CBC2</v>
          </cell>
          <cell r="L3049" t="str">
            <v>Ke-Eke</v>
          </cell>
        </row>
        <row r="3050">
          <cell r="J3050" t="str">
            <v>ADM_066</v>
          </cell>
          <cell r="K3050" t="str">
            <v>MCBSC_Ngaoundere1</v>
          </cell>
          <cell r="L3050" t="str">
            <v>Lewa</v>
          </cell>
        </row>
        <row r="3051">
          <cell r="J3051" t="str">
            <v>ADM_066</v>
          </cell>
          <cell r="K3051" t="str">
            <v>MCBSC_Ngaoundere1</v>
          </cell>
          <cell r="L3051" t="str">
            <v>Lewa</v>
          </cell>
        </row>
        <row r="3052">
          <cell r="J3052" t="str">
            <v>ADM_060</v>
          </cell>
          <cell r="K3052" t="str">
            <v>MCBSC_Ngaoundere1</v>
          </cell>
          <cell r="L3052" t="str">
            <v>Martap</v>
          </cell>
        </row>
        <row r="3053">
          <cell r="J3053" t="str">
            <v>ADM_060</v>
          </cell>
          <cell r="K3053" t="str">
            <v>MCBSC_Ngaoundere1</v>
          </cell>
          <cell r="L3053" t="str">
            <v>Martap</v>
          </cell>
        </row>
        <row r="3054">
          <cell r="J3054" t="str">
            <v>ADM_060</v>
          </cell>
          <cell r="K3054" t="str">
            <v>MCBSC_Ngaoundere1</v>
          </cell>
          <cell r="L3054" t="str">
            <v>Martap</v>
          </cell>
        </row>
        <row r="3055">
          <cell r="J3055" t="str">
            <v>ADM_037</v>
          </cell>
          <cell r="K3055" t="str">
            <v>MCBSC_Ngaoundere1</v>
          </cell>
          <cell r="L3055" t="str">
            <v>Ngaoui</v>
          </cell>
        </row>
        <row r="3056">
          <cell r="J3056" t="str">
            <v>ADM_037</v>
          </cell>
          <cell r="K3056" t="str">
            <v>MCBSC_Ngaoundere1</v>
          </cell>
          <cell r="L3056" t="str">
            <v>Ngaoui</v>
          </cell>
        </row>
        <row r="3057">
          <cell r="J3057" t="str">
            <v>ADM_037</v>
          </cell>
          <cell r="K3057" t="str">
            <v>MCBSC_Ngaoundere1</v>
          </cell>
          <cell r="L3057" t="str">
            <v>Ngaoui</v>
          </cell>
        </row>
        <row r="3058">
          <cell r="J3058" t="str">
            <v>LIT_349</v>
          </cell>
          <cell r="K3058" t="str">
            <v>MCBSC_Mak-Nodal2</v>
          </cell>
          <cell r="L3058" t="str">
            <v>Nyanon</v>
          </cell>
        </row>
        <row r="3059">
          <cell r="J3059" t="str">
            <v>LIT_349</v>
          </cell>
          <cell r="K3059" t="str">
            <v>MCBSC_Mak-Nodal2</v>
          </cell>
          <cell r="L3059" t="str">
            <v>Nyanon</v>
          </cell>
        </row>
        <row r="3060">
          <cell r="J3060" t="str">
            <v>LIT_349</v>
          </cell>
          <cell r="K3060" t="str">
            <v>MCBSC_Mak-Nodal2</v>
          </cell>
          <cell r="L3060" t="str">
            <v>Nyanon</v>
          </cell>
        </row>
        <row r="3061">
          <cell r="J3061" t="str">
            <v>ADM_011</v>
          </cell>
          <cell r="K3061" t="str">
            <v>MCBSC_Ngaoundere1</v>
          </cell>
          <cell r="L3061" t="str">
            <v>Tignere</v>
          </cell>
        </row>
        <row r="3062">
          <cell r="J3062" t="str">
            <v>ADM_011</v>
          </cell>
          <cell r="K3062" t="str">
            <v>MCBSC_Ngaoundere1</v>
          </cell>
          <cell r="L3062" t="str">
            <v>Tignere</v>
          </cell>
        </row>
        <row r="3063">
          <cell r="J3063" t="str">
            <v>ADM_011</v>
          </cell>
          <cell r="K3063" t="str">
            <v>MCBSC_Ngaoundere1</v>
          </cell>
          <cell r="L3063" t="str">
            <v>Tignere</v>
          </cell>
        </row>
        <row r="3064">
          <cell r="J3064" t="str">
            <v>ADM_005</v>
          </cell>
          <cell r="K3064" t="str">
            <v>BSC1_HW_GRA_AGENCE</v>
          </cell>
          <cell r="L3064" t="str">
            <v>Touboro</v>
          </cell>
        </row>
        <row r="3065">
          <cell r="J3065" t="str">
            <v>ADM_005</v>
          </cell>
          <cell r="K3065" t="str">
            <v>BSC1_HW_GRA_AGENCE</v>
          </cell>
          <cell r="L3065" t="str">
            <v>Touboro</v>
          </cell>
        </row>
        <row r="3066">
          <cell r="J3066" t="str">
            <v>ADM_005</v>
          </cell>
          <cell r="K3066" t="str">
            <v>BSC1_HW_GRA_AGENCE</v>
          </cell>
          <cell r="L3066" t="str">
            <v>Touboro</v>
          </cell>
        </row>
        <row r="3067">
          <cell r="J3067" t="str">
            <v>LIT_358</v>
          </cell>
          <cell r="K3067" t="str">
            <v>BSC_ZTE_Madagascar(22)</v>
          </cell>
          <cell r="L3067" t="str">
            <v>Douala</v>
          </cell>
        </row>
        <row r="3068">
          <cell r="J3068" t="str">
            <v>LIT_358</v>
          </cell>
          <cell r="K3068" t="str">
            <v>BSC_ZTE_Madagascar(22)</v>
          </cell>
          <cell r="L3068" t="str">
            <v>Douala</v>
          </cell>
        </row>
        <row r="3069">
          <cell r="J3069" t="str">
            <v>LIT_358</v>
          </cell>
          <cell r="K3069" t="str">
            <v>BSC_ZTE_Madagascar(22)</v>
          </cell>
          <cell r="L3069" t="str">
            <v>Douala</v>
          </cell>
        </row>
        <row r="3070">
          <cell r="J3070" t="str">
            <v>LIT_379</v>
          </cell>
          <cell r="K3070" t="str">
            <v>BSC_ZTE_Madagascar(22)</v>
          </cell>
          <cell r="L3070" t="str">
            <v>Douala</v>
          </cell>
        </row>
        <row r="3071">
          <cell r="J3071" t="str">
            <v>LIT_379</v>
          </cell>
          <cell r="K3071" t="str">
            <v>BSC_ZTE_Madagascar(22)</v>
          </cell>
          <cell r="L3071" t="str">
            <v>Douala</v>
          </cell>
        </row>
        <row r="3072">
          <cell r="J3072" t="str">
            <v>LIT_379</v>
          </cell>
          <cell r="K3072" t="str">
            <v>BSC_ZTE_Madagascar(22)</v>
          </cell>
          <cell r="L3072" t="str">
            <v>Douala</v>
          </cell>
        </row>
        <row r="3073">
          <cell r="J3073" t="str">
            <v>OST_073</v>
          </cell>
          <cell r="K3073" t="str">
            <v>MCBSC_Banengo2</v>
          </cell>
          <cell r="L3073" t="str">
            <v>Nkong-Zem</v>
          </cell>
        </row>
        <row r="3074">
          <cell r="J3074" t="str">
            <v>OST_073</v>
          </cell>
          <cell r="K3074" t="str">
            <v>MCBSC_Banengo2</v>
          </cell>
          <cell r="L3074" t="str">
            <v>Nkong-Zem</v>
          </cell>
        </row>
        <row r="3075">
          <cell r="J3075" t="str">
            <v>OST_073</v>
          </cell>
          <cell r="K3075" t="str">
            <v>MCBSC_Banengo2</v>
          </cell>
          <cell r="L3075" t="str">
            <v>Nkong-Zem</v>
          </cell>
        </row>
        <row r="3076">
          <cell r="J3076" t="str">
            <v>NRO_256</v>
          </cell>
          <cell r="K3076" t="str">
            <v>MCBSC_Banengo2</v>
          </cell>
          <cell r="L3076" t="str">
            <v>Aguli</v>
          </cell>
        </row>
        <row r="3077">
          <cell r="J3077" t="str">
            <v>NRO_256</v>
          </cell>
          <cell r="K3077" t="str">
            <v>MCBSC_Banengo2</v>
          </cell>
          <cell r="L3077" t="str">
            <v>Aguli</v>
          </cell>
        </row>
        <row r="3078">
          <cell r="J3078" t="str">
            <v>NRD_056</v>
          </cell>
          <cell r="K3078" t="str">
            <v>MCBSC_Ngaoundere1</v>
          </cell>
          <cell r="L3078" t="str">
            <v>Baikwa-Bere</v>
          </cell>
        </row>
        <row r="3079">
          <cell r="J3079" t="str">
            <v>NRD_056</v>
          </cell>
          <cell r="K3079" t="str">
            <v>MCBSC_Ngaoundere1</v>
          </cell>
          <cell r="L3079" t="str">
            <v>Baikwa-Bere</v>
          </cell>
        </row>
        <row r="3080">
          <cell r="J3080" t="str">
            <v>NRD_056</v>
          </cell>
          <cell r="K3080" t="str">
            <v>MCBSC_Ngaoundere1</v>
          </cell>
          <cell r="L3080" t="str">
            <v>Baikwa-Bere</v>
          </cell>
        </row>
        <row r="3081">
          <cell r="J3081" t="str">
            <v>NRD_055</v>
          </cell>
          <cell r="K3081" t="str">
            <v>MCBSC_NGOA_EK2</v>
          </cell>
          <cell r="L3081" t="str">
            <v>Chamber-Wangai</v>
          </cell>
        </row>
        <row r="3082">
          <cell r="J3082" t="str">
            <v>NRD_055</v>
          </cell>
          <cell r="K3082" t="str">
            <v>MCBSC_NGOA_EK2</v>
          </cell>
          <cell r="L3082" t="str">
            <v>Chamber-Wangai</v>
          </cell>
        </row>
        <row r="3083">
          <cell r="J3083" t="str">
            <v>NRD_055</v>
          </cell>
          <cell r="K3083" t="str">
            <v>MCBSC_NGOA_EK2</v>
          </cell>
          <cell r="L3083" t="str">
            <v>Chamber-Wangai</v>
          </cell>
        </row>
        <row r="3084">
          <cell r="J3084" t="str">
            <v>ADM_063</v>
          </cell>
          <cell r="K3084" t="str">
            <v>MCBSC_Ngaoundere1</v>
          </cell>
          <cell r="L3084" t="str">
            <v>Febadi</v>
          </cell>
        </row>
        <row r="3085">
          <cell r="J3085" t="str">
            <v>ADM_063</v>
          </cell>
          <cell r="K3085" t="str">
            <v>MCBSC_Ngaoundere1</v>
          </cell>
          <cell r="L3085" t="str">
            <v>Febadi</v>
          </cell>
        </row>
        <row r="3086">
          <cell r="J3086" t="str">
            <v>NRD_058</v>
          </cell>
          <cell r="K3086" t="str">
            <v>MCBSC_Ngaoundere1</v>
          </cell>
          <cell r="L3086" t="str">
            <v>Guidjiba</v>
          </cell>
        </row>
        <row r="3087">
          <cell r="J3087" t="str">
            <v>NRD_058</v>
          </cell>
          <cell r="K3087" t="str">
            <v>MCBSC_Ngaoundere1</v>
          </cell>
          <cell r="L3087" t="str">
            <v>Guidjiba</v>
          </cell>
        </row>
        <row r="3088">
          <cell r="J3088" t="str">
            <v>OST_103</v>
          </cell>
          <cell r="K3088" t="str">
            <v>MCBSC_Banengo1</v>
          </cell>
          <cell r="L3088" t="str">
            <v>Kekem</v>
          </cell>
        </row>
        <row r="3089">
          <cell r="J3089" t="str">
            <v>OST_103</v>
          </cell>
          <cell r="K3089" t="str">
            <v>MCBSC_Banengo1</v>
          </cell>
          <cell r="L3089" t="str">
            <v>Kekem</v>
          </cell>
        </row>
        <row r="3090">
          <cell r="J3090" t="str">
            <v>OST_103</v>
          </cell>
          <cell r="K3090" t="str">
            <v>MCBSC_Banengo1</v>
          </cell>
          <cell r="L3090" t="str">
            <v>Kekem</v>
          </cell>
        </row>
        <row r="3091">
          <cell r="J3091" t="str">
            <v>ADM_065</v>
          </cell>
          <cell r="K3091" t="str">
            <v>MCBSC_Ngaoundere1</v>
          </cell>
          <cell r="L3091" t="str">
            <v>Likok</v>
          </cell>
        </row>
        <row r="3092">
          <cell r="J3092" t="str">
            <v>ADM_065</v>
          </cell>
          <cell r="K3092" t="str">
            <v>MCBSC_Ngaoundere1</v>
          </cell>
          <cell r="L3092" t="str">
            <v>Likok</v>
          </cell>
        </row>
        <row r="3093">
          <cell r="J3093" t="str">
            <v>ADM_062</v>
          </cell>
          <cell r="K3093" t="str">
            <v>MCBSC_Ngaoundere1</v>
          </cell>
          <cell r="L3093" t="str">
            <v>Meidougou</v>
          </cell>
        </row>
        <row r="3094">
          <cell r="J3094" t="str">
            <v>ADM_062</v>
          </cell>
          <cell r="K3094" t="str">
            <v>MCBSC_Ngaoundere1</v>
          </cell>
          <cell r="L3094" t="str">
            <v>Meidougou</v>
          </cell>
        </row>
        <row r="3095">
          <cell r="J3095" t="str">
            <v>SUD_256</v>
          </cell>
          <cell r="K3095" t="str">
            <v>MCBSC_CBC2</v>
          </cell>
          <cell r="L3095" t="str">
            <v>Melane</v>
          </cell>
        </row>
        <row r="3096">
          <cell r="J3096" t="str">
            <v>SUD_256</v>
          </cell>
          <cell r="K3096" t="str">
            <v>MCBSC_CBC2</v>
          </cell>
          <cell r="L3096" t="str">
            <v>Melane</v>
          </cell>
        </row>
        <row r="3097">
          <cell r="J3097" t="str">
            <v>SUD_256</v>
          </cell>
          <cell r="K3097" t="str">
            <v>MCBSC_CBC2</v>
          </cell>
          <cell r="L3097" t="str">
            <v>Melane</v>
          </cell>
        </row>
        <row r="3098">
          <cell r="J3098" t="str">
            <v>SUO_085</v>
          </cell>
          <cell r="K3098" t="str">
            <v>Souza-MX</v>
          </cell>
          <cell r="L3098" t="str">
            <v>Ngongo</v>
          </cell>
        </row>
        <row r="3099">
          <cell r="J3099" t="str">
            <v>SUO_085</v>
          </cell>
          <cell r="K3099" t="str">
            <v>Souza-MX</v>
          </cell>
          <cell r="L3099" t="str">
            <v>Ngongo</v>
          </cell>
        </row>
        <row r="3100">
          <cell r="J3100" t="str">
            <v>CTR_427</v>
          </cell>
          <cell r="K3100" t="str">
            <v>BSC_ZTE_Mvogada_new(24)</v>
          </cell>
          <cell r="L3100" t="str">
            <v>Yaounde</v>
          </cell>
        </row>
        <row r="3101">
          <cell r="J3101" t="str">
            <v>CTR_427</v>
          </cell>
          <cell r="K3101" t="str">
            <v>BSC_ZTE_Mvogada_new(24)</v>
          </cell>
          <cell r="L3101" t="str">
            <v>Yaounde</v>
          </cell>
        </row>
        <row r="3102">
          <cell r="J3102" t="str">
            <v>CTR_427</v>
          </cell>
          <cell r="K3102" t="str">
            <v>BSC_ZTE_Mvogada_new(24)</v>
          </cell>
          <cell r="L3102" t="str">
            <v>Yaounde</v>
          </cell>
        </row>
        <row r="3103">
          <cell r="J3103" t="str">
            <v>EXN_046</v>
          </cell>
          <cell r="K3103" t="str">
            <v>BSC1_HW_GRA_AGENCE</v>
          </cell>
          <cell r="L3103" t="str">
            <v>Maroua</v>
          </cell>
        </row>
        <row r="3104">
          <cell r="J3104" t="str">
            <v>EXN_046</v>
          </cell>
          <cell r="K3104" t="str">
            <v>BSC1_HW_GRA_AGENCE</v>
          </cell>
          <cell r="L3104" t="str">
            <v>Maroua</v>
          </cell>
        </row>
        <row r="3105">
          <cell r="J3105" t="str">
            <v>EXN_046</v>
          </cell>
          <cell r="K3105" t="str">
            <v>BSC1_HW_GRA_AGENCE</v>
          </cell>
          <cell r="L3105" t="str">
            <v>Maroua</v>
          </cell>
        </row>
        <row r="3106">
          <cell r="J3106" t="str">
            <v>SUD_252</v>
          </cell>
          <cell r="K3106" t="str">
            <v>MCBSC_NGOA_EK2</v>
          </cell>
          <cell r="L3106" t="str">
            <v>Djoum</v>
          </cell>
        </row>
        <row r="3107">
          <cell r="J3107" t="str">
            <v>SUD_252</v>
          </cell>
          <cell r="K3107" t="str">
            <v>MCBSC_NGOA_EK2</v>
          </cell>
          <cell r="L3107" t="str">
            <v>Djoum</v>
          </cell>
        </row>
        <row r="3108">
          <cell r="J3108" t="str">
            <v>SUD_252</v>
          </cell>
          <cell r="K3108" t="str">
            <v>MCBSC_NGOA_EK2</v>
          </cell>
          <cell r="L3108" t="str">
            <v>Djoum</v>
          </cell>
        </row>
        <row r="3109">
          <cell r="J3109" t="str">
            <v>ADM_067</v>
          </cell>
          <cell r="K3109" t="str">
            <v>MCBSC_Ngaoundere1</v>
          </cell>
          <cell r="L3109" t="str">
            <v>Doualayel</v>
          </cell>
        </row>
        <row r="3110">
          <cell r="J3110" t="str">
            <v>ADM_067</v>
          </cell>
          <cell r="K3110" t="str">
            <v>MCBSC_Ngaoundere1</v>
          </cell>
          <cell r="L3110" t="str">
            <v>Doualayel</v>
          </cell>
        </row>
        <row r="3111">
          <cell r="J3111" t="str">
            <v>NRO_255</v>
          </cell>
          <cell r="K3111" t="str">
            <v>MCBSC_Banengo2</v>
          </cell>
          <cell r="L3111" t="str">
            <v>Mbakong</v>
          </cell>
        </row>
        <row r="3112">
          <cell r="J3112" t="str">
            <v>NRO_255</v>
          </cell>
          <cell r="K3112" t="str">
            <v>MCBSC_Banengo2</v>
          </cell>
          <cell r="L3112" t="str">
            <v>Mbakong</v>
          </cell>
        </row>
        <row r="3113">
          <cell r="J3113" t="str">
            <v>CTR_407</v>
          </cell>
          <cell r="K3113" t="str">
            <v>MCBSC_NGOA_EK2</v>
          </cell>
          <cell r="L3113" t="str">
            <v>Meba</v>
          </cell>
        </row>
        <row r="3114">
          <cell r="J3114" t="str">
            <v>CTR_407</v>
          </cell>
          <cell r="K3114" t="str">
            <v>MCBSC_NGOA_EK2</v>
          </cell>
          <cell r="L3114" t="str">
            <v>Meba</v>
          </cell>
        </row>
        <row r="3115">
          <cell r="J3115" t="str">
            <v>CTR_434</v>
          </cell>
          <cell r="K3115" t="str">
            <v>MCBSC_NGOA_EK2</v>
          </cell>
          <cell r="L3115" t="str">
            <v>Mekin</v>
          </cell>
        </row>
        <row r="3116">
          <cell r="J3116" t="str">
            <v>CTR_434</v>
          </cell>
          <cell r="K3116" t="str">
            <v>MCBSC_NGOA_EK2</v>
          </cell>
          <cell r="L3116" t="str">
            <v>Mekin</v>
          </cell>
        </row>
        <row r="3117">
          <cell r="J3117" t="str">
            <v>CTR_434</v>
          </cell>
          <cell r="K3117" t="str">
            <v>MCBSC_NGOA_EK2</v>
          </cell>
          <cell r="L3117" t="str">
            <v>Mekin</v>
          </cell>
        </row>
        <row r="3118">
          <cell r="J3118" t="str">
            <v>CTR_373</v>
          </cell>
          <cell r="K3118" t="str">
            <v>BSC_ZTE_Mvogada_new(24)</v>
          </cell>
          <cell r="L3118" t="str">
            <v>Yaounde</v>
          </cell>
        </row>
        <row r="3119">
          <cell r="J3119" t="str">
            <v>CTR_373</v>
          </cell>
          <cell r="K3119" t="str">
            <v>BSC_ZTE_Mvogada_new(24)</v>
          </cell>
          <cell r="L3119" t="str">
            <v>Yaounde</v>
          </cell>
        </row>
        <row r="3120">
          <cell r="J3120" t="str">
            <v>CTR_373</v>
          </cell>
          <cell r="K3120" t="str">
            <v>BSC_ZTE_Mvogada_new(24)</v>
          </cell>
          <cell r="L3120" t="str">
            <v>Yaounde</v>
          </cell>
        </row>
        <row r="3121">
          <cell r="J3121" t="str">
            <v>LIT_392</v>
          </cell>
          <cell r="K3121" t="str">
            <v>BSC_ZTE_Madagascar(22)</v>
          </cell>
          <cell r="L3121" t="str">
            <v>Douala</v>
          </cell>
        </row>
        <row r="3122">
          <cell r="J3122" t="str">
            <v>LIT_392</v>
          </cell>
          <cell r="K3122" t="str">
            <v>BSC_ZTE_Madagascar(22)</v>
          </cell>
          <cell r="L3122" t="str">
            <v>Douala</v>
          </cell>
        </row>
        <row r="3123">
          <cell r="J3123" t="str">
            <v>LIT_392</v>
          </cell>
          <cell r="K3123" t="str">
            <v>BSC_ZTE_Madagascar(22)</v>
          </cell>
          <cell r="L3123" t="str">
            <v>Douala</v>
          </cell>
        </row>
        <row r="3124">
          <cell r="J3124" t="str">
            <v>SUO_089</v>
          </cell>
          <cell r="K3124" t="str">
            <v>Souza-MX</v>
          </cell>
          <cell r="L3124" t="str">
            <v>Ashum</v>
          </cell>
        </row>
        <row r="3125">
          <cell r="J3125" t="str">
            <v>SUO_089</v>
          </cell>
          <cell r="K3125" t="str">
            <v>Souza-MX</v>
          </cell>
          <cell r="L3125" t="str">
            <v>Ashum</v>
          </cell>
        </row>
        <row r="3126">
          <cell r="J3126" t="str">
            <v>NRO_034</v>
          </cell>
          <cell r="K3126" t="str">
            <v>MCBSC_Banengo2</v>
          </cell>
          <cell r="L3126" t="str">
            <v>Balikumbat</v>
          </cell>
        </row>
        <row r="3127">
          <cell r="J3127" t="str">
            <v>NRO_034</v>
          </cell>
          <cell r="K3127" t="str">
            <v>MCBSC_Banengo2</v>
          </cell>
          <cell r="L3127" t="str">
            <v>Balikumbat</v>
          </cell>
        </row>
        <row r="3128">
          <cell r="J3128" t="str">
            <v>NRO_034</v>
          </cell>
          <cell r="K3128" t="str">
            <v>MCBSC_Banengo2</v>
          </cell>
          <cell r="L3128" t="str">
            <v>Balikumbat</v>
          </cell>
        </row>
        <row r="3129">
          <cell r="J3129" t="str">
            <v>NRO_033</v>
          </cell>
          <cell r="K3129" t="str">
            <v>MCBSC_Banengo2</v>
          </cell>
          <cell r="L3129" t="str">
            <v>Balikumbat</v>
          </cell>
        </row>
        <row r="3130">
          <cell r="J3130" t="str">
            <v>NRO_033</v>
          </cell>
          <cell r="K3130" t="str">
            <v>MCBSC_Banengo2</v>
          </cell>
          <cell r="L3130" t="str">
            <v>Balikumbat</v>
          </cell>
        </row>
        <row r="3131">
          <cell r="J3131" t="str">
            <v>NRO_033</v>
          </cell>
          <cell r="K3131" t="str">
            <v>MCBSC_Banengo2</v>
          </cell>
          <cell r="L3131" t="str">
            <v>Balikumbat</v>
          </cell>
        </row>
        <row r="3132">
          <cell r="J3132" t="str">
            <v>OST_051</v>
          </cell>
          <cell r="K3132" t="str">
            <v>MCBSC_Banengo1</v>
          </cell>
          <cell r="L3132" t="str">
            <v>Bayangam</v>
          </cell>
        </row>
        <row r="3133">
          <cell r="J3133" t="str">
            <v>OST_051</v>
          </cell>
          <cell r="K3133" t="str">
            <v>MCBSC_Banengo1</v>
          </cell>
          <cell r="L3133" t="str">
            <v>Bayangam</v>
          </cell>
        </row>
        <row r="3134">
          <cell r="J3134" t="str">
            <v>OST_051</v>
          </cell>
          <cell r="K3134" t="str">
            <v>MCBSC_Banengo1</v>
          </cell>
          <cell r="L3134" t="str">
            <v>Bayangam</v>
          </cell>
        </row>
        <row r="3135">
          <cell r="J3135" t="str">
            <v>SUO_087</v>
          </cell>
          <cell r="K3135" t="str">
            <v>Souza-MX</v>
          </cell>
          <cell r="L3135" t="str">
            <v>Ekona</v>
          </cell>
        </row>
        <row r="3136">
          <cell r="J3136" t="str">
            <v>SUO_087</v>
          </cell>
          <cell r="K3136" t="str">
            <v>Souza-MX</v>
          </cell>
          <cell r="L3136" t="str">
            <v>Ekona</v>
          </cell>
        </row>
        <row r="3137">
          <cell r="J3137" t="str">
            <v>NRD_005</v>
          </cell>
          <cell r="K3137" t="str">
            <v>MCBSC_GRA-Agence</v>
          </cell>
          <cell r="L3137" t="str">
            <v>Figuil</v>
          </cell>
        </row>
        <row r="3138">
          <cell r="J3138" t="str">
            <v>NRD_005</v>
          </cell>
          <cell r="K3138" t="str">
            <v>MCBSC_GRA-Agence</v>
          </cell>
          <cell r="L3138" t="str">
            <v>Figuil</v>
          </cell>
        </row>
        <row r="3139">
          <cell r="J3139" t="str">
            <v>NRD_005</v>
          </cell>
          <cell r="K3139" t="str">
            <v>MCBSC_GRA-Agence</v>
          </cell>
          <cell r="L3139" t="str">
            <v>Figuil</v>
          </cell>
        </row>
        <row r="3140">
          <cell r="J3140" t="str">
            <v>OST_128</v>
          </cell>
          <cell r="K3140" t="str">
            <v>BSC1_HW_BFSAM_BANENGO</v>
          </cell>
          <cell r="L3140" t="str">
            <v>Foumban</v>
          </cell>
        </row>
        <row r="3141">
          <cell r="J3141" t="str">
            <v>OST_128</v>
          </cell>
          <cell r="K3141" t="str">
            <v>BSC1_HW_BFSAM_BANENGO</v>
          </cell>
          <cell r="L3141" t="str">
            <v>Foumban</v>
          </cell>
        </row>
        <row r="3142">
          <cell r="J3142" t="str">
            <v>OST_128</v>
          </cell>
          <cell r="K3142" t="str">
            <v>BSC1_HW_BFSAM_BANENGO</v>
          </cell>
          <cell r="L3142" t="str">
            <v>Foumban</v>
          </cell>
        </row>
        <row r="3143">
          <cell r="J3143" t="str">
            <v>OST_128</v>
          </cell>
          <cell r="K3143" t="str">
            <v>BSC1_HW_BFSAM_BANENGO</v>
          </cell>
          <cell r="L3143" t="str">
            <v>Foumban</v>
          </cell>
        </row>
        <row r="3144">
          <cell r="J3144" t="str">
            <v>OST_128</v>
          </cell>
          <cell r="K3144" t="str">
            <v>BSC1_HW_BFSAM_BANENGO</v>
          </cell>
          <cell r="L3144" t="str">
            <v>Foumban</v>
          </cell>
        </row>
        <row r="3145">
          <cell r="J3145" t="str">
            <v>OST_128</v>
          </cell>
          <cell r="K3145" t="str">
            <v>BSC1_HW_BFSAM_BANENGO</v>
          </cell>
          <cell r="L3145" t="str">
            <v>Foumban</v>
          </cell>
        </row>
        <row r="3146">
          <cell r="J3146" t="str">
            <v>ADM_064</v>
          </cell>
          <cell r="K3146" t="str">
            <v>MCBSC_Ngaoundere1</v>
          </cell>
          <cell r="L3146" t="str">
            <v>Koba</v>
          </cell>
        </row>
        <row r="3147">
          <cell r="J3147" t="str">
            <v>ADM_064</v>
          </cell>
          <cell r="K3147" t="str">
            <v>MCBSC_Ngaoundere1</v>
          </cell>
          <cell r="L3147" t="str">
            <v>Koba</v>
          </cell>
        </row>
        <row r="3148">
          <cell r="J3148" t="str">
            <v>NRO_037</v>
          </cell>
          <cell r="K3148" t="str">
            <v>Bamenda_Hotspot2-MX</v>
          </cell>
          <cell r="L3148" t="str">
            <v>Kumbo</v>
          </cell>
        </row>
        <row r="3149">
          <cell r="J3149" t="str">
            <v>NRO_037</v>
          </cell>
          <cell r="K3149" t="str">
            <v>Bamenda_Hotspot2-MX</v>
          </cell>
          <cell r="L3149" t="str">
            <v>Kumbo</v>
          </cell>
        </row>
        <row r="3150">
          <cell r="J3150" t="str">
            <v>NRO_037</v>
          </cell>
          <cell r="K3150" t="str">
            <v>Bamenda_Hotspot2-MX</v>
          </cell>
          <cell r="L3150" t="str">
            <v>Kumbo</v>
          </cell>
        </row>
        <row r="3151">
          <cell r="J3151" t="str">
            <v>ADM_068</v>
          </cell>
          <cell r="K3151" t="str">
            <v>MCBSC_Ngaoundere1</v>
          </cell>
          <cell r="L3151" t="str">
            <v>Mayo-Darle</v>
          </cell>
        </row>
        <row r="3152">
          <cell r="J3152" t="str">
            <v>ADM_068</v>
          </cell>
          <cell r="K3152" t="str">
            <v>MCBSC_Ngaoundere1</v>
          </cell>
          <cell r="L3152" t="str">
            <v>Mayo-Darle</v>
          </cell>
        </row>
        <row r="3153">
          <cell r="J3153" t="str">
            <v>EXN_038</v>
          </cell>
          <cell r="K3153" t="str">
            <v>MCBSC_GRA-Agence2</v>
          </cell>
          <cell r="L3153" t="str">
            <v>Moulvoudaye</v>
          </cell>
        </row>
        <row r="3154">
          <cell r="J3154" t="str">
            <v>EXN_038</v>
          </cell>
          <cell r="K3154" t="str">
            <v>MCBSC_GRA-Agence2</v>
          </cell>
          <cell r="L3154" t="str">
            <v>Moulvoudaye</v>
          </cell>
        </row>
        <row r="3155">
          <cell r="J3155" t="str">
            <v>EXN_038</v>
          </cell>
          <cell r="K3155" t="str">
            <v>MCBSC_GRA-Agence2</v>
          </cell>
          <cell r="L3155" t="str">
            <v>Moulvoudaye</v>
          </cell>
        </row>
        <row r="3156">
          <cell r="J3156" t="str">
            <v>OST_073</v>
          </cell>
          <cell r="K3156" t="str">
            <v>MCBSC_Banengo2</v>
          </cell>
          <cell r="L3156" t="str">
            <v>Nkong-Zem</v>
          </cell>
        </row>
        <row r="3157">
          <cell r="J3157" t="str">
            <v>OST_073</v>
          </cell>
          <cell r="K3157" t="str">
            <v>MCBSC_Banengo2</v>
          </cell>
          <cell r="L3157" t="str">
            <v>Nkong-Zem</v>
          </cell>
        </row>
        <row r="3158">
          <cell r="J3158" t="str">
            <v>OST_073</v>
          </cell>
          <cell r="K3158" t="str">
            <v>MCBSC_Banengo2</v>
          </cell>
          <cell r="L3158" t="str">
            <v>Nkong-Zem</v>
          </cell>
        </row>
        <row r="3159">
          <cell r="J3159" t="str">
            <v>LIT_388</v>
          </cell>
          <cell r="K3159" t="str">
            <v>MCBSC_Mak-Nodal2</v>
          </cell>
          <cell r="L3159" t="str">
            <v>Sikoum</v>
          </cell>
        </row>
        <row r="3160">
          <cell r="J3160" t="str">
            <v>LIT_388</v>
          </cell>
          <cell r="K3160" t="str">
            <v>MCBSC_Mak-Nodal2</v>
          </cell>
          <cell r="L3160" t="str">
            <v>Sikoum</v>
          </cell>
        </row>
        <row r="3161">
          <cell r="J3161" t="str">
            <v>CTR_098</v>
          </cell>
          <cell r="K3161" t="str">
            <v>MCBSC_CBC2</v>
          </cell>
          <cell r="L3161" t="str">
            <v>Ngoumou</v>
          </cell>
        </row>
        <row r="3162">
          <cell r="J3162" t="str">
            <v>CTR_098</v>
          </cell>
          <cell r="K3162" t="str">
            <v>MCBSC_CBC2</v>
          </cell>
          <cell r="L3162" t="str">
            <v>Ngoumou</v>
          </cell>
        </row>
        <row r="3163">
          <cell r="J3163" t="str">
            <v>CTR_098</v>
          </cell>
          <cell r="K3163" t="str">
            <v>MCBSC_CBC2</v>
          </cell>
          <cell r="L3163" t="str">
            <v>Ngoumou</v>
          </cell>
        </row>
        <row r="3164">
          <cell r="J3164" t="str">
            <v>CTR_394</v>
          </cell>
          <cell r="K3164" t="str">
            <v>MCBSC_CBC2</v>
          </cell>
          <cell r="L3164" t="str">
            <v>Ambam</v>
          </cell>
        </row>
        <row r="3165">
          <cell r="J3165" t="str">
            <v>CTR_394</v>
          </cell>
          <cell r="K3165" t="str">
            <v>MCBSC_CBC2</v>
          </cell>
          <cell r="L3165" t="str">
            <v>Ambam</v>
          </cell>
        </row>
        <row r="3166">
          <cell r="J3166" t="str">
            <v>CTR_394</v>
          </cell>
          <cell r="K3166" t="str">
            <v>MCBSC_CBC2</v>
          </cell>
          <cell r="L3166" t="str">
            <v>Ambam</v>
          </cell>
        </row>
        <row r="3167">
          <cell r="J3167" t="str">
            <v>NRO_259</v>
          </cell>
          <cell r="K3167" t="str">
            <v>Bamenda_Hotspot2-MX</v>
          </cell>
          <cell r="L3167" t="str">
            <v>Baba</v>
          </cell>
        </row>
        <row r="3168">
          <cell r="J3168" t="str">
            <v>NRO_259</v>
          </cell>
          <cell r="K3168" t="str">
            <v>Bamenda_Hotspot2-MX</v>
          </cell>
          <cell r="L3168" t="str">
            <v>Baba</v>
          </cell>
        </row>
        <row r="3169">
          <cell r="J3169" t="str">
            <v>OST_116</v>
          </cell>
          <cell r="K3169" t="str">
            <v>MCBSC_Banengo1</v>
          </cell>
          <cell r="L3169" t="str">
            <v>Doumofe</v>
          </cell>
        </row>
        <row r="3170">
          <cell r="J3170" t="str">
            <v>OST_116</v>
          </cell>
          <cell r="K3170" t="str">
            <v>MCBSC_Banengo1</v>
          </cell>
          <cell r="L3170" t="str">
            <v>Doumofe</v>
          </cell>
        </row>
        <row r="3171">
          <cell r="J3171" t="str">
            <v>EST_084</v>
          </cell>
          <cell r="K3171" t="str">
            <v>MCBSC_NGOA_EK2</v>
          </cell>
          <cell r="L3171" t="str">
            <v>Fio</v>
          </cell>
        </row>
        <row r="3172">
          <cell r="J3172" t="str">
            <v>EST_084</v>
          </cell>
          <cell r="K3172" t="str">
            <v>MCBSC_NGOA_EK2</v>
          </cell>
          <cell r="L3172" t="str">
            <v>Fio</v>
          </cell>
        </row>
        <row r="3173">
          <cell r="J3173" t="str">
            <v>NRD_059</v>
          </cell>
          <cell r="K3173" t="str">
            <v>MCBSC_Ngaoundere1</v>
          </cell>
          <cell r="L3173" t="str">
            <v>Gamba</v>
          </cell>
        </row>
        <row r="3174">
          <cell r="J3174" t="str">
            <v>NRD_059</v>
          </cell>
          <cell r="K3174" t="str">
            <v>MCBSC_Ngaoundere1</v>
          </cell>
          <cell r="L3174" t="str">
            <v>Gamba</v>
          </cell>
        </row>
        <row r="3175">
          <cell r="J3175" t="str">
            <v>EXN_084</v>
          </cell>
          <cell r="K3175" t="str">
            <v>BSC1_HW_GRA_AGENCE</v>
          </cell>
          <cell r="L3175" t="str">
            <v>Maroua</v>
          </cell>
        </row>
        <row r="3176">
          <cell r="J3176" t="str">
            <v>EXN_084</v>
          </cell>
          <cell r="K3176" t="str">
            <v>BSC1_HW_GRA_AGENCE</v>
          </cell>
          <cell r="L3176" t="str">
            <v>Maroua</v>
          </cell>
        </row>
        <row r="3177">
          <cell r="J3177" t="str">
            <v>EXN_084</v>
          </cell>
          <cell r="K3177" t="str">
            <v>BSC1_HW_GRA_AGENCE</v>
          </cell>
          <cell r="L3177" t="str">
            <v>Maroua</v>
          </cell>
        </row>
        <row r="3178">
          <cell r="J3178" t="str">
            <v>EXN_084</v>
          </cell>
          <cell r="K3178" t="str">
            <v>BSC1_HW_GRA_AGENCE</v>
          </cell>
          <cell r="L3178" t="str">
            <v>Maroua</v>
          </cell>
        </row>
        <row r="3179">
          <cell r="J3179" t="str">
            <v>EXN_084</v>
          </cell>
          <cell r="K3179" t="str">
            <v>BSC1_HW_GRA_AGENCE</v>
          </cell>
          <cell r="L3179" t="str">
            <v>Maroua</v>
          </cell>
        </row>
        <row r="3180">
          <cell r="J3180" t="str">
            <v>EXN_084</v>
          </cell>
          <cell r="K3180" t="str">
            <v>BSC1_HW_GRA_AGENCE</v>
          </cell>
          <cell r="L3180" t="str">
            <v>Maroua</v>
          </cell>
        </row>
        <row r="3181">
          <cell r="J3181" t="str">
            <v>EXN_086</v>
          </cell>
          <cell r="K3181" t="str">
            <v>BSC1_HW_GRA_AGENCE</v>
          </cell>
          <cell r="L3181" t="str">
            <v>Maroua</v>
          </cell>
        </row>
        <row r="3182">
          <cell r="J3182" t="str">
            <v>EXN_086</v>
          </cell>
          <cell r="K3182" t="str">
            <v>BSC1_HW_GRA_AGENCE</v>
          </cell>
          <cell r="L3182" t="str">
            <v>Maroua</v>
          </cell>
        </row>
        <row r="3183">
          <cell r="J3183" t="str">
            <v>EXN_086</v>
          </cell>
          <cell r="K3183" t="str">
            <v>BSC1_HW_GRA_AGENCE</v>
          </cell>
          <cell r="L3183" t="str">
            <v>Maroua</v>
          </cell>
        </row>
        <row r="3184">
          <cell r="J3184" t="str">
            <v>EXN_086</v>
          </cell>
          <cell r="K3184" t="str">
            <v>BSC1_HW_GRA_AGENCE</v>
          </cell>
          <cell r="L3184" t="str">
            <v>Maroua</v>
          </cell>
        </row>
        <row r="3185">
          <cell r="J3185" t="str">
            <v>EXN_086</v>
          </cell>
          <cell r="K3185" t="str">
            <v>BSC1_HW_GRA_AGENCE</v>
          </cell>
          <cell r="L3185" t="str">
            <v>Maroua</v>
          </cell>
        </row>
        <row r="3186">
          <cell r="J3186" t="str">
            <v>EXN_086</v>
          </cell>
          <cell r="K3186" t="str">
            <v>BSC1_HW_GRA_AGENCE</v>
          </cell>
          <cell r="L3186" t="str">
            <v>Maroua</v>
          </cell>
        </row>
        <row r="3187">
          <cell r="J3187" t="str">
            <v>SUD_222</v>
          </cell>
          <cell r="K3187" t="str">
            <v>MCBSC_NGOA_EK2</v>
          </cell>
          <cell r="L3187" t="str">
            <v>Mbalam</v>
          </cell>
        </row>
        <row r="3188">
          <cell r="J3188" t="str">
            <v>SUD_222</v>
          </cell>
          <cell r="K3188" t="str">
            <v>MCBSC_NGOA_EK2</v>
          </cell>
          <cell r="L3188" t="str">
            <v>Mbalam</v>
          </cell>
        </row>
        <row r="3189">
          <cell r="J3189" t="str">
            <v>SUD_222</v>
          </cell>
          <cell r="K3189" t="str">
            <v>MCBSC_NGOA_EK2</v>
          </cell>
          <cell r="L3189" t="str">
            <v>Mbalam</v>
          </cell>
        </row>
        <row r="3190">
          <cell r="J3190" t="str">
            <v>CTR_406</v>
          </cell>
          <cell r="K3190" t="str">
            <v>MCBSC_NGOA_EK2</v>
          </cell>
          <cell r="L3190" t="str">
            <v>Mbimbim</v>
          </cell>
        </row>
        <row r="3191">
          <cell r="J3191" t="str">
            <v>CTR_406</v>
          </cell>
          <cell r="K3191" t="str">
            <v>MCBSC_NGOA_EK2</v>
          </cell>
          <cell r="L3191" t="str">
            <v>Mbimbim</v>
          </cell>
        </row>
        <row r="3192">
          <cell r="J3192" t="str">
            <v>ADM_071</v>
          </cell>
          <cell r="K3192" t="str">
            <v>BSC1_HW_GRA_AGENCE</v>
          </cell>
          <cell r="L3192" t="str">
            <v>Ngaoundere</v>
          </cell>
        </row>
        <row r="3193">
          <cell r="J3193" t="str">
            <v>ADM_071</v>
          </cell>
          <cell r="K3193" t="str">
            <v>BSC1_HW_GRA_AGENCE</v>
          </cell>
          <cell r="L3193" t="str">
            <v>Ngaoundere</v>
          </cell>
        </row>
        <row r="3194">
          <cell r="J3194" t="str">
            <v>ADM_071</v>
          </cell>
          <cell r="K3194" t="str">
            <v>BSC1_HW_GRA_AGENCE</v>
          </cell>
          <cell r="L3194" t="str">
            <v>Ngaoundere</v>
          </cell>
        </row>
        <row r="3195">
          <cell r="J3195" t="str">
            <v>ADM_071</v>
          </cell>
          <cell r="K3195" t="str">
            <v>BSC1_HW_GRA_AGENCE</v>
          </cell>
          <cell r="L3195" t="str">
            <v>Ngaoundere</v>
          </cell>
        </row>
        <row r="3196">
          <cell r="J3196" t="str">
            <v>ADM_071</v>
          </cell>
          <cell r="K3196" t="str">
            <v>BSC1_HW_GRA_AGENCE</v>
          </cell>
          <cell r="L3196" t="str">
            <v>Ngaoundere</v>
          </cell>
        </row>
        <row r="3197">
          <cell r="J3197" t="str">
            <v>ADM_071</v>
          </cell>
          <cell r="K3197" t="str">
            <v>BSC1_HW_GRA_AGENCE</v>
          </cell>
          <cell r="L3197" t="str">
            <v>Ngaoundere</v>
          </cell>
        </row>
        <row r="3198">
          <cell r="J3198" t="str">
            <v>LIT_404</v>
          </cell>
          <cell r="K3198" t="str">
            <v>BSC_ZTE_Madagascar(22)</v>
          </cell>
          <cell r="L3198" t="str">
            <v>Douala</v>
          </cell>
        </row>
        <row r="3199">
          <cell r="J3199" t="str">
            <v>LIT_404</v>
          </cell>
          <cell r="K3199" t="str">
            <v>BSC_ZTE_Madagascar(22)</v>
          </cell>
          <cell r="L3199" t="str">
            <v>Douala</v>
          </cell>
        </row>
        <row r="3200">
          <cell r="J3200" t="str">
            <v>LIT_404</v>
          </cell>
          <cell r="K3200" t="str">
            <v>BSC_ZTE_Madagascar(22)</v>
          </cell>
          <cell r="L3200" t="str">
            <v>Douala</v>
          </cell>
        </row>
        <row r="3201">
          <cell r="J3201" t="str">
            <v>NRO_261</v>
          </cell>
          <cell r="K3201" t="str">
            <v>MCBSC_Banengo2</v>
          </cell>
          <cell r="L3201" t="str">
            <v>Number49</v>
          </cell>
        </row>
        <row r="3202">
          <cell r="J3202" t="str">
            <v>NRO_261</v>
          </cell>
          <cell r="K3202" t="str">
            <v>MCBSC_Banengo2</v>
          </cell>
          <cell r="L3202" t="str">
            <v>Number49</v>
          </cell>
        </row>
        <row r="3203">
          <cell r="J3203" t="str">
            <v>CTR_405</v>
          </cell>
          <cell r="K3203" t="str">
            <v>MCBSC_NGOA_EK2</v>
          </cell>
          <cell r="L3203" t="str">
            <v>Ossombe</v>
          </cell>
        </row>
        <row r="3204">
          <cell r="J3204" t="str">
            <v>CTR_405</v>
          </cell>
          <cell r="K3204" t="str">
            <v>MCBSC_NGOA_EK2</v>
          </cell>
          <cell r="L3204" t="str">
            <v>Ossombe</v>
          </cell>
        </row>
        <row r="3205">
          <cell r="J3205" t="str">
            <v>OST_115</v>
          </cell>
          <cell r="K3205" t="str">
            <v>MCBSC_Ngaoundere1</v>
          </cell>
          <cell r="L3205" t="str">
            <v>Pangari</v>
          </cell>
        </row>
        <row r="3206">
          <cell r="J3206" t="str">
            <v>OST_115</v>
          </cell>
          <cell r="K3206" t="str">
            <v>MCBSC_Ngaoundere1</v>
          </cell>
          <cell r="L3206" t="str">
            <v>Pangari</v>
          </cell>
        </row>
        <row r="3207">
          <cell r="J3207" t="str">
            <v>NRO_258</v>
          </cell>
          <cell r="K3207" t="str">
            <v>Bamenda_Hotspot2-MX</v>
          </cell>
          <cell r="L3207" t="str">
            <v>Sop</v>
          </cell>
        </row>
        <row r="3208">
          <cell r="J3208" t="str">
            <v>NRO_258</v>
          </cell>
          <cell r="K3208" t="str">
            <v>Bamenda_Hotspot2-MX</v>
          </cell>
          <cell r="L3208" t="str">
            <v>Sop</v>
          </cell>
        </row>
        <row r="3209">
          <cell r="J3209" t="str">
            <v>LIT_398</v>
          </cell>
          <cell r="K3209" t="str">
            <v>BSC_ZTE_Madagascar(22)</v>
          </cell>
          <cell r="L3209" t="str">
            <v>Douala</v>
          </cell>
        </row>
        <row r="3210">
          <cell r="J3210" t="str">
            <v>LIT_398</v>
          </cell>
          <cell r="K3210" t="str">
            <v>BSC_ZTE_Madagascar(22)</v>
          </cell>
          <cell r="L3210" t="str">
            <v>Douala</v>
          </cell>
        </row>
        <row r="3211">
          <cell r="J3211" t="str">
            <v>LIT_398</v>
          </cell>
          <cell r="K3211" t="str">
            <v>BSC_ZTE_Madagascar(22)</v>
          </cell>
          <cell r="L3211" t="str">
            <v>Douala</v>
          </cell>
        </row>
        <row r="3212">
          <cell r="J3212" t="str">
            <v>LIT_400</v>
          </cell>
          <cell r="K3212" t="str">
            <v>BSC_ZTE_Madagascar(22)</v>
          </cell>
          <cell r="L3212" t="str">
            <v>Douala</v>
          </cell>
        </row>
        <row r="3213">
          <cell r="J3213" t="str">
            <v>LIT_400</v>
          </cell>
          <cell r="K3213" t="str">
            <v>BSC_ZTE_Madagascar(22)</v>
          </cell>
          <cell r="L3213" t="str">
            <v>Douala</v>
          </cell>
        </row>
        <row r="3214">
          <cell r="J3214" t="str">
            <v>LIT_400</v>
          </cell>
          <cell r="K3214" t="str">
            <v>BSC_ZTE_Madagascar(22)</v>
          </cell>
          <cell r="L3214" t="str">
            <v>Douala</v>
          </cell>
        </row>
        <row r="3215">
          <cell r="J3215" t="str">
            <v>LIT_409</v>
          </cell>
          <cell r="K3215" t="str">
            <v>BSC_ZTE_Madagascar(22)</v>
          </cell>
          <cell r="L3215" t="str">
            <v>Douala</v>
          </cell>
        </row>
        <row r="3216">
          <cell r="J3216" t="str">
            <v>LIT_409</v>
          </cell>
          <cell r="K3216" t="str">
            <v>BSC_ZTE_Madagascar(22)</v>
          </cell>
          <cell r="L3216" t="str">
            <v>Douala</v>
          </cell>
        </row>
        <row r="3217">
          <cell r="J3217" t="str">
            <v>LIT_409</v>
          </cell>
          <cell r="K3217" t="str">
            <v>BSC_ZTE_Madagascar(22)</v>
          </cell>
          <cell r="L3217" t="str">
            <v>Douala</v>
          </cell>
        </row>
        <row r="3218">
          <cell r="J3218" t="str">
            <v>LIT_414</v>
          </cell>
          <cell r="K3218" t="str">
            <v>BSC_ZTE_Madagascar(22)</v>
          </cell>
          <cell r="L3218" t="str">
            <v>Douala</v>
          </cell>
        </row>
        <row r="3219">
          <cell r="J3219" t="str">
            <v>LIT_414</v>
          </cell>
          <cell r="K3219" t="str">
            <v>BSC_ZTE_Madagascar(22)</v>
          </cell>
          <cell r="L3219" t="str">
            <v>Douala</v>
          </cell>
        </row>
        <row r="3220">
          <cell r="J3220" t="str">
            <v>LIT_414</v>
          </cell>
          <cell r="K3220" t="str">
            <v>BSC_ZTE_Madagascar(22)</v>
          </cell>
          <cell r="L3220" t="str">
            <v>Douala</v>
          </cell>
        </row>
        <row r="3221">
          <cell r="J3221" t="str">
            <v>EXN_085</v>
          </cell>
          <cell r="K3221" t="str">
            <v>BSC1_HW_GRA_AGENCE</v>
          </cell>
          <cell r="L3221" t="str">
            <v>Maroua</v>
          </cell>
        </row>
        <row r="3222">
          <cell r="J3222" t="str">
            <v>EXN_085</v>
          </cell>
          <cell r="K3222" t="str">
            <v>BSC1_HW_GRA_AGENCE</v>
          </cell>
          <cell r="L3222" t="str">
            <v>Maroua</v>
          </cell>
        </row>
        <row r="3223">
          <cell r="J3223" t="str">
            <v>EXN_085</v>
          </cell>
          <cell r="K3223" t="str">
            <v>BSC1_HW_GRA_AGENCE</v>
          </cell>
          <cell r="L3223" t="str">
            <v>Maroua</v>
          </cell>
        </row>
        <row r="3224">
          <cell r="J3224" t="str">
            <v>EXN_085</v>
          </cell>
          <cell r="K3224" t="str">
            <v>BSC1_HW_GRA_AGENCE</v>
          </cell>
          <cell r="L3224" t="str">
            <v>Maroua</v>
          </cell>
        </row>
        <row r="3225">
          <cell r="J3225" t="str">
            <v>EXN_085</v>
          </cell>
          <cell r="K3225" t="str">
            <v>BSC1_HW_GRA_AGENCE</v>
          </cell>
          <cell r="L3225" t="str">
            <v>Maroua</v>
          </cell>
        </row>
        <row r="3226">
          <cell r="J3226" t="str">
            <v>EXN_085</v>
          </cell>
          <cell r="K3226" t="str">
            <v>BSC1_HW_GRA_AGENCE</v>
          </cell>
          <cell r="L3226" t="str">
            <v>Maroua</v>
          </cell>
        </row>
        <row r="3227">
          <cell r="J3227" t="str">
            <v>CTR_098</v>
          </cell>
          <cell r="K3227" t="str">
            <v>MCBSC_CBC2</v>
          </cell>
          <cell r="L3227" t="str">
            <v>Ngoumou</v>
          </cell>
        </row>
        <row r="3228">
          <cell r="J3228" t="str">
            <v>CTR_098</v>
          </cell>
          <cell r="K3228" t="str">
            <v>MCBSC_CBC2</v>
          </cell>
          <cell r="L3228" t="str">
            <v>Ngoumou</v>
          </cell>
        </row>
        <row r="3229">
          <cell r="J3229" t="str">
            <v>CTR_098</v>
          </cell>
          <cell r="K3229" t="str">
            <v>MCBSC_CBC2</v>
          </cell>
          <cell r="L3229" t="str">
            <v>Ngoumou</v>
          </cell>
        </row>
        <row r="3230">
          <cell r="J3230" t="str">
            <v>NRD_069</v>
          </cell>
          <cell r="K3230" t="str">
            <v>MCBSC_GRA-Agence</v>
          </cell>
          <cell r="L3230" t="str">
            <v>Djabi</v>
          </cell>
        </row>
        <row r="3231">
          <cell r="J3231" t="str">
            <v>NRD_069</v>
          </cell>
          <cell r="K3231" t="str">
            <v>MCBSC_GRA-Agence</v>
          </cell>
          <cell r="L3231" t="str">
            <v>Djabi</v>
          </cell>
        </row>
        <row r="3232">
          <cell r="J3232" t="str">
            <v>NRD_069</v>
          </cell>
          <cell r="K3232" t="str">
            <v>MCBSC_GRA-Agence</v>
          </cell>
          <cell r="L3232" t="str">
            <v>Djabi</v>
          </cell>
        </row>
        <row r="3233">
          <cell r="J3233" t="str">
            <v>LIT_357</v>
          </cell>
          <cell r="K3233" t="str">
            <v>BSC_ZTE_Madagascar(22)</v>
          </cell>
          <cell r="L3233" t="str">
            <v>Douala</v>
          </cell>
        </row>
        <row r="3234">
          <cell r="J3234" t="str">
            <v>LIT_357</v>
          </cell>
          <cell r="K3234" t="str">
            <v>BSC_ZTE_Madagascar(22)</v>
          </cell>
          <cell r="L3234" t="str">
            <v>Douala</v>
          </cell>
        </row>
        <row r="3235">
          <cell r="J3235" t="str">
            <v>LIT_357</v>
          </cell>
          <cell r="K3235" t="str">
            <v>BSC_ZTE_Madagascar(22)</v>
          </cell>
          <cell r="L3235" t="str">
            <v>Douala</v>
          </cell>
        </row>
        <row r="3236">
          <cell r="J3236" t="str">
            <v>LIT_403</v>
          </cell>
          <cell r="K3236" t="str">
            <v>BSC_ZTE_Madagascar(22)</v>
          </cell>
          <cell r="L3236" t="str">
            <v>Douala</v>
          </cell>
        </row>
        <row r="3237">
          <cell r="J3237" t="str">
            <v>LIT_403</v>
          </cell>
          <cell r="K3237" t="str">
            <v>BSC_ZTE_Madagascar(22)</v>
          </cell>
          <cell r="L3237" t="str">
            <v>Douala</v>
          </cell>
        </row>
        <row r="3238">
          <cell r="J3238" t="str">
            <v>LIT_403</v>
          </cell>
          <cell r="K3238" t="str">
            <v>BSC_ZTE_Madagascar(22)</v>
          </cell>
          <cell r="L3238" t="str">
            <v>Douala</v>
          </cell>
        </row>
        <row r="3239">
          <cell r="J3239" t="str">
            <v>LIT_405</v>
          </cell>
          <cell r="K3239" t="str">
            <v>BSC_ZTE_Madagascar(22)</v>
          </cell>
          <cell r="L3239" t="str">
            <v>Douala</v>
          </cell>
        </row>
        <row r="3240">
          <cell r="J3240" t="str">
            <v>LIT_405</v>
          </cell>
          <cell r="K3240" t="str">
            <v>BSC_ZTE_Madagascar(22)</v>
          </cell>
          <cell r="L3240" t="str">
            <v>Douala</v>
          </cell>
        </row>
        <row r="3241">
          <cell r="J3241" t="str">
            <v>LIT_405</v>
          </cell>
          <cell r="K3241" t="str">
            <v>BSC_ZTE_Madagascar(22)</v>
          </cell>
          <cell r="L3241" t="str">
            <v>Douala</v>
          </cell>
        </row>
        <row r="3242">
          <cell r="J3242" t="str">
            <v>NRD_065</v>
          </cell>
          <cell r="K3242" t="str">
            <v>BSC1_HW_GRA_AGENCE</v>
          </cell>
          <cell r="L3242" t="str">
            <v>Garoua</v>
          </cell>
        </row>
        <row r="3243">
          <cell r="J3243" t="str">
            <v>NRD_065</v>
          </cell>
          <cell r="K3243" t="str">
            <v>BSC1_HW_GRA_AGENCE</v>
          </cell>
          <cell r="L3243" t="str">
            <v>Garoua</v>
          </cell>
        </row>
        <row r="3244">
          <cell r="J3244" t="str">
            <v>NRD_065</v>
          </cell>
          <cell r="K3244" t="str">
            <v>BSC1_HW_GRA_AGENCE</v>
          </cell>
          <cell r="L3244" t="str">
            <v>Garoua</v>
          </cell>
        </row>
        <row r="3245">
          <cell r="J3245" t="str">
            <v>NRD_065</v>
          </cell>
          <cell r="K3245" t="str">
            <v>BSC1_HW_GRA_AGENCE</v>
          </cell>
          <cell r="L3245" t="str">
            <v>Garoua</v>
          </cell>
        </row>
        <row r="3246">
          <cell r="J3246" t="str">
            <v>NRD_065</v>
          </cell>
          <cell r="K3246" t="str">
            <v>BSC1_HW_GRA_AGENCE</v>
          </cell>
          <cell r="L3246" t="str">
            <v>Garoua</v>
          </cell>
        </row>
        <row r="3247">
          <cell r="J3247" t="str">
            <v>NRD_065</v>
          </cell>
          <cell r="K3247" t="str">
            <v>BSC1_HW_GRA_AGENCE</v>
          </cell>
          <cell r="L3247" t="str">
            <v>Garoua</v>
          </cell>
        </row>
        <row r="3248">
          <cell r="J3248" t="str">
            <v>NRD_060</v>
          </cell>
          <cell r="K3248" t="str">
            <v>BSC1_HW_GRA_AGENCE</v>
          </cell>
          <cell r="L3248" t="str">
            <v>Garoua</v>
          </cell>
        </row>
        <row r="3249">
          <cell r="J3249" t="str">
            <v>NRD_060</v>
          </cell>
          <cell r="K3249" t="str">
            <v>BSC1_HW_GRA_AGENCE</v>
          </cell>
          <cell r="L3249" t="str">
            <v>Garoua</v>
          </cell>
        </row>
        <row r="3250">
          <cell r="J3250" t="str">
            <v>NRD_060</v>
          </cell>
          <cell r="K3250" t="str">
            <v>BSC1_HW_GRA_AGENCE</v>
          </cell>
          <cell r="L3250" t="str">
            <v>Garoua</v>
          </cell>
        </row>
        <row r="3251">
          <cell r="J3251" t="str">
            <v>SUO_086</v>
          </cell>
          <cell r="K3251" t="str">
            <v>Souza-MX</v>
          </cell>
          <cell r="L3251" t="str">
            <v>Bombe-Bakundu</v>
          </cell>
        </row>
        <row r="3252">
          <cell r="J3252" t="str">
            <v>SUO_086</v>
          </cell>
          <cell r="K3252" t="str">
            <v>Souza-MX</v>
          </cell>
          <cell r="L3252" t="str">
            <v>Bombe-Bakundu</v>
          </cell>
        </row>
        <row r="3253">
          <cell r="J3253" t="str">
            <v>NRD_060</v>
          </cell>
          <cell r="K3253" t="str">
            <v>BSC1_HW_GRA_AGENCE</v>
          </cell>
          <cell r="L3253" t="str">
            <v>Garoua</v>
          </cell>
        </row>
        <row r="3254">
          <cell r="J3254" t="str">
            <v>NRD_060</v>
          </cell>
          <cell r="K3254" t="str">
            <v>BSC1_HW_GRA_AGENCE</v>
          </cell>
          <cell r="L3254" t="str">
            <v>Garoua</v>
          </cell>
        </row>
        <row r="3255">
          <cell r="J3255" t="str">
            <v>NRD_060</v>
          </cell>
          <cell r="K3255" t="str">
            <v>BSC1_HW_GRA_AGENCE</v>
          </cell>
          <cell r="L3255" t="str">
            <v>Garoua</v>
          </cell>
        </row>
        <row r="3256">
          <cell r="J3256" t="str">
            <v>OST_123</v>
          </cell>
          <cell r="K3256" t="str">
            <v>BSC1_HW_BFSAM_BANENGO</v>
          </cell>
          <cell r="L3256" t="str">
            <v>Dschang</v>
          </cell>
        </row>
        <row r="3257">
          <cell r="J3257" t="str">
            <v>OST_123</v>
          </cell>
          <cell r="K3257" t="str">
            <v>BSC1_HW_BFSAM_BANENGO</v>
          </cell>
          <cell r="L3257" t="str">
            <v>Dschang</v>
          </cell>
        </row>
        <row r="3258">
          <cell r="J3258" t="str">
            <v>OST_123</v>
          </cell>
          <cell r="K3258" t="str">
            <v>BSC1_HW_BFSAM_BANENGO</v>
          </cell>
          <cell r="L3258" t="str">
            <v>Dschang</v>
          </cell>
        </row>
        <row r="3259">
          <cell r="J3259" t="str">
            <v>OST_123</v>
          </cell>
          <cell r="K3259" t="str">
            <v>BSC1_HW_BFSAM_BANENGO</v>
          </cell>
          <cell r="L3259" t="str">
            <v>Dschang</v>
          </cell>
        </row>
        <row r="3260">
          <cell r="J3260" t="str">
            <v>OST_123</v>
          </cell>
          <cell r="K3260" t="str">
            <v>BSC1_HW_BFSAM_BANENGO</v>
          </cell>
          <cell r="L3260" t="str">
            <v>Dschang</v>
          </cell>
        </row>
        <row r="3261">
          <cell r="J3261" t="str">
            <v>OST_123</v>
          </cell>
          <cell r="K3261" t="str">
            <v>BSC1_HW_BFSAM_BANENGO</v>
          </cell>
          <cell r="L3261" t="str">
            <v>Dschang</v>
          </cell>
        </row>
        <row r="3262">
          <cell r="J3262" t="str">
            <v>SUD_262</v>
          </cell>
          <cell r="K3262" t="str">
            <v>BSC_ZTE_NDOGBONG(21)</v>
          </cell>
          <cell r="L3262" t="str">
            <v>Ebolowa</v>
          </cell>
        </row>
        <row r="3263">
          <cell r="J3263" t="str">
            <v>SUD_262</v>
          </cell>
          <cell r="K3263" t="str">
            <v>BSC_ZTE_NDOGBONG(21)</v>
          </cell>
          <cell r="L3263" t="str">
            <v>Ebolowa</v>
          </cell>
        </row>
        <row r="3264">
          <cell r="J3264" t="str">
            <v>SUD_262</v>
          </cell>
          <cell r="K3264" t="str">
            <v>BSC_ZTE_NDOGBONG(21)</v>
          </cell>
          <cell r="L3264" t="str">
            <v>Ebolowa</v>
          </cell>
        </row>
        <row r="3265">
          <cell r="J3265" t="str">
            <v>SUD_262</v>
          </cell>
          <cell r="K3265" t="str">
            <v>BSC_ZTE_NDOGBONG(21)</v>
          </cell>
          <cell r="L3265" t="str">
            <v>Ebolowa</v>
          </cell>
        </row>
        <row r="3266">
          <cell r="J3266" t="str">
            <v>SUD_262</v>
          </cell>
          <cell r="K3266" t="str">
            <v>BSC_ZTE_NDOGBONG(21)</v>
          </cell>
          <cell r="L3266" t="str">
            <v>Ebolowa</v>
          </cell>
        </row>
        <row r="3267">
          <cell r="J3267" t="str">
            <v>SUD_262</v>
          </cell>
          <cell r="K3267" t="str">
            <v>BSC_ZTE_NDOGBONG(21)</v>
          </cell>
          <cell r="L3267" t="str">
            <v>Ebolowa</v>
          </cell>
        </row>
        <row r="3268">
          <cell r="J3268" t="str">
            <v>SUD_263</v>
          </cell>
          <cell r="K3268" t="str">
            <v>BSC_ZTE_NDOGBONG(21)</v>
          </cell>
          <cell r="L3268" t="str">
            <v>Ebolowa</v>
          </cell>
        </row>
        <row r="3269">
          <cell r="J3269" t="str">
            <v>SUD_263</v>
          </cell>
          <cell r="K3269" t="str">
            <v>BSC_ZTE_NDOGBONG(21)</v>
          </cell>
          <cell r="L3269" t="str">
            <v>Ebolowa</v>
          </cell>
        </row>
        <row r="3270">
          <cell r="J3270" t="str">
            <v>SUD_263</v>
          </cell>
          <cell r="K3270" t="str">
            <v>BSC_ZTE_NDOGBONG(21)</v>
          </cell>
          <cell r="L3270" t="str">
            <v>Ebolowa</v>
          </cell>
        </row>
        <row r="3271">
          <cell r="J3271" t="str">
            <v>SUD_263</v>
          </cell>
          <cell r="K3271" t="str">
            <v>BSC_ZTE_NDOGBONG(21)</v>
          </cell>
          <cell r="L3271" t="str">
            <v>Ebolowa</v>
          </cell>
        </row>
        <row r="3272">
          <cell r="J3272" t="str">
            <v>SUD_263</v>
          </cell>
          <cell r="K3272" t="str">
            <v>BSC_ZTE_NDOGBONG(21)</v>
          </cell>
          <cell r="L3272" t="str">
            <v>Ebolowa</v>
          </cell>
        </row>
        <row r="3273">
          <cell r="J3273" t="str">
            <v>SUD_263</v>
          </cell>
          <cell r="K3273" t="str">
            <v>BSC_ZTE_NDOGBONG(21)</v>
          </cell>
          <cell r="L3273" t="str">
            <v>Ebolowa</v>
          </cell>
        </row>
        <row r="3274">
          <cell r="J3274" t="str">
            <v>CTR_097</v>
          </cell>
          <cell r="K3274" t="str">
            <v>MCBSC_CBC2</v>
          </cell>
          <cell r="L3274" t="str">
            <v>Mambine</v>
          </cell>
        </row>
        <row r="3275">
          <cell r="J3275" t="str">
            <v>CTR_097</v>
          </cell>
          <cell r="K3275" t="str">
            <v>MCBSC_CBC2</v>
          </cell>
          <cell r="L3275" t="str">
            <v>Mambine</v>
          </cell>
        </row>
        <row r="3276">
          <cell r="J3276" t="str">
            <v>CTR_097</v>
          </cell>
          <cell r="K3276" t="str">
            <v>MCBSC_CBC2</v>
          </cell>
          <cell r="L3276" t="str">
            <v>Mambine</v>
          </cell>
        </row>
        <row r="3277">
          <cell r="J3277" t="str">
            <v>OST_118</v>
          </cell>
          <cell r="K3277" t="str">
            <v>BSC1_HW_BFSAM_BANENGO</v>
          </cell>
          <cell r="L3277" t="str">
            <v>Bafoussam</v>
          </cell>
        </row>
        <row r="3278">
          <cell r="J3278" t="str">
            <v>OST_118</v>
          </cell>
          <cell r="K3278" t="str">
            <v>BSC1_HW_BFSAM_BANENGO</v>
          </cell>
          <cell r="L3278" t="str">
            <v>Bafoussam</v>
          </cell>
        </row>
        <row r="3279">
          <cell r="J3279" t="str">
            <v>OST_118</v>
          </cell>
          <cell r="K3279" t="str">
            <v>BSC1_HW_BFSAM_BANENGO</v>
          </cell>
          <cell r="L3279" t="str">
            <v>Bafoussam</v>
          </cell>
        </row>
        <row r="3280">
          <cell r="J3280" t="str">
            <v>OST_118</v>
          </cell>
          <cell r="K3280" t="str">
            <v>BSC1_HW_BFSAM_BANENGO</v>
          </cell>
          <cell r="L3280" t="str">
            <v>Bafoussam</v>
          </cell>
        </row>
        <row r="3281">
          <cell r="J3281" t="str">
            <v>OST_118</v>
          </cell>
          <cell r="K3281" t="str">
            <v>BSC1_HW_BFSAM_BANENGO</v>
          </cell>
          <cell r="L3281" t="str">
            <v>Bafoussam</v>
          </cell>
        </row>
        <row r="3282">
          <cell r="J3282" t="str">
            <v>OST_118</v>
          </cell>
          <cell r="K3282" t="str">
            <v>BSC1_HW_BFSAM_BANENGO</v>
          </cell>
          <cell r="L3282" t="str">
            <v>Bafoussam</v>
          </cell>
        </row>
        <row r="3283">
          <cell r="J3283" t="str">
            <v>OST_122</v>
          </cell>
          <cell r="K3283" t="str">
            <v>BSC1_HW_BFSAM_BANENGO</v>
          </cell>
          <cell r="L3283" t="str">
            <v>Dschang</v>
          </cell>
        </row>
        <row r="3284">
          <cell r="J3284" t="str">
            <v>OST_122</v>
          </cell>
          <cell r="K3284" t="str">
            <v>BSC1_HW_BFSAM_BANENGO</v>
          </cell>
          <cell r="L3284" t="str">
            <v>Dschang</v>
          </cell>
        </row>
        <row r="3285">
          <cell r="J3285" t="str">
            <v>OST_122</v>
          </cell>
          <cell r="K3285" t="str">
            <v>BSC1_HW_BFSAM_BANENGO</v>
          </cell>
          <cell r="L3285" t="str">
            <v>Dschang</v>
          </cell>
        </row>
        <row r="3286">
          <cell r="J3286" t="str">
            <v>OST_122</v>
          </cell>
          <cell r="K3286" t="str">
            <v>BSC1_HW_BFSAM_BANENGO</v>
          </cell>
          <cell r="L3286" t="str">
            <v>Dschang</v>
          </cell>
        </row>
        <row r="3287">
          <cell r="J3287" t="str">
            <v>OST_122</v>
          </cell>
          <cell r="K3287" t="str">
            <v>BSC1_HW_BFSAM_BANENGO</v>
          </cell>
          <cell r="L3287" t="str">
            <v>Dschang</v>
          </cell>
        </row>
        <row r="3288">
          <cell r="J3288" t="str">
            <v>OST_122</v>
          </cell>
          <cell r="K3288" t="str">
            <v>BSC1_HW_BFSAM_BANENGO</v>
          </cell>
          <cell r="L3288" t="str">
            <v>Dschang</v>
          </cell>
        </row>
        <row r="3289">
          <cell r="J3289" t="str">
            <v>ADM_069</v>
          </cell>
          <cell r="K3289" t="str">
            <v>BSC1_HW_GRA_AGENCE</v>
          </cell>
          <cell r="L3289" t="str">
            <v>Ngaoundere</v>
          </cell>
        </row>
        <row r="3290">
          <cell r="J3290" t="str">
            <v>ADM_069</v>
          </cell>
          <cell r="K3290" t="str">
            <v>BSC1_HW_GRA_AGENCE</v>
          </cell>
          <cell r="L3290" t="str">
            <v>Ngaoundere</v>
          </cell>
        </row>
        <row r="3291">
          <cell r="J3291" t="str">
            <v>ADM_069</v>
          </cell>
          <cell r="K3291" t="str">
            <v>BSC1_HW_GRA_AGENCE</v>
          </cell>
          <cell r="L3291" t="str">
            <v>Ngaoundere</v>
          </cell>
        </row>
        <row r="3292">
          <cell r="J3292" t="str">
            <v>ADM_069</v>
          </cell>
          <cell r="K3292" t="str">
            <v>BSC1_HW_GRA_AGENCE</v>
          </cell>
          <cell r="L3292" t="str">
            <v>Ngaoundere</v>
          </cell>
        </row>
        <row r="3293">
          <cell r="J3293" t="str">
            <v>ADM_069</v>
          </cell>
          <cell r="K3293" t="str">
            <v>BSC1_HW_GRA_AGENCE</v>
          </cell>
          <cell r="L3293" t="str">
            <v>Ngaoundere</v>
          </cell>
        </row>
        <row r="3294">
          <cell r="J3294" t="str">
            <v>ADM_069</v>
          </cell>
          <cell r="K3294" t="str">
            <v>BSC1_HW_GRA_AGENCE</v>
          </cell>
          <cell r="L3294" t="str">
            <v>Ngaoundere</v>
          </cell>
        </row>
        <row r="3295">
          <cell r="J3295" t="str">
            <v>NRD_062</v>
          </cell>
          <cell r="K3295" t="str">
            <v>BSC1_HW_GRA_AGENCE</v>
          </cell>
          <cell r="L3295" t="str">
            <v>Garoua</v>
          </cell>
        </row>
        <row r="3296">
          <cell r="J3296" t="str">
            <v>NRD_062</v>
          </cell>
          <cell r="K3296" t="str">
            <v>BSC1_HW_GRA_AGENCE</v>
          </cell>
          <cell r="L3296" t="str">
            <v>Garoua</v>
          </cell>
        </row>
        <row r="3297">
          <cell r="J3297" t="str">
            <v>NRD_062</v>
          </cell>
          <cell r="K3297" t="str">
            <v>BSC1_HW_GRA_AGENCE</v>
          </cell>
          <cell r="L3297" t="str">
            <v>Garoua</v>
          </cell>
        </row>
        <row r="3298">
          <cell r="J3298" t="str">
            <v>NRD_062</v>
          </cell>
          <cell r="K3298" t="str">
            <v>BSC1_HW_GRA_AGENCE</v>
          </cell>
          <cell r="L3298" t="str">
            <v>Garoua</v>
          </cell>
        </row>
        <row r="3299">
          <cell r="J3299" t="str">
            <v>NRD_062</v>
          </cell>
          <cell r="K3299" t="str">
            <v>BSC1_HW_GRA_AGENCE</v>
          </cell>
          <cell r="L3299" t="str">
            <v>Garoua</v>
          </cell>
        </row>
        <row r="3300">
          <cell r="J3300" t="str">
            <v>NRD_062</v>
          </cell>
          <cell r="K3300" t="str">
            <v>BSC1_HW_GRA_AGENCE</v>
          </cell>
          <cell r="L3300" t="str">
            <v>Garoua</v>
          </cell>
        </row>
        <row r="3301">
          <cell r="J3301" t="str">
            <v>LIT_411</v>
          </cell>
          <cell r="K3301" t="str">
            <v>BSC_ZTE_Madagascar(22)</v>
          </cell>
          <cell r="L3301" t="str">
            <v>Douala</v>
          </cell>
        </row>
        <row r="3302">
          <cell r="J3302" t="str">
            <v>LIT_411</v>
          </cell>
          <cell r="K3302" t="str">
            <v>BSC_ZTE_Madagascar(22)</v>
          </cell>
          <cell r="L3302" t="str">
            <v>Douala</v>
          </cell>
        </row>
        <row r="3303">
          <cell r="J3303" t="str">
            <v>LIT_411</v>
          </cell>
          <cell r="K3303" t="str">
            <v>BSC_ZTE_Madagascar(22)</v>
          </cell>
          <cell r="L3303" t="str">
            <v>Douala</v>
          </cell>
        </row>
        <row r="3304">
          <cell r="J3304" t="str">
            <v>OST_119</v>
          </cell>
          <cell r="K3304" t="str">
            <v>BSC1_HW_BFSAM_BANENGO</v>
          </cell>
          <cell r="L3304" t="str">
            <v>Bafoussam</v>
          </cell>
        </row>
        <row r="3305">
          <cell r="J3305" t="str">
            <v>OST_119</v>
          </cell>
          <cell r="K3305" t="str">
            <v>BSC1_HW_BFSAM_BANENGO</v>
          </cell>
          <cell r="L3305" t="str">
            <v>Bafoussam</v>
          </cell>
        </row>
        <row r="3306">
          <cell r="J3306" t="str">
            <v>OST_119</v>
          </cell>
          <cell r="K3306" t="str">
            <v>BSC1_HW_BFSAM_BANENGO</v>
          </cell>
          <cell r="L3306" t="str">
            <v>Bafoussam</v>
          </cell>
        </row>
        <row r="3307">
          <cell r="J3307" t="str">
            <v>OST_119</v>
          </cell>
          <cell r="K3307" t="str">
            <v>BSC1_HW_BFSAM_BANENGO</v>
          </cell>
          <cell r="L3307" t="str">
            <v>Bafoussam</v>
          </cell>
        </row>
        <row r="3308">
          <cell r="J3308" t="str">
            <v>OST_119</v>
          </cell>
          <cell r="K3308" t="str">
            <v>BSC1_HW_BFSAM_BANENGO</v>
          </cell>
          <cell r="L3308" t="str">
            <v>Bafoussam</v>
          </cell>
        </row>
        <row r="3309">
          <cell r="J3309" t="str">
            <v>OST_119</v>
          </cell>
          <cell r="K3309" t="str">
            <v>BSC1_HW_BFSAM_BANENGO</v>
          </cell>
          <cell r="L3309" t="str">
            <v>Bafoussam</v>
          </cell>
        </row>
        <row r="3310">
          <cell r="J3310" t="str">
            <v>NRD_067</v>
          </cell>
          <cell r="K3310" t="str">
            <v>BSC1_HW_GRA_AGENCE</v>
          </cell>
          <cell r="L3310" t="str">
            <v>Garoua</v>
          </cell>
        </row>
        <row r="3311">
          <cell r="J3311" t="str">
            <v>NRD_067</v>
          </cell>
          <cell r="K3311" t="str">
            <v>BSC1_HW_GRA_AGENCE</v>
          </cell>
          <cell r="L3311" t="str">
            <v>Garoua</v>
          </cell>
        </row>
        <row r="3312">
          <cell r="J3312" t="str">
            <v>NRD_067</v>
          </cell>
          <cell r="K3312" t="str">
            <v>BSC1_HW_GRA_AGENCE</v>
          </cell>
          <cell r="L3312" t="str">
            <v>Garoua</v>
          </cell>
        </row>
        <row r="3313">
          <cell r="J3313" t="str">
            <v>NRD_067</v>
          </cell>
          <cell r="K3313" t="str">
            <v>BSC1_HW_GRA_AGENCE</v>
          </cell>
          <cell r="L3313" t="str">
            <v>Garoua</v>
          </cell>
        </row>
        <row r="3314">
          <cell r="J3314" t="str">
            <v>NRD_067</v>
          </cell>
          <cell r="K3314" t="str">
            <v>BSC1_HW_GRA_AGENCE</v>
          </cell>
          <cell r="L3314" t="str">
            <v>Garoua</v>
          </cell>
        </row>
        <row r="3315">
          <cell r="J3315" t="str">
            <v>NRD_067</v>
          </cell>
          <cell r="K3315" t="str">
            <v>BSC1_HW_GRA_AGENCE</v>
          </cell>
          <cell r="L3315" t="str">
            <v>Garoua</v>
          </cell>
        </row>
        <row r="3316">
          <cell r="J3316" t="str">
            <v>EXN_097</v>
          </cell>
          <cell r="K3316" t="str">
            <v>MCBSC_GRA-Agence2</v>
          </cell>
          <cell r="L3316" t="str">
            <v>Bogo</v>
          </cell>
        </row>
        <row r="3317">
          <cell r="J3317" t="str">
            <v>EXN_097</v>
          </cell>
          <cell r="K3317" t="str">
            <v>MCBSC_GRA-Agence2</v>
          </cell>
          <cell r="L3317" t="str">
            <v>Bogo</v>
          </cell>
        </row>
        <row r="3318">
          <cell r="J3318" t="str">
            <v>EXN_097</v>
          </cell>
          <cell r="K3318" t="str">
            <v>MCBSC_GRA-Agence2</v>
          </cell>
          <cell r="L3318" t="str">
            <v>Bogo</v>
          </cell>
        </row>
        <row r="3319">
          <cell r="J3319" t="str">
            <v>EXN_097</v>
          </cell>
          <cell r="K3319" t="str">
            <v>MCBSC_GRA-Agence2</v>
          </cell>
          <cell r="L3319" t="str">
            <v>Bogo</v>
          </cell>
        </row>
        <row r="3320">
          <cell r="J3320" t="str">
            <v>EXN_097</v>
          </cell>
          <cell r="K3320" t="str">
            <v>MCBSC_GRA-Agence2</v>
          </cell>
          <cell r="L3320" t="str">
            <v>Bogo</v>
          </cell>
        </row>
        <row r="3321">
          <cell r="J3321" t="str">
            <v>EXN_097</v>
          </cell>
          <cell r="K3321" t="str">
            <v>MCBSC_GRA-Agence2</v>
          </cell>
          <cell r="L3321" t="str">
            <v>Bogo</v>
          </cell>
        </row>
        <row r="3322">
          <cell r="J3322" t="str">
            <v>NRD_063</v>
          </cell>
          <cell r="K3322" t="str">
            <v>BSC1_HW_GRA_AGENCE</v>
          </cell>
          <cell r="L3322" t="str">
            <v>Garoua</v>
          </cell>
        </row>
        <row r="3323">
          <cell r="J3323" t="str">
            <v>NRD_063</v>
          </cell>
          <cell r="K3323" t="str">
            <v>BSC1_HW_GRA_AGENCE</v>
          </cell>
          <cell r="L3323" t="str">
            <v>Garoua</v>
          </cell>
        </row>
        <row r="3324">
          <cell r="J3324" t="str">
            <v>NRD_063</v>
          </cell>
          <cell r="K3324" t="str">
            <v>BSC1_HW_GRA_AGENCE</v>
          </cell>
          <cell r="L3324" t="str">
            <v>Garoua</v>
          </cell>
        </row>
        <row r="3325">
          <cell r="J3325" t="str">
            <v>NRD_063</v>
          </cell>
          <cell r="K3325" t="str">
            <v>BSC1_HW_GRA_AGENCE</v>
          </cell>
          <cell r="L3325" t="str">
            <v>Garoua</v>
          </cell>
        </row>
        <row r="3326">
          <cell r="J3326" t="str">
            <v>NRD_063</v>
          </cell>
          <cell r="K3326" t="str">
            <v>BSC1_HW_GRA_AGENCE</v>
          </cell>
          <cell r="L3326" t="str">
            <v>Garoua</v>
          </cell>
        </row>
        <row r="3327">
          <cell r="J3327" t="str">
            <v>NRD_063</v>
          </cell>
          <cell r="K3327" t="str">
            <v>BSC1_HW_GRA_AGENCE</v>
          </cell>
          <cell r="L3327" t="str">
            <v>Garoua</v>
          </cell>
        </row>
        <row r="3328">
          <cell r="J3328" t="str">
            <v>EXN_089</v>
          </cell>
          <cell r="K3328" t="str">
            <v>BSC1_HW_GRA_AGENCE</v>
          </cell>
          <cell r="L3328" t="str">
            <v>Maroua</v>
          </cell>
        </row>
        <row r="3329">
          <cell r="J3329" t="str">
            <v>EXN_089</v>
          </cell>
          <cell r="K3329" t="str">
            <v>BSC1_HW_GRA_AGENCE</v>
          </cell>
          <cell r="L3329" t="str">
            <v>Maroua</v>
          </cell>
        </row>
        <row r="3330">
          <cell r="J3330" t="str">
            <v>EXN_089</v>
          </cell>
          <cell r="K3330" t="str">
            <v>BSC1_HW_GRA_AGENCE</v>
          </cell>
          <cell r="L3330" t="str">
            <v>Maroua</v>
          </cell>
        </row>
        <row r="3331">
          <cell r="J3331" t="str">
            <v>EXN_089</v>
          </cell>
          <cell r="K3331" t="str">
            <v>BSC1_HW_GRA_AGENCE</v>
          </cell>
          <cell r="L3331" t="str">
            <v>Maroua</v>
          </cell>
        </row>
        <row r="3332">
          <cell r="J3332" t="str">
            <v>EXN_089</v>
          </cell>
          <cell r="K3332" t="str">
            <v>BSC1_HW_GRA_AGENCE</v>
          </cell>
          <cell r="L3332" t="str">
            <v>Maroua</v>
          </cell>
        </row>
        <row r="3333">
          <cell r="J3333" t="str">
            <v>EXN_089</v>
          </cell>
          <cell r="K3333" t="str">
            <v>BSC1_HW_GRA_AGENCE</v>
          </cell>
          <cell r="L3333" t="str">
            <v>Maroua</v>
          </cell>
        </row>
        <row r="3334">
          <cell r="J3334" t="str">
            <v>EXN_088</v>
          </cell>
          <cell r="K3334" t="str">
            <v>BSC1_HW_GRA_AGENCE</v>
          </cell>
          <cell r="L3334" t="str">
            <v>Maroua</v>
          </cell>
        </row>
        <row r="3335">
          <cell r="J3335" t="str">
            <v>EXN_088</v>
          </cell>
          <cell r="K3335" t="str">
            <v>BSC1_HW_GRA_AGENCE</v>
          </cell>
          <cell r="L3335" t="str">
            <v>Maroua</v>
          </cell>
        </row>
        <row r="3336">
          <cell r="J3336" t="str">
            <v>EXN_088</v>
          </cell>
          <cell r="K3336" t="str">
            <v>BSC1_HW_GRA_AGENCE</v>
          </cell>
          <cell r="L3336" t="str">
            <v>Maroua</v>
          </cell>
        </row>
        <row r="3337">
          <cell r="J3337" t="str">
            <v>EXN_088</v>
          </cell>
          <cell r="K3337" t="str">
            <v>BSC1_HW_GRA_AGENCE</v>
          </cell>
          <cell r="L3337" t="str">
            <v>Maroua</v>
          </cell>
        </row>
        <row r="3338">
          <cell r="J3338" t="str">
            <v>EXN_088</v>
          </cell>
          <cell r="K3338" t="str">
            <v>BSC1_HW_GRA_AGENCE</v>
          </cell>
          <cell r="L3338" t="str">
            <v>Maroua</v>
          </cell>
        </row>
        <row r="3339">
          <cell r="J3339" t="str">
            <v>EXN_088</v>
          </cell>
          <cell r="K3339" t="str">
            <v>BSC1_HW_GRA_AGENCE</v>
          </cell>
          <cell r="L3339" t="str">
            <v>Maroua</v>
          </cell>
        </row>
        <row r="3340">
          <cell r="J3340" t="str">
            <v>EXN_091</v>
          </cell>
          <cell r="K3340" t="str">
            <v>BSC1_HW_GRA_AGENCE</v>
          </cell>
          <cell r="L3340" t="str">
            <v>Maroua</v>
          </cell>
        </row>
        <row r="3341">
          <cell r="J3341" t="str">
            <v>EXN_091</v>
          </cell>
          <cell r="K3341" t="str">
            <v>BSC1_HW_GRA_AGENCE</v>
          </cell>
          <cell r="L3341" t="str">
            <v>Maroua</v>
          </cell>
        </row>
        <row r="3342">
          <cell r="J3342" t="str">
            <v>EXN_091</v>
          </cell>
          <cell r="K3342" t="str">
            <v>BSC1_HW_GRA_AGENCE</v>
          </cell>
          <cell r="L3342" t="str">
            <v>Maroua</v>
          </cell>
        </row>
        <row r="3343">
          <cell r="J3343" t="str">
            <v>EXN_091</v>
          </cell>
          <cell r="K3343" t="str">
            <v>BSC1_HW_GRA_AGENCE</v>
          </cell>
          <cell r="L3343" t="str">
            <v>Maroua</v>
          </cell>
        </row>
        <row r="3344">
          <cell r="J3344" t="str">
            <v>EXN_091</v>
          </cell>
          <cell r="K3344" t="str">
            <v>BSC1_HW_GRA_AGENCE</v>
          </cell>
          <cell r="L3344" t="str">
            <v>Maroua</v>
          </cell>
        </row>
        <row r="3345">
          <cell r="J3345" t="str">
            <v>EXN_091</v>
          </cell>
          <cell r="K3345" t="str">
            <v>BSC1_HW_GRA_AGENCE</v>
          </cell>
          <cell r="L3345" t="str">
            <v>Maroua</v>
          </cell>
        </row>
        <row r="3346">
          <cell r="J3346" t="str">
            <v>EXN_087</v>
          </cell>
          <cell r="K3346" t="str">
            <v>BSC1_HW_GRA_AGENCE</v>
          </cell>
          <cell r="L3346" t="str">
            <v>Maroua</v>
          </cell>
        </row>
        <row r="3347">
          <cell r="J3347" t="str">
            <v>EXN_087</v>
          </cell>
          <cell r="K3347" t="str">
            <v>BSC1_HW_GRA_AGENCE</v>
          </cell>
          <cell r="L3347" t="str">
            <v>Maroua</v>
          </cell>
        </row>
        <row r="3348">
          <cell r="J3348" t="str">
            <v>EXN_087</v>
          </cell>
          <cell r="K3348" t="str">
            <v>BSC1_HW_GRA_AGENCE</v>
          </cell>
          <cell r="L3348" t="str">
            <v>Maroua</v>
          </cell>
        </row>
        <row r="3349">
          <cell r="J3349" t="str">
            <v>EXN_087</v>
          </cell>
          <cell r="K3349" t="str">
            <v>BSC1_HW_GRA_AGENCE</v>
          </cell>
          <cell r="L3349" t="str">
            <v>Maroua</v>
          </cell>
        </row>
        <row r="3350">
          <cell r="J3350" t="str">
            <v>EXN_087</v>
          </cell>
          <cell r="K3350" t="str">
            <v>BSC1_HW_GRA_AGENCE</v>
          </cell>
          <cell r="L3350" t="str">
            <v>Maroua</v>
          </cell>
        </row>
        <row r="3351">
          <cell r="J3351" t="str">
            <v>EXN_087</v>
          </cell>
          <cell r="K3351" t="str">
            <v>BSC1_HW_GRA_AGENCE</v>
          </cell>
          <cell r="L3351" t="str">
            <v>Maroua</v>
          </cell>
        </row>
        <row r="3352">
          <cell r="J3352" t="str">
            <v>EXN_092</v>
          </cell>
          <cell r="K3352" t="str">
            <v>BSC1_HW_GRA_AGENCE</v>
          </cell>
          <cell r="L3352" t="str">
            <v>Maroua</v>
          </cell>
        </row>
        <row r="3353">
          <cell r="J3353" t="str">
            <v>EXN_092</v>
          </cell>
          <cell r="K3353" t="str">
            <v>BSC1_HW_GRA_AGENCE</v>
          </cell>
          <cell r="L3353" t="str">
            <v>Maroua</v>
          </cell>
        </row>
        <row r="3354">
          <cell r="J3354" t="str">
            <v>EXN_092</v>
          </cell>
          <cell r="K3354" t="str">
            <v>BSC1_HW_GRA_AGENCE</v>
          </cell>
          <cell r="L3354" t="str">
            <v>Maroua</v>
          </cell>
        </row>
        <row r="3355">
          <cell r="J3355" t="str">
            <v>EXN_092</v>
          </cell>
          <cell r="K3355" t="str">
            <v>BSC1_HW_GRA_AGENCE</v>
          </cell>
          <cell r="L3355" t="str">
            <v>Maroua</v>
          </cell>
        </row>
        <row r="3356">
          <cell r="J3356" t="str">
            <v>EXN_092</v>
          </cell>
          <cell r="K3356" t="str">
            <v>BSC1_HW_GRA_AGENCE</v>
          </cell>
          <cell r="L3356" t="str">
            <v>Maroua</v>
          </cell>
        </row>
        <row r="3357">
          <cell r="J3357" t="str">
            <v>EXN_092</v>
          </cell>
          <cell r="K3357" t="str">
            <v>BSC1_HW_GRA_AGENCE</v>
          </cell>
          <cell r="L3357" t="str">
            <v>Maroua</v>
          </cell>
        </row>
        <row r="3358">
          <cell r="J3358" t="str">
            <v>SUD_258</v>
          </cell>
          <cell r="K3358" t="str">
            <v>BSC_ZTE_NDOGBONG(21)</v>
          </cell>
          <cell r="L3358" t="str">
            <v>Sangmelima</v>
          </cell>
        </row>
        <row r="3359">
          <cell r="J3359" t="str">
            <v>SUD_258</v>
          </cell>
          <cell r="K3359" t="str">
            <v>BSC_ZTE_NDOGBONG(21)</v>
          </cell>
          <cell r="L3359" t="str">
            <v>Sangmelima</v>
          </cell>
        </row>
        <row r="3360">
          <cell r="J3360" t="str">
            <v>SUD_258</v>
          </cell>
          <cell r="K3360" t="str">
            <v>BSC_ZTE_NDOGBONG(21)</v>
          </cell>
          <cell r="L3360" t="str">
            <v>Sangmelima</v>
          </cell>
        </row>
        <row r="3361">
          <cell r="J3361" t="str">
            <v>SUD_258</v>
          </cell>
          <cell r="K3361" t="str">
            <v>BSC_ZTE_NDOGBONG(21)</v>
          </cell>
          <cell r="L3361" t="str">
            <v>Sangmelima</v>
          </cell>
        </row>
        <row r="3362">
          <cell r="J3362" t="str">
            <v>SUD_258</v>
          </cell>
          <cell r="K3362" t="str">
            <v>BSC_ZTE_NDOGBONG(21)</v>
          </cell>
          <cell r="L3362" t="str">
            <v>Sangmelima</v>
          </cell>
        </row>
        <row r="3363">
          <cell r="J3363" t="str">
            <v>SUD_258</v>
          </cell>
          <cell r="K3363" t="str">
            <v>BSC_ZTE_NDOGBONG(21)</v>
          </cell>
          <cell r="L3363" t="str">
            <v>Sangmelima</v>
          </cell>
        </row>
        <row r="3364">
          <cell r="J3364" t="str">
            <v>SUD_260</v>
          </cell>
          <cell r="K3364" t="str">
            <v>BSC_ZTE_NDOGBONG(21)</v>
          </cell>
          <cell r="L3364" t="str">
            <v>Sangmelima</v>
          </cell>
        </row>
        <row r="3365">
          <cell r="J3365" t="str">
            <v>SUD_260</v>
          </cell>
          <cell r="K3365" t="str">
            <v>BSC_ZTE_NDOGBONG(21)</v>
          </cell>
          <cell r="L3365" t="str">
            <v>Sangmelima</v>
          </cell>
        </row>
        <row r="3366">
          <cell r="J3366" t="str">
            <v>SUD_260</v>
          </cell>
          <cell r="K3366" t="str">
            <v>BSC_ZTE_NDOGBONG(21)</v>
          </cell>
          <cell r="L3366" t="str">
            <v>Sangmelima</v>
          </cell>
        </row>
        <row r="3367">
          <cell r="J3367" t="str">
            <v>SUD_260</v>
          </cell>
          <cell r="K3367" t="str">
            <v>BSC_ZTE_NDOGBONG(21)</v>
          </cell>
          <cell r="L3367" t="str">
            <v>Sangmelima</v>
          </cell>
        </row>
        <row r="3368">
          <cell r="J3368" t="str">
            <v>SUD_260</v>
          </cell>
          <cell r="K3368" t="str">
            <v>BSC_ZTE_NDOGBONG(21)</v>
          </cell>
          <cell r="L3368" t="str">
            <v>Sangmelima</v>
          </cell>
        </row>
        <row r="3369">
          <cell r="J3369" t="str">
            <v>SUD_260</v>
          </cell>
          <cell r="K3369" t="str">
            <v>BSC_ZTE_NDOGBONG(21)</v>
          </cell>
          <cell r="L3369" t="str">
            <v>Sangmelima</v>
          </cell>
        </row>
        <row r="3370">
          <cell r="J3370" t="str">
            <v>LIT_406</v>
          </cell>
          <cell r="K3370" t="str">
            <v>BSC_ZTE_Madagascar(22)</v>
          </cell>
          <cell r="L3370" t="str">
            <v>Douala</v>
          </cell>
        </row>
        <row r="3371">
          <cell r="J3371" t="str">
            <v>LIT_406</v>
          </cell>
          <cell r="K3371" t="str">
            <v>BSC_ZTE_Madagascar(22)</v>
          </cell>
          <cell r="L3371" t="str">
            <v>Douala</v>
          </cell>
        </row>
        <row r="3372">
          <cell r="J3372" t="str">
            <v>LIT_406</v>
          </cell>
          <cell r="K3372" t="str">
            <v>BSC_ZTE_Madagascar(22)</v>
          </cell>
          <cell r="L3372" t="str">
            <v>Douala</v>
          </cell>
        </row>
        <row r="3373">
          <cell r="J3373" t="str">
            <v>SUO_088</v>
          </cell>
          <cell r="K3373" t="str">
            <v>Souza-MX</v>
          </cell>
          <cell r="L3373" t="str">
            <v>Kumbe</v>
          </cell>
        </row>
        <row r="3374">
          <cell r="J3374" t="str">
            <v>SUO_088</v>
          </cell>
          <cell r="K3374" t="str">
            <v>Souza-MX</v>
          </cell>
          <cell r="L3374" t="str">
            <v>Kumbe</v>
          </cell>
        </row>
        <row r="3375">
          <cell r="J3375" t="str">
            <v>EXN_090</v>
          </cell>
          <cell r="K3375" t="str">
            <v>BSC1_HW_GRA_AGENCE</v>
          </cell>
          <cell r="L3375" t="str">
            <v>Maroua</v>
          </cell>
        </row>
        <row r="3376">
          <cell r="J3376" t="str">
            <v>EXN_090</v>
          </cell>
          <cell r="K3376" t="str">
            <v>BSC1_HW_GRA_AGENCE</v>
          </cell>
          <cell r="L3376" t="str">
            <v>Maroua</v>
          </cell>
        </row>
        <row r="3377">
          <cell r="J3377" t="str">
            <v>EXN_090</v>
          </cell>
          <cell r="K3377" t="str">
            <v>BSC1_HW_GRA_AGENCE</v>
          </cell>
          <cell r="L3377" t="str">
            <v>Maroua</v>
          </cell>
        </row>
        <row r="3378">
          <cell r="J3378" t="str">
            <v>EXN_090</v>
          </cell>
          <cell r="K3378" t="str">
            <v>BSC1_HW_GRA_AGENCE</v>
          </cell>
          <cell r="L3378" t="str">
            <v>Maroua</v>
          </cell>
        </row>
        <row r="3379">
          <cell r="J3379" t="str">
            <v>EXN_090</v>
          </cell>
          <cell r="K3379" t="str">
            <v>BSC1_HW_GRA_AGENCE</v>
          </cell>
          <cell r="L3379" t="str">
            <v>Maroua</v>
          </cell>
        </row>
        <row r="3380">
          <cell r="J3380" t="str">
            <v>EXN_090</v>
          </cell>
          <cell r="K3380" t="str">
            <v>BSC1_HW_GRA_AGENCE</v>
          </cell>
          <cell r="L3380" t="str">
            <v>Maroua</v>
          </cell>
        </row>
        <row r="3381">
          <cell r="J3381" t="str">
            <v>CTR_431</v>
          </cell>
          <cell r="K3381" t="str">
            <v>BSC_ZTE_Messamendongo(23)</v>
          </cell>
          <cell r="L3381" t="str">
            <v>Yaounde</v>
          </cell>
        </row>
        <row r="3382">
          <cell r="J3382" t="str">
            <v>CTR_431</v>
          </cell>
          <cell r="K3382" t="str">
            <v>BSC_ZTE_Messamendongo(23)</v>
          </cell>
          <cell r="L3382" t="str">
            <v>Yaounde</v>
          </cell>
        </row>
        <row r="3383">
          <cell r="J3383" t="str">
            <v>CTR_431</v>
          </cell>
          <cell r="K3383" t="str">
            <v>BSC_ZTE_Messamendongo(23)</v>
          </cell>
          <cell r="L3383" t="str">
            <v>Yaounde</v>
          </cell>
        </row>
        <row r="3384">
          <cell r="J3384" t="str">
            <v>EXN_095</v>
          </cell>
          <cell r="K3384" t="str">
            <v>MCBSC_GRA-Agence</v>
          </cell>
          <cell r="L3384" t="str">
            <v>Kaele</v>
          </cell>
        </row>
        <row r="3385">
          <cell r="J3385" t="str">
            <v>EXN_095</v>
          </cell>
          <cell r="K3385" t="str">
            <v>MCBSC_GRA-Agence</v>
          </cell>
          <cell r="L3385" t="str">
            <v>Kaele</v>
          </cell>
        </row>
        <row r="3386">
          <cell r="J3386" t="str">
            <v>EXN_095</v>
          </cell>
          <cell r="K3386" t="str">
            <v>MCBSC_GRA-Agence</v>
          </cell>
          <cell r="L3386" t="str">
            <v>Kaele</v>
          </cell>
        </row>
        <row r="3387">
          <cell r="J3387" t="str">
            <v>EXN_095</v>
          </cell>
          <cell r="K3387" t="str">
            <v>MCBSC_GRA-Agence</v>
          </cell>
          <cell r="L3387" t="str">
            <v>Kaele</v>
          </cell>
        </row>
        <row r="3388">
          <cell r="J3388" t="str">
            <v>EXN_095</v>
          </cell>
          <cell r="K3388" t="str">
            <v>MCBSC_GRA-Agence</v>
          </cell>
          <cell r="L3388" t="str">
            <v>Kaele</v>
          </cell>
        </row>
        <row r="3389">
          <cell r="J3389" t="str">
            <v>EXN_095</v>
          </cell>
          <cell r="K3389" t="str">
            <v>MCBSC_GRA-Agence</v>
          </cell>
          <cell r="L3389" t="str">
            <v>Kaele</v>
          </cell>
        </row>
        <row r="3390">
          <cell r="J3390" t="str">
            <v>CTR_419</v>
          </cell>
          <cell r="K3390" t="str">
            <v>BSC_ZTE_Mvogada_new(24)</v>
          </cell>
          <cell r="L3390" t="str">
            <v>Yaounde</v>
          </cell>
        </row>
        <row r="3391">
          <cell r="J3391" t="str">
            <v>CTR_419</v>
          </cell>
          <cell r="K3391" t="str">
            <v>BSC_ZTE_Mvogada_new(24)</v>
          </cell>
          <cell r="L3391" t="str">
            <v>Yaounde</v>
          </cell>
        </row>
        <row r="3392">
          <cell r="J3392" t="str">
            <v>CTR_419</v>
          </cell>
          <cell r="K3392" t="str">
            <v>BSC_ZTE_Mvogada_new(24)</v>
          </cell>
          <cell r="L3392" t="str">
            <v>Yaounde</v>
          </cell>
        </row>
        <row r="3393">
          <cell r="J3393" t="str">
            <v>EXN_023</v>
          </cell>
          <cell r="K3393" t="str">
            <v>MCBSC_Mra-ZOKOK2</v>
          </cell>
          <cell r="L3393" t="str">
            <v>Meri</v>
          </cell>
        </row>
        <row r="3394">
          <cell r="J3394" t="str">
            <v>EXN_023</v>
          </cell>
          <cell r="K3394" t="str">
            <v>MCBSC_Mra-ZOKOK2</v>
          </cell>
          <cell r="L3394" t="str">
            <v>Meri</v>
          </cell>
        </row>
        <row r="3395">
          <cell r="J3395" t="str">
            <v>EXN_023</v>
          </cell>
          <cell r="K3395" t="str">
            <v>MCBSC_Mra-ZOKOK2</v>
          </cell>
          <cell r="L3395" t="str">
            <v>Meri</v>
          </cell>
        </row>
        <row r="3396">
          <cell r="J3396" t="str">
            <v>OST_126</v>
          </cell>
          <cell r="K3396" t="str">
            <v>MCBSC_Banengo1</v>
          </cell>
          <cell r="L3396" t="str">
            <v>Bafang</v>
          </cell>
        </row>
        <row r="3397">
          <cell r="J3397" t="str">
            <v>OST_126</v>
          </cell>
          <cell r="K3397" t="str">
            <v>MCBSC_Banengo1</v>
          </cell>
          <cell r="L3397" t="str">
            <v>Bafang</v>
          </cell>
        </row>
        <row r="3398">
          <cell r="J3398" t="str">
            <v>OST_126</v>
          </cell>
          <cell r="K3398" t="str">
            <v>MCBSC_Banengo1</v>
          </cell>
          <cell r="L3398" t="str">
            <v>Bafang</v>
          </cell>
        </row>
        <row r="3399">
          <cell r="J3399" t="str">
            <v>OST_126</v>
          </cell>
          <cell r="K3399" t="str">
            <v>MCBSC_Banengo1</v>
          </cell>
          <cell r="L3399" t="str">
            <v>Bafang</v>
          </cell>
        </row>
        <row r="3400">
          <cell r="J3400" t="str">
            <v>OST_126</v>
          </cell>
          <cell r="K3400" t="str">
            <v>MCBSC_Banengo1</v>
          </cell>
          <cell r="L3400" t="str">
            <v>Bafang</v>
          </cell>
        </row>
        <row r="3401">
          <cell r="J3401" t="str">
            <v>OST_126</v>
          </cell>
          <cell r="K3401" t="str">
            <v>MCBSC_Banengo1</v>
          </cell>
          <cell r="L3401" t="str">
            <v>Bafang</v>
          </cell>
        </row>
        <row r="3402">
          <cell r="J3402" t="str">
            <v>OST_120</v>
          </cell>
          <cell r="K3402" t="str">
            <v>BSC1_HW_BFSAM_BANENGO</v>
          </cell>
          <cell r="L3402" t="str">
            <v>Bafoussam</v>
          </cell>
        </row>
        <row r="3403">
          <cell r="J3403" t="str">
            <v>OST_120</v>
          </cell>
          <cell r="K3403" t="str">
            <v>BSC1_HW_BFSAM_BANENGO</v>
          </cell>
          <cell r="L3403" t="str">
            <v>Bafoussam</v>
          </cell>
        </row>
        <row r="3404">
          <cell r="J3404" t="str">
            <v>OST_120</v>
          </cell>
          <cell r="K3404" t="str">
            <v>BSC1_HW_BFSAM_BANENGO</v>
          </cell>
          <cell r="L3404" t="str">
            <v>Bafoussam</v>
          </cell>
        </row>
        <row r="3405">
          <cell r="J3405" t="str">
            <v>OST_120</v>
          </cell>
          <cell r="K3405" t="str">
            <v>BSC1_HW_BFSAM_BANENGO</v>
          </cell>
          <cell r="L3405" t="str">
            <v>Bafoussam</v>
          </cell>
        </row>
        <row r="3406">
          <cell r="J3406" t="str">
            <v>OST_120</v>
          </cell>
          <cell r="K3406" t="str">
            <v>BSC1_HW_BFSAM_BANENGO</v>
          </cell>
          <cell r="L3406" t="str">
            <v>Bafoussam</v>
          </cell>
        </row>
        <row r="3407">
          <cell r="J3407" t="str">
            <v>OST_120</v>
          </cell>
          <cell r="K3407" t="str">
            <v>BSC1_HW_BFSAM_BANENGO</v>
          </cell>
          <cell r="L3407" t="str">
            <v>Bafoussam</v>
          </cell>
        </row>
        <row r="3408">
          <cell r="J3408" t="str">
            <v>SUD_264</v>
          </cell>
          <cell r="K3408" t="str">
            <v>BSC_ZTE_NDOGBONG(21)</v>
          </cell>
          <cell r="L3408" t="str">
            <v>Ebolowa</v>
          </cell>
        </row>
        <row r="3409">
          <cell r="J3409" t="str">
            <v>SUD_264</v>
          </cell>
          <cell r="K3409" t="str">
            <v>BSC_ZTE_NDOGBONG(21)</v>
          </cell>
          <cell r="L3409" t="str">
            <v>Ebolowa</v>
          </cell>
        </row>
        <row r="3410">
          <cell r="J3410" t="str">
            <v>SUD_264</v>
          </cell>
          <cell r="K3410" t="str">
            <v>BSC_ZTE_NDOGBONG(21)</v>
          </cell>
          <cell r="L3410" t="str">
            <v>Ebolowa</v>
          </cell>
        </row>
        <row r="3411">
          <cell r="J3411" t="str">
            <v>SUD_264</v>
          </cell>
          <cell r="K3411" t="str">
            <v>BSC_ZTE_NDOGBONG(21)</v>
          </cell>
          <cell r="L3411" t="str">
            <v>Ebolowa</v>
          </cell>
        </row>
        <row r="3412">
          <cell r="J3412" t="str">
            <v>SUD_264</v>
          </cell>
          <cell r="K3412" t="str">
            <v>BSC_ZTE_NDOGBONG(21)</v>
          </cell>
          <cell r="L3412" t="str">
            <v>Ebolowa</v>
          </cell>
        </row>
        <row r="3413">
          <cell r="J3413" t="str">
            <v>SUD_264</v>
          </cell>
          <cell r="K3413" t="str">
            <v>BSC_ZTE_NDOGBONG(21)</v>
          </cell>
          <cell r="L3413" t="str">
            <v>Ebolowa</v>
          </cell>
        </row>
        <row r="3414">
          <cell r="J3414" t="str">
            <v>CTR_425</v>
          </cell>
          <cell r="K3414" t="str">
            <v>BSC_ZTE_Mvogada_new(24)</v>
          </cell>
          <cell r="L3414" t="str">
            <v>Yaounde</v>
          </cell>
        </row>
        <row r="3415">
          <cell r="J3415" t="str">
            <v>CTR_425</v>
          </cell>
          <cell r="K3415" t="str">
            <v>BSC_ZTE_Mvogada_new(24)</v>
          </cell>
          <cell r="L3415" t="str">
            <v>Yaounde</v>
          </cell>
        </row>
        <row r="3416">
          <cell r="J3416" t="str">
            <v>CTR_425</v>
          </cell>
          <cell r="K3416" t="str">
            <v>BSC_ZTE_Mvogada_new(24)</v>
          </cell>
          <cell r="L3416" t="str">
            <v>Yaounde</v>
          </cell>
        </row>
        <row r="3417">
          <cell r="J3417" t="str">
            <v>CTR_430</v>
          </cell>
          <cell r="K3417" t="str">
            <v>BSC_ZTE_Messamendongo(23)</v>
          </cell>
          <cell r="L3417" t="str">
            <v>Yaounde</v>
          </cell>
        </row>
        <row r="3418">
          <cell r="J3418" t="str">
            <v>CTR_430</v>
          </cell>
          <cell r="K3418" t="str">
            <v>BSC_ZTE_Messamendongo(23)</v>
          </cell>
          <cell r="L3418" t="str">
            <v>Yaounde</v>
          </cell>
        </row>
        <row r="3419">
          <cell r="J3419" t="str">
            <v>CTR_430</v>
          </cell>
          <cell r="K3419" t="str">
            <v>BSC_ZTE_Messamendongo(23)</v>
          </cell>
          <cell r="L3419" t="str">
            <v>Yaounde</v>
          </cell>
        </row>
        <row r="3420">
          <cell r="J3420" t="str">
            <v>LIT_425</v>
          </cell>
          <cell r="K3420" t="str">
            <v>BSC_ZTE_Madagascar(22)</v>
          </cell>
          <cell r="L3420" t="str">
            <v>Douala</v>
          </cell>
        </row>
        <row r="3421">
          <cell r="J3421" t="str">
            <v>LIT_425</v>
          </cell>
          <cell r="K3421" t="str">
            <v>BSC_ZTE_Madagascar(22)</v>
          </cell>
          <cell r="L3421" t="str">
            <v>Douala</v>
          </cell>
        </row>
        <row r="3422">
          <cell r="J3422" t="str">
            <v>LIT_425</v>
          </cell>
          <cell r="K3422" t="str">
            <v>BSC_ZTE_Madagascar(22)</v>
          </cell>
          <cell r="L3422" t="str">
            <v>Douala</v>
          </cell>
        </row>
        <row r="3423">
          <cell r="J3423" t="str">
            <v>OST_121</v>
          </cell>
          <cell r="K3423" t="str">
            <v>BSC1_HW_BFSAM_BANENGO</v>
          </cell>
          <cell r="L3423" t="str">
            <v>Bafoussam</v>
          </cell>
        </row>
        <row r="3424">
          <cell r="J3424" t="str">
            <v>OST_121</v>
          </cell>
          <cell r="K3424" t="str">
            <v>BSC1_HW_BFSAM_BANENGO</v>
          </cell>
          <cell r="L3424" t="str">
            <v>Bafoussam</v>
          </cell>
        </row>
        <row r="3425">
          <cell r="J3425" t="str">
            <v>OST_121</v>
          </cell>
          <cell r="K3425" t="str">
            <v>BSC1_HW_BFSAM_BANENGO</v>
          </cell>
          <cell r="L3425" t="str">
            <v>Bafoussam</v>
          </cell>
        </row>
        <row r="3426">
          <cell r="J3426" t="str">
            <v>OST_121</v>
          </cell>
          <cell r="K3426" t="str">
            <v>BSC1_HW_BFSAM_BANENGO</v>
          </cell>
          <cell r="L3426" t="str">
            <v>Bafoussam</v>
          </cell>
        </row>
        <row r="3427">
          <cell r="J3427" t="str">
            <v>OST_121</v>
          </cell>
          <cell r="K3427" t="str">
            <v>BSC1_HW_BFSAM_BANENGO</v>
          </cell>
          <cell r="L3427" t="str">
            <v>Bafoussam</v>
          </cell>
        </row>
        <row r="3428">
          <cell r="J3428" t="str">
            <v>OST_121</v>
          </cell>
          <cell r="K3428" t="str">
            <v>BSC1_HW_BFSAM_BANENGO</v>
          </cell>
          <cell r="L3428" t="str">
            <v>Bafoussam</v>
          </cell>
        </row>
        <row r="3429">
          <cell r="J3429" t="str">
            <v>ADM_072</v>
          </cell>
          <cell r="K3429" t="str">
            <v>BSC1_HW_GRA_AGENCE</v>
          </cell>
          <cell r="L3429" t="str">
            <v>Ngaoundere</v>
          </cell>
        </row>
        <row r="3430">
          <cell r="J3430" t="str">
            <v>ADM_072</v>
          </cell>
          <cell r="K3430" t="str">
            <v>BSC1_HW_GRA_AGENCE</v>
          </cell>
          <cell r="L3430" t="str">
            <v>Ngaoundere</v>
          </cell>
        </row>
        <row r="3431">
          <cell r="J3431" t="str">
            <v>ADM_072</v>
          </cell>
          <cell r="K3431" t="str">
            <v>BSC1_HW_GRA_AGENCE</v>
          </cell>
          <cell r="L3431" t="str">
            <v>Ngaoundere</v>
          </cell>
        </row>
        <row r="3432">
          <cell r="J3432" t="str">
            <v>ADM_072</v>
          </cell>
          <cell r="K3432" t="str">
            <v>BSC1_HW_GRA_AGENCE</v>
          </cell>
          <cell r="L3432" t="str">
            <v>Ngaoundere</v>
          </cell>
        </row>
        <row r="3433">
          <cell r="J3433" t="str">
            <v>ADM_072</v>
          </cell>
          <cell r="K3433" t="str">
            <v>BSC1_HW_GRA_AGENCE</v>
          </cell>
          <cell r="L3433" t="str">
            <v>Ngaoundere</v>
          </cell>
        </row>
        <row r="3434">
          <cell r="J3434" t="str">
            <v>ADM_072</v>
          </cell>
          <cell r="K3434" t="str">
            <v>BSC1_HW_GRA_AGENCE</v>
          </cell>
          <cell r="L3434" t="str">
            <v>Ngaoundere</v>
          </cell>
        </row>
        <row r="3435">
          <cell r="J3435" t="str">
            <v>EXN_094</v>
          </cell>
          <cell r="K3435" t="str">
            <v>BSC1_HW_GRA_AGENCE</v>
          </cell>
          <cell r="L3435" t="str">
            <v>Kousseri</v>
          </cell>
        </row>
        <row r="3436">
          <cell r="J3436" t="str">
            <v>EXN_094</v>
          </cell>
          <cell r="K3436" t="str">
            <v>BSC1_HW_GRA_AGENCE</v>
          </cell>
          <cell r="L3436" t="str">
            <v>Kousseri</v>
          </cell>
        </row>
        <row r="3437">
          <cell r="J3437" t="str">
            <v>EXN_094</v>
          </cell>
          <cell r="K3437" t="str">
            <v>BSC1_HW_GRA_AGENCE</v>
          </cell>
          <cell r="L3437" t="str">
            <v>Kousseri</v>
          </cell>
        </row>
        <row r="3438">
          <cell r="J3438" t="str">
            <v>EXN_094</v>
          </cell>
          <cell r="K3438" t="str">
            <v>BSC1_HW_GRA_AGENCE</v>
          </cell>
          <cell r="L3438" t="str">
            <v>Kousseri</v>
          </cell>
        </row>
        <row r="3439">
          <cell r="J3439" t="str">
            <v>EXN_094</v>
          </cell>
          <cell r="K3439" t="str">
            <v>BSC1_HW_GRA_AGENCE</v>
          </cell>
          <cell r="L3439" t="str">
            <v>Kousseri</v>
          </cell>
        </row>
        <row r="3440">
          <cell r="J3440" t="str">
            <v>EXN_094</v>
          </cell>
          <cell r="K3440" t="str">
            <v>BSC1_HW_GRA_AGENCE</v>
          </cell>
          <cell r="L3440" t="str">
            <v>Kousseri</v>
          </cell>
        </row>
        <row r="3441">
          <cell r="J3441" t="str">
            <v>EXN_023</v>
          </cell>
          <cell r="K3441" t="str">
            <v>MCBSC_Mra-ZOKOK2</v>
          </cell>
          <cell r="L3441" t="str">
            <v>Meri</v>
          </cell>
        </row>
        <row r="3442">
          <cell r="J3442" t="str">
            <v>EXN_023</v>
          </cell>
          <cell r="K3442" t="str">
            <v>MCBSC_Mra-ZOKOK2</v>
          </cell>
          <cell r="L3442" t="str">
            <v>Meri</v>
          </cell>
        </row>
        <row r="3443">
          <cell r="J3443" t="str">
            <v>EXN_023</v>
          </cell>
          <cell r="K3443" t="str">
            <v>MCBSC_Mra-ZOKOK2</v>
          </cell>
          <cell r="L3443" t="str">
            <v>Meri</v>
          </cell>
        </row>
        <row r="3444">
          <cell r="J3444" t="str">
            <v>EXN_096</v>
          </cell>
          <cell r="K3444" t="str">
            <v>BSC1_HW_GRA_AGENCE</v>
          </cell>
          <cell r="L3444" t="str">
            <v>Yagoua</v>
          </cell>
        </row>
        <row r="3445">
          <cell r="J3445" t="str">
            <v>EXN_096</v>
          </cell>
          <cell r="K3445" t="str">
            <v>BSC1_HW_GRA_AGENCE</v>
          </cell>
          <cell r="L3445" t="str">
            <v>Yagoua</v>
          </cell>
        </row>
        <row r="3446">
          <cell r="J3446" t="str">
            <v>EXN_096</v>
          </cell>
          <cell r="K3446" t="str">
            <v>BSC1_HW_GRA_AGENCE</v>
          </cell>
          <cell r="L3446" t="str">
            <v>Yagoua</v>
          </cell>
        </row>
        <row r="3447">
          <cell r="J3447" t="str">
            <v>EXN_096</v>
          </cell>
          <cell r="K3447" t="str">
            <v>BSC1_HW_GRA_AGENCE</v>
          </cell>
          <cell r="L3447" t="str">
            <v>Yagoua</v>
          </cell>
        </row>
        <row r="3448">
          <cell r="J3448" t="str">
            <v>EXN_096</v>
          </cell>
          <cell r="K3448" t="str">
            <v>BSC1_HW_GRA_AGENCE</v>
          </cell>
          <cell r="L3448" t="str">
            <v>Yagoua</v>
          </cell>
        </row>
        <row r="3449">
          <cell r="J3449" t="str">
            <v>EXN_096</v>
          </cell>
          <cell r="K3449" t="str">
            <v>BSC1_HW_GRA_AGENCE</v>
          </cell>
          <cell r="L3449" t="str">
            <v>Yagoua</v>
          </cell>
        </row>
        <row r="3450">
          <cell r="J3450" t="str">
            <v>LIT_419</v>
          </cell>
          <cell r="K3450" t="str">
            <v>BSC_ZTE_Madagascar(22)</v>
          </cell>
          <cell r="L3450" t="str">
            <v>Douala</v>
          </cell>
        </row>
        <row r="3451">
          <cell r="J3451" t="str">
            <v>LIT_419</v>
          </cell>
          <cell r="K3451" t="str">
            <v>BSC_ZTE_Madagascar(22)</v>
          </cell>
          <cell r="L3451" t="str">
            <v>Douala</v>
          </cell>
        </row>
        <row r="3452">
          <cell r="J3452" t="str">
            <v>LIT_419</v>
          </cell>
          <cell r="K3452" t="str">
            <v>BSC_ZTE_Madagascar(22)</v>
          </cell>
          <cell r="L3452" t="str">
            <v>Douala</v>
          </cell>
        </row>
        <row r="3453">
          <cell r="J3453" t="str">
            <v>OST_125</v>
          </cell>
          <cell r="K3453" t="str">
            <v>BSC1_HW_BFSAM_BANENGO</v>
          </cell>
          <cell r="L3453" t="str">
            <v>Foumbot</v>
          </cell>
        </row>
        <row r="3454">
          <cell r="J3454" t="str">
            <v>OST_125</v>
          </cell>
          <cell r="K3454" t="str">
            <v>BSC1_HW_BFSAM_BANENGO</v>
          </cell>
          <cell r="L3454" t="str">
            <v>Foumbot</v>
          </cell>
        </row>
        <row r="3455">
          <cell r="J3455" t="str">
            <v>OST_125</v>
          </cell>
          <cell r="K3455" t="str">
            <v>BSC1_HW_BFSAM_BANENGO</v>
          </cell>
          <cell r="L3455" t="str">
            <v>Foumbot</v>
          </cell>
        </row>
        <row r="3456">
          <cell r="J3456" t="str">
            <v>OST_125</v>
          </cell>
          <cell r="K3456" t="str">
            <v>BSC1_HW_BFSAM_BANENGO</v>
          </cell>
          <cell r="L3456" t="str">
            <v>Foumbot</v>
          </cell>
        </row>
        <row r="3457">
          <cell r="J3457" t="str">
            <v>OST_125</v>
          </cell>
          <cell r="K3457" t="str">
            <v>BSC1_HW_BFSAM_BANENGO</v>
          </cell>
          <cell r="L3457" t="str">
            <v>Foumbot</v>
          </cell>
        </row>
        <row r="3458">
          <cell r="J3458" t="str">
            <v>OST_125</v>
          </cell>
          <cell r="K3458" t="str">
            <v>BSC1_HW_BFSAM_BANENGO</v>
          </cell>
          <cell r="L3458" t="str">
            <v>Foumbot</v>
          </cell>
        </row>
        <row r="3459">
          <cell r="J3459" t="str">
            <v>EST_087</v>
          </cell>
          <cell r="K3459" t="str">
            <v>BSC_ZTE_Messamendongo(23)</v>
          </cell>
          <cell r="L3459" t="str">
            <v>Bertoua</v>
          </cell>
        </row>
        <row r="3460">
          <cell r="J3460" t="str">
            <v>EST_087</v>
          </cell>
          <cell r="K3460" t="str">
            <v>BSC_ZTE_Messamendongo(23)</v>
          </cell>
          <cell r="L3460" t="str">
            <v>Bertoua</v>
          </cell>
        </row>
        <row r="3461">
          <cell r="J3461" t="str">
            <v>EST_087</v>
          </cell>
          <cell r="K3461" t="str">
            <v>BSC_ZTE_Messamendongo(23)</v>
          </cell>
          <cell r="L3461" t="str">
            <v>Bertoua</v>
          </cell>
        </row>
        <row r="3462">
          <cell r="J3462" t="str">
            <v>EST_087</v>
          </cell>
          <cell r="K3462" t="str">
            <v>BSC_ZTE_Messamendongo(23)</v>
          </cell>
          <cell r="L3462" t="str">
            <v>Bertoua</v>
          </cell>
        </row>
        <row r="3463">
          <cell r="J3463" t="str">
            <v>EST_087</v>
          </cell>
          <cell r="K3463" t="str">
            <v>BSC_ZTE_Messamendongo(23)</v>
          </cell>
          <cell r="L3463" t="str">
            <v>Bertoua</v>
          </cell>
        </row>
        <row r="3464">
          <cell r="J3464" t="str">
            <v>EST_087</v>
          </cell>
          <cell r="K3464" t="str">
            <v>BSC_ZTE_Messamendongo(23)</v>
          </cell>
          <cell r="L3464" t="str">
            <v>Bertoua</v>
          </cell>
        </row>
        <row r="3465">
          <cell r="J3465" t="str">
            <v>NRD_069</v>
          </cell>
          <cell r="K3465" t="str">
            <v>MCBSC_GRA-Agence</v>
          </cell>
          <cell r="L3465" t="str">
            <v>Djabi</v>
          </cell>
        </row>
        <row r="3466">
          <cell r="J3466" t="str">
            <v>NRD_069</v>
          </cell>
          <cell r="K3466" t="str">
            <v>MCBSC_GRA-Agence</v>
          </cell>
          <cell r="L3466" t="str">
            <v>Djabi</v>
          </cell>
        </row>
        <row r="3467">
          <cell r="J3467" t="str">
            <v>NRD_069</v>
          </cell>
          <cell r="K3467" t="str">
            <v>MCBSC_GRA-Agence</v>
          </cell>
          <cell r="L3467" t="str">
            <v>Djabi</v>
          </cell>
        </row>
        <row r="3468">
          <cell r="J3468" t="str">
            <v>EXN_104</v>
          </cell>
          <cell r="K3468" t="str">
            <v>MCBSC_Mra-ZOKOK2</v>
          </cell>
          <cell r="L3468" t="str">
            <v>Kolofata</v>
          </cell>
        </row>
        <row r="3469">
          <cell r="J3469" t="str">
            <v>EXN_104</v>
          </cell>
          <cell r="K3469" t="str">
            <v>MCBSC_Mra-ZOKOK2</v>
          </cell>
          <cell r="L3469" t="str">
            <v>Kolofata</v>
          </cell>
        </row>
        <row r="3470">
          <cell r="J3470" t="str">
            <v>EXN_104</v>
          </cell>
          <cell r="K3470" t="str">
            <v>MCBSC_Mra-ZOKOK2</v>
          </cell>
          <cell r="L3470" t="str">
            <v>Kolofata</v>
          </cell>
        </row>
        <row r="3471">
          <cell r="J3471" t="str">
            <v>LIT_122</v>
          </cell>
          <cell r="K3471" t="str">
            <v>BSC_ZTE_Madagascar(22)</v>
          </cell>
          <cell r="L3471" t="str">
            <v>Douala</v>
          </cell>
        </row>
        <row r="3472">
          <cell r="J3472" t="str">
            <v>LIT_122</v>
          </cell>
          <cell r="K3472" t="str">
            <v>BSC_ZTE_Madagascar(22)</v>
          </cell>
          <cell r="L3472" t="str">
            <v>Douala</v>
          </cell>
        </row>
        <row r="3473">
          <cell r="J3473" t="str">
            <v>LIT_122</v>
          </cell>
          <cell r="K3473" t="str">
            <v>BSC_ZTE_Madagascar(22)</v>
          </cell>
          <cell r="L3473" t="str">
            <v>Douala</v>
          </cell>
        </row>
        <row r="3474">
          <cell r="J3474" t="str">
            <v>LIT_130</v>
          </cell>
          <cell r="K3474" t="str">
            <v>BSC_ZTE_NDOGBONG(21)</v>
          </cell>
          <cell r="L3474" t="str">
            <v>Douala</v>
          </cell>
        </row>
        <row r="3475">
          <cell r="J3475" t="str">
            <v>LIT_130</v>
          </cell>
          <cell r="K3475" t="str">
            <v>BSC_ZTE_NDOGBONG(21)</v>
          </cell>
          <cell r="L3475" t="str">
            <v>Douala</v>
          </cell>
        </row>
        <row r="3476">
          <cell r="J3476" t="str">
            <v>LIT_130</v>
          </cell>
          <cell r="K3476" t="str">
            <v>BSC_ZTE_NDOGBONG(21)</v>
          </cell>
          <cell r="L3476" t="str">
            <v>Douala</v>
          </cell>
        </row>
        <row r="3477">
          <cell r="J3477" t="str">
            <v>LIT_140</v>
          </cell>
          <cell r="K3477" t="str">
            <v>BSC_ZTE_Madagascar(22)</v>
          </cell>
          <cell r="L3477" t="str">
            <v>Douala</v>
          </cell>
        </row>
        <row r="3478">
          <cell r="J3478" t="str">
            <v>LIT_140</v>
          </cell>
          <cell r="K3478" t="str">
            <v>BSC_ZTE_Madagascar(22)</v>
          </cell>
          <cell r="L3478" t="str">
            <v>Douala</v>
          </cell>
        </row>
        <row r="3479">
          <cell r="J3479" t="str">
            <v>LIT_140</v>
          </cell>
          <cell r="K3479" t="str">
            <v>BSC_ZTE_Madagascar(22)</v>
          </cell>
          <cell r="L3479" t="str">
            <v>Douala</v>
          </cell>
        </row>
        <row r="3480">
          <cell r="J3480" t="str">
            <v>LIT_141</v>
          </cell>
          <cell r="K3480" t="str">
            <v>BSC_ZTE_Madagascar(22)</v>
          </cell>
          <cell r="L3480" t="str">
            <v>Douala</v>
          </cell>
        </row>
        <row r="3481">
          <cell r="J3481" t="str">
            <v>LIT_141</v>
          </cell>
          <cell r="K3481" t="str">
            <v>BSC_ZTE_Madagascar(22)</v>
          </cell>
          <cell r="L3481" t="str">
            <v>Douala</v>
          </cell>
        </row>
        <row r="3482">
          <cell r="J3482" t="str">
            <v>LIT_141</v>
          </cell>
          <cell r="K3482" t="str">
            <v>BSC_ZTE_Madagascar(22)</v>
          </cell>
          <cell r="L3482" t="str">
            <v>Douala</v>
          </cell>
        </row>
        <row r="3483">
          <cell r="J3483" t="str">
            <v>LIT_396</v>
          </cell>
          <cell r="K3483" t="str">
            <v>BSC_ZTE_Madagascar(22)</v>
          </cell>
          <cell r="L3483" t="str">
            <v>Douala</v>
          </cell>
        </row>
        <row r="3484">
          <cell r="J3484" t="str">
            <v>LIT_396</v>
          </cell>
          <cell r="K3484" t="str">
            <v>BSC_ZTE_Madagascar(22)</v>
          </cell>
          <cell r="L3484" t="str">
            <v>Douala</v>
          </cell>
        </row>
        <row r="3485">
          <cell r="J3485" t="str">
            <v>LIT_396</v>
          </cell>
          <cell r="K3485" t="str">
            <v>BSC_ZTE_Madagascar(22)</v>
          </cell>
          <cell r="L3485" t="str">
            <v>Douala</v>
          </cell>
        </row>
        <row r="3486">
          <cell r="J3486" t="str">
            <v>LIT_413</v>
          </cell>
          <cell r="K3486" t="str">
            <v>BSC_ZTE_Madagascar(22)</v>
          </cell>
          <cell r="L3486" t="str">
            <v>Douala</v>
          </cell>
        </row>
        <row r="3487">
          <cell r="J3487" t="str">
            <v>LIT_413</v>
          </cell>
          <cell r="K3487" t="str">
            <v>BSC_ZTE_Madagascar(22)</v>
          </cell>
          <cell r="L3487" t="str">
            <v>Douala</v>
          </cell>
        </row>
        <row r="3488">
          <cell r="J3488" t="str">
            <v>LIT_413</v>
          </cell>
          <cell r="K3488" t="str">
            <v>BSC_ZTE_Madagascar(22)</v>
          </cell>
          <cell r="L3488" t="str">
            <v>Douala</v>
          </cell>
        </row>
        <row r="3489">
          <cell r="J3489" t="str">
            <v>ADM_076</v>
          </cell>
          <cell r="K3489" t="str">
            <v>BSC1_HW_GRA_AGENCE</v>
          </cell>
          <cell r="L3489" t="str">
            <v>Ngaoundere</v>
          </cell>
        </row>
        <row r="3490">
          <cell r="J3490" t="str">
            <v>ADM_076</v>
          </cell>
          <cell r="K3490" t="str">
            <v>BSC1_HW_GRA_AGENCE</v>
          </cell>
          <cell r="L3490" t="str">
            <v>Ngaoundere</v>
          </cell>
        </row>
        <row r="3491">
          <cell r="J3491" t="str">
            <v>ADM_076</v>
          </cell>
          <cell r="K3491" t="str">
            <v>BSC1_HW_GRA_AGENCE</v>
          </cell>
          <cell r="L3491" t="str">
            <v>Ngaoundere</v>
          </cell>
        </row>
        <row r="3492">
          <cell r="J3492" t="str">
            <v>ADM_076</v>
          </cell>
          <cell r="K3492" t="str">
            <v>BSC1_HW_GRA_AGENCE</v>
          </cell>
          <cell r="L3492" t="str">
            <v>Ngaoundere</v>
          </cell>
        </row>
        <row r="3493">
          <cell r="J3493" t="str">
            <v>ADM_076</v>
          </cell>
          <cell r="K3493" t="str">
            <v>BSC1_HW_GRA_AGENCE</v>
          </cell>
          <cell r="L3493" t="str">
            <v>Ngaoundere</v>
          </cell>
        </row>
        <row r="3494">
          <cell r="J3494" t="str">
            <v>ADM_076</v>
          </cell>
          <cell r="K3494" t="str">
            <v>BSC1_HW_GRA_AGENCE</v>
          </cell>
          <cell r="L3494" t="str">
            <v>Ngaoundere</v>
          </cell>
        </row>
        <row r="3495">
          <cell r="J3495" t="str">
            <v>LIT_129</v>
          </cell>
          <cell r="K3495" t="str">
            <v>BSC_ZTE_Madagascar(22)</v>
          </cell>
          <cell r="L3495" t="str">
            <v>Douala</v>
          </cell>
        </row>
        <row r="3496">
          <cell r="J3496" t="str">
            <v>LIT_129</v>
          </cell>
          <cell r="K3496" t="str">
            <v>BSC_ZTE_Madagascar(22)</v>
          </cell>
          <cell r="L3496" t="str">
            <v>Douala</v>
          </cell>
        </row>
        <row r="3497">
          <cell r="J3497" t="str">
            <v>LIT_129</v>
          </cell>
          <cell r="K3497" t="str">
            <v>BSC_ZTE_Madagascar(22)</v>
          </cell>
          <cell r="L3497" t="str">
            <v>Douala</v>
          </cell>
        </row>
        <row r="3498">
          <cell r="J3498" t="str">
            <v>ADM_082</v>
          </cell>
          <cell r="K3498" t="str">
            <v>MCBSC_Ngaoundere1</v>
          </cell>
          <cell r="L3498" t="str">
            <v>Deena</v>
          </cell>
        </row>
        <row r="3499">
          <cell r="J3499" t="str">
            <v>ADM_082</v>
          </cell>
          <cell r="K3499" t="str">
            <v>MCBSC_Ngaoundere1</v>
          </cell>
          <cell r="L3499" t="str">
            <v>Deena</v>
          </cell>
        </row>
        <row r="3500">
          <cell r="J3500" t="str">
            <v>ADM_082</v>
          </cell>
          <cell r="K3500" t="str">
            <v>MCBSC_Ngaoundere1</v>
          </cell>
          <cell r="L3500" t="str">
            <v>Deena</v>
          </cell>
        </row>
        <row r="3501">
          <cell r="J3501" t="str">
            <v>EXN_101</v>
          </cell>
          <cell r="K3501" t="str">
            <v>BSC1_HW_GRA_AGENCE</v>
          </cell>
          <cell r="L3501" t="str">
            <v>Maroua</v>
          </cell>
        </row>
        <row r="3502">
          <cell r="J3502" t="str">
            <v>EXN_101</v>
          </cell>
          <cell r="K3502" t="str">
            <v>BSC1_HW_GRA_AGENCE</v>
          </cell>
          <cell r="L3502" t="str">
            <v>Maroua</v>
          </cell>
        </row>
        <row r="3503">
          <cell r="J3503" t="str">
            <v>EXN_101</v>
          </cell>
          <cell r="K3503" t="str">
            <v>BSC1_HW_GRA_AGENCE</v>
          </cell>
          <cell r="L3503" t="str">
            <v>Maroua</v>
          </cell>
        </row>
        <row r="3504">
          <cell r="J3504" t="str">
            <v>EXN_101</v>
          </cell>
          <cell r="K3504" t="str">
            <v>BSC1_HW_GRA_AGENCE</v>
          </cell>
          <cell r="L3504" t="str">
            <v>Maroua</v>
          </cell>
        </row>
        <row r="3505">
          <cell r="J3505" t="str">
            <v>EXN_101</v>
          </cell>
          <cell r="K3505" t="str">
            <v>BSC1_HW_GRA_AGENCE</v>
          </cell>
          <cell r="L3505" t="str">
            <v>Maroua</v>
          </cell>
        </row>
        <row r="3506">
          <cell r="J3506" t="str">
            <v>EXN_101</v>
          </cell>
          <cell r="K3506" t="str">
            <v>BSC1_HW_GRA_AGENCE</v>
          </cell>
          <cell r="L3506" t="str">
            <v>Maroua</v>
          </cell>
        </row>
        <row r="3507">
          <cell r="J3507" t="str">
            <v>EXN_109</v>
          </cell>
          <cell r="K3507" t="str">
            <v>MCBSC_Mra-ZOKOK2</v>
          </cell>
          <cell r="L3507" t="str">
            <v>Double(Djakaramani)</v>
          </cell>
        </row>
        <row r="3508">
          <cell r="J3508" t="str">
            <v>EXN_109</v>
          </cell>
          <cell r="K3508" t="str">
            <v>MCBSC_Mra-ZOKOK2</v>
          </cell>
          <cell r="L3508" t="str">
            <v>Double(Djakaramani)</v>
          </cell>
        </row>
        <row r="3509">
          <cell r="J3509" t="str">
            <v>EXN_109</v>
          </cell>
          <cell r="K3509" t="str">
            <v>MCBSC_Mra-ZOKOK2</v>
          </cell>
          <cell r="L3509" t="str">
            <v>Double(Djakaramani)</v>
          </cell>
        </row>
        <row r="3510">
          <cell r="J3510" t="str">
            <v>CTR_143</v>
          </cell>
          <cell r="K3510" t="str">
            <v>MCBSC_NGOA_EK2</v>
          </cell>
          <cell r="L3510" t="str">
            <v>Enganme</v>
          </cell>
        </row>
        <row r="3511">
          <cell r="J3511" t="str">
            <v>CTR_143</v>
          </cell>
          <cell r="K3511" t="str">
            <v>MCBSC_NGOA_EK2</v>
          </cell>
          <cell r="L3511" t="str">
            <v>Enganme</v>
          </cell>
        </row>
        <row r="3512">
          <cell r="J3512" t="str">
            <v>CTR_143</v>
          </cell>
          <cell r="K3512" t="str">
            <v>MCBSC_NGOA_EK2</v>
          </cell>
          <cell r="L3512" t="str">
            <v>Enganme</v>
          </cell>
        </row>
        <row r="3513">
          <cell r="J3513" t="str">
            <v>EXN_100</v>
          </cell>
          <cell r="K3513" t="str">
            <v>MCBSC_GRA-Agence</v>
          </cell>
          <cell r="L3513" t="str">
            <v>Kaele</v>
          </cell>
        </row>
        <row r="3514">
          <cell r="J3514" t="str">
            <v>EXN_100</v>
          </cell>
          <cell r="K3514" t="str">
            <v>MCBSC_GRA-Agence</v>
          </cell>
          <cell r="L3514" t="str">
            <v>Kaele</v>
          </cell>
        </row>
        <row r="3515">
          <cell r="J3515" t="str">
            <v>EXN_100</v>
          </cell>
          <cell r="K3515" t="str">
            <v>MCBSC_GRA-Agence</v>
          </cell>
          <cell r="L3515" t="str">
            <v>Kaele</v>
          </cell>
        </row>
        <row r="3516">
          <cell r="J3516" t="str">
            <v>EXN_100</v>
          </cell>
          <cell r="K3516" t="str">
            <v>MCBSC_GRA-Agence</v>
          </cell>
          <cell r="L3516" t="str">
            <v>Kaele</v>
          </cell>
        </row>
        <row r="3517">
          <cell r="J3517" t="str">
            <v>EXN_100</v>
          </cell>
          <cell r="K3517" t="str">
            <v>MCBSC_GRA-Agence</v>
          </cell>
          <cell r="L3517" t="str">
            <v>Kaele</v>
          </cell>
        </row>
        <row r="3518">
          <cell r="J3518" t="str">
            <v>EXN_100</v>
          </cell>
          <cell r="K3518" t="str">
            <v>MCBSC_GRA-Agence</v>
          </cell>
          <cell r="L3518" t="str">
            <v>Kaele</v>
          </cell>
        </row>
        <row r="3519">
          <cell r="J3519" t="str">
            <v>NRD_070</v>
          </cell>
          <cell r="K3519" t="str">
            <v>MCBSC_GRA-Agence</v>
          </cell>
          <cell r="L3519" t="str">
            <v>KongKong</v>
          </cell>
        </row>
        <row r="3520">
          <cell r="J3520" t="str">
            <v>NRD_070</v>
          </cell>
          <cell r="K3520" t="str">
            <v>MCBSC_GRA-Agence</v>
          </cell>
          <cell r="L3520" t="str">
            <v>KongKong</v>
          </cell>
        </row>
        <row r="3521">
          <cell r="J3521" t="str">
            <v>NRD_070</v>
          </cell>
          <cell r="K3521" t="str">
            <v>MCBSC_GRA-Agence</v>
          </cell>
          <cell r="L3521" t="str">
            <v>KongKong</v>
          </cell>
        </row>
        <row r="3522">
          <cell r="J3522" t="str">
            <v>CTR_136</v>
          </cell>
          <cell r="K3522" t="str">
            <v>BSC_ZTE_Messamendongo(23)</v>
          </cell>
          <cell r="L3522" t="str">
            <v>Mbalmayo</v>
          </cell>
        </row>
        <row r="3523">
          <cell r="J3523" t="str">
            <v>CTR_136</v>
          </cell>
          <cell r="K3523" t="str">
            <v>BSC_ZTE_Messamendongo(23)</v>
          </cell>
          <cell r="L3523" t="str">
            <v>Mbalmayo</v>
          </cell>
        </row>
        <row r="3524">
          <cell r="J3524" t="str">
            <v>CTR_136</v>
          </cell>
          <cell r="K3524" t="str">
            <v>BSC_ZTE_Messamendongo(23)</v>
          </cell>
          <cell r="L3524" t="str">
            <v>Mbalmayo</v>
          </cell>
        </row>
        <row r="3525">
          <cell r="J3525" t="str">
            <v>CTR_136</v>
          </cell>
          <cell r="K3525" t="str">
            <v>BSC_ZTE_Messamendongo(23)</v>
          </cell>
          <cell r="L3525" t="str">
            <v>Mbalmayo</v>
          </cell>
        </row>
        <row r="3526">
          <cell r="J3526" t="str">
            <v>CTR_136</v>
          </cell>
          <cell r="K3526" t="str">
            <v>BSC_ZTE_Messamendongo(23)</v>
          </cell>
          <cell r="L3526" t="str">
            <v>Mbalmayo</v>
          </cell>
        </row>
        <row r="3527">
          <cell r="J3527" t="str">
            <v>CTR_136</v>
          </cell>
          <cell r="K3527" t="str">
            <v>BSC_ZTE_Messamendongo(23)</v>
          </cell>
          <cell r="L3527" t="str">
            <v>Mbalmayo</v>
          </cell>
        </row>
        <row r="3528">
          <cell r="J3528" t="str">
            <v>CTR_422</v>
          </cell>
          <cell r="K3528" t="str">
            <v>BSC_ZTE_Mvogada_new(24)</v>
          </cell>
          <cell r="L3528" t="str">
            <v>Yaounde</v>
          </cell>
        </row>
        <row r="3529">
          <cell r="J3529" t="str">
            <v>CTR_422</v>
          </cell>
          <cell r="K3529" t="str">
            <v>BSC_ZTE_Mvogada_new(24)</v>
          </cell>
          <cell r="L3529" t="str">
            <v>Yaounde</v>
          </cell>
        </row>
        <row r="3530">
          <cell r="J3530" t="str">
            <v>CTR_422</v>
          </cell>
          <cell r="K3530" t="str">
            <v>BSC_ZTE_Mvogada_new(24)</v>
          </cell>
          <cell r="L3530" t="str">
            <v>Yaounde</v>
          </cell>
        </row>
        <row r="3531">
          <cell r="J3531" t="str">
            <v>ADM_081</v>
          </cell>
          <cell r="K3531" t="str">
            <v>MCBSC_Ngaoundere1</v>
          </cell>
          <cell r="L3531" t="str">
            <v>Ngaouyanga</v>
          </cell>
        </row>
        <row r="3532">
          <cell r="J3532" t="str">
            <v>ADM_081</v>
          </cell>
          <cell r="K3532" t="str">
            <v>MCBSC_Ngaoundere1</v>
          </cell>
          <cell r="L3532" t="str">
            <v>Ngaouyanga</v>
          </cell>
        </row>
        <row r="3533">
          <cell r="J3533" t="str">
            <v>ADM_081</v>
          </cell>
          <cell r="K3533" t="str">
            <v>MCBSC_Ngaoundere1</v>
          </cell>
          <cell r="L3533" t="str">
            <v>Ngaouyanga</v>
          </cell>
        </row>
        <row r="3534">
          <cell r="J3534" t="str">
            <v>ADM_077</v>
          </cell>
          <cell r="K3534" t="str">
            <v>BSC1_HW_GRA_AGENCE</v>
          </cell>
          <cell r="L3534" t="str">
            <v>Ngaoundere</v>
          </cell>
        </row>
        <row r="3535">
          <cell r="J3535" t="str">
            <v>ADM_077</v>
          </cell>
          <cell r="K3535" t="str">
            <v>BSC1_HW_GRA_AGENCE</v>
          </cell>
          <cell r="L3535" t="str">
            <v>Ngaoundere</v>
          </cell>
        </row>
        <row r="3536">
          <cell r="J3536" t="str">
            <v>ADM_077</v>
          </cell>
          <cell r="K3536" t="str">
            <v>BSC1_HW_GRA_AGENCE</v>
          </cell>
          <cell r="L3536" t="str">
            <v>Ngaoundere</v>
          </cell>
        </row>
        <row r="3537">
          <cell r="J3537" t="str">
            <v>ADM_077</v>
          </cell>
          <cell r="K3537" t="str">
            <v>BSC1_HW_GRA_AGENCE</v>
          </cell>
          <cell r="L3537" t="str">
            <v>Ngaoundere</v>
          </cell>
        </row>
        <row r="3538">
          <cell r="J3538" t="str">
            <v>ADM_077</v>
          </cell>
          <cell r="K3538" t="str">
            <v>BSC1_HW_GRA_AGENCE</v>
          </cell>
          <cell r="L3538" t="str">
            <v>Ngaoundere</v>
          </cell>
        </row>
        <row r="3539">
          <cell r="J3539" t="str">
            <v>ADM_077</v>
          </cell>
          <cell r="K3539" t="str">
            <v>BSC1_HW_GRA_AGENCE</v>
          </cell>
          <cell r="L3539" t="str">
            <v>Ngaoundere</v>
          </cell>
        </row>
        <row r="3540">
          <cell r="J3540" t="str">
            <v>ADM_074</v>
          </cell>
          <cell r="K3540" t="str">
            <v>BSC1_HW_GRA_AGENCE</v>
          </cell>
          <cell r="L3540" t="str">
            <v>Ngaoundere</v>
          </cell>
        </row>
        <row r="3541">
          <cell r="J3541" t="str">
            <v>ADM_074</v>
          </cell>
          <cell r="K3541" t="str">
            <v>BSC1_HW_GRA_AGENCE</v>
          </cell>
          <cell r="L3541" t="str">
            <v>Ngaoundere</v>
          </cell>
        </row>
        <row r="3542">
          <cell r="J3542" t="str">
            <v>ADM_074</v>
          </cell>
          <cell r="K3542" t="str">
            <v>BSC1_HW_GRA_AGENCE</v>
          </cell>
          <cell r="L3542" t="str">
            <v>Ngaoundere</v>
          </cell>
        </row>
        <row r="3543">
          <cell r="J3543" t="str">
            <v>ADM_074</v>
          </cell>
          <cell r="K3543" t="str">
            <v>BSC1_HW_GRA_AGENCE</v>
          </cell>
          <cell r="L3543" t="str">
            <v>Ngaoundere</v>
          </cell>
        </row>
        <row r="3544">
          <cell r="J3544" t="str">
            <v>ADM_074</v>
          </cell>
          <cell r="K3544" t="str">
            <v>BSC1_HW_GRA_AGENCE</v>
          </cell>
          <cell r="L3544" t="str">
            <v>Ngaoundere</v>
          </cell>
        </row>
        <row r="3545">
          <cell r="J3545" t="str">
            <v>ADM_074</v>
          </cell>
          <cell r="K3545" t="str">
            <v>BSC1_HW_GRA_AGENCE</v>
          </cell>
          <cell r="L3545" t="str">
            <v>Ngaoundere</v>
          </cell>
        </row>
        <row r="3546">
          <cell r="J3546" t="str">
            <v>ADM_073</v>
          </cell>
          <cell r="K3546" t="str">
            <v>BSC1_HW_GRA_AGENCE</v>
          </cell>
          <cell r="L3546" t="str">
            <v>Ngaoundere</v>
          </cell>
        </row>
        <row r="3547">
          <cell r="J3547" t="str">
            <v>ADM_073</v>
          </cell>
          <cell r="K3547" t="str">
            <v>BSC1_HW_GRA_AGENCE</v>
          </cell>
          <cell r="L3547" t="str">
            <v>Ngaoundere</v>
          </cell>
        </row>
        <row r="3548">
          <cell r="J3548" t="str">
            <v>ADM_073</v>
          </cell>
          <cell r="K3548" t="str">
            <v>BSC1_HW_GRA_AGENCE</v>
          </cell>
          <cell r="L3548" t="str">
            <v>Ngaoundere</v>
          </cell>
        </row>
        <row r="3549">
          <cell r="J3549" t="str">
            <v>ADM_073</v>
          </cell>
          <cell r="K3549" t="str">
            <v>BSC1_HW_GRA_AGENCE</v>
          </cell>
          <cell r="L3549" t="str">
            <v>Ngaoundere</v>
          </cell>
        </row>
        <row r="3550">
          <cell r="J3550" t="str">
            <v>ADM_073</v>
          </cell>
          <cell r="K3550" t="str">
            <v>BSC1_HW_GRA_AGENCE</v>
          </cell>
          <cell r="L3550" t="str">
            <v>Ngaoundere</v>
          </cell>
        </row>
        <row r="3551">
          <cell r="J3551" t="str">
            <v>ADM_073</v>
          </cell>
          <cell r="K3551" t="str">
            <v>BSC1_HW_GRA_AGENCE</v>
          </cell>
          <cell r="L3551" t="str">
            <v>Ngaoundere</v>
          </cell>
        </row>
        <row r="3552">
          <cell r="J3552" t="str">
            <v>CTR_121</v>
          </cell>
          <cell r="K3552" t="str">
            <v>BSC_ZTE_Mvogada_new(24)</v>
          </cell>
          <cell r="L3552" t="str">
            <v>Yaounde</v>
          </cell>
        </row>
        <row r="3553">
          <cell r="J3553" t="str">
            <v>CTR_121</v>
          </cell>
          <cell r="K3553" t="str">
            <v>BSC_ZTE_Mvogada_new(24)</v>
          </cell>
          <cell r="L3553" t="str">
            <v>Yaounde</v>
          </cell>
        </row>
        <row r="3554">
          <cell r="J3554" t="str">
            <v>CTR_121</v>
          </cell>
          <cell r="K3554" t="str">
            <v>BSC_ZTE_Mvogada_new(24)</v>
          </cell>
          <cell r="L3554" t="str">
            <v>Yaounde</v>
          </cell>
        </row>
        <row r="3555">
          <cell r="J3555" t="str">
            <v>CTR_129</v>
          </cell>
          <cell r="K3555" t="str">
            <v>BSC_ZTE_Mvogada_new(24)</v>
          </cell>
          <cell r="L3555" t="str">
            <v>Yaounde</v>
          </cell>
        </row>
        <row r="3556">
          <cell r="J3556" t="str">
            <v>CTR_129</v>
          </cell>
          <cell r="K3556" t="str">
            <v>BSC_ZTE_Mvogada_new(24)</v>
          </cell>
          <cell r="L3556" t="str">
            <v>Yaounde</v>
          </cell>
        </row>
        <row r="3557">
          <cell r="J3557" t="str">
            <v>CTR_129</v>
          </cell>
          <cell r="K3557" t="str">
            <v>BSC_ZTE_Mvogada_new(24)</v>
          </cell>
          <cell r="L3557" t="str">
            <v>Yaounde</v>
          </cell>
        </row>
        <row r="3558">
          <cell r="J3558" t="str">
            <v>LIT_120</v>
          </cell>
          <cell r="K3558" t="str">
            <v>BSC_ZTE_Madagascar(22)</v>
          </cell>
          <cell r="L3558" t="str">
            <v>Douala</v>
          </cell>
        </row>
        <row r="3559">
          <cell r="J3559" t="str">
            <v>LIT_120</v>
          </cell>
          <cell r="K3559" t="str">
            <v>BSC_ZTE_Madagascar(22)</v>
          </cell>
          <cell r="L3559" t="str">
            <v>Douala</v>
          </cell>
        </row>
        <row r="3560">
          <cell r="J3560" t="str">
            <v>LIT_120</v>
          </cell>
          <cell r="K3560" t="str">
            <v>BSC_ZTE_Madagascar(22)</v>
          </cell>
          <cell r="L3560" t="str">
            <v>Douala</v>
          </cell>
        </row>
        <row r="3561">
          <cell r="J3561" t="str">
            <v>SUO_093</v>
          </cell>
          <cell r="K3561" t="str">
            <v>MCBSC_IPD2</v>
          </cell>
          <cell r="L3561" t="str">
            <v>Mbongue</v>
          </cell>
        </row>
        <row r="3562">
          <cell r="J3562" t="str">
            <v>SUO_093</v>
          </cell>
          <cell r="K3562" t="str">
            <v>MCBSC_IPD2</v>
          </cell>
          <cell r="L3562" t="str">
            <v>Mbongue</v>
          </cell>
        </row>
        <row r="3563">
          <cell r="J3563" t="str">
            <v>SUO_093</v>
          </cell>
          <cell r="K3563" t="str">
            <v>MCBSC_IPD2</v>
          </cell>
          <cell r="L3563" t="str">
            <v>Mbongue</v>
          </cell>
        </row>
        <row r="3564">
          <cell r="J3564" t="str">
            <v>EST_029</v>
          </cell>
          <cell r="K3564" t="str">
            <v>MCBSC_NGOA_EK2</v>
          </cell>
          <cell r="L3564" t="str">
            <v>Bigoens</v>
          </cell>
        </row>
        <row r="3565">
          <cell r="J3565" t="str">
            <v>EST_029</v>
          </cell>
          <cell r="K3565" t="str">
            <v>MCBSC_NGOA_EK2</v>
          </cell>
          <cell r="L3565" t="str">
            <v>Bigoens</v>
          </cell>
        </row>
        <row r="3566">
          <cell r="J3566" t="str">
            <v>EST_029</v>
          </cell>
          <cell r="K3566" t="str">
            <v>MCBSC_NGOA_EK2</v>
          </cell>
          <cell r="L3566" t="str">
            <v>Bigoens</v>
          </cell>
        </row>
        <row r="3567">
          <cell r="J3567" t="str">
            <v>SUO_091</v>
          </cell>
          <cell r="K3567" t="str">
            <v>MCBSC_IPD2</v>
          </cell>
          <cell r="L3567" t="str">
            <v>Mbongue</v>
          </cell>
        </row>
        <row r="3568">
          <cell r="J3568" t="str">
            <v>SUO_091</v>
          </cell>
          <cell r="K3568" t="str">
            <v>MCBSC_IPD2</v>
          </cell>
          <cell r="L3568" t="str">
            <v>Mbongue</v>
          </cell>
        </row>
        <row r="3569">
          <cell r="J3569" t="str">
            <v>SUO_091</v>
          </cell>
          <cell r="K3569" t="str">
            <v>MCBSC_IPD2</v>
          </cell>
          <cell r="L3569" t="str">
            <v>Mbongue</v>
          </cell>
        </row>
        <row r="3570">
          <cell r="J3570" t="str">
            <v>CTR_147</v>
          </cell>
          <cell r="K3570" t="str">
            <v>MCBSC_NGOA_EK2</v>
          </cell>
          <cell r="L3570" t="str">
            <v>Essa-Mintsang</v>
          </cell>
        </row>
        <row r="3571">
          <cell r="J3571" t="str">
            <v>CTR_147</v>
          </cell>
          <cell r="K3571" t="str">
            <v>MCBSC_NGOA_EK2</v>
          </cell>
          <cell r="L3571" t="str">
            <v>Essa-Mintsang</v>
          </cell>
        </row>
        <row r="3572">
          <cell r="J3572" t="str">
            <v>CTR_147</v>
          </cell>
          <cell r="K3572" t="str">
            <v>MCBSC_NGOA_EK2</v>
          </cell>
          <cell r="L3572" t="str">
            <v>Essa-Mintsang</v>
          </cell>
        </row>
        <row r="3573">
          <cell r="J3573" t="str">
            <v>CTR_134</v>
          </cell>
          <cell r="K3573" t="str">
            <v>MCBSC_NGOA_EK2</v>
          </cell>
          <cell r="L3573" t="str">
            <v>Esse</v>
          </cell>
        </row>
        <row r="3574">
          <cell r="J3574" t="str">
            <v>CTR_134</v>
          </cell>
          <cell r="K3574" t="str">
            <v>MCBSC_NGOA_EK2</v>
          </cell>
          <cell r="L3574" t="str">
            <v>Esse</v>
          </cell>
        </row>
        <row r="3575">
          <cell r="J3575" t="str">
            <v>CTR_134</v>
          </cell>
          <cell r="K3575" t="str">
            <v>MCBSC_NGOA_EK2</v>
          </cell>
          <cell r="L3575" t="str">
            <v>Esse</v>
          </cell>
        </row>
        <row r="3576">
          <cell r="J3576" t="str">
            <v>EST_028</v>
          </cell>
          <cell r="K3576" t="str">
            <v>MCBSC_NGOA_EK2</v>
          </cell>
          <cell r="L3576" t="str">
            <v>Kambolepi</v>
          </cell>
        </row>
        <row r="3577">
          <cell r="J3577" t="str">
            <v>EST_028</v>
          </cell>
          <cell r="K3577" t="str">
            <v>MCBSC_NGOA_EK2</v>
          </cell>
          <cell r="L3577" t="str">
            <v>Kambolepi</v>
          </cell>
        </row>
        <row r="3578">
          <cell r="J3578" t="str">
            <v>EST_028</v>
          </cell>
          <cell r="K3578" t="str">
            <v>MCBSC_NGOA_EK2</v>
          </cell>
          <cell r="L3578" t="str">
            <v>Kambolepi</v>
          </cell>
        </row>
        <row r="3579">
          <cell r="J3579" t="str">
            <v>EXN_113</v>
          </cell>
          <cell r="K3579" t="str">
            <v>BSC1_HW_GRA_AGENCE</v>
          </cell>
          <cell r="L3579" t="str">
            <v>Maroua</v>
          </cell>
        </row>
        <row r="3580">
          <cell r="J3580" t="str">
            <v>EXN_113</v>
          </cell>
          <cell r="K3580" t="str">
            <v>BSC1_HW_GRA_AGENCE</v>
          </cell>
          <cell r="L3580" t="str">
            <v>Maroua</v>
          </cell>
        </row>
        <row r="3581">
          <cell r="J3581" t="str">
            <v>EXN_113</v>
          </cell>
          <cell r="K3581" t="str">
            <v>BSC1_HW_GRA_AGENCE</v>
          </cell>
          <cell r="L3581" t="str">
            <v>Maroua</v>
          </cell>
        </row>
        <row r="3582">
          <cell r="J3582" t="str">
            <v>ADM_080</v>
          </cell>
          <cell r="K3582" t="str">
            <v>MCBSC_Ngaoundere1</v>
          </cell>
          <cell r="L3582" t="str">
            <v>Limbon</v>
          </cell>
        </row>
        <row r="3583">
          <cell r="J3583" t="str">
            <v>ADM_080</v>
          </cell>
          <cell r="K3583" t="str">
            <v>MCBSC_Ngaoundere1</v>
          </cell>
          <cell r="L3583" t="str">
            <v>Limbon</v>
          </cell>
        </row>
        <row r="3584">
          <cell r="J3584" t="str">
            <v>LIT_143</v>
          </cell>
          <cell r="K3584" t="str">
            <v>MCBSC_Mak-Nodal2</v>
          </cell>
          <cell r="L3584" t="str">
            <v>Mbambou</v>
          </cell>
        </row>
        <row r="3585">
          <cell r="J3585" t="str">
            <v>LIT_143</v>
          </cell>
          <cell r="K3585" t="str">
            <v>MCBSC_Mak-Nodal2</v>
          </cell>
          <cell r="L3585" t="str">
            <v>Mbambou</v>
          </cell>
        </row>
        <row r="3586">
          <cell r="J3586" t="str">
            <v>LIT_143</v>
          </cell>
          <cell r="K3586" t="str">
            <v>MCBSC_Mak-Nodal2</v>
          </cell>
          <cell r="L3586" t="str">
            <v>Mbambou</v>
          </cell>
        </row>
        <row r="3587">
          <cell r="J3587" t="str">
            <v>EXN_106</v>
          </cell>
          <cell r="K3587" t="str">
            <v>BSC1_HW_GRA_AGENCE</v>
          </cell>
          <cell r="L3587" t="str">
            <v>Mora</v>
          </cell>
        </row>
        <row r="3588">
          <cell r="J3588" t="str">
            <v>EXN_106</v>
          </cell>
          <cell r="K3588" t="str">
            <v>BSC1_HW_GRA_AGENCE</v>
          </cell>
          <cell r="L3588" t="str">
            <v>Mora</v>
          </cell>
        </row>
        <row r="3589">
          <cell r="J3589" t="str">
            <v>SUO_098</v>
          </cell>
          <cell r="K3589" t="str">
            <v>Souza-MX</v>
          </cell>
          <cell r="L3589" t="str">
            <v>Muyengue</v>
          </cell>
        </row>
        <row r="3590">
          <cell r="J3590" t="str">
            <v>SUO_098</v>
          </cell>
          <cell r="K3590" t="str">
            <v>Souza-MX</v>
          </cell>
          <cell r="L3590" t="str">
            <v>Muyengue</v>
          </cell>
        </row>
        <row r="3591">
          <cell r="J3591" t="str">
            <v>SUO_098</v>
          </cell>
          <cell r="K3591" t="str">
            <v>Souza-MX</v>
          </cell>
          <cell r="L3591" t="str">
            <v>Muyengue</v>
          </cell>
        </row>
        <row r="3592">
          <cell r="J3592" t="str">
            <v>SUO_026</v>
          </cell>
          <cell r="K3592" t="str">
            <v>Souza-MX</v>
          </cell>
          <cell r="L3592" t="str">
            <v>Muyengue</v>
          </cell>
        </row>
        <row r="3593">
          <cell r="J3593" t="str">
            <v>SUO_026</v>
          </cell>
          <cell r="K3593" t="str">
            <v>Souza-MX</v>
          </cell>
          <cell r="L3593" t="str">
            <v>Muyengue</v>
          </cell>
        </row>
        <row r="3594">
          <cell r="J3594" t="str">
            <v>SUO_026</v>
          </cell>
          <cell r="K3594" t="str">
            <v>Souza-MX</v>
          </cell>
          <cell r="L3594" t="str">
            <v>Muyengue</v>
          </cell>
        </row>
        <row r="3595">
          <cell r="J3595" t="str">
            <v>CTR_141</v>
          </cell>
          <cell r="K3595" t="str">
            <v>MCBSC_NGOA_EK2</v>
          </cell>
          <cell r="L3595" t="str">
            <v>Ndandouck</v>
          </cell>
        </row>
        <row r="3596">
          <cell r="J3596" t="str">
            <v>CTR_141</v>
          </cell>
          <cell r="K3596" t="str">
            <v>MCBSC_NGOA_EK2</v>
          </cell>
          <cell r="L3596" t="str">
            <v>Ndandouck</v>
          </cell>
        </row>
        <row r="3597">
          <cell r="J3597" t="str">
            <v>CTR_141</v>
          </cell>
          <cell r="K3597" t="str">
            <v>MCBSC_NGOA_EK2</v>
          </cell>
          <cell r="L3597" t="str">
            <v>Ndandouck</v>
          </cell>
        </row>
        <row r="3598">
          <cell r="J3598" t="str">
            <v>SUO_090</v>
          </cell>
          <cell r="K3598" t="str">
            <v>MCBSC_IPD2</v>
          </cell>
          <cell r="L3598" t="str">
            <v>Mbongue</v>
          </cell>
        </row>
        <row r="3599">
          <cell r="J3599" t="str">
            <v>SUO_090</v>
          </cell>
          <cell r="K3599" t="str">
            <v>MCBSC_IPD2</v>
          </cell>
          <cell r="L3599" t="str">
            <v>Mbongue</v>
          </cell>
        </row>
        <row r="3600">
          <cell r="J3600" t="str">
            <v>SUO_090</v>
          </cell>
          <cell r="K3600" t="str">
            <v>MCBSC_IPD2</v>
          </cell>
          <cell r="L3600" t="str">
            <v>Mbongue</v>
          </cell>
        </row>
        <row r="3601">
          <cell r="J3601" t="str">
            <v>CTR_135</v>
          </cell>
          <cell r="K3601" t="str">
            <v>MCBSC_CBC2</v>
          </cell>
          <cell r="L3601" t="str">
            <v>Monatele</v>
          </cell>
        </row>
        <row r="3602">
          <cell r="J3602" t="str">
            <v>CTR_135</v>
          </cell>
          <cell r="K3602" t="str">
            <v>MCBSC_CBC2</v>
          </cell>
          <cell r="L3602" t="str">
            <v>Monatele</v>
          </cell>
        </row>
        <row r="3603">
          <cell r="J3603" t="str">
            <v>CTR_135</v>
          </cell>
          <cell r="K3603" t="str">
            <v>MCBSC_CBC2</v>
          </cell>
          <cell r="L3603" t="str">
            <v>Monatele</v>
          </cell>
        </row>
        <row r="3604">
          <cell r="J3604" t="str">
            <v>NRD_025</v>
          </cell>
          <cell r="K3604" t="str">
            <v>MCBSC_Ngaoundere1</v>
          </cell>
          <cell r="L3604" t="str">
            <v>Ngong</v>
          </cell>
        </row>
        <row r="3605">
          <cell r="J3605" t="str">
            <v>NRD_025</v>
          </cell>
          <cell r="K3605" t="str">
            <v>MCBSC_Ngaoundere1</v>
          </cell>
          <cell r="L3605" t="str">
            <v>Ngong</v>
          </cell>
        </row>
        <row r="3606">
          <cell r="J3606" t="str">
            <v>NRD_025</v>
          </cell>
          <cell r="K3606" t="str">
            <v>MCBSC_Ngaoundere1</v>
          </cell>
          <cell r="L3606" t="str">
            <v>Ngong</v>
          </cell>
        </row>
        <row r="3607">
          <cell r="J3607" t="str">
            <v>ADM_078</v>
          </cell>
          <cell r="K3607" t="str">
            <v>MCBSC_Ngaoundere1</v>
          </cell>
          <cell r="L3607" t="str">
            <v>Wakwa</v>
          </cell>
        </row>
        <row r="3608">
          <cell r="J3608" t="str">
            <v>ADM_078</v>
          </cell>
          <cell r="K3608" t="str">
            <v>MCBSC_Ngaoundere1</v>
          </cell>
          <cell r="L3608" t="str">
            <v>Wakwa</v>
          </cell>
        </row>
        <row r="3609">
          <cell r="J3609" t="str">
            <v>EXN_113</v>
          </cell>
          <cell r="K3609" t="str">
            <v>BSC1_HW_GRA_AGENCE</v>
          </cell>
          <cell r="L3609" t="str">
            <v>Maroua</v>
          </cell>
        </row>
        <row r="3610">
          <cell r="J3610" t="str">
            <v>EXN_113</v>
          </cell>
          <cell r="K3610" t="str">
            <v>BSC1_HW_GRA_AGENCE</v>
          </cell>
          <cell r="L3610" t="str">
            <v>Maroua</v>
          </cell>
        </row>
        <row r="3611">
          <cell r="J3611" t="str">
            <v>EXN_113</v>
          </cell>
          <cell r="K3611" t="str">
            <v>BSC1_HW_GRA_AGENCE</v>
          </cell>
          <cell r="L3611" t="str">
            <v>Maroua</v>
          </cell>
        </row>
        <row r="3612">
          <cell r="J3612" t="str">
            <v>EXN_106</v>
          </cell>
          <cell r="K3612" t="str">
            <v>BSC1_HW_GRA_AGENCE</v>
          </cell>
          <cell r="L3612" t="str">
            <v>Mora</v>
          </cell>
        </row>
        <row r="3613">
          <cell r="J3613" t="str">
            <v>EXN_106</v>
          </cell>
          <cell r="K3613" t="str">
            <v>BSC1_HW_GRA_AGENCE</v>
          </cell>
          <cell r="L3613" t="str">
            <v>Mora</v>
          </cell>
        </row>
        <row r="3614">
          <cell r="J3614" t="str">
            <v>ADM_092</v>
          </cell>
          <cell r="K3614" t="str">
            <v>MCBSC_Ngaoundere1</v>
          </cell>
          <cell r="L3614" t="str">
            <v>Mbe</v>
          </cell>
        </row>
        <row r="3615">
          <cell r="J3615" t="str">
            <v>ADM_092</v>
          </cell>
          <cell r="K3615" t="str">
            <v>MCBSC_Ngaoundere1</v>
          </cell>
          <cell r="L3615" t="str">
            <v>Mbe</v>
          </cell>
        </row>
        <row r="3616">
          <cell r="J3616" t="str">
            <v>ADM_092</v>
          </cell>
          <cell r="K3616" t="str">
            <v>MCBSC_Ngaoundere1</v>
          </cell>
          <cell r="L3616" t="str">
            <v>Mbe</v>
          </cell>
        </row>
        <row r="3617">
          <cell r="J3617" t="str">
            <v>CTR_142</v>
          </cell>
          <cell r="K3617" t="str">
            <v>MCBSC_NGOA_EK2</v>
          </cell>
          <cell r="L3617" t="str">
            <v>Menganme</v>
          </cell>
        </row>
        <row r="3618">
          <cell r="J3618" t="str">
            <v>CTR_142</v>
          </cell>
          <cell r="K3618" t="str">
            <v>MCBSC_NGOA_EK2</v>
          </cell>
          <cell r="L3618" t="str">
            <v>Menganme</v>
          </cell>
        </row>
        <row r="3619">
          <cell r="J3619" t="str">
            <v>CTR_142</v>
          </cell>
          <cell r="K3619" t="str">
            <v>MCBSC_NGOA_EK2</v>
          </cell>
          <cell r="L3619" t="str">
            <v>Menganme</v>
          </cell>
        </row>
        <row r="3620">
          <cell r="J3620" t="str">
            <v>OST_025</v>
          </cell>
          <cell r="K3620" t="str">
            <v>MCBSC_Banengo1</v>
          </cell>
          <cell r="L3620" t="str">
            <v>Makenene</v>
          </cell>
        </row>
        <row r="3621">
          <cell r="J3621" t="str">
            <v>OST_025</v>
          </cell>
          <cell r="K3621" t="str">
            <v>MCBSC_Banengo1</v>
          </cell>
          <cell r="L3621" t="str">
            <v>Makenene</v>
          </cell>
        </row>
        <row r="3622">
          <cell r="J3622" t="str">
            <v>OST_025</v>
          </cell>
          <cell r="K3622" t="str">
            <v>MCBSC_Banengo1</v>
          </cell>
          <cell r="L3622" t="str">
            <v>Makenene</v>
          </cell>
        </row>
        <row r="3623">
          <cell r="J3623" t="str">
            <v>OST_031</v>
          </cell>
          <cell r="K3623" t="str">
            <v>MCBSC_NGOA_EK2</v>
          </cell>
          <cell r="L3623" t="str">
            <v>Ngambe-Tikar</v>
          </cell>
        </row>
        <row r="3624">
          <cell r="J3624" t="str">
            <v>OST_031</v>
          </cell>
          <cell r="K3624" t="str">
            <v>MCBSC_NGOA_EK2</v>
          </cell>
          <cell r="L3624" t="str">
            <v>Ngambe-Tikar</v>
          </cell>
        </row>
        <row r="3625">
          <cell r="J3625" t="str">
            <v>OST_031</v>
          </cell>
          <cell r="K3625" t="str">
            <v>MCBSC_NGOA_EK2</v>
          </cell>
          <cell r="L3625" t="str">
            <v>Ngambe-Tikar</v>
          </cell>
        </row>
        <row r="3626">
          <cell r="J3626" t="str">
            <v>CTR_139</v>
          </cell>
          <cell r="K3626" t="str">
            <v>MCBSC_NGOA_EK2</v>
          </cell>
          <cell r="L3626" t="str">
            <v>Nji</v>
          </cell>
        </row>
        <row r="3627">
          <cell r="J3627" t="str">
            <v>CTR_139</v>
          </cell>
          <cell r="K3627" t="str">
            <v>MCBSC_NGOA_EK2</v>
          </cell>
          <cell r="L3627" t="str">
            <v>Nji</v>
          </cell>
        </row>
        <row r="3628">
          <cell r="J3628" t="str">
            <v>CTR_139</v>
          </cell>
          <cell r="K3628" t="str">
            <v>MCBSC_NGOA_EK2</v>
          </cell>
          <cell r="L3628" t="str">
            <v>Nji</v>
          </cell>
        </row>
        <row r="3629">
          <cell r="J3629" t="str">
            <v>SUO_008</v>
          </cell>
          <cell r="K3629" t="str">
            <v>MCBSC_IPD2</v>
          </cell>
          <cell r="L3629" t="str">
            <v>Mpenda-Mbocko</v>
          </cell>
        </row>
        <row r="3630">
          <cell r="J3630" t="str">
            <v>SUO_008</v>
          </cell>
          <cell r="K3630" t="str">
            <v>MCBSC_IPD2</v>
          </cell>
          <cell r="L3630" t="str">
            <v>Mpenda-Mbocko</v>
          </cell>
        </row>
        <row r="3631">
          <cell r="J3631" t="str">
            <v>SUO_008</v>
          </cell>
          <cell r="K3631" t="str">
            <v>MCBSC_IPD2</v>
          </cell>
          <cell r="L3631" t="str">
            <v>Mpenda-Mbocko</v>
          </cell>
        </row>
        <row r="3632">
          <cell r="J3632" t="str">
            <v>NRD_072</v>
          </cell>
          <cell r="K3632" t="str">
            <v>BSC1_HW_GRA_AGENCE</v>
          </cell>
          <cell r="L3632" t="str">
            <v>Garoua</v>
          </cell>
        </row>
        <row r="3633">
          <cell r="J3633" t="str">
            <v>NRD_072</v>
          </cell>
          <cell r="K3633" t="str">
            <v>BSC1_HW_GRA_AGENCE</v>
          </cell>
          <cell r="L3633" t="str">
            <v>Garoua</v>
          </cell>
        </row>
        <row r="3634">
          <cell r="J3634" t="str">
            <v>NRD_072</v>
          </cell>
          <cell r="K3634" t="str">
            <v>BSC1_HW_GRA_AGENCE</v>
          </cell>
          <cell r="L3634" t="str">
            <v>Garoua</v>
          </cell>
        </row>
        <row r="3635">
          <cell r="J3635" t="str">
            <v>NRD_072</v>
          </cell>
          <cell r="K3635" t="str">
            <v>BSC1_HW_GRA_AGENCE</v>
          </cell>
          <cell r="L3635" t="str">
            <v>Garoua</v>
          </cell>
        </row>
        <row r="3636">
          <cell r="J3636" t="str">
            <v>NRD_072</v>
          </cell>
          <cell r="K3636" t="str">
            <v>BSC1_HW_GRA_AGENCE</v>
          </cell>
          <cell r="L3636" t="str">
            <v>Garoua</v>
          </cell>
        </row>
        <row r="3637">
          <cell r="J3637" t="str">
            <v>NRD_072</v>
          </cell>
          <cell r="K3637" t="str">
            <v>BSC1_HW_GRA_AGENCE</v>
          </cell>
          <cell r="L3637" t="str">
            <v>Garoua</v>
          </cell>
        </row>
        <row r="3638">
          <cell r="J3638" t="str">
            <v>SUO_095</v>
          </cell>
          <cell r="K3638" t="str">
            <v>Souza-MX</v>
          </cell>
          <cell r="L3638" t="str">
            <v>Mbongue</v>
          </cell>
        </row>
        <row r="3639">
          <cell r="J3639" t="str">
            <v>SUO_095</v>
          </cell>
          <cell r="K3639" t="str">
            <v>Souza-MX</v>
          </cell>
          <cell r="L3639" t="str">
            <v>Mbongue</v>
          </cell>
        </row>
        <row r="3640">
          <cell r="J3640" t="str">
            <v>SUO_095</v>
          </cell>
          <cell r="K3640" t="str">
            <v>Souza-MX</v>
          </cell>
          <cell r="L3640" t="str">
            <v>Mbongue</v>
          </cell>
        </row>
        <row r="3641">
          <cell r="J3641" t="str">
            <v>LIT_145</v>
          </cell>
          <cell r="K3641" t="str">
            <v>MCBSC_Mak-Nodal2</v>
          </cell>
          <cell r="L3641" t="str">
            <v>Bonepoupa</v>
          </cell>
        </row>
        <row r="3642">
          <cell r="J3642" t="str">
            <v>LIT_145</v>
          </cell>
          <cell r="K3642" t="str">
            <v>MCBSC_Mak-Nodal2</v>
          </cell>
          <cell r="L3642" t="str">
            <v>Bonepoupa</v>
          </cell>
        </row>
        <row r="3643">
          <cell r="J3643" t="str">
            <v>LIT_145</v>
          </cell>
          <cell r="K3643" t="str">
            <v>MCBSC_Mak-Nodal2</v>
          </cell>
          <cell r="L3643" t="str">
            <v>Bonepoupa</v>
          </cell>
        </row>
        <row r="3644">
          <cell r="J3644" t="str">
            <v>EXN_107</v>
          </cell>
          <cell r="K3644" t="str">
            <v>MCBSC_GRA-Agence</v>
          </cell>
          <cell r="L3644" t="str">
            <v>Laf</v>
          </cell>
        </row>
        <row r="3645">
          <cell r="J3645" t="str">
            <v>EXN_107</v>
          </cell>
          <cell r="K3645" t="str">
            <v>MCBSC_GRA-Agence</v>
          </cell>
          <cell r="L3645" t="str">
            <v>Laf</v>
          </cell>
        </row>
        <row r="3646">
          <cell r="J3646" t="str">
            <v>CTR_123</v>
          </cell>
          <cell r="K3646" t="str">
            <v>BSC_ZTE_Mvogada_new(24)</v>
          </cell>
          <cell r="L3646" t="str">
            <v>Yaounde</v>
          </cell>
        </row>
        <row r="3647">
          <cell r="J3647" t="str">
            <v>CTR_123</v>
          </cell>
          <cell r="K3647" t="str">
            <v>BSC_ZTE_Mvogada_new(24)</v>
          </cell>
          <cell r="L3647" t="str">
            <v>Yaounde</v>
          </cell>
        </row>
        <row r="3648">
          <cell r="J3648" t="str">
            <v>CTR_123</v>
          </cell>
          <cell r="K3648" t="str">
            <v>BSC_ZTE_Mvogada_new(24)</v>
          </cell>
          <cell r="L3648" t="str">
            <v>Yaounde</v>
          </cell>
        </row>
        <row r="3649">
          <cell r="J3649" t="str">
            <v>ADM_079</v>
          </cell>
          <cell r="K3649" t="str">
            <v>MCBSC_Ngaoundere1</v>
          </cell>
          <cell r="L3649" t="str">
            <v>Mbidou</v>
          </cell>
        </row>
        <row r="3650">
          <cell r="J3650" t="str">
            <v>ADM_079</v>
          </cell>
          <cell r="K3650" t="str">
            <v>MCBSC_Ngaoundere1</v>
          </cell>
          <cell r="L3650" t="str">
            <v>Mbidou</v>
          </cell>
        </row>
        <row r="3651">
          <cell r="J3651" t="str">
            <v>SUO_079</v>
          </cell>
          <cell r="K3651" t="str">
            <v>BSC1_HW_BFSAM_BANENGO</v>
          </cell>
          <cell r="L3651" t="str">
            <v>Mile14</v>
          </cell>
        </row>
        <row r="3652">
          <cell r="J3652" t="str">
            <v>SUO_079</v>
          </cell>
          <cell r="K3652" t="str">
            <v>BSC1_HW_BFSAM_BANENGO</v>
          </cell>
          <cell r="L3652" t="str">
            <v>Mile14</v>
          </cell>
        </row>
        <row r="3653">
          <cell r="J3653" t="str">
            <v>SUO_079</v>
          </cell>
          <cell r="K3653" t="str">
            <v>BSC1_HW_BFSAM_BANENGO</v>
          </cell>
          <cell r="L3653" t="str">
            <v>Mile14</v>
          </cell>
        </row>
        <row r="3654">
          <cell r="J3654" t="str">
            <v>CTR_138</v>
          </cell>
          <cell r="K3654" t="str">
            <v>MCBSC_NGOA_EK2</v>
          </cell>
          <cell r="L3654" t="str">
            <v>Nanga-Eboko</v>
          </cell>
        </row>
        <row r="3655">
          <cell r="J3655" t="str">
            <v>CTR_138</v>
          </cell>
          <cell r="K3655" t="str">
            <v>MCBSC_NGOA_EK2</v>
          </cell>
          <cell r="L3655" t="str">
            <v>Nanga-Eboko</v>
          </cell>
        </row>
        <row r="3656">
          <cell r="J3656" t="str">
            <v>CTR_138</v>
          </cell>
          <cell r="K3656" t="str">
            <v>MCBSC_NGOA_EK2</v>
          </cell>
          <cell r="L3656" t="str">
            <v>Nanga-Eboko</v>
          </cell>
        </row>
        <row r="3657">
          <cell r="J3657" t="str">
            <v>CTR_152</v>
          </cell>
          <cell r="K3657" t="str">
            <v>MCBSC_NGOA_EK2</v>
          </cell>
          <cell r="L3657" t="str">
            <v>Nkoteng</v>
          </cell>
        </row>
        <row r="3658">
          <cell r="J3658" t="str">
            <v>CTR_152</v>
          </cell>
          <cell r="K3658" t="str">
            <v>MCBSC_NGOA_EK2</v>
          </cell>
          <cell r="L3658" t="str">
            <v>Nkoteng</v>
          </cell>
        </row>
        <row r="3659">
          <cell r="J3659" t="str">
            <v>CTR_152</v>
          </cell>
          <cell r="K3659" t="str">
            <v>MCBSC_NGOA_EK2</v>
          </cell>
          <cell r="L3659" t="str">
            <v>Nkoteng</v>
          </cell>
        </row>
        <row r="3660">
          <cell r="J3660" t="str">
            <v>NRD_094</v>
          </cell>
          <cell r="K3660" t="str">
            <v>BSC1_HW_GRA_AGENCE</v>
          </cell>
          <cell r="L3660" t="str">
            <v>Garoua</v>
          </cell>
        </row>
        <row r="3661">
          <cell r="J3661" t="str">
            <v>NRD_094</v>
          </cell>
          <cell r="K3661" t="str">
            <v>BSC1_HW_GRA_AGENCE</v>
          </cell>
          <cell r="L3661" t="str">
            <v>Garoua</v>
          </cell>
        </row>
        <row r="3662">
          <cell r="J3662" t="str">
            <v>NRD_094</v>
          </cell>
          <cell r="K3662" t="str">
            <v>BSC1_HW_GRA_AGENCE</v>
          </cell>
          <cell r="L3662" t="str">
            <v>Garoua</v>
          </cell>
        </row>
        <row r="3663">
          <cell r="J3663" t="str">
            <v>NRD_076</v>
          </cell>
          <cell r="K3663" t="str">
            <v>BSC1_HW_GRA_AGENCE</v>
          </cell>
          <cell r="L3663" t="str">
            <v>Guider</v>
          </cell>
        </row>
        <row r="3664">
          <cell r="J3664" t="str">
            <v>NRD_076</v>
          </cell>
          <cell r="K3664" t="str">
            <v>BSC1_HW_GRA_AGENCE</v>
          </cell>
          <cell r="L3664" t="str">
            <v>Guider</v>
          </cell>
        </row>
        <row r="3665">
          <cell r="J3665" t="str">
            <v>NRD_076</v>
          </cell>
          <cell r="K3665" t="str">
            <v>BSC1_HW_GRA_AGENCE</v>
          </cell>
          <cell r="L3665" t="str">
            <v>Guider</v>
          </cell>
        </row>
        <row r="3666">
          <cell r="J3666" t="str">
            <v>NRD_076</v>
          </cell>
          <cell r="K3666" t="str">
            <v>BSC1_HW_GRA_AGENCE</v>
          </cell>
          <cell r="L3666" t="str">
            <v>Guider</v>
          </cell>
        </row>
        <row r="3667">
          <cell r="J3667" t="str">
            <v>NRD_076</v>
          </cell>
          <cell r="K3667" t="str">
            <v>BSC1_HW_GRA_AGENCE</v>
          </cell>
          <cell r="L3667" t="str">
            <v>Guider</v>
          </cell>
        </row>
        <row r="3668">
          <cell r="J3668" t="str">
            <v>NRD_076</v>
          </cell>
          <cell r="K3668" t="str">
            <v>BSC1_HW_GRA_AGENCE</v>
          </cell>
          <cell r="L3668" t="str">
            <v>Guider</v>
          </cell>
        </row>
        <row r="3669">
          <cell r="J3669" t="str">
            <v>NRD_015</v>
          </cell>
          <cell r="K3669" t="str">
            <v>MCBSC_NGOA_EK2</v>
          </cell>
          <cell r="L3669" t="str">
            <v>Bascheo</v>
          </cell>
        </row>
        <row r="3670">
          <cell r="J3670" t="str">
            <v>NRD_015</v>
          </cell>
          <cell r="K3670" t="str">
            <v>MCBSC_NGOA_EK2</v>
          </cell>
          <cell r="L3670" t="str">
            <v>Bascheo</v>
          </cell>
        </row>
        <row r="3671">
          <cell r="J3671" t="str">
            <v>NRD_015</v>
          </cell>
          <cell r="K3671" t="str">
            <v>MCBSC_NGOA_EK2</v>
          </cell>
          <cell r="L3671" t="str">
            <v>Bascheo</v>
          </cell>
        </row>
        <row r="3672">
          <cell r="J3672" t="str">
            <v>NRD_014</v>
          </cell>
          <cell r="K3672" t="str">
            <v>MCBSC_Mra-ZOKOK2</v>
          </cell>
          <cell r="L3672" t="str">
            <v>Boukoula</v>
          </cell>
        </row>
        <row r="3673">
          <cell r="J3673" t="str">
            <v>NRD_014</v>
          </cell>
          <cell r="K3673" t="str">
            <v>MCBSC_Mra-ZOKOK2</v>
          </cell>
          <cell r="L3673" t="str">
            <v>Boukoula</v>
          </cell>
        </row>
        <row r="3674">
          <cell r="J3674" t="str">
            <v>NRD_014</v>
          </cell>
          <cell r="K3674" t="str">
            <v>MCBSC_Mra-ZOKOK2</v>
          </cell>
          <cell r="L3674" t="str">
            <v>Boukoula</v>
          </cell>
        </row>
        <row r="3675">
          <cell r="J3675" t="str">
            <v>NRD_074</v>
          </cell>
          <cell r="K3675" t="str">
            <v>MCBSC_GRA-Agence</v>
          </cell>
          <cell r="L3675" t="str">
            <v>Figuil</v>
          </cell>
        </row>
        <row r="3676">
          <cell r="J3676" t="str">
            <v>NRD_074</v>
          </cell>
          <cell r="K3676" t="str">
            <v>MCBSC_GRA-Agence</v>
          </cell>
          <cell r="L3676" t="str">
            <v>Figuil</v>
          </cell>
        </row>
        <row r="3677">
          <cell r="J3677" t="str">
            <v>NRD_074</v>
          </cell>
          <cell r="K3677" t="str">
            <v>MCBSC_GRA-Agence</v>
          </cell>
          <cell r="L3677" t="str">
            <v>Figuil</v>
          </cell>
        </row>
        <row r="3678">
          <cell r="J3678" t="str">
            <v>NRD_074</v>
          </cell>
          <cell r="K3678" t="str">
            <v>MCBSC_GRA-Agence</v>
          </cell>
          <cell r="L3678" t="str">
            <v>Figuil</v>
          </cell>
        </row>
        <row r="3679">
          <cell r="J3679" t="str">
            <v>NRD_074</v>
          </cell>
          <cell r="K3679" t="str">
            <v>MCBSC_GRA-Agence</v>
          </cell>
          <cell r="L3679" t="str">
            <v>Figuil</v>
          </cell>
        </row>
        <row r="3680">
          <cell r="J3680" t="str">
            <v>NRD_074</v>
          </cell>
          <cell r="K3680" t="str">
            <v>MCBSC_GRA-Agence</v>
          </cell>
          <cell r="L3680" t="str">
            <v>Figuil</v>
          </cell>
        </row>
        <row r="3681">
          <cell r="J3681" t="str">
            <v>NRO_026</v>
          </cell>
          <cell r="K3681" t="str">
            <v>Balessing-MX</v>
          </cell>
          <cell r="L3681" t="str">
            <v>Kembong</v>
          </cell>
        </row>
        <row r="3682">
          <cell r="J3682" t="str">
            <v>NRO_026</v>
          </cell>
          <cell r="K3682" t="str">
            <v>Balessing-MX</v>
          </cell>
          <cell r="L3682" t="str">
            <v>Kembong</v>
          </cell>
        </row>
        <row r="3683">
          <cell r="J3683" t="str">
            <v>NRO_026</v>
          </cell>
          <cell r="K3683" t="str">
            <v>Balessing-MX</v>
          </cell>
          <cell r="L3683" t="str">
            <v>Kembong</v>
          </cell>
        </row>
        <row r="3684">
          <cell r="J3684" t="str">
            <v>EXN_102</v>
          </cell>
          <cell r="K3684" t="str">
            <v>MCBSC_GRA-Agence</v>
          </cell>
          <cell r="L3684" t="str">
            <v>Lara</v>
          </cell>
        </row>
        <row r="3685">
          <cell r="J3685" t="str">
            <v>EXN_102</v>
          </cell>
          <cell r="K3685" t="str">
            <v>MCBSC_GRA-Agence</v>
          </cell>
          <cell r="L3685" t="str">
            <v>Lara</v>
          </cell>
        </row>
        <row r="3686">
          <cell r="J3686" t="str">
            <v>EXN_102</v>
          </cell>
          <cell r="K3686" t="str">
            <v>MCBSC_GRA-Agence</v>
          </cell>
          <cell r="L3686" t="str">
            <v>Lara</v>
          </cell>
        </row>
        <row r="3687">
          <cell r="J3687" t="str">
            <v>EXN_102</v>
          </cell>
          <cell r="K3687" t="str">
            <v>MCBSC_GRA-Agence</v>
          </cell>
          <cell r="L3687" t="str">
            <v>Lara</v>
          </cell>
        </row>
        <row r="3688">
          <cell r="J3688" t="str">
            <v>EXN_102</v>
          </cell>
          <cell r="K3688" t="str">
            <v>MCBSC_GRA-Agence</v>
          </cell>
          <cell r="L3688" t="str">
            <v>Lara</v>
          </cell>
        </row>
        <row r="3689">
          <cell r="J3689" t="str">
            <v>EXN_102</v>
          </cell>
          <cell r="K3689" t="str">
            <v>MCBSC_GRA-Agence</v>
          </cell>
          <cell r="L3689" t="str">
            <v>Lara</v>
          </cell>
        </row>
        <row r="3690">
          <cell r="J3690" t="str">
            <v>ADM_075</v>
          </cell>
          <cell r="K3690" t="str">
            <v>MCBSC_NGOA_EK2</v>
          </cell>
          <cell r="L3690" t="str">
            <v>Mayo-Baleo</v>
          </cell>
        </row>
        <row r="3691">
          <cell r="J3691" t="str">
            <v>ADM_075</v>
          </cell>
          <cell r="K3691" t="str">
            <v>MCBSC_NGOA_EK2</v>
          </cell>
          <cell r="L3691" t="str">
            <v>Mayo-Baleo</v>
          </cell>
        </row>
        <row r="3692">
          <cell r="J3692" t="str">
            <v>ADM_075</v>
          </cell>
          <cell r="K3692" t="str">
            <v>MCBSC_NGOA_EK2</v>
          </cell>
          <cell r="L3692" t="str">
            <v>Mayo-Baleo</v>
          </cell>
        </row>
        <row r="3693">
          <cell r="J3693" t="str">
            <v>NRD_073</v>
          </cell>
          <cell r="K3693" t="str">
            <v>BSC1_HW_GRA_AGENCE</v>
          </cell>
          <cell r="L3693" t="str">
            <v>Garoua</v>
          </cell>
        </row>
        <row r="3694">
          <cell r="J3694" t="str">
            <v>NRD_073</v>
          </cell>
          <cell r="K3694" t="str">
            <v>BSC1_HW_GRA_AGENCE</v>
          </cell>
          <cell r="L3694" t="str">
            <v>Garoua</v>
          </cell>
        </row>
        <row r="3695">
          <cell r="J3695" t="str">
            <v>NRD_073</v>
          </cell>
          <cell r="K3695" t="str">
            <v>BSC1_HW_GRA_AGENCE</v>
          </cell>
          <cell r="L3695" t="str">
            <v>Garoua</v>
          </cell>
        </row>
        <row r="3696">
          <cell r="J3696" t="str">
            <v>NRD_073</v>
          </cell>
          <cell r="K3696" t="str">
            <v>BSC1_HW_GRA_AGENCE</v>
          </cell>
          <cell r="L3696" t="str">
            <v>Garoua</v>
          </cell>
        </row>
        <row r="3697">
          <cell r="J3697" t="str">
            <v>NRD_073</v>
          </cell>
          <cell r="K3697" t="str">
            <v>BSC1_HW_GRA_AGENCE</v>
          </cell>
          <cell r="L3697" t="str">
            <v>Garoua</v>
          </cell>
        </row>
        <row r="3698">
          <cell r="J3698" t="str">
            <v>NRD_073</v>
          </cell>
          <cell r="K3698" t="str">
            <v>BSC1_HW_GRA_AGENCE</v>
          </cell>
          <cell r="L3698" t="str">
            <v>Garoua</v>
          </cell>
        </row>
        <row r="3699">
          <cell r="J3699" t="str">
            <v>SUO_099</v>
          </cell>
          <cell r="K3699" t="str">
            <v>MCBSC_IPD2</v>
          </cell>
          <cell r="L3699" t="str">
            <v>Babensi</v>
          </cell>
        </row>
        <row r="3700">
          <cell r="J3700" t="str">
            <v>SUO_099</v>
          </cell>
          <cell r="K3700" t="str">
            <v>MCBSC_IPD2</v>
          </cell>
          <cell r="L3700" t="str">
            <v>Babensi</v>
          </cell>
        </row>
        <row r="3701">
          <cell r="J3701" t="str">
            <v>SUO_096</v>
          </cell>
          <cell r="K3701" t="str">
            <v>MCBSC_IPD2</v>
          </cell>
          <cell r="L3701" t="str">
            <v>Bekondo</v>
          </cell>
        </row>
        <row r="3702">
          <cell r="J3702" t="str">
            <v>SUO_096</v>
          </cell>
          <cell r="K3702" t="str">
            <v>MCBSC_IPD2</v>
          </cell>
          <cell r="L3702" t="str">
            <v>Bekondo</v>
          </cell>
        </row>
        <row r="3703">
          <cell r="J3703" t="str">
            <v>SUO_096</v>
          </cell>
          <cell r="K3703" t="str">
            <v>MCBSC_IPD2</v>
          </cell>
          <cell r="L3703" t="str">
            <v>Bekondo</v>
          </cell>
        </row>
        <row r="3704">
          <cell r="J3704" t="str">
            <v>EST_025</v>
          </cell>
          <cell r="K3704" t="str">
            <v>BSC_ZTE_Messamendongo(23)</v>
          </cell>
          <cell r="L3704" t="str">
            <v>Bertoua</v>
          </cell>
        </row>
        <row r="3705">
          <cell r="J3705" t="str">
            <v>EST_025</v>
          </cell>
          <cell r="K3705" t="str">
            <v>BSC_ZTE_Messamendongo(23)</v>
          </cell>
          <cell r="L3705" t="str">
            <v>Bertoua</v>
          </cell>
        </row>
        <row r="3706">
          <cell r="J3706" t="str">
            <v>EST_025</v>
          </cell>
          <cell r="K3706" t="str">
            <v>BSC_ZTE_Messamendongo(23)</v>
          </cell>
          <cell r="L3706" t="str">
            <v>Bertoua</v>
          </cell>
        </row>
        <row r="3707">
          <cell r="J3707" t="str">
            <v>EST_025</v>
          </cell>
          <cell r="K3707" t="str">
            <v>BSC_ZTE_Messamendongo(23)</v>
          </cell>
          <cell r="L3707" t="str">
            <v>Bertoua</v>
          </cell>
        </row>
        <row r="3708">
          <cell r="J3708" t="str">
            <v>EST_025</v>
          </cell>
          <cell r="K3708" t="str">
            <v>BSC_ZTE_Messamendongo(23)</v>
          </cell>
          <cell r="L3708" t="str">
            <v>Bertoua</v>
          </cell>
        </row>
        <row r="3709">
          <cell r="J3709" t="str">
            <v>EST_025</v>
          </cell>
          <cell r="K3709" t="str">
            <v>BSC_ZTE_Messamendongo(23)</v>
          </cell>
          <cell r="L3709" t="str">
            <v>Bertoua</v>
          </cell>
        </row>
        <row r="3710">
          <cell r="J3710" t="str">
            <v>NRD_075</v>
          </cell>
          <cell r="K3710" t="str">
            <v>BSC1_HW_GRA_AGENCE</v>
          </cell>
          <cell r="L3710" t="str">
            <v>Garoua</v>
          </cell>
        </row>
        <row r="3711">
          <cell r="J3711" t="str">
            <v>NRD_075</v>
          </cell>
          <cell r="K3711" t="str">
            <v>BSC1_HW_GRA_AGENCE</v>
          </cell>
          <cell r="L3711" t="str">
            <v>Garoua</v>
          </cell>
        </row>
        <row r="3712">
          <cell r="J3712" t="str">
            <v>NRD_075</v>
          </cell>
          <cell r="K3712" t="str">
            <v>BSC1_HW_GRA_AGENCE</v>
          </cell>
          <cell r="L3712" t="str">
            <v>Garoua</v>
          </cell>
        </row>
        <row r="3713">
          <cell r="J3713" t="str">
            <v>NRD_075</v>
          </cell>
          <cell r="K3713" t="str">
            <v>BSC1_HW_GRA_AGENCE</v>
          </cell>
          <cell r="L3713" t="str">
            <v>Garoua</v>
          </cell>
        </row>
        <row r="3714">
          <cell r="J3714" t="str">
            <v>NRD_075</v>
          </cell>
          <cell r="K3714" t="str">
            <v>BSC1_HW_GRA_AGENCE</v>
          </cell>
          <cell r="L3714" t="str">
            <v>Garoua</v>
          </cell>
        </row>
        <row r="3715">
          <cell r="J3715" t="str">
            <v>NRD_075</v>
          </cell>
          <cell r="K3715" t="str">
            <v>BSC1_HW_GRA_AGENCE</v>
          </cell>
          <cell r="L3715" t="str">
            <v>Garoua</v>
          </cell>
        </row>
        <row r="3716">
          <cell r="J3716" t="str">
            <v>EXN_111</v>
          </cell>
          <cell r="K3716" t="str">
            <v>BSC1_HW_GRA_AGENCE</v>
          </cell>
          <cell r="L3716" t="str">
            <v>Maroua</v>
          </cell>
        </row>
        <row r="3717">
          <cell r="J3717" t="str">
            <v>EXN_111</v>
          </cell>
          <cell r="K3717" t="str">
            <v>BSC1_HW_GRA_AGENCE</v>
          </cell>
          <cell r="L3717" t="str">
            <v>Maroua</v>
          </cell>
        </row>
        <row r="3718">
          <cell r="J3718" t="str">
            <v>EXN_111</v>
          </cell>
          <cell r="K3718" t="str">
            <v>BSC1_HW_GRA_AGENCE</v>
          </cell>
          <cell r="L3718" t="str">
            <v>Maroua</v>
          </cell>
        </row>
        <row r="3719">
          <cell r="J3719" t="str">
            <v>EXN_111</v>
          </cell>
          <cell r="K3719" t="str">
            <v>BSC1_HW_GRA_AGENCE</v>
          </cell>
          <cell r="L3719" t="str">
            <v>Maroua</v>
          </cell>
        </row>
        <row r="3720">
          <cell r="J3720" t="str">
            <v>EXN_111</v>
          </cell>
          <cell r="K3720" t="str">
            <v>BSC1_HW_GRA_AGENCE</v>
          </cell>
          <cell r="L3720" t="str">
            <v>Maroua</v>
          </cell>
        </row>
        <row r="3721">
          <cell r="J3721" t="str">
            <v>EXN_111</v>
          </cell>
          <cell r="K3721" t="str">
            <v>BSC1_HW_GRA_AGENCE</v>
          </cell>
          <cell r="L3721" t="str">
            <v>Maroua</v>
          </cell>
        </row>
        <row r="3722">
          <cell r="J3722" t="str">
            <v>NRO_031</v>
          </cell>
          <cell r="K3722" t="str">
            <v>MCBSC_Banengo2</v>
          </cell>
          <cell r="L3722" t="str">
            <v>Mbingo</v>
          </cell>
        </row>
        <row r="3723">
          <cell r="J3723" t="str">
            <v>NRO_031</v>
          </cell>
          <cell r="K3723" t="str">
            <v>MCBSC_Banengo2</v>
          </cell>
          <cell r="L3723" t="str">
            <v>Mbingo</v>
          </cell>
        </row>
        <row r="3724">
          <cell r="J3724" t="str">
            <v>NRO_031</v>
          </cell>
          <cell r="K3724" t="str">
            <v>MCBSC_Banengo2</v>
          </cell>
          <cell r="L3724" t="str">
            <v>Mbingo</v>
          </cell>
        </row>
        <row r="3725">
          <cell r="J3725" t="str">
            <v>LIT_121</v>
          </cell>
          <cell r="K3725" t="str">
            <v>MCBSC_Mak-Nodal2</v>
          </cell>
          <cell r="L3725" t="str">
            <v>Ngog-Mbog</v>
          </cell>
        </row>
        <row r="3726">
          <cell r="J3726" t="str">
            <v>LIT_121</v>
          </cell>
          <cell r="K3726" t="str">
            <v>MCBSC_Mak-Nodal2</v>
          </cell>
          <cell r="L3726" t="str">
            <v>Ngog-Mbog</v>
          </cell>
        </row>
        <row r="3727">
          <cell r="J3727" t="str">
            <v>LIT_121</v>
          </cell>
          <cell r="K3727" t="str">
            <v>MCBSC_Mak-Nodal2</v>
          </cell>
          <cell r="L3727" t="str">
            <v>Ngog-Mbog</v>
          </cell>
        </row>
        <row r="3728">
          <cell r="J3728" t="str">
            <v>EXN_130</v>
          </cell>
          <cell r="K3728" t="str">
            <v>MCBSC_GRA-Agence2</v>
          </cell>
          <cell r="L3728" t="str">
            <v>Gazawa</v>
          </cell>
        </row>
        <row r="3729">
          <cell r="J3729" t="str">
            <v>EXN_130</v>
          </cell>
          <cell r="K3729" t="str">
            <v>MCBSC_GRA-Agence2</v>
          </cell>
          <cell r="L3729" t="str">
            <v>Gazawa</v>
          </cell>
        </row>
        <row r="3730">
          <cell r="J3730" t="str">
            <v>EXN_130</v>
          </cell>
          <cell r="K3730" t="str">
            <v>MCBSC_GRA-Agence2</v>
          </cell>
          <cell r="L3730" t="str">
            <v>Gazawa</v>
          </cell>
        </row>
        <row r="3731">
          <cell r="J3731" t="str">
            <v>CTR_130</v>
          </cell>
          <cell r="K3731" t="str">
            <v>BSC_ZTE_Mvogada_new(24)</v>
          </cell>
          <cell r="L3731" t="str">
            <v>Yaounde</v>
          </cell>
        </row>
        <row r="3732">
          <cell r="J3732" t="str">
            <v>CTR_130</v>
          </cell>
          <cell r="K3732" t="str">
            <v>BSC_ZTE_Mvogada_new(24)</v>
          </cell>
          <cell r="L3732" t="str">
            <v>Yaounde</v>
          </cell>
        </row>
        <row r="3733">
          <cell r="J3733" t="str">
            <v>CTR_130</v>
          </cell>
          <cell r="K3733" t="str">
            <v>BSC_ZTE_Mvogada_new(24)</v>
          </cell>
          <cell r="L3733" t="str">
            <v>Yaounde</v>
          </cell>
        </row>
        <row r="3734">
          <cell r="J3734" t="str">
            <v>NRO_024</v>
          </cell>
          <cell r="K3734" t="str">
            <v>MCBSC_Banengo2</v>
          </cell>
          <cell r="L3734" t="str">
            <v>Babessi</v>
          </cell>
        </row>
        <row r="3735">
          <cell r="J3735" t="str">
            <v>NRO_024</v>
          </cell>
          <cell r="K3735" t="str">
            <v>MCBSC_Banengo2</v>
          </cell>
          <cell r="L3735" t="str">
            <v>Babessi</v>
          </cell>
        </row>
        <row r="3736">
          <cell r="J3736" t="str">
            <v>NRO_024</v>
          </cell>
          <cell r="K3736" t="str">
            <v>MCBSC_Banengo2</v>
          </cell>
          <cell r="L3736" t="str">
            <v>Babessi</v>
          </cell>
        </row>
        <row r="3737">
          <cell r="J3737" t="str">
            <v>NRD_077</v>
          </cell>
          <cell r="K3737" t="str">
            <v>MCBSC_Ngaoundere1</v>
          </cell>
          <cell r="L3737" t="str">
            <v>Lagdo</v>
          </cell>
        </row>
        <row r="3738">
          <cell r="J3738" t="str">
            <v>NRD_077</v>
          </cell>
          <cell r="K3738" t="str">
            <v>MCBSC_Ngaoundere1</v>
          </cell>
          <cell r="L3738" t="str">
            <v>Lagdo</v>
          </cell>
        </row>
        <row r="3739">
          <cell r="J3739" t="str">
            <v>NRD_077</v>
          </cell>
          <cell r="K3739" t="str">
            <v>MCBSC_Ngaoundere1</v>
          </cell>
          <cell r="L3739" t="str">
            <v>Lagdo</v>
          </cell>
        </row>
        <row r="3740">
          <cell r="J3740" t="str">
            <v>NRD_077</v>
          </cell>
          <cell r="K3740" t="str">
            <v>MCBSC_Ngaoundere1</v>
          </cell>
          <cell r="L3740" t="str">
            <v>Lagdo</v>
          </cell>
        </row>
        <row r="3741">
          <cell r="J3741" t="str">
            <v>NRD_077</v>
          </cell>
          <cell r="K3741" t="str">
            <v>MCBSC_Ngaoundere1</v>
          </cell>
          <cell r="L3741" t="str">
            <v>Lagdo</v>
          </cell>
        </row>
        <row r="3742">
          <cell r="J3742" t="str">
            <v>NRD_077</v>
          </cell>
          <cell r="K3742" t="str">
            <v>MCBSC_Ngaoundere1</v>
          </cell>
          <cell r="L3742" t="str">
            <v>Lagdo</v>
          </cell>
        </row>
        <row r="3743">
          <cell r="J3743" t="str">
            <v>EXN_127</v>
          </cell>
          <cell r="K3743" t="str">
            <v>MCBSC_GRA-Agence2</v>
          </cell>
          <cell r="L3743" t="str">
            <v>Wina</v>
          </cell>
        </row>
        <row r="3744">
          <cell r="J3744" t="str">
            <v>EXN_127</v>
          </cell>
          <cell r="K3744" t="str">
            <v>MCBSC_GRA-Agence2</v>
          </cell>
          <cell r="L3744" t="str">
            <v>Wina</v>
          </cell>
        </row>
        <row r="3745">
          <cell r="J3745" t="str">
            <v>EXN_127</v>
          </cell>
          <cell r="K3745" t="str">
            <v>MCBSC_GRA-Agence2</v>
          </cell>
          <cell r="L3745" t="str">
            <v>Wina</v>
          </cell>
        </row>
        <row r="3746">
          <cell r="J3746" t="str">
            <v>EXN_134</v>
          </cell>
          <cell r="K3746" t="str">
            <v>BSC1_HW_GRA_AGENCE</v>
          </cell>
          <cell r="L3746" t="str">
            <v>Mora</v>
          </cell>
        </row>
        <row r="3747">
          <cell r="J3747" t="str">
            <v>EXN_134</v>
          </cell>
          <cell r="K3747" t="str">
            <v>BSC1_HW_GRA_AGENCE</v>
          </cell>
          <cell r="L3747" t="str">
            <v>Mora</v>
          </cell>
        </row>
        <row r="3748">
          <cell r="J3748" t="str">
            <v>EXN_134</v>
          </cell>
          <cell r="K3748" t="str">
            <v>BSC1_HW_GRA_AGENCE</v>
          </cell>
          <cell r="L3748" t="str">
            <v>Mora</v>
          </cell>
        </row>
        <row r="3749">
          <cell r="J3749" t="str">
            <v>CTR_131</v>
          </cell>
          <cell r="K3749" t="str">
            <v>BSC_ZTE_Mvogada_new(24)</v>
          </cell>
          <cell r="L3749" t="str">
            <v>Yaounde</v>
          </cell>
        </row>
        <row r="3750">
          <cell r="J3750" t="str">
            <v>CTR_131</v>
          </cell>
          <cell r="K3750" t="str">
            <v>BSC_ZTE_Mvogada_new(24)</v>
          </cell>
          <cell r="L3750" t="str">
            <v>Yaounde</v>
          </cell>
        </row>
        <row r="3751">
          <cell r="J3751" t="str">
            <v>CTR_131</v>
          </cell>
          <cell r="K3751" t="str">
            <v>BSC_ZTE_Mvogada_new(24)</v>
          </cell>
          <cell r="L3751" t="str">
            <v>Yaounde</v>
          </cell>
        </row>
        <row r="3752">
          <cell r="J3752" t="str">
            <v>CTR_164</v>
          </cell>
          <cell r="K3752" t="str">
            <v>BSC_ZTE_Mvogada_new(24)</v>
          </cell>
          <cell r="L3752" t="str">
            <v>Yaounde</v>
          </cell>
        </row>
        <row r="3753">
          <cell r="J3753" t="str">
            <v>CTR_164</v>
          </cell>
          <cell r="K3753" t="str">
            <v>BSC_ZTE_Mvogada_new(24)</v>
          </cell>
          <cell r="L3753" t="str">
            <v>Yaounde</v>
          </cell>
        </row>
        <row r="3754">
          <cell r="J3754" t="str">
            <v>CTR_164</v>
          </cell>
          <cell r="K3754" t="str">
            <v>BSC_ZTE_Mvogada_new(24)</v>
          </cell>
          <cell r="L3754" t="str">
            <v>Yaounde</v>
          </cell>
        </row>
        <row r="3755">
          <cell r="J3755" t="str">
            <v>OST_042</v>
          </cell>
          <cell r="K3755" t="str">
            <v>BSC1_HW_BFSAM_BANENGO</v>
          </cell>
          <cell r="L3755" t="str">
            <v>Foumban</v>
          </cell>
        </row>
        <row r="3756">
          <cell r="J3756" t="str">
            <v>OST_042</v>
          </cell>
          <cell r="K3756" t="str">
            <v>BSC1_HW_BFSAM_BANENGO</v>
          </cell>
          <cell r="L3756" t="str">
            <v>Foumban</v>
          </cell>
        </row>
        <row r="3757">
          <cell r="J3757" t="str">
            <v>OST_042</v>
          </cell>
          <cell r="K3757" t="str">
            <v>BSC1_HW_BFSAM_BANENGO</v>
          </cell>
          <cell r="L3757" t="str">
            <v>Foumban</v>
          </cell>
        </row>
        <row r="3758">
          <cell r="J3758" t="str">
            <v>OST_042</v>
          </cell>
          <cell r="K3758" t="str">
            <v>BSC1_HW_BFSAM_BANENGO</v>
          </cell>
          <cell r="L3758" t="str">
            <v>Foumban</v>
          </cell>
        </row>
        <row r="3759">
          <cell r="J3759" t="str">
            <v>OST_042</v>
          </cell>
          <cell r="K3759" t="str">
            <v>BSC1_HW_BFSAM_BANENGO</v>
          </cell>
          <cell r="L3759" t="str">
            <v>Foumban</v>
          </cell>
        </row>
        <row r="3760">
          <cell r="J3760" t="str">
            <v>OST_042</v>
          </cell>
          <cell r="K3760" t="str">
            <v>BSC1_HW_BFSAM_BANENGO</v>
          </cell>
          <cell r="L3760" t="str">
            <v>Foumban</v>
          </cell>
        </row>
        <row r="3761">
          <cell r="J3761" t="str">
            <v>ADM_083</v>
          </cell>
          <cell r="K3761" t="str">
            <v>BSC1_HW_GRA_AGENCE</v>
          </cell>
          <cell r="L3761" t="str">
            <v>Ngaoundere</v>
          </cell>
        </row>
        <row r="3762">
          <cell r="J3762" t="str">
            <v>ADM_083</v>
          </cell>
          <cell r="K3762" t="str">
            <v>BSC1_HW_GRA_AGENCE</v>
          </cell>
          <cell r="L3762" t="str">
            <v>Ngaoundere</v>
          </cell>
        </row>
        <row r="3763">
          <cell r="J3763" t="str">
            <v>ADM_083</v>
          </cell>
          <cell r="K3763" t="str">
            <v>BSC1_HW_GRA_AGENCE</v>
          </cell>
          <cell r="L3763" t="str">
            <v>Ngaoundere</v>
          </cell>
        </row>
        <row r="3764">
          <cell r="J3764" t="str">
            <v>ADM_083</v>
          </cell>
          <cell r="K3764" t="str">
            <v>BSC1_HW_GRA_AGENCE</v>
          </cell>
          <cell r="L3764" t="str">
            <v>Ngaoundere</v>
          </cell>
        </row>
        <row r="3765">
          <cell r="J3765" t="str">
            <v>ADM_083</v>
          </cell>
          <cell r="K3765" t="str">
            <v>BSC1_HW_GRA_AGENCE</v>
          </cell>
          <cell r="L3765" t="str">
            <v>Ngaoundere</v>
          </cell>
        </row>
        <row r="3766">
          <cell r="J3766" t="str">
            <v>ADM_083</v>
          </cell>
          <cell r="K3766" t="str">
            <v>BSC1_HW_GRA_AGENCE</v>
          </cell>
          <cell r="L3766" t="str">
            <v>Ngaoundere</v>
          </cell>
        </row>
        <row r="3767">
          <cell r="J3767" t="str">
            <v>NRD_078</v>
          </cell>
          <cell r="K3767" t="str">
            <v>MCBSC_GRA-Agence</v>
          </cell>
          <cell r="L3767" t="str">
            <v>Adoumre</v>
          </cell>
        </row>
        <row r="3768">
          <cell r="J3768" t="str">
            <v>NRD_078</v>
          </cell>
          <cell r="K3768" t="str">
            <v>MCBSC_GRA-Agence</v>
          </cell>
          <cell r="L3768" t="str">
            <v>Adoumre</v>
          </cell>
        </row>
        <row r="3769">
          <cell r="J3769" t="str">
            <v>NRD_078</v>
          </cell>
          <cell r="K3769" t="str">
            <v>MCBSC_GRA-Agence</v>
          </cell>
          <cell r="L3769" t="str">
            <v>Adoumre</v>
          </cell>
        </row>
        <row r="3770">
          <cell r="J3770" t="str">
            <v>CTR_187</v>
          </cell>
          <cell r="K3770" t="str">
            <v>MCBSC_NGOA_EK2</v>
          </cell>
          <cell r="L3770" t="str">
            <v>Awae</v>
          </cell>
        </row>
        <row r="3771">
          <cell r="J3771" t="str">
            <v>CTR_187</v>
          </cell>
          <cell r="K3771" t="str">
            <v>MCBSC_NGOA_EK2</v>
          </cell>
          <cell r="L3771" t="str">
            <v>Awae</v>
          </cell>
        </row>
        <row r="3772">
          <cell r="J3772" t="str">
            <v>CTR_187</v>
          </cell>
          <cell r="K3772" t="str">
            <v>MCBSC_NGOA_EK2</v>
          </cell>
          <cell r="L3772" t="str">
            <v>Awae</v>
          </cell>
        </row>
        <row r="3773">
          <cell r="J3773" t="str">
            <v>OST_150</v>
          </cell>
          <cell r="K3773" t="str">
            <v>MCBSC_Banengo2</v>
          </cell>
          <cell r="L3773" t="str">
            <v>Bafounda</v>
          </cell>
        </row>
        <row r="3774">
          <cell r="J3774" t="str">
            <v>OST_150</v>
          </cell>
          <cell r="K3774" t="str">
            <v>MCBSC_Banengo2</v>
          </cell>
          <cell r="L3774" t="str">
            <v>Bafounda</v>
          </cell>
        </row>
        <row r="3775">
          <cell r="J3775" t="str">
            <v>OST_150</v>
          </cell>
          <cell r="K3775" t="str">
            <v>MCBSC_Banengo2</v>
          </cell>
          <cell r="L3775" t="str">
            <v>Bafounda</v>
          </cell>
        </row>
        <row r="3776">
          <cell r="J3776" t="str">
            <v>NRO_027</v>
          </cell>
          <cell r="K3776" t="str">
            <v>MCBSC_Banengo2</v>
          </cell>
          <cell r="L3776" t="str">
            <v>Balatchi</v>
          </cell>
        </row>
        <row r="3777">
          <cell r="J3777" t="str">
            <v>NRO_027</v>
          </cell>
          <cell r="K3777" t="str">
            <v>MCBSC_Banengo2</v>
          </cell>
          <cell r="L3777" t="str">
            <v>Balatchi</v>
          </cell>
        </row>
        <row r="3778">
          <cell r="J3778" t="str">
            <v>NRO_027</v>
          </cell>
          <cell r="K3778" t="str">
            <v>MCBSC_Banengo2</v>
          </cell>
          <cell r="L3778" t="str">
            <v>Balatchi</v>
          </cell>
        </row>
        <row r="3779">
          <cell r="J3779" t="str">
            <v>NRO_038</v>
          </cell>
          <cell r="K3779" t="str">
            <v>MCBSC_Banengo2</v>
          </cell>
          <cell r="L3779" t="str">
            <v>Bamessing</v>
          </cell>
        </row>
        <row r="3780">
          <cell r="J3780" t="str">
            <v>NRO_038</v>
          </cell>
          <cell r="K3780" t="str">
            <v>MCBSC_Banengo2</v>
          </cell>
          <cell r="L3780" t="str">
            <v>Bamessing</v>
          </cell>
        </row>
        <row r="3781">
          <cell r="J3781" t="str">
            <v>NRO_038</v>
          </cell>
          <cell r="K3781" t="str">
            <v>MCBSC_Banengo2</v>
          </cell>
          <cell r="L3781" t="str">
            <v>Bamessing</v>
          </cell>
        </row>
        <row r="3782">
          <cell r="J3782" t="str">
            <v>OST_151</v>
          </cell>
          <cell r="K3782" t="str">
            <v>MCBSC_Banengo1</v>
          </cell>
          <cell r="L3782" t="str">
            <v>Bansoa</v>
          </cell>
        </row>
        <row r="3783">
          <cell r="J3783" t="str">
            <v>OST_151</v>
          </cell>
          <cell r="K3783" t="str">
            <v>MCBSC_Banengo1</v>
          </cell>
          <cell r="L3783" t="str">
            <v>Bansoa</v>
          </cell>
        </row>
        <row r="3784">
          <cell r="J3784" t="str">
            <v>OST_151</v>
          </cell>
          <cell r="K3784" t="str">
            <v>MCBSC_Banengo1</v>
          </cell>
          <cell r="L3784" t="str">
            <v>Bansoa</v>
          </cell>
        </row>
        <row r="3785">
          <cell r="J3785" t="str">
            <v>OST_152</v>
          </cell>
          <cell r="K3785" t="str">
            <v>MCBSC_Banengo1</v>
          </cell>
          <cell r="L3785" t="str">
            <v>Bazou</v>
          </cell>
        </row>
        <row r="3786">
          <cell r="J3786" t="str">
            <v>OST_152</v>
          </cell>
          <cell r="K3786" t="str">
            <v>MCBSC_Banengo1</v>
          </cell>
          <cell r="L3786" t="str">
            <v>Bazou</v>
          </cell>
        </row>
        <row r="3787">
          <cell r="J3787" t="str">
            <v>OST_152</v>
          </cell>
          <cell r="K3787" t="str">
            <v>MCBSC_Banengo1</v>
          </cell>
          <cell r="L3787" t="str">
            <v>Bazou</v>
          </cell>
        </row>
        <row r="3788">
          <cell r="J3788" t="str">
            <v>ADM_096</v>
          </cell>
          <cell r="K3788" t="str">
            <v>MCBSC_Ngaoundere1</v>
          </cell>
          <cell r="L3788" t="str">
            <v>Belel</v>
          </cell>
        </row>
        <row r="3789">
          <cell r="J3789" t="str">
            <v>ADM_096</v>
          </cell>
          <cell r="K3789" t="str">
            <v>MCBSC_Ngaoundere1</v>
          </cell>
          <cell r="L3789" t="str">
            <v>Belel</v>
          </cell>
        </row>
        <row r="3790">
          <cell r="J3790" t="str">
            <v>ADM_096</v>
          </cell>
          <cell r="K3790" t="str">
            <v>MCBSC_Ngaoundere1</v>
          </cell>
          <cell r="L3790" t="str">
            <v>Belel</v>
          </cell>
        </row>
        <row r="3791">
          <cell r="J3791" t="str">
            <v>NRO_023</v>
          </cell>
          <cell r="K3791" t="str">
            <v>MCBSC_Banengo2</v>
          </cell>
          <cell r="L3791" t="str">
            <v>Binka</v>
          </cell>
        </row>
        <row r="3792">
          <cell r="J3792" t="str">
            <v>NRO_023</v>
          </cell>
          <cell r="K3792" t="str">
            <v>MCBSC_Banengo2</v>
          </cell>
          <cell r="L3792" t="str">
            <v>Binka</v>
          </cell>
        </row>
        <row r="3793">
          <cell r="J3793" t="str">
            <v>NRO_023</v>
          </cell>
          <cell r="K3793" t="str">
            <v>MCBSC_Banengo2</v>
          </cell>
          <cell r="L3793" t="str">
            <v>Binka</v>
          </cell>
        </row>
        <row r="3794">
          <cell r="J3794" t="str">
            <v>ADM_095</v>
          </cell>
          <cell r="K3794" t="str">
            <v>MCBSC_Ngaoundere1</v>
          </cell>
          <cell r="L3794" t="str">
            <v>Djerkoka</v>
          </cell>
        </row>
        <row r="3795">
          <cell r="J3795" t="str">
            <v>ADM_095</v>
          </cell>
          <cell r="K3795" t="str">
            <v>MCBSC_Ngaoundere1</v>
          </cell>
          <cell r="L3795" t="str">
            <v>Djerkoka</v>
          </cell>
        </row>
        <row r="3796">
          <cell r="J3796" t="str">
            <v>CTR_166</v>
          </cell>
          <cell r="K3796" t="str">
            <v>MCBSC_NGOA_EK2</v>
          </cell>
          <cell r="L3796" t="str">
            <v>Donga</v>
          </cell>
        </row>
        <row r="3797">
          <cell r="J3797" t="str">
            <v>CTR_166</v>
          </cell>
          <cell r="K3797" t="str">
            <v>MCBSC_NGOA_EK2</v>
          </cell>
          <cell r="L3797" t="str">
            <v>Donga</v>
          </cell>
        </row>
        <row r="3798">
          <cell r="J3798" t="str">
            <v>CTR_167</v>
          </cell>
          <cell r="K3798" t="str">
            <v>MCBSC_NGOA_EK2</v>
          </cell>
          <cell r="L3798" t="str">
            <v>Dong</v>
          </cell>
        </row>
        <row r="3799">
          <cell r="J3799" t="str">
            <v>CTR_167</v>
          </cell>
          <cell r="K3799" t="str">
            <v>MCBSC_NGOA_EK2</v>
          </cell>
          <cell r="L3799" t="str">
            <v>Dong</v>
          </cell>
        </row>
        <row r="3800">
          <cell r="J3800" t="str">
            <v>CTR_167</v>
          </cell>
          <cell r="K3800" t="str">
            <v>MCBSC_NGOA_EK2</v>
          </cell>
          <cell r="L3800" t="str">
            <v>Dong</v>
          </cell>
        </row>
        <row r="3801">
          <cell r="J3801" t="str">
            <v>SUO_101</v>
          </cell>
          <cell r="K3801" t="str">
            <v>Souza-MX</v>
          </cell>
          <cell r="L3801" t="str">
            <v>Ebonji</v>
          </cell>
        </row>
        <row r="3802">
          <cell r="J3802" t="str">
            <v>SUO_101</v>
          </cell>
          <cell r="K3802" t="str">
            <v>Souza-MX</v>
          </cell>
          <cell r="L3802" t="str">
            <v>Ebonji</v>
          </cell>
        </row>
        <row r="3803">
          <cell r="J3803" t="str">
            <v>SUO_101</v>
          </cell>
          <cell r="K3803" t="str">
            <v>Souza-MX</v>
          </cell>
          <cell r="L3803" t="str">
            <v>Ebonji</v>
          </cell>
        </row>
        <row r="3804">
          <cell r="J3804" t="str">
            <v>SUO_128</v>
          </cell>
          <cell r="K3804" t="str">
            <v>Souza-MX</v>
          </cell>
          <cell r="L3804" t="str">
            <v>Ekona</v>
          </cell>
        </row>
        <row r="3805">
          <cell r="J3805" t="str">
            <v>SUO_128</v>
          </cell>
          <cell r="K3805" t="str">
            <v>Souza-MX</v>
          </cell>
          <cell r="L3805" t="str">
            <v>Ekona</v>
          </cell>
        </row>
        <row r="3806">
          <cell r="J3806" t="str">
            <v>SUO_128</v>
          </cell>
          <cell r="K3806" t="str">
            <v>Souza-MX</v>
          </cell>
          <cell r="L3806" t="str">
            <v>Ekona</v>
          </cell>
        </row>
        <row r="3807">
          <cell r="J3807" t="str">
            <v>CTR_185</v>
          </cell>
          <cell r="K3807" t="str">
            <v>MCBSC_CBC2</v>
          </cell>
          <cell r="L3807" t="str">
            <v>Eseka</v>
          </cell>
        </row>
        <row r="3808">
          <cell r="J3808" t="str">
            <v>CTR_185</v>
          </cell>
          <cell r="K3808" t="str">
            <v>MCBSC_CBC2</v>
          </cell>
          <cell r="L3808" t="str">
            <v>Eseka</v>
          </cell>
        </row>
        <row r="3809">
          <cell r="J3809" t="str">
            <v>CTR_185</v>
          </cell>
          <cell r="K3809" t="str">
            <v>MCBSC_CBC2</v>
          </cell>
          <cell r="L3809" t="str">
            <v>Eseka</v>
          </cell>
        </row>
        <row r="3810">
          <cell r="J3810" t="str">
            <v>CTR_185</v>
          </cell>
          <cell r="K3810" t="str">
            <v>MCBSC_CBC2</v>
          </cell>
          <cell r="L3810" t="str">
            <v>Eseka</v>
          </cell>
        </row>
        <row r="3811">
          <cell r="J3811" t="str">
            <v>CTR_185</v>
          </cell>
          <cell r="K3811" t="str">
            <v>MCBSC_CBC2</v>
          </cell>
          <cell r="L3811" t="str">
            <v>Eseka</v>
          </cell>
        </row>
        <row r="3812">
          <cell r="J3812" t="str">
            <v>CTR_185</v>
          </cell>
          <cell r="K3812" t="str">
            <v>MCBSC_CBC2</v>
          </cell>
          <cell r="L3812" t="str">
            <v>Eseka</v>
          </cell>
        </row>
        <row r="3813">
          <cell r="J3813" t="str">
            <v>OST_139</v>
          </cell>
          <cell r="K3813" t="str">
            <v>MCBSC_Banengo2</v>
          </cell>
          <cell r="L3813" t="str">
            <v>Fokoue</v>
          </cell>
        </row>
        <row r="3814">
          <cell r="J3814" t="str">
            <v>OST_139</v>
          </cell>
          <cell r="K3814" t="str">
            <v>MCBSC_Banengo2</v>
          </cell>
          <cell r="L3814" t="str">
            <v>Fokoue</v>
          </cell>
        </row>
        <row r="3815">
          <cell r="J3815" t="str">
            <v>OST_139</v>
          </cell>
          <cell r="K3815" t="str">
            <v>MCBSC_Banengo2</v>
          </cell>
          <cell r="L3815" t="str">
            <v>Fokoue</v>
          </cell>
        </row>
        <row r="3816">
          <cell r="J3816" t="str">
            <v>NRD_086</v>
          </cell>
          <cell r="K3816" t="str">
            <v>BSC1_HW_GRA_AGENCE</v>
          </cell>
          <cell r="L3816" t="str">
            <v>Garoua</v>
          </cell>
        </row>
        <row r="3817">
          <cell r="J3817" t="str">
            <v>NRD_086</v>
          </cell>
          <cell r="K3817" t="str">
            <v>BSC1_HW_GRA_AGENCE</v>
          </cell>
          <cell r="L3817" t="str">
            <v>Garoua</v>
          </cell>
        </row>
        <row r="3818">
          <cell r="J3818" t="str">
            <v>NRD_086</v>
          </cell>
          <cell r="K3818" t="str">
            <v>BSC1_HW_GRA_AGENCE</v>
          </cell>
          <cell r="L3818" t="str">
            <v>Garoua</v>
          </cell>
        </row>
        <row r="3819">
          <cell r="J3819" t="str">
            <v>NRD_086</v>
          </cell>
          <cell r="K3819" t="str">
            <v>BSC1_HW_GRA_AGENCE</v>
          </cell>
          <cell r="L3819" t="str">
            <v>Garoua</v>
          </cell>
        </row>
        <row r="3820">
          <cell r="J3820" t="str">
            <v>NRD_086</v>
          </cell>
          <cell r="K3820" t="str">
            <v>BSC1_HW_GRA_AGENCE</v>
          </cell>
          <cell r="L3820" t="str">
            <v>Garoua</v>
          </cell>
        </row>
        <row r="3821">
          <cell r="J3821" t="str">
            <v>NRD_086</v>
          </cell>
          <cell r="K3821" t="str">
            <v>BSC1_HW_GRA_AGENCE</v>
          </cell>
          <cell r="L3821" t="str">
            <v>Garoua</v>
          </cell>
        </row>
        <row r="3822">
          <cell r="J3822" t="str">
            <v>NRD_083</v>
          </cell>
          <cell r="K3822" t="str">
            <v>BSC1_HW_GRA_AGENCE</v>
          </cell>
          <cell r="L3822" t="str">
            <v>Garoua</v>
          </cell>
        </row>
        <row r="3823">
          <cell r="J3823" t="str">
            <v>NRD_083</v>
          </cell>
          <cell r="K3823" t="str">
            <v>BSC1_HW_GRA_AGENCE</v>
          </cell>
          <cell r="L3823" t="str">
            <v>Garoua</v>
          </cell>
        </row>
        <row r="3824">
          <cell r="J3824" t="str">
            <v>NRD_083</v>
          </cell>
          <cell r="K3824" t="str">
            <v>BSC1_HW_GRA_AGENCE</v>
          </cell>
          <cell r="L3824" t="str">
            <v>Garoua</v>
          </cell>
        </row>
        <row r="3825">
          <cell r="J3825" t="str">
            <v>NRD_083</v>
          </cell>
          <cell r="K3825" t="str">
            <v>BSC1_HW_GRA_AGENCE</v>
          </cell>
          <cell r="L3825" t="str">
            <v>Garoua</v>
          </cell>
        </row>
        <row r="3826">
          <cell r="J3826" t="str">
            <v>NRD_083</v>
          </cell>
          <cell r="K3826" t="str">
            <v>BSC1_HW_GRA_AGENCE</v>
          </cell>
          <cell r="L3826" t="str">
            <v>Garoua</v>
          </cell>
        </row>
        <row r="3827">
          <cell r="J3827" t="str">
            <v>NRD_083</v>
          </cell>
          <cell r="K3827" t="str">
            <v>BSC1_HW_GRA_AGENCE</v>
          </cell>
          <cell r="L3827" t="str">
            <v>Garoua</v>
          </cell>
        </row>
        <row r="3828">
          <cell r="J3828" t="str">
            <v>NRD_082</v>
          </cell>
          <cell r="K3828" t="str">
            <v>BSC1_HW_GRA_AGENCE</v>
          </cell>
          <cell r="L3828" t="str">
            <v>Garoua</v>
          </cell>
        </row>
        <row r="3829">
          <cell r="J3829" t="str">
            <v>NRD_082</v>
          </cell>
          <cell r="K3829" t="str">
            <v>BSC1_HW_GRA_AGENCE</v>
          </cell>
          <cell r="L3829" t="str">
            <v>Garoua</v>
          </cell>
        </row>
        <row r="3830">
          <cell r="J3830" t="str">
            <v>NRD_082</v>
          </cell>
          <cell r="K3830" t="str">
            <v>BSC1_HW_GRA_AGENCE</v>
          </cell>
          <cell r="L3830" t="str">
            <v>Garoua</v>
          </cell>
        </row>
        <row r="3831">
          <cell r="J3831" t="str">
            <v>NRD_082</v>
          </cell>
          <cell r="K3831" t="str">
            <v>BSC1_HW_GRA_AGENCE</v>
          </cell>
          <cell r="L3831" t="str">
            <v>Garoua</v>
          </cell>
        </row>
        <row r="3832">
          <cell r="J3832" t="str">
            <v>NRD_082</v>
          </cell>
          <cell r="K3832" t="str">
            <v>BSC1_HW_GRA_AGENCE</v>
          </cell>
          <cell r="L3832" t="str">
            <v>Garoua</v>
          </cell>
        </row>
        <row r="3833">
          <cell r="J3833" t="str">
            <v>NRD_082</v>
          </cell>
          <cell r="K3833" t="str">
            <v>BSC1_HW_GRA_AGENCE</v>
          </cell>
          <cell r="L3833" t="str">
            <v>Garoua</v>
          </cell>
        </row>
        <row r="3834">
          <cell r="J3834" t="str">
            <v>ADM_100</v>
          </cell>
          <cell r="K3834" t="str">
            <v>MCBSC_Ngaoundere1</v>
          </cell>
          <cell r="L3834" t="str">
            <v>Kaladi</v>
          </cell>
        </row>
        <row r="3835">
          <cell r="J3835" t="str">
            <v>ADM_100</v>
          </cell>
          <cell r="K3835" t="str">
            <v>MCBSC_Ngaoundere1</v>
          </cell>
          <cell r="L3835" t="str">
            <v>Kaladi</v>
          </cell>
        </row>
        <row r="3836">
          <cell r="J3836" t="str">
            <v>EST_094</v>
          </cell>
          <cell r="K3836" t="str">
            <v>MCBSC_NGOA_EK2</v>
          </cell>
          <cell r="L3836" t="str">
            <v>Kouba</v>
          </cell>
        </row>
        <row r="3837">
          <cell r="J3837" t="str">
            <v>EST_094</v>
          </cell>
          <cell r="K3837" t="str">
            <v>MCBSC_NGOA_EK2</v>
          </cell>
          <cell r="L3837" t="str">
            <v>Kouba</v>
          </cell>
        </row>
        <row r="3838">
          <cell r="J3838" t="str">
            <v>EST_094</v>
          </cell>
          <cell r="K3838" t="str">
            <v>MCBSC_NGOA_EK2</v>
          </cell>
          <cell r="L3838" t="str">
            <v>Kouba</v>
          </cell>
        </row>
        <row r="3839">
          <cell r="J3839" t="str">
            <v>SUD_042</v>
          </cell>
          <cell r="K3839" t="str">
            <v>BSC_ZTE_NDOGBONG(21)</v>
          </cell>
          <cell r="L3839" t="str">
            <v>Kribi</v>
          </cell>
        </row>
        <row r="3840">
          <cell r="J3840" t="str">
            <v>SUD_042</v>
          </cell>
          <cell r="K3840" t="str">
            <v>BSC_ZTE_NDOGBONG(21)</v>
          </cell>
          <cell r="L3840" t="str">
            <v>Kribi</v>
          </cell>
        </row>
        <row r="3841">
          <cell r="J3841" t="str">
            <v>SUD_042</v>
          </cell>
          <cell r="K3841" t="str">
            <v>BSC_ZTE_NDOGBONG(21)</v>
          </cell>
          <cell r="L3841" t="str">
            <v>Kribi</v>
          </cell>
        </row>
        <row r="3842">
          <cell r="J3842" t="str">
            <v>SUD_042</v>
          </cell>
          <cell r="K3842" t="str">
            <v>BSC_ZTE_NDOGBONG(21)</v>
          </cell>
          <cell r="L3842" t="str">
            <v>Kribi</v>
          </cell>
        </row>
        <row r="3843">
          <cell r="J3843" t="str">
            <v>SUD_042</v>
          </cell>
          <cell r="K3843" t="str">
            <v>BSC_ZTE_NDOGBONG(21)</v>
          </cell>
          <cell r="L3843" t="str">
            <v>Kribi</v>
          </cell>
        </row>
        <row r="3844">
          <cell r="J3844" t="str">
            <v>SUD_042</v>
          </cell>
          <cell r="K3844" t="str">
            <v>BSC_ZTE_NDOGBONG(21)</v>
          </cell>
          <cell r="L3844" t="str">
            <v>Kribi</v>
          </cell>
        </row>
        <row r="3845">
          <cell r="J3845" t="str">
            <v>SUD_043</v>
          </cell>
          <cell r="K3845" t="str">
            <v>BSC_ZTE_NDOGBONG(21)</v>
          </cell>
          <cell r="L3845" t="str">
            <v>Kribi</v>
          </cell>
        </row>
        <row r="3846">
          <cell r="J3846" t="str">
            <v>SUD_043</v>
          </cell>
          <cell r="K3846" t="str">
            <v>BSC_ZTE_NDOGBONG(21)</v>
          </cell>
          <cell r="L3846" t="str">
            <v>Kribi</v>
          </cell>
        </row>
        <row r="3847">
          <cell r="J3847" t="str">
            <v>SUD_043</v>
          </cell>
          <cell r="K3847" t="str">
            <v>BSC_ZTE_NDOGBONG(21)</v>
          </cell>
          <cell r="L3847" t="str">
            <v>Kribi</v>
          </cell>
        </row>
        <row r="3848">
          <cell r="J3848" t="str">
            <v>SUD_043</v>
          </cell>
          <cell r="K3848" t="str">
            <v>BSC_ZTE_NDOGBONG(21)</v>
          </cell>
          <cell r="L3848" t="str">
            <v>Kribi</v>
          </cell>
        </row>
        <row r="3849">
          <cell r="J3849" t="str">
            <v>SUD_043</v>
          </cell>
          <cell r="K3849" t="str">
            <v>BSC_ZTE_NDOGBONG(21)</v>
          </cell>
          <cell r="L3849" t="str">
            <v>Kribi</v>
          </cell>
        </row>
        <row r="3850">
          <cell r="J3850" t="str">
            <v>SUD_043</v>
          </cell>
          <cell r="K3850" t="str">
            <v>BSC_ZTE_NDOGBONG(21)</v>
          </cell>
          <cell r="L3850" t="str">
            <v>Kribi</v>
          </cell>
        </row>
        <row r="3851">
          <cell r="J3851" t="str">
            <v>SUO_108</v>
          </cell>
          <cell r="K3851" t="str">
            <v>BSC1_HW_BFSAM_BANENGO</v>
          </cell>
          <cell r="L3851" t="str">
            <v>Kumba</v>
          </cell>
        </row>
        <row r="3852">
          <cell r="J3852" t="str">
            <v>SUO_108</v>
          </cell>
          <cell r="K3852" t="str">
            <v>BSC1_HW_BFSAM_BANENGO</v>
          </cell>
          <cell r="L3852" t="str">
            <v>Kumba</v>
          </cell>
        </row>
        <row r="3853">
          <cell r="J3853" t="str">
            <v>SUO_108</v>
          </cell>
          <cell r="K3853" t="str">
            <v>BSC1_HW_BFSAM_BANENGO</v>
          </cell>
          <cell r="L3853" t="str">
            <v>Kumba</v>
          </cell>
        </row>
        <row r="3854">
          <cell r="J3854" t="str">
            <v>SUO_113</v>
          </cell>
          <cell r="K3854" t="str">
            <v>BSC1_HW_BFSAM_BANENGO</v>
          </cell>
          <cell r="L3854" t="str">
            <v>Kumba</v>
          </cell>
        </row>
        <row r="3855">
          <cell r="J3855" t="str">
            <v>SUO_113</v>
          </cell>
          <cell r="K3855" t="str">
            <v>BSC1_HW_BFSAM_BANENGO</v>
          </cell>
          <cell r="L3855" t="str">
            <v>Kumba</v>
          </cell>
        </row>
        <row r="3856">
          <cell r="J3856" t="str">
            <v>SUO_113</v>
          </cell>
          <cell r="K3856" t="str">
            <v>BSC1_HW_BFSAM_BANENGO</v>
          </cell>
          <cell r="L3856" t="str">
            <v>Kumba</v>
          </cell>
        </row>
        <row r="3857">
          <cell r="J3857" t="str">
            <v>SUO_113</v>
          </cell>
          <cell r="K3857" t="str">
            <v>BSC1_HW_BFSAM_BANENGO</v>
          </cell>
          <cell r="L3857" t="str">
            <v>Kumba</v>
          </cell>
        </row>
        <row r="3858">
          <cell r="J3858" t="str">
            <v>SUO_113</v>
          </cell>
          <cell r="K3858" t="str">
            <v>BSC1_HW_BFSAM_BANENGO</v>
          </cell>
          <cell r="L3858" t="str">
            <v>Kumba</v>
          </cell>
        </row>
        <row r="3859">
          <cell r="J3859" t="str">
            <v>SUO_113</v>
          </cell>
          <cell r="K3859" t="str">
            <v>BSC1_HW_BFSAM_BANENGO</v>
          </cell>
          <cell r="L3859" t="str">
            <v>Kumba</v>
          </cell>
        </row>
        <row r="3860">
          <cell r="J3860" t="str">
            <v>SUO_116</v>
          </cell>
          <cell r="K3860" t="str">
            <v>BSC1_HW_BFSAM_BANENGO</v>
          </cell>
          <cell r="L3860" t="str">
            <v>Kumba</v>
          </cell>
        </row>
        <row r="3861">
          <cell r="J3861" t="str">
            <v>SUO_116</v>
          </cell>
          <cell r="K3861" t="str">
            <v>BSC1_HW_BFSAM_BANENGO</v>
          </cell>
          <cell r="L3861" t="str">
            <v>Kumba</v>
          </cell>
        </row>
        <row r="3862">
          <cell r="J3862" t="str">
            <v>SUO_116</v>
          </cell>
          <cell r="K3862" t="str">
            <v>BSC1_HW_BFSAM_BANENGO</v>
          </cell>
          <cell r="L3862" t="str">
            <v>Kumba</v>
          </cell>
        </row>
        <row r="3863">
          <cell r="J3863" t="str">
            <v>SUO_116</v>
          </cell>
          <cell r="K3863" t="str">
            <v>BSC1_HW_BFSAM_BANENGO</v>
          </cell>
          <cell r="L3863" t="str">
            <v>Kumba</v>
          </cell>
        </row>
        <row r="3864">
          <cell r="J3864" t="str">
            <v>SUO_116</v>
          </cell>
          <cell r="K3864" t="str">
            <v>BSC1_HW_BFSAM_BANENGO</v>
          </cell>
          <cell r="L3864" t="str">
            <v>Kumba</v>
          </cell>
        </row>
        <row r="3865">
          <cell r="J3865" t="str">
            <v>SUO_116</v>
          </cell>
          <cell r="K3865" t="str">
            <v>BSC1_HW_BFSAM_BANENGO</v>
          </cell>
          <cell r="L3865" t="str">
            <v>Kumba</v>
          </cell>
        </row>
        <row r="3866">
          <cell r="J3866" t="str">
            <v>SUD_037</v>
          </cell>
          <cell r="K3866" t="str">
            <v>MCBSC_CBC2</v>
          </cell>
          <cell r="L3866" t="str">
            <v>Maan</v>
          </cell>
        </row>
        <row r="3867">
          <cell r="J3867" t="str">
            <v>SUD_037</v>
          </cell>
          <cell r="K3867" t="str">
            <v>MCBSC_CBC2</v>
          </cell>
          <cell r="L3867" t="str">
            <v>Maan</v>
          </cell>
        </row>
        <row r="3868">
          <cell r="J3868" t="str">
            <v>SUD_037</v>
          </cell>
          <cell r="K3868" t="str">
            <v>MCBSC_CBC2</v>
          </cell>
          <cell r="L3868" t="str">
            <v>Maan</v>
          </cell>
        </row>
        <row r="3869">
          <cell r="J3869" t="str">
            <v>EXN_115</v>
          </cell>
          <cell r="K3869" t="str">
            <v>BSC1_HW_GRA_AGENCE</v>
          </cell>
          <cell r="L3869" t="str">
            <v>Maroua</v>
          </cell>
        </row>
        <row r="3870">
          <cell r="J3870" t="str">
            <v>EXN_115</v>
          </cell>
          <cell r="K3870" t="str">
            <v>BSC1_HW_GRA_AGENCE</v>
          </cell>
          <cell r="L3870" t="str">
            <v>Maroua</v>
          </cell>
        </row>
        <row r="3871">
          <cell r="J3871" t="str">
            <v>EXN_115</v>
          </cell>
          <cell r="K3871" t="str">
            <v>BSC1_HW_GRA_AGENCE</v>
          </cell>
          <cell r="L3871" t="str">
            <v>Maroua</v>
          </cell>
        </row>
        <row r="3872">
          <cell r="J3872" t="str">
            <v>EXN_115</v>
          </cell>
          <cell r="K3872" t="str">
            <v>BSC1_HW_GRA_AGENCE</v>
          </cell>
          <cell r="L3872" t="str">
            <v>Maroua</v>
          </cell>
        </row>
        <row r="3873">
          <cell r="J3873" t="str">
            <v>EXN_115</v>
          </cell>
          <cell r="K3873" t="str">
            <v>BSC1_HW_GRA_AGENCE</v>
          </cell>
          <cell r="L3873" t="str">
            <v>Maroua</v>
          </cell>
        </row>
        <row r="3874">
          <cell r="J3874" t="str">
            <v>EXN_115</v>
          </cell>
          <cell r="K3874" t="str">
            <v>BSC1_HW_GRA_AGENCE</v>
          </cell>
          <cell r="L3874" t="str">
            <v>Maroua</v>
          </cell>
        </row>
        <row r="3875">
          <cell r="J3875" t="str">
            <v>EXN_114</v>
          </cell>
          <cell r="K3875" t="str">
            <v>BSC1_HW_GRA_AGENCE</v>
          </cell>
          <cell r="L3875" t="str">
            <v>Maroua</v>
          </cell>
        </row>
        <row r="3876">
          <cell r="J3876" t="str">
            <v>EXN_114</v>
          </cell>
          <cell r="K3876" t="str">
            <v>BSC1_HW_GRA_AGENCE</v>
          </cell>
          <cell r="L3876" t="str">
            <v>Maroua</v>
          </cell>
        </row>
        <row r="3877">
          <cell r="J3877" t="str">
            <v>EXN_114</v>
          </cell>
          <cell r="K3877" t="str">
            <v>BSC1_HW_GRA_AGENCE</v>
          </cell>
          <cell r="L3877" t="str">
            <v>Maroua</v>
          </cell>
        </row>
        <row r="3878">
          <cell r="J3878" t="str">
            <v>EXN_114</v>
          </cell>
          <cell r="K3878" t="str">
            <v>BSC1_HW_GRA_AGENCE</v>
          </cell>
          <cell r="L3878" t="str">
            <v>Maroua</v>
          </cell>
        </row>
        <row r="3879">
          <cell r="J3879" t="str">
            <v>EXN_114</v>
          </cell>
          <cell r="K3879" t="str">
            <v>BSC1_HW_GRA_AGENCE</v>
          </cell>
          <cell r="L3879" t="str">
            <v>Maroua</v>
          </cell>
        </row>
        <row r="3880">
          <cell r="J3880" t="str">
            <v>EXN_114</v>
          </cell>
          <cell r="K3880" t="str">
            <v>BSC1_HW_GRA_AGENCE</v>
          </cell>
          <cell r="L3880" t="str">
            <v>Maroua</v>
          </cell>
        </row>
        <row r="3881">
          <cell r="J3881" t="str">
            <v>EXN_116</v>
          </cell>
          <cell r="K3881" t="str">
            <v>BSC1_HW_GRA_AGENCE</v>
          </cell>
          <cell r="L3881" t="str">
            <v>Maroua</v>
          </cell>
        </row>
        <row r="3882">
          <cell r="J3882" t="str">
            <v>EXN_116</v>
          </cell>
          <cell r="K3882" t="str">
            <v>BSC1_HW_GRA_AGENCE</v>
          </cell>
          <cell r="L3882" t="str">
            <v>Maroua</v>
          </cell>
        </row>
        <row r="3883">
          <cell r="J3883" t="str">
            <v>EXN_116</v>
          </cell>
          <cell r="K3883" t="str">
            <v>BSC1_HW_GRA_AGENCE</v>
          </cell>
          <cell r="L3883" t="str">
            <v>Maroua</v>
          </cell>
        </row>
        <row r="3884">
          <cell r="J3884" t="str">
            <v>EXN_116</v>
          </cell>
          <cell r="K3884" t="str">
            <v>BSC1_HW_GRA_AGENCE</v>
          </cell>
          <cell r="L3884" t="str">
            <v>Maroua</v>
          </cell>
        </row>
        <row r="3885">
          <cell r="J3885" t="str">
            <v>EXN_116</v>
          </cell>
          <cell r="K3885" t="str">
            <v>BSC1_HW_GRA_AGENCE</v>
          </cell>
          <cell r="L3885" t="str">
            <v>Maroua</v>
          </cell>
        </row>
        <row r="3886">
          <cell r="J3886" t="str">
            <v>EXN_116</v>
          </cell>
          <cell r="K3886" t="str">
            <v>BSC1_HW_GRA_AGENCE</v>
          </cell>
          <cell r="L3886" t="str">
            <v>Maroua</v>
          </cell>
        </row>
        <row r="3887">
          <cell r="J3887" t="str">
            <v>OST_142</v>
          </cell>
          <cell r="K3887" t="str">
            <v>MCBSC_Banengo2</v>
          </cell>
          <cell r="L3887" t="str">
            <v>Mbouda</v>
          </cell>
        </row>
        <row r="3888">
          <cell r="J3888" t="str">
            <v>OST_142</v>
          </cell>
          <cell r="K3888" t="str">
            <v>MCBSC_Banengo2</v>
          </cell>
          <cell r="L3888" t="str">
            <v>Mbouda</v>
          </cell>
        </row>
        <row r="3889">
          <cell r="J3889" t="str">
            <v>OST_142</v>
          </cell>
          <cell r="K3889" t="str">
            <v>MCBSC_Banengo2</v>
          </cell>
          <cell r="L3889" t="str">
            <v>Mbouda</v>
          </cell>
        </row>
        <row r="3890">
          <cell r="J3890" t="str">
            <v>OST_144</v>
          </cell>
          <cell r="K3890" t="str">
            <v>MCBSC_Banengo2</v>
          </cell>
          <cell r="L3890" t="str">
            <v>Mbouda</v>
          </cell>
        </row>
        <row r="3891">
          <cell r="J3891" t="str">
            <v>OST_144</v>
          </cell>
          <cell r="K3891" t="str">
            <v>MCBSC_Banengo2</v>
          </cell>
          <cell r="L3891" t="str">
            <v>Mbouda</v>
          </cell>
        </row>
        <row r="3892">
          <cell r="J3892" t="str">
            <v>OST_144</v>
          </cell>
          <cell r="K3892" t="str">
            <v>MCBSC_Banengo2</v>
          </cell>
          <cell r="L3892" t="str">
            <v>Mbouda</v>
          </cell>
        </row>
        <row r="3893">
          <cell r="J3893" t="str">
            <v>CTR_183</v>
          </cell>
          <cell r="K3893" t="str">
            <v>MCBSC_CBC2</v>
          </cell>
          <cell r="L3893" t="str">
            <v>Mvoundou-Ngoke</v>
          </cell>
        </row>
        <row r="3894">
          <cell r="J3894" t="str">
            <v>CTR_183</v>
          </cell>
          <cell r="K3894" t="str">
            <v>MCBSC_CBC2</v>
          </cell>
          <cell r="L3894" t="str">
            <v>Mvoundou-Ngoke</v>
          </cell>
        </row>
        <row r="3895">
          <cell r="J3895" t="str">
            <v>CTR_183</v>
          </cell>
          <cell r="K3895" t="str">
            <v>MCBSC_CBC2</v>
          </cell>
          <cell r="L3895" t="str">
            <v>Mvoundou-Ngoke</v>
          </cell>
        </row>
        <row r="3896">
          <cell r="J3896" t="str">
            <v>ADM_087</v>
          </cell>
          <cell r="K3896" t="str">
            <v>BSC1_HW_GRA_AGENCE</v>
          </cell>
          <cell r="L3896" t="str">
            <v>Ngaoundere</v>
          </cell>
        </row>
        <row r="3897">
          <cell r="J3897" t="str">
            <v>ADM_087</v>
          </cell>
          <cell r="K3897" t="str">
            <v>BSC1_HW_GRA_AGENCE</v>
          </cell>
          <cell r="L3897" t="str">
            <v>Ngaoundere</v>
          </cell>
        </row>
        <row r="3898">
          <cell r="J3898" t="str">
            <v>ADM_087</v>
          </cell>
          <cell r="K3898" t="str">
            <v>BSC1_HW_GRA_AGENCE</v>
          </cell>
          <cell r="L3898" t="str">
            <v>Ngaoundere</v>
          </cell>
        </row>
        <row r="3899">
          <cell r="J3899" t="str">
            <v>ADM_087</v>
          </cell>
          <cell r="K3899" t="str">
            <v>BSC1_HW_GRA_AGENCE</v>
          </cell>
          <cell r="L3899" t="str">
            <v>Ngaoundere</v>
          </cell>
        </row>
        <row r="3900">
          <cell r="J3900" t="str">
            <v>ADM_087</v>
          </cell>
          <cell r="K3900" t="str">
            <v>BSC1_HW_GRA_AGENCE</v>
          </cell>
          <cell r="L3900" t="str">
            <v>Ngaoundere</v>
          </cell>
        </row>
        <row r="3901">
          <cell r="J3901" t="str">
            <v>ADM_087</v>
          </cell>
          <cell r="K3901" t="str">
            <v>BSC1_HW_GRA_AGENCE</v>
          </cell>
          <cell r="L3901" t="str">
            <v>Ngaoundere</v>
          </cell>
        </row>
        <row r="3902">
          <cell r="J3902" t="str">
            <v>EST_021</v>
          </cell>
          <cell r="K3902" t="str">
            <v>MCBSC_NGOA_EK2</v>
          </cell>
          <cell r="L3902" t="str">
            <v>Ngoura</v>
          </cell>
        </row>
        <row r="3903">
          <cell r="J3903" t="str">
            <v>EST_021</v>
          </cell>
          <cell r="K3903" t="str">
            <v>MCBSC_NGOA_EK2</v>
          </cell>
          <cell r="L3903" t="str">
            <v>Ngoura</v>
          </cell>
        </row>
        <row r="3904">
          <cell r="J3904" t="str">
            <v>EST_021</v>
          </cell>
          <cell r="K3904" t="str">
            <v>MCBSC_NGOA_EK2</v>
          </cell>
          <cell r="L3904" t="str">
            <v>Ngoura</v>
          </cell>
        </row>
        <row r="3905">
          <cell r="J3905" t="str">
            <v>CTR_177</v>
          </cell>
          <cell r="K3905" t="str">
            <v>MCBSC_CBC2</v>
          </cell>
          <cell r="L3905" t="str">
            <v>Nitoukou</v>
          </cell>
        </row>
        <row r="3906">
          <cell r="J3906" t="str">
            <v>CTR_177</v>
          </cell>
          <cell r="K3906" t="str">
            <v>MCBSC_CBC2</v>
          </cell>
          <cell r="L3906" t="str">
            <v>Nitoukou</v>
          </cell>
        </row>
        <row r="3907">
          <cell r="J3907" t="str">
            <v>CTR_177</v>
          </cell>
          <cell r="K3907" t="str">
            <v>MCBSC_CBC2</v>
          </cell>
          <cell r="L3907" t="str">
            <v>Nitoukou</v>
          </cell>
        </row>
        <row r="3908">
          <cell r="J3908" t="str">
            <v>OST_149</v>
          </cell>
          <cell r="K3908" t="str">
            <v>MCBSC_Banengo1</v>
          </cell>
          <cell r="L3908" t="str">
            <v>Njimom</v>
          </cell>
        </row>
        <row r="3909">
          <cell r="J3909" t="str">
            <v>OST_149</v>
          </cell>
          <cell r="K3909" t="str">
            <v>MCBSC_Banengo1</v>
          </cell>
          <cell r="L3909" t="str">
            <v>Njimom</v>
          </cell>
        </row>
        <row r="3910">
          <cell r="J3910" t="str">
            <v>OST_149</v>
          </cell>
          <cell r="K3910" t="str">
            <v>MCBSC_Banengo1</v>
          </cell>
          <cell r="L3910" t="str">
            <v>Njimom</v>
          </cell>
        </row>
        <row r="3911">
          <cell r="J3911" t="str">
            <v>CTR_174</v>
          </cell>
          <cell r="K3911" t="str">
            <v>MCBSC_NGOA_EK2</v>
          </cell>
          <cell r="L3911" t="str">
            <v>Obala</v>
          </cell>
        </row>
        <row r="3912">
          <cell r="J3912" t="str">
            <v>CTR_174</v>
          </cell>
          <cell r="K3912" t="str">
            <v>MCBSC_NGOA_EK2</v>
          </cell>
          <cell r="L3912" t="str">
            <v>Obala</v>
          </cell>
        </row>
        <row r="3913">
          <cell r="J3913" t="str">
            <v>CTR_174</v>
          </cell>
          <cell r="K3913" t="str">
            <v>MCBSC_NGOA_EK2</v>
          </cell>
          <cell r="L3913" t="str">
            <v>Obala</v>
          </cell>
        </row>
        <row r="3914">
          <cell r="J3914" t="str">
            <v>CTR_174</v>
          </cell>
          <cell r="K3914" t="str">
            <v>MCBSC_NGOA_EK2</v>
          </cell>
          <cell r="L3914" t="str">
            <v>Obala</v>
          </cell>
        </row>
        <row r="3915">
          <cell r="J3915" t="str">
            <v>CTR_174</v>
          </cell>
          <cell r="K3915" t="str">
            <v>MCBSC_NGOA_EK2</v>
          </cell>
          <cell r="L3915" t="str">
            <v>Obala</v>
          </cell>
        </row>
        <row r="3916">
          <cell r="J3916" t="str">
            <v>CTR_174</v>
          </cell>
          <cell r="K3916" t="str">
            <v>MCBSC_NGOA_EK2</v>
          </cell>
          <cell r="L3916" t="str">
            <v>Obala</v>
          </cell>
        </row>
        <row r="3917">
          <cell r="J3917" t="str">
            <v>NRD_087</v>
          </cell>
          <cell r="K3917" t="str">
            <v>MCBSC_GRA-Agence</v>
          </cell>
          <cell r="L3917" t="str">
            <v>Sanguere</v>
          </cell>
        </row>
        <row r="3918">
          <cell r="J3918" t="str">
            <v>NRD_087</v>
          </cell>
          <cell r="K3918" t="str">
            <v>MCBSC_GRA-Agence</v>
          </cell>
          <cell r="L3918" t="str">
            <v>Sanguere</v>
          </cell>
        </row>
        <row r="3919">
          <cell r="J3919" t="str">
            <v>LIT_174</v>
          </cell>
          <cell r="K3919" t="str">
            <v>MCBSC_Mak-Nodal2</v>
          </cell>
          <cell r="L3919" t="str">
            <v>Tiko</v>
          </cell>
        </row>
        <row r="3920">
          <cell r="J3920" t="str">
            <v>LIT_174</v>
          </cell>
          <cell r="K3920" t="str">
            <v>MCBSC_Mak-Nodal2</v>
          </cell>
          <cell r="L3920" t="str">
            <v>Tiko</v>
          </cell>
        </row>
        <row r="3921">
          <cell r="J3921" t="str">
            <v>LIT_174</v>
          </cell>
          <cell r="K3921" t="str">
            <v>MCBSC_Mak-Nodal2</v>
          </cell>
          <cell r="L3921" t="str">
            <v>Tiko</v>
          </cell>
        </row>
        <row r="3922">
          <cell r="J3922" t="str">
            <v>LIT_174</v>
          </cell>
          <cell r="K3922" t="str">
            <v>MCBSC_Mak-Nodal2</v>
          </cell>
          <cell r="L3922" t="str">
            <v>Tiko</v>
          </cell>
        </row>
        <row r="3923">
          <cell r="J3923" t="str">
            <v>LIT_174</v>
          </cell>
          <cell r="K3923" t="str">
            <v>MCBSC_Mak-Nodal2</v>
          </cell>
          <cell r="L3923" t="str">
            <v>Tiko</v>
          </cell>
        </row>
        <row r="3924">
          <cell r="J3924" t="str">
            <v>LIT_174</v>
          </cell>
          <cell r="K3924" t="str">
            <v>MCBSC_Mak-Nodal2</v>
          </cell>
          <cell r="L3924" t="str">
            <v>Tiko</v>
          </cell>
        </row>
        <row r="3925">
          <cell r="J3925" t="str">
            <v>SUO_104</v>
          </cell>
          <cell r="K3925" t="str">
            <v>MCBSC_Mak-Nodal2</v>
          </cell>
          <cell r="L3925" t="str">
            <v>Tiko</v>
          </cell>
        </row>
        <row r="3926">
          <cell r="J3926" t="str">
            <v>SUO_104</v>
          </cell>
          <cell r="K3926" t="str">
            <v>MCBSC_Mak-Nodal2</v>
          </cell>
          <cell r="L3926" t="str">
            <v>Tiko</v>
          </cell>
        </row>
        <row r="3927">
          <cell r="J3927" t="str">
            <v>SUO_104</v>
          </cell>
          <cell r="K3927" t="str">
            <v>MCBSC_Mak-Nodal2</v>
          </cell>
          <cell r="L3927" t="str">
            <v>Tiko</v>
          </cell>
        </row>
        <row r="3928">
          <cell r="J3928" t="str">
            <v>SUO_104</v>
          </cell>
          <cell r="K3928" t="str">
            <v>MCBSC_Mak-Nodal2</v>
          </cell>
          <cell r="L3928" t="str">
            <v>Tiko</v>
          </cell>
        </row>
        <row r="3929">
          <cell r="J3929" t="str">
            <v>SUO_104</v>
          </cell>
          <cell r="K3929" t="str">
            <v>MCBSC_Mak-Nodal2</v>
          </cell>
          <cell r="L3929" t="str">
            <v>Tiko</v>
          </cell>
        </row>
        <row r="3930">
          <cell r="J3930" t="str">
            <v>SUO_104</v>
          </cell>
          <cell r="K3930" t="str">
            <v>MCBSC_Mak-Nodal2</v>
          </cell>
          <cell r="L3930" t="str">
            <v>Tiko</v>
          </cell>
        </row>
        <row r="3931">
          <cell r="J3931" t="str">
            <v>SUO_105</v>
          </cell>
          <cell r="K3931" t="str">
            <v>MCBSC_Mak-Nodal2</v>
          </cell>
          <cell r="L3931" t="str">
            <v>Tiko</v>
          </cell>
        </row>
        <row r="3932">
          <cell r="J3932" t="str">
            <v>SUO_105</v>
          </cell>
          <cell r="K3932" t="str">
            <v>MCBSC_Mak-Nodal2</v>
          </cell>
          <cell r="L3932" t="str">
            <v>Tiko</v>
          </cell>
        </row>
        <row r="3933">
          <cell r="J3933" t="str">
            <v>SUO_105</v>
          </cell>
          <cell r="K3933" t="str">
            <v>MCBSC_Mak-Nodal2</v>
          </cell>
          <cell r="L3933" t="str">
            <v>Tiko</v>
          </cell>
        </row>
        <row r="3934">
          <cell r="J3934" t="str">
            <v>SUO_105</v>
          </cell>
          <cell r="K3934" t="str">
            <v>MCBSC_Mak-Nodal2</v>
          </cell>
          <cell r="L3934" t="str">
            <v>Tiko</v>
          </cell>
        </row>
        <row r="3935">
          <cell r="J3935" t="str">
            <v>SUO_105</v>
          </cell>
          <cell r="K3935" t="str">
            <v>MCBSC_Mak-Nodal2</v>
          </cell>
          <cell r="L3935" t="str">
            <v>Tiko</v>
          </cell>
        </row>
        <row r="3936">
          <cell r="J3936" t="str">
            <v>SUO_105</v>
          </cell>
          <cell r="K3936" t="str">
            <v>MCBSC_Mak-Nodal2</v>
          </cell>
          <cell r="L3936" t="str">
            <v>Tiko</v>
          </cell>
        </row>
        <row r="3937">
          <cell r="J3937" t="str">
            <v>ADM_094</v>
          </cell>
          <cell r="K3937" t="str">
            <v>MCBSC_Ngaoundere1</v>
          </cell>
          <cell r="L3937" t="str">
            <v>Tournigal</v>
          </cell>
        </row>
        <row r="3938">
          <cell r="J3938" t="str">
            <v>ADM_094</v>
          </cell>
          <cell r="K3938" t="str">
            <v>MCBSC_Ngaoundere1</v>
          </cell>
          <cell r="L3938" t="str">
            <v>Tournigal</v>
          </cell>
        </row>
        <row r="3939">
          <cell r="J3939" t="str">
            <v>SUO_127</v>
          </cell>
          <cell r="K3939" t="str">
            <v>MCBSC_Mak-Nodal2</v>
          </cell>
          <cell r="L3939" t="str">
            <v>Wotutu</v>
          </cell>
        </row>
        <row r="3940">
          <cell r="J3940" t="str">
            <v>SUO_127</v>
          </cell>
          <cell r="K3940" t="str">
            <v>MCBSC_Mak-Nodal2</v>
          </cell>
          <cell r="L3940" t="str">
            <v>Wotutu</v>
          </cell>
        </row>
        <row r="3941">
          <cell r="J3941" t="str">
            <v>SUO_127</v>
          </cell>
          <cell r="K3941" t="str">
            <v>MCBSC_Mak-Nodal2</v>
          </cell>
          <cell r="L3941" t="str">
            <v>Wotutu</v>
          </cell>
        </row>
        <row r="3942">
          <cell r="J3942" t="str">
            <v>EXN_108</v>
          </cell>
          <cell r="K3942" t="str">
            <v>MCBSC_Mra-ZOKOK2</v>
          </cell>
          <cell r="L3942" t="str">
            <v>Roua</v>
          </cell>
        </row>
        <row r="3943">
          <cell r="J3943" t="str">
            <v>EXN_108</v>
          </cell>
          <cell r="K3943" t="str">
            <v>MCBSC_Mra-ZOKOK2</v>
          </cell>
          <cell r="L3943" t="str">
            <v>Roua</v>
          </cell>
        </row>
        <row r="3944">
          <cell r="J3944" t="str">
            <v>EXN_108</v>
          </cell>
          <cell r="K3944" t="str">
            <v>MCBSC_Mra-ZOKOK2</v>
          </cell>
          <cell r="L3944" t="str">
            <v>Roua</v>
          </cell>
        </row>
        <row r="3945">
          <cell r="J3945" t="str">
            <v>CTR_133</v>
          </cell>
          <cell r="K3945" t="str">
            <v>BSC_ZTE_Mvogada_new(24)</v>
          </cell>
          <cell r="L3945" t="str">
            <v>Yaounde</v>
          </cell>
        </row>
        <row r="3946">
          <cell r="J3946" t="str">
            <v>CTR_133</v>
          </cell>
          <cell r="K3946" t="str">
            <v>BSC_ZTE_Mvogada_new(24)</v>
          </cell>
          <cell r="L3946" t="str">
            <v>Yaounde</v>
          </cell>
        </row>
        <row r="3947">
          <cell r="J3947" t="str">
            <v>CTR_133</v>
          </cell>
          <cell r="K3947" t="str">
            <v>BSC_ZTE_Mvogada_new(24)</v>
          </cell>
          <cell r="L3947" t="str">
            <v>Yaounde</v>
          </cell>
        </row>
        <row r="3948">
          <cell r="J3948" t="str">
            <v>CTR_157</v>
          </cell>
          <cell r="K3948" t="str">
            <v>BSC_ZTE_Mvogada_new(24)</v>
          </cell>
          <cell r="L3948" t="str">
            <v>Yaounde</v>
          </cell>
        </row>
        <row r="3949">
          <cell r="J3949" t="str">
            <v>CTR_157</v>
          </cell>
          <cell r="K3949" t="str">
            <v>BSC_ZTE_Mvogada_new(24)</v>
          </cell>
          <cell r="L3949" t="str">
            <v>Yaounde</v>
          </cell>
        </row>
        <row r="3950">
          <cell r="J3950" t="str">
            <v>CTR_157</v>
          </cell>
          <cell r="K3950" t="str">
            <v>BSC_ZTE_Mvogada_new(24)</v>
          </cell>
          <cell r="L3950" t="str">
            <v>Yaounde</v>
          </cell>
        </row>
        <row r="3951">
          <cell r="J3951" t="str">
            <v>CTR_160</v>
          </cell>
          <cell r="K3951" t="str">
            <v>BSC_ZTE_Messamendongo(23)</v>
          </cell>
          <cell r="L3951" t="str">
            <v>Yaounde</v>
          </cell>
        </row>
        <row r="3952">
          <cell r="J3952" t="str">
            <v>CTR_160</v>
          </cell>
          <cell r="K3952" t="str">
            <v>BSC_ZTE_Messamendongo(23)</v>
          </cell>
          <cell r="L3952" t="str">
            <v>Yaounde</v>
          </cell>
        </row>
        <row r="3953">
          <cell r="J3953" t="str">
            <v>CTR_160</v>
          </cell>
          <cell r="K3953" t="str">
            <v>BSC_ZTE_Messamendongo(23)</v>
          </cell>
          <cell r="L3953" t="str">
            <v>Yaounde</v>
          </cell>
        </row>
        <row r="3954">
          <cell r="J3954" t="str">
            <v>CTR_163</v>
          </cell>
          <cell r="K3954" t="str">
            <v>BSC_ZTE_Messamendongo(23)</v>
          </cell>
          <cell r="L3954" t="str">
            <v>Yaounde</v>
          </cell>
        </row>
        <row r="3955">
          <cell r="J3955" t="str">
            <v>CTR_163</v>
          </cell>
          <cell r="K3955" t="str">
            <v>BSC_ZTE_Messamendongo(23)</v>
          </cell>
          <cell r="L3955" t="str">
            <v>Yaounde</v>
          </cell>
        </row>
        <row r="3956">
          <cell r="J3956" t="str">
            <v>CTR_163</v>
          </cell>
          <cell r="K3956" t="str">
            <v>BSC_ZTE_Messamendongo(23)</v>
          </cell>
          <cell r="L3956" t="str">
            <v>Yaounde</v>
          </cell>
        </row>
        <row r="3957">
          <cell r="J3957" t="str">
            <v>LIT_155</v>
          </cell>
          <cell r="K3957" t="str">
            <v>BSC_ZTE_NDOGBONG(21)</v>
          </cell>
          <cell r="L3957" t="str">
            <v>Douala</v>
          </cell>
        </row>
        <row r="3958">
          <cell r="J3958" t="str">
            <v>LIT_155</v>
          </cell>
          <cell r="K3958" t="str">
            <v>BSC_ZTE_NDOGBONG(21)</v>
          </cell>
          <cell r="L3958" t="str">
            <v>Douala</v>
          </cell>
        </row>
        <row r="3959">
          <cell r="J3959" t="str">
            <v>LIT_155</v>
          </cell>
          <cell r="K3959" t="str">
            <v>BSC_ZTE_NDOGBONG(21)</v>
          </cell>
          <cell r="L3959" t="str">
            <v>Douala</v>
          </cell>
        </row>
        <row r="3960">
          <cell r="J3960" t="str">
            <v>LIT_156</v>
          </cell>
          <cell r="K3960" t="str">
            <v>BSC_ZTE_Madagascar(22)</v>
          </cell>
          <cell r="L3960" t="str">
            <v>Douala</v>
          </cell>
        </row>
        <row r="3961">
          <cell r="J3961" t="str">
            <v>LIT_156</v>
          </cell>
          <cell r="K3961" t="str">
            <v>BSC_ZTE_Madagascar(22)</v>
          </cell>
          <cell r="L3961" t="str">
            <v>Douala</v>
          </cell>
        </row>
        <row r="3962">
          <cell r="J3962" t="str">
            <v>LIT_156</v>
          </cell>
          <cell r="K3962" t="str">
            <v>BSC_ZTE_Madagascar(22)</v>
          </cell>
          <cell r="L3962" t="str">
            <v>Douala</v>
          </cell>
        </row>
        <row r="3963">
          <cell r="J3963" t="str">
            <v>LIT_159</v>
          </cell>
          <cell r="K3963" t="str">
            <v>BSC_ZTE_Madagascar(22)</v>
          </cell>
          <cell r="L3963" t="str">
            <v>Douala</v>
          </cell>
        </row>
        <row r="3964">
          <cell r="J3964" t="str">
            <v>LIT_159</v>
          </cell>
          <cell r="K3964" t="str">
            <v>BSC_ZTE_Madagascar(22)</v>
          </cell>
          <cell r="L3964" t="str">
            <v>Douala</v>
          </cell>
        </row>
        <row r="3965">
          <cell r="J3965" t="str">
            <v>LIT_159</v>
          </cell>
          <cell r="K3965" t="str">
            <v>BSC_ZTE_Madagascar(22)</v>
          </cell>
          <cell r="L3965" t="str">
            <v>Douala</v>
          </cell>
        </row>
        <row r="3966">
          <cell r="J3966" t="str">
            <v>LIT_164</v>
          </cell>
          <cell r="K3966" t="str">
            <v>BSC_ZTE_Madagascar(22)</v>
          </cell>
          <cell r="L3966" t="str">
            <v>Douala</v>
          </cell>
        </row>
        <row r="3967">
          <cell r="J3967" t="str">
            <v>LIT_164</v>
          </cell>
          <cell r="K3967" t="str">
            <v>BSC_ZTE_Madagascar(22)</v>
          </cell>
          <cell r="L3967" t="str">
            <v>Douala</v>
          </cell>
        </row>
        <row r="3968">
          <cell r="J3968" t="str">
            <v>LIT_164</v>
          </cell>
          <cell r="K3968" t="str">
            <v>BSC_ZTE_Madagascar(22)</v>
          </cell>
          <cell r="L3968" t="str">
            <v>Douala</v>
          </cell>
        </row>
        <row r="3969">
          <cell r="J3969" t="str">
            <v>LIT_167</v>
          </cell>
          <cell r="K3969" t="str">
            <v>BSC_ZTE_Madagascar(22)</v>
          </cell>
          <cell r="L3969" t="str">
            <v>Douala</v>
          </cell>
        </row>
        <row r="3970">
          <cell r="J3970" t="str">
            <v>LIT_167</v>
          </cell>
          <cell r="K3970" t="str">
            <v>BSC_ZTE_Madagascar(22)</v>
          </cell>
          <cell r="L3970" t="str">
            <v>Douala</v>
          </cell>
        </row>
        <row r="3971">
          <cell r="J3971" t="str">
            <v>LIT_167</v>
          </cell>
          <cell r="K3971" t="str">
            <v>BSC_ZTE_Madagascar(22)</v>
          </cell>
          <cell r="L3971" t="str">
            <v>Douala</v>
          </cell>
        </row>
        <row r="3972">
          <cell r="J3972" t="str">
            <v>OST_135</v>
          </cell>
          <cell r="K3972" t="str">
            <v>BSC1_HW_BFSAM_BANENGO</v>
          </cell>
          <cell r="L3972" t="str">
            <v>Bafoussam</v>
          </cell>
        </row>
        <row r="3973">
          <cell r="J3973" t="str">
            <v>OST_135</v>
          </cell>
          <cell r="K3973" t="str">
            <v>BSC1_HW_BFSAM_BANENGO</v>
          </cell>
          <cell r="L3973" t="str">
            <v>Bafoussam</v>
          </cell>
        </row>
        <row r="3974">
          <cell r="J3974" t="str">
            <v>OST_135</v>
          </cell>
          <cell r="K3974" t="str">
            <v>BSC1_HW_BFSAM_BANENGO</v>
          </cell>
          <cell r="L3974" t="str">
            <v>Bafoussam</v>
          </cell>
        </row>
        <row r="3975">
          <cell r="J3975" t="str">
            <v>OST_135</v>
          </cell>
          <cell r="K3975" t="str">
            <v>BSC1_HW_BFSAM_BANENGO</v>
          </cell>
          <cell r="L3975" t="str">
            <v>Bafoussam</v>
          </cell>
        </row>
        <row r="3976">
          <cell r="J3976" t="str">
            <v>OST_135</v>
          </cell>
          <cell r="K3976" t="str">
            <v>BSC1_HW_BFSAM_BANENGO</v>
          </cell>
          <cell r="L3976" t="str">
            <v>Bafoussam</v>
          </cell>
        </row>
        <row r="3977">
          <cell r="J3977" t="str">
            <v>OST_135</v>
          </cell>
          <cell r="K3977" t="str">
            <v>BSC1_HW_BFSAM_BANENGO</v>
          </cell>
          <cell r="L3977" t="str">
            <v>Bafoussam</v>
          </cell>
        </row>
        <row r="3978">
          <cell r="J3978" t="str">
            <v>SUO_109</v>
          </cell>
          <cell r="K3978" t="str">
            <v>BSC1_HW_BFSAM_BANENGO</v>
          </cell>
          <cell r="L3978" t="str">
            <v>Kumba</v>
          </cell>
        </row>
        <row r="3979">
          <cell r="J3979" t="str">
            <v>SUO_109</v>
          </cell>
          <cell r="K3979" t="str">
            <v>BSC1_HW_BFSAM_BANENGO</v>
          </cell>
          <cell r="L3979" t="str">
            <v>Kumba</v>
          </cell>
        </row>
        <row r="3980">
          <cell r="J3980" t="str">
            <v>SUO_109</v>
          </cell>
          <cell r="K3980" t="str">
            <v>BSC1_HW_BFSAM_BANENGO</v>
          </cell>
          <cell r="L3980" t="str">
            <v>Kumba</v>
          </cell>
        </row>
        <row r="3981">
          <cell r="J3981" t="str">
            <v>SUO_109</v>
          </cell>
          <cell r="K3981" t="str">
            <v>BSC1_HW_BFSAM_BANENGO</v>
          </cell>
          <cell r="L3981" t="str">
            <v>Kumba</v>
          </cell>
        </row>
        <row r="3982">
          <cell r="J3982" t="str">
            <v>SUO_109</v>
          </cell>
          <cell r="K3982" t="str">
            <v>BSC1_HW_BFSAM_BANENGO</v>
          </cell>
          <cell r="L3982" t="str">
            <v>Kumba</v>
          </cell>
        </row>
        <row r="3983">
          <cell r="J3983" t="str">
            <v>SUO_109</v>
          </cell>
          <cell r="K3983" t="str">
            <v>BSC1_HW_BFSAM_BANENGO</v>
          </cell>
          <cell r="L3983" t="str">
            <v>Kumba</v>
          </cell>
        </row>
        <row r="3984">
          <cell r="J3984" t="str">
            <v>SUO_110</v>
          </cell>
          <cell r="K3984" t="str">
            <v>BSC1_HW_BFSAM_BANENGO</v>
          </cell>
          <cell r="L3984" t="str">
            <v>Kumba</v>
          </cell>
        </row>
        <row r="3985">
          <cell r="J3985" t="str">
            <v>SUO_110</v>
          </cell>
          <cell r="K3985" t="str">
            <v>BSC1_HW_BFSAM_BANENGO</v>
          </cell>
          <cell r="L3985" t="str">
            <v>Kumba</v>
          </cell>
        </row>
        <row r="3986">
          <cell r="J3986" t="str">
            <v>SUO_110</v>
          </cell>
          <cell r="K3986" t="str">
            <v>BSC1_HW_BFSAM_BANENGO</v>
          </cell>
          <cell r="L3986" t="str">
            <v>Kumba</v>
          </cell>
        </row>
        <row r="3987">
          <cell r="J3987" t="str">
            <v>SUO_110</v>
          </cell>
          <cell r="K3987" t="str">
            <v>BSC1_HW_BFSAM_BANENGO</v>
          </cell>
          <cell r="L3987" t="str">
            <v>Kumba</v>
          </cell>
        </row>
        <row r="3988">
          <cell r="J3988" t="str">
            <v>SUO_110</v>
          </cell>
          <cell r="K3988" t="str">
            <v>BSC1_HW_BFSAM_BANENGO</v>
          </cell>
          <cell r="L3988" t="str">
            <v>Kumba</v>
          </cell>
        </row>
        <row r="3989">
          <cell r="J3989" t="str">
            <v>SUO_110</v>
          </cell>
          <cell r="K3989" t="str">
            <v>BSC1_HW_BFSAM_BANENGO</v>
          </cell>
          <cell r="L3989" t="str">
            <v>Kumba</v>
          </cell>
        </row>
        <row r="3990">
          <cell r="J3990" t="str">
            <v>SUO_111</v>
          </cell>
          <cell r="K3990" t="str">
            <v>BSC1_HW_BFSAM_BANENGO</v>
          </cell>
          <cell r="L3990" t="str">
            <v>Kumba</v>
          </cell>
        </row>
        <row r="3991">
          <cell r="J3991" t="str">
            <v>SUO_111</v>
          </cell>
          <cell r="K3991" t="str">
            <v>BSC1_HW_BFSAM_BANENGO</v>
          </cell>
          <cell r="L3991" t="str">
            <v>Kumba</v>
          </cell>
        </row>
        <row r="3992">
          <cell r="J3992" t="str">
            <v>SUO_111</v>
          </cell>
          <cell r="K3992" t="str">
            <v>BSC1_HW_BFSAM_BANENGO</v>
          </cell>
          <cell r="L3992" t="str">
            <v>Kumba</v>
          </cell>
        </row>
        <row r="3993">
          <cell r="J3993" t="str">
            <v>SUO_111</v>
          </cell>
          <cell r="K3993" t="str">
            <v>BSC1_HW_BFSAM_BANENGO</v>
          </cell>
          <cell r="L3993" t="str">
            <v>Kumba</v>
          </cell>
        </row>
        <row r="3994">
          <cell r="J3994" t="str">
            <v>SUO_111</v>
          </cell>
          <cell r="K3994" t="str">
            <v>BSC1_HW_BFSAM_BANENGO</v>
          </cell>
          <cell r="L3994" t="str">
            <v>Kumba</v>
          </cell>
        </row>
        <row r="3995">
          <cell r="J3995" t="str">
            <v>SUO_111</v>
          </cell>
          <cell r="K3995" t="str">
            <v>BSC1_HW_BFSAM_BANENGO</v>
          </cell>
          <cell r="L3995" t="str">
            <v>Kumba</v>
          </cell>
        </row>
        <row r="3996">
          <cell r="J3996" t="str">
            <v>SUO_114</v>
          </cell>
          <cell r="K3996" t="str">
            <v>BSC1_HW_BFSAM_BANENGO</v>
          </cell>
          <cell r="L3996" t="str">
            <v>Kumba</v>
          </cell>
        </row>
        <row r="3997">
          <cell r="J3997" t="str">
            <v>SUO_114</v>
          </cell>
          <cell r="K3997" t="str">
            <v>BSC1_HW_BFSAM_BANENGO</v>
          </cell>
          <cell r="L3997" t="str">
            <v>Kumba</v>
          </cell>
        </row>
        <row r="3998">
          <cell r="J3998" t="str">
            <v>SUO_114</v>
          </cell>
          <cell r="K3998" t="str">
            <v>BSC1_HW_BFSAM_BANENGO</v>
          </cell>
          <cell r="L3998" t="str">
            <v>Kumba</v>
          </cell>
        </row>
        <row r="3999">
          <cell r="J3999" t="str">
            <v>SUO_114</v>
          </cell>
          <cell r="K3999" t="str">
            <v>BSC1_HW_BFSAM_BANENGO</v>
          </cell>
          <cell r="L3999" t="str">
            <v>Kumba</v>
          </cell>
        </row>
        <row r="4000">
          <cell r="J4000" t="str">
            <v>SUO_114</v>
          </cell>
          <cell r="K4000" t="str">
            <v>BSC1_HW_BFSAM_BANENGO</v>
          </cell>
          <cell r="L4000" t="str">
            <v>Kumba</v>
          </cell>
        </row>
        <row r="4001">
          <cell r="J4001" t="str">
            <v>SUO_114</v>
          </cell>
          <cell r="K4001" t="str">
            <v>BSC1_HW_BFSAM_BANENGO</v>
          </cell>
          <cell r="L4001" t="str">
            <v>Kumba</v>
          </cell>
        </row>
        <row r="4002">
          <cell r="J4002" t="str">
            <v>SUO_115</v>
          </cell>
          <cell r="K4002" t="str">
            <v>BSC1_HW_BFSAM_BANENGO</v>
          </cell>
          <cell r="L4002" t="str">
            <v>Kumba</v>
          </cell>
        </row>
        <row r="4003">
          <cell r="J4003" t="str">
            <v>SUO_115</v>
          </cell>
          <cell r="K4003" t="str">
            <v>BSC1_HW_BFSAM_BANENGO</v>
          </cell>
          <cell r="L4003" t="str">
            <v>Kumba</v>
          </cell>
        </row>
        <row r="4004">
          <cell r="J4004" t="str">
            <v>SUO_115</v>
          </cell>
          <cell r="K4004" t="str">
            <v>BSC1_HW_BFSAM_BANENGO</v>
          </cell>
          <cell r="L4004" t="str">
            <v>Kumba</v>
          </cell>
        </row>
        <row r="4005">
          <cell r="J4005" t="str">
            <v>SUO_115</v>
          </cell>
          <cell r="K4005" t="str">
            <v>BSC1_HW_BFSAM_BANENGO</v>
          </cell>
          <cell r="L4005" t="str">
            <v>Kumba</v>
          </cell>
        </row>
        <row r="4006">
          <cell r="J4006" t="str">
            <v>SUO_115</v>
          </cell>
          <cell r="K4006" t="str">
            <v>BSC1_HW_BFSAM_BANENGO</v>
          </cell>
          <cell r="L4006" t="str">
            <v>Kumba</v>
          </cell>
        </row>
        <row r="4007">
          <cell r="J4007" t="str">
            <v>SUO_115</v>
          </cell>
          <cell r="K4007" t="str">
            <v>BSC1_HW_BFSAM_BANENGO</v>
          </cell>
          <cell r="L4007" t="str">
            <v>Kumba</v>
          </cell>
        </row>
        <row r="4008">
          <cell r="J4008" t="str">
            <v>SUO_126</v>
          </cell>
          <cell r="K4008" t="str">
            <v>BSC1_HW_BFSAM_BANENGO</v>
          </cell>
          <cell r="L4008" t="str">
            <v>Kumba</v>
          </cell>
        </row>
        <row r="4009">
          <cell r="J4009" t="str">
            <v>SUO_126</v>
          </cell>
          <cell r="K4009" t="str">
            <v>BSC1_HW_BFSAM_BANENGO</v>
          </cell>
          <cell r="L4009" t="str">
            <v>Kumba</v>
          </cell>
        </row>
        <row r="4010">
          <cell r="J4010" t="str">
            <v>SUO_126</v>
          </cell>
          <cell r="K4010" t="str">
            <v>BSC1_HW_BFSAM_BANENGO</v>
          </cell>
          <cell r="L4010" t="str">
            <v>Kumba</v>
          </cell>
        </row>
        <row r="4011">
          <cell r="J4011" t="str">
            <v>SUO_126</v>
          </cell>
          <cell r="K4011" t="str">
            <v>BSC1_HW_BFSAM_BANENGO</v>
          </cell>
          <cell r="L4011" t="str">
            <v>Kumba</v>
          </cell>
        </row>
        <row r="4012">
          <cell r="J4012" t="str">
            <v>SUO_126</v>
          </cell>
          <cell r="K4012" t="str">
            <v>BSC1_HW_BFSAM_BANENGO</v>
          </cell>
          <cell r="L4012" t="str">
            <v>Kumba</v>
          </cell>
        </row>
        <row r="4013">
          <cell r="J4013" t="str">
            <v>SUO_126</v>
          </cell>
          <cell r="K4013" t="str">
            <v>BSC1_HW_BFSAM_BANENGO</v>
          </cell>
          <cell r="L4013" t="str">
            <v>Kumba</v>
          </cell>
        </row>
        <row r="4014">
          <cell r="J4014" t="str">
            <v>SUD_044</v>
          </cell>
          <cell r="K4014" t="str">
            <v>MCBSC_CBC2</v>
          </cell>
          <cell r="L4014" t="str">
            <v>Abang-Minko</v>
          </cell>
        </row>
        <row r="4015">
          <cell r="J4015" t="str">
            <v>SUD_044</v>
          </cell>
          <cell r="K4015" t="str">
            <v>MCBSC_CBC2</v>
          </cell>
          <cell r="L4015" t="str">
            <v>Abang-Minko</v>
          </cell>
        </row>
        <row r="4016">
          <cell r="J4016" t="str">
            <v>SUD_044</v>
          </cell>
          <cell r="K4016" t="str">
            <v>MCBSC_CBC2</v>
          </cell>
          <cell r="L4016" t="str">
            <v>Abang-Minko</v>
          </cell>
        </row>
        <row r="4017">
          <cell r="J4017" t="str">
            <v>SUD_044</v>
          </cell>
          <cell r="K4017" t="str">
            <v>MCBSC_CBC2</v>
          </cell>
          <cell r="L4017" t="str">
            <v>Abang-Minko</v>
          </cell>
        </row>
        <row r="4018">
          <cell r="J4018" t="str">
            <v>SUD_044</v>
          </cell>
          <cell r="K4018" t="str">
            <v>MCBSC_CBC2</v>
          </cell>
          <cell r="L4018" t="str">
            <v>Abang-Minko</v>
          </cell>
        </row>
        <row r="4019">
          <cell r="J4019" t="str">
            <v>SUD_044</v>
          </cell>
          <cell r="K4019" t="str">
            <v>MCBSC_CBC2</v>
          </cell>
          <cell r="L4019" t="str">
            <v>Abang-Minko</v>
          </cell>
        </row>
        <row r="4020">
          <cell r="J4020" t="str">
            <v>EST_089</v>
          </cell>
          <cell r="K4020" t="str">
            <v>MCBSC_NGOA_EK2</v>
          </cell>
          <cell r="L4020" t="str">
            <v>Badongoue</v>
          </cell>
        </row>
        <row r="4021">
          <cell r="J4021" t="str">
            <v>EST_089</v>
          </cell>
          <cell r="K4021" t="str">
            <v>MCBSC_NGOA_EK2</v>
          </cell>
          <cell r="L4021" t="str">
            <v>Badongoue</v>
          </cell>
        </row>
        <row r="4022">
          <cell r="J4022" t="str">
            <v>EST_089</v>
          </cell>
          <cell r="K4022" t="str">
            <v>MCBSC_NGOA_EK2</v>
          </cell>
          <cell r="L4022" t="str">
            <v>Badongoue</v>
          </cell>
        </row>
        <row r="4023">
          <cell r="J4023" t="str">
            <v>CTR_170</v>
          </cell>
          <cell r="K4023" t="str">
            <v>MCBSC_Ngaoundere1</v>
          </cell>
          <cell r="L4023" t="str">
            <v>Balissa</v>
          </cell>
        </row>
        <row r="4024">
          <cell r="J4024" t="str">
            <v>CTR_170</v>
          </cell>
          <cell r="K4024" t="str">
            <v>MCBSC_Ngaoundere1</v>
          </cell>
          <cell r="L4024" t="str">
            <v>Balissa</v>
          </cell>
        </row>
        <row r="4025">
          <cell r="J4025" t="str">
            <v>EST_092</v>
          </cell>
          <cell r="K4025" t="str">
            <v>MCBSC_NGOA_EK2</v>
          </cell>
          <cell r="L4025" t="str">
            <v>Doume</v>
          </cell>
        </row>
        <row r="4026">
          <cell r="J4026" t="str">
            <v>EST_092</v>
          </cell>
          <cell r="K4026" t="str">
            <v>MCBSC_NGOA_EK2</v>
          </cell>
          <cell r="L4026" t="str">
            <v>Doume</v>
          </cell>
        </row>
        <row r="4027">
          <cell r="J4027" t="str">
            <v>EST_092</v>
          </cell>
          <cell r="K4027" t="str">
            <v>MCBSC_NGOA_EK2</v>
          </cell>
          <cell r="L4027" t="str">
            <v>Doume</v>
          </cell>
        </row>
        <row r="4028">
          <cell r="J4028" t="str">
            <v>OST_026</v>
          </cell>
          <cell r="K4028" t="str">
            <v>MCBSC_Banengo2</v>
          </cell>
          <cell r="L4028" t="str">
            <v>Galim</v>
          </cell>
        </row>
        <row r="4029">
          <cell r="J4029" t="str">
            <v>OST_026</v>
          </cell>
          <cell r="K4029" t="str">
            <v>MCBSC_Banengo2</v>
          </cell>
          <cell r="L4029" t="str">
            <v>Galim</v>
          </cell>
        </row>
        <row r="4030">
          <cell r="J4030" t="str">
            <v>OST_026</v>
          </cell>
          <cell r="K4030" t="str">
            <v>MCBSC_Banengo2</v>
          </cell>
          <cell r="L4030" t="str">
            <v>Galim</v>
          </cell>
        </row>
        <row r="4031">
          <cell r="J4031" t="str">
            <v>SUD_026</v>
          </cell>
          <cell r="K4031" t="str">
            <v>BSC_ZTE_NDOGBONG(21)</v>
          </cell>
          <cell r="L4031" t="str">
            <v>Kye-Ossi</v>
          </cell>
        </row>
        <row r="4032">
          <cell r="J4032" t="str">
            <v>SUD_026</v>
          </cell>
          <cell r="K4032" t="str">
            <v>BSC_ZTE_NDOGBONG(21)</v>
          </cell>
          <cell r="L4032" t="str">
            <v>Kye-Ossi</v>
          </cell>
        </row>
        <row r="4033">
          <cell r="J4033" t="str">
            <v>SUD_026</v>
          </cell>
          <cell r="K4033" t="str">
            <v>BSC_ZTE_NDOGBONG(21)</v>
          </cell>
          <cell r="L4033" t="str">
            <v>Kye-Ossi</v>
          </cell>
        </row>
        <row r="4034">
          <cell r="J4034" t="str">
            <v>SUD_026</v>
          </cell>
          <cell r="K4034" t="str">
            <v>BSC_ZTE_NDOGBONG(21)</v>
          </cell>
          <cell r="L4034" t="str">
            <v>Kye-Ossi</v>
          </cell>
        </row>
        <row r="4035">
          <cell r="J4035" t="str">
            <v>SUD_026</v>
          </cell>
          <cell r="K4035" t="str">
            <v>BSC_ZTE_NDOGBONG(21)</v>
          </cell>
          <cell r="L4035" t="str">
            <v>Kye-Ossi</v>
          </cell>
        </row>
        <row r="4036">
          <cell r="J4036" t="str">
            <v>SUD_026</v>
          </cell>
          <cell r="K4036" t="str">
            <v>BSC_ZTE_NDOGBONG(21)</v>
          </cell>
          <cell r="L4036" t="str">
            <v>Kye-Ossi</v>
          </cell>
        </row>
        <row r="4037">
          <cell r="J4037" t="str">
            <v>OST_027</v>
          </cell>
          <cell r="K4037" t="str">
            <v>MCBSC_Banengo1</v>
          </cell>
          <cell r="L4037" t="str">
            <v>Lamape</v>
          </cell>
        </row>
        <row r="4038">
          <cell r="J4038" t="str">
            <v>OST_027</v>
          </cell>
          <cell r="K4038" t="str">
            <v>MCBSC_Banengo1</v>
          </cell>
          <cell r="L4038" t="str">
            <v>Lamape</v>
          </cell>
        </row>
        <row r="4039">
          <cell r="J4039" t="str">
            <v>OST_027</v>
          </cell>
          <cell r="K4039" t="str">
            <v>MCBSC_Banengo1</v>
          </cell>
          <cell r="L4039" t="str">
            <v>Lamape</v>
          </cell>
        </row>
        <row r="4040">
          <cell r="J4040" t="str">
            <v>ADM_093</v>
          </cell>
          <cell r="K4040" t="str">
            <v>MCBSC_Ngaoundere1</v>
          </cell>
          <cell r="L4040" t="str">
            <v>Laore</v>
          </cell>
        </row>
        <row r="4041">
          <cell r="J4041" t="str">
            <v>ADM_093</v>
          </cell>
          <cell r="K4041" t="str">
            <v>MCBSC_Ngaoundere1</v>
          </cell>
          <cell r="L4041" t="str">
            <v>Laore</v>
          </cell>
        </row>
        <row r="4042">
          <cell r="J4042" t="str">
            <v>ADM_098</v>
          </cell>
          <cell r="K4042" t="str">
            <v>MCBSC_Ngaoundere1</v>
          </cell>
          <cell r="L4042" t="str">
            <v>Maakola</v>
          </cell>
        </row>
        <row r="4043">
          <cell r="J4043" t="str">
            <v>ADM_098</v>
          </cell>
          <cell r="K4043" t="str">
            <v>MCBSC_Ngaoundere1</v>
          </cell>
          <cell r="L4043" t="str">
            <v>Maakola</v>
          </cell>
        </row>
        <row r="4044">
          <cell r="J4044" t="str">
            <v>ADM_109</v>
          </cell>
          <cell r="K4044" t="str">
            <v>MCBSC_Ngaoundere1</v>
          </cell>
          <cell r="L4044" t="str">
            <v>Mbakaou</v>
          </cell>
        </row>
        <row r="4045">
          <cell r="J4045" t="str">
            <v>ADM_109</v>
          </cell>
          <cell r="K4045" t="str">
            <v>MCBSC_Ngaoundere1</v>
          </cell>
          <cell r="L4045" t="str">
            <v>Mbakaou</v>
          </cell>
        </row>
        <row r="4046">
          <cell r="J4046" t="str">
            <v>ADM_109</v>
          </cell>
          <cell r="K4046" t="str">
            <v>MCBSC_Ngaoundere1</v>
          </cell>
          <cell r="L4046" t="str">
            <v>Mbakaou</v>
          </cell>
        </row>
        <row r="4047">
          <cell r="J4047" t="str">
            <v>SUO_102</v>
          </cell>
          <cell r="K4047" t="str">
            <v>MCBSC_Banengo2</v>
          </cell>
          <cell r="L4047" t="str">
            <v>Mile29</v>
          </cell>
        </row>
        <row r="4048">
          <cell r="J4048" t="str">
            <v>SUO_102</v>
          </cell>
          <cell r="K4048" t="str">
            <v>MCBSC_Banengo2</v>
          </cell>
          <cell r="L4048" t="str">
            <v>Mile29</v>
          </cell>
        </row>
        <row r="4049">
          <cell r="J4049" t="str">
            <v>SUO_102</v>
          </cell>
          <cell r="K4049" t="str">
            <v>MCBSC_Banengo2</v>
          </cell>
          <cell r="L4049" t="str">
            <v>Mile29</v>
          </cell>
        </row>
        <row r="4050">
          <cell r="J4050" t="str">
            <v>CTR_186</v>
          </cell>
          <cell r="K4050" t="str">
            <v>MCBSC_CBC2</v>
          </cell>
          <cell r="L4050" t="str">
            <v>Minka</v>
          </cell>
        </row>
        <row r="4051">
          <cell r="J4051" t="str">
            <v>CTR_186</v>
          </cell>
          <cell r="K4051" t="str">
            <v>MCBSC_CBC2</v>
          </cell>
          <cell r="L4051" t="str">
            <v>Minka</v>
          </cell>
        </row>
        <row r="4052">
          <cell r="J4052" t="str">
            <v>CTR_186</v>
          </cell>
          <cell r="K4052" t="str">
            <v>MCBSC_CBC2</v>
          </cell>
          <cell r="L4052" t="str">
            <v>Minka</v>
          </cell>
        </row>
        <row r="4053">
          <cell r="J4053" t="str">
            <v>LIT_176</v>
          </cell>
          <cell r="K4053" t="str">
            <v>MCBSC_IPD2</v>
          </cell>
          <cell r="L4053" t="str">
            <v>Muyengue</v>
          </cell>
        </row>
        <row r="4054">
          <cell r="J4054" t="str">
            <v>LIT_176</v>
          </cell>
          <cell r="K4054" t="str">
            <v>MCBSC_IPD2</v>
          </cell>
          <cell r="L4054" t="str">
            <v>Muyengue</v>
          </cell>
        </row>
        <row r="4055">
          <cell r="J4055" t="str">
            <v>LIT_176</v>
          </cell>
          <cell r="K4055" t="str">
            <v>MCBSC_IPD2</v>
          </cell>
          <cell r="L4055" t="str">
            <v>Muyengue</v>
          </cell>
        </row>
        <row r="4056">
          <cell r="J4056" t="str">
            <v>LIT_175</v>
          </cell>
          <cell r="K4056" t="str">
            <v>Souza-MX</v>
          </cell>
          <cell r="L4056" t="str">
            <v>Muyengue</v>
          </cell>
        </row>
        <row r="4057">
          <cell r="J4057" t="str">
            <v>LIT_175</v>
          </cell>
          <cell r="K4057" t="str">
            <v>Souza-MX</v>
          </cell>
          <cell r="L4057" t="str">
            <v>Muyengue</v>
          </cell>
        </row>
        <row r="4058">
          <cell r="J4058" t="str">
            <v>LIT_175</v>
          </cell>
          <cell r="K4058" t="str">
            <v>Souza-MX</v>
          </cell>
          <cell r="L4058" t="str">
            <v>Muyengue</v>
          </cell>
        </row>
        <row r="4059">
          <cell r="J4059" t="str">
            <v>CTR_169</v>
          </cell>
          <cell r="K4059" t="str">
            <v>MCBSC_Ngaoundere1</v>
          </cell>
          <cell r="L4059" t="str">
            <v>Nyazoro</v>
          </cell>
        </row>
        <row r="4060">
          <cell r="J4060" t="str">
            <v>CTR_169</v>
          </cell>
          <cell r="K4060" t="str">
            <v>MCBSC_Ngaoundere1</v>
          </cell>
          <cell r="L4060" t="str">
            <v>Nyazoro</v>
          </cell>
        </row>
        <row r="4061">
          <cell r="J4061" t="str">
            <v>SUO_100</v>
          </cell>
          <cell r="K4061" t="str">
            <v>MCBSC_Banengo2</v>
          </cell>
          <cell r="L4061" t="str">
            <v>Ossing</v>
          </cell>
        </row>
        <row r="4062">
          <cell r="J4062" t="str">
            <v>SUO_100</v>
          </cell>
          <cell r="K4062" t="str">
            <v>MCBSC_Banengo2</v>
          </cell>
          <cell r="L4062" t="str">
            <v>Ossing</v>
          </cell>
        </row>
        <row r="4063">
          <cell r="J4063" t="str">
            <v>SUO_100</v>
          </cell>
          <cell r="K4063" t="str">
            <v>MCBSC_Banengo2</v>
          </cell>
          <cell r="L4063" t="str">
            <v>Ossing</v>
          </cell>
        </row>
        <row r="4064">
          <cell r="J4064" t="str">
            <v>EXN_108</v>
          </cell>
          <cell r="K4064" t="str">
            <v>MCBSC_Mra-ZOKOK2</v>
          </cell>
          <cell r="L4064" t="str">
            <v>Roua</v>
          </cell>
        </row>
        <row r="4065">
          <cell r="J4065" t="str">
            <v>EXN_108</v>
          </cell>
          <cell r="K4065" t="str">
            <v>MCBSC_Mra-ZOKOK2</v>
          </cell>
          <cell r="L4065" t="str">
            <v>Roua</v>
          </cell>
        </row>
        <row r="4066">
          <cell r="J4066" t="str">
            <v>EXN_108</v>
          </cell>
          <cell r="K4066" t="str">
            <v>MCBSC_Mra-ZOKOK2</v>
          </cell>
          <cell r="L4066" t="str">
            <v>Roua</v>
          </cell>
        </row>
        <row r="4067">
          <cell r="J4067" t="str">
            <v>OST_140</v>
          </cell>
          <cell r="K4067" t="str">
            <v>MCBSC_Banengo1</v>
          </cell>
          <cell r="L4067" t="str">
            <v>Santchou</v>
          </cell>
        </row>
        <row r="4068">
          <cell r="J4068" t="str">
            <v>OST_140</v>
          </cell>
          <cell r="K4068" t="str">
            <v>MCBSC_Banengo1</v>
          </cell>
          <cell r="L4068" t="str">
            <v>Santchou</v>
          </cell>
        </row>
        <row r="4069">
          <cell r="J4069" t="str">
            <v>OST_140</v>
          </cell>
          <cell r="K4069" t="str">
            <v>MCBSC_Banengo1</v>
          </cell>
          <cell r="L4069" t="str">
            <v>Santchou</v>
          </cell>
        </row>
        <row r="4070">
          <cell r="J4070" t="str">
            <v>LIT_200</v>
          </cell>
          <cell r="K4070" t="str">
            <v>MCBSC_Mak-Nodal2</v>
          </cell>
          <cell r="L4070" t="str">
            <v>Songloulou</v>
          </cell>
        </row>
        <row r="4071">
          <cell r="J4071" t="str">
            <v>LIT_200</v>
          </cell>
          <cell r="K4071" t="str">
            <v>MCBSC_Mak-Nodal2</v>
          </cell>
          <cell r="L4071" t="str">
            <v>Songloulou</v>
          </cell>
        </row>
        <row r="4072">
          <cell r="J4072" t="str">
            <v>LIT_200</v>
          </cell>
          <cell r="K4072" t="str">
            <v>MCBSC_Mak-Nodal2</v>
          </cell>
          <cell r="L4072" t="str">
            <v>Songloulou</v>
          </cell>
        </row>
        <row r="4073">
          <cell r="J4073" t="str">
            <v>CTR_184</v>
          </cell>
          <cell r="K4073" t="str">
            <v>MCBSC_CBC2</v>
          </cell>
          <cell r="L4073" t="str">
            <v>Taete</v>
          </cell>
        </row>
        <row r="4074">
          <cell r="J4074" t="str">
            <v>CTR_184</v>
          </cell>
          <cell r="K4074" t="str">
            <v>MCBSC_CBC2</v>
          </cell>
          <cell r="L4074" t="str">
            <v>Taete</v>
          </cell>
        </row>
        <row r="4075">
          <cell r="J4075" t="str">
            <v>CTR_184</v>
          </cell>
          <cell r="K4075" t="str">
            <v>MCBSC_CBC2</v>
          </cell>
          <cell r="L4075" t="str">
            <v>Taete</v>
          </cell>
        </row>
        <row r="4076">
          <cell r="J4076" t="str">
            <v>ADM_105</v>
          </cell>
          <cell r="K4076" t="str">
            <v>MCBSC_Ngaoundere1</v>
          </cell>
          <cell r="L4076" t="str">
            <v>Tibati</v>
          </cell>
        </row>
        <row r="4077">
          <cell r="J4077" t="str">
            <v>ADM_105</v>
          </cell>
          <cell r="K4077" t="str">
            <v>MCBSC_Ngaoundere1</v>
          </cell>
          <cell r="L4077" t="str">
            <v>Tibati</v>
          </cell>
        </row>
        <row r="4078">
          <cell r="J4078" t="str">
            <v>ADM_105</v>
          </cell>
          <cell r="K4078" t="str">
            <v>MCBSC_Ngaoundere1</v>
          </cell>
          <cell r="L4078" t="str">
            <v>Tibati</v>
          </cell>
        </row>
        <row r="4079">
          <cell r="J4079" t="str">
            <v>ADM_099</v>
          </cell>
          <cell r="K4079" t="str">
            <v>MCBSC_Ngaoundere1</v>
          </cell>
          <cell r="L4079" t="str">
            <v>Wada</v>
          </cell>
        </row>
        <row r="4080">
          <cell r="J4080" t="str">
            <v>ADM_099</v>
          </cell>
          <cell r="K4080" t="str">
            <v>MCBSC_Ngaoundere1</v>
          </cell>
          <cell r="L4080" t="str">
            <v>Wada</v>
          </cell>
        </row>
        <row r="4081">
          <cell r="J4081" t="str">
            <v>ADM_103</v>
          </cell>
          <cell r="K4081" t="str">
            <v>MCBSC_Ngaoundere1</v>
          </cell>
          <cell r="L4081" t="str">
            <v>Wadjiri</v>
          </cell>
        </row>
        <row r="4082">
          <cell r="J4082" t="str">
            <v>ADM_103</v>
          </cell>
          <cell r="K4082" t="str">
            <v>MCBSC_Ngaoundere1</v>
          </cell>
          <cell r="L4082" t="str">
            <v>Wadjiri</v>
          </cell>
        </row>
        <row r="4083">
          <cell r="J4083" t="str">
            <v>CTR_154</v>
          </cell>
          <cell r="K4083" t="str">
            <v>BSC_ZTE_Mvogada_new(24)</v>
          </cell>
          <cell r="L4083" t="str">
            <v>Yaounde</v>
          </cell>
        </row>
        <row r="4084">
          <cell r="J4084" t="str">
            <v>CTR_154</v>
          </cell>
          <cell r="K4084" t="str">
            <v>BSC_ZTE_Mvogada_new(24)</v>
          </cell>
          <cell r="L4084" t="str">
            <v>Yaounde</v>
          </cell>
        </row>
        <row r="4085">
          <cell r="J4085" t="str">
            <v>CTR_154</v>
          </cell>
          <cell r="K4085" t="str">
            <v>BSC_ZTE_Mvogada_new(24)</v>
          </cell>
          <cell r="L4085" t="str">
            <v>Yaounde</v>
          </cell>
        </row>
        <row r="4086">
          <cell r="J4086" t="str">
            <v>CTR_168</v>
          </cell>
          <cell r="K4086" t="str">
            <v>BSC_ZTE_Mvogada_new(24)</v>
          </cell>
          <cell r="L4086" t="str">
            <v>Yaounde</v>
          </cell>
        </row>
        <row r="4087">
          <cell r="J4087" t="str">
            <v>CTR_168</v>
          </cell>
          <cell r="K4087" t="str">
            <v>BSC_ZTE_Mvogada_new(24)</v>
          </cell>
          <cell r="L4087" t="str">
            <v>Yaounde</v>
          </cell>
        </row>
        <row r="4088">
          <cell r="J4088" t="str">
            <v>CTR_168</v>
          </cell>
          <cell r="K4088" t="str">
            <v>BSC_ZTE_Mvogada_new(24)</v>
          </cell>
          <cell r="L4088" t="str">
            <v>Yaounde</v>
          </cell>
        </row>
        <row r="4089">
          <cell r="J4089" t="str">
            <v>LIT_154</v>
          </cell>
          <cell r="K4089" t="str">
            <v>BSC_ZTE_Madagascar(22)</v>
          </cell>
          <cell r="L4089" t="str">
            <v>Douala</v>
          </cell>
        </row>
        <row r="4090">
          <cell r="J4090" t="str">
            <v>LIT_154</v>
          </cell>
          <cell r="K4090" t="str">
            <v>BSC_ZTE_Madagascar(22)</v>
          </cell>
          <cell r="L4090" t="str">
            <v>Douala</v>
          </cell>
        </row>
        <row r="4091">
          <cell r="J4091" t="str">
            <v>LIT_154</v>
          </cell>
          <cell r="K4091" t="str">
            <v>BSC_ZTE_Madagascar(22)</v>
          </cell>
          <cell r="L4091" t="str">
            <v>Douala</v>
          </cell>
        </row>
        <row r="4092">
          <cell r="J4092" t="str">
            <v>LIT_161</v>
          </cell>
          <cell r="K4092" t="str">
            <v>BSC_ZTE_Madagascar(22)</v>
          </cell>
          <cell r="L4092" t="str">
            <v>Douala</v>
          </cell>
        </row>
        <row r="4093">
          <cell r="J4093" t="str">
            <v>LIT_161</v>
          </cell>
          <cell r="K4093" t="str">
            <v>BSC_ZTE_Madagascar(22)</v>
          </cell>
          <cell r="L4093" t="str">
            <v>Douala</v>
          </cell>
        </row>
        <row r="4094">
          <cell r="J4094" t="str">
            <v>LIT_161</v>
          </cell>
          <cell r="K4094" t="str">
            <v>BSC_ZTE_Madagascar(22)</v>
          </cell>
          <cell r="L4094" t="str">
            <v>Douala</v>
          </cell>
        </row>
        <row r="4095">
          <cell r="J4095" t="str">
            <v>LIT_162</v>
          </cell>
          <cell r="K4095" t="str">
            <v>BSC_ZTE_Madagascar(22)</v>
          </cell>
          <cell r="L4095" t="str">
            <v>Douala</v>
          </cell>
        </row>
        <row r="4096">
          <cell r="J4096" t="str">
            <v>LIT_162</v>
          </cell>
          <cell r="K4096" t="str">
            <v>BSC_ZTE_Madagascar(22)</v>
          </cell>
          <cell r="L4096" t="str">
            <v>Douala</v>
          </cell>
        </row>
        <row r="4097">
          <cell r="J4097" t="str">
            <v>LIT_162</v>
          </cell>
          <cell r="K4097" t="str">
            <v>BSC_ZTE_Madagascar(22)</v>
          </cell>
          <cell r="L4097" t="str">
            <v>Douala</v>
          </cell>
        </row>
        <row r="4098">
          <cell r="J4098" t="str">
            <v>SUO_092</v>
          </cell>
          <cell r="K4098" t="str">
            <v>Yaounde_Mbankolo-MX</v>
          </cell>
          <cell r="L4098" t="str">
            <v>Akwaya</v>
          </cell>
        </row>
        <row r="4099">
          <cell r="J4099" t="str">
            <v>SUO_092</v>
          </cell>
          <cell r="K4099" t="str">
            <v>Yaounde_Mbankolo-MX</v>
          </cell>
          <cell r="L4099" t="str">
            <v>Akwaya</v>
          </cell>
        </row>
        <row r="4100">
          <cell r="J4100" t="str">
            <v>SUO_092</v>
          </cell>
          <cell r="K4100" t="str">
            <v>Yaounde_Mbankolo-MX</v>
          </cell>
          <cell r="L4100" t="str">
            <v>Akwaya</v>
          </cell>
        </row>
        <row r="4101">
          <cell r="J4101" t="str">
            <v>CTR_180</v>
          </cell>
          <cell r="K4101" t="str">
            <v>MCBSC_NGOA_EK2</v>
          </cell>
          <cell r="L4101" t="str">
            <v>Batchenga</v>
          </cell>
        </row>
        <row r="4102">
          <cell r="J4102" t="str">
            <v>CTR_180</v>
          </cell>
          <cell r="K4102" t="str">
            <v>MCBSC_NGOA_EK2</v>
          </cell>
          <cell r="L4102" t="str">
            <v>Batchenga</v>
          </cell>
        </row>
        <row r="4103">
          <cell r="J4103" t="str">
            <v>CTR_180</v>
          </cell>
          <cell r="K4103" t="str">
            <v>MCBSC_NGOA_EK2</v>
          </cell>
          <cell r="L4103" t="str">
            <v>Batchenga</v>
          </cell>
        </row>
        <row r="4104">
          <cell r="J4104" t="str">
            <v>SUD_040</v>
          </cell>
          <cell r="K4104" t="str">
            <v>MCBSC_CBC2</v>
          </cell>
          <cell r="L4104" t="str">
            <v>Bipindi</v>
          </cell>
        </row>
        <row r="4105">
          <cell r="J4105" t="str">
            <v>SUD_040</v>
          </cell>
          <cell r="K4105" t="str">
            <v>MCBSC_CBC2</v>
          </cell>
          <cell r="L4105" t="str">
            <v>Bipindi</v>
          </cell>
        </row>
        <row r="4106">
          <cell r="J4106" t="str">
            <v>SUD_040</v>
          </cell>
          <cell r="K4106" t="str">
            <v>MCBSC_CBC2</v>
          </cell>
          <cell r="L4106" t="str">
            <v>Bipindi</v>
          </cell>
        </row>
        <row r="4107">
          <cell r="J4107" t="str">
            <v>OST_136</v>
          </cell>
          <cell r="K4107" t="str">
            <v>MCBSC_Banengo1</v>
          </cell>
          <cell r="L4107" t="str">
            <v>Foumbot</v>
          </cell>
        </row>
        <row r="4108">
          <cell r="J4108" t="str">
            <v>OST_136</v>
          </cell>
          <cell r="K4108" t="str">
            <v>MCBSC_Banengo1</v>
          </cell>
          <cell r="L4108" t="str">
            <v>Foumbot</v>
          </cell>
        </row>
        <row r="4109">
          <cell r="J4109" t="str">
            <v>OST_136</v>
          </cell>
          <cell r="K4109" t="str">
            <v>MCBSC_Banengo1</v>
          </cell>
          <cell r="L4109" t="str">
            <v>Foumbot</v>
          </cell>
        </row>
        <row r="4110">
          <cell r="J4110" t="str">
            <v>OST_136</v>
          </cell>
          <cell r="K4110" t="str">
            <v>MCBSC_Banengo1</v>
          </cell>
          <cell r="L4110" t="str">
            <v>Foumbot</v>
          </cell>
        </row>
        <row r="4111">
          <cell r="J4111" t="str">
            <v>OST_136</v>
          </cell>
          <cell r="K4111" t="str">
            <v>MCBSC_Banengo1</v>
          </cell>
          <cell r="L4111" t="str">
            <v>Foumbot</v>
          </cell>
        </row>
        <row r="4112">
          <cell r="J4112" t="str">
            <v>OST_136</v>
          </cell>
          <cell r="K4112" t="str">
            <v>MCBSC_Banengo1</v>
          </cell>
          <cell r="L4112" t="str">
            <v>Foumbot</v>
          </cell>
        </row>
        <row r="4113">
          <cell r="J4113" t="str">
            <v>ADM_112</v>
          </cell>
          <cell r="K4113" t="str">
            <v>MCBSC_NGOA_EK2</v>
          </cell>
          <cell r="L4113" t="str">
            <v>Home</v>
          </cell>
        </row>
        <row r="4114">
          <cell r="J4114" t="str">
            <v>ADM_112</v>
          </cell>
          <cell r="K4114" t="str">
            <v>MCBSC_NGOA_EK2</v>
          </cell>
          <cell r="L4114" t="str">
            <v>Home</v>
          </cell>
        </row>
        <row r="4115">
          <cell r="J4115" t="str">
            <v>ADM_112</v>
          </cell>
          <cell r="K4115" t="str">
            <v>MCBSC_NGOA_EK2</v>
          </cell>
          <cell r="L4115" t="str">
            <v>Home</v>
          </cell>
        </row>
        <row r="4116">
          <cell r="J4116" t="str">
            <v>NRD_090</v>
          </cell>
          <cell r="K4116" t="str">
            <v>MCBSC_Ngaoundere1</v>
          </cell>
          <cell r="L4116" t="str">
            <v>Lagdo</v>
          </cell>
        </row>
        <row r="4117">
          <cell r="J4117" t="str">
            <v>NRD_090</v>
          </cell>
          <cell r="K4117" t="str">
            <v>MCBSC_Ngaoundere1</v>
          </cell>
          <cell r="L4117" t="str">
            <v>Lagdo</v>
          </cell>
        </row>
        <row r="4118">
          <cell r="J4118" t="str">
            <v>NRD_090</v>
          </cell>
          <cell r="K4118" t="str">
            <v>MCBSC_Ngaoundere1</v>
          </cell>
          <cell r="L4118" t="str">
            <v>Lagdo</v>
          </cell>
        </row>
        <row r="4119">
          <cell r="J4119" t="str">
            <v>NRD_090</v>
          </cell>
          <cell r="K4119" t="str">
            <v>MCBSC_Ngaoundere1</v>
          </cell>
          <cell r="L4119" t="str">
            <v>Lagdo</v>
          </cell>
        </row>
        <row r="4120">
          <cell r="J4120" t="str">
            <v>NRD_090</v>
          </cell>
          <cell r="K4120" t="str">
            <v>MCBSC_Ngaoundere1</v>
          </cell>
          <cell r="L4120" t="str">
            <v>Lagdo</v>
          </cell>
        </row>
        <row r="4121">
          <cell r="J4121" t="str">
            <v>NRD_090</v>
          </cell>
          <cell r="K4121" t="str">
            <v>MCBSC_Ngaoundere1</v>
          </cell>
          <cell r="L4121" t="str">
            <v>Lagdo</v>
          </cell>
        </row>
        <row r="4122">
          <cell r="J4122" t="str">
            <v>CTR_149</v>
          </cell>
          <cell r="K4122" t="str">
            <v>BSC_ZTE_Mvogada_new(24)</v>
          </cell>
          <cell r="L4122" t="str">
            <v>Yaounde</v>
          </cell>
        </row>
        <row r="4123">
          <cell r="J4123" t="str">
            <v>CTR_149</v>
          </cell>
          <cell r="K4123" t="str">
            <v>BSC_ZTE_Mvogada_new(24)</v>
          </cell>
          <cell r="L4123" t="str">
            <v>Yaounde</v>
          </cell>
        </row>
        <row r="4124">
          <cell r="J4124" t="str">
            <v>CTR_149</v>
          </cell>
          <cell r="K4124" t="str">
            <v>BSC_ZTE_Mvogada_new(24)</v>
          </cell>
          <cell r="L4124" t="str">
            <v>Yaounde</v>
          </cell>
        </row>
        <row r="4125">
          <cell r="J4125" t="str">
            <v>NRD_088</v>
          </cell>
          <cell r="K4125" t="str">
            <v>BSC1_HW_GRA_AGENCE</v>
          </cell>
          <cell r="L4125" t="str">
            <v>Ngong</v>
          </cell>
        </row>
        <row r="4126">
          <cell r="J4126" t="str">
            <v>NRD_088</v>
          </cell>
          <cell r="K4126" t="str">
            <v>BSC1_HW_GRA_AGENCE</v>
          </cell>
          <cell r="L4126" t="str">
            <v>Ngong</v>
          </cell>
        </row>
        <row r="4127">
          <cell r="J4127" t="str">
            <v>NRD_088</v>
          </cell>
          <cell r="K4127" t="str">
            <v>BSC1_HW_GRA_AGENCE</v>
          </cell>
          <cell r="L4127" t="str">
            <v>Ngong</v>
          </cell>
        </row>
        <row r="4128">
          <cell r="J4128" t="str">
            <v>NRD_088</v>
          </cell>
          <cell r="K4128" t="str">
            <v>BSC1_HW_GRA_AGENCE</v>
          </cell>
          <cell r="L4128" t="str">
            <v>Ngong</v>
          </cell>
        </row>
        <row r="4129">
          <cell r="J4129" t="str">
            <v>NRD_088</v>
          </cell>
          <cell r="K4129" t="str">
            <v>BSC1_HW_GRA_AGENCE</v>
          </cell>
          <cell r="L4129" t="str">
            <v>Ngong</v>
          </cell>
        </row>
        <row r="4130">
          <cell r="J4130" t="str">
            <v>NRD_088</v>
          </cell>
          <cell r="K4130" t="str">
            <v>BSC1_HW_GRA_AGENCE</v>
          </cell>
          <cell r="L4130" t="str">
            <v>Ngong</v>
          </cell>
        </row>
        <row r="4131">
          <cell r="J4131" t="str">
            <v>NRO_022</v>
          </cell>
          <cell r="K4131" t="str">
            <v>Yaounde_Mbankolo-MX</v>
          </cell>
          <cell r="L4131" t="str">
            <v>Njikwa</v>
          </cell>
        </row>
        <row r="4132">
          <cell r="J4132" t="str">
            <v>NRO_022</v>
          </cell>
          <cell r="K4132" t="str">
            <v>Yaounde_Mbankolo-MX</v>
          </cell>
          <cell r="L4132" t="str">
            <v>Njikwa</v>
          </cell>
        </row>
        <row r="4133">
          <cell r="J4133" t="str">
            <v>NRO_022</v>
          </cell>
          <cell r="K4133" t="str">
            <v>Yaounde_Mbankolo-MX</v>
          </cell>
          <cell r="L4133" t="str">
            <v>Njikwa</v>
          </cell>
        </row>
        <row r="4134">
          <cell r="J4134" t="str">
            <v>NRD_089</v>
          </cell>
          <cell r="K4134" t="str">
            <v>BSC1_HW_GRA_AGENCE</v>
          </cell>
          <cell r="L4134" t="str">
            <v>Guider</v>
          </cell>
        </row>
        <row r="4135">
          <cell r="J4135" t="str">
            <v>NRD_089</v>
          </cell>
          <cell r="K4135" t="str">
            <v>BSC1_HW_GRA_AGENCE</v>
          </cell>
          <cell r="L4135" t="str">
            <v>Guider</v>
          </cell>
        </row>
        <row r="4136">
          <cell r="J4136" t="str">
            <v>NRD_089</v>
          </cell>
          <cell r="K4136" t="str">
            <v>BSC1_HW_GRA_AGENCE</v>
          </cell>
          <cell r="L4136" t="str">
            <v>Guider</v>
          </cell>
        </row>
        <row r="4137">
          <cell r="J4137" t="str">
            <v>NRD_089</v>
          </cell>
          <cell r="K4137" t="str">
            <v>BSC1_HW_GRA_AGENCE</v>
          </cell>
          <cell r="L4137" t="str">
            <v>Guider</v>
          </cell>
        </row>
        <row r="4138">
          <cell r="J4138" t="str">
            <v>NRD_089</v>
          </cell>
          <cell r="K4138" t="str">
            <v>BSC1_HW_GRA_AGENCE</v>
          </cell>
          <cell r="L4138" t="str">
            <v>Guider</v>
          </cell>
        </row>
        <row r="4139">
          <cell r="J4139" t="str">
            <v>NRD_089</v>
          </cell>
          <cell r="K4139" t="str">
            <v>BSC1_HW_GRA_AGENCE</v>
          </cell>
          <cell r="L4139" t="str">
            <v>Guider</v>
          </cell>
        </row>
        <row r="4140">
          <cell r="J4140" t="str">
            <v>ADM_108</v>
          </cell>
          <cell r="K4140" t="str">
            <v>MCBSC_Ngaoundere1</v>
          </cell>
          <cell r="L4140" t="str">
            <v>Telo</v>
          </cell>
        </row>
        <row r="4141">
          <cell r="J4141" t="str">
            <v>ADM_108</v>
          </cell>
          <cell r="K4141" t="str">
            <v>MCBSC_Ngaoundere1</v>
          </cell>
          <cell r="L4141" t="str">
            <v>Telo</v>
          </cell>
        </row>
        <row r="4142">
          <cell r="J4142" t="str">
            <v>ADM_108</v>
          </cell>
          <cell r="K4142" t="str">
            <v>MCBSC_Ngaoundere1</v>
          </cell>
          <cell r="L4142" t="str">
            <v>Telo</v>
          </cell>
        </row>
        <row r="4143">
          <cell r="J4143" t="str">
            <v>EXN_125</v>
          </cell>
          <cell r="K4143" t="str">
            <v>MCBSC_GRA-Agence2</v>
          </cell>
          <cell r="L4143" t="str">
            <v>Touloum</v>
          </cell>
        </row>
        <row r="4144">
          <cell r="J4144" t="str">
            <v>EXN_125</v>
          </cell>
          <cell r="K4144" t="str">
            <v>MCBSC_GRA-Agence2</v>
          </cell>
          <cell r="L4144" t="str">
            <v>Touloum</v>
          </cell>
        </row>
        <row r="4145">
          <cell r="J4145" t="str">
            <v>EXN_125</v>
          </cell>
          <cell r="K4145" t="str">
            <v>MCBSC_GRA-Agence2</v>
          </cell>
          <cell r="L4145" t="str">
            <v>Touloum</v>
          </cell>
        </row>
        <row r="4146">
          <cell r="J4146" t="str">
            <v>NRO_041</v>
          </cell>
          <cell r="K4146" t="str">
            <v>MCBSC_Banengo2</v>
          </cell>
          <cell r="L4146" t="str">
            <v>Fundong</v>
          </cell>
        </row>
        <row r="4147">
          <cell r="J4147" t="str">
            <v>NRO_041</v>
          </cell>
          <cell r="K4147" t="str">
            <v>MCBSC_Banengo2</v>
          </cell>
          <cell r="L4147" t="str">
            <v>Fundong</v>
          </cell>
        </row>
        <row r="4148">
          <cell r="J4148" t="str">
            <v>NRO_041</v>
          </cell>
          <cell r="K4148" t="str">
            <v>MCBSC_Banengo2</v>
          </cell>
          <cell r="L4148" t="str">
            <v>Fundong</v>
          </cell>
        </row>
        <row r="4149">
          <cell r="J4149" t="str">
            <v>LIT_168</v>
          </cell>
          <cell r="K4149" t="str">
            <v>BSC_ZTE_Madagascar(22)</v>
          </cell>
          <cell r="L4149" t="str">
            <v>Douala</v>
          </cell>
        </row>
        <row r="4150">
          <cell r="J4150" t="str">
            <v>LIT_168</v>
          </cell>
          <cell r="K4150" t="str">
            <v>BSC_ZTE_Madagascar(22)</v>
          </cell>
          <cell r="L4150" t="str">
            <v>Douala</v>
          </cell>
        </row>
        <row r="4151">
          <cell r="J4151" t="str">
            <v>LIT_168</v>
          </cell>
          <cell r="K4151" t="str">
            <v>BSC_ZTE_Madagascar(22)</v>
          </cell>
          <cell r="L4151" t="str">
            <v>Douala</v>
          </cell>
        </row>
        <row r="4152">
          <cell r="J4152" t="str">
            <v>LIT_234</v>
          </cell>
          <cell r="K4152" t="str">
            <v>BSC_ZTE_Madagascar(22)</v>
          </cell>
          <cell r="L4152" t="str">
            <v>Douala</v>
          </cell>
        </row>
        <row r="4153">
          <cell r="J4153" t="str">
            <v>LIT_234</v>
          </cell>
          <cell r="K4153" t="str">
            <v>BSC_ZTE_Madagascar(22)</v>
          </cell>
          <cell r="L4153" t="str">
            <v>Douala</v>
          </cell>
        </row>
        <row r="4154">
          <cell r="J4154" t="str">
            <v>LIT_234</v>
          </cell>
          <cell r="K4154" t="str">
            <v>BSC_ZTE_Madagascar(22)</v>
          </cell>
          <cell r="L4154" t="str">
            <v>Douala</v>
          </cell>
        </row>
        <row r="4155">
          <cell r="J4155" t="str">
            <v>LIT_235</v>
          </cell>
          <cell r="K4155" t="str">
            <v>BSC_ZTE_Madagascar(22)</v>
          </cell>
          <cell r="L4155" t="str">
            <v>Douala</v>
          </cell>
        </row>
        <row r="4156">
          <cell r="J4156" t="str">
            <v>LIT_235</v>
          </cell>
          <cell r="K4156" t="str">
            <v>BSC_ZTE_Madagascar(22)</v>
          </cell>
          <cell r="L4156" t="str">
            <v>Douala</v>
          </cell>
        </row>
        <row r="4157">
          <cell r="J4157" t="str">
            <v>LIT_235</v>
          </cell>
          <cell r="K4157" t="str">
            <v>BSC_ZTE_Madagascar(22)</v>
          </cell>
          <cell r="L4157" t="str">
            <v>Douala</v>
          </cell>
        </row>
        <row r="4158">
          <cell r="J4158" t="str">
            <v>ADM_101</v>
          </cell>
          <cell r="K4158" t="str">
            <v>BSC1_HW_GRA_AGENCE</v>
          </cell>
          <cell r="L4158" t="str">
            <v>Ngaoundere</v>
          </cell>
        </row>
        <row r="4159">
          <cell r="J4159" t="str">
            <v>ADM_101</v>
          </cell>
          <cell r="K4159" t="str">
            <v>BSC1_HW_GRA_AGENCE</v>
          </cell>
          <cell r="L4159" t="str">
            <v>Ngaoundere</v>
          </cell>
        </row>
        <row r="4160">
          <cell r="J4160" t="str">
            <v>ADM_101</v>
          </cell>
          <cell r="K4160" t="str">
            <v>BSC1_HW_GRA_AGENCE</v>
          </cell>
          <cell r="L4160" t="str">
            <v>Ngaoundere</v>
          </cell>
        </row>
        <row r="4161">
          <cell r="J4161" t="str">
            <v>ADM_101</v>
          </cell>
          <cell r="K4161" t="str">
            <v>BSC1_HW_GRA_AGENCE</v>
          </cell>
          <cell r="L4161" t="str">
            <v>Ngaoundere</v>
          </cell>
        </row>
        <row r="4162">
          <cell r="J4162" t="str">
            <v>ADM_101</v>
          </cell>
          <cell r="K4162" t="str">
            <v>BSC1_HW_GRA_AGENCE</v>
          </cell>
          <cell r="L4162" t="str">
            <v>Ngaoundere</v>
          </cell>
        </row>
        <row r="4163">
          <cell r="J4163" t="str">
            <v>ADM_101</v>
          </cell>
          <cell r="K4163" t="str">
            <v>BSC1_HW_GRA_AGENCE</v>
          </cell>
          <cell r="L4163" t="str">
            <v>Ngaoundere</v>
          </cell>
        </row>
        <row r="4164">
          <cell r="J4164" t="str">
            <v>OST_143</v>
          </cell>
          <cell r="K4164" t="str">
            <v>MCBSC_Banengo1</v>
          </cell>
          <cell r="L4164" t="str">
            <v>Bassamba</v>
          </cell>
        </row>
        <row r="4165">
          <cell r="J4165" t="str">
            <v>OST_143</v>
          </cell>
          <cell r="K4165" t="str">
            <v>MCBSC_Banengo1</v>
          </cell>
          <cell r="L4165" t="str">
            <v>Bassamba</v>
          </cell>
        </row>
        <row r="4166">
          <cell r="J4166" t="str">
            <v>OST_143</v>
          </cell>
          <cell r="K4166" t="str">
            <v>MCBSC_Banengo1</v>
          </cell>
          <cell r="L4166" t="str">
            <v>Bassamba</v>
          </cell>
        </row>
        <row r="4167">
          <cell r="J4167" t="str">
            <v>EST_088</v>
          </cell>
          <cell r="K4167" t="str">
            <v>BSC_ZTE_Messamendongo(23)</v>
          </cell>
          <cell r="L4167" t="str">
            <v>Bertoua</v>
          </cell>
        </row>
        <row r="4168">
          <cell r="J4168" t="str">
            <v>EST_088</v>
          </cell>
          <cell r="K4168" t="str">
            <v>BSC_ZTE_Messamendongo(23)</v>
          </cell>
          <cell r="L4168" t="str">
            <v>Bertoua</v>
          </cell>
        </row>
        <row r="4169">
          <cell r="J4169" t="str">
            <v>EST_088</v>
          </cell>
          <cell r="K4169" t="str">
            <v>BSC_ZTE_Messamendongo(23)</v>
          </cell>
          <cell r="L4169" t="str">
            <v>Bertoua</v>
          </cell>
        </row>
        <row r="4170">
          <cell r="J4170" t="str">
            <v>EST_088</v>
          </cell>
          <cell r="K4170" t="str">
            <v>BSC_ZTE_Messamendongo(23)</v>
          </cell>
          <cell r="L4170" t="str">
            <v>Bertoua</v>
          </cell>
        </row>
        <row r="4171">
          <cell r="J4171" t="str">
            <v>EST_088</v>
          </cell>
          <cell r="K4171" t="str">
            <v>BSC_ZTE_Messamendongo(23)</v>
          </cell>
          <cell r="L4171" t="str">
            <v>Bertoua</v>
          </cell>
        </row>
        <row r="4172">
          <cell r="J4172" t="str">
            <v>EST_088</v>
          </cell>
          <cell r="K4172" t="str">
            <v>BSC_ZTE_Messamendongo(23)</v>
          </cell>
          <cell r="L4172" t="str">
            <v>Bertoua</v>
          </cell>
        </row>
        <row r="4173">
          <cell r="J4173" t="str">
            <v>ADM_111</v>
          </cell>
          <cell r="K4173" t="str">
            <v>MCBSC_Ngaoundere1</v>
          </cell>
          <cell r="L4173" t="str">
            <v>Deone</v>
          </cell>
        </row>
        <row r="4174">
          <cell r="J4174" t="str">
            <v>ADM_111</v>
          </cell>
          <cell r="K4174" t="str">
            <v>MCBSC_Ngaoundere1</v>
          </cell>
          <cell r="L4174" t="str">
            <v>Deone</v>
          </cell>
        </row>
        <row r="4175">
          <cell r="J4175" t="str">
            <v>ADM_111</v>
          </cell>
          <cell r="K4175" t="str">
            <v>MCBSC_Ngaoundere1</v>
          </cell>
          <cell r="L4175" t="str">
            <v>Deone</v>
          </cell>
        </row>
        <row r="4176">
          <cell r="J4176" t="str">
            <v>NRO_053</v>
          </cell>
          <cell r="K4176" t="str">
            <v>Bamenda_Hotspot2-MX</v>
          </cell>
          <cell r="L4176" t="str">
            <v>Kikai</v>
          </cell>
        </row>
        <row r="4177">
          <cell r="J4177" t="str">
            <v>NRO_053</v>
          </cell>
          <cell r="K4177" t="str">
            <v>Bamenda_Hotspot2-MX</v>
          </cell>
          <cell r="L4177" t="str">
            <v>Kikai</v>
          </cell>
        </row>
        <row r="4178">
          <cell r="J4178" t="str">
            <v>NRO_053</v>
          </cell>
          <cell r="K4178" t="str">
            <v>Bamenda_Hotspot2-MX</v>
          </cell>
          <cell r="L4178" t="str">
            <v>Kikai</v>
          </cell>
        </row>
        <row r="4179">
          <cell r="J4179" t="str">
            <v>NRO_052</v>
          </cell>
          <cell r="K4179" t="str">
            <v>MCBSC_Banengo2</v>
          </cell>
          <cell r="L4179" t="str">
            <v>Kumbo-Bangam</v>
          </cell>
        </row>
        <row r="4180">
          <cell r="J4180" t="str">
            <v>NRO_052</v>
          </cell>
          <cell r="K4180" t="str">
            <v>MCBSC_Banengo2</v>
          </cell>
          <cell r="L4180" t="str">
            <v>Kumbo-Bangam</v>
          </cell>
        </row>
        <row r="4181">
          <cell r="J4181" t="str">
            <v>NRO_052</v>
          </cell>
          <cell r="K4181" t="str">
            <v>MCBSC_Banengo2</v>
          </cell>
          <cell r="L4181" t="str">
            <v>Kumbo-Bangam</v>
          </cell>
        </row>
        <row r="4182">
          <cell r="J4182" t="str">
            <v>NRO_018</v>
          </cell>
          <cell r="K4182" t="str">
            <v>MCBSC_Banengo2</v>
          </cell>
          <cell r="L4182" t="str">
            <v>Tadu</v>
          </cell>
        </row>
        <row r="4183">
          <cell r="J4183" t="str">
            <v>NRO_018</v>
          </cell>
          <cell r="K4183" t="str">
            <v>MCBSC_Banengo2</v>
          </cell>
          <cell r="L4183" t="str">
            <v>Tadu</v>
          </cell>
        </row>
        <row r="4184">
          <cell r="J4184" t="str">
            <v>NRO_018</v>
          </cell>
          <cell r="K4184" t="str">
            <v>MCBSC_Banengo2</v>
          </cell>
          <cell r="L4184" t="str">
            <v>Tadu</v>
          </cell>
        </row>
        <row r="4185">
          <cell r="J4185" t="str">
            <v>CTR_161</v>
          </cell>
          <cell r="K4185" t="str">
            <v>BSC_ZTE_Mvogada_new(24)</v>
          </cell>
          <cell r="L4185" t="str">
            <v>Yaounde</v>
          </cell>
        </row>
        <row r="4186">
          <cell r="J4186" t="str">
            <v>CTR_161</v>
          </cell>
          <cell r="K4186" t="str">
            <v>BSC_ZTE_Mvogada_new(24)</v>
          </cell>
          <cell r="L4186" t="str">
            <v>Yaounde</v>
          </cell>
        </row>
        <row r="4187">
          <cell r="J4187" t="str">
            <v>CTR_161</v>
          </cell>
          <cell r="K4187" t="str">
            <v>BSC_ZTE_Mvogada_new(24)</v>
          </cell>
          <cell r="L4187" t="str">
            <v>Yaounde</v>
          </cell>
        </row>
        <row r="4188">
          <cell r="J4188" t="str">
            <v>OST_134</v>
          </cell>
          <cell r="K4188" t="str">
            <v>BSC1_HW_BFSAM_BANENGO</v>
          </cell>
          <cell r="L4188" t="str">
            <v>Bafoussam</v>
          </cell>
        </row>
        <row r="4189">
          <cell r="J4189" t="str">
            <v>OST_134</v>
          </cell>
          <cell r="K4189" t="str">
            <v>BSC1_HW_BFSAM_BANENGO</v>
          </cell>
          <cell r="L4189" t="str">
            <v>Bafoussam</v>
          </cell>
        </row>
        <row r="4190">
          <cell r="J4190" t="str">
            <v>OST_134</v>
          </cell>
          <cell r="K4190" t="str">
            <v>BSC1_HW_BFSAM_BANENGO</v>
          </cell>
          <cell r="L4190" t="str">
            <v>Bafoussam</v>
          </cell>
        </row>
        <row r="4191">
          <cell r="J4191" t="str">
            <v>OST_134</v>
          </cell>
          <cell r="K4191" t="str">
            <v>BSC1_HW_BFSAM_BANENGO</v>
          </cell>
          <cell r="L4191" t="str">
            <v>Bafoussam</v>
          </cell>
        </row>
        <row r="4192">
          <cell r="J4192" t="str">
            <v>OST_134</v>
          </cell>
          <cell r="K4192" t="str">
            <v>BSC1_HW_BFSAM_BANENGO</v>
          </cell>
          <cell r="L4192" t="str">
            <v>Bafoussam</v>
          </cell>
        </row>
        <row r="4193">
          <cell r="J4193" t="str">
            <v>OST_134</v>
          </cell>
          <cell r="K4193" t="str">
            <v>BSC1_HW_BFSAM_BANENGO</v>
          </cell>
          <cell r="L4193" t="str">
            <v>Bafoussam</v>
          </cell>
        </row>
        <row r="4194">
          <cell r="J4194" t="str">
            <v>NRD_091</v>
          </cell>
          <cell r="K4194" t="str">
            <v>MCBSC_Ngaoundere1</v>
          </cell>
          <cell r="L4194" t="str">
            <v>Gor</v>
          </cell>
        </row>
        <row r="4195">
          <cell r="J4195" t="str">
            <v>NRD_091</v>
          </cell>
          <cell r="K4195" t="str">
            <v>MCBSC_Ngaoundere1</v>
          </cell>
          <cell r="L4195" t="str">
            <v>Gor</v>
          </cell>
        </row>
        <row r="4196">
          <cell r="J4196" t="str">
            <v>NRD_091</v>
          </cell>
          <cell r="K4196" t="str">
            <v>MCBSC_Ngaoundere1</v>
          </cell>
          <cell r="L4196" t="str">
            <v>Gor</v>
          </cell>
        </row>
        <row r="4197">
          <cell r="J4197" t="str">
            <v>SUO_132</v>
          </cell>
          <cell r="K4197" t="str">
            <v>BSC1_HW_BFSAM_BANENGO</v>
          </cell>
          <cell r="L4197" t="str">
            <v>Bonakanda</v>
          </cell>
        </row>
        <row r="4198">
          <cell r="J4198" t="str">
            <v>SUO_132</v>
          </cell>
          <cell r="K4198" t="str">
            <v>BSC1_HW_BFSAM_BANENGO</v>
          </cell>
          <cell r="L4198" t="str">
            <v>Bonakanda</v>
          </cell>
        </row>
        <row r="4199">
          <cell r="J4199" t="str">
            <v>SUO_132</v>
          </cell>
          <cell r="K4199" t="str">
            <v>BSC1_HW_BFSAM_BANENGO</v>
          </cell>
          <cell r="L4199" t="str">
            <v>Bonakanda</v>
          </cell>
        </row>
        <row r="4200">
          <cell r="J4200" t="str">
            <v>EST_093</v>
          </cell>
          <cell r="K4200" t="str">
            <v>MCBSC_NGOA_EK2</v>
          </cell>
          <cell r="L4200" t="str">
            <v>Deng-Deng</v>
          </cell>
        </row>
        <row r="4201">
          <cell r="J4201" t="str">
            <v>EST_093</v>
          </cell>
          <cell r="K4201" t="str">
            <v>MCBSC_NGOA_EK2</v>
          </cell>
          <cell r="L4201" t="str">
            <v>Deng-Deng</v>
          </cell>
        </row>
        <row r="4202">
          <cell r="J4202" t="str">
            <v>EST_093</v>
          </cell>
          <cell r="K4202" t="str">
            <v>MCBSC_NGOA_EK2</v>
          </cell>
          <cell r="L4202" t="str">
            <v>Deng-Deng</v>
          </cell>
        </row>
        <row r="4203">
          <cell r="J4203" t="str">
            <v>OST_153</v>
          </cell>
          <cell r="K4203" t="str">
            <v>MCBSC_Banengo1</v>
          </cell>
          <cell r="L4203" t="str">
            <v>Fotouni</v>
          </cell>
        </row>
        <row r="4204">
          <cell r="J4204" t="str">
            <v>OST_153</v>
          </cell>
          <cell r="K4204" t="str">
            <v>MCBSC_Banengo1</v>
          </cell>
          <cell r="L4204" t="str">
            <v>Fotouni</v>
          </cell>
        </row>
        <row r="4205">
          <cell r="J4205" t="str">
            <v>OST_153</v>
          </cell>
          <cell r="K4205" t="str">
            <v>MCBSC_Banengo1</v>
          </cell>
          <cell r="L4205" t="str">
            <v>Fotouni</v>
          </cell>
        </row>
        <row r="4206">
          <cell r="J4206" t="str">
            <v>EXN_130</v>
          </cell>
          <cell r="K4206" t="str">
            <v>MCBSC_GRA-Agence2</v>
          </cell>
          <cell r="L4206" t="str">
            <v>Gazawa</v>
          </cell>
        </row>
        <row r="4207">
          <cell r="J4207" t="str">
            <v>EXN_130</v>
          </cell>
          <cell r="K4207" t="str">
            <v>MCBSC_GRA-Agence2</v>
          </cell>
          <cell r="L4207" t="str">
            <v>Gazawa</v>
          </cell>
        </row>
        <row r="4208">
          <cell r="J4208" t="str">
            <v>EXN_130</v>
          </cell>
          <cell r="K4208" t="str">
            <v>MCBSC_GRA-Agence2</v>
          </cell>
          <cell r="L4208" t="str">
            <v>Gazawa</v>
          </cell>
        </row>
        <row r="4209">
          <cell r="J4209" t="str">
            <v>SUO_112</v>
          </cell>
          <cell r="K4209" t="str">
            <v>BSC1_HW_BFSAM_BANENGO</v>
          </cell>
          <cell r="L4209" t="str">
            <v>Kumba</v>
          </cell>
        </row>
        <row r="4210">
          <cell r="J4210" t="str">
            <v>SUO_112</v>
          </cell>
          <cell r="K4210" t="str">
            <v>BSC1_HW_BFSAM_BANENGO</v>
          </cell>
          <cell r="L4210" t="str">
            <v>Kumba</v>
          </cell>
        </row>
        <row r="4211">
          <cell r="J4211" t="str">
            <v>SUO_112</v>
          </cell>
          <cell r="K4211" t="str">
            <v>BSC1_HW_BFSAM_BANENGO</v>
          </cell>
          <cell r="L4211" t="str">
            <v>Kumba</v>
          </cell>
        </row>
        <row r="4212">
          <cell r="J4212" t="str">
            <v>SUO_112</v>
          </cell>
          <cell r="K4212" t="str">
            <v>BSC1_HW_BFSAM_BANENGO</v>
          </cell>
          <cell r="L4212" t="str">
            <v>Kumba</v>
          </cell>
        </row>
        <row r="4213">
          <cell r="J4213" t="str">
            <v>SUO_112</v>
          </cell>
          <cell r="K4213" t="str">
            <v>BSC1_HW_BFSAM_BANENGO</v>
          </cell>
          <cell r="L4213" t="str">
            <v>Kumba</v>
          </cell>
        </row>
        <row r="4214">
          <cell r="J4214" t="str">
            <v>SUO_112</v>
          </cell>
          <cell r="K4214" t="str">
            <v>BSC1_HW_BFSAM_BANENGO</v>
          </cell>
          <cell r="L4214" t="str">
            <v>Kumba</v>
          </cell>
        </row>
        <row r="4215">
          <cell r="J4215" t="str">
            <v>EXN_117</v>
          </cell>
          <cell r="K4215" t="str">
            <v>BSC1_HW_GRA_AGENCE</v>
          </cell>
          <cell r="L4215" t="str">
            <v>Maroua</v>
          </cell>
        </row>
        <row r="4216">
          <cell r="J4216" t="str">
            <v>EXN_117</v>
          </cell>
          <cell r="K4216" t="str">
            <v>BSC1_HW_GRA_AGENCE</v>
          </cell>
          <cell r="L4216" t="str">
            <v>Maroua</v>
          </cell>
        </row>
        <row r="4217">
          <cell r="J4217" t="str">
            <v>EXN_117</v>
          </cell>
          <cell r="K4217" t="str">
            <v>BSC1_HW_GRA_AGENCE</v>
          </cell>
          <cell r="L4217" t="str">
            <v>Maroua</v>
          </cell>
        </row>
        <row r="4218">
          <cell r="J4218" t="str">
            <v>EXN_117</v>
          </cell>
          <cell r="K4218" t="str">
            <v>BSC1_HW_GRA_AGENCE</v>
          </cell>
          <cell r="L4218" t="str">
            <v>Maroua</v>
          </cell>
        </row>
        <row r="4219">
          <cell r="J4219" t="str">
            <v>EXN_117</v>
          </cell>
          <cell r="K4219" t="str">
            <v>BSC1_HW_GRA_AGENCE</v>
          </cell>
          <cell r="L4219" t="str">
            <v>Maroua</v>
          </cell>
        </row>
        <row r="4220">
          <cell r="J4220" t="str">
            <v>EXN_117</v>
          </cell>
          <cell r="K4220" t="str">
            <v>BSC1_HW_GRA_AGENCE</v>
          </cell>
          <cell r="L4220" t="str">
            <v>Maroua</v>
          </cell>
        </row>
        <row r="4221">
          <cell r="J4221" t="str">
            <v>ADM_106</v>
          </cell>
          <cell r="K4221" t="str">
            <v>MCBSC_Ngaoundere1</v>
          </cell>
          <cell r="L4221" t="str">
            <v>Meiganga</v>
          </cell>
        </row>
        <row r="4222">
          <cell r="J4222" t="str">
            <v>ADM_106</v>
          </cell>
          <cell r="K4222" t="str">
            <v>MCBSC_Ngaoundere1</v>
          </cell>
          <cell r="L4222" t="str">
            <v>Meiganga</v>
          </cell>
        </row>
        <row r="4223">
          <cell r="J4223" t="str">
            <v>ADM_106</v>
          </cell>
          <cell r="K4223" t="str">
            <v>MCBSC_Ngaoundere1</v>
          </cell>
          <cell r="L4223" t="str">
            <v>Meiganga</v>
          </cell>
        </row>
        <row r="4224">
          <cell r="J4224" t="str">
            <v>ADM_106</v>
          </cell>
          <cell r="K4224" t="str">
            <v>MCBSC_Ngaoundere1</v>
          </cell>
          <cell r="L4224" t="str">
            <v>Meiganga</v>
          </cell>
        </row>
        <row r="4225">
          <cell r="J4225" t="str">
            <v>ADM_106</v>
          </cell>
          <cell r="K4225" t="str">
            <v>MCBSC_Ngaoundere1</v>
          </cell>
          <cell r="L4225" t="str">
            <v>Meiganga</v>
          </cell>
        </row>
        <row r="4226">
          <cell r="J4226" t="str">
            <v>ADM_106</v>
          </cell>
          <cell r="K4226" t="str">
            <v>MCBSC_Ngaoundere1</v>
          </cell>
          <cell r="L4226" t="str">
            <v>Meiganga</v>
          </cell>
        </row>
        <row r="4227">
          <cell r="J4227" t="str">
            <v>ADM_107</v>
          </cell>
          <cell r="K4227" t="str">
            <v>MCBSC_Ngaoundere1</v>
          </cell>
          <cell r="L4227" t="str">
            <v>Meiganga</v>
          </cell>
        </row>
        <row r="4228">
          <cell r="J4228" t="str">
            <v>ADM_107</v>
          </cell>
          <cell r="K4228" t="str">
            <v>MCBSC_Ngaoundere1</v>
          </cell>
          <cell r="L4228" t="str">
            <v>Meiganga</v>
          </cell>
        </row>
        <row r="4229">
          <cell r="J4229" t="str">
            <v>ADM_107</v>
          </cell>
          <cell r="K4229" t="str">
            <v>MCBSC_Ngaoundere1</v>
          </cell>
          <cell r="L4229" t="str">
            <v>Meiganga</v>
          </cell>
        </row>
        <row r="4230">
          <cell r="J4230" t="str">
            <v>ADM_107</v>
          </cell>
          <cell r="K4230" t="str">
            <v>MCBSC_Ngaoundere1</v>
          </cell>
          <cell r="L4230" t="str">
            <v>Meiganga</v>
          </cell>
        </row>
        <row r="4231">
          <cell r="J4231" t="str">
            <v>ADM_107</v>
          </cell>
          <cell r="K4231" t="str">
            <v>MCBSC_Ngaoundere1</v>
          </cell>
          <cell r="L4231" t="str">
            <v>Meiganga</v>
          </cell>
        </row>
        <row r="4232">
          <cell r="J4232" t="str">
            <v>ADM_107</v>
          </cell>
          <cell r="K4232" t="str">
            <v>MCBSC_Ngaoundere1</v>
          </cell>
          <cell r="L4232" t="str">
            <v>Meiganga</v>
          </cell>
        </row>
        <row r="4233">
          <cell r="J4233" t="str">
            <v>EXN_134</v>
          </cell>
          <cell r="K4233" t="str">
            <v>BSC1_HW_GRA_AGENCE</v>
          </cell>
          <cell r="L4233" t="str">
            <v>Mora</v>
          </cell>
        </row>
        <row r="4234">
          <cell r="J4234" t="str">
            <v>EXN_134</v>
          </cell>
          <cell r="K4234" t="str">
            <v>BSC1_HW_GRA_AGENCE</v>
          </cell>
          <cell r="L4234" t="str">
            <v>Mora</v>
          </cell>
        </row>
        <row r="4235">
          <cell r="J4235" t="str">
            <v>EXN_134</v>
          </cell>
          <cell r="K4235" t="str">
            <v>BSC1_HW_GRA_AGENCE</v>
          </cell>
          <cell r="L4235" t="str">
            <v>Mora</v>
          </cell>
        </row>
        <row r="4236">
          <cell r="J4236" t="str">
            <v>SUD_038</v>
          </cell>
          <cell r="K4236" t="str">
            <v>MCBSC_CBC2</v>
          </cell>
          <cell r="L4236" t="str">
            <v>Olamze</v>
          </cell>
        </row>
        <row r="4237">
          <cell r="J4237" t="str">
            <v>SUD_038</v>
          </cell>
          <cell r="K4237" t="str">
            <v>MCBSC_CBC2</v>
          </cell>
          <cell r="L4237" t="str">
            <v>Olamze</v>
          </cell>
        </row>
        <row r="4238">
          <cell r="J4238" t="str">
            <v>SUD_038</v>
          </cell>
          <cell r="K4238" t="str">
            <v>MCBSC_CBC2</v>
          </cell>
          <cell r="L4238" t="str">
            <v>Olamze</v>
          </cell>
        </row>
        <row r="4239">
          <cell r="J4239" t="str">
            <v>EST_102</v>
          </cell>
          <cell r="K4239" t="str">
            <v>MCBSC_NGOA_EK2</v>
          </cell>
          <cell r="L4239" t="str">
            <v>Deng</v>
          </cell>
        </row>
        <row r="4240">
          <cell r="J4240" t="str">
            <v>EST_102</v>
          </cell>
          <cell r="K4240" t="str">
            <v>MCBSC_NGOA_EK2</v>
          </cell>
          <cell r="L4240" t="str">
            <v>Deng</v>
          </cell>
        </row>
        <row r="4241">
          <cell r="J4241" t="str">
            <v>EST_102</v>
          </cell>
          <cell r="K4241" t="str">
            <v>MCBSC_NGOA_EK2</v>
          </cell>
          <cell r="L4241" t="str">
            <v>Deng</v>
          </cell>
        </row>
        <row r="4242">
          <cell r="J4242" t="str">
            <v>NRO_039</v>
          </cell>
          <cell r="K4242" t="str">
            <v>MCBSC_Banengo2</v>
          </cell>
          <cell r="L4242" t="str">
            <v>Vikovi</v>
          </cell>
        </row>
        <row r="4243">
          <cell r="J4243" t="str">
            <v>NRO_039</v>
          </cell>
          <cell r="K4243" t="str">
            <v>MCBSC_Banengo2</v>
          </cell>
          <cell r="L4243" t="str">
            <v>Vikovi</v>
          </cell>
        </row>
        <row r="4244">
          <cell r="J4244" t="str">
            <v>NRO_039</v>
          </cell>
          <cell r="K4244" t="str">
            <v>MCBSC_Banengo2</v>
          </cell>
          <cell r="L4244" t="str">
            <v>Vikovi</v>
          </cell>
        </row>
        <row r="4245">
          <cell r="J4245" t="str">
            <v>CTR_447</v>
          </cell>
          <cell r="K4245" t="str">
            <v>BSC_ZTE_Mvogada_new(24)</v>
          </cell>
          <cell r="L4245" t="str">
            <v>Yaounde</v>
          </cell>
        </row>
        <row r="4246">
          <cell r="J4246" t="str">
            <v>CTR_447</v>
          </cell>
          <cell r="K4246" t="str">
            <v>BSC_ZTE_Mvogada_new(24)</v>
          </cell>
          <cell r="L4246" t="str">
            <v>Yaounde</v>
          </cell>
        </row>
        <row r="4247">
          <cell r="J4247" t="str">
            <v>CTR_447</v>
          </cell>
          <cell r="K4247" t="str">
            <v>BSC_ZTE_Mvogada_new(24)</v>
          </cell>
          <cell r="L4247" t="str">
            <v>Yaounde</v>
          </cell>
        </row>
        <row r="4248">
          <cell r="J4248" t="str">
            <v>LIT_157</v>
          </cell>
          <cell r="K4248" t="str">
            <v>BSC_ZTE_Madagascar(22)</v>
          </cell>
          <cell r="L4248" t="str">
            <v>Douala</v>
          </cell>
        </row>
        <row r="4249">
          <cell r="J4249" t="str">
            <v>LIT_157</v>
          </cell>
          <cell r="K4249" t="str">
            <v>BSC_ZTE_Madagascar(22)</v>
          </cell>
          <cell r="L4249" t="str">
            <v>Douala</v>
          </cell>
        </row>
        <row r="4250">
          <cell r="J4250" t="str">
            <v>LIT_157</v>
          </cell>
          <cell r="K4250" t="str">
            <v>BSC_ZTE_Madagascar(22)</v>
          </cell>
          <cell r="L4250" t="str">
            <v>Douala</v>
          </cell>
        </row>
        <row r="4251">
          <cell r="J4251" t="str">
            <v>LIT_360</v>
          </cell>
          <cell r="K4251" t="str">
            <v>BSC_ZTE_NDOGBONG(21)</v>
          </cell>
          <cell r="L4251" t="str">
            <v>Douala</v>
          </cell>
        </row>
        <row r="4252">
          <cell r="J4252" t="str">
            <v>LIT_360</v>
          </cell>
          <cell r="K4252" t="str">
            <v>BSC_ZTE_NDOGBONG(21)</v>
          </cell>
          <cell r="L4252" t="str">
            <v>Douala</v>
          </cell>
        </row>
        <row r="4253">
          <cell r="J4253" t="str">
            <v>LIT_360</v>
          </cell>
          <cell r="K4253" t="str">
            <v>BSC_ZTE_NDOGBONG(21)</v>
          </cell>
          <cell r="L4253" t="str">
            <v>Douala</v>
          </cell>
        </row>
        <row r="4254">
          <cell r="J4254" t="str">
            <v>LIT_368</v>
          </cell>
          <cell r="K4254" t="str">
            <v>BSC_ZTE_Madagascar(22)</v>
          </cell>
          <cell r="L4254" t="str">
            <v>Douala</v>
          </cell>
        </row>
        <row r="4255">
          <cell r="J4255" t="str">
            <v>LIT_368</v>
          </cell>
          <cell r="K4255" t="str">
            <v>BSC_ZTE_Madagascar(22)</v>
          </cell>
          <cell r="L4255" t="str">
            <v>Douala</v>
          </cell>
        </row>
        <row r="4256">
          <cell r="J4256" t="str">
            <v>LIT_368</v>
          </cell>
          <cell r="K4256" t="str">
            <v>BSC_ZTE_Madagascar(22)</v>
          </cell>
          <cell r="L4256" t="str">
            <v>Douala</v>
          </cell>
        </row>
        <row r="4257">
          <cell r="J4257" t="str">
            <v>LIT_374</v>
          </cell>
          <cell r="K4257" t="str">
            <v>BSC_ZTE_Madagascar(22)</v>
          </cell>
          <cell r="L4257" t="str">
            <v>Douala</v>
          </cell>
        </row>
        <row r="4258">
          <cell r="J4258" t="str">
            <v>LIT_374</v>
          </cell>
          <cell r="K4258" t="str">
            <v>BSC_ZTE_Madagascar(22)</v>
          </cell>
          <cell r="L4258" t="str">
            <v>Douala</v>
          </cell>
        </row>
        <row r="4259">
          <cell r="J4259" t="str">
            <v>LIT_374</v>
          </cell>
          <cell r="K4259" t="str">
            <v>BSC_ZTE_Madagascar(22)</v>
          </cell>
          <cell r="L4259" t="str">
            <v>Douala</v>
          </cell>
        </row>
        <row r="4260">
          <cell r="J4260" t="str">
            <v>LIT_376</v>
          </cell>
          <cell r="K4260" t="str">
            <v>BSC_ZTE_Madagascar(22)</v>
          </cell>
          <cell r="L4260" t="str">
            <v>Douala</v>
          </cell>
        </row>
        <row r="4261">
          <cell r="J4261" t="str">
            <v>LIT_376</v>
          </cell>
          <cell r="K4261" t="str">
            <v>BSC_ZTE_Madagascar(22)</v>
          </cell>
          <cell r="L4261" t="str">
            <v>Douala</v>
          </cell>
        </row>
        <row r="4262">
          <cell r="J4262" t="str">
            <v>LIT_376</v>
          </cell>
          <cell r="K4262" t="str">
            <v>BSC_ZTE_Madagascar(22)</v>
          </cell>
          <cell r="L4262" t="str">
            <v>Douala</v>
          </cell>
        </row>
        <row r="4263">
          <cell r="J4263" t="str">
            <v>OST_166</v>
          </cell>
          <cell r="K4263" t="str">
            <v>BSC1_HW_BFSAM_BANENGO</v>
          </cell>
          <cell r="L4263" t="str">
            <v>Bafoussam</v>
          </cell>
        </row>
        <row r="4264">
          <cell r="J4264" t="str">
            <v>OST_166</v>
          </cell>
          <cell r="K4264" t="str">
            <v>BSC1_HW_BFSAM_BANENGO</v>
          </cell>
          <cell r="L4264" t="str">
            <v>Bafoussam</v>
          </cell>
        </row>
        <row r="4265">
          <cell r="J4265" t="str">
            <v>OST_166</v>
          </cell>
          <cell r="K4265" t="str">
            <v>BSC1_HW_BFSAM_BANENGO</v>
          </cell>
          <cell r="L4265" t="str">
            <v>Bafoussam</v>
          </cell>
        </row>
        <row r="4266">
          <cell r="J4266" t="str">
            <v>OST_166</v>
          </cell>
          <cell r="K4266" t="str">
            <v>BSC1_HW_BFSAM_BANENGO</v>
          </cell>
          <cell r="L4266" t="str">
            <v>Bafoussam</v>
          </cell>
        </row>
        <row r="4267">
          <cell r="J4267" t="str">
            <v>OST_166</v>
          </cell>
          <cell r="K4267" t="str">
            <v>BSC1_HW_BFSAM_BANENGO</v>
          </cell>
          <cell r="L4267" t="str">
            <v>Bafoussam</v>
          </cell>
        </row>
        <row r="4268">
          <cell r="J4268" t="str">
            <v>OST_166</v>
          </cell>
          <cell r="K4268" t="str">
            <v>BSC1_HW_BFSAM_BANENGO</v>
          </cell>
          <cell r="L4268" t="str">
            <v>Bafoussam</v>
          </cell>
        </row>
        <row r="4269">
          <cell r="J4269" t="str">
            <v>NRD_097</v>
          </cell>
          <cell r="K4269" t="str">
            <v>BSC1_HW_GRA_AGENCE</v>
          </cell>
          <cell r="L4269" t="str">
            <v>Garoua</v>
          </cell>
        </row>
        <row r="4270">
          <cell r="J4270" t="str">
            <v>NRD_097</v>
          </cell>
          <cell r="K4270" t="str">
            <v>BSC1_HW_GRA_AGENCE</v>
          </cell>
          <cell r="L4270" t="str">
            <v>Garoua</v>
          </cell>
        </row>
        <row r="4271">
          <cell r="J4271" t="str">
            <v>NRD_097</v>
          </cell>
          <cell r="K4271" t="str">
            <v>BSC1_HW_GRA_AGENCE</v>
          </cell>
          <cell r="L4271" t="str">
            <v>Garoua</v>
          </cell>
        </row>
        <row r="4272">
          <cell r="J4272" t="str">
            <v>NRD_097</v>
          </cell>
          <cell r="K4272" t="str">
            <v>BSC1_HW_GRA_AGENCE</v>
          </cell>
          <cell r="L4272" t="str">
            <v>Garoua</v>
          </cell>
        </row>
        <row r="4273">
          <cell r="J4273" t="str">
            <v>NRD_097</v>
          </cell>
          <cell r="K4273" t="str">
            <v>BSC1_HW_GRA_AGENCE</v>
          </cell>
          <cell r="L4273" t="str">
            <v>Garoua</v>
          </cell>
        </row>
        <row r="4274">
          <cell r="J4274" t="str">
            <v>NRD_097</v>
          </cell>
          <cell r="K4274" t="str">
            <v>BSC1_HW_GRA_AGENCE</v>
          </cell>
          <cell r="L4274" t="str">
            <v>Garoua</v>
          </cell>
        </row>
        <row r="4275">
          <cell r="J4275" t="str">
            <v>SUD_003</v>
          </cell>
          <cell r="K4275" t="str">
            <v>MCBSC_NGOA_EK2</v>
          </cell>
          <cell r="L4275" t="str">
            <v>Meyomessala</v>
          </cell>
        </row>
        <row r="4276">
          <cell r="J4276" t="str">
            <v>SUD_003</v>
          </cell>
          <cell r="K4276" t="str">
            <v>MCBSC_NGOA_EK2</v>
          </cell>
          <cell r="L4276" t="str">
            <v>Meyomessala</v>
          </cell>
        </row>
        <row r="4277">
          <cell r="J4277" t="str">
            <v>SUD_003</v>
          </cell>
          <cell r="K4277" t="str">
            <v>MCBSC_NGOA_EK2</v>
          </cell>
          <cell r="L4277" t="str">
            <v>Meyomessala</v>
          </cell>
        </row>
        <row r="4278">
          <cell r="J4278" t="str">
            <v>NRD_078</v>
          </cell>
          <cell r="K4278" t="str">
            <v>MCBSC_GRA-Agence</v>
          </cell>
          <cell r="L4278" t="str">
            <v>Adoumre</v>
          </cell>
        </row>
        <row r="4279">
          <cell r="J4279" t="str">
            <v>NRD_078</v>
          </cell>
          <cell r="K4279" t="str">
            <v>MCBSC_GRA-Agence</v>
          </cell>
          <cell r="L4279" t="str">
            <v>Adoumre</v>
          </cell>
        </row>
        <row r="4280">
          <cell r="J4280" t="str">
            <v>NRD_078</v>
          </cell>
          <cell r="K4280" t="str">
            <v>MCBSC_GRA-Agence</v>
          </cell>
          <cell r="L4280" t="str">
            <v>Adoumre</v>
          </cell>
        </row>
        <row r="4281">
          <cell r="J4281" t="str">
            <v>SUO_133</v>
          </cell>
          <cell r="K4281" t="str">
            <v>MCBSC_Banengo2</v>
          </cell>
          <cell r="L4281" t="str">
            <v>Alou</v>
          </cell>
        </row>
        <row r="4282">
          <cell r="J4282" t="str">
            <v>SUO_133</v>
          </cell>
          <cell r="K4282" t="str">
            <v>MCBSC_Banengo2</v>
          </cell>
          <cell r="L4282" t="str">
            <v>Alou</v>
          </cell>
        </row>
        <row r="4283">
          <cell r="J4283" t="str">
            <v>SUO_133</v>
          </cell>
          <cell r="K4283" t="str">
            <v>MCBSC_Banengo2</v>
          </cell>
          <cell r="L4283" t="str">
            <v>Alou</v>
          </cell>
        </row>
        <row r="4284">
          <cell r="J4284" t="str">
            <v>NRO_058</v>
          </cell>
          <cell r="K4284" t="str">
            <v>MCBSC_Banengo2</v>
          </cell>
          <cell r="L4284" t="str">
            <v>Babanki</v>
          </cell>
        </row>
        <row r="4285">
          <cell r="J4285" t="str">
            <v>NRO_058</v>
          </cell>
          <cell r="K4285" t="str">
            <v>MCBSC_Banengo2</v>
          </cell>
          <cell r="L4285" t="str">
            <v>Babanki</v>
          </cell>
        </row>
        <row r="4286">
          <cell r="J4286" t="str">
            <v>NRO_058</v>
          </cell>
          <cell r="K4286" t="str">
            <v>MCBSC_Banengo2</v>
          </cell>
          <cell r="L4286" t="str">
            <v>Babanki</v>
          </cell>
        </row>
        <row r="4287">
          <cell r="J4287" t="str">
            <v>OST_160</v>
          </cell>
          <cell r="K4287" t="str">
            <v>MCBSC_Banengo2</v>
          </cell>
          <cell r="L4287" t="str">
            <v>Bagam</v>
          </cell>
        </row>
        <row r="4288">
          <cell r="J4288" t="str">
            <v>OST_160</v>
          </cell>
          <cell r="K4288" t="str">
            <v>MCBSC_Banengo2</v>
          </cell>
          <cell r="L4288" t="str">
            <v>Bagam</v>
          </cell>
        </row>
        <row r="4289">
          <cell r="J4289" t="str">
            <v>OST_160</v>
          </cell>
          <cell r="K4289" t="str">
            <v>MCBSC_Banengo2</v>
          </cell>
          <cell r="L4289" t="str">
            <v>Bagam</v>
          </cell>
        </row>
        <row r="4290">
          <cell r="J4290" t="str">
            <v>NRO_067</v>
          </cell>
          <cell r="K4290" t="str">
            <v>BSC1_HW_BFSAM_BANENGO</v>
          </cell>
          <cell r="L4290" t="str">
            <v>Bambili</v>
          </cell>
        </row>
        <row r="4291">
          <cell r="J4291" t="str">
            <v>NRO_067</v>
          </cell>
          <cell r="K4291" t="str">
            <v>BSC1_HW_BFSAM_BANENGO</v>
          </cell>
          <cell r="L4291" t="str">
            <v>Bambili</v>
          </cell>
        </row>
        <row r="4292">
          <cell r="J4292" t="str">
            <v>NRO_067</v>
          </cell>
          <cell r="K4292" t="str">
            <v>BSC1_HW_BFSAM_BANENGO</v>
          </cell>
          <cell r="L4292" t="str">
            <v>Bambili</v>
          </cell>
        </row>
        <row r="4293">
          <cell r="J4293" t="str">
            <v>NRO_064</v>
          </cell>
          <cell r="K4293" t="str">
            <v>BSC1_HW_BFSAM_BANENGO</v>
          </cell>
          <cell r="L4293" t="str">
            <v>Bamenda</v>
          </cell>
        </row>
        <row r="4294">
          <cell r="J4294" t="str">
            <v>NRO_064</v>
          </cell>
          <cell r="K4294" t="str">
            <v>BSC1_HW_BFSAM_BANENGO</v>
          </cell>
          <cell r="L4294" t="str">
            <v>Bamenda</v>
          </cell>
        </row>
        <row r="4295">
          <cell r="J4295" t="str">
            <v>NRO_064</v>
          </cell>
          <cell r="K4295" t="str">
            <v>BSC1_HW_BFSAM_BANENGO</v>
          </cell>
          <cell r="L4295" t="str">
            <v>Bamenda</v>
          </cell>
        </row>
        <row r="4296">
          <cell r="J4296" t="str">
            <v>NRO_063</v>
          </cell>
          <cell r="K4296" t="str">
            <v>BSC1_HW_BFSAM_BANENGO</v>
          </cell>
          <cell r="L4296" t="str">
            <v>Bamenda</v>
          </cell>
        </row>
        <row r="4297">
          <cell r="J4297" t="str">
            <v>NRO_063</v>
          </cell>
          <cell r="K4297" t="str">
            <v>BSC1_HW_BFSAM_BANENGO</v>
          </cell>
          <cell r="L4297" t="str">
            <v>Bamenda</v>
          </cell>
        </row>
        <row r="4298">
          <cell r="J4298" t="str">
            <v>NRO_063</v>
          </cell>
          <cell r="K4298" t="str">
            <v>BSC1_HW_BFSAM_BANENGO</v>
          </cell>
          <cell r="L4298" t="str">
            <v>Bamenda</v>
          </cell>
        </row>
        <row r="4299">
          <cell r="J4299" t="str">
            <v>OST_163</v>
          </cell>
          <cell r="K4299" t="str">
            <v>MCBSC_Banengo1</v>
          </cell>
          <cell r="L4299" t="str">
            <v>Bamoungoum</v>
          </cell>
        </row>
        <row r="4300">
          <cell r="J4300" t="str">
            <v>OST_163</v>
          </cell>
          <cell r="K4300" t="str">
            <v>MCBSC_Banengo1</v>
          </cell>
          <cell r="L4300" t="str">
            <v>Bamoungoum</v>
          </cell>
        </row>
        <row r="4301">
          <cell r="J4301" t="str">
            <v>OST_163</v>
          </cell>
          <cell r="K4301" t="str">
            <v>MCBSC_Banengo1</v>
          </cell>
          <cell r="L4301" t="str">
            <v>Bamoungoum</v>
          </cell>
        </row>
        <row r="4302">
          <cell r="J4302" t="str">
            <v>NRO_050</v>
          </cell>
          <cell r="K4302" t="str">
            <v>Bamenda_Hotspot2-MX</v>
          </cell>
          <cell r="L4302" t="str">
            <v>Bangolan</v>
          </cell>
        </row>
        <row r="4303">
          <cell r="J4303" t="str">
            <v>NRO_050</v>
          </cell>
          <cell r="K4303" t="str">
            <v>Bamenda_Hotspot2-MX</v>
          </cell>
          <cell r="L4303" t="str">
            <v>Bangolan</v>
          </cell>
        </row>
        <row r="4304">
          <cell r="J4304" t="str">
            <v>NRO_050</v>
          </cell>
          <cell r="K4304" t="str">
            <v>Bamenda_Hotspot2-MX</v>
          </cell>
          <cell r="L4304" t="str">
            <v>Bangolan</v>
          </cell>
        </row>
        <row r="4305">
          <cell r="J4305" t="str">
            <v>OST_161</v>
          </cell>
          <cell r="K4305" t="str">
            <v>MCBSC_Banengo1</v>
          </cell>
          <cell r="L4305" t="str">
            <v>Bankwop</v>
          </cell>
        </row>
        <row r="4306">
          <cell r="J4306" t="str">
            <v>OST_161</v>
          </cell>
          <cell r="K4306" t="str">
            <v>MCBSC_Banengo1</v>
          </cell>
          <cell r="L4306" t="str">
            <v>Bankwop</v>
          </cell>
        </row>
        <row r="4307">
          <cell r="J4307" t="str">
            <v>OST_161</v>
          </cell>
          <cell r="K4307" t="str">
            <v>MCBSC_Banengo1</v>
          </cell>
          <cell r="L4307" t="str">
            <v>Bankwop</v>
          </cell>
        </row>
        <row r="4308">
          <cell r="J4308" t="str">
            <v>NRO_066</v>
          </cell>
          <cell r="K4308" t="str">
            <v>BSC1_HW_BFSAM_BANENGO</v>
          </cell>
          <cell r="L4308" t="str">
            <v>Bamenda</v>
          </cell>
        </row>
        <row r="4309">
          <cell r="J4309" t="str">
            <v>NRO_066</v>
          </cell>
          <cell r="K4309" t="str">
            <v>BSC1_HW_BFSAM_BANENGO</v>
          </cell>
          <cell r="L4309" t="str">
            <v>Bamenda</v>
          </cell>
        </row>
        <row r="4310">
          <cell r="J4310" t="str">
            <v>NRO_066</v>
          </cell>
          <cell r="K4310" t="str">
            <v>BSC1_HW_BFSAM_BANENGO</v>
          </cell>
          <cell r="L4310" t="str">
            <v>Bamenda</v>
          </cell>
        </row>
        <row r="4311">
          <cell r="J4311" t="str">
            <v>NRO_062</v>
          </cell>
          <cell r="K4311" t="str">
            <v>BSC1_HW_BFSAM_BANENGO</v>
          </cell>
          <cell r="L4311" t="str">
            <v>Bamenda</v>
          </cell>
        </row>
        <row r="4312">
          <cell r="J4312" t="str">
            <v>NRO_062</v>
          </cell>
          <cell r="K4312" t="str">
            <v>BSC1_HW_BFSAM_BANENGO</v>
          </cell>
          <cell r="L4312" t="str">
            <v>Bamenda</v>
          </cell>
        </row>
        <row r="4313">
          <cell r="J4313" t="str">
            <v>NRO_062</v>
          </cell>
          <cell r="K4313" t="str">
            <v>BSC1_HW_BFSAM_BANENGO</v>
          </cell>
          <cell r="L4313" t="str">
            <v>Bamenda</v>
          </cell>
        </row>
        <row r="4314">
          <cell r="J4314" t="str">
            <v>NRO_059</v>
          </cell>
          <cell r="K4314" t="str">
            <v>BSC1_HW_BFSAM_BANENGO</v>
          </cell>
          <cell r="L4314" t="str">
            <v>Bamenda</v>
          </cell>
        </row>
        <row r="4315">
          <cell r="J4315" t="str">
            <v>NRO_059</v>
          </cell>
          <cell r="K4315" t="str">
            <v>BSC1_HW_BFSAM_BANENGO</v>
          </cell>
          <cell r="L4315" t="str">
            <v>Bamenda</v>
          </cell>
        </row>
        <row r="4316">
          <cell r="J4316" t="str">
            <v>NRO_059</v>
          </cell>
          <cell r="K4316" t="str">
            <v>BSC1_HW_BFSAM_BANENGO</v>
          </cell>
          <cell r="L4316" t="str">
            <v>Bamenda</v>
          </cell>
        </row>
        <row r="4317">
          <cell r="J4317" t="str">
            <v>CTR_443</v>
          </cell>
          <cell r="K4317" t="str">
            <v>MCBSC_CBC2</v>
          </cell>
          <cell r="L4317" t="str">
            <v>Biakoa</v>
          </cell>
        </row>
        <row r="4318">
          <cell r="J4318" t="str">
            <v>CTR_443</v>
          </cell>
          <cell r="K4318" t="str">
            <v>MCBSC_CBC2</v>
          </cell>
          <cell r="L4318" t="str">
            <v>Biakoa</v>
          </cell>
        </row>
        <row r="4319">
          <cell r="J4319" t="str">
            <v>CTR_443</v>
          </cell>
          <cell r="K4319" t="str">
            <v>MCBSC_CBC2</v>
          </cell>
          <cell r="L4319" t="str">
            <v>Biakoa</v>
          </cell>
        </row>
        <row r="4320">
          <cell r="J4320" t="str">
            <v>OST_164</v>
          </cell>
          <cell r="K4320" t="str">
            <v>MCBSC_Banengo1</v>
          </cell>
          <cell r="L4320" t="str">
            <v>Batie</v>
          </cell>
        </row>
        <row r="4321">
          <cell r="J4321" t="str">
            <v>OST_164</v>
          </cell>
          <cell r="K4321" t="str">
            <v>MCBSC_Banengo1</v>
          </cell>
          <cell r="L4321" t="str">
            <v>Batie</v>
          </cell>
        </row>
        <row r="4322">
          <cell r="J4322" t="str">
            <v>OST_164</v>
          </cell>
          <cell r="K4322" t="str">
            <v>MCBSC_Banengo1</v>
          </cell>
          <cell r="L4322" t="str">
            <v>Batie</v>
          </cell>
        </row>
        <row r="4323">
          <cell r="J4323" t="str">
            <v>SUO_136</v>
          </cell>
          <cell r="K4323" t="str">
            <v>MCBSC_Banengo2</v>
          </cell>
          <cell r="L4323" t="str">
            <v>Fongo-Tongo</v>
          </cell>
        </row>
        <row r="4324">
          <cell r="J4324" t="str">
            <v>SUO_136</v>
          </cell>
          <cell r="K4324" t="str">
            <v>MCBSC_Banengo2</v>
          </cell>
          <cell r="L4324" t="str">
            <v>Fongo-Tongo</v>
          </cell>
        </row>
        <row r="4325">
          <cell r="J4325" t="str">
            <v>SUO_136</v>
          </cell>
          <cell r="K4325" t="str">
            <v>MCBSC_Banengo2</v>
          </cell>
          <cell r="L4325" t="str">
            <v>Fongo-Tongo</v>
          </cell>
        </row>
        <row r="4326">
          <cell r="J4326" t="str">
            <v>SUO_097</v>
          </cell>
          <cell r="K4326" t="str">
            <v>MCBSC_IPD2</v>
          </cell>
          <cell r="L4326" t="str">
            <v>Gamoko</v>
          </cell>
        </row>
        <row r="4327">
          <cell r="J4327" t="str">
            <v>SUO_097</v>
          </cell>
          <cell r="K4327" t="str">
            <v>MCBSC_IPD2</v>
          </cell>
          <cell r="L4327" t="str">
            <v>Gamoko</v>
          </cell>
        </row>
        <row r="4328">
          <cell r="J4328" t="str">
            <v>SUO_097</v>
          </cell>
          <cell r="K4328" t="str">
            <v>MCBSC_IPD2</v>
          </cell>
          <cell r="L4328" t="str">
            <v>Gamoko</v>
          </cell>
        </row>
        <row r="4329">
          <cell r="J4329" t="str">
            <v>OST_146</v>
          </cell>
          <cell r="K4329" t="str">
            <v>MCBSC_Banengo1</v>
          </cell>
          <cell r="L4329" t="str">
            <v>Kamkop</v>
          </cell>
        </row>
        <row r="4330">
          <cell r="J4330" t="str">
            <v>OST_146</v>
          </cell>
          <cell r="K4330" t="str">
            <v>MCBSC_Banengo1</v>
          </cell>
          <cell r="L4330" t="str">
            <v>Kamkop</v>
          </cell>
        </row>
        <row r="4331">
          <cell r="J4331" t="str">
            <v>OST_146</v>
          </cell>
          <cell r="K4331" t="str">
            <v>MCBSC_Banengo1</v>
          </cell>
          <cell r="L4331" t="str">
            <v>Kamkop</v>
          </cell>
        </row>
        <row r="4332">
          <cell r="J4332" t="str">
            <v>EXN_141</v>
          </cell>
          <cell r="K4332" t="str">
            <v>BSC1_HW_GRA_AGENCE</v>
          </cell>
          <cell r="L4332" t="str">
            <v>Kousseri</v>
          </cell>
        </row>
        <row r="4333">
          <cell r="J4333" t="str">
            <v>EXN_141</v>
          </cell>
          <cell r="K4333" t="str">
            <v>BSC1_HW_GRA_AGENCE</v>
          </cell>
          <cell r="L4333" t="str">
            <v>Kousseri</v>
          </cell>
        </row>
        <row r="4334">
          <cell r="J4334" t="str">
            <v>EXN_141</v>
          </cell>
          <cell r="K4334" t="str">
            <v>BSC1_HW_GRA_AGENCE</v>
          </cell>
          <cell r="L4334" t="str">
            <v>Kousseri</v>
          </cell>
        </row>
        <row r="4335">
          <cell r="J4335" t="str">
            <v>EXN_141</v>
          </cell>
          <cell r="K4335" t="str">
            <v>BSC1_HW_GRA_AGENCE</v>
          </cell>
          <cell r="L4335" t="str">
            <v>Kousseri</v>
          </cell>
        </row>
        <row r="4336">
          <cell r="J4336" t="str">
            <v>EXN_141</v>
          </cell>
          <cell r="K4336" t="str">
            <v>BSC1_HW_GRA_AGENCE</v>
          </cell>
          <cell r="L4336" t="str">
            <v>Kousseri</v>
          </cell>
        </row>
        <row r="4337">
          <cell r="J4337" t="str">
            <v>EXN_141</v>
          </cell>
          <cell r="K4337" t="str">
            <v>BSC1_HW_GRA_AGENCE</v>
          </cell>
          <cell r="L4337" t="str">
            <v>Kousseri</v>
          </cell>
        </row>
        <row r="4338">
          <cell r="J4338" t="str">
            <v>EXN_138</v>
          </cell>
          <cell r="K4338" t="str">
            <v>BSC1_HW_GRA_AGENCE</v>
          </cell>
          <cell r="L4338" t="str">
            <v>Kousseri</v>
          </cell>
        </row>
        <row r="4339">
          <cell r="J4339" t="str">
            <v>EXN_138</v>
          </cell>
          <cell r="K4339" t="str">
            <v>BSC1_HW_GRA_AGENCE</v>
          </cell>
          <cell r="L4339" t="str">
            <v>Kousseri</v>
          </cell>
        </row>
        <row r="4340">
          <cell r="J4340" t="str">
            <v>EXN_138</v>
          </cell>
          <cell r="K4340" t="str">
            <v>BSC1_HW_GRA_AGENCE</v>
          </cell>
          <cell r="L4340" t="str">
            <v>Kousseri</v>
          </cell>
        </row>
        <row r="4341">
          <cell r="J4341" t="str">
            <v>EXN_138</v>
          </cell>
          <cell r="K4341" t="str">
            <v>BSC1_HW_GRA_AGENCE</v>
          </cell>
          <cell r="L4341" t="str">
            <v>Kousseri</v>
          </cell>
        </row>
        <row r="4342">
          <cell r="J4342" t="str">
            <v>EXN_138</v>
          </cell>
          <cell r="K4342" t="str">
            <v>BSC1_HW_GRA_AGENCE</v>
          </cell>
          <cell r="L4342" t="str">
            <v>Kousseri</v>
          </cell>
        </row>
        <row r="4343">
          <cell r="J4343" t="str">
            <v>EXN_138</v>
          </cell>
          <cell r="K4343" t="str">
            <v>BSC1_HW_GRA_AGENCE</v>
          </cell>
          <cell r="L4343" t="str">
            <v>Kousseri</v>
          </cell>
        </row>
        <row r="4344">
          <cell r="J4344" t="str">
            <v>SUD_053</v>
          </cell>
          <cell r="K4344" t="str">
            <v>BSC_ZTE_NDOGBONG(21)</v>
          </cell>
          <cell r="L4344" t="str">
            <v>Kribi</v>
          </cell>
        </row>
        <row r="4345">
          <cell r="J4345" t="str">
            <v>SUD_053</v>
          </cell>
          <cell r="K4345" t="str">
            <v>BSC_ZTE_NDOGBONG(21)</v>
          </cell>
          <cell r="L4345" t="str">
            <v>Kribi</v>
          </cell>
        </row>
        <row r="4346">
          <cell r="J4346" t="str">
            <v>SUD_053</v>
          </cell>
          <cell r="K4346" t="str">
            <v>BSC_ZTE_NDOGBONG(21)</v>
          </cell>
          <cell r="L4346" t="str">
            <v>Kribi</v>
          </cell>
        </row>
        <row r="4347">
          <cell r="J4347" t="str">
            <v>SUO_107</v>
          </cell>
          <cell r="K4347" t="str">
            <v>MCBSC_Banengo2</v>
          </cell>
          <cell r="L4347" t="str">
            <v>Mamfe</v>
          </cell>
        </row>
        <row r="4348">
          <cell r="J4348" t="str">
            <v>SUO_107</v>
          </cell>
          <cell r="K4348" t="str">
            <v>MCBSC_Banengo2</v>
          </cell>
          <cell r="L4348" t="str">
            <v>Mamfe</v>
          </cell>
        </row>
        <row r="4349">
          <cell r="J4349" t="str">
            <v>SUO_107</v>
          </cell>
          <cell r="K4349" t="str">
            <v>MCBSC_Banengo2</v>
          </cell>
          <cell r="L4349" t="str">
            <v>Mamfe</v>
          </cell>
        </row>
        <row r="4350">
          <cell r="J4350" t="str">
            <v>NRO_065</v>
          </cell>
          <cell r="K4350" t="str">
            <v>BSC1_HW_BFSAM_BANENGO</v>
          </cell>
          <cell r="L4350" t="str">
            <v>Mbatu</v>
          </cell>
        </row>
        <row r="4351">
          <cell r="J4351" t="str">
            <v>NRO_065</v>
          </cell>
          <cell r="K4351" t="str">
            <v>BSC1_HW_BFSAM_BANENGO</v>
          </cell>
          <cell r="L4351" t="str">
            <v>Mbatu</v>
          </cell>
        </row>
        <row r="4352">
          <cell r="J4352" t="str">
            <v>NRO_065</v>
          </cell>
          <cell r="K4352" t="str">
            <v>BSC1_HW_BFSAM_BANENGO</v>
          </cell>
          <cell r="L4352" t="str">
            <v>Mbatu</v>
          </cell>
        </row>
        <row r="4353">
          <cell r="J4353" t="str">
            <v>NRO_057</v>
          </cell>
          <cell r="K4353" t="str">
            <v>MCBSC_Banengo2</v>
          </cell>
          <cell r="L4353" t="str">
            <v>Mbonso</v>
          </cell>
        </row>
        <row r="4354">
          <cell r="J4354" t="str">
            <v>NRO_057</v>
          </cell>
          <cell r="K4354" t="str">
            <v>MCBSC_Banengo2</v>
          </cell>
          <cell r="L4354" t="str">
            <v>Mbonso</v>
          </cell>
        </row>
        <row r="4355">
          <cell r="J4355" t="str">
            <v>NRO_057</v>
          </cell>
          <cell r="K4355" t="str">
            <v>MCBSC_Banengo2</v>
          </cell>
          <cell r="L4355" t="str">
            <v>Mbonso</v>
          </cell>
        </row>
        <row r="4356">
          <cell r="J4356" t="str">
            <v>OST_165</v>
          </cell>
          <cell r="K4356" t="str">
            <v>BSC1_HW_BFSAM_BANENGO</v>
          </cell>
          <cell r="L4356" t="str">
            <v>Ndjeleng</v>
          </cell>
        </row>
        <row r="4357">
          <cell r="J4357" t="str">
            <v>OST_165</v>
          </cell>
          <cell r="K4357" t="str">
            <v>BSC1_HW_BFSAM_BANENGO</v>
          </cell>
          <cell r="L4357" t="str">
            <v>Ndjeleng</v>
          </cell>
        </row>
        <row r="4358">
          <cell r="J4358" t="str">
            <v>OST_165</v>
          </cell>
          <cell r="K4358" t="str">
            <v>BSC1_HW_BFSAM_BANENGO</v>
          </cell>
          <cell r="L4358" t="str">
            <v>Ndjeleng</v>
          </cell>
        </row>
        <row r="4359">
          <cell r="J4359" t="str">
            <v>NRO_056</v>
          </cell>
          <cell r="K4359" t="str">
            <v>MCBSC_Banengo2</v>
          </cell>
          <cell r="L4359" t="str">
            <v>Ntem</v>
          </cell>
        </row>
        <row r="4360">
          <cell r="J4360" t="str">
            <v>NRO_056</v>
          </cell>
          <cell r="K4360" t="str">
            <v>MCBSC_Banengo2</v>
          </cell>
          <cell r="L4360" t="str">
            <v>Ntem</v>
          </cell>
        </row>
        <row r="4361">
          <cell r="J4361" t="str">
            <v>NRO_056</v>
          </cell>
          <cell r="K4361" t="str">
            <v>MCBSC_Banengo2</v>
          </cell>
          <cell r="L4361" t="str">
            <v>Ntem</v>
          </cell>
        </row>
        <row r="4362">
          <cell r="J4362" t="str">
            <v>CTR_441</v>
          </cell>
          <cell r="K4362" t="str">
            <v>MCBSC_CBC2</v>
          </cell>
          <cell r="L4362" t="str">
            <v>Olama</v>
          </cell>
        </row>
        <row r="4363">
          <cell r="J4363" t="str">
            <v>CTR_441</v>
          </cell>
          <cell r="K4363" t="str">
            <v>MCBSC_CBC2</v>
          </cell>
          <cell r="L4363" t="str">
            <v>Olama</v>
          </cell>
        </row>
        <row r="4364">
          <cell r="J4364" t="str">
            <v>CTR_441</v>
          </cell>
          <cell r="K4364" t="str">
            <v>MCBSC_CBC2</v>
          </cell>
          <cell r="L4364" t="str">
            <v>Olama</v>
          </cell>
        </row>
        <row r="4365">
          <cell r="J4365" t="str">
            <v>LIT_201</v>
          </cell>
          <cell r="K4365" t="str">
            <v>MCBSC_Mak-Nodal2</v>
          </cell>
          <cell r="L4365" t="str">
            <v>Pouma</v>
          </cell>
        </row>
        <row r="4366">
          <cell r="J4366" t="str">
            <v>LIT_201</v>
          </cell>
          <cell r="K4366" t="str">
            <v>MCBSC_Mak-Nodal2</v>
          </cell>
          <cell r="L4366" t="str">
            <v>Pouma</v>
          </cell>
        </row>
        <row r="4367">
          <cell r="J4367" t="str">
            <v>LIT_201</v>
          </cell>
          <cell r="K4367" t="str">
            <v>MCBSC_Mak-Nodal2</v>
          </cell>
          <cell r="L4367" t="str">
            <v>Pouma</v>
          </cell>
        </row>
        <row r="4368">
          <cell r="J4368" t="str">
            <v>EST_103</v>
          </cell>
          <cell r="K4368" t="str">
            <v>MCBSC_NGOA_EK2</v>
          </cell>
          <cell r="L4368" t="str">
            <v>SALAPOUMBE</v>
          </cell>
        </row>
        <row r="4369">
          <cell r="J4369" t="str">
            <v>EST_103</v>
          </cell>
          <cell r="K4369" t="str">
            <v>MCBSC_NGOA_EK2</v>
          </cell>
          <cell r="L4369" t="str">
            <v>SALAPOUMBE</v>
          </cell>
        </row>
        <row r="4370">
          <cell r="J4370" t="str">
            <v>EST_103</v>
          </cell>
          <cell r="K4370" t="str">
            <v>MCBSC_NGOA_EK2</v>
          </cell>
          <cell r="L4370" t="str">
            <v>SALAPOUMBE</v>
          </cell>
        </row>
        <row r="4371">
          <cell r="J4371" t="str">
            <v>CTR_458</v>
          </cell>
          <cell r="K4371" t="str">
            <v>BSC_ZTE_Mvogada_new(24)</v>
          </cell>
          <cell r="L4371" t="str">
            <v>Yaounde</v>
          </cell>
        </row>
        <row r="4372">
          <cell r="J4372" t="str">
            <v>CTR_458</v>
          </cell>
          <cell r="K4372" t="str">
            <v>BSC_ZTE_Mvogada_new(24)</v>
          </cell>
          <cell r="L4372" t="str">
            <v>Yaounde</v>
          </cell>
        </row>
        <row r="4373">
          <cell r="J4373" t="str">
            <v>CTR_458</v>
          </cell>
          <cell r="K4373" t="str">
            <v>BSC_ZTE_Mvogada_new(24)</v>
          </cell>
          <cell r="L4373" t="str">
            <v>Yaounde</v>
          </cell>
        </row>
        <row r="4374">
          <cell r="J4374" t="str">
            <v>LIT_171</v>
          </cell>
          <cell r="K4374" t="str">
            <v>BSC_ZTE_Madagascar(22)</v>
          </cell>
          <cell r="L4374" t="str">
            <v>Douala</v>
          </cell>
        </row>
        <row r="4375">
          <cell r="J4375" t="str">
            <v>LIT_171</v>
          </cell>
          <cell r="K4375" t="str">
            <v>BSC_ZTE_Madagascar(22)</v>
          </cell>
          <cell r="L4375" t="str">
            <v>Douala</v>
          </cell>
        </row>
        <row r="4376">
          <cell r="J4376" t="str">
            <v>LIT_171</v>
          </cell>
          <cell r="K4376" t="str">
            <v>BSC_ZTE_Madagascar(22)</v>
          </cell>
          <cell r="L4376" t="str">
            <v>Douala</v>
          </cell>
        </row>
        <row r="4377">
          <cell r="J4377" t="str">
            <v>ADM_085</v>
          </cell>
          <cell r="K4377" t="str">
            <v>BSC1_HW_GRA_AGENCE</v>
          </cell>
          <cell r="L4377" t="str">
            <v>Ngaoundere</v>
          </cell>
        </row>
        <row r="4378">
          <cell r="J4378" t="str">
            <v>ADM_085</v>
          </cell>
          <cell r="K4378" t="str">
            <v>BSC1_HW_GRA_AGENCE</v>
          </cell>
          <cell r="L4378" t="str">
            <v>Ngaoundere</v>
          </cell>
        </row>
        <row r="4379">
          <cell r="J4379" t="str">
            <v>ADM_085</v>
          </cell>
          <cell r="K4379" t="str">
            <v>BSC1_HW_GRA_AGENCE</v>
          </cell>
          <cell r="L4379" t="str">
            <v>Ngaoundere</v>
          </cell>
        </row>
        <row r="4380">
          <cell r="J4380" t="str">
            <v>ADM_085</v>
          </cell>
          <cell r="K4380" t="str">
            <v>BSC1_HW_GRA_AGENCE</v>
          </cell>
          <cell r="L4380" t="str">
            <v>Ngaoundere</v>
          </cell>
        </row>
        <row r="4381">
          <cell r="J4381" t="str">
            <v>ADM_085</v>
          </cell>
          <cell r="K4381" t="str">
            <v>BSC1_HW_GRA_AGENCE</v>
          </cell>
          <cell r="L4381" t="str">
            <v>Ngaoundere</v>
          </cell>
        </row>
        <row r="4382">
          <cell r="J4382" t="str">
            <v>ADM_085</v>
          </cell>
          <cell r="K4382" t="str">
            <v>BSC1_HW_GRA_AGENCE</v>
          </cell>
          <cell r="L4382" t="str">
            <v>Ngaoundere</v>
          </cell>
        </row>
        <row r="4383">
          <cell r="J4383" t="str">
            <v>NRD_085</v>
          </cell>
          <cell r="K4383" t="str">
            <v>BSC1_HW_GRA_AGENCE</v>
          </cell>
          <cell r="L4383" t="str">
            <v>Garoua</v>
          </cell>
        </row>
        <row r="4384">
          <cell r="J4384" t="str">
            <v>NRD_085</v>
          </cell>
          <cell r="K4384" t="str">
            <v>BSC1_HW_GRA_AGENCE</v>
          </cell>
          <cell r="L4384" t="str">
            <v>Garoua</v>
          </cell>
        </row>
        <row r="4385">
          <cell r="J4385" t="str">
            <v>NRD_085</v>
          </cell>
          <cell r="K4385" t="str">
            <v>BSC1_HW_GRA_AGENCE</v>
          </cell>
          <cell r="L4385" t="str">
            <v>Garoua</v>
          </cell>
        </row>
        <row r="4386">
          <cell r="J4386" t="str">
            <v>NRD_085</v>
          </cell>
          <cell r="K4386" t="str">
            <v>BSC1_HW_GRA_AGENCE</v>
          </cell>
          <cell r="L4386" t="str">
            <v>Garoua</v>
          </cell>
        </row>
        <row r="4387">
          <cell r="J4387" t="str">
            <v>NRD_085</v>
          </cell>
          <cell r="K4387" t="str">
            <v>BSC1_HW_GRA_AGENCE</v>
          </cell>
          <cell r="L4387" t="str">
            <v>Garoua</v>
          </cell>
        </row>
        <row r="4388">
          <cell r="J4388" t="str">
            <v>NRD_085</v>
          </cell>
          <cell r="K4388" t="str">
            <v>BSC1_HW_GRA_AGENCE</v>
          </cell>
          <cell r="L4388" t="str">
            <v>Garoua</v>
          </cell>
        </row>
        <row r="4389">
          <cell r="J4389" t="str">
            <v>NRO_051</v>
          </cell>
          <cell r="K4389" t="str">
            <v>MCBSC_Banengo2</v>
          </cell>
          <cell r="L4389" t="str">
            <v>Bafanji</v>
          </cell>
        </row>
        <row r="4390">
          <cell r="J4390" t="str">
            <v>NRO_051</v>
          </cell>
          <cell r="K4390" t="str">
            <v>MCBSC_Banengo2</v>
          </cell>
          <cell r="L4390" t="str">
            <v>Bafanji</v>
          </cell>
        </row>
        <row r="4391">
          <cell r="J4391" t="str">
            <v>NRO_051</v>
          </cell>
          <cell r="K4391" t="str">
            <v>MCBSC_Banengo2</v>
          </cell>
          <cell r="L4391" t="str">
            <v>Bafanji</v>
          </cell>
        </row>
        <row r="4392">
          <cell r="J4392" t="str">
            <v>NRO_047</v>
          </cell>
          <cell r="K4392" t="str">
            <v>MCBSC_Banengo2</v>
          </cell>
          <cell r="L4392" t="str">
            <v>Bafmeng</v>
          </cell>
        </row>
        <row r="4393">
          <cell r="J4393" t="str">
            <v>NRO_047</v>
          </cell>
          <cell r="K4393" t="str">
            <v>MCBSC_Banengo2</v>
          </cell>
          <cell r="L4393" t="str">
            <v>Bafmeng</v>
          </cell>
        </row>
        <row r="4394">
          <cell r="J4394" t="str">
            <v>NRO_047</v>
          </cell>
          <cell r="K4394" t="str">
            <v>MCBSC_Banengo2</v>
          </cell>
          <cell r="L4394" t="str">
            <v>Bafmeng</v>
          </cell>
        </row>
        <row r="4395">
          <cell r="J4395" t="str">
            <v>OST_167</v>
          </cell>
          <cell r="K4395" t="str">
            <v>MCBSC_Banengo1</v>
          </cell>
          <cell r="L4395" t="str">
            <v>Baloum</v>
          </cell>
        </row>
        <row r="4396">
          <cell r="J4396" t="str">
            <v>OST_167</v>
          </cell>
          <cell r="K4396" t="str">
            <v>MCBSC_Banengo1</v>
          </cell>
          <cell r="L4396" t="str">
            <v>Baloum</v>
          </cell>
        </row>
        <row r="4397">
          <cell r="J4397" t="str">
            <v>OST_167</v>
          </cell>
          <cell r="K4397" t="str">
            <v>MCBSC_Banengo1</v>
          </cell>
          <cell r="L4397" t="str">
            <v>Baloum</v>
          </cell>
        </row>
        <row r="4398">
          <cell r="J4398" t="str">
            <v>OST_162</v>
          </cell>
          <cell r="K4398" t="str">
            <v>MCBSC_Banengo1</v>
          </cell>
          <cell r="L4398" t="str">
            <v>Bameka</v>
          </cell>
        </row>
        <row r="4399">
          <cell r="J4399" t="str">
            <v>OST_162</v>
          </cell>
          <cell r="K4399" t="str">
            <v>MCBSC_Banengo1</v>
          </cell>
          <cell r="L4399" t="str">
            <v>Bameka</v>
          </cell>
        </row>
        <row r="4400">
          <cell r="J4400" t="str">
            <v>OST_162</v>
          </cell>
          <cell r="K4400" t="str">
            <v>MCBSC_Banengo1</v>
          </cell>
          <cell r="L4400" t="str">
            <v>Bameka</v>
          </cell>
        </row>
        <row r="4401">
          <cell r="J4401" t="str">
            <v>NRO_070</v>
          </cell>
          <cell r="K4401" t="str">
            <v>BSC1_HW_BFSAM_BANENGO</v>
          </cell>
          <cell r="L4401" t="str">
            <v>Bamenda</v>
          </cell>
        </row>
        <row r="4402">
          <cell r="J4402" t="str">
            <v>NRO_070</v>
          </cell>
          <cell r="K4402" t="str">
            <v>BSC1_HW_BFSAM_BANENGO</v>
          </cell>
          <cell r="L4402" t="str">
            <v>Bamenda</v>
          </cell>
        </row>
        <row r="4403">
          <cell r="J4403" t="str">
            <v>NRO_070</v>
          </cell>
          <cell r="K4403" t="str">
            <v>BSC1_HW_BFSAM_BANENGO</v>
          </cell>
          <cell r="L4403" t="str">
            <v>Bamenda</v>
          </cell>
        </row>
        <row r="4404">
          <cell r="J4404" t="str">
            <v>OST_155</v>
          </cell>
          <cell r="K4404" t="str">
            <v>MCBSC_Banengo2</v>
          </cell>
          <cell r="L4404" t="str">
            <v>Bamenkombo</v>
          </cell>
        </row>
        <row r="4405">
          <cell r="J4405" t="str">
            <v>OST_155</v>
          </cell>
          <cell r="K4405" t="str">
            <v>MCBSC_Banengo2</v>
          </cell>
          <cell r="L4405" t="str">
            <v>Bamenkombo</v>
          </cell>
        </row>
        <row r="4406">
          <cell r="J4406" t="str">
            <v>OST_155</v>
          </cell>
          <cell r="K4406" t="str">
            <v>MCBSC_Banengo2</v>
          </cell>
          <cell r="L4406" t="str">
            <v>Bamenkombo</v>
          </cell>
        </row>
        <row r="4407">
          <cell r="J4407" t="str">
            <v>NRD_092</v>
          </cell>
          <cell r="K4407" t="str">
            <v>MCBSC_GRA-Agence</v>
          </cell>
          <cell r="L4407" t="str">
            <v>Boudva</v>
          </cell>
        </row>
        <row r="4408">
          <cell r="J4408" t="str">
            <v>NRD_092</v>
          </cell>
          <cell r="K4408" t="str">
            <v>MCBSC_GRA-Agence</v>
          </cell>
          <cell r="L4408" t="str">
            <v>Boudva</v>
          </cell>
        </row>
        <row r="4409">
          <cell r="J4409" t="str">
            <v>NRD_092</v>
          </cell>
          <cell r="K4409" t="str">
            <v>MCBSC_GRA-Agence</v>
          </cell>
          <cell r="L4409" t="str">
            <v>Boudva</v>
          </cell>
        </row>
        <row r="4410">
          <cell r="J4410" t="str">
            <v>LIT_173</v>
          </cell>
          <cell r="K4410" t="str">
            <v>MCBSC_Mak-Nodal2</v>
          </cell>
          <cell r="L4410" t="str">
            <v>CDC-Delmonte</v>
          </cell>
        </row>
        <row r="4411">
          <cell r="J4411" t="str">
            <v>LIT_173</v>
          </cell>
          <cell r="K4411" t="str">
            <v>MCBSC_Mak-Nodal2</v>
          </cell>
          <cell r="L4411" t="str">
            <v>CDC-Delmonte</v>
          </cell>
        </row>
        <row r="4412">
          <cell r="J4412" t="str">
            <v>LIT_173</v>
          </cell>
          <cell r="K4412" t="str">
            <v>MCBSC_Mak-Nodal2</v>
          </cell>
          <cell r="L4412" t="str">
            <v>CDC-Delmonte</v>
          </cell>
        </row>
        <row r="4413">
          <cell r="J4413" t="str">
            <v>NRO_046</v>
          </cell>
          <cell r="K4413" t="str">
            <v>MCBSC_Banengo2</v>
          </cell>
          <cell r="L4413" t="str">
            <v>Dumbu</v>
          </cell>
        </row>
        <row r="4414">
          <cell r="J4414" t="str">
            <v>NRO_046</v>
          </cell>
          <cell r="K4414" t="str">
            <v>MCBSC_Banengo2</v>
          </cell>
          <cell r="L4414" t="str">
            <v>Dumbu</v>
          </cell>
        </row>
        <row r="4415">
          <cell r="J4415" t="str">
            <v>NRO_046</v>
          </cell>
          <cell r="K4415" t="str">
            <v>MCBSC_Banengo2</v>
          </cell>
          <cell r="L4415" t="str">
            <v>Dumbu</v>
          </cell>
        </row>
        <row r="4416">
          <cell r="J4416" t="str">
            <v>NRD_094</v>
          </cell>
          <cell r="K4416" t="str">
            <v>BSC1_HW_GRA_AGENCE</v>
          </cell>
          <cell r="L4416" t="str">
            <v>Garoua</v>
          </cell>
        </row>
        <row r="4417">
          <cell r="J4417" t="str">
            <v>NRD_094</v>
          </cell>
          <cell r="K4417" t="str">
            <v>BSC1_HW_GRA_AGENCE</v>
          </cell>
          <cell r="L4417" t="str">
            <v>Garoua</v>
          </cell>
        </row>
        <row r="4418">
          <cell r="J4418" t="str">
            <v>NRD_094</v>
          </cell>
          <cell r="K4418" t="str">
            <v>BSC1_HW_GRA_AGENCE</v>
          </cell>
          <cell r="L4418" t="str">
            <v>Garoua</v>
          </cell>
        </row>
        <row r="4419">
          <cell r="J4419" t="str">
            <v>CTR_190</v>
          </cell>
          <cell r="K4419" t="str">
            <v>MCBSC_CBC2</v>
          </cell>
          <cell r="L4419" t="str">
            <v>Kiiki</v>
          </cell>
        </row>
        <row r="4420">
          <cell r="J4420" t="str">
            <v>CTR_190</v>
          </cell>
          <cell r="K4420" t="str">
            <v>MCBSC_CBC2</v>
          </cell>
          <cell r="L4420" t="str">
            <v>Kiiki</v>
          </cell>
        </row>
        <row r="4421">
          <cell r="J4421" t="str">
            <v>CTR_190</v>
          </cell>
          <cell r="K4421" t="str">
            <v>MCBSC_CBC2</v>
          </cell>
          <cell r="L4421" t="str">
            <v>Kiiki</v>
          </cell>
        </row>
        <row r="4422">
          <cell r="J4422" t="str">
            <v>SUO_125</v>
          </cell>
          <cell r="K4422" t="str">
            <v>BSC1_HW_BFSAM_BANENGO</v>
          </cell>
          <cell r="L4422" t="str">
            <v>Kumba</v>
          </cell>
        </row>
        <row r="4423">
          <cell r="J4423" t="str">
            <v>SUO_125</v>
          </cell>
          <cell r="K4423" t="str">
            <v>BSC1_HW_BFSAM_BANENGO</v>
          </cell>
          <cell r="L4423" t="str">
            <v>Kumba</v>
          </cell>
        </row>
        <row r="4424">
          <cell r="J4424" t="str">
            <v>SUO_125</v>
          </cell>
          <cell r="K4424" t="str">
            <v>BSC1_HW_BFSAM_BANENGO</v>
          </cell>
          <cell r="L4424" t="str">
            <v>Kumba</v>
          </cell>
        </row>
        <row r="4425">
          <cell r="J4425" t="str">
            <v>SUO_125</v>
          </cell>
          <cell r="K4425" t="str">
            <v>BSC1_HW_BFSAM_BANENGO</v>
          </cell>
          <cell r="L4425" t="str">
            <v>Kumba</v>
          </cell>
        </row>
        <row r="4426">
          <cell r="J4426" t="str">
            <v>SUO_125</v>
          </cell>
          <cell r="K4426" t="str">
            <v>BSC1_HW_BFSAM_BANENGO</v>
          </cell>
          <cell r="L4426" t="str">
            <v>Kumba</v>
          </cell>
        </row>
        <row r="4427">
          <cell r="J4427" t="str">
            <v>SUO_125</v>
          </cell>
          <cell r="K4427" t="str">
            <v>BSC1_HW_BFSAM_BANENGO</v>
          </cell>
          <cell r="L4427" t="str">
            <v>Kumba</v>
          </cell>
        </row>
        <row r="4428">
          <cell r="J4428" t="str">
            <v>EXN_128</v>
          </cell>
          <cell r="K4428" t="str">
            <v>MCBSC_GRA-Agence</v>
          </cell>
          <cell r="L4428" t="str">
            <v>Magada</v>
          </cell>
        </row>
        <row r="4429">
          <cell r="J4429" t="str">
            <v>EXN_128</v>
          </cell>
          <cell r="K4429" t="str">
            <v>MCBSC_GRA-Agence</v>
          </cell>
          <cell r="L4429" t="str">
            <v>Magada</v>
          </cell>
        </row>
        <row r="4430">
          <cell r="J4430" t="str">
            <v>EXN_128</v>
          </cell>
          <cell r="K4430" t="str">
            <v>MCBSC_GRA-Agence</v>
          </cell>
          <cell r="L4430" t="str">
            <v>Magada</v>
          </cell>
        </row>
        <row r="4431">
          <cell r="J4431" t="str">
            <v>LIT_430</v>
          </cell>
          <cell r="K4431" t="str">
            <v>MCBSC_IPD2</v>
          </cell>
          <cell r="L4431" t="str">
            <v>Mbanga</v>
          </cell>
        </row>
        <row r="4432">
          <cell r="J4432" t="str">
            <v>LIT_430</v>
          </cell>
          <cell r="K4432" t="str">
            <v>MCBSC_IPD2</v>
          </cell>
          <cell r="L4432" t="str">
            <v>Mbanga</v>
          </cell>
        </row>
        <row r="4433">
          <cell r="J4433" t="str">
            <v>LIT_430</v>
          </cell>
          <cell r="K4433" t="str">
            <v>MCBSC_IPD2</v>
          </cell>
          <cell r="L4433" t="str">
            <v>Mbanga</v>
          </cell>
        </row>
        <row r="4434">
          <cell r="J4434" t="str">
            <v>LIT_430</v>
          </cell>
          <cell r="K4434" t="str">
            <v>MCBSC_IPD2</v>
          </cell>
          <cell r="L4434" t="str">
            <v>Mbanga</v>
          </cell>
        </row>
        <row r="4435">
          <cell r="J4435" t="str">
            <v>LIT_430</v>
          </cell>
          <cell r="K4435" t="str">
            <v>MCBSC_IPD2</v>
          </cell>
          <cell r="L4435" t="str">
            <v>Mbanga</v>
          </cell>
        </row>
        <row r="4436">
          <cell r="J4436" t="str">
            <v>LIT_430</v>
          </cell>
          <cell r="K4436" t="str">
            <v>MCBSC_IPD2</v>
          </cell>
          <cell r="L4436" t="str">
            <v>Mbanga</v>
          </cell>
        </row>
        <row r="4437">
          <cell r="J4437" t="str">
            <v>SUD_003</v>
          </cell>
          <cell r="K4437" t="str">
            <v>MCBSC_NGOA_EK2</v>
          </cell>
          <cell r="L4437" t="str">
            <v>Meyomessala</v>
          </cell>
        </row>
        <row r="4438">
          <cell r="J4438" t="str">
            <v>SUD_003</v>
          </cell>
          <cell r="K4438" t="str">
            <v>MCBSC_NGOA_EK2</v>
          </cell>
          <cell r="L4438" t="str">
            <v>Meyomessala</v>
          </cell>
        </row>
        <row r="4439">
          <cell r="J4439" t="str">
            <v>SUD_003</v>
          </cell>
          <cell r="K4439" t="str">
            <v>MCBSC_NGOA_EK2</v>
          </cell>
          <cell r="L4439" t="str">
            <v>Meyomessala</v>
          </cell>
        </row>
        <row r="4440">
          <cell r="J4440" t="str">
            <v>LIT_431</v>
          </cell>
          <cell r="K4440" t="str">
            <v>MCBSC_IPD2</v>
          </cell>
          <cell r="L4440" t="str">
            <v>Ndoulou</v>
          </cell>
        </row>
        <row r="4441">
          <cell r="J4441" t="str">
            <v>LIT_431</v>
          </cell>
          <cell r="K4441" t="str">
            <v>MCBSC_IPD2</v>
          </cell>
          <cell r="L4441" t="str">
            <v>Ndoulou</v>
          </cell>
        </row>
        <row r="4442">
          <cell r="J4442" t="str">
            <v>LIT_431</v>
          </cell>
          <cell r="K4442" t="str">
            <v>MCBSC_IPD2</v>
          </cell>
          <cell r="L4442" t="str">
            <v>Ndoulou</v>
          </cell>
        </row>
        <row r="4443">
          <cell r="J4443" t="str">
            <v>CTR_442</v>
          </cell>
          <cell r="K4443" t="str">
            <v>MCBSC_NGOA_EK2</v>
          </cell>
          <cell r="L4443" t="str">
            <v>Nkolmeyang</v>
          </cell>
        </row>
        <row r="4444">
          <cell r="J4444" t="str">
            <v>CTR_442</v>
          </cell>
          <cell r="K4444" t="str">
            <v>MCBSC_NGOA_EK2</v>
          </cell>
          <cell r="L4444" t="str">
            <v>Nkolmeyang</v>
          </cell>
        </row>
        <row r="4445">
          <cell r="J4445" t="str">
            <v>CTR_442</v>
          </cell>
          <cell r="K4445" t="str">
            <v>MCBSC_NGOA_EK2</v>
          </cell>
          <cell r="L4445" t="str">
            <v>Nkolmeyang</v>
          </cell>
        </row>
        <row r="4446">
          <cell r="J4446" t="str">
            <v>CTR_469</v>
          </cell>
          <cell r="K4446" t="str">
            <v>BSC_ZTE_Mvogada_new(24)</v>
          </cell>
          <cell r="L4446" t="str">
            <v>Yaounde</v>
          </cell>
        </row>
        <row r="4447">
          <cell r="J4447" t="str">
            <v>CTR_469</v>
          </cell>
          <cell r="K4447" t="str">
            <v>BSC_ZTE_Mvogada_new(24)</v>
          </cell>
          <cell r="L4447" t="str">
            <v>Yaounde</v>
          </cell>
        </row>
        <row r="4448">
          <cell r="J4448" t="str">
            <v>CTR_469</v>
          </cell>
          <cell r="K4448" t="str">
            <v>BSC_ZTE_Mvogada_new(24)</v>
          </cell>
          <cell r="L4448" t="str">
            <v>Yaounde</v>
          </cell>
        </row>
        <row r="4449">
          <cell r="J4449" t="str">
            <v>SUD_050</v>
          </cell>
          <cell r="K4449" t="str">
            <v>MCBSC_CBC2</v>
          </cell>
          <cell r="L4449" t="str">
            <v>Nkoumadjap</v>
          </cell>
        </row>
        <row r="4450">
          <cell r="J4450" t="str">
            <v>SUD_050</v>
          </cell>
          <cell r="K4450" t="str">
            <v>MCBSC_CBC2</v>
          </cell>
          <cell r="L4450" t="str">
            <v>Nkoumadjap</v>
          </cell>
        </row>
        <row r="4451">
          <cell r="J4451" t="str">
            <v>SUD_050</v>
          </cell>
          <cell r="K4451" t="str">
            <v>MCBSC_CBC2</v>
          </cell>
          <cell r="L4451" t="str">
            <v>Nkoumadjap</v>
          </cell>
        </row>
        <row r="4452">
          <cell r="J4452" t="str">
            <v>CTR_206</v>
          </cell>
          <cell r="K4452" t="str">
            <v>MCBSC_CBC2</v>
          </cell>
          <cell r="L4452" t="str">
            <v>Talba</v>
          </cell>
        </row>
        <row r="4453">
          <cell r="J4453" t="str">
            <v>CTR_206</v>
          </cell>
          <cell r="K4453" t="str">
            <v>MCBSC_CBC2</v>
          </cell>
          <cell r="L4453" t="str">
            <v>Talba</v>
          </cell>
        </row>
        <row r="4454">
          <cell r="J4454" t="str">
            <v>CTR_206</v>
          </cell>
          <cell r="K4454" t="str">
            <v>MCBSC_CBC2</v>
          </cell>
          <cell r="L4454" t="str">
            <v>Talba</v>
          </cell>
        </row>
        <row r="4455">
          <cell r="J4455" t="str">
            <v>EXN_127</v>
          </cell>
          <cell r="K4455" t="str">
            <v>MCBSC_GRA-Agence2</v>
          </cell>
          <cell r="L4455" t="str">
            <v>Wina</v>
          </cell>
        </row>
        <row r="4456">
          <cell r="J4456" t="str">
            <v>EXN_127</v>
          </cell>
          <cell r="K4456" t="str">
            <v>MCBSC_GRA-Agence2</v>
          </cell>
          <cell r="L4456" t="str">
            <v>Wina</v>
          </cell>
        </row>
        <row r="4457">
          <cell r="J4457" t="str">
            <v>EXN_127</v>
          </cell>
          <cell r="K4457" t="str">
            <v>MCBSC_GRA-Agence2</v>
          </cell>
          <cell r="L4457" t="str">
            <v>Wina</v>
          </cell>
        </row>
        <row r="4458">
          <cell r="J4458" t="str">
            <v>EXN_131</v>
          </cell>
          <cell r="K4458" t="str">
            <v>MCBSC_Mra-ZOKOK2</v>
          </cell>
          <cell r="L4458" t="str">
            <v>Zanay</v>
          </cell>
        </row>
        <row r="4459">
          <cell r="J4459" t="str">
            <v>EXN_131</v>
          </cell>
          <cell r="K4459" t="str">
            <v>MCBSC_Mra-ZOKOK2</v>
          </cell>
          <cell r="L4459" t="str">
            <v>Zanay</v>
          </cell>
        </row>
        <row r="4460">
          <cell r="J4460" t="str">
            <v>EXN_131</v>
          </cell>
          <cell r="K4460" t="str">
            <v>MCBSC_Mra-ZOKOK2</v>
          </cell>
          <cell r="L4460" t="str">
            <v>Zanay</v>
          </cell>
        </row>
        <row r="4461">
          <cell r="J4461" t="str">
            <v>EXN_131</v>
          </cell>
          <cell r="K4461" t="str">
            <v>MCBSC_Mra-ZOKOK2</v>
          </cell>
          <cell r="L4461" t="str">
            <v>Zanay</v>
          </cell>
        </row>
        <row r="4462">
          <cell r="J4462" t="str">
            <v>EXN_131</v>
          </cell>
          <cell r="K4462" t="str">
            <v>MCBSC_Mra-ZOKOK2</v>
          </cell>
          <cell r="L4462" t="str">
            <v>Zanay</v>
          </cell>
        </row>
        <row r="4463">
          <cell r="J4463" t="str">
            <v>EXN_131</v>
          </cell>
          <cell r="K4463" t="str">
            <v>MCBSC_Mra-ZOKOK2</v>
          </cell>
          <cell r="L4463" t="str">
            <v>Zanay</v>
          </cell>
        </row>
        <row r="4464">
          <cell r="J4464" t="str">
            <v>NRO_046</v>
          </cell>
          <cell r="K4464" t="str">
            <v>MCBSC_Banengo2</v>
          </cell>
          <cell r="L4464" t="str">
            <v>Dumbu</v>
          </cell>
        </row>
        <row r="4465">
          <cell r="J4465" t="str">
            <v>NRO_046</v>
          </cell>
          <cell r="K4465" t="str">
            <v>MCBSC_Banengo2</v>
          </cell>
          <cell r="L4465" t="str">
            <v>Dumbu</v>
          </cell>
        </row>
        <row r="4466">
          <cell r="J4466" t="str">
            <v>NRO_046</v>
          </cell>
          <cell r="K4466" t="str">
            <v>MCBSC_Banengo2</v>
          </cell>
          <cell r="L4466" t="str">
            <v>Dumbu</v>
          </cell>
        </row>
        <row r="4467">
          <cell r="J4467" t="str">
            <v>CTR_462</v>
          </cell>
          <cell r="K4467" t="str">
            <v>BSC_ZTE_Mvogada_new(24)</v>
          </cell>
          <cell r="L4467" t="str">
            <v>Yaounde</v>
          </cell>
        </row>
        <row r="4468">
          <cell r="J4468" t="str">
            <v>CTR_462</v>
          </cell>
          <cell r="K4468" t="str">
            <v>BSC_ZTE_Mvogada_new(24)</v>
          </cell>
          <cell r="L4468" t="str">
            <v>Yaounde</v>
          </cell>
        </row>
        <row r="4469">
          <cell r="J4469" t="str">
            <v>CTR_462</v>
          </cell>
          <cell r="K4469" t="str">
            <v>BSC_ZTE_Mvogada_new(24)</v>
          </cell>
          <cell r="L4469" t="str">
            <v>Yaounde</v>
          </cell>
        </row>
        <row r="4470">
          <cell r="J4470" t="str">
            <v>CTR_465</v>
          </cell>
          <cell r="K4470" t="str">
            <v>BSC_ZTE_Mvogada_new(24)</v>
          </cell>
          <cell r="L4470" t="str">
            <v>Yaounde</v>
          </cell>
        </row>
        <row r="4471">
          <cell r="J4471" t="str">
            <v>CTR_465</v>
          </cell>
          <cell r="K4471" t="str">
            <v>BSC_ZTE_Mvogada_new(24)</v>
          </cell>
          <cell r="L4471" t="str">
            <v>Yaounde</v>
          </cell>
        </row>
        <row r="4472">
          <cell r="J4472" t="str">
            <v>CTR_465</v>
          </cell>
          <cell r="K4472" t="str">
            <v>BSC_ZTE_Mvogada_new(24)</v>
          </cell>
          <cell r="L4472" t="str">
            <v>Yaounde</v>
          </cell>
        </row>
        <row r="4473">
          <cell r="J4473" t="str">
            <v>CTR_468</v>
          </cell>
          <cell r="K4473" t="str">
            <v>BSC_ZTE_Messamendongo(23)</v>
          </cell>
          <cell r="L4473" t="str">
            <v>Yaounde</v>
          </cell>
        </row>
        <row r="4474">
          <cell r="J4474" t="str">
            <v>CTR_468</v>
          </cell>
          <cell r="K4474" t="str">
            <v>BSC_ZTE_Messamendongo(23)</v>
          </cell>
          <cell r="L4474" t="str">
            <v>Yaounde</v>
          </cell>
        </row>
        <row r="4475">
          <cell r="J4475" t="str">
            <v>CTR_468</v>
          </cell>
          <cell r="K4475" t="str">
            <v>BSC_ZTE_Messamendongo(23)</v>
          </cell>
          <cell r="L4475" t="str">
            <v>Yaounde</v>
          </cell>
        </row>
        <row r="4476">
          <cell r="J4476" t="str">
            <v>LIT_202</v>
          </cell>
          <cell r="K4476" t="str">
            <v>BSC_ZTE_Madagascar(22)</v>
          </cell>
          <cell r="L4476" t="str">
            <v>Douala</v>
          </cell>
        </row>
        <row r="4477">
          <cell r="J4477" t="str">
            <v>LIT_202</v>
          </cell>
          <cell r="K4477" t="str">
            <v>BSC_ZTE_Madagascar(22)</v>
          </cell>
          <cell r="L4477" t="str">
            <v>Douala</v>
          </cell>
        </row>
        <row r="4478">
          <cell r="J4478" t="str">
            <v>LIT_202</v>
          </cell>
          <cell r="K4478" t="str">
            <v>BSC_ZTE_Madagascar(22)</v>
          </cell>
          <cell r="L4478" t="str">
            <v>Douala</v>
          </cell>
        </row>
        <row r="4479">
          <cell r="J4479" t="str">
            <v>LIT_410</v>
          </cell>
          <cell r="K4479" t="str">
            <v>BSC_ZTE_Madagascar(22)</v>
          </cell>
          <cell r="L4479" t="str">
            <v>Douala</v>
          </cell>
        </row>
        <row r="4480">
          <cell r="J4480" t="str">
            <v>LIT_410</v>
          </cell>
          <cell r="K4480" t="str">
            <v>BSC_ZTE_Madagascar(22)</v>
          </cell>
          <cell r="L4480" t="str">
            <v>Douala</v>
          </cell>
        </row>
        <row r="4481">
          <cell r="J4481" t="str">
            <v>LIT_410</v>
          </cell>
          <cell r="K4481" t="str">
            <v>BSC_ZTE_Madagascar(22)</v>
          </cell>
          <cell r="L4481" t="str">
            <v>Douala</v>
          </cell>
        </row>
        <row r="4482">
          <cell r="J4482" t="str">
            <v>LIT_428</v>
          </cell>
          <cell r="K4482" t="str">
            <v>BSC_ZTE_Madagascar(22)</v>
          </cell>
          <cell r="L4482" t="str">
            <v>Douala</v>
          </cell>
        </row>
        <row r="4483">
          <cell r="J4483" t="str">
            <v>LIT_428</v>
          </cell>
          <cell r="K4483" t="str">
            <v>BSC_ZTE_Madagascar(22)</v>
          </cell>
          <cell r="L4483" t="str">
            <v>Douala</v>
          </cell>
        </row>
        <row r="4484">
          <cell r="J4484" t="str">
            <v>LIT_428</v>
          </cell>
          <cell r="K4484" t="str">
            <v>BSC_ZTE_Madagascar(22)</v>
          </cell>
          <cell r="L4484" t="str">
            <v>Douala</v>
          </cell>
        </row>
        <row r="4485">
          <cell r="J4485" t="str">
            <v>NRD_095</v>
          </cell>
          <cell r="K4485" t="str">
            <v>BSC1_HW_GRA_AGENCE</v>
          </cell>
          <cell r="L4485" t="str">
            <v>Garoua</v>
          </cell>
        </row>
        <row r="4486">
          <cell r="J4486" t="str">
            <v>NRD_095</v>
          </cell>
          <cell r="K4486" t="str">
            <v>BSC1_HW_GRA_AGENCE</v>
          </cell>
          <cell r="L4486" t="str">
            <v>Garoua</v>
          </cell>
        </row>
        <row r="4487">
          <cell r="J4487" t="str">
            <v>NRD_095</v>
          </cell>
          <cell r="K4487" t="str">
            <v>BSC1_HW_GRA_AGENCE</v>
          </cell>
          <cell r="L4487" t="str">
            <v>Garoua</v>
          </cell>
        </row>
        <row r="4488">
          <cell r="J4488" t="str">
            <v>NRD_095</v>
          </cell>
          <cell r="K4488" t="str">
            <v>BSC1_HW_GRA_AGENCE</v>
          </cell>
          <cell r="L4488" t="str">
            <v>Garoua</v>
          </cell>
        </row>
        <row r="4489">
          <cell r="J4489" t="str">
            <v>NRD_095</v>
          </cell>
          <cell r="K4489" t="str">
            <v>BSC1_HW_GRA_AGENCE</v>
          </cell>
          <cell r="L4489" t="str">
            <v>Garoua</v>
          </cell>
        </row>
        <row r="4490">
          <cell r="J4490" t="str">
            <v>NRD_095</v>
          </cell>
          <cell r="K4490" t="str">
            <v>BSC1_HW_GRA_AGENCE</v>
          </cell>
          <cell r="L4490" t="str">
            <v>Garoua</v>
          </cell>
        </row>
        <row r="4491">
          <cell r="J4491" t="str">
            <v>EXN_050</v>
          </cell>
          <cell r="K4491" t="str">
            <v>MCBSC_GRA-Agence2</v>
          </cell>
          <cell r="L4491" t="str">
            <v>Kay-Kay</v>
          </cell>
        </row>
        <row r="4492">
          <cell r="J4492" t="str">
            <v>EXN_050</v>
          </cell>
          <cell r="K4492" t="str">
            <v>MCBSC_GRA-Agence2</v>
          </cell>
          <cell r="L4492" t="str">
            <v>Kay-Kay</v>
          </cell>
        </row>
        <row r="4493">
          <cell r="J4493" t="str">
            <v>EXN_050</v>
          </cell>
          <cell r="K4493" t="str">
            <v>MCBSC_GRA-Agence2</v>
          </cell>
          <cell r="L4493" t="str">
            <v>Kay-Kay</v>
          </cell>
        </row>
        <row r="4494">
          <cell r="J4494" t="str">
            <v>CTR_463</v>
          </cell>
          <cell r="K4494" t="str">
            <v>MCBSC_CBC2</v>
          </cell>
          <cell r="L4494" t="str">
            <v>Afanoya</v>
          </cell>
        </row>
        <row r="4495">
          <cell r="J4495" t="str">
            <v>CTR_463</v>
          </cell>
          <cell r="K4495" t="str">
            <v>MCBSC_CBC2</v>
          </cell>
          <cell r="L4495" t="str">
            <v>Afanoya</v>
          </cell>
        </row>
        <row r="4496">
          <cell r="J4496" t="str">
            <v>CTR_463</v>
          </cell>
          <cell r="K4496" t="str">
            <v>MCBSC_CBC2</v>
          </cell>
          <cell r="L4496" t="str">
            <v>Afanoya</v>
          </cell>
        </row>
        <row r="4497">
          <cell r="J4497" t="str">
            <v>CTR_463</v>
          </cell>
          <cell r="K4497" t="str">
            <v>MCBSC_CBC2</v>
          </cell>
          <cell r="L4497" t="str">
            <v>Afanoya</v>
          </cell>
        </row>
        <row r="4498">
          <cell r="J4498" t="str">
            <v>CTR_463</v>
          </cell>
          <cell r="K4498" t="str">
            <v>MCBSC_CBC2</v>
          </cell>
          <cell r="L4498" t="str">
            <v>Afanoya</v>
          </cell>
        </row>
        <row r="4499">
          <cell r="J4499" t="str">
            <v>CTR_463</v>
          </cell>
          <cell r="K4499" t="str">
            <v>MCBSC_CBC2</v>
          </cell>
          <cell r="L4499" t="str">
            <v>Afanoya</v>
          </cell>
        </row>
        <row r="4500">
          <cell r="J4500" t="str">
            <v>SUD_054</v>
          </cell>
          <cell r="K4500" t="str">
            <v>MCBSC_CBC2</v>
          </cell>
          <cell r="L4500" t="str">
            <v>Akom II</v>
          </cell>
        </row>
        <row r="4501">
          <cell r="J4501" t="str">
            <v>SUD_054</v>
          </cell>
          <cell r="K4501" t="str">
            <v>MCBSC_CBC2</v>
          </cell>
          <cell r="L4501" t="str">
            <v>Akom II</v>
          </cell>
        </row>
        <row r="4502">
          <cell r="J4502" t="str">
            <v>SUD_054</v>
          </cell>
          <cell r="K4502" t="str">
            <v>MCBSC_CBC2</v>
          </cell>
          <cell r="L4502" t="str">
            <v>Akom II</v>
          </cell>
        </row>
        <row r="4503">
          <cell r="J4503" t="str">
            <v>OST_030</v>
          </cell>
          <cell r="K4503" t="str">
            <v>MCBSC_Banengo1</v>
          </cell>
          <cell r="L4503" t="str">
            <v>Bamendjing</v>
          </cell>
        </row>
        <row r="4504">
          <cell r="J4504" t="str">
            <v>OST_030</v>
          </cell>
          <cell r="K4504" t="str">
            <v>MCBSC_Banengo1</v>
          </cell>
          <cell r="L4504" t="str">
            <v>Bamendjing</v>
          </cell>
        </row>
        <row r="4505">
          <cell r="J4505" t="str">
            <v>OST_030</v>
          </cell>
          <cell r="K4505" t="str">
            <v>MCBSC_Banengo1</v>
          </cell>
          <cell r="L4505" t="str">
            <v>Bamendjing</v>
          </cell>
        </row>
        <row r="4506">
          <cell r="J4506" t="str">
            <v>SUD_052</v>
          </cell>
          <cell r="K4506" t="str">
            <v>MCBSC_NGOA_EK2</v>
          </cell>
          <cell r="L4506" t="str">
            <v>Bengbis</v>
          </cell>
        </row>
        <row r="4507">
          <cell r="J4507" t="str">
            <v>SUD_052</v>
          </cell>
          <cell r="K4507" t="str">
            <v>MCBSC_NGOA_EK2</v>
          </cell>
          <cell r="L4507" t="str">
            <v>Bengbis</v>
          </cell>
        </row>
        <row r="4508">
          <cell r="J4508" t="str">
            <v>SUD_052</v>
          </cell>
          <cell r="K4508" t="str">
            <v>MCBSC_NGOA_EK2</v>
          </cell>
          <cell r="L4508" t="str">
            <v>Bengbis</v>
          </cell>
        </row>
        <row r="4509">
          <cell r="J4509" t="str">
            <v>SUD_052</v>
          </cell>
          <cell r="K4509" t="str">
            <v>MCBSC_NGOA_EK2</v>
          </cell>
          <cell r="L4509" t="str">
            <v>Bengbis</v>
          </cell>
        </row>
        <row r="4510">
          <cell r="J4510" t="str">
            <v>SUD_052</v>
          </cell>
          <cell r="K4510" t="str">
            <v>MCBSC_NGOA_EK2</v>
          </cell>
          <cell r="L4510" t="str">
            <v>Bengbis</v>
          </cell>
        </row>
        <row r="4511">
          <cell r="J4511" t="str">
            <v>SUD_052</v>
          </cell>
          <cell r="K4511" t="str">
            <v>MCBSC_NGOA_EK2</v>
          </cell>
          <cell r="L4511" t="str">
            <v>Bengbis</v>
          </cell>
        </row>
        <row r="4512">
          <cell r="J4512" t="str">
            <v>SUO_025</v>
          </cell>
          <cell r="K4512" t="str">
            <v>Souza-MX</v>
          </cell>
          <cell r="L4512" t="str">
            <v>Bova-Bokombo</v>
          </cell>
        </row>
        <row r="4513">
          <cell r="J4513" t="str">
            <v>SUO_025</v>
          </cell>
          <cell r="K4513" t="str">
            <v>Souza-MX</v>
          </cell>
          <cell r="L4513" t="str">
            <v>Bova-Bokombo</v>
          </cell>
        </row>
        <row r="4514">
          <cell r="J4514" t="str">
            <v>SUO_025</v>
          </cell>
          <cell r="K4514" t="str">
            <v>Souza-MX</v>
          </cell>
          <cell r="L4514" t="str">
            <v>Bova-Bokombo</v>
          </cell>
        </row>
        <row r="4515">
          <cell r="J4515" t="str">
            <v>EXN_118</v>
          </cell>
          <cell r="K4515" t="str">
            <v>MCBSC_GRA-Agence2</v>
          </cell>
          <cell r="L4515" t="str">
            <v>Doreissou</v>
          </cell>
        </row>
        <row r="4516">
          <cell r="J4516" t="str">
            <v>EXN_118</v>
          </cell>
          <cell r="K4516" t="str">
            <v>MCBSC_GRA-Agence2</v>
          </cell>
          <cell r="L4516" t="str">
            <v>Doreissou</v>
          </cell>
        </row>
        <row r="4517">
          <cell r="J4517" t="str">
            <v>EXN_118</v>
          </cell>
          <cell r="K4517" t="str">
            <v>MCBSC_GRA-Agence2</v>
          </cell>
          <cell r="L4517" t="str">
            <v>Doreissou</v>
          </cell>
        </row>
        <row r="4518">
          <cell r="J4518" t="str">
            <v>EXN_118</v>
          </cell>
          <cell r="K4518" t="str">
            <v>MCBSC_GRA-Agence2</v>
          </cell>
          <cell r="L4518" t="str">
            <v>Doreissou</v>
          </cell>
        </row>
        <row r="4519">
          <cell r="J4519" t="str">
            <v>EXN_118</v>
          </cell>
          <cell r="K4519" t="str">
            <v>MCBSC_GRA-Agence2</v>
          </cell>
          <cell r="L4519" t="str">
            <v>Doreissou</v>
          </cell>
        </row>
        <row r="4520">
          <cell r="J4520" t="str">
            <v>EXN_118</v>
          </cell>
          <cell r="K4520" t="str">
            <v>MCBSC_GRA-Agence2</v>
          </cell>
          <cell r="L4520" t="str">
            <v>Doreissou</v>
          </cell>
        </row>
        <row r="4521">
          <cell r="J4521" t="str">
            <v>CTR_437</v>
          </cell>
          <cell r="K4521" t="str">
            <v>MCBSC_NGOA_EK2</v>
          </cell>
          <cell r="L4521" t="str">
            <v>Ekabita-Essele</v>
          </cell>
        </row>
        <row r="4522">
          <cell r="J4522" t="str">
            <v>CTR_437</v>
          </cell>
          <cell r="K4522" t="str">
            <v>MCBSC_NGOA_EK2</v>
          </cell>
          <cell r="L4522" t="str">
            <v>Ekabita-Essele</v>
          </cell>
        </row>
        <row r="4523">
          <cell r="J4523" t="str">
            <v>CTR_437</v>
          </cell>
          <cell r="K4523" t="str">
            <v>MCBSC_NGOA_EK2</v>
          </cell>
          <cell r="L4523" t="str">
            <v>Ekabita-Essele</v>
          </cell>
        </row>
        <row r="4524">
          <cell r="J4524" t="str">
            <v>OST_158</v>
          </cell>
          <cell r="K4524" t="str">
            <v>MCBSC_Banengo1</v>
          </cell>
          <cell r="L4524" t="str">
            <v>Fondjanti</v>
          </cell>
        </row>
        <row r="4525">
          <cell r="J4525" t="str">
            <v>OST_158</v>
          </cell>
          <cell r="K4525" t="str">
            <v>MCBSC_Banengo1</v>
          </cell>
          <cell r="L4525" t="str">
            <v>Fondjanti</v>
          </cell>
        </row>
        <row r="4526">
          <cell r="J4526" t="str">
            <v>OST_158</v>
          </cell>
          <cell r="K4526" t="str">
            <v>MCBSC_Banengo1</v>
          </cell>
          <cell r="L4526" t="str">
            <v>Fondjanti</v>
          </cell>
        </row>
        <row r="4527">
          <cell r="J4527" t="str">
            <v>OST_137</v>
          </cell>
          <cell r="K4527" t="str">
            <v>BSC1_HW_BFSAM_BANENGO</v>
          </cell>
          <cell r="L4527" t="str">
            <v>Foumban</v>
          </cell>
        </row>
        <row r="4528">
          <cell r="J4528" t="str">
            <v>OST_137</v>
          </cell>
          <cell r="K4528" t="str">
            <v>BSC1_HW_BFSAM_BANENGO</v>
          </cell>
          <cell r="L4528" t="str">
            <v>Foumban</v>
          </cell>
        </row>
        <row r="4529">
          <cell r="J4529" t="str">
            <v>OST_137</v>
          </cell>
          <cell r="K4529" t="str">
            <v>BSC1_HW_BFSAM_BANENGO</v>
          </cell>
          <cell r="L4529" t="str">
            <v>Foumban</v>
          </cell>
        </row>
        <row r="4530">
          <cell r="J4530" t="str">
            <v>OST_137</v>
          </cell>
          <cell r="K4530" t="str">
            <v>BSC1_HW_BFSAM_BANENGO</v>
          </cell>
          <cell r="L4530" t="str">
            <v>Foumban</v>
          </cell>
        </row>
        <row r="4531">
          <cell r="J4531" t="str">
            <v>OST_137</v>
          </cell>
          <cell r="K4531" t="str">
            <v>BSC1_HW_BFSAM_BANENGO</v>
          </cell>
          <cell r="L4531" t="str">
            <v>Foumban</v>
          </cell>
        </row>
        <row r="4532">
          <cell r="J4532" t="str">
            <v>OST_137</v>
          </cell>
          <cell r="K4532" t="str">
            <v>BSC1_HW_BFSAM_BANENGO</v>
          </cell>
          <cell r="L4532" t="str">
            <v>Foumban</v>
          </cell>
        </row>
        <row r="4533">
          <cell r="J4533" t="str">
            <v>OST_156</v>
          </cell>
          <cell r="K4533" t="str">
            <v>MCBSC_Banengo1</v>
          </cell>
          <cell r="L4533" t="str">
            <v>Foyemtcha</v>
          </cell>
        </row>
        <row r="4534">
          <cell r="J4534" t="str">
            <v>OST_156</v>
          </cell>
          <cell r="K4534" t="str">
            <v>MCBSC_Banengo1</v>
          </cell>
          <cell r="L4534" t="str">
            <v>Foyemtcha</v>
          </cell>
        </row>
        <row r="4535">
          <cell r="J4535" t="str">
            <v>OST_156</v>
          </cell>
          <cell r="K4535" t="str">
            <v>MCBSC_Banengo1</v>
          </cell>
          <cell r="L4535" t="str">
            <v>Foyemtcha</v>
          </cell>
        </row>
        <row r="4536">
          <cell r="J4536" t="str">
            <v>NRO_044</v>
          </cell>
          <cell r="K4536" t="str">
            <v>MCBSC_Banengo2</v>
          </cell>
          <cell r="L4536" t="str">
            <v>Laising</v>
          </cell>
        </row>
        <row r="4537">
          <cell r="J4537" t="str">
            <v>NRO_044</v>
          </cell>
          <cell r="K4537" t="str">
            <v>MCBSC_Banengo2</v>
          </cell>
          <cell r="L4537" t="str">
            <v>Laising</v>
          </cell>
        </row>
        <row r="4538">
          <cell r="J4538" t="str">
            <v>NRO_044</v>
          </cell>
          <cell r="K4538" t="str">
            <v>MCBSC_Banengo2</v>
          </cell>
          <cell r="L4538" t="str">
            <v>Laising</v>
          </cell>
        </row>
        <row r="4539">
          <cell r="J4539" t="str">
            <v>SUO_134</v>
          </cell>
          <cell r="K4539" t="str">
            <v>Souza-MX</v>
          </cell>
          <cell r="L4539" t="str">
            <v>Mbonge</v>
          </cell>
        </row>
        <row r="4540">
          <cell r="J4540" t="str">
            <v>SUO_134</v>
          </cell>
          <cell r="K4540" t="str">
            <v>Souza-MX</v>
          </cell>
          <cell r="L4540" t="str">
            <v>Mbonge</v>
          </cell>
        </row>
        <row r="4541">
          <cell r="J4541" t="str">
            <v>SUO_134</v>
          </cell>
          <cell r="K4541" t="str">
            <v>Souza-MX</v>
          </cell>
          <cell r="L4541" t="str">
            <v>Mbonge</v>
          </cell>
        </row>
        <row r="4542">
          <cell r="J4542" t="str">
            <v>LIT_212</v>
          </cell>
          <cell r="K4542" t="str">
            <v>MCBSC_IPD2</v>
          </cell>
          <cell r="L4542" t="str">
            <v>Sole</v>
          </cell>
        </row>
        <row r="4543">
          <cell r="J4543" t="str">
            <v>LIT_212</v>
          </cell>
          <cell r="K4543" t="str">
            <v>MCBSC_IPD2</v>
          </cell>
          <cell r="L4543" t="str">
            <v>Sole</v>
          </cell>
        </row>
        <row r="4544">
          <cell r="J4544" t="str">
            <v>LIT_212</v>
          </cell>
          <cell r="K4544" t="str">
            <v>MCBSC_IPD2</v>
          </cell>
          <cell r="L4544" t="str">
            <v>Sole</v>
          </cell>
        </row>
        <row r="4545">
          <cell r="J4545" t="str">
            <v>LIT_180</v>
          </cell>
          <cell r="K4545" t="str">
            <v>MCBSC_NGOA_EK2</v>
          </cell>
          <cell r="L4545" t="str">
            <v>Yingui</v>
          </cell>
        </row>
        <row r="4546">
          <cell r="J4546" t="str">
            <v>LIT_180</v>
          </cell>
          <cell r="K4546" t="str">
            <v>MCBSC_NGOA_EK2</v>
          </cell>
          <cell r="L4546" t="str">
            <v>Yingui</v>
          </cell>
        </row>
        <row r="4547">
          <cell r="J4547" t="str">
            <v>LIT_180</v>
          </cell>
          <cell r="K4547" t="str">
            <v>MCBSC_NGOA_EK2</v>
          </cell>
          <cell r="L4547" t="str">
            <v>Yingui</v>
          </cell>
        </row>
        <row r="4548">
          <cell r="J4548" t="str">
            <v>ADM_115</v>
          </cell>
          <cell r="K4548" t="str">
            <v>BSC1_HW_GRA_AGENCE</v>
          </cell>
          <cell r="L4548" t="str">
            <v>Ngaoundere</v>
          </cell>
        </row>
        <row r="4549">
          <cell r="J4549" t="str">
            <v>ADM_115</v>
          </cell>
          <cell r="K4549" t="str">
            <v>BSC1_HW_GRA_AGENCE</v>
          </cell>
          <cell r="L4549" t="str">
            <v>Ngaoundere</v>
          </cell>
        </row>
        <row r="4550">
          <cell r="J4550" t="str">
            <v>ADM_115</v>
          </cell>
          <cell r="K4550" t="str">
            <v>BSC1_HW_GRA_AGENCE</v>
          </cell>
          <cell r="L4550" t="str">
            <v>Ngaoundere</v>
          </cell>
        </row>
        <row r="4551">
          <cell r="J4551" t="str">
            <v>ADM_115</v>
          </cell>
          <cell r="K4551" t="str">
            <v>BSC1_HW_GRA_AGENCE</v>
          </cell>
          <cell r="L4551" t="str">
            <v>Ngaoundere</v>
          </cell>
        </row>
        <row r="4552">
          <cell r="J4552" t="str">
            <v>ADM_115</v>
          </cell>
          <cell r="K4552" t="str">
            <v>BSC1_HW_GRA_AGENCE</v>
          </cell>
          <cell r="L4552" t="str">
            <v>Ngaoundere</v>
          </cell>
        </row>
        <row r="4553">
          <cell r="J4553" t="str">
            <v>ADM_115</v>
          </cell>
          <cell r="K4553" t="str">
            <v>BSC1_HW_GRA_AGENCE</v>
          </cell>
          <cell r="L4553" t="str">
            <v>Ngaoundere</v>
          </cell>
        </row>
        <row r="4554">
          <cell r="J4554" t="str">
            <v>NRO_045</v>
          </cell>
          <cell r="K4554" t="str">
            <v>Yaounde_Mbankolo-MX</v>
          </cell>
          <cell r="L4554" t="str">
            <v>Abuenshie</v>
          </cell>
        </row>
        <row r="4555">
          <cell r="J4555" t="str">
            <v>NRO_045</v>
          </cell>
          <cell r="K4555" t="str">
            <v>Yaounde_Mbankolo-MX</v>
          </cell>
          <cell r="L4555" t="str">
            <v>Abuenshie</v>
          </cell>
        </row>
        <row r="4556">
          <cell r="J4556" t="str">
            <v>NRO_045</v>
          </cell>
          <cell r="K4556" t="str">
            <v>Yaounde_Mbankolo-MX</v>
          </cell>
          <cell r="L4556" t="str">
            <v>Abuenshie</v>
          </cell>
        </row>
        <row r="4557">
          <cell r="J4557" t="str">
            <v>CTR_436</v>
          </cell>
          <cell r="K4557" t="str">
            <v>MCBSC_NGOA_EK2</v>
          </cell>
          <cell r="L4557" t="str">
            <v>Akongo</v>
          </cell>
        </row>
        <row r="4558">
          <cell r="J4558" t="str">
            <v>CTR_436</v>
          </cell>
          <cell r="K4558" t="str">
            <v>MCBSC_NGOA_EK2</v>
          </cell>
          <cell r="L4558" t="str">
            <v>Akongo</v>
          </cell>
        </row>
        <row r="4559">
          <cell r="J4559" t="str">
            <v>CTR_436</v>
          </cell>
          <cell r="K4559" t="str">
            <v>MCBSC_NGOA_EK2</v>
          </cell>
          <cell r="L4559" t="str">
            <v>Akongo</v>
          </cell>
        </row>
        <row r="4560">
          <cell r="J4560" t="str">
            <v>OST_145</v>
          </cell>
          <cell r="K4560" t="str">
            <v>MCBSC_Banengo1</v>
          </cell>
          <cell r="L4560" t="str">
            <v>Bangou</v>
          </cell>
        </row>
        <row r="4561">
          <cell r="J4561" t="str">
            <v>OST_145</v>
          </cell>
          <cell r="K4561" t="str">
            <v>MCBSC_Banengo1</v>
          </cell>
          <cell r="L4561" t="str">
            <v>Bangou</v>
          </cell>
        </row>
        <row r="4562">
          <cell r="J4562" t="str">
            <v>OST_145</v>
          </cell>
          <cell r="K4562" t="str">
            <v>MCBSC_Banengo1</v>
          </cell>
          <cell r="L4562" t="str">
            <v>Bangou</v>
          </cell>
        </row>
        <row r="4563">
          <cell r="J4563" t="str">
            <v>EST_096</v>
          </cell>
          <cell r="K4563" t="str">
            <v>MCBSC_NGOA_EK2</v>
          </cell>
          <cell r="L4563" t="str">
            <v>Boubara</v>
          </cell>
        </row>
        <row r="4564">
          <cell r="J4564" t="str">
            <v>EST_096</v>
          </cell>
          <cell r="K4564" t="str">
            <v>MCBSC_NGOA_EK2</v>
          </cell>
          <cell r="L4564" t="str">
            <v>Boubara</v>
          </cell>
        </row>
        <row r="4565">
          <cell r="J4565" t="str">
            <v>EST_096</v>
          </cell>
          <cell r="K4565" t="str">
            <v>MCBSC_NGOA_EK2</v>
          </cell>
          <cell r="L4565" t="str">
            <v>Boubara</v>
          </cell>
        </row>
        <row r="4566">
          <cell r="J4566" t="str">
            <v>EST_101</v>
          </cell>
          <cell r="K4566" t="str">
            <v>MCBSC_NGOA_EK2</v>
          </cell>
          <cell r="L4566" t="str">
            <v>Gbiti</v>
          </cell>
        </row>
        <row r="4567">
          <cell r="J4567" t="str">
            <v>EST_101</v>
          </cell>
          <cell r="K4567" t="str">
            <v>MCBSC_NGOA_EK2</v>
          </cell>
          <cell r="L4567" t="str">
            <v>Gbiti</v>
          </cell>
        </row>
        <row r="4568">
          <cell r="J4568" t="str">
            <v>EST_101</v>
          </cell>
          <cell r="K4568" t="str">
            <v>MCBSC_NGOA_EK2</v>
          </cell>
          <cell r="L4568" t="str">
            <v>Gbiti</v>
          </cell>
        </row>
        <row r="4569">
          <cell r="J4569" t="str">
            <v>LIT_236</v>
          </cell>
          <cell r="K4569" t="str">
            <v>BSC_ZTE_Madagascar(22)</v>
          </cell>
          <cell r="L4569" t="str">
            <v>Douala</v>
          </cell>
        </row>
        <row r="4570">
          <cell r="J4570" t="str">
            <v>LIT_236</v>
          </cell>
          <cell r="K4570" t="str">
            <v>BSC_ZTE_Madagascar(22)</v>
          </cell>
          <cell r="L4570" t="str">
            <v>Douala</v>
          </cell>
        </row>
        <row r="4571">
          <cell r="J4571" t="str">
            <v>LIT_236</v>
          </cell>
          <cell r="K4571" t="str">
            <v>BSC_ZTE_Madagascar(22)</v>
          </cell>
          <cell r="L4571" t="str">
            <v>Douala</v>
          </cell>
        </row>
        <row r="4572">
          <cell r="J4572" t="str">
            <v>ADM_084</v>
          </cell>
          <cell r="K4572" t="str">
            <v>BSC1_HW_GRA_AGENCE</v>
          </cell>
          <cell r="L4572" t="str">
            <v>Ngaoundere</v>
          </cell>
        </row>
        <row r="4573">
          <cell r="J4573" t="str">
            <v>ADM_084</v>
          </cell>
          <cell r="K4573" t="str">
            <v>BSC1_HW_GRA_AGENCE</v>
          </cell>
          <cell r="L4573" t="str">
            <v>Ngaoundere</v>
          </cell>
        </row>
        <row r="4574">
          <cell r="J4574" t="str">
            <v>ADM_084</v>
          </cell>
          <cell r="K4574" t="str">
            <v>BSC1_HW_GRA_AGENCE</v>
          </cell>
          <cell r="L4574" t="str">
            <v>Ngaoundere</v>
          </cell>
        </row>
        <row r="4575">
          <cell r="J4575" t="str">
            <v>ADM_084</v>
          </cell>
          <cell r="K4575" t="str">
            <v>BSC1_HW_GRA_AGENCE</v>
          </cell>
          <cell r="L4575" t="str">
            <v>Ngaoundere</v>
          </cell>
        </row>
        <row r="4576">
          <cell r="J4576" t="str">
            <v>ADM_084</v>
          </cell>
          <cell r="K4576" t="str">
            <v>BSC1_HW_GRA_AGENCE</v>
          </cell>
          <cell r="L4576" t="str">
            <v>Ngaoundere</v>
          </cell>
        </row>
        <row r="4577">
          <cell r="J4577" t="str">
            <v>ADM_084</v>
          </cell>
          <cell r="K4577" t="str">
            <v>BSC1_HW_GRA_AGENCE</v>
          </cell>
          <cell r="L4577" t="str">
            <v>Ngaoundere</v>
          </cell>
        </row>
        <row r="4578">
          <cell r="J4578" t="str">
            <v>CTR_440</v>
          </cell>
          <cell r="K4578" t="str">
            <v>MCBSC_CBC2</v>
          </cell>
          <cell r="L4578" t="str">
            <v>Nkol-bewaa</v>
          </cell>
        </row>
        <row r="4579">
          <cell r="J4579" t="str">
            <v>CTR_440</v>
          </cell>
          <cell r="K4579" t="str">
            <v>MCBSC_CBC2</v>
          </cell>
          <cell r="L4579" t="str">
            <v>Nkol-bewaa</v>
          </cell>
        </row>
        <row r="4580">
          <cell r="J4580" t="str">
            <v>CTR_440</v>
          </cell>
          <cell r="K4580" t="str">
            <v>MCBSC_CBC2</v>
          </cell>
          <cell r="L4580" t="str">
            <v>Nkol-bewaa</v>
          </cell>
        </row>
        <row r="4581">
          <cell r="J4581" t="str">
            <v>LIT_169</v>
          </cell>
          <cell r="K4581" t="str">
            <v>BSC_ZTE_NDOGBONG(21)</v>
          </cell>
          <cell r="L4581" t="str">
            <v>Nkongsamba</v>
          </cell>
        </row>
        <row r="4582">
          <cell r="J4582" t="str">
            <v>LIT_169</v>
          </cell>
          <cell r="K4582" t="str">
            <v>BSC_ZTE_NDOGBONG(21)</v>
          </cell>
          <cell r="L4582" t="str">
            <v>Nkongsamba</v>
          </cell>
        </row>
        <row r="4583">
          <cell r="J4583" t="str">
            <v>LIT_169</v>
          </cell>
          <cell r="K4583" t="str">
            <v>BSC_ZTE_NDOGBONG(21)</v>
          </cell>
          <cell r="L4583" t="str">
            <v>Nkongsamba</v>
          </cell>
        </row>
        <row r="4584">
          <cell r="J4584" t="str">
            <v>LIT_169</v>
          </cell>
          <cell r="K4584" t="str">
            <v>BSC_ZTE_NDOGBONG(21)</v>
          </cell>
          <cell r="L4584" t="str">
            <v>Nkongsamba</v>
          </cell>
        </row>
        <row r="4585">
          <cell r="J4585" t="str">
            <v>LIT_169</v>
          </cell>
          <cell r="K4585" t="str">
            <v>BSC_ZTE_NDOGBONG(21)</v>
          </cell>
          <cell r="L4585" t="str">
            <v>Nkongsamba</v>
          </cell>
        </row>
        <row r="4586">
          <cell r="J4586" t="str">
            <v>LIT_169</v>
          </cell>
          <cell r="K4586" t="str">
            <v>BSC_ZTE_NDOGBONG(21)</v>
          </cell>
          <cell r="L4586" t="str">
            <v>Nkongsamba</v>
          </cell>
        </row>
        <row r="4587">
          <cell r="J4587" t="str">
            <v>CTR_449</v>
          </cell>
          <cell r="K4587" t="str">
            <v>BSC_ZTE_Mvogada_new(24)</v>
          </cell>
          <cell r="L4587" t="str">
            <v>Yaounde</v>
          </cell>
        </row>
        <row r="4588">
          <cell r="J4588" t="str">
            <v>CTR_449</v>
          </cell>
          <cell r="K4588" t="str">
            <v>BSC_ZTE_Mvogada_new(24)</v>
          </cell>
          <cell r="L4588" t="str">
            <v>Yaounde</v>
          </cell>
        </row>
        <row r="4589">
          <cell r="J4589" t="str">
            <v>CTR_449</v>
          </cell>
          <cell r="K4589" t="str">
            <v>BSC_ZTE_Mvogada_new(24)</v>
          </cell>
          <cell r="L4589" t="str">
            <v>Yaounde</v>
          </cell>
        </row>
        <row r="4590">
          <cell r="J4590" t="str">
            <v>NRO_048</v>
          </cell>
          <cell r="K4590" t="str">
            <v>MCBSC_Banengo2</v>
          </cell>
          <cell r="L4590" t="str">
            <v>Sabga</v>
          </cell>
        </row>
        <row r="4591">
          <cell r="J4591" t="str">
            <v>NRO_048</v>
          </cell>
          <cell r="K4591" t="str">
            <v>MCBSC_Banengo2</v>
          </cell>
          <cell r="L4591" t="str">
            <v>Sabga</v>
          </cell>
        </row>
        <row r="4592">
          <cell r="J4592" t="str">
            <v>NRO_048</v>
          </cell>
          <cell r="K4592" t="str">
            <v>MCBSC_Banengo2</v>
          </cell>
          <cell r="L4592" t="str">
            <v>Sabga</v>
          </cell>
        </row>
        <row r="4593">
          <cell r="J4593" t="str">
            <v>EST_106</v>
          </cell>
          <cell r="K4593" t="str">
            <v>MCBSC_NGOA_EK2</v>
          </cell>
          <cell r="L4593" t="str">
            <v>Yola</v>
          </cell>
        </row>
        <row r="4594">
          <cell r="J4594" t="str">
            <v>EST_106</v>
          </cell>
          <cell r="K4594" t="str">
            <v>MCBSC_NGOA_EK2</v>
          </cell>
          <cell r="L4594" t="str">
            <v>Yola</v>
          </cell>
        </row>
        <row r="4595">
          <cell r="J4595" t="str">
            <v>EST_106</v>
          </cell>
          <cell r="K4595" t="str">
            <v>MCBSC_NGOA_EK2</v>
          </cell>
          <cell r="L4595" t="str">
            <v>Yola</v>
          </cell>
        </row>
        <row r="4596">
          <cell r="J4596" t="str">
            <v>EXN_135</v>
          </cell>
          <cell r="K4596" t="str">
            <v>MCBSC_GRA-Agence2</v>
          </cell>
          <cell r="L4596" t="str">
            <v>Bougoudoum</v>
          </cell>
        </row>
        <row r="4597">
          <cell r="J4597" t="str">
            <v>EXN_135</v>
          </cell>
          <cell r="K4597" t="str">
            <v>MCBSC_GRA-Agence2</v>
          </cell>
          <cell r="L4597" t="str">
            <v>Bougoudoum</v>
          </cell>
        </row>
        <row r="4598">
          <cell r="J4598" t="str">
            <v>EXN_135</v>
          </cell>
          <cell r="K4598" t="str">
            <v>MCBSC_GRA-Agence2</v>
          </cell>
          <cell r="L4598" t="str">
            <v>Bougoudoum</v>
          </cell>
        </row>
        <row r="4599">
          <cell r="J4599" t="str">
            <v>EXN_169</v>
          </cell>
          <cell r="K4599" t="str">
            <v>MCBSC_Mra-ZOKOK2</v>
          </cell>
          <cell r="L4599" t="str">
            <v>Meme-II</v>
          </cell>
        </row>
        <row r="4600">
          <cell r="J4600" t="str">
            <v>EXN_169</v>
          </cell>
          <cell r="K4600" t="str">
            <v>MCBSC_Mra-ZOKOK2</v>
          </cell>
          <cell r="L4600" t="str">
            <v>Meme-II</v>
          </cell>
        </row>
        <row r="4601">
          <cell r="J4601" t="str">
            <v>EXN_169</v>
          </cell>
          <cell r="K4601" t="str">
            <v>MCBSC_Mra-ZOKOK2</v>
          </cell>
          <cell r="L4601" t="str">
            <v>Meme-II</v>
          </cell>
        </row>
        <row r="4602">
          <cell r="J4602" t="str">
            <v>EXN_172</v>
          </cell>
          <cell r="K4602" t="str">
            <v>MCBSC_Mra-ZOKOK2</v>
          </cell>
          <cell r="L4602" t="str">
            <v>Zouvoul</v>
          </cell>
        </row>
        <row r="4603">
          <cell r="J4603" t="str">
            <v>EXN_172</v>
          </cell>
          <cell r="K4603" t="str">
            <v>MCBSC_Mra-ZOKOK2</v>
          </cell>
          <cell r="L4603" t="str">
            <v>Zouvoul</v>
          </cell>
        </row>
        <row r="4604">
          <cell r="J4604" t="str">
            <v>EXN_172</v>
          </cell>
          <cell r="K4604" t="str">
            <v>MCBSC_Mra-ZOKOK2</v>
          </cell>
          <cell r="L4604" t="str">
            <v>Zouvoul</v>
          </cell>
        </row>
        <row r="4605">
          <cell r="J4605" t="str">
            <v>NRD_084</v>
          </cell>
          <cell r="K4605" t="str">
            <v>BSC1_HW_GRA_AGENCE</v>
          </cell>
          <cell r="L4605" t="str">
            <v>Garoua</v>
          </cell>
        </row>
        <row r="4606">
          <cell r="J4606" t="str">
            <v>NRD_084</v>
          </cell>
          <cell r="K4606" t="str">
            <v>BSC1_HW_GRA_AGENCE</v>
          </cell>
          <cell r="L4606" t="str">
            <v>Garoua</v>
          </cell>
        </row>
        <row r="4607">
          <cell r="J4607" t="str">
            <v>NRD_084</v>
          </cell>
          <cell r="K4607" t="str">
            <v>BSC1_HW_GRA_AGENCE</v>
          </cell>
          <cell r="L4607" t="str">
            <v>Garoua</v>
          </cell>
        </row>
        <row r="4608">
          <cell r="J4608" t="str">
            <v>NRD_084</v>
          </cell>
          <cell r="K4608" t="str">
            <v>BSC1_HW_GRA_AGENCE</v>
          </cell>
          <cell r="L4608" t="str">
            <v>Garoua</v>
          </cell>
        </row>
        <row r="4609">
          <cell r="J4609" t="str">
            <v>NRD_084</v>
          </cell>
          <cell r="K4609" t="str">
            <v>BSC1_HW_GRA_AGENCE</v>
          </cell>
          <cell r="L4609" t="str">
            <v>Garoua</v>
          </cell>
        </row>
        <row r="4610">
          <cell r="J4610" t="str">
            <v>NRD_084</v>
          </cell>
          <cell r="K4610" t="str">
            <v>BSC1_HW_GRA_AGENCE</v>
          </cell>
          <cell r="L4610" t="str">
            <v>Garoua</v>
          </cell>
        </row>
        <row r="4611">
          <cell r="J4611" t="str">
            <v>NRO_006</v>
          </cell>
          <cell r="K4611" t="str">
            <v>MCBSC_Banengo2</v>
          </cell>
          <cell r="L4611" t="str">
            <v>Ndop</v>
          </cell>
        </row>
        <row r="4612">
          <cell r="J4612" t="str">
            <v>NRO_006</v>
          </cell>
          <cell r="K4612" t="str">
            <v>MCBSC_Banengo2</v>
          </cell>
          <cell r="L4612" t="str">
            <v>Ndop</v>
          </cell>
        </row>
        <row r="4613">
          <cell r="J4613" t="str">
            <v>NRO_006</v>
          </cell>
          <cell r="K4613" t="str">
            <v>MCBSC_Banengo2</v>
          </cell>
          <cell r="L4613" t="str">
            <v>Ndop</v>
          </cell>
        </row>
        <row r="4614">
          <cell r="J4614" t="str">
            <v>NRO_234</v>
          </cell>
          <cell r="K4614" t="str">
            <v>MCBSC_Banengo2</v>
          </cell>
          <cell r="L4614" t="str">
            <v>ESSU</v>
          </cell>
        </row>
        <row r="4615">
          <cell r="J4615" t="str">
            <v>NRO_234</v>
          </cell>
          <cell r="K4615" t="str">
            <v>MCBSC_Banengo2</v>
          </cell>
          <cell r="L4615" t="str">
            <v>ESSU</v>
          </cell>
        </row>
        <row r="4616">
          <cell r="J4616" t="str">
            <v>NRO_234</v>
          </cell>
          <cell r="K4616" t="str">
            <v>MCBSC_Banengo2</v>
          </cell>
          <cell r="L4616" t="str">
            <v>ESSU</v>
          </cell>
        </row>
        <row r="4617">
          <cell r="J4617" t="str">
            <v>NRO_238</v>
          </cell>
          <cell r="K4617" t="str">
            <v>Bamenda_Hotspot2-MX</v>
          </cell>
          <cell r="L4617" t="str">
            <v>Nkor</v>
          </cell>
        </row>
        <row r="4618">
          <cell r="J4618" t="str">
            <v>NRO_238</v>
          </cell>
          <cell r="K4618" t="str">
            <v>Bamenda_Hotspot2-MX</v>
          </cell>
          <cell r="L4618" t="str">
            <v>Nkor</v>
          </cell>
        </row>
        <row r="4619">
          <cell r="J4619" t="str">
            <v>NRO_238</v>
          </cell>
          <cell r="K4619" t="str">
            <v>Bamenda_Hotspot2-MX</v>
          </cell>
          <cell r="L4619" t="str">
            <v>Nkor</v>
          </cell>
        </row>
        <row r="4620">
          <cell r="J4620" t="str">
            <v>NRO_068</v>
          </cell>
          <cell r="K4620" t="str">
            <v>BSC1_HW_BFSAM_BANENGO</v>
          </cell>
          <cell r="L4620" t="str">
            <v>Bambili</v>
          </cell>
        </row>
        <row r="4621">
          <cell r="J4621" t="str">
            <v>NRO_068</v>
          </cell>
          <cell r="K4621" t="str">
            <v>BSC1_HW_BFSAM_BANENGO</v>
          </cell>
          <cell r="L4621" t="str">
            <v>Bambili</v>
          </cell>
        </row>
        <row r="4622">
          <cell r="J4622" t="str">
            <v>NRO_068</v>
          </cell>
          <cell r="K4622" t="str">
            <v>BSC1_HW_BFSAM_BANENGO</v>
          </cell>
          <cell r="L4622" t="str">
            <v>Bambili</v>
          </cell>
        </row>
        <row r="4623">
          <cell r="J4623" t="str">
            <v>NRD_100</v>
          </cell>
          <cell r="K4623" t="str">
            <v>BSC1_HW_GRA_AGENCE</v>
          </cell>
          <cell r="L4623" t="str">
            <v>Guider</v>
          </cell>
        </row>
        <row r="4624">
          <cell r="J4624" t="str">
            <v>NRD_100</v>
          </cell>
          <cell r="K4624" t="str">
            <v>BSC1_HW_GRA_AGENCE</v>
          </cell>
          <cell r="L4624" t="str">
            <v>Guider</v>
          </cell>
        </row>
        <row r="4625">
          <cell r="J4625" t="str">
            <v>NRD_100</v>
          </cell>
          <cell r="K4625" t="str">
            <v>BSC1_HW_GRA_AGENCE</v>
          </cell>
          <cell r="L4625" t="str">
            <v>Guider</v>
          </cell>
        </row>
        <row r="4626">
          <cell r="J4626" t="str">
            <v>NRD_100</v>
          </cell>
          <cell r="K4626" t="str">
            <v>BSC1_HW_GRA_AGENCE</v>
          </cell>
          <cell r="L4626" t="str">
            <v>Guider</v>
          </cell>
        </row>
        <row r="4627">
          <cell r="J4627" t="str">
            <v>NRD_100</v>
          </cell>
          <cell r="K4627" t="str">
            <v>BSC1_HW_GRA_AGENCE</v>
          </cell>
          <cell r="L4627" t="str">
            <v>Guider</v>
          </cell>
        </row>
        <row r="4628">
          <cell r="J4628" t="str">
            <v>NRD_100</v>
          </cell>
          <cell r="K4628" t="str">
            <v>BSC1_HW_GRA_AGENCE</v>
          </cell>
          <cell r="L4628" t="str">
            <v>Guider</v>
          </cell>
        </row>
        <row r="4629">
          <cell r="J4629" t="str">
            <v>EXN_144</v>
          </cell>
          <cell r="K4629" t="str">
            <v>BSC1_HW_GRA_AGENCE</v>
          </cell>
          <cell r="L4629" t="str">
            <v>Yagoua</v>
          </cell>
        </row>
        <row r="4630">
          <cell r="J4630" t="str">
            <v>EXN_144</v>
          </cell>
          <cell r="K4630" t="str">
            <v>BSC1_HW_GRA_AGENCE</v>
          </cell>
          <cell r="L4630" t="str">
            <v>Yagoua</v>
          </cell>
        </row>
        <row r="4631">
          <cell r="J4631" t="str">
            <v>EXN_144</v>
          </cell>
          <cell r="K4631" t="str">
            <v>BSC1_HW_GRA_AGENCE</v>
          </cell>
          <cell r="L4631" t="str">
            <v>Yagoua</v>
          </cell>
        </row>
        <row r="4632">
          <cell r="J4632" t="str">
            <v>EXN_144</v>
          </cell>
          <cell r="K4632" t="str">
            <v>BSC1_HW_GRA_AGENCE</v>
          </cell>
          <cell r="L4632" t="str">
            <v>Yagoua</v>
          </cell>
        </row>
        <row r="4633">
          <cell r="J4633" t="str">
            <v>EXN_144</v>
          </cell>
          <cell r="K4633" t="str">
            <v>BSC1_HW_GRA_AGENCE</v>
          </cell>
          <cell r="L4633" t="str">
            <v>Yagoua</v>
          </cell>
        </row>
        <row r="4634">
          <cell r="J4634" t="str">
            <v>EXN_144</v>
          </cell>
          <cell r="K4634" t="str">
            <v>BSC1_HW_GRA_AGENCE</v>
          </cell>
          <cell r="L4634" t="str">
            <v>Yagoua</v>
          </cell>
        </row>
        <row r="4635">
          <cell r="J4635" t="str">
            <v>CTR_448</v>
          </cell>
          <cell r="K4635" t="str">
            <v>BSC_ZTE_Mvogada_new(24)</v>
          </cell>
          <cell r="L4635" t="str">
            <v>Yaounde</v>
          </cell>
        </row>
        <row r="4636">
          <cell r="J4636" t="str">
            <v>CTR_448</v>
          </cell>
          <cell r="K4636" t="str">
            <v>BSC_ZTE_Mvogada_new(24)</v>
          </cell>
          <cell r="L4636" t="str">
            <v>Yaounde</v>
          </cell>
        </row>
        <row r="4637">
          <cell r="J4637" t="str">
            <v>CTR_448</v>
          </cell>
          <cell r="K4637" t="str">
            <v>BSC_ZTE_Mvogada_new(24)</v>
          </cell>
          <cell r="L4637" t="str">
            <v>Yaounde</v>
          </cell>
        </row>
        <row r="4638">
          <cell r="J4638" t="str">
            <v>CTR_466</v>
          </cell>
          <cell r="K4638" t="str">
            <v>BSC_ZTE_Mvogada_new(24)</v>
          </cell>
          <cell r="L4638" t="str">
            <v>Yaounde</v>
          </cell>
        </row>
        <row r="4639">
          <cell r="J4639" t="str">
            <v>CTR_466</v>
          </cell>
          <cell r="K4639" t="str">
            <v>BSC_ZTE_Mvogada_new(24)</v>
          </cell>
          <cell r="L4639" t="str">
            <v>Yaounde</v>
          </cell>
        </row>
        <row r="4640">
          <cell r="J4640" t="str">
            <v>CTR_466</v>
          </cell>
          <cell r="K4640" t="str">
            <v>BSC_ZTE_Mvogada_new(24)</v>
          </cell>
          <cell r="L4640" t="str">
            <v>Yaounde</v>
          </cell>
        </row>
        <row r="4641">
          <cell r="J4641" t="str">
            <v>LIT_429</v>
          </cell>
          <cell r="K4641" t="str">
            <v>BSC_ZTE_Madagascar(22)</v>
          </cell>
          <cell r="L4641" t="str">
            <v>Douala</v>
          </cell>
        </row>
        <row r="4642">
          <cell r="J4642" t="str">
            <v>LIT_429</v>
          </cell>
          <cell r="K4642" t="str">
            <v>BSC_ZTE_Madagascar(22)</v>
          </cell>
          <cell r="L4642" t="str">
            <v>Douala</v>
          </cell>
        </row>
        <row r="4643">
          <cell r="J4643" t="str">
            <v>LIT_429</v>
          </cell>
          <cell r="K4643" t="str">
            <v>BSC_ZTE_Madagascar(22)</v>
          </cell>
          <cell r="L4643" t="str">
            <v>Douala</v>
          </cell>
        </row>
        <row r="4644">
          <cell r="J4644" t="str">
            <v>LIT_437</v>
          </cell>
          <cell r="K4644" t="str">
            <v>BSC_ZTE_NDOGBONG(21)</v>
          </cell>
          <cell r="L4644" t="str">
            <v>Douala</v>
          </cell>
        </row>
        <row r="4645">
          <cell r="J4645" t="str">
            <v>LIT_437</v>
          </cell>
          <cell r="K4645" t="str">
            <v>BSC_ZTE_NDOGBONG(21)</v>
          </cell>
          <cell r="L4645" t="str">
            <v>Douala</v>
          </cell>
        </row>
        <row r="4646">
          <cell r="J4646" t="str">
            <v>LIT_437</v>
          </cell>
          <cell r="K4646" t="str">
            <v>BSC_ZTE_NDOGBONG(21)</v>
          </cell>
          <cell r="L4646" t="str">
            <v>Douala</v>
          </cell>
        </row>
        <row r="4647">
          <cell r="J4647" t="str">
            <v>OST_169</v>
          </cell>
          <cell r="K4647" t="str">
            <v>BSC1_HW_BFSAM_BANENGO</v>
          </cell>
          <cell r="L4647" t="str">
            <v>Bafoussam</v>
          </cell>
        </row>
        <row r="4648">
          <cell r="J4648" t="str">
            <v>OST_169</v>
          </cell>
          <cell r="K4648" t="str">
            <v>BSC1_HW_BFSAM_BANENGO</v>
          </cell>
          <cell r="L4648" t="str">
            <v>Bafoussam</v>
          </cell>
        </row>
        <row r="4649">
          <cell r="J4649" t="str">
            <v>OST_169</v>
          </cell>
          <cell r="K4649" t="str">
            <v>BSC1_HW_BFSAM_BANENGO</v>
          </cell>
          <cell r="L4649" t="str">
            <v>Bafoussam</v>
          </cell>
        </row>
        <row r="4650">
          <cell r="J4650" t="str">
            <v>OST_169</v>
          </cell>
          <cell r="K4650" t="str">
            <v>BSC1_HW_BFSAM_BANENGO</v>
          </cell>
          <cell r="L4650" t="str">
            <v>Bafoussam</v>
          </cell>
        </row>
        <row r="4651">
          <cell r="J4651" t="str">
            <v>OST_169</v>
          </cell>
          <cell r="K4651" t="str">
            <v>BSC1_HW_BFSAM_BANENGO</v>
          </cell>
          <cell r="L4651" t="str">
            <v>Bafoussam</v>
          </cell>
        </row>
        <row r="4652">
          <cell r="J4652" t="str">
            <v>OST_169</v>
          </cell>
          <cell r="K4652" t="str">
            <v>BSC1_HW_BFSAM_BANENGO</v>
          </cell>
          <cell r="L4652" t="str">
            <v>Bafoussam</v>
          </cell>
        </row>
        <row r="4653">
          <cell r="J4653" t="str">
            <v>OST_172</v>
          </cell>
          <cell r="K4653" t="str">
            <v>BSC1_HW_BFSAM_BANENGO</v>
          </cell>
          <cell r="L4653" t="str">
            <v>Bafoussam</v>
          </cell>
        </row>
        <row r="4654">
          <cell r="J4654" t="str">
            <v>OST_172</v>
          </cell>
          <cell r="K4654" t="str">
            <v>BSC1_HW_BFSAM_BANENGO</v>
          </cell>
          <cell r="L4654" t="str">
            <v>Bafoussam</v>
          </cell>
        </row>
        <row r="4655">
          <cell r="J4655" t="str">
            <v>OST_172</v>
          </cell>
          <cell r="K4655" t="str">
            <v>BSC1_HW_BFSAM_BANENGO</v>
          </cell>
          <cell r="L4655" t="str">
            <v>Bafoussam</v>
          </cell>
        </row>
        <row r="4656">
          <cell r="J4656" t="str">
            <v>OST_172</v>
          </cell>
          <cell r="K4656" t="str">
            <v>BSC1_HW_BFSAM_BANENGO</v>
          </cell>
          <cell r="L4656" t="str">
            <v>Bafoussam</v>
          </cell>
        </row>
        <row r="4657">
          <cell r="J4657" t="str">
            <v>OST_172</v>
          </cell>
          <cell r="K4657" t="str">
            <v>BSC1_HW_BFSAM_BANENGO</v>
          </cell>
          <cell r="L4657" t="str">
            <v>Bafoussam</v>
          </cell>
        </row>
        <row r="4658">
          <cell r="J4658" t="str">
            <v>OST_172</v>
          </cell>
          <cell r="K4658" t="str">
            <v>BSC1_HW_BFSAM_BANENGO</v>
          </cell>
          <cell r="L4658" t="str">
            <v>Bafoussam</v>
          </cell>
        </row>
        <row r="4659">
          <cell r="J4659" t="str">
            <v>NRD_096</v>
          </cell>
          <cell r="K4659" t="str">
            <v>BSC1_HW_GRA_AGENCE</v>
          </cell>
          <cell r="L4659" t="str">
            <v>Pitoa</v>
          </cell>
        </row>
        <row r="4660">
          <cell r="J4660" t="str">
            <v>NRD_096</v>
          </cell>
          <cell r="K4660" t="str">
            <v>BSC1_HW_GRA_AGENCE</v>
          </cell>
          <cell r="L4660" t="str">
            <v>Pitoa</v>
          </cell>
        </row>
        <row r="4661">
          <cell r="J4661" t="str">
            <v>NRD_096</v>
          </cell>
          <cell r="K4661" t="str">
            <v>BSC1_HW_GRA_AGENCE</v>
          </cell>
          <cell r="L4661" t="str">
            <v>Pitoa</v>
          </cell>
        </row>
        <row r="4662">
          <cell r="J4662" t="str">
            <v>NRD_096</v>
          </cell>
          <cell r="K4662" t="str">
            <v>BSC1_HW_GRA_AGENCE</v>
          </cell>
          <cell r="L4662" t="str">
            <v>Pitoa</v>
          </cell>
        </row>
        <row r="4663">
          <cell r="J4663" t="str">
            <v>NRD_096</v>
          </cell>
          <cell r="K4663" t="str">
            <v>BSC1_HW_GRA_AGENCE</v>
          </cell>
          <cell r="L4663" t="str">
            <v>Pitoa</v>
          </cell>
        </row>
        <row r="4664">
          <cell r="J4664" t="str">
            <v>NRD_096</v>
          </cell>
          <cell r="K4664" t="str">
            <v>BSC1_HW_GRA_AGENCE</v>
          </cell>
          <cell r="L4664" t="str">
            <v>Pitoa</v>
          </cell>
        </row>
        <row r="4665">
          <cell r="J4665" t="str">
            <v>LIT_110</v>
          </cell>
          <cell r="K4665" t="str">
            <v>MCBSC_IPD2</v>
          </cell>
          <cell r="L4665" t="str">
            <v>Yabassi</v>
          </cell>
        </row>
        <row r="4666">
          <cell r="J4666" t="str">
            <v>LIT_110</v>
          </cell>
          <cell r="K4666" t="str">
            <v>MCBSC_IPD2</v>
          </cell>
          <cell r="L4666" t="str">
            <v>Yabassi</v>
          </cell>
        </row>
        <row r="4667">
          <cell r="J4667" t="str">
            <v>LIT_110</v>
          </cell>
          <cell r="K4667" t="str">
            <v>MCBSC_IPD2</v>
          </cell>
          <cell r="L4667" t="str">
            <v>Yabassi</v>
          </cell>
        </row>
        <row r="4668">
          <cell r="J4668" t="str">
            <v>SUO_081</v>
          </cell>
          <cell r="K4668" t="str">
            <v>MCBSC_Mak-Nodal2</v>
          </cell>
          <cell r="L4668" t="str">
            <v>Limbe</v>
          </cell>
        </row>
        <row r="4669">
          <cell r="J4669" t="str">
            <v>SUO_081</v>
          </cell>
          <cell r="K4669" t="str">
            <v>MCBSC_Mak-Nodal2</v>
          </cell>
          <cell r="L4669" t="str">
            <v>Limbe</v>
          </cell>
        </row>
        <row r="4670">
          <cell r="J4670" t="str">
            <v>SUO_081</v>
          </cell>
          <cell r="K4670" t="str">
            <v>MCBSC_Mak-Nodal2</v>
          </cell>
          <cell r="L4670" t="str">
            <v>Limbe</v>
          </cell>
        </row>
        <row r="4671">
          <cell r="J4671" t="str">
            <v>EXN_110</v>
          </cell>
          <cell r="K4671" t="str">
            <v>MCBSC_Mra-ZOKOK2</v>
          </cell>
          <cell r="L4671" t="str">
            <v>Maga</v>
          </cell>
        </row>
        <row r="4672">
          <cell r="J4672" t="str">
            <v>EXN_110</v>
          </cell>
          <cell r="K4672" t="str">
            <v>MCBSC_Mra-ZOKOK2</v>
          </cell>
          <cell r="L4672" t="str">
            <v>Maga</v>
          </cell>
        </row>
        <row r="4673">
          <cell r="J4673" t="str">
            <v>EXN_110</v>
          </cell>
          <cell r="K4673" t="str">
            <v>MCBSC_Mra-ZOKOK2</v>
          </cell>
          <cell r="L4673" t="str">
            <v>Maga</v>
          </cell>
        </row>
        <row r="4674">
          <cell r="J4674" t="str">
            <v>NRO_079</v>
          </cell>
          <cell r="K4674" t="str">
            <v>MCBSC_Banengo2</v>
          </cell>
          <cell r="L4674" t="str">
            <v>Abuh</v>
          </cell>
        </row>
        <row r="4675">
          <cell r="J4675" t="str">
            <v>NRO_079</v>
          </cell>
          <cell r="K4675" t="str">
            <v>MCBSC_Banengo2</v>
          </cell>
          <cell r="L4675" t="str">
            <v>Abuh</v>
          </cell>
        </row>
        <row r="4676">
          <cell r="J4676" t="str">
            <v>NRO_079</v>
          </cell>
          <cell r="K4676" t="str">
            <v>MCBSC_Banengo2</v>
          </cell>
          <cell r="L4676" t="str">
            <v>Abuh</v>
          </cell>
        </row>
        <row r="4677">
          <cell r="J4677" t="str">
            <v>EXN_135</v>
          </cell>
          <cell r="K4677" t="str">
            <v>MCBSC_GRA-Agence2</v>
          </cell>
          <cell r="L4677" t="str">
            <v>Bougoudoum</v>
          </cell>
        </row>
        <row r="4678">
          <cell r="J4678" t="str">
            <v>EXN_135</v>
          </cell>
          <cell r="K4678" t="str">
            <v>MCBSC_GRA-Agence2</v>
          </cell>
          <cell r="L4678" t="str">
            <v>Bougoudoum</v>
          </cell>
        </row>
        <row r="4679">
          <cell r="J4679" t="str">
            <v>EXN_135</v>
          </cell>
          <cell r="K4679" t="str">
            <v>MCBSC_GRA-Agence2</v>
          </cell>
          <cell r="L4679" t="str">
            <v>Bougoudoum</v>
          </cell>
        </row>
        <row r="4680">
          <cell r="J4680" t="str">
            <v>CTR_464</v>
          </cell>
          <cell r="K4680" t="str">
            <v>BSC_ZTE_Messamendongo(23)</v>
          </cell>
          <cell r="L4680" t="str">
            <v>Mfou</v>
          </cell>
        </row>
        <row r="4681">
          <cell r="J4681" t="str">
            <v>CTR_464</v>
          </cell>
          <cell r="K4681" t="str">
            <v>BSC_ZTE_Messamendongo(23)</v>
          </cell>
          <cell r="L4681" t="str">
            <v>Mfou</v>
          </cell>
        </row>
        <row r="4682">
          <cell r="J4682" t="str">
            <v>CTR_464</v>
          </cell>
          <cell r="K4682" t="str">
            <v>BSC_ZTE_Messamendongo(23)</v>
          </cell>
          <cell r="L4682" t="str">
            <v>Mfou</v>
          </cell>
        </row>
        <row r="4683">
          <cell r="J4683" t="str">
            <v>CTR_464</v>
          </cell>
          <cell r="K4683" t="str">
            <v>MCBSC_CBC2</v>
          </cell>
          <cell r="L4683" t="str">
            <v>Mfou</v>
          </cell>
        </row>
        <row r="4684">
          <cell r="J4684" t="str">
            <v>CTR_464</v>
          </cell>
          <cell r="K4684" t="str">
            <v>MCBSC_CBC2</v>
          </cell>
          <cell r="L4684" t="str">
            <v>Mfou</v>
          </cell>
        </row>
        <row r="4685">
          <cell r="J4685" t="str">
            <v>CTR_464</v>
          </cell>
          <cell r="K4685" t="str">
            <v>MCBSC_CBC2</v>
          </cell>
          <cell r="L4685" t="str">
            <v>Mfou</v>
          </cell>
        </row>
        <row r="4686">
          <cell r="J4686" t="str">
            <v>CTR_181</v>
          </cell>
          <cell r="K4686" t="str">
            <v>MCBSC_NGOA_EK2</v>
          </cell>
          <cell r="L4686" t="str">
            <v>Nanga-Eboko</v>
          </cell>
        </row>
        <row r="4687">
          <cell r="J4687" t="str">
            <v>CTR_181</v>
          </cell>
          <cell r="K4687" t="str">
            <v>MCBSC_NGOA_EK2</v>
          </cell>
          <cell r="L4687" t="str">
            <v>Nanga-Eboko</v>
          </cell>
        </row>
        <row r="4688">
          <cell r="J4688" t="str">
            <v>CTR_181</v>
          </cell>
          <cell r="K4688" t="str">
            <v>MCBSC_NGOA_EK2</v>
          </cell>
          <cell r="L4688" t="str">
            <v>Nanga-Eboko</v>
          </cell>
        </row>
        <row r="4689">
          <cell r="J4689" t="str">
            <v>NRO_076</v>
          </cell>
          <cell r="K4689" t="str">
            <v>Balessing-MX</v>
          </cell>
          <cell r="L4689" t="str">
            <v>Tugi</v>
          </cell>
        </row>
        <row r="4690">
          <cell r="J4690" t="str">
            <v>NRO_076</v>
          </cell>
          <cell r="K4690" t="str">
            <v>Balessing-MX</v>
          </cell>
          <cell r="L4690" t="str">
            <v>Tugi</v>
          </cell>
        </row>
        <row r="4691">
          <cell r="J4691" t="str">
            <v>NRO_076</v>
          </cell>
          <cell r="K4691" t="str">
            <v>Balessing-MX</v>
          </cell>
          <cell r="L4691" t="str">
            <v>Tugi</v>
          </cell>
        </row>
        <row r="4692">
          <cell r="J4692" t="str">
            <v>NRO_236</v>
          </cell>
          <cell r="K4692" t="str">
            <v>MCBSC_Banengo2</v>
          </cell>
          <cell r="L4692" t="str">
            <v>Mbiame</v>
          </cell>
        </row>
        <row r="4693">
          <cell r="J4693" t="str">
            <v>NRO_236</v>
          </cell>
          <cell r="K4693" t="str">
            <v>MCBSC_Banengo2</v>
          </cell>
          <cell r="L4693" t="str">
            <v>Mbiame</v>
          </cell>
        </row>
        <row r="4694">
          <cell r="J4694" t="str">
            <v>NRO_236</v>
          </cell>
          <cell r="K4694" t="str">
            <v>MCBSC_Banengo2</v>
          </cell>
          <cell r="L4694" t="str">
            <v>Mbiame</v>
          </cell>
        </row>
        <row r="4695">
          <cell r="J4695" t="str">
            <v>NRO_030</v>
          </cell>
          <cell r="K4695" t="str">
            <v>MCBSC_Banengo2</v>
          </cell>
          <cell r="L4695" t="str">
            <v>Fungom</v>
          </cell>
        </row>
        <row r="4696">
          <cell r="J4696" t="str">
            <v>NRO_030</v>
          </cell>
          <cell r="K4696" t="str">
            <v>MCBSC_Banengo2</v>
          </cell>
          <cell r="L4696" t="str">
            <v>Fungom</v>
          </cell>
        </row>
        <row r="4697">
          <cell r="J4697" t="str">
            <v>NRO_030</v>
          </cell>
          <cell r="K4697" t="str">
            <v>MCBSC_Banengo2</v>
          </cell>
          <cell r="L4697" t="str">
            <v>Fungom</v>
          </cell>
        </row>
        <row r="4698">
          <cell r="J4698" t="str">
            <v>OST_180</v>
          </cell>
          <cell r="K4698" t="str">
            <v>MCBSC_Banengo1</v>
          </cell>
          <cell r="L4698" t="str">
            <v>Bangangte</v>
          </cell>
        </row>
        <row r="4699">
          <cell r="J4699" t="str">
            <v>OST_180</v>
          </cell>
          <cell r="K4699" t="str">
            <v>MCBSC_Banengo1</v>
          </cell>
          <cell r="L4699" t="str">
            <v>Bangangte</v>
          </cell>
        </row>
        <row r="4700">
          <cell r="J4700" t="str">
            <v>OST_180</v>
          </cell>
          <cell r="K4700" t="str">
            <v>MCBSC_Banengo1</v>
          </cell>
          <cell r="L4700" t="str">
            <v>Bangangte</v>
          </cell>
        </row>
        <row r="4701">
          <cell r="J4701" t="str">
            <v>OST_180</v>
          </cell>
          <cell r="K4701" t="str">
            <v>MCBSC_Banengo1</v>
          </cell>
          <cell r="L4701" t="str">
            <v>Bangangte</v>
          </cell>
        </row>
        <row r="4702">
          <cell r="J4702" t="str">
            <v>OST_180</v>
          </cell>
          <cell r="K4702" t="str">
            <v>MCBSC_Banengo1</v>
          </cell>
          <cell r="L4702" t="str">
            <v>Bangangte</v>
          </cell>
        </row>
        <row r="4703">
          <cell r="J4703" t="str">
            <v>OST_180</v>
          </cell>
          <cell r="K4703" t="str">
            <v>MCBSC_Banengo1</v>
          </cell>
          <cell r="L4703" t="str">
            <v>Bangangte</v>
          </cell>
        </row>
        <row r="4704">
          <cell r="J4704" t="str">
            <v>OST_183</v>
          </cell>
          <cell r="K4704" t="str">
            <v>MCBSC_Banengo1</v>
          </cell>
          <cell r="L4704" t="str">
            <v>Bangoua</v>
          </cell>
        </row>
        <row r="4705">
          <cell r="J4705" t="str">
            <v>OST_183</v>
          </cell>
          <cell r="K4705" t="str">
            <v>MCBSC_Banengo1</v>
          </cell>
          <cell r="L4705" t="str">
            <v>Bangoua</v>
          </cell>
        </row>
        <row r="4706">
          <cell r="J4706" t="str">
            <v>OST_183</v>
          </cell>
          <cell r="K4706" t="str">
            <v>MCBSC_Banengo1</v>
          </cell>
          <cell r="L4706" t="str">
            <v>Bangoua</v>
          </cell>
        </row>
        <row r="4707">
          <cell r="J4707" t="str">
            <v>OST_183</v>
          </cell>
          <cell r="K4707" t="str">
            <v>MCBSC_Banengo1</v>
          </cell>
          <cell r="L4707" t="str">
            <v>Bangoua</v>
          </cell>
        </row>
        <row r="4708">
          <cell r="J4708" t="str">
            <v>OST_183</v>
          </cell>
          <cell r="K4708" t="str">
            <v>MCBSC_Banengo1</v>
          </cell>
          <cell r="L4708" t="str">
            <v>Bangoua</v>
          </cell>
        </row>
        <row r="4709">
          <cell r="J4709" t="str">
            <v>OST_183</v>
          </cell>
          <cell r="K4709" t="str">
            <v>MCBSC_Banengo1</v>
          </cell>
          <cell r="L4709" t="str">
            <v>Bangoua</v>
          </cell>
        </row>
        <row r="4710">
          <cell r="J4710" t="str">
            <v>SUO_131</v>
          </cell>
          <cell r="K4710" t="str">
            <v>MCBSC_Mak-Nodal2</v>
          </cell>
          <cell r="L4710" t="str">
            <v>Bonjongo</v>
          </cell>
        </row>
        <row r="4711">
          <cell r="J4711" t="str">
            <v>SUO_131</v>
          </cell>
          <cell r="K4711" t="str">
            <v>MCBSC_Mak-Nodal2</v>
          </cell>
          <cell r="L4711" t="str">
            <v>Bonjongo</v>
          </cell>
        </row>
        <row r="4712">
          <cell r="J4712" t="str">
            <v>SUO_131</v>
          </cell>
          <cell r="K4712" t="str">
            <v>MCBSC_Mak-Nodal2</v>
          </cell>
          <cell r="L4712" t="str">
            <v>Bonjongo</v>
          </cell>
        </row>
        <row r="4713">
          <cell r="J4713" t="str">
            <v>NRO_043</v>
          </cell>
          <cell r="K4713" t="str">
            <v>MCBSC_Banengo2</v>
          </cell>
          <cell r="L4713" t="str">
            <v>Fonfuka</v>
          </cell>
        </row>
        <row r="4714">
          <cell r="J4714" t="str">
            <v>NRO_043</v>
          </cell>
          <cell r="K4714" t="str">
            <v>MCBSC_Banengo2</v>
          </cell>
          <cell r="L4714" t="str">
            <v>Fonfuka</v>
          </cell>
        </row>
        <row r="4715">
          <cell r="J4715" t="str">
            <v>NRO_043</v>
          </cell>
          <cell r="K4715" t="str">
            <v>MCBSC_Banengo2</v>
          </cell>
          <cell r="L4715" t="str">
            <v>Fonfuka</v>
          </cell>
        </row>
        <row r="4716">
          <cell r="J4716" t="str">
            <v>EXN_146</v>
          </cell>
          <cell r="K4716" t="str">
            <v>BSC1_HW_GRA_AGENCE</v>
          </cell>
          <cell r="L4716" t="str">
            <v>Maroua</v>
          </cell>
        </row>
        <row r="4717">
          <cell r="J4717" t="str">
            <v>EXN_146</v>
          </cell>
          <cell r="K4717" t="str">
            <v>BSC1_HW_GRA_AGENCE</v>
          </cell>
          <cell r="L4717" t="str">
            <v>Maroua</v>
          </cell>
        </row>
        <row r="4718">
          <cell r="J4718" t="str">
            <v>EXN_146</v>
          </cell>
          <cell r="K4718" t="str">
            <v>BSC1_HW_GRA_AGENCE</v>
          </cell>
          <cell r="L4718" t="str">
            <v>Maroua</v>
          </cell>
        </row>
        <row r="4719">
          <cell r="J4719" t="str">
            <v>EXN_146</v>
          </cell>
          <cell r="K4719" t="str">
            <v>BSC1_HW_GRA_AGENCE</v>
          </cell>
          <cell r="L4719" t="str">
            <v>Maroua</v>
          </cell>
        </row>
        <row r="4720">
          <cell r="J4720" t="str">
            <v>EXN_146</v>
          </cell>
          <cell r="K4720" t="str">
            <v>BSC1_HW_GRA_AGENCE</v>
          </cell>
          <cell r="L4720" t="str">
            <v>Maroua</v>
          </cell>
        </row>
        <row r="4721">
          <cell r="J4721" t="str">
            <v>EXN_146</v>
          </cell>
          <cell r="K4721" t="str">
            <v>BSC1_HW_GRA_AGENCE</v>
          </cell>
          <cell r="L4721" t="str">
            <v>Maroua</v>
          </cell>
        </row>
        <row r="4722">
          <cell r="J4722" t="str">
            <v>SUD_055</v>
          </cell>
          <cell r="K4722" t="str">
            <v>MCBSC_NGOA_EK2</v>
          </cell>
          <cell r="L4722" t="str">
            <v>Niete</v>
          </cell>
        </row>
        <row r="4723">
          <cell r="J4723" t="str">
            <v>SUD_055</v>
          </cell>
          <cell r="K4723" t="str">
            <v>MCBSC_NGOA_EK2</v>
          </cell>
          <cell r="L4723" t="str">
            <v>Niete</v>
          </cell>
        </row>
        <row r="4724">
          <cell r="J4724" t="str">
            <v>SUD_055</v>
          </cell>
          <cell r="K4724" t="str">
            <v>MCBSC_NGOA_EK2</v>
          </cell>
          <cell r="L4724" t="str">
            <v>Niete</v>
          </cell>
        </row>
        <row r="4725">
          <cell r="J4725" t="str">
            <v>SUD_055</v>
          </cell>
          <cell r="K4725" t="str">
            <v>MCBSC_NGOA_EK2</v>
          </cell>
          <cell r="L4725" t="str">
            <v>Niete</v>
          </cell>
        </row>
        <row r="4726">
          <cell r="J4726" t="str">
            <v>SUD_055</v>
          </cell>
          <cell r="K4726" t="str">
            <v>MCBSC_NGOA_EK2</v>
          </cell>
          <cell r="L4726" t="str">
            <v>Niete</v>
          </cell>
        </row>
        <row r="4727">
          <cell r="J4727" t="str">
            <v>SUD_055</v>
          </cell>
          <cell r="K4727" t="str">
            <v>MCBSC_NGOA_EK2</v>
          </cell>
          <cell r="L4727" t="str">
            <v>Niete</v>
          </cell>
        </row>
        <row r="4728">
          <cell r="J4728" t="str">
            <v>CTR_487</v>
          </cell>
          <cell r="K4728" t="str">
            <v>BSC_ZTE_Mvogada_new(24)</v>
          </cell>
          <cell r="L4728" t="str">
            <v>Yaounde</v>
          </cell>
        </row>
        <row r="4729">
          <cell r="J4729" t="str">
            <v>CTR_487</v>
          </cell>
          <cell r="K4729" t="str">
            <v>BSC_ZTE_Mvogada_new(24)</v>
          </cell>
          <cell r="L4729" t="str">
            <v>Yaounde</v>
          </cell>
        </row>
        <row r="4730">
          <cell r="J4730" t="str">
            <v>CTR_487</v>
          </cell>
          <cell r="K4730" t="str">
            <v>BSC_ZTE_Mvogada_new(24)</v>
          </cell>
          <cell r="L4730" t="str">
            <v>Yaounde</v>
          </cell>
        </row>
        <row r="4731">
          <cell r="J4731" t="str">
            <v>LIT_432</v>
          </cell>
          <cell r="K4731" t="str">
            <v>BSC_ZTE_Madagascar(22)</v>
          </cell>
          <cell r="L4731" t="str">
            <v>Douala</v>
          </cell>
        </row>
        <row r="4732">
          <cell r="J4732" t="str">
            <v>LIT_432</v>
          </cell>
          <cell r="K4732" t="str">
            <v>BSC_ZTE_Madagascar(22)</v>
          </cell>
          <cell r="L4732" t="str">
            <v>Douala</v>
          </cell>
        </row>
        <row r="4733">
          <cell r="J4733" t="str">
            <v>LIT_432</v>
          </cell>
          <cell r="K4733" t="str">
            <v>BSC_ZTE_Madagascar(22)</v>
          </cell>
          <cell r="L4733" t="str">
            <v>Douala</v>
          </cell>
        </row>
        <row r="4734">
          <cell r="J4734" t="str">
            <v>LIT_440</v>
          </cell>
          <cell r="K4734" t="str">
            <v>BSC_ZTE_Madagascar(22)</v>
          </cell>
          <cell r="L4734" t="str">
            <v>Douala</v>
          </cell>
        </row>
        <row r="4735">
          <cell r="J4735" t="str">
            <v>LIT_440</v>
          </cell>
          <cell r="K4735" t="str">
            <v>BSC_ZTE_Madagascar(22)</v>
          </cell>
          <cell r="L4735" t="str">
            <v>Douala</v>
          </cell>
        </row>
        <row r="4736">
          <cell r="J4736" t="str">
            <v>LIT_440</v>
          </cell>
          <cell r="K4736" t="str">
            <v>BSC_ZTE_Madagascar(22)</v>
          </cell>
          <cell r="L4736" t="str">
            <v>Douala</v>
          </cell>
        </row>
        <row r="4737">
          <cell r="J4737" t="str">
            <v>LIT_441</v>
          </cell>
          <cell r="K4737" t="str">
            <v>BSC_ZTE_Madagascar(22)</v>
          </cell>
          <cell r="L4737" t="str">
            <v>Douala</v>
          </cell>
        </row>
        <row r="4738">
          <cell r="J4738" t="str">
            <v>LIT_441</v>
          </cell>
          <cell r="K4738" t="str">
            <v>BSC_ZTE_Madagascar(22)</v>
          </cell>
          <cell r="L4738" t="str">
            <v>Douala</v>
          </cell>
        </row>
        <row r="4739">
          <cell r="J4739" t="str">
            <v>LIT_441</v>
          </cell>
          <cell r="K4739" t="str">
            <v>BSC_ZTE_Madagascar(22)</v>
          </cell>
          <cell r="L4739" t="str">
            <v>Douala</v>
          </cell>
        </row>
        <row r="4740">
          <cell r="J4740" t="str">
            <v>LIT_442</v>
          </cell>
          <cell r="K4740" t="str">
            <v>BSC_ZTE_Madagascar(22)</v>
          </cell>
          <cell r="L4740" t="str">
            <v>Douala</v>
          </cell>
        </row>
        <row r="4741">
          <cell r="J4741" t="str">
            <v>LIT_442</v>
          </cell>
          <cell r="K4741" t="str">
            <v>BSC_ZTE_Madagascar(22)</v>
          </cell>
          <cell r="L4741" t="str">
            <v>Douala</v>
          </cell>
        </row>
        <row r="4742">
          <cell r="J4742" t="str">
            <v>LIT_442</v>
          </cell>
          <cell r="K4742" t="str">
            <v>BSC_ZTE_Madagascar(22)</v>
          </cell>
          <cell r="L4742" t="str">
            <v>Douala</v>
          </cell>
        </row>
        <row r="4743">
          <cell r="J4743" t="str">
            <v>LIT_446</v>
          </cell>
          <cell r="K4743" t="str">
            <v>BSC_ZTE_Madagascar(22)</v>
          </cell>
          <cell r="L4743" t="str">
            <v>Douala</v>
          </cell>
        </row>
        <row r="4744">
          <cell r="J4744" t="str">
            <v>LIT_446</v>
          </cell>
          <cell r="K4744" t="str">
            <v>BSC_ZTE_Madagascar(22)</v>
          </cell>
          <cell r="L4744" t="str">
            <v>Douala</v>
          </cell>
        </row>
        <row r="4745">
          <cell r="J4745" t="str">
            <v>LIT_446</v>
          </cell>
          <cell r="K4745" t="str">
            <v>BSC_ZTE_Madagascar(22)</v>
          </cell>
          <cell r="L4745" t="str">
            <v>Douala</v>
          </cell>
        </row>
        <row r="4746">
          <cell r="J4746" t="str">
            <v>LIT_452</v>
          </cell>
          <cell r="K4746" t="str">
            <v>BSC_ZTE_Madagascar(22)</v>
          </cell>
          <cell r="L4746" t="str">
            <v>Douala</v>
          </cell>
        </row>
        <row r="4747">
          <cell r="J4747" t="str">
            <v>LIT_452</v>
          </cell>
          <cell r="K4747" t="str">
            <v>BSC_ZTE_Madagascar(22)</v>
          </cell>
          <cell r="L4747" t="str">
            <v>Douala</v>
          </cell>
        </row>
        <row r="4748">
          <cell r="J4748" t="str">
            <v>LIT_452</v>
          </cell>
          <cell r="K4748" t="str">
            <v>BSC_ZTE_Madagascar(22)</v>
          </cell>
          <cell r="L4748" t="str">
            <v>Douala</v>
          </cell>
        </row>
        <row r="4749">
          <cell r="J4749" t="str">
            <v>LIT_479</v>
          </cell>
          <cell r="K4749" t="str">
            <v>BSC_ZTE_NDOGBONG(21)</v>
          </cell>
          <cell r="L4749" t="str">
            <v>Minkwele</v>
          </cell>
        </row>
        <row r="4750">
          <cell r="J4750" t="str">
            <v>LIT_479</v>
          </cell>
          <cell r="K4750" t="str">
            <v>BSC_ZTE_NDOGBONG(21)</v>
          </cell>
          <cell r="L4750" t="str">
            <v>Minkwele</v>
          </cell>
        </row>
        <row r="4751">
          <cell r="J4751" t="str">
            <v>LIT_479</v>
          </cell>
          <cell r="K4751" t="str">
            <v>BSC_ZTE_NDOGBONG(21)</v>
          </cell>
          <cell r="L4751" t="str">
            <v>Minkwele</v>
          </cell>
        </row>
        <row r="4752">
          <cell r="J4752" t="str">
            <v>OST_170</v>
          </cell>
          <cell r="K4752" t="str">
            <v>BSC1_HW_BFSAM_BANENGO</v>
          </cell>
          <cell r="L4752" t="str">
            <v>Bafoussam</v>
          </cell>
        </row>
        <row r="4753">
          <cell r="J4753" t="str">
            <v>OST_170</v>
          </cell>
          <cell r="K4753" t="str">
            <v>BSC1_HW_BFSAM_BANENGO</v>
          </cell>
          <cell r="L4753" t="str">
            <v>Bafoussam</v>
          </cell>
        </row>
        <row r="4754">
          <cell r="J4754" t="str">
            <v>OST_170</v>
          </cell>
          <cell r="K4754" t="str">
            <v>BSC1_HW_BFSAM_BANENGO</v>
          </cell>
          <cell r="L4754" t="str">
            <v>Bafoussam</v>
          </cell>
        </row>
        <row r="4755">
          <cell r="J4755" t="str">
            <v>OST_170</v>
          </cell>
          <cell r="K4755" t="str">
            <v>BSC1_HW_BFSAM_BANENGO</v>
          </cell>
          <cell r="L4755" t="str">
            <v>Bafoussam</v>
          </cell>
        </row>
        <row r="4756">
          <cell r="J4756" t="str">
            <v>OST_170</v>
          </cell>
          <cell r="K4756" t="str">
            <v>BSC1_HW_BFSAM_BANENGO</v>
          </cell>
          <cell r="L4756" t="str">
            <v>Bafoussam</v>
          </cell>
        </row>
        <row r="4757">
          <cell r="J4757" t="str">
            <v>OST_170</v>
          </cell>
          <cell r="K4757" t="str">
            <v>BSC1_HW_BFSAM_BANENGO</v>
          </cell>
          <cell r="L4757" t="str">
            <v>Bafoussam</v>
          </cell>
        </row>
        <row r="4758">
          <cell r="J4758" t="str">
            <v>NRD_022</v>
          </cell>
          <cell r="K4758" t="str">
            <v>BSC1_HW_GRA_AGENCE</v>
          </cell>
          <cell r="L4758" t="str">
            <v>Gashiga</v>
          </cell>
        </row>
        <row r="4759">
          <cell r="J4759" t="str">
            <v>NRD_022</v>
          </cell>
          <cell r="K4759" t="str">
            <v>BSC1_HW_GRA_AGENCE</v>
          </cell>
          <cell r="L4759" t="str">
            <v>Gashiga</v>
          </cell>
        </row>
        <row r="4760">
          <cell r="J4760" t="str">
            <v>NRD_022</v>
          </cell>
          <cell r="K4760" t="str">
            <v>BSC1_HW_GRA_AGENCE</v>
          </cell>
          <cell r="L4760" t="str">
            <v>Gashiga</v>
          </cell>
        </row>
        <row r="4761">
          <cell r="J4761" t="str">
            <v>NRD_021</v>
          </cell>
          <cell r="K4761" t="str">
            <v>MCBSC_GRA-Agence</v>
          </cell>
          <cell r="L4761" t="str">
            <v>Bibemi</v>
          </cell>
        </row>
        <row r="4762">
          <cell r="J4762" t="str">
            <v>NRD_021</v>
          </cell>
          <cell r="K4762" t="str">
            <v>MCBSC_GRA-Agence</v>
          </cell>
          <cell r="L4762" t="str">
            <v>Bibemi</v>
          </cell>
        </row>
        <row r="4763">
          <cell r="J4763" t="str">
            <v>NRD_021</v>
          </cell>
          <cell r="K4763" t="str">
            <v>MCBSC_GRA-Agence</v>
          </cell>
          <cell r="L4763" t="str">
            <v>Bibemi</v>
          </cell>
        </row>
        <row r="4764">
          <cell r="J4764" t="str">
            <v>NRD_030</v>
          </cell>
          <cell r="K4764" t="str">
            <v>MCBSC_Ngaoundere1</v>
          </cell>
          <cell r="L4764" t="str">
            <v>Djarako</v>
          </cell>
        </row>
        <row r="4765">
          <cell r="J4765" t="str">
            <v>NRD_030</v>
          </cell>
          <cell r="K4765" t="str">
            <v>MCBSC_Ngaoundere1</v>
          </cell>
          <cell r="L4765" t="str">
            <v>Djarako</v>
          </cell>
        </row>
        <row r="4766">
          <cell r="J4766" t="str">
            <v>NRD_030</v>
          </cell>
          <cell r="K4766" t="str">
            <v>MCBSC_Ngaoundere1</v>
          </cell>
          <cell r="L4766" t="str">
            <v>Djarako</v>
          </cell>
        </row>
        <row r="4767">
          <cell r="J4767" t="str">
            <v>NRD_023</v>
          </cell>
          <cell r="K4767" t="str">
            <v>MCBSC_Ngaoundere1</v>
          </cell>
          <cell r="L4767" t="str">
            <v>Rey-bouba</v>
          </cell>
        </row>
        <row r="4768">
          <cell r="J4768" t="str">
            <v>NRD_023</v>
          </cell>
          <cell r="K4768" t="str">
            <v>MCBSC_Ngaoundere1</v>
          </cell>
          <cell r="L4768" t="str">
            <v>Rey-bouba</v>
          </cell>
        </row>
        <row r="4769">
          <cell r="J4769" t="str">
            <v>NRD_023</v>
          </cell>
          <cell r="K4769" t="str">
            <v>MCBSC_Ngaoundere1</v>
          </cell>
          <cell r="L4769" t="str">
            <v>Rey-bouba</v>
          </cell>
        </row>
        <row r="4770">
          <cell r="J4770" t="str">
            <v>CTR_482</v>
          </cell>
          <cell r="K4770" t="str">
            <v>BSC_ZTE_Mvogada_new(24)</v>
          </cell>
          <cell r="L4770" t="str">
            <v>Yaounde</v>
          </cell>
        </row>
        <row r="4771">
          <cell r="J4771" t="str">
            <v>CTR_482</v>
          </cell>
          <cell r="K4771" t="str">
            <v>BSC_ZTE_Mvogada_new(24)</v>
          </cell>
          <cell r="L4771" t="str">
            <v>Yaounde</v>
          </cell>
        </row>
        <row r="4772">
          <cell r="J4772" t="str">
            <v>CTR_482</v>
          </cell>
          <cell r="K4772" t="str">
            <v>BSC_ZTE_Mvogada_new(24)</v>
          </cell>
          <cell r="L4772" t="str">
            <v>Yaounde</v>
          </cell>
        </row>
        <row r="4773">
          <cell r="J4773" t="str">
            <v>SUD_060</v>
          </cell>
          <cell r="K4773" t="str">
            <v>BSC_ZTE_NDOGBONG(21)</v>
          </cell>
          <cell r="L4773" t="str">
            <v>Azem</v>
          </cell>
        </row>
        <row r="4774">
          <cell r="J4774" t="str">
            <v>SUD_060</v>
          </cell>
          <cell r="K4774" t="str">
            <v>BSC_ZTE_NDOGBONG(21)</v>
          </cell>
          <cell r="L4774" t="str">
            <v>Azem</v>
          </cell>
        </row>
        <row r="4775">
          <cell r="J4775" t="str">
            <v>SUD_060</v>
          </cell>
          <cell r="K4775" t="str">
            <v>BSC_ZTE_NDOGBONG(21)</v>
          </cell>
          <cell r="L4775" t="str">
            <v>Azem</v>
          </cell>
        </row>
        <row r="4776">
          <cell r="J4776" t="str">
            <v>NRO_071</v>
          </cell>
          <cell r="K4776" t="str">
            <v>Bamenda_Hotspot2-MX</v>
          </cell>
          <cell r="L4776" t="str">
            <v>Jikejem</v>
          </cell>
        </row>
        <row r="4777">
          <cell r="J4777" t="str">
            <v>NRO_071</v>
          </cell>
          <cell r="K4777" t="str">
            <v>Bamenda_Hotspot2-MX</v>
          </cell>
          <cell r="L4777" t="str">
            <v>Jikejem</v>
          </cell>
        </row>
        <row r="4778">
          <cell r="J4778" t="str">
            <v>NRO_071</v>
          </cell>
          <cell r="K4778" t="str">
            <v>Bamenda_Hotspot2-MX</v>
          </cell>
          <cell r="L4778" t="str">
            <v>Jikejem</v>
          </cell>
        </row>
        <row r="4779">
          <cell r="J4779" t="str">
            <v>EXN_136</v>
          </cell>
          <cell r="K4779" t="str">
            <v>MCBSC_GRA-Agence</v>
          </cell>
          <cell r="L4779" t="str">
            <v>Mousgoy</v>
          </cell>
        </row>
        <row r="4780">
          <cell r="J4780" t="str">
            <v>EXN_136</v>
          </cell>
          <cell r="K4780" t="str">
            <v>MCBSC_GRA-Agence</v>
          </cell>
          <cell r="L4780" t="str">
            <v>Mousgoy</v>
          </cell>
        </row>
        <row r="4781">
          <cell r="J4781" t="str">
            <v>EXN_136</v>
          </cell>
          <cell r="K4781" t="str">
            <v>MCBSC_GRA-Agence</v>
          </cell>
          <cell r="L4781" t="str">
            <v>Mousgoy</v>
          </cell>
        </row>
        <row r="4782">
          <cell r="J4782" t="str">
            <v>CTR_475</v>
          </cell>
          <cell r="K4782" t="str">
            <v>BSC_ZTE_Mvogada_new(24)</v>
          </cell>
          <cell r="L4782" t="str">
            <v>Yaounde</v>
          </cell>
        </row>
        <row r="4783">
          <cell r="J4783" t="str">
            <v>CTR_475</v>
          </cell>
          <cell r="K4783" t="str">
            <v>BSC_ZTE_Mvogada_new(24)</v>
          </cell>
          <cell r="L4783" t="str">
            <v>Yaounde</v>
          </cell>
        </row>
        <row r="4784">
          <cell r="J4784" t="str">
            <v>CTR_475</v>
          </cell>
          <cell r="K4784" t="str">
            <v>BSC_ZTE_Mvogada_new(24)</v>
          </cell>
          <cell r="L4784" t="str">
            <v>Yaounde</v>
          </cell>
        </row>
        <row r="4785">
          <cell r="J4785" t="str">
            <v>CTR_489</v>
          </cell>
          <cell r="K4785" t="str">
            <v>BSC_ZTE_Mvogada_new(24)</v>
          </cell>
          <cell r="L4785" t="str">
            <v>Yaounde</v>
          </cell>
        </row>
        <row r="4786">
          <cell r="J4786" t="str">
            <v>CTR_489</v>
          </cell>
          <cell r="K4786" t="str">
            <v>BSC_ZTE_Mvogada_new(24)</v>
          </cell>
          <cell r="L4786" t="str">
            <v>Yaounde</v>
          </cell>
        </row>
        <row r="4787">
          <cell r="J4787" t="str">
            <v>CTR_489</v>
          </cell>
          <cell r="K4787" t="str">
            <v>BSC_ZTE_Mvogada_new(24)</v>
          </cell>
          <cell r="L4787" t="str">
            <v>Yaounde</v>
          </cell>
        </row>
        <row r="4788">
          <cell r="J4788" t="str">
            <v>CTR_519</v>
          </cell>
          <cell r="K4788" t="str">
            <v>BSC_ZTE_Mvogada_new(24)</v>
          </cell>
          <cell r="L4788" t="str">
            <v>Yaounde</v>
          </cell>
        </row>
        <row r="4789">
          <cell r="J4789" t="str">
            <v>CTR_519</v>
          </cell>
          <cell r="K4789" t="str">
            <v>BSC_ZTE_Mvogada_new(24)</v>
          </cell>
          <cell r="L4789" t="str">
            <v>Yaounde</v>
          </cell>
        </row>
        <row r="4790">
          <cell r="J4790" t="str">
            <v>CTR_519</v>
          </cell>
          <cell r="K4790" t="str">
            <v>BSC_ZTE_Mvogada_new(24)</v>
          </cell>
          <cell r="L4790" t="str">
            <v>Yaounde</v>
          </cell>
        </row>
        <row r="4791">
          <cell r="J4791" t="str">
            <v>LIT_433</v>
          </cell>
          <cell r="K4791" t="str">
            <v>BSC_ZTE_Madagascar(22)</v>
          </cell>
          <cell r="L4791" t="str">
            <v>Douala</v>
          </cell>
        </row>
        <row r="4792">
          <cell r="J4792" t="str">
            <v>LIT_433</v>
          </cell>
          <cell r="K4792" t="str">
            <v>BSC_ZTE_Madagascar(22)</v>
          </cell>
          <cell r="L4792" t="str">
            <v>Douala</v>
          </cell>
        </row>
        <row r="4793">
          <cell r="J4793" t="str">
            <v>LIT_433</v>
          </cell>
          <cell r="K4793" t="str">
            <v>BSC_ZTE_Madagascar(22)</v>
          </cell>
          <cell r="L4793" t="str">
            <v>Douala</v>
          </cell>
        </row>
        <row r="4794">
          <cell r="J4794" t="str">
            <v>LIT_443</v>
          </cell>
          <cell r="K4794" t="str">
            <v>BSC_ZTE_Madagascar(22)</v>
          </cell>
          <cell r="L4794" t="str">
            <v>Douala</v>
          </cell>
        </row>
        <row r="4795">
          <cell r="J4795" t="str">
            <v>LIT_443</v>
          </cell>
          <cell r="K4795" t="str">
            <v>BSC_ZTE_Madagascar(22)</v>
          </cell>
          <cell r="L4795" t="str">
            <v>Douala</v>
          </cell>
        </row>
        <row r="4796">
          <cell r="J4796" t="str">
            <v>LIT_443</v>
          </cell>
          <cell r="K4796" t="str">
            <v>BSC_ZTE_Madagascar(22)</v>
          </cell>
          <cell r="L4796" t="str">
            <v>Douala</v>
          </cell>
        </row>
        <row r="4797">
          <cell r="J4797" t="str">
            <v>LIT_459</v>
          </cell>
          <cell r="K4797" t="str">
            <v>BSC_ZTE_Madagascar(22)</v>
          </cell>
          <cell r="L4797" t="str">
            <v>Douala</v>
          </cell>
        </row>
        <row r="4798">
          <cell r="J4798" t="str">
            <v>LIT_459</v>
          </cell>
          <cell r="K4798" t="str">
            <v>BSC_ZTE_Madagascar(22)</v>
          </cell>
          <cell r="L4798" t="str">
            <v>Douala</v>
          </cell>
        </row>
        <row r="4799">
          <cell r="J4799" t="str">
            <v>LIT_459</v>
          </cell>
          <cell r="K4799" t="str">
            <v>BSC_ZTE_Madagascar(22)</v>
          </cell>
          <cell r="L4799" t="str">
            <v>Douala</v>
          </cell>
        </row>
        <row r="4800">
          <cell r="J4800" t="str">
            <v>LIT_482</v>
          </cell>
          <cell r="K4800" t="str">
            <v>BSC_ZTE_Madagascar(22)</v>
          </cell>
          <cell r="L4800" t="str">
            <v>Douala</v>
          </cell>
        </row>
        <row r="4801">
          <cell r="J4801" t="str">
            <v>LIT_482</v>
          </cell>
          <cell r="K4801" t="str">
            <v>BSC_ZTE_Madagascar(22)</v>
          </cell>
          <cell r="L4801" t="str">
            <v>Douala</v>
          </cell>
        </row>
        <row r="4802">
          <cell r="J4802" t="str">
            <v>LIT_482</v>
          </cell>
          <cell r="K4802" t="str">
            <v>BSC_ZTE_Madagascar(22)</v>
          </cell>
          <cell r="L4802" t="str">
            <v>Douala</v>
          </cell>
        </row>
        <row r="4803">
          <cell r="J4803" t="str">
            <v>LIT_489</v>
          </cell>
          <cell r="K4803" t="str">
            <v>BSC_ZTE_NDOGBONG(21)</v>
          </cell>
          <cell r="L4803" t="str">
            <v>Douala</v>
          </cell>
        </row>
        <row r="4804">
          <cell r="J4804" t="str">
            <v>LIT_489</v>
          </cell>
          <cell r="K4804" t="str">
            <v>BSC_ZTE_NDOGBONG(21)</v>
          </cell>
          <cell r="L4804" t="str">
            <v>Douala</v>
          </cell>
        </row>
        <row r="4805">
          <cell r="J4805" t="str">
            <v>LIT_489</v>
          </cell>
          <cell r="K4805" t="str">
            <v>BSC_ZTE_NDOGBONG(21)</v>
          </cell>
          <cell r="L4805" t="str">
            <v>Douala</v>
          </cell>
        </row>
        <row r="4806">
          <cell r="J4806" t="str">
            <v>NRD_116</v>
          </cell>
          <cell r="K4806" t="str">
            <v>BSC1_HW_GRA_AGENCE</v>
          </cell>
          <cell r="L4806" t="str">
            <v>Garoua</v>
          </cell>
        </row>
        <row r="4807">
          <cell r="J4807" t="str">
            <v>NRD_116</v>
          </cell>
          <cell r="K4807" t="str">
            <v>BSC1_HW_GRA_AGENCE</v>
          </cell>
          <cell r="L4807" t="str">
            <v>Garoua</v>
          </cell>
        </row>
        <row r="4808">
          <cell r="J4808" t="str">
            <v>NRD_116</v>
          </cell>
          <cell r="K4808" t="str">
            <v>BSC1_HW_GRA_AGENCE</v>
          </cell>
          <cell r="L4808" t="str">
            <v>Garoua</v>
          </cell>
        </row>
        <row r="4809">
          <cell r="J4809" t="str">
            <v>NRD_116</v>
          </cell>
          <cell r="K4809" t="str">
            <v>BSC1_HW_GRA_AGENCE</v>
          </cell>
          <cell r="L4809" t="str">
            <v>Garoua</v>
          </cell>
        </row>
        <row r="4810">
          <cell r="J4810" t="str">
            <v>NRD_116</v>
          </cell>
          <cell r="K4810" t="str">
            <v>BSC1_HW_GRA_AGENCE</v>
          </cell>
          <cell r="L4810" t="str">
            <v>Garoua</v>
          </cell>
        </row>
        <row r="4811">
          <cell r="J4811" t="str">
            <v>NRD_116</v>
          </cell>
          <cell r="K4811" t="str">
            <v>BSC1_HW_GRA_AGENCE</v>
          </cell>
          <cell r="L4811" t="str">
            <v>Garoua</v>
          </cell>
        </row>
        <row r="4812">
          <cell r="J4812" t="str">
            <v>NRD_010</v>
          </cell>
          <cell r="K4812" t="str">
            <v>MCBSC_GRA-Agence</v>
          </cell>
          <cell r="L4812" t="str">
            <v>Mayo-Oulo</v>
          </cell>
        </row>
        <row r="4813">
          <cell r="J4813" t="str">
            <v>NRD_010</v>
          </cell>
          <cell r="K4813" t="str">
            <v>MCBSC_GRA-Agence</v>
          </cell>
          <cell r="L4813" t="str">
            <v>Mayo-Oulo</v>
          </cell>
        </row>
        <row r="4814">
          <cell r="J4814" t="str">
            <v>NRD_010</v>
          </cell>
          <cell r="K4814" t="str">
            <v>MCBSC_GRA-Agence</v>
          </cell>
          <cell r="L4814" t="str">
            <v>Mayo-Oulo</v>
          </cell>
        </row>
        <row r="4815">
          <cell r="J4815" t="str">
            <v>EST_083</v>
          </cell>
          <cell r="K4815" t="str">
            <v>MCBSC_NGOA_EK2</v>
          </cell>
          <cell r="L4815" t="str">
            <v>Lom-Pangar</v>
          </cell>
        </row>
        <row r="4816">
          <cell r="J4816" t="str">
            <v>EST_083</v>
          </cell>
          <cell r="K4816" t="str">
            <v>MCBSC_NGOA_EK2</v>
          </cell>
          <cell r="L4816" t="str">
            <v>Lom-Pangar</v>
          </cell>
        </row>
        <row r="4817">
          <cell r="J4817" t="str">
            <v>EST_083</v>
          </cell>
          <cell r="K4817" t="str">
            <v>MCBSC_NGOA_EK2</v>
          </cell>
          <cell r="L4817" t="str">
            <v>Lom-Pangar</v>
          </cell>
        </row>
        <row r="4818">
          <cell r="J4818" t="str">
            <v>OST_138</v>
          </cell>
          <cell r="K4818" t="str">
            <v>MCBSC_Banengo1</v>
          </cell>
          <cell r="L4818" t="str">
            <v>Koutaba</v>
          </cell>
        </row>
        <row r="4819">
          <cell r="J4819" t="str">
            <v>OST_138</v>
          </cell>
          <cell r="K4819" t="str">
            <v>MCBSC_Banengo1</v>
          </cell>
          <cell r="L4819" t="str">
            <v>Koutaba</v>
          </cell>
        </row>
        <row r="4820">
          <cell r="J4820" t="str">
            <v>OST_138</v>
          </cell>
          <cell r="K4820" t="str">
            <v>MCBSC_Banengo1</v>
          </cell>
          <cell r="L4820" t="str">
            <v>Koutaba</v>
          </cell>
        </row>
        <row r="4821">
          <cell r="J4821" t="str">
            <v>OST_186</v>
          </cell>
          <cell r="K4821" t="str">
            <v>MCBSC_Banengo2</v>
          </cell>
          <cell r="L4821" t="str">
            <v>Bamenyam</v>
          </cell>
        </row>
        <row r="4822">
          <cell r="J4822" t="str">
            <v>OST_186</v>
          </cell>
          <cell r="K4822" t="str">
            <v>MCBSC_Banengo2</v>
          </cell>
          <cell r="L4822" t="str">
            <v>Bamenyam</v>
          </cell>
        </row>
        <row r="4823">
          <cell r="J4823" t="str">
            <v>OST_186</v>
          </cell>
          <cell r="K4823" t="str">
            <v>MCBSC_Banengo2</v>
          </cell>
          <cell r="L4823" t="str">
            <v>Bamenyam</v>
          </cell>
        </row>
        <row r="4824">
          <cell r="J4824" t="str">
            <v>OST_186</v>
          </cell>
          <cell r="K4824" t="str">
            <v>MCBSC_Banengo2</v>
          </cell>
          <cell r="L4824" t="str">
            <v>Bamenyam</v>
          </cell>
        </row>
        <row r="4825">
          <cell r="J4825" t="str">
            <v>OST_186</v>
          </cell>
          <cell r="K4825" t="str">
            <v>MCBSC_Banengo2</v>
          </cell>
          <cell r="L4825" t="str">
            <v>Bamenyam</v>
          </cell>
        </row>
        <row r="4826">
          <cell r="J4826" t="str">
            <v>OST_186</v>
          </cell>
          <cell r="K4826" t="str">
            <v>MCBSC_Banengo2</v>
          </cell>
          <cell r="L4826" t="str">
            <v>Bamenyam</v>
          </cell>
        </row>
        <row r="4827">
          <cell r="J4827" t="str">
            <v>OST_211</v>
          </cell>
          <cell r="K4827" t="str">
            <v>MCBSC_Banengo1</v>
          </cell>
          <cell r="L4827" t="str">
            <v>Bangam</v>
          </cell>
        </row>
        <row r="4828">
          <cell r="J4828" t="str">
            <v>OST_211</v>
          </cell>
          <cell r="K4828" t="str">
            <v>MCBSC_Banengo1</v>
          </cell>
          <cell r="L4828" t="str">
            <v>Bangam</v>
          </cell>
        </row>
        <row r="4829">
          <cell r="J4829" t="str">
            <v>OST_211</v>
          </cell>
          <cell r="K4829" t="str">
            <v>MCBSC_Banengo1</v>
          </cell>
          <cell r="L4829" t="str">
            <v>Bangam</v>
          </cell>
        </row>
        <row r="4830">
          <cell r="J4830" t="str">
            <v>NRO_086</v>
          </cell>
          <cell r="K4830" t="str">
            <v>Balessing-MX</v>
          </cell>
          <cell r="L4830" t="str">
            <v>Berore</v>
          </cell>
        </row>
        <row r="4831">
          <cell r="J4831" t="str">
            <v>NRO_086</v>
          </cell>
          <cell r="K4831" t="str">
            <v>Balessing-MX</v>
          </cell>
          <cell r="L4831" t="str">
            <v>Berore</v>
          </cell>
        </row>
        <row r="4832">
          <cell r="J4832" t="str">
            <v>NRO_086</v>
          </cell>
          <cell r="K4832" t="str">
            <v>Balessing-MX</v>
          </cell>
          <cell r="L4832" t="str">
            <v>Berore</v>
          </cell>
        </row>
        <row r="4833">
          <cell r="J4833" t="str">
            <v>EST_107</v>
          </cell>
          <cell r="K4833" t="str">
            <v>BSC_ZTE_Messamendongo(23)</v>
          </cell>
          <cell r="L4833" t="str">
            <v>Bertoua</v>
          </cell>
        </row>
        <row r="4834">
          <cell r="J4834" t="str">
            <v>EST_107</v>
          </cell>
          <cell r="K4834" t="str">
            <v>BSC_ZTE_Messamendongo(23)</v>
          </cell>
          <cell r="L4834" t="str">
            <v>Bertoua</v>
          </cell>
        </row>
        <row r="4835">
          <cell r="J4835" t="str">
            <v>EST_107</v>
          </cell>
          <cell r="K4835" t="str">
            <v>BSC_ZTE_Messamendongo(23)</v>
          </cell>
          <cell r="L4835" t="str">
            <v>Bertoua</v>
          </cell>
        </row>
        <row r="4836">
          <cell r="J4836" t="str">
            <v>EST_107</v>
          </cell>
          <cell r="K4836" t="str">
            <v>BSC_ZTE_Messamendongo(23)</v>
          </cell>
          <cell r="L4836" t="str">
            <v>Bertoua</v>
          </cell>
        </row>
        <row r="4837">
          <cell r="J4837" t="str">
            <v>EST_107</v>
          </cell>
          <cell r="K4837" t="str">
            <v>BSC_ZTE_Messamendongo(23)</v>
          </cell>
          <cell r="L4837" t="str">
            <v>Bertoua</v>
          </cell>
        </row>
        <row r="4838">
          <cell r="J4838" t="str">
            <v>EST_107</v>
          </cell>
          <cell r="K4838" t="str">
            <v>BSC_ZTE_Messamendongo(23)</v>
          </cell>
          <cell r="L4838" t="str">
            <v>Bertoua</v>
          </cell>
        </row>
        <row r="4839">
          <cell r="J4839" t="str">
            <v>OST_208</v>
          </cell>
          <cell r="K4839" t="str">
            <v>MCBSC_Banengo1</v>
          </cell>
          <cell r="L4839" t="str">
            <v>Fondjomekwet</v>
          </cell>
        </row>
        <row r="4840">
          <cell r="J4840" t="str">
            <v>OST_208</v>
          </cell>
          <cell r="K4840" t="str">
            <v>MCBSC_Banengo1</v>
          </cell>
          <cell r="L4840" t="str">
            <v>Fondjomekwet</v>
          </cell>
        </row>
        <row r="4841">
          <cell r="J4841" t="str">
            <v>OST_208</v>
          </cell>
          <cell r="K4841" t="str">
            <v>MCBSC_Banengo1</v>
          </cell>
          <cell r="L4841" t="str">
            <v>Fondjomekwet</v>
          </cell>
        </row>
        <row r="4842">
          <cell r="J4842" t="str">
            <v>NRO_092</v>
          </cell>
          <cell r="K4842" t="str">
            <v>MCBSC_Banengo2</v>
          </cell>
          <cell r="L4842" t="str">
            <v>Fundong</v>
          </cell>
        </row>
        <row r="4843">
          <cell r="J4843" t="str">
            <v>NRO_092</v>
          </cell>
          <cell r="K4843" t="str">
            <v>MCBSC_Banengo2</v>
          </cell>
          <cell r="L4843" t="str">
            <v>Fundong</v>
          </cell>
        </row>
        <row r="4844">
          <cell r="J4844" t="str">
            <v>NRO_092</v>
          </cell>
          <cell r="K4844" t="str">
            <v>MCBSC_Banengo2</v>
          </cell>
          <cell r="L4844" t="str">
            <v>Fundong</v>
          </cell>
        </row>
        <row r="4845">
          <cell r="J4845" t="str">
            <v>EXN_050</v>
          </cell>
          <cell r="K4845" t="str">
            <v>MCBSC_GRA-Agence2</v>
          </cell>
          <cell r="L4845" t="str">
            <v>Kay-Kay</v>
          </cell>
        </row>
        <row r="4846">
          <cell r="J4846" t="str">
            <v>EXN_050</v>
          </cell>
          <cell r="K4846" t="str">
            <v>MCBSC_GRA-Agence2</v>
          </cell>
          <cell r="L4846" t="str">
            <v>Kay-Kay</v>
          </cell>
        </row>
        <row r="4847">
          <cell r="J4847" t="str">
            <v>EXN_050</v>
          </cell>
          <cell r="K4847" t="str">
            <v>MCBSC_GRA-Agence2</v>
          </cell>
          <cell r="L4847" t="str">
            <v>Kay-Kay</v>
          </cell>
        </row>
        <row r="4848">
          <cell r="J4848" t="str">
            <v>OST_209</v>
          </cell>
          <cell r="K4848" t="str">
            <v>MCBSC_Banengo1</v>
          </cell>
          <cell r="L4848" t="str">
            <v>Koupa-Matapit</v>
          </cell>
        </row>
        <row r="4849">
          <cell r="J4849" t="str">
            <v>OST_209</v>
          </cell>
          <cell r="K4849" t="str">
            <v>MCBSC_Banengo1</v>
          </cell>
          <cell r="L4849" t="str">
            <v>Koupa-Matapit</v>
          </cell>
        </row>
        <row r="4850">
          <cell r="J4850" t="str">
            <v>OST_209</v>
          </cell>
          <cell r="K4850" t="str">
            <v>MCBSC_Banengo1</v>
          </cell>
          <cell r="L4850" t="str">
            <v>Koupa-Matapit</v>
          </cell>
        </row>
        <row r="4851">
          <cell r="J4851" t="str">
            <v>SUD_057</v>
          </cell>
          <cell r="K4851" t="str">
            <v>BSC_ZTE_NDOGBONG(21)</v>
          </cell>
          <cell r="L4851" t="str">
            <v>Kribi</v>
          </cell>
        </row>
        <row r="4852">
          <cell r="J4852" t="str">
            <v>SUD_057</v>
          </cell>
          <cell r="K4852" t="str">
            <v>BSC_ZTE_NDOGBONG(21)</v>
          </cell>
          <cell r="L4852" t="str">
            <v>Kribi</v>
          </cell>
        </row>
        <row r="4853">
          <cell r="J4853" t="str">
            <v>SUD_057</v>
          </cell>
          <cell r="K4853" t="str">
            <v>BSC_ZTE_NDOGBONG(21)</v>
          </cell>
          <cell r="L4853" t="str">
            <v>Kribi</v>
          </cell>
        </row>
        <row r="4854">
          <cell r="J4854" t="str">
            <v>SUD_057</v>
          </cell>
          <cell r="K4854" t="str">
            <v>BSC_ZTE_NDOGBONG(21)</v>
          </cell>
          <cell r="L4854" t="str">
            <v>Kribi</v>
          </cell>
        </row>
        <row r="4855">
          <cell r="J4855" t="str">
            <v>SUD_057</v>
          </cell>
          <cell r="K4855" t="str">
            <v>BSC_ZTE_NDOGBONG(21)</v>
          </cell>
          <cell r="L4855" t="str">
            <v>Kribi</v>
          </cell>
        </row>
        <row r="4856">
          <cell r="J4856" t="str">
            <v>SUD_057</v>
          </cell>
          <cell r="K4856" t="str">
            <v>BSC_ZTE_NDOGBONG(21)</v>
          </cell>
          <cell r="L4856" t="str">
            <v>Kribi</v>
          </cell>
        </row>
        <row r="4857">
          <cell r="J4857" t="str">
            <v>SUO_151</v>
          </cell>
          <cell r="K4857" t="str">
            <v>BSC1_HW_BFSAM_BANENGO</v>
          </cell>
          <cell r="L4857" t="str">
            <v>Limbe</v>
          </cell>
        </row>
        <row r="4858">
          <cell r="J4858" t="str">
            <v>SUO_151</v>
          </cell>
          <cell r="K4858" t="str">
            <v>BSC1_HW_BFSAM_BANENGO</v>
          </cell>
          <cell r="L4858" t="str">
            <v>Limbe</v>
          </cell>
        </row>
        <row r="4859">
          <cell r="J4859" t="str">
            <v>SUO_151</v>
          </cell>
          <cell r="K4859" t="str">
            <v>BSC1_HW_BFSAM_BANENGO</v>
          </cell>
          <cell r="L4859" t="str">
            <v>Limbe</v>
          </cell>
        </row>
        <row r="4860">
          <cell r="J4860" t="str">
            <v>SUO_149</v>
          </cell>
          <cell r="K4860" t="str">
            <v>MCBSC_Mak-Nodal2</v>
          </cell>
          <cell r="L4860" t="str">
            <v>Mutengene</v>
          </cell>
        </row>
        <row r="4861">
          <cell r="J4861" t="str">
            <v>SUO_149</v>
          </cell>
          <cell r="K4861" t="str">
            <v>MCBSC_Mak-Nodal2</v>
          </cell>
          <cell r="L4861" t="str">
            <v>Mutengene</v>
          </cell>
        </row>
        <row r="4862">
          <cell r="J4862" t="str">
            <v>SUO_149</v>
          </cell>
          <cell r="K4862" t="str">
            <v>MCBSC_Mak-Nodal2</v>
          </cell>
          <cell r="L4862" t="str">
            <v>Mutengene</v>
          </cell>
        </row>
        <row r="4863">
          <cell r="J4863" t="str">
            <v>NRO_088</v>
          </cell>
          <cell r="K4863" t="str">
            <v>Balessing-MX</v>
          </cell>
          <cell r="L4863" t="str">
            <v>Nchum</v>
          </cell>
        </row>
        <row r="4864">
          <cell r="J4864" t="str">
            <v>NRO_088</v>
          </cell>
          <cell r="K4864" t="str">
            <v>Balessing-MX</v>
          </cell>
          <cell r="L4864" t="str">
            <v>Nchum</v>
          </cell>
        </row>
        <row r="4865">
          <cell r="J4865" t="str">
            <v>NRO_088</v>
          </cell>
          <cell r="K4865" t="str">
            <v>Balessing-MX</v>
          </cell>
          <cell r="L4865" t="str">
            <v>Nchum</v>
          </cell>
        </row>
        <row r="4866">
          <cell r="J4866" t="str">
            <v>OST_207</v>
          </cell>
          <cell r="K4866" t="str">
            <v>MCBSC_Banengo1</v>
          </cell>
          <cell r="L4866" t="str">
            <v>Ndoumkain</v>
          </cell>
        </row>
        <row r="4867">
          <cell r="J4867" t="str">
            <v>OST_207</v>
          </cell>
          <cell r="K4867" t="str">
            <v>MCBSC_Banengo1</v>
          </cell>
          <cell r="L4867" t="str">
            <v>Ndoumkain</v>
          </cell>
        </row>
        <row r="4868">
          <cell r="J4868" t="str">
            <v>OST_207</v>
          </cell>
          <cell r="K4868" t="str">
            <v>MCBSC_Banengo1</v>
          </cell>
          <cell r="L4868" t="str">
            <v>Ndoumkain</v>
          </cell>
        </row>
        <row r="4869">
          <cell r="J4869" t="str">
            <v>NRO_089</v>
          </cell>
          <cell r="K4869" t="str">
            <v>MCBSC_Banengo2</v>
          </cell>
          <cell r="L4869" t="str">
            <v>Ndu-Mbakfu</v>
          </cell>
        </row>
        <row r="4870">
          <cell r="J4870" t="str">
            <v>NRO_089</v>
          </cell>
          <cell r="K4870" t="str">
            <v>MCBSC_Banengo2</v>
          </cell>
          <cell r="L4870" t="str">
            <v>Ndu-Mbakfu</v>
          </cell>
        </row>
        <row r="4871">
          <cell r="J4871" t="str">
            <v>NRO_089</v>
          </cell>
          <cell r="K4871" t="str">
            <v>MCBSC_Banengo2</v>
          </cell>
          <cell r="L4871" t="str">
            <v>Ndu-Mbakfu</v>
          </cell>
        </row>
        <row r="4872">
          <cell r="J4872" t="str">
            <v>OST_210</v>
          </cell>
          <cell r="K4872" t="str">
            <v>MCBSC_Banengo2</v>
          </cell>
          <cell r="L4872" t="str">
            <v>Penka-Michel</v>
          </cell>
        </row>
        <row r="4873">
          <cell r="J4873" t="str">
            <v>OST_210</v>
          </cell>
          <cell r="K4873" t="str">
            <v>MCBSC_Banengo2</v>
          </cell>
          <cell r="L4873" t="str">
            <v>Penka-Michel</v>
          </cell>
        </row>
        <row r="4874">
          <cell r="J4874" t="str">
            <v>OST_210</v>
          </cell>
          <cell r="K4874" t="str">
            <v>MCBSC_Banengo2</v>
          </cell>
          <cell r="L4874" t="str">
            <v>Penka-Michel</v>
          </cell>
        </row>
        <row r="4875">
          <cell r="J4875" t="str">
            <v>CTR_525</v>
          </cell>
          <cell r="K4875" t="str">
            <v>BSC_ZTE_Mvogada_new(24)</v>
          </cell>
          <cell r="L4875" t="str">
            <v>Yaounde</v>
          </cell>
        </row>
        <row r="4876">
          <cell r="J4876" t="str">
            <v>CTR_525</v>
          </cell>
          <cell r="K4876" t="str">
            <v>BSC_ZTE_Mvogada_new(24)</v>
          </cell>
          <cell r="L4876" t="str">
            <v>Yaounde</v>
          </cell>
        </row>
        <row r="4877">
          <cell r="J4877" t="str">
            <v>CTR_525</v>
          </cell>
          <cell r="K4877" t="str">
            <v>BSC_ZTE_Mvogada_new(24)</v>
          </cell>
          <cell r="L4877" t="str">
            <v>Yaounde</v>
          </cell>
        </row>
        <row r="4878">
          <cell r="J4878" t="str">
            <v>LIT_453</v>
          </cell>
          <cell r="K4878" t="str">
            <v>BSC_ZTE_Madagascar(22)</v>
          </cell>
          <cell r="L4878" t="str">
            <v>Douala</v>
          </cell>
        </row>
        <row r="4879">
          <cell r="J4879" t="str">
            <v>LIT_453</v>
          </cell>
          <cell r="K4879" t="str">
            <v>BSC_ZTE_Madagascar(22)</v>
          </cell>
          <cell r="L4879" t="str">
            <v>Douala</v>
          </cell>
        </row>
        <row r="4880">
          <cell r="J4880" t="str">
            <v>LIT_453</v>
          </cell>
          <cell r="K4880" t="str">
            <v>BSC_ZTE_Madagascar(22)</v>
          </cell>
          <cell r="L4880" t="str">
            <v>Douala</v>
          </cell>
        </row>
        <row r="4881">
          <cell r="J4881" t="str">
            <v>LIT_460</v>
          </cell>
          <cell r="K4881" t="str">
            <v>BSC_ZTE_Madagascar(22)</v>
          </cell>
          <cell r="L4881" t="str">
            <v>Douala</v>
          </cell>
        </row>
        <row r="4882">
          <cell r="J4882" t="str">
            <v>LIT_460</v>
          </cell>
          <cell r="K4882" t="str">
            <v>BSC_ZTE_Madagascar(22)</v>
          </cell>
          <cell r="L4882" t="str">
            <v>Douala</v>
          </cell>
        </row>
        <row r="4883">
          <cell r="J4883" t="str">
            <v>LIT_460</v>
          </cell>
          <cell r="K4883" t="str">
            <v>BSC_ZTE_Madagascar(22)</v>
          </cell>
          <cell r="L4883" t="str">
            <v>Douala</v>
          </cell>
        </row>
        <row r="4884">
          <cell r="J4884" t="str">
            <v>LIT_485</v>
          </cell>
          <cell r="K4884" t="str">
            <v>BSC_ZTE_NDOGBONG(21)</v>
          </cell>
          <cell r="L4884" t="str">
            <v>Douala</v>
          </cell>
        </row>
        <row r="4885">
          <cell r="J4885" t="str">
            <v>LIT_485</v>
          </cell>
          <cell r="K4885" t="str">
            <v>BSC_ZTE_NDOGBONG(21)</v>
          </cell>
          <cell r="L4885" t="str">
            <v>Douala</v>
          </cell>
        </row>
        <row r="4886">
          <cell r="J4886" t="str">
            <v>LIT_485</v>
          </cell>
          <cell r="K4886" t="str">
            <v>BSC_ZTE_NDOGBONG(21)</v>
          </cell>
          <cell r="L4886" t="str">
            <v>Douala</v>
          </cell>
        </row>
        <row r="4887">
          <cell r="J4887" t="str">
            <v>LIT_486</v>
          </cell>
          <cell r="K4887" t="str">
            <v>BSC_ZTE_Madagascar(22)</v>
          </cell>
          <cell r="L4887" t="str">
            <v>Douala</v>
          </cell>
        </row>
        <row r="4888">
          <cell r="J4888" t="str">
            <v>LIT_486</v>
          </cell>
          <cell r="K4888" t="str">
            <v>BSC_ZTE_Madagascar(22)</v>
          </cell>
          <cell r="L4888" t="str">
            <v>Douala</v>
          </cell>
        </row>
        <row r="4889">
          <cell r="J4889" t="str">
            <v>LIT_486</v>
          </cell>
          <cell r="K4889" t="str">
            <v>BSC_ZTE_Madagascar(22)</v>
          </cell>
          <cell r="L4889" t="str">
            <v>Douala</v>
          </cell>
        </row>
        <row r="4890">
          <cell r="J4890" t="str">
            <v>NRD_117</v>
          </cell>
          <cell r="K4890" t="str">
            <v>BSC1_HW_GRA_AGENCE</v>
          </cell>
          <cell r="L4890" t="str">
            <v>Ngalbidje</v>
          </cell>
        </row>
        <row r="4891">
          <cell r="J4891" t="str">
            <v>NRD_117</v>
          </cell>
          <cell r="K4891" t="str">
            <v>BSC1_HW_GRA_AGENCE</v>
          </cell>
          <cell r="L4891" t="str">
            <v>Ngalbidje</v>
          </cell>
        </row>
        <row r="4892">
          <cell r="J4892" t="str">
            <v>NRD_117</v>
          </cell>
          <cell r="K4892" t="str">
            <v>BSC1_HW_GRA_AGENCE</v>
          </cell>
          <cell r="L4892" t="str">
            <v>Ngalbidje</v>
          </cell>
        </row>
        <row r="4893">
          <cell r="J4893" t="str">
            <v>NRD_117</v>
          </cell>
          <cell r="K4893" t="str">
            <v>BSC1_HW_GRA_AGENCE</v>
          </cell>
          <cell r="L4893" t="str">
            <v>Ngalbidje</v>
          </cell>
        </row>
        <row r="4894">
          <cell r="J4894" t="str">
            <v>NRD_117</v>
          </cell>
          <cell r="K4894" t="str">
            <v>BSC1_HW_GRA_AGENCE</v>
          </cell>
          <cell r="L4894" t="str">
            <v>Ngalbidje</v>
          </cell>
        </row>
        <row r="4895">
          <cell r="J4895" t="str">
            <v>NRD_117</v>
          </cell>
          <cell r="K4895" t="str">
            <v>BSC1_HW_GRA_AGENCE</v>
          </cell>
          <cell r="L4895" t="str">
            <v>Ngalbidje</v>
          </cell>
        </row>
        <row r="4896">
          <cell r="J4896" t="str">
            <v>NRD_118</v>
          </cell>
          <cell r="K4896" t="str">
            <v>BSC1_HW_GRA_AGENCE</v>
          </cell>
          <cell r="L4896" t="str">
            <v>Garoua</v>
          </cell>
        </row>
        <row r="4897">
          <cell r="J4897" t="str">
            <v>NRD_118</v>
          </cell>
          <cell r="K4897" t="str">
            <v>BSC1_HW_GRA_AGENCE</v>
          </cell>
          <cell r="L4897" t="str">
            <v>Garoua</v>
          </cell>
        </row>
        <row r="4898">
          <cell r="J4898" t="str">
            <v>NRD_118</v>
          </cell>
          <cell r="K4898" t="str">
            <v>BSC1_HW_GRA_AGENCE</v>
          </cell>
          <cell r="L4898" t="str">
            <v>Garoua</v>
          </cell>
        </row>
        <row r="4899">
          <cell r="J4899" t="str">
            <v>NRD_118</v>
          </cell>
          <cell r="K4899" t="str">
            <v>BSC1_HW_GRA_AGENCE</v>
          </cell>
          <cell r="L4899" t="str">
            <v>Garoua</v>
          </cell>
        </row>
        <row r="4900">
          <cell r="J4900" t="str">
            <v>NRD_118</v>
          </cell>
          <cell r="K4900" t="str">
            <v>BSC1_HW_GRA_AGENCE</v>
          </cell>
          <cell r="L4900" t="str">
            <v>Garoua</v>
          </cell>
        </row>
        <row r="4901">
          <cell r="J4901" t="str">
            <v>NRD_118</v>
          </cell>
          <cell r="K4901" t="str">
            <v>BSC1_HW_GRA_AGENCE</v>
          </cell>
          <cell r="L4901" t="str">
            <v>Garoua</v>
          </cell>
        </row>
        <row r="4902">
          <cell r="J4902" t="str">
            <v>OST_058</v>
          </cell>
          <cell r="K4902" t="str">
            <v>MCBSC_Banengo1</v>
          </cell>
          <cell r="L4902" t="str">
            <v>Kouoptamo</v>
          </cell>
        </row>
        <row r="4903">
          <cell r="J4903" t="str">
            <v>OST_058</v>
          </cell>
          <cell r="K4903" t="str">
            <v>MCBSC_Banengo1</v>
          </cell>
          <cell r="L4903" t="str">
            <v>Kouoptamo</v>
          </cell>
        </row>
        <row r="4904">
          <cell r="J4904" t="str">
            <v>OST_058</v>
          </cell>
          <cell r="K4904" t="str">
            <v>MCBSC_Banengo1</v>
          </cell>
          <cell r="L4904" t="str">
            <v>Kouoptamo</v>
          </cell>
        </row>
        <row r="4905">
          <cell r="J4905" t="str">
            <v>OST_114</v>
          </cell>
          <cell r="K4905" t="str">
            <v>MCBSC_Banengo1</v>
          </cell>
          <cell r="L4905" t="str">
            <v>Koupa-Kagnam</v>
          </cell>
        </row>
        <row r="4906">
          <cell r="J4906" t="str">
            <v>OST_114</v>
          </cell>
          <cell r="K4906" t="str">
            <v>MCBSC_Banengo1</v>
          </cell>
          <cell r="L4906" t="str">
            <v>Koupa-Kagnam</v>
          </cell>
        </row>
        <row r="4907">
          <cell r="J4907" t="str">
            <v>OST_114</v>
          </cell>
          <cell r="K4907" t="str">
            <v>MCBSC_Banengo1</v>
          </cell>
          <cell r="L4907" t="str">
            <v>Koupa-Kagnam</v>
          </cell>
        </row>
        <row r="4908">
          <cell r="J4908" t="str">
            <v>CTR_513</v>
          </cell>
          <cell r="K4908" t="str">
            <v>BSC_ZTE_Messamendongo(23)</v>
          </cell>
          <cell r="L4908" t="str">
            <v>Yaounde</v>
          </cell>
        </row>
        <row r="4909">
          <cell r="J4909" t="str">
            <v>CTR_513</v>
          </cell>
          <cell r="K4909" t="str">
            <v>BSC_ZTE_Messamendongo(23)</v>
          </cell>
          <cell r="L4909" t="str">
            <v>Yaounde</v>
          </cell>
        </row>
        <row r="4910">
          <cell r="J4910" t="str">
            <v>CTR_513</v>
          </cell>
          <cell r="K4910" t="str">
            <v>BSC_ZTE_Messamendongo(23)</v>
          </cell>
          <cell r="L4910" t="str">
            <v>Yaounde</v>
          </cell>
        </row>
        <row r="4911">
          <cell r="J4911" t="str">
            <v>CTR_529</v>
          </cell>
          <cell r="K4911" t="str">
            <v>BSC_ZTE_Messamendongo(23)</v>
          </cell>
          <cell r="L4911" t="str">
            <v>Yaounde</v>
          </cell>
        </row>
        <row r="4912">
          <cell r="J4912" t="str">
            <v>CTR_529</v>
          </cell>
          <cell r="K4912" t="str">
            <v>BSC_ZTE_Messamendongo(23)</v>
          </cell>
          <cell r="L4912" t="str">
            <v>Yaounde</v>
          </cell>
        </row>
        <row r="4913">
          <cell r="J4913" t="str">
            <v>CTR_529</v>
          </cell>
          <cell r="K4913" t="str">
            <v>BSC_ZTE_Messamendongo(23)</v>
          </cell>
          <cell r="L4913" t="str">
            <v>Yaounde</v>
          </cell>
        </row>
        <row r="4914">
          <cell r="J4914" t="str">
            <v>NRO_085</v>
          </cell>
          <cell r="K4914" t="str">
            <v>MCBSC_Banengo2</v>
          </cell>
          <cell r="L4914" t="str">
            <v>Baba-Babungo</v>
          </cell>
        </row>
        <row r="4915">
          <cell r="J4915" t="str">
            <v>NRO_085</v>
          </cell>
          <cell r="K4915" t="str">
            <v>MCBSC_Banengo2</v>
          </cell>
          <cell r="L4915" t="str">
            <v>Baba-Babungo</v>
          </cell>
        </row>
        <row r="4916">
          <cell r="J4916" t="str">
            <v>NRO_085</v>
          </cell>
          <cell r="K4916" t="str">
            <v>MCBSC_Banengo2</v>
          </cell>
          <cell r="L4916" t="str">
            <v>Baba-Babungo</v>
          </cell>
        </row>
        <row r="4917">
          <cell r="J4917" t="str">
            <v>NRD_107</v>
          </cell>
          <cell r="K4917" t="str">
            <v>MCBSC_Ngaoundere1</v>
          </cell>
          <cell r="L4917" t="str">
            <v>Badankali</v>
          </cell>
        </row>
        <row r="4918">
          <cell r="J4918" t="str">
            <v>NRD_107</v>
          </cell>
          <cell r="K4918" t="str">
            <v>MCBSC_Ngaoundere1</v>
          </cell>
          <cell r="L4918" t="str">
            <v>Badankali</v>
          </cell>
        </row>
        <row r="4919">
          <cell r="J4919" t="str">
            <v>NRD_107</v>
          </cell>
          <cell r="K4919" t="str">
            <v>MCBSC_Ngaoundere1</v>
          </cell>
          <cell r="L4919" t="str">
            <v>Badankali</v>
          </cell>
        </row>
        <row r="4920">
          <cell r="J4920" t="str">
            <v>SUO_153</v>
          </cell>
          <cell r="K4920" t="str">
            <v>Souza-MX</v>
          </cell>
          <cell r="L4920" t="str">
            <v>Bai-Kuke</v>
          </cell>
        </row>
        <row r="4921">
          <cell r="J4921" t="str">
            <v>SUO_153</v>
          </cell>
          <cell r="K4921" t="str">
            <v>Souza-MX</v>
          </cell>
          <cell r="L4921" t="str">
            <v>Bai-Kuke</v>
          </cell>
        </row>
        <row r="4922">
          <cell r="J4922" t="str">
            <v>SUO_153</v>
          </cell>
          <cell r="K4922" t="str">
            <v>Souza-MX</v>
          </cell>
          <cell r="L4922" t="str">
            <v>Bai-Kuke</v>
          </cell>
        </row>
        <row r="4923">
          <cell r="J4923" t="str">
            <v>SUO_150</v>
          </cell>
          <cell r="K4923" t="str">
            <v>MCBSC_NGOA_EK2</v>
          </cell>
          <cell r="L4923" t="str">
            <v>Banguem</v>
          </cell>
        </row>
        <row r="4924">
          <cell r="J4924" t="str">
            <v>SUO_150</v>
          </cell>
          <cell r="K4924" t="str">
            <v>MCBSC_NGOA_EK2</v>
          </cell>
          <cell r="L4924" t="str">
            <v>Banguem</v>
          </cell>
        </row>
        <row r="4925">
          <cell r="J4925" t="str">
            <v>SUO_150</v>
          </cell>
          <cell r="K4925" t="str">
            <v>MCBSC_NGOA_EK2</v>
          </cell>
          <cell r="L4925" t="str">
            <v>Banguem</v>
          </cell>
        </row>
        <row r="4926">
          <cell r="J4926" t="str">
            <v>NRD_105</v>
          </cell>
          <cell r="K4926" t="str">
            <v>MCBSC_GRA-Agence</v>
          </cell>
          <cell r="L4926" t="str">
            <v>Boula-Ibi</v>
          </cell>
        </row>
        <row r="4927">
          <cell r="J4927" t="str">
            <v>NRD_105</v>
          </cell>
          <cell r="K4927" t="str">
            <v>MCBSC_GRA-Agence</v>
          </cell>
          <cell r="L4927" t="str">
            <v>Boula-Ibi</v>
          </cell>
        </row>
        <row r="4928">
          <cell r="J4928" t="str">
            <v>NRD_105</v>
          </cell>
          <cell r="K4928" t="str">
            <v>MCBSC_GRA-Agence</v>
          </cell>
          <cell r="L4928" t="str">
            <v>Boula-Ibi</v>
          </cell>
        </row>
        <row r="4929">
          <cell r="J4929" t="str">
            <v>NRD_105</v>
          </cell>
          <cell r="K4929" t="str">
            <v>MCBSC_GRA-Agence</v>
          </cell>
          <cell r="L4929" t="str">
            <v>Boula-Ibi</v>
          </cell>
        </row>
        <row r="4930">
          <cell r="J4930" t="str">
            <v>NRD_105</v>
          </cell>
          <cell r="K4930" t="str">
            <v>MCBSC_GRA-Agence</v>
          </cell>
          <cell r="L4930" t="str">
            <v>Boula-Ibi</v>
          </cell>
        </row>
        <row r="4931">
          <cell r="J4931" t="str">
            <v>NRD_105</v>
          </cell>
          <cell r="K4931" t="str">
            <v>MCBSC_GRA-Agence</v>
          </cell>
          <cell r="L4931" t="str">
            <v>Boula-Ibi</v>
          </cell>
        </row>
        <row r="4932">
          <cell r="J4932" t="str">
            <v>LIT_462</v>
          </cell>
          <cell r="K4932" t="str">
            <v>Souza-MX</v>
          </cell>
          <cell r="L4932" t="str">
            <v>Malende</v>
          </cell>
        </row>
        <row r="4933">
          <cell r="J4933" t="str">
            <v>LIT_462</v>
          </cell>
          <cell r="K4933" t="str">
            <v>Souza-MX</v>
          </cell>
          <cell r="L4933" t="str">
            <v>Malende</v>
          </cell>
        </row>
        <row r="4934">
          <cell r="J4934" t="str">
            <v>LIT_462</v>
          </cell>
          <cell r="K4934" t="str">
            <v>Souza-MX</v>
          </cell>
          <cell r="L4934" t="str">
            <v>Malende</v>
          </cell>
        </row>
        <row r="4935">
          <cell r="J4935" t="str">
            <v>EXN_158</v>
          </cell>
          <cell r="K4935" t="str">
            <v>BSC1_HW_GRA_AGENCE</v>
          </cell>
          <cell r="L4935" t="str">
            <v>Maroua</v>
          </cell>
        </row>
        <row r="4936">
          <cell r="J4936" t="str">
            <v>EXN_158</v>
          </cell>
          <cell r="K4936" t="str">
            <v>BSC1_HW_GRA_AGENCE</v>
          </cell>
          <cell r="L4936" t="str">
            <v>Maroua</v>
          </cell>
        </row>
        <row r="4937">
          <cell r="J4937" t="str">
            <v>EXN_158</v>
          </cell>
          <cell r="K4937" t="str">
            <v>BSC1_HW_GRA_AGENCE</v>
          </cell>
          <cell r="L4937" t="str">
            <v>Maroua</v>
          </cell>
        </row>
        <row r="4938">
          <cell r="J4938" t="str">
            <v>EXN_158</v>
          </cell>
          <cell r="K4938" t="str">
            <v>BSC1_HW_GRA_AGENCE</v>
          </cell>
          <cell r="L4938" t="str">
            <v>Maroua</v>
          </cell>
        </row>
        <row r="4939">
          <cell r="J4939" t="str">
            <v>EXN_158</v>
          </cell>
          <cell r="K4939" t="str">
            <v>BSC1_HW_GRA_AGENCE</v>
          </cell>
          <cell r="L4939" t="str">
            <v>Maroua</v>
          </cell>
        </row>
        <row r="4940">
          <cell r="J4940" t="str">
            <v>EXN_158</v>
          </cell>
          <cell r="K4940" t="str">
            <v>BSC1_HW_GRA_AGENCE</v>
          </cell>
          <cell r="L4940" t="str">
            <v>Maroua</v>
          </cell>
        </row>
        <row r="4941">
          <cell r="J4941" t="str">
            <v>NRO_087</v>
          </cell>
          <cell r="K4941" t="str">
            <v>MCBSC_Banengo2</v>
          </cell>
          <cell r="L4941" t="str">
            <v>Mendji</v>
          </cell>
        </row>
        <row r="4942">
          <cell r="J4942" t="str">
            <v>NRO_087</v>
          </cell>
          <cell r="K4942" t="str">
            <v>MCBSC_Banengo2</v>
          </cell>
          <cell r="L4942" t="str">
            <v>Mendji</v>
          </cell>
        </row>
        <row r="4943">
          <cell r="J4943" t="str">
            <v>NRO_087</v>
          </cell>
          <cell r="K4943" t="str">
            <v>MCBSC_Banengo2</v>
          </cell>
          <cell r="L4943" t="str">
            <v>Mendji</v>
          </cell>
        </row>
        <row r="4944">
          <cell r="J4944" t="str">
            <v>EXN_157</v>
          </cell>
          <cell r="K4944" t="str">
            <v>BSC1_HW_GRA_AGENCE</v>
          </cell>
          <cell r="L4944" t="str">
            <v>Meskin</v>
          </cell>
        </row>
        <row r="4945">
          <cell r="J4945" t="str">
            <v>EXN_157</v>
          </cell>
          <cell r="K4945" t="str">
            <v>BSC1_HW_GRA_AGENCE</v>
          </cell>
          <cell r="L4945" t="str">
            <v>Meskin</v>
          </cell>
        </row>
        <row r="4946">
          <cell r="J4946" t="str">
            <v>EXN_157</v>
          </cell>
          <cell r="K4946" t="str">
            <v>BSC1_HW_GRA_AGENCE</v>
          </cell>
          <cell r="L4946" t="str">
            <v>Meskin</v>
          </cell>
        </row>
        <row r="4947">
          <cell r="J4947" t="str">
            <v>EXN_157</v>
          </cell>
          <cell r="K4947" t="str">
            <v>BSC1_HW_GRA_AGENCE</v>
          </cell>
          <cell r="L4947" t="str">
            <v>Meskin</v>
          </cell>
        </row>
        <row r="4948">
          <cell r="J4948" t="str">
            <v>EXN_157</v>
          </cell>
          <cell r="K4948" t="str">
            <v>BSC1_HW_GRA_AGENCE</v>
          </cell>
          <cell r="L4948" t="str">
            <v>Meskin</v>
          </cell>
        </row>
        <row r="4949">
          <cell r="J4949" t="str">
            <v>EXN_157</v>
          </cell>
          <cell r="K4949" t="str">
            <v>BSC1_HW_GRA_AGENCE</v>
          </cell>
          <cell r="L4949" t="str">
            <v>Meskin</v>
          </cell>
        </row>
        <row r="4950">
          <cell r="J4950" t="str">
            <v>NRO_091</v>
          </cell>
          <cell r="K4950" t="str">
            <v>MCBSC_Banengo2</v>
          </cell>
          <cell r="L4950" t="str">
            <v>Pinyi-Ngali</v>
          </cell>
        </row>
        <row r="4951">
          <cell r="J4951" t="str">
            <v>NRO_091</v>
          </cell>
          <cell r="K4951" t="str">
            <v>MCBSC_Banengo2</v>
          </cell>
          <cell r="L4951" t="str">
            <v>Pinyi-Ngali</v>
          </cell>
        </row>
        <row r="4952">
          <cell r="J4952" t="str">
            <v>NRO_091</v>
          </cell>
          <cell r="K4952" t="str">
            <v>MCBSC_Banengo2</v>
          </cell>
          <cell r="L4952" t="str">
            <v>Pinyi-Ngali</v>
          </cell>
        </row>
        <row r="4953">
          <cell r="J4953" t="str">
            <v>NRO_094</v>
          </cell>
          <cell r="K4953" t="str">
            <v>MCBSC_Ngaoundere1</v>
          </cell>
          <cell r="L4953" t="str">
            <v>Songkolong</v>
          </cell>
        </row>
        <row r="4954">
          <cell r="J4954" t="str">
            <v>NRO_094</v>
          </cell>
          <cell r="K4954" t="str">
            <v>MCBSC_Ngaoundere1</v>
          </cell>
          <cell r="L4954" t="str">
            <v>Songkolong</v>
          </cell>
        </row>
        <row r="4955">
          <cell r="J4955" t="str">
            <v>NRO_094</v>
          </cell>
          <cell r="K4955" t="str">
            <v>MCBSC_Ngaoundere1</v>
          </cell>
          <cell r="L4955" t="str">
            <v>Songkolong</v>
          </cell>
        </row>
        <row r="4956">
          <cell r="J4956" t="str">
            <v>SUO_152</v>
          </cell>
          <cell r="K4956" t="str">
            <v>BSC1_HW_BFSAM_BANENGO</v>
          </cell>
          <cell r="L4956" t="str">
            <v>Buea</v>
          </cell>
        </row>
        <row r="4957">
          <cell r="J4957" t="str">
            <v>SUO_152</v>
          </cell>
          <cell r="K4957" t="str">
            <v>BSC1_HW_BFSAM_BANENGO</v>
          </cell>
          <cell r="L4957" t="str">
            <v>Buea</v>
          </cell>
        </row>
        <row r="4958">
          <cell r="J4958" t="str">
            <v>SUO_152</v>
          </cell>
          <cell r="K4958" t="str">
            <v>BSC1_HW_BFSAM_BANENGO</v>
          </cell>
          <cell r="L4958" t="str">
            <v>Buea</v>
          </cell>
        </row>
        <row r="4959">
          <cell r="J4959" t="str">
            <v>LIT_488</v>
          </cell>
          <cell r="K4959" t="str">
            <v>BSC_ZTE_NDOGBONG(21)</v>
          </cell>
          <cell r="L4959" t="str">
            <v>Douala</v>
          </cell>
        </row>
        <row r="4960">
          <cell r="J4960" t="str">
            <v>LIT_488</v>
          </cell>
          <cell r="K4960" t="str">
            <v>BSC_ZTE_NDOGBONG(21)</v>
          </cell>
          <cell r="L4960" t="str">
            <v>Douala</v>
          </cell>
        </row>
        <row r="4961">
          <cell r="J4961" t="str">
            <v>LIT_488</v>
          </cell>
          <cell r="K4961" t="str">
            <v>BSC_ZTE_NDOGBONG(21)</v>
          </cell>
          <cell r="L4961" t="str">
            <v>Douala</v>
          </cell>
        </row>
        <row r="4962">
          <cell r="J4962" t="str">
            <v>OST_213</v>
          </cell>
          <cell r="K4962" t="str">
            <v>BSC1_HW_BFSAM_BANENGO</v>
          </cell>
          <cell r="L4962" t="str">
            <v>Bafoussam</v>
          </cell>
        </row>
        <row r="4963">
          <cell r="J4963" t="str">
            <v>OST_213</v>
          </cell>
          <cell r="K4963" t="str">
            <v>BSC1_HW_BFSAM_BANENGO</v>
          </cell>
          <cell r="L4963" t="str">
            <v>Bafoussam</v>
          </cell>
        </row>
        <row r="4964">
          <cell r="J4964" t="str">
            <v>OST_213</v>
          </cell>
          <cell r="K4964" t="str">
            <v>BSC1_HW_BFSAM_BANENGO</v>
          </cell>
          <cell r="L4964" t="str">
            <v>Bafoussam</v>
          </cell>
        </row>
        <row r="4965">
          <cell r="J4965" t="str">
            <v>OST_213</v>
          </cell>
          <cell r="K4965" t="str">
            <v>BSC1_HW_BFSAM_BANENGO</v>
          </cell>
          <cell r="L4965" t="str">
            <v>Bafoussam</v>
          </cell>
        </row>
        <row r="4966">
          <cell r="J4966" t="str">
            <v>OST_213</v>
          </cell>
          <cell r="K4966" t="str">
            <v>BSC1_HW_BFSAM_BANENGO</v>
          </cell>
          <cell r="L4966" t="str">
            <v>Bafoussam</v>
          </cell>
        </row>
        <row r="4967">
          <cell r="J4967" t="str">
            <v>OST_213</v>
          </cell>
          <cell r="K4967" t="str">
            <v>BSC1_HW_BFSAM_BANENGO</v>
          </cell>
          <cell r="L4967" t="str">
            <v>Bafoussam</v>
          </cell>
        </row>
        <row r="4968">
          <cell r="J4968" t="str">
            <v>OST_214</v>
          </cell>
          <cell r="K4968" t="str">
            <v>BSC1_HW_BFSAM_BANENGO</v>
          </cell>
          <cell r="L4968" t="str">
            <v>Bafoussam</v>
          </cell>
        </row>
        <row r="4969">
          <cell r="J4969" t="str">
            <v>OST_214</v>
          </cell>
          <cell r="K4969" t="str">
            <v>BSC1_HW_BFSAM_BANENGO</v>
          </cell>
          <cell r="L4969" t="str">
            <v>Bafoussam</v>
          </cell>
        </row>
        <row r="4970">
          <cell r="J4970" t="str">
            <v>OST_214</v>
          </cell>
          <cell r="K4970" t="str">
            <v>BSC1_HW_BFSAM_BANENGO</v>
          </cell>
          <cell r="L4970" t="str">
            <v>Bafoussam</v>
          </cell>
        </row>
        <row r="4971">
          <cell r="J4971" t="str">
            <v>OST_214</v>
          </cell>
          <cell r="K4971" t="str">
            <v>BSC1_HW_BFSAM_BANENGO</v>
          </cell>
          <cell r="L4971" t="str">
            <v>Bafoussam</v>
          </cell>
        </row>
        <row r="4972">
          <cell r="J4972" t="str">
            <v>OST_214</v>
          </cell>
          <cell r="K4972" t="str">
            <v>BSC1_HW_BFSAM_BANENGO</v>
          </cell>
          <cell r="L4972" t="str">
            <v>Bafoussam</v>
          </cell>
        </row>
        <row r="4973">
          <cell r="J4973" t="str">
            <v>OST_214</v>
          </cell>
          <cell r="K4973" t="str">
            <v>BSC1_HW_BFSAM_BANENGO</v>
          </cell>
          <cell r="L4973" t="str">
            <v>Bafoussam</v>
          </cell>
        </row>
        <row r="4974">
          <cell r="J4974" t="str">
            <v>ADM_120</v>
          </cell>
          <cell r="K4974" t="str">
            <v>BSC1_HW_GRA_AGENCE</v>
          </cell>
          <cell r="L4974" t="str">
            <v>Ngaoundere</v>
          </cell>
        </row>
        <row r="4975">
          <cell r="J4975" t="str">
            <v>ADM_120</v>
          </cell>
          <cell r="K4975" t="str">
            <v>BSC1_HW_GRA_AGENCE</v>
          </cell>
          <cell r="L4975" t="str">
            <v>Ngaoundere</v>
          </cell>
        </row>
        <row r="4976">
          <cell r="J4976" t="str">
            <v>ADM_120</v>
          </cell>
          <cell r="K4976" t="str">
            <v>BSC1_HW_GRA_AGENCE</v>
          </cell>
          <cell r="L4976" t="str">
            <v>Ngaoundere</v>
          </cell>
        </row>
        <row r="4977">
          <cell r="J4977" t="str">
            <v>ADM_120</v>
          </cell>
          <cell r="K4977" t="str">
            <v>BSC1_HW_GRA_AGENCE</v>
          </cell>
          <cell r="L4977" t="str">
            <v>Ngaoundere</v>
          </cell>
        </row>
        <row r="4978">
          <cell r="J4978" t="str">
            <v>ADM_120</v>
          </cell>
          <cell r="K4978" t="str">
            <v>BSC1_HW_GRA_AGENCE</v>
          </cell>
          <cell r="L4978" t="str">
            <v>Ngaoundere</v>
          </cell>
        </row>
        <row r="4979">
          <cell r="J4979" t="str">
            <v>ADM_120</v>
          </cell>
          <cell r="K4979" t="str">
            <v>BSC1_HW_GRA_AGENCE</v>
          </cell>
          <cell r="L4979" t="str">
            <v>Ngaoundere</v>
          </cell>
        </row>
        <row r="4980">
          <cell r="J4980" t="str">
            <v>EXN_039</v>
          </cell>
          <cell r="K4980" t="str">
            <v>MCBSC_Mra-ZOKOK2</v>
          </cell>
          <cell r="L4980" t="str">
            <v>Pette</v>
          </cell>
        </row>
        <row r="4981">
          <cell r="J4981" t="str">
            <v>EXN_039</v>
          </cell>
          <cell r="K4981" t="str">
            <v>MCBSC_Mra-ZOKOK2</v>
          </cell>
          <cell r="L4981" t="str">
            <v>Pette</v>
          </cell>
        </row>
        <row r="4982">
          <cell r="J4982" t="str">
            <v>EXN_039</v>
          </cell>
          <cell r="K4982" t="str">
            <v>MCBSC_Mra-ZOKOK2</v>
          </cell>
          <cell r="L4982" t="str">
            <v>Pette</v>
          </cell>
        </row>
        <row r="4983">
          <cell r="J4983" t="str">
            <v>OST_090</v>
          </cell>
          <cell r="K4983" t="str">
            <v>MCBSC_Banengo1</v>
          </cell>
          <cell r="L4983" t="str">
            <v>Bangourain</v>
          </cell>
        </row>
        <row r="4984">
          <cell r="J4984" t="str">
            <v>OST_090</v>
          </cell>
          <cell r="K4984" t="str">
            <v>MCBSC_Banengo1</v>
          </cell>
          <cell r="L4984" t="str">
            <v>Bangourain</v>
          </cell>
        </row>
        <row r="4985">
          <cell r="J4985" t="str">
            <v>OST_090</v>
          </cell>
          <cell r="K4985" t="str">
            <v>MCBSC_Banengo1</v>
          </cell>
          <cell r="L4985" t="str">
            <v>Bangourain</v>
          </cell>
        </row>
        <row r="4986">
          <cell r="J4986" t="str">
            <v>EXN_152</v>
          </cell>
          <cell r="K4986" t="str">
            <v>MCBSC_GRA-Agence2</v>
          </cell>
          <cell r="L4986" t="str">
            <v>Badjonre</v>
          </cell>
        </row>
        <row r="4987">
          <cell r="J4987" t="str">
            <v>EXN_152</v>
          </cell>
          <cell r="K4987" t="str">
            <v>MCBSC_GRA-Agence2</v>
          </cell>
          <cell r="L4987" t="str">
            <v>Badjonre</v>
          </cell>
        </row>
        <row r="4988">
          <cell r="J4988" t="str">
            <v>EXN_152</v>
          </cell>
          <cell r="K4988" t="str">
            <v>MCBSC_GRA-Agence2</v>
          </cell>
          <cell r="L4988" t="str">
            <v>Badjonre</v>
          </cell>
        </row>
        <row r="4989">
          <cell r="J4989" t="str">
            <v>NRO_093</v>
          </cell>
          <cell r="K4989" t="str">
            <v>MCBSC_Banengo1</v>
          </cell>
          <cell r="L4989" t="str">
            <v>Bamengwi</v>
          </cell>
        </row>
        <row r="4990">
          <cell r="J4990" t="str">
            <v>NRO_093</v>
          </cell>
          <cell r="K4990" t="str">
            <v>MCBSC_Banengo1</v>
          </cell>
          <cell r="L4990" t="str">
            <v>Bamengwi</v>
          </cell>
        </row>
        <row r="4991">
          <cell r="J4991" t="str">
            <v>NRO_093</v>
          </cell>
          <cell r="K4991" t="str">
            <v>MCBSC_Banengo1</v>
          </cell>
          <cell r="L4991" t="str">
            <v>Bamengwi</v>
          </cell>
        </row>
        <row r="4992">
          <cell r="J4992" t="str">
            <v>EST_112</v>
          </cell>
          <cell r="K4992" t="str">
            <v>BSC_ZTE_Messamendongo(23)</v>
          </cell>
          <cell r="L4992" t="str">
            <v>Bertoua</v>
          </cell>
        </row>
        <row r="4993">
          <cell r="J4993" t="str">
            <v>EST_112</v>
          </cell>
          <cell r="K4993" t="str">
            <v>BSC_ZTE_Messamendongo(23)</v>
          </cell>
          <cell r="L4993" t="str">
            <v>Bertoua</v>
          </cell>
        </row>
        <row r="4994">
          <cell r="J4994" t="str">
            <v>EST_112</v>
          </cell>
          <cell r="K4994" t="str">
            <v>BSC_ZTE_Messamendongo(23)</v>
          </cell>
          <cell r="L4994" t="str">
            <v>Bertoua</v>
          </cell>
        </row>
        <row r="4995">
          <cell r="J4995" t="str">
            <v>EST_112</v>
          </cell>
          <cell r="K4995" t="str">
            <v>BSC_ZTE_Messamendongo(23)</v>
          </cell>
          <cell r="L4995" t="str">
            <v>Bertoua</v>
          </cell>
        </row>
        <row r="4996">
          <cell r="J4996" t="str">
            <v>EST_112</v>
          </cell>
          <cell r="K4996" t="str">
            <v>BSC_ZTE_Messamendongo(23)</v>
          </cell>
          <cell r="L4996" t="str">
            <v>Bertoua</v>
          </cell>
        </row>
        <row r="4997">
          <cell r="J4997" t="str">
            <v>EST_112</v>
          </cell>
          <cell r="K4997" t="str">
            <v>BSC_ZTE_Messamendongo(23)</v>
          </cell>
          <cell r="L4997" t="str">
            <v>Bertoua</v>
          </cell>
        </row>
        <row r="4998">
          <cell r="J4998" t="str">
            <v>EXN_142</v>
          </cell>
          <cell r="K4998" t="str">
            <v>MCBSC_Mra-ZOKOK2</v>
          </cell>
          <cell r="L4998" t="str">
            <v>Mokola</v>
          </cell>
        </row>
        <row r="4999">
          <cell r="J4999" t="str">
            <v>EXN_142</v>
          </cell>
          <cell r="K4999" t="str">
            <v>MCBSC_Mra-ZOKOK2</v>
          </cell>
          <cell r="L4999" t="str">
            <v>Mokola</v>
          </cell>
        </row>
        <row r="5000">
          <cell r="J5000" t="str">
            <v>EXN_142</v>
          </cell>
          <cell r="K5000" t="str">
            <v>MCBSC_Mra-ZOKOK2</v>
          </cell>
          <cell r="L5000" t="str">
            <v>Mokola</v>
          </cell>
        </row>
        <row r="5001">
          <cell r="J5001" t="str">
            <v>EXN_156</v>
          </cell>
          <cell r="K5001" t="str">
            <v>MCBSC_Mra-ZOKOK2</v>
          </cell>
          <cell r="L5001" t="str">
            <v>Maroua</v>
          </cell>
        </row>
        <row r="5002">
          <cell r="J5002" t="str">
            <v>EXN_156</v>
          </cell>
          <cell r="K5002" t="str">
            <v>MCBSC_Mra-ZOKOK2</v>
          </cell>
          <cell r="L5002" t="str">
            <v>Maroua</v>
          </cell>
        </row>
        <row r="5003">
          <cell r="J5003" t="str">
            <v>EXN_156</v>
          </cell>
          <cell r="K5003" t="str">
            <v>MCBSC_Mra-ZOKOK2</v>
          </cell>
          <cell r="L5003" t="str">
            <v>Maroua</v>
          </cell>
        </row>
        <row r="5004">
          <cell r="J5004" t="str">
            <v>EXN_156</v>
          </cell>
          <cell r="K5004" t="str">
            <v>MCBSC_Mra-ZOKOK2</v>
          </cell>
          <cell r="L5004" t="str">
            <v>Maroua</v>
          </cell>
        </row>
        <row r="5005">
          <cell r="J5005" t="str">
            <v>EXN_156</v>
          </cell>
          <cell r="K5005" t="str">
            <v>MCBSC_Mra-ZOKOK2</v>
          </cell>
          <cell r="L5005" t="str">
            <v>Maroua</v>
          </cell>
        </row>
        <row r="5006">
          <cell r="J5006" t="str">
            <v>EXN_156</v>
          </cell>
          <cell r="K5006" t="str">
            <v>MCBSC_Mra-ZOKOK2</v>
          </cell>
          <cell r="L5006" t="str">
            <v>Maroua</v>
          </cell>
        </row>
        <row r="5007">
          <cell r="J5007" t="str">
            <v>ADM_119</v>
          </cell>
          <cell r="K5007" t="str">
            <v>MCBSC_Ngaoundere1</v>
          </cell>
          <cell r="L5007" t="str">
            <v>Ngaoundal</v>
          </cell>
        </row>
        <row r="5008">
          <cell r="J5008" t="str">
            <v>ADM_119</v>
          </cell>
          <cell r="K5008" t="str">
            <v>MCBSC_Ngaoundere1</v>
          </cell>
          <cell r="L5008" t="str">
            <v>Ngaoundal</v>
          </cell>
        </row>
        <row r="5009">
          <cell r="J5009" t="str">
            <v>ADM_119</v>
          </cell>
          <cell r="K5009" t="str">
            <v>MCBSC_Ngaoundere1</v>
          </cell>
          <cell r="L5009" t="str">
            <v>Ngaoundal</v>
          </cell>
        </row>
        <row r="5010">
          <cell r="J5010" t="str">
            <v>CTR_506</v>
          </cell>
          <cell r="K5010" t="str">
            <v>MCBSC_NGOA_EK2</v>
          </cell>
          <cell r="L5010" t="str">
            <v>Nkoteng</v>
          </cell>
        </row>
        <row r="5011">
          <cell r="J5011" t="str">
            <v>CTR_506</v>
          </cell>
          <cell r="K5011" t="str">
            <v>MCBSC_NGOA_EK2</v>
          </cell>
          <cell r="L5011" t="str">
            <v>Nkoteng</v>
          </cell>
        </row>
        <row r="5012">
          <cell r="J5012" t="str">
            <v>CTR_506</v>
          </cell>
          <cell r="K5012" t="str">
            <v>MCBSC_NGOA_EK2</v>
          </cell>
          <cell r="L5012" t="str">
            <v>Nkoteng</v>
          </cell>
        </row>
        <row r="5013">
          <cell r="J5013" t="str">
            <v>CTR_506</v>
          </cell>
          <cell r="K5013" t="str">
            <v>MCBSC_NGOA_EK2</v>
          </cell>
          <cell r="L5013" t="str">
            <v>Nkoteng</v>
          </cell>
        </row>
        <row r="5014">
          <cell r="J5014" t="str">
            <v>CTR_506</v>
          </cell>
          <cell r="K5014" t="str">
            <v>MCBSC_NGOA_EK2</v>
          </cell>
          <cell r="L5014" t="str">
            <v>Nkoteng</v>
          </cell>
        </row>
        <row r="5015">
          <cell r="J5015" t="str">
            <v>CTR_506</v>
          </cell>
          <cell r="K5015" t="str">
            <v>MCBSC_NGOA_EK2</v>
          </cell>
          <cell r="L5015" t="str">
            <v>Nkoteng</v>
          </cell>
        </row>
        <row r="5016">
          <cell r="J5016" t="str">
            <v>CTR_527</v>
          </cell>
          <cell r="K5016" t="str">
            <v>MCBSC_CBC2</v>
          </cell>
          <cell r="L5016" t="str">
            <v>Nomayos</v>
          </cell>
        </row>
        <row r="5017">
          <cell r="J5017" t="str">
            <v>CTR_527</v>
          </cell>
          <cell r="K5017" t="str">
            <v>MCBSC_CBC2</v>
          </cell>
          <cell r="L5017" t="str">
            <v>Nomayos</v>
          </cell>
        </row>
        <row r="5018">
          <cell r="J5018" t="str">
            <v>CTR_527</v>
          </cell>
          <cell r="K5018" t="str">
            <v>MCBSC_CBC2</v>
          </cell>
          <cell r="L5018" t="str">
            <v>Nomayos</v>
          </cell>
        </row>
        <row r="5019">
          <cell r="J5019" t="str">
            <v>CTR_527</v>
          </cell>
          <cell r="K5019" t="str">
            <v>MCBSC_CBC2</v>
          </cell>
          <cell r="L5019" t="str">
            <v>Nomayos</v>
          </cell>
        </row>
        <row r="5020">
          <cell r="J5020" t="str">
            <v>CTR_527</v>
          </cell>
          <cell r="K5020" t="str">
            <v>MCBSC_CBC2</v>
          </cell>
          <cell r="L5020" t="str">
            <v>Nomayos</v>
          </cell>
        </row>
        <row r="5021">
          <cell r="J5021" t="str">
            <v>CTR_527</v>
          </cell>
          <cell r="K5021" t="str">
            <v>MCBSC_CBC2</v>
          </cell>
          <cell r="L5021" t="str">
            <v>Nomayos</v>
          </cell>
        </row>
        <row r="5022">
          <cell r="J5022" t="str">
            <v>EXN_153</v>
          </cell>
          <cell r="K5022" t="str">
            <v>BSC1_HW_GRA_AGENCE</v>
          </cell>
          <cell r="L5022" t="str">
            <v>Salak</v>
          </cell>
        </row>
        <row r="5023">
          <cell r="J5023" t="str">
            <v>EXN_153</v>
          </cell>
          <cell r="K5023" t="str">
            <v>BSC1_HW_GRA_AGENCE</v>
          </cell>
          <cell r="L5023" t="str">
            <v>Salak</v>
          </cell>
        </row>
        <row r="5024">
          <cell r="J5024" t="str">
            <v>EXN_153</v>
          </cell>
          <cell r="K5024" t="str">
            <v>BSC1_HW_GRA_AGENCE</v>
          </cell>
          <cell r="L5024" t="str">
            <v>Salak</v>
          </cell>
        </row>
        <row r="5025">
          <cell r="J5025" t="str">
            <v>EXN_153</v>
          </cell>
          <cell r="K5025" t="str">
            <v>BSC1_HW_GRA_AGENCE</v>
          </cell>
          <cell r="L5025" t="str">
            <v>Salak</v>
          </cell>
        </row>
        <row r="5026">
          <cell r="J5026" t="str">
            <v>EXN_153</v>
          </cell>
          <cell r="K5026" t="str">
            <v>BSC1_HW_GRA_AGENCE</v>
          </cell>
          <cell r="L5026" t="str">
            <v>Salak</v>
          </cell>
        </row>
        <row r="5027">
          <cell r="J5027" t="str">
            <v>EXN_153</v>
          </cell>
          <cell r="K5027" t="str">
            <v>BSC1_HW_GRA_AGENCE</v>
          </cell>
          <cell r="L5027" t="str">
            <v>Salak</v>
          </cell>
        </row>
        <row r="5028">
          <cell r="J5028" t="str">
            <v>NRD_112</v>
          </cell>
          <cell r="K5028" t="str">
            <v>MCBSC_Ngaoundere1</v>
          </cell>
          <cell r="L5028" t="str">
            <v>Tongo</v>
          </cell>
        </row>
        <row r="5029">
          <cell r="J5029" t="str">
            <v>NRD_112</v>
          </cell>
          <cell r="K5029" t="str">
            <v>MCBSC_Ngaoundere1</v>
          </cell>
          <cell r="L5029" t="str">
            <v>Tongo</v>
          </cell>
        </row>
        <row r="5030">
          <cell r="J5030" t="str">
            <v>NRD_112</v>
          </cell>
          <cell r="K5030" t="str">
            <v>MCBSC_Ngaoundere1</v>
          </cell>
          <cell r="L5030" t="str">
            <v>Tongo</v>
          </cell>
        </row>
        <row r="5031">
          <cell r="J5031" t="str">
            <v>NRD_112</v>
          </cell>
          <cell r="K5031" t="str">
            <v>MCBSC_Ngaoundere1</v>
          </cell>
          <cell r="L5031" t="str">
            <v>Tongo</v>
          </cell>
        </row>
        <row r="5032">
          <cell r="J5032" t="str">
            <v>NRD_112</v>
          </cell>
          <cell r="K5032" t="str">
            <v>MCBSC_Ngaoundere1</v>
          </cell>
          <cell r="L5032" t="str">
            <v>Tongo</v>
          </cell>
        </row>
        <row r="5033">
          <cell r="J5033" t="str">
            <v>NRD_112</v>
          </cell>
          <cell r="K5033" t="str">
            <v>MCBSC_Ngaoundere1</v>
          </cell>
          <cell r="L5033" t="str">
            <v>Tongo</v>
          </cell>
        </row>
        <row r="5034">
          <cell r="J5034" t="str">
            <v>EXN_178</v>
          </cell>
          <cell r="K5034" t="str">
            <v>MCBSC_GRA-Agence</v>
          </cell>
          <cell r="L5034" t="str">
            <v>Torock</v>
          </cell>
        </row>
        <row r="5035">
          <cell r="J5035" t="str">
            <v>EXN_178</v>
          </cell>
          <cell r="K5035" t="str">
            <v>MCBSC_GRA-Agence</v>
          </cell>
          <cell r="L5035" t="str">
            <v>Torock</v>
          </cell>
        </row>
        <row r="5036">
          <cell r="J5036" t="str">
            <v>EXN_178</v>
          </cell>
          <cell r="K5036" t="str">
            <v>MCBSC_GRA-Agence</v>
          </cell>
          <cell r="L5036" t="str">
            <v>Torock</v>
          </cell>
        </row>
        <row r="5037">
          <cell r="J5037" t="str">
            <v>LIT_240</v>
          </cell>
          <cell r="K5037" t="str">
            <v>BSC_ZTE_Madagascar(22)</v>
          </cell>
          <cell r="L5037" t="str">
            <v>Douala</v>
          </cell>
        </row>
        <row r="5038">
          <cell r="J5038" t="str">
            <v>LIT_240</v>
          </cell>
          <cell r="K5038" t="str">
            <v>BSC_ZTE_Madagascar(22)</v>
          </cell>
          <cell r="L5038" t="str">
            <v>Douala</v>
          </cell>
        </row>
        <row r="5039">
          <cell r="J5039" t="str">
            <v>LIT_240</v>
          </cell>
          <cell r="K5039" t="str">
            <v>BSC_ZTE_Madagascar(22)</v>
          </cell>
          <cell r="L5039" t="str">
            <v>Douala</v>
          </cell>
        </row>
        <row r="5040">
          <cell r="J5040" t="str">
            <v>LIT_439</v>
          </cell>
          <cell r="K5040" t="str">
            <v>BSC_ZTE_Madagascar(22)</v>
          </cell>
          <cell r="L5040" t="str">
            <v>Douala</v>
          </cell>
        </row>
        <row r="5041">
          <cell r="J5041" t="str">
            <v>LIT_439</v>
          </cell>
          <cell r="K5041" t="str">
            <v>BSC_ZTE_Madagascar(22)</v>
          </cell>
          <cell r="L5041" t="str">
            <v>Douala</v>
          </cell>
        </row>
        <row r="5042">
          <cell r="J5042" t="str">
            <v>LIT_439</v>
          </cell>
          <cell r="K5042" t="str">
            <v>BSC_ZTE_Madagascar(22)</v>
          </cell>
          <cell r="L5042" t="str">
            <v>Douala</v>
          </cell>
        </row>
        <row r="5043">
          <cell r="J5043" t="str">
            <v>LIT_449</v>
          </cell>
          <cell r="K5043" t="str">
            <v>BSC_ZTE_Madagascar(22)</v>
          </cell>
          <cell r="L5043" t="str">
            <v>Douala</v>
          </cell>
        </row>
        <row r="5044">
          <cell r="J5044" t="str">
            <v>LIT_449</v>
          </cell>
          <cell r="K5044" t="str">
            <v>BSC_ZTE_Madagascar(22)</v>
          </cell>
          <cell r="L5044" t="str">
            <v>Douala</v>
          </cell>
        </row>
        <row r="5045">
          <cell r="J5045" t="str">
            <v>LIT_449</v>
          </cell>
          <cell r="K5045" t="str">
            <v>BSC_ZTE_Madagascar(22)</v>
          </cell>
          <cell r="L5045" t="str">
            <v>Douala</v>
          </cell>
        </row>
        <row r="5046">
          <cell r="J5046" t="str">
            <v>LIT_451</v>
          </cell>
          <cell r="K5046" t="str">
            <v>BSC_ZTE_Madagascar(22)</v>
          </cell>
          <cell r="L5046" t="str">
            <v>Douala</v>
          </cell>
        </row>
        <row r="5047">
          <cell r="J5047" t="str">
            <v>LIT_451</v>
          </cell>
          <cell r="K5047" t="str">
            <v>BSC_ZTE_Madagascar(22)</v>
          </cell>
          <cell r="L5047" t="str">
            <v>Douala</v>
          </cell>
        </row>
        <row r="5048">
          <cell r="J5048" t="str">
            <v>LIT_451</v>
          </cell>
          <cell r="K5048" t="str">
            <v>BSC_ZTE_Madagascar(22)</v>
          </cell>
          <cell r="L5048" t="str">
            <v>Douala</v>
          </cell>
        </row>
        <row r="5049">
          <cell r="J5049" t="str">
            <v>NRD_101</v>
          </cell>
          <cell r="K5049" t="str">
            <v>BSC1_HW_GRA_AGENCE</v>
          </cell>
          <cell r="L5049" t="str">
            <v>Garoua</v>
          </cell>
        </row>
        <row r="5050">
          <cell r="J5050" t="str">
            <v>NRD_101</v>
          </cell>
          <cell r="K5050" t="str">
            <v>BSC1_HW_GRA_AGENCE</v>
          </cell>
          <cell r="L5050" t="str">
            <v>Garoua</v>
          </cell>
        </row>
        <row r="5051">
          <cell r="J5051" t="str">
            <v>NRD_101</v>
          </cell>
          <cell r="K5051" t="str">
            <v>BSC1_HW_GRA_AGENCE</v>
          </cell>
          <cell r="L5051" t="str">
            <v>Garoua</v>
          </cell>
        </row>
        <row r="5052">
          <cell r="J5052" t="str">
            <v>NRD_101</v>
          </cell>
          <cell r="K5052" t="str">
            <v>BSC1_HW_GRA_AGENCE</v>
          </cell>
          <cell r="L5052" t="str">
            <v>Garoua</v>
          </cell>
        </row>
        <row r="5053">
          <cell r="J5053" t="str">
            <v>NRD_101</v>
          </cell>
          <cell r="K5053" t="str">
            <v>BSC1_HW_GRA_AGENCE</v>
          </cell>
          <cell r="L5053" t="str">
            <v>Garoua</v>
          </cell>
        </row>
        <row r="5054">
          <cell r="J5054" t="str">
            <v>NRD_101</v>
          </cell>
          <cell r="K5054" t="str">
            <v>BSC1_HW_GRA_AGENCE</v>
          </cell>
          <cell r="L5054" t="str">
            <v>Garoua</v>
          </cell>
        </row>
        <row r="5055">
          <cell r="J5055" t="str">
            <v>NRD_026</v>
          </cell>
          <cell r="K5055" t="str">
            <v>MCBSC_GRA-Agence</v>
          </cell>
          <cell r="L5055" t="str">
            <v>Badjouma</v>
          </cell>
        </row>
        <row r="5056">
          <cell r="J5056" t="str">
            <v>NRD_026</v>
          </cell>
          <cell r="K5056" t="str">
            <v>MCBSC_GRA-Agence</v>
          </cell>
          <cell r="L5056" t="str">
            <v>Badjouma</v>
          </cell>
        </row>
        <row r="5057">
          <cell r="J5057" t="str">
            <v>NRD_026</v>
          </cell>
          <cell r="K5057" t="str">
            <v>MCBSC_GRA-Agence</v>
          </cell>
          <cell r="L5057" t="str">
            <v>Badjouma</v>
          </cell>
        </row>
        <row r="5058">
          <cell r="J5058" t="str">
            <v>NRD_020</v>
          </cell>
          <cell r="K5058" t="str">
            <v>MCBSC_Ngaoundere1</v>
          </cell>
          <cell r="L5058" t="str">
            <v>Beka</v>
          </cell>
        </row>
        <row r="5059">
          <cell r="J5059" t="str">
            <v>NRD_020</v>
          </cell>
          <cell r="K5059" t="str">
            <v>MCBSC_Ngaoundere1</v>
          </cell>
          <cell r="L5059" t="str">
            <v>Beka</v>
          </cell>
        </row>
        <row r="5060">
          <cell r="J5060" t="str">
            <v>NRD_020</v>
          </cell>
          <cell r="K5060" t="str">
            <v>MCBSC_Ngaoundere1</v>
          </cell>
          <cell r="L5060" t="str">
            <v>Beka</v>
          </cell>
        </row>
        <row r="5061">
          <cell r="J5061" t="str">
            <v>NRD_028</v>
          </cell>
          <cell r="K5061" t="str">
            <v>MCBSC_GRA-Agence</v>
          </cell>
          <cell r="L5061" t="str">
            <v>Ribao</v>
          </cell>
        </row>
        <row r="5062">
          <cell r="J5062" t="str">
            <v>NRD_028</v>
          </cell>
          <cell r="K5062" t="str">
            <v>MCBSC_GRA-Agence</v>
          </cell>
          <cell r="L5062" t="str">
            <v>Ribao</v>
          </cell>
        </row>
        <row r="5063">
          <cell r="J5063" t="str">
            <v>NRD_028</v>
          </cell>
          <cell r="K5063" t="str">
            <v>MCBSC_GRA-Agence</v>
          </cell>
          <cell r="L5063" t="str">
            <v>Ribao</v>
          </cell>
        </row>
        <row r="5064">
          <cell r="J5064" t="str">
            <v>OST_070</v>
          </cell>
          <cell r="K5064" t="str">
            <v>MCBSC_Banengo1</v>
          </cell>
          <cell r="L5064" t="str">
            <v>Baigon</v>
          </cell>
        </row>
        <row r="5065">
          <cell r="J5065" t="str">
            <v>OST_070</v>
          </cell>
          <cell r="K5065" t="str">
            <v>MCBSC_Banengo1</v>
          </cell>
          <cell r="L5065" t="str">
            <v>Baigon</v>
          </cell>
        </row>
        <row r="5066">
          <cell r="J5066" t="str">
            <v>OST_070</v>
          </cell>
          <cell r="K5066" t="str">
            <v>MCBSC_Banengo1</v>
          </cell>
          <cell r="L5066" t="str">
            <v>Baigon</v>
          </cell>
        </row>
        <row r="5067">
          <cell r="J5067" t="str">
            <v>OST_182</v>
          </cell>
          <cell r="K5067" t="str">
            <v>MCBSC_Banengo1</v>
          </cell>
          <cell r="L5067" t="str">
            <v>Bakou</v>
          </cell>
        </row>
        <row r="5068">
          <cell r="J5068" t="str">
            <v>OST_182</v>
          </cell>
          <cell r="K5068" t="str">
            <v>MCBSC_Banengo1</v>
          </cell>
          <cell r="L5068" t="str">
            <v>Bakou</v>
          </cell>
        </row>
        <row r="5069">
          <cell r="J5069" t="str">
            <v>OST_182</v>
          </cell>
          <cell r="K5069" t="str">
            <v>MCBSC_Banengo1</v>
          </cell>
          <cell r="L5069" t="str">
            <v>Bakou</v>
          </cell>
        </row>
        <row r="5070">
          <cell r="J5070" t="str">
            <v>OST_212</v>
          </cell>
          <cell r="K5070" t="str">
            <v>MCBSC_Banengo1</v>
          </cell>
          <cell r="L5070" t="str">
            <v>Bangang</v>
          </cell>
        </row>
        <row r="5071">
          <cell r="J5071" t="str">
            <v>OST_212</v>
          </cell>
          <cell r="K5071" t="str">
            <v>MCBSC_Banengo1</v>
          </cell>
          <cell r="L5071" t="str">
            <v>Bangang</v>
          </cell>
        </row>
        <row r="5072">
          <cell r="J5072" t="str">
            <v>OST_212</v>
          </cell>
          <cell r="K5072" t="str">
            <v>MCBSC_Banengo1</v>
          </cell>
          <cell r="L5072" t="str">
            <v>Bangang</v>
          </cell>
        </row>
        <row r="5073">
          <cell r="J5073" t="str">
            <v>LIT_496</v>
          </cell>
          <cell r="K5073" t="str">
            <v>MCBSC_Mak-Nodal2</v>
          </cell>
          <cell r="L5073" t="str">
            <v>Dizangue</v>
          </cell>
        </row>
        <row r="5074">
          <cell r="J5074" t="str">
            <v>LIT_496</v>
          </cell>
          <cell r="K5074" t="str">
            <v>MCBSC_Mak-Nodal2</v>
          </cell>
          <cell r="L5074" t="str">
            <v>Dizangue</v>
          </cell>
        </row>
        <row r="5075">
          <cell r="J5075" t="str">
            <v>LIT_496</v>
          </cell>
          <cell r="K5075" t="str">
            <v>MCBSC_Mak-Nodal2</v>
          </cell>
          <cell r="L5075" t="str">
            <v>Dizangue</v>
          </cell>
        </row>
        <row r="5076">
          <cell r="J5076" t="str">
            <v>OST_177</v>
          </cell>
          <cell r="K5076" t="str">
            <v>BSC1_HW_BFSAM_BANENGO</v>
          </cell>
          <cell r="L5076" t="str">
            <v>Foumban</v>
          </cell>
        </row>
        <row r="5077">
          <cell r="J5077" t="str">
            <v>OST_177</v>
          </cell>
          <cell r="K5077" t="str">
            <v>BSC1_HW_BFSAM_BANENGO</v>
          </cell>
          <cell r="L5077" t="str">
            <v>Foumban</v>
          </cell>
        </row>
        <row r="5078">
          <cell r="J5078" t="str">
            <v>OST_177</v>
          </cell>
          <cell r="K5078" t="str">
            <v>BSC1_HW_BFSAM_BANENGO</v>
          </cell>
          <cell r="L5078" t="str">
            <v>Foumban</v>
          </cell>
        </row>
        <row r="5079">
          <cell r="J5079" t="str">
            <v>OST_177</v>
          </cell>
          <cell r="K5079" t="str">
            <v>BSC1_HW_BFSAM_BANENGO</v>
          </cell>
          <cell r="L5079" t="str">
            <v>Foumban</v>
          </cell>
        </row>
        <row r="5080">
          <cell r="J5080" t="str">
            <v>OST_177</v>
          </cell>
          <cell r="K5080" t="str">
            <v>BSC1_HW_BFSAM_BANENGO</v>
          </cell>
          <cell r="L5080" t="str">
            <v>Foumban</v>
          </cell>
        </row>
        <row r="5081">
          <cell r="J5081" t="str">
            <v>OST_177</v>
          </cell>
          <cell r="K5081" t="str">
            <v>BSC1_HW_BFSAM_BANENGO</v>
          </cell>
          <cell r="L5081" t="str">
            <v>Foumban</v>
          </cell>
        </row>
        <row r="5082">
          <cell r="J5082" t="str">
            <v>NRD_111</v>
          </cell>
          <cell r="K5082" t="str">
            <v>MCBSC_GRA-Agence</v>
          </cell>
          <cell r="L5082" t="str">
            <v>Hamalade</v>
          </cell>
        </row>
        <row r="5083">
          <cell r="J5083" t="str">
            <v>NRD_111</v>
          </cell>
          <cell r="K5083" t="str">
            <v>MCBSC_GRA-Agence</v>
          </cell>
          <cell r="L5083" t="str">
            <v>Hamalade</v>
          </cell>
        </row>
        <row r="5084">
          <cell r="J5084" t="str">
            <v>NRD_111</v>
          </cell>
          <cell r="K5084" t="str">
            <v>MCBSC_GRA-Agence</v>
          </cell>
          <cell r="L5084" t="str">
            <v>Hamalade</v>
          </cell>
        </row>
        <row r="5085">
          <cell r="J5085" t="str">
            <v>NRD_111</v>
          </cell>
          <cell r="K5085" t="str">
            <v>MCBSC_GRA-Agence</v>
          </cell>
          <cell r="L5085" t="str">
            <v>Hamalade</v>
          </cell>
        </row>
        <row r="5086">
          <cell r="J5086" t="str">
            <v>NRD_111</v>
          </cell>
          <cell r="K5086" t="str">
            <v>MCBSC_GRA-Agence</v>
          </cell>
          <cell r="L5086" t="str">
            <v>Hamalade</v>
          </cell>
        </row>
        <row r="5087">
          <cell r="J5087" t="str">
            <v>NRD_111</v>
          </cell>
          <cell r="K5087" t="str">
            <v>MCBSC_GRA-Agence</v>
          </cell>
          <cell r="L5087" t="str">
            <v>Hamalade</v>
          </cell>
        </row>
        <row r="5088">
          <cell r="J5088" t="str">
            <v>NRD_109</v>
          </cell>
          <cell r="K5088" t="str">
            <v>MCBSC_GRA-Agence</v>
          </cell>
          <cell r="L5088" t="str">
            <v>Kapanyaye</v>
          </cell>
        </row>
        <row r="5089">
          <cell r="J5089" t="str">
            <v>NRD_109</v>
          </cell>
          <cell r="K5089" t="str">
            <v>MCBSC_GRA-Agence</v>
          </cell>
          <cell r="L5089" t="str">
            <v>Kapanyaye</v>
          </cell>
        </row>
        <row r="5090">
          <cell r="J5090" t="str">
            <v>NRD_109</v>
          </cell>
          <cell r="K5090" t="str">
            <v>MCBSC_GRA-Agence</v>
          </cell>
          <cell r="L5090" t="str">
            <v>Kapanyaye</v>
          </cell>
        </row>
        <row r="5091">
          <cell r="J5091" t="str">
            <v>NRD_109</v>
          </cell>
          <cell r="K5091" t="str">
            <v>MCBSC_GRA-Agence</v>
          </cell>
          <cell r="L5091" t="str">
            <v>Kapanyaye</v>
          </cell>
        </row>
        <row r="5092">
          <cell r="J5092" t="str">
            <v>NRD_109</v>
          </cell>
          <cell r="K5092" t="str">
            <v>MCBSC_GRA-Agence</v>
          </cell>
          <cell r="L5092" t="str">
            <v>Kapanyaye</v>
          </cell>
        </row>
        <row r="5093">
          <cell r="J5093" t="str">
            <v>NRD_109</v>
          </cell>
          <cell r="K5093" t="str">
            <v>MCBSC_GRA-Agence</v>
          </cell>
          <cell r="L5093" t="str">
            <v>Kapanyaye</v>
          </cell>
        </row>
        <row r="5094">
          <cell r="J5094" t="str">
            <v>SUO_081</v>
          </cell>
          <cell r="K5094" t="str">
            <v>MCBSC_Mak-Nodal2</v>
          </cell>
          <cell r="L5094" t="str">
            <v>Limbe</v>
          </cell>
        </row>
        <row r="5095">
          <cell r="J5095" t="str">
            <v>SUO_081</v>
          </cell>
          <cell r="K5095" t="str">
            <v>MCBSC_Mak-Nodal2</v>
          </cell>
          <cell r="L5095" t="str">
            <v>Limbe</v>
          </cell>
        </row>
        <row r="5096">
          <cell r="J5096" t="str">
            <v>SUO_081</v>
          </cell>
          <cell r="K5096" t="str">
            <v>MCBSC_Mak-Nodal2</v>
          </cell>
          <cell r="L5096" t="str">
            <v>Limbe</v>
          </cell>
        </row>
        <row r="5097">
          <cell r="J5097" t="str">
            <v>EXN_147</v>
          </cell>
          <cell r="K5097" t="str">
            <v>BSC1_HW_GRA_AGENCE</v>
          </cell>
          <cell r="L5097" t="str">
            <v>Maroua</v>
          </cell>
        </row>
        <row r="5098">
          <cell r="J5098" t="str">
            <v>EXN_147</v>
          </cell>
          <cell r="K5098" t="str">
            <v>BSC1_HW_GRA_AGENCE</v>
          </cell>
          <cell r="L5098" t="str">
            <v>Maroua</v>
          </cell>
        </row>
        <row r="5099">
          <cell r="J5099" t="str">
            <v>EXN_147</v>
          </cell>
          <cell r="K5099" t="str">
            <v>BSC1_HW_GRA_AGENCE</v>
          </cell>
          <cell r="L5099" t="str">
            <v>Maroua</v>
          </cell>
        </row>
        <row r="5100">
          <cell r="J5100" t="str">
            <v>EXN_147</v>
          </cell>
          <cell r="K5100" t="str">
            <v>BSC1_HW_GRA_AGENCE</v>
          </cell>
          <cell r="L5100" t="str">
            <v>Maroua</v>
          </cell>
        </row>
        <row r="5101">
          <cell r="J5101" t="str">
            <v>EXN_147</v>
          </cell>
          <cell r="K5101" t="str">
            <v>BSC1_HW_GRA_AGENCE</v>
          </cell>
          <cell r="L5101" t="str">
            <v>Maroua</v>
          </cell>
        </row>
        <row r="5102">
          <cell r="J5102" t="str">
            <v>EXN_147</v>
          </cell>
          <cell r="K5102" t="str">
            <v>BSC1_HW_GRA_AGENCE</v>
          </cell>
          <cell r="L5102" t="str">
            <v>Maroua</v>
          </cell>
        </row>
        <row r="5103">
          <cell r="J5103" t="str">
            <v>CTR_493</v>
          </cell>
          <cell r="K5103" t="str">
            <v>BSC_ZTE_Messamendongo(23)</v>
          </cell>
          <cell r="L5103" t="str">
            <v>Mbalmayo</v>
          </cell>
        </row>
        <row r="5104">
          <cell r="J5104" t="str">
            <v>CTR_493</v>
          </cell>
          <cell r="K5104" t="str">
            <v>BSC_ZTE_Messamendongo(23)</v>
          </cell>
          <cell r="L5104" t="str">
            <v>Mbalmayo</v>
          </cell>
        </row>
        <row r="5105">
          <cell r="J5105" t="str">
            <v>CTR_493</v>
          </cell>
          <cell r="K5105" t="str">
            <v>BSC_ZTE_Messamendongo(23)</v>
          </cell>
          <cell r="L5105" t="str">
            <v>Mbalmayo</v>
          </cell>
        </row>
        <row r="5106">
          <cell r="J5106" t="str">
            <v>CTR_493</v>
          </cell>
          <cell r="K5106" t="str">
            <v>BSC_ZTE_Messamendongo(23)</v>
          </cell>
          <cell r="L5106" t="str">
            <v>Mbalmayo</v>
          </cell>
        </row>
        <row r="5107">
          <cell r="J5107" t="str">
            <v>CTR_493</v>
          </cell>
          <cell r="K5107" t="str">
            <v>BSC_ZTE_Messamendongo(23)</v>
          </cell>
          <cell r="L5107" t="str">
            <v>Mbalmayo</v>
          </cell>
        </row>
        <row r="5108">
          <cell r="J5108" t="str">
            <v>CTR_493</v>
          </cell>
          <cell r="K5108" t="str">
            <v>BSC_ZTE_Messamendongo(23)</v>
          </cell>
          <cell r="L5108" t="str">
            <v>Mbalmayo</v>
          </cell>
        </row>
        <row r="5109">
          <cell r="J5109" t="str">
            <v>SUD_062</v>
          </cell>
          <cell r="K5109" t="str">
            <v>MCBSC_NGOA_EK2</v>
          </cell>
          <cell r="L5109" t="str">
            <v>Ndonkol</v>
          </cell>
        </row>
        <row r="5110">
          <cell r="J5110" t="str">
            <v>SUD_062</v>
          </cell>
          <cell r="K5110" t="str">
            <v>MCBSC_NGOA_EK2</v>
          </cell>
          <cell r="L5110" t="str">
            <v>Ndonkol</v>
          </cell>
        </row>
        <row r="5111">
          <cell r="J5111" t="str">
            <v>SUD_062</v>
          </cell>
          <cell r="K5111" t="str">
            <v>MCBSC_NGOA_EK2</v>
          </cell>
          <cell r="L5111" t="str">
            <v>Ndonkol</v>
          </cell>
        </row>
        <row r="5112">
          <cell r="J5112" t="str">
            <v>CTR_532</v>
          </cell>
          <cell r="K5112" t="str">
            <v>MCBSC_NGOA_EK2</v>
          </cell>
          <cell r="L5112" t="str">
            <v>Ngomedzap</v>
          </cell>
        </row>
        <row r="5113">
          <cell r="J5113" t="str">
            <v>CTR_532</v>
          </cell>
          <cell r="K5113" t="str">
            <v>MCBSC_NGOA_EK2</v>
          </cell>
          <cell r="L5113" t="str">
            <v>Ngomedzap</v>
          </cell>
        </row>
        <row r="5114">
          <cell r="J5114" t="str">
            <v>CTR_532</v>
          </cell>
          <cell r="K5114" t="str">
            <v>MCBSC_NGOA_EK2</v>
          </cell>
          <cell r="L5114" t="str">
            <v>Ngomedzap</v>
          </cell>
        </row>
        <row r="5115">
          <cell r="J5115" t="str">
            <v>LIT_495</v>
          </cell>
          <cell r="K5115" t="str">
            <v>MCBSC_Mak-Nodal2</v>
          </cell>
          <cell r="L5115" t="str">
            <v>Niete</v>
          </cell>
        </row>
        <row r="5116">
          <cell r="J5116" t="str">
            <v>LIT_495</v>
          </cell>
          <cell r="K5116" t="str">
            <v>MCBSC_Mak-Nodal2</v>
          </cell>
          <cell r="L5116" t="str">
            <v>Niete</v>
          </cell>
        </row>
        <row r="5117">
          <cell r="J5117" t="str">
            <v>LIT_495</v>
          </cell>
          <cell r="K5117" t="str">
            <v>MCBSC_Mak-Nodal2</v>
          </cell>
          <cell r="L5117" t="str">
            <v>Niete</v>
          </cell>
        </row>
        <row r="5118">
          <cell r="J5118" t="str">
            <v>LIT_492</v>
          </cell>
          <cell r="K5118" t="str">
            <v>MCBSC_IPD2</v>
          </cell>
          <cell r="L5118" t="str">
            <v>Njombe</v>
          </cell>
        </row>
        <row r="5119">
          <cell r="J5119" t="str">
            <v>LIT_492</v>
          </cell>
          <cell r="K5119" t="str">
            <v>MCBSC_IPD2</v>
          </cell>
          <cell r="L5119" t="str">
            <v>Njombe</v>
          </cell>
        </row>
        <row r="5120">
          <cell r="J5120" t="str">
            <v>LIT_492</v>
          </cell>
          <cell r="K5120" t="str">
            <v>MCBSC_IPD2</v>
          </cell>
          <cell r="L5120" t="str">
            <v>Njombe</v>
          </cell>
        </row>
        <row r="5121">
          <cell r="J5121" t="str">
            <v>LIT_492</v>
          </cell>
          <cell r="K5121" t="str">
            <v>MCBSC_IPD2</v>
          </cell>
          <cell r="L5121" t="str">
            <v>Njombe</v>
          </cell>
        </row>
        <row r="5122">
          <cell r="J5122" t="str">
            <v>LIT_492</v>
          </cell>
          <cell r="K5122" t="str">
            <v>MCBSC_IPD2</v>
          </cell>
          <cell r="L5122" t="str">
            <v>Njombe</v>
          </cell>
        </row>
        <row r="5123">
          <cell r="J5123" t="str">
            <v>LIT_492</v>
          </cell>
          <cell r="K5123" t="str">
            <v>MCBSC_IPD2</v>
          </cell>
          <cell r="L5123" t="str">
            <v>Njombe</v>
          </cell>
        </row>
        <row r="5124">
          <cell r="J5124" t="str">
            <v>NRO_073</v>
          </cell>
          <cell r="K5124" t="str">
            <v>MCBSC_Banengo2</v>
          </cell>
          <cell r="L5124" t="str">
            <v>Tatum</v>
          </cell>
        </row>
        <row r="5125">
          <cell r="J5125" t="str">
            <v>NRO_073</v>
          </cell>
          <cell r="K5125" t="str">
            <v>MCBSC_Banengo2</v>
          </cell>
          <cell r="L5125" t="str">
            <v>Tatum</v>
          </cell>
        </row>
        <row r="5126">
          <cell r="J5126" t="str">
            <v>NRO_073</v>
          </cell>
          <cell r="K5126" t="str">
            <v>MCBSC_Banengo2</v>
          </cell>
          <cell r="L5126" t="str">
            <v>Tatum</v>
          </cell>
        </row>
        <row r="5127">
          <cell r="J5127" t="str">
            <v>NRO_090</v>
          </cell>
          <cell r="K5127" t="str">
            <v>MCBSC_Banengo2</v>
          </cell>
          <cell r="L5127" t="str">
            <v>Nkambe</v>
          </cell>
        </row>
        <row r="5128">
          <cell r="J5128" t="str">
            <v>NRO_090</v>
          </cell>
          <cell r="K5128" t="str">
            <v>MCBSC_Banengo2</v>
          </cell>
          <cell r="L5128" t="str">
            <v>Nkambe</v>
          </cell>
        </row>
        <row r="5129">
          <cell r="J5129" t="str">
            <v>NRO_090</v>
          </cell>
          <cell r="K5129" t="str">
            <v>MCBSC_Banengo2</v>
          </cell>
          <cell r="L5129" t="str">
            <v>Nkambe</v>
          </cell>
        </row>
        <row r="5130">
          <cell r="J5130" t="str">
            <v>LIT_435</v>
          </cell>
          <cell r="K5130" t="str">
            <v>BSC_ZTE_NDOGBONG(21)</v>
          </cell>
          <cell r="L5130" t="str">
            <v>Douala</v>
          </cell>
        </row>
        <row r="5131">
          <cell r="J5131" t="str">
            <v>LIT_435</v>
          </cell>
          <cell r="K5131" t="str">
            <v>BSC_ZTE_NDOGBONG(21)</v>
          </cell>
          <cell r="L5131" t="str">
            <v>Douala</v>
          </cell>
        </row>
        <row r="5132">
          <cell r="J5132" t="str">
            <v>LIT_435</v>
          </cell>
          <cell r="K5132" t="str">
            <v>BSC_ZTE_NDOGBONG(21)</v>
          </cell>
          <cell r="L5132" t="str">
            <v>Douala</v>
          </cell>
        </row>
        <row r="5133">
          <cell r="J5133" t="str">
            <v>LIT_444</v>
          </cell>
          <cell r="K5133" t="str">
            <v>BSC_ZTE_NDOGBONG(21)</v>
          </cell>
          <cell r="L5133" t="str">
            <v>Douala</v>
          </cell>
        </row>
        <row r="5134">
          <cell r="J5134" t="str">
            <v>LIT_444</v>
          </cell>
          <cell r="K5134" t="str">
            <v>BSC_ZTE_NDOGBONG(21)</v>
          </cell>
          <cell r="L5134" t="str">
            <v>Douala</v>
          </cell>
        </row>
        <row r="5135">
          <cell r="J5135" t="str">
            <v>LIT_444</v>
          </cell>
          <cell r="K5135" t="str">
            <v>BSC_ZTE_NDOGBONG(21)</v>
          </cell>
          <cell r="L5135" t="str">
            <v>Douala</v>
          </cell>
        </row>
        <row r="5136">
          <cell r="J5136" t="str">
            <v>LIT_448</v>
          </cell>
          <cell r="K5136" t="str">
            <v>BSC_ZTE_Madagascar(22)</v>
          </cell>
          <cell r="L5136" t="str">
            <v>Douala</v>
          </cell>
        </row>
        <row r="5137">
          <cell r="J5137" t="str">
            <v>LIT_448</v>
          </cell>
          <cell r="K5137" t="str">
            <v>BSC_ZTE_Madagascar(22)</v>
          </cell>
          <cell r="L5137" t="str">
            <v>Douala</v>
          </cell>
        </row>
        <row r="5138">
          <cell r="J5138" t="str">
            <v>LIT_448</v>
          </cell>
          <cell r="K5138" t="str">
            <v>BSC_ZTE_Madagascar(22)</v>
          </cell>
          <cell r="L5138" t="str">
            <v>Douala</v>
          </cell>
        </row>
        <row r="5139">
          <cell r="J5139" t="str">
            <v>OST_006</v>
          </cell>
          <cell r="K5139" t="str">
            <v>MCBSC_Banengo1</v>
          </cell>
          <cell r="L5139" t="str">
            <v>Nkoundja</v>
          </cell>
        </row>
        <row r="5140">
          <cell r="J5140" t="str">
            <v>OST_006</v>
          </cell>
          <cell r="K5140" t="str">
            <v>MCBSC_Banengo1</v>
          </cell>
          <cell r="L5140" t="str">
            <v>Nkoundja</v>
          </cell>
        </row>
        <row r="5141">
          <cell r="J5141" t="str">
            <v>OST_006</v>
          </cell>
          <cell r="K5141" t="str">
            <v>MCBSC_Banengo1</v>
          </cell>
          <cell r="L5141" t="str">
            <v>Nkoundja</v>
          </cell>
        </row>
        <row r="5142">
          <cell r="J5142" t="str">
            <v>NRO_011</v>
          </cell>
          <cell r="K5142" t="str">
            <v>MCBSC_Banengo2</v>
          </cell>
          <cell r="L5142" t="str">
            <v>Mbengwi</v>
          </cell>
        </row>
        <row r="5143">
          <cell r="J5143" t="str">
            <v>NRO_011</v>
          </cell>
          <cell r="K5143" t="str">
            <v>MCBSC_Banengo2</v>
          </cell>
          <cell r="L5143" t="str">
            <v>Mbengwi</v>
          </cell>
        </row>
        <row r="5144">
          <cell r="J5144" t="str">
            <v>NRO_011</v>
          </cell>
          <cell r="K5144" t="str">
            <v>MCBSC_Banengo2</v>
          </cell>
          <cell r="L5144" t="str">
            <v>Mbengwi</v>
          </cell>
        </row>
        <row r="5145">
          <cell r="J5145" t="str">
            <v>EXN_098</v>
          </cell>
          <cell r="K5145" t="str">
            <v>MCBSC_Mra-ZOKOK2</v>
          </cell>
          <cell r="L5145" t="str">
            <v>Guirvidig</v>
          </cell>
        </row>
        <row r="5146">
          <cell r="J5146" t="str">
            <v>EXN_098</v>
          </cell>
          <cell r="K5146" t="str">
            <v>MCBSC_Mra-ZOKOK2</v>
          </cell>
          <cell r="L5146" t="str">
            <v>Guirvidig</v>
          </cell>
        </row>
        <row r="5147">
          <cell r="J5147" t="str">
            <v>EXN_098</v>
          </cell>
          <cell r="K5147" t="str">
            <v>MCBSC_Mra-ZOKOK2</v>
          </cell>
          <cell r="L5147" t="str">
            <v>Guirvidig</v>
          </cell>
        </row>
        <row r="5148">
          <cell r="J5148" t="str">
            <v>NRO_061</v>
          </cell>
          <cell r="K5148" t="str">
            <v>BSC1_HW_BFSAM_BANENGO</v>
          </cell>
          <cell r="L5148" t="str">
            <v>Bambili</v>
          </cell>
        </row>
        <row r="5149">
          <cell r="J5149" t="str">
            <v>NRO_061</v>
          </cell>
          <cell r="K5149" t="str">
            <v>BSC1_HW_BFSAM_BANENGO</v>
          </cell>
          <cell r="L5149" t="str">
            <v>Bambili</v>
          </cell>
        </row>
        <row r="5150">
          <cell r="J5150" t="str">
            <v>NRO_061</v>
          </cell>
          <cell r="K5150" t="str">
            <v>BSC1_HW_BFSAM_BANENGO</v>
          </cell>
          <cell r="L5150" t="str">
            <v>Bambili</v>
          </cell>
        </row>
        <row r="5151">
          <cell r="J5151" t="str">
            <v>OST_222</v>
          </cell>
          <cell r="K5151" t="str">
            <v>MCBSC_Banengo1</v>
          </cell>
          <cell r="L5151" t="str">
            <v>Bafang</v>
          </cell>
        </row>
        <row r="5152">
          <cell r="J5152" t="str">
            <v>OST_222</v>
          </cell>
          <cell r="K5152" t="str">
            <v>MCBSC_Banengo1</v>
          </cell>
          <cell r="L5152" t="str">
            <v>Bafang</v>
          </cell>
        </row>
        <row r="5153">
          <cell r="J5153" t="str">
            <v>OST_222</v>
          </cell>
          <cell r="K5153" t="str">
            <v>MCBSC_Banengo1</v>
          </cell>
          <cell r="L5153" t="str">
            <v>Bafang</v>
          </cell>
        </row>
        <row r="5154">
          <cell r="J5154" t="str">
            <v>OST_222</v>
          </cell>
          <cell r="K5154" t="str">
            <v>MCBSC_Banengo1</v>
          </cell>
          <cell r="L5154" t="str">
            <v>Bafang</v>
          </cell>
        </row>
        <row r="5155">
          <cell r="J5155" t="str">
            <v>OST_222</v>
          </cell>
          <cell r="K5155" t="str">
            <v>MCBSC_Banengo1</v>
          </cell>
          <cell r="L5155" t="str">
            <v>Bafang</v>
          </cell>
        </row>
        <row r="5156">
          <cell r="J5156" t="str">
            <v>OST_222</v>
          </cell>
          <cell r="K5156" t="str">
            <v>MCBSC_Banengo1</v>
          </cell>
          <cell r="L5156" t="str">
            <v>Bafang</v>
          </cell>
        </row>
        <row r="5157">
          <cell r="J5157" t="str">
            <v>NRO_102</v>
          </cell>
          <cell r="K5157" t="str">
            <v>MCBSC_Banengo2</v>
          </cell>
          <cell r="L5157" t="str">
            <v>Bafut</v>
          </cell>
        </row>
        <row r="5158">
          <cell r="J5158" t="str">
            <v>NRO_102</v>
          </cell>
          <cell r="K5158" t="str">
            <v>MCBSC_Banengo2</v>
          </cell>
          <cell r="L5158" t="str">
            <v>Bafut</v>
          </cell>
        </row>
        <row r="5159">
          <cell r="J5159" t="str">
            <v>NRO_102</v>
          </cell>
          <cell r="K5159" t="str">
            <v>MCBSC_Banengo2</v>
          </cell>
          <cell r="L5159" t="str">
            <v>Bafut</v>
          </cell>
        </row>
        <row r="5160">
          <cell r="J5160" t="str">
            <v>OST_221</v>
          </cell>
          <cell r="K5160" t="str">
            <v>MCBSC_Banengo1</v>
          </cell>
          <cell r="L5160" t="str">
            <v>Bamendjing</v>
          </cell>
        </row>
        <row r="5161">
          <cell r="J5161" t="str">
            <v>OST_221</v>
          </cell>
          <cell r="K5161" t="str">
            <v>MCBSC_Banengo1</v>
          </cell>
          <cell r="L5161" t="str">
            <v>Bamendjing</v>
          </cell>
        </row>
        <row r="5162">
          <cell r="J5162" t="str">
            <v>OST_221</v>
          </cell>
          <cell r="K5162" t="str">
            <v>MCBSC_Banengo1</v>
          </cell>
          <cell r="L5162" t="str">
            <v>Bamendjing</v>
          </cell>
        </row>
        <row r="5163">
          <cell r="J5163" t="str">
            <v>OST_193</v>
          </cell>
          <cell r="K5163" t="str">
            <v>MCBSC_Banengo1</v>
          </cell>
          <cell r="L5163" t="str">
            <v>Banefo-Baleng</v>
          </cell>
        </row>
        <row r="5164">
          <cell r="J5164" t="str">
            <v>OST_193</v>
          </cell>
          <cell r="K5164" t="str">
            <v>MCBSC_Banengo1</v>
          </cell>
          <cell r="L5164" t="str">
            <v>Banefo-Baleng</v>
          </cell>
        </row>
        <row r="5165">
          <cell r="J5165" t="str">
            <v>OST_193</v>
          </cell>
          <cell r="K5165" t="str">
            <v>MCBSC_Banengo1</v>
          </cell>
          <cell r="L5165" t="str">
            <v>Banefo-Baleng</v>
          </cell>
        </row>
        <row r="5166">
          <cell r="J5166" t="str">
            <v>OST_205</v>
          </cell>
          <cell r="K5166" t="str">
            <v>MCBSC_Banengo1</v>
          </cell>
          <cell r="L5166" t="str">
            <v>Bangambi</v>
          </cell>
        </row>
        <row r="5167">
          <cell r="J5167" t="str">
            <v>OST_205</v>
          </cell>
          <cell r="K5167" t="str">
            <v>MCBSC_Banengo1</v>
          </cell>
          <cell r="L5167" t="str">
            <v>Bangambi</v>
          </cell>
        </row>
        <row r="5168">
          <cell r="J5168" t="str">
            <v>OST_205</v>
          </cell>
          <cell r="K5168" t="str">
            <v>MCBSC_Banengo1</v>
          </cell>
          <cell r="L5168" t="str">
            <v>Bangambi</v>
          </cell>
        </row>
        <row r="5169">
          <cell r="J5169" t="str">
            <v>EST_108</v>
          </cell>
          <cell r="K5169" t="str">
            <v>BSC_ZTE_Messamendongo(23)</v>
          </cell>
          <cell r="L5169" t="str">
            <v>Bertoua</v>
          </cell>
        </row>
        <row r="5170">
          <cell r="J5170" t="str">
            <v>EST_108</v>
          </cell>
          <cell r="K5170" t="str">
            <v>BSC_ZTE_Messamendongo(23)</v>
          </cell>
          <cell r="L5170" t="str">
            <v>Bertoua</v>
          </cell>
        </row>
        <row r="5171">
          <cell r="J5171" t="str">
            <v>EST_108</v>
          </cell>
          <cell r="K5171" t="str">
            <v>BSC_ZTE_Messamendongo(23)</v>
          </cell>
          <cell r="L5171" t="str">
            <v>Bertoua</v>
          </cell>
        </row>
        <row r="5172">
          <cell r="J5172" t="str">
            <v>EST_108</v>
          </cell>
          <cell r="K5172" t="str">
            <v>BSC_ZTE_Messamendongo(23)</v>
          </cell>
          <cell r="L5172" t="str">
            <v>Bertoua</v>
          </cell>
        </row>
        <row r="5173">
          <cell r="J5173" t="str">
            <v>EST_108</v>
          </cell>
          <cell r="K5173" t="str">
            <v>BSC_ZTE_Messamendongo(23)</v>
          </cell>
          <cell r="L5173" t="str">
            <v>Bertoua</v>
          </cell>
        </row>
        <row r="5174">
          <cell r="J5174" t="str">
            <v>EST_108</v>
          </cell>
          <cell r="K5174" t="str">
            <v>BSC_ZTE_Messamendongo(23)</v>
          </cell>
          <cell r="L5174" t="str">
            <v>Bertoua</v>
          </cell>
        </row>
        <row r="5175">
          <cell r="J5175" t="str">
            <v>LIT_494</v>
          </cell>
          <cell r="K5175" t="str">
            <v>MCBSC_Mak-Nodal2</v>
          </cell>
          <cell r="L5175" t="str">
            <v>Campo</v>
          </cell>
        </row>
        <row r="5176">
          <cell r="J5176" t="str">
            <v>LIT_494</v>
          </cell>
          <cell r="K5176" t="str">
            <v>MCBSC_Mak-Nodal2</v>
          </cell>
          <cell r="L5176" t="str">
            <v>Campo</v>
          </cell>
        </row>
        <row r="5177">
          <cell r="J5177" t="str">
            <v>LIT_494</v>
          </cell>
          <cell r="K5177" t="str">
            <v>MCBSC_Mak-Nodal2</v>
          </cell>
          <cell r="L5177" t="str">
            <v>Campo</v>
          </cell>
        </row>
        <row r="5178">
          <cell r="J5178" t="str">
            <v>ADM_122</v>
          </cell>
          <cell r="K5178" t="str">
            <v>MCBSC_Ngaoundere1</v>
          </cell>
          <cell r="L5178" t="str">
            <v>Danfili</v>
          </cell>
        </row>
        <row r="5179">
          <cell r="J5179" t="str">
            <v>ADM_122</v>
          </cell>
          <cell r="K5179" t="str">
            <v>MCBSC_Ngaoundere1</v>
          </cell>
          <cell r="L5179" t="str">
            <v>Danfili</v>
          </cell>
        </row>
        <row r="5180">
          <cell r="J5180" t="str">
            <v>ADM_122</v>
          </cell>
          <cell r="K5180" t="str">
            <v>MCBSC_Ngaoundere1</v>
          </cell>
          <cell r="L5180" t="str">
            <v>Danfili</v>
          </cell>
        </row>
        <row r="5181">
          <cell r="J5181" t="str">
            <v>OST_176</v>
          </cell>
          <cell r="K5181" t="str">
            <v>BSC1_HW_BFSAM_BANENGO</v>
          </cell>
          <cell r="L5181" t="str">
            <v>Foumban</v>
          </cell>
        </row>
        <row r="5182">
          <cell r="J5182" t="str">
            <v>OST_176</v>
          </cell>
          <cell r="K5182" t="str">
            <v>BSC1_HW_BFSAM_BANENGO</v>
          </cell>
          <cell r="L5182" t="str">
            <v>Foumban</v>
          </cell>
        </row>
        <row r="5183">
          <cell r="J5183" t="str">
            <v>OST_176</v>
          </cell>
          <cell r="K5183" t="str">
            <v>BSC1_HW_BFSAM_BANENGO</v>
          </cell>
          <cell r="L5183" t="str">
            <v>Foumban</v>
          </cell>
        </row>
        <row r="5184">
          <cell r="J5184" t="str">
            <v>OST_176</v>
          </cell>
          <cell r="K5184" t="str">
            <v>BSC1_HW_BFSAM_BANENGO</v>
          </cell>
          <cell r="L5184" t="str">
            <v>Foumban</v>
          </cell>
        </row>
        <row r="5185">
          <cell r="J5185" t="str">
            <v>OST_176</v>
          </cell>
          <cell r="K5185" t="str">
            <v>BSC1_HW_BFSAM_BANENGO</v>
          </cell>
          <cell r="L5185" t="str">
            <v>Foumban</v>
          </cell>
        </row>
        <row r="5186">
          <cell r="J5186" t="str">
            <v>OST_176</v>
          </cell>
          <cell r="K5186" t="str">
            <v>BSC1_HW_BFSAM_BANENGO</v>
          </cell>
          <cell r="L5186" t="str">
            <v>Foumban</v>
          </cell>
        </row>
        <row r="5187">
          <cell r="J5187" t="str">
            <v>EXN_160</v>
          </cell>
          <cell r="K5187" t="str">
            <v>MCBSC_GRA-Agence</v>
          </cell>
          <cell r="L5187" t="str">
            <v>Kaele</v>
          </cell>
        </row>
        <row r="5188">
          <cell r="J5188" t="str">
            <v>EXN_160</v>
          </cell>
          <cell r="K5188" t="str">
            <v>MCBSC_GRA-Agence</v>
          </cell>
          <cell r="L5188" t="str">
            <v>Kaele</v>
          </cell>
        </row>
        <row r="5189">
          <cell r="J5189" t="str">
            <v>EXN_160</v>
          </cell>
          <cell r="K5189" t="str">
            <v>MCBSC_GRA-Agence</v>
          </cell>
          <cell r="L5189" t="str">
            <v>Kaele</v>
          </cell>
        </row>
        <row r="5190">
          <cell r="J5190" t="str">
            <v>EXN_160</v>
          </cell>
          <cell r="K5190" t="str">
            <v>MCBSC_GRA-Agence</v>
          </cell>
          <cell r="L5190" t="str">
            <v>Kaele</v>
          </cell>
        </row>
        <row r="5191">
          <cell r="J5191" t="str">
            <v>EXN_160</v>
          </cell>
          <cell r="K5191" t="str">
            <v>MCBSC_GRA-Agence</v>
          </cell>
          <cell r="L5191" t="str">
            <v>Kaele</v>
          </cell>
        </row>
        <row r="5192">
          <cell r="J5192" t="str">
            <v>EXN_160</v>
          </cell>
          <cell r="K5192" t="str">
            <v>MCBSC_GRA-Agence</v>
          </cell>
          <cell r="L5192" t="str">
            <v>Kaele</v>
          </cell>
        </row>
        <row r="5193">
          <cell r="J5193" t="str">
            <v>EXN_180</v>
          </cell>
          <cell r="K5193" t="str">
            <v>BSC1_HW_GRA_AGENCE</v>
          </cell>
          <cell r="L5193" t="str">
            <v>Kousseri</v>
          </cell>
        </row>
        <row r="5194">
          <cell r="J5194" t="str">
            <v>EXN_180</v>
          </cell>
          <cell r="K5194" t="str">
            <v>BSC1_HW_GRA_AGENCE</v>
          </cell>
          <cell r="L5194" t="str">
            <v>Kousseri</v>
          </cell>
        </row>
        <row r="5195">
          <cell r="J5195" t="str">
            <v>EXN_180</v>
          </cell>
          <cell r="K5195" t="str">
            <v>BSC1_HW_GRA_AGENCE</v>
          </cell>
          <cell r="L5195" t="str">
            <v>Kousseri</v>
          </cell>
        </row>
        <row r="5196">
          <cell r="J5196" t="str">
            <v>EXN_180</v>
          </cell>
          <cell r="K5196" t="str">
            <v>BSC1_HW_GRA_AGENCE</v>
          </cell>
          <cell r="L5196" t="str">
            <v>Kousseri</v>
          </cell>
        </row>
        <row r="5197">
          <cell r="J5197" t="str">
            <v>EXN_180</v>
          </cell>
          <cell r="K5197" t="str">
            <v>BSC1_HW_GRA_AGENCE</v>
          </cell>
          <cell r="L5197" t="str">
            <v>Kousseri</v>
          </cell>
        </row>
        <row r="5198">
          <cell r="J5198" t="str">
            <v>EXN_180</v>
          </cell>
          <cell r="K5198" t="str">
            <v>BSC1_HW_GRA_AGENCE</v>
          </cell>
          <cell r="L5198" t="str">
            <v>Kousseri</v>
          </cell>
        </row>
        <row r="5199">
          <cell r="J5199" t="str">
            <v>LIT_502</v>
          </cell>
          <cell r="K5199" t="str">
            <v>MCBSC_IPD2</v>
          </cell>
          <cell r="L5199" t="str">
            <v>Kouedjou</v>
          </cell>
        </row>
        <row r="5200">
          <cell r="J5200" t="str">
            <v>LIT_502</v>
          </cell>
          <cell r="K5200" t="str">
            <v>MCBSC_IPD2</v>
          </cell>
          <cell r="L5200" t="str">
            <v>Kouedjou</v>
          </cell>
        </row>
        <row r="5201">
          <cell r="J5201" t="str">
            <v>LIT_502</v>
          </cell>
          <cell r="K5201" t="str">
            <v>MCBSC_IPD2</v>
          </cell>
          <cell r="L5201" t="str">
            <v>Kouedjou</v>
          </cell>
        </row>
        <row r="5202">
          <cell r="J5202" t="str">
            <v>LIT_503</v>
          </cell>
          <cell r="K5202" t="str">
            <v>MCBSC_Mak-Nodal2</v>
          </cell>
          <cell r="L5202" t="str">
            <v>Logbadjeck</v>
          </cell>
        </row>
        <row r="5203">
          <cell r="J5203" t="str">
            <v>LIT_503</v>
          </cell>
          <cell r="K5203" t="str">
            <v>MCBSC_Mak-Nodal2</v>
          </cell>
          <cell r="L5203" t="str">
            <v>Logbadjeck</v>
          </cell>
        </row>
        <row r="5204">
          <cell r="J5204" t="str">
            <v>LIT_503</v>
          </cell>
          <cell r="K5204" t="str">
            <v>MCBSC_Mak-Nodal2</v>
          </cell>
          <cell r="L5204" t="str">
            <v>Logbadjeck</v>
          </cell>
        </row>
        <row r="5205">
          <cell r="J5205" t="str">
            <v>LIT_521</v>
          </cell>
          <cell r="K5205" t="str">
            <v>MCBSC_IPD2</v>
          </cell>
          <cell r="L5205" t="str">
            <v>Loum</v>
          </cell>
        </row>
        <row r="5206">
          <cell r="J5206" t="str">
            <v>LIT_521</v>
          </cell>
          <cell r="K5206" t="str">
            <v>MCBSC_IPD2</v>
          </cell>
          <cell r="L5206" t="str">
            <v>Loum</v>
          </cell>
        </row>
        <row r="5207">
          <cell r="J5207" t="str">
            <v>LIT_521</v>
          </cell>
          <cell r="K5207" t="str">
            <v>MCBSC_IPD2</v>
          </cell>
          <cell r="L5207" t="str">
            <v>Loum</v>
          </cell>
        </row>
        <row r="5208">
          <cell r="J5208" t="str">
            <v>LIT_521</v>
          </cell>
          <cell r="K5208" t="str">
            <v>MCBSC_IPD2</v>
          </cell>
          <cell r="L5208" t="str">
            <v>Loum</v>
          </cell>
        </row>
        <row r="5209">
          <cell r="J5209" t="str">
            <v>LIT_521</v>
          </cell>
          <cell r="K5209" t="str">
            <v>MCBSC_IPD2</v>
          </cell>
          <cell r="L5209" t="str">
            <v>Loum</v>
          </cell>
        </row>
        <row r="5210">
          <cell r="J5210" t="str">
            <v>LIT_521</v>
          </cell>
          <cell r="K5210" t="str">
            <v>MCBSC_IPD2</v>
          </cell>
          <cell r="L5210" t="str">
            <v>Loum</v>
          </cell>
        </row>
        <row r="5211">
          <cell r="J5211" t="str">
            <v>OST_200</v>
          </cell>
          <cell r="K5211" t="str">
            <v>MCBSC_Banengo1</v>
          </cell>
          <cell r="L5211" t="str">
            <v>Mantoum</v>
          </cell>
        </row>
        <row r="5212">
          <cell r="J5212" t="str">
            <v>OST_200</v>
          </cell>
          <cell r="K5212" t="str">
            <v>MCBSC_Banengo1</v>
          </cell>
          <cell r="L5212" t="str">
            <v>Mantoum</v>
          </cell>
        </row>
        <row r="5213">
          <cell r="J5213" t="str">
            <v>OST_200</v>
          </cell>
          <cell r="K5213" t="str">
            <v>MCBSC_Banengo1</v>
          </cell>
          <cell r="L5213" t="str">
            <v>Mantoum</v>
          </cell>
        </row>
        <row r="5214">
          <cell r="J5214" t="str">
            <v>OST_201</v>
          </cell>
          <cell r="K5214" t="str">
            <v>MCBSC_Banengo1</v>
          </cell>
          <cell r="L5214" t="str">
            <v>Mantoum</v>
          </cell>
        </row>
        <row r="5215">
          <cell r="J5215" t="str">
            <v>OST_201</v>
          </cell>
          <cell r="K5215" t="str">
            <v>MCBSC_Banengo1</v>
          </cell>
          <cell r="L5215" t="str">
            <v>Mantoum</v>
          </cell>
        </row>
        <row r="5216">
          <cell r="J5216" t="str">
            <v>OST_201</v>
          </cell>
          <cell r="K5216" t="str">
            <v>MCBSC_Banengo1</v>
          </cell>
          <cell r="L5216" t="str">
            <v>Mantoum</v>
          </cell>
        </row>
        <row r="5217">
          <cell r="J5217" t="str">
            <v>EXN_143</v>
          </cell>
          <cell r="K5217" t="str">
            <v>BSC1_HW_GRA_AGENCE</v>
          </cell>
          <cell r="L5217" t="str">
            <v>Maroua</v>
          </cell>
        </row>
        <row r="5218">
          <cell r="J5218" t="str">
            <v>EXN_143</v>
          </cell>
          <cell r="K5218" t="str">
            <v>BSC1_HW_GRA_AGENCE</v>
          </cell>
          <cell r="L5218" t="str">
            <v>Maroua</v>
          </cell>
        </row>
        <row r="5219">
          <cell r="J5219" t="str">
            <v>EXN_143</v>
          </cell>
          <cell r="K5219" t="str">
            <v>BSC1_HW_GRA_AGENCE</v>
          </cell>
          <cell r="L5219" t="str">
            <v>Maroua</v>
          </cell>
        </row>
        <row r="5220">
          <cell r="J5220" t="str">
            <v>EXN_143</v>
          </cell>
          <cell r="K5220" t="str">
            <v>BSC1_HW_GRA_AGENCE</v>
          </cell>
          <cell r="L5220" t="str">
            <v>Maroua</v>
          </cell>
        </row>
        <row r="5221">
          <cell r="J5221" t="str">
            <v>EXN_143</v>
          </cell>
          <cell r="K5221" t="str">
            <v>BSC1_HW_GRA_AGENCE</v>
          </cell>
          <cell r="L5221" t="str">
            <v>Maroua</v>
          </cell>
        </row>
        <row r="5222">
          <cell r="J5222" t="str">
            <v>EXN_143</v>
          </cell>
          <cell r="K5222" t="str">
            <v>BSC1_HW_GRA_AGENCE</v>
          </cell>
          <cell r="L5222" t="str">
            <v>Maroua</v>
          </cell>
        </row>
        <row r="5223">
          <cell r="J5223" t="str">
            <v>EXN_145</v>
          </cell>
          <cell r="K5223" t="str">
            <v>BSC1_HW_GRA_AGENCE</v>
          </cell>
          <cell r="L5223" t="str">
            <v>Maroua</v>
          </cell>
        </row>
        <row r="5224">
          <cell r="J5224" t="str">
            <v>EXN_145</v>
          </cell>
          <cell r="K5224" t="str">
            <v>BSC1_HW_GRA_AGENCE</v>
          </cell>
          <cell r="L5224" t="str">
            <v>Maroua</v>
          </cell>
        </row>
        <row r="5225">
          <cell r="J5225" t="str">
            <v>EXN_145</v>
          </cell>
          <cell r="K5225" t="str">
            <v>BSC1_HW_GRA_AGENCE</v>
          </cell>
          <cell r="L5225" t="str">
            <v>Maroua</v>
          </cell>
        </row>
        <row r="5226">
          <cell r="J5226" t="str">
            <v>EXN_145</v>
          </cell>
          <cell r="K5226" t="str">
            <v>BSC1_HW_GRA_AGENCE</v>
          </cell>
          <cell r="L5226" t="str">
            <v>Maroua</v>
          </cell>
        </row>
        <row r="5227">
          <cell r="J5227" t="str">
            <v>EXN_145</v>
          </cell>
          <cell r="K5227" t="str">
            <v>BSC1_HW_GRA_AGENCE</v>
          </cell>
          <cell r="L5227" t="str">
            <v>Maroua</v>
          </cell>
        </row>
        <row r="5228">
          <cell r="J5228" t="str">
            <v>EXN_145</v>
          </cell>
          <cell r="K5228" t="str">
            <v>BSC1_HW_GRA_AGENCE</v>
          </cell>
          <cell r="L5228" t="str">
            <v>Maroua</v>
          </cell>
        </row>
        <row r="5229">
          <cell r="J5229" t="str">
            <v>EXN_170</v>
          </cell>
          <cell r="K5229" t="str">
            <v>BSC1_HW_GRA_AGENCE</v>
          </cell>
          <cell r="L5229" t="str">
            <v>Maroua</v>
          </cell>
        </row>
        <row r="5230">
          <cell r="J5230" t="str">
            <v>EXN_170</v>
          </cell>
          <cell r="K5230" t="str">
            <v>BSC1_HW_GRA_AGENCE</v>
          </cell>
          <cell r="L5230" t="str">
            <v>Maroua</v>
          </cell>
        </row>
        <row r="5231">
          <cell r="J5231" t="str">
            <v>EXN_170</v>
          </cell>
          <cell r="K5231" t="str">
            <v>BSC1_HW_GRA_AGENCE</v>
          </cell>
          <cell r="L5231" t="str">
            <v>Maroua</v>
          </cell>
        </row>
        <row r="5232">
          <cell r="J5232" t="str">
            <v>EXN_170</v>
          </cell>
          <cell r="K5232" t="str">
            <v>BSC1_HW_GRA_AGENCE</v>
          </cell>
          <cell r="L5232" t="str">
            <v>Maroua</v>
          </cell>
        </row>
        <row r="5233">
          <cell r="J5233" t="str">
            <v>EXN_170</v>
          </cell>
          <cell r="K5233" t="str">
            <v>BSC1_HW_GRA_AGENCE</v>
          </cell>
          <cell r="L5233" t="str">
            <v>Maroua</v>
          </cell>
        </row>
        <row r="5234">
          <cell r="J5234" t="str">
            <v>EXN_170</v>
          </cell>
          <cell r="K5234" t="str">
            <v>BSC1_HW_GRA_AGENCE</v>
          </cell>
          <cell r="L5234" t="str">
            <v>Maroua</v>
          </cell>
        </row>
        <row r="5235">
          <cell r="J5235" t="str">
            <v>CTR_528</v>
          </cell>
          <cell r="K5235" t="str">
            <v>MCBSC_CBC2</v>
          </cell>
          <cell r="L5235" t="str">
            <v>Mbankomo</v>
          </cell>
        </row>
        <row r="5236">
          <cell r="J5236" t="str">
            <v>CTR_528</v>
          </cell>
          <cell r="K5236" t="str">
            <v>MCBSC_CBC2</v>
          </cell>
          <cell r="L5236" t="str">
            <v>Mbankomo</v>
          </cell>
        </row>
        <row r="5237">
          <cell r="J5237" t="str">
            <v>CTR_528</v>
          </cell>
          <cell r="K5237" t="str">
            <v>MCBSC_CBC2</v>
          </cell>
          <cell r="L5237" t="str">
            <v>Mbankomo</v>
          </cell>
        </row>
        <row r="5238">
          <cell r="J5238" t="str">
            <v>CTR_528</v>
          </cell>
          <cell r="K5238" t="str">
            <v>MCBSC_CBC2</v>
          </cell>
          <cell r="L5238" t="str">
            <v>Mbankomo</v>
          </cell>
        </row>
        <row r="5239">
          <cell r="J5239" t="str">
            <v>CTR_528</v>
          </cell>
          <cell r="K5239" t="str">
            <v>MCBSC_CBC2</v>
          </cell>
          <cell r="L5239" t="str">
            <v>Mbankomo</v>
          </cell>
        </row>
        <row r="5240">
          <cell r="J5240" t="str">
            <v>CTR_528</v>
          </cell>
          <cell r="K5240" t="str">
            <v>MCBSC_CBC2</v>
          </cell>
          <cell r="L5240" t="str">
            <v>Mbankomo</v>
          </cell>
        </row>
        <row r="5241">
          <cell r="J5241" t="str">
            <v>LIT_480</v>
          </cell>
          <cell r="K5241" t="str">
            <v>MCBSC_Mak-Nodal2</v>
          </cell>
          <cell r="L5241" t="str">
            <v>Mbongo</v>
          </cell>
        </row>
        <row r="5242">
          <cell r="J5242" t="str">
            <v>LIT_480</v>
          </cell>
          <cell r="K5242" t="str">
            <v>MCBSC_Mak-Nodal2</v>
          </cell>
          <cell r="L5242" t="str">
            <v>Mbongo</v>
          </cell>
        </row>
        <row r="5243">
          <cell r="J5243" t="str">
            <v>LIT_480</v>
          </cell>
          <cell r="K5243" t="str">
            <v>MCBSC_Mak-Nodal2</v>
          </cell>
          <cell r="L5243" t="str">
            <v>Mbongo</v>
          </cell>
        </row>
        <row r="5244">
          <cell r="J5244" t="str">
            <v>SUD_056</v>
          </cell>
          <cell r="K5244" t="str">
            <v>MCBSC_CBC2</v>
          </cell>
          <cell r="L5244" t="str">
            <v>Memve-Ele</v>
          </cell>
        </row>
        <row r="5245">
          <cell r="J5245" t="str">
            <v>SUD_056</v>
          </cell>
          <cell r="K5245" t="str">
            <v>MCBSC_CBC2</v>
          </cell>
          <cell r="L5245" t="str">
            <v>Memve-Ele</v>
          </cell>
        </row>
        <row r="5246">
          <cell r="J5246" t="str">
            <v>SUD_056</v>
          </cell>
          <cell r="K5246" t="str">
            <v>MCBSC_CBC2</v>
          </cell>
          <cell r="L5246" t="str">
            <v>Memve-Ele</v>
          </cell>
        </row>
        <row r="5247">
          <cell r="J5247" t="str">
            <v>EXN_161</v>
          </cell>
          <cell r="K5247" t="str">
            <v>MCBSC_Mra-ZOKOK2</v>
          </cell>
          <cell r="L5247" t="str">
            <v>Mokong</v>
          </cell>
        </row>
        <row r="5248">
          <cell r="J5248" t="str">
            <v>EXN_161</v>
          </cell>
          <cell r="K5248" t="str">
            <v>MCBSC_Mra-ZOKOK2</v>
          </cell>
          <cell r="L5248" t="str">
            <v>Mokong</v>
          </cell>
        </row>
        <row r="5249">
          <cell r="J5249" t="str">
            <v>EXN_161</v>
          </cell>
          <cell r="K5249" t="str">
            <v>MCBSC_Mra-ZOKOK2</v>
          </cell>
          <cell r="L5249" t="str">
            <v>Mokong</v>
          </cell>
        </row>
        <row r="5250">
          <cell r="J5250" t="str">
            <v>NRO_081</v>
          </cell>
          <cell r="K5250" t="str">
            <v>MCBSC_Banengo2</v>
          </cell>
          <cell r="L5250" t="str">
            <v>Njinikom</v>
          </cell>
        </row>
        <row r="5251">
          <cell r="J5251" t="str">
            <v>NRO_081</v>
          </cell>
          <cell r="K5251" t="str">
            <v>MCBSC_Banengo2</v>
          </cell>
          <cell r="L5251" t="str">
            <v>Njinikom</v>
          </cell>
        </row>
        <row r="5252">
          <cell r="J5252" t="str">
            <v>NRO_081</v>
          </cell>
          <cell r="K5252" t="str">
            <v>MCBSC_Banengo2</v>
          </cell>
          <cell r="L5252" t="str">
            <v>Njinikom</v>
          </cell>
        </row>
        <row r="5253">
          <cell r="J5253" t="str">
            <v>NRO_081</v>
          </cell>
          <cell r="K5253" t="str">
            <v>Bamenda_Hotspot2-MX</v>
          </cell>
          <cell r="L5253" t="str">
            <v>Njinikom</v>
          </cell>
        </row>
        <row r="5254">
          <cell r="J5254" t="str">
            <v>NRO_081</v>
          </cell>
          <cell r="K5254" t="str">
            <v>Bamenda_Hotspot2-MX</v>
          </cell>
          <cell r="L5254" t="str">
            <v>Njinikom</v>
          </cell>
        </row>
        <row r="5255">
          <cell r="J5255" t="str">
            <v>NRO_081</v>
          </cell>
          <cell r="K5255" t="str">
            <v>Bamenda_Hotspot2-MX</v>
          </cell>
          <cell r="L5255" t="str">
            <v>Njinikom</v>
          </cell>
        </row>
        <row r="5256">
          <cell r="J5256" t="str">
            <v>LIT_493</v>
          </cell>
          <cell r="K5256" t="str">
            <v>MCBSC_IPD2</v>
          </cell>
          <cell r="L5256" t="str">
            <v>Penja</v>
          </cell>
        </row>
        <row r="5257">
          <cell r="J5257" t="str">
            <v>LIT_493</v>
          </cell>
          <cell r="K5257" t="str">
            <v>MCBSC_IPD2</v>
          </cell>
          <cell r="L5257" t="str">
            <v>Penja</v>
          </cell>
        </row>
        <row r="5258">
          <cell r="J5258" t="str">
            <v>LIT_493</v>
          </cell>
          <cell r="K5258" t="str">
            <v>MCBSC_IPD2</v>
          </cell>
          <cell r="L5258" t="str">
            <v>Penja</v>
          </cell>
        </row>
        <row r="5259">
          <cell r="J5259" t="str">
            <v>NRD_099</v>
          </cell>
          <cell r="K5259" t="str">
            <v>MCBSC_GRA-Agence</v>
          </cell>
          <cell r="L5259" t="str">
            <v>Sorawel</v>
          </cell>
        </row>
        <row r="5260">
          <cell r="J5260" t="str">
            <v>NRD_099</v>
          </cell>
          <cell r="K5260" t="str">
            <v>MCBSC_GRA-Agence</v>
          </cell>
          <cell r="L5260" t="str">
            <v>Sorawel</v>
          </cell>
        </row>
        <row r="5261">
          <cell r="J5261" t="str">
            <v>NRD_099</v>
          </cell>
          <cell r="K5261" t="str">
            <v>MCBSC_GRA-Agence</v>
          </cell>
          <cell r="L5261" t="str">
            <v>Sorawel</v>
          </cell>
        </row>
        <row r="5262">
          <cell r="J5262" t="str">
            <v>NRD_099</v>
          </cell>
          <cell r="K5262" t="str">
            <v>MCBSC_GRA-Agence</v>
          </cell>
          <cell r="L5262" t="str">
            <v>Sorawel</v>
          </cell>
        </row>
        <row r="5263">
          <cell r="J5263" t="str">
            <v>NRD_099</v>
          </cell>
          <cell r="K5263" t="str">
            <v>MCBSC_GRA-Agence</v>
          </cell>
          <cell r="L5263" t="str">
            <v>Sorawel</v>
          </cell>
        </row>
        <row r="5264">
          <cell r="J5264" t="str">
            <v>NRD_099</v>
          </cell>
          <cell r="K5264" t="str">
            <v>MCBSC_GRA-Agence</v>
          </cell>
          <cell r="L5264" t="str">
            <v>Sorawel</v>
          </cell>
        </row>
        <row r="5265">
          <cell r="J5265" t="str">
            <v>LIT_504</v>
          </cell>
          <cell r="K5265" t="str">
            <v>BSC_ZTE_NDOGBONG(21)</v>
          </cell>
          <cell r="L5265" t="str">
            <v>Kribi</v>
          </cell>
        </row>
        <row r="5266">
          <cell r="J5266" t="str">
            <v>LIT_504</v>
          </cell>
          <cell r="K5266" t="str">
            <v>BSC_ZTE_NDOGBONG(21)</v>
          </cell>
          <cell r="L5266" t="str">
            <v>Kribi</v>
          </cell>
        </row>
        <row r="5267">
          <cell r="J5267" t="str">
            <v>LIT_504</v>
          </cell>
          <cell r="K5267" t="str">
            <v>BSC_ZTE_NDOGBONG(21)</v>
          </cell>
          <cell r="L5267" t="str">
            <v>Kribi</v>
          </cell>
        </row>
        <row r="5268">
          <cell r="J5268" t="str">
            <v>LIT_504</v>
          </cell>
          <cell r="K5268" t="str">
            <v>BSC_ZTE_NDOGBONG(21)</v>
          </cell>
          <cell r="L5268" t="str">
            <v>Kribi</v>
          </cell>
        </row>
        <row r="5269">
          <cell r="J5269" t="str">
            <v>LIT_504</v>
          </cell>
          <cell r="K5269" t="str">
            <v>BSC_ZTE_NDOGBONG(21)</v>
          </cell>
          <cell r="L5269" t="str">
            <v>Kribi</v>
          </cell>
        </row>
        <row r="5270">
          <cell r="J5270" t="str">
            <v>LIT_504</v>
          </cell>
          <cell r="K5270" t="str">
            <v>BSC_ZTE_NDOGBONG(21)</v>
          </cell>
          <cell r="L5270" t="str">
            <v>Kribi</v>
          </cell>
        </row>
        <row r="5271">
          <cell r="J5271" t="str">
            <v>EXN_154</v>
          </cell>
          <cell r="K5271" t="str">
            <v>MCBSC_Mra-ZOKOK2</v>
          </cell>
          <cell r="L5271" t="str">
            <v>Zidim</v>
          </cell>
        </row>
        <row r="5272">
          <cell r="J5272" t="str">
            <v>EXN_154</v>
          </cell>
          <cell r="K5272" t="str">
            <v>MCBSC_Mra-ZOKOK2</v>
          </cell>
          <cell r="L5272" t="str">
            <v>Zidim</v>
          </cell>
        </row>
        <row r="5273">
          <cell r="J5273" t="str">
            <v>EXN_154</v>
          </cell>
          <cell r="K5273" t="str">
            <v>MCBSC_Mra-ZOKOK2</v>
          </cell>
          <cell r="L5273" t="str">
            <v>Zidim</v>
          </cell>
        </row>
        <row r="5274">
          <cell r="J5274" t="str">
            <v>EXN_154</v>
          </cell>
          <cell r="K5274" t="str">
            <v>MCBSC_Mra-ZOKOK2</v>
          </cell>
          <cell r="L5274" t="str">
            <v>Zidim</v>
          </cell>
        </row>
        <row r="5275">
          <cell r="J5275" t="str">
            <v>EXN_154</v>
          </cell>
          <cell r="K5275" t="str">
            <v>MCBSC_Mra-ZOKOK2</v>
          </cell>
          <cell r="L5275" t="str">
            <v>Zidim</v>
          </cell>
        </row>
        <row r="5276">
          <cell r="J5276" t="str">
            <v>EXN_154</v>
          </cell>
          <cell r="K5276" t="str">
            <v>MCBSC_Mra-ZOKOK2</v>
          </cell>
          <cell r="L5276" t="str">
            <v>Zidim</v>
          </cell>
        </row>
        <row r="5277">
          <cell r="J5277" t="str">
            <v>NRO_101</v>
          </cell>
          <cell r="K5277" t="str">
            <v>MCBSC_Banengo2</v>
          </cell>
          <cell r="L5277" t="str">
            <v>Ebal</v>
          </cell>
        </row>
        <row r="5278">
          <cell r="J5278" t="str">
            <v>NRO_101</v>
          </cell>
          <cell r="K5278" t="str">
            <v>MCBSC_Banengo2</v>
          </cell>
          <cell r="L5278" t="str">
            <v>Ebal</v>
          </cell>
        </row>
        <row r="5279">
          <cell r="J5279" t="str">
            <v>NRO_101</v>
          </cell>
          <cell r="K5279" t="str">
            <v>MCBSC_Banengo2</v>
          </cell>
          <cell r="L5279" t="str">
            <v>Ebal</v>
          </cell>
        </row>
        <row r="5280">
          <cell r="J5280" t="str">
            <v>CTR_483</v>
          </cell>
          <cell r="K5280" t="str">
            <v>BSC_ZTE_Mvogada_new(24)</v>
          </cell>
          <cell r="L5280" t="str">
            <v>Yaounde</v>
          </cell>
        </row>
        <row r="5281">
          <cell r="J5281" t="str">
            <v>CTR_483</v>
          </cell>
          <cell r="K5281" t="str">
            <v>BSC_ZTE_Mvogada_new(24)</v>
          </cell>
          <cell r="L5281" t="str">
            <v>Yaounde</v>
          </cell>
        </row>
        <row r="5282">
          <cell r="J5282" t="str">
            <v>CTR_483</v>
          </cell>
          <cell r="K5282" t="str">
            <v>BSC_ZTE_Mvogada_new(24)</v>
          </cell>
          <cell r="L5282" t="str">
            <v>Yaounde</v>
          </cell>
        </row>
        <row r="5283">
          <cell r="J5283" t="str">
            <v>CTR_526</v>
          </cell>
          <cell r="K5283" t="str">
            <v>BSC_ZTE_Mvogada_new(24)</v>
          </cell>
          <cell r="L5283" t="str">
            <v>Yaounde</v>
          </cell>
        </row>
        <row r="5284">
          <cell r="J5284" t="str">
            <v>CTR_526</v>
          </cell>
          <cell r="K5284" t="str">
            <v>BSC_ZTE_Mvogada_new(24)</v>
          </cell>
          <cell r="L5284" t="str">
            <v>Yaounde</v>
          </cell>
        </row>
        <row r="5285">
          <cell r="J5285" t="str">
            <v>CTR_526</v>
          </cell>
          <cell r="K5285" t="str">
            <v>BSC_ZTE_Mvogada_new(24)</v>
          </cell>
          <cell r="L5285" t="str">
            <v>Yaounde</v>
          </cell>
        </row>
        <row r="5286">
          <cell r="J5286" t="str">
            <v>LIT_450</v>
          </cell>
          <cell r="K5286" t="str">
            <v>BSC_ZTE_Madagascar(22)</v>
          </cell>
          <cell r="L5286" t="str">
            <v>Douala</v>
          </cell>
        </row>
        <row r="5287">
          <cell r="J5287" t="str">
            <v>LIT_450</v>
          </cell>
          <cell r="K5287" t="str">
            <v>BSC_ZTE_Madagascar(22)</v>
          </cell>
          <cell r="L5287" t="str">
            <v>Douala</v>
          </cell>
        </row>
        <row r="5288">
          <cell r="J5288" t="str">
            <v>LIT_450</v>
          </cell>
          <cell r="K5288" t="str">
            <v>BSC_ZTE_Madagascar(22)</v>
          </cell>
          <cell r="L5288" t="str">
            <v>Douala</v>
          </cell>
        </row>
        <row r="5289">
          <cell r="J5289" t="str">
            <v>OST_175</v>
          </cell>
          <cell r="K5289" t="str">
            <v>BSC1_HW_BFSAM_BANENGO</v>
          </cell>
          <cell r="L5289" t="str">
            <v>Foumban</v>
          </cell>
        </row>
        <row r="5290">
          <cell r="J5290" t="str">
            <v>OST_175</v>
          </cell>
          <cell r="K5290" t="str">
            <v>BSC1_HW_BFSAM_BANENGO</v>
          </cell>
          <cell r="L5290" t="str">
            <v>Foumban</v>
          </cell>
        </row>
        <row r="5291">
          <cell r="J5291" t="str">
            <v>OST_175</v>
          </cell>
          <cell r="K5291" t="str">
            <v>BSC1_HW_BFSAM_BANENGO</v>
          </cell>
          <cell r="L5291" t="str">
            <v>Foumban</v>
          </cell>
        </row>
        <row r="5292">
          <cell r="J5292" t="str">
            <v>OST_175</v>
          </cell>
          <cell r="K5292" t="str">
            <v>BSC1_HW_BFSAM_BANENGO</v>
          </cell>
          <cell r="L5292" t="str">
            <v>Foumban</v>
          </cell>
        </row>
        <row r="5293">
          <cell r="J5293" t="str">
            <v>OST_175</v>
          </cell>
          <cell r="K5293" t="str">
            <v>BSC1_HW_BFSAM_BANENGO</v>
          </cell>
          <cell r="L5293" t="str">
            <v>Foumban</v>
          </cell>
        </row>
        <row r="5294">
          <cell r="J5294" t="str">
            <v>OST_175</v>
          </cell>
          <cell r="K5294" t="str">
            <v>BSC1_HW_BFSAM_BANENGO</v>
          </cell>
          <cell r="L5294" t="str">
            <v>Foumban</v>
          </cell>
        </row>
        <row r="5295">
          <cell r="J5295" t="str">
            <v>NRD_022</v>
          </cell>
          <cell r="K5295" t="str">
            <v>BSC1_HW_GRA_AGENCE</v>
          </cell>
          <cell r="L5295" t="str">
            <v>Gashiga</v>
          </cell>
        </row>
        <row r="5296">
          <cell r="J5296" t="str">
            <v>NRD_022</v>
          </cell>
          <cell r="K5296" t="str">
            <v>BSC1_HW_GRA_AGENCE</v>
          </cell>
          <cell r="L5296" t="str">
            <v>Gashiga</v>
          </cell>
        </row>
        <row r="5297">
          <cell r="J5297" t="str">
            <v>NRD_022</v>
          </cell>
          <cell r="K5297" t="str">
            <v>BSC1_HW_GRA_AGENCE</v>
          </cell>
          <cell r="L5297" t="str">
            <v>Gashiga</v>
          </cell>
        </row>
        <row r="5298">
          <cell r="J5298" t="str">
            <v>NRD_026</v>
          </cell>
          <cell r="K5298" t="str">
            <v>MCBSC_GRA-Agence</v>
          </cell>
          <cell r="L5298" t="str">
            <v>Badjouma</v>
          </cell>
        </row>
        <row r="5299">
          <cell r="J5299" t="str">
            <v>NRD_026</v>
          </cell>
          <cell r="K5299" t="str">
            <v>MCBSC_GRA-Agence</v>
          </cell>
          <cell r="L5299" t="str">
            <v>Badjouma</v>
          </cell>
        </row>
        <row r="5300">
          <cell r="J5300" t="str">
            <v>NRD_026</v>
          </cell>
          <cell r="K5300" t="str">
            <v>MCBSC_GRA-Agence</v>
          </cell>
          <cell r="L5300" t="str">
            <v>Badjouma</v>
          </cell>
        </row>
        <row r="5301">
          <cell r="J5301" t="str">
            <v>OST_070</v>
          </cell>
          <cell r="K5301" t="str">
            <v>MCBSC_Banengo1</v>
          </cell>
          <cell r="L5301" t="str">
            <v>Baigon</v>
          </cell>
        </row>
        <row r="5302">
          <cell r="J5302" t="str">
            <v>OST_070</v>
          </cell>
          <cell r="K5302" t="str">
            <v>MCBSC_Banengo1</v>
          </cell>
          <cell r="L5302" t="str">
            <v>Baigon</v>
          </cell>
        </row>
        <row r="5303">
          <cell r="J5303" t="str">
            <v>OST_070</v>
          </cell>
          <cell r="K5303" t="str">
            <v>MCBSC_Banengo1</v>
          </cell>
          <cell r="L5303" t="str">
            <v>Baigon</v>
          </cell>
        </row>
        <row r="5304">
          <cell r="J5304" t="str">
            <v>NRO_100</v>
          </cell>
          <cell r="K5304" t="str">
            <v>MCBSC_Banengo2</v>
          </cell>
          <cell r="L5304" t="str">
            <v>Bambalang</v>
          </cell>
        </row>
        <row r="5305">
          <cell r="J5305" t="str">
            <v>NRO_100</v>
          </cell>
          <cell r="K5305" t="str">
            <v>MCBSC_Banengo2</v>
          </cell>
          <cell r="L5305" t="str">
            <v>Bambalang</v>
          </cell>
        </row>
        <row r="5306">
          <cell r="J5306" t="str">
            <v>NRO_100</v>
          </cell>
          <cell r="K5306" t="str">
            <v>MCBSC_Banengo2</v>
          </cell>
          <cell r="L5306" t="str">
            <v>Bambalang</v>
          </cell>
        </row>
        <row r="5307">
          <cell r="J5307" t="str">
            <v>OST_090</v>
          </cell>
          <cell r="K5307" t="str">
            <v>MCBSC_Banengo1</v>
          </cell>
          <cell r="L5307" t="str">
            <v>Bangourain</v>
          </cell>
        </row>
        <row r="5308">
          <cell r="J5308" t="str">
            <v>OST_090</v>
          </cell>
          <cell r="K5308" t="str">
            <v>MCBSC_Banengo1</v>
          </cell>
          <cell r="L5308" t="str">
            <v>Bangourain</v>
          </cell>
        </row>
        <row r="5309">
          <cell r="J5309" t="str">
            <v>OST_090</v>
          </cell>
          <cell r="K5309" t="str">
            <v>MCBSC_Banengo1</v>
          </cell>
          <cell r="L5309" t="str">
            <v>Bangourain</v>
          </cell>
        </row>
        <row r="5310">
          <cell r="J5310" t="str">
            <v>CTR_474</v>
          </cell>
          <cell r="K5310" t="str">
            <v>BSC_ZTE_Mvogada_new(24)</v>
          </cell>
          <cell r="L5310" t="str">
            <v>Yaounde</v>
          </cell>
        </row>
        <row r="5311">
          <cell r="J5311" t="str">
            <v>CTR_474</v>
          </cell>
          <cell r="K5311" t="str">
            <v>BSC_ZTE_Mvogada_new(24)</v>
          </cell>
          <cell r="L5311" t="str">
            <v>Yaounde</v>
          </cell>
        </row>
        <row r="5312">
          <cell r="J5312" t="str">
            <v>CTR_474</v>
          </cell>
          <cell r="K5312" t="str">
            <v>BSC_ZTE_Mvogada_new(24)</v>
          </cell>
          <cell r="L5312" t="str">
            <v>Yaounde</v>
          </cell>
        </row>
        <row r="5313">
          <cell r="J5313" t="str">
            <v>NRD_020</v>
          </cell>
          <cell r="K5313" t="str">
            <v>MCBSC_Ngaoundere1</v>
          </cell>
          <cell r="L5313" t="str">
            <v>Beka</v>
          </cell>
        </row>
        <row r="5314">
          <cell r="J5314" t="str">
            <v>NRD_020</v>
          </cell>
          <cell r="K5314" t="str">
            <v>MCBSC_Ngaoundere1</v>
          </cell>
          <cell r="L5314" t="str">
            <v>Beka</v>
          </cell>
        </row>
        <row r="5315">
          <cell r="J5315" t="str">
            <v>NRD_020</v>
          </cell>
          <cell r="K5315" t="str">
            <v>MCBSC_Ngaoundere1</v>
          </cell>
          <cell r="L5315" t="str">
            <v>Beka</v>
          </cell>
        </row>
        <row r="5316">
          <cell r="J5316" t="str">
            <v>NRD_021</v>
          </cell>
          <cell r="K5316" t="str">
            <v>MCBSC_GRA-Agence</v>
          </cell>
          <cell r="L5316" t="str">
            <v>Bibemi</v>
          </cell>
        </row>
        <row r="5317">
          <cell r="J5317" t="str">
            <v>NRD_021</v>
          </cell>
          <cell r="K5317" t="str">
            <v>MCBSC_GRA-Agence</v>
          </cell>
          <cell r="L5317" t="str">
            <v>Bibemi</v>
          </cell>
        </row>
        <row r="5318">
          <cell r="J5318" t="str">
            <v>NRD_021</v>
          </cell>
          <cell r="K5318" t="str">
            <v>MCBSC_GRA-Agence</v>
          </cell>
          <cell r="L5318" t="str">
            <v>Bibemi</v>
          </cell>
        </row>
        <row r="5319">
          <cell r="J5319" t="str">
            <v>NRD_128</v>
          </cell>
          <cell r="K5319" t="str">
            <v>MCBSC_Ngaoundere1</v>
          </cell>
          <cell r="L5319" t="str">
            <v>Djaba</v>
          </cell>
        </row>
        <row r="5320">
          <cell r="J5320" t="str">
            <v>NRD_128</v>
          </cell>
          <cell r="K5320" t="str">
            <v>MCBSC_Ngaoundere1</v>
          </cell>
          <cell r="L5320" t="str">
            <v>Djaba</v>
          </cell>
        </row>
        <row r="5321">
          <cell r="J5321" t="str">
            <v>NRD_128</v>
          </cell>
          <cell r="K5321" t="str">
            <v>MCBSC_Ngaoundere1</v>
          </cell>
          <cell r="L5321" t="str">
            <v>Djaba</v>
          </cell>
        </row>
        <row r="5322">
          <cell r="J5322" t="str">
            <v>NRD_030</v>
          </cell>
          <cell r="K5322" t="str">
            <v>MCBSC_Ngaoundere1</v>
          </cell>
          <cell r="L5322" t="str">
            <v>Djarako</v>
          </cell>
        </row>
        <row r="5323">
          <cell r="J5323" t="str">
            <v>NRD_030</v>
          </cell>
          <cell r="K5323" t="str">
            <v>MCBSC_Ngaoundere1</v>
          </cell>
          <cell r="L5323" t="str">
            <v>Djarako</v>
          </cell>
        </row>
        <row r="5324">
          <cell r="J5324" t="str">
            <v>NRD_030</v>
          </cell>
          <cell r="K5324" t="str">
            <v>MCBSC_Ngaoundere1</v>
          </cell>
          <cell r="L5324" t="str">
            <v>Djarako</v>
          </cell>
        </row>
        <row r="5325">
          <cell r="J5325" t="str">
            <v>SUD_064</v>
          </cell>
          <cell r="K5325" t="str">
            <v>MCBSC_NGOA_EK2</v>
          </cell>
          <cell r="L5325" t="str">
            <v>Djoum</v>
          </cell>
        </row>
        <row r="5326">
          <cell r="J5326" t="str">
            <v>SUD_064</v>
          </cell>
          <cell r="K5326" t="str">
            <v>MCBSC_NGOA_EK2</v>
          </cell>
          <cell r="L5326" t="str">
            <v>Djoum</v>
          </cell>
        </row>
        <row r="5327">
          <cell r="J5327" t="str">
            <v>SUD_064</v>
          </cell>
          <cell r="K5327" t="str">
            <v>MCBSC_NGOA_EK2</v>
          </cell>
          <cell r="L5327" t="str">
            <v>Djoum</v>
          </cell>
        </row>
        <row r="5328">
          <cell r="J5328" t="str">
            <v>EXN_165</v>
          </cell>
          <cell r="K5328" t="str">
            <v>MCBSC_Mra-ZOKOK2</v>
          </cell>
          <cell r="L5328" t="str">
            <v>Doumo</v>
          </cell>
        </row>
        <row r="5329">
          <cell r="J5329" t="str">
            <v>EXN_165</v>
          </cell>
          <cell r="K5329" t="str">
            <v>MCBSC_Mra-ZOKOK2</v>
          </cell>
          <cell r="L5329" t="str">
            <v>Doumo</v>
          </cell>
        </row>
        <row r="5330">
          <cell r="J5330" t="str">
            <v>EXN_165</v>
          </cell>
          <cell r="K5330" t="str">
            <v>MCBSC_Mra-ZOKOK2</v>
          </cell>
          <cell r="L5330" t="str">
            <v>Doumo</v>
          </cell>
        </row>
        <row r="5331">
          <cell r="J5331" t="str">
            <v>NRO_234</v>
          </cell>
          <cell r="K5331" t="str">
            <v>MCBSC_Banengo2</v>
          </cell>
          <cell r="L5331" t="str">
            <v>ESSU</v>
          </cell>
        </row>
        <row r="5332">
          <cell r="J5332" t="str">
            <v>NRO_234</v>
          </cell>
          <cell r="K5332" t="str">
            <v>MCBSC_Banengo2</v>
          </cell>
          <cell r="L5332" t="str">
            <v>ESSU</v>
          </cell>
        </row>
        <row r="5333">
          <cell r="J5333" t="str">
            <v>NRO_234</v>
          </cell>
          <cell r="K5333" t="str">
            <v>MCBSC_Banengo2</v>
          </cell>
          <cell r="L5333" t="str">
            <v>ESSU</v>
          </cell>
        </row>
        <row r="5334">
          <cell r="J5334" t="str">
            <v>NRO_043</v>
          </cell>
          <cell r="K5334" t="str">
            <v>Bamenda_Hotspot2-MX</v>
          </cell>
          <cell r="L5334" t="str">
            <v>Fonfuka</v>
          </cell>
        </row>
        <row r="5335">
          <cell r="J5335" t="str">
            <v>NRO_043</v>
          </cell>
          <cell r="K5335" t="str">
            <v>Bamenda_Hotspot2-MX</v>
          </cell>
          <cell r="L5335" t="str">
            <v>Fonfuka</v>
          </cell>
        </row>
        <row r="5336">
          <cell r="J5336" t="str">
            <v>NRO_043</v>
          </cell>
          <cell r="K5336" t="str">
            <v>Bamenda_Hotspot2-MX</v>
          </cell>
          <cell r="L5336" t="str">
            <v>Fonfuka</v>
          </cell>
        </row>
        <row r="5337">
          <cell r="J5337" t="str">
            <v>EXN_098</v>
          </cell>
          <cell r="K5337" t="str">
            <v>MCBSC_Mra-ZOKOK2</v>
          </cell>
          <cell r="L5337" t="str">
            <v>Guirvidig</v>
          </cell>
        </row>
        <row r="5338">
          <cell r="J5338" t="str">
            <v>EXN_098</v>
          </cell>
          <cell r="K5338" t="str">
            <v>MCBSC_Mra-ZOKOK2</v>
          </cell>
          <cell r="L5338" t="str">
            <v>Guirvidig</v>
          </cell>
        </row>
        <row r="5339">
          <cell r="J5339" t="str">
            <v>EXN_098</v>
          </cell>
          <cell r="K5339" t="str">
            <v>MCBSC_Mra-ZOKOK2</v>
          </cell>
          <cell r="L5339" t="str">
            <v>Guirvidig</v>
          </cell>
        </row>
        <row r="5340">
          <cell r="J5340" t="str">
            <v>NRO_071</v>
          </cell>
          <cell r="K5340" t="str">
            <v>Bamenda_Hotspot2-MX</v>
          </cell>
          <cell r="L5340" t="str">
            <v>Jikejem</v>
          </cell>
        </row>
        <row r="5341">
          <cell r="J5341" t="str">
            <v>NRO_071</v>
          </cell>
          <cell r="K5341" t="str">
            <v>Bamenda_Hotspot2-MX</v>
          </cell>
          <cell r="L5341" t="str">
            <v>Jikejem</v>
          </cell>
        </row>
        <row r="5342">
          <cell r="J5342" t="str">
            <v>NRO_071</v>
          </cell>
          <cell r="K5342" t="str">
            <v>Bamenda_Hotspot2-MX</v>
          </cell>
          <cell r="L5342" t="str">
            <v>Jikejem</v>
          </cell>
        </row>
        <row r="5343">
          <cell r="J5343" t="str">
            <v>OST_058</v>
          </cell>
          <cell r="K5343" t="str">
            <v>MCBSC_Banengo1</v>
          </cell>
          <cell r="L5343" t="str">
            <v>Kouoptamo</v>
          </cell>
        </row>
        <row r="5344">
          <cell r="J5344" t="str">
            <v>OST_058</v>
          </cell>
          <cell r="K5344" t="str">
            <v>MCBSC_Banengo1</v>
          </cell>
          <cell r="L5344" t="str">
            <v>Kouoptamo</v>
          </cell>
        </row>
        <row r="5345">
          <cell r="J5345" t="str">
            <v>OST_058</v>
          </cell>
          <cell r="K5345" t="str">
            <v>MCBSC_Banengo1</v>
          </cell>
          <cell r="L5345" t="str">
            <v>Kouoptamo</v>
          </cell>
        </row>
        <row r="5346">
          <cell r="J5346" t="str">
            <v>OST_114</v>
          </cell>
          <cell r="K5346" t="str">
            <v>MCBSC_Banengo1</v>
          </cell>
          <cell r="L5346" t="str">
            <v>Koupa-Kagnam</v>
          </cell>
        </row>
        <row r="5347">
          <cell r="J5347" t="str">
            <v>OST_114</v>
          </cell>
          <cell r="K5347" t="str">
            <v>MCBSC_Banengo1</v>
          </cell>
          <cell r="L5347" t="str">
            <v>Koupa-Kagnam</v>
          </cell>
        </row>
        <row r="5348">
          <cell r="J5348" t="str">
            <v>OST_114</v>
          </cell>
          <cell r="K5348" t="str">
            <v>MCBSC_Banengo1</v>
          </cell>
          <cell r="L5348" t="str">
            <v>Koupa-Kagnam</v>
          </cell>
        </row>
        <row r="5349">
          <cell r="J5349" t="str">
            <v>EXN_182</v>
          </cell>
          <cell r="K5349" t="str">
            <v>BSC1_HW_GRA_AGENCE</v>
          </cell>
          <cell r="L5349" t="str">
            <v>Kousseri</v>
          </cell>
        </row>
        <row r="5350">
          <cell r="J5350" t="str">
            <v>EXN_182</v>
          </cell>
          <cell r="K5350" t="str">
            <v>BSC1_HW_GRA_AGENCE</v>
          </cell>
          <cell r="L5350" t="str">
            <v>Kousseri</v>
          </cell>
        </row>
        <row r="5351">
          <cell r="J5351" t="str">
            <v>EXN_182</v>
          </cell>
          <cell r="K5351" t="str">
            <v>BSC1_HW_GRA_AGENCE</v>
          </cell>
          <cell r="L5351" t="str">
            <v>Kousseri</v>
          </cell>
        </row>
        <row r="5352">
          <cell r="J5352" t="str">
            <v>EXN_182</v>
          </cell>
          <cell r="K5352" t="str">
            <v>BSC1_HW_GRA_AGENCE</v>
          </cell>
          <cell r="L5352" t="str">
            <v>Kousseri</v>
          </cell>
        </row>
        <row r="5353">
          <cell r="J5353" t="str">
            <v>EXN_182</v>
          </cell>
          <cell r="K5353" t="str">
            <v>BSC1_HW_GRA_AGENCE</v>
          </cell>
          <cell r="L5353" t="str">
            <v>Kousseri</v>
          </cell>
        </row>
        <row r="5354">
          <cell r="J5354" t="str">
            <v>EXN_182</v>
          </cell>
          <cell r="K5354" t="str">
            <v>BSC1_HW_GRA_AGENCE</v>
          </cell>
          <cell r="L5354" t="str">
            <v>Kousseri</v>
          </cell>
        </row>
        <row r="5355">
          <cell r="J5355" t="str">
            <v>EXN_181</v>
          </cell>
          <cell r="K5355" t="str">
            <v>BSC1_HW_GRA_AGENCE</v>
          </cell>
          <cell r="L5355" t="str">
            <v>Kousseri</v>
          </cell>
        </row>
        <row r="5356">
          <cell r="J5356" t="str">
            <v>EXN_181</v>
          </cell>
          <cell r="K5356" t="str">
            <v>BSC1_HW_GRA_AGENCE</v>
          </cell>
          <cell r="L5356" t="str">
            <v>Kousseri</v>
          </cell>
        </row>
        <row r="5357">
          <cell r="J5357" t="str">
            <v>EXN_181</v>
          </cell>
          <cell r="K5357" t="str">
            <v>BSC1_HW_GRA_AGENCE</v>
          </cell>
          <cell r="L5357" t="str">
            <v>Kousseri</v>
          </cell>
        </row>
        <row r="5358">
          <cell r="J5358" t="str">
            <v>EXN_181</v>
          </cell>
          <cell r="K5358" t="str">
            <v>BSC1_HW_GRA_AGENCE</v>
          </cell>
          <cell r="L5358" t="str">
            <v>Kousseri</v>
          </cell>
        </row>
        <row r="5359">
          <cell r="J5359" t="str">
            <v>EXN_181</v>
          </cell>
          <cell r="K5359" t="str">
            <v>BSC1_HW_GRA_AGENCE</v>
          </cell>
          <cell r="L5359" t="str">
            <v>Kousseri</v>
          </cell>
        </row>
        <row r="5360">
          <cell r="J5360" t="str">
            <v>EXN_181</v>
          </cell>
          <cell r="K5360" t="str">
            <v>BSC1_HW_GRA_AGENCE</v>
          </cell>
          <cell r="L5360" t="str">
            <v>Kousseri</v>
          </cell>
        </row>
        <row r="5361">
          <cell r="J5361" t="str">
            <v>OST_138</v>
          </cell>
          <cell r="K5361" t="str">
            <v>MCBSC_Banengo1</v>
          </cell>
          <cell r="L5361" t="str">
            <v>Koutaba</v>
          </cell>
        </row>
        <row r="5362">
          <cell r="J5362" t="str">
            <v>OST_138</v>
          </cell>
          <cell r="K5362" t="str">
            <v>MCBSC_Banengo1</v>
          </cell>
          <cell r="L5362" t="str">
            <v>Koutaba</v>
          </cell>
        </row>
        <row r="5363">
          <cell r="J5363" t="str">
            <v>OST_138</v>
          </cell>
          <cell r="K5363" t="str">
            <v>MCBSC_Banengo1</v>
          </cell>
          <cell r="L5363" t="str">
            <v>Koutaba</v>
          </cell>
        </row>
        <row r="5364">
          <cell r="J5364" t="str">
            <v>EST_083</v>
          </cell>
          <cell r="K5364" t="str">
            <v>MCBSC_NGOA_EK2</v>
          </cell>
          <cell r="L5364" t="str">
            <v>Lom-Pangar</v>
          </cell>
        </row>
        <row r="5365">
          <cell r="J5365" t="str">
            <v>EST_083</v>
          </cell>
          <cell r="K5365" t="str">
            <v>MCBSC_NGOA_EK2</v>
          </cell>
          <cell r="L5365" t="str">
            <v>Lom-Pangar</v>
          </cell>
        </row>
        <row r="5366">
          <cell r="J5366" t="str">
            <v>EST_083</v>
          </cell>
          <cell r="K5366" t="str">
            <v>MCBSC_NGOA_EK2</v>
          </cell>
          <cell r="L5366" t="str">
            <v>Lom-Pangar</v>
          </cell>
        </row>
        <row r="5367">
          <cell r="J5367" t="str">
            <v>EXN_110</v>
          </cell>
          <cell r="K5367" t="str">
            <v>MCBSC_Mra-ZOKOK2</v>
          </cell>
          <cell r="L5367" t="str">
            <v>Maga</v>
          </cell>
        </row>
        <row r="5368">
          <cell r="J5368" t="str">
            <v>EXN_110</v>
          </cell>
          <cell r="K5368" t="str">
            <v>MCBSC_Mra-ZOKOK2</v>
          </cell>
          <cell r="L5368" t="str">
            <v>Maga</v>
          </cell>
        </row>
        <row r="5369">
          <cell r="J5369" t="str">
            <v>EXN_110</v>
          </cell>
          <cell r="K5369" t="str">
            <v>MCBSC_Mra-ZOKOK2</v>
          </cell>
          <cell r="L5369" t="str">
            <v>Maga</v>
          </cell>
        </row>
        <row r="5370">
          <cell r="J5370" t="str">
            <v>LIT_497</v>
          </cell>
          <cell r="K5370" t="str">
            <v>MCBSC_Mak-Nodal2</v>
          </cell>
          <cell r="L5370" t="str">
            <v>Manoka</v>
          </cell>
        </row>
        <row r="5371">
          <cell r="J5371" t="str">
            <v>LIT_497</v>
          </cell>
          <cell r="K5371" t="str">
            <v>MCBSC_Mak-Nodal2</v>
          </cell>
          <cell r="L5371" t="str">
            <v>Manoka</v>
          </cell>
        </row>
        <row r="5372">
          <cell r="J5372" t="str">
            <v>LIT_497</v>
          </cell>
          <cell r="K5372" t="str">
            <v>MCBSC_Mak-Nodal2</v>
          </cell>
          <cell r="L5372" t="str">
            <v>Manoka</v>
          </cell>
        </row>
        <row r="5373">
          <cell r="J5373" t="str">
            <v>EXN_184</v>
          </cell>
          <cell r="K5373" t="str">
            <v>BSC1_HW_GRA_AGENCE</v>
          </cell>
          <cell r="L5373" t="str">
            <v>Maroua</v>
          </cell>
        </row>
        <row r="5374">
          <cell r="J5374" t="str">
            <v>EXN_184</v>
          </cell>
          <cell r="K5374" t="str">
            <v>BSC1_HW_GRA_AGENCE</v>
          </cell>
          <cell r="L5374" t="str">
            <v>Maroua</v>
          </cell>
        </row>
        <row r="5375">
          <cell r="J5375" t="str">
            <v>EXN_184</v>
          </cell>
          <cell r="K5375" t="str">
            <v>BSC1_HW_GRA_AGENCE</v>
          </cell>
          <cell r="L5375" t="str">
            <v>Maroua</v>
          </cell>
        </row>
        <row r="5376">
          <cell r="J5376" t="str">
            <v>EXN_162</v>
          </cell>
          <cell r="K5376" t="str">
            <v>MCBSC_Mra-ZOKOK2</v>
          </cell>
          <cell r="L5376" t="str">
            <v xml:space="preserve">Mayo-Kaba </v>
          </cell>
        </row>
        <row r="5377">
          <cell r="J5377" t="str">
            <v>EXN_162</v>
          </cell>
          <cell r="K5377" t="str">
            <v>MCBSC_Mra-ZOKOK2</v>
          </cell>
          <cell r="L5377" t="str">
            <v xml:space="preserve">Mayo-Kaba </v>
          </cell>
        </row>
        <row r="5378">
          <cell r="J5378" t="str">
            <v>EXN_162</v>
          </cell>
          <cell r="K5378" t="str">
            <v>MCBSC_Mra-ZOKOK2</v>
          </cell>
          <cell r="L5378" t="str">
            <v xml:space="preserve">Mayo-Kaba </v>
          </cell>
        </row>
        <row r="5379">
          <cell r="J5379" t="str">
            <v>NRD_010</v>
          </cell>
          <cell r="K5379" t="str">
            <v>MCBSC_GRA-Agence</v>
          </cell>
          <cell r="L5379" t="str">
            <v>Mayo-Oulo</v>
          </cell>
        </row>
        <row r="5380">
          <cell r="J5380" t="str">
            <v>NRD_010</v>
          </cell>
          <cell r="K5380" t="str">
            <v>MCBSC_GRA-Agence</v>
          </cell>
          <cell r="L5380" t="str">
            <v>Mayo-Oulo</v>
          </cell>
        </row>
        <row r="5381">
          <cell r="J5381" t="str">
            <v>NRD_010</v>
          </cell>
          <cell r="K5381" t="str">
            <v>MCBSC_GRA-Agence</v>
          </cell>
          <cell r="L5381" t="str">
            <v>Mayo-Oulo</v>
          </cell>
        </row>
        <row r="5382">
          <cell r="J5382" t="str">
            <v>NRO_011</v>
          </cell>
          <cell r="K5382" t="str">
            <v>Bamenda_Hotspot2-MX</v>
          </cell>
          <cell r="L5382" t="str">
            <v>Mbengwi</v>
          </cell>
        </row>
        <row r="5383">
          <cell r="J5383" t="str">
            <v>NRO_011</v>
          </cell>
          <cell r="K5383" t="str">
            <v>Bamenda_Hotspot2-MX</v>
          </cell>
          <cell r="L5383" t="str">
            <v>Mbengwi</v>
          </cell>
        </row>
        <row r="5384">
          <cell r="J5384" t="str">
            <v>NRO_011</v>
          </cell>
          <cell r="K5384" t="str">
            <v>Bamenda_Hotspot2-MX</v>
          </cell>
          <cell r="L5384" t="str">
            <v>Mbengwi</v>
          </cell>
        </row>
        <row r="5385">
          <cell r="J5385" t="str">
            <v>NRO_236</v>
          </cell>
          <cell r="K5385" t="str">
            <v>MCBSC_Banengo2</v>
          </cell>
          <cell r="L5385" t="str">
            <v>Mbiame</v>
          </cell>
        </row>
        <row r="5386">
          <cell r="J5386" t="str">
            <v>NRO_236</v>
          </cell>
          <cell r="K5386" t="str">
            <v>MCBSC_Banengo2</v>
          </cell>
          <cell r="L5386" t="str">
            <v>Mbiame</v>
          </cell>
        </row>
        <row r="5387">
          <cell r="J5387" t="str">
            <v>NRO_236</v>
          </cell>
          <cell r="K5387" t="str">
            <v>MCBSC_Banengo2</v>
          </cell>
          <cell r="L5387" t="str">
            <v>Mbiame</v>
          </cell>
        </row>
        <row r="5388">
          <cell r="J5388" t="str">
            <v>EXN_169</v>
          </cell>
          <cell r="K5388" t="str">
            <v>MCBSC_Mra-ZOKOK2</v>
          </cell>
          <cell r="L5388" t="str">
            <v>Meme-II</v>
          </cell>
        </row>
        <row r="5389">
          <cell r="J5389" t="str">
            <v>EXN_169</v>
          </cell>
          <cell r="K5389" t="str">
            <v>MCBSC_Mra-ZOKOK2</v>
          </cell>
          <cell r="L5389" t="str">
            <v>Meme-II</v>
          </cell>
        </row>
        <row r="5390">
          <cell r="J5390" t="str">
            <v>EXN_169</v>
          </cell>
          <cell r="K5390" t="str">
            <v>MCBSC_Mra-ZOKOK2</v>
          </cell>
          <cell r="L5390" t="str">
            <v>Meme-II</v>
          </cell>
        </row>
        <row r="5391">
          <cell r="J5391" t="str">
            <v>OST_189</v>
          </cell>
          <cell r="K5391" t="str">
            <v>MCBSC_Banengo1</v>
          </cell>
          <cell r="L5391" t="str">
            <v>Mfessang</v>
          </cell>
        </row>
        <row r="5392">
          <cell r="J5392" t="str">
            <v>OST_189</v>
          </cell>
          <cell r="K5392" t="str">
            <v>MCBSC_Banengo1</v>
          </cell>
          <cell r="L5392" t="str">
            <v>Mfessang</v>
          </cell>
        </row>
        <row r="5393">
          <cell r="J5393" t="str">
            <v>OST_189</v>
          </cell>
          <cell r="K5393" t="str">
            <v>MCBSC_Banengo1</v>
          </cell>
          <cell r="L5393" t="str">
            <v>Mfessang</v>
          </cell>
        </row>
        <row r="5394">
          <cell r="J5394" t="str">
            <v>EXN_155</v>
          </cell>
          <cell r="K5394" t="str">
            <v>MCBSC_Mra-ZOKOK2</v>
          </cell>
          <cell r="L5394" t="str">
            <v>Minawao</v>
          </cell>
        </row>
        <row r="5395">
          <cell r="J5395" t="str">
            <v>EXN_155</v>
          </cell>
          <cell r="K5395" t="str">
            <v>MCBSC_Mra-ZOKOK2</v>
          </cell>
          <cell r="L5395" t="str">
            <v>Minawao</v>
          </cell>
        </row>
        <row r="5396">
          <cell r="J5396" t="str">
            <v>EXN_155</v>
          </cell>
          <cell r="K5396" t="str">
            <v>MCBSC_Mra-ZOKOK2</v>
          </cell>
          <cell r="L5396" t="str">
            <v>Minawao</v>
          </cell>
        </row>
        <row r="5397">
          <cell r="J5397" t="str">
            <v>EXN_155</v>
          </cell>
          <cell r="K5397" t="str">
            <v>MCBSC_Mra-ZOKOK2</v>
          </cell>
          <cell r="L5397" t="str">
            <v>Minawao</v>
          </cell>
        </row>
        <row r="5398">
          <cell r="J5398" t="str">
            <v>EXN_155</v>
          </cell>
          <cell r="K5398" t="str">
            <v>MCBSC_Mra-ZOKOK2</v>
          </cell>
          <cell r="L5398" t="str">
            <v>Minawao</v>
          </cell>
        </row>
        <row r="5399">
          <cell r="J5399" t="str">
            <v>EXN_155</v>
          </cell>
          <cell r="K5399" t="str">
            <v>MCBSC_Mra-ZOKOK2</v>
          </cell>
          <cell r="L5399" t="str">
            <v>Minawao</v>
          </cell>
        </row>
        <row r="5400">
          <cell r="J5400" t="str">
            <v>SUD_066</v>
          </cell>
          <cell r="K5400" t="str">
            <v>MCBSC_NGOA_EK2</v>
          </cell>
          <cell r="L5400" t="str">
            <v>Mvangan</v>
          </cell>
        </row>
        <row r="5401">
          <cell r="J5401" t="str">
            <v>SUD_066</v>
          </cell>
          <cell r="K5401" t="str">
            <v>MCBSC_NGOA_EK2</v>
          </cell>
          <cell r="L5401" t="str">
            <v>Mvangan</v>
          </cell>
        </row>
        <row r="5402">
          <cell r="J5402" t="str">
            <v>SUD_066</v>
          </cell>
          <cell r="K5402" t="str">
            <v>MCBSC_NGOA_EK2</v>
          </cell>
          <cell r="L5402" t="str">
            <v>Mvangan</v>
          </cell>
        </row>
        <row r="5403">
          <cell r="J5403" t="str">
            <v>NRO_006</v>
          </cell>
          <cell r="K5403" t="str">
            <v>MCBSC_Banengo2</v>
          </cell>
          <cell r="L5403" t="str">
            <v>Ndop</v>
          </cell>
        </row>
        <row r="5404">
          <cell r="J5404" t="str">
            <v>NRO_006</v>
          </cell>
          <cell r="K5404" t="str">
            <v>MCBSC_Banengo2</v>
          </cell>
          <cell r="L5404" t="str">
            <v>Ndop</v>
          </cell>
        </row>
        <row r="5405">
          <cell r="J5405" t="str">
            <v>NRO_006</v>
          </cell>
          <cell r="K5405" t="str">
            <v>MCBSC_Banengo2</v>
          </cell>
          <cell r="L5405" t="str">
            <v>Ndop</v>
          </cell>
        </row>
        <row r="5406">
          <cell r="J5406" t="str">
            <v>NRO_238</v>
          </cell>
          <cell r="K5406" t="str">
            <v>Bamenda_Hotspot2-MX</v>
          </cell>
          <cell r="L5406" t="str">
            <v>Nkor</v>
          </cell>
        </row>
        <row r="5407">
          <cell r="J5407" t="str">
            <v>NRO_238</v>
          </cell>
          <cell r="K5407" t="str">
            <v>Bamenda_Hotspot2-MX</v>
          </cell>
          <cell r="L5407" t="str">
            <v>Nkor</v>
          </cell>
        </row>
        <row r="5408">
          <cell r="J5408" t="str">
            <v>NRO_238</v>
          </cell>
          <cell r="K5408" t="str">
            <v>Bamenda_Hotspot2-MX</v>
          </cell>
          <cell r="L5408" t="str">
            <v>Nkor</v>
          </cell>
        </row>
        <row r="5409">
          <cell r="J5409" t="str">
            <v>OST_006</v>
          </cell>
          <cell r="K5409" t="str">
            <v>MCBSC_Banengo1</v>
          </cell>
          <cell r="L5409" t="str">
            <v>Nkoundja</v>
          </cell>
        </row>
        <row r="5410">
          <cell r="J5410" t="str">
            <v>OST_006</v>
          </cell>
          <cell r="K5410" t="str">
            <v>MCBSC_Banengo1</v>
          </cell>
          <cell r="L5410" t="str">
            <v>Nkoundja</v>
          </cell>
        </row>
        <row r="5411">
          <cell r="J5411" t="str">
            <v>OST_006</v>
          </cell>
          <cell r="K5411" t="str">
            <v>MCBSC_Banengo1</v>
          </cell>
          <cell r="L5411" t="str">
            <v>Nkoundja</v>
          </cell>
        </row>
        <row r="5412">
          <cell r="J5412" t="str">
            <v>EXN_039</v>
          </cell>
          <cell r="K5412" t="str">
            <v>MCBSC_Mra-ZOKOK2</v>
          </cell>
          <cell r="L5412" t="str">
            <v>Pette</v>
          </cell>
        </row>
        <row r="5413">
          <cell r="J5413" t="str">
            <v>EXN_039</v>
          </cell>
          <cell r="K5413" t="str">
            <v>MCBSC_Mra-ZOKOK2</v>
          </cell>
          <cell r="L5413" t="str">
            <v>Pette</v>
          </cell>
        </row>
        <row r="5414">
          <cell r="J5414" t="str">
            <v>EXN_039</v>
          </cell>
          <cell r="K5414" t="str">
            <v>MCBSC_Mra-ZOKOK2</v>
          </cell>
          <cell r="L5414" t="str">
            <v>Pette</v>
          </cell>
        </row>
        <row r="5415">
          <cell r="J5415" t="str">
            <v>NRD_023</v>
          </cell>
          <cell r="K5415" t="str">
            <v>MCBSC_Ngaoundere1</v>
          </cell>
          <cell r="L5415" t="str">
            <v>Rey-bouba</v>
          </cell>
        </row>
        <row r="5416">
          <cell r="J5416" t="str">
            <v>NRD_023</v>
          </cell>
          <cell r="K5416" t="str">
            <v>MCBSC_Ngaoundere1</v>
          </cell>
          <cell r="L5416" t="str">
            <v>Rey-bouba</v>
          </cell>
        </row>
        <row r="5417">
          <cell r="J5417" t="str">
            <v>NRD_023</v>
          </cell>
          <cell r="K5417" t="str">
            <v>MCBSC_Ngaoundere1</v>
          </cell>
          <cell r="L5417" t="str">
            <v>Rey-bouba</v>
          </cell>
        </row>
        <row r="5418">
          <cell r="J5418" t="str">
            <v>NRD_028</v>
          </cell>
          <cell r="K5418" t="str">
            <v>MCBSC_GRA-Agence</v>
          </cell>
          <cell r="L5418" t="str">
            <v>Ribao</v>
          </cell>
        </row>
        <row r="5419">
          <cell r="J5419" t="str">
            <v>NRD_028</v>
          </cell>
          <cell r="K5419" t="str">
            <v>MCBSC_GRA-Agence</v>
          </cell>
          <cell r="L5419" t="str">
            <v>Ribao</v>
          </cell>
        </row>
        <row r="5420">
          <cell r="J5420" t="str">
            <v>NRD_028</v>
          </cell>
          <cell r="K5420" t="str">
            <v>MCBSC_GRA-Agence</v>
          </cell>
          <cell r="L5420" t="str">
            <v>Ribao</v>
          </cell>
        </row>
        <row r="5421">
          <cell r="J5421" t="str">
            <v>LIT_501</v>
          </cell>
          <cell r="K5421" t="str">
            <v>MCBSC_IPD2</v>
          </cell>
          <cell r="L5421" t="str">
            <v>Sohock</v>
          </cell>
        </row>
        <row r="5422">
          <cell r="J5422" t="str">
            <v>LIT_501</v>
          </cell>
          <cell r="K5422" t="str">
            <v>MCBSC_IPD2</v>
          </cell>
          <cell r="L5422" t="str">
            <v>Sohock</v>
          </cell>
        </row>
        <row r="5423">
          <cell r="J5423" t="str">
            <v>LIT_501</v>
          </cell>
          <cell r="K5423" t="str">
            <v>MCBSC_IPD2</v>
          </cell>
          <cell r="L5423" t="str">
            <v>Sohock</v>
          </cell>
        </row>
        <row r="5424">
          <cell r="J5424" t="str">
            <v>EXN_178</v>
          </cell>
          <cell r="K5424" t="str">
            <v>MCBSC_GRA-Agence</v>
          </cell>
          <cell r="L5424" t="str">
            <v>Torock</v>
          </cell>
        </row>
        <row r="5425">
          <cell r="J5425" t="str">
            <v>EXN_178</v>
          </cell>
          <cell r="K5425" t="str">
            <v>MCBSC_GRA-Agence</v>
          </cell>
          <cell r="L5425" t="str">
            <v>Torock</v>
          </cell>
        </row>
        <row r="5426">
          <cell r="J5426" t="str">
            <v>EXN_178</v>
          </cell>
          <cell r="K5426" t="str">
            <v>MCBSC_GRA-Agence</v>
          </cell>
          <cell r="L5426" t="str">
            <v>Torock</v>
          </cell>
        </row>
        <row r="5427">
          <cell r="J5427" t="str">
            <v>LIT_110</v>
          </cell>
          <cell r="K5427" t="str">
            <v>MCBSC_IPD2</v>
          </cell>
          <cell r="L5427" t="str">
            <v>Yabassi</v>
          </cell>
        </row>
        <row r="5428">
          <cell r="J5428" t="str">
            <v>LIT_110</v>
          </cell>
          <cell r="K5428" t="str">
            <v>MCBSC_IPD2</v>
          </cell>
          <cell r="L5428" t="str">
            <v>Yabassi</v>
          </cell>
        </row>
        <row r="5429">
          <cell r="J5429" t="str">
            <v>LIT_110</v>
          </cell>
          <cell r="K5429" t="str">
            <v>MCBSC_IPD2</v>
          </cell>
          <cell r="L5429" t="str">
            <v>Yabassi</v>
          </cell>
        </row>
        <row r="5430">
          <cell r="J5430" t="str">
            <v>NRO_030</v>
          </cell>
          <cell r="K5430" t="str">
            <v>MCBSC_Banengo2</v>
          </cell>
          <cell r="L5430" t="str">
            <v>Fungom</v>
          </cell>
        </row>
        <row r="5431">
          <cell r="J5431" t="str">
            <v>NRO_030</v>
          </cell>
          <cell r="K5431" t="str">
            <v>MCBSC_Banengo2</v>
          </cell>
          <cell r="L5431" t="str">
            <v>Fungom</v>
          </cell>
        </row>
        <row r="5432">
          <cell r="J5432" t="str">
            <v>NRO_030</v>
          </cell>
          <cell r="K5432" t="str">
            <v>MCBSC_Banengo2</v>
          </cell>
          <cell r="L5432" t="str">
            <v>Fungom</v>
          </cell>
        </row>
        <row r="5433">
          <cell r="J5433" t="str">
            <v>EXN_172</v>
          </cell>
          <cell r="K5433" t="str">
            <v>MCBSC_Mra-ZOKOK2</v>
          </cell>
          <cell r="L5433" t="str">
            <v>Zouvoul</v>
          </cell>
        </row>
        <row r="5434">
          <cell r="J5434" t="str">
            <v>EXN_172</v>
          </cell>
          <cell r="K5434" t="str">
            <v>MCBSC_Mra-ZOKOK2</v>
          </cell>
          <cell r="L5434" t="str">
            <v>Zouvoul</v>
          </cell>
        </row>
        <row r="5435">
          <cell r="J5435" t="str">
            <v>EXN_172</v>
          </cell>
          <cell r="K5435" t="str">
            <v>MCBSC_Mra-ZOKOK2</v>
          </cell>
          <cell r="L5435" t="str">
            <v>Zouvoul</v>
          </cell>
        </row>
        <row r="5436">
          <cell r="J5436" t="str">
            <v>NRO_098</v>
          </cell>
          <cell r="K5436" t="str">
            <v>MCBSC_Banengo2</v>
          </cell>
          <cell r="L5436" t="str">
            <v>Djottin</v>
          </cell>
        </row>
        <row r="5437">
          <cell r="J5437" t="str">
            <v>NRO_098</v>
          </cell>
          <cell r="K5437" t="str">
            <v>MCBSC_Banengo2</v>
          </cell>
          <cell r="L5437" t="str">
            <v>Djottin</v>
          </cell>
        </row>
        <row r="5438">
          <cell r="J5438" t="str">
            <v>NRO_098</v>
          </cell>
          <cell r="K5438" t="str">
            <v>MCBSC_Banengo2</v>
          </cell>
          <cell r="L5438" t="str">
            <v>Djottin</v>
          </cell>
        </row>
        <row r="5439">
          <cell r="J5439" t="str">
            <v>LIT_490</v>
          </cell>
          <cell r="K5439" t="str">
            <v>BSC_ZTE_Madagascar(22)</v>
          </cell>
          <cell r="L5439" t="str">
            <v>Douala</v>
          </cell>
        </row>
        <row r="5440">
          <cell r="J5440" t="str">
            <v>LIT_490</v>
          </cell>
          <cell r="K5440" t="str">
            <v>BSC_ZTE_Madagascar(22)</v>
          </cell>
          <cell r="L5440" t="str">
            <v>Douala</v>
          </cell>
        </row>
        <row r="5441">
          <cell r="J5441" t="str">
            <v>LIT_490</v>
          </cell>
          <cell r="K5441" t="str">
            <v>BSC_ZTE_Madagascar(22)</v>
          </cell>
          <cell r="L5441" t="str">
            <v>Douala</v>
          </cell>
        </row>
        <row r="5442">
          <cell r="J5442" t="str">
            <v>ADM_127</v>
          </cell>
          <cell r="K5442" t="str">
            <v>BSC1_HW_GRA_AGENCE</v>
          </cell>
          <cell r="L5442" t="str">
            <v>Ngaoundere</v>
          </cell>
        </row>
        <row r="5443">
          <cell r="J5443" t="str">
            <v>ADM_127</v>
          </cell>
          <cell r="K5443" t="str">
            <v>BSC1_HW_GRA_AGENCE</v>
          </cell>
          <cell r="L5443" t="str">
            <v>Ngaoundere</v>
          </cell>
        </row>
        <row r="5444">
          <cell r="J5444" t="str">
            <v>ADM_127</v>
          </cell>
          <cell r="K5444" t="str">
            <v>BSC1_HW_GRA_AGENCE</v>
          </cell>
          <cell r="L5444" t="str">
            <v>Ngaoundere</v>
          </cell>
        </row>
        <row r="5445">
          <cell r="J5445" t="str">
            <v>ADM_127</v>
          </cell>
          <cell r="K5445" t="str">
            <v>BSC1_HW_GRA_AGENCE</v>
          </cell>
          <cell r="L5445" t="str">
            <v>Ngaoundere</v>
          </cell>
        </row>
        <row r="5446">
          <cell r="J5446" t="str">
            <v>ADM_127</v>
          </cell>
          <cell r="K5446" t="str">
            <v>BSC1_HW_GRA_AGENCE</v>
          </cell>
          <cell r="L5446" t="str">
            <v>Ngaoundere</v>
          </cell>
        </row>
        <row r="5447">
          <cell r="J5447" t="str">
            <v>ADM_127</v>
          </cell>
          <cell r="K5447" t="str">
            <v>BSC1_HW_GRA_AGENCE</v>
          </cell>
          <cell r="L5447" t="str">
            <v>Ngaoundere</v>
          </cell>
        </row>
        <row r="5448">
          <cell r="J5448" t="str">
            <v>EXN_163</v>
          </cell>
          <cell r="K5448" t="str">
            <v>MCBSC_Mra-ZOKOK2</v>
          </cell>
          <cell r="L5448" t="str">
            <v>Gamdougoum</v>
          </cell>
        </row>
        <row r="5449">
          <cell r="J5449" t="str">
            <v>EXN_163</v>
          </cell>
          <cell r="K5449" t="str">
            <v>MCBSC_Mra-ZOKOK2</v>
          </cell>
          <cell r="L5449" t="str">
            <v>Gamdougoum</v>
          </cell>
        </row>
        <row r="5450">
          <cell r="J5450" t="str">
            <v>EXN_163</v>
          </cell>
          <cell r="K5450" t="str">
            <v>MCBSC_Mra-ZOKOK2</v>
          </cell>
          <cell r="L5450" t="str">
            <v>Gamdougoum</v>
          </cell>
        </row>
        <row r="5451">
          <cell r="J5451" t="str">
            <v>EXN_173</v>
          </cell>
          <cell r="K5451" t="str">
            <v>MCBSC_Mra-ZOKOK2</v>
          </cell>
          <cell r="L5451" t="str">
            <v>Guili</v>
          </cell>
        </row>
        <row r="5452">
          <cell r="J5452" t="str">
            <v>EXN_173</v>
          </cell>
          <cell r="K5452" t="str">
            <v>MCBSC_Mra-ZOKOK2</v>
          </cell>
          <cell r="L5452" t="str">
            <v>Guili</v>
          </cell>
        </row>
        <row r="5453">
          <cell r="J5453" t="str">
            <v>EXN_173</v>
          </cell>
          <cell r="K5453" t="str">
            <v>MCBSC_Mra-ZOKOK2</v>
          </cell>
          <cell r="L5453" t="str">
            <v>Guili</v>
          </cell>
        </row>
        <row r="5454">
          <cell r="J5454" t="str">
            <v>LIT_509</v>
          </cell>
          <cell r="K5454" t="str">
            <v>MCBSC_Mak-Nodal2</v>
          </cell>
          <cell r="L5454" t="str">
            <v>Kopongo</v>
          </cell>
        </row>
        <row r="5455">
          <cell r="J5455" t="str">
            <v>LIT_509</v>
          </cell>
          <cell r="K5455" t="str">
            <v>MCBSC_Mak-Nodal2</v>
          </cell>
          <cell r="L5455" t="str">
            <v>Kopongo</v>
          </cell>
        </row>
        <row r="5456">
          <cell r="J5456" t="str">
            <v>LIT_509</v>
          </cell>
          <cell r="K5456" t="str">
            <v>MCBSC_Mak-Nodal2</v>
          </cell>
          <cell r="L5456" t="str">
            <v>Kopongo</v>
          </cell>
        </row>
        <row r="5457">
          <cell r="J5457" t="str">
            <v>LIT_508</v>
          </cell>
          <cell r="K5457" t="str">
            <v>MCBSC_Mak-Nodal2</v>
          </cell>
          <cell r="L5457" t="str">
            <v>Logbong</v>
          </cell>
        </row>
        <row r="5458">
          <cell r="J5458" t="str">
            <v>LIT_508</v>
          </cell>
          <cell r="K5458" t="str">
            <v>MCBSC_Mak-Nodal2</v>
          </cell>
          <cell r="L5458" t="str">
            <v>Logbong</v>
          </cell>
        </row>
        <row r="5459">
          <cell r="J5459" t="str">
            <v>LIT_508</v>
          </cell>
          <cell r="K5459" t="str">
            <v>MCBSC_Mak-Nodal2</v>
          </cell>
          <cell r="L5459" t="str">
            <v>Logbong</v>
          </cell>
        </row>
        <row r="5460">
          <cell r="J5460" t="str">
            <v>LIT_500</v>
          </cell>
          <cell r="K5460" t="str">
            <v>MCBSC_Mak-Nodal2</v>
          </cell>
          <cell r="L5460" t="str">
            <v>Ndjokloumbe</v>
          </cell>
        </row>
        <row r="5461">
          <cell r="J5461" t="str">
            <v>LIT_500</v>
          </cell>
          <cell r="K5461" t="str">
            <v>MCBSC_Mak-Nodal2</v>
          </cell>
          <cell r="L5461" t="str">
            <v>Ndjokloumbe</v>
          </cell>
        </row>
        <row r="5462">
          <cell r="J5462" t="str">
            <v>LIT_500</v>
          </cell>
          <cell r="K5462" t="str">
            <v>MCBSC_Mak-Nodal2</v>
          </cell>
          <cell r="L5462" t="str">
            <v>Ndjokloumbe</v>
          </cell>
        </row>
        <row r="5463">
          <cell r="J5463" t="str">
            <v>OST_220</v>
          </cell>
          <cell r="K5463" t="str">
            <v>MCBSC_Banengo1</v>
          </cell>
          <cell r="L5463" t="str">
            <v>Ngambouo</v>
          </cell>
        </row>
        <row r="5464">
          <cell r="J5464" t="str">
            <v>OST_220</v>
          </cell>
          <cell r="K5464" t="str">
            <v>MCBSC_Banengo1</v>
          </cell>
          <cell r="L5464" t="str">
            <v>Ngambouo</v>
          </cell>
        </row>
        <row r="5465">
          <cell r="J5465" t="str">
            <v>OST_220</v>
          </cell>
          <cell r="K5465" t="str">
            <v>MCBSC_Banengo1</v>
          </cell>
          <cell r="L5465" t="str">
            <v>Ngambouo</v>
          </cell>
        </row>
        <row r="5466">
          <cell r="J5466" t="str">
            <v>CTR_531</v>
          </cell>
          <cell r="K5466" t="str">
            <v>MCBSC_CBC2</v>
          </cell>
          <cell r="L5466" t="str">
            <v>Nkolve</v>
          </cell>
        </row>
        <row r="5467">
          <cell r="J5467" t="str">
            <v>CTR_531</v>
          </cell>
          <cell r="K5467" t="str">
            <v>MCBSC_CBC2</v>
          </cell>
          <cell r="L5467" t="str">
            <v>Nkolve</v>
          </cell>
        </row>
        <row r="5468">
          <cell r="J5468" t="str">
            <v>CTR_531</v>
          </cell>
          <cell r="K5468" t="str">
            <v>MCBSC_CBC2</v>
          </cell>
          <cell r="L5468" t="str">
            <v>Nkolve</v>
          </cell>
        </row>
        <row r="5469">
          <cell r="J5469" t="str">
            <v>LIT_515</v>
          </cell>
          <cell r="K5469" t="str">
            <v>MCBSC_CBC2</v>
          </cell>
          <cell r="L5469" t="str">
            <v>Sodibanga</v>
          </cell>
        </row>
        <row r="5470">
          <cell r="J5470" t="str">
            <v>LIT_515</v>
          </cell>
          <cell r="K5470" t="str">
            <v>MCBSC_CBC2</v>
          </cell>
          <cell r="L5470" t="str">
            <v>Sodibanga</v>
          </cell>
        </row>
        <row r="5471">
          <cell r="J5471" t="str">
            <v>LIT_515</v>
          </cell>
          <cell r="K5471" t="str">
            <v>MCBSC_CBC2</v>
          </cell>
          <cell r="L5471" t="str">
            <v>Sodibanga</v>
          </cell>
        </row>
        <row r="5472">
          <cell r="J5472" t="str">
            <v>NRD_125</v>
          </cell>
          <cell r="K5472" t="str">
            <v>MCBSC_GRA-Agence</v>
          </cell>
          <cell r="L5472" t="str">
            <v>So-Djay</v>
          </cell>
        </row>
        <row r="5473">
          <cell r="J5473" t="str">
            <v>NRD_125</v>
          </cell>
          <cell r="K5473" t="str">
            <v>MCBSC_GRA-Agence</v>
          </cell>
          <cell r="L5473" t="str">
            <v>So-Djay</v>
          </cell>
        </row>
        <row r="5474">
          <cell r="J5474" t="str">
            <v>NRD_125</v>
          </cell>
          <cell r="K5474" t="str">
            <v>MCBSC_GRA-Agence</v>
          </cell>
          <cell r="L5474" t="str">
            <v>So-Djay</v>
          </cell>
        </row>
        <row r="5475">
          <cell r="J5475" t="str">
            <v>LIT_151</v>
          </cell>
          <cell r="K5475" t="str">
            <v>BSC_ZTE_Madagascar(22)</v>
          </cell>
          <cell r="L5475" t="str">
            <v>Douala</v>
          </cell>
        </row>
        <row r="5476">
          <cell r="J5476" t="str">
            <v>LIT_151</v>
          </cell>
          <cell r="K5476" t="str">
            <v>BSC_ZTE_Madagascar(22)</v>
          </cell>
          <cell r="L5476" t="str">
            <v>Douala</v>
          </cell>
        </row>
        <row r="5477">
          <cell r="J5477" t="str">
            <v>LIT_151</v>
          </cell>
          <cell r="K5477" t="str">
            <v>BSC_ZTE_Madagascar(22)</v>
          </cell>
          <cell r="L5477" t="str">
            <v>Douala</v>
          </cell>
        </row>
        <row r="5478">
          <cell r="J5478" t="str">
            <v>EXN_051</v>
          </cell>
          <cell r="K5478" t="str">
            <v>MCBSC_Mra-ZOKOK2</v>
          </cell>
          <cell r="L5478" t="str">
            <v>Logone-Birni</v>
          </cell>
        </row>
        <row r="5479">
          <cell r="J5479" t="str">
            <v>EXN_051</v>
          </cell>
          <cell r="K5479" t="str">
            <v>MCBSC_Mra-ZOKOK2</v>
          </cell>
          <cell r="L5479" t="str">
            <v>Logone-Birni</v>
          </cell>
        </row>
        <row r="5480">
          <cell r="J5480" t="str">
            <v>EXN_051</v>
          </cell>
          <cell r="K5480" t="str">
            <v>MCBSC_Mra-ZOKOK2</v>
          </cell>
          <cell r="L5480" t="str">
            <v>Logone-Birni</v>
          </cell>
        </row>
        <row r="5481">
          <cell r="J5481" t="str">
            <v>NRD_129</v>
          </cell>
          <cell r="K5481" t="str">
            <v>MCBSC_GRA-Agence</v>
          </cell>
          <cell r="L5481" t="str">
            <v>Boussa</v>
          </cell>
        </row>
        <row r="5482">
          <cell r="J5482" t="str">
            <v>NRD_129</v>
          </cell>
          <cell r="K5482" t="str">
            <v>MCBSC_GRA-Agence</v>
          </cell>
          <cell r="L5482" t="str">
            <v>Boussa</v>
          </cell>
        </row>
        <row r="5483">
          <cell r="J5483" t="str">
            <v>NRD_129</v>
          </cell>
          <cell r="K5483" t="str">
            <v>MCBSC_GRA-Agence</v>
          </cell>
          <cell r="L5483" t="str">
            <v>Boussa</v>
          </cell>
        </row>
        <row r="5484">
          <cell r="J5484" t="str">
            <v>EXN_171</v>
          </cell>
          <cell r="K5484" t="str">
            <v>MCBSC_GRA-Agence2</v>
          </cell>
          <cell r="L5484" t="str">
            <v>Dogba</v>
          </cell>
        </row>
        <row r="5485">
          <cell r="J5485" t="str">
            <v>EXN_171</v>
          </cell>
          <cell r="K5485" t="str">
            <v>MCBSC_GRA-Agence2</v>
          </cell>
          <cell r="L5485" t="str">
            <v>Dogba</v>
          </cell>
        </row>
        <row r="5486">
          <cell r="J5486" t="str">
            <v>EXN_171</v>
          </cell>
          <cell r="K5486" t="str">
            <v>MCBSC_GRA-Agence2</v>
          </cell>
          <cell r="L5486" t="str">
            <v>Dogba</v>
          </cell>
        </row>
        <row r="5487">
          <cell r="J5487" t="str">
            <v>EXN_171</v>
          </cell>
          <cell r="K5487" t="str">
            <v>MCBSC_GRA-Agence2</v>
          </cell>
          <cell r="L5487" t="str">
            <v>Dogba</v>
          </cell>
        </row>
        <row r="5488">
          <cell r="J5488" t="str">
            <v>EXN_171</v>
          </cell>
          <cell r="K5488" t="str">
            <v>MCBSC_GRA-Agence2</v>
          </cell>
          <cell r="L5488" t="str">
            <v>Dogba</v>
          </cell>
        </row>
        <row r="5489">
          <cell r="J5489" t="str">
            <v>EXN_171</v>
          </cell>
          <cell r="K5489" t="str">
            <v>MCBSC_GRA-Agence2</v>
          </cell>
          <cell r="L5489" t="str">
            <v>Dogba</v>
          </cell>
        </row>
        <row r="5490">
          <cell r="J5490" t="str">
            <v>ADM_128</v>
          </cell>
          <cell r="K5490" t="str">
            <v>MCBSC_NGOA_EK2</v>
          </cell>
          <cell r="L5490" t="str">
            <v>Dogba</v>
          </cell>
        </row>
        <row r="5491">
          <cell r="J5491" t="str">
            <v>ADM_128</v>
          </cell>
          <cell r="K5491" t="str">
            <v>MCBSC_NGOA_EK2</v>
          </cell>
          <cell r="L5491" t="str">
            <v>Dogba</v>
          </cell>
        </row>
        <row r="5492">
          <cell r="J5492" t="str">
            <v>ADM_128</v>
          </cell>
          <cell r="K5492" t="str">
            <v>MCBSC_NGOA_EK2</v>
          </cell>
          <cell r="L5492" t="str">
            <v>Dogba</v>
          </cell>
        </row>
        <row r="5493">
          <cell r="J5493" t="str">
            <v>OST_178</v>
          </cell>
          <cell r="K5493" t="str">
            <v>BSC1_HW_BFSAM_BANENGO</v>
          </cell>
          <cell r="L5493" t="str">
            <v>Foumban</v>
          </cell>
        </row>
        <row r="5494">
          <cell r="J5494" t="str">
            <v>OST_178</v>
          </cell>
          <cell r="K5494" t="str">
            <v>BSC1_HW_BFSAM_BANENGO</v>
          </cell>
          <cell r="L5494" t="str">
            <v>Foumban</v>
          </cell>
        </row>
        <row r="5495">
          <cell r="J5495" t="str">
            <v>OST_178</v>
          </cell>
          <cell r="K5495" t="str">
            <v>BSC1_HW_BFSAM_BANENGO</v>
          </cell>
          <cell r="L5495" t="str">
            <v>Foumban</v>
          </cell>
        </row>
        <row r="5496">
          <cell r="J5496" t="str">
            <v>OST_178</v>
          </cell>
          <cell r="K5496" t="str">
            <v>BSC1_HW_BFSAM_BANENGO</v>
          </cell>
          <cell r="L5496" t="str">
            <v>Foumban</v>
          </cell>
        </row>
        <row r="5497">
          <cell r="J5497" t="str">
            <v>OST_178</v>
          </cell>
          <cell r="K5497" t="str">
            <v>BSC1_HW_BFSAM_BANENGO</v>
          </cell>
          <cell r="L5497" t="str">
            <v>Foumban</v>
          </cell>
        </row>
        <row r="5498">
          <cell r="J5498" t="str">
            <v>OST_178</v>
          </cell>
          <cell r="K5498" t="str">
            <v>BSC1_HW_BFSAM_BANENGO</v>
          </cell>
          <cell r="L5498" t="str">
            <v>Foumban</v>
          </cell>
        </row>
        <row r="5499">
          <cell r="J5499" t="str">
            <v>EXN_168</v>
          </cell>
          <cell r="K5499" t="str">
            <v>MCBSC_Mra-ZOKOK2</v>
          </cell>
          <cell r="L5499" t="str">
            <v>Kinguin</v>
          </cell>
        </row>
        <row r="5500">
          <cell r="J5500" t="str">
            <v>EXN_168</v>
          </cell>
          <cell r="K5500" t="str">
            <v>MCBSC_Mra-ZOKOK2</v>
          </cell>
          <cell r="L5500" t="str">
            <v>Kinguin</v>
          </cell>
        </row>
        <row r="5501">
          <cell r="J5501" t="str">
            <v>EXN_168</v>
          </cell>
          <cell r="K5501" t="str">
            <v>MCBSC_Mra-ZOKOK2</v>
          </cell>
          <cell r="L5501" t="str">
            <v>Kinguin</v>
          </cell>
        </row>
        <row r="5502">
          <cell r="J5502" t="str">
            <v>LIT_520</v>
          </cell>
          <cell r="K5502" t="str">
            <v>MCBSC_IPD2</v>
          </cell>
          <cell r="L5502" t="str">
            <v>Loum</v>
          </cell>
        </row>
        <row r="5503">
          <cell r="J5503" t="str">
            <v>LIT_520</v>
          </cell>
          <cell r="K5503" t="str">
            <v>MCBSC_IPD2</v>
          </cell>
          <cell r="L5503" t="str">
            <v>Loum</v>
          </cell>
        </row>
        <row r="5504">
          <cell r="J5504" t="str">
            <v>LIT_520</v>
          </cell>
          <cell r="K5504" t="str">
            <v>MCBSC_IPD2</v>
          </cell>
          <cell r="L5504" t="str">
            <v>Loum</v>
          </cell>
        </row>
        <row r="5505">
          <cell r="J5505" t="str">
            <v>LIT_520</v>
          </cell>
          <cell r="K5505" t="str">
            <v>MCBSC_IPD2</v>
          </cell>
          <cell r="L5505" t="str">
            <v>Loum</v>
          </cell>
        </row>
        <row r="5506">
          <cell r="J5506" t="str">
            <v>LIT_520</v>
          </cell>
          <cell r="K5506" t="str">
            <v>MCBSC_IPD2</v>
          </cell>
          <cell r="L5506" t="str">
            <v>Loum</v>
          </cell>
        </row>
        <row r="5507">
          <cell r="J5507" t="str">
            <v>LIT_520</v>
          </cell>
          <cell r="K5507" t="str">
            <v>MCBSC_IPD2</v>
          </cell>
          <cell r="L5507" t="str">
            <v>Loum</v>
          </cell>
        </row>
        <row r="5508">
          <cell r="J5508" t="str">
            <v>EXN_186</v>
          </cell>
          <cell r="K5508" t="str">
            <v>MCBSC_GRA-Agence</v>
          </cell>
          <cell r="L5508" t="str">
            <v>Mouda</v>
          </cell>
        </row>
        <row r="5509">
          <cell r="J5509" t="str">
            <v>EXN_186</v>
          </cell>
          <cell r="K5509" t="str">
            <v>MCBSC_GRA-Agence</v>
          </cell>
          <cell r="L5509" t="str">
            <v>Mouda</v>
          </cell>
        </row>
        <row r="5510">
          <cell r="J5510" t="str">
            <v>EXN_186</v>
          </cell>
          <cell r="K5510" t="str">
            <v>MCBSC_GRA-Agence</v>
          </cell>
          <cell r="L5510" t="str">
            <v>Mouda</v>
          </cell>
        </row>
        <row r="5511">
          <cell r="J5511" t="str">
            <v>OST_219</v>
          </cell>
          <cell r="K5511" t="str">
            <v>MCBSC_Banengo1</v>
          </cell>
          <cell r="L5511" t="str">
            <v>Ngbetnsouen</v>
          </cell>
        </row>
        <row r="5512">
          <cell r="J5512" t="str">
            <v>OST_219</v>
          </cell>
          <cell r="K5512" t="str">
            <v>MCBSC_Banengo1</v>
          </cell>
          <cell r="L5512" t="str">
            <v>Ngbetnsouen</v>
          </cell>
        </row>
        <row r="5513">
          <cell r="J5513" t="str">
            <v>OST_219</v>
          </cell>
          <cell r="K5513" t="str">
            <v>MCBSC_Banengo1</v>
          </cell>
          <cell r="L5513" t="str">
            <v>Ngbetnsouen</v>
          </cell>
        </row>
        <row r="5514">
          <cell r="J5514" t="str">
            <v>EST_114</v>
          </cell>
          <cell r="K5514" t="str">
            <v>MCBSC_NGOA_EK2</v>
          </cell>
          <cell r="L5514" t="str">
            <v>Ouli</v>
          </cell>
        </row>
        <row r="5515">
          <cell r="J5515" t="str">
            <v>EST_114</v>
          </cell>
          <cell r="K5515" t="str">
            <v>MCBSC_NGOA_EK2</v>
          </cell>
          <cell r="L5515" t="str">
            <v>Ouli</v>
          </cell>
        </row>
        <row r="5516">
          <cell r="J5516" t="str">
            <v>EST_114</v>
          </cell>
          <cell r="K5516" t="str">
            <v>MCBSC_NGOA_EK2</v>
          </cell>
          <cell r="L5516" t="str">
            <v>Ouli</v>
          </cell>
        </row>
        <row r="5517">
          <cell r="J5517" t="str">
            <v>LIT_513</v>
          </cell>
          <cell r="K5517" t="str">
            <v>MCBSC_Mak-Nodal2</v>
          </cell>
          <cell r="L5517" t="str">
            <v>Poutkak</v>
          </cell>
        </row>
        <row r="5518">
          <cell r="J5518" t="str">
            <v>LIT_513</v>
          </cell>
          <cell r="K5518" t="str">
            <v>MCBSC_Mak-Nodal2</v>
          </cell>
          <cell r="L5518" t="str">
            <v>Poutkak</v>
          </cell>
        </row>
        <row r="5519">
          <cell r="J5519" t="str">
            <v>LIT_513</v>
          </cell>
          <cell r="K5519" t="str">
            <v>MCBSC_Mak-Nodal2</v>
          </cell>
          <cell r="L5519" t="str">
            <v>Poutkak</v>
          </cell>
        </row>
        <row r="5520">
          <cell r="J5520" t="str">
            <v>LIT_506</v>
          </cell>
          <cell r="K5520" t="str">
            <v>MCBSC_CBC2</v>
          </cell>
          <cell r="L5520" t="str">
            <v>Sokelle</v>
          </cell>
        </row>
        <row r="5521">
          <cell r="J5521" t="str">
            <v>LIT_506</v>
          </cell>
          <cell r="K5521" t="str">
            <v>MCBSC_CBC2</v>
          </cell>
          <cell r="L5521" t="str">
            <v>Sokelle</v>
          </cell>
        </row>
        <row r="5522">
          <cell r="J5522" t="str">
            <v>LIT_506</v>
          </cell>
          <cell r="K5522" t="str">
            <v>MCBSC_CBC2</v>
          </cell>
          <cell r="L5522" t="str">
            <v>Sokelle</v>
          </cell>
        </row>
        <row r="5523">
          <cell r="J5523" t="str">
            <v>EXN_174</v>
          </cell>
          <cell r="K5523" t="str">
            <v>MCBSC_Mra-ZOKOK2</v>
          </cell>
          <cell r="L5523" t="str">
            <v>Zileng</v>
          </cell>
        </row>
        <row r="5524">
          <cell r="J5524" t="str">
            <v>EXN_174</v>
          </cell>
          <cell r="K5524" t="str">
            <v>MCBSC_Mra-ZOKOK2</v>
          </cell>
          <cell r="L5524" t="str">
            <v>Zileng</v>
          </cell>
        </row>
        <row r="5525">
          <cell r="J5525" t="str">
            <v>EXN_174</v>
          </cell>
          <cell r="K5525" t="str">
            <v>MCBSC_Mra-ZOKOK2</v>
          </cell>
          <cell r="L5525" t="str">
            <v>Zileng</v>
          </cell>
        </row>
        <row r="5526">
          <cell r="J5526" t="str">
            <v>EXN_186</v>
          </cell>
          <cell r="K5526" t="str">
            <v>MCBSC_GRA-Agence</v>
          </cell>
          <cell r="L5526" t="str">
            <v>Mouda</v>
          </cell>
        </row>
        <row r="5527">
          <cell r="J5527" t="str">
            <v>EXN_186</v>
          </cell>
          <cell r="K5527" t="str">
            <v>MCBSC_GRA-Agence</v>
          </cell>
          <cell r="L5527" t="str">
            <v>Mouda</v>
          </cell>
        </row>
        <row r="5528">
          <cell r="J5528" t="str">
            <v>EXN_186</v>
          </cell>
          <cell r="K5528" t="str">
            <v>MCBSC_GRA-Agence</v>
          </cell>
          <cell r="L5528" t="str">
            <v>Mouda</v>
          </cell>
        </row>
        <row r="5529">
          <cell r="J5529" t="str">
            <v>NRD_126</v>
          </cell>
          <cell r="K5529" t="str">
            <v>MCBSC_GRA-Agence</v>
          </cell>
          <cell r="L5529" t="str">
            <v>Adoumri</v>
          </cell>
        </row>
        <row r="5530">
          <cell r="J5530" t="str">
            <v>NRD_126</v>
          </cell>
          <cell r="K5530" t="str">
            <v>MCBSC_GRA-Agence</v>
          </cell>
          <cell r="L5530" t="str">
            <v>Adoumri</v>
          </cell>
        </row>
        <row r="5531">
          <cell r="J5531" t="str">
            <v>NRD_126</v>
          </cell>
          <cell r="K5531" t="str">
            <v>MCBSC_GRA-Agence</v>
          </cell>
          <cell r="L5531" t="str">
            <v>Adoumri</v>
          </cell>
        </row>
        <row r="5532">
          <cell r="J5532" t="str">
            <v>NRD_124</v>
          </cell>
          <cell r="K5532" t="str">
            <v>MCBSC_GRA-Agence</v>
          </cell>
          <cell r="L5532" t="str">
            <v>Ouro-Be</v>
          </cell>
        </row>
        <row r="5533">
          <cell r="J5533" t="str">
            <v>NRD_124</v>
          </cell>
          <cell r="K5533" t="str">
            <v>MCBSC_GRA-Agence</v>
          </cell>
          <cell r="L5533" t="str">
            <v>Ouro-Be</v>
          </cell>
        </row>
        <row r="5534">
          <cell r="J5534" t="str">
            <v>NRD_124</v>
          </cell>
          <cell r="K5534" t="str">
            <v>MCBSC_GRA-Agence</v>
          </cell>
          <cell r="L5534" t="str">
            <v>Ouro-Be</v>
          </cell>
        </row>
        <row r="5535">
          <cell r="J5535" t="str">
            <v>LIT_445</v>
          </cell>
          <cell r="K5535" t="str">
            <v>BSC_ZTE_Madagascar(22)</v>
          </cell>
          <cell r="L5535" t="str">
            <v>Douala</v>
          </cell>
        </row>
        <row r="5536">
          <cell r="J5536" t="str">
            <v>LIT_445</v>
          </cell>
          <cell r="K5536" t="str">
            <v>BSC_ZTE_Madagascar(22)</v>
          </cell>
          <cell r="L5536" t="str">
            <v>Douala</v>
          </cell>
        </row>
        <row r="5537">
          <cell r="J5537" t="str">
            <v>LIT_445</v>
          </cell>
          <cell r="K5537" t="str">
            <v>BSC_ZTE_Madagascar(22)</v>
          </cell>
          <cell r="L5537" t="str">
            <v>Douala</v>
          </cell>
        </row>
        <row r="5538">
          <cell r="J5538" t="str">
            <v>LIT_454</v>
          </cell>
          <cell r="K5538" t="str">
            <v>BSC_ZTE_Madagascar(22)</v>
          </cell>
          <cell r="L5538" t="str">
            <v>Douala</v>
          </cell>
        </row>
        <row r="5539">
          <cell r="J5539" t="str">
            <v>LIT_454</v>
          </cell>
          <cell r="K5539" t="str">
            <v>BSC_ZTE_Madagascar(22)</v>
          </cell>
          <cell r="L5539" t="str">
            <v>Douala</v>
          </cell>
        </row>
        <row r="5540">
          <cell r="J5540" t="str">
            <v>LIT_454</v>
          </cell>
          <cell r="K5540" t="str">
            <v>BSC_ZTE_Madagascar(22)</v>
          </cell>
          <cell r="L5540" t="str">
            <v>Douala</v>
          </cell>
        </row>
        <row r="5541">
          <cell r="J5541" t="str">
            <v>NRD_126</v>
          </cell>
          <cell r="K5541" t="str">
            <v>MCBSC_GRA-Agence</v>
          </cell>
          <cell r="L5541" t="str">
            <v>Adoumri</v>
          </cell>
        </row>
        <row r="5542">
          <cell r="J5542" t="str">
            <v>NRD_126</v>
          </cell>
          <cell r="K5542" t="str">
            <v>MCBSC_GRA-Agence</v>
          </cell>
          <cell r="L5542" t="str">
            <v>Adoumri</v>
          </cell>
        </row>
        <row r="5543">
          <cell r="J5543" t="str">
            <v>NRD_126</v>
          </cell>
          <cell r="K5543" t="str">
            <v>MCBSC_GRA-Agence</v>
          </cell>
          <cell r="L5543" t="str">
            <v>Adoumri</v>
          </cell>
        </row>
        <row r="5544">
          <cell r="J5544" t="str">
            <v>NRD_110</v>
          </cell>
          <cell r="K5544" t="str">
            <v>MCBSC_GRA-Agence</v>
          </cell>
          <cell r="L5544" t="str">
            <v>Bardake</v>
          </cell>
        </row>
        <row r="5545">
          <cell r="J5545" t="str">
            <v>NRD_110</v>
          </cell>
          <cell r="K5545" t="str">
            <v>MCBSC_GRA-Agence</v>
          </cell>
          <cell r="L5545" t="str">
            <v>Bardake</v>
          </cell>
        </row>
        <row r="5546">
          <cell r="J5546" t="str">
            <v>NRD_110</v>
          </cell>
          <cell r="K5546" t="str">
            <v>MCBSC_GRA-Agence</v>
          </cell>
          <cell r="L5546" t="str">
            <v>Bardake</v>
          </cell>
        </row>
        <row r="5547">
          <cell r="J5547" t="str">
            <v>EXN_167</v>
          </cell>
          <cell r="K5547" t="str">
            <v>MCBSC_Mra-ZOKOK2</v>
          </cell>
          <cell r="L5547" t="str">
            <v>Bariki</v>
          </cell>
        </row>
        <row r="5548">
          <cell r="J5548" t="str">
            <v>EXN_167</v>
          </cell>
          <cell r="K5548" t="str">
            <v>MCBSC_Mra-ZOKOK2</v>
          </cell>
          <cell r="L5548" t="str">
            <v>Bariki</v>
          </cell>
        </row>
        <row r="5549">
          <cell r="J5549" t="str">
            <v>EXN_167</v>
          </cell>
          <cell r="K5549" t="str">
            <v>MCBSC_Mra-ZOKOK2</v>
          </cell>
          <cell r="L5549" t="str">
            <v>Bariki</v>
          </cell>
        </row>
        <row r="5550">
          <cell r="J5550" t="str">
            <v>EXN_167</v>
          </cell>
          <cell r="K5550" t="str">
            <v>MCBSC_Mra-ZOKOK2</v>
          </cell>
          <cell r="L5550" t="str">
            <v>Bariki</v>
          </cell>
        </row>
        <row r="5551">
          <cell r="J5551" t="str">
            <v>EXN_167</v>
          </cell>
          <cell r="K5551" t="str">
            <v>MCBSC_Mra-ZOKOK2</v>
          </cell>
          <cell r="L5551" t="str">
            <v>Bariki</v>
          </cell>
        </row>
        <row r="5552">
          <cell r="J5552" t="str">
            <v>EXN_167</v>
          </cell>
          <cell r="K5552" t="str">
            <v>MCBSC_Mra-ZOKOK2</v>
          </cell>
          <cell r="L5552" t="str">
            <v>Bariki</v>
          </cell>
        </row>
        <row r="5553">
          <cell r="J5553" t="str">
            <v>OST_215</v>
          </cell>
          <cell r="K5553" t="str">
            <v>MCBSC_Banengo1</v>
          </cell>
          <cell r="L5553" t="str">
            <v>Bati</v>
          </cell>
        </row>
        <row r="5554">
          <cell r="J5554" t="str">
            <v>OST_215</v>
          </cell>
          <cell r="K5554" t="str">
            <v>MCBSC_Banengo1</v>
          </cell>
          <cell r="L5554" t="str">
            <v>Bati</v>
          </cell>
        </row>
        <row r="5555">
          <cell r="J5555" t="str">
            <v>OST_215</v>
          </cell>
          <cell r="K5555" t="str">
            <v>MCBSC_Banengo1</v>
          </cell>
          <cell r="L5555" t="str">
            <v>Bati</v>
          </cell>
        </row>
        <row r="5556">
          <cell r="J5556" t="str">
            <v>LIT_517</v>
          </cell>
          <cell r="K5556" t="str">
            <v>MCBSC_Mak-Nodal2</v>
          </cell>
          <cell r="L5556" t="str">
            <v>Bihaing</v>
          </cell>
        </row>
        <row r="5557">
          <cell r="J5557" t="str">
            <v>LIT_517</v>
          </cell>
          <cell r="K5557" t="str">
            <v>MCBSC_Mak-Nodal2</v>
          </cell>
          <cell r="L5557" t="str">
            <v>Bihaing</v>
          </cell>
        </row>
        <row r="5558">
          <cell r="J5558" t="str">
            <v>LIT_517</v>
          </cell>
          <cell r="K5558" t="str">
            <v>MCBSC_Mak-Nodal2</v>
          </cell>
          <cell r="L5558" t="str">
            <v>Bihaing</v>
          </cell>
        </row>
        <row r="5559">
          <cell r="J5559" t="str">
            <v>LIT_505</v>
          </cell>
          <cell r="K5559" t="str">
            <v>MCBSC_Mak-Nodal2</v>
          </cell>
          <cell r="L5559" t="str">
            <v>Bissiang</v>
          </cell>
        </row>
        <row r="5560">
          <cell r="J5560" t="str">
            <v>LIT_505</v>
          </cell>
          <cell r="K5560" t="str">
            <v>MCBSC_Mak-Nodal2</v>
          </cell>
          <cell r="L5560" t="str">
            <v>Bissiang</v>
          </cell>
        </row>
        <row r="5561">
          <cell r="J5561" t="str">
            <v>LIT_505</v>
          </cell>
          <cell r="K5561" t="str">
            <v>MCBSC_Mak-Nodal2</v>
          </cell>
          <cell r="L5561" t="str">
            <v>Bissiang</v>
          </cell>
        </row>
        <row r="5562">
          <cell r="J5562" t="str">
            <v>NRD_122</v>
          </cell>
          <cell r="K5562" t="str">
            <v>MCBSC_GRA-Agence</v>
          </cell>
          <cell r="L5562" t="str">
            <v>Douroum</v>
          </cell>
        </row>
        <row r="5563">
          <cell r="J5563" t="str">
            <v>NRD_122</v>
          </cell>
          <cell r="K5563" t="str">
            <v>MCBSC_GRA-Agence</v>
          </cell>
          <cell r="L5563" t="str">
            <v>Douroum</v>
          </cell>
        </row>
        <row r="5564">
          <cell r="J5564" t="str">
            <v>NRD_122</v>
          </cell>
          <cell r="K5564" t="str">
            <v>MCBSC_GRA-Agence</v>
          </cell>
          <cell r="L5564" t="str">
            <v>Douroum</v>
          </cell>
        </row>
        <row r="5565">
          <cell r="J5565" t="str">
            <v>NRD_122</v>
          </cell>
          <cell r="K5565" t="str">
            <v>MCBSC_GRA-Agence</v>
          </cell>
          <cell r="L5565" t="str">
            <v>Douroum</v>
          </cell>
        </row>
        <row r="5566">
          <cell r="J5566" t="str">
            <v>NRD_122</v>
          </cell>
          <cell r="K5566" t="str">
            <v>MCBSC_GRA-Agence</v>
          </cell>
          <cell r="L5566" t="str">
            <v>Douroum</v>
          </cell>
        </row>
        <row r="5567">
          <cell r="J5567" t="str">
            <v>NRD_122</v>
          </cell>
          <cell r="K5567" t="str">
            <v>MCBSC_GRA-Agence</v>
          </cell>
          <cell r="L5567" t="str">
            <v>Douroum</v>
          </cell>
        </row>
        <row r="5568">
          <cell r="J5568" t="str">
            <v>LIT_456</v>
          </cell>
          <cell r="K5568" t="str">
            <v>BSC_ZTE_NDOGBONG(21)</v>
          </cell>
          <cell r="L5568" t="str">
            <v>Edea</v>
          </cell>
        </row>
        <row r="5569">
          <cell r="J5569" t="str">
            <v>LIT_456</v>
          </cell>
          <cell r="K5569" t="str">
            <v>BSC_ZTE_NDOGBONG(21)</v>
          </cell>
          <cell r="L5569" t="str">
            <v>Edea</v>
          </cell>
        </row>
        <row r="5570">
          <cell r="J5570" t="str">
            <v>LIT_456</v>
          </cell>
          <cell r="K5570" t="str">
            <v>BSC_ZTE_NDOGBONG(21)</v>
          </cell>
          <cell r="L5570" t="str">
            <v>Edea</v>
          </cell>
        </row>
        <row r="5571">
          <cell r="J5571" t="str">
            <v>LIT_456</v>
          </cell>
          <cell r="K5571" t="str">
            <v>BSC_ZTE_NDOGBONG(21)</v>
          </cell>
          <cell r="L5571" t="str">
            <v>Edea</v>
          </cell>
        </row>
        <row r="5572">
          <cell r="J5572" t="str">
            <v>LIT_456</v>
          </cell>
          <cell r="K5572" t="str">
            <v>BSC_ZTE_NDOGBONG(21)</v>
          </cell>
          <cell r="L5572" t="str">
            <v>Edea</v>
          </cell>
        </row>
        <row r="5573">
          <cell r="J5573" t="str">
            <v>LIT_456</v>
          </cell>
          <cell r="K5573" t="str">
            <v>BSC_ZTE_NDOGBONG(21)</v>
          </cell>
          <cell r="L5573" t="str">
            <v>Edea</v>
          </cell>
        </row>
        <row r="5574">
          <cell r="J5574" t="str">
            <v>NRD_123</v>
          </cell>
          <cell r="K5574" t="str">
            <v>MCBSC_GRA-Agence</v>
          </cell>
          <cell r="L5574" t="str">
            <v>Mandama</v>
          </cell>
        </row>
        <row r="5575">
          <cell r="J5575" t="str">
            <v>NRD_123</v>
          </cell>
          <cell r="K5575" t="str">
            <v>MCBSC_GRA-Agence</v>
          </cell>
          <cell r="L5575" t="str">
            <v>Mandama</v>
          </cell>
        </row>
        <row r="5576">
          <cell r="J5576" t="str">
            <v>NRD_123</v>
          </cell>
          <cell r="K5576" t="str">
            <v>MCBSC_GRA-Agence</v>
          </cell>
          <cell r="L5576" t="str">
            <v>Mandama</v>
          </cell>
        </row>
        <row r="5577">
          <cell r="J5577" t="str">
            <v>NRD_106</v>
          </cell>
          <cell r="K5577" t="str">
            <v>MCBSC_Ngaoundere1</v>
          </cell>
          <cell r="L5577" t="str">
            <v>Mayo-Nonde</v>
          </cell>
        </row>
        <row r="5578">
          <cell r="J5578" t="str">
            <v>NRD_106</v>
          </cell>
          <cell r="K5578" t="str">
            <v>MCBSC_Ngaoundere1</v>
          </cell>
          <cell r="L5578" t="str">
            <v>Mayo-Nonde</v>
          </cell>
        </row>
        <row r="5579">
          <cell r="J5579" t="str">
            <v>NRD_106</v>
          </cell>
          <cell r="K5579" t="str">
            <v>MCBSC_Ngaoundere1</v>
          </cell>
          <cell r="L5579" t="str">
            <v>Mayo-Nonde</v>
          </cell>
        </row>
        <row r="5580">
          <cell r="J5580" t="str">
            <v>SUD_069</v>
          </cell>
          <cell r="K5580" t="str">
            <v>MCBSC_CBC2</v>
          </cell>
          <cell r="L5580" t="str">
            <v>Mbile</v>
          </cell>
        </row>
        <row r="5581">
          <cell r="J5581" t="str">
            <v>SUD_069</v>
          </cell>
          <cell r="K5581" t="str">
            <v>MCBSC_CBC2</v>
          </cell>
          <cell r="L5581" t="str">
            <v>Mbile</v>
          </cell>
        </row>
        <row r="5582">
          <cell r="J5582" t="str">
            <v>SUD_069</v>
          </cell>
          <cell r="K5582" t="str">
            <v>MCBSC_CBC2</v>
          </cell>
          <cell r="L5582" t="str">
            <v>Mbile</v>
          </cell>
        </row>
        <row r="5583">
          <cell r="J5583" t="str">
            <v>LIT_499</v>
          </cell>
          <cell r="K5583" t="str">
            <v>MCBSC_CBC2</v>
          </cell>
          <cell r="L5583" t="str">
            <v>Ndogbessol</v>
          </cell>
        </row>
        <row r="5584">
          <cell r="J5584" t="str">
            <v>LIT_499</v>
          </cell>
          <cell r="K5584" t="str">
            <v>MCBSC_CBC2</v>
          </cell>
          <cell r="L5584" t="str">
            <v>Ndogbessol</v>
          </cell>
        </row>
        <row r="5585">
          <cell r="J5585" t="str">
            <v>LIT_499</v>
          </cell>
          <cell r="K5585" t="str">
            <v>MCBSC_CBC2</v>
          </cell>
          <cell r="L5585" t="str">
            <v>Ndogbessol</v>
          </cell>
        </row>
        <row r="5586">
          <cell r="J5586" t="str">
            <v>NRD_124</v>
          </cell>
          <cell r="K5586" t="str">
            <v>MCBSC_GRA-Agence</v>
          </cell>
          <cell r="L5586" t="str">
            <v>Ouro-Be</v>
          </cell>
        </row>
        <row r="5587">
          <cell r="J5587" t="str">
            <v>NRD_124</v>
          </cell>
          <cell r="K5587" t="str">
            <v>MCBSC_GRA-Agence</v>
          </cell>
          <cell r="L5587" t="str">
            <v>Ouro-Be</v>
          </cell>
        </row>
        <row r="5588">
          <cell r="J5588" t="str">
            <v>NRD_124</v>
          </cell>
          <cell r="K5588" t="str">
            <v>MCBSC_GRA-Agence</v>
          </cell>
          <cell r="L5588" t="str">
            <v>Ouro-Be</v>
          </cell>
        </row>
        <row r="5589">
          <cell r="J5589" t="str">
            <v>NRD_119</v>
          </cell>
          <cell r="K5589" t="str">
            <v>MCBSC_Ngaoundere1</v>
          </cell>
          <cell r="L5589" t="str">
            <v>Poli</v>
          </cell>
        </row>
        <row r="5590">
          <cell r="J5590" t="str">
            <v>NRD_119</v>
          </cell>
          <cell r="K5590" t="str">
            <v>MCBSC_Ngaoundere1</v>
          </cell>
          <cell r="L5590" t="str">
            <v>Poli</v>
          </cell>
        </row>
        <row r="5591">
          <cell r="J5591" t="str">
            <v>NRD_119</v>
          </cell>
          <cell r="K5591" t="str">
            <v>MCBSC_Ngaoundere1</v>
          </cell>
          <cell r="L5591" t="str">
            <v>Poli</v>
          </cell>
        </row>
        <row r="5592">
          <cell r="J5592" t="str">
            <v>NRD_119</v>
          </cell>
          <cell r="K5592" t="str">
            <v>MCBSC_Ngaoundere1</v>
          </cell>
          <cell r="L5592" t="str">
            <v>Poli</v>
          </cell>
        </row>
        <row r="5593">
          <cell r="J5593" t="str">
            <v>NRD_119</v>
          </cell>
          <cell r="K5593" t="str">
            <v>MCBSC_Ngaoundere1</v>
          </cell>
          <cell r="L5593" t="str">
            <v>Poli</v>
          </cell>
        </row>
        <row r="5594">
          <cell r="J5594" t="str">
            <v>NRD_119</v>
          </cell>
          <cell r="K5594" t="str">
            <v>MCBSC_Ngaoundere1</v>
          </cell>
          <cell r="L5594" t="str">
            <v>Poli</v>
          </cell>
        </row>
        <row r="5595">
          <cell r="J5595" t="str">
            <v>LIT_363</v>
          </cell>
          <cell r="K5595" t="str">
            <v>BSC_ZTE_Madagascar(22)</v>
          </cell>
          <cell r="L5595" t="str">
            <v>Douala</v>
          </cell>
        </row>
        <row r="5596">
          <cell r="J5596" t="str">
            <v>LIT_363</v>
          </cell>
          <cell r="K5596" t="str">
            <v>BSC_ZTE_Madagascar(22)</v>
          </cell>
          <cell r="L5596" t="str">
            <v>Douala</v>
          </cell>
        </row>
        <row r="5597">
          <cell r="J5597" t="str">
            <v>LIT_363</v>
          </cell>
          <cell r="K5597" t="str">
            <v>BSC_ZTE_Madagascar(22)</v>
          </cell>
          <cell r="L5597" t="str">
            <v>Douala</v>
          </cell>
        </row>
        <row r="5598">
          <cell r="J5598" t="str">
            <v>LIT_436</v>
          </cell>
          <cell r="K5598" t="str">
            <v>BSC_ZTE_Madagascar(22)</v>
          </cell>
          <cell r="L5598" t="str">
            <v>Douala</v>
          </cell>
        </row>
        <row r="5599">
          <cell r="J5599" t="str">
            <v>LIT_436</v>
          </cell>
          <cell r="K5599" t="str">
            <v>BSC_ZTE_Madagascar(22)</v>
          </cell>
          <cell r="L5599" t="str">
            <v>Douala</v>
          </cell>
        </row>
        <row r="5600">
          <cell r="J5600" t="str">
            <v>LIT_436</v>
          </cell>
          <cell r="K5600" t="str">
            <v>BSC_ZTE_Madagascar(22)</v>
          </cell>
          <cell r="L5600" t="str">
            <v>Douala</v>
          </cell>
        </row>
        <row r="5601">
          <cell r="J5601" t="str">
            <v>SUO_154</v>
          </cell>
          <cell r="K5601" t="str">
            <v>BSC1_HW_BFSAM_BANENGO</v>
          </cell>
          <cell r="L5601" t="str">
            <v>Limbe</v>
          </cell>
        </row>
        <row r="5602">
          <cell r="J5602" t="str">
            <v>SUO_154</v>
          </cell>
          <cell r="K5602" t="str">
            <v>BSC1_HW_BFSAM_BANENGO</v>
          </cell>
          <cell r="L5602" t="str">
            <v>Limbe</v>
          </cell>
        </row>
        <row r="5603">
          <cell r="J5603" t="str">
            <v>SUO_154</v>
          </cell>
          <cell r="K5603" t="str">
            <v>BSC1_HW_BFSAM_BANENGO</v>
          </cell>
          <cell r="L5603" t="str">
            <v>Limbe</v>
          </cell>
        </row>
        <row r="5604">
          <cell r="J5604" t="str">
            <v>SUO_154</v>
          </cell>
          <cell r="K5604" t="str">
            <v>BSC1_HW_BFSAM_BANENGO</v>
          </cell>
          <cell r="L5604" t="str">
            <v>Limbe</v>
          </cell>
        </row>
        <row r="5605">
          <cell r="J5605" t="str">
            <v>SUO_154</v>
          </cell>
          <cell r="K5605" t="str">
            <v>BSC1_HW_BFSAM_BANENGO</v>
          </cell>
          <cell r="L5605" t="str">
            <v>Limbe</v>
          </cell>
        </row>
        <row r="5606">
          <cell r="J5606" t="str">
            <v>SUO_154</v>
          </cell>
          <cell r="K5606" t="str">
            <v>BSC1_HW_BFSAM_BANENGO</v>
          </cell>
          <cell r="L5606" t="str">
            <v>Limbe</v>
          </cell>
        </row>
        <row r="5607">
          <cell r="J5607" t="str">
            <v>LIT_512</v>
          </cell>
          <cell r="K5607" t="str">
            <v>MCBSC_Mak-Nodal2</v>
          </cell>
          <cell r="L5607" t="str">
            <v>Apouh</v>
          </cell>
        </row>
        <row r="5608">
          <cell r="J5608" t="str">
            <v>LIT_512</v>
          </cell>
          <cell r="K5608" t="str">
            <v>MCBSC_Mak-Nodal2</v>
          </cell>
          <cell r="L5608" t="str">
            <v>Apouh</v>
          </cell>
        </row>
        <row r="5609">
          <cell r="J5609" t="str">
            <v>LIT_512</v>
          </cell>
          <cell r="K5609" t="str">
            <v>MCBSC_Mak-Nodal2</v>
          </cell>
          <cell r="L5609" t="str">
            <v>Apouh</v>
          </cell>
        </row>
        <row r="5610">
          <cell r="J5610" t="str">
            <v>LIT_125</v>
          </cell>
          <cell r="K5610" t="str">
            <v>BSC_ZTE_Madagascar(22)</v>
          </cell>
          <cell r="L5610" t="str">
            <v>Douala</v>
          </cell>
        </row>
        <row r="5611">
          <cell r="J5611" t="str">
            <v>LIT_125</v>
          </cell>
          <cell r="K5611" t="str">
            <v>BSC_ZTE_Madagascar(22)</v>
          </cell>
          <cell r="L5611" t="str">
            <v>Douala</v>
          </cell>
        </row>
        <row r="5612">
          <cell r="J5612" t="str">
            <v>LIT_125</v>
          </cell>
          <cell r="K5612" t="str">
            <v>BSC_ZTE_Madagascar(22)</v>
          </cell>
          <cell r="L5612" t="str">
            <v>Douala</v>
          </cell>
        </row>
        <row r="5613">
          <cell r="J5613" t="str">
            <v>NRO_096</v>
          </cell>
          <cell r="K5613" t="str">
            <v>Bamenda_Hotspot2-MX</v>
          </cell>
          <cell r="L5613" t="str">
            <v>Kwaja</v>
          </cell>
        </row>
        <row r="5614">
          <cell r="J5614" t="str">
            <v>NRO_096</v>
          </cell>
          <cell r="K5614" t="str">
            <v>Bamenda_Hotspot2-MX</v>
          </cell>
          <cell r="L5614" t="str">
            <v>Kwaja</v>
          </cell>
        </row>
        <row r="5615">
          <cell r="J5615" t="str">
            <v>NRO_096</v>
          </cell>
          <cell r="K5615" t="str">
            <v>Bamenda_Hotspot2-MX</v>
          </cell>
          <cell r="L5615" t="str">
            <v>Kwaja</v>
          </cell>
        </row>
        <row r="5616">
          <cell r="J5616" t="str">
            <v>LIT_519</v>
          </cell>
          <cell r="K5616" t="str">
            <v>MCBSC_Mak-Nodal2</v>
          </cell>
          <cell r="L5616" t="str">
            <v>Mandjap</v>
          </cell>
        </row>
        <row r="5617">
          <cell r="J5617" t="str">
            <v>LIT_519</v>
          </cell>
          <cell r="K5617" t="str">
            <v>MCBSC_Mak-Nodal2</v>
          </cell>
          <cell r="L5617" t="str">
            <v>Mandjap</v>
          </cell>
        </row>
        <row r="5618">
          <cell r="J5618" t="str">
            <v>LIT_519</v>
          </cell>
          <cell r="K5618" t="str">
            <v>MCBSC_Mak-Nodal2</v>
          </cell>
          <cell r="L5618" t="str">
            <v>Mandjap</v>
          </cell>
        </row>
        <row r="5619">
          <cell r="J5619" t="str">
            <v>CTR_455</v>
          </cell>
          <cell r="K5619" t="str">
            <v>MCBSC_NGOA_EK2</v>
          </cell>
          <cell r="L5619" t="str">
            <v>Mengue-Bibey</v>
          </cell>
        </row>
        <row r="5620">
          <cell r="J5620" t="str">
            <v>CTR_455</v>
          </cell>
          <cell r="K5620" t="str">
            <v>MCBSC_NGOA_EK2</v>
          </cell>
          <cell r="L5620" t="str">
            <v>Mengue-Bibey</v>
          </cell>
        </row>
        <row r="5621">
          <cell r="J5621" t="str">
            <v>CTR_455</v>
          </cell>
          <cell r="K5621" t="str">
            <v>MCBSC_NGOA_EK2</v>
          </cell>
          <cell r="L5621" t="str">
            <v>Mengue-Bibey</v>
          </cell>
        </row>
        <row r="5622">
          <cell r="J5622" t="str">
            <v>CTR_454</v>
          </cell>
          <cell r="K5622" t="str">
            <v>MCBSC_NGOA_EK2</v>
          </cell>
          <cell r="L5622" t="str">
            <v>Ouassa-Bamvele</v>
          </cell>
        </row>
        <row r="5623">
          <cell r="J5623" t="str">
            <v>CTR_454</v>
          </cell>
          <cell r="K5623" t="str">
            <v>MCBSC_NGOA_EK2</v>
          </cell>
          <cell r="L5623" t="str">
            <v>Ouassa-Bamvele</v>
          </cell>
        </row>
        <row r="5624">
          <cell r="J5624" t="str">
            <v>CTR_454</v>
          </cell>
          <cell r="K5624" t="str">
            <v>MCBSC_NGOA_EK2</v>
          </cell>
          <cell r="L5624" t="str">
            <v>Ouassa-Bamvele</v>
          </cell>
        </row>
        <row r="5625">
          <cell r="J5625" t="str">
            <v>EST_116</v>
          </cell>
          <cell r="K5625" t="str">
            <v>MCBSC_NGOA_EK2</v>
          </cell>
          <cell r="L5625" t="str">
            <v>Tongo-Ngandima</v>
          </cell>
        </row>
        <row r="5626">
          <cell r="J5626" t="str">
            <v>EST_116</v>
          </cell>
          <cell r="K5626" t="str">
            <v>MCBSC_NGOA_EK2</v>
          </cell>
          <cell r="L5626" t="str">
            <v>Tongo-Ngandima</v>
          </cell>
        </row>
        <row r="5627">
          <cell r="J5627" t="str">
            <v>EST_116</v>
          </cell>
          <cell r="K5627" t="str">
            <v>MCBSC_NGOA_EK2</v>
          </cell>
          <cell r="L5627" t="str">
            <v>Tongo-Ngandima</v>
          </cell>
        </row>
        <row r="5628">
          <cell r="J5628" t="str">
            <v>EST_115</v>
          </cell>
          <cell r="K5628" t="str">
            <v>MCBSC_NGOA_EK2</v>
          </cell>
          <cell r="L5628" t="str">
            <v>Kika</v>
          </cell>
        </row>
        <row r="5629">
          <cell r="J5629" t="str">
            <v>EST_115</v>
          </cell>
          <cell r="K5629" t="str">
            <v>MCBSC_NGOA_EK2</v>
          </cell>
          <cell r="L5629" t="str">
            <v>Kika</v>
          </cell>
        </row>
        <row r="5630">
          <cell r="J5630" t="str">
            <v>EST_115</v>
          </cell>
          <cell r="K5630" t="str">
            <v>MCBSC_NGOA_EK2</v>
          </cell>
          <cell r="L5630" t="str">
            <v>Kika</v>
          </cell>
        </row>
        <row r="5631">
          <cell r="J5631" t="str">
            <v>EXN_051</v>
          </cell>
          <cell r="K5631" t="str">
            <v>MCBSC_Mra-ZOKOK2</v>
          </cell>
          <cell r="L5631" t="str">
            <v>Logone-Birni</v>
          </cell>
        </row>
        <row r="5632">
          <cell r="J5632" t="str">
            <v>EXN_051</v>
          </cell>
          <cell r="K5632" t="str">
            <v>MCBSC_Mra-ZOKOK2</v>
          </cell>
          <cell r="L5632" t="str">
            <v>Logone-Birni</v>
          </cell>
        </row>
        <row r="5633">
          <cell r="J5633" t="str">
            <v>EXN_051</v>
          </cell>
          <cell r="K5633" t="str">
            <v>MCBSC_Mra-ZOKOK2</v>
          </cell>
          <cell r="L5633" t="str">
            <v>Logone-Birni</v>
          </cell>
        </row>
        <row r="5634">
          <cell r="J5634" t="str">
            <v>LIT_514</v>
          </cell>
          <cell r="K5634" t="str">
            <v>MCBSC_Mak-Nodal2</v>
          </cell>
          <cell r="L5634" t="str">
            <v>Nkan</v>
          </cell>
        </row>
        <row r="5635">
          <cell r="J5635" t="str">
            <v>LIT_514</v>
          </cell>
          <cell r="K5635" t="str">
            <v>MCBSC_Mak-Nodal2</v>
          </cell>
          <cell r="L5635" t="str">
            <v>Nkan</v>
          </cell>
        </row>
        <row r="5636">
          <cell r="J5636" t="str">
            <v>LIT_514</v>
          </cell>
          <cell r="K5636" t="str">
            <v>MCBSC_Mak-Nodal2</v>
          </cell>
          <cell r="L5636" t="str">
            <v>Nkan</v>
          </cell>
        </row>
        <row r="5637">
          <cell r="J5637" t="str">
            <v>LIT_507</v>
          </cell>
          <cell r="K5637" t="str">
            <v>MCBSC_Mak-Nodal2</v>
          </cell>
          <cell r="L5637" t="str">
            <v>Sibongo</v>
          </cell>
        </row>
        <row r="5638">
          <cell r="J5638" t="str">
            <v>LIT_507</v>
          </cell>
          <cell r="K5638" t="str">
            <v>MCBSC_Mak-Nodal2</v>
          </cell>
          <cell r="L5638" t="str">
            <v>Sibongo</v>
          </cell>
        </row>
        <row r="5639">
          <cell r="J5639" t="str">
            <v>LIT_507</v>
          </cell>
          <cell r="K5639" t="str">
            <v>MCBSC_Mak-Nodal2</v>
          </cell>
          <cell r="L5639" t="str">
            <v>Sibongo</v>
          </cell>
        </row>
        <row r="5640">
          <cell r="J5640" t="str">
            <v>EST_104</v>
          </cell>
          <cell r="K5640" t="str">
            <v>MCBSC_NGOA_EK2</v>
          </cell>
          <cell r="L5640" t="str">
            <v>Tete-d-elephant</v>
          </cell>
        </row>
        <row r="5641">
          <cell r="J5641" t="str">
            <v>EST_104</v>
          </cell>
          <cell r="K5641" t="str">
            <v>MCBSC_NGOA_EK2</v>
          </cell>
          <cell r="L5641" t="str">
            <v>Tete-d-elephant</v>
          </cell>
        </row>
        <row r="5642">
          <cell r="J5642" t="str">
            <v>EST_104</v>
          </cell>
          <cell r="K5642" t="str">
            <v>MCBSC_NGOA_EK2</v>
          </cell>
          <cell r="L5642" t="str">
            <v>Tete-d-elephant</v>
          </cell>
        </row>
        <row r="5643">
          <cell r="J5643" t="str">
            <v>LIT_447</v>
          </cell>
          <cell r="K5643" t="str">
            <v>BSC_ZTE_Madagascar(22)</v>
          </cell>
          <cell r="L5643" t="str">
            <v>Douala</v>
          </cell>
        </row>
        <row r="5644">
          <cell r="J5644" t="str">
            <v>LIT_447</v>
          </cell>
          <cell r="K5644" t="str">
            <v>BSC_ZTE_Madagascar(22)</v>
          </cell>
          <cell r="L5644" t="str">
            <v>Douala</v>
          </cell>
        </row>
        <row r="5645">
          <cell r="J5645" t="str">
            <v>LIT_447</v>
          </cell>
          <cell r="K5645" t="str">
            <v>BSC_ZTE_Madagascar(22)</v>
          </cell>
          <cell r="L5645" t="str">
            <v>Douala</v>
          </cell>
        </row>
        <row r="5646">
          <cell r="J5646" t="str">
            <v>LIT_385</v>
          </cell>
          <cell r="K5646" t="str">
            <v>MCBSC_Mak-Nodal2</v>
          </cell>
          <cell r="L5646" t="str">
            <v>Douala</v>
          </cell>
        </row>
        <row r="5647">
          <cell r="J5647" t="str">
            <v>LIT_385</v>
          </cell>
          <cell r="K5647" t="str">
            <v>MCBSC_Mak-Nodal2</v>
          </cell>
          <cell r="L5647" t="str">
            <v>Douala</v>
          </cell>
        </row>
        <row r="5648">
          <cell r="J5648" t="str">
            <v>LIT_385</v>
          </cell>
          <cell r="K5648" t="str">
            <v>MCBSC_Mak-Nodal2</v>
          </cell>
          <cell r="L5648" t="str">
            <v>Douala</v>
          </cell>
        </row>
        <row r="5649">
          <cell r="J5649" t="str">
            <v>LIT_510</v>
          </cell>
          <cell r="K5649" t="str">
            <v>MCBSC_Mak-Nodal2</v>
          </cell>
          <cell r="L5649" t="str">
            <v>Massock-Songloulou</v>
          </cell>
        </row>
        <row r="5650">
          <cell r="J5650" t="str">
            <v>LIT_510</v>
          </cell>
          <cell r="K5650" t="str">
            <v>MCBSC_Mak-Nodal2</v>
          </cell>
          <cell r="L5650" t="str">
            <v>Massock-Songloulou</v>
          </cell>
        </row>
        <row r="5651">
          <cell r="J5651" t="str">
            <v>LIT_510</v>
          </cell>
          <cell r="K5651" t="str">
            <v>MCBSC_Mak-Nodal2</v>
          </cell>
          <cell r="L5651" t="str">
            <v>Massock-Songloulou</v>
          </cell>
        </row>
        <row r="5652">
          <cell r="J5652" t="str">
            <v>CTR_533</v>
          </cell>
          <cell r="K5652" t="str">
            <v>MCBSC_NGOA_EK2</v>
          </cell>
          <cell r="L5652" t="str">
            <v>Yaounde</v>
          </cell>
        </row>
        <row r="5653">
          <cell r="J5653" t="str">
            <v>CTR_533</v>
          </cell>
          <cell r="K5653" t="str">
            <v>MCBSC_NGOA_EK2</v>
          </cell>
          <cell r="L5653" t="str">
            <v>Yaounde</v>
          </cell>
        </row>
        <row r="5654">
          <cell r="J5654" t="str">
            <v>CTR_533</v>
          </cell>
          <cell r="K5654" t="str">
            <v>MCBSC_NGOA_EK2</v>
          </cell>
          <cell r="L5654" t="str">
            <v>Yaounde</v>
          </cell>
        </row>
        <row r="5655">
          <cell r="J5655" t="str">
            <v>CTR_533</v>
          </cell>
          <cell r="K5655" t="str">
            <v>MCBSC_NGOA_EK2</v>
          </cell>
          <cell r="L5655" t="str">
            <v>Yaounde</v>
          </cell>
        </row>
        <row r="5656">
          <cell r="J5656" t="str">
            <v>CTR_533</v>
          </cell>
          <cell r="K5656" t="str">
            <v>MCBSC_NGOA_EK2</v>
          </cell>
          <cell r="L5656" t="str">
            <v>Yaounde</v>
          </cell>
        </row>
        <row r="5657">
          <cell r="J5657" t="str">
            <v>CTR_533</v>
          </cell>
          <cell r="K5657" t="str">
            <v>MCBSC_NGOA_EK2</v>
          </cell>
          <cell r="L5657" t="str">
            <v>Yaounde</v>
          </cell>
        </row>
        <row r="5658">
          <cell r="J5658" t="str">
            <v>CTR_552</v>
          </cell>
          <cell r="K5658" t="str">
            <v>BSC_ZTE_Mvogada_new(24)</v>
          </cell>
          <cell r="L5658" t="str">
            <v>Yaounde</v>
          </cell>
        </row>
        <row r="5659">
          <cell r="J5659" t="str">
            <v>CTR_552</v>
          </cell>
          <cell r="K5659" t="str">
            <v>BSC_ZTE_Mvogada_new(24)</v>
          </cell>
          <cell r="L5659" t="str">
            <v>Yaounde</v>
          </cell>
        </row>
        <row r="5660">
          <cell r="J5660" t="str">
            <v>CTR_552</v>
          </cell>
          <cell r="K5660" t="str">
            <v>BSC_ZTE_Mvogada_new(24)</v>
          </cell>
          <cell r="L5660" t="str">
            <v>Yaounde</v>
          </cell>
        </row>
        <row r="5661">
          <cell r="J5661" t="str">
            <v>CTR_553</v>
          </cell>
          <cell r="K5661" t="str">
            <v>BSC_ZTE_Mvogada_new(24)</v>
          </cell>
          <cell r="L5661" t="str">
            <v>Yaounde</v>
          </cell>
        </row>
        <row r="5662">
          <cell r="J5662" t="str">
            <v>CTR_553</v>
          </cell>
          <cell r="K5662" t="str">
            <v>BSC_ZTE_Mvogada_new(24)</v>
          </cell>
          <cell r="L5662" t="str">
            <v>Yaounde</v>
          </cell>
        </row>
        <row r="5663">
          <cell r="J5663" t="str">
            <v>CTR_553</v>
          </cell>
          <cell r="K5663" t="str">
            <v>BSC_ZTE_Mvogada_new(24)</v>
          </cell>
          <cell r="L5663" t="str">
            <v>Yaounde</v>
          </cell>
        </row>
        <row r="5664">
          <cell r="J5664" t="str">
            <v>EXN_188</v>
          </cell>
          <cell r="K5664" t="str">
            <v>BSC1_HW_GRA_AGENCE</v>
          </cell>
          <cell r="L5664" t="str">
            <v>Kousseri</v>
          </cell>
        </row>
        <row r="5665">
          <cell r="J5665" t="str">
            <v>EXN_188</v>
          </cell>
          <cell r="K5665" t="str">
            <v>BSC1_HW_GRA_AGENCE</v>
          </cell>
          <cell r="L5665" t="str">
            <v>Kousseri</v>
          </cell>
        </row>
        <row r="5666">
          <cell r="J5666" t="str">
            <v>EXN_188</v>
          </cell>
          <cell r="K5666" t="str">
            <v>BSC1_HW_GRA_AGENCE</v>
          </cell>
          <cell r="L5666" t="str">
            <v>Kousseri</v>
          </cell>
        </row>
        <row r="5667">
          <cell r="J5667" t="str">
            <v>EXN_188</v>
          </cell>
          <cell r="K5667" t="str">
            <v>BSC1_HW_GRA_AGENCE</v>
          </cell>
          <cell r="L5667" t="str">
            <v>Kousseri</v>
          </cell>
        </row>
        <row r="5668">
          <cell r="J5668" t="str">
            <v>EXN_188</v>
          </cell>
          <cell r="K5668" t="str">
            <v>BSC1_HW_GRA_AGENCE</v>
          </cell>
          <cell r="L5668" t="str">
            <v>Kousseri</v>
          </cell>
        </row>
        <row r="5669">
          <cell r="J5669" t="str">
            <v>EXN_188</v>
          </cell>
          <cell r="K5669" t="str">
            <v>BSC1_HW_GRA_AGENCE</v>
          </cell>
          <cell r="L5669" t="str">
            <v>Kousseri</v>
          </cell>
        </row>
        <row r="5670">
          <cell r="J5670" t="str">
            <v>CTR_457</v>
          </cell>
          <cell r="K5670" t="str">
            <v>MCBSC_NGOA_EK2</v>
          </cell>
          <cell r="L5670" t="str">
            <v>Minta</v>
          </cell>
        </row>
        <row r="5671">
          <cell r="J5671" t="str">
            <v>CTR_457</v>
          </cell>
          <cell r="K5671" t="str">
            <v>MCBSC_NGOA_EK2</v>
          </cell>
          <cell r="L5671" t="str">
            <v>Minta</v>
          </cell>
        </row>
        <row r="5672">
          <cell r="J5672" t="str">
            <v>CTR_457</v>
          </cell>
          <cell r="K5672" t="str">
            <v>MCBSC_NGOA_EK2</v>
          </cell>
          <cell r="L5672" t="str">
            <v>Minta</v>
          </cell>
        </row>
        <row r="5673">
          <cell r="J5673" t="str">
            <v>EST_105</v>
          </cell>
          <cell r="K5673" t="str">
            <v>MCBSC_NGOA_EK2</v>
          </cell>
          <cell r="L5673" t="str">
            <v>Betare-Oya</v>
          </cell>
        </row>
        <row r="5674">
          <cell r="J5674" t="str">
            <v>EST_105</v>
          </cell>
          <cell r="K5674" t="str">
            <v>MCBSC_NGOA_EK2</v>
          </cell>
          <cell r="L5674" t="str">
            <v>Betare-Oya</v>
          </cell>
        </row>
        <row r="5675">
          <cell r="J5675" t="str">
            <v>EST_105</v>
          </cell>
          <cell r="K5675" t="str">
            <v>MCBSC_NGOA_EK2</v>
          </cell>
          <cell r="L5675" t="str">
            <v>Betare-Oya</v>
          </cell>
        </row>
        <row r="5676">
          <cell r="J5676" t="str">
            <v>ADM_114</v>
          </cell>
          <cell r="K5676" t="str">
            <v>MCBSC_Ngaoundere1</v>
          </cell>
          <cell r="L5676" t="str">
            <v>Pangar</v>
          </cell>
        </row>
        <row r="5677">
          <cell r="J5677" t="str">
            <v>ADM_114</v>
          </cell>
          <cell r="K5677" t="str">
            <v>MCBSC_Ngaoundere1</v>
          </cell>
          <cell r="L5677" t="str">
            <v>Pangar</v>
          </cell>
        </row>
        <row r="5678">
          <cell r="J5678" t="str">
            <v>ADM_114</v>
          </cell>
          <cell r="K5678" t="str">
            <v>MCBSC_Ngaoundere1</v>
          </cell>
          <cell r="L5678" t="str">
            <v>Pangar</v>
          </cell>
        </row>
        <row r="5679">
          <cell r="J5679" t="str">
            <v>CTR_158</v>
          </cell>
          <cell r="K5679" t="str">
            <v>BSC_ZTE_Mvogada_new(24)</v>
          </cell>
          <cell r="L5679" t="str">
            <v>Yaounde</v>
          </cell>
        </row>
        <row r="5680">
          <cell r="J5680" t="str">
            <v>CTR_158</v>
          </cell>
          <cell r="K5680" t="str">
            <v>BSC_ZTE_Mvogada_new(24)</v>
          </cell>
          <cell r="L5680" t="str">
            <v>Yaounde</v>
          </cell>
        </row>
        <row r="5681">
          <cell r="J5681" t="str">
            <v>CTR_158</v>
          </cell>
          <cell r="K5681" t="str">
            <v>BSC_ZTE_Mvogada_new(24)</v>
          </cell>
          <cell r="L5681" t="str">
            <v>Yaounde</v>
          </cell>
        </row>
        <row r="5682">
          <cell r="J5682" t="str">
            <v>LIT_524</v>
          </cell>
          <cell r="K5682" t="str">
            <v>BSC_ZTE_Madagascar(22)</v>
          </cell>
          <cell r="L5682" t="str">
            <v>Douala</v>
          </cell>
        </row>
        <row r="5683">
          <cell r="J5683" t="str">
            <v>LIT_524</v>
          </cell>
          <cell r="K5683" t="str">
            <v>BSC_ZTE_Madagascar(22)</v>
          </cell>
          <cell r="L5683" t="str">
            <v>Douala</v>
          </cell>
        </row>
        <row r="5684">
          <cell r="J5684" t="str">
            <v>LIT_524</v>
          </cell>
          <cell r="K5684" t="str">
            <v>BSC_ZTE_Madagascar(22)</v>
          </cell>
          <cell r="L5684" t="str">
            <v>Douala</v>
          </cell>
        </row>
        <row r="5685">
          <cell r="J5685" t="str">
            <v>NRD_130</v>
          </cell>
          <cell r="K5685" t="str">
            <v>BSC1_HW_GRA_AGENCE</v>
          </cell>
          <cell r="L5685" t="str">
            <v>Garoua</v>
          </cell>
        </row>
        <row r="5686">
          <cell r="J5686" t="str">
            <v>NRD_130</v>
          </cell>
          <cell r="K5686" t="str">
            <v>BSC1_HW_GRA_AGENCE</v>
          </cell>
          <cell r="L5686" t="str">
            <v>Garoua</v>
          </cell>
        </row>
        <row r="5687">
          <cell r="J5687" t="str">
            <v>NRD_130</v>
          </cell>
          <cell r="K5687" t="str">
            <v>BSC1_HW_GRA_AGENCE</v>
          </cell>
          <cell r="L5687" t="str">
            <v>Garoua</v>
          </cell>
        </row>
        <row r="5688">
          <cell r="J5688" t="str">
            <v>NRD_130</v>
          </cell>
          <cell r="K5688" t="str">
            <v>BSC1_HW_GRA_AGENCE</v>
          </cell>
          <cell r="L5688" t="str">
            <v>Garoua</v>
          </cell>
        </row>
        <row r="5689">
          <cell r="J5689" t="str">
            <v>NRD_130</v>
          </cell>
          <cell r="K5689" t="str">
            <v>BSC1_HW_GRA_AGENCE</v>
          </cell>
          <cell r="L5689" t="str">
            <v>Garoua</v>
          </cell>
        </row>
        <row r="5690">
          <cell r="J5690" t="str">
            <v>NRD_130</v>
          </cell>
          <cell r="K5690" t="str">
            <v>BSC1_HW_GRA_AGENCE</v>
          </cell>
          <cell r="L5690" t="str">
            <v>Garoua</v>
          </cell>
        </row>
        <row r="5691">
          <cell r="J5691" t="str">
            <v>OST_224</v>
          </cell>
          <cell r="K5691" t="str">
            <v>MCBSC_Banengo1</v>
          </cell>
          <cell r="L5691" t="str">
            <v>Moumee</v>
          </cell>
        </row>
        <row r="5692">
          <cell r="J5692" t="str">
            <v>OST_224</v>
          </cell>
          <cell r="K5692" t="str">
            <v>MCBSC_Banengo1</v>
          </cell>
          <cell r="L5692" t="str">
            <v>Moumee</v>
          </cell>
        </row>
        <row r="5693">
          <cell r="J5693" t="str">
            <v>OST_224</v>
          </cell>
          <cell r="K5693" t="str">
            <v>MCBSC_Banengo1</v>
          </cell>
          <cell r="L5693" t="str">
            <v>Moumee</v>
          </cell>
        </row>
        <row r="5694">
          <cell r="J5694" t="str">
            <v>NRO_247</v>
          </cell>
          <cell r="K5694" t="str">
            <v>MCBSC_Banengo2</v>
          </cell>
          <cell r="L5694" t="str">
            <v>Pinyin</v>
          </cell>
        </row>
        <row r="5695">
          <cell r="J5695" t="str">
            <v>NRO_247</v>
          </cell>
          <cell r="K5695" t="str">
            <v>MCBSC_Banengo2</v>
          </cell>
          <cell r="L5695" t="str">
            <v>Pinyin</v>
          </cell>
        </row>
        <row r="5696">
          <cell r="J5696" t="str">
            <v>NRO_247</v>
          </cell>
          <cell r="K5696" t="str">
            <v>MCBSC_Banengo2</v>
          </cell>
          <cell r="L5696" t="str">
            <v>Pinyin</v>
          </cell>
        </row>
        <row r="5697">
          <cell r="J5697" t="str">
            <v>LIT_536</v>
          </cell>
          <cell r="K5697" t="str">
            <v>MCBSC_Mak-Nodal2</v>
          </cell>
          <cell r="L5697" t="str">
            <v>Yoyo</v>
          </cell>
        </row>
        <row r="5698">
          <cell r="J5698" t="str">
            <v>LIT_536</v>
          </cell>
          <cell r="K5698" t="str">
            <v>MCBSC_Mak-Nodal2</v>
          </cell>
          <cell r="L5698" t="str">
            <v>Yoyo</v>
          </cell>
        </row>
        <row r="5699">
          <cell r="J5699" t="str">
            <v>CTR_453</v>
          </cell>
          <cell r="K5699" t="str">
            <v>MCBSC_CBC2</v>
          </cell>
          <cell r="L5699" t="str">
            <v>Mbankomo</v>
          </cell>
        </row>
        <row r="5700">
          <cell r="J5700" t="str">
            <v>CTR_453</v>
          </cell>
          <cell r="K5700" t="str">
            <v>MCBSC_CBC2</v>
          </cell>
          <cell r="L5700" t="str">
            <v>Mbankomo</v>
          </cell>
        </row>
        <row r="5701">
          <cell r="J5701" t="str">
            <v>CTR_453</v>
          </cell>
          <cell r="K5701" t="str">
            <v>MCBSC_CBC2</v>
          </cell>
          <cell r="L5701" t="str">
            <v>Mbankomo</v>
          </cell>
        </row>
        <row r="5702">
          <cell r="J5702" t="str">
            <v>EXN_190</v>
          </cell>
          <cell r="K5702" t="str">
            <v>MCBSC_GRA-Agence2</v>
          </cell>
          <cell r="L5702" t="str">
            <v>Dargala</v>
          </cell>
        </row>
        <row r="5703">
          <cell r="J5703" t="str">
            <v>EXN_190</v>
          </cell>
          <cell r="K5703" t="str">
            <v>MCBSC_GRA-Agence2</v>
          </cell>
          <cell r="L5703" t="str">
            <v>Dargala</v>
          </cell>
        </row>
        <row r="5704">
          <cell r="J5704" t="str">
            <v>EXN_190</v>
          </cell>
          <cell r="K5704" t="str">
            <v>MCBSC_GRA-Agence2</v>
          </cell>
          <cell r="L5704" t="str">
            <v>Dargala</v>
          </cell>
        </row>
        <row r="5705">
          <cell r="J5705" t="str">
            <v>EXN_190</v>
          </cell>
          <cell r="K5705" t="str">
            <v>MCBSC_GRA-Agence2</v>
          </cell>
          <cell r="L5705" t="str">
            <v>Dargala</v>
          </cell>
        </row>
        <row r="5706">
          <cell r="J5706" t="str">
            <v>EXN_190</v>
          </cell>
          <cell r="K5706" t="str">
            <v>MCBSC_GRA-Agence2</v>
          </cell>
          <cell r="L5706" t="str">
            <v>Dargala</v>
          </cell>
        </row>
        <row r="5707">
          <cell r="J5707" t="str">
            <v>EXN_190</v>
          </cell>
          <cell r="K5707" t="str">
            <v>MCBSC_GRA-Agence2</v>
          </cell>
          <cell r="L5707" t="str">
            <v>Dargala</v>
          </cell>
        </row>
        <row r="5708">
          <cell r="J5708" t="str">
            <v>LIT_389</v>
          </cell>
          <cell r="K5708" t="str">
            <v>MCBSC_Mak-Nodal2</v>
          </cell>
          <cell r="L5708" t="str">
            <v>Dibamba</v>
          </cell>
        </row>
        <row r="5709">
          <cell r="J5709" t="str">
            <v>LIT_389</v>
          </cell>
          <cell r="K5709" t="str">
            <v>MCBSC_Mak-Nodal2</v>
          </cell>
          <cell r="L5709" t="str">
            <v>Dibamba</v>
          </cell>
        </row>
        <row r="5710">
          <cell r="J5710" t="str">
            <v>LIT_389</v>
          </cell>
          <cell r="K5710" t="str">
            <v>MCBSC_Mak-Nodal2</v>
          </cell>
          <cell r="L5710" t="str">
            <v>Dibamba</v>
          </cell>
        </row>
        <row r="5711">
          <cell r="J5711" t="str">
            <v>CTR_541</v>
          </cell>
          <cell r="K5711" t="str">
            <v>MCBSC_CBC2</v>
          </cell>
          <cell r="L5711" t="str">
            <v>Mbankomo</v>
          </cell>
        </row>
        <row r="5712">
          <cell r="J5712" t="str">
            <v>CTR_541</v>
          </cell>
          <cell r="K5712" t="str">
            <v>MCBSC_CBC2</v>
          </cell>
          <cell r="L5712" t="str">
            <v>Mbankomo</v>
          </cell>
        </row>
        <row r="5713">
          <cell r="J5713" t="str">
            <v>CTR_541</v>
          </cell>
          <cell r="K5713" t="str">
            <v>MCBSC_CBC2</v>
          </cell>
          <cell r="L5713" t="str">
            <v>Mbankomo</v>
          </cell>
        </row>
        <row r="5714">
          <cell r="J5714" t="str">
            <v>CTR_451</v>
          </cell>
          <cell r="K5714" t="str">
            <v>MCBSC_CBC2</v>
          </cell>
          <cell r="L5714" t="str">
            <v>Eseka</v>
          </cell>
        </row>
        <row r="5715">
          <cell r="J5715" t="str">
            <v>CTR_451</v>
          </cell>
          <cell r="K5715" t="str">
            <v>MCBSC_CBC2</v>
          </cell>
          <cell r="L5715" t="str">
            <v>Eseka</v>
          </cell>
        </row>
        <row r="5716">
          <cell r="J5716" t="str">
            <v>CTR_451</v>
          </cell>
          <cell r="K5716" t="str">
            <v>MCBSC_CBC2</v>
          </cell>
          <cell r="L5716" t="str">
            <v>Eseka</v>
          </cell>
        </row>
        <row r="5717">
          <cell r="J5717" t="str">
            <v>LIT_067</v>
          </cell>
          <cell r="K5717" t="str">
            <v>MCBSC_Mak-Nodal2</v>
          </cell>
          <cell r="L5717" t="str">
            <v>Ngoulmepa</v>
          </cell>
        </row>
        <row r="5718">
          <cell r="J5718" t="str">
            <v>LIT_067</v>
          </cell>
          <cell r="K5718" t="str">
            <v>MCBSC_Mak-Nodal2</v>
          </cell>
          <cell r="L5718" t="str">
            <v>Ngoulmepa</v>
          </cell>
        </row>
        <row r="5719">
          <cell r="J5719" t="str">
            <v>LIT_067</v>
          </cell>
          <cell r="K5719" t="str">
            <v>MCBSC_Mak-Nodal2</v>
          </cell>
          <cell r="L5719" t="str">
            <v>Ngoulmepa</v>
          </cell>
        </row>
        <row r="5720">
          <cell r="J5720" t="str">
            <v>EXN_189</v>
          </cell>
          <cell r="K5720" t="str">
            <v>MCBSC_Mra-ZOKOK2</v>
          </cell>
          <cell r="L5720" t="str">
            <v>Pouss</v>
          </cell>
        </row>
        <row r="5721">
          <cell r="J5721" t="str">
            <v>EXN_189</v>
          </cell>
          <cell r="K5721" t="str">
            <v>MCBSC_Mra-ZOKOK2</v>
          </cell>
          <cell r="L5721" t="str">
            <v>Pouss</v>
          </cell>
        </row>
        <row r="5722">
          <cell r="J5722" t="str">
            <v>EXN_189</v>
          </cell>
          <cell r="K5722" t="str">
            <v>MCBSC_Mra-ZOKOK2</v>
          </cell>
          <cell r="L5722" t="str">
            <v>Pouss</v>
          </cell>
        </row>
        <row r="5723">
          <cell r="J5723" t="str">
            <v>EXN_189</v>
          </cell>
          <cell r="K5723" t="str">
            <v>MCBSC_Mra-ZOKOK2</v>
          </cell>
          <cell r="L5723" t="str">
            <v>Pouss</v>
          </cell>
        </row>
        <row r="5724">
          <cell r="J5724" t="str">
            <v>EXN_189</v>
          </cell>
          <cell r="K5724" t="str">
            <v>MCBSC_Mra-ZOKOK2</v>
          </cell>
          <cell r="L5724" t="str">
            <v>Pouss</v>
          </cell>
        </row>
        <row r="5725">
          <cell r="J5725" t="str">
            <v>EXN_189</v>
          </cell>
          <cell r="K5725" t="str">
            <v>MCBSC_Mra-ZOKOK2</v>
          </cell>
          <cell r="L5725" t="str">
            <v>Pouss</v>
          </cell>
        </row>
        <row r="5726">
          <cell r="J5726" t="str">
            <v>NRO_104</v>
          </cell>
          <cell r="K5726" t="str">
            <v>MCBSC_Banengo2</v>
          </cell>
          <cell r="L5726" t="str">
            <v>Santa</v>
          </cell>
        </row>
        <row r="5727">
          <cell r="J5727" t="str">
            <v>NRO_104</v>
          </cell>
          <cell r="K5727" t="str">
            <v>MCBSC_Banengo2</v>
          </cell>
          <cell r="L5727" t="str">
            <v>Santa</v>
          </cell>
        </row>
        <row r="5728">
          <cell r="J5728" t="str">
            <v>NRO_104</v>
          </cell>
          <cell r="K5728" t="str">
            <v>MCBSC_Banengo2</v>
          </cell>
          <cell r="L5728" t="str">
            <v>Santa</v>
          </cell>
        </row>
        <row r="5729">
          <cell r="J5729" t="str">
            <v>SUO_163</v>
          </cell>
          <cell r="K5729" t="str">
            <v>BSC1_HW_BFSAM_BANENGO</v>
          </cell>
          <cell r="L5729" t="str">
            <v>Buea</v>
          </cell>
        </row>
        <row r="5730">
          <cell r="J5730" t="str">
            <v>SUO_163</v>
          </cell>
          <cell r="K5730" t="str">
            <v>BSC1_HW_BFSAM_BANENGO</v>
          </cell>
          <cell r="L5730" t="str">
            <v>Buea</v>
          </cell>
        </row>
        <row r="5731">
          <cell r="J5731" t="str">
            <v>SUO_163</v>
          </cell>
          <cell r="K5731" t="str">
            <v>BSC1_HW_BFSAM_BANENGO</v>
          </cell>
          <cell r="L5731" t="str">
            <v>Buea</v>
          </cell>
        </row>
        <row r="5732">
          <cell r="J5732" t="str">
            <v>SUO_163</v>
          </cell>
          <cell r="K5732" t="str">
            <v>BSC1_HW_BFSAM_BANENGO</v>
          </cell>
          <cell r="L5732" t="str">
            <v>Buea</v>
          </cell>
        </row>
        <row r="5733">
          <cell r="J5733" t="str">
            <v>SUO_163</v>
          </cell>
          <cell r="K5733" t="str">
            <v>BSC1_HW_BFSAM_BANENGO</v>
          </cell>
          <cell r="L5733" t="str">
            <v>Buea</v>
          </cell>
        </row>
        <row r="5734">
          <cell r="J5734" t="str">
            <v>SUO_163</v>
          </cell>
          <cell r="K5734" t="str">
            <v>BSC1_HW_BFSAM_BANENGO</v>
          </cell>
          <cell r="L5734" t="str">
            <v>Buea</v>
          </cell>
        </row>
        <row r="5735">
          <cell r="J5735" t="str">
            <v>LIT_402</v>
          </cell>
          <cell r="K5735" t="str">
            <v>MCBSC_CBC2</v>
          </cell>
          <cell r="L5735" t="str">
            <v>Messondo</v>
          </cell>
        </row>
        <row r="5736">
          <cell r="J5736" t="str">
            <v>LIT_402</v>
          </cell>
          <cell r="K5736" t="str">
            <v>MCBSC_CBC2</v>
          </cell>
          <cell r="L5736" t="str">
            <v>Messondo</v>
          </cell>
        </row>
        <row r="5737">
          <cell r="J5737" t="str">
            <v>LIT_402</v>
          </cell>
          <cell r="K5737" t="str">
            <v>MCBSC_CBC2</v>
          </cell>
          <cell r="L5737" t="str">
            <v>Messondo</v>
          </cell>
        </row>
        <row r="5738">
          <cell r="J5738" t="str">
            <v>CTR_452</v>
          </cell>
          <cell r="K5738" t="str">
            <v>MCBSC_CBC2</v>
          </cell>
          <cell r="L5738" t="str">
            <v>Ngoumou</v>
          </cell>
        </row>
        <row r="5739">
          <cell r="J5739" t="str">
            <v>CTR_452</v>
          </cell>
          <cell r="K5739" t="str">
            <v>MCBSC_CBC2</v>
          </cell>
          <cell r="L5739" t="str">
            <v>Ngoumou</v>
          </cell>
        </row>
        <row r="5740">
          <cell r="J5740" t="str">
            <v>CTR_452</v>
          </cell>
          <cell r="K5740" t="str">
            <v>MCBSC_CBC2</v>
          </cell>
          <cell r="L5740" t="str">
            <v>Ngoumou</v>
          </cell>
        </row>
        <row r="5741">
          <cell r="J5741" t="str">
            <v>LIT_535</v>
          </cell>
          <cell r="K5741" t="str">
            <v>BSC_ZTE_NDOGBONG(21)</v>
          </cell>
          <cell r="L5741" t="str">
            <v>Douala</v>
          </cell>
        </row>
        <row r="5742">
          <cell r="J5742" t="str">
            <v>LIT_535</v>
          </cell>
          <cell r="K5742" t="str">
            <v>BSC_ZTE_NDOGBONG(21)</v>
          </cell>
          <cell r="L5742" t="str">
            <v>Douala</v>
          </cell>
        </row>
        <row r="5743">
          <cell r="J5743" t="str">
            <v>LIT_535</v>
          </cell>
          <cell r="K5743" t="str">
            <v>BSC_ZTE_NDOGBONG(21)</v>
          </cell>
          <cell r="L5743" t="str">
            <v>Douala</v>
          </cell>
        </row>
        <row r="5744">
          <cell r="J5744" t="str">
            <v>OST_240</v>
          </cell>
          <cell r="K5744" t="str">
            <v>BSC1_HW_BFSAM_BANENGO</v>
          </cell>
          <cell r="L5744" t="str">
            <v>Bafoussam</v>
          </cell>
        </row>
        <row r="5745">
          <cell r="J5745" t="str">
            <v>OST_240</v>
          </cell>
          <cell r="K5745" t="str">
            <v>BSC1_HW_BFSAM_BANENGO</v>
          </cell>
          <cell r="L5745" t="str">
            <v>Bafoussam</v>
          </cell>
        </row>
        <row r="5746">
          <cell r="J5746" t="str">
            <v>OST_240</v>
          </cell>
          <cell r="K5746" t="str">
            <v>BSC1_HW_BFSAM_BANENGO</v>
          </cell>
          <cell r="L5746" t="str">
            <v>Bafoussam</v>
          </cell>
        </row>
        <row r="5747">
          <cell r="J5747" t="str">
            <v>OST_240</v>
          </cell>
          <cell r="K5747" t="str">
            <v>BSC1_HW_BFSAM_BANENGO</v>
          </cell>
          <cell r="L5747" t="str">
            <v>Bafoussam</v>
          </cell>
        </row>
        <row r="5748">
          <cell r="J5748" t="str">
            <v>OST_240</v>
          </cell>
          <cell r="K5748" t="str">
            <v>BSC1_HW_BFSAM_BANENGO</v>
          </cell>
          <cell r="L5748" t="str">
            <v>Bafoussam</v>
          </cell>
        </row>
        <row r="5749">
          <cell r="J5749" t="str">
            <v>OST_240</v>
          </cell>
          <cell r="K5749" t="str">
            <v>BSC1_HW_BFSAM_BANENGO</v>
          </cell>
          <cell r="L5749" t="str">
            <v>Bafoussam</v>
          </cell>
        </row>
        <row r="5750">
          <cell r="J5750" t="str">
            <v>LIT_558</v>
          </cell>
          <cell r="K5750" t="str">
            <v>BSC_ZTE_NDOGBONG(21)</v>
          </cell>
          <cell r="L5750" t="str">
            <v>Nkongsamba</v>
          </cell>
        </row>
        <row r="5751">
          <cell r="J5751" t="str">
            <v>LIT_558</v>
          </cell>
          <cell r="K5751" t="str">
            <v>BSC_ZTE_NDOGBONG(21)</v>
          </cell>
          <cell r="L5751" t="str">
            <v>Nkongsamba</v>
          </cell>
        </row>
        <row r="5752">
          <cell r="J5752" t="str">
            <v>LIT_558</v>
          </cell>
          <cell r="K5752" t="str">
            <v>BSC_ZTE_NDOGBONG(21)</v>
          </cell>
          <cell r="L5752" t="str">
            <v>Nkongsamba</v>
          </cell>
        </row>
        <row r="5753">
          <cell r="J5753" t="str">
            <v>LIT_558</v>
          </cell>
          <cell r="K5753" t="str">
            <v>BSC_ZTE_NDOGBONG(21)</v>
          </cell>
          <cell r="L5753" t="str">
            <v>Nkongsamba</v>
          </cell>
        </row>
        <row r="5754">
          <cell r="J5754" t="str">
            <v>LIT_558</v>
          </cell>
          <cell r="K5754" t="str">
            <v>BSC_ZTE_NDOGBONG(21)</v>
          </cell>
          <cell r="L5754" t="str">
            <v>Nkongsamba</v>
          </cell>
        </row>
        <row r="5755">
          <cell r="J5755" t="str">
            <v>LIT_558</v>
          </cell>
          <cell r="K5755" t="str">
            <v>BSC_ZTE_NDOGBONG(21)</v>
          </cell>
          <cell r="L5755" t="str">
            <v>Nkongsamba</v>
          </cell>
        </row>
        <row r="5756">
          <cell r="J5756" t="str">
            <v>CTR_551</v>
          </cell>
          <cell r="K5756" t="str">
            <v>BSC_ZTE_Messamendongo(23)</v>
          </cell>
          <cell r="L5756" t="str">
            <v>Yaounde</v>
          </cell>
        </row>
        <row r="5757">
          <cell r="J5757" t="str">
            <v>CTR_551</v>
          </cell>
          <cell r="K5757" t="str">
            <v>BSC_ZTE_Messamendongo(23)</v>
          </cell>
          <cell r="L5757" t="str">
            <v>Yaounde</v>
          </cell>
        </row>
        <row r="5758">
          <cell r="J5758" t="str">
            <v>CTR_551</v>
          </cell>
          <cell r="K5758" t="str">
            <v>BSC_ZTE_Messamendongo(23)</v>
          </cell>
          <cell r="L5758" t="str">
            <v>Yaounde</v>
          </cell>
        </row>
        <row r="5759">
          <cell r="J5759" t="str">
            <v>EXN_239</v>
          </cell>
          <cell r="K5759" t="str">
            <v>MCBSC_GRA-Agence</v>
          </cell>
          <cell r="L5759" t="str">
            <v>Badjouma</v>
          </cell>
        </row>
        <row r="5760">
          <cell r="J5760" t="str">
            <v>EXN_239</v>
          </cell>
          <cell r="K5760" t="str">
            <v>MCBSC_GRA-Agence</v>
          </cell>
          <cell r="L5760" t="str">
            <v>Badjouma</v>
          </cell>
        </row>
        <row r="5761">
          <cell r="J5761" t="str">
            <v>EXN_239</v>
          </cell>
          <cell r="K5761" t="str">
            <v>MCBSC_GRA-Agence</v>
          </cell>
          <cell r="L5761" t="str">
            <v>Badjouma</v>
          </cell>
        </row>
        <row r="5762">
          <cell r="J5762" t="str">
            <v>NRD_160</v>
          </cell>
          <cell r="K5762" t="str">
            <v>BSC1_HW_GRA_AGENCE</v>
          </cell>
          <cell r="L5762" t="str">
            <v>Garoua</v>
          </cell>
        </row>
        <row r="5763">
          <cell r="J5763" t="str">
            <v>NRD_160</v>
          </cell>
          <cell r="K5763" t="str">
            <v>BSC1_HW_GRA_AGENCE</v>
          </cell>
          <cell r="L5763" t="str">
            <v>Garoua</v>
          </cell>
        </row>
        <row r="5764">
          <cell r="J5764" t="str">
            <v>NRD_160</v>
          </cell>
          <cell r="K5764" t="str">
            <v>BSC1_HW_GRA_AGENCE</v>
          </cell>
          <cell r="L5764" t="str">
            <v>Garoua</v>
          </cell>
        </row>
        <row r="5765">
          <cell r="J5765" t="str">
            <v>EXN_199</v>
          </cell>
          <cell r="K5765" t="str">
            <v>MCBSC_GRA-Agence2</v>
          </cell>
          <cell r="L5765" t="str">
            <v>Ouro Zangui</v>
          </cell>
        </row>
        <row r="5766">
          <cell r="J5766" t="str">
            <v>EXN_199</v>
          </cell>
          <cell r="K5766" t="str">
            <v>MCBSC_GRA-Agence2</v>
          </cell>
          <cell r="L5766" t="str">
            <v>Ouro Zangui</v>
          </cell>
        </row>
        <row r="5767">
          <cell r="J5767" t="str">
            <v>EXN_199</v>
          </cell>
          <cell r="K5767" t="str">
            <v>MCBSC_GRA-Agence2</v>
          </cell>
          <cell r="L5767" t="str">
            <v>Ouro Zangui</v>
          </cell>
        </row>
        <row r="5768">
          <cell r="J5768" t="str">
            <v>EXN_218</v>
          </cell>
          <cell r="K5768" t="str">
            <v>MCBSC_GRA-Agence2</v>
          </cell>
          <cell r="L5768" t="str">
            <v>Sedek</v>
          </cell>
        </row>
        <row r="5769">
          <cell r="J5769" t="str">
            <v>EXN_218</v>
          </cell>
          <cell r="K5769" t="str">
            <v>MCBSC_GRA-Agence2</v>
          </cell>
          <cell r="L5769" t="str">
            <v>Sedek</v>
          </cell>
        </row>
        <row r="5770">
          <cell r="J5770" t="str">
            <v>EXN_218</v>
          </cell>
          <cell r="K5770" t="str">
            <v>MCBSC_GRA-Agence2</v>
          </cell>
          <cell r="L5770" t="str">
            <v>Sedek</v>
          </cell>
        </row>
        <row r="5771">
          <cell r="J5771" t="str">
            <v>EXN_230</v>
          </cell>
          <cell r="K5771" t="str">
            <v>MCBSC_Mra-ZOKOK2</v>
          </cell>
          <cell r="L5771" t="str">
            <v>Tekele</v>
          </cell>
        </row>
        <row r="5772">
          <cell r="J5772" t="str">
            <v>EXN_230</v>
          </cell>
          <cell r="K5772" t="str">
            <v>MCBSC_Mra-ZOKOK2</v>
          </cell>
          <cell r="L5772" t="str">
            <v>Tekele</v>
          </cell>
        </row>
        <row r="5773">
          <cell r="J5773" t="str">
            <v>EXN_230</v>
          </cell>
          <cell r="K5773" t="str">
            <v>MCBSC_Mra-ZOKOK2</v>
          </cell>
          <cell r="L5773" t="str">
            <v>Tekele</v>
          </cell>
        </row>
        <row r="5774">
          <cell r="J5774" t="str">
            <v>EXN_236</v>
          </cell>
          <cell r="K5774" t="str">
            <v>BSC1_HW_GRA_AGENCE</v>
          </cell>
          <cell r="L5774" t="str">
            <v>Yagoua</v>
          </cell>
        </row>
        <row r="5775">
          <cell r="J5775" t="str">
            <v>EXN_236</v>
          </cell>
          <cell r="K5775" t="str">
            <v>BSC1_HW_GRA_AGENCE</v>
          </cell>
          <cell r="L5775" t="str">
            <v>Yagoua</v>
          </cell>
        </row>
        <row r="5776">
          <cell r="J5776" t="str">
            <v>EXN_236</v>
          </cell>
          <cell r="K5776" t="str">
            <v>BSC1_HW_GRA_AGENCE</v>
          </cell>
          <cell r="L5776" t="str">
            <v>Yagoua</v>
          </cell>
        </row>
        <row r="5777">
          <cell r="J5777" t="str">
            <v>CTR_564</v>
          </cell>
          <cell r="K5777" t="str">
            <v>BSC_ZTE_Mvogada_new(24)</v>
          </cell>
          <cell r="L5777" t="str">
            <v>Yaounde</v>
          </cell>
        </row>
        <row r="5778">
          <cell r="J5778" t="str">
            <v>CTR_564</v>
          </cell>
          <cell r="K5778" t="str">
            <v>BSC_ZTE_Mvogada_new(24)</v>
          </cell>
          <cell r="L5778" t="str">
            <v>Yaounde</v>
          </cell>
        </row>
        <row r="5779">
          <cell r="J5779" t="str">
            <v>CTR_564</v>
          </cell>
          <cell r="K5779" t="str">
            <v>BSC_ZTE_Mvogada_new(24)</v>
          </cell>
          <cell r="L5779" t="str">
            <v>Yaounde</v>
          </cell>
        </row>
        <row r="5780">
          <cell r="J5780" t="str">
            <v>LIT_548</v>
          </cell>
          <cell r="K5780" t="str">
            <v>BSC_ZTE_Madagascar(22)</v>
          </cell>
          <cell r="L5780" t="str">
            <v>Douala</v>
          </cell>
        </row>
        <row r="5781">
          <cell r="J5781" t="str">
            <v>LIT_548</v>
          </cell>
          <cell r="K5781" t="str">
            <v>BSC_ZTE_Madagascar(22)</v>
          </cell>
          <cell r="L5781" t="str">
            <v>Douala</v>
          </cell>
        </row>
        <row r="5782">
          <cell r="J5782" t="str">
            <v>LIT_548</v>
          </cell>
          <cell r="K5782" t="str">
            <v>BSC_ZTE_Madagascar(22)</v>
          </cell>
          <cell r="L5782" t="str">
            <v>Douala</v>
          </cell>
        </row>
        <row r="5783">
          <cell r="J5783" t="str">
            <v>LIT_563</v>
          </cell>
          <cell r="K5783" t="str">
            <v>BSC_ZTE_Madagascar(22)</v>
          </cell>
          <cell r="L5783" t="str">
            <v>Douala</v>
          </cell>
        </row>
        <row r="5784">
          <cell r="J5784" t="str">
            <v>LIT_563</v>
          </cell>
          <cell r="K5784" t="str">
            <v>BSC_ZTE_Madagascar(22)</v>
          </cell>
          <cell r="L5784" t="str">
            <v>Douala</v>
          </cell>
        </row>
        <row r="5785">
          <cell r="J5785" t="str">
            <v>LIT_563</v>
          </cell>
          <cell r="K5785" t="str">
            <v>BSC_ZTE_Madagascar(22)</v>
          </cell>
          <cell r="L5785" t="str">
            <v>Douala</v>
          </cell>
        </row>
        <row r="5786">
          <cell r="J5786" t="str">
            <v>OST_227</v>
          </cell>
          <cell r="K5786" t="str">
            <v>BSC1_HW_BFSAM_BANENGO</v>
          </cell>
          <cell r="L5786" t="str">
            <v>Foumbot</v>
          </cell>
        </row>
        <row r="5787">
          <cell r="J5787" t="str">
            <v>OST_227</v>
          </cell>
          <cell r="K5787" t="str">
            <v>BSC1_HW_BFSAM_BANENGO</v>
          </cell>
          <cell r="L5787" t="str">
            <v>Foumbot</v>
          </cell>
        </row>
        <row r="5788">
          <cell r="J5788" t="str">
            <v>OST_227</v>
          </cell>
          <cell r="K5788" t="str">
            <v>BSC1_HW_BFSAM_BANENGO</v>
          </cell>
          <cell r="L5788" t="str">
            <v>Foumbot</v>
          </cell>
        </row>
        <row r="5789">
          <cell r="J5789" t="str">
            <v>OST_227</v>
          </cell>
          <cell r="K5789" t="str">
            <v>BSC1_HW_BFSAM_BANENGO</v>
          </cell>
          <cell r="L5789" t="str">
            <v>Foumbot</v>
          </cell>
        </row>
        <row r="5790">
          <cell r="J5790" t="str">
            <v>OST_227</v>
          </cell>
          <cell r="K5790" t="str">
            <v>BSC1_HW_BFSAM_BANENGO</v>
          </cell>
          <cell r="L5790" t="str">
            <v>Foumbot</v>
          </cell>
        </row>
        <row r="5791">
          <cell r="J5791" t="str">
            <v>OST_227</v>
          </cell>
          <cell r="K5791" t="str">
            <v>BSC1_HW_BFSAM_BANENGO</v>
          </cell>
          <cell r="L5791" t="str">
            <v>Foumbot</v>
          </cell>
        </row>
        <row r="5792">
          <cell r="J5792" t="str">
            <v>OST_238</v>
          </cell>
          <cell r="K5792" t="str">
            <v>BSC1_HW_BFSAM_BANENGO</v>
          </cell>
          <cell r="L5792" t="str">
            <v>Bafoussam</v>
          </cell>
        </row>
        <row r="5793">
          <cell r="J5793" t="str">
            <v>OST_238</v>
          </cell>
          <cell r="K5793" t="str">
            <v>BSC1_HW_BFSAM_BANENGO</v>
          </cell>
          <cell r="L5793" t="str">
            <v>Bafoussam</v>
          </cell>
        </row>
        <row r="5794">
          <cell r="J5794" t="str">
            <v>OST_238</v>
          </cell>
          <cell r="K5794" t="str">
            <v>BSC1_HW_BFSAM_BANENGO</v>
          </cell>
          <cell r="L5794" t="str">
            <v>Bafoussam</v>
          </cell>
        </row>
        <row r="5795">
          <cell r="J5795" t="str">
            <v>OST_238</v>
          </cell>
          <cell r="K5795" t="str">
            <v>BSC1_HW_BFSAM_BANENGO</v>
          </cell>
          <cell r="L5795" t="str">
            <v>Bafoussam</v>
          </cell>
        </row>
        <row r="5796">
          <cell r="J5796" t="str">
            <v>OST_238</v>
          </cell>
          <cell r="K5796" t="str">
            <v>BSC1_HW_BFSAM_BANENGO</v>
          </cell>
          <cell r="L5796" t="str">
            <v>Bafoussam</v>
          </cell>
        </row>
        <row r="5797">
          <cell r="J5797" t="str">
            <v>OST_238</v>
          </cell>
          <cell r="K5797" t="str">
            <v>BSC1_HW_BFSAM_BANENGO</v>
          </cell>
          <cell r="L5797" t="str">
            <v>Bafoussam</v>
          </cell>
        </row>
        <row r="5798">
          <cell r="J5798" t="str">
            <v>OST_254</v>
          </cell>
          <cell r="K5798" t="str">
            <v>MCBSC_Banengo2</v>
          </cell>
          <cell r="L5798" t="str">
            <v>Bafou</v>
          </cell>
        </row>
        <row r="5799">
          <cell r="J5799" t="str">
            <v>OST_254</v>
          </cell>
          <cell r="K5799" t="str">
            <v>MCBSC_Banengo2</v>
          </cell>
          <cell r="L5799" t="str">
            <v>Bafou</v>
          </cell>
        </row>
        <row r="5800">
          <cell r="J5800" t="str">
            <v>OST_254</v>
          </cell>
          <cell r="K5800" t="str">
            <v>MCBSC_Banengo2</v>
          </cell>
          <cell r="L5800" t="str">
            <v>Bafou</v>
          </cell>
        </row>
        <row r="5801">
          <cell r="J5801" t="str">
            <v>EXN_191</v>
          </cell>
          <cell r="K5801" t="str">
            <v>MCBSC_GRA-Agence2</v>
          </cell>
          <cell r="L5801" t="str">
            <v>Bogo</v>
          </cell>
        </row>
        <row r="5802">
          <cell r="J5802" t="str">
            <v>EXN_191</v>
          </cell>
          <cell r="K5802" t="str">
            <v>MCBSC_GRA-Agence2</v>
          </cell>
          <cell r="L5802" t="str">
            <v>Bogo</v>
          </cell>
        </row>
        <row r="5803">
          <cell r="J5803" t="str">
            <v>EXN_191</v>
          </cell>
          <cell r="K5803" t="str">
            <v>MCBSC_GRA-Agence2</v>
          </cell>
          <cell r="L5803" t="str">
            <v>Bogo</v>
          </cell>
        </row>
        <row r="5804">
          <cell r="J5804" t="str">
            <v>EXN_191</v>
          </cell>
          <cell r="K5804" t="str">
            <v>MCBSC_GRA-Agence2</v>
          </cell>
          <cell r="L5804" t="str">
            <v>Bogo</v>
          </cell>
        </row>
        <row r="5805">
          <cell r="J5805" t="str">
            <v>EXN_191</v>
          </cell>
          <cell r="K5805" t="str">
            <v>MCBSC_GRA-Agence2</v>
          </cell>
          <cell r="L5805" t="str">
            <v>Bogo</v>
          </cell>
        </row>
        <row r="5806">
          <cell r="J5806" t="str">
            <v>EXN_191</v>
          </cell>
          <cell r="K5806" t="str">
            <v>MCBSC_GRA-Agence2</v>
          </cell>
          <cell r="L5806" t="str">
            <v>Bogo</v>
          </cell>
        </row>
        <row r="5807">
          <cell r="J5807" t="str">
            <v>EXN_197</v>
          </cell>
          <cell r="K5807" t="str">
            <v>BSC1_HW_GRA_AGENCE</v>
          </cell>
          <cell r="L5807" t="str">
            <v>Maroua</v>
          </cell>
        </row>
        <row r="5808">
          <cell r="J5808" t="str">
            <v>EXN_197</v>
          </cell>
          <cell r="K5808" t="str">
            <v>BSC1_HW_GRA_AGENCE</v>
          </cell>
          <cell r="L5808" t="str">
            <v>Maroua</v>
          </cell>
        </row>
        <row r="5809">
          <cell r="J5809" t="str">
            <v>EXN_197</v>
          </cell>
          <cell r="K5809" t="str">
            <v>BSC1_HW_GRA_AGENCE</v>
          </cell>
          <cell r="L5809" t="str">
            <v>Maroua</v>
          </cell>
        </row>
        <row r="5810">
          <cell r="J5810" t="str">
            <v>EXN_197</v>
          </cell>
          <cell r="K5810" t="str">
            <v>BSC1_HW_GRA_AGENCE</v>
          </cell>
          <cell r="L5810" t="str">
            <v>Maroua</v>
          </cell>
        </row>
        <row r="5811">
          <cell r="J5811" t="str">
            <v>EXN_197</v>
          </cell>
          <cell r="K5811" t="str">
            <v>BSC1_HW_GRA_AGENCE</v>
          </cell>
          <cell r="L5811" t="str">
            <v>Maroua</v>
          </cell>
        </row>
        <row r="5812">
          <cell r="J5812" t="str">
            <v>EXN_197</v>
          </cell>
          <cell r="K5812" t="str">
            <v>BSC1_HW_GRA_AGENCE</v>
          </cell>
          <cell r="L5812" t="str">
            <v>Maroua</v>
          </cell>
        </row>
        <row r="5813">
          <cell r="J5813" t="str">
            <v>OST_251</v>
          </cell>
          <cell r="K5813" t="str">
            <v>MCBSC_Banengo2</v>
          </cell>
          <cell r="L5813" t="str">
            <v>Dschang</v>
          </cell>
        </row>
        <row r="5814">
          <cell r="J5814" t="str">
            <v>OST_251</v>
          </cell>
          <cell r="K5814" t="str">
            <v>MCBSC_Banengo2</v>
          </cell>
          <cell r="L5814" t="str">
            <v>Dschang</v>
          </cell>
        </row>
        <row r="5815">
          <cell r="J5815" t="str">
            <v>OST_251</v>
          </cell>
          <cell r="K5815" t="str">
            <v>MCBSC_Banengo2</v>
          </cell>
          <cell r="L5815" t="str">
            <v>Dschang</v>
          </cell>
        </row>
        <row r="5816">
          <cell r="J5816" t="str">
            <v>NRD_144</v>
          </cell>
          <cell r="K5816" t="str">
            <v>MCBSC_GRA-Agence2</v>
          </cell>
          <cell r="L5816" t="str">
            <v>Guidiguis</v>
          </cell>
        </row>
        <row r="5817">
          <cell r="J5817" t="str">
            <v>NRD_144</v>
          </cell>
          <cell r="K5817" t="str">
            <v>MCBSC_GRA-Agence2</v>
          </cell>
          <cell r="L5817" t="str">
            <v>Guidiguis</v>
          </cell>
        </row>
        <row r="5818">
          <cell r="J5818" t="str">
            <v>NRD_144</v>
          </cell>
          <cell r="K5818" t="str">
            <v>MCBSC_GRA-Agence2</v>
          </cell>
          <cell r="L5818" t="str">
            <v>Guidiguis</v>
          </cell>
        </row>
        <row r="5819">
          <cell r="J5819" t="str">
            <v>NRD_144</v>
          </cell>
          <cell r="K5819" t="str">
            <v>MCBSC_GRA-Agence2</v>
          </cell>
          <cell r="L5819" t="str">
            <v>Guidiguis</v>
          </cell>
        </row>
        <row r="5820">
          <cell r="J5820" t="str">
            <v>NRD_144</v>
          </cell>
          <cell r="K5820" t="str">
            <v>MCBSC_GRA-Agence2</v>
          </cell>
          <cell r="L5820" t="str">
            <v>Guidiguis</v>
          </cell>
        </row>
        <row r="5821">
          <cell r="J5821" t="str">
            <v>NRD_144</v>
          </cell>
          <cell r="K5821" t="str">
            <v>MCBSC_GRA-Agence2</v>
          </cell>
          <cell r="L5821" t="str">
            <v>Guidiguis</v>
          </cell>
        </row>
        <row r="5822">
          <cell r="J5822" t="str">
            <v>OST_252</v>
          </cell>
          <cell r="K5822" t="str">
            <v>MCBSC_Banengo1</v>
          </cell>
          <cell r="L5822" t="str">
            <v>Koundoum</v>
          </cell>
        </row>
        <row r="5823">
          <cell r="J5823" t="str">
            <v>OST_252</v>
          </cell>
          <cell r="K5823" t="str">
            <v>MCBSC_Banengo1</v>
          </cell>
          <cell r="L5823" t="str">
            <v>Koundoum</v>
          </cell>
        </row>
        <row r="5824">
          <cell r="J5824" t="str">
            <v>OST_252</v>
          </cell>
          <cell r="K5824" t="str">
            <v>MCBSC_Banengo1</v>
          </cell>
          <cell r="L5824" t="str">
            <v>Koundoum</v>
          </cell>
        </row>
        <row r="5825">
          <cell r="J5825" t="str">
            <v>EXN_196</v>
          </cell>
          <cell r="K5825" t="str">
            <v>BSC1_HW_GRA_AGENCE</v>
          </cell>
          <cell r="L5825" t="str">
            <v>Maroua</v>
          </cell>
        </row>
        <row r="5826">
          <cell r="J5826" t="str">
            <v>EXN_196</v>
          </cell>
          <cell r="K5826" t="str">
            <v>BSC1_HW_GRA_AGENCE</v>
          </cell>
          <cell r="L5826" t="str">
            <v>Maroua</v>
          </cell>
        </row>
        <row r="5827">
          <cell r="J5827" t="str">
            <v>EXN_196</v>
          </cell>
          <cell r="K5827" t="str">
            <v>BSC1_HW_GRA_AGENCE</v>
          </cell>
          <cell r="L5827" t="str">
            <v>Maroua</v>
          </cell>
        </row>
        <row r="5828">
          <cell r="J5828" t="str">
            <v>EXN_196</v>
          </cell>
          <cell r="K5828" t="str">
            <v>BSC1_HW_GRA_AGENCE</v>
          </cell>
          <cell r="L5828" t="str">
            <v>Maroua</v>
          </cell>
        </row>
        <row r="5829">
          <cell r="J5829" t="str">
            <v>EXN_196</v>
          </cell>
          <cell r="K5829" t="str">
            <v>BSC1_HW_GRA_AGENCE</v>
          </cell>
          <cell r="L5829" t="str">
            <v>Maroua</v>
          </cell>
        </row>
        <row r="5830">
          <cell r="J5830" t="str">
            <v>EXN_196</v>
          </cell>
          <cell r="K5830" t="str">
            <v>BSC1_HW_GRA_AGENCE</v>
          </cell>
          <cell r="L5830" t="str">
            <v>Maroua</v>
          </cell>
        </row>
        <row r="5831">
          <cell r="J5831" t="str">
            <v>NRO_110</v>
          </cell>
          <cell r="K5831" t="str">
            <v>MCBSC_Banengo2</v>
          </cell>
          <cell r="L5831" t="str">
            <v>Oku</v>
          </cell>
        </row>
        <row r="5832">
          <cell r="J5832" t="str">
            <v>NRO_110</v>
          </cell>
          <cell r="K5832" t="str">
            <v>MCBSC_Banengo2</v>
          </cell>
          <cell r="L5832" t="str">
            <v>Oku</v>
          </cell>
        </row>
        <row r="5833">
          <cell r="J5833" t="str">
            <v>NRO_110</v>
          </cell>
          <cell r="K5833" t="str">
            <v>MCBSC_Banengo2</v>
          </cell>
          <cell r="L5833" t="str">
            <v>Oku</v>
          </cell>
        </row>
        <row r="5834">
          <cell r="J5834" t="str">
            <v>NRO_110</v>
          </cell>
          <cell r="K5834" t="str">
            <v>MCBSC_Banengo2</v>
          </cell>
          <cell r="L5834" t="str">
            <v>Oku</v>
          </cell>
        </row>
        <row r="5835">
          <cell r="J5835" t="str">
            <v>NRO_110</v>
          </cell>
          <cell r="K5835" t="str">
            <v>MCBSC_Banengo2</v>
          </cell>
          <cell r="L5835" t="str">
            <v>Oku</v>
          </cell>
        </row>
        <row r="5836">
          <cell r="J5836" t="str">
            <v>NRO_110</v>
          </cell>
          <cell r="K5836" t="str">
            <v>MCBSC_Banengo2</v>
          </cell>
          <cell r="L5836" t="str">
            <v>Oku</v>
          </cell>
        </row>
        <row r="5837">
          <cell r="J5837" t="str">
            <v>NRD_136</v>
          </cell>
          <cell r="K5837" t="str">
            <v>MCBSC_Mra-ZOKOK2</v>
          </cell>
          <cell r="L5837" t="str">
            <v>Pouss</v>
          </cell>
        </row>
        <row r="5838">
          <cell r="J5838" t="str">
            <v>NRD_136</v>
          </cell>
          <cell r="K5838" t="str">
            <v>MCBSC_Mra-ZOKOK2</v>
          </cell>
          <cell r="L5838" t="str">
            <v>Pouss</v>
          </cell>
        </row>
        <row r="5839">
          <cell r="J5839" t="str">
            <v>NRD_136</v>
          </cell>
          <cell r="K5839" t="str">
            <v>MCBSC_Mra-ZOKOK2</v>
          </cell>
          <cell r="L5839" t="str">
            <v>Pouss</v>
          </cell>
        </row>
        <row r="5840">
          <cell r="J5840" t="str">
            <v>NRD_136</v>
          </cell>
          <cell r="K5840" t="str">
            <v>MCBSC_Mra-ZOKOK2</v>
          </cell>
          <cell r="L5840" t="str">
            <v>Pouss</v>
          </cell>
        </row>
        <row r="5841">
          <cell r="J5841" t="str">
            <v>NRD_136</v>
          </cell>
          <cell r="K5841" t="str">
            <v>MCBSC_Mra-ZOKOK2</v>
          </cell>
          <cell r="L5841" t="str">
            <v>Pouss</v>
          </cell>
        </row>
        <row r="5842">
          <cell r="J5842" t="str">
            <v>NRD_136</v>
          </cell>
          <cell r="K5842" t="str">
            <v>MCBSC_Mra-ZOKOK2</v>
          </cell>
          <cell r="L5842" t="str">
            <v>Pouss</v>
          </cell>
        </row>
        <row r="5843">
          <cell r="J5843" t="str">
            <v>CTR_575</v>
          </cell>
          <cell r="K5843" t="str">
            <v>BSC_ZTE_Mvogada_new(24)</v>
          </cell>
          <cell r="L5843" t="str">
            <v>Yaounde</v>
          </cell>
        </row>
        <row r="5844">
          <cell r="J5844" t="str">
            <v>CTR_575</v>
          </cell>
          <cell r="K5844" t="str">
            <v>BSC_ZTE_Mvogada_new(24)</v>
          </cell>
          <cell r="L5844" t="str">
            <v>Yaounde</v>
          </cell>
        </row>
        <row r="5845">
          <cell r="J5845" t="str">
            <v>CTR_575</v>
          </cell>
          <cell r="K5845" t="str">
            <v>BSC_ZTE_Mvogada_new(24)</v>
          </cell>
          <cell r="L5845" t="str">
            <v>Yaounde</v>
          </cell>
        </row>
        <row r="5846">
          <cell r="J5846" t="str">
            <v>CTR_576</v>
          </cell>
          <cell r="K5846" t="str">
            <v>BSC_ZTE_Mvogada_new(24)</v>
          </cell>
          <cell r="L5846" t="str">
            <v>Yaounde</v>
          </cell>
        </row>
        <row r="5847">
          <cell r="J5847" t="str">
            <v>CTR_576</v>
          </cell>
          <cell r="K5847" t="str">
            <v>BSC_ZTE_Mvogada_new(24)</v>
          </cell>
          <cell r="L5847" t="str">
            <v>Yaounde</v>
          </cell>
        </row>
        <row r="5848">
          <cell r="J5848" t="str">
            <v>CTR_576</v>
          </cell>
          <cell r="K5848" t="str">
            <v>BSC_ZTE_Mvogada_new(24)</v>
          </cell>
          <cell r="L5848" t="str">
            <v>Yaounde</v>
          </cell>
        </row>
        <row r="5849">
          <cell r="J5849" t="str">
            <v>LIT_554</v>
          </cell>
          <cell r="K5849" t="str">
            <v>BSC_ZTE_Madagascar(22)</v>
          </cell>
          <cell r="L5849" t="str">
            <v>Douala</v>
          </cell>
        </row>
        <row r="5850">
          <cell r="J5850" t="str">
            <v>LIT_554</v>
          </cell>
          <cell r="K5850" t="str">
            <v>BSC_ZTE_Madagascar(22)</v>
          </cell>
          <cell r="L5850" t="str">
            <v>Douala</v>
          </cell>
        </row>
        <row r="5851">
          <cell r="J5851" t="str">
            <v>LIT_554</v>
          </cell>
          <cell r="K5851" t="str">
            <v>BSC_ZTE_Madagascar(22)</v>
          </cell>
          <cell r="L5851" t="str">
            <v>Douala</v>
          </cell>
        </row>
        <row r="5852">
          <cell r="J5852" t="str">
            <v>NRD_134</v>
          </cell>
          <cell r="K5852" t="str">
            <v>BSC1_HW_GRA_AGENCE</v>
          </cell>
          <cell r="L5852" t="str">
            <v>Guider</v>
          </cell>
        </row>
        <row r="5853">
          <cell r="J5853" t="str">
            <v>NRD_134</v>
          </cell>
          <cell r="K5853" t="str">
            <v>BSC1_HW_GRA_AGENCE</v>
          </cell>
          <cell r="L5853" t="str">
            <v>Guider</v>
          </cell>
        </row>
        <row r="5854">
          <cell r="J5854" t="str">
            <v>NRD_134</v>
          </cell>
          <cell r="K5854" t="str">
            <v>BSC1_HW_GRA_AGENCE</v>
          </cell>
          <cell r="L5854" t="str">
            <v>Guider</v>
          </cell>
        </row>
        <row r="5855">
          <cell r="J5855" t="str">
            <v>NRD_134</v>
          </cell>
          <cell r="K5855" t="str">
            <v>BSC1_HW_GRA_AGENCE</v>
          </cell>
          <cell r="L5855" t="str">
            <v>Guider</v>
          </cell>
        </row>
        <row r="5856">
          <cell r="J5856" t="str">
            <v>NRD_134</v>
          </cell>
          <cell r="K5856" t="str">
            <v>BSC1_HW_GRA_AGENCE</v>
          </cell>
          <cell r="L5856" t="str">
            <v>Guider</v>
          </cell>
        </row>
        <row r="5857">
          <cell r="J5857" t="str">
            <v>NRD_134</v>
          </cell>
          <cell r="K5857" t="str">
            <v>BSC1_HW_GRA_AGENCE</v>
          </cell>
          <cell r="L5857" t="str">
            <v>Guider</v>
          </cell>
        </row>
        <row r="5858">
          <cell r="J5858" t="str">
            <v>OST_239</v>
          </cell>
          <cell r="K5858" t="str">
            <v>BSC1_HW_BFSAM_BANENGO</v>
          </cell>
          <cell r="L5858" t="str">
            <v>Bandjoun</v>
          </cell>
        </row>
        <row r="5859">
          <cell r="J5859" t="str">
            <v>OST_239</v>
          </cell>
          <cell r="K5859" t="str">
            <v>BSC1_HW_BFSAM_BANENGO</v>
          </cell>
          <cell r="L5859" t="str">
            <v>Bandjoun</v>
          </cell>
        </row>
        <row r="5860">
          <cell r="J5860" t="str">
            <v>OST_239</v>
          </cell>
          <cell r="K5860" t="str">
            <v>BSC1_HW_BFSAM_BANENGO</v>
          </cell>
          <cell r="L5860" t="str">
            <v>Bandjoun</v>
          </cell>
        </row>
        <row r="5861">
          <cell r="J5861" t="str">
            <v>OST_239</v>
          </cell>
          <cell r="K5861" t="str">
            <v>BSC1_HW_BFSAM_BANENGO</v>
          </cell>
          <cell r="L5861" t="str">
            <v>Bandjoun</v>
          </cell>
        </row>
        <row r="5862">
          <cell r="J5862" t="str">
            <v>OST_239</v>
          </cell>
          <cell r="K5862" t="str">
            <v>BSC1_HW_BFSAM_BANENGO</v>
          </cell>
          <cell r="L5862" t="str">
            <v>Bandjoun</v>
          </cell>
        </row>
        <row r="5863">
          <cell r="J5863" t="str">
            <v>OST_239</v>
          </cell>
          <cell r="K5863" t="str">
            <v>BSC1_HW_BFSAM_BANENGO</v>
          </cell>
          <cell r="L5863" t="str">
            <v>Bandjoun</v>
          </cell>
        </row>
        <row r="5864">
          <cell r="J5864" t="str">
            <v>NRD_143</v>
          </cell>
          <cell r="K5864" t="str">
            <v>BSC1_HW_GRA_AGENCE</v>
          </cell>
          <cell r="L5864" t="str">
            <v>Garoua</v>
          </cell>
        </row>
        <row r="5865">
          <cell r="J5865" t="str">
            <v>NRD_143</v>
          </cell>
          <cell r="K5865" t="str">
            <v>BSC1_HW_GRA_AGENCE</v>
          </cell>
          <cell r="L5865" t="str">
            <v>Garoua</v>
          </cell>
        </row>
        <row r="5866">
          <cell r="J5866" t="str">
            <v>NRD_143</v>
          </cell>
          <cell r="K5866" t="str">
            <v>BSC1_HW_GRA_AGENCE</v>
          </cell>
          <cell r="L5866" t="str">
            <v>Garoua</v>
          </cell>
        </row>
        <row r="5867">
          <cell r="J5867" t="str">
            <v>NRD_143</v>
          </cell>
          <cell r="K5867" t="str">
            <v>BSC1_HW_GRA_AGENCE</v>
          </cell>
          <cell r="L5867" t="str">
            <v>Garoua</v>
          </cell>
        </row>
        <row r="5868">
          <cell r="J5868" t="str">
            <v>NRD_143</v>
          </cell>
          <cell r="K5868" t="str">
            <v>BSC1_HW_GRA_AGENCE</v>
          </cell>
          <cell r="L5868" t="str">
            <v>Garoua</v>
          </cell>
        </row>
        <row r="5869">
          <cell r="J5869" t="str">
            <v>NRD_143</v>
          </cell>
          <cell r="K5869" t="str">
            <v>BSC1_HW_GRA_AGENCE</v>
          </cell>
          <cell r="L5869" t="str">
            <v>Garoua</v>
          </cell>
        </row>
        <row r="5870">
          <cell r="J5870" t="str">
            <v>EXN_192</v>
          </cell>
          <cell r="K5870" t="str">
            <v>MCBSC_GRA-Agence2</v>
          </cell>
          <cell r="L5870" t="str">
            <v>Kar-Hay</v>
          </cell>
        </row>
        <row r="5871">
          <cell r="J5871" t="str">
            <v>EXN_192</v>
          </cell>
          <cell r="K5871" t="str">
            <v>MCBSC_GRA-Agence2</v>
          </cell>
          <cell r="L5871" t="str">
            <v>Kar-Hay</v>
          </cell>
        </row>
        <row r="5872">
          <cell r="J5872" t="str">
            <v>EXN_192</v>
          </cell>
          <cell r="K5872" t="str">
            <v>MCBSC_GRA-Agence2</v>
          </cell>
          <cell r="L5872" t="str">
            <v>Kar-Hay</v>
          </cell>
        </row>
        <row r="5873">
          <cell r="J5873" t="str">
            <v>EXN_192</v>
          </cell>
          <cell r="K5873" t="str">
            <v>MCBSC_GRA-Agence2</v>
          </cell>
          <cell r="L5873" t="str">
            <v>Kar-Hay</v>
          </cell>
        </row>
        <row r="5874">
          <cell r="J5874" t="str">
            <v>EXN_192</v>
          </cell>
          <cell r="K5874" t="str">
            <v>MCBSC_GRA-Agence2</v>
          </cell>
          <cell r="L5874" t="str">
            <v>Kar-Hay</v>
          </cell>
        </row>
        <row r="5875">
          <cell r="J5875" t="str">
            <v>EXN_192</v>
          </cell>
          <cell r="K5875" t="str">
            <v>MCBSC_GRA-Agence2</v>
          </cell>
          <cell r="L5875" t="str">
            <v>Kar-Hay</v>
          </cell>
        </row>
        <row r="5876">
          <cell r="J5876" t="str">
            <v>OST_245</v>
          </cell>
          <cell r="K5876" t="str">
            <v>MCBSC_Banengo1</v>
          </cell>
          <cell r="L5876" t="str">
            <v>Mankouotmbou</v>
          </cell>
        </row>
        <row r="5877">
          <cell r="J5877" t="str">
            <v>OST_245</v>
          </cell>
          <cell r="K5877" t="str">
            <v>MCBSC_Banengo1</v>
          </cell>
          <cell r="L5877" t="str">
            <v>Mankouotmbou</v>
          </cell>
        </row>
        <row r="5878">
          <cell r="J5878" t="str">
            <v>OST_245</v>
          </cell>
          <cell r="K5878" t="str">
            <v>MCBSC_Banengo1</v>
          </cell>
          <cell r="L5878" t="str">
            <v>Mankouotmbou</v>
          </cell>
        </row>
        <row r="5879">
          <cell r="J5879" t="str">
            <v>NRD_147</v>
          </cell>
          <cell r="K5879" t="str">
            <v>BSC1_HW_GRA_AGENCE</v>
          </cell>
          <cell r="L5879" t="str">
            <v>Nassarao</v>
          </cell>
        </row>
        <row r="5880">
          <cell r="J5880" t="str">
            <v>NRD_147</v>
          </cell>
          <cell r="K5880" t="str">
            <v>BSC1_HW_GRA_AGENCE</v>
          </cell>
          <cell r="L5880" t="str">
            <v>Nassarao</v>
          </cell>
        </row>
        <row r="5881">
          <cell r="J5881" t="str">
            <v>NRD_147</v>
          </cell>
          <cell r="K5881" t="str">
            <v>BSC1_HW_GRA_AGENCE</v>
          </cell>
          <cell r="L5881" t="str">
            <v>Nassarao</v>
          </cell>
        </row>
        <row r="5882">
          <cell r="J5882" t="str">
            <v>NRD_147</v>
          </cell>
          <cell r="K5882" t="str">
            <v>BSC1_HW_GRA_AGENCE</v>
          </cell>
          <cell r="L5882" t="str">
            <v>Nassarao</v>
          </cell>
        </row>
        <row r="5883">
          <cell r="J5883" t="str">
            <v>NRD_147</v>
          </cell>
          <cell r="K5883" t="str">
            <v>BSC1_HW_GRA_AGENCE</v>
          </cell>
          <cell r="L5883" t="str">
            <v>Nassarao</v>
          </cell>
        </row>
        <row r="5884">
          <cell r="J5884" t="str">
            <v>NRD_147</v>
          </cell>
          <cell r="K5884" t="str">
            <v>BSC1_HW_GRA_AGENCE</v>
          </cell>
          <cell r="L5884" t="str">
            <v>Nassarao</v>
          </cell>
        </row>
        <row r="5885">
          <cell r="J5885" t="str">
            <v>SUO_157</v>
          </cell>
          <cell r="K5885" t="str">
            <v>MCBSC_Mak-Nodal2</v>
          </cell>
          <cell r="L5885" t="str">
            <v>Tiko</v>
          </cell>
        </row>
        <row r="5886">
          <cell r="J5886" t="str">
            <v>SUO_157</v>
          </cell>
          <cell r="K5886" t="str">
            <v>MCBSC_Mak-Nodal2</v>
          </cell>
          <cell r="L5886" t="str">
            <v>Tiko</v>
          </cell>
        </row>
        <row r="5887">
          <cell r="J5887" t="str">
            <v>SUO_157</v>
          </cell>
          <cell r="K5887" t="str">
            <v>MCBSC_Mak-Nodal2</v>
          </cell>
          <cell r="L5887" t="str">
            <v>Tiko</v>
          </cell>
        </row>
        <row r="5888">
          <cell r="J5888" t="str">
            <v>CTR_558</v>
          </cell>
          <cell r="K5888" t="str">
            <v>BSC_ZTE_Mvogada_new(24)</v>
          </cell>
          <cell r="L5888" t="str">
            <v>Yaounde</v>
          </cell>
        </row>
        <row r="5889">
          <cell r="J5889" t="str">
            <v>CTR_558</v>
          </cell>
          <cell r="K5889" t="str">
            <v>BSC_ZTE_Mvogada_new(24)</v>
          </cell>
          <cell r="L5889" t="str">
            <v>Yaounde</v>
          </cell>
        </row>
        <row r="5890">
          <cell r="J5890" t="str">
            <v>CTR_558</v>
          </cell>
          <cell r="K5890" t="str">
            <v>BSC_ZTE_Mvogada_new(24)</v>
          </cell>
          <cell r="L5890" t="str">
            <v>Yaounde</v>
          </cell>
        </row>
        <row r="5891">
          <cell r="J5891" t="str">
            <v>CTR_590</v>
          </cell>
          <cell r="K5891" t="str">
            <v>BSC_ZTE_Mvogada_new(24)</v>
          </cell>
          <cell r="L5891" t="str">
            <v>Yaounde</v>
          </cell>
        </row>
        <row r="5892">
          <cell r="J5892" t="str">
            <v>CTR_590</v>
          </cell>
          <cell r="K5892" t="str">
            <v>BSC_ZTE_Mvogada_new(24)</v>
          </cell>
          <cell r="L5892" t="str">
            <v>Yaounde</v>
          </cell>
        </row>
        <row r="5893">
          <cell r="J5893" t="str">
            <v>CTR_590</v>
          </cell>
          <cell r="K5893" t="str">
            <v>BSC_ZTE_Mvogada_new(24)</v>
          </cell>
          <cell r="L5893" t="str">
            <v>Yaounde</v>
          </cell>
        </row>
        <row r="5894">
          <cell r="J5894" t="str">
            <v>OST_231</v>
          </cell>
          <cell r="K5894" t="str">
            <v>BSC1_HW_BFSAM_BANENGO</v>
          </cell>
          <cell r="L5894" t="str">
            <v>Bafoussam</v>
          </cell>
        </row>
        <row r="5895">
          <cell r="J5895" t="str">
            <v>OST_231</v>
          </cell>
          <cell r="K5895" t="str">
            <v>BSC1_HW_BFSAM_BANENGO</v>
          </cell>
          <cell r="L5895" t="str">
            <v>Bafoussam</v>
          </cell>
        </row>
        <row r="5896">
          <cell r="J5896" t="str">
            <v>OST_231</v>
          </cell>
          <cell r="K5896" t="str">
            <v>BSC1_HW_BFSAM_BANENGO</v>
          </cell>
          <cell r="L5896" t="str">
            <v>Bafoussam</v>
          </cell>
        </row>
        <row r="5897">
          <cell r="J5897" t="str">
            <v>OST_231</v>
          </cell>
          <cell r="K5897" t="str">
            <v>BSC1_HW_BFSAM_BANENGO</v>
          </cell>
          <cell r="L5897" t="str">
            <v>Bafoussam</v>
          </cell>
        </row>
        <row r="5898">
          <cell r="J5898" t="str">
            <v>OST_231</v>
          </cell>
          <cell r="K5898" t="str">
            <v>BSC1_HW_BFSAM_BANENGO</v>
          </cell>
          <cell r="L5898" t="str">
            <v>Bafoussam</v>
          </cell>
        </row>
        <row r="5899">
          <cell r="J5899" t="str">
            <v>OST_231</v>
          </cell>
          <cell r="K5899" t="str">
            <v>BSC1_HW_BFSAM_BANENGO</v>
          </cell>
          <cell r="L5899" t="str">
            <v>Bafoussam</v>
          </cell>
        </row>
        <row r="5900">
          <cell r="J5900" t="str">
            <v>ADM_132</v>
          </cell>
          <cell r="K5900" t="str">
            <v>BSC1_HW_GRA_AGENCE</v>
          </cell>
          <cell r="L5900" t="str">
            <v>Ngaoundere</v>
          </cell>
        </row>
        <row r="5901">
          <cell r="J5901" t="str">
            <v>ADM_132</v>
          </cell>
          <cell r="K5901" t="str">
            <v>BSC1_HW_GRA_AGENCE</v>
          </cell>
          <cell r="L5901" t="str">
            <v>Ngaoundere</v>
          </cell>
        </row>
        <row r="5902">
          <cell r="J5902" t="str">
            <v>ADM_132</v>
          </cell>
          <cell r="K5902" t="str">
            <v>BSC1_HW_GRA_AGENCE</v>
          </cell>
          <cell r="L5902" t="str">
            <v>Ngaoundere</v>
          </cell>
        </row>
        <row r="5903">
          <cell r="J5903" t="str">
            <v>ADM_132</v>
          </cell>
          <cell r="K5903" t="str">
            <v>BSC1_HW_GRA_AGENCE</v>
          </cell>
          <cell r="L5903" t="str">
            <v>Ngaoundere</v>
          </cell>
        </row>
        <row r="5904">
          <cell r="J5904" t="str">
            <v>ADM_132</v>
          </cell>
          <cell r="K5904" t="str">
            <v>BSC1_HW_GRA_AGENCE</v>
          </cell>
          <cell r="L5904" t="str">
            <v>Ngaoundere</v>
          </cell>
        </row>
        <row r="5905">
          <cell r="J5905" t="str">
            <v>ADM_132</v>
          </cell>
          <cell r="K5905" t="str">
            <v>BSC1_HW_GRA_AGENCE</v>
          </cell>
          <cell r="L5905" t="str">
            <v>Ngaoundere</v>
          </cell>
        </row>
        <row r="5906">
          <cell r="J5906" t="str">
            <v>OST_255</v>
          </cell>
          <cell r="K5906" t="str">
            <v>MCBSC_Banengo2</v>
          </cell>
          <cell r="L5906" t="str">
            <v>Loung</v>
          </cell>
        </row>
        <row r="5907">
          <cell r="J5907" t="str">
            <v>OST_255</v>
          </cell>
          <cell r="K5907" t="str">
            <v>MCBSC_Banengo2</v>
          </cell>
          <cell r="L5907" t="str">
            <v>Loung</v>
          </cell>
        </row>
        <row r="5908">
          <cell r="J5908" t="str">
            <v>OST_255</v>
          </cell>
          <cell r="K5908" t="str">
            <v>MCBSC_Banengo2</v>
          </cell>
          <cell r="L5908" t="str">
            <v>Loung</v>
          </cell>
        </row>
        <row r="5909">
          <cell r="J5909" t="str">
            <v>OST_243</v>
          </cell>
          <cell r="K5909" t="str">
            <v>MCBSC_Banengo2</v>
          </cell>
          <cell r="L5909" t="str">
            <v>Batcham</v>
          </cell>
        </row>
        <row r="5910">
          <cell r="J5910" t="str">
            <v>OST_243</v>
          </cell>
          <cell r="K5910" t="str">
            <v>MCBSC_Banengo2</v>
          </cell>
          <cell r="L5910" t="str">
            <v>Batcham</v>
          </cell>
        </row>
        <row r="5911">
          <cell r="J5911" t="str">
            <v>OST_243</v>
          </cell>
          <cell r="K5911" t="str">
            <v>MCBSC_Banengo2</v>
          </cell>
          <cell r="L5911" t="str">
            <v>Batcham</v>
          </cell>
        </row>
        <row r="5912">
          <cell r="J5912" t="str">
            <v>EXN_210</v>
          </cell>
          <cell r="K5912" t="str">
            <v>MCBSC_GRA-Agence2</v>
          </cell>
          <cell r="L5912" t="str">
            <v>Moulvoudaye</v>
          </cell>
        </row>
        <row r="5913">
          <cell r="J5913" t="str">
            <v>EXN_210</v>
          </cell>
          <cell r="K5913" t="str">
            <v>MCBSC_GRA-Agence2</v>
          </cell>
          <cell r="L5913" t="str">
            <v>Moulvoudaye</v>
          </cell>
        </row>
        <row r="5914">
          <cell r="J5914" t="str">
            <v>EXN_210</v>
          </cell>
          <cell r="K5914" t="str">
            <v>MCBSC_GRA-Agence2</v>
          </cell>
          <cell r="L5914" t="str">
            <v>Moulvoudaye</v>
          </cell>
        </row>
        <row r="5915">
          <cell r="J5915" t="str">
            <v>EXN_210</v>
          </cell>
          <cell r="K5915" t="str">
            <v>MCBSC_GRA-Agence2</v>
          </cell>
          <cell r="L5915" t="str">
            <v>Moulvoudaye</v>
          </cell>
        </row>
        <row r="5916">
          <cell r="J5916" t="str">
            <v>EXN_210</v>
          </cell>
          <cell r="K5916" t="str">
            <v>MCBSC_GRA-Agence2</v>
          </cell>
          <cell r="L5916" t="str">
            <v>Moulvoudaye</v>
          </cell>
        </row>
        <row r="5917">
          <cell r="J5917" t="str">
            <v>EXN_210</v>
          </cell>
          <cell r="K5917" t="str">
            <v>MCBSC_GRA-Agence2</v>
          </cell>
          <cell r="L5917" t="str">
            <v>Moulvoudaye</v>
          </cell>
        </row>
        <row r="5918">
          <cell r="J5918" t="str">
            <v>EXN_209</v>
          </cell>
          <cell r="K5918" t="str">
            <v>MCBSC_GRA-Agence2</v>
          </cell>
          <cell r="L5918" t="str">
            <v>Mindif</v>
          </cell>
        </row>
        <row r="5919">
          <cell r="J5919" t="str">
            <v>EXN_209</v>
          </cell>
          <cell r="K5919" t="str">
            <v>MCBSC_GRA-Agence2</v>
          </cell>
          <cell r="L5919" t="str">
            <v>Mindif</v>
          </cell>
        </row>
        <row r="5920">
          <cell r="J5920" t="str">
            <v>EXN_209</v>
          </cell>
          <cell r="K5920" t="str">
            <v>MCBSC_GRA-Agence2</v>
          </cell>
          <cell r="L5920" t="str">
            <v>Mindif</v>
          </cell>
        </row>
        <row r="5921">
          <cell r="J5921" t="str">
            <v>CTR_593</v>
          </cell>
          <cell r="K5921" t="str">
            <v>BSC_ZTE_Mvogada_new(24)</v>
          </cell>
          <cell r="L5921" t="str">
            <v>Leboudi</v>
          </cell>
        </row>
        <row r="5922">
          <cell r="J5922" t="str">
            <v>CTR_593</v>
          </cell>
          <cell r="K5922" t="str">
            <v>BSC_ZTE_Mvogada_new(24)</v>
          </cell>
          <cell r="L5922" t="str">
            <v>Leboudi</v>
          </cell>
        </row>
        <row r="5923">
          <cell r="J5923" t="str">
            <v>CTR_593</v>
          </cell>
          <cell r="K5923" t="str">
            <v>BSC_ZTE_Mvogada_new(24)</v>
          </cell>
          <cell r="L5923" t="str">
            <v>Leboudi</v>
          </cell>
        </row>
        <row r="5924">
          <cell r="J5924" t="str">
            <v>CTR_593</v>
          </cell>
          <cell r="K5924" t="str">
            <v>MCBSC_NGOA_EK</v>
          </cell>
          <cell r="L5924" t="str">
            <v>Leboudi</v>
          </cell>
        </row>
        <row r="5925">
          <cell r="J5925" t="str">
            <v>CTR_593</v>
          </cell>
          <cell r="K5925" t="str">
            <v>MCBSC_NGOA_EK</v>
          </cell>
          <cell r="L5925" t="str">
            <v>Leboudi</v>
          </cell>
        </row>
        <row r="5926">
          <cell r="J5926" t="str">
            <v>CTR_593</v>
          </cell>
          <cell r="K5926" t="str">
            <v>MCBSC_NGOA_EK</v>
          </cell>
          <cell r="L5926" t="str">
            <v>Leboudi</v>
          </cell>
        </row>
        <row r="5927">
          <cell r="J5927" t="str">
            <v>EXN_207</v>
          </cell>
          <cell r="K5927" t="str">
            <v>MCBSC_GRA-Agence</v>
          </cell>
          <cell r="L5927" t="str">
            <v>Matafal</v>
          </cell>
        </row>
        <row r="5928">
          <cell r="J5928" t="str">
            <v>EXN_207</v>
          </cell>
          <cell r="K5928" t="str">
            <v>MCBSC_GRA-Agence</v>
          </cell>
          <cell r="L5928" t="str">
            <v>Matafal</v>
          </cell>
        </row>
        <row r="5929">
          <cell r="J5929" t="str">
            <v>EXN_207</v>
          </cell>
          <cell r="K5929" t="str">
            <v>MCBSC_GRA-Agence</v>
          </cell>
          <cell r="L5929" t="str">
            <v>Matafal</v>
          </cell>
        </row>
        <row r="5930">
          <cell r="J5930" t="str">
            <v>CTR_577</v>
          </cell>
          <cell r="K5930" t="str">
            <v>MCBSC_CBC2</v>
          </cell>
          <cell r="L5930" t="str">
            <v>Ngoumou</v>
          </cell>
        </row>
        <row r="5931">
          <cell r="J5931" t="str">
            <v>CTR_577</v>
          </cell>
          <cell r="K5931" t="str">
            <v>MCBSC_CBC2</v>
          </cell>
          <cell r="L5931" t="str">
            <v>Ngoumou</v>
          </cell>
        </row>
        <row r="5932">
          <cell r="J5932" t="str">
            <v>CTR_577</v>
          </cell>
          <cell r="K5932" t="str">
            <v>MCBSC_CBC2</v>
          </cell>
          <cell r="L5932" t="str">
            <v>Ngoumou</v>
          </cell>
        </row>
        <row r="5933">
          <cell r="J5933" t="str">
            <v>EXN_199</v>
          </cell>
          <cell r="K5933" t="str">
            <v>MCBSC_GRA-Agence2</v>
          </cell>
          <cell r="L5933" t="str">
            <v>Ouro Zangui</v>
          </cell>
        </row>
        <row r="5934">
          <cell r="J5934" t="str">
            <v>EXN_199</v>
          </cell>
          <cell r="K5934" t="str">
            <v>MCBSC_GRA-Agence2</v>
          </cell>
          <cell r="L5934" t="str">
            <v>Ouro Zangui</v>
          </cell>
        </row>
        <row r="5935">
          <cell r="J5935" t="str">
            <v>EXN_199</v>
          </cell>
          <cell r="K5935" t="str">
            <v>MCBSC_GRA-Agence2</v>
          </cell>
          <cell r="L5935" t="str">
            <v>Ouro Zangui</v>
          </cell>
        </row>
        <row r="5936">
          <cell r="J5936" t="str">
            <v>EXN_218</v>
          </cell>
          <cell r="K5936" t="str">
            <v>MCBSC_GRA-Agence2</v>
          </cell>
          <cell r="L5936" t="str">
            <v>Sedek</v>
          </cell>
        </row>
        <row r="5937">
          <cell r="J5937" t="str">
            <v>EXN_218</v>
          </cell>
          <cell r="K5937" t="str">
            <v>MCBSC_GRA-Agence2</v>
          </cell>
          <cell r="L5937" t="str">
            <v>Sedek</v>
          </cell>
        </row>
        <row r="5938">
          <cell r="J5938" t="str">
            <v>EXN_218</v>
          </cell>
          <cell r="K5938" t="str">
            <v>MCBSC_GRA-Agence2</v>
          </cell>
          <cell r="L5938" t="str">
            <v>Sedek</v>
          </cell>
        </row>
        <row r="5939">
          <cell r="J5939" t="str">
            <v>EXN_231</v>
          </cell>
          <cell r="K5939" t="str">
            <v>MCBSC_Mra-ZOKOK2</v>
          </cell>
          <cell r="L5939" t="str">
            <v>Tourou</v>
          </cell>
        </row>
        <row r="5940">
          <cell r="J5940" t="str">
            <v>EXN_231</v>
          </cell>
          <cell r="K5940" t="str">
            <v>MCBSC_Mra-ZOKOK2</v>
          </cell>
          <cell r="L5940" t="str">
            <v>Tourou</v>
          </cell>
        </row>
        <row r="5941">
          <cell r="J5941" t="str">
            <v>EXN_231</v>
          </cell>
          <cell r="K5941" t="str">
            <v>MCBSC_Mra-ZOKOK2</v>
          </cell>
          <cell r="L5941" t="str">
            <v>Tourou</v>
          </cell>
        </row>
        <row r="5942">
          <cell r="J5942" t="str">
            <v>CTR_591</v>
          </cell>
          <cell r="K5942" t="str">
            <v>BSC_ZTE_Mvogada_new(24)</v>
          </cell>
          <cell r="L5942" t="str">
            <v>Yaounde</v>
          </cell>
        </row>
        <row r="5943">
          <cell r="J5943" t="str">
            <v>CTR_591</v>
          </cell>
          <cell r="K5943" t="str">
            <v>BSC_ZTE_Mvogada_new(24)</v>
          </cell>
          <cell r="L5943" t="str">
            <v>Yaounde</v>
          </cell>
        </row>
        <row r="5944">
          <cell r="J5944" t="str">
            <v>CTR_591</v>
          </cell>
          <cell r="K5944" t="str">
            <v>BSC_ZTE_Mvogada_new(24)</v>
          </cell>
          <cell r="L5944" t="str">
            <v>Yaounde</v>
          </cell>
        </row>
        <row r="5945">
          <cell r="J5945" t="str">
            <v>EXN_202</v>
          </cell>
          <cell r="K5945" t="str">
            <v>MCBSC_GRA-Agence2</v>
          </cell>
          <cell r="L5945" t="str">
            <v>Bagarao</v>
          </cell>
        </row>
        <row r="5946">
          <cell r="J5946" t="str">
            <v>EXN_202</v>
          </cell>
          <cell r="K5946" t="str">
            <v>MCBSC_GRA-Agence2</v>
          </cell>
          <cell r="L5946" t="str">
            <v>Bagarao</v>
          </cell>
        </row>
        <row r="5947">
          <cell r="J5947" t="str">
            <v>EXN_202</v>
          </cell>
          <cell r="K5947" t="str">
            <v>MCBSC_GRA-Agence2</v>
          </cell>
          <cell r="L5947" t="str">
            <v>Bagarao</v>
          </cell>
        </row>
        <row r="5948">
          <cell r="J5948" t="str">
            <v>EXN_211</v>
          </cell>
          <cell r="K5948" t="str">
            <v>MCBSC_GRA-Agence2</v>
          </cell>
          <cell r="L5948" t="str">
            <v>Dakana</v>
          </cell>
        </row>
        <row r="5949">
          <cell r="J5949" t="str">
            <v>EXN_211</v>
          </cell>
          <cell r="K5949" t="str">
            <v>MCBSC_GRA-Agence2</v>
          </cell>
          <cell r="L5949" t="str">
            <v>Dakana</v>
          </cell>
        </row>
        <row r="5950">
          <cell r="J5950" t="str">
            <v>EXN_211</v>
          </cell>
          <cell r="K5950" t="str">
            <v>MCBSC_GRA-Agence2</v>
          </cell>
          <cell r="L5950" t="str">
            <v>Dakana</v>
          </cell>
        </row>
        <row r="5951">
          <cell r="J5951" t="str">
            <v>OST_229</v>
          </cell>
          <cell r="K5951" t="str">
            <v>BSC1_HW_BFSAM_BANENGO</v>
          </cell>
          <cell r="L5951" t="str">
            <v>Foumban</v>
          </cell>
        </row>
        <row r="5952">
          <cell r="J5952" t="str">
            <v>OST_229</v>
          </cell>
          <cell r="K5952" t="str">
            <v>BSC1_HW_BFSAM_BANENGO</v>
          </cell>
          <cell r="L5952" t="str">
            <v>Foumban</v>
          </cell>
        </row>
        <row r="5953">
          <cell r="J5953" t="str">
            <v>OST_229</v>
          </cell>
          <cell r="K5953" t="str">
            <v>BSC1_HW_BFSAM_BANENGO</v>
          </cell>
          <cell r="L5953" t="str">
            <v>Foumban</v>
          </cell>
        </row>
        <row r="5954">
          <cell r="J5954" t="str">
            <v>OST_229</v>
          </cell>
          <cell r="K5954" t="str">
            <v>BSC1_HW_BFSAM_BANENGO</v>
          </cell>
          <cell r="L5954" t="str">
            <v>Foumban</v>
          </cell>
        </row>
        <row r="5955">
          <cell r="J5955" t="str">
            <v>OST_229</v>
          </cell>
          <cell r="K5955" t="str">
            <v>BSC1_HW_BFSAM_BANENGO</v>
          </cell>
          <cell r="L5955" t="str">
            <v>Foumban</v>
          </cell>
        </row>
        <row r="5956">
          <cell r="J5956" t="str">
            <v>OST_229</v>
          </cell>
          <cell r="K5956" t="str">
            <v>BSC1_HW_BFSAM_BANENGO</v>
          </cell>
          <cell r="L5956" t="str">
            <v>Foumban</v>
          </cell>
        </row>
        <row r="5957">
          <cell r="J5957" t="str">
            <v>NRD_146</v>
          </cell>
          <cell r="K5957" t="str">
            <v>BSC1_HW_GRA_AGENCE</v>
          </cell>
          <cell r="L5957" t="str">
            <v>Garoua</v>
          </cell>
        </row>
        <row r="5958">
          <cell r="J5958" t="str">
            <v>NRD_146</v>
          </cell>
          <cell r="K5958" t="str">
            <v>BSC1_HW_GRA_AGENCE</v>
          </cell>
          <cell r="L5958" t="str">
            <v>Garoua</v>
          </cell>
        </row>
        <row r="5959">
          <cell r="J5959" t="str">
            <v>NRD_146</v>
          </cell>
          <cell r="K5959" t="str">
            <v>BSC1_HW_GRA_AGENCE</v>
          </cell>
          <cell r="L5959" t="str">
            <v>Garoua</v>
          </cell>
        </row>
        <row r="5960">
          <cell r="J5960" t="str">
            <v>NRD_146</v>
          </cell>
          <cell r="K5960" t="str">
            <v>BSC1_HW_GRA_AGENCE</v>
          </cell>
          <cell r="L5960" t="str">
            <v>Garoua</v>
          </cell>
        </row>
        <row r="5961">
          <cell r="J5961" t="str">
            <v>NRD_146</v>
          </cell>
          <cell r="K5961" t="str">
            <v>BSC1_HW_GRA_AGENCE</v>
          </cell>
          <cell r="L5961" t="str">
            <v>Garoua</v>
          </cell>
        </row>
        <row r="5962">
          <cell r="J5962" t="str">
            <v>NRD_146</v>
          </cell>
          <cell r="K5962" t="str">
            <v>BSC1_HW_GRA_AGENCE</v>
          </cell>
          <cell r="L5962" t="str">
            <v>Garoua</v>
          </cell>
        </row>
        <row r="5963">
          <cell r="J5963" t="str">
            <v>EXN_208</v>
          </cell>
          <cell r="K5963" t="str">
            <v>MCBSC_GRA-Agence2</v>
          </cell>
          <cell r="L5963" t="str">
            <v>Kuruda</v>
          </cell>
        </row>
        <row r="5964">
          <cell r="J5964" t="str">
            <v>EXN_208</v>
          </cell>
          <cell r="K5964" t="str">
            <v>MCBSC_GRA-Agence2</v>
          </cell>
          <cell r="L5964" t="str">
            <v>Kuruda</v>
          </cell>
        </row>
        <row r="5965">
          <cell r="J5965" t="str">
            <v>EXN_208</v>
          </cell>
          <cell r="K5965" t="str">
            <v>MCBSC_GRA-Agence2</v>
          </cell>
          <cell r="L5965" t="str">
            <v>Kuruda</v>
          </cell>
        </row>
        <row r="5966">
          <cell r="J5966" t="str">
            <v>EXN_204</v>
          </cell>
          <cell r="K5966" t="str">
            <v>BSC1_HW_GRA_AGENCE</v>
          </cell>
          <cell r="L5966" t="str">
            <v>Maroua</v>
          </cell>
        </row>
        <row r="5967">
          <cell r="J5967" t="str">
            <v>EXN_204</v>
          </cell>
          <cell r="K5967" t="str">
            <v>BSC1_HW_GRA_AGENCE</v>
          </cell>
          <cell r="L5967" t="str">
            <v>Maroua</v>
          </cell>
        </row>
        <row r="5968">
          <cell r="J5968" t="str">
            <v>EXN_204</v>
          </cell>
          <cell r="K5968" t="str">
            <v>BSC1_HW_GRA_AGENCE</v>
          </cell>
          <cell r="L5968" t="str">
            <v>Maroua</v>
          </cell>
        </row>
        <row r="5969">
          <cell r="J5969" t="str">
            <v>EXN_204</v>
          </cell>
          <cell r="K5969" t="str">
            <v>BSC1_HW_GRA_AGENCE</v>
          </cell>
          <cell r="L5969" t="str">
            <v>Maroua</v>
          </cell>
        </row>
        <row r="5970">
          <cell r="J5970" t="str">
            <v>EXN_204</v>
          </cell>
          <cell r="K5970" t="str">
            <v>BSC1_HW_GRA_AGENCE</v>
          </cell>
          <cell r="L5970" t="str">
            <v>Maroua</v>
          </cell>
        </row>
        <row r="5971">
          <cell r="J5971" t="str">
            <v>EXN_204</v>
          </cell>
          <cell r="K5971" t="str">
            <v>BSC1_HW_GRA_AGENCE</v>
          </cell>
          <cell r="L5971" t="str">
            <v>Maroua</v>
          </cell>
        </row>
        <row r="5972">
          <cell r="J5972" t="str">
            <v>CTR_583</v>
          </cell>
          <cell r="K5972" t="str">
            <v>BSC_ZTE_Mvogada_new(24)</v>
          </cell>
          <cell r="L5972" t="str">
            <v>Yaounde</v>
          </cell>
        </row>
        <row r="5973">
          <cell r="J5973" t="str">
            <v>CTR_583</v>
          </cell>
          <cell r="K5973" t="str">
            <v>BSC_ZTE_Mvogada_new(24)</v>
          </cell>
          <cell r="L5973" t="str">
            <v>Yaounde</v>
          </cell>
        </row>
        <row r="5974">
          <cell r="J5974" t="str">
            <v>CTR_583</v>
          </cell>
          <cell r="K5974" t="str">
            <v>BSC_ZTE_Mvogada_new(24)</v>
          </cell>
          <cell r="L5974" t="str">
            <v>Yaounde</v>
          </cell>
        </row>
        <row r="5975">
          <cell r="J5975" t="str">
            <v>OST_233</v>
          </cell>
          <cell r="K5975" t="str">
            <v>BSC1_HW_BFSAM_BANENGO</v>
          </cell>
          <cell r="L5975" t="str">
            <v>Foumban</v>
          </cell>
        </row>
        <row r="5976">
          <cell r="J5976" t="str">
            <v>OST_233</v>
          </cell>
          <cell r="K5976" t="str">
            <v>BSC1_HW_BFSAM_BANENGO</v>
          </cell>
          <cell r="L5976" t="str">
            <v>Foumban</v>
          </cell>
        </row>
        <row r="5977">
          <cell r="J5977" t="str">
            <v>OST_233</v>
          </cell>
          <cell r="K5977" t="str">
            <v>BSC1_HW_BFSAM_BANENGO</v>
          </cell>
          <cell r="L5977" t="str">
            <v>Foumban</v>
          </cell>
        </row>
        <row r="5978">
          <cell r="J5978" t="str">
            <v>OST_233</v>
          </cell>
          <cell r="K5978" t="str">
            <v>BSC1_HW_BFSAM_BANENGO</v>
          </cell>
          <cell r="L5978" t="str">
            <v>Foumban</v>
          </cell>
        </row>
        <row r="5979">
          <cell r="J5979" t="str">
            <v>OST_233</v>
          </cell>
          <cell r="K5979" t="str">
            <v>BSC1_HW_BFSAM_BANENGO</v>
          </cell>
          <cell r="L5979" t="str">
            <v>Foumban</v>
          </cell>
        </row>
        <row r="5980">
          <cell r="J5980" t="str">
            <v>OST_233</v>
          </cell>
          <cell r="K5980" t="str">
            <v>BSC1_HW_BFSAM_BANENGO</v>
          </cell>
          <cell r="L5980" t="str">
            <v>Foumban</v>
          </cell>
        </row>
        <row r="5981">
          <cell r="J5981" t="str">
            <v>NRD_140</v>
          </cell>
          <cell r="K5981" t="str">
            <v>BSC1_HW_GRA_AGENCE</v>
          </cell>
          <cell r="L5981" t="str">
            <v>Garoua</v>
          </cell>
        </row>
        <row r="5982">
          <cell r="J5982" t="str">
            <v>NRD_140</v>
          </cell>
          <cell r="K5982" t="str">
            <v>BSC1_HW_GRA_AGENCE</v>
          </cell>
          <cell r="L5982" t="str">
            <v>Garoua</v>
          </cell>
        </row>
        <row r="5983">
          <cell r="J5983" t="str">
            <v>NRD_140</v>
          </cell>
          <cell r="K5983" t="str">
            <v>BSC1_HW_GRA_AGENCE</v>
          </cell>
          <cell r="L5983" t="str">
            <v>Garoua</v>
          </cell>
        </row>
        <row r="5984">
          <cell r="J5984" t="str">
            <v>NRD_140</v>
          </cell>
          <cell r="K5984" t="str">
            <v>BSC1_HW_GRA_AGENCE</v>
          </cell>
          <cell r="L5984" t="str">
            <v>Garoua</v>
          </cell>
        </row>
        <row r="5985">
          <cell r="J5985" t="str">
            <v>NRD_140</v>
          </cell>
          <cell r="K5985" t="str">
            <v>BSC1_HW_GRA_AGENCE</v>
          </cell>
          <cell r="L5985" t="str">
            <v>Garoua</v>
          </cell>
        </row>
        <row r="5986">
          <cell r="J5986" t="str">
            <v>NRD_140</v>
          </cell>
          <cell r="K5986" t="str">
            <v>BSC1_HW_GRA_AGENCE</v>
          </cell>
          <cell r="L5986" t="str">
            <v>Garoua</v>
          </cell>
        </row>
        <row r="5987">
          <cell r="J5987" t="str">
            <v>NRD_142</v>
          </cell>
          <cell r="K5987" t="str">
            <v>BSC1_HW_GRA_AGENCE</v>
          </cell>
          <cell r="L5987" t="str">
            <v>Garoua</v>
          </cell>
        </row>
        <row r="5988">
          <cell r="J5988" t="str">
            <v>NRD_142</v>
          </cell>
          <cell r="K5988" t="str">
            <v>BSC1_HW_GRA_AGENCE</v>
          </cell>
          <cell r="L5988" t="str">
            <v>Garoua</v>
          </cell>
        </row>
        <row r="5989">
          <cell r="J5989" t="str">
            <v>NRD_142</v>
          </cell>
          <cell r="K5989" t="str">
            <v>BSC1_HW_GRA_AGENCE</v>
          </cell>
          <cell r="L5989" t="str">
            <v>Garoua</v>
          </cell>
        </row>
        <row r="5990">
          <cell r="J5990" t="str">
            <v>NRD_142</v>
          </cell>
          <cell r="K5990" t="str">
            <v>BSC1_HW_GRA_AGENCE</v>
          </cell>
          <cell r="L5990" t="str">
            <v>Garoua</v>
          </cell>
        </row>
        <row r="5991">
          <cell r="J5991" t="str">
            <v>NRD_142</v>
          </cell>
          <cell r="K5991" t="str">
            <v>BSC1_HW_GRA_AGENCE</v>
          </cell>
          <cell r="L5991" t="str">
            <v>Garoua</v>
          </cell>
        </row>
        <row r="5992">
          <cell r="J5992" t="str">
            <v>NRD_142</v>
          </cell>
          <cell r="K5992" t="str">
            <v>BSC1_HW_GRA_AGENCE</v>
          </cell>
          <cell r="L5992" t="str">
            <v>Garoua</v>
          </cell>
        </row>
        <row r="5993">
          <cell r="J5993" t="str">
            <v>NRD_145</v>
          </cell>
          <cell r="K5993" t="str">
            <v>BSC1_HW_GRA_AGENCE</v>
          </cell>
          <cell r="L5993" t="str">
            <v>Garoua</v>
          </cell>
        </row>
        <row r="5994">
          <cell r="J5994" t="str">
            <v>NRD_145</v>
          </cell>
          <cell r="K5994" t="str">
            <v>BSC1_HW_GRA_AGENCE</v>
          </cell>
          <cell r="L5994" t="str">
            <v>Garoua</v>
          </cell>
        </row>
        <row r="5995">
          <cell r="J5995" t="str">
            <v>NRD_145</v>
          </cell>
          <cell r="K5995" t="str">
            <v>BSC1_HW_GRA_AGENCE</v>
          </cell>
          <cell r="L5995" t="str">
            <v>Garoua</v>
          </cell>
        </row>
        <row r="5996">
          <cell r="J5996" t="str">
            <v>NRD_145</v>
          </cell>
          <cell r="K5996" t="str">
            <v>BSC1_HW_GRA_AGENCE</v>
          </cell>
          <cell r="L5996" t="str">
            <v>Garoua</v>
          </cell>
        </row>
        <row r="5997">
          <cell r="J5997" t="str">
            <v>NRD_145</v>
          </cell>
          <cell r="K5997" t="str">
            <v>BSC1_HW_GRA_AGENCE</v>
          </cell>
          <cell r="L5997" t="str">
            <v>Garoua</v>
          </cell>
        </row>
        <row r="5998">
          <cell r="J5998" t="str">
            <v>NRD_145</v>
          </cell>
          <cell r="K5998" t="str">
            <v>BSC1_HW_GRA_AGENCE</v>
          </cell>
          <cell r="L5998" t="str">
            <v>Garoua</v>
          </cell>
        </row>
        <row r="5999">
          <cell r="J5999" t="str">
            <v>EST_120</v>
          </cell>
          <cell r="K5999" t="str">
            <v>BSC_ZTE_Messamendongo(23)</v>
          </cell>
          <cell r="L5999" t="str">
            <v>Bertoua</v>
          </cell>
        </row>
        <row r="6000">
          <cell r="J6000" t="str">
            <v>EST_120</v>
          </cell>
          <cell r="K6000" t="str">
            <v>BSC_ZTE_Messamendongo(23)</v>
          </cell>
          <cell r="L6000" t="str">
            <v>Bertoua</v>
          </cell>
        </row>
        <row r="6001">
          <cell r="J6001" t="str">
            <v>EST_120</v>
          </cell>
          <cell r="K6001" t="str">
            <v>BSC_ZTE_Messamendongo(23)</v>
          </cell>
          <cell r="L6001" t="str">
            <v>Bertoua</v>
          </cell>
        </row>
        <row r="6002">
          <cell r="J6002" t="str">
            <v>EST_120</v>
          </cell>
          <cell r="K6002" t="str">
            <v>BSC_ZTE_Messamendongo(23)</v>
          </cell>
          <cell r="L6002" t="str">
            <v>Bertoua</v>
          </cell>
        </row>
        <row r="6003">
          <cell r="J6003" t="str">
            <v>EST_120</v>
          </cell>
          <cell r="K6003" t="str">
            <v>BSC_ZTE_Messamendongo(23)</v>
          </cell>
          <cell r="L6003" t="str">
            <v>Bertoua</v>
          </cell>
        </row>
        <row r="6004">
          <cell r="J6004" t="str">
            <v>EST_120</v>
          </cell>
          <cell r="K6004" t="str">
            <v>BSC_ZTE_Messamendongo(23)</v>
          </cell>
          <cell r="L6004" t="str">
            <v>Bertoua</v>
          </cell>
        </row>
        <row r="6005">
          <cell r="J6005" t="str">
            <v>EXN_217</v>
          </cell>
          <cell r="K6005" t="str">
            <v>BSC1_HW_GRA_AGENCE</v>
          </cell>
          <cell r="L6005" t="str">
            <v>Maroua</v>
          </cell>
        </row>
        <row r="6006">
          <cell r="J6006" t="str">
            <v>EXN_217</v>
          </cell>
          <cell r="K6006" t="str">
            <v>BSC1_HW_GRA_AGENCE</v>
          </cell>
          <cell r="L6006" t="str">
            <v>Maroua</v>
          </cell>
        </row>
        <row r="6007">
          <cell r="J6007" t="str">
            <v>EXN_217</v>
          </cell>
          <cell r="K6007" t="str">
            <v>BSC1_HW_GRA_AGENCE</v>
          </cell>
          <cell r="L6007" t="str">
            <v>Maroua</v>
          </cell>
        </row>
        <row r="6008">
          <cell r="J6008" t="str">
            <v>EXN_217</v>
          </cell>
          <cell r="K6008" t="str">
            <v>BSC1_HW_GRA_AGENCE</v>
          </cell>
          <cell r="L6008" t="str">
            <v>Maroua</v>
          </cell>
        </row>
        <row r="6009">
          <cell r="J6009" t="str">
            <v>EXN_217</v>
          </cell>
          <cell r="K6009" t="str">
            <v>BSC1_HW_GRA_AGENCE</v>
          </cell>
          <cell r="L6009" t="str">
            <v>Maroua</v>
          </cell>
        </row>
        <row r="6010">
          <cell r="J6010" t="str">
            <v>EXN_217</v>
          </cell>
          <cell r="K6010" t="str">
            <v>BSC1_HW_GRA_AGENCE</v>
          </cell>
          <cell r="L6010" t="str">
            <v>Maroua</v>
          </cell>
        </row>
        <row r="6011">
          <cell r="J6011" t="str">
            <v>OST_235</v>
          </cell>
          <cell r="K6011" t="str">
            <v>BSC1_HW_BFSAM_BANENGO</v>
          </cell>
          <cell r="L6011" t="str">
            <v>Foumban</v>
          </cell>
        </row>
        <row r="6012">
          <cell r="J6012" t="str">
            <v>OST_235</v>
          </cell>
          <cell r="K6012" t="str">
            <v>BSC1_HW_BFSAM_BANENGO</v>
          </cell>
          <cell r="L6012" t="str">
            <v>Foumban</v>
          </cell>
        </row>
        <row r="6013">
          <cell r="J6013" t="str">
            <v>OST_235</v>
          </cell>
          <cell r="K6013" t="str">
            <v>BSC1_HW_BFSAM_BANENGO</v>
          </cell>
          <cell r="L6013" t="str">
            <v>Foumban</v>
          </cell>
        </row>
        <row r="6014">
          <cell r="J6014" t="str">
            <v>OST_235</v>
          </cell>
          <cell r="K6014" t="str">
            <v>BSC1_HW_BFSAM_BANENGO</v>
          </cell>
          <cell r="L6014" t="str">
            <v>Foumban</v>
          </cell>
        </row>
        <row r="6015">
          <cell r="J6015" t="str">
            <v>OST_235</v>
          </cell>
          <cell r="K6015" t="str">
            <v>BSC1_HW_BFSAM_BANENGO</v>
          </cell>
          <cell r="L6015" t="str">
            <v>Foumban</v>
          </cell>
        </row>
        <row r="6016">
          <cell r="J6016" t="str">
            <v>OST_235</v>
          </cell>
          <cell r="K6016" t="str">
            <v>BSC1_HW_BFSAM_BANENGO</v>
          </cell>
          <cell r="L6016" t="str">
            <v>Foumban</v>
          </cell>
        </row>
        <row r="6017">
          <cell r="J6017" t="str">
            <v>EXN_200</v>
          </cell>
          <cell r="K6017" t="str">
            <v>MCBSC_GRA-Agence2</v>
          </cell>
          <cell r="L6017" t="str">
            <v>Kalfou</v>
          </cell>
        </row>
        <row r="6018">
          <cell r="J6018" t="str">
            <v>EXN_200</v>
          </cell>
          <cell r="K6018" t="str">
            <v>MCBSC_GRA-Agence2</v>
          </cell>
          <cell r="L6018" t="str">
            <v>Kalfou</v>
          </cell>
        </row>
        <row r="6019">
          <cell r="J6019" t="str">
            <v>EXN_200</v>
          </cell>
          <cell r="K6019" t="str">
            <v>MCBSC_GRA-Agence2</v>
          </cell>
          <cell r="L6019" t="str">
            <v>Kalfou</v>
          </cell>
        </row>
        <row r="6020">
          <cell r="J6020" t="str">
            <v>EXN_205</v>
          </cell>
          <cell r="K6020" t="str">
            <v>MCBSC_GRA-Agence2</v>
          </cell>
          <cell r="L6020" t="str">
            <v>Kalfou</v>
          </cell>
        </row>
        <row r="6021">
          <cell r="J6021" t="str">
            <v>EXN_205</v>
          </cell>
          <cell r="K6021" t="str">
            <v>MCBSC_GRA-Agence2</v>
          </cell>
          <cell r="L6021" t="str">
            <v>Kalfou</v>
          </cell>
        </row>
        <row r="6022">
          <cell r="J6022" t="str">
            <v>EXN_205</v>
          </cell>
          <cell r="K6022" t="str">
            <v>MCBSC_GRA-Agence2</v>
          </cell>
          <cell r="L6022" t="str">
            <v>Kalfou</v>
          </cell>
        </row>
        <row r="6023">
          <cell r="J6023" t="str">
            <v>NRD_131</v>
          </cell>
          <cell r="K6023" t="str">
            <v>MCBSC_Ngaoundere1</v>
          </cell>
          <cell r="L6023" t="str">
            <v>Lagdo</v>
          </cell>
        </row>
        <row r="6024">
          <cell r="J6024" t="str">
            <v>NRD_131</v>
          </cell>
          <cell r="K6024" t="str">
            <v>MCBSC_Ngaoundere1</v>
          </cell>
          <cell r="L6024" t="str">
            <v>Lagdo</v>
          </cell>
        </row>
        <row r="6025">
          <cell r="J6025" t="str">
            <v>NRD_131</v>
          </cell>
          <cell r="K6025" t="str">
            <v>MCBSC_Ngaoundere1</v>
          </cell>
          <cell r="L6025" t="str">
            <v>Lagdo</v>
          </cell>
        </row>
        <row r="6026">
          <cell r="J6026" t="str">
            <v>NRD_131</v>
          </cell>
          <cell r="K6026" t="str">
            <v>MCBSC_Ngaoundere1</v>
          </cell>
          <cell r="L6026" t="str">
            <v>Lagdo</v>
          </cell>
        </row>
        <row r="6027">
          <cell r="J6027" t="str">
            <v>NRD_131</v>
          </cell>
          <cell r="K6027" t="str">
            <v>MCBSC_Ngaoundere1</v>
          </cell>
          <cell r="L6027" t="str">
            <v>Lagdo</v>
          </cell>
        </row>
        <row r="6028">
          <cell r="J6028" t="str">
            <v>NRD_131</v>
          </cell>
          <cell r="K6028" t="str">
            <v>MCBSC_Ngaoundere1</v>
          </cell>
          <cell r="L6028" t="str">
            <v>Lagdo</v>
          </cell>
        </row>
        <row r="6029">
          <cell r="J6029" t="str">
            <v>NRD_135</v>
          </cell>
          <cell r="K6029" t="str">
            <v>MCBSC_Mra-ZOKOK2</v>
          </cell>
          <cell r="L6029" t="str">
            <v>Maga</v>
          </cell>
        </row>
        <row r="6030">
          <cell r="J6030" t="str">
            <v>NRD_135</v>
          </cell>
          <cell r="K6030" t="str">
            <v>MCBSC_Mra-ZOKOK2</v>
          </cell>
          <cell r="L6030" t="str">
            <v>Maga</v>
          </cell>
        </row>
        <row r="6031">
          <cell r="J6031" t="str">
            <v>NRD_135</v>
          </cell>
          <cell r="K6031" t="str">
            <v>MCBSC_Mra-ZOKOK2</v>
          </cell>
          <cell r="L6031" t="str">
            <v>Maga</v>
          </cell>
        </row>
        <row r="6032">
          <cell r="J6032" t="str">
            <v>NRD_135</v>
          </cell>
          <cell r="K6032" t="str">
            <v>MCBSC_Mra-ZOKOK2</v>
          </cell>
          <cell r="L6032" t="str">
            <v>Maga</v>
          </cell>
        </row>
        <row r="6033">
          <cell r="J6033" t="str">
            <v>NRD_135</v>
          </cell>
          <cell r="K6033" t="str">
            <v>MCBSC_Mra-ZOKOK2</v>
          </cell>
          <cell r="L6033" t="str">
            <v>Maga</v>
          </cell>
        </row>
        <row r="6034">
          <cell r="J6034" t="str">
            <v>NRD_135</v>
          </cell>
          <cell r="K6034" t="str">
            <v>MCBSC_Mra-ZOKOK2</v>
          </cell>
          <cell r="L6034" t="str">
            <v>Maga</v>
          </cell>
        </row>
        <row r="6035">
          <cell r="J6035" t="str">
            <v>LIT_547</v>
          </cell>
          <cell r="K6035" t="str">
            <v>BSC_ZTE_Madagascar(22)</v>
          </cell>
          <cell r="L6035" t="str">
            <v>Douala</v>
          </cell>
        </row>
        <row r="6036">
          <cell r="J6036" t="str">
            <v>LIT_547</v>
          </cell>
          <cell r="K6036" t="str">
            <v>BSC_ZTE_Madagascar(22)</v>
          </cell>
          <cell r="L6036" t="str">
            <v>Douala</v>
          </cell>
        </row>
        <row r="6037">
          <cell r="J6037" t="str">
            <v>LIT_547</v>
          </cell>
          <cell r="K6037" t="str">
            <v>BSC_ZTE_Madagascar(22)</v>
          </cell>
          <cell r="L6037" t="str">
            <v>Douala</v>
          </cell>
        </row>
        <row r="6038">
          <cell r="J6038" t="str">
            <v>EXN_215</v>
          </cell>
          <cell r="K6038" t="str">
            <v>MCBSC_Mra-ZOKOK2</v>
          </cell>
          <cell r="L6038" t="str">
            <v>Kalfou</v>
          </cell>
        </row>
        <row r="6039">
          <cell r="J6039" t="str">
            <v>EXN_215</v>
          </cell>
          <cell r="K6039" t="str">
            <v>MCBSC_Mra-ZOKOK2</v>
          </cell>
          <cell r="L6039" t="str">
            <v>Kalfou</v>
          </cell>
        </row>
        <row r="6040">
          <cell r="J6040" t="str">
            <v>EXN_215</v>
          </cell>
          <cell r="K6040" t="str">
            <v>MCBSC_Mra-ZOKOK2</v>
          </cell>
          <cell r="L6040" t="str">
            <v>Kalfou</v>
          </cell>
        </row>
        <row r="6041">
          <cell r="J6041" t="str">
            <v>ADM_133</v>
          </cell>
          <cell r="K6041" t="str">
            <v>MCBSC_NGOA_EK2</v>
          </cell>
          <cell r="L6041" t="str">
            <v>Nganha</v>
          </cell>
        </row>
        <row r="6042">
          <cell r="J6042" t="str">
            <v>ADM_133</v>
          </cell>
          <cell r="K6042" t="str">
            <v>MCBSC_NGOA_EK2</v>
          </cell>
          <cell r="L6042" t="str">
            <v>Nganha</v>
          </cell>
        </row>
        <row r="6043">
          <cell r="J6043" t="str">
            <v>ADM_133</v>
          </cell>
          <cell r="K6043" t="str">
            <v>MCBSC_NGOA_EK2</v>
          </cell>
          <cell r="L6043" t="str">
            <v>Nganha</v>
          </cell>
        </row>
        <row r="6044">
          <cell r="J6044" t="str">
            <v>CTR_579</v>
          </cell>
          <cell r="K6044" t="str">
            <v>BSC_ZTE_Mvogada_new(24)</v>
          </cell>
          <cell r="L6044" t="str">
            <v>Yaounde</v>
          </cell>
        </row>
        <row r="6045">
          <cell r="J6045" t="str">
            <v>CTR_579</v>
          </cell>
          <cell r="K6045" t="str">
            <v>BSC_ZTE_Mvogada_new(24)</v>
          </cell>
          <cell r="L6045" t="str">
            <v>Yaounde</v>
          </cell>
        </row>
        <row r="6046">
          <cell r="J6046" t="str">
            <v>CTR_579</v>
          </cell>
          <cell r="K6046" t="str">
            <v>BSC_ZTE_Mvogada_new(24)</v>
          </cell>
          <cell r="L6046" t="str">
            <v>Yaounde</v>
          </cell>
        </row>
        <row r="6047">
          <cell r="J6047" t="str">
            <v>OST_228</v>
          </cell>
          <cell r="K6047" t="str">
            <v>BSC1_HW_BFSAM_BANENGO</v>
          </cell>
          <cell r="L6047" t="str">
            <v>Foumbot</v>
          </cell>
        </row>
        <row r="6048">
          <cell r="J6048" t="str">
            <v>OST_228</v>
          </cell>
          <cell r="K6048" t="str">
            <v>BSC1_HW_BFSAM_BANENGO</v>
          </cell>
          <cell r="L6048" t="str">
            <v>Foumbot</v>
          </cell>
        </row>
        <row r="6049">
          <cell r="J6049" t="str">
            <v>OST_228</v>
          </cell>
          <cell r="K6049" t="str">
            <v>BSC1_HW_BFSAM_BANENGO</v>
          </cell>
          <cell r="L6049" t="str">
            <v>Foumbot</v>
          </cell>
        </row>
        <row r="6050">
          <cell r="J6050" t="str">
            <v>OST_228</v>
          </cell>
          <cell r="K6050" t="str">
            <v>BSC1_HW_BFSAM_BANENGO</v>
          </cell>
          <cell r="L6050" t="str">
            <v>Foumbot</v>
          </cell>
        </row>
        <row r="6051">
          <cell r="J6051" t="str">
            <v>OST_228</v>
          </cell>
          <cell r="K6051" t="str">
            <v>BSC1_HW_BFSAM_BANENGO</v>
          </cell>
          <cell r="L6051" t="str">
            <v>Foumbot</v>
          </cell>
        </row>
        <row r="6052">
          <cell r="J6052" t="str">
            <v>OST_228</v>
          </cell>
          <cell r="K6052" t="str">
            <v>BSC1_HW_BFSAM_BANENGO</v>
          </cell>
          <cell r="L6052" t="str">
            <v>Foumbot</v>
          </cell>
        </row>
        <row r="6053">
          <cell r="J6053" t="str">
            <v>OST_232</v>
          </cell>
          <cell r="K6053" t="str">
            <v>BSC1_HW_BFSAM_BANENGO</v>
          </cell>
          <cell r="L6053" t="str">
            <v>Bafoussam</v>
          </cell>
        </row>
        <row r="6054">
          <cell r="J6054" t="str">
            <v>OST_232</v>
          </cell>
          <cell r="K6054" t="str">
            <v>BSC1_HW_BFSAM_BANENGO</v>
          </cell>
          <cell r="L6054" t="str">
            <v>Bafoussam</v>
          </cell>
        </row>
        <row r="6055">
          <cell r="J6055" t="str">
            <v>OST_232</v>
          </cell>
          <cell r="K6055" t="str">
            <v>BSC1_HW_BFSAM_BANENGO</v>
          </cell>
          <cell r="L6055" t="str">
            <v>Bafoussam</v>
          </cell>
        </row>
        <row r="6056">
          <cell r="J6056" t="str">
            <v>OST_232</v>
          </cell>
          <cell r="K6056" t="str">
            <v>BSC1_HW_BFSAM_BANENGO</v>
          </cell>
          <cell r="L6056" t="str">
            <v>Bafoussam</v>
          </cell>
        </row>
        <row r="6057">
          <cell r="J6057" t="str">
            <v>OST_232</v>
          </cell>
          <cell r="K6057" t="str">
            <v>BSC1_HW_BFSAM_BANENGO</v>
          </cell>
          <cell r="L6057" t="str">
            <v>Bafoussam</v>
          </cell>
        </row>
        <row r="6058">
          <cell r="J6058" t="str">
            <v>OST_232</v>
          </cell>
          <cell r="K6058" t="str">
            <v>BSC1_HW_BFSAM_BANENGO</v>
          </cell>
          <cell r="L6058" t="str">
            <v>Bafoussam</v>
          </cell>
        </row>
        <row r="6059">
          <cell r="J6059" t="str">
            <v>ADM_136</v>
          </cell>
          <cell r="K6059" t="str">
            <v>BSC1_HW_GRA_AGENCE</v>
          </cell>
          <cell r="L6059" t="str">
            <v>Ngaoundere</v>
          </cell>
        </row>
        <row r="6060">
          <cell r="J6060" t="str">
            <v>ADM_136</v>
          </cell>
          <cell r="K6060" t="str">
            <v>BSC1_HW_GRA_AGENCE</v>
          </cell>
          <cell r="L6060" t="str">
            <v>Ngaoundere</v>
          </cell>
        </row>
        <row r="6061">
          <cell r="J6061" t="str">
            <v>ADM_136</v>
          </cell>
          <cell r="K6061" t="str">
            <v>BSC1_HW_GRA_AGENCE</v>
          </cell>
          <cell r="L6061" t="str">
            <v>Ngaoundere</v>
          </cell>
        </row>
        <row r="6062">
          <cell r="J6062" t="str">
            <v>NRD_148</v>
          </cell>
          <cell r="K6062" t="str">
            <v>BSC1_HW_GRA_AGENCE</v>
          </cell>
          <cell r="L6062" t="str">
            <v>Garoua</v>
          </cell>
        </row>
        <row r="6063">
          <cell r="J6063" t="str">
            <v>NRD_148</v>
          </cell>
          <cell r="K6063" t="str">
            <v>BSC1_HW_GRA_AGENCE</v>
          </cell>
          <cell r="L6063" t="str">
            <v>Garoua</v>
          </cell>
        </row>
        <row r="6064">
          <cell r="J6064" t="str">
            <v>NRD_148</v>
          </cell>
          <cell r="K6064" t="str">
            <v>BSC1_HW_GRA_AGENCE</v>
          </cell>
          <cell r="L6064" t="str">
            <v>Garoua</v>
          </cell>
        </row>
        <row r="6065">
          <cell r="J6065" t="str">
            <v>NRD_148</v>
          </cell>
          <cell r="K6065" t="str">
            <v>BSC1_HW_GRA_AGENCE</v>
          </cell>
          <cell r="L6065" t="str">
            <v>Garoua</v>
          </cell>
        </row>
        <row r="6066">
          <cell r="J6066" t="str">
            <v>NRD_148</v>
          </cell>
          <cell r="K6066" t="str">
            <v>BSC1_HW_GRA_AGENCE</v>
          </cell>
          <cell r="L6066" t="str">
            <v>Garoua</v>
          </cell>
        </row>
        <row r="6067">
          <cell r="J6067" t="str">
            <v>NRD_148</v>
          </cell>
          <cell r="K6067" t="str">
            <v>BSC1_HW_GRA_AGENCE</v>
          </cell>
          <cell r="L6067" t="str">
            <v>Garoua</v>
          </cell>
        </row>
        <row r="6068">
          <cell r="J6068" t="str">
            <v>NRD_138</v>
          </cell>
          <cell r="K6068" t="str">
            <v>BSC1_HW_GRA_AGENCE</v>
          </cell>
          <cell r="L6068" t="str">
            <v>Garoua</v>
          </cell>
        </row>
        <row r="6069">
          <cell r="J6069" t="str">
            <v>NRD_138</v>
          </cell>
          <cell r="K6069" t="str">
            <v>BSC1_HW_GRA_AGENCE</v>
          </cell>
          <cell r="L6069" t="str">
            <v>Garoua</v>
          </cell>
        </row>
        <row r="6070">
          <cell r="J6070" t="str">
            <v>NRD_138</v>
          </cell>
          <cell r="K6070" t="str">
            <v>BSC1_HW_GRA_AGENCE</v>
          </cell>
          <cell r="L6070" t="str">
            <v>Garoua</v>
          </cell>
        </row>
        <row r="6071">
          <cell r="J6071" t="str">
            <v>NRD_138</v>
          </cell>
          <cell r="K6071" t="str">
            <v>BSC1_HW_GRA_AGENCE</v>
          </cell>
          <cell r="L6071" t="str">
            <v>Garoua</v>
          </cell>
        </row>
        <row r="6072">
          <cell r="J6072" t="str">
            <v>NRD_138</v>
          </cell>
          <cell r="K6072" t="str">
            <v>BSC1_HW_GRA_AGENCE</v>
          </cell>
          <cell r="L6072" t="str">
            <v>Garoua</v>
          </cell>
        </row>
        <row r="6073">
          <cell r="J6073" t="str">
            <v>NRD_138</v>
          </cell>
          <cell r="K6073" t="str">
            <v>BSC1_HW_GRA_AGENCE</v>
          </cell>
          <cell r="L6073" t="str">
            <v>Garoua</v>
          </cell>
        </row>
        <row r="6074">
          <cell r="J6074" t="str">
            <v>NRD_149</v>
          </cell>
          <cell r="K6074" t="str">
            <v>BSC1_HW_GRA_AGENCE</v>
          </cell>
          <cell r="L6074" t="str">
            <v>Garoua</v>
          </cell>
        </row>
        <row r="6075">
          <cell r="J6075" t="str">
            <v>NRD_149</v>
          </cell>
          <cell r="K6075" t="str">
            <v>BSC1_HW_GRA_AGENCE</v>
          </cell>
          <cell r="L6075" t="str">
            <v>Garoua</v>
          </cell>
        </row>
        <row r="6076">
          <cell r="J6076" t="str">
            <v>NRD_149</v>
          </cell>
          <cell r="K6076" t="str">
            <v>BSC1_HW_GRA_AGENCE</v>
          </cell>
          <cell r="L6076" t="str">
            <v>Garoua</v>
          </cell>
        </row>
        <row r="6077">
          <cell r="J6077" t="str">
            <v>NRD_149</v>
          </cell>
          <cell r="K6077" t="str">
            <v>BSC1_HW_GRA_AGENCE</v>
          </cell>
          <cell r="L6077" t="str">
            <v>Garoua</v>
          </cell>
        </row>
        <row r="6078">
          <cell r="J6078" t="str">
            <v>NRD_149</v>
          </cell>
          <cell r="K6078" t="str">
            <v>BSC1_HW_GRA_AGENCE</v>
          </cell>
          <cell r="L6078" t="str">
            <v>Garoua</v>
          </cell>
        </row>
        <row r="6079">
          <cell r="J6079" t="str">
            <v>NRD_149</v>
          </cell>
          <cell r="K6079" t="str">
            <v>BSC1_HW_GRA_AGENCE</v>
          </cell>
          <cell r="L6079" t="str">
            <v>Garoua</v>
          </cell>
        </row>
        <row r="6080">
          <cell r="J6080" t="str">
            <v>ADM_130</v>
          </cell>
          <cell r="K6080" t="str">
            <v>MCBSC_NGOA_EK2</v>
          </cell>
          <cell r="L6080" t="str">
            <v>Kontcha</v>
          </cell>
        </row>
        <row r="6081">
          <cell r="J6081" t="str">
            <v>ADM_130</v>
          </cell>
          <cell r="K6081" t="str">
            <v>MCBSC_NGOA_EK2</v>
          </cell>
          <cell r="L6081" t="str">
            <v>Kontcha</v>
          </cell>
        </row>
        <row r="6082">
          <cell r="J6082" t="str">
            <v>ADM_130</v>
          </cell>
          <cell r="K6082" t="str">
            <v>MCBSC_NGOA_EK2</v>
          </cell>
          <cell r="L6082" t="str">
            <v>Kontcha</v>
          </cell>
        </row>
        <row r="6083">
          <cell r="J6083" t="str">
            <v>EXN_194</v>
          </cell>
          <cell r="K6083" t="str">
            <v>BSC1_HW_GRA_AGENCE</v>
          </cell>
          <cell r="L6083" t="str">
            <v>Kousseri</v>
          </cell>
        </row>
        <row r="6084">
          <cell r="J6084" t="str">
            <v>EXN_194</v>
          </cell>
          <cell r="K6084" t="str">
            <v>BSC1_HW_GRA_AGENCE</v>
          </cell>
          <cell r="L6084" t="str">
            <v>Kousseri</v>
          </cell>
        </row>
        <row r="6085">
          <cell r="J6085" t="str">
            <v>EXN_194</v>
          </cell>
          <cell r="K6085" t="str">
            <v>BSC1_HW_GRA_AGENCE</v>
          </cell>
          <cell r="L6085" t="str">
            <v>Kousseri</v>
          </cell>
        </row>
        <row r="6086">
          <cell r="J6086" t="str">
            <v>EXN_194</v>
          </cell>
          <cell r="K6086" t="str">
            <v>BSC1_HW_GRA_AGENCE</v>
          </cell>
          <cell r="L6086" t="str">
            <v>Kousseri</v>
          </cell>
        </row>
        <row r="6087">
          <cell r="J6087" t="str">
            <v>EXN_194</v>
          </cell>
          <cell r="K6087" t="str">
            <v>BSC1_HW_GRA_AGENCE</v>
          </cell>
          <cell r="L6087" t="str">
            <v>Kousseri</v>
          </cell>
        </row>
        <row r="6088">
          <cell r="J6088" t="str">
            <v>EXN_194</v>
          </cell>
          <cell r="K6088" t="str">
            <v>BSC1_HW_GRA_AGENCE</v>
          </cell>
          <cell r="L6088" t="str">
            <v>Kousseri</v>
          </cell>
        </row>
        <row r="6089">
          <cell r="J6089" t="str">
            <v>SUD_073</v>
          </cell>
          <cell r="K6089" t="str">
            <v>BSC_ZTE_NDOGBONG(21)</v>
          </cell>
          <cell r="L6089" t="str">
            <v>Kye-Ossi</v>
          </cell>
        </row>
        <row r="6090">
          <cell r="J6090" t="str">
            <v>SUD_073</v>
          </cell>
          <cell r="K6090" t="str">
            <v>BSC_ZTE_NDOGBONG(21)</v>
          </cell>
          <cell r="L6090" t="str">
            <v>Kye-Ossi</v>
          </cell>
        </row>
        <row r="6091">
          <cell r="J6091" t="str">
            <v>SUD_073</v>
          </cell>
          <cell r="K6091" t="str">
            <v>BSC_ZTE_NDOGBONG(21)</v>
          </cell>
          <cell r="L6091" t="str">
            <v>Kye-Ossi</v>
          </cell>
        </row>
        <row r="6092">
          <cell r="J6092" t="str">
            <v>SUD_073</v>
          </cell>
          <cell r="K6092" t="str">
            <v>BSC_ZTE_NDOGBONG(21)</v>
          </cell>
          <cell r="L6092" t="str">
            <v>Kye-Ossi</v>
          </cell>
        </row>
        <row r="6093">
          <cell r="J6093" t="str">
            <v>SUD_073</v>
          </cell>
          <cell r="K6093" t="str">
            <v>BSC_ZTE_NDOGBONG(21)</v>
          </cell>
          <cell r="L6093" t="str">
            <v>Kye-Ossi</v>
          </cell>
        </row>
        <row r="6094">
          <cell r="J6094" t="str">
            <v>SUD_073</v>
          </cell>
          <cell r="K6094" t="str">
            <v>BSC_ZTE_NDOGBONG(21)</v>
          </cell>
          <cell r="L6094" t="str">
            <v>Kye-Ossi</v>
          </cell>
        </row>
        <row r="6095">
          <cell r="J6095" t="str">
            <v>EXN_212</v>
          </cell>
          <cell r="K6095" t="str">
            <v>BSC1_HW_GRA_AGENCE</v>
          </cell>
          <cell r="L6095" t="str">
            <v>Maroua</v>
          </cell>
        </row>
        <row r="6096">
          <cell r="J6096" t="str">
            <v>EXN_212</v>
          </cell>
          <cell r="K6096" t="str">
            <v>BSC1_HW_GRA_AGENCE</v>
          </cell>
          <cell r="L6096" t="str">
            <v>Maroua</v>
          </cell>
        </row>
        <row r="6097">
          <cell r="J6097" t="str">
            <v>EXN_212</v>
          </cell>
          <cell r="K6097" t="str">
            <v>BSC1_HW_GRA_AGENCE</v>
          </cell>
          <cell r="L6097" t="str">
            <v>Maroua</v>
          </cell>
        </row>
        <row r="6098">
          <cell r="J6098" t="str">
            <v>EXN_212</v>
          </cell>
          <cell r="K6098" t="str">
            <v>BSC1_HW_GRA_AGENCE</v>
          </cell>
          <cell r="L6098" t="str">
            <v>Maroua</v>
          </cell>
        </row>
        <row r="6099">
          <cell r="J6099" t="str">
            <v>EXN_212</v>
          </cell>
          <cell r="K6099" t="str">
            <v>BSC1_HW_GRA_AGENCE</v>
          </cell>
          <cell r="L6099" t="str">
            <v>Maroua</v>
          </cell>
        </row>
        <row r="6100">
          <cell r="J6100" t="str">
            <v>EXN_212</v>
          </cell>
          <cell r="K6100" t="str">
            <v>BSC1_HW_GRA_AGENCE</v>
          </cell>
          <cell r="L6100" t="str">
            <v>Maroua</v>
          </cell>
        </row>
        <row r="6101">
          <cell r="J6101" t="str">
            <v>NRD_132</v>
          </cell>
          <cell r="K6101" t="str">
            <v>BSC1_HW_GRA_AGENCE</v>
          </cell>
          <cell r="L6101" t="str">
            <v>Ngong</v>
          </cell>
        </row>
        <row r="6102">
          <cell r="J6102" t="str">
            <v>NRD_132</v>
          </cell>
          <cell r="K6102" t="str">
            <v>BSC1_HW_GRA_AGENCE</v>
          </cell>
          <cell r="L6102" t="str">
            <v>Ngong</v>
          </cell>
        </row>
        <row r="6103">
          <cell r="J6103" t="str">
            <v>NRD_132</v>
          </cell>
          <cell r="K6103" t="str">
            <v>BSC1_HW_GRA_AGENCE</v>
          </cell>
          <cell r="L6103" t="str">
            <v>Ngong</v>
          </cell>
        </row>
        <row r="6104">
          <cell r="J6104" t="str">
            <v>NRD_132</v>
          </cell>
          <cell r="K6104" t="str">
            <v>BSC1_HW_GRA_AGENCE</v>
          </cell>
          <cell r="L6104" t="str">
            <v>Ngong</v>
          </cell>
        </row>
        <row r="6105">
          <cell r="J6105" t="str">
            <v>NRD_132</v>
          </cell>
          <cell r="K6105" t="str">
            <v>BSC1_HW_GRA_AGENCE</v>
          </cell>
          <cell r="L6105" t="str">
            <v>Ngong</v>
          </cell>
        </row>
        <row r="6106">
          <cell r="J6106" t="str">
            <v>NRD_132</v>
          </cell>
          <cell r="K6106" t="str">
            <v>BSC1_HW_GRA_AGENCE</v>
          </cell>
          <cell r="L6106" t="str">
            <v>Ngong</v>
          </cell>
        </row>
        <row r="6107">
          <cell r="J6107" t="str">
            <v>ADM_136</v>
          </cell>
          <cell r="K6107" t="str">
            <v>BSC1_HW_GRA_AGENCE</v>
          </cell>
          <cell r="L6107" t="str">
            <v>Ngaoundere</v>
          </cell>
        </row>
        <row r="6108">
          <cell r="J6108" t="str">
            <v>ADM_136</v>
          </cell>
          <cell r="K6108" t="str">
            <v>BSC1_HW_GRA_AGENCE</v>
          </cell>
          <cell r="L6108" t="str">
            <v>Ngaoundere</v>
          </cell>
        </row>
        <row r="6109">
          <cell r="J6109" t="str">
            <v>ADM_136</v>
          </cell>
          <cell r="K6109" t="str">
            <v>BSC1_HW_GRA_AGENCE</v>
          </cell>
          <cell r="L6109" t="str">
            <v>Ngaoundere</v>
          </cell>
        </row>
        <row r="6110">
          <cell r="J6110" t="str">
            <v>OST_263</v>
          </cell>
          <cell r="K6110" t="str">
            <v>MCBSC_Banengo2</v>
          </cell>
          <cell r="L6110" t="str">
            <v>Santchou</v>
          </cell>
        </row>
        <row r="6111">
          <cell r="J6111" t="str">
            <v>OST_263</v>
          </cell>
          <cell r="K6111" t="str">
            <v>MCBSC_Banengo2</v>
          </cell>
          <cell r="L6111" t="str">
            <v>Santchou</v>
          </cell>
        </row>
        <row r="6112">
          <cell r="J6112" t="str">
            <v>OST_263</v>
          </cell>
          <cell r="K6112" t="str">
            <v>MCBSC_Banengo2</v>
          </cell>
          <cell r="L6112" t="str">
            <v>Santchou</v>
          </cell>
        </row>
        <row r="6113">
          <cell r="J6113" t="str">
            <v>OST_256</v>
          </cell>
          <cell r="K6113" t="str">
            <v>MCBSC_Banengo2</v>
          </cell>
          <cell r="L6113" t="str">
            <v>Dschang</v>
          </cell>
        </row>
        <row r="6114">
          <cell r="J6114" t="str">
            <v>OST_256</v>
          </cell>
          <cell r="K6114" t="str">
            <v>MCBSC_Banengo2</v>
          </cell>
          <cell r="L6114" t="str">
            <v>Dschang</v>
          </cell>
        </row>
        <row r="6115">
          <cell r="J6115" t="str">
            <v>OST_256</v>
          </cell>
          <cell r="K6115" t="str">
            <v>MCBSC_Banengo2</v>
          </cell>
          <cell r="L6115" t="str">
            <v>Dschang</v>
          </cell>
        </row>
        <row r="6116">
          <cell r="J6116" t="str">
            <v>EXN_234</v>
          </cell>
          <cell r="K6116" t="str">
            <v>BSC1_HW_GRA_AGENCE</v>
          </cell>
          <cell r="L6116" t="str">
            <v>Maroua</v>
          </cell>
        </row>
        <row r="6117">
          <cell r="J6117" t="str">
            <v>EXN_234</v>
          </cell>
          <cell r="K6117" t="str">
            <v>BSC1_HW_GRA_AGENCE</v>
          </cell>
          <cell r="L6117" t="str">
            <v>Maroua</v>
          </cell>
        </row>
        <row r="6118">
          <cell r="J6118" t="str">
            <v>EXN_234</v>
          </cell>
          <cell r="K6118" t="str">
            <v>BSC1_HW_GRA_AGENCE</v>
          </cell>
          <cell r="L6118" t="str">
            <v>Maroua</v>
          </cell>
        </row>
        <row r="6119">
          <cell r="J6119" t="str">
            <v>CTR_597</v>
          </cell>
          <cell r="K6119" t="str">
            <v>BSC_ZTE_Mvogada_new(24)</v>
          </cell>
          <cell r="L6119" t="str">
            <v>Yaounde</v>
          </cell>
        </row>
        <row r="6120">
          <cell r="J6120" t="str">
            <v>CTR_597</v>
          </cell>
          <cell r="K6120" t="str">
            <v>BSC_ZTE_Mvogada_new(24)</v>
          </cell>
          <cell r="L6120" t="str">
            <v>Yaounde</v>
          </cell>
        </row>
        <row r="6121">
          <cell r="J6121" t="str">
            <v>CTR_597</v>
          </cell>
          <cell r="K6121" t="str">
            <v>BSC_ZTE_Mvogada_new(24)</v>
          </cell>
          <cell r="L6121" t="str">
            <v>Yaounde</v>
          </cell>
        </row>
        <row r="6122">
          <cell r="J6122" t="str">
            <v>OST_257</v>
          </cell>
          <cell r="K6122" t="str">
            <v>MCBSC_Banengo2</v>
          </cell>
          <cell r="L6122" t="str">
            <v>Babette</v>
          </cell>
        </row>
        <row r="6123">
          <cell r="J6123" t="str">
            <v>OST_257</v>
          </cell>
          <cell r="K6123" t="str">
            <v>MCBSC_Banengo2</v>
          </cell>
          <cell r="L6123" t="str">
            <v>Babette</v>
          </cell>
        </row>
        <row r="6124">
          <cell r="J6124" t="str">
            <v>OST_257</v>
          </cell>
          <cell r="K6124" t="str">
            <v>MCBSC_Banengo2</v>
          </cell>
          <cell r="L6124" t="str">
            <v>Babette</v>
          </cell>
        </row>
        <row r="6125">
          <cell r="J6125" t="str">
            <v>ADM_143</v>
          </cell>
          <cell r="K6125" t="str">
            <v>MCBSC_Ngaoundere1</v>
          </cell>
          <cell r="L6125" t="str">
            <v>Bawa</v>
          </cell>
        </row>
        <row r="6126">
          <cell r="J6126" t="str">
            <v>ADM_143</v>
          </cell>
          <cell r="K6126" t="str">
            <v>MCBSC_Ngaoundere1</v>
          </cell>
          <cell r="L6126" t="str">
            <v>Bawa</v>
          </cell>
        </row>
        <row r="6127">
          <cell r="J6127" t="str">
            <v>ADM_143</v>
          </cell>
          <cell r="K6127" t="str">
            <v>MCBSC_Ngaoundere1</v>
          </cell>
          <cell r="L6127" t="str">
            <v>Bawa</v>
          </cell>
        </row>
        <row r="6128">
          <cell r="J6128" t="str">
            <v>ADM_138</v>
          </cell>
          <cell r="K6128" t="str">
            <v>MCBSC_Ngaoundere1</v>
          </cell>
          <cell r="L6128" t="str">
            <v>Goro</v>
          </cell>
        </row>
        <row r="6129">
          <cell r="J6129" t="str">
            <v>ADM_138</v>
          </cell>
          <cell r="K6129" t="str">
            <v>MCBSC_Ngaoundere1</v>
          </cell>
          <cell r="L6129" t="str">
            <v>Goro</v>
          </cell>
        </row>
        <row r="6130">
          <cell r="J6130" t="str">
            <v>NRD_158</v>
          </cell>
          <cell r="K6130" t="str">
            <v>BSC1_HW_GRA_AGENCE</v>
          </cell>
          <cell r="L6130" t="str">
            <v>Garoua</v>
          </cell>
        </row>
        <row r="6131">
          <cell r="J6131" t="str">
            <v>NRD_158</v>
          </cell>
          <cell r="K6131" t="str">
            <v>BSC1_HW_GRA_AGENCE</v>
          </cell>
          <cell r="L6131" t="str">
            <v>Garoua</v>
          </cell>
        </row>
        <row r="6132">
          <cell r="J6132" t="str">
            <v>NRD_158</v>
          </cell>
          <cell r="K6132" t="str">
            <v>BSC1_HW_GRA_AGENCE</v>
          </cell>
          <cell r="L6132" t="str">
            <v>Garoua</v>
          </cell>
        </row>
        <row r="6133">
          <cell r="J6133" t="str">
            <v>NRD_159</v>
          </cell>
          <cell r="K6133" t="str">
            <v>BSC1_HW_GRA_AGENCE</v>
          </cell>
          <cell r="L6133" t="str">
            <v>Garoua</v>
          </cell>
        </row>
        <row r="6134">
          <cell r="J6134" t="str">
            <v>NRD_159</v>
          </cell>
          <cell r="K6134" t="str">
            <v>BSC1_HW_GRA_AGENCE</v>
          </cell>
          <cell r="L6134" t="str">
            <v>Garoua</v>
          </cell>
        </row>
        <row r="6135">
          <cell r="J6135" t="str">
            <v>NRD_159</v>
          </cell>
          <cell r="K6135" t="str">
            <v>BSC1_HW_GRA_AGENCE</v>
          </cell>
          <cell r="L6135" t="str">
            <v>Garoua</v>
          </cell>
        </row>
        <row r="6136">
          <cell r="J6136" t="str">
            <v>EST_123</v>
          </cell>
          <cell r="K6136" t="str">
            <v>MCBSC_NGOA_EK2</v>
          </cell>
          <cell r="L6136" t="str">
            <v>Guiwa-Yangamo</v>
          </cell>
        </row>
        <row r="6137">
          <cell r="J6137" t="str">
            <v>EST_123</v>
          </cell>
          <cell r="K6137" t="str">
            <v>MCBSC_NGOA_EK2</v>
          </cell>
          <cell r="L6137" t="str">
            <v>Guiwa-Yangamo</v>
          </cell>
        </row>
        <row r="6138">
          <cell r="J6138" t="str">
            <v>EST_123</v>
          </cell>
          <cell r="K6138" t="str">
            <v>MCBSC_NGOA_EK2</v>
          </cell>
          <cell r="L6138" t="str">
            <v>Guiwa-Yangamo</v>
          </cell>
        </row>
        <row r="6139">
          <cell r="J6139" t="str">
            <v>EXN_235</v>
          </cell>
          <cell r="K6139" t="str">
            <v>BSC1_HW_GRA_AGENCE</v>
          </cell>
          <cell r="L6139" t="str">
            <v>Maroua</v>
          </cell>
        </row>
        <row r="6140">
          <cell r="J6140" t="str">
            <v>EXN_235</v>
          </cell>
          <cell r="K6140" t="str">
            <v>BSC1_HW_GRA_AGENCE</v>
          </cell>
          <cell r="L6140" t="str">
            <v>Maroua</v>
          </cell>
        </row>
        <row r="6141">
          <cell r="J6141" t="str">
            <v>EXN_235</v>
          </cell>
          <cell r="K6141" t="str">
            <v>BSC1_HW_GRA_AGENCE</v>
          </cell>
          <cell r="L6141" t="str">
            <v>Maroua</v>
          </cell>
        </row>
        <row r="6142">
          <cell r="J6142" t="str">
            <v>EXN_237</v>
          </cell>
          <cell r="K6142" t="str">
            <v>BSC1_HW_GRA_AGENCE</v>
          </cell>
          <cell r="L6142" t="str">
            <v>Maroua</v>
          </cell>
        </row>
        <row r="6143">
          <cell r="J6143" t="str">
            <v>EXN_237</v>
          </cell>
          <cell r="K6143" t="str">
            <v>BSC1_HW_GRA_AGENCE</v>
          </cell>
          <cell r="L6143" t="str">
            <v>Maroua</v>
          </cell>
        </row>
        <row r="6144">
          <cell r="J6144" t="str">
            <v>EXN_237</v>
          </cell>
          <cell r="K6144" t="str">
            <v>BSC1_HW_GRA_AGENCE</v>
          </cell>
          <cell r="L6144" t="str">
            <v>Maroua</v>
          </cell>
        </row>
        <row r="6145">
          <cell r="J6145" t="str">
            <v>EXN_233</v>
          </cell>
          <cell r="K6145" t="str">
            <v>BSC1_HW_GRA_AGENCE</v>
          </cell>
          <cell r="L6145" t="str">
            <v>Maroua</v>
          </cell>
        </row>
        <row r="6146">
          <cell r="J6146" t="str">
            <v>EXN_233</v>
          </cell>
          <cell r="K6146" t="str">
            <v>BSC1_HW_GRA_AGENCE</v>
          </cell>
          <cell r="L6146" t="str">
            <v>Maroua</v>
          </cell>
        </row>
        <row r="6147">
          <cell r="J6147" t="str">
            <v>EXN_233</v>
          </cell>
          <cell r="K6147" t="str">
            <v>BSC1_HW_GRA_AGENCE</v>
          </cell>
          <cell r="L6147" t="str">
            <v>Maroua</v>
          </cell>
        </row>
        <row r="6148">
          <cell r="J6148" t="str">
            <v>ADM_137</v>
          </cell>
          <cell r="K6148" t="str">
            <v>MCBSC_Ngaoundere1</v>
          </cell>
          <cell r="L6148" t="str">
            <v>Nganha</v>
          </cell>
        </row>
        <row r="6149">
          <cell r="J6149" t="str">
            <v>ADM_137</v>
          </cell>
          <cell r="K6149" t="str">
            <v>MCBSC_Ngaoundere1</v>
          </cell>
          <cell r="L6149" t="str">
            <v>Nganha</v>
          </cell>
        </row>
        <row r="6150">
          <cell r="J6150" t="str">
            <v>ADM_137</v>
          </cell>
          <cell r="K6150" t="str">
            <v>MCBSC_Ngaoundere1</v>
          </cell>
          <cell r="L6150" t="str">
            <v>Nganha</v>
          </cell>
        </row>
        <row r="6151">
          <cell r="J6151" t="str">
            <v>ADM_147</v>
          </cell>
          <cell r="K6151" t="str">
            <v>BSC1_HW_GRA_AGENCE</v>
          </cell>
          <cell r="L6151" t="str">
            <v>Ngaoundere</v>
          </cell>
        </row>
        <row r="6152">
          <cell r="J6152" t="str">
            <v>ADM_147</v>
          </cell>
          <cell r="K6152" t="str">
            <v>BSC1_HW_GRA_AGENCE</v>
          </cell>
          <cell r="L6152" t="str">
            <v>Ngaoundere</v>
          </cell>
        </row>
        <row r="6153">
          <cell r="J6153" t="str">
            <v>ADM_147</v>
          </cell>
          <cell r="K6153" t="str">
            <v>BSC1_HW_GRA_AGENCE</v>
          </cell>
          <cell r="L6153" t="str">
            <v>Ngaoundere</v>
          </cell>
        </row>
        <row r="6154">
          <cell r="J6154" t="str">
            <v>ADM_135</v>
          </cell>
          <cell r="K6154" t="str">
            <v>BSC1_HW_GRA_AGENCE</v>
          </cell>
          <cell r="L6154" t="str">
            <v>Ngaoundere</v>
          </cell>
        </row>
        <row r="6155">
          <cell r="J6155" t="str">
            <v>ADM_135</v>
          </cell>
          <cell r="K6155" t="str">
            <v>BSC1_HW_GRA_AGENCE</v>
          </cell>
          <cell r="L6155" t="str">
            <v>Ngaoundere</v>
          </cell>
        </row>
        <row r="6156">
          <cell r="J6156" t="str">
            <v>ADM_135</v>
          </cell>
          <cell r="K6156" t="str">
            <v>BSC1_HW_GRA_AGENCE</v>
          </cell>
          <cell r="L6156" t="str">
            <v>Ngaoundere</v>
          </cell>
        </row>
        <row r="6157">
          <cell r="J6157" t="str">
            <v>CTR_627</v>
          </cell>
          <cell r="K6157" t="str">
            <v>MCBSC_NGOA_EK2</v>
          </cell>
          <cell r="L6157" t="str">
            <v>Obala</v>
          </cell>
        </row>
        <row r="6158">
          <cell r="J6158" t="str">
            <v>CTR_627</v>
          </cell>
          <cell r="K6158" t="str">
            <v>MCBSC_NGOA_EK2</v>
          </cell>
          <cell r="L6158" t="str">
            <v>Obala</v>
          </cell>
        </row>
        <row r="6159">
          <cell r="J6159" t="str">
            <v>CTR_627</v>
          </cell>
          <cell r="K6159" t="str">
            <v>MCBSC_NGOA_EK2</v>
          </cell>
          <cell r="L6159" t="str">
            <v>Obala</v>
          </cell>
        </row>
        <row r="6160">
          <cell r="J6160" t="str">
            <v>NRD_137</v>
          </cell>
          <cell r="K6160" t="str">
            <v>BSC1_HW_GRA_AGENCE</v>
          </cell>
          <cell r="L6160" t="str">
            <v>Touboro</v>
          </cell>
        </row>
        <row r="6161">
          <cell r="J6161" t="str">
            <v>NRD_137</v>
          </cell>
          <cell r="K6161" t="str">
            <v>BSC1_HW_GRA_AGENCE</v>
          </cell>
          <cell r="L6161" t="str">
            <v>Touboro</v>
          </cell>
        </row>
        <row r="6162">
          <cell r="J6162" t="str">
            <v>NRD_137</v>
          </cell>
          <cell r="K6162" t="str">
            <v>BSC1_HW_GRA_AGENCE</v>
          </cell>
          <cell r="L6162" t="str">
            <v>Touboro</v>
          </cell>
        </row>
        <row r="6163">
          <cell r="J6163" t="str">
            <v>NRD_137</v>
          </cell>
          <cell r="K6163" t="str">
            <v>BSC1_HW_GRA_AGENCE</v>
          </cell>
          <cell r="L6163" t="str">
            <v>Touboro</v>
          </cell>
        </row>
        <row r="6164">
          <cell r="J6164" t="str">
            <v>NRD_137</v>
          </cell>
          <cell r="K6164" t="str">
            <v>BSC1_HW_GRA_AGENCE</v>
          </cell>
          <cell r="L6164" t="str">
            <v>Touboro</v>
          </cell>
        </row>
        <row r="6165">
          <cell r="J6165" t="str">
            <v>NRD_137</v>
          </cell>
          <cell r="K6165" t="str">
            <v>BSC1_HW_GRA_AGENCE</v>
          </cell>
          <cell r="L6165" t="str">
            <v>Touboro</v>
          </cell>
        </row>
        <row r="6166">
          <cell r="J6166" t="str">
            <v>EXN_231</v>
          </cell>
          <cell r="K6166" t="str">
            <v>MCBSC_Mra-ZOKOK2</v>
          </cell>
          <cell r="L6166" t="str">
            <v>Tourou</v>
          </cell>
        </row>
        <row r="6167">
          <cell r="J6167" t="str">
            <v>EXN_231</v>
          </cell>
          <cell r="K6167" t="str">
            <v>MCBSC_Mra-ZOKOK2</v>
          </cell>
          <cell r="L6167" t="str">
            <v>Tourou</v>
          </cell>
        </row>
        <row r="6168">
          <cell r="J6168" t="str">
            <v>EXN_231</v>
          </cell>
          <cell r="K6168" t="str">
            <v>MCBSC_Mra-ZOKOK2</v>
          </cell>
          <cell r="L6168" t="str">
            <v>Tourou</v>
          </cell>
        </row>
        <row r="6169">
          <cell r="J6169" t="str">
            <v>OST_262</v>
          </cell>
          <cell r="K6169" t="str">
            <v>MCBSC_Banengo2</v>
          </cell>
          <cell r="L6169" t="str">
            <v>Zemda</v>
          </cell>
        </row>
        <row r="6170">
          <cell r="J6170" t="str">
            <v>OST_262</v>
          </cell>
          <cell r="K6170" t="str">
            <v>MCBSC_Banengo2</v>
          </cell>
          <cell r="L6170" t="str">
            <v>Zemda</v>
          </cell>
        </row>
        <row r="6171">
          <cell r="J6171" t="str">
            <v>OST_262</v>
          </cell>
          <cell r="K6171" t="str">
            <v>MCBSC_Banengo2</v>
          </cell>
          <cell r="L6171" t="str">
            <v>Zemda</v>
          </cell>
        </row>
        <row r="6172">
          <cell r="J6172" t="str">
            <v>CTR_596</v>
          </cell>
          <cell r="K6172" t="str">
            <v>BSC_ZTE_Mvogada_new(24)</v>
          </cell>
          <cell r="L6172" t="str">
            <v>Yaounde</v>
          </cell>
        </row>
        <row r="6173">
          <cell r="J6173" t="str">
            <v>CTR_596</v>
          </cell>
          <cell r="K6173" t="str">
            <v>BSC_ZTE_Mvogada_new(24)</v>
          </cell>
          <cell r="L6173" t="str">
            <v>Yaounde</v>
          </cell>
        </row>
        <row r="6174">
          <cell r="J6174" t="str">
            <v>CTR_596</v>
          </cell>
          <cell r="K6174" t="str">
            <v>BSC_ZTE_Mvogada_new(24)</v>
          </cell>
          <cell r="L6174" t="str">
            <v>Yaounde</v>
          </cell>
        </row>
        <row r="6175">
          <cell r="J6175" t="str">
            <v>CTR_630</v>
          </cell>
          <cell r="K6175" t="str">
            <v>BSC_ZTE_Mvogada_new(24)</v>
          </cell>
          <cell r="L6175" t="str">
            <v>Yaounde</v>
          </cell>
        </row>
        <row r="6176">
          <cell r="J6176" t="str">
            <v>CTR_630</v>
          </cell>
          <cell r="K6176" t="str">
            <v>BSC_ZTE_Mvogada_new(24)</v>
          </cell>
          <cell r="L6176" t="str">
            <v>Yaounde</v>
          </cell>
        </row>
        <row r="6177">
          <cell r="J6177" t="str">
            <v>CTR_630</v>
          </cell>
          <cell r="K6177" t="str">
            <v>BSC_ZTE_Mvogada_new(24)</v>
          </cell>
          <cell r="L6177" t="str">
            <v>Yaounde</v>
          </cell>
        </row>
        <row r="6178">
          <cell r="J6178" t="str">
            <v>LIT_564</v>
          </cell>
          <cell r="K6178" t="str">
            <v>BSC_ZTE_Madagascar(22)</v>
          </cell>
          <cell r="L6178" t="str">
            <v>Douala</v>
          </cell>
        </row>
        <row r="6179">
          <cell r="J6179" t="str">
            <v>LIT_564</v>
          </cell>
          <cell r="K6179" t="str">
            <v>BSC_ZTE_Madagascar(22)</v>
          </cell>
          <cell r="L6179" t="str">
            <v>Douala</v>
          </cell>
        </row>
        <row r="6180">
          <cell r="J6180" t="str">
            <v>LIT_564</v>
          </cell>
          <cell r="K6180" t="str">
            <v>BSC_ZTE_Madagascar(22)</v>
          </cell>
          <cell r="L6180" t="str">
            <v>Douala</v>
          </cell>
        </row>
        <row r="6181">
          <cell r="J6181" t="str">
            <v>LIT_585</v>
          </cell>
          <cell r="K6181" t="str">
            <v>BSC_ZTE_Madagascar(22)</v>
          </cell>
          <cell r="L6181" t="str">
            <v>Douala</v>
          </cell>
        </row>
        <row r="6182">
          <cell r="J6182" t="str">
            <v>LIT_585</v>
          </cell>
          <cell r="K6182" t="str">
            <v>BSC_ZTE_Madagascar(22)</v>
          </cell>
          <cell r="L6182" t="str">
            <v>Douala</v>
          </cell>
        </row>
        <row r="6183">
          <cell r="J6183" t="str">
            <v>LIT_585</v>
          </cell>
          <cell r="K6183" t="str">
            <v>BSC_ZTE_Madagascar(22)</v>
          </cell>
          <cell r="L6183" t="str">
            <v>Douala</v>
          </cell>
        </row>
        <row r="6184">
          <cell r="J6184" t="str">
            <v>OST_258</v>
          </cell>
          <cell r="K6184" t="str">
            <v>MCBSC_Banengo1</v>
          </cell>
          <cell r="L6184" t="str">
            <v>Badenkop</v>
          </cell>
        </row>
        <row r="6185">
          <cell r="J6185" t="str">
            <v>OST_258</v>
          </cell>
          <cell r="K6185" t="str">
            <v>MCBSC_Banengo1</v>
          </cell>
          <cell r="L6185" t="str">
            <v>Badenkop</v>
          </cell>
        </row>
        <row r="6186">
          <cell r="J6186" t="str">
            <v>OST_258</v>
          </cell>
          <cell r="K6186" t="str">
            <v>MCBSC_Banengo1</v>
          </cell>
          <cell r="L6186" t="str">
            <v>Badenkop</v>
          </cell>
        </row>
        <row r="6187">
          <cell r="J6187" t="str">
            <v>EXN_239</v>
          </cell>
          <cell r="K6187" t="str">
            <v>MCBSC_GRA-Agence</v>
          </cell>
          <cell r="L6187" t="str">
            <v>Badjouma</v>
          </cell>
        </row>
        <row r="6188">
          <cell r="J6188" t="str">
            <v>EXN_239</v>
          </cell>
          <cell r="K6188" t="str">
            <v>MCBSC_GRA-Agence</v>
          </cell>
          <cell r="L6188" t="str">
            <v>Badjouma</v>
          </cell>
        </row>
        <row r="6189">
          <cell r="J6189" t="str">
            <v>EXN_239</v>
          </cell>
          <cell r="K6189" t="str">
            <v>MCBSC_GRA-Agence</v>
          </cell>
          <cell r="L6189" t="str">
            <v>Badjouma</v>
          </cell>
        </row>
        <row r="6190">
          <cell r="J6190" t="str">
            <v>EXN_229</v>
          </cell>
          <cell r="K6190" t="str">
            <v>MCBSC_Mra-ZOKOK2</v>
          </cell>
          <cell r="L6190" t="str">
            <v>Balda</v>
          </cell>
        </row>
        <row r="6191">
          <cell r="J6191" t="str">
            <v>EXN_229</v>
          </cell>
          <cell r="K6191" t="str">
            <v>MCBSC_Mra-ZOKOK2</v>
          </cell>
          <cell r="L6191" t="str">
            <v>Balda</v>
          </cell>
        </row>
        <row r="6192">
          <cell r="J6192" t="str">
            <v>EXN_229</v>
          </cell>
          <cell r="K6192" t="str">
            <v>MCBSC_Mra-ZOKOK2</v>
          </cell>
          <cell r="L6192" t="str">
            <v>Balda</v>
          </cell>
        </row>
        <row r="6193">
          <cell r="J6193" t="str">
            <v>OST_260</v>
          </cell>
          <cell r="K6193" t="str">
            <v>MCBSC_Banengo1</v>
          </cell>
          <cell r="L6193" t="str">
            <v>Bamena</v>
          </cell>
        </row>
        <row r="6194">
          <cell r="J6194" t="str">
            <v>OST_260</v>
          </cell>
          <cell r="K6194" t="str">
            <v>MCBSC_Banengo1</v>
          </cell>
          <cell r="L6194" t="str">
            <v>Bamena</v>
          </cell>
        </row>
        <row r="6195">
          <cell r="J6195" t="str">
            <v>OST_260</v>
          </cell>
          <cell r="K6195" t="str">
            <v>MCBSC_Banengo1</v>
          </cell>
          <cell r="L6195" t="str">
            <v>Bamena</v>
          </cell>
        </row>
        <row r="6196">
          <cell r="J6196" t="str">
            <v>OST_259</v>
          </cell>
          <cell r="K6196" t="str">
            <v>MCBSC_Banengo1</v>
          </cell>
          <cell r="L6196" t="str">
            <v>Bapa</v>
          </cell>
        </row>
        <row r="6197">
          <cell r="J6197" t="str">
            <v>OST_259</v>
          </cell>
          <cell r="K6197" t="str">
            <v>MCBSC_Banengo1</v>
          </cell>
          <cell r="L6197" t="str">
            <v>Bapa</v>
          </cell>
        </row>
        <row r="6198">
          <cell r="J6198" t="str">
            <v>OST_259</v>
          </cell>
          <cell r="K6198" t="str">
            <v>MCBSC_Banengo1</v>
          </cell>
          <cell r="L6198" t="str">
            <v>Bapa</v>
          </cell>
        </row>
        <row r="6199">
          <cell r="J6199" t="str">
            <v>CTR_636</v>
          </cell>
          <cell r="K6199" t="str">
            <v>MCBSC_NGOA_EK2</v>
          </cell>
          <cell r="L6199" t="str">
            <v>Mbandjock</v>
          </cell>
        </row>
        <row r="6200">
          <cell r="J6200" t="str">
            <v>CTR_636</v>
          </cell>
          <cell r="K6200" t="str">
            <v>MCBSC_NGOA_EK2</v>
          </cell>
          <cell r="L6200" t="str">
            <v>Mbandjock</v>
          </cell>
        </row>
        <row r="6201">
          <cell r="J6201" t="str">
            <v>CTR_636</v>
          </cell>
          <cell r="K6201" t="str">
            <v>MCBSC_NGOA_EK2</v>
          </cell>
          <cell r="L6201" t="str">
            <v>Mbandjock</v>
          </cell>
        </row>
        <row r="6202">
          <cell r="J6202" t="str">
            <v>CTR_636</v>
          </cell>
          <cell r="K6202" t="str">
            <v>MCBSC_NGOA_EK2</v>
          </cell>
          <cell r="L6202" t="str">
            <v>Mbandjock</v>
          </cell>
        </row>
        <row r="6203">
          <cell r="J6203" t="str">
            <v>CTR_636</v>
          </cell>
          <cell r="K6203" t="str">
            <v>MCBSC_NGOA_EK2</v>
          </cell>
          <cell r="L6203" t="str">
            <v>Mbandjock</v>
          </cell>
        </row>
        <row r="6204">
          <cell r="J6204" t="str">
            <v>CTR_636</v>
          </cell>
          <cell r="K6204" t="str">
            <v>MCBSC_NGOA_EK2</v>
          </cell>
          <cell r="L6204" t="str">
            <v>Mbandjock</v>
          </cell>
        </row>
        <row r="6205">
          <cell r="J6205" t="str">
            <v>NRD_155</v>
          </cell>
          <cell r="K6205" t="str">
            <v>MCBSC_Ngaoundere1</v>
          </cell>
          <cell r="L6205" t="str">
            <v>Gaba</v>
          </cell>
        </row>
        <row r="6206">
          <cell r="J6206" t="str">
            <v>NRD_155</v>
          </cell>
          <cell r="K6206" t="str">
            <v>MCBSC_Ngaoundere1</v>
          </cell>
          <cell r="L6206" t="str">
            <v>Gaba</v>
          </cell>
        </row>
        <row r="6207">
          <cell r="J6207" t="str">
            <v>NRD_155</v>
          </cell>
          <cell r="K6207" t="str">
            <v>MCBSC_Ngaoundere1</v>
          </cell>
          <cell r="L6207" t="str">
            <v>Gaba</v>
          </cell>
        </row>
        <row r="6208">
          <cell r="J6208" t="str">
            <v>NRD_139</v>
          </cell>
          <cell r="K6208" t="str">
            <v>BSC1_HW_GRA_AGENCE</v>
          </cell>
          <cell r="L6208" t="str">
            <v>Garoua</v>
          </cell>
        </row>
        <row r="6209">
          <cell r="J6209" t="str">
            <v>NRD_139</v>
          </cell>
          <cell r="K6209" t="str">
            <v>BSC1_HW_GRA_AGENCE</v>
          </cell>
          <cell r="L6209" t="str">
            <v>Garoua</v>
          </cell>
        </row>
        <row r="6210">
          <cell r="J6210" t="str">
            <v>NRD_139</v>
          </cell>
          <cell r="K6210" t="str">
            <v>BSC1_HW_GRA_AGENCE</v>
          </cell>
          <cell r="L6210" t="str">
            <v>Garoua</v>
          </cell>
        </row>
        <row r="6211">
          <cell r="J6211" t="str">
            <v>NRD_141</v>
          </cell>
          <cell r="K6211" t="str">
            <v>BSC1_HW_GRA_AGENCE</v>
          </cell>
          <cell r="L6211" t="str">
            <v>Garoua</v>
          </cell>
        </row>
        <row r="6212">
          <cell r="J6212" t="str">
            <v>NRD_141</v>
          </cell>
          <cell r="K6212" t="str">
            <v>BSC1_HW_GRA_AGENCE</v>
          </cell>
          <cell r="L6212" t="str">
            <v>Garoua</v>
          </cell>
        </row>
        <row r="6213">
          <cell r="J6213" t="str">
            <v>NRD_141</v>
          </cell>
          <cell r="K6213" t="str">
            <v>BSC1_HW_GRA_AGENCE</v>
          </cell>
          <cell r="L6213" t="str">
            <v>Garoua</v>
          </cell>
        </row>
        <row r="6214">
          <cell r="J6214" t="str">
            <v>NRD_141</v>
          </cell>
          <cell r="K6214" t="str">
            <v>BSC1_HW_GRA_AGENCE</v>
          </cell>
          <cell r="L6214" t="str">
            <v>Garoua</v>
          </cell>
        </row>
        <row r="6215">
          <cell r="J6215" t="str">
            <v>NRD_141</v>
          </cell>
          <cell r="K6215" t="str">
            <v>BSC1_HW_GRA_AGENCE</v>
          </cell>
          <cell r="L6215" t="str">
            <v>Garoua</v>
          </cell>
        </row>
        <row r="6216">
          <cell r="J6216" t="str">
            <v>NRD_141</v>
          </cell>
          <cell r="K6216" t="str">
            <v>BSC1_HW_GRA_AGENCE</v>
          </cell>
          <cell r="L6216" t="str">
            <v>Garoua</v>
          </cell>
        </row>
        <row r="6217">
          <cell r="J6217" t="str">
            <v>NRD_162</v>
          </cell>
          <cell r="K6217" t="str">
            <v>BSC1_HW_GRA_AGENCE</v>
          </cell>
          <cell r="L6217" t="str">
            <v>Garoua</v>
          </cell>
        </row>
        <row r="6218">
          <cell r="J6218" t="str">
            <v>NRD_162</v>
          </cell>
          <cell r="K6218" t="str">
            <v>BSC1_HW_GRA_AGENCE</v>
          </cell>
          <cell r="L6218" t="str">
            <v>Garoua</v>
          </cell>
        </row>
        <row r="6219">
          <cell r="J6219" t="str">
            <v>NRD_162</v>
          </cell>
          <cell r="K6219" t="str">
            <v>BSC1_HW_GRA_AGENCE</v>
          </cell>
          <cell r="L6219" t="str">
            <v>Garoua</v>
          </cell>
        </row>
        <row r="6220">
          <cell r="J6220" t="str">
            <v>EXN_224</v>
          </cell>
          <cell r="K6220" t="str">
            <v>MCBSC_Mra-ZOKOK2</v>
          </cell>
          <cell r="L6220" t="str">
            <v>Hile-Alifa</v>
          </cell>
        </row>
        <row r="6221">
          <cell r="J6221" t="str">
            <v>EXN_224</v>
          </cell>
          <cell r="K6221" t="str">
            <v>MCBSC_Mra-ZOKOK2</v>
          </cell>
          <cell r="L6221" t="str">
            <v>Hile-Alifa</v>
          </cell>
        </row>
        <row r="6222">
          <cell r="J6222" t="str">
            <v>EXN_224</v>
          </cell>
          <cell r="K6222" t="str">
            <v>MCBSC_Mra-ZOKOK2</v>
          </cell>
          <cell r="L6222" t="str">
            <v>Hile-Alifa</v>
          </cell>
        </row>
        <row r="6223">
          <cell r="J6223" t="str">
            <v>EXN_223</v>
          </cell>
          <cell r="K6223" t="str">
            <v>MCBSC_Mra-ZOKOK2</v>
          </cell>
          <cell r="L6223" t="str">
            <v>Mada</v>
          </cell>
        </row>
        <row r="6224">
          <cell r="J6224" t="str">
            <v>EXN_223</v>
          </cell>
          <cell r="K6224" t="str">
            <v>MCBSC_Mra-ZOKOK2</v>
          </cell>
          <cell r="L6224" t="str">
            <v>Mada</v>
          </cell>
        </row>
        <row r="6225">
          <cell r="J6225" t="str">
            <v>EXN_223</v>
          </cell>
          <cell r="K6225" t="str">
            <v>MCBSC_Mra-ZOKOK2</v>
          </cell>
          <cell r="L6225" t="str">
            <v>Mada</v>
          </cell>
        </row>
        <row r="6226">
          <cell r="J6226" t="str">
            <v>EXN_234</v>
          </cell>
          <cell r="K6226" t="str">
            <v>BSC1_HW_GRA_AGENCE</v>
          </cell>
          <cell r="L6226" t="str">
            <v>Maroua</v>
          </cell>
        </row>
        <row r="6227">
          <cell r="J6227" t="str">
            <v>EXN_234</v>
          </cell>
          <cell r="K6227" t="str">
            <v>BSC1_HW_GRA_AGENCE</v>
          </cell>
          <cell r="L6227" t="str">
            <v>Maroua</v>
          </cell>
        </row>
        <row r="6228">
          <cell r="J6228" t="str">
            <v>EXN_234</v>
          </cell>
          <cell r="K6228" t="str">
            <v>BSC1_HW_GRA_AGENCE</v>
          </cell>
          <cell r="L6228" t="str">
            <v>Maroua</v>
          </cell>
        </row>
        <row r="6229">
          <cell r="J6229" t="str">
            <v>EST_122</v>
          </cell>
          <cell r="K6229" t="str">
            <v>MCBSC_NGOA_EK2</v>
          </cell>
          <cell r="L6229" t="str">
            <v>Mindourou</v>
          </cell>
        </row>
        <row r="6230">
          <cell r="J6230" t="str">
            <v>EST_122</v>
          </cell>
          <cell r="K6230" t="str">
            <v>MCBSC_NGOA_EK2</v>
          </cell>
          <cell r="L6230" t="str">
            <v>Mindourou</v>
          </cell>
        </row>
        <row r="6231">
          <cell r="J6231" t="str">
            <v>EST_122</v>
          </cell>
          <cell r="K6231" t="str">
            <v>MCBSC_NGOA_EK2</v>
          </cell>
          <cell r="L6231" t="str">
            <v>Mindourou</v>
          </cell>
        </row>
        <row r="6232">
          <cell r="J6232" t="str">
            <v>NRD_157</v>
          </cell>
          <cell r="K6232" t="str">
            <v>MCBSC_GRA-Agence</v>
          </cell>
          <cell r="L6232" t="str">
            <v>Nakong</v>
          </cell>
        </row>
        <row r="6233">
          <cell r="J6233" t="str">
            <v>NRD_157</v>
          </cell>
          <cell r="K6233" t="str">
            <v>MCBSC_GRA-Agence</v>
          </cell>
          <cell r="L6233" t="str">
            <v>Nakong</v>
          </cell>
        </row>
        <row r="6234">
          <cell r="J6234" t="str">
            <v>NRD_157</v>
          </cell>
          <cell r="K6234" t="str">
            <v>MCBSC_GRA-Agence</v>
          </cell>
          <cell r="L6234" t="str">
            <v>Nakong</v>
          </cell>
        </row>
        <row r="6235">
          <cell r="J6235" t="str">
            <v>ADM_151</v>
          </cell>
          <cell r="K6235" t="str">
            <v>BSC1_HW_GRA_AGENCE</v>
          </cell>
          <cell r="L6235" t="str">
            <v>Ngaoundere</v>
          </cell>
        </row>
        <row r="6236">
          <cell r="J6236" t="str">
            <v>ADM_151</v>
          </cell>
          <cell r="K6236" t="str">
            <v>BSC1_HW_GRA_AGENCE</v>
          </cell>
          <cell r="L6236" t="str">
            <v>Ngaoundere</v>
          </cell>
        </row>
        <row r="6237">
          <cell r="J6237" t="str">
            <v>ADM_151</v>
          </cell>
          <cell r="K6237" t="str">
            <v>BSC1_HW_GRA_AGENCE</v>
          </cell>
          <cell r="L6237" t="str">
            <v>Ngaoundere</v>
          </cell>
        </row>
        <row r="6238">
          <cell r="J6238" t="str">
            <v>NRD_164</v>
          </cell>
          <cell r="K6238" t="str">
            <v>MCBSC_GRA-Agence</v>
          </cell>
          <cell r="L6238" t="str">
            <v>Padarme</v>
          </cell>
        </row>
        <row r="6239">
          <cell r="J6239" t="str">
            <v>NRD_164</v>
          </cell>
          <cell r="K6239" t="str">
            <v>MCBSC_GRA-Agence</v>
          </cell>
          <cell r="L6239" t="str">
            <v>Padarme</v>
          </cell>
        </row>
        <row r="6240">
          <cell r="J6240" t="str">
            <v>NRD_164</v>
          </cell>
          <cell r="K6240" t="str">
            <v>MCBSC_GRA-Agence</v>
          </cell>
          <cell r="L6240" t="str">
            <v>Padarme</v>
          </cell>
        </row>
        <row r="6241">
          <cell r="J6241" t="str">
            <v>EXN_230</v>
          </cell>
          <cell r="K6241" t="str">
            <v>MCBSC_Mra-ZOKOK2</v>
          </cell>
          <cell r="L6241" t="str">
            <v>Tekele</v>
          </cell>
        </row>
        <row r="6242">
          <cell r="J6242" t="str">
            <v>EXN_230</v>
          </cell>
          <cell r="K6242" t="str">
            <v>MCBSC_Mra-ZOKOK2</v>
          </cell>
          <cell r="L6242" t="str">
            <v>Tekele</v>
          </cell>
        </row>
        <row r="6243">
          <cell r="J6243" t="str">
            <v>EXN_230</v>
          </cell>
          <cell r="K6243" t="str">
            <v>MCBSC_Mra-ZOKOK2</v>
          </cell>
          <cell r="L6243" t="str">
            <v>Tekele</v>
          </cell>
        </row>
        <row r="6244">
          <cell r="J6244" t="str">
            <v>EXN_236</v>
          </cell>
          <cell r="K6244" t="str">
            <v>BSC1_HW_GRA_AGENCE</v>
          </cell>
          <cell r="L6244" t="str">
            <v>Yagoua</v>
          </cell>
        </row>
        <row r="6245">
          <cell r="J6245" t="str">
            <v>EXN_236</v>
          </cell>
          <cell r="K6245" t="str">
            <v>BSC1_HW_GRA_AGENCE</v>
          </cell>
          <cell r="L6245" t="str">
            <v>Yagoua</v>
          </cell>
        </row>
        <row r="6246">
          <cell r="J6246" t="str">
            <v>EXN_236</v>
          </cell>
          <cell r="K6246" t="str">
            <v>BSC1_HW_GRA_AGENCE</v>
          </cell>
          <cell r="L6246" t="str">
            <v>Yagoua</v>
          </cell>
        </row>
        <row r="6247">
          <cell r="J6247" t="str">
            <v>CTR_631</v>
          </cell>
          <cell r="K6247" t="str">
            <v>BSC_ZTE_Mvogada_new(24)</v>
          </cell>
          <cell r="L6247" t="str">
            <v>Yaounde</v>
          </cell>
        </row>
        <row r="6248">
          <cell r="J6248" t="str">
            <v>CTR_631</v>
          </cell>
          <cell r="K6248" t="str">
            <v>BSC_ZTE_Mvogada_new(24)</v>
          </cell>
          <cell r="L6248" t="str">
            <v>Yaounde</v>
          </cell>
        </row>
        <row r="6249">
          <cell r="J6249" t="str">
            <v>CTR_631</v>
          </cell>
          <cell r="K6249" t="str">
            <v>BSC_ZTE_Mvogada_new(24)</v>
          </cell>
          <cell r="L6249" t="str">
            <v>Yaounde</v>
          </cell>
        </row>
        <row r="6250">
          <cell r="J6250" t="str">
            <v>NRD_163</v>
          </cell>
          <cell r="K6250" t="str">
            <v>BSC1_HW_GRA_AGENCE</v>
          </cell>
          <cell r="L6250" t="str">
            <v>Garoua</v>
          </cell>
        </row>
        <row r="6251">
          <cell r="J6251" t="str">
            <v>NRD_163</v>
          </cell>
          <cell r="K6251" t="str">
            <v>BSC1_HW_GRA_AGENCE</v>
          </cell>
          <cell r="L6251" t="str">
            <v>Garoua</v>
          </cell>
        </row>
        <row r="6252">
          <cell r="J6252" t="str">
            <v>NRD_163</v>
          </cell>
          <cell r="K6252" t="str">
            <v>BSC1_HW_GRA_AGENCE</v>
          </cell>
          <cell r="L6252" t="str">
            <v>Garoua</v>
          </cell>
        </row>
        <row r="6253">
          <cell r="J6253" t="str">
            <v>NRD_160</v>
          </cell>
          <cell r="K6253" t="str">
            <v>BSC1_HW_GRA_AGENCE</v>
          </cell>
          <cell r="L6253" t="str">
            <v>Garoua</v>
          </cell>
        </row>
        <row r="6254">
          <cell r="J6254" t="str">
            <v>NRD_160</v>
          </cell>
          <cell r="K6254" t="str">
            <v>BSC1_HW_GRA_AGENCE</v>
          </cell>
          <cell r="L6254" t="str">
            <v>Garoua</v>
          </cell>
        </row>
        <row r="6255">
          <cell r="J6255" t="str">
            <v>NRD_160</v>
          </cell>
          <cell r="K6255" t="str">
            <v>BSC1_HW_GRA_AGENCE</v>
          </cell>
          <cell r="L6255" t="str">
            <v>Garoua</v>
          </cell>
        </row>
        <row r="6256">
          <cell r="J6256" t="str">
            <v>NRO_111</v>
          </cell>
          <cell r="K6256" t="str">
            <v>Bamenda_Hotspot2-MX</v>
          </cell>
          <cell r="L6256" t="str">
            <v>Jikejem</v>
          </cell>
        </row>
        <row r="6257">
          <cell r="J6257" t="str">
            <v>NRO_111</v>
          </cell>
          <cell r="K6257" t="str">
            <v>Bamenda_Hotspot2-MX</v>
          </cell>
          <cell r="L6257" t="str">
            <v>Jikejem</v>
          </cell>
        </row>
        <row r="6258">
          <cell r="J6258" t="str">
            <v>NRO_111</v>
          </cell>
          <cell r="K6258" t="str">
            <v>Bamenda_Hotspot2-MX</v>
          </cell>
          <cell r="L6258" t="str">
            <v>Jikejem</v>
          </cell>
        </row>
        <row r="6259">
          <cell r="J6259" t="str">
            <v>OST_261</v>
          </cell>
          <cell r="K6259" t="str">
            <v>BSC1_HW_BFSAM_BANENGO</v>
          </cell>
          <cell r="L6259" t="str">
            <v>Lemla</v>
          </cell>
        </row>
        <row r="6260">
          <cell r="J6260" t="str">
            <v>OST_261</v>
          </cell>
          <cell r="K6260" t="str">
            <v>BSC1_HW_BFSAM_BANENGO</v>
          </cell>
          <cell r="L6260" t="str">
            <v>Lemla</v>
          </cell>
        </row>
        <row r="6261">
          <cell r="J6261" t="str">
            <v>OST_261</v>
          </cell>
          <cell r="K6261" t="str">
            <v>BSC1_HW_BFSAM_BANENGO</v>
          </cell>
          <cell r="L6261" t="str">
            <v>Lemla</v>
          </cell>
        </row>
        <row r="6262">
          <cell r="J6262" t="str">
            <v>EXN_226</v>
          </cell>
          <cell r="K6262" t="str">
            <v>MCBSC_Mra-ZOKOK2</v>
          </cell>
          <cell r="L6262" t="str">
            <v>Mazera</v>
          </cell>
        </row>
        <row r="6263">
          <cell r="J6263" t="str">
            <v>EXN_226</v>
          </cell>
          <cell r="K6263" t="str">
            <v>MCBSC_Mra-ZOKOK2</v>
          </cell>
          <cell r="L6263" t="str">
            <v>Mazera</v>
          </cell>
        </row>
        <row r="6264">
          <cell r="J6264" t="str">
            <v>EXN_226</v>
          </cell>
          <cell r="K6264" t="str">
            <v>MCBSC_Mra-ZOKOK2</v>
          </cell>
          <cell r="L6264" t="str">
            <v>Mazera</v>
          </cell>
        </row>
        <row r="6265">
          <cell r="J6265" t="str">
            <v>ADM_154</v>
          </cell>
          <cell r="K6265" t="str">
            <v>MCBSC_Ngaoundere1</v>
          </cell>
          <cell r="L6265" t="str">
            <v>Mbamti</v>
          </cell>
        </row>
        <row r="6266">
          <cell r="J6266" t="str">
            <v>ADM_154</v>
          </cell>
          <cell r="K6266" t="str">
            <v>MCBSC_Ngaoundere1</v>
          </cell>
          <cell r="L6266" t="str">
            <v>Mbamti</v>
          </cell>
        </row>
        <row r="6267">
          <cell r="J6267" t="str">
            <v>ADM_154</v>
          </cell>
          <cell r="K6267" t="str">
            <v>MCBSC_Ngaoundere1</v>
          </cell>
          <cell r="L6267" t="str">
            <v>Mbamti</v>
          </cell>
        </row>
        <row r="6268">
          <cell r="J6268" t="str">
            <v>CTR_510</v>
          </cell>
          <cell r="K6268" t="str">
            <v>MCBSC_NGOA_EK2</v>
          </cell>
          <cell r="L6268" t="str">
            <v>Mbandjock</v>
          </cell>
        </row>
        <row r="6269">
          <cell r="J6269" t="str">
            <v>CTR_510</v>
          </cell>
          <cell r="K6269" t="str">
            <v>MCBSC_NGOA_EK2</v>
          </cell>
          <cell r="L6269" t="str">
            <v>Mbandjock</v>
          </cell>
        </row>
        <row r="6270">
          <cell r="J6270" t="str">
            <v>CTR_510</v>
          </cell>
          <cell r="K6270" t="str">
            <v>MCBSC_NGOA_EK2</v>
          </cell>
          <cell r="L6270" t="str">
            <v>Mbandjock</v>
          </cell>
        </row>
        <row r="6271">
          <cell r="J6271" t="str">
            <v>NRD_154</v>
          </cell>
          <cell r="K6271" t="str">
            <v>MCBSC_Ngaoundere1</v>
          </cell>
          <cell r="L6271" t="str">
            <v>Ndiam-Badji</v>
          </cell>
        </row>
        <row r="6272">
          <cell r="J6272" t="str">
            <v>NRD_154</v>
          </cell>
          <cell r="K6272" t="str">
            <v>MCBSC_Ngaoundere1</v>
          </cell>
          <cell r="L6272" t="str">
            <v>Ndiam-Badji</v>
          </cell>
        </row>
        <row r="6273">
          <cell r="J6273" t="str">
            <v>NRD_154</v>
          </cell>
          <cell r="K6273" t="str">
            <v>MCBSC_Ngaoundere1</v>
          </cell>
          <cell r="L6273" t="str">
            <v>Ndiam-Badji</v>
          </cell>
        </row>
        <row r="6274">
          <cell r="J6274" t="str">
            <v>NRD_133</v>
          </cell>
          <cell r="K6274" t="str">
            <v>BSC1_HW_GRA_AGENCE</v>
          </cell>
          <cell r="L6274" t="str">
            <v>Pitoa</v>
          </cell>
        </row>
        <row r="6275">
          <cell r="J6275" t="str">
            <v>NRD_133</v>
          </cell>
          <cell r="K6275" t="str">
            <v>BSC1_HW_GRA_AGENCE</v>
          </cell>
          <cell r="L6275" t="str">
            <v>Pitoa</v>
          </cell>
        </row>
        <row r="6276">
          <cell r="J6276" t="str">
            <v>NRD_133</v>
          </cell>
          <cell r="K6276" t="str">
            <v>BSC1_HW_GRA_AGENCE</v>
          </cell>
          <cell r="L6276" t="str">
            <v>Pitoa</v>
          </cell>
        </row>
        <row r="6277">
          <cell r="J6277" t="str">
            <v>NRD_133</v>
          </cell>
          <cell r="K6277" t="str">
            <v>BSC1_HW_GRA_AGENCE</v>
          </cell>
          <cell r="L6277" t="str">
            <v>Pitoa</v>
          </cell>
        </row>
        <row r="6278">
          <cell r="J6278" t="str">
            <v>NRD_133</v>
          </cell>
          <cell r="K6278" t="str">
            <v>BSC1_HW_GRA_AGENCE</v>
          </cell>
          <cell r="L6278" t="str">
            <v>Pitoa</v>
          </cell>
        </row>
        <row r="6279">
          <cell r="J6279" t="str">
            <v>NRD_133</v>
          </cell>
          <cell r="K6279" t="str">
            <v>BSC1_HW_GRA_AGENCE</v>
          </cell>
          <cell r="L6279" t="str">
            <v>Pitoa</v>
          </cell>
        </row>
        <row r="6280">
          <cell r="J6280" t="str">
            <v>ADM_142</v>
          </cell>
          <cell r="K6280" t="str">
            <v>MCBSC_Ngaoundere1</v>
          </cell>
          <cell r="L6280" t="str">
            <v>Yarban Gaziya</v>
          </cell>
        </row>
        <row r="6281">
          <cell r="J6281" t="str">
            <v>ADM_142</v>
          </cell>
          <cell r="K6281" t="str">
            <v>MCBSC_Ngaoundere1</v>
          </cell>
          <cell r="L6281" t="str">
            <v>Yarban Gaziya</v>
          </cell>
        </row>
        <row r="6282">
          <cell r="J6282" t="str">
            <v>ADM_153</v>
          </cell>
          <cell r="K6282" t="str">
            <v>MCBSC_Ngaoundere1</v>
          </cell>
          <cell r="L6282" t="str">
            <v>Darra Salam</v>
          </cell>
        </row>
        <row r="6283">
          <cell r="J6283" t="str">
            <v>ADM_153</v>
          </cell>
          <cell r="K6283" t="str">
            <v>MCBSC_Ngaoundere1</v>
          </cell>
          <cell r="L6283" t="str">
            <v>Darra Salam</v>
          </cell>
        </row>
        <row r="6284">
          <cell r="J6284" t="str">
            <v>ADM_153</v>
          </cell>
          <cell r="K6284" t="str">
            <v>MCBSC_Ngaoundere1</v>
          </cell>
          <cell r="L6284" t="str">
            <v>Darra Salam</v>
          </cell>
        </row>
        <row r="6285">
          <cell r="J6285" t="str">
            <v>ADM_149</v>
          </cell>
          <cell r="K6285" t="str">
            <v>MCBSC_Ngaoundere1</v>
          </cell>
          <cell r="L6285" t="str">
            <v>Libong</v>
          </cell>
        </row>
        <row r="6286">
          <cell r="J6286" t="str">
            <v>ADM_149</v>
          </cell>
          <cell r="K6286" t="str">
            <v>MCBSC_Ngaoundere1</v>
          </cell>
          <cell r="L6286" t="str">
            <v>Libong</v>
          </cell>
        </row>
        <row r="6287">
          <cell r="J6287" t="str">
            <v>ADM_149</v>
          </cell>
          <cell r="K6287" t="str">
            <v>MCBSC_Ngaoundere1</v>
          </cell>
          <cell r="L6287" t="str">
            <v>Libong</v>
          </cell>
        </row>
        <row r="6288">
          <cell r="J6288" t="str">
            <v>LIT_593</v>
          </cell>
          <cell r="K6288" t="str">
            <v>MCBSC_IPD2</v>
          </cell>
          <cell r="L6288" t="str">
            <v>Loum</v>
          </cell>
        </row>
        <row r="6289">
          <cell r="J6289" t="str">
            <v>LIT_593</v>
          </cell>
          <cell r="K6289" t="str">
            <v>MCBSC_IPD2</v>
          </cell>
          <cell r="L6289" t="str">
            <v>Loum</v>
          </cell>
        </row>
        <row r="6290">
          <cell r="J6290" t="str">
            <v>LIT_593</v>
          </cell>
          <cell r="K6290" t="str">
            <v>MCBSC_IPD2</v>
          </cell>
          <cell r="L6290" t="str">
            <v>Loum</v>
          </cell>
        </row>
        <row r="6291">
          <cell r="J6291" t="str">
            <v>ADM_144</v>
          </cell>
          <cell r="K6291" t="str">
            <v>MCBSC_Ngaoundere1</v>
          </cell>
          <cell r="L6291" t="str">
            <v>Sambo Lambo</v>
          </cell>
        </row>
        <row r="6292">
          <cell r="J6292" t="str">
            <v>ADM_144</v>
          </cell>
          <cell r="K6292" t="str">
            <v>MCBSC_Ngaoundere1</v>
          </cell>
          <cell r="L6292" t="str">
            <v>Sambo Lambo</v>
          </cell>
        </row>
        <row r="6293">
          <cell r="J6293" t="str">
            <v>ADM_141</v>
          </cell>
          <cell r="K6293" t="str">
            <v>MCBSC_Ngaoundere1</v>
          </cell>
          <cell r="L6293" t="str">
            <v>Batoua-Godole</v>
          </cell>
        </row>
        <row r="6294">
          <cell r="J6294" t="str">
            <v>ADM_141</v>
          </cell>
          <cell r="K6294" t="str">
            <v>MCBSC_Ngaoundere1</v>
          </cell>
          <cell r="L6294" t="str">
            <v>Batoua-Godole</v>
          </cell>
        </row>
        <row r="6295">
          <cell r="J6295" t="str">
            <v>ADM_141</v>
          </cell>
          <cell r="K6295" t="str">
            <v>MCBSC_Ngaoundere1</v>
          </cell>
          <cell r="L6295" t="str">
            <v>Batoua-Godole</v>
          </cell>
        </row>
        <row r="6296">
          <cell r="J6296" t="str">
            <v>LIT_590</v>
          </cell>
          <cell r="K6296" t="str">
            <v>MCBSC_IPD2</v>
          </cell>
          <cell r="L6296" t="str">
            <v>Njombe</v>
          </cell>
        </row>
        <row r="6297">
          <cell r="J6297" t="str">
            <v>LIT_590</v>
          </cell>
          <cell r="K6297" t="str">
            <v>MCBSC_IPD2</v>
          </cell>
          <cell r="L6297" t="str">
            <v>Njombe</v>
          </cell>
        </row>
        <row r="6298">
          <cell r="J6298" t="str">
            <v>LIT_590</v>
          </cell>
          <cell r="K6298" t="str">
            <v>MCBSC_IPD2</v>
          </cell>
          <cell r="L6298" t="str">
            <v>Njombe</v>
          </cell>
        </row>
        <row r="6299">
          <cell r="J6299" t="str">
            <v>EXN_227</v>
          </cell>
          <cell r="K6299" t="str">
            <v>MCBSC_Mra-ZOKOK2</v>
          </cell>
          <cell r="L6299" t="str">
            <v>Tchevi</v>
          </cell>
        </row>
        <row r="6300">
          <cell r="J6300" t="str">
            <v>EXN_227</v>
          </cell>
          <cell r="K6300" t="str">
            <v>MCBSC_Mra-ZOKOK2</v>
          </cell>
          <cell r="L6300" t="str">
            <v>Tchevi</v>
          </cell>
        </row>
        <row r="6301">
          <cell r="J6301" t="str">
            <v>EXN_227</v>
          </cell>
          <cell r="K6301" t="str">
            <v>MCBSC_Mra-ZOKOK2</v>
          </cell>
          <cell r="L6301" t="str">
            <v>Tchevi</v>
          </cell>
        </row>
        <row r="6302">
          <cell r="J6302" t="str">
            <v>EXN_232</v>
          </cell>
          <cell r="K6302" t="str">
            <v>MCBSC_NGOA_EK2</v>
          </cell>
          <cell r="L6302" t="str">
            <v>Gossi</v>
          </cell>
        </row>
        <row r="6303">
          <cell r="J6303" t="str">
            <v>EXN_232</v>
          </cell>
          <cell r="K6303" t="str">
            <v>MCBSC_NGOA_EK2</v>
          </cell>
          <cell r="L6303" t="str">
            <v>Gossi</v>
          </cell>
        </row>
        <row r="6304">
          <cell r="J6304" t="str">
            <v>EXN_232</v>
          </cell>
          <cell r="K6304" t="str">
            <v>MCBSC_NGOA_EK2</v>
          </cell>
          <cell r="L6304" t="str">
            <v>Gossi</v>
          </cell>
        </row>
        <row r="6305">
          <cell r="J6305" t="str">
            <v>LIT_594</v>
          </cell>
          <cell r="K6305" t="str">
            <v>MCBSC_IPD2</v>
          </cell>
          <cell r="L6305" t="str">
            <v>Penja</v>
          </cell>
        </row>
        <row r="6306">
          <cell r="J6306" t="str">
            <v>LIT_594</v>
          </cell>
          <cell r="K6306" t="str">
            <v>MCBSC_IPD2</v>
          </cell>
          <cell r="L6306" t="str">
            <v>Penja</v>
          </cell>
        </row>
        <row r="6307">
          <cell r="J6307" t="str">
            <v>LIT_594</v>
          </cell>
          <cell r="K6307" t="str">
            <v>MCBSC_IPD2</v>
          </cell>
          <cell r="L6307" t="str">
            <v>Penja</v>
          </cell>
        </row>
        <row r="6308">
          <cell r="J6308" t="str">
            <v>EXN_238</v>
          </cell>
          <cell r="K6308" t="str">
            <v>BSC1_HW_GRA_AGENCE</v>
          </cell>
          <cell r="L6308" t="str">
            <v>Mora</v>
          </cell>
        </row>
        <row r="6309">
          <cell r="J6309" t="str">
            <v>EXN_238</v>
          </cell>
          <cell r="K6309" t="str">
            <v>BSC1_HW_GRA_AGENCE</v>
          </cell>
          <cell r="L6309" t="str">
            <v>Mora</v>
          </cell>
        </row>
        <row r="6310">
          <cell r="J6310" t="str">
            <v>EXN_238</v>
          </cell>
          <cell r="K6310" t="str">
            <v>BSC1_HW_GRA_AGENCE</v>
          </cell>
          <cell r="L6310" t="str">
            <v>Mora</v>
          </cell>
        </row>
        <row r="6311">
          <cell r="J6311" t="str">
            <v>SUD_076</v>
          </cell>
          <cell r="K6311" t="str">
            <v>BSC_ZTE_NDOGBONG(21)</v>
          </cell>
          <cell r="L6311" t="str">
            <v>Kribi</v>
          </cell>
        </row>
        <row r="6312">
          <cell r="J6312" t="str">
            <v>SUD_076</v>
          </cell>
          <cell r="K6312" t="str">
            <v>BSC_ZTE_NDOGBONG(21)</v>
          </cell>
          <cell r="L6312" t="str">
            <v>Kribi</v>
          </cell>
        </row>
        <row r="6313">
          <cell r="J6313" t="str">
            <v>SUD_076</v>
          </cell>
          <cell r="K6313" t="str">
            <v>BSC_ZTE_NDOGBONG(21)</v>
          </cell>
          <cell r="L6313" t="str">
            <v>Kribi</v>
          </cell>
        </row>
        <row r="6314">
          <cell r="J6314" t="str">
            <v>SUD_076</v>
          </cell>
          <cell r="K6314" t="str">
            <v>BSC_ZTE_NDOGBONG(21)</v>
          </cell>
          <cell r="L6314" t="str">
            <v>Kribi</v>
          </cell>
        </row>
        <row r="6315">
          <cell r="J6315" t="str">
            <v>SUD_076</v>
          </cell>
          <cell r="K6315" t="str">
            <v>BSC_ZTE_NDOGBONG(21)</v>
          </cell>
          <cell r="L6315" t="str">
            <v>Kribi</v>
          </cell>
        </row>
        <row r="6316">
          <cell r="J6316" t="str">
            <v>SUD_076</v>
          </cell>
          <cell r="K6316" t="str">
            <v>BSC_ZTE_NDOGBONG(21)</v>
          </cell>
          <cell r="L6316" t="str">
            <v>Kribi</v>
          </cell>
        </row>
        <row r="6317">
          <cell r="J6317" t="str">
            <v>LIT_591</v>
          </cell>
          <cell r="K6317" t="str">
            <v>MCBSC_Mak-Nodal2</v>
          </cell>
          <cell r="L6317" t="str">
            <v>Dehane</v>
          </cell>
        </row>
        <row r="6318">
          <cell r="J6318" t="str">
            <v>LIT_591</v>
          </cell>
          <cell r="K6318" t="str">
            <v>MCBSC_Mak-Nodal2</v>
          </cell>
          <cell r="L6318" t="str">
            <v>Dehane</v>
          </cell>
        </row>
        <row r="6319">
          <cell r="J6319" t="str">
            <v>LIT_591</v>
          </cell>
          <cell r="K6319" t="str">
            <v>MCBSC_Mak-Nodal2</v>
          </cell>
          <cell r="L6319" t="str">
            <v>Dehane</v>
          </cell>
        </row>
        <row r="6320">
          <cell r="J6320" t="str">
            <v>NRD_152</v>
          </cell>
          <cell r="K6320" t="str">
            <v>MCBSC_GRA-Agence</v>
          </cell>
          <cell r="L6320" t="str">
            <v>Doumo</v>
          </cell>
        </row>
        <row r="6321">
          <cell r="J6321" t="str">
            <v>NRD_152</v>
          </cell>
          <cell r="K6321" t="str">
            <v>MCBSC_GRA-Agence</v>
          </cell>
          <cell r="L6321" t="str">
            <v>Doumo</v>
          </cell>
        </row>
        <row r="6322">
          <cell r="J6322" t="str">
            <v>NRD_152</v>
          </cell>
          <cell r="K6322" t="str">
            <v>MCBSC_GRA-Agence</v>
          </cell>
          <cell r="L6322" t="str">
            <v>Doumo</v>
          </cell>
        </row>
        <row r="6323">
          <cell r="J6323" t="str">
            <v>LIT_592</v>
          </cell>
          <cell r="K6323" t="str">
            <v>MCBSC_IPD2</v>
          </cell>
          <cell r="L6323" t="str">
            <v>Manjo</v>
          </cell>
        </row>
        <row r="6324">
          <cell r="J6324" t="str">
            <v>LIT_592</v>
          </cell>
          <cell r="K6324" t="str">
            <v>MCBSC_IPD2</v>
          </cell>
          <cell r="L6324" t="str">
            <v>Manjo</v>
          </cell>
        </row>
        <row r="6325">
          <cell r="J6325" t="str">
            <v>LIT_592</v>
          </cell>
          <cell r="K6325" t="str">
            <v>MCBSC_IPD2</v>
          </cell>
          <cell r="L6325" t="str">
            <v>Manjo</v>
          </cell>
        </row>
        <row r="6326">
          <cell r="J6326" t="str">
            <v>LIT_562</v>
          </cell>
          <cell r="K6326" t="str">
            <v>BSC_ZTE_Madagascar(22)</v>
          </cell>
          <cell r="L6326" t="str">
            <v>Douala</v>
          </cell>
        </row>
        <row r="6327">
          <cell r="J6327" t="str">
            <v>LIT_562</v>
          </cell>
          <cell r="K6327" t="str">
            <v>BSC_ZTE_Madagascar(22)</v>
          </cell>
          <cell r="L6327" t="str">
            <v>Douala</v>
          </cell>
        </row>
        <row r="6328">
          <cell r="J6328" t="str">
            <v>LIT_562</v>
          </cell>
          <cell r="K6328" t="str">
            <v>BSC_ZTE_Madagascar(22)</v>
          </cell>
          <cell r="L6328" t="str">
            <v>Douala</v>
          </cell>
        </row>
        <row r="6329">
          <cell r="J6329" t="str">
            <v>LIT_586</v>
          </cell>
          <cell r="K6329" t="str">
            <v>MCBSC_NGOA_EK2</v>
          </cell>
          <cell r="L6329" t="str">
            <v>Yabassi</v>
          </cell>
        </row>
        <row r="6330">
          <cell r="J6330" t="str">
            <v>LIT_586</v>
          </cell>
          <cell r="K6330" t="str">
            <v>MCBSC_NGOA_EK2</v>
          </cell>
          <cell r="L6330" t="str">
            <v>Yabassi</v>
          </cell>
        </row>
        <row r="6331">
          <cell r="J6331" t="str">
            <v>LIT_586</v>
          </cell>
          <cell r="K6331" t="str">
            <v>MCBSC_NGOA_EK2</v>
          </cell>
          <cell r="L6331" t="str">
            <v>Yabassi</v>
          </cell>
        </row>
        <row r="6332">
          <cell r="J6332" t="str">
            <v>EXN_139</v>
          </cell>
          <cell r="K6332" t="str">
            <v>MCBSC_Mra-ZOKOK2</v>
          </cell>
          <cell r="L6332" t="str">
            <v>Rhumsiki</v>
          </cell>
        </row>
        <row r="6333">
          <cell r="J6333" t="str">
            <v>EXN_139</v>
          </cell>
          <cell r="K6333" t="str">
            <v>MCBSC_Mra-ZOKOK2</v>
          </cell>
          <cell r="L6333" t="str">
            <v>Rhumsiki</v>
          </cell>
        </row>
        <row r="6334">
          <cell r="J6334" t="str">
            <v>EXN_139</v>
          </cell>
          <cell r="K6334" t="str">
            <v>MCBSC_Mra-ZOKOK2</v>
          </cell>
          <cell r="L6334" t="str">
            <v>Rhumsiki</v>
          </cell>
        </row>
        <row r="6335">
          <cell r="J6335" t="str">
            <v>LIT_597</v>
          </cell>
          <cell r="K6335" t="str">
            <v>BSC_ZTE_NDOGBONG(21)</v>
          </cell>
          <cell r="L6335" t="str">
            <v>Douala</v>
          </cell>
        </row>
        <row r="6336">
          <cell r="J6336" t="str">
            <v>LIT_597</v>
          </cell>
          <cell r="K6336" t="str">
            <v>BSC_ZTE_NDOGBONG(21)</v>
          </cell>
          <cell r="L6336" t="str">
            <v>Douala</v>
          </cell>
        </row>
        <row r="6337">
          <cell r="J6337" t="str">
            <v>LIT_597</v>
          </cell>
          <cell r="K6337" t="str">
            <v>BSC_ZTE_NDOGBONG(21)</v>
          </cell>
          <cell r="L6337" t="str">
            <v>Douala</v>
          </cell>
        </row>
        <row r="6338">
          <cell r="J6338" t="str">
            <v>EXN_133</v>
          </cell>
          <cell r="K6338" t="str">
            <v>MCBSC_Mra-ZOKOK2</v>
          </cell>
          <cell r="L6338" t="str">
            <v>Darrack</v>
          </cell>
        </row>
        <row r="6339">
          <cell r="J6339" t="str">
            <v>EXN_133</v>
          </cell>
          <cell r="K6339" t="str">
            <v>MCBSC_Mra-ZOKOK2</v>
          </cell>
          <cell r="L6339" t="str">
            <v>Darrack</v>
          </cell>
        </row>
        <row r="6340">
          <cell r="J6340" t="str">
            <v>EXN_133</v>
          </cell>
          <cell r="K6340" t="str">
            <v>MCBSC_Mra-ZOKOK2</v>
          </cell>
          <cell r="L6340" t="str">
            <v>Darrack</v>
          </cell>
        </row>
        <row r="6341">
          <cell r="J6341" t="str">
            <v>EXN_225</v>
          </cell>
          <cell r="K6341" t="str">
            <v>MCBSC_Mra-ZOKOK2</v>
          </cell>
          <cell r="L6341" t="str">
            <v>Tchika</v>
          </cell>
        </row>
        <row r="6342">
          <cell r="J6342" t="str">
            <v>EXN_225</v>
          </cell>
          <cell r="K6342" t="str">
            <v>MCBSC_Mra-ZOKOK2</v>
          </cell>
          <cell r="L6342" t="str">
            <v>Tchika</v>
          </cell>
        </row>
        <row r="6343">
          <cell r="J6343" t="str">
            <v>EXN_225</v>
          </cell>
          <cell r="K6343" t="str">
            <v>MCBSC_Mra-ZOKOK2</v>
          </cell>
          <cell r="L6343" t="str">
            <v>Tchika</v>
          </cell>
        </row>
        <row r="6344">
          <cell r="J6344" t="str">
            <v>EXN_185</v>
          </cell>
          <cell r="K6344" t="str">
            <v>MCBSC_Mra-ZOKOK2</v>
          </cell>
          <cell r="L6344" t="str">
            <v>Moude</v>
          </cell>
        </row>
        <row r="6345">
          <cell r="J6345" t="str">
            <v>EXN_185</v>
          </cell>
          <cell r="K6345" t="str">
            <v>MCBSC_Mra-ZOKOK2</v>
          </cell>
          <cell r="L6345" t="str">
            <v>Moude</v>
          </cell>
        </row>
        <row r="6346">
          <cell r="J6346" t="str">
            <v>EXN_185</v>
          </cell>
          <cell r="K6346" t="str">
            <v>MCBSC_Mra-ZOKOK2</v>
          </cell>
          <cell r="L6346" t="str">
            <v>Moude</v>
          </cell>
        </row>
        <row r="6347">
          <cell r="J6347" t="str">
            <v>ADM_148</v>
          </cell>
          <cell r="K6347" t="str">
            <v>MCBSC_NGOA_EK2</v>
          </cell>
          <cell r="L6347" t="str">
            <v>Oura-Dara</v>
          </cell>
        </row>
        <row r="6348">
          <cell r="J6348" t="str">
            <v>ADM_148</v>
          </cell>
          <cell r="K6348" t="str">
            <v>MCBSC_NGOA_EK2</v>
          </cell>
          <cell r="L6348" t="str">
            <v>Oura-Dara</v>
          </cell>
        </row>
        <row r="6349">
          <cell r="J6349" t="str">
            <v>ADM_148</v>
          </cell>
          <cell r="K6349" t="str">
            <v>MCBSC_NGOA_EK2</v>
          </cell>
          <cell r="L6349" t="str">
            <v>Oura-Dara</v>
          </cell>
        </row>
        <row r="6350">
          <cell r="J6350" t="str">
            <v>OST_264</v>
          </cell>
          <cell r="K6350" t="str">
            <v>MCBSC_Banengo1</v>
          </cell>
          <cell r="L6350" t="str">
            <v>Foumbot</v>
          </cell>
        </row>
        <row r="6351">
          <cell r="J6351" t="str">
            <v>OST_264</v>
          </cell>
          <cell r="K6351" t="str">
            <v>MCBSC_Banengo1</v>
          </cell>
          <cell r="L6351" t="str">
            <v>Foumbot</v>
          </cell>
        </row>
        <row r="6352">
          <cell r="J6352" t="str">
            <v>OST_264</v>
          </cell>
          <cell r="K6352" t="str">
            <v>MCBSC_Banengo1</v>
          </cell>
          <cell r="L6352" t="str">
            <v>Foumbot</v>
          </cell>
        </row>
        <row r="6353">
          <cell r="J6353" t="str">
            <v>SUD_071</v>
          </cell>
          <cell r="K6353" t="str">
            <v>BSC_ZTE_NDOGBONG(21)</v>
          </cell>
          <cell r="L6353" t="str">
            <v>Kribi</v>
          </cell>
        </row>
        <row r="6354">
          <cell r="J6354" t="str">
            <v>SUD_071</v>
          </cell>
          <cell r="K6354" t="str">
            <v>BSC_ZTE_NDOGBONG(21)</v>
          </cell>
          <cell r="L6354" t="str">
            <v>Kribi</v>
          </cell>
        </row>
        <row r="6355">
          <cell r="J6355" t="str">
            <v>SUD_071</v>
          </cell>
          <cell r="K6355" t="str">
            <v>BSC_ZTE_NDOGBONG(21)</v>
          </cell>
          <cell r="L6355" t="str">
            <v>Kribi</v>
          </cell>
        </row>
        <row r="6356">
          <cell r="J6356" t="str">
            <v>SUO_166</v>
          </cell>
          <cell r="K6356" t="str">
            <v>BSC1_HW_BFSAM_BANENGO</v>
          </cell>
          <cell r="L6356" t="str">
            <v>Limbe</v>
          </cell>
        </row>
        <row r="6357">
          <cell r="J6357" t="str">
            <v>SUO_166</v>
          </cell>
          <cell r="K6357" t="str">
            <v>BSC1_HW_BFSAM_BANENGO</v>
          </cell>
          <cell r="L6357" t="str">
            <v>Limbe</v>
          </cell>
        </row>
        <row r="6358">
          <cell r="J6358" t="str">
            <v>SUO_166</v>
          </cell>
          <cell r="K6358" t="str">
            <v>BSC1_HW_BFSAM_BANENGO</v>
          </cell>
          <cell r="L6358" t="str">
            <v>Limbe</v>
          </cell>
        </row>
        <row r="6359">
          <cell r="J6359" t="str">
            <v>SUO_167</v>
          </cell>
          <cell r="K6359" t="str">
            <v>BSC1_HW_BFSAM_BANENGO</v>
          </cell>
          <cell r="L6359" t="str">
            <v>Limbe</v>
          </cell>
        </row>
        <row r="6360">
          <cell r="J6360" t="str">
            <v>SUO_167</v>
          </cell>
          <cell r="K6360" t="str">
            <v>BSC1_HW_BFSAM_BANENGO</v>
          </cell>
          <cell r="L6360" t="str">
            <v>Limbe</v>
          </cell>
        </row>
        <row r="6361">
          <cell r="J6361" t="str">
            <v>SUO_167</v>
          </cell>
          <cell r="K6361" t="str">
            <v>BSC1_HW_BFSAM_BANENGO</v>
          </cell>
          <cell r="L6361" t="str">
            <v>Limbe</v>
          </cell>
        </row>
        <row r="6362">
          <cell r="J6362" t="str">
            <v>SUO_165</v>
          </cell>
          <cell r="K6362" t="str">
            <v>MCBSC_Mak-Nodal2</v>
          </cell>
          <cell r="L6362" t="str">
            <v>Limbe</v>
          </cell>
        </row>
        <row r="6363">
          <cell r="J6363" t="str">
            <v>SUO_165</v>
          </cell>
          <cell r="K6363" t="str">
            <v>MCBSC_Mak-Nodal2</v>
          </cell>
          <cell r="L6363" t="str">
            <v>Limbe</v>
          </cell>
        </row>
        <row r="6364">
          <cell r="J6364" t="str">
            <v>SUO_165</v>
          </cell>
          <cell r="K6364" t="str">
            <v>MCBSC_Mak-Nodal2</v>
          </cell>
          <cell r="L6364" t="str">
            <v>Limbe</v>
          </cell>
        </row>
        <row r="6365">
          <cell r="J6365" t="str">
            <v>NRD_153</v>
          </cell>
          <cell r="K6365" t="str">
            <v>MCBSC_Ngaoundere1</v>
          </cell>
          <cell r="L6365" t="str">
            <v>Foubarka</v>
          </cell>
        </row>
        <row r="6366">
          <cell r="J6366" t="str">
            <v>NRD_153</v>
          </cell>
          <cell r="K6366" t="str">
            <v>MCBSC_Ngaoundere1</v>
          </cell>
          <cell r="L6366" t="str">
            <v>Foubarka</v>
          </cell>
        </row>
        <row r="6367">
          <cell r="J6367" t="str">
            <v>NRD_153</v>
          </cell>
          <cell r="K6367" t="str">
            <v>MCBSC_Ngaoundere1</v>
          </cell>
          <cell r="L6367" t="str">
            <v>Foubarka</v>
          </cell>
        </row>
        <row r="6368">
          <cell r="J6368" t="str">
            <v>SUO_168</v>
          </cell>
          <cell r="K6368" t="str">
            <v>MCBSC_NGOA_EK2</v>
          </cell>
          <cell r="L6368" t="str">
            <v>Bachuo</v>
          </cell>
        </row>
        <row r="6369">
          <cell r="J6369" t="str">
            <v>SUO_168</v>
          </cell>
          <cell r="K6369" t="str">
            <v>MCBSC_NGOA_EK2</v>
          </cell>
          <cell r="L6369" t="str">
            <v>Bachuo</v>
          </cell>
        </row>
        <row r="6370">
          <cell r="J6370" t="str">
            <v>SUO_168</v>
          </cell>
          <cell r="K6370" t="str">
            <v>MCBSC_NGOA_EK2</v>
          </cell>
          <cell r="L6370" t="str">
            <v>Bachuo</v>
          </cell>
        </row>
        <row r="6371">
          <cell r="J6371" t="str">
            <v>OST_265</v>
          </cell>
          <cell r="K6371" t="str">
            <v>MCBSC_Banengo2</v>
          </cell>
          <cell r="L6371" t="str">
            <v>Kombou</v>
          </cell>
        </row>
        <row r="6372">
          <cell r="J6372" t="str">
            <v>OST_265</v>
          </cell>
          <cell r="K6372" t="str">
            <v>MCBSC_Banengo2</v>
          </cell>
          <cell r="L6372" t="str">
            <v>Kombou</v>
          </cell>
        </row>
        <row r="6373">
          <cell r="J6373" t="str">
            <v>OST_265</v>
          </cell>
          <cell r="K6373" t="str">
            <v>MCBSC_Banengo2</v>
          </cell>
          <cell r="L6373" t="str">
            <v>Kombou</v>
          </cell>
        </row>
        <row r="6374">
          <cell r="J6374" t="str">
            <v>EST_125</v>
          </cell>
          <cell r="K6374" t="str">
            <v>MCBSC_NGOA_EK2</v>
          </cell>
          <cell r="L6374" t="str">
            <v>Kolomine</v>
          </cell>
        </row>
        <row r="6375">
          <cell r="J6375" t="str">
            <v>EST_125</v>
          </cell>
          <cell r="K6375" t="str">
            <v>MCBSC_NGOA_EK2</v>
          </cell>
          <cell r="L6375" t="str">
            <v>Kolomine</v>
          </cell>
        </row>
        <row r="6376">
          <cell r="J6376" t="str">
            <v>EST_125</v>
          </cell>
          <cell r="K6376" t="str">
            <v>MCBSC_NGOA_EK2</v>
          </cell>
          <cell r="L6376" t="str">
            <v>Kolomine</v>
          </cell>
        </row>
        <row r="6377">
          <cell r="J6377" t="str">
            <v>SUD_083</v>
          </cell>
          <cell r="K6377" t="str">
            <v>BSC_ZTE_NDOGBONG(21)</v>
          </cell>
          <cell r="L6377" t="str">
            <v>Ebolowa</v>
          </cell>
        </row>
        <row r="6378">
          <cell r="J6378" t="str">
            <v>SUD_083</v>
          </cell>
          <cell r="K6378" t="str">
            <v>BSC_ZTE_NDOGBONG(21)</v>
          </cell>
          <cell r="L6378" t="str">
            <v>Ebolowa</v>
          </cell>
        </row>
        <row r="6379">
          <cell r="J6379" t="str">
            <v>SUD_083</v>
          </cell>
          <cell r="K6379" t="str">
            <v>BSC_ZTE_NDOGBONG(21)</v>
          </cell>
          <cell r="L6379" t="str">
            <v>Ebolowa</v>
          </cell>
        </row>
        <row r="6380">
          <cell r="J6380" t="str">
            <v>SUD_083</v>
          </cell>
          <cell r="K6380" t="str">
            <v>BSC_ZTE_NDOGBONG(21)</v>
          </cell>
          <cell r="L6380" t="str">
            <v>Ebolowa</v>
          </cell>
        </row>
        <row r="6381">
          <cell r="J6381" t="str">
            <v>SUD_083</v>
          </cell>
          <cell r="K6381" t="str">
            <v>BSC_ZTE_NDOGBONG(21)</v>
          </cell>
          <cell r="L6381" t="str">
            <v>Ebolowa</v>
          </cell>
        </row>
        <row r="6382">
          <cell r="J6382" t="str">
            <v>SUD_083</v>
          </cell>
          <cell r="K6382" t="str">
            <v>BSC_ZTE_NDOGBONG(21)</v>
          </cell>
          <cell r="L6382" t="str">
            <v>Ebolowa</v>
          </cell>
        </row>
        <row r="6383">
          <cell r="J6383" t="str">
            <v>LIT_596</v>
          </cell>
          <cell r="K6383" t="str">
            <v>BSC_ZTE_Madagascar(22)</v>
          </cell>
          <cell r="L6383" t="str">
            <v>Douala</v>
          </cell>
        </row>
        <row r="6384">
          <cell r="J6384" t="str">
            <v>LIT_596</v>
          </cell>
          <cell r="K6384" t="str">
            <v>BSC_ZTE_Madagascar(22)</v>
          </cell>
          <cell r="L6384" t="str">
            <v>Douala</v>
          </cell>
        </row>
        <row r="6385">
          <cell r="J6385" t="str">
            <v>LIT_596</v>
          </cell>
          <cell r="K6385" t="str">
            <v>BSC_ZTE_Madagascar(22)</v>
          </cell>
          <cell r="L6385" t="str">
            <v>Douala</v>
          </cell>
        </row>
        <row r="6386">
          <cell r="J6386" t="str">
            <v>CTR_722</v>
          </cell>
          <cell r="K6386" t="str">
            <v>BSC_ZTE_Mvogada_new(24)</v>
          </cell>
          <cell r="L6386" t="str">
            <v>Yaounde</v>
          </cell>
        </row>
        <row r="6387">
          <cell r="J6387" t="str">
            <v>CTR_722</v>
          </cell>
          <cell r="K6387" t="str">
            <v>BSC_ZTE_Mvogada_new(24)</v>
          </cell>
          <cell r="L6387" t="str">
            <v>Yaounde</v>
          </cell>
        </row>
        <row r="6388">
          <cell r="J6388" t="str">
            <v>CTR_722</v>
          </cell>
          <cell r="K6388" t="str">
            <v>BSC_ZTE_Mvogada_new(24)</v>
          </cell>
          <cell r="L6388" t="str">
            <v>Yaounde</v>
          </cell>
        </row>
        <row r="6389">
          <cell r="J6389" t="str">
            <v>CTR_722</v>
          </cell>
          <cell r="K6389" t="str">
            <v>BSC_ZTE_Mvogada_new(24)</v>
          </cell>
          <cell r="L6389" t="str">
            <v>Yaounde</v>
          </cell>
        </row>
        <row r="6390">
          <cell r="J6390" t="str">
            <v>CTR_722</v>
          </cell>
          <cell r="K6390" t="str">
            <v>BSC_ZTE_Mvogada_new(24)</v>
          </cell>
          <cell r="L6390" t="str">
            <v>Yaounde</v>
          </cell>
        </row>
        <row r="6391">
          <cell r="J6391" t="str">
            <v>CTR_722</v>
          </cell>
          <cell r="K6391" t="str">
            <v>BSC_ZTE_Mvogada_new(24)</v>
          </cell>
          <cell r="L6391" t="str">
            <v>Yaounde</v>
          </cell>
        </row>
        <row r="6392">
          <cell r="J6392" t="str">
            <v>CTR_733</v>
          </cell>
          <cell r="K6392" t="str">
            <v>MCBSC_CBC2</v>
          </cell>
          <cell r="L6392" t="str">
            <v>Nkongtock</v>
          </cell>
        </row>
        <row r="6393">
          <cell r="J6393" t="str">
            <v>CTR_733</v>
          </cell>
          <cell r="K6393" t="str">
            <v>MCBSC_CBC2</v>
          </cell>
          <cell r="L6393" t="str">
            <v>Nkongtock</v>
          </cell>
        </row>
        <row r="6394">
          <cell r="J6394" t="str">
            <v>LIT_664</v>
          </cell>
          <cell r="K6394" t="str">
            <v>MCBSC_Mak-Nodal2</v>
          </cell>
          <cell r="L6394" t="str">
            <v>Ngwei</v>
          </cell>
        </row>
        <row r="6395">
          <cell r="J6395" t="str">
            <v>LIT_664</v>
          </cell>
          <cell r="K6395" t="str">
            <v>MCBSC_Mak-Nodal2</v>
          </cell>
          <cell r="L6395" t="str">
            <v>Ngwei</v>
          </cell>
        </row>
        <row r="6396">
          <cell r="J6396" t="str">
            <v>LIT_664</v>
          </cell>
          <cell r="K6396" t="str">
            <v>MCBSC_Mak-Nodal2</v>
          </cell>
          <cell r="L6396" t="str">
            <v>Ngwei</v>
          </cell>
        </row>
        <row r="6397">
          <cell r="J6397" t="str">
            <v>SUD_088</v>
          </cell>
          <cell r="K6397" t="str">
            <v>MCBSC_Mak-Nodal2</v>
          </cell>
          <cell r="L6397" t="str">
            <v>Nkomedzap</v>
          </cell>
        </row>
        <row r="6398">
          <cell r="J6398" t="str">
            <v>SUD_088</v>
          </cell>
          <cell r="K6398" t="str">
            <v>MCBSC_Mak-Nodal2</v>
          </cell>
          <cell r="L6398" t="str">
            <v>Nkomedzap</v>
          </cell>
        </row>
        <row r="6399">
          <cell r="J6399" t="str">
            <v>SUD_088</v>
          </cell>
          <cell r="K6399" t="str">
            <v>MCBSC_Mak-Nodal2</v>
          </cell>
          <cell r="L6399" t="str">
            <v>Nkomedzap</v>
          </cell>
        </row>
        <row r="6400">
          <cell r="J6400" t="str">
            <v>SUD_070</v>
          </cell>
          <cell r="K6400" t="str">
            <v>MCBSC_NGOA_EK2</v>
          </cell>
          <cell r="L6400" t="str">
            <v>Adjap</v>
          </cell>
        </row>
        <row r="6401">
          <cell r="J6401" t="str">
            <v>SUD_070</v>
          </cell>
          <cell r="K6401" t="str">
            <v>MCBSC_NGOA_EK2</v>
          </cell>
          <cell r="L6401" t="str">
            <v>Adjap</v>
          </cell>
        </row>
        <row r="6402">
          <cell r="J6402" t="str">
            <v>SUD_070</v>
          </cell>
          <cell r="K6402" t="str">
            <v>MCBSC_NGOA_EK2</v>
          </cell>
          <cell r="L6402" t="str">
            <v>Adjap</v>
          </cell>
        </row>
        <row r="6403">
          <cell r="J6403" t="str">
            <v>OST_195</v>
          </cell>
          <cell r="K6403" t="str">
            <v>MCBSC_Banengo1</v>
          </cell>
          <cell r="L6403" t="str">
            <v xml:space="preserve"> Fochieya</v>
          </cell>
        </row>
        <row r="6404">
          <cell r="J6404" t="str">
            <v>OST_195</v>
          </cell>
          <cell r="K6404" t="str">
            <v>MCBSC_Banengo1</v>
          </cell>
          <cell r="L6404" t="str">
            <v xml:space="preserve"> Fochieya</v>
          </cell>
        </row>
        <row r="6405">
          <cell r="J6405" t="str">
            <v>OST_195</v>
          </cell>
          <cell r="K6405" t="str">
            <v>MCBSC_Banengo1</v>
          </cell>
          <cell r="L6405" t="str">
            <v xml:space="preserve"> Fochieya</v>
          </cell>
        </row>
        <row r="6406">
          <cell r="J6406" t="str">
            <v>SUD_079</v>
          </cell>
          <cell r="K6406" t="str">
            <v>BSC_ZTE_NDOGBONG(21)</v>
          </cell>
          <cell r="L6406" t="str">
            <v>Kribi</v>
          </cell>
        </row>
        <row r="6407">
          <cell r="J6407" t="str">
            <v>SUD_079</v>
          </cell>
          <cell r="K6407" t="str">
            <v>BSC_ZTE_NDOGBONG(21)</v>
          </cell>
          <cell r="L6407" t="str">
            <v>Kribi</v>
          </cell>
        </row>
        <row r="6408">
          <cell r="J6408" t="str">
            <v>SUD_079</v>
          </cell>
          <cell r="K6408" t="str">
            <v>BSC_ZTE_NDOGBONG(21)</v>
          </cell>
          <cell r="L6408" t="str">
            <v>Kribi</v>
          </cell>
        </row>
        <row r="6409">
          <cell r="J6409" t="str">
            <v>NRD_172</v>
          </cell>
          <cell r="K6409" t="str">
            <v>MCBSC_Ngaoundere1</v>
          </cell>
          <cell r="L6409" t="str">
            <v>Sakdje</v>
          </cell>
        </row>
        <row r="6410">
          <cell r="J6410" t="str">
            <v>NRD_172</v>
          </cell>
          <cell r="K6410" t="str">
            <v>MCBSC_Ngaoundere1</v>
          </cell>
          <cell r="L6410" t="str">
            <v>Sakdje</v>
          </cell>
        </row>
        <row r="6411">
          <cell r="J6411" t="str">
            <v>NRD_172</v>
          </cell>
          <cell r="K6411" t="str">
            <v>MCBSC_Ngaoundere1</v>
          </cell>
          <cell r="L6411" t="str">
            <v>Sakdje</v>
          </cell>
        </row>
        <row r="6412">
          <cell r="J6412" t="str">
            <v>EXN_242</v>
          </cell>
          <cell r="K6412" t="str">
            <v>MCBSC_GRA-Agence2</v>
          </cell>
          <cell r="L6412" t="str">
            <v>Zouhaye</v>
          </cell>
        </row>
        <row r="6413">
          <cell r="J6413" t="str">
            <v>EXN_242</v>
          </cell>
          <cell r="K6413" t="str">
            <v>MCBSC_GRA-Agence2</v>
          </cell>
          <cell r="L6413" t="str">
            <v>Zouhaye</v>
          </cell>
        </row>
        <row r="6414">
          <cell r="J6414" t="str">
            <v>EXN_242</v>
          </cell>
          <cell r="K6414" t="str">
            <v>MCBSC_GRA-Agence2</v>
          </cell>
          <cell r="L6414" t="str">
            <v>Zouhaye</v>
          </cell>
        </row>
        <row r="6415">
          <cell r="J6415" t="str">
            <v>ADM_162</v>
          </cell>
          <cell r="K6415" t="str">
            <v>MCBSC_Ngaoundere1</v>
          </cell>
          <cell r="L6415" t="str">
            <v>Borongo</v>
          </cell>
        </row>
        <row r="6416">
          <cell r="J6416" t="str">
            <v>ADM_162</v>
          </cell>
          <cell r="K6416" t="str">
            <v>MCBSC_Ngaoundere1</v>
          </cell>
          <cell r="L6416" t="str">
            <v>Borongo</v>
          </cell>
        </row>
        <row r="6417">
          <cell r="J6417" t="str">
            <v>ADM_162</v>
          </cell>
          <cell r="K6417" t="str">
            <v>MCBSC_Ngaoundere1</v>
          </cell>
          <cell r="L6417" t="str">
            <v>Borongo</v>
          </cell>
        </row>
        <row r="6418">
          <cell r="J6418" t="str">
            <v>ADM_163</v>
          </cell>
          <cell r="K6418" t="str">
            <v>MCBSC_Ngaoundere1</v>
          </cell>
          <cell r="L6418" t="str">
            <v>Mbamti</v>
          </cell>
        </row>
        <row r="6419">
          <cell r="J6419" t="str">
            <v>ADM_163</v>
          </cell>
          <cell r="K6419" t="str">
            <v>MCBSC_Ngaoundere1</v>
          </cell>
          <cell r="L6419" t="str">
            <v>Mbamti</v>
          </cell>
        </row>
        <row r="6420">
          <cell r="J6420" t="str">
            <v>ADM_163</v>
          </cell>
          <cell r="K6420" t="str">
            <v>MCBSC_Ngaoundere1</v>
          </cell>
          <cell r="L6420" t="str">
            <v>Mbamti</v>
          </cell>
        </row>
        <row r="6421">
          <cell r="J6421" t="str">
            <v>LIT_667</v>
          </cell>
          <cell r="K6421" t="str">
            <v>BSC_ZTE_Madagascar(22)</v>
          </cell>
          <cell r="L6421" t="str">
            <v>Douala</v>
          </cell>
        </row>
        <row r="6422">
          <cell r="J6422" t="str">
            <v>LIT_667</v>
          </cell>
          <cell r="K6422" t="str">
            <v>BSC_ZTE_Madagascar(22)</v>
          </cell>
          <cell r="L6422" t="str">
            <v>Douala</v>
          </cell>
        </row>
        <row r="6423">
          <cell r="J6423" t="str">
            <v>LIT_667</v>
          </cell>
          <cell r="K6423" t="str">
            <v>BSC_ZTE_Madagascar(22)</v>
          </cell>
          <cell r="L6423" t="str">
            <v>Douala</v>
          </cell>
        </row>
        <row r="6424">
          <cell r="J6424" t="str">
            <v>LIT_006</v>
          </cell>
          <cell r="K6424" t="str">
            <v>MCBSC_Mak-Nodal2</v>
          </cell>
          <cell r="L6424" t="str">
            <v>Ferme-Suisse</v>
          </cell>
        </row>
        <row r="6425">
          <cell r="J6425" t="str">
            <v>LIT_006</v>
          </cell>
          <cell r="K6425" t="str">
            <v>MCBSC_Mak-Nodal2</v>
          </cell>
          <cell r="L6425" t="str">
            <v>Ferme-Suisse</v>
          </cell>
        </row>
        <row r="6426">
          <cell r="J6426" t="str">
            <v>LIT_006</v>
          </cell>
          <cell r="K6426" t="str">
            <v>MCBSC_Mak-Nodal2</v>
          </cell>
          <cell r="L6426" t="str">
            <v>Ferme-Suisse</v>
          </cell>
        </row>
        <row r="6427">
          <cell r="J6427" t="str">
            <v>EXN_015</v>
          </cell>
          <cell r="K6427" t="str">
            <v>MCBSC_Mra-ZOKOK2</v>
          </cell>
          <cell r="L6427" t="str">
            <v>Tokombere</v>
          </cell>
        </row>
        <row r="6428">
          <cell r="J6428" t="str">
            <v>EXN_015</v>
          </cell>
          <cell r="K6428" t="str">
            <v>MCBSC_Mra-ZOKOK2</v>
          </cell>
          <cell r="L6428" t="str">
            <v>Tokombere</v>
          </cell>
        </row>
        <row r="6429">
          <cell r="J6429" t="str">
            <v>EXN_015</v>
          </cell>
          <cell r="K6429" t="str">
            <v>MCBSC_Mra-ZOKOK2</v>
          </cell>
          <cell r="L6429" t="str">
            <v>Tokombere</v>
          </cell>
        </row>
        <row r="6430">
          <cell r="J6430" t="str">
            <v>EXN_052</v>
          </cell>
          <cell r="K6430" t="str">
            <v>MCBSC_Mra-ZOKOK2</v>
          </cell>
          <cell r="L6430" t="str">
            <v>Soulede</v>
          </cell>
        </row>
        <row r="6431">
          <cell r="J6431" t="str">
            <v>EXN_052</v>
          </cell>
          <cell r="K6431" t="str">
            <v>MCBSC_Mra-ZOKOK2</v>
          </cell>
          <cell r="L6431" t="str">
            <v>Soulede</v>
          </cell>
        </row>
        <row r="6432">
          <cell r="J6432" t="str">
            <v>EXN_052</v>
          </cell>
          <cell r="K6432" t="str">
            <v>MCBSC_Mra-ZOKOK2</v>
          </cell>
          <cell r="L6432" t="str">
            <v>Soulede</v>
          </cell>
        </row>
        <row r="6433">
          <cell r="J6433" t="str">
            <v>NRD_115</v>
          </cell>
          <cell r="K6433" t="str">
            <v>MCBSC_GRA-Agence</v>
          </cell>
          <cell r="L6433" t="str">
            <v>Guider</v>
          </cell>
        </row>
        <row r="6434">
          <cell r="J6434" t="str">
            <v>NRD_115</v>
          </cell>
          <cell r="K6434" t="str">
            <v>MCBSC_GRA-Agence</v>
          </cell>
          <cell r="L6434" t="str">
            <v>Guider</v>
          </cell>
        </row>
        <row r="6435">
          <cell r="J6435" t="str">
            <v>NRD_115</v>
          </cell>
          <cell r="K6435" t="str">
            <v>MCBSC_GRA-Agence</v>
          </cell>
          <cell r="L6435" t="str">
            <v>Guider</v>
          </cell>
        </row>
        <row r="6436">
          <cell r="J6436" t="str">
            <v>EXN_243</v>
          </cell>
          <cell r="K6436" t="str">
            <v>MCBSC_Mra-ZOKOK2</v>
          </cell>
          <cell r="L6436" t="str">
            <v>KOSSEHONE</v>
          </cell>
        </row>
        <row r="6437">
          <cell r="J6437" t="str">
            <v>EXN_243</v>
          </cell>
          <cell r="K6437" t="str">
            <v>MCBSC_Mra-ZOKOK2</v>
          </cell>
          <cell r="L6437" t="str">
            <v>KOSSEHONE</v>
          </cell>
        </row>
        <row r="6438">
          <cell r="J6438" t="str">
            <v>EXN_243</v>
          </cell>
          <cell r="K6438" t="str">
            <v>MCBSC_Mra-ZOKOK2</v>
          </cell>
          <cell r="L6438" t="str">
            <v>KOSSEHONE</v>
          </cell>
        </row>
        <row r="6439">
          <cell r="J6439" t="str">
            <v>NRD_171</v>
          </cell>
          <cell r="K6439" t="str">
            <v>MCBSC_Ngaoundere1</v>
          </cell>
          <cell r="L6439" t="str">
            <v>PITCHOUMBA</v>
          </cell>
        </row>
        <row r="6440">
          <cell r="J6440" t="str">
            <v>NRD_171</v>
          </cell>
          <cell r="K6440" t="str">
            <v>MCBSC_Ngaoundere1</v>
          </cell>
          <cell r="L6440" t="str">
            <v>PITCHOUMBA</v>
          </cell>
        </row>
        <row r="6441">
          <cell r="J6441" t="str">
            <v>NRD_171</v>
          </cell>
          <cell r="K6441" t="str">
            <v>MCBSC_Ngaoundere1</v>
          </cell>
          <cell r="L6441" t="str">
            <v>PITCHOUMBA</v>
          </cell>
        </row>
        <row r="6442">
          <cell r="J6442" t="str">
            <v>SUD_086</v>
          </cell>
          <cell r="K6442" t="str">
            <v>BSC_ZTE_NDOGBONG(21)</v>
          </cell>
          <cell r="L6442" t="str">
            <v>Kribi</v>
          </cell>
        </row>
        <row r="6443">
          <cell r="J6443" t="str">
            <v>SUD_086</v>
          </cell>
          <cell r="K6443" t="str">
            <v>BSC_ZTE_NDOGBONG(21)</v>
          </cell>
          <cell r="L6443" t="str">
            <v>Kribi</v>
          </cell>
        </row>
        <row r="6444">
          <cell r="J6444" t="str">
            <v>SUD_086</v>
          </cell>
          <cell r="K6444" t="str">
            <v>BSC_ZTE_NDOGBONG(21)</v>
          </cell>
          <cell r="L6444" t="str">
            <v>Kribi</v>
          </cell>
        </row>
        <row r="6445">
          <cell r="J6445" t="str">
            <v>LIT_658</v>
          </cell>
          <cell r="K6445" t="str">
            <v>MCBSC_NGOA_EK2</v>
          </cell>
          <cell r="L6445" t="str">
            <v>Nkeng-Likok-II</v>
          </cell>
        </row>
        <row r="6446">
          <cell r="J6446" t="str">
            <v>LIT_658</v>
          </cell>
          <cell r="K6446" t="str">
            <v>MCBSC_NGOA_EK2</v>
          </cell>
          <cell r="L6446" t="str">
            <v>Nkeng-Likok-II</v>
          </cell>
        </row>
        <row r="6447">
          <cell r="J6447" t="str">
            <v>LIT_658</v>
          </cell>
          <cell r="K6447" t="str">
            <v>MCBSC_NGOA_EK2</v>
          </cell>
          <cell r="L6447" t="str">
            <v>Nkeng-Likok-II</v>
          </cell>
        </row>
        <row r="6448">
          <cell r="J6448" t="str">
            <v>EXN_126</v>
          </cell>
          <cell r="K6448" t="str">
            <v>MCBSC_GRA-Agence2</v>
          </cell>
          <cell r="L6448" t="str">
            <v>Guere</v>
          </cell>
        </row>
        <row r="6449">
          <cell r="J6449" t="str">
            <v>EXN_126</v>
          </cell>
          <cell r="K6449" t="str">
            <v>MCBSC_GRA-Agence2</v>
          </cell>
          <cell r="L6449" t="str">
            <v>Guere</v>
          </cell>
        </row>
        <row r="6450">
          <cell r="J6450" t="str">
            <v>EXN_126</v>
          </cell>
          <cell r="K6450" t="str">
            <v>MCBSC_GRA-Agence2</v>
          </cell>
          <cell r="L6450" t="str">
            <v>Guere</v>
          </cell>
        </row>
        <row r="6451">
          <cell r="J6451" t="str">
            <v>CTR_517</v>
          </cell>
          <cell r="K6451" t="str">
            <v>MCBSC_CBC2</v>
          </cell>
          <cell r="L6451" t="str">
            <v>Akoeman</v>
          </cell>
        </row>
        <row r="6452">
          <cell r="J6452" t="str">
            <v>CTR_517</v>
          </cell>
          <cell r="K6452" t="str">
            <v>MCBSC_CBC2</v>
          </cell>
          <cell r="L6452" t="str">
            <v>Akoeman</v>
          </cell>
        </row>
        <row r="6453">
          <cell r="J6453" t="str">
            <v>LIT_006</v>
          </cell>
          <cell r="K6453" t="str">
            <v>MCBSC_Mak-Nodal2</v>
          </cell>
          <cell r="L6453" t="str">
            <v>Ferme-Suisse</v>
          </cell>
        </row>
        <row r="6454">
          <cell r="J6454" t="str">
            <v>LIT_006</v>
          </cell>
          <cell r="K6454" t="str">
            <v>MCBSC_Mak-Nodal2</v>
          </cell>
          <cell r="L6454" t="str">
            <v>Ferme-Suisse</v>
          </cell>
        </row>
        <row r="6455">
          <cell r="J6455" t="str">
            <v>LIT_006</v>
          </cell>
          <cell r="K6455" t="str">
            <v>MCBSC_Mak-Nodal2</v>
          </cell>
          <cell r="L6455" t="str">
            <v>Ferme-Suisse</v>
          </cell>
        </row>
        <row r="6456">
          <cell r="J6456" t="str">
            <v>NRD_115</v>
          </cell>
          <cell r="K6456" t="str">
            <v>MCBSC_GRA-Agence</v>
          </cell>
          <cell r="L6456" t="str">
            <v>Guider</v>
          </cell>
        </row>
        <row r="6457">
          <cell r="J6457" t="str">
            <v>NRD_115</v>
          </cell>
          <cell r="K6457" t="str">
            <v>MCBSC_GRA-Agence</v>
          </cell>
          <cell r="L6457" t="str">
            <v>Guider</v>
          </cell>
        </row>
        <row r="6458">
          <cell r="J6458" t="str">
            <v>NRD_115</v>
          </cell>
          <cell r="K6458" t="str">
            <v>MCBSC_GRA-Agence</v>
          </cell>
          <cell r="L6458" t="str">
            <v>Guider</v>
          </cell>
        </row>
        <row r="6459">
          <cell r="J6459" t="str">
            <v>EXN_245</v>
          </cell>
          <cell r="K6459" t="str">
            <v>MCBSC_GRA-Agence2</v>
          </cell>
          <cell r="L6459" t="str">
            <v>Hougno</v>
          </cell>
        </row>
        <row r="6460">
          <cell r="J6460" t="str">
            <v>EXN_245</v>
          </cell>
          <cell r="K6460" t="str">
            <v>MCBSC_GRA-Agence2</v>
          </cell>
          <cell r="L6460" t="str">
            <v>Hougno</v>
          </cell>
        </row>
        <row r="6461">
          <cell r="J6461" t="str">
            <v>EXN_245</v>
          </cell>
          <cell r="K6461" t="str">
            <v>MCBSC_GRA-Agence2</v>
          </cell>
          <cell r="L6461" t="str">
            <v>Hougno</v>
          </cell>
        </row>
        <row r="6462">
          <cell r="J6462" t="str">
            <v>ADM_161</v>
          </cell>
          <cell r="K6462" t="str">
            <v>MCBSC_Ngaoundere1</v>
          </cell>
          <cell r="L6462" t="str">
            <v>Mbaka</v>
          </cell>
        </row>
        <row r="6463">
          <cell r="J6463" t="str">
            <v>ADM_161</v>
          </cell>
          <cell r="K6463" t="str">
            <v>MCBSC_Ngaoundere1</v>
          </cell>
          <cell r="L6463" t="str">
            <v>Mbaka</v>
          </cell>
        </row>
        <row r="6464">
          <cell r="J6464" t="str">
            <v>ADM_161</v>
          </cell>
          <cell r="K6464" t="str">
            <v>MCBSC_Ngaoundere1</v>
          </cell>
          <cell r="L6464" t="str">
            <v>Mbaka</v>
          </cell>
        </row>
        <row r="6465">
          <cell r="J6465" t="str">
            <v>NRD_008</v>
          </cell>
          <cell r="K6465" t="str">
            <v>MCBSC_Ngaoundere1</v>
          </cell>
          <cell r="L6465" t="str">
            <v>Tchollire</v>
          </cell>
        </row>
        <row r="6466">
          <cell r="J6466" t="str">
            <v>NRD_008</v>
          </cell>
          <cell r="K6466" t="str">
            <v>MCBSC_Ngaoundere1</v>
          </cell>
          <cell r="L6466" t="str">
            <v>Tchollire</v>
          </cell>
        </row>
        <row r="6467">
          <cell r="J6467" t="str">
            <v>NRD_008</v>
          </cell>
          <cell r="K6467" t="str">
            <v>MCBSC_Ngaoundere1</v>
          </cell>
          <cell r="L6467" t="str">
            <v>Tchollire</v>
          </cell>
        </row>
        <row r="6468">
          <cell r="J6468" t="str">
            <v>EST_126</v>
          </cell>
          <cell r="K6468" t="str">
            <v>MCBSC_NGOA_EK2</v>
          </cell>
          <cell r="L6468" t="str">
            <v>Gomala</v>
          </cell>
        </row>
        <row r="6469">
          <cell r="J6469" t="str">
            <v>EST_126</v>
          </cell>
          <cell r="K6469" t="str">
            <v>MCBSC_NGOA_EK2</v>
          </cell>
          <cell r="L6469" t="str">
            <v>Gomala</v>
          </cell>
        </row>
        <row r="6470">
          <cell r="J6470" t="str">
            <v>EST_126</v>
          </cell>
          <cell r="K6470" t="str">
            <v>MCBSC_NGOA_EK2</v>
          </cell>
          <cell r="L6470" t="str">
            <v>Gomala</v>
          </cell>
        </row>
        <row r="6471">
          <cell r="J6471" t="str">
            <v>CTR_757</v>
          </cell>
          <cell r="K6471" t="str">
            <v>MCBSC_NGOA_EK2</v>
          </cell>
          <cell r="L6471" t="str">
            <v>Ndokoa</v>
          </cell>
        </row>
        <row r="6472">
          <cell r="J6472" t="str">
            <v>CTR_757</v>
          </cell>
          <cell r="K6472" t="str">
            <v>MCBSC_NGOA_EK2</v>
          </cell>
          <cell r="L6472" t="str">
            <v>Ndokoa</v>
          </cell>
        </row>
        <row r="6473">
          <cell r="J6473" t="str">
            <v>CTR_757</v>
          </cell>
          <cell r="K6473" t="str">
            <v>MCBSC_NGOA_EK2</v>
          </cell>
          <cell r="L6473" t="str">
            <v>Ndokoa</v>
          </cell>
        </row>
        <row r="6474">
          <cell r="J6474" t="str">
            <v>EXN_126</v>
          </cell>
          <cell r="K6474" t="str">
            <v>MCBSC_GRA-Agence2</v>
          </cell>
          <cell r="L6474" t="str">
            <v>Guere</v>
          </cell>
        </row>
        <row r="6475">
          <cell r="J6475" t="str">
            <v>EXN_126</v>
          </cell>
          <cell r="K6475" t="str">
            <v>MCBSC_GRA-Agence2</v>
          </cell>
          <cell r="L6475" t="str">
            <v>Guere</v>
          </cell>
        </row>
        <row r="6476">
          <cell r="J6476" t="str">
            <v>EXN_126</v>
          </cell>
          <cell r="K6476" t="str">
            <v>MCBSC_GRA-Agence2</v>
          </cell>
          <cell r="L6476" t="str">
            <v>Guere</v>
          </cell>
        </row>
        <row r="6477">
          <cell r="J6477" t="str">
            <v>LIT_679</v>
          </cell>
          <cell r="K6477" t="str">
            <v>MCBSC_IPD2</v>
          </cell>
          <cell r="L6477" t="str">
            <v>Melong</v>
          </cell>
        </row>
        <row r="6478">
          <cell r="J6478" t="str">
            <v>LIT_679</v>
          </cell>
          <cell r="K6478" t="str">
            <v>MCBSC_IPD2</v>
          </cell>
          <cell r="L6478" t="str">
            <v>Melong</v>
          </cell>
        </row>
        <row r="6479">
          <cell r="J6479" t="str">
            <v>LIT_679</v>
          </cell>
          <cell r="K6479" t="str">
            <v>MCBSC_IPD2</v>
          </cell>
          <cell r="L6479" t="str">
            <v>Melong</v>
          </cell>
        </row>
        <row r="6480">
          <cell r="J6480" t="str">
            <v>SUD_090</v>
          </cell>
          <cell r="K6480" t="str">
            <v>BSC_ZTE_NDOGBONG(21)</v>
          </cell>
          <cell r="L6480" t="str">
            <v>Kribi</v>
          </cell>
        </row>
        <row r="6481">
          <cell r="J6481" t="str">
            <v>SUD_090</v>
          </cell>
          <cell r="K6481" t="str">
            <v>BSC_ZTE_NDOGBONG(21)</v>
          </cell>
          <cell r="L6481" t="str">
            <v>Kribi</v>
          </cell>
        </row>
        <row r="6482">
          <cell r="J6482" t="str">
            <v>SUD_090</v>
          </cell>
          <cell r="K6482" t="str">
            <v>BSC_ZTE_NDOGBONG(21)</v>
          </cell>
          <cell r="L6482" t="str">
            <v>Kribi</v>
          </cell>
        </row>
        <row r="6483">
          <cell r="J6483" t="str">
            <v>ADM_160</v>
          </cell>
          <cell r="K6483" t="str">
            <v>MCBSC_Ngaoundere1</v>
          </cell>
          <cell r="L6483" t="str">
            <v>Phacochere</v>
          </cell>
        </row>
        <row r="6484">
          <cell r="J6484" t="str">
            <v>ADM_160</v>
          </cell>
          <cell r="K6484" t="str">
            <v>MCBSC_Ngaoundere1</v>
          </cell>
          <cell r="L6484" t="str">
            <v>Phacochere</v>
          </cell>
        </row>
        <row r="6485">
          <cell r="J6485" t="str">
            <v>ADM_160</v>
          </cell>
          <cell r="K6485" t="str">
            <v>MCBSC_Ngaoundere1</v>
          </cell>
          <cell r="L6485" t="str">
            <v>Phacochere</v>
          </cell>
        </row>
        <row r="6486">
          <cell r="J6486" t="str">
            <v>NRD_008</v>
          </cell>
          <cell r="K6486" t="str">
            <v>MCBSC_Ngaoundere1</v>
          </cell>
          <cell r="L6486" t="str">
            <v>Tchollire</v>
          </cell>
        </row>
        <row r="6487">
          <cell r="J6487" t="str">
            <v>NRD_008</v>
          </cell>
          <cell r="K6487" t="str">
            <v>MCBSC_Ngaoundere1</v>
          </cell>
          <cell r="L6487" t="str">
            <v>Tchollire</v>
          </cell>
        </row>
        <row r="6488">
          <cell r="J6488" t="str">
            <v>NRD_008</v>
          </cell>
          <cell r="K6488" t="str">
            <v>MCBSC_Ngaoundere1</v>
          </cell>
          <cell r="L6488" t="str">
            <v>Tchollire</v>
          </cell>
        </row>
        <row r="6489">
          <cell r="J6489" t="str">
            <v>EXN_015</v>
          </cell>
          <cell r="K6489" t="str">
            <v>MCBSC_Mra-ZOKOK2</v>
          </cell>
          <cell r="L6489" t="str">
            <v>Tokombere</v>
          </cell>
        </row>
        <row r="6490">
          <cell r="J6490" t="str">
            <v>EXN_015</v>
          </cell>
          <cell r="K6490" t="str">
            <v>MCBSC_Mra-ZOKOK2</v>
          </cell>
          <cell r="L6490" t="str">
            <v>Tokombere</v>
          </cell>
        </row>
        <row r="6491">
          <cell r="J6491" t="str">
            <v>EXN_015</v>
          </cell>
          <cell r="K6491" t="str">
            <v>MCBSC_Mra-ZOKOK2</v>
          </cell>
          <cell r="L6491" t="str">
            <v>Tokombere</v>
          </cell>
        </row>
        <row r="6492">
          <cell r="J6492" t="str">
            <v>EST_130</v>
          </cell>
          <cell r="K6492" t="str">
            <v>MCBSC_NGOA_EK2</v>
          </cell>
          <cell r="L6492" t="str">
            <v>Borongoue</v>
          </cell>
        </row>
        <row r="6493">
          <cell r="J6493" t="str">
            <v>EST_130</v>
          </cell>
          <cell r="K6493" t="str">
            <v>MCBSC_NGOA_EK2</v>
          </cell>
          <cell r="L6493" t="str">
            <v>Borongoue</v>
          </cell>
        </row>
        <row r="6494">
          <cell r="J6494" t="str">
            <v>EST_130</v>
          </cell>
          <cell r="K6494" t="str">
            <v>MCBSC_NGOA_EK2</v>
          </cell>
          <cell r="L6494" t="str">
            <v>Borongoue</v>
          </cell>
        </row>
        <row r="6495">
          <cell r="J6495" t="str">
            <v>EXN_244</v>
          </cell>
          <cell r="K6495" t="str">
            <v>MCBSC_GRA-Agence2</v>
          </cell>
          <cell r="L6495" t="str">
            <v>Kosseoua</v>
          </cell>
        </row>
        <row r="6496">
          <cell r="J6496" t="str">
            <v>EXN_244</v>
          </cell>
          <cell r="K6496" t="str">
            <v>MCBSC_GRA-Agence2</v>
          </cell>
          <cell r="L6496" t="str">
            <v>Kosseoua</v>
          </cell>
        </row>
        <row r="6497">
          <cell r="J6497" t="str">
            <v>EXN_244</v>
          </cell>
          <cell r="K6497" t="str">
            <v>MCBSC_GRA-Agence2</v>
          </cell>
          <cell r="L6497" t="str">
            <v>Kosseoua</v>
          </cell>
        </row>
        <row r="6498">
          <cell r="J6498" t="str">
            <v>SUD_098</v>
          </cell>
          <cell r="K6498" t="str">
            <v>MCBSC_NGOA_EK2</v>
          </cell>
          <cell r="L6498" t="str">
            <v>Dikoum</v>
          </cell>
        </row>
        <row r="6499">
          <cell r="J6499" t="str">
            <v>SUD_098</v>
          </cell>
          <cell r="K6499" t="str">
            <v>MCBSC_NGOA_EK2</v>
          </cell>
          <cell r="L6499" t="str">
            <v>Dikoum</v>
          </cell>
        </row>
        <row r="6500">
          <cell r="J6500" t="str">
            <v>SUD_098</v>
          </cell>
          <cell r="K6500" t="str">
            <v>MCBSC_NGOA_EK2</v>
          </cell>
          <cell r="L6500" t="str">
            <v>Dikoum</v>
          </cell>
        </row>
        <row r="6501">
          <cell r="J6501" t="str">
            <v>EXN_052</v>
          </cell>
          <cell r="K6501" t="str">
            <v>MCBSC_Mra-ZOKOK2</v>
          </cell>
          <cell r="L6501" t="str">
            <v>Soulede</v>
          </cell>
        </row>
        <row r="6502">
          <cell r="J6502" t="str">
            <v>EXN_052</v>
          </cell>
          <cell r="K6502" t="str">
            <v>MCBSC_Mra-ZOKOK2</v>
          </cell>
          <cell r="L6502" t="str">
            <v>Soulede</v>
          </cell>
        </row>
        <row r="6503">
          <cell r="J6503" t="str">
            <v>EXN_052</v>
          </cell>
          <cell r="K6503" t="str">
            <v>MCBSC_Mra-ZOKOK2</v>
          </cell>
          <cell r="L6503" t="str">
            <v>Soulede</v>
          </cell>
        </row>
        <row r="6504">
          <cell r="J6504" t="str">
            <v>SUD_099</v>
          </cell>
          <cell r="K6504" t="str">
            <v>MCBSC_CBC2</v>
          </cell>
          <cell r="L6504" t="str">
            <v>Mimbo</v>
          </cell>
        </row>
        <row r="6505">
          <cell r="J6505" t="str">
            <v>SUD_099</v>
          </cell>
          <cell r="K6505" t="str">
            <v>MCBSC_CBC2</v>
          </cell>
          <cell r="L6505" t="str">
            <v>Mimbo</v>
          </cell>
        </row>
        <row r="6506">
          <cell r="J6506" t="str">
            <v>NRD_168</v>
          </cell>
          <cell r="K6506" t="str">
            <v>MCBSC_Ngaoundere1</v>
          </cell>
          <cell r="L6506" t="str">
            <v>Reserve Benoue</v>
          </cell>
        </row>
        <row r="6507">
          <cell r="J6507" t="str">
            <v>NRD_168</v>
          </cell>
          <cell r="K6507" t="str">
            <v>MCBSC_Ngaoundere1</v>
          </cell>
          <cell r="L6507" t="str">
            <v>Reserve Benoue</v>
          </cell>
        </row>
        <row r="6508">
          <cell r="J6508" t="str">
            <v>NRD_168</v>
          </cell>
          <cell r="K6508" t="str">
            <v>MCBSC_Ngaoundere1</v>
          </cell>
          <cell r="L6508" t="str">
            <v>Reserve Benoue</v>
          </cell>
        </row>
        <row r="6509">
          <cell r="J6509" t="str">
            <v>OST_273</v>
          </cell>
          <cell r="K6509" t="str">
            <v>MCBSC_Banengo2</v>
          </cell>
          <cell r="L6509" t="str">
            <v>Bato</v>
          </cell>
        </row>
        <row r="6510">
          <cell r="J6510" t="str">
            <v>OST_273</v>
          </cell>
          <cell r="K6510" t="str">
            <v>MCBSC_Banengo2</v>
          </cell>
          <cell r="L6510" t="str">
            <v>Bato</v>
          </cell>
        </row>
        <row r="6511">
          <cell r="J6511" t="str">
            <v>OST_273</v>
          </cell>
          <cell r="K6511" t="str">
            <v>MCBSC_Banengo2</v>
          </cell>
          <cell r="L6511" t="str">
            <v>Bato</v>
          </cell>
        </row>
        <row r="6512">
          <cell r="J6512" t="str">
            <v>OST_277</v>
          </cell>
          <cell r="K6512" t="str">
            <v>MCBSC_Banengo1</v>
          </cell>
          <cell r="L6512" t="str">
            <v>Batoufam</v>
          </cell>
        </row>
        <row r="6513">
          <cell r="J6513" t="str">
            <v>OST_277</v>
          </cell>
          <cell r="K6513" t="str">
            <v>MCBSC_Banengo1</v>
          </cell>
          <cell r="L6513" t="str">
            <v>Batoufam</v>
          </cell>
        </row>
        <row r="6514">
          <cell r="J6514" t="str">
            <v>OST_277</v>
          </cell>
          <cell r="K6514" t="str">
            <v>MCBSC_Banengo1</v>
          </cell>
          <cell r="L6514" t="str">
            <v>Batoufam</v>
          </cell>
        </row>
        <row r="6515">
          <cell r="J6515" t="str">
            <v>OST_274</v>
          </cell>
          <cell r="K6515" t="str">
            <v>MCBSC_Banengo1</v>
          </cell>
          <cell r="L6515" t="str">
            <v>Bamoungoum</v>
          </cell>
        </row>
        <row r="6516">
          <cell r="J6516" t="str">
            <v>OST_274</v>
          </cell>
          <cell r="K6516" t="str">
            <v>MCBSC_Banengo1</v>
          </cell>
          <cell r="L6516" t="str">
            <v>Bamoungoum</v>
          </cell>
        </row>
        <row r="6517">
          <cell r="J6517" t="str">
            <v>OST_274</v>
          </cell>
          <cell r="K6517" t="str">
            <v>MCBSC_Banengo1</v>
          </cell>
          <cell r="L6517" t="str">
            <v>Bamoungoum</v>
          </cell>
        </row>
        <row r="6518">
          <cell r="J6518" t="str">
            <v>NRD_167</v>
          </cell>
          <cell r="K6518" t="str">
            <v>MCBSC_Ngaoundere1</v>
          </cell>
          <cell r="L6518" t="str">
            <v>Bouba-Ndjida</v>
          </cell>
        </row>
        <row r="6519">
          <cell r="J6519" t="str">
            <v>NRD_167</v>
          </cell>
          <cell r="K6519" t="str">
            <v>MCBSC_Ngaoundere1</v>
          </cell>
          <cell r="L6519" t="str">
            <v>Bouba-Ndjida</v>
          </cell>
        </row>
        <row r="6520">
          <cell r="J6520" t="str">
            <v>NRD_167</v>
          </cell>
          <cell r="K6520" t="str">
            <v>MCBSC_Ngaoundere1</v>
          </cell>
          <cell r="L6520" t="str">
            <v>Bouba-Ndjida</v>
          </cell>
        </row>
        <row r="6521">
          <cell r="J6521" t="str">
            <v>SUD_085</v>
          </cell>
          <cell r="K6521" t="str">
            <v>MCBSC_CBC2</v>
          </cell>
          <cell r="L6521" t="str">
            <v>Campo</v>
          </cell>
        </row>
        <row r="6522">
          <cell r="J6522" t="str">
            <v>SUD_085</v>
          </cell>
          <cell r="K6522" t="str">
            <v>MCBSC_CBC2</v>
          </cell>
          <cell r="L6522" t="str">
            <v>Campo</v>
          </cell>
        </row>
        <row r="6523">
          <cell r="J6523" t="str">
            <v>SUD_085</v>
          </cell>
          <cell r="K6523" t="str">
            <v>MCBSC_CBC2</v>
          </cell>
          <cell r="L6523" t="str">
            <v>Campo</v>
          </cell>
        </row>
        <row r="6524">
          <cell r="J6524" t="str">
            <v>OST_294</v>
          </cell>
          <cell r="K6524" t="str">
            <v>MCBSC_Banengo1</v>
          </cell>
          <cell r="L6524" t="str">
            <v>Bangoua</v>
          </cell>
        </row>
        <row r="6525">
          <cell r="J6525" t="str">
            <v>OST_294</v>
          </cell>
          <cell r="K6525" t="str">
            <v>MCBSC_Banengo1</v>
          </cell>
          <cell r="L6525" t="str">
            <v>Bangoua</v>
          </cell>
        </row>
        <row r="6526">
          <cell r="J6526" t="str">
            <v>OST_294</v>
          </cell>
          <cell r="K6526" t="str">
            <v>MCBSC_Banengo1</v>
          </cell>
          <cell r="L6526" t="str">
            <v>Bangoua</v>
          </cell>
        </row>
        <row r="6527">
          <cell r="J6527" t="str">
            <v>SUO_173</v>
          </cell>
          <cell r="K6527" t="str">
            <v>MCBSC_IPD2</v>
          </cell>
          <cell r="L6527" t="str">
            <v>Jabane</v>
          </cell>
        </row>
        <row r="6528">
          <cell r="J6528" t="str">
            <v>SUO_173</v>
          </cell>
          <cell r="K6528" t="str">
            <v>MCBSC_IPD2</v>
          </cell>
          <cell r="L6528" t="str">
            <v>Jabane</v>
          </cell>
        </row>
        <row r="6529">
          <cell r="J6529" t="str">
            <v>EST_133</v>
          </cell>
          <cell r="K6529" t="str">
            <v>MCBSC_NGOA_EK2</v>
          </cell>
          <cell r="L6529" t="str">
            <v>Nyabi</v>
          </cell>
        </row>
        <row r="6530">
          <cell r="J6530" t="str">
            <v>EST_133</v>
          </cell>
          <cell r="K6530" t="str">
            <v>MCBSC_NGOA_EK2</v>
          </cell>
          <cell r="L6530" t="str">
            <v>Nyabi</v>
          </cell>
        </row>
        <row r="6531">
          <cell r="J6531" t="str">
            <v>EST_133</v>
          </cell>
          <cell r="K6531" t="str">
            <v>MCBSC_NGOA_EK2</v>
          </cell>
          <cell r="L6531" t="str">
            <v>Nyabi</v>
          </cell>
        </row>
        <row r="6532">
          <cell r="J6532" t="str">
            <v>SUD_106</v>
          </cell>
          <cell r="K6532" t="str">
            <v>MCBSC_NGOA_EK2</v>
          </cell>
          <cell r="L6532" t="str">
            <v>Messok</v>
          </cell>
        </row>
        <row r="6533">
          <cell r="J6533" t="str">
            <v>SUD_106</v>
          </cell>
          <cell r="K6533" t="str">
            <v>MCBSC_NGOA_EK2</v>
          </cell>
          <cell r="L6533" t="str">
            <v>Messok</v>
          </cell>
        </row>
        <row r="6534">
          <cell r="J6534" t="str">
            <v>SUD_106</v>
          </cell>
          <cell r="K6534" t="str">
            <v>MCBSC_NGOA_EK2</v>
          </cell>
          <cell r="L6534" t="str">
            <v>Messok</v>
          </cell>
        </row>
        <row r="6535">
          <cell r="J6535" t="str">
            <v>OST_272</v>
          </cell>
          <cell r="K6535" t="str">
            <v>MCBSC_Banengo1</v>
          </cell>
          <cell r="L6535" t="str">
            <v>Mamegnam</v>
          </cell>
        </row>
        <row r="6536">
          <cell r="J6536" t="str">
            <v>OST_272</v>
          </cell>
          <cell r="K6536" t="str">
            <v>MCBSC_Banengo1</v>
          </cell>
          <cell r="L6536" t="str">
            <v>Mamegnam</v>
          </cell>
        </row>
        <row r="6537">
          <cell r="J6537" t="str">
            <v>OST_272</v>
          </cell>
          <cell r="K6537" t="str">
            <v>MCBSC_Banengo1</v>
          </cell>
          <cell r="L6537" t="str">
            <v>Mamegnam</v>
          </cell>
        </row>
        <row r="6538">
          <cell r="J6538" t="str">
            <v>SUO_191</v>
          </cell>
          <cell r="K6538" t="str">
            <v>BSC1_HW_BFSAM_BANENGO</v>
          </cell>
          <cell r="L6538" t="str">
            <v>Limbe</v>
          </cell>
        </row>
        <row r="6539">
          <cell r="J6539" t="str">
            <v>SUO_191</v>
          </cell>
          <cell r="K6539" t="str">
            <v>BSC1_HW_BFSAM_BANENGO</v>
          </cell>
          <cell r="L6539" t="str">
            <v>Limbe</v>
          </cell>
        </row>
        <row r="6540">
          <cell r="J6540" t="str">
            <v>SUO_191</v>
          </cell>
          <cell r="K6540" t="str">
            <v>BSC1_HW_BFSAM_BANENGO</v>
          </cell>
          <cell r="L6540" t="str">
            <v>Limbe</v>
          </cell>
        </row>
        <row r="6541">
          <cell r="J6541" t="str">
            <v>NRO_128</v>
          </cell>
          <cell r="K6541" t="str">
            <v>BSC1_HW_BFSAM_BANENGO</v>
          </cell>
          <cell r="L6541" t="str">
            <v>Bamenda</v>
          </cell>
        </row>
        <row r="6542">
          <cell r="J6542" t="str">
            <v>NRO_128</v>
          </cell>
          <cell r="K6542" t="str">
            <v>BSC1_HW_BFSAM_BANENGO</v>
          </cell>
          <cell r="L6542" t="str">
            <v>Bamenda</v>
          </cell>
        </row>
        <row r="6543">
          <cell r="J6543" t="str">
            <v>NRO_128</v>
          </cell>
          <cell r="K6543" t="str">
            <v>BSC1_HW_BFSAM_BANENGO</v>
          </cell>
          <cell r="L6543" t="str">
            <v>Bamenda</v>
          </cell>
        </row>
        <row r="6544">
          <cell r="J6544" t="str">
            <v>SUO_164</v>
          </cell>
          <cell r="K6544" t="str">
            <v>MCBSC_Mak-Nodal2</v>
          </cell>
          <cell r="L6544" t="str">
            <v>Mutengene</v>
          </cell>
        </row>
        <row r="6545">
          <cell r="J6545" t="str">
            <v>SUO_164</v>
          </cell>
          <cell r="K6545" t="str">
            <v>MCBSC_Mak-Nodal2</v>
          </cell>
          <cell r="L6545" t="str">
            <v>Mutengene</v>
          </cell>
        </row>
        <row r="6546">
          <cell r="J6546" t="str">
            <v>SUO_164</v>
          </cell>
          <cell r="K6546" t="str">
            <v>MCBSC_Mak-Nodal2</v>
          </cell>
          <cell r="L6546" t="str">
            <v>Mutengene</v>
          </cell>
        </row>
        <row r="6547">
          <cell r="J6547" t="str">
            <v>SUO_196</v>
          </cell>
          <cell r="K6547" t="str">
            <v>BSC1_HW_BFSAM_BANENGO</v>
          </cell>
          <cell r="L6547" t="str">
            <v>Buea</v>
          </cell>
        </row>
        <row r="6548">
          <cell r="J6548" t="str">
            <v>SUO_196</v>
          </cell>
          <cell r="K6548" t="str">
            <v>BSC1_HW_BFSAM_BANENGO</v>
          </cell>
          <cell r="L6548" t="str">
            <v>Buea</v>
          </cell>
        </row>
        <row r="6549">
          <cell r="J6549" t="str">
            <v>SUO_196</v>
          </cell>
          <cell r="K6549" t="str">
            <v>BSC1_HW_BFSAM_BANENGO</v>
          </cell>
          <cell r="L6549" t="str">
            <v>Buea</v>
          </cell>
        </row>
        <row r="6550">
          <cell r="J6550" t="str">
            <v>SUO_190</v>
          </cell>
          <cell r="K6550" t="str">
            <v>BSC1_HW_BFSAM_BANENGO</v>
          </cell>
          <cell r="L6550" t="str">
            <v>Buea</v>
          </cell>
        </row>
        <row r="6551">
          <cell r="J6551" t="str">
            <v>SUO_190</v>
          </cell>
          <cell r="K6551" t="str">
            <v>BSC1_HW_BFSAM_BANENGO</v>
          </cell>
          <cell r="L6551" t="str">
            <v>Buea</v>
          </cell>
        </row>
        <row r="6552">
          <cell r="J6552" t="str">
            <v>SUO_190</v>
          </cell>
          <cell r="K6552" t="str">
            <v>BSC1_HW_BFSAM_BANENGO</v>
          </cell>
          <cell r="L6552" t="str">
            <v>Buea</v>
          </cell>
        </row>
        <row r="6553">
          <cell r="J6553" t="str">
            <v>SUO_205</v>
          </cell>
          <cell r="K6553" t="str">
            <v>MCBSC_Mak-Nodal2</v>
          </cell>
          <cell r="L6553" t="str">
            <v>Tiko</v>
          </cell>
        </row>
        <row r="6554">
          <cell r="J6554" t="str">
            <v>SUO_205</v>
          </cell>
          <cell r="K6554" t="str">
            <v>MCBSC_Mak-Nodal2</v>
          </cell>
          <cell r="L6554" t="str">
            <v>Tiko</v>
          </cell>
        </row>
        <row r="6555">
          <cell r="J6555" t="str">
            <v>SUO_205</v>
          </cell>
          <cell r="K6555" t="str">
            <v>MCBSC_Mak-Nodal2</v>
          </cell>
          <cell r="L6555" t="str">
            <v>Tiko</v>
          </cell>
        </row>
        <row r="6556">
          <cell r="J6556" t="str">
            <v>SUO_209</v>
          </cell>
          <cell r="K6556" t="str">
            <v>MCBSC_Mak-Nodal2</v>
          </cell>
          <cell r="L6556" t="str">
            <v>Tiko</v>
          </cell>
        </row>
        <row r="6557">
          <cell r="J6557" t="str">
            <v>SUO_209</v>
          </cell>
          <cell r="K6557" t="str">
            <v>MCBSC_Mak-Nodal2</v>
          </cell>
          <cell r="L6557" t="str">
            <v>Tiko</v>
          </cell>
        </row>
        <row r="6558">
          <cell r="J6558" t="str">
            <v>SUO_209</v>
          </cell>
          <cell r="K6558" t="str">
            <v>MCBSC_Mak-Nodal2</v>
          </cell>
          <cell r="L6558" t="str">
            <v>Tiko</v>
          </cell>
        </row>
        <row r="6559">
          <cell r="J6559" t="str">
            <v>SUO_211</v>
          </cell>
          <cell r="K6559" t="str">
            <v>MCBSC_Mak-Nodal2</v>
          </cell>
          <cell r="L6559" t="str">
            <v>Mutengene</v>
          </cell>
        </row>
        <row r="6560">
          <cell r="J6560" t="str">
            <v>SUO_211</v>
          </cell>
          <cell r="K6560" t="str">
            <v>MCBSC_Mak-Nodal2</v>
          </cell>
          <cell r="L6560" t="str">
            <v>Mutengene</v>
          </cell>
        </row>
        <row r="6561">
          <cell r="J6561" t="str">
            <v>SUO_211</v>
          </cell>
          <cell r="K6561" t="str">
            <v>MCBSC_Mak-Nodal2</v>
          </cell>
          <cell r="L6561" t="str">
            <v>Mutengene</v>
          </cell>
        </row>
        <row r="6562">
          <cell r="J6562" t="str">
            <v>SUO_197</v>
          </cell>
          <cell r="K6562" t="str">
            <v>BSC1_HW_BFSAM_BANENGO</v>
          </cell>
          <cell r="L6562" t="str">
            <v>Bokwai</v>
          </cell>
        </row>
        <row r="6563">
          <cell r="J6563" t="str">
            <v>SUO_197</v>
          </cell>
          <cell r="K6563" t="str">
            <v>BSC1_HW_BFSAM_BANENGO</v>
          </cell>
          <cell r="L6563" t="str">
            <v>Bokwai</v>
          </cell>
        </row>
        <row r="6564">
          <cell r="J6564" t="str">
            <v>SUO_197</v>
          </cell>
          <cell r="K6564" t="str">
            <v>BSC1_HW_BFSAM_BANENGO</v>
          </cell>
          <cell r="L6564" t="str">
            <v>Bokwai</v>
          </cell>
        </row>
        <row r="6565">
          <cell r="J6565" t="str">
            <v>OST_275</v>
          </cell>
          <cell r="K6565" t="str">
            <v>MCBSC_Banengo1</v>
          </cell>
          <cell r="L6565" t="str">
            <v>Malanden</v>
          </cell>
        </row>
        <row r="6566">
          <cell r="J6566" t="str">
            <v>OST_275</v>
          </cell>
          <cell r="K6566" t="str">
            <v>MCBSC_Banengo1</v>
          </cell>
          <cell r="L6566" t="str">
            <v>Malanden</v>
          </cell>
        </row>
        <row r="6567">
          <cell r="J6567" t="str">
            <v>OST_275</v>
          </cell>
          <cell r="K6567" t="str">
            <v>MCBSC_Banengo1</v>
          </cell>
          <cell r="L6567" t="str">
            <v>Malanden</v>
          </cell>
        </row>
        <row r="6568">
          <cell r="J6568" t="str">
            <v>CTR_770</v>
          </cell>
          <cell r="K6568" t="str">
            <v>MCBSC_NGOA_EK2</v>
          </cell>
          <cell r="L6568" t="str">
            <v>Yegeassi</v>
          </cell>
        </row>
        <row r="6569">
          <cell r="J6569" t="str">
            <v>CTR_770</v>
          </cell>
          <cell r="K6569" t="str">
            <v>MCBSC_NGOA_EK2</v>
          </cell>
          <cell r="L6569" t="str">
            <v>Yegeassi</v>
          </cell>
        </row>
        <row r="6570">
          <cell r="J6570" t="str">
            <v>CTR_770</v>
          </cell>
          <cell r="K6570" t="str">
            <v>MCBSC_NGOA_EK2</v>
          </cell>
          <cell r="L6570" t="str">
            <v>Yegeassi</v>
          </cell>
        </row>
        <row r="6571">
          <cell r="J6571" t="str">
            <v>OST_301</v>
          </cell>
          <cell r="K6571" t="str">
            <v>MCBSC_Banengo1</v>
          </cell>
          <cell r="L6571" t="str">
            <v>Bantoum</v>
          </cell>
        </row>
        <row r="6572">
          <cell r="J6572" t="str">
            <v>OST_301</v>
          </cell>
          <cell r="K6572" t="str">
            <v>MCBSC_Banengo1</v>
          </cell>
          <cell r="L6572" t="str">
            <v>Bantoum</v>
          </cell>
        </row>
        <row r="6573">
          <cell r="J6573" t="str">
            <v>OST_301</v>
          </cell>
          <cell r="K6573" t="str">
            <v>MCBSC_Banengo1</v>
          </cell>
          <cell r="L6573" t="str">
            <v>Bantoum</v>
          </cell>
        </row>
        <row r="6574">
          <cell r="J6574" t="str">
            <v>OST_276</v>
          </cell>
          <cell r="K6574" t="str">
            <v>BSC1_HW_BFSAM_BANENGO</v>
          </cell>
          <cell r="L6574" t="str">
            <v>Bandjoun</v>
          </cell>
        </row>
        <row r="6575">
          <cell r="J6575" t="str">
            <v>OST_276</v>
          </cell>
          <cell r="K6575" t="str">
            <v>BSC1_HW_BFSAM_BANENGO</v>
          </cell>
          <cell r="L6575" t="str">
            <v>Bandjoun</v>
          </cell>
        </row>
        <row r="6576">
          <cell r="J6576" t="str">
            <v>OST_276</v>
          </cell>
          <cell r="K6576" t="str">
            <v>BSC1_HW_BFSAM_BANENGO</v>
          </cell>
          <cell r="L6576" t="str">
            <v>Bandjoun</v>
          </cell>
        </row>
        <row r="6577">
          <cell r="J6577" t="str">
            <v>OST_300</v>
          </cell>
          <cell r="K6577" t="str">
            <v>MCBSC_Banengo1</v>
          </cell>
          <cell r="L6577" t="str">
            <v>Bahouan</v>
          </cell>
        </row>
        <row r="6578">
          <cell r="J6578" t="str">
            <v>OST_300</v>
          </cell>
          <cell r="K6578" t="str">
            <v>MCBSC_Banengo1</v>
          </cell>
          <cell r="L6578" t="str">
            <v>Bahouan</v>
          </cell>
        </row>
        <row r="6579">
          <cell r="J6579" t="str">
            <v>OST_300</v>
          </cell>
          <cell r="K6579" t="str">
            <v>MCBSC_Banengo1</v>
          </cell>
          <cell r="L6579" t="str">
            <v>Bahouan</v>
          </cell>
        </row>
        <row r="6580">
          <cell r="J6580" t="str">
            <v>CTR_828</v>
          </cell>
          <cell r="K6580" t="str">
            <v>BSC_ZTE_Messamendongo(23)</v>
          </cell>
          <cell r="L6580" t="str">
            <v>Bafia</v>
          </cell>
        </row>
        <row r="6581">
          <cell r="J6581" t="str">
            <v>CTR_828</v>
          </cell>
          <cell r="K6581" t="str">
            <v>BSC_ZTE_Messamendongo(23)</v>
          </cell>
          <cell r="L6581" t="str">
            <v>Bafia</v>
          </cell>
        </row>
        <row r="6582">
          <cell r="J6582" t="str">
            <v>CTR_828</v>
          </cell>
          <cell r="K6582" t="str">
            <v>BSC_ZTE_Messamendongo(23)</v>
          </cell>
          <cell r="L6582" t="str">
            <v>Bafia</v>
          </cell>
        </row>
        <row r="6583">
          <cell r="J6583" t="str">
            <v>CTR_663</v>
          </cell>
          <cell r="K6583" t="str">
            <v>MCBSC_NGOA_EK</v>
          </cell>
          <cell r="L6583" t="str">
            <v>Akok</v>
          </cell>
        </row>
        <row r="6584">
          <cell r="J6584" t="str">
            <v>CTR_663</v>
          </cell>
          <cell r="K6584" t="str">
            <v>MCBSC_NGOA_EK</v>
          </cell>
          <cell r="L6584" t="str">
            <v>Akok</v>
          </cell>
        </row>
        <row r="6585">
          <cell r="J6585" t="str">
            <v>CTR_663</v>
          </cell>
          <cell r="K6585" t="str">
            <v>MCBSC_NGOA_EK</v>
          </cell>
          <cell r="L6585" t="str">
            <v>Akok</v>
          </cell>
        </row>
        <row r="6586">
          <cell r="J6586" t="str">
            <v>EST_134</v>
          </cell>
          <cell r="K6586" t="str">
            <v>MCBSC_NGOA_EK2</v>
          </cell>
          <cell r="L6586" t="str">
            <v>Adouma</v>
          </cell>
        </row>
        <row r="6587">
          <cell r="J6587" t="str">
            <v>EST_134</v>
          </cell>
          <cell r="K6587" t="str">
            <v>MCBSC_NGOA_EK2</v>
          </cell>
          <cell r="L6587" t="str">
            <v>Adouma</v>
          </cell>
        </row>
        <row r="6588">
          <cell r="J6588" t="str">
            <v>EST_134</v>
          </cell>
          <cell r="K6588" t="str">
            <v>MCBSC_NGOA_EK2</v>
          </cell>
          <cell r="L6588" t="str">
            <v>Adouma</v>
          </cell>
        </row>
        <row r="6589">
          <cell r="J6589" t="str">
            <v>OST_297</v>
          </cell>
          <cell r="K6589" t="str">
            <v>MCBSC_Banengo2</v>
          </cell>
          <cell r="L6589" t="str">
            <v>Mbouda</v>
          </cell>
        </row>
        <row r="6590">
          <cell r="J6590" t="str">
            <v>OST_297</v>
          </cell>
          <cell r="K6590" t="str">
            <v>MCBSC_Banengo2</v>
          </cell>
          <cell r="L6590" t="str">
            <v>Mbouda</v>
          </cell>
        </row>
        <row r="6591">
          <cell r="J6591" t="str">
            <v>OST_297</v>
          </cell>
          <cell r="K6591" t="str">
            <v>MCBSC_Banengo2</v>
          </cell>
          <cell r="L6591" t="str">
            <v>Mbouda</v>
          </cell>
        </row>
        <row r="6592">
          <cell r="J6592" t="str">
            <v>LIT_737</v>
          </cell>
          <cell r="K6592" t="str">
            <v>BSC_ZTE_Madagascar(22)</v>
          </cell>
          <cell r="L6592" t="str">
            <v>Douala</v>
          </cell>
        </row>
        <row r="6593">
          <cell r="J6593" t="str">
            <v>LIT_737</v>
          </cell>
          <cell r="K6593" t="str">
            <v>BSC_ZTE_Madagascar(22)</v>
          </cell>
          <cell r="L6593" t="str">
            <v>Douala</v>
          </cell>
        </row>
        <row r="6594">
          <cell r="J6594" t="str">
            <v>LIT_737</v>
          </cell>
          <cell r="K6594" t="str">
            <v>BSC_ZTE_Madagascar(22)</v>
          </cell>
          <cell r="L6594" t="str">
            <v>Douala</v>
          </cell>
        </row>
        <row r="6595">
          <cell r="J6595" t="str">
            <v>LIT_738</v>
          </cell>
          <cell r="K6595" t="str">
            <v>BSC_ZTE_NDOGBONG(21)</v>
          </cell>
          <cell r="L6595" t="str">
            <v>Douala</v>
          </cell>
        </row>
        <row r="6596">
          <cell r="J6596" t="str">
            <v>LIT_738</v>
          </cell>
          <cell r="K6596" t="str">
            <v>BSC_ZTE_NDOGBONG(21)</v>
          </cell>
          <cell r="L6596" t="str">
            <v>Douala</v>
          </cell>
        </row>
        <row r="6597">
          <cell r="J6597" t="str">
            <v>LIT_738</v>
          </cell>
          <cell r="K6597" t="str">
            <v>BSC_ZTE_NDOGBONG(21)</v>
          </cell>
          <cell r="L6597" t="str">
            <v>Douala</v>
          </cell>
        </row>
        <row r="6598">
          <cell r="J6598" t="str">
            <v>OST_298</v>
          </cell>
          <cell r="K6598" t="str">
            <v>MCBSC_Banengo1</v>
          </cell>
          <cell r="L6598" t="str">
            <v>Bamendjou</v>
          </cell>
        </row>
        <row r="6599">
          <cell r="J6599" t="str">
            <v>OST_298</v>
          </cell>
          <cell r="K6599" t="str">
            <v>MCBSC_Banengo1</v>
          </cell>
          <cell r="L6599" t="str">
            <v>Bamendjou</v>
          </cell>
        </row>
        <row r="6600">
          <cell r="J6600" t="str">
            <v>OST_298</v>
          </cell>
          <cell r="K6600" t="str">
            <v>MCBSC_Banengo1</v>
          </cell>
          <cell r="L6600" t="str">
            <v>Bamendjou</v>
          </cell>
        </row>
        <row r="6601">
          <cell r="J6601" t="str">
            <v>SUO_210</v>
          </cell>
          <cell r="K6601" t="str">
            <v>MCBSC_Mak-Nodal2</v>
          </cell>
          <cell r="L6601" t="str">
            <v>Mutengene</v>
          </cell>
        </row>
        <row r="6602">
          <cell r="J6602" t="str">
            <v>SUO_210</v>
          </cell>
          <cell r="K6602" t="str">
            <v>MCBSC_Mak-Nodal2</v>
          </cell>
          <cell r="L6602" t="str">
            <v>Mutengene</v>
          </cell>
        </row>
        <row r="6603">
          <cell r="J6603" t="str">
            <v>SUO_210</v>
          </cell>
          <cell r="K6603" t="str">
            <v>MCBSC_Mak-Nodal2</v>
          </cell>
          <cell r="L6603" t="str">
            <v>Mutengene</v>
          </cell>
        </row>
        <row r="6604">
          <cell r="J6604" t="str">
            <v>CTR_829</v>
          </cell>
          <cell r="K6604" t="str">
            <v>MCBSC_CBC2</v>
          </cell>
          <cell r="L6604" t="str">
            <v>Saa</v>
          </cell>
        </row>
        <row r="6605">
          <cell r="J6605" t="str">
            <v>CTR_829</v>
          </cell>
          <cell r="K6605" t="str">
            <v>MCBSC_CBC2</v>
          </cell>
          <cell r="L6605" t="str">
            <v>Saa</v>
          </cell>
        </row>
        <row r="6606">
          <cell r="J6606" t="str">
            <v>CTR_829</v>
          </cell>
          <cell r="K6606" t="str">
            <v>MCBSC_CBC2</v>
          </cell>
          <cell r="L6606" t="str">
            <v>Saa</v>
          </cell>
        </row>
        <row r="6607">
          <cell r="J6607" t="str">
            <v>OST_290</v>
          </cell>
          <cell r="K6607" t="str">
            <v>MCBSC_Banengo2</v>
          </cell>
          <cell r="L6607" t="str">
            <v>Batsaa</v>
          </cell>
        </row>
        <row r="6608">
          <cell r="J6608" t="str">
            <v>OST_290</v>
          </cell>
          <cell r="K6608" t="str">
            <v>MCBSC_Banengo2</v>
          </cell>
          <cell r="L6608" t="str">
            <v>Batsaa</v>
          </cell>
        </row>
        <row r="6609">
          <cell r="J6609" t="str">
            <v>OST_290</v>
          </cell>
          <cell r="K6609" t="str">
            <v>MCBSC_Banengo2</v>
          </cell>
          <cell r="L6609" t="str">
            <v>Batsaa</v>
          </cell>
        </row>
        <row r="6610">
          <cell r="J6610" t="str">
            <v>LIT_739</v>
          </cell>
          <cell r="K6610" t="str">
            <v>BSC_ZTE_Madagascar(22)</v>
          </cell>
          <cell r="L6610" t="str">
            <v>Douala</v>
          </cell>
        </row>
        <row r="6611">
          <cell r="J6611" t="str">
            <v>LIT_739</v>
          </cell>
          <cell r="K6611" t="str">
            <v>BSC_ZTE_Madagascar(22)</v>
          </cell>
          <cell r="L6611" t="str">
            <v>Douala</v>
          </cell>
        </row>
        <row r="6612">
          <cell r="J6612" t="str">
            <v>LIT_739</v>
          </cell>
          <cell r="K6612" t="str">
            <v>BSC_ZTE_Madagascar(22)</v>
          </cell>
          <cell r="L6612" t="str">
            <v>Douala</v>
          </cell>
        </row>
        <row r="6613">
          <cell r="J6613" t="str">
            <v>OST_299</v>
          </cell>
          <cell r="K6613" t="str">
            <v>MCBSC_Banengo1</v>
          </cell>
          <cell r="L6613" t="str">
            <v>Bansoa</v>
          </cell>
        </row>
        <row r="6614">
          <cell r="J6614" t="str">
            <v>OST_299</v>
          </cell>
          <cell r="K6614" t="str">
            <v>MCBSC_Banengo1</v>
          </cell>
          <cell r="L6614" t="str">
            <v>Bansoa</v>
          </cell>
        </row>
        <row r="6615">
          <cell r="J6615" t="str">
            <v>OST_299</v>
          </cell>
          <cell r="K6615" t="str">
            <v>MCBSC_Banengo1</v>
          </cell>
          <cell r="L6615" t="str">
            <v>Bansoa</v>
          </cell>
        </row>
        <row r="6616">
          <cell r="J6616" t="str">
            <v>CTR_780</v>
          </cell>
          <cell r="K6616" t="str">
            <v>MCBSC_NGOA_EK2</v>
          </cell>
          <cell r="L6616" t="str">
            <v>Nkolafamba</v>
          </cell>
        </row>
        <row r="6617">
          <cell r="J6617" t="str">
            <v>CTR_780</v>
          </cell>
          <cell r="K6617" t="str">
            <v>MCBSC_NGOA_EK2</v>
          </cell>
          <cell r="L6617" t="str">
            <v>Nkolafamba</v>
          </cell>
        </row>
        <row r="6618">
          <cell r="J6618" t="str">
            <v>CTR_780</v>
          </cell>
          <cell r="K6618" t="str">
            <v>MCBSC_NGOA_EK2</v>
          </cell>
          <cell r="L6618" t="str">
            <v>Nkolafamba</v>
          </cell>
        </row>
        <row r="6619">
          <cell r="J6619" t="str">
            <v>NRD_178</v>
          </cell>
          <cell r="K6619" t="str">
            <v>MCBSC_GRA-Agence</v>
          </cell>
          <cell r="L6619" t="str">
            <v>Guider</v>
          </cell>
        </row>
        <row r="6620">
          <cell r="J6620" t="str">
            <v>NRD_178</v>
          </cell>
          <cell r="K6620" t="str">
            <v>MCBSC_GRA-Agence</v>
          </cell>
          <cell r="L6620" t="str">
            <v>Guider</v>
          </cell>
        </row>
        <row r="6621">
          <cell r="J6621" t="str">
            <v>NRD_178</v>
          </cell>
          <cell r="K6621" t="str">
            <v>MCBSC_GRA-Agence</v>
          </cell>
          <cell r="L6621" t="str">
            <v>Guider</v>
          </cell>
        </row>
        <row r="6622">
          <cell r="J6622" t="str">
            <v>SUD_105</v>
          </cell>
          <cell r="K6622" t="str">
            <v>MCBSC_NGOA_EK2</v>
          </cell>
          <cell r="L6622" t="str">
            <v>Mbomela</v>
          </cell>
        </row>
        <row r="6623">
          <cell r="J6623" t="str">
            <v>SUD_105</v>
          </cell>
          <cell r="K6623" t="str">
            <v>MCBSC_NGOA_EK2</v>
          </cell>
          <cell r="L6623" t="str">
            <v>Mbomela</v>
          </cell>
        </row>
        <row r="6624">
          <cell r="J6624" t="str">
            <v>SUD_105</v>
          </cell>
          <cell r="K6624" t="str">
            <v>MCBSC_NGOA_EK2</v>
          </cell>
          <cell r="L6624" t="str">
            <v>Mbomela</v>
          </cell>
        </row>
        <row r="6625">
          <cell r="J6625" t="str">
            <v>EST_144</v>
          </cell>
          <cell r="K6625" t="str">
            <v>BSC_ZTE_Messamendongo(23)</v>
          </cell>
          <cell r="L6625" t="str">
            <v>Garoua-Boulai</v>
          </cell>
        </row>
        <row r="6626">
          <cell r="J6626" t="str">
            <v>EST_144</v>
          </cell>
          <cell r="K6626" t="str">
            <v>BSC_ZTE_Messamendongo(23)</v>
          </cell>
          <cell r="L6626" t="str">
            <v>Garoua-Boulai</v>
          </cell>
        </row>
        <row r="6627">
          <cell r="J6627" t="str">
            <v>EST_144</v>
          </cell>
          <cell r="K6627" t="str">
            <v>BSC_ZTE_Messamendongo(23)</v>
          </cell>
          <cell r="L6627" t="str">
            <v>Garoua-Boulai</v>
          </cell>
        </row>
        <row r="6628">
          <cell r="J6628" t="str">
            <v>OST_293</v>
          </cell>
          <cell r="K6628" t="str">
            <v>MCBSC_Banengo1</v>
          </cell>
          <cell r="L6628" t="str">
            <v>Mansouen</v>
          </cell>
        </row>
        <row r="6629">
          <cell r="J6629" t="str">
            <v>OST_293</v>
          </cell>
          <cell r="K6629" t="str">
            <v>MCBSC_Banengo1</v>
          </cell>
          <cell r="L6629" t="str">
            <v>Mansouen</v>
          </cell>
        </row>
        <row r="6630">
          <cell r="J6630" t="str">
            <v>OST_293</v>
          </cell>
          <cell r="K6630" t="str">
            <v>MCBSC_Banengo1</v>
          </cell>
          <cell r="L6630" t="str">
            <v>Mansouen</v>
          </cell>
        </row>
        <row r="6631">
          <cell r="J6631" t="str">
            <v>LIT_740</v>
          </cell>
          <cell r="K6631" t="str">
            <v>BSC_ZTE_Madagascar(22)</v>
          </cell>
          <cell r="L6631" t="str">
            <v>Douala</v>
          </cell>
        </row>
        <row r="6632">
          <cell r="J6632" t="str">
            <v>LIT_740</v>
          </cell>
          <cell r="K6632" t="str">
            <v>BSC_ZTE_Madagascar(22)</v>
          </cell>
          <cell r="L6632" t="str">
            <v>Douala</v>
          </cell>
        </row>
        <row r="6633">
          <cell r="J6633" t="str">
            <v>LIT_740</v>
          </cell>
          <cell r="K6633" t="str">
            <v>BSC_ZTE_Madagascar(22)</v>
          </cell>
          <cell r="L6633" t="str">
            <v>Douala</v>
          </cell>
        </row>
        <row r="6634">
          <cell r="J6634" t="str">
            <v>CTR_838</v>
          </cell>
          <cell r="K6634" t="str">
            <v>BSC_ZTE_Mvogada_new(24)</v>
          </cell>
          <cell r="L6634" t="str">
            <v>Yaounde</v>
          </cell>
        </row>
        <row r="6635">
          <cell r="J6635" t="str">
            <v>CTR_838</v>
          </cell>
          <cell r="K6635" t="str">
            <v>BSC_ZTE_Mvogada_new(24)</v>
          </cell>
          <cell r="L6635" t="str">
            <v>Yaounde</v>
          </cell>
        </row>
        <row r="6636">
          <cell r="J6636" t="str">
            <v>CTR_838</v>
          </cell>
          <cell r="K6636" t="str">
            <v>BSC_ZTE_Mvogada_new(24)</v>
          </cell>
          <cell r="L6636" t="str">
            <v>Yaounde</v>
          </cell>
        </row>
        <row r="6637">
          <cell r="J6637" t="str">
            <v>OST_303</v>
          </cell>
          <cell r="K6637" t="str">
            <v>MCBSC_Banengo1</v>
          </cell>
          <cell r="L6637" t="str">
            <v>Badoumguia</v>
          </cell>
        </row>
        <row r="6638">
          <cell r="J6638" t="str">
            <v>OST_303</v>
          </cell>
          <cell r="K6638" t="str">
            <v>MCBSC_Banengo1</v>
          </cell>
          <cell r="L6638" t="str">
            <v>Badoumguia</v>
          </cell>
        </row>
        <row r="6639">
          <cell r="J6639" t="str">
            <v>OST_303</v>
          </cell>
          <cell r="K6639" t="str">
            <v>MCBSC_Banengo1</v>
          </cell>
          <cell r="L6639" t="str">
            <v>Badoumguia</v>
          </cell>
        </row>
        <row r="6640">
          <cell r="J6640" t="str">
            <v>OST_282</v>
          </cell>
          <cell r="K6640" t="str">
            <v>MCBSC_Banengo1</v>
          </cell>
          <cell r="L6640" t="str">
            <v>Bafang</v>
          </cell>
        </row>
        <row r="6641">
          <cell r="J6641" t="str">
            <v>OST_282</v>
          </cell>
          <cell r="K6641" t="str">
            <v>MCBSC_Banengo1</v>
          </cell>
          <cell r="L6641" t="str">
            <v>Bafang</v>
          </cell>
        </row>
        <row r="6642">
          <cell r="J6642" t="str">
            <v>OST_282</v>
          </cell>
          <cell r="K6642" t="str">
            <v>MCBSC_Banengo1</v>
          </cell>
          <cell r="L6642" t="str">
            <v>Bafang</v>
          </cell>
        </row>
        <row r="6643">
          <cell r="J6643" t="str">
            <v>LIT_750</v>
          </cell>
          <cell r="K6643" t="str">
            <v>MCBSC_Mak-Nodal2</v>
          </cell>
          <cell r="L6643" t="str">
            <v>Missole</v>
          </cell>
        </row>
        <row r="6644">
          <cell r="J6644" t="str">
            <v>LIT_750</v>
          </cell>
          <cell r="K6644" t="str">
            <v>MCBSC_Mak-Nodal2</v>
          </cell>
          <cell r="L6644" t="str">
            <v>Missole</v>
          </cell>
        </row>
        <row r="6645">
          <cell r="J6645" t="str">
            <v>LIT_750</v>
          </cell>
          <cell r="K6645" t="str">
            <v>MCBSC_Mak-Nodal2</v>
          </cell>
          <cell r="L6645" t="str">
            <v>Missole</v>
          </cell>
        </row>
        <row r="6646">
          <cell r="J6646" t="str">
            <v>LIT_749</v>
          </cell>
          <cell r="K6646" t="str">
            <v>BSC_ZTE_NDOGBONG(21)</v>
          </cell>
          <cell r="L6646" t="str">
            <v>Edea</v>
          </cell>
        </row>
        <row r="6647">
          <cell r="J6647" t="str">
            <v>LIT_749</v>
          </cell>
          <cell r="K6647" t="str">
            <v>BSC_ZTE_NDOGBONG(21)</v>
          </cell>
          <cell r="L6647" t="str">
            <v>Edea</v>
          </cell>
        </row>
        <row r="6648">
          <cell r="J6648" t="str">
            <v>LIT_749</v>
          </cell>
          <cell r="K6648" t="str">
            <v>BSC_ZTE_NDOGBONG(21)</v>
          </cell>
          <cell r="L6648" t="str">
            <v>Edea</v>
          </cell>
        </row>
        <row r="6649">
          <cell r="J6649" t="str">
            <v>SUO_169</v>
          </cell>
          <cell r="K6649" t="str">
            <v>BSC1_HW_BFSAM_BANENGO</v>
          </cell>
          <cell r="L6649" t="str">
            <v>Buea</v>
          </cell>
        </row>
        <row r="6650">
          <cell r="J6650" t="str">
            <v>SUO_169</v>
          </cell>
          <cell r="K6650" t="str">
            <v>BSC1_HW_BFSAM_BANENGO</v>
          </cell>
          <cell r="L6650" t="str">
            <v>Buea</v>
          </cell>
        </row>
        <row r="6651">
          <cell r="J6651" t="str">
            <v>SUO_169</v>
          </cell>
          <cell r="K6651" t="str">
            <v>BSC1_HW_BFSAM_BANENGO</v>
          </cell>
          <cell r="L6651" t="str">
            <v>Buea</v>
          </cell>
        </row>
        <row r="6652">
          <cell r="J6652" t="str">
            <v>SUO_201</v>
          </cell>
          <cell r="K6652" t="str">
            <v>BSC1_HW_BFSAM_BANENGO</v>
          </cell>
          <cell r="L6652" t="str">
            <v>Buea</v>
          </cell>
        </row>
        <row r="6653">
          <cell r="J6653" t="str">
            <v>SUO_201</v>
          </cell>
          <cell r="K6653" t="str">
            <v>BSC1_HW_BFSAM_BANENGO</v>
          </cell>
          <cell r="L6653" t="str">
            <v>Buea</v>
          </cell>
        </row>
        <row r="6654">
          <cell r="J6654" t="str">
            <v>SUO_201</v>
          </cell>
          <cell r="K6654" t="str">
            <v>BSC1_HW_BFSAM_BANENGO</v>
          </cell>
          <cell r="L6654" t="str">
            <v>Buea</v>
          </cell>
        </row>
        <row r="6655">
          <cell r="J6655" t="str">
            <v>CTR_825</v>
          </cell>
          <cell r="K6655" t="str">
            <v>MCBSC_NGOA_EK2</v>
          </cell>
          <cell r="L6655" t="str">
            <v>Nkometou</v>
          </cell>
        </row>
        <row r="6656">
          <cell r="J6656" t="str">
            <v>CTR_825</v>
          </cell>
          <cell r="K6656" t="str">
            <v>MCBSC_NGOA_EK2</v>
          </cell>
          <cell r="L6656" t="str">
            <v>Nkometou</v>
          </cell>
        </row>
        <row r="6657">
          <cell r="J6657" t="str">
            <v>CTR_825</v>
          </cell>
          <cell r="K6657" t="str">
            <v>MCBSC_NGOA_EK2</v>
          </cell>
          <cell r="L6657" t="str">
            <v>Nkometou</v>
          </cell>
        </row>
        <row r="6658">
          <cell r="J6658" t="str">
            <v>CTR_861</v>
          </cell>
          <cell r="K6658" t="str">
            <v>BSC_ZTE_Messamendongo(23)</v>
          </cell>
          <cell r="L6658" t="str">
            <v>Yaounde</v>
          </cell>
        </row>
        <row r="6659">
          <cell r="J6659" t="str">
            <v>CTR_861</v>
          </cell>
          <cell r="K6659" t="str">
            <v>BSC_ZTE_Messamendongo(23)</v>
          </cell>
          <cell r="L6659" t="str">
            <v>Yaounde</v>
          </cell>
        </row>
        <row r="6660">
          <cell r="J6660" t="str">
            <v>CTR_861</v>
          </cell>
          <cell r="K6660" t="str">
            <v>BSC_ZTE_Messamendongo(23)</v>
          </cell>
          <cell r="L6660" t="str">
            <v>Yaounde</v>
          </cell>
        </row>
        <row r="6661">
          <cell r="J6661" t="str">
            <v>LIT_733</v>
          </cell>
          <cell r="K6661" t="str">
            <v>BSC_ZTE_Madagascar(22)</v>
          </cell>
          <cell r="L6661" t="str">
            <v>Douala</v>
          </cell>
        </row>
        <row r="6662">
          <cell r="J6662" t="str">
            <v>LIT_733</v>
          </cell>
          <cell r="K6662" t="str">
            <v>BSC_ZTE_Madagascar(22)</v>
          </cell>
          <cell r="L6662" t="str">
            <v>Douala</v>
          </cell>
        </row>
        <row r="6663">
          <cell r="J6663" t="str">
            <v>LIT_733</v>
          </cell>
          <cell r="K6663" t="str">
            <v>BSC_ZTE_Madagascar(22)</v>
          </cell>
          <cell r="L6663" t="str">
            <v>Douala</v>
          </cell>
        </row>
        <row r="6664">
          <cell r="J6664" t="str">
            <v>EXN_259</v>
          </cell>
          <cell r="K6664" t="str">
            <v>MCBSC_Mra-ZOKOK2</v>
          </cell>
          <cell r="L6664" t="str">
            <v>Fotokol</v>
          </cell>
        </row>
        <row r="6665">
          <cell r="J6665" t="str">
            <v>EXN_259</v>
          </cell>
          <cell r="K6665" t="str">
            <v>MCBSC_Mra-ZOKOK2</v>
          </cell>
          <cell r="L6665" t="str">
            <v>Fotokol</v>
          </cell>
        </row>
        <row r="6666">
          <cell r="J6666" t="str">
            <v>EXN_259</v>
          </cell>
          <cell r="K6666" t="str">
            <v>MCBSC_Mra-ZOKOK2</v>
          </cell>
          <cell r="L6666" t="str">
            <v>Fotokol</v>
          </cell>
        </row>
        <row r="6667">
          <cell r="J6667" t="str">
            <v>CTR_869</v>
          </cell>
          <cell r="K6667" t="str">
            <v>MCBSC_CBC2</v>
          </cell>
          <cell r="L6667" t="str">
            <v>Monatele</v>
          </cell>
        </row>
        <row r="6668">
          <cell r="J6668" t="str">
            <v>CTR_869</v>
          </cell>
          <cell r="K6668" t="str">
            <v>MCBSC_CBC2</v>
          </cell>
          <cell r="L6668" t="str">
            <v>Monatele</v>
          </cell>
        </row>
        <row r="6669">
          <cell r="J6669" t="str">
            <v>CTR_869</v>
          </cell>
          <cell r="K6669" t="str">
            <v>MCBSC_CBC2</v>
          </cell>
          <cell r="L6669" t="str">
            <v>Monatele</v>
          </cell>
        </row>
        <row r="6670">
          <cell r="J6670" t="str">
            <v>EXN_258</v>
          </cell>
          <cell r="K6670" t="str">
            <v>BSC1_HW_GRA_AGENCE</v>
          </cell>
          <cell r="L6670" t="str">
            <v>Mora</v>
          </cell>
        </row>
        <row r="6671">
          <cell r="J6671" t="str">
            <v>EXN_258</v>
          </cell>
          <cell r="K6671" t="str">
            <v>BSC1_HW_GRA_AGENCE</v>
          </cell>
          <cell r="L6671" t="str">
            <v>Mora</v>
          </cell>
        </row>
        <row r="6672">
          <cell r="J6672" t="str">
            <v>EXN_258</v>
          </cell>
          <cell r="K6672" t="str">
            <v>BSC1_HW_GRA_AGENCE</v>
          </cell>
          <cell r="L6672" t="str">
            <v>Mora</v>
          </cell>
        </row>
        <row r="6673">
          <cell r="J6673" t="str">
            <v>NRD_186</v>
          </cell>
          <cell r="K6673" t="str">
            <v>BSC1_HW_GRA_AGENCE</v>
          </cell>
          <cell r="L6673" t="str">
            <v>Garoua</v>
          </cell>
        </row>
        <row r="6674">
          <cell r="J6674" t="str">
            <v>NRD_186</v>
          </cell>
          <cell r="K6674" t="str">
            <v>BSC1_HW_GRA_AGENCE</v>
          </cell>
          <cell r="L6674" t="str">
            <v>Garoua</v>
          </cell>
        </row>
        <row r="6675">
          <cell r="J6675" t="str">
            <v>NRD_186</v>
          </cell>
          <cell r="K6675" t="str">
            <v>BSC1_HW_GRA_AGENCE</v>
          </cell>
          <cell r="L6675" t="str">
            <v>Garoua</v>
          </cell>
        </row>
        <row r="6676">
          <cell r="J6676" t="str">
            <v>OST_307</v>
          </cell>
          <cell r="K6676" t="str">
            <v>MCBSC_Banengo1</v>
          </cell>
          <cell r="L6676" t="str">
            <v>Bafoussam</v>
          </cell>
        </row>
        <row r="6677">
          <cell r="J6677" t="str">
            <v>OST_307</v>
          </cell>
          <cell r="K6677" t="str">
            <v>MCBSC_Banengo1</v>
          </cell>
          <cell r="L6677" t="str">
            <v>Bafoussam</v>
          </cell>
        </row>
        <row r="6678">
          <cell r="J6678" t="str">
            <v>OST_307</v>
          </cell>
          <cell r="K6678" t="str">
            <v>MCBSC_Banengo1</v>
          </cell>
          <cell r="L6678" t="str">
            <v>Bafoussam</v>
          </cell>
        </row>
        <row r="6679">
          <cell r="J6679" t="str">
            <v>EST_147</v>
          </cell>
          <cell r="K6679" t="str">
            <v>MCBSC_NGOA_EK2</v>
          </cell>
          <cell r="L6679" t="str">
            <v>Gadji</v>
          </cell>
        </row>
        <row r="6680">
          <cell r="J6680" t="str">
            <v>EST_147</v>
          </cell>
          <cell r="K6680" t="str">
            <v>MCBSC_NGOA_EK2</v>
          </cell>
          <cell r="L6680" t="str">
            <v>Gadji</v>
          </cell>
        </row>
        <row r="6681">
          <cell r="J6681" t="str">
            <v>EST_147</v>
          </cell>
          <cell r="K6681" t="str">
            <v>MCBSC_NGOA_EK2</v>
          </cell>
          <cell r="L6681" t="str">
            <v>Gadji</v>
          </cell>
        </row>
        <row r="6682">
          <cell r="J6682" t="str">
            <v>SUO_227</v>
          </cell>
          <cell r="K6682" t="str">
            <v>BSC1_HW_BFSAM_BANENGO</v>
          </cell>
          <cell r="L6682" t="str">
            <v>Limbe</v>
          </cell>
        </row>
        <row r="6683">
          <cell r="J6683" t="str">
            <v>SUO_227</v>
          </cell>
          <cell r="K6683" t="str">
            <v>BSC1_HW_BFSAM_BANENGO</v>
          </cell>
          <cell r="L6683" t="str">
            <v>Limbe</v>
          </cell>
        </row>
        <row r="6684">
          <cell r="J6684" t="str">
            <v>SUO_227</v>
          </cell>
          <cell r="K6684" t="str">
            <v>BSC1_HW_BFSAM_BANENGO</v>
          </cell>
          <cell r="L6684" t="str">
            <v>Limbe</v>
          </cell>
        </row>
        <row r="6685">
          <cell r="J6685" t="str">
            <v>EXN_161</v>
          </cell>
          <cell r="K6685" t="str">
            <v>MCBSC_Mra-ZOKOK2</v>
          </cell>
          <cell r="L6685" t="str">
            <v>Mokong</v>
          </cell>
        </row>
        <row r="6686">
          <cell r="J6686" t="str">
            <v>EXN_161</v>
          </cell>
          <cell r="K6686" t="str">
            <v>MCBSC_Mra-ZOKOK2</v>
          </cell>
          <cell r="L6686" t="str">
            <v>Mokong</v>
          </cell>
        </row>
        <row r="6687">
          <cell r="J6687" t="str">
            <v>EXN_161</v>
          </cell>
          <cell r="K6687" t="str">
            <v>MCBSC_Mra-ZOKOK2</v>
          </cell>
          <cell r="L6687" t="str">
            <v>Mokong</v>
          </cell>
        </row>
        <row r="6688">
          <cell r="J6688" t="str">
            <v>EXN_168</v>
          </cell>
          <cell r="K6688" t="str">
            <v>MCBSC_Mra-ZOKOK2</v>
          </cell>
          <cell r="L6688" t="str">
            <v>Kingui</v>
          </cell>
        </row>
        <row r="6689">
          <cell r="J6689" t="str">
            <v>EXN_168</v>
          </cell>
          <cell r="K6689" t="str">
            <v>MCBSC_Mra-ZOKOK2</v>
          </cell>
          <cell r="L6689" t="str">
            <v>Kingui</v>
          </cell>
        </row>
        <row r="6690">
          <cell r="J6690" t="str">
            <v>EXN_168</v>
          </cell>
          <cell r="K6690" t="str">
            <v>MCBSC_Mra-ZOKOK2</v>
          </cell>
          <cell r="L6690" t="str">
            <v>Kingui</v>
          </cell>
        </row>
        <row r="6691">
          <cell r="J6691" t="str">
            <v>EXN_142</v>
          </cell>
          <cell r="K6691" t="str">
            <v>MCBSC_Mra-ZOKOK2</v>
          </cell>
          <cell r="L6691" t="str">
            <v>Mokola</v>
          </cell>
        </row>
        <row r="6692">
          <cell r="J6692" t="str">
            <v>EXN_142</v>
          </cell>
          <cell r="K6692" t="str">
            <v>MCBSC_Mra-ZOKOK2</v>
          </cell>
          <cell r="L6692" t="str">
            <v>Mokola</v>
          </cell>
        </row>
        <row r="6693">
          <cell r="J6693" t="str">
            <v>EXN_142</v>
          </cell>
          <cell r="K6693" t="str">
            <v>MCBSC_Mra-ZOKOK2</v>
          </cell>
          <cell r="L6693" t="str">
            <v>Mokola</v>
          </cell>
        </row>
        <row r="6694">
          <cell r="J6694" t="str">
            <v>EXN_032</v>
          </cell>
          <cell r="K6694" t="str">
            <v>BSC1_HW_GRA_AGENCE</v>
          </cell>
          <cell r="L6694" t="str">
            <v>Mora</v>
          </cell>
        </row>
        <row r="6695">
          <cell r="J6695" t="str">
            <v>EXN_032</v>
          </cell>
          <cell r="K6695" t="str">
            <v>BSC1_HW_GRA_AGENCE</v>
          </cell>
          <cell r="L6695" t="str">
            <v>Mora</v>
          </cell>
        </row>
        <row r="6696">
          <cell r="J6696" t="str">
            <v>EXN_032</v>
          </cell>
          <cell r="K6696" t="str">
            <v>BSC1_HW_GRA_AGENCE</v>
          </cell>
          <cell r="L6696" t="str">
            <v>Mora</v>
          </cell>
        </row>
        <row r="6697">
          <cell r="J6697" t="str">
            <v>EXN_207</v>
          </cell>
          <cell r="K6697" t="str">
            <v>MCBSC_GRA-Agence</v>
          </cell>
          <cell r="L6697" t="str">
            <v>Matafal</v>
          </cell>
        </row>
        <row r="6698">
          <cell r="J6698" t="str">
            <v>EXN_207</v>
          </cell>
          <cell r="K6698" t="str">
            <v>MCBSC_GRA-Agence</v>
          </cell>
          <cell r="L6698" t="str">
            <v>Matafal</v>
          </cell>
        </row>
        <row r="6699">
          <cell r="J6699" t="str">
            <v>EXN_207</v>
          </cell>
          <cell r="K6699" t="str">
            <v>MCBSC_GRA-Agence</v>
          </cell>
          <cell r="L6699" t="str">
            <v>Matafal</v>
          </cell>
        </row>
        <row r="6700">
          <cell r="J6700" t="str">
            <v>EXN_243</v>
          </cell>
          <cell r="K6700" t="str">
            <v>MCBSC_Mra-ZOKOK2</v>
          </cell>
          <cell r="L6700" t="str">
            <v>KOSSEHONE</v>
          </cell>
        </row>
        <row r="6701">
          <cell r="J6701" t="str">
            <v>EXN_243</v>
          </cell>
          <cell r="K6701" t="str">
            <v>MCBSC_Mra-ZOKOK2</v>
          </cell>
          <cell r="L6701" t="str">
            <v>KOSSEHONE</v>
          </cell>
        </row>
        <row r="6702">
          <cell r="J6702" t="str">
            <v>EXN_243</v>
          </cell>
          <cell r="K6702" t="str">
            <v>MCBSC_Mra-ZOKOK2</v>
          </cell>
          <cell r="L6702" t="str">
            <v>KOSSEHONE</v>
          </cell>
        </row>
        <row r="6703">
          <cell r="J6703" t="str">
            <v>NRD_107</v>
          </cell>
          <cell r="K6703" t="str">
            <v>MCBSC_Ngaoundere1</v>
          </cell>
          <cell r="L6703" t="str">
            <v>Badankali</v>
          </cell>
        </row>
        <row r="6704">
          <cell r="J6704" t="str">
            <v>NRD_107</v>
          </cell>
          <cell r="K6704" t="str">
            <v>MCBSC_Ngaoundere1</v>
          </cell>
          <cell r="L6704" t="str">
            <v>Badankali</v>
          </cell>
        </row>
        <row r="6705">
          <cell r="J6705" t="str">
            <v>NRD_107</v>
          </cell>
          <cell r="K6705" t="str">
            <v>MCBSC_Ngaoundere1</v>
          </cell>
          <cell r="L6705" t="str">
            <v>Badankali</v>
          </cell>
        </row>
        <row r="6706">
          <cell r="J6706" t="str">
            <v>NRD_157</v>
          </cell>
          <cell r="K6706" t="str">
            <v>MCBSC_GRA-Agence</v>
          </cell>
          <cell r="L6706" t="str">
            <v>Nakong</v>
          </cell>
        </row>
        <row r="6707">
          <cell r="J6707" t="str">
            <v>NRD_157</v>
          </cell>
          <cell r="K6707" t="str">
            <v>MCBSC_GRA-Agence</v>
          </cell>
          <cell r="L6707" t="str">
            <v>Nakong</v>
          </cell>
        </row>
        <row r="6708">
          <cell r="J6708" t="str">
            <v>NRD_157</v>
          </cell>
          <cell r="K6708" t="str">
            <v>MCBSC_GRA-Agence</v>
          </cell>
          <cell r="L6708" t="str">
            <v>Nakong</v>
          </cell>
        </row>
        <row r="6709">
          <cell r="J6709" t="str">
            <v>ADM_008</v>
          </cell>
          <cell r="K6709" t="str">
            <v>MCBSC_Ngaoundere1</v>
          </cell>
          <cell r="L6709" t="str">
            <v>Baiboum</v>
          </cell>
        </row>
        <row r="6710">
          <cell r="J6710" t="str">
            <v>ADM_008</v>
          </cell>
          <cell r="K6710" t="str">
            <v>MCBSC_Ngaoundere1</v>
          </cell>
          <cell r="L6710" t="str">
            <v>Baiboum</v>
          </cell>
        </row>
        <row r="6711">
          <cell r="J6711" t="str">
            <v>ADM_008</v>
          </cell>
          <cell r="K6711" t="str">
            <v>MCBSC_Ngaoundere1</v>
          </cell>
          <cell r="L6711" t="str">
            <v>Baiboum</v>
          </cell>
        </row>
        <row r="6712">
          <cell r="J6712" t="str">
            <v>NRD_024</v>
          </cell>
          <cell r="K6712" t="str">
            <v>MCBSC_GRA-Agence</v>
          </cell>
          <cell r="L6712" t="str">
            <v>Dembo</v>
          </cell>
        </row>
        <row r="6713">
          <cell r="J6713" t="str">
            <v>NRD_024</v>
          </cell>
          <cell r="K6713" t="str">
            <v>MCBSC_GRA-Agence</v>
          </cell>
          <cell r="L6713" t="str">
            <v>Dembo</v>
          </cell>
        </row>
        <row r="6714">
          <cell r="J6714" t="str">
            <v>NRD_024</v>
          </cell>
          <cell r="K6714" t="str">
            <v>MCBSC_GRA-Agence</v>
          </cell>
          <cell r="L6714" t="str">
            <v>Dembo</v>
          </cell>
        </row>
        <row r="6715">
          <cell r="J6715" t="str">
            <v>NRD_128</v>
          </cell>
          <cell r="K6715" t="str">
            <v>MCBSC_Ngaoundere1</v>
          </cell>
          <cell r="L6715" t="str">
            <v>Djaba</v>
          </cell>
        </row>
        <row r="6716">
          <cell r="J6716" t="str">
            <v>NRD_128</v>
          </cell>
          <cell r="K6716" t="str">
            <v>MCBSC_Ngaoundere1</v>
          </cell>
          <cell r="L6716" t="str">
            <v>Djaba</v>
          </cell>
        </row>
        <row r="6717">
          <cell r="J6717" t="str">
            <v>NRD_128</v>
          </cell>
          <cell r="K6717" t="str">
            <v>MCBSC_Ngaoundere1</v>
          </cell>
          <cell r="L6717" t="str">
            <v>Djaba</v>
          </cell>
        </row>
        <row r="6718">
          <cell r="J6718" t="str">
            <v>NRD_059</v>
          </cell>
          <cell r="K6718" t="str">
            <v>MCBSC_Ngaoundere1</v>
          </cell>
          <cell r="L6718" t="str">
            <v>Gamba</v>
          </cell>
        </row>
        <row r="6719">
          <cell r="J6719" t="str">
            <v>NRD_059</v>
          </cell>
          <cell r="K6719" t="str">
            <v>MCBSC_Ngaoundere1</v>
          </cell>
          <cell r="L6719" t="str">
            <v>Gamba</v>
          </cell>
        </row>
        <row r="6720">
          <cell r="J6720" t="str">
            <v>NRD_164</v>
          </cell>
          <cell r="K6720" t="str">
            <v>MCBSC_GRA-Agence</v>
          </cell>
          <cell r="L6720" t="str">
            <v>Padarme</v>
          </cell>
        </row>
        <row r="6721">
          <cell r="J6721" t="str">
            <v>NRD_164</v>
          </cell>
          <cell r="K6721" t="str">
            <v>MCBSC_GRA-Agence</v>
          </cell>
          <cell r="L6721" t="str">
            <v>Padarme</v>
          </cell>
        </row>
        <row r="6722">
          <cell r="J6722" t="str">
            <v>NRD_164</v>
          </cell>
          <cell r="K6722" t="str">
            <v>MCBSC_GRA-Agence</v>
          </cell>
          <cell r="L6722" t="str">
            <v>Padarme</v>
          </cell>
        </row>
        <row r="6723">
          <cell r="J6723" t="str">
            <v>ADM_092</v>
          </cell>
          <cell r="K6723" t="str">
            <v>MCBSC_Ngaoundere1</v>
          </cell>
          <cell r="L6723" t="str">
            <v>Mbe</v>
          </cell>
        </row>
        <row r="6724">
          <cell r="J6724" t="str">
            <v>ADM_092</v>
          </cell>
          <cell r="K6724" t="str">
            <v>MCBSC_Ngaoundere1</v>
          </cell>
          <cell r="L6724" t="str">
            <v>Mbe</v>
          </cell>
        </row>
        <row r="6725">
          <cell r="J6725" t="str">
            <v>ADM_092</v>
          </cell>
          <cell r="K6725" t="str">
            <v>MCBSC_Ngaoundere1</v>
          </cell>
          <cell r="L6725" t="str">
            <v>Mbe</v>
          </cell>
        </row>
        <row r="6726">
          <cell r="J6726" t="str">
            <v>NRD_154</v>
          </cell>
          <cell r="K6726" t="str">
            <v>MCBSC_Ngaoundere1</v>
          </cell>
          <cell r="L6726" t="str">
            <v>Ndiam-Badji</v>
          </cell>
        </row>
        <row r="6727">
          <cell r="J6727" t="str">
            <v>NRD_154</v>
          </cell>
          <cell r="K6727" t="str">
            <v>MCBSC_Ngaoundere1</v>
          </cell>
          <cell r="L6727" t="str">
            <v>Ndiam-Badji</v>
          </cell>
        </row>
        <row r="6728">
          <cell r="J6728" t="str">
            <v>NRD_154</v>
          </cell>
          <cell r="K6728" t="str">
            <v>MCBSC_Ngaoundere1</v>
          </cell>
          <cell r="L6728" t="str">
            <v>Ndiam-Badji</v>
          </cell>
        </row>
        <row r="6729">
          <cell r="J6729" t="str">
            <v>NRD_172</v>
          </cell>
          <cell r="K6729" t="str">
            <v>MCBSC_Ngaoundere1</v>
          </cell>
          <cell r="L6729" t="str">
            <v>Sakdje</v>
          </cell>
        </row>
        <row r="6730">
          <cell r="J6730" t="str">
            <v>NRD_172</v>
          </cell>
          <cell r="K6730" t="str">
            <v>MCBSC_Ngaoundere1</v>
          </cell>
          <cell r="L6730" t="str">
            <v>Sakdje</v>
          </cell>
        </row>
        <row r="6731">
          <cell r="J6731" t="str">
            <v>NRD_172</v>
          </cell>
          <cell r="K6731" t="str">
            <v>MCBSC_Ngaoundere1</v>
          </cell>
          <cell r="L6731" t="str">
            <v>Sakdje</v>
          </cell>
        </row>
        <row r="6732">
          <cell r="J6732" t="str">
            <v>NRD_171</v>
          </cell>
          <cell r="K6732" t="str">
            <v>MCBSC_Ngaoundere1</v>
          </cell>
          <cell r="L6732" t="str">
            <v>PITCHOUMBA</v>
          </cell>
        </row>
        <row r="6733">
          <cell r="J6733" t="str">
            <v>NRD_171</v>
          </cell>
          <cell r="K6733" t="str">
            <v>MCBSC_Ngaoundere1</v>
          </cell>
          <cell r="L6733" t="str">
            <v>PITCHOUMBA</v>
          </cell>
        </row>
        <row r="6734">
          <cell r="J6734" t="str">
            <v>NRD_171</v>
          </cell>
          <cell r="K6734" t="str">
            <v>MCBSC_Ngaoundere1</v>
          </cell>
          <cell r="L6734" t="str">
            <v>PITCHOUMBA</v>
          </cell>
        </row>
        <row r="6735">
          <cell r="J6735" t="str">
            <v>ADM_161</v>
          </cell>
          <cell r="K6735" t="str">
            <v>MCBSC_Ngaoundere1</v>
          </cell>
          <cell r="L6735" t="str">
            <v>Mbaka</v>
          </cell>
        </row>
        <row r="6736">
          <cell r="J6736" t="str">
            <v>ADM_161</v>
          </cell>
          <cell r="K6736" t="str">
            <v>MCBSC_Ngaoundere1</v>
          </cell>
          <cell r="L6736" t="str">
            <v>Mbaka</v>
          </cell>
        </row>
        <row r="6737">
          <cell r="J6737" t="str">
            <v>ADM_161</v>
          </cell>
          <cell r="K6737" t="str">
            <v>MCBSC_Ngaoundere1</v>
          </cell>
          <cell r="L6737" t="str">
            <v>Mbaka</v>
          </cell>
        </row>
        <row r="6738">
          <cell r="J6738" t="str">
            <v>LIT_069</v>
          </cell>
          <cell r="K6738" t="str">
            <v>MCBSC_Mak-Nodal2</v>
          </cell>
          <cell r="L6738" t="str">
            <v>Pouma</v>
          </cell>
        </row>
        <row r="6739">
          <cell r="J6739" t="str">
            <v>LIT_069</v>
          </cell>
          <cell r="K6739" t="str">
            <v>MCBSC_Mak-Nodal2</v>
          </cell>
          <cell r="L6739" t="str">
            <v>Pouma</v>
          </cell>
        </row>
        <row r="6740">
          <cell r="J6740" t="str">
            <v>LIT_069</v>
          </cell>
          <cell r="K6740" t="str">
            <v>MCBSC_Mak-Nodal2</v>
          </cell>
          <cell r="L6740" t="str">
            <v>Pouma</v>
          </cell>
        </row>
        <row r="6741">
          <cell r="J6741" t="str">
            <v>EXN_242</v>
          </cell>
          <cell r="K6741" t="str">
            <v>MCBSC_GRA-Agence2</v>
          </cell>
          <cell r="L6741" t="str">
            <v>Zouhaye</v>
          </cell>
        </row>
        <row r="6742">
          <cell r="J6742" t="str">
            <v>EXN_242</v>
          </cell>
          <cell r="K6742" t="str">
            <v>MCBSC_GRA-Agence2</v>
          </cell>
          <cell r="L6742" t="str">
            <v>Zouhaye</v>
          </cell>
        </row>
        <row r="6743">
          <cell r="J6743" t="str">
            <v>EXN_242</v>
          </cell>
          <cell r="K6743" t="str">
            <v>MCBSC_GRA-Agence2</v>
          </cell>
          <cell r="L6743" t="str">
            <v>Zouhaye</v>
          </cell>
        </row>
        <row r="6744">
          <cell r="J6744" t="str">
            <v>ADM_081</v>
          </cell>
          <cell r="K6744" t="str">
            <v>MCBSC_Ngaoundere1</v>
          </cell>
          <cell r="L6744" t="str">
            <v>Ngaouyanga</v>
          </cell>
        </row>
        <row r="6745">
          <cell r="J6745" t="str">
            <v>ADM_081</v>
          </cell>
          <cell r="K6745" t="str">
            <v>MCBSC_Ngaoundere1</v>
          </cell>
          <cell r="L6745" t="str">
            <v>Ngaouyanga</v>
          </cell>
        </row>
        <row r="6746">
          <cell r="J6746" t="str">
            <v>ADM_081</v>
          </cell>
          <cell r="K6746" t="str">
            <v>MCBSC_Ngaoundere1</v>
          </cell>
          <cell r="L6746" t="str">
            <v>Ngaouyanga</v>
          </cell>
        </row>
        <row r="6747">
          <cell r="J6747" t="str">
            <v>CTR_822</v>
          </cell>
          <cell r="K6747" t="str">
            <v>MCBSC_CBC2</v>
          </cell>
          <cell r="L6747" t="str">
            <v>Ebebda</v>
          </cell>
        </row>
        <row r="6748">
          <cell r="J6748" t="str">
            <v>CTR_822</v>
          </cell>
          <cell r="K6748" t="str">
            <v>MCBSC_CBC2</v>
          </cell>
          <cell r="L6748" t="str">
            <v>Ebebda</v>
          </cell>
        </row>
        <row r="6749">
          <cell r="J6749" t="str">
            <v>CTR_822</v>
          </cell>
          <cell r="K6749" t="str">
            <v>MCBSC_CBC2</v>
          </cell>
          <cell r="L6749" t="str">
            <v>Ebebda</v>
          </cell>
        </row>
        <row r="6750">
          <cell r="J6750" t="str">
            <v>SUD_107</v>
          </cell>
          <cell r="K6750" t="str">
            <v>MCBSC_CBC2</v>
          </cell>
          <cell r="L6750" t="str">
            <v>Eminevom</v>
          </cell>
        </row>
        <row r="6751">
          <cell r="J6751" t="str">
            <v>SUD_107</v>
          </cell>
          <cell r="K6751" t="str">
            <v>MCBSC_CBC2</v>
          </cell>
          <cell r="L6751" t="str">
            <v>Eminevom</v>
          </cell>
        </row>
        <row r="6752">
          <cell r="J6752" t="str">
            <v>SUD_107</v>
          </cell>
          <cell r="K6752" t="str">
            <v>MCBSC_CBC2</v>
          </cell>
          <cell r="L6752" t="str">
            <v>Eminevom</v>
          </cell>
        </row>
        <row r="6753">
          <cell r="J6753" t="str">
            <v>CTR_795</v>
          </cell>
          <cell r="K6753" t="str">
            <v>MCBSC_NGOA_EK2</v>
          </cell>
          <cell r="L6753" t="str">
            <v>Edzendouan</v>
          </cell>
        </row>
        <row r="6754">
          <cell r="J6754" t="str">
            <v>CTR_795</v>
          </cell>
          <cell r="K6754" t="str">
            <v>MCBSC_NGOA_EK2</v>
          </cell>
          <cell r="L6754" t="str">
            <v>Edzendouan</v>
          </cell>
        </row>
        <row r="6755">
          <cell r="J6755" t="str">
            <v>CTR_795</v>
          </cell>
          <cell r="K6755" t="str">
            <v>MCBSC_NGOA_EK2</v>
          </cell>
          <cell r="L6755" t="str">
            <v>Edzendouan</v>
          </cell>
        </row>
        <row r="6756">
          <cell r="J6756" t="str">
            <v>CTR_823</v>
          </cell>
          <cell r="K6756" t="str">
            <v>MCBSC_NGOA_EK2</v>
          </cell>
          <cell r="L6756" t="str">
            <v>Koundou</v>
          </cell>
        </row>
        <row r="6757">
          <cell r="J6757" t="str">
            <v>CTR_823</v>
          </cell>
          <cell r="K6757" t="str">
            <v>MCBSC_NGOA_EK2</v>
          </cell>
          <cell r="L6757" t="str">
            <v>Koundou</v>
          </cell>
        </row>
        <row r="6758">
          <cell r="J6758" t="str">
            <v>CTR_823</v>
          </cell>
          <cell r="K6758" t="str">
            <v>MCBSC_NGOA_EK2</v>
          </cell>
          <cell r="L6758" t="str">
            <v>Koundou</v>
          </cell>
        </row>
        <row r="6759">
          <cell r="J6759" t="str">
            <v>CTR_835</v>
          </cell>
          <cell r="K6759" t="str">
            <v>MCBSC_NGOA_EK2</v>
          </cell>
          <cell r="L6759" t="str">
            <v>Elat</v>
          </cell>
        </row>
        <row r="6760">
          <cell r="J6760" t="str">
            <v>CTR_835</v>
          </cell>
          <cell r="K6760" t="str">
            <v>MCBSC_NGOA_EK2</v>
          </cell>
          <cell r="L6760" t="str">
            <v>Elat</v>
          </cell>
        </row>
        <row r="6761">
          <cell r="J6761" t="str">
            <v>CTR_835</v>
          </cell>
          <cell r="K6761" t="str">
            <v>MCBSC_NGOA_EK2</v>
          </cell>
          <cell r="L6761" t="str">
            <v>Elat</v>
          </cell>
        </row>
        <row r="6762">
          <cell r="J6762" t="str">
            <v>NRO_123</v>
          </cell>
          <cell r="K6762" t="str">
            <v>BSC1_HW_BFSAM_BANENGO</v>
          </cell>
          <cell r="L6762" t="str">
            <v>Bamenda</v>
          </cell>
        </row>
        <row r="6763">
          <cell r="J6763" t="str">
            <v>NRO_123</v>
          </cell>
          <cell r="K6763" t="str">
            <v>BSC1_HW_BFSAM_BANENGO</v>
          </cell>
          <cell r="L6763" t="str">
            <v>Bamenda</v>
          </cell>
        </row>
        <row r="6764">
          <cell r="J6764" t="str">
            <v>NRO_123</v>
          </cell>
          <cell r="K6764" t="str">
            <v>BSC1_HW_BFSAM_BANENGO</v>
          </cell>
          <cell r="L6764" t="str">
            <v>Bamenda</v>
          </cell>
        </row>
        <row r="6765">
          <cell r="J6765" t="str">
            <v>NRO_131</v>
          </cell>
          <cell r="K6765" t="str">
            <v>BSC1_HW_BFSAM_BANENGO</v>
          </cell>
          <cell r="L6765" t="str">
            <v>Bamenda</v>
          </cell>
        </row>
        <row r="6766">
          <cell r="J6766" t="str">
            <v>NRO_131</v>
          </cell>
          <cell r="K6766" t="str">
            <v>BSC1_HW_BFSAM_BANENGO</v>
          </cell>
          <cell r="L6766" t="str">
            <v>Bamenda</v>
          </cell>
        </row>
        <row r="6767">
          <cell r="J6767" t="str">
            <v>NRO_131</v>
          </cell>
          <cell r="K6767" t="str">
            <v>BSC1_HW_BFSAM_BANENGO</v>
          </cell>
          <cell r="L6767" t="str">
            <v>Bamenda</v>
          </cell>
        </row>
        <row r="6768">
          <cell r="J6768" t="str">
            <v>CTR_870</v>
          </cell>
          <cell r="K6768" t="str">
            <v>MCBSC_NGOA_EK2</v>
          </cell>
          <cell r="L6768" t="str">
            <v>Mengue Bibey</v>
          </cell>
        </row>
        <row r="6769">
          <cell r="J6769" t="str">
            <v>CTR_870</v>
          </cell>
          <cell r="K6769" t="str">
            <v>MCBSC_NGOA_EK2</v>
          </cell>
          <cell r="L6769" t="str">
            <v>Mengue Bibey</v>
          </cell>
        </row>
        <row r="6770">
          <cell r="J6770" t="str">
            <v>CTR_870</v>
          </cell>
          <cell r="K6770" t="str">
            <v>MCBSC_NGOA_EK2</v>
          </cell>
          <cell r="L6770" t="str">
            <v>Mengue Bibey</v>
          </cell>
        </row>
        <row r="6771">
          <cell r="J6771" t="str">
            <v>SUD_112</v>
          </cell>
          <cell r="K6771" t="str">
            <v>MCBSC_NGOA_EK2</v>
          </cell>
          <cell r="L6771" t="str">
            <v>Akom</v>
          </cell>
        </row>
        <row r="6772">
          <cell r="J6772" t="str">
            <v>SUD_112</v>
          </cell>
          <cell r="K6772" t="str">
            <v>MCBSC_NGOA_EK2</v>
          </cell>
          <cell r="L6772" t="str">
            <v>Akom</v>
          </cell>
        </row>
        <row r="6773">
          <cell r="J6773" t="str">
            <v>SUO_243</v>
          </cell>
          <cell r="K6773" t="str">
            <v>BSC1_HW_BFSAM_BANENGO</v>
          </cell>
          <cell r="L6773" t="str">
            <v>Buea</v>
          </cell>
        </row>
        <row r="6774">
          <cell r="J6774" t="str">
            <v>SUO_243</v>
          </cell>
          <cell r="K6774" t="str">
            <v>BSC1_HW_BFSAM_BANENGO</v>
          </cell>
          <cell r="L6774" t="str">
            <v>Buea</v>
          </cell>
        </row>
        <row r="6775">
          <cell r="J6775" t="str">
            <v>SUO_243</v>
          </cell>
          <cell r="K6775" t="str">
            <v>BSC1_HW_BFSAM_BANENGO</v>
          </cell>
          <cell r="L6775" t="str">
            <v>Buea</v>
          </cell>
        </row>
        <row r="6776">
          <cell r="J6776" t="str">
            <v>LIT_761</v>
          </cell>
          <cell r="K6776" t="str">
            <v>BSC_ZTE_Madagascar(22)</v>
          </cell>
          <cell r="L6776" t="str">
            <v>Douala</v>
          </cell>
        </row>
        <row r="6777">
          <cell r="J6777" t="str">
            <v>LIT_761</v>
          </cell>
          <cell r="K6777" t="str">
            <v>BSC_ZTE_Madagascar(22)</v>
          </cell>
          <cell r="L6777" t="str">
            <v>Douala</v>
          </cell>
        </row>
        <row r="6778">
          <cell r="J6778" t="str">
            <v>LIT_761</v>
          </cell>
          <cell r="K6778" t="str">
            <v>BSC_ZTE_Madagascar(22)</v>
          </cell>
          <cell r="L6778" t="str">
            <v>Douala</v>
          </cell>
        </row>
        <row r="6779">
          <cell r="J6779" t="str">
            <v>NRO_133</v>
          </cell>
          <cell r="K6779" t="str">
            <v>BSC1_HW_BFSAM_BANENGO</v>
          </cell>
          <cell r="L6779" t="str">
            <v>Bamenda</v>
          </cell>
        </row>
        <row r="6780">
          <cell r="J6780" t="str">
            <v>NRO_133</v>
          </cell>
          <cell r="K6780" t="str">
            <v>BSC1_HW_BFSAM_BANENGO</v>
          </cell>
          <cell r="L6780" t="str">
            <v>Bamenda</v>
          </cell>
        </row>
        <row r="6781">
          <cell r="J6781" t="str">
            <v>NRO_133</v>
          </cell>
          <cell r="K6781" t="str">
            <v>BSC1_HW_BFSAM_BANENGO</v>
          </cell>
          <cell r="L6781" t="str">
            <v>Bamenda</v>
          </cell>
        </row>
        <row r="6782">
          <cell r="J6782" t="str">
            <v>SUO_182</v>
          </cell>
          <cell r="K6782" t="str">
            <v>BSC1_HW_BFSAM_BANENGO</v>
          </cell>
          <cell r="L6782" t="str">
            <v>Buea</v>
          </cell>
        </row>
        <row r="6783">
          <cell r="J6783" t="str">
            <v>SUO_182</v>
          </cell>
          <cell r="K6783" t="str">
            <v>BSC1_HW_BFSAM_BANENGO</v>
          </cell>
          <cell r="L6783" t="str">
            <v>Buea</v>
          </cell>
        </row>
        <row r="6784">
          <cell r="J6784" t="str">
            <v>SUO_182</v>
          </cell>
          <cell r="K6784" t="str">
            <v>BSC1_HW_BFSAM_BANENGO</v>
          </cell>
          <cell r="L6784" t="str">
            <v>Buea</v>
          </cell>
        </row>
        <row r="6785">
          <cell r="J6785" t="str">
            <v>SUO_208</v>
          </cell>
          <cell r="K6785" t="str">
            <v>BSC1_HW_BFSAM_BANENGO</v>
          </cell>
          <cell r="L6785" t="str">
            <v>Limbe</v>
          </cell>
        </row>
        <row r="6786">
          <cell r="J6786" t="str">
            <v>SUO_208</v>
          </cell>
          <cell r="K6786" t="str">
            <v>BSC1_HW_BFSAM_BANENGO</v>
          </cell>
          <cell r="L6786" t="str">
            <v>Limbe</v>
          </cell>
        </row>
        <row r="6787">
          <cell r="J6787" t="str">
            <v>SUO_208</v>
          </cell>
          <cell r="K6787" t="str">
            <v>BSC1_HW_BFSAM_BANENGO</v>
          </cell>
          <cell r="L6787" t="str">
            <v>Limbe</v>
          </cell>
        </row>
        <row r="6788">
          <cell r="J6788" t="str">
            <v>SUO_207</v>
          </cell>
          <cell r="K6788" t="str">
            <v>BSC1_HW_BFSAM_BANENGO</v>
          </cell>
          <cell r="L6788" t="str">
            <v>Limbe</v>
          </cell>
        </row>
        <row r="6789">
          <cell r="J6789" t="str">
            <v>SUO_207</v>
          </cell>
          <cell r="K6789" t="str">
            <v>BSC1_HW_BFSAM_BANENGO</v>
          </cell>
          <cell r="L6789" t="str">
            <v>Limbe</v>
          </cell>
        </row>
        <row r="6790">
          <cell r="J6790" t="str">
            <v>SUO_207</v>
          </cell>
          <cell r="K6790" t="str">
            <v>BSC1_HW_BFSAM_BANENGO</v>
          </cell>
          <cell r="L6790" t="str">
            <v>Limbe</v>
          </cell>
        </row>
        <row r="6791">
          <cell r="J6791" t="str">
            <v>SUO_219</v>
          </cell>
          <cell r="K6791" t="str">
            <v>BSC1_HW_BFSAM_BANENGO</v>
          </cell>
          <cell r="L6791" t="str">
            <v>Limbe</v>
          </cell>
        </row>
        <row r="6792">
          <cell r="J6792" t="str">
            <v>SUO_219</v>
          </cell>
          <cell r="K6792" t="str">
            <v>BSC1_HW_BFSAM_BANENGO</v>
          </cell>
          <cell r="L6792" t="str">
            <v>Limbe</v>
          </cell>
        </row>
        <row r="6793">
          <cell r="J6793" t="str">
            <v>SUO_219</v>
          </cell>
          <cell r="K6793" t="str">
            <v>BSC1_HW_BFSAM_BANENGO</v>
          </cell>
          <cell r="L6793" t="str">
            <v>Limbe</v>
          </cell>
        </row>
        <row r="6794">
          <cell r="J6794" t="str">
            <v>SUO_183</v>
          </cell>
          <cell r="K6794" t="str">
            <v>BSC1_HW_BFSAM_BANENGO</v>
          </cell>
          <cell r="L6794" t="str">
            <v>Buea</v>
          </cell>
        </row>
        <row r="6795">
          <cell r="J6795" t="str">
            <v>SUO_183</v>
          </cell>
          <cell r="K6795" t="str">
            <v>BSC1_HW_BFSAM_BANENGO</v>
          </cell>
          <cell r="L6795" t="str">
            <v>Buea</v>
          </cell>
        </row>
        <row r="6796">
          <cell r="J6796" t="str">
            <v>SUO_183</v>
          </cell>
          <cell r="K6796" t="str">
            <v>BSC1_HW_BFSAM_BANENGO</v>
          </cell>
          <cell r="L6796" t="str">
            <v>Buea</v>
          </cell>
        </row>
        <row r="6797">
          <cell r="J6797" t="str">
            <v>SUO_214</v>
          </cell>
          <cell r="K6797" t="str">
            <v>BSC1_HW_BFSAM_BANENGO</v>
          </cell>
          <cell r="L6797" t="str">
            <v>Moliwe</v>
          </cell>
        </row>
        <row r="6798">
          <cell r="J6798" t="str">
            <v>SUO_214</v>
          </cell>
          <cell r="K6798" t="str">
            <v>BSC1_HW_BFSAM_BANENGO</v>
          </cell>
          <cell r="L6798" t="str">
            <v>Moliwe</v>
          </cell>
        </row>
        <row r="6799">
          <cell r="J6799" t="str">
            <v>SUO_214</v>
          </cell>
          <cell r="K6799" t="str">
            <v>BSC1_HW_BFSAM_BANENGO</v>
          </cell>
          <cell r="L6799" t="str">
            <v>Moliwe</v>
          </cell>
        </row>
        <row r="6800">
          <cell r="J6800" t="str">
            <v>SUO_186</v>
          </cell>
          <cell r="K6800" t="str">
            <v>BSC1_HW_BFSAM_BANENGO</v>
          </cell>
          <cell r="L6800" t="str">
            <v>Buea</v>
          </cell>
        </row>
        <row r="6801">
          <cell r="J6801" t="str">
            <v>SUO_186</v>
          </cell>
          <cell r="K6801" t="str">
            <v>BSC1_HW_BFSAM_BANENGO</v>
          </cell>
          <cell r="L6801" t="str">
            <v>Buea</v>
          </cell>
        </row>
        <row r="6802">
          <cell r="J6802" t="str">
            <v>SUO_186</v>
          </cell>
          <cell r="K6802" t="str">
            <v>BSC1_HW_BFSAM_BANENGO</v>
          </cell>
          <cell r="L6802" t="str">
            <v>Buea</v>
          </cell>
        </row>
        <row r="6803">
          <cell r="J6803" t="str">
            <v>SUO_170</v>
          </cell>
          <cell r="K6803" t="str">
            <v>BSC1_HW_BFSAM_BANENGO</v>
          </cell>
          <cell r="L6803" t="str">
            <v>Buea</v>
          </cell>
        </row>
        <row r="6804">
          <cell r="J6804" t="str">
            <v>SUO_170</v>
          </cell>
          <cell r="K6804" t="str">
            <v>BSC1_HW_BFSAM_BANENGO</v>
          </cell>
          <cell r="L6804" t="str">
            <v>Buea</v>
          </cell>
        </row>
        <row r="6805">
          <cell r="J6805" t="str">
            <v>SUO_170</v>
          </cell>
          <cell r="K6805" t="str">
            <v>BSC1_HW_BFSAM_BANENGO</v>
          </cell>
          <cell r="L6805" t="str">
            <v>Buea</v>
          </cell>
        </row>
        <row r="6806">
          <cell r="J6806" t="str">
            <v>SUO_180</v>
          </cell>
          <cell r="K6806" t="str">
            <v>BSC1_HW_BFSAM_BANENGO</v>
          </cell>
          <cell r="L6806" t="str">
            <v>Buea</v>
          </cell>
        </row>
        <row r="6807">
          <cell r="J6807" t="str">
            <v>SUO_180</v>
          </cell>
          <cell r="K6807" t="str">
            <v>BSC1_HW_BFSAM_BANENGO</v>
          </cell>
          <cell r="L6807" t="str">
            <v>Buea</v>
          </cell>
        </row>
        <row r="6808">
          <cell r="J6808" t="str">
            <v>SUO_180</v>
          </cell>
          <cell r="K6808" t="str">
            <v>BSC1_HW_BFSAM_BANENGO</v>
          </cell>
          <cell r="L6808" t="str">
            <v>Buea</v>
          </cell>
        </row>
        <row r="6809">
          <cell r="J6809" t="str">
            <v>SUO_199</v>
          </cell>
          <cell r="K6809" t="str">
            <v>BSC1_HW_BFSAM_BANENGO</v>
          </cell>
          <cell r="L6809" t="str">
            <v>Buea</v>
          </cell>
        </row>
        <row r="6810">
          <cell r="J6810" t="str">
            <v>SUO_199</v>
          </cell>
          <cell r="K6810" t="str">
            <v>BSC1_HW_BFSAM_BANENGO</v>
          </cell>
          <cell r="L6810" t="str">
            <v>Buea</v>
          </cell>
        </row>
        <row r="6811">
          <cell r="J6811" t="str">
            <v>SUO_199</v>
          </cell>
          <cell r="K6811" t="str">
            <v>BSC1_HW_BFSAM_BANENGO</v>
          </cell>
          <cell r="L6811" t="str">
            <v>Buea</v>
          </cell>
        </row>
        <row r="6812">
          <cell r="J6812" t="str">
            <v>SUO_188</v>
          </cell>
          <cell r="K6812" t="str">
            <v>BSC1_HW_BFSAM_BANENGO</v>
          </cell>
          <cell r="L6812" t="str">
            <v>Limbe</v>
          </cell>
        </row>
        <row r="6813">
          <cell r="J6813" t="str">
            <v>SUO_188</v>
          </cell>
          <cell r="K6813" t="str">
            <v>BSC1_HW_BFSAM_BANENGO</v>
          </cell>
          <cell r="L6813" t="str">
            <v>Limbe</v>
          </cell>
        </row>
        <row r="6814">
          <cell r="J6814" t="str">
            <v>SUO_188</v>
          </cell>
          <cell r="K6814" t="str">
            <v>BSC1_HW_BFSAM_BANENGO</v>
          </cell>
          <cell r="L6814" t="str">
            <v>Limbe</v>
          </cell>
        </row>
        <row r="6815">
          <cell r="J6815" t="str">
            <v>SUO_192</v>
          </cell>
          <cell r="K6815" t="str">
            <v>BSC1_HW_BFSAM_BANENGO</v>
          </cell>
          <cell r="L6815" t="str">
            <v>Limbe</v>
          </cell>
        </row>
        <row r="6816">
          <cell r="J6816" t="str">
            <v>SUO_192</v>
          </cell>
          <cell r="K6816" t="str">
            <v>BSC1_HW_BFSAM_BANENGO</v>
          </cell>
          <cell r="L6816" t="str">
            <v>Limbe</v>
          </cell>
        </row>
        <row r="6817">
          <cell r="J6817" t="str">
            <v>SUO_192</v>
          </cell>
          <cell r="K6817" t="str">
            <v>BSC1_HW_BFSAM_BANENGO</v>
          </cell>
          <cell r="L6817" t="str">
            <v>Limbe</v>
          </cell>
        </row>
        <row r="6818">
          <cell r="J6818" t="str">
            <v>SUO_213</v>
          </cell>
          <cell r="K6818" t="str">
            <v>BSC1_HW_BFSAM_BANENGO</v>
          </cell>
          <cell r="L6818" t="str">
            <v>Buea</v>
          </cell>
        </row>
        <row r="6819">
          <cell r="J6819" t="str">
            <v>SUO_213</v>
          </cell>
          <cell r="K6819" t="str">
            <v>BSC1_HW_BFSAM_BANENGO</v>
          </cell>
          <cell r="L6819" t="str">
            <v>Buea</v>
          </cell>
        </row>
        <row r="6820">
          <cell r="J6820" t="str">
            <v>SUO_213</v>
          </cell>
          <cell r="K6820" t="str">
            <v>BSC1_HW_BFSAM_BANENGO</v>
          </cell>
          <cell r="L6820" t="str">
            <v>Buea</v>
          </cell>
        </row>
        <row r="6821">
          <cell r="J6821" t="str">
            <v>SUO_193</v>
          </cell>
          <cell r="K6821" t="str">
            <v>BSC1_HW_BFSAM_BANENGO</v>
          </cell>
          <cell r="L6821" t="str">
            <v>Limbe</v>
          </cell>
        </row>
        <row r="6822">
          <cell r="J6822" t="str">
            <v>SUO_193</v>
          </cell>
          <cell r="K6822" t="str">
            <v>BSC1_HW_BFSAM_BANENGO</v>
          </cell>
          <cell r="L6822" t="str">
            <v>Limbe</v>
          </cell>
        </row>
        <row r="6823">
          <cell r="J6823" t="str">
            <v>SUO_193</v>
          </cell>
          <cell r="K6823" t="str">
            <v>BSC1_HW_BFSAM_BANENGO</v>
          </cell>
          <cell r="L6823" t="str">
            <v>Limbe</v>
          </cell>
        </row>
        <row r="6824">
          <cell r="J6824" t="str">
            <v>SUO_195</v>
          </cell>
          <cell r="K6824" t="str">
            <v>BSC1_HW_BFSAM_BANENGO</v>
          </cell>
          <cell r="L6824" t="str">
            <v>Buea</v>
          </cell>
        </row>
        <row r="6825">
          <cell r="J6825" t="str">
            <v>SUO_195</v>
          </cell>
          <cell r="K6825" t="str">
            <v>BSC1_HW_BFSAM_BANENGO</v>
          </cell>
          <cell r="L6825" t="str">
            <v>Buea</v>
          </cell>
        </row>
        <row r="6826">
          <cell r="J6826" t="str">
            <v>SUO_195</v>
          </cell>
          <cell r="K6826" t="str">
            <v>BSC1_HW_BFSAM_BANENGO</v>
          </cell>
          <cell r="L6826" t="str">
            <v>Buea</v>
          </cell>
        </row>
        <row r="6827">
          <cell r="J6827" t="str">
            <v>NRO_134</v>
          </cell>
          <cell r="K6827" t="str">
            <v>BSC1_HW_BFSAM_BANENGO</v>
          </cell>
          <cell r="L6827" t="str">
            <v>Buea</v>
          </cell>
        </row>
        <row r="6828">
          <cell r="J6828" t="str">
            <v>NRO_134</v>
          </cell>
          <cell r="K6828" t="str">
            <v>BSC1_HW_BFSAM_BANENGO</v>
          </cell>
          <cell r="L6828" t="str">
            <v>Buea</v>
          </cell>
        </row>
        <row r="6829">
          <cell r="J6829" t="str">
            <v>NRO_134</v>
          </cell>
          <cell r="K6829" t="str">
            <v>BSC1_HW_BFSAM_BANENGO</v>
          </cell>
          <cell r="L6829" t="str">
            <v>Buea</v>
          </cell>
        </row>
        <row r="6830">
          <cell r="J6830" t="str">
            <v>NRO_142</v>
          </cell>
          <cell r="K6830" t="str">
            <v>MCBSC_Banengo2</v>
          </cell>
          <cell r="L6830" t="str">
            <v>Buea</v>
          </cell>
        </row>
        <row r="6831">
          <cell r="J6831" t="str">
            <v>NRO_142</v>
          </cell>
          <cell r="K6831" t="str">
            <v>MCBSC_Banengo2</v>
          </cell>
          <cell r="L6831" t="str">
            <v>Buea</v>
          </cell>
        </row>
        <row r="6832">
          <cell r="J6832" t="str">
            <v>NRO_142</v>
          </cell>
          <cell r="K6832" t="str">
            <v>MCBSC_Banengo2</v>
          </cell>
          <cell r="L6832" t="str">
            <v>Buea</v>
          </cell>
        </row>
        <row r="6833">
          <cell r="J6833" t="str">
            <v>NRO_127</v>
          </cell>
          <cell r="K6833" t="str">
            <v>BSC1_HW_BFSAM_BANENGO</v>
          </cell>
          <cell r="L6833" t="str">
            <v>Bamenda</v>
          </cell>
        </row>
        <row r="6834">
          <cell r="J6834" t="str">
            <v>NRO_127</v>
          </cell>
          <cell r="K6834" t="str">
            <v>BSC1_HW_BFSAM_BANENGO</v>
          </cell>
          <cell r="L6834" t="str">
            <v>Bamenda</v>
          </cell>
        </row>
        <row r="6835">
          <cell r="J6835" t="str">
            <v>NRO_127</v>
          </cell>
          <cell r="K6835" t="str">
            <v>BSC1_HW_BFSAM_BANENGO</v>
          </cell>
          <cell r="L6835" t="str">
            <v>Bamenda</v>
          </cell>
        </row>
        <row r="6836">
          <cell r="J6836" t="str">
            <v>NRO_112</v>
          </cell>
          <cell r="K6836" t="str">
            <v>BSC1_HW_BFSAM_BANENGO</v>
          </cell>
          <cell r="L6836" t="str">
            <v>Bamenda</v>
          </cell>
        </row>
        <row r="6837">
          <cell r="J6837" t="str">
            <v>NRO_112</v>
          </cell>
          <cell r="K6837" t="str">
            <v>BSC1_HW_BFSAM_BANENGO</v>
          </cell>
          <cell r="L6837" t="str">
            <v>Bamenda</v>
          </cell>
        </row>
        <row r="6838">
          <cell r="J6838" t="str">
            <v>NRO_112</v>
          </cell>
          <cell r="K6838" t="str">
            <v>BSC1_HW_BFSAM_BANENGO</v>
          </cell>
          <cell r="L6838" t="str">
            <v>Bamenda</v>
          </cell>
        </row>
        <row r="6839">
          <cell r="J6839" t="str">
            <v>NRO_130</v>
          </cell>
          <cell r="K6839" t="str">
            <v>BSC1_HW_BFSAM_BANENGO</v>
          </cell>
          <cell r="L6839" t="str">
            <v>Bamenda</v>
          </cell>
        </row>
        <row r="6840">
          <cell r="J6840" t="str">
            <v>NRO_130</v>
          </cell>
          <cell r="K6840" t="str">
            <v>BSC1_HW_BFSAM_BANENGO</v>
          </cell>
          <cell r="L6840" t="str">
            <v>Bamenda</v>
          </cell>
        </row>
        <row r="6841">
          <cell r="J6841" t="str">
            <v>NRO_130</v>
          </cell>
          <cell r="K6841" t="str">
            <v>BSC1_HW_BFSAM_BANENGO</v>
          </cell>
          <cell r="L6841" t="str">
            <v>Bamenda</v>
          </cell>
        </row>
        <row r="6842">
          <cell r="J6842" t="str">
            <v>NRO_117</v>
          </cell>
          <cell r="K6842" t="str">
            <v>BSC1_HW_BFSAM_BANENGO</v>
          </cell>
          <cell r="L6842" t="str">
            <v>Bamenda</v>
          </cell>
        </row>
        <row r="6843">
          <cell r="J6843" t="str">
            <v>NRO_117</v>
          </cell>
          <cell r="K6843" t="str">
            <v>BSC1_HW_BFSAM_BANENGO</v>
          </cell>
          <cell r="L6843" t="str">
            <v>Bamenda</v>
          </cell>
        </row>
        <row r="6844">
          <cell r="J6844" t="str">
            <v>NRO_117</v>
          </cell>
          <cell r="K6844" t="str">
            <v>BSC1_HW_BFSAM_BANENGO</v>
          </cell>
          <cell r="L6844" t="str">
            <v>Bamenda</v>
          </cell>
        </row>
        <row r="6845">
          <cell r="J6845" t="str">
            <v>NRO_125</v>
          </cell>
          <cell r="K6845" t="str">
            <v>BSC1_HW_BFSAM_BANENGO</v>
          </cell>
          <cell r="L6845" t="str">
            <v>Bamenda</v>
          </cell>
        </row>
        <row r="6846">
          <cell r="J6846" t="str">
            <v>NRO_125</v>
          </cell>
          <cell r="K6846" t="str">
            <v>BSC1_HW_BFSAM_BANENGO</v>
          </cell>
          <cell r="L6846" t="str">
            <v>Bamenda</v>
          </cell>
        </row>
        <row r="6847">
          <cell r="J6847" t="str">
            <v>NRO_125</v>
          </cell>
          <cell r="K6847" t="str">
            <v>BSC1_HW_BFSAM_BANENGO</v>
          </cell>
          <cell r="L6847" t="str">
            <v>Bamenda</v>
          </cell>
        </row>
        <row r="6848">
          <cell r="J6848" t="str">
            <v>NRO_119</v>
          </cell>
          <cell r="K6848" t="str">
            <v>BSC1_HW_BFSAM_BANENGO</v>
          </cell>
          <cell r="L6848" t="str">
            <v>Bamenda</v>
          </cell>
        </row>
        <row r="6849">
          <cell r="J6849" t="str">
            <v>NRO_119</v>
          </cell>
          <cell r="K6849" t="str">
            <v>BSC1_HW_BFSAM_BANENGO</v>
          </cell>
          <cell r="L6849" t="str">
            <v>Bamenda</v>
          </cell>
        </row>
        <row r="6850">
          <cell r="J6850" t="str">
            <v>NRO_119</v>
          </cell>
          <cell r="K6850" t="str">
            <v>BSC1_HW_BFSAM_BANENGO</v>
          </cell>
          <cell r="L6850" t="str">
            <v>Bamenda</v>
          </cell>
        </row>
        <row r="6851">
          <cell r="J6851" t="str">
            <v>SUO_218</v>
          </cell>
          <cell r="K6851" t="str">
            <v>BSC1_HW_BFSAM_BANENGO</v>
          </cell>
          <cell r="L6851" t="str">
            <v>Kumba</v>
          </cell>
        </row>
        <row r="6852">
          <cell r="J6852" t="str">
            <v>SUO_218</v>
          </cell>
          <cell r="K6852" t="str">
            <v>BSC1_HW_BFSAM_BANENGO</v>
          </cell>
          <cell r="L6852" t="str">
            <v>Kumba</v>
          </cell>
        </row>
        <row r="6853">
          <cell r="J6853" t="str">
            <v>SUO_218</v>
          </cell>
          <cell r="K6853" t="str">
            <v>BSC1_HW_BFSAM_BANENGO</v>
          </cell>
          <cell r="L6853" t="str">
            <v>Kumba</v>
          </cell>
        </row>
        <row r="6854">
          <cell r="J6854" t="str">
            <v>SUO_216</v>
          </cell>
          <cell r="K6854" t="str">
            <v>BSC1_HW_BFSAM_BANENGO</v>
          </cell>
          <cell r="L6854" t="str">
            <v>Kumba</v>
          </cell>
        </row>
        <row r="6855">
          <cell r="J6855" t="str">
            <v>SUO_216</v>
          </cell>
          <cell r="K6855" t="str">
            <v>BSC1_HW_BFSAM_BANENGO</v>
          </cell>
          <cell r="L6855" t="str">
            <v>Kumba</v>
          </cell>
        </row>
        <row r="6856">
          <cell r="J6856" t="str">
            <v>SUO_216</v>
          </cell>
          <cell r="K6856" t="str">
            <v>BSC1_HW_BFSAM_BANENGO</v>
          </cell>
          <cell r="L6856" t="str">
            <v>Kumba</v>
          </cell>
        </row>
        <row r="6857">
          <cell r="J6857" t="str">
            <v>NRO_113</v>
          </cell>
          <cell r="K6857" t="str">
            <v>BSC1_HW_BFSAM_BANENGO</v>
          </cell>
          <cell r="L6857" t="str">
            <v>Bamenda</v>
          </cell>
        </row>
        <row r="6858">
          <cell r="J6858" t="str">
            <v>NRO_113</v>
          </cell>
          <cell r="K6858" t="str">
            <v>BSC1_HW_BFSAM_BANENGO</v>
          </cell>
          <cell r="L6858" t="str">
            <v>Bamenda</v>
          </cell>
        </row>
        <row r="6859">
          <cell r="J6859" t="str">
            <v>NRO_113</v>
          </cell>
          <cell r="K6859" t="str">
            <v>BSC1_HW_BFSAM_BANENGO</v>
          </cell>
          <cell r="L6859" t="str">
            <v>Bamenda</v>
          </cell>
        </row>
        <row r="6860">
          <cell r="J6860" t="str">
            <v>NRO_118</v>
          </cell>
          <cell r="K6860" t="str">
            <v>BSC1_HW_BFSAM_BANENGO</v>
          </cell>
          <cell r="L6860" t="str">
            <v>Bamenda</v>
          </cell>
        </row>
        <row r="6861">
          <cell r="J6861" t="str">
            <v>NRO_118</v>
          </cell>
          <cell r="K6861" t="str">
            <v>BSC1_HW_BFSAM_BANENGO</v>
          </cell>
          <cell r="L6861" t="str">
            <v>Bamenda</v>
          </cell>
        </row>
        <row r="6862">
          <cell r="J6862" t="str">
            <v>NRO_118</v>
          </cell>
          <cell r="K6862" t="str">
            <v>BSC1_HW_BFSAM_BANENGO</v>
          </cell>
          <cell r="L6862" t="str">
            <v>Bamenda</v>
          </cell>
        </row>
        <row r="6863">
          <cell r="J6863" t="str">
            <v>NRO_122</v>
          </cell>
          <cell r="K6863" t="str">
            <v>BSC1_HW_BFSAM_BANENGO</v>
          </cell>
          <cell r="L6863" t="str">
            <v>Bamenda</v>
          </cell>
        </row>
        <row r="6864">
          <cell r="J6864" t="str">
            <v>NRO_122</v>
          </cell>
          <cell r="K6864" t="str">
            <v>BSC1_HW_BFSAM_BANENGO</v>
          </cell>
          <cell r="L6864" t="str">
            <v>Bamenda</v>
          </cell>
        </row>
        <row r="6865">
          <cell r="J6865" t="str">
            <v>NRO_122</v>
          </cell>
          <cell r="K6865" t="str">
            <v>BSC1_HW_BFSAM_BANENGO</v>
          </cell>
          <cell r="L6865" t="str">
            <v>Bamenda</v>
          </cell>
        </row>
        <row r="6866">
          <cell r="J6866" t="str">
            <v>NRO_124</v>
          </cell>
          <cell r="K6866" t="str">
            <v>BSC1_HW_BFSAM_BANENGO</v>
          </cell>
          <cell r="L6866" t="str">
            <v>Bamenda</v>
          </cell>
        </row>
        <row r="6867">
          <cell r="J6867" t="str">
            <v>NRO_124</v>
          </cell>
          <cell r="K6867" t="str">
            <v>BSC1_HW_BFSAM_BANENGO</v>
          </cell>
          <cell r="L6867" t="str">
            <v>Bamenda</v>
          </cell>
        </row>
        <row r="6868">
          <cell r="J6868" t="str">
            <v>NRO_124</v>
          </cell>
          <cell r="K6868" t="str">
            <v>BSC1_HW_BFSAM_BANENGO</v>
          </cell>
          <cell r="L6868" t="str">
            <v>Bamenda</v>
          </cell>
        </row>
        <row r="6869">
          <cell r="J6869" t="str">
            <v>SUO_200</v>
          </cell>
          <cell r="K6869" t="str">
            <v>BSC1_HW_BFSAM_BANENGO</v>
          </cell>
          <cell r="L6869" t="str">
            <v>Buea</v>
          </cell>
        </row>
        <row r="6870">
          <cell r="J6870" t="str">
            <v>SUO_200</v>
          </cell>
          <cell r="K6870" t="str">
            <v>BSC1_HW_BFSAM_BANENGO</v>
          </cell>
          <cell r="L6870" t="str">
            <v>Buea</v>
          </cell>
        </row>
        <row r="6871">
          <cell r="J6871" t="str">
            <v>SUO_200</v>
          </cell>
          <cell r="K6871" t="str">
            <v>BSC1_HW_BFSAM_BANENGO</v>
          </cell>
          <cell r="L6871" t="str">
            <v>Buea</v>
          </cell>
        </row>
        <row r="6872">
          <cell r="J6872" t="str">
            <v>SUO_215</v>
          </cell>
          <cell r="K6872" t="str">
            <v>BSC1_HW_BFSAM_BANENGO</v>
          </cell>
          <cell r="L6872" t="str">
            <v>Buea</v>
          </cell>
        </row>
        <row r="6873">
          <cell r="J6873" t="str">
            <v>SUO_215</v>
          </cell>
          <cell r="K6873" t="str">
            <v>BSC1_HW_BFSAM_BANENGO</v>
          </cell>
          <cell r="L6873" t="str">
            <v>Buea</v>
          </cell>
        </row>
        <row r="6874">
          <cell r="J6874" t="str">
            <v>SUO_215</v>
          </cell>
          <cell r="K6874" t="str">
            <v>BSC1_HW_BFSAM_BANENGO</v>
          </cell>
          <cell r="L6874" t="str">
            <v>Buea</v>
          </cell>
        </row>
        <row r="6875">
          <cell r="J6875" t="str">
            <v>SUO_179</v>
          </cell>
          <cell r="K6875" t="str">
            <v>BSC1_HW_BFSAM_BANENGO</v>
          </cell>
          <cell r="L6875" t="str">
            <v>Buea</v>
          </cell>
        </row>
        <row r="6876">
          <cell r="J6876" t="str">
            <v>SUO_179</v>
          </cell>
          <cell r="K6876" t="str">
            <v>BSC1_HW_BFSAM_BANENGO</v>
          </cell>
          <cell r="L6876" t="str">
            <v>Buea</v>
          </cell>
        </row>
        <row r="6877">
          <cell r="J6877" t="str">
            <v>SUO_179</v>
          </cell>
          <cell r="K6877" t="str">
            <v>BSC1_HW_BFSAM_BANENGO</v>
          </cell>
          <cell r="L6877" t="str">
            <v>Buea</v>
          </cell>
        </row>
        <row r="6878">
          <cell r="J6878" t="str">
            <v>NRO_017</v>
          </cell>
          <cell r="K6878" t="str">
            <v>MCBSC_Banengo2</v>
          </cell>
          <cell r="L6878" t="str">
            <v>Bali</v>
          </cell>
        </row>
        <row r="6879">
          <cell r="J6879" t="str">
            <v>NRO_017</v>
          </cell>
          <cell r="K6879" t="str">
            <v>MCBSC_Banengo2</v>
          </cell>
          <cell r="L6879" t="str">
            <v>Bali</v>
          </cell>
        </row>
        <row r="6880">
          <cell r="J6880" t="str">
            <v>NRO_017</v>
          </cell>
          <cell r="K6880" t="str">
            <v>MCBSC_Banengo2</v>
          </cell>
          <cell r="L6880" t="str">
            <v>Bali</v>
          </cell>
        </row>
        <row r="6881">
          <cell r="J6881" t="str">
            <v>SUO_217</v>
          </cell>
          <cell r="K6881" t="str">
            <v>BSC1_HW_BFSAM_BANENGO</v>
          </cell>
          <cell r="L6881" t="str">
            <v>Kumba</v>
          </cell>
        </row>
        <row r="6882">
          <cell r="J6882" t="str">
            <v>SUO_217</v>
          </cell>
          <cell r="K6882" t="str">
            <v>BSC1_HW_BFSAM_BANENGO</v>
          </cell>
          <cell r="L6882" t="str">
            <v>Kumba</v>
          </cell>
        </row>
        <row r="6883">
          <cell r="J6883" t="str">
            <v>SUO_217</v>
          </cell>
          <cell r="K6883" t="str">
            <v>BSC1_HW_BFSAM_BANENGO</v>
          </cell>
          <cell r="L6883" t="str">
            <v>Kumba</v>
          </cell>
        </row>
        <row r="6884">
          <cell r="J6884" t="str">
            <v>CTR_745</v>
          </cell>
          <cell r="K6884" t="str">
            <v>BSC_ZTE_Mvogada_new(24)</v>
          </cell>
          <cell r="L6884" t="str">
            <v>Yaounde</v>
          </cell>
        </row>
        <row r="6885">
          <cell r="J6885" t="str">
            <v>CTR_745</v>
          </cell>
          <cell r="K6885" t="str">
            <v>BSC_ZTE_Mvogada_new(24)</v>
          </cell>
          <cell r="L6885" t="str">
            <v>Yaounde</v>
          </cell>
        </row>
        <row r="6886">
          <cell r="J6886" t="str">
            <v>CTR_745</v>
          </cell>
          <cell r="K6886" t="str">
            <v>BSC_ZTE_Mvogada_new(24)</v>
          </cell>
          <cell r="L6886" t="str">
            <v>Yaounde</v>
          </cell>
        </row>
        <row r="6887">
          <cell r="J6887" t="str">
            <v>SUO_237</v>
          </cell>
          <cell r="K6887" t="str">
            <v>BSC1_HW_BFSAM_BANENGO</v>
          </cell>
          <cell r="L6887" t="str">
            <v>Kumba</v>
          </cell>
        </row>
        <row r="6888">
          <cell r="J6888" t="str">
            <v>SUO_237</v>
          </cell>
          <cell r="K6888" t="str">
            <v>BSC1_HW_BFSAM_BANENGO</v>
          </cell>
          <cell r="L6888" t="str">
            <v>Kumba</v>
          </cell>
        </row>
        <row r="6889">
          <cell r="J6889" t="str">
            <v>SUO_237</v>
          </cell>
          <cell r="K6889" t="str">
            <v>BSC1_HW_BFSAM_BANENGO</v>
          </cell>
          <cell r="L6889" t="str">
            <v>Kumba</v>
          </cell>
        </row>
        <row r="6890">
          <cell r="J6890" t="str">
            <v>SUO_242</v>
          </cell>
          <cell r="K6890" t="str">
            <v>BSC1_HW_BFSAM_BANENGO</v>
          </cell>
          <cell r="L6890" t="str">
            <v>Buea</v>
          </cell>
        </row>
        <row r="6891">
          <cell r="J6891" t="str">
            <v>SUO_242</v>
          </cell>
          <cell r="K6891" t="str">
            <v>BSC1_HW_BFSAM_BANENGO</v>
          </cell>
          <cell r="L6891" t="str">
            <v>Buea</v>
          </cell>
        </row>
        <row r="6892">
          <cell r="J6892" t="str">
            <v>SUO_242</v>
          </cell>
          <cell r="K6892" t="str">
            <v>BSC1_HW_BFSAM_BANENGO</v>
          </cell>
          <cell r="L6892" t="str">
            <v>Buea</v>
          </cell>
        </row>
        <row r="6893">
          <cell r="J6893" t="str">
            <v>SUO_184</v>
          </cell>
          <cell r="K6893" t="str">
            <v>BSC1_HW_BFSAM_BANENGO</v>
          </cell>
          <cell r="L6893" t="str">
            <v>Buea</v>
          </cell>
        </row>
        <row r="6894">
          <cell r="J6894" t="str">
            <v>SUO_184</v>
          </cell>
          <cell r="K6894" t="str">
            <v>BSC1_HW_BFSAM_BANENGO</v>
          </cell>
          <cell r="L6894" t="str">
            <v>Buea</v>
          </cell>
        </row>
        <row r="6895">
          <cell r="J6895" t="str">
            <v>SUO_184</v>
          </cell>
          <cell r="K6895" t="str">
            <v>BSC1_HW_BFSAM_BANENGO</v>
          </cell>
          <cell r="L6895" t="str">
            <v>Buea</v>
          </cell>
        </row>
        <row r="6896">
          <cell r="J6896" t="str">
            <v>NRO_121</v>
          </cell>
          <cell r="K6896" t="str">
            <v>BSC1_HW_BFSAM_BANENGO</v>
          </cell>
          <cell r="L6896" t="str">
            <v>Bamenda</v>
          </cell>
        </row>
        <row r="6897">
          <cell r="J6897" t="str">
            <v>NRO_121</v>
          </cell>
          <cell r="K6897" t="str">
            <v>BSC1_HW_BFSAM_BANENGO</v>
          </cell>
          <cell r="L6897" t="str">
            <v>Bamenda</v>
          </cell>
        </row>
        <row r="6898">
          <cell r="J6898" t="str">
            <v>NRO_121</v>
          </cell>
          <cell r="K6898" t="str">
            <v>BSC1_HW_BFSAM_BANENGO</v>
          </cell>
          <cell r="L6898" t="str">
            <v>Bamenda</v>
          </cell>
        </row>
        <row r="6899">
          <cell r="J6899" t="str">
            <v>NRO_036</v>
          </cell>
          <cell r="K6899" t="str">
            <v>MCBSC_Banengo2</v>
          </cell>
          <cell r="L6899" t="str">
            <v>Bafut</v>
          </cell>
        </row>
        <row r="6900">
          <cell r="J6900" t="str">
            <v>NRO_036</v>
          </cell>
          <cell r="K6900" t="str">
            <v>MCBSC_Banengo2</v>
          </cell>
          <cell r="L6900" t="str">
            <v>Bafut</v>
          </cell>
        </row>
        <row r="6901">
          <cell r="J6901" t="str">
            <v>NRO_036</v>
          </cell>
          <cell r="K6901" t="str">
            <v>MCBSC_Banengo2</v>
          </cell>
          <cell r="L6901" t="str">
            <v>Bafut</v>
          </cell>
        </row>
        <row r="6902">
          <cell r="J6902" t="str">
            <v>NRO_136</v>
          </cell>
          <cell r="K6902" t="str">
            <v>MCBSC_Banengo2</v>
          </cell>
          <cell r="L6902" t="str">
            <v>Ndop</v>
          </cell>
        </row>
        <row r="6903">
          <cell r="J6903" t="str">
            <v>NRO_136</v>
          </cell>
          <cell r="K6903" t="str">
            <v>MCBSC_Banengo2</v>
          </cell>
          <cell r="L6903" t="str">
            <v>Ndop</v>
          </cell>
        </row>
        <row r="6904">
          <cell r="J6904" t="str">
            <v>NRO_136</v>
          </cell>
          <cell r="K6904" t="str">
            <v>MCBSC_Banengo2</v>
          </cell>
          <cell r="L6904" t="str">
            <v>Ndop</v>
          </cell>
        </row>
        <row r="6905">
          <cell r="J6905" t="str">
            <v>NRO_137</v>
          </cell>
          <cell r="K6905" t="str">
            <v>MCBSC_Banengo2</v>
          </cell>
          <cell r="L6905" t="str">
            <v>Ndop</v>
          </cell>
        </row>
        <row r="6906">
          <cell r="J6906" t="str">
            <v>NRO_137</v>
          </cell>
          <cell r="K6906" t="str">
            <v>MCBSC_Banengo2</v>
          </cell>
          <cell r="L6906" t="str">
            <v>Ndop</v>
          </cell>
        </row>
        <row r="6907">
          <cell r="J6907" t="str">
            <v>NRO_137</v>
          </cell>
          <cell r="K6907" t="str">
            <v>MCBSC_Banengo2</v>
          </cell>
          <cell r="L6907" t="str">
            <v>Ndop</v>
          </cell>
        </row>
        <row r="6908">
          <cell r="J6908" t="str">
            <v>NRO_129</v>
          </cell>
          <cell r="K6908" t="str">
            <v>BSC1_HW_BFSAM_BANENGO</v>
          </cell>
          <cell r="L6908" t="str">
            <v>Bambili</v>
          </cell>
        </row>
        <row r="6909">
          <cell r="J6909" t="str">
            <v>NRO_129</v>
          </cell>
          <cell r="K6909" t="str">
            <v>BSC1_HW_BFSAM_BANENGO</v>
          </cell>
          <cell r="L6909" t="str">
            <v>Bambili</v>
          </cell>
        </row>
        <row r="6910">
          <cell r="J6910" t="str">
            <v>NRO_129</v>
          </cell>
          <cell r="K6910" t="str">
            <v>BSC1_HW_BFSAM_BANENGO</v>
          </cell>
          <cell r="L6910" t="str">
            <v>Bambili</v>
          </cell>
        </row>
        <row r="6911">
          <cell r="J6911" t="str">
            <v>NRO_126</v>
          </cell>
          <cell r="K6911" t="str">
            <v>BSC1_HW_BFSAM_BANENGO</v>
          </cell>
          <cell r="L6911" t="str">
            <v>Bamenda</v>
          </cell>
        </row>
        <row r="6912">
          <cell r="J6912" t="str">
            <v>NRO_126</v>
          </cell>
          <cell r="K6912" t="str">
            <v>BSC1_HW_BFSAM_BANENGO</v>
          </cell>
          <cell r="L6912" t="str">
            <v>Bamenda</v>
          </cell>
        </row>
        <row r="6913">
          <cell r="J6913" t="str">
            <v>NRO_126</v>
          </cell>
          <cell r="K6913" t="str">
            <v>BSC1_HW_BFSAM_BANENGO</v>
          </cell>
          <cell r="L6913" t="str">
            <v>Bamenda</v>
          </cell>
        </row>
        <row r="6914">
          <cell r="J6914" t="str">
            <v>SUO_169</v>
          </cell>
          <cell r="K6914" t="str">
            <v>BSC1_HW_BFSAM_BANENGO</v>
          </cell>
          <cell r="L6914" t="str">
            <v>Buea</v>
          </cell>
        </row>
        <row r="6915">
          <cell r="J6915" t="str">
            <v>SUO_169</v>
          </cell>
          <cell r="K6915" t="str">
            <v>BSC1_HW_BFSAM_BANENGO</v>
          </cell>
          <cell r="L6915" t="str">
            <v>Buea</v>
          </cell>
        </row>
        <row r="6916">
          <cell r="J6916" t="str">
            <v>SUO_169</v>
          </cell>
          <cell r="K6916" t="str">
            <v>BSC1_HW_BFSAM_BANENGO</v>
          </cell>
          <cell r="L6916" t="str">
            <v>Buea</v>
          </cell>
        </row>
        <row r="6917">
          <cell r="J6917" t="str">
            <v>SUD_126</v>
          </cell>
          <cell r="K6917" t="str">
            <v>MCBSC_NGOA_EK2</v>
          </cell>
          <cell r="L6917" t="str">
            <v>Ekombitié</v>
          </cell>
        </row>
        <row r="6918">
          <cell r="J6918" t="str">
            <v>SUD_126</v>
          </cell>
          <cell r="K6918" t="str">
            <v>MCBSC_NGOA_EK2</v>
          </cell>
          <cell r="L6918" t="str">
            <v>Ekombitié</v>
          </cell>
        </row>
        <row r="6919">
          <cell r="J6919" t="str">
            <v>SUD_126</v>
          </cell>
          <cell r="K6919" t="str">
            <v>MCBSC_NGOA_EK2</v>
          </cell>
          <cell r="L6919" t="str">
            <v>Ekombitié</v>
          </cell>
        </row>
        <row r="6920">
          <cell r="J6920" t="str">
            <v>SUD_108</v>
          </cell>
          <cell r="K6920" t="str">
            <v>MCBSC_CBC2</v>
          </cell>
          <cell r="L6920" t="str">
            <v>Minton</v>
          </cell>
        </row>
        <row r="6921">
          <cell r="J6921" t="str">
            <v>SUD_108</v>
          </cell>
          <cell r="K6921" t="str">
            <v>MCBSC_CBC2</v>
          </cell>
          <cell r="L6921" t="str">
            <v>Minton</v>
          </cell>
        </row>
        <row r="6922">
          <cell r="J6922" t="str">
            <v>SUD_108</v>
          </cell>
          <cell r="K6922" t="str">
            <v>MCBSC_CBC2</v>
          </cell>
          <cell r="L6922" t="str">
            <v>Minton</v>
          </cell>
        </row>
        <row r="6923">
          <cell r="J6923" t="str">
            <v>CTR_676</v>
          </cell>
          <cell r="K6923" t="str">
            <v>MCBSC_CBC1</v>
          </cell>
          <cell r="L6923" t="str">
            <v>Yaounde</v>
          </cell>
        </row>
        <row r="6924">
          <cell r="J6924" t="str">
            <v>CTR_676</v>
          </cell>
          <cell r="K6924" t="str">
            <v>MCBSC_CBC1</v>
          </cell>
          <cell r="L6924" t="str">
            <v>Yaounde</v>
          </cell>
        </row>
        <row r="6925">
          <cell r="J6925" t="str">
            <v>CTR_676</v>
          </cell>
          <cell r="K6925" t="str">
            <v>MCBSC_CBC1</v>
          </cell>
          <cell r="L6925" t="str">
            <v>Yaounde</v>
          </cell>
        </row>
        <row r="6926">
          <cell r="J6926" t="str">
            <v>SUO_238</v>
          </cell>
          <cell r="K6926" t="str">
            <v>BSC1_HW_BFSAM_BANENGO</v>
          </cell>
          <cell r="L6926" t="str">
            <v>Kumba</v>
          </cell>
        </row>
        <row r="6927">
          <cell r="J6927" t="str">
            <v>SUO_238</v>
          </cell>
          <cell r="K6927" t="str">
            <v>BSC1_HW_BFSAM_BANENGO</v>
          </cell>
          <cell r="L6927" t="str">
            <v>Kumba</v>
          </cell>
        </row>
        <row r="6928">
          <cell r="J6928" t="str">
            <v>SUO_238</v>
          </cell>
          <cell r="K6928" t="str">
            <v>BSC1_HW_BFSAM_BANENGO</v>
          </cell>
          <cell r="L6928" t="str">
            <v>Kumba</v>
          </cell>
        </row>
        <row r="6929">
          <cell r="J6929" t="str">
            <v>SUO_212</v>
          </cell>
          <cell r="K6929" t="str">
            <v>BSC1_HW_BFSAM_BANENGO</v>
          </cell>
          <cell r="L6929" t="str">
            <v>Limbe</v>
          </cell>
        </row>
        <row r="6930">
          <cell r="J6930" t="str">
            <v>SUO_212</v>
          </cell>
          <cell r="K6930" t="str">
            <v>BSC1_HW_BFSAM_BANENGO</v>
          </cell>
          <cell r="L6930" t="str">
            <v>Limbe</v>
          </cell>
        </row>
        <row r="6931">
          <cell r="J6931" t="str">
            <v>SUO_212</v>
          </cell>
          <cell r="K6931" t="str">
            <v>BSC1_HW_BFSAM_BANENGO</v>
          </cell>
          <cell r="L6931" t="str">
            <v>Limbe</v>
          </cell>
        </row>
        <row r="6932">
          <cell r="J6932" t="str">
            <v>EST_127</v>
          </cell>
          <cell r="K6932" t="str">
            <v>BSC_ZTE_Messamendongo(23)</v>
          </cell>
          <cell r="L6932" t="str">
            <v>Bertoua</v>
          </cell>
        </row>
        <row r="6933">
          <cell r="J6933" t="str">
            <v>EST_127</v>
          </cell>
          <cell r="K6933" t="str">
            <v>BSC_ZTE_Messamendongo(23)</v>
          </cell>
          <cell r="L6933" t="str">
            <v>Bertoua</v>
          </cell>
        </row>
        <row r="6934">
          <cell r="J6934" t="str">
            <v>EST_127</v>
          </cell>
          <cell r="K6934" t="str">
            <v>BSC_ZTE_Messamendongo(23)</v>
          </cell>
          <cell r="L6934" t="str">
            <v>Bertoua</v>
          </cell>
        </row>
        <row r="6935">
          <cell r="J6935" t="str">
            <v>EST_124</v>
          </cell>
          <cell r="K6935" t="str">
            <v>BSC_ZTE_Messamendongo(23)</v>
          </cell>
          <cell r="L6935" t="str">
            <v>Bertoua</v>
          </cell>
        </row>
        <row r="6936">
          <cell r="J6936" t="str">
            <v>EST_124</v>
          </cell>
          <cell r="K6936" t="str">
            <v>BSC_ZTE_Messamendongo(23)</v>
          </cell>
          <cell r="L6936" t="str">
            <v>Bertoua</v>
          </cell>
        </row>
        <row r="6937">
          <cell r="J6937" t="str">
            <v>EST_124</v>
          </cell>
          <cell r="K6937" t="str">
            <v>BSC_ZTE_Messamendongo(23)</v>
          </cell>
          <cell r="L6937" t="str">
            <v>Bertoua</v>
          </cell>
        </row>
        <row r="6938">
          <cell r="J6938" t="str">
            <v>EST_128</v>
          </cell>
          <cell r="K6938" t="str">
            <v>BSC_ZTE_Messamendongo(23)</v>
          </cell>
          <cell r="L6938" t="str">
            <v>Bertoua</v>
          </cell>
        </row>
        <row r="6939">
          <cell r="J6939" t="str">
            <v>EST_128</v>
          </cell>
          <cell r="K6939" t="str">
            <v>BSC_ZTE_Messamendongo(23)</v>
          </cell>
          <cell r="L6939" t="str">
            <v>Bertoua</v>
          </cell>
        </row>
        <row r="6940">
          <cell r="J6940" t="str">
            <v>EST_128</v>
          </cell>
          <cell r="K6940" t="str">
            <v>BSC_ZTE_Messamendongo(23)</v>
          </cell>
          <cell r="L6940" t="str">
            <v>Bertoua</v>
          </cell>
        </row>
        <row r="6941">
          <cell r="J6941" t="str">
            <v>EST_143</v>
          </cell>
          <cell r="K6941" t="str">
            <v>BSC_ZTE_Messamendongo(23)</v>
          </cell>
          <cell r="L6941" t="str">
            <v>Bertoua</v>
          </cell>
        </row>
        <row r="6942">
          <cell r="J6942" t="str">
            <v>EST_143</v>
          </cell>
          <cell r="K6942" t="str">
            <v>BSC_ZTE_Messamendongo(23)</v>
          </cell>
          <cell r="L6942" t="str">
            <v>Bertoua</v>
          </cell>
        </row>
        <row r="6943">
          <cell r="J6943" t="str">
            <v>EST_143</v>
          </cell>
          <cell r="K6943" t="str">
            <v>BSC_ZTE_Messamendongo(23)</v>
          </cell>
          <cell r="L6943" t="str">
            <v>Bertoua</v>
          </cell>
        </row>
        <row r="6944">
          <cell r="J6944" t="str">
            <v>SUO_164</v>
          </cell>
          <cell r="K6944" t="str">
            <v>MCBSC_Mak-Nodal2</v>
          </cell>
          <cell r="L6944" t="str">
            <v>Mutengene</v>
          </cell>
        </row>
        <row r="6945">
          <cell r="J6945" t="str">
            <v>SUO_164</v>
          </cell>
          <cell r="K6945" t="str">
            <v>MCBSC_Mak-Nodal2</v>
          </cell>
          <cell r="L6945" t="str">
            <v>Mutengene</v>
          </cell>
        </row>
        <row r="6946">
          <cell r="J6946" t="str">
            <v>SUO_164</v>
          </cell>
          <cell r="K6946" t="str">
            <v>MCBSC_Mak-Nodal2</v>
          </cell>
          <cell r="L6946" t="str">
            <v>Mutengene</v>
          </cell>
        </row>
        <row r="6947">
          <cell r="J6947" t="str">
            <v>SUO_181</v>
          </cell>
          <cell r="K6947" t="str">
            <v>BSC1_HW_BFSAM_BANENGO</v>
          </cell>
          <cell r="L6947" t="str">
            <v>Buea</v>
          </cell>
        </row>
        <row r="6948">
          <cell r="J6948" t="str">
            <v>SUO_181</v>
          </cell>
          <cell r="K6948" t="str">
            <v>BSC1_HW_BFSAM_BANENGO</v>
          </cell>
          <cell r="L6948" t="str">
            <v>Buea</v>
          </cell>
        </row>
        <row r="6949">
          <cell r="J6949" t="str">
            <v>SUO_181</v>
          </cell>
          <cell r="K6949" t="str">
            <v>BSC1_HW_BFSAM_BANENGO</v>
          </cell>
          <cell r="L6949" t="str">
            <v>Buea</v>
          </cell>
        </row>
        <row r="6950">
          <cell r="J6950" t="str">
            <v>EST_152</v>
          </cell>
          <cell r="K6950" t="str">
            <v>BSC_ZTE_Messamendongo(23)</v>
          </cell>
          <cell r="L6950" t="str">
            <v>Bertoua</v>
          </cell>
        </row>
        <row r="6951">
          <cell r="J6951" t="str">
            <v>EST_152</v>
          </cell>
          <cell r="K6951" t="str">
            <v>BSC_ZTE_Messamendongo(23)</v>
          </cell>
          <cell r="L6951" t="str">
            <v>Bertoua</v>
          </cell>
        </row>
        <row r="6952">
          <cell r="J6952" t="str">
            <v>EST_152</v>
          </cell>
          <cell r="K6952" t="str">
            <v>BSC_ZTE_Messamendongo(23)</v>
          </cell>
          <cell r="L6952" t="str">
            <v>Bertoua</v>
          </cell>
        </row>
        <row r="6953">
          <cell r="J6953" t="str">
            <v>LIT_789</v>
          </cell>
          <cell r="K6953" t="str">
            <v>MCBSC_IPD2</v>
          </cell>
          <cell r="L6953" t="str">
            <v>Mouyouka</v>
          </cell>
        </row>
        <row r="6954">
          <cell r="J6954" t="str">
            <v>LIT_789</v>
          </cell>
          <cell r="K6954" t="str">
            <v>MCBSC_IPD2</v>
          </cell>
          <cell r="L6954" t="str">
            <v>Mouyouka</v>
          </cell>
        </row>
        <row r="6955">
          <cell r="J6955" t="str">
            <v>NRO_036</v>
          </cell>
          <cell r="K6955" t="str">
            <v>MCBSC_Banengo2</v>
          </cell>
          <cell r="L6955" t="str">
            <v>Bafut</v>
          </cell>
        </row>
        <row r="6956">
          <cell r="J6956" t="str">
            <v>NRO_036</v>
          </cell>
          <cell r="K6956" t="str">
            <v>MCBSC_Banengo2</v>
          </cell>
          <cell r="L6956" t="str">
            <v>Bafut</v>
          </cell>
        </row>
        <row r="6957">
          <cell r="J6957" t="str">
            <v>NRO_036</v>
          </cell>
          <cell r="K6957" t="str">
            <v>MCBSC_Banengo2</v>
          </cell>
          <cell r="L6957" t="str">
            <v>Bafut</v>
          </cell>
        </row>
        <row r="6958">
          <cell r="J6958" t="str">
            <v>NRO_053</v>
          </cell>
          <cell r="K6958" t="str">
            <v>MCBSC_Banengo2</v>
          </cell>
          <cell r="L6958" t="str">
            <v>Mbengwi</v>
          </cell>
        </row>
        <row r="6959">
          <cell r="J6959" t="str">
            <v>NRO_053</v>
          </cell>
          <cell r="K6959" t="str">
            <v>MCBSC_Banengo2</v>
          </cell>
          <cell r="L6959" t="str">
            <v>Mbengwi</v>
          </cell>
        </row>
        <row r="6960">
          <cell r="J6960" t="str">
            <v>NRO_053</v>
          </cell>
          <cell r="K6960" t="str">
            <v>MCBSC_Banengo2</v>
          </cell>
          <cell r="L6960" t="str">
            <v>Mbengwi</v>
          </cell>
        </row>
        <row r="6961">
          <cell r="J6961" t="str">
            <v>NRO_135</v>
          </cell>
          <cell r="K6961" t="str">
            <v>BSC1_HW_BFSAM_BANENGO</v>
          </cell>
          <cell r="L6961" t="str">
            <v>Bamenda</v>
          </cell>
        </row>
        <row r="6962">
          <cell r="J6962" t="str">
            <v>NRO_135</v>
          </cell>
          <cell r="K6962" t="str">
            <v>BSC1_HW_BFSAM_BANENGO</v>
          </cell>
          <cell r="L6962" t="str">
            <v>Bamenda</v>
          </cell>
        </row>
        <row r="6963">
          <cell r="J6963" t="str">
            <v>NRO_135</v>
          </cell>
          <cell r="K6963" t="str">
            <v>BSC1_HW_BFSAM_BANENGO</v>
          </cell>
          <cell r="L6963" t="str">
            <v>Bamenda</v>
          </cell>
        </row>
        <row r="6964">
          <cell r="J6964" t="str">
            <v>SUO_246</v>
          </cell>
          <cell r="K6964" t="str">
            <v>MCBSC_IPD2</v>
          </cell>
          <cell r="L6964" t="str">
            <v>Bamenda</v>
          </cell>
        </row>
        <row r="6965">
          <cell r="J6965" t="str">
            <v>SUO_246</v>
          </cell>
          <cell r="K6965" t="str">
            <v>MCBSC_IPD2</v>
          </cell>
          <cell r="L6965" t="str">
            <v>Bamenda</v>
          </cell>
        </row>
        <row r="6966">
          <cell r="J6966" t="str">
            <v>SUO_246</v>
          </cell>
          <cell r="K6966" t="str">
            <v>MCBSC_IPD2</v>
          </cell>
          <cell r="L6966" t="str">
            <v>Bamenda</v>
          </cell>
        </row>
        <row r="6967">
          <cell r="J6967" t="str">
            <v>LIT_764</v>
          </cell>
          <cell r="K6967" t="str">
            <v>MCBSC_IPD2</v>
          </cell>
          <cell r="L6967" t="str">
            <v>Baaba</v>
          </cell>
        </row>
        <row r="6968">
          <cell r="J6968" t="str">
            <v>LIT_764</v>
          </cell>
          <cell r="K6968" t="str">
            <v>MCBSC_IPD2</v>
          </cell>
          <cell r="L6968" t="str">
            <v>Baaba</v>
          </cell>
        </row>
        <row r="6969">
          <cell r="J6969" t="str">
            <v>LIT_764</v>
          </cell>
          <cell r="K6969" t="str">
            <v>MCBSC_IPD2</v>
          </cell>
          <cell r="L6969" t="str">
            <v>Baaba</v>
          </cell>
        </row>
        <row r="6970">
          <cell r="J6970" t="str">
            <v>SUD_125</v>
          </cell>
          <cell r="K6970" t="str">
            <v>MCBSC_Mak-Nodal2</v>
          </cell>
          <cell r="L6970" t="str">
            <v>Bamenda</v>
          </cell>
        </row>
        <row r="6971">
          <cell r="J6971" t="str">
            <v>SUD_125</v>
          </cell>
          <cell r="K6971" t="str">
            <v>MCBSC_Mak-Nodal2</v>
          </cell>
          <cell r="L6971" t="str">
            <v>Bamenda</v>
          </cell>
        </row>
        <row r="6972">
          <cell r="J6972" t="str">
            <v>SUO_241</v>
          </cell>
          <cell r="K6972" t="str">
            <v>BSC1_HW_BFSAM_BANENGO</v>
          </cell>
          <cell r="L6972" t="str">
            <v>Kumba</v>
          </cell>
        </row>
        <row r="6973">
          <cell r="J6973" t="str">
            <v>SUO_241</v>
          </cell>
          <cell r="K6973" t="str">
            <v>BSC1_HW_BFSAM_BANENGO</v>
          </cell>
          <cell r="L6973" t="str">
            <v>Kumba</v>
          </cell>
        </row>
        <row r="6974">
          <cell r="J6974" t="str">
            <v>SUO_241</v>
          </cell>
          <cell r="K6974" t="str">
            <v>BSC1_HW_BFSAM_BANENGO</v>
          </cell>
          <cell r="L6974" t="str">
            <v>Kumba</v>
          </cell>
        </row>
        <row r="6975">
          <cell r="J6975" t="str">
            <v>CTR_856</v>
          </cell>
          <cell r="K6975" t="str">
            <v>MCBSC_CBC2</v>
          </cell>
          <cell r="L6975" t="str">
            <v>Binguela</v>
          </cell>
        </row>
        <row r="6976">
          <cell r="J6976" t="str">
            <v>CTR_856</v>
          </cell>
          <cell r="K6976" t="str">
            <v>MCBSC_CBC2</v>
          </cell>
          <cell r="L6976" t="str">
            <v>Binguela</v>
          </cell>
        </row>
        <row r="6977">
          <cell r="J6977" t="str">
            <v>CTR_856</v>
          </cell>
          <cell r="K6977" t="str">
            <v>MCBSC_CBC2</v>
          </cell>
          <cell r="L6977" t="str">
            <v>Binguela</v>
          </cell>
        </row>
        <row r="6978">
          <cell r="J6978" t="str">
            <v>CTR_880</v>
          </cell>
          <cell r="K6978" t="str">
            <v>MCBSC_CBC2</v>
          </cell>
          <cell r="L6978" t="str">
            <v>Ebolmadzom</v>
          </cell>
        </row>
        <row r="6979">
          <cell r="J6979" t="str">
            <v>CTR_880</v>
          </cell>
          <cell r="K6979" t="str">
            <v>MCBSC_CBC2</v>
          </cell>
          <cell r="L6979" t="str">
            <v>Ebolmadzom</v>
          </cell>
        </row>
        <row r="6980">
          <cell r="J6980" t="str">
            <v>CTR_880</v>
          </cell>
          <cell r="K6980" t="str">
            <v>MCBSC_CBC2</v>
          </cell>
          <cell r="L6980" t="str">
            <v>Ebolmadzom</v>
          </cell>
        </row>
        <row r="6981">
          <cell r="J6981" t="str">
            <v>ADM_140</v>
          </cell>
          <cell r="K6981" t="str">
            <v>MCBSC_Ngaoundere1</v>
          </cell>
          <cell r="L6981" t="str">
            <v>Martap</v>
          </cell>
        </row>
        <row r="6982">
          <cell r="J6982" t="str">
            <v>ADM_140</v>
          </cell>
          <cell r="K6982" t="str">
            <v>MCBSC_Ngaoundere1</v>
          </cell>
          <cell r="L6982" t="str">
            <v>Martap</v>
          </cell>
        </row>
        <row r="6983">
          <cell r="J6983" t="str">
            <v>OST_283</v>
          </cell>
          <cell r="K6983" t="str">
            <v>MCBSC_Banengo2</v>
          </cell>
          <cell r="L6983" t="str">
            <v>Galim</v>
          </cell>
        </row>
        <row r="6984">
          <cell r="J6984" t="str">
            <v>OST_283</v>
          </cell>
          <cell r="K6984" t="str">
            <v>MCBSC_Banengo2</v>
          </cell>
          <cell r="L6984" t="str">
            <v>Galim</v>
          </cell>
        </row>
        <row r="6985">
          <cell r="J6985" t="str">
            <v>OST_283</v>
          </cell>
          <cell r="K6985" t="str">
            <v>MCBSC_Banengo2</v>
          </cell>
          <cell r="L6985" t="str">
            <v>Galim</v>
          </cell>
        </row>
        <row r="6986">
          <cell r="J6986" t="str">
            <v>NRO_139</v>
          </cell>
          <cell r="K6986" t="str">
            <v>MCBSC_Banengo2</v>
          </cell>
          <cell r="L6986" t="str">
            <v>Akum</v>
          </cell>
        </row>
        <row r="6987">
          <cell r="J6987" t="str">
            <v>NRO_139</v>
          </cell>
          <cell r="K6987" t="str">
            <v>MCBSC_Banengo2</v>
          </cell>
          <cell r="L6987" t="str">
            <v>Akum</v>
          </cell>
        </row>
        <row r="6988">
          <cell r="J6988" t="str">
            <v>NRO_139</v>
          </cell>
          <cell r="K6988" t="str">
            <v>MCBSC_Banengo2</v>
          </cell>
          <cell r="L6988" t="str">
            <v>Akum</v>
          </cell>
        </row>
        <row r="6989">
          <cell r="J6989" t="str">
            <v>NRO_138</v>
          </cell>
          <cell r="K6989" t="str">
            <v>MCBSC_Banengo2</v>
          </cell>
          <cell r="L6989" t="str">
            <v>Jakiri</v>
          </cell>
        </row>
        <row r="6990">
          <cell r="J6990" t="str">
            <v>NRO_138</v>
          </cell>
          <cell r="K6990" t="str">
            <v>MCBSC_Banengo2</v>
          </cell>
          <cell r="L6990" t="str">
            <v>Jakiri</v>
          </cell>
        </row>
        <row r="6991">
          <cell r="J6991" t="str">
            <v>NRO_138</v>
          </cell>
          <cell r="K6991" t="str">
            <v>MCBSC_Banengo2</v>
          </cell>
          <cell r="L6991" t="str">
            <v>Jakiri</v>
          </cell>
        </row>
        <row r="6992">
          <cell r="J6992" t="str">
            <v>NRO_140</v>
          </cell>
          <cell r="K6992" t="str">
            <v>MCBSC_Banengo2</v>
          </cell>
          <cell r="L6992" t="str">
            <v>Tubah</v>
          </cell>
        </row>
        <row r="6993">
          <cell r="J6993" t="str">
            <v>NRO_140</v>
          </cell>
          <cell r="K6993" t="str">
            <v>MCBSC_Banengo2</v>
          </cell>
          <cell r="L6993" t="str">
            <v>Tubah</v>
          </cell>
        </row>
        <row r="6994">
          <cell r="J6994" t="str">
            <v>NRO_140</v>
          </cell>
          <cell r="K6994" t="str">
            <v>MCBSC_Banengo2</v>
          </cell>
          <cell r="L6994" t="str">
            <v>Tubah</v>
          </cell>
        </row>
        <row r="6995">
          <cell r="J6995" t="str">
            <v>NRO_141</v>
          </cell>
          <cell r="K6995" t="str">
            <v>MCBSC_Banengo2</v>
          </cell>
          <cell r="L6995" t="str">
            <v>Bamenda</v>
          </cell>
        </row>
        <row r="6996">
          <cell r="J6996" t="str">
            <v>NRO_141</v>
          </cell>
          <cell r="K6996" t="str">
            <v>MCBSC_Banengo2</v>
          </cell>
          <cell r="L6996" t="str">
            <v>Bamenda</v>
          </cell>
        </row>
        <row r="6997">
          <cell r="J6997" t="str">
            <v>NRO_141</v>
          </cell>
          <cell r="K6997" t="str">
            <v>MCBSC_Banengo2</v>
          </cell>
          <cell r="L6997" t="str">
            <v>Bamenda</v>
          </cell>
        </row>
        <row r="6998">
          <cell r="J6998" t="str">
            <v>LIT_462</v>
          </cell>
          <cell r="K6998" t="str">
            <v>MCBSC_IPD2</v>
          </cell>
          <cell r="L6998" t="str">
            <v>Malende</v>
          </cell>
        </row>
        <row r="6999">
          <cell r="J6999" t="str">
            <v>LIT_462</v>
          </cell>
          <cell r="K6999" t="str">
            <v>MCBSC_IPD2</v>
          </cell>
          <cell r="L6999" t="str">
            <v>Malende</v>
          </cell>
        </row>
        <row r="7000">
          <cell r="J7000" t="str">
            <v>LIT_462</v>
          </cell>
          <cell r="K7000" t="str">
            <v>MCBSC_IPD2</v>
          </cell>
          <cell r="L7000" t="str">
            <v>Malende</v>
          </cell>
        </row>
        <row r="7001">
          <cell r="J7001" t="str">
            <v>OST_308</v>
          </cell>
          <cell r="K7001" t="str">
            <v>MCBSC_IPD2</v>
          </cell>
          <cell r="L7001" t="str">
            <v>Bafang</v>
          </cell>
        </row>
        <row r="7002">
          <cell r="J7002" t="str">
            <v>OST_308</v>
          </cell>
          <cell r="K7002" t="str">
            <v>MCBSC_IPD2</v>
          </cell>
          <cell r="L7002" t="str">
            <v>Bafang</v>
          </cell>
        </row>
        <row r="7003">
          <cell r="J7003" t="str">
            <v>OST_308</v>
          </cell>
          <cell r="K7003" t="str">
            <v>MCBSC_IPD2</v>
          </cell>
          <cell r="L7003" t="str">
            <v>Bafang</v>
          </cell>
        </row>
        <row r="7004">
          <cell r="J7004" t="str">
            <v>LIT_787</v>
          </cell>
          <cell r="K7004" t="str">
            <v>MCBSC_IPD2</v>
          </cell>
          <cell r="L7004" t="str">
            <v>Njombe-Penja</v>
          </cell>
        </row>
        <row r="7005">
          <cell r="J7005" t="str">
            <v>LIT_787</v>
          </cell>
          <cell r="K7005" t="str">
            <v>MCBSC_IPD2</v>
          </cell>
          <cell r="L7005" t="str">
            <v>Njombe-Penja</v>
          </cell>
        </row>
        <row r="7006">
          <cell r="J7006" t="str">
            <v>OST_316</v>
          </cell>
          <cell r="K7006" t="str">
            <v>MCBSC_Banengo1</v>
          </cell>
          <cell r="L7006" t="str">
            <v>Koutaba</v>
          </cell>
        </row>
        <row r="7007">
          <cell r="J7007" t="str">
            <v>OST_316</v>
          </cell>
          <cell r="K7007" t="str">
            <v>MCBSC_Banengo1</v>
          </cell>
          <cell r="L7007" t="str">
            <v>Koutaba</v>
          </cell>
        </row>
        <row r="7008">
          <cell r="J7008" t="str">
            <v>OST_316</v>
          </cell>
          <cell r="K7008" t="str">
            <v>MCBSC_Banengo1</v>
          </cell>
          <cell r="L7008" t="str">
            <v>Koutaba</v>
          </cell>
        </row>
        <row r="7009">
          <cell r="J7009" t="str">
            <v>SUD_113</v>
          </cell>
          <cell r="K7009" t="str">
            <v>MCBSC_NGOA_EK2</v>
          </cell>
          <cell r="L7009" t="str">
            <v>Mintom</v>
          </cell>
        </row>
        <row r="7010">
          <cell r="J7010" t="str">
            <v>SUD_113</v>
          </cell>
          <cell r="K7010" t="str">
            <v>MCBSC_NGOA_EK2</v>
          </cell>
          <cell r="L7010" t="str">
            <v>Mintom</v>
          </cell>
        </row>
        <row r="7011">
          <cell r="J7011" t="str">
            <v>CTR_909</v>
          </cell>
          <cell r="K7011" t="str">
            <v>MCBSC_NGOA_EK2</v>
          </cell>
          <cell r="L7011" t="str">
            <v>Obala</v>
          </cell>
        </row>
        <row r="7012">
          <cell r="J7012" t="str">
            <v>CTR_909</v>
          </cell>
          <cell r="K7012" t="str">
            <v>MCBSC_NGOA_EK2</v>
          </cell>
          <cell r="L7012" t="str">
            <v>Obala</v>
          </cell>
        </row>
        <row r="7013">
          <cell r="J7013" t="str">
            <v>EST_155</v>
          </cell>
          <cell r="K7013" t="str">
            <v>MCBSC_NGOA_EK2</v>
          </cell>
          <cell r="L7013" t="str">
            <v>Doumé</v>
          </cell>
        </row>
        <row r="7014">
          <cell r="J7014" t="str">
            <v>EST_155</v>
          </cell>
          <cell r="K7014" t="str">
            <v>MCBSC_NGOA_EK2</v>
          </cell>
          <cell r="L7014" t="str">
            <v>Doumé</v>
          </cell>
        </row>
        <row r="7015">
          <cell r="J7015" t="str">
            <v>EST_156</v>
          </cell>
          <cell r="K7015" t="str">
            <v>BSC_ZTE_Messamendongo(23)</v>
          </cell>
          <cell r="L7015" t="str">
            <v>Garoua</v>
          </cell>
        </row>
        <row r="7016">
          <cell r="J7016" t="str">
            <v>EST_156</v>
          </cell>
          <cell r="K7016" t="str">
            <v>BSC_ZTE_Messamendongo(23)</v>
          </cell>
          <cell r="L7016" t="str">
            <v>Garoua</v>
          </cell>
        </row>
        <row r="7017">
          <cell r="J7017" t="str">
            <v>EST_156</v>
          </cell>
          <cell r="K7017" t="str">
            <v>BSC_ZTE_Messamendongo(23)</v>
          </cell>
          <cell r="L7017" t="str">
            <v>Garoua</v>
          </cell>
        </row>
        <row r="7018">
          <cell r="J7018" t="str">
            <v>EST_154</v>
          </cell>
          <cell r="K7018" t="str">
            <v>MCBSC_NGOA_EK2</v>
          </cell>
          <cell r="L7018" t="str">
            <v xml:space="preserve">Nganha </v>
          </cell>
        </row>
        <row r="7019">
          <cell r="J7019" t="str">
            <v>EST_154</v>
          </cell>
          <cell r="K7019" t="str">
            <v>MCBSC_NGOA_EK2</v>
          </cell>
          <cell r="L7019" t="str">
            <v xml:space="preserve">Nganha </v>
          </cell>
        </row>
        <row r="7020">
          <cell r="J7020" t="str">
            <v>EST_154</v>
          </cell>
          <cell r="K7020" t="str">
            <v>MCBSC_NGOA_EK2</v>
          </cell>
          <cell r="L7020" t="str">
            <v xml:space="preserve">Nganha </v>
          </cell>
        </row>
        <row r="7021">
          <cell r="J7021" t="str">
            <v>SUD_111</v>
          </cell>
          <cell r="K7021" t="str">
            <v>MCBSC_NGOA_EK2</v>
          </cell>
          <cell r="L7021" t="str">
            <v>Nkolmeyos</v>
          </cell>
        </row>
        <row r="7022">
          <cell r="J7022" t="str">
            <v>SUD_111</v>
          </cell>
          <cell r="K7022" t="str">
            <v>MCBSC_NGOA_EK2</v>
          </cell>
          <cell r="L7022" t="str">
            <v>Nkolmeyos</v>
          </cell>
        </row>
        <row r="7023">
          <cell r="J7023" t="str">
            <v>SUO_234</v>
          </cell>
          <cell r="K7023" t="str">
            <v>BSC1_HW_BFSAM_BANENGO</v>
          </cell>
          <cell r="L7023" t="str">
            <v>Limbe</v>
          </cell>
        </row>
        <row r="7024">
          <cell r="J7024" t="str">
            <v>SUO_234</v>
          </cell>
          <cell r="K7024" t="str">
            <v>BSC1_HW_BFSAM_BANENGO</v>
          </cell>
          <cell r="L7024" t="str">
            <v>Limbe</v>
          </cell>
        </row>
        <row r="7025">
          <cell r="J7025" t="str">
            <v>SUO_234</v>
          </cell>
          <cell r="K7025" t="str">
            <v>BSC1_HW_BFSAM_BANENGO</v>
          </cell>
          <cell r="L7025" t="str">
            <v>Limbe</v>
          </cell>
        </row>
        <row r="7026">
          <cell r="J7026" t="str">
            <v>SUO_232</v>
          </cell>
          <cell r="K7026" t="str">
            <v>BSC1_HW_BFSAM_BANENGO</v>
          </cell>
          <cell r="L7026" t="str">
            <v>Buea</v>
          </cell>
        </row>
        <row r="7027">
          <cell r="J7027" t="str">
            <v>SUO_232</v>
          </cell>
          <cell r="K7027" t="str">
            <v>BSC1_HW_BFSAM_BANENGO</v>
          </cell>
          <cell r="L7027" t="str">
            <v>Buea</v>
          </cell>
        </row>
        <row r="7028">
          <cell r="J7028" t="str">
            <v>SUO_232</v>
          </cell>
          <cell r="K7028" t="str">
            <v>BSC1_HW_BFSAM_BANENGO</v>
          </cell>
          <cell r="L7028" t="str">
            <v>Buea</v>
          </cell>
        </row>
        <row r="7029">
          <cell r="J7029" t="str">
            <v>SUO_240</v>
          </cell>
          <cell r="K7029" t="str">
            <v>BSC1_HW_BFSAM_BANENGO</v>
          </cell>
          <cell r="L7029" t="str">
            <v>Buea</v>
          </cell>
        </row>
        <row r="7030">
          <cell r="J7030" t="str">
            <v>SUO_240</v>
          </cell>
          <cell r="K7030" t="str">
            <v>BSC1_HW_BFSAM_BANENGO</v>
          </cell>
          <cell r="L7030" t="str">
            <v>Buea</v>
          </cell>
        </row>
        <row r="7031">
          <cell r="J7031" t="str">
            <v>SUO_240</v>
          </cell>
          <cell r="K7031" t="str">
            <v>BSC1_HW_BFSAM_BANENGO</v>
          </cell>
          <cell r="L7031" t="str">
            <v>Buea</v>
          </cell>
        </row>
        <row r="7032">
          <cell r="J7032" t="str">
            <v>SUO_236</v>
          </cell>
          <cell r="K7032" t="str">
            <v>BSC1_HW_BFSAM_BANENGO</v>
          </cell>
          <cell r="L7032" t="str">
            <v>Limbe</v>
          </cell>
        </row>
        <row r="7033">
          <cell r="J7033" t="str">
            <v>SUO_236</v>
          </cell>
          <cell r="K7033" t="str">
            <v>BSC1_HW_BFSAM_BANENGO</v>
          </cell>
          <cell r="L7033" t="str">
            <v>Limbe</v>
          </cell>
        </row>
        <row r="7034">
          <cell r="J7034" t="str">
            <v>SUO_236</v>
          </cell>
          <cell r="K7034" t="str">
            <v>BSC1_HW_BFSAM_BANENGO</v>
          </cell>
          <cell r="L7034" t="str">
            <v>Limbe</v>
          </cell>
        </row>
        <row r="7035">
          <cell r="J7035" t="str">
            <v>SUO_235</v>
          </cell>
          <cell r="K7035" t="str">
            <v>BSC1_HW_BFSAM_BANENGO</v>
          </cell>
          <cell r="L7035" t="str">
            <v>Limbe</v>
          </cell>
        </row>
        <row r="7036">
          <cell r="J7036" t="str">
            <v>SUO_235</v>
          </cell>
          <cell r="K7036" t="str">
            <v>BSC1_HW_BFSAM_BANENGO</v>
          </cell>
          <cell r="L7036" t="str">
            <v>Limbe</v>
          </cell>
        </row>
        <row r="7037">
          <cell r="J7037" t="str">
            <v>SUO_235</v>
          </cell>
          <cell r="K7037" t="str">
            <v>BSC1_HW_BFSAM_BANENGO</v>
          </cell>
          <cell r="L7037" t="str">
            <v>Limbe</v>
          </cell>
        </row>
        <row r="7038">
          <cell r="J7038" t="str">
            <v>SUO_233</v>
          </cell>
          <cell r="K7038" t="str">
            <v>BSC1_HW_BFSAM_BANENGO</v>
          </cell>
          <cell r="L7038" t="str">
            <v>Limbe</v>
          </cell>
        </row>
        <row r="7039">
          <cell r="J7039" t="str">
            <v>SUO_233</v>
          </cell>
          <cell r="K7039" t="str">
            <v>BSC1_HW_BFSAM_BANENGO</v>
          </cell>
          <cell r="L7039" t="str">
            <v>Limbe</v>
          </cell>
        </row>
        <row r="7040">
          <cell r="J7040" t="str">
            <v>SUO_233</v>
          </cell>
          <cell r="K7040" t="str">
            <v>BSC1_HW_BFSAM_BANENGO</v>
          </cell>
          <cell r="L7040" t="str">
            <v>Limbe</v>
          </cell>
        </row>
        <row r="7041">
          <cell r="J7041" t="str">
            <v>CTR_898</v>
          </cell>
          <cell r="K7041" t="str">
            <v>MCBSC_CBC2</v>
          </cell>
          <cell r="L7041" t="str">
            <v>Mbankomo</v>
          </cell>
        </row>
        <row r="7042">
          <cell r="J7042" t="str">
            <v>CTR_898</v>
          </cell>
          <cell r="K7042" t="str">
            <v>MCBSC_CBC2</v>
          </cell>
          <cell r="L7042" t="str">
            <v>Mbankomo</v>
          </cell>
        </row>
        <row r="7043">
          <cell r="J7043" t="str">
            <v>CTR_898</v>
          </cell>
          <cell r="K7043" t="str">
            <v>MCBSC_CBC2</v>
          </cell>
          <cell r="L7043" t="str">
            <v>Mbankomo</v>
          </cell>
        </row>
        <row r="7044">
          <cell r="J7044" t="str">
            <v>CTR_858</v>
          </cell>
          <cell r="K7044" t="str">
            <v>MCBSC_CBC2</v>
          </cell>
          <cell r="L7044" t="str">
            <v>Nguibassal</v>
          </cell>
        </row>
        <row r="7045">
          <cell r="J7045" t="str">
            <v>CTR_858</v>
          </cell>
          <cell r="K7045" t="str">
            <v>MCBSC_CBC2</v>
          </cell>
          <cell r="L7045" t="str">
            <v>Nguibassal</v>
          </cell>
        </row>
        <row r="7046">
          <cell r="J7046" t="str">
            <v>CTR_858</v>
          </cell>
          <cell r="K7046" t="str">
            <v>MCBSC_CBC2</v>
          </cell>
          <cell r="L7046" t="str">
            <v>Nguibassal</v>
          </cell>
        </row>
        <row r="7047">
          <cell r="J7047" t="str">
            <v>ADM_187</v>
          </cell>
          <cell r="K7047" t="str">
            <v>MCBSC_Ngaoundere1</v>
          </cell>
          <cell r="L7047" t="str">
            <v>Tibati</v>
          </cell>
        </row>
        <row r="7048">
          <cell r="J7048" t="str">
            <v>ADM_187</v>
          </cell>
          <cell r="K7048" t="str">
            <v>MCBSC_Ngaoundere1</v>
          </cell>
          <cell r="L7048" t="str">
            <v>Tibati</v>
          </cell>
        </row>
        <row r="7049">
          <cell r="J7049" t="str">
            <v>ADM_179</v>
          </cell>
          <cell r="K7049" t="str">
            <v>MCBSC_Ngaoundere1</v>
          </cell>
          <cell r="L7049" t="str">
            <v>Nyamboya</v>
          </cell>
        </row>
        <row r="7050">
          <cell r="J7050" t="str">
            <v>ADM_179</v>
          </cell>
          <cell r="K7050" t="str">
            <v>MCBSC_Ngaoundere1</v>
          </cell>
          <cell r="L7050" t="str">
            <v>Nyamboya</v>
          </cell>
        </row>
        <row r="7051">
          <cell r="J7051" t="str">
            <v>ADM_179</v>
          </cell>
          <cell r="K7051" t="str">
            <v>MCBSC_Ngaoundere1</v>
          </cell>
          <cell r="L7051" t="str">
            <v>Nyamboya</v>
          </cell>
        </row>
        <row r="7052">
          <cell r="J7052" t="str">
            <v>EXN_274</v>
          </cell>
          <cell r="K7052" t="str">
            <v>MCBSC_Mra-ZOKOK2</v>
          </cell>
          <cell r="L7052" t="str">
            <v>Tagawa</v>
          </cell>
        </row>
        <row r="7053">
          <cell r="J7053" t="str">
            <v>EXN_274</v>
          </cell>
          <cell r="K7053" t="str">
            <v>MCBSC_Mra-ZOKOK2</v>
          </cell>
          <cell r="L7053" t="str">
            <v>Tagawa</v>
          </cell>
        </row>
        <row r="7054">
          <cell r="J7054" t="str">
            <v>EXN_273</v>
          </cell>
          <cell r="K7054" t="str">
            <v>MCBSC_Mra-ZOKOK2</v>
          </cell>
          <cell r="L7054" t="str">
            <v>Kabo-Kabir</v>
          </cell>
        </row>
        <row r="7055">
          <cell r="J7055" t="str">
            <v>EXN_273</v>
          </cell>
          <cell r="K7055" t="str">
            <v>MCBSC_Mra-ZOKOK2</v>
          </cell>
          <cell r="L7055" t="str">
            <v>Kabo-Kabir</v>
          </cell>
        </row>
        <row r="7056">
          <cell r="J7056" t="str">
            <v>LIT_772</v>
          </cell>
          <cell r="K7056" t="str">
            <v>MCBSC_IPD2</v>
          </cell>
          <cell r="L7056" t="str">
            <v>Manjo</v>
          </cell>
        </row>
        <row r="7057">
          <cell r="J7057" t="str">
            <v>LIT_772</v>
          </cell>
          <cell r="K7057" t="str">
            <v>MCBSC_IPD2</v>
          </cell>
          <cell r="L7057" t="str">
            <v>Manjo</v>
          </cell>
        </row>
        <row r="7058">
          <cell r="J7058" t="str">
            <v>LIT_772</v>
          </cell>
          <cell r="K7058" t="str">
            <v>MCBSC_IPD2</v>
          </cell>
          <cell r="L7058" t="str">
            <v>Manjo</v>
          </cell>
        </row>
        <row r="7059">
          <cell r="J7059" t="str">
            <v>LIT_769</v>
          </cell>
          <cell r="K7059" t="str">
            <v>MCBSC_IPD2</v>
          </cell>
          <cell r="L7059" t="str">
            <v>Kake</v>
          </cell>
        </row>
        <row r="7060">
          <cell r="J7060" t="str">
            <v>LIT_769</v>
          </cell>
          <cell r="K7060" t="str">
            <v>MCBSC_IPD2</v>
          </cell>
          <cell r="L7060" t="str">
            <v>Kake</v>
          </cell>
        </row>
        <row r="7061">
          <cell r="J7061" t="str">
            <v>CTR_894</v>
          </cell>
          <cell r="K7061" t="str">
            <v>MCBSC_NGOA_EK2</v>
          </cell>
          <cell r="L7061" t="str">
            <v>Pella</v>
          </cell>
        </row>
        <row r="7062">
          <cell r="J7062" t="str">
            <v>CTR_894</v>
          </cell>
          <cell r="K7062" t="str">
            <v>MCBSC_NGOA_EK2</v>
          </cell>
          <cell r="L7062" t="str">
            <v>Pella</v>
          </cell>
        </row>
        <row r="7063">
          <cell r="J7063" t="str">
            <v>CTR_894</v>
          </cell>
          <cell r="K7063" t="str">
            <v>MCBSC_NGOA_EK2</v>
          </cell>
          <cell r="L7063" t="str">
            <v>Pella</v>
          </cell>
        </row>
        <row r="7064">
          <cell r="J7064" t="str">
            <v>CTR_892</v>
          </cell>
          <cell r="K7064" t="str">
            <v>MCBSC_NGOA_EK2</v>
          </cell>
          <cell r="L7064" t="str">
            <v>Sangla</v>
          </cell>
        </row>
        <row r="7065">
          <cell r="J7065" t="str">
            <v>CTR_892</v>
          </cell>
          <cell r="K7065" t="str">
            <v>MCBSC_NGOA_EK2</v>
          </cell>
          <cell r="L7065" t="str">
            <v>Sangla</v>
          </cell>
        </row>
        <row r="7066">
          <cell r="J7066" t="str">
            <v>CTR_892</v>
          </cell>
          <cell r="K7066" t="str">
            <v>MCBSC_NGOA_EK2</v>
          </cell>
          <cell r="L7066" t="str">
            <v>Sangla</v>
          </cell>
        </row>
        <row r="7067">
          <cell r="J7067" t="str">
            <v>SUD_130</v>
          </cell>
          <cell r="K7067" t="str">
            <v>MCBSC_CBC2</v>
          </cell>
          <cell r="L7067" t="str">
            <v>Sangmelima</v>
          </cell>
        </row>
        <row r="7068">
          <cell r="J7068" t="str">
            <v>SUD_130</v>
          </cell>
          <cell r="K7068" t="str">
            <v>MCBSC_CBC2</v>
          </cell>
          <cell r="L7068" t="str">
            <v>Sangmelima</v>
          </cell>
        </row>
        <row r="7069">
          <cell r="J7069" t="str">
            <v>CTR_906</v>
          </cell>
          <cell r="K7069" t="str">
            <v>MCBSC_CBC2</v>
          </cell>
          <cell r="L7069" t="str">
            <v>Mbankomo</v>
          </cell>
        </row>
        <row r="7070">
          <cell r="J7070" t="str">
            <v>CTR_906</v>
          </cell>
          <cell r="K7070" t="str">
            <v>MCBSC_CBC2</v>
          </cell>
          <cell r="L7070" t="str">
            <v>Mbankomo</v>
          </cell>
        </row>
        <row r="7071">
          <cell r="J7071" t="str">
            <v>CTR_906</v>
          </cell>
          <cell r="K7071" t="str">
            <v>MCBSC_CBC2</v>
          </cell>
          <cell r="L7071" t="str">
            <v>Mbankomo</v>
          </cell>
        </row>
        <row r="7072">
          <cell r="J7072" t="str">
            <v>SUD_119</v>
          </cell>
          <cell r="K7072" t="str">
            <v>MCBSC_CBC2</v>
          </cell>
          <cell r="L7072" t="str">
            <v>Sangmelima</v>
          </cell>
        </row>
        <row r="7073">
          <cell r="J7073" t="str">
            <v>SUD_119</v>
          </cell>
          <cell r="K7073" t="str">
            <v>MCBSC_CBC2</v>
          </cell>
          <cell r="L7073" t="str">
            <v>Sangmelima</v>
          </cell>
        </row>
        <row r="7074">
          <cell r="J7074" t="str">
            <v>SUD_119</v>
          </cell>
          <cell r="K7074" t="str">
            <v>MCBSC_CBC2</v>
          </cell>
          <cell r="L7074" t="str">
            <v>Sangmelima</v>
          </cell>
        </row>
        <row r="7075">
          <cell r="J7075" t="str">
            <v>SUD_124</v>
          </cell>
          <cell r="K7075" t="str">
            <v>MCBSC_CBC2</v>
          </cell>
          <cell r="L7075" t="str">
            <v>Ambam</v>
          </cell>
        </row>
        <row r="7076">
          <cell r="J7076" t="str">
            <v>SUD_124</v>
          </cell>
          <cell r="K7076" t="str">
            <v>MCBSC_CBC2</v>
          </cell>
          <cell r="L7076" t="str">
            <v>Ambam</v>
          </cell>
        </row>
        <row r="7077">
          <cell r="J7077" t="str">
            <v>ADM_180</v>
          </cell>
          <cell r="K7077" t="str">
            <v>BSC1_HW_GRA_AGENCE</v>
          </cell>
          <cell r="L7077" t="str">
            <v>Ngaoundere</v>
          </cell>
        </row>
        <row r="7078">
          <cell r="J7078" t="str">
            <v>ADM_180</v>
          </cell>
          <cell r="K7078" t="str">
            <v>BSC1_HW_GRA_AGENCE</v>
          </cell>
          <cell r="L7078" t="str">
            <v>Ngaoundere</v>
          </cell>
        </row>
        <row r="7079">
          <cell r="J7079" t="str">
            <v>ADM_180</v>
          </cell>
          <cell r="K7079" t="str">
            <v>BSC1_HW_GRA_AGENCE</v>
          </cell>
          <cell r="L7079" t="str">
            <v>Ngaoundere</v>
          </cell>
        </row>
        <row r="7080">
          <cell r="J7080" t="str">
            <v>ADM_183</v>
          </cell>
          <cell r="K7080" t="str">
            <v>MCBSC_Ngaoundere1</v>
          </cell>
          <cell r="L7080" t="str">
            <v>Bawa</v>
          </cell>
        </row>
        <row r="7081">
          <cell r="J7081" t="str">
            <v>ADM_183</v>
          </cell>
          <cell r="K7081" t="str">
            <v>MCBSC_Ngaoundere1</v>
          </cell>
          <cell r="L7081" t="str">
            <v>Bawa</v>
          </cell>
        </row>
        <row r="7082">
          <cell r="J7082" t="str">
            <v>NRO_120</v>
          </cell>
          <cell r="K7082" t="str">
            <v>BSC1_HW_BFSAM_BANENGO</v>
          </cell>
          <cell r="L7082" t="str">
            <v>Bamenda</v>
          </cell>
        </row>
        <row r="7083">
          <cell r="J7083" t="str">
            <v>NRO_120</v>
          </cell>
          <cell r="K7083" t="str">
            <v>BSC1_HW_BFSAM_BANENGO</v>
          </cell>
          <cell r="L7083" t="str">
            <v>Bamenda</v>
          </cell>
        </row>
        <row r="7084">
          <cell r="J7084" t="str">
            <v>NRO_120</v>
          </cell>
          <cell r="K7084" t="str">
            <v>BSC1_HW_BFSAM_BANENGO</v>
          </cell>
          <cell r="L7084" t="str">
            <v>Bamenda</v>
          </cell>
        </row>
        <row r="7085">
          <cell r="J7085" t="str">
            <v>OST_311</v>
          </cell>
          <cell r="K7085" t="str">
            <v>MCBSC_Banengo2</v>
          </cell>
          <cell r="L7085" t="str">
            <v>MBOUDA</v>
          </cell>
        </row>
        <row r="7086">
          <cell r="J7086" t="str">
            <v>OST_311</v>
          </cell>
          <cell r="K7086" t="str">
            <v>MCBSC_Banengo2</v>
          </cell>
          <cell r="L7086" t="str">
            <v>MBOUDA</v>
          </cell>
        </row>
        <row r="7087">
          <cell r="J7087" t="str">
            <v>OST_311</v>
          </cell>
          <cell r="K7087" t="str">
            <v>MCBSC_Banengo2</v>
          </cell>
          <cell r="L7087" t="str">
            <v>MBOUDA</v>
          </cell>
        </row>
        <row r="7088">
          <cell r="J7088" t="str">
            <v>OST_322</v>
          </cell>
          <cell r="K7088" t="str">
            <v>MCBSC_Banengo1</v>
          </cell>
          <cell r="L7088" t="str">
            <v>Bandja</v>
          </cell>
        </row>
        <row r="7089">
          <cell r="J7089" t="str">
            <v>OST_322</v>
          </cell>
          <cell r="K7089" t="str">
            <v>MCBSC_Banengo1</v>
          </cell>
          <cell r="L7089" t="str">
            <v>Bandja</v>
          </cell>
        </row>
        <row r="7090">
          <cell r="J7090" t="str">
            <v>OST_322</v>
          </cell>
          <cell r="K7090" t="str">
            <v>MCBSC_Banengo1</v>
          </cell>
          <cell r="L7090" t="str">
            <v>Bandja</v>
          </cell>
        </row>
        <row r="7091">
          <cell r="J7091" t="str">
            <v>CTR_910</v>
          </cell>
          <cell r="K7091" t="str">
            <v>MCBSC_NGOA_EK2</v>
          </cell>
          <cell r="L7091" t="str">
            <v>Nkoteng</v>
          </cell>
        </row>
        <row r="7092">
          <cell r="J7092" t="str">
            <v>CTR_910</v>
          </cell>
          <cell r="K7092" t="str">
            <v>MCBSC_NGOA_EK2</v>
          </cell>
          <cell r="L7092" t="str">
            <v>Nkoteng</v>
          </cell>
        </row>
        <row r="7093">
          <cell r="J7093" t="str">
            <v>EST_153</v>
          </cell>
          <cell r="K7093" t="str">
            <v>MCBSC_NGOA_EK2</v>
          </cell>
          <cell r="L7093" t="str">
            <v>Wasse</v>
          </cell>
        </row>
        <row r="7094">
          <cell r="J7094" t="str">
            <v>EST_153</v>
          </cell>
          <cell r="K7094" t="str">
            <v>MCBSC_NGOA_EK2</v>
          </cell>
          <cell r="L7094" t="str">
            <v>Wasse</v>
          </cell>
        </row>
        <row r="7095">
          <cell r="J7095" t="str">
            <v>SUD_117</v>
          </cell>
          <cell r="K7095" t="str">
            <v>MCBSC_CBC2</v>
          </cell>
          <cell r="L7095" t="str">
            <v>Kyé-Ossi</v>
          </cell>
        </row>
        <row r="7096">
          <cell r="J7096" t="str">
            <v>SUD_117</v>
          </cell>
          <cell r="K7096" t="str">
            <v>MCBSC_CBC2</v>
          </cell>
          <cell r="L7096" t="str">
            <v>Kyé-Ossi</v>
          </cell>
        </row>
        <row r="7097">
          <cell r="J7097" t="str">
            <v>SUD_117</v>
          </cell>
          <cell r="K7097" t="str">
            <v>MCBSC_CBC2</v>
          </cell>
          <cell r="L7097" t="str">
            <v>Kyé-Ossi</v>
          </cell>
        </row>
        <row r="7098">
          <cell r="J7098" t="str">
            <v>SUD_110</v>
          </cell>
          <cell r="K7098" t="str">
            <v>MCBSC_CBC2</v>
          </cell>
          <cell r="L7098" t="str">
            <v>Mbikiliki</v>
          </cell>
        </row>
        <row r="7099">
          <cell r="J7099" t="str">
            <v>SUD_110</v>
          </cell>
          <cell r="K7099" t="str">
            <v>MCBSC_CBC2</v>
          </cell>
          <cell r="L7099" t="str">
            <v>Mbikiliki</v>
          </cell>
        </row>
        <row r="7100">
          <cell r="J7100" t="str">
            <v>EXN_140</v>
          </cell>
          <cell r="K7100" t="str">
            <v>MCBSC_GRA-Agence</v>
          </cell>
          <cell r="L7100" t="str">
            <v>Mokolo</v>
          </cell>
        </row>
        <row r="7101">
          <cell r="J7101" t="str">
            <v>EXN_140</v>
          </cell>
          <cell r="K7101" t="str">
            <v>MCBSC_GRA-Agence</v>
          </cell>
          <cell r="L7101" t="str">
            <v>Mokolo</v>
          </cell>
        </row>
        <row r="7102">
          <cell r="J7102" t="str">
            <v>EXN_140</v>
          </cell>
          <cell r="K7102" t="str">
            <v>MCBSC_GRA-Agence</v>
          </cell>
          <cell r="L7102" t="str">
            <v>Mokolo</v>
          </cell>
        </row>
        <row r="7103">
          <cell r="J7103" t="str">
            <v>NRO_050</v>
          </cell>
          <cell r="K7103" t="str">
            <v>MCBSC_Banengo2</v>
          </cell>
          <cell r="L7103" t="str">
            <v>Bangolan</v>
          </cell>
        </row>
        <row r="7104">
          <cell r="J7104" t="str">
            <v>NRO_050</v>
          </cell>
          <cell r="K7104" t="str">
            <v>MCBSC_Banengo2</v>
          </cell>
          <cell r="L7104" t="str">
            <v>Bangolan</v>
          </cell>
        </row>
        <row r="7105">
          <cell r="J7105" t="str">
            <v>NRO_050</v>
          </cell>
          <cell r="K7105" t="str">
            <v>MCBSC_Banengo2</v>
          </cell>
          <cell r="L7105" t="str">
            <v>Bangolan</v>
          </cell>
        </row>
        <row r="7106">
          <cell r="J7106" t="str">
            <v>NRO_238</v>
          </cell>
          <cell r="K7106" t="str">
            <v>MCBSC_Banengo2</v>
          </cell>
          <cell r="L7106" t="str">
            <v>Nkor</v>
          </cell>
        </row>
        <row r="7107">
          <cell r="J7107" t="str">
            <v>NRO_238</v>
          </cell>
          <cell r="K7107" t="str">
            <v>MCBSC_Banengo2</v>
          </cell>
          <cell r="L7107" t="str">
            <v>Nkor</v>
          </cell>
        </row>
        <row r="7108">
          <cell r="J7108" t="str">
            <v>NRO_238</v>
          </cell>
          <cell r="K7108" t="str">
            <v>MCBSC_Banengo2</v>
          </cell>
          <cell r="L7108" t="str">
            <v>Nkor</v>
          </cell>
        </row>
        <row r="7109">
          <cell r="J7109" t="str">
            <v>NRO_150</v>
          </cell>
          <cell r="K7109" t="str">
            <v>MCBSC_Banengo2</v>
          </cell>
          <cell r="L7109" t="str">
            <v>Ndu</v>
          </cell>
        </row>
        <row r="7110">
          <cell r="J7110" t="str">
            <v>NRO_150</v>
          </cell>
          <cell r="K7110" t="str">
            <v>MCBSC_Banengo2</v>
          </cell>
          <cell r="L7110" t="str">
            <v>Ndu</v>
          </cell>
        </row>
        <row r="7111">
          <cell r="J7111" t="str">
            <v>NRO_150</v>
          </cell>
          <cell r="K7111" t="str">
            <v>MCBSC_Banengo2</v>
          </cell>
          <cell r="L7111" t="str">
            <v>Ndu</v>
          </cell>
        </row>
        <row r="7112">
          <cell r="J7112" t="str">
            <v>OST_313</v>
          </cell>
          <cell r="K7112" t="str">
            <v>MCBSC_Banengo2</v>
          </cell>
          <cell r="L7112" t="str">
            <v>Mbouda</v>
          </cell>
        </row>
        <row r="7113">
          <cell r="J7113" t="str">
            <v>OST_313</v>
          </cell>
          <cell r="K7113" t="str">
            <v>MCBSC_Banengo2</v>
          </cell>
          <cell r="L7113" t="str">
            <v>Mbouda</v>
          </cell>
        </row>
        <row r="7114">
          <cell r="J7114" t="str">
            <v>OST_313</v>
          </cell>
          <cell r="K7114" t="str">
            <v>MCBSC_Banengo2</v>
          </cell>
          <cell r="L7114" t="str">
            <v>Mbouda</v>
          </cell>
        </row>
        <row r="7115">
          <cell r="J7115" t="str">
            <v>NRO_151</v>
          </cell>
          <cell r="K7115" t="str">
            <v>MCBSC_Banengo2</v>
          </cell>
          <cell r="L7115" t="str">
            <v>Bali</v>
          </cell>
        </row>
        <row r="7116">
          <cell r="J7116" t="str">
            <v>NRO_151</v>
          </cell>
          <cell r="K7116" t="str">
            <v>MCBSC_Banengo2</v>
          </cell>
          <cell r="L7116" t="str">
            <v>Bali</v>
          </cell>
        </row>
        <row r="7117">
          <cell r="J7117" t="str">
            <v>NRO_151</v>
          </cell>
          <cell r="K7117" t="str">
            <v>MCBSC_Banengo2</v>
          </cell>
          <cell r="L7117" t="str">
            <v>Bali</v>
          </cell>
        </row>
        <row r="7118">
          <cell r="J7118" t="str">
            <v>NRO_148</v>
          </cell>
          <cell r="K7118" t="str">
            <v>BSC1_HW_BFSAM_BANENGO</v>
          </cell>
          <cell r="L7118" t="str">
            <v>Bamenda</v>
          </cell>
        </row>
        <row r="7119">
          <cell r="J7119" t="str">
            <v>NRO_148</v>
          </cell>
          <cell r="K7119" t="str">
            <v>BSC1_HW_BFSAM_BANENGO</v>
          </cell>
          <cell r="L7119" t="str">
            <v>Bamenda</v>
          </cell>
        </row>
        <row r="7120">
          <cell r="J7120" t="str">
            <v>NRO_148</v>
          </cell>
          <cell r="K7120" t="str">
            <v>BSC1_HW_BFSAM_BANENGO</v>
          </cell>
          <cell r="L7120" t="str">
            <v>Bamenda</v>
          </cell>
        </row>
        <row r="7121">
          <cell r="J7121" t="str">
            <v>SUO_255</v>
          </cell>
          <cell r="K7121" t="str">
            <v>MCBSC_IPD2</v>
          </cell>
          <cell r="L7121" t="str">
            <v>Muyuka</v>
          </cell>
        </row>
        <row r="7122">
          <cell r="J7122" t="str">
            <v>SUO_255</v>
          </cell>
          <cell r="K7122" t="str">
            <v>MCBSC_IPD2</v>
          </cell>
          <cell r="L7122" t="str">
            <v>Muyuka</v>
          </cell>
        </row>
        <row r="7123">
          <cell r="J7123" t="str">
            <v>SUO_255</v>
          </cell>
          <cell r="K7123" t="str">
            <v>MCBSC_IPD2</v>
          </cell>
          <cell r="L7123" t="str">
            <v>Muyuka</v>
          </cell>
        </row>
        <row r="7124">
          <cell r="J7124" t="str">
            <v>CTR_893</v>
          </cell>
          <cell r="K7124" t="str">
            <v>MCBSC_NGOA_EK2</v>
          </cell>
          <cell r="L7124" t="str">
            <v>Ndjole</v>
          </cell>
        </row>
        <row r="7125">
          <cell r="J7125" t="str">
            <v>CTR_893</v>
          </cell>
          <cell r="K7125" t="str">
            <v>MCBSC_NGOA_EK2</v>
          </cell>
          <cell r="L7125" t="str">
            <v>Ndjole</v>
          </cell>
        </row>
        <row r="7126">
          <cell r="J7126" t="str">
            <v>NRO_238</v>
          </cell>
          <cell r="K7126" t="str">
            <v>MCBSC_Banengo2</v>
          </cell>
          <cell r="L7126" t="str">
            <v>Nkor</v>
          </cell>
        </row>
        <row r="7127">
          <cell r="J7127" t="str">
            <v>NRO_238</v>
          </cell>
          <cell r="K7127" t="str">
            <v>MCBSC_Banengo2</v>
          </cell>
          <cell r="L7127" t="str">
            <v>Nkor</v>
          </cell>
        </row>
        <row r="7128">
          <cell r="J7128" t="str">
            <v>NRO_238</v>
          </cell>
          <cell r="K7128" t="str">
            <v>MCBSC_Banengo2</v>
          </cell>
          <cell r="L7128" t="str">
            <v>Nkor</v>
          </cell>
        </row>
        <row r="7129">
          <cell r="J7129" t="str">
            <v>ADM_178</v>
          </cell>
          <cell r="K7129" t="str">
            <v>MCBSC_Ngaoundere1</v>
          </cell>
          <cell r="L7129" t="str">
            <v>Banyo</v>
          </cell>
        </row>
        <row r="7130">
          <cell r="J7130" t="str">
            <v>ADM_178</v>
          </cell>
          <cell r="K7130" t="str">
            <v>MCBSC_Ngaoundere1</v>
          </cell>
          <cell r="L7130" t="str">
            <v>Banyo</v>
          </cell>
        </row>
        <row r="7131">
          <cell r="J7131" t="str">
            <v>ADM_182</v>
          </cell>
          <cell r="K7131" t="str">
            <v>MCBSC_Ngaoundere1</v>
          </cell>
          <cell r="L7131" t="str">
            <v>Toumbouroum</v>
          </cell>
        </row>
        <row r="7132">
          <cell r="J7132" t="str">
            <v>ADM_182</v>
          </cell>
          <cell r="K7132" t="str">
            <v>MCBSC_Ngaoundere1</v>
          </cell>
          <cell r="L7132" t="str">
            <v>Toumbouroum</v>
          </cell>
        </row>
        <row r="7133">
          <cell r="J7133" t="str">
            <v>NRD_189</v>
          </cell>
          <cell r="K7133" t="str">
            <v>BSC1_HW_GRA_AGENCE</v>
          </cell>
          <cell r="L7133" t="str">
            <v>Garoua</v>
          </cell>
        </row>
        <row r="7134">
          <cell r="J7134" t="str">
            <v>NRD_189</v>
          </cell>
          <cell r="K7134" t="str">
            <v>BSC1_HW_GRA_AGENCE</v>
          </cell>
          <cell r="L7134" t="str">
            <v>Garoua</v>
          </cell>
        </row>
        <row r="7135">
          <cell r="J7135" t="str">
            <v>NRD_189</v>
          </cell>
          <cell r="K7135" t="str">
            <v>BSC1_HW_GRA_AGENCE</v>
          </cell>
          <cell r="L7135" t="str">
            <v>Garoua</v>
          </cell>
        </row>
        <row r="7136">
          <cell r="J7136" t="str">
            <v>NRO_088</v>
          </cell>
          <cell r="K7136" t="str">
            <v>MCBSC_Banengo2</v>
          </cell>
          <cell r="L7136" t="str">
            <v>Nchum</v>
          </cell>
        </row>
        <row r="7137">
          <cell r="J7137" t="str">
            <v>NRO_088</v>
          </cell>
          <cell r="K7137" t="str">
            <v>MCBSC_Banengo2</v>
          </cell>
          <cell r="L7137" t="str">
            <v>Nchum</v>
          </cell>
        </row>
        <row r="7138">
          <cell r="J7138" t="str">
            <v>NRO_088</v>
          </cell>
          <cell r="K7138" t="str">
            <v>MCBSC_Banengo2</v>
          </cell>
          <cell r="L7138" t="str">
            <v>Nchum</v>
          </cell>
        </row>
        <row r="7139">
          <cell r="J7139" t="str">
            <v>NRO_149</v>
          </cell>
          <cell r="K7139" t="str">
            <v>MCBSC_Banengo2</v>
          </cell>
          <cell r="L7139" t="str">
            <v>Wum</v>
          </cell>
        </row>
        <row r="7140">
          <cell r="J7140" t="str">
            <v>NRO_149</v>
          </cell>
          <cell r="K7140" t="str">
            <v>MCBSC_Banengo2</v>
          </cell>
          <cell r="L7140" t="str">
            <v>Wum</v>
          </cell>
        </row>
        <row r="7141">
          <cell r="J7141" t="str">
            <v>NRO_149</v>
          </cell>
          <cell r="K7141" t="str">
            <v>MCBSC_Banengo2</v>
          </cell>
          <cell r="L7141" t="str">
            <v>Wum</v>
          </cell>
        </row>
        <row r="7142">
          <cell r="J7142" t="str">
            <v>SUO_266</v>
          </cell>
          <cell r="K7142" t="str">
            <v>MCBSC_IPD2</v>
          </cell>
          <cell r="L7142" t="str">
            <v>Bavenga</v>
          </cell>
        </row>
        <row r="7143">
          <cell r="J7143" t="str">
            <v>SUO_266</v>
          </cell>
          <cell r="K7143" t="str">
            <v>MCBSC_IPD2</v>
          </cell>
          <cell r="L7143" t="str">
            <v>Bavenga</v>
          </cell>
        </row>
        <row r="7144">
          <cell r="J7144" t="str">
            <v>OST_102</v>
          </cell>
          <cell r="K7144" t="str">
            <v>BSC1_HW_BFSAM_BANENGO</v>
          </cell>
          <cell r="L7144" t="str">
            <v>Foumban</v>
          </cell>
        </row>
        <row r="7145">
          <cell r="J7145" t="str">
            <v>OST_102</v>
          </cell>
          <cell r="K7145" t="str">
            <v>BSC1_HW_BFSAM_BANENGO</v>
          </cell>
          <cell r="L7145" t="str">
            <v>Foumban</v>
          </cell>
        </row>
        <row r="7146">
          <cell r="J7146" t="str">
            <v>OST_102</v>
          </cell>
          <cell r="K7146" t="str">
            <v>BSC1_HW_BFSAM_BANENGO</v>
          </cell>
          <cell r="L7146" t="str">
            <v>Foumban</v>
          </cell>
        </row>
        <row r="7147">
          <cell r="J7147" t="str">
            <v>OST_314</v>
          </cell>
          <cell r="K7147" t="str">
            <v>MCBSC_Banengo1</v>
          </cell>
          <cell r="L7147" t="str">
            <v>Bangangté</v>
          </cell>
        </row>
        <row r="7148">
          <cell r="J7148" t="str">
            <v>OST_314</v>
          </cell>
          <cell r="K7148" t="str">
            <v>MCBSC_Banengo1</v>
          </cell>
          <cell r="L7148" t="str">
            <v>Bangangté</v>
          </cell>
        </row>
        <row r="7149">
          <cell r="J7149" t="str">
            <v>OST_314</v>
          </cell>
          <cell r="K7149" t="str">
            <v>MCBSC_Banengo1</v>
          </cell>
          <cell r="L7149" t="str">
            <v>Bangangté</v>
          </cell>
        </row>
        <row r="7150">
          <cell r="J7150" t="str">
            <v>NRO_012</v>
          </cell>
          <cell r="K7150" t="str">
            <v>MCBSC_NGOA_EK2</v>
          </cell>
          <cell r="L7150" t="str">
            <v>Mwa</v>
          </cell>
        </row>
        <row r="7151">
          <cell r="J7151" t="str">
            <v>NRO_012</v>
          </cell>
          <cell r="K7151" t="str">
            <v>MCBSC_NGOA_EK2</v>
          </cell>
          <cell r="L7151" t="str">
            <v>Mwa</v>
          </cell>
        </row>
        <row r="7152">
          <cell r="J7152" t="str">
            <v>NRO_012</v>
          </cell>
          <cell r="K7152" t="str">
            <v>MCBSC_NGOA_EK2</v>
          </cell>
          <cell r="L7152" t="str">
            <v>Mwa</v>
          </cell>
        </row>
        <row r="7153">
          <cell r="J7153" t="str">
            <v>SUD_138</v>
          </cell>
          <cell r="K7153" t="str">
            <v>MCBSC_CBC2</v>
          </cell>
          <cell r="L7153" t="str">
            <v>Sangmelima</v>
          </cell>
        </row>
        <row r="7154">
          <cell r="J7154" t="str">
            <v>SUD_138</v>
          </cell>
          <cell r="K7154" t="str">
            <v>MCBSC_CBC2</v>
          </cell>
          <cell r="L7154" t="str">
            <v>Sangmelima</v>
          </cell>
        </row>
        <row r="7155">
          <cell r="J7155" t="str">
            <v>SUD_138</v>
          </cell>
          <cell r="K7155" t="str">
            <v>MCBSC_CBC2</v>
          </cell>
          <cell r="L7155" t="str">
            <v>Sangmelima</v>
          </cell>
        </row>
        <row r="7156">
          <cell r="J7156" t="str">
            <v>SUD_135</v>
          </cell>
          <cell r="K7156" t="str">
            <v>MCBSC_CBC2</v>
          </cell>
          <cell r="L7156" t="str">
            <v>Bipindi</v>
          </cell>
        </row>
        <row r="7157">
          <cell r="J7157" t="str">
            <v>SUD_135</v>
          </cell>
          <cell r="K7157" t="str">
            <v>MCBSC_CBC2</v>
          </cell>
          <cell r="L7157" t="str">
            <v>Bipindi</v>
          </cell>
        </row>
        <row r="7158">
          <cell r="J7158" t="str">
            <v>EXN_272</v>
          </cell>
          <cell r="K7158" t="str">
            <v>MCBSC_GRA-Agence2</v>
          </cell>
          <cell r="L7158" t="str">
            <v>Doulek</v>
          </cell>
        </row>
        <row r="7159">
          <cell r="J7159" t="str">
            <v>EXN_272</v>
          </cell>
          <cell r="K7159" t="str">
            <v>MCBSC_GRA-Agence2</v>
          </cell>
          <cell r="L7159" t="str">
            <v>Doulek</v>
          </cell>
        </row>
        <row r="7160">
          <cell r="J7160" t="str">
            <v>EXN_272</v>
          </cell>
          <cell r="K7160" t="str">
            <v>MCBSC_GRA-Agence2</v>
          </cell>
          <cell r="L7160" t="str">
            <v>Doulek</v>
          </cell>
        </row>
        <row r="7161">
          <cell r="J7161" t="str">
            <v>NRO_043</v>
          </cell>
          <cell r="K7161" t="str">
            <v>MCBSC_Banengo2</v>
          </cell>
          <cell r="L7161" t="str">
            <v>Fonfuka</v>
          </cell>
        </row>
        <row r="7162">
          <cell r="J7162" t="str">
            <v>NRO_043</v>
          </cell>
          <cell r="K7162" t="str">
            <v>MCBSC_Banengo2</v>
          </cell>
          <cell r="L7162" t="str">
            <v>Fonfuka</v>
          </cell>
        </row>
        <row r="7163">
          <cell r="J7163" t="str">
            <v>NRO_043</v>
          </cell>
          <cell r="K7163" t="str">
            <v>MCBSC_Banengo2</v>
          </cell>
          <cell r="L7163" t="str">
            <v>Fonfuka</v>
          </cell>
        </row>
        <row r="7164">
          <cell r="J7164" t="str">
            <v>ADM_185</v>
          </cell>
          <cell r="K7164" t="str">
            <v>MCBSC_Ngaoundere1</v>
          </cell>
          <cell r="L7164" t="str">
            <v>Bembaran</v>
          </cell>
        </row>
        <row r="7165">
          <cell r="J7165" t="str">
            <v>ADM_185</v>
          </cell>
          <cell r="K7165" t="str">
            <v>MCBSC_Ngaoundere1</v>
          </cell>
          <cell r="L7165" t="str">
            <v>Bembaran</v>
          </cell>
        </row>
        <row r="7166">
          <cell r="J7166" t="str">
            <v>NRO_144</v>
          </cell>
          <cell r="K7166" t="str">
            <v>MCBSC_Banengo2</v>
          </cell>
          <cell r="L7166" t="str">
            <v>Mbengwi</v>
          </cell>
        </row>
        <row r="7167">
          <cell r="J7167" t="str">
            <v>NRO_144</v>
          </cell>
          <cell r="K7167" t="str">
            <v>MCBSC_Banengo2</v>
          </cell>
          <cell r="L7167" t="str">
            <v>Mbengwi</v>
          </cell>
        </row>
        <row r="7168">
          <cell r="J7168" t="str">
            <v>NRO_144</v>
          </cell>
          <cell r="K7168" t="str">
            <v>MCBSC_Banengo2</v>
          </cell>
          <cell r="L7168" t="str">
            <v>Mbengwi</v>
          </cell>
        </row>
        <row r="7169">
          <cell r="J7169" t="str">
            <v>CTR_855</v>
          </cell>
          <cell r="K7169" t="str">
            <v>MCBSC_CBC2</v>
          </cell>
          <cell r="L7169" t="str">
            <v>Biyouha</v>
          </cell>
        </row>
        <row r="7170">
          <cell r="J7170" t="str">
            <v>CTR_855</v>
          </cell>
          <cell r="K7170" t="str">
            <v>MCBSC_CBC2</v>
          </cell>
          <cell r="L7170" t="str">
            <v>Biyouha</v>
          </cell>
        </row>
        <row r="7171">
          <cell r="J7171" t="str">
            <v>CTR_855</v>
          </cell>
          <cell r="K7171" t="str">
            <v>MCBSC_CBC2</v>
          </cell>
          <cell r="L7171" t="str">
            <v>Biyouha</v>
          </cell>
        </row>
        <row r="7172">
          <cell r="J7172" t="str">
            <v>EXN_265</v>
          </cell>
          <cell r="K7172" t="str">
            <v>MCBSC_GRA-Agence2</v>
          </cell>
          <cell r="L7172" t="str">
            <v>Datcheka</v>
          </cell>
        </row>
        <row r="7173">
          <cell r="J7173" t="str">
            <v>EXN_265</v>
          </cell>
          <cell r="K7173" t="str">
            <v>MCBSC_GRA-Agence2</v>
          </cell>
          <cell r="L7173" t="str">
            <v>Datcheka</v>
          </cell>
        </row>
        <row r="7174">
          <cell r="J7174" t="str">
            <v>EXN_265</v>
          </cell>
          <cell r="K7174" t="str">
            <v>MCBSC_GRA-Agence2</v>
          </cell>
          <cell r="L7174" t="str">
            <v>Datcheka</v>
          </cell>
        </row>
        <row r="7175">
          <cell r="J7175" t="str">
            <v>NRO_259</v>
          </cell>
          <cell r="K7175" t="str">
            <v>MCBSC_Banengo2</v>
          </cell>
          <cell r="L7175" t="str">
            <v>Baba</v>
          </cell>
        </row>
        <row r="7176">
          <cell r="J7176" t="str">
            <v>NRO_259</v>
          </cell>
          <cell r="K7176" t="str">
            <v>MCBSC_Banengo2</v>
          </cell>
          <cell r="L7176" t="str">
            <v>Baba</v>
          </cell>
        </row>
        <row r="7177">
          <cell r="J7177" t="str">
            <v>SUO_245</v>
          </cell>
          <cell r="K7177" t="str">
            <v>MCBSC_Banengo2</v>
          </cell>
          <cell r="L7177" t="str">
            <v>Mamfe</v>
          </cell>
        </row>
        <row r="7178">
          <cell r="J7178" t="str">
            <v>SUO_245</v>
          </cell>
          <cell r="K7178" t="str">
            <v>MCBSC_Banengo2</v>
          </cell>
          <cell r="L7178" t="str">
            <v>Mamfe</v>
          </cell>
        </row>
        <row r="7179">
          <cell r="J7179" t="str">
            <v>SUO_245</v>
          </cell>
          <cell r="K7179" t="str">
            <v>MCBSC_Banengo2</v>
          </cell>
          <cell r="L7179" t="str">
            <v>Mamfe</v>
          </cell>
        </row>
        <row r="7180">
          <cell r="J7180" t="str">
            <v>SUO_249</v>
          </cell>
          <cell r="K7180" t="str">
            <v>MCBSC_Banengo2</v>
          </cell>
          <cell r="L7180" t="str">
            <v>Pella</v>
          </cell>
        </row>
        <row r="7181">
          <cell r="J7181" t="str">
            <v>SUO_249</v>
          </cell>
          <cell r="K7181" t="str">
            <v>MCBSC_Banengo2</v>
          </cell>
          <cell r="L7181" t="str">
            <v>Pella</v>
          </cell>
        </row>
        <row r="7182">
          <cell r="J7182" t="str">
            <v>SUO_249</v>
          </cell>
          <cell r="K7182" t="str">
            <v>MCBSC_Banengo2</v>
          </cell>
          <cell r="L7182" t="str">
            <v>Pella</v>
          </cell>
        </row>
        <row r="7183">
          <cell r="J7183" t="str">
            <v>OST_310</v>
          </cell>
          <cell r="K7183" t="str">
            <v>MCBSC_Banengo2</v>
          </cell>
          <cell r="L7183" t="str">
            <v>Bamendou</v>
          </cell>
        </row>
        <row r="7184">
          <cell r="J7184" t="str">
            <v>OST_310</v>
          </cell>
          <cell r="K7184" t="str">
            <v>MCBSC_Banengo2</v>
          </cell>
          <cell r="L7184" t="str">
            <v>Bamendou</v>
          </cell>
        </row>
        <row r="7185">
          <cell r="J7185" t="str">
            <v>OST_310</v>
          </cell>
          <cell r="K7185" t="str">
            <v>MCBSC_Banengo2</v>
          </cell>
          <cell r="L7185" t="str">
            <v>Bamendou</v>
          </cell>
        </row>
        <row r="7186">
          <cell r="J7186" t="str">
            <v>SUO_106</v>
          </cell>
          <cell r="K7186" t="str">
            <v>MCBSC_Banengo2</v>
          </cell>
          <cell r="L7186" t="str">
            <v>Mamfe</v>
          </cell>
        </row>
        <row r="7187">
          <cell r="J7187" t="str">
            <v>SUO_106</v>
          </cell>
          <cell r="K7187" t="str">
            <v>MCBSC_Banengo2</v>
          </cell>
          <cell r="L7187" t="str">
            <v>Mamfe</v>
          </cell>
        </row>
        <row r="7188">
          <cell r="J7188" t="str">
            <v>SUO_106</v>
          </cell>
          <cell r="K7188" t="str">
            <v>MCBSC_Banengo2</v>
          </cell>
          <cell r="L7188" t="str">
            <v>Mamfe</v>
          </cell>
        </row>
        <row r="7189">
          <cell r="J7189" t="str">
            <v>SUO_101</v>
          </cell>
          <cell r="K7189" t="str">
            <v>MCBSC_IPD2</v>
          </cell>
          <cell r="L7189" t="str">
            <v>Ebonji</v>
          </cell>
        </row>
        <row r="7190">
          <cell r="J7190" t="str">
            <v>SUO_101</v>
          </cell>
          <cell r="K7190" t="str">
            <v>MCBSC_IPD2</v>
          </cell>
          <cell r="L7190" t="str">
            <v>Ebonji</v>
          </cell>
        </row>
        <row r="7191">
          <cell r="J7191" t="str">
            <v>SUO_101</v>
          </cell>
          <cell r="K7191" t="str">
            <v>MCBSC_IPD2</v>
          </cell>
          <cell r="L7191" t="str">
            <v>Ebonji</v>
          </cell>
        </row>
        <row r="7192">
          <cell r="J7192" t="str">
            <v>EXN_125</v>
          </cell>
          <cell r="K7192" t="str">
            <v>MCBSC_GRA-Agence2</v>
          </cell>
          <cell r="L7192" t="str">
            <v>Touloum</v>
          </cell>
        </row>
        <row r="7193">
          <cell r="J7193" t="str">
            <v>EXN_125</v>
          </cell>
          <cell r="K7193" t="str">
            <v>MCBSC_GRA-Agence2</v>
          </cell>
          <cell r="L7193" t="str">
            <v>Touloum</v>
          </cell>
        </row>
        <row r="7194">
          <cell r="J7194" t="str">
            <v>EXN_125</v>
          </cell>
          <cell r="K7194" t="str">
            <v>MCBSC_GRA-Agence2</v>
          </cell>
          <cell r="L7194" t="str">
            <v>Touloum</v>
          </cell>
        </row>
        <row r="7195">
          <cell r="J7195" t="str">
            <v>CTR_566</v>
          </cell>
          <cell r="K7195" t="str">
            <v>BSC_ZTE_Mvogada_new(24)</v>
          </cell>
          <cell r="L7195" t="str">
            <v>Yaounde</v>
          </cell>
        </row>
        <row r="7196">
          <cell r="J7196" t="str">
            <v>CTR_566</v>
          </cell>
          <cell r="K7196" t="str">
            <v>BSC_ZTE_Mvogada_new(24)</v>
          </cell>
          <cell r="L7196" t="str">
            <v>Yaounde</v>
          </cell>
        </row>
        <row r="7197">
          <cell r="J7197" t="str">
            <v>CTR_566</v>
          </cell>
          <cell r="K7197" t="str">
            <v>BSC_ZTE_Mvogada_new(24)</v>
          </cell>
          <cell r="L7197" t="str">
            <v>Yaounde</v>
          </cell>
        </row>
        <row r="7198">
          <cell r="J7198" t="str">
            <v>CTR_622</v>
          </cell>
          <cell r="K7198" t="str">
            <v>BSC_ZTE_Mvogada_new(24)</v>
          </cell>
          <cell r="L7198" t="str">
            <v>Yaounde</v>
          </cell>
        </row>
        <row r="7199">
          <cell r="J7199" t="str">
            <v>CTR_622</v>
          </cell>
          <cell r="K7199" t="str">
            <v>BSC_ZTE_Mvogada_new(24)</v>
          </cell>
          <cell r="L7199" t="str">
            <v>Yaounde</v>
          </cell>
        </row>
        <row r="7200">
          <cell r="J7200" t="str">
            <v>CTR_622</v>
          </cell>
          <cell r="K7200" t="str">
            <v>BSC_ZTE_Mvogada_new(24)</v>
          </cell>
          <cell r="L7200" t="str">
            <v>Yaounde</v>
          </cell>
        </row>
        <row r="7201">
          <cell r="J7201" t="str">
            <v>CTR_635</v>
          </cell>
          <cell r="K7201" t="str">
            <v>BSC_ZTE_Mvogada_new(24)</v>
          </cell>
          <cell r="L7201" t="str">
            <v>Yaounde</v>
          </cell>
        </row>
        <row r="7202">
          <cell r="J7202" t="str">
            <v>CTR_635</v>
          </cell>
          <cell r="K7202" t="str">
            <v>BSC_ZTE_Mvogada_new(24)</v>
          </cell>
          <cell r="L7202" t="str">
            <v>Yaounde</v>
          </cell>
        </row>
        <row r="7203">
          <cell r="J7203" t="str">
            <v>CTR_635</v>
          </cell>
          <cell r="K7203" t="str">
            <v>BSC_ZTE_Mvogada_new(24)</v>
          </cell>
          <cell r="L7203" t="str">
            <v>Yaounde</v>
          </cell>
        </row>
        <row r="7204">
          <cell r="J7204" t="str">
            <v>CTR_643</v>
          </cell>
          <cell r="K7204" t="str">
            <v>BSC_ZTE_Mvogada_new(24)</v>
          </cell>
          <cell r="L7204" t="str">
            <v>Yaounde</v>
          </cell>
        </row>
        <row r="7205">
          <cell r="J7205" t="str">
            <v>CTR_643</v>
          </cell>
          <cell r="K7205" t="str">
            <v>BSC_ZTE_Mvogada_new(24)</v>
          </cell>
          <cell r="L7205" t="str">
            <v>Yaounde</v>
          </cell>
        </row>
        <row r="7206">
          <cell r="J7206" t="str">
            <v>CTR_643</v>
          </cell>
          <cell r="K7206" t="str">
            <v>BSC_ZTE_Mvogada_new(24)</v>
          </cell>
          <cell r="L7206" t="str">
            <v>Yaounde</v>
          </cell>
        </row>
        <row r="7207">
          <cell r="J7207" t="str">
            <v>CTR_646</v>
          </cell>
          <cell r="K7207" t="str">
            <v>BSC_ZTE_Mvogada_new(24)</v>
          </cell>
          <cell r="L7207" t="str">
            <v>Yaounde</v>
          </cell>
        </row>
        <row r="7208">
          <cell r="J7208" t="str">
            <v>CTR_646</v>
          </cell>
          <cell r="K7208" t="str">
            <v>BSC_ZTE_Mvogada_new(24)</v>
          </cell>
          <cell r="L7208" t="str">
            <v>Yaounde</v>
          </cell>
        </row>
        <row r="7209">
          <cell r="J7209" t="str">
            <v>CTR_646</v>
          </cell>
          <cell r="K7209" t="str">
            <v>BSC_ZTE_Mvogada_new(24)</v>
          </cell>
          <cell r="L7209" t="str">
            <v>Yaounde</v>
          </cell>
        </row>
        <row r="7210">
          <cell r="J7210" t="str">
            <v>CTR_648</v>
          </cell>
          <cell r="K7210" t="str">
            <v>BSC_ZTE_Messamendongo(23)</v>
          </cell>
          <cell r="L7210" t="str">
            <v>Yaounde</v>
          </cell>
        </row>
        <row r="7211">
          <cell r="J7211" t="str">
            <v>CTR_648</v>
          </cell>
          <cell r="K7211" t="str">
            <v>BSC_ZTE_Messamendongo(23)</v>
          </cell>
          <cell r="L7211" t="str">
            <v>Yaounde</v>
          </cell>
        </row>
        <row r="7212">
          <cell r="J7212" t="str">
            <v>CTR_648</v>
          </cell>
          <cell r="K7212" t="str">
            <v>BSC_ZTE_Messamendongo(23)</v>
          </cell>
          <cell r="L7212" t="str">
            <v>Yaounde</v>
          </cell>
        </row>
        <row r="7213">
          <cell r="J7213" t="str">
            <v>CTR_650</v>
          </cell>
          <cell r="K7213" t="str">
            <v>BSC_ZTE_Mvogada_new(24)</v>
          </cell>
          <cell r="L7213" t="str">
            <v>Yaounde</v>
          </cell>
        </row>
        <row r="7214">
          <cell r="J7214" t="str">
            <v>CTR_650</v>
          </cell>
          <cell r="K7214" t="str">
            <v>BSC_ZTE_Mvogada_new(24)</v>
          </cell>
          <cell r="L7214" t="str">
            <v>Yaounde</v>
          </cell>
        </row>
        <row r="7215">
          <cell r="J7215" t="str">
            <v>CTR_650</v>
          </cell>
          <cell r="K7215" t="str">
            <v>BSC_ZTE_Mvogada_new(24)</v>
          </cell>
          <cell r="L7215" t="str">
            <v>Yaounde</v>
          </cell>
        </row>
        <row r="7216">
          <cell r="J7216" t="str">
            <v>CTR_651</v>
          </cell>
          <cell r="K7216" t="str">
            <v>BSC_ZTE_Mvogada_new(24)</v>
          </cell>
          <cell r="L7216" t="str">
            <v>Yaounde</v>
          </cell>
        </row>
        <row r="7217">
          <cell r="J7217" t="str">
            <v>CTR_651</v>
          </cell>
          <cell r="K7217" t="str">
            <v>BSC_ZTE_Mvogada_new(24)</v>
          </cell>
          <cell r="L7217" t="str">
            <v>Yaounde</v>
          </cell>
        </row>
        <row r="7218">
          <cell r="J7218" t="str">
            <v>CTR_651</v>
          </cell>
          <cell r="K7218" t="str">
            <v>BSC_ZTE_Mvogada_new(24)</v>
          </cell>
          <cell r="L7218" t="str">
            <v>Yaounde</v>
          </cell>
        </row>
        <row r="7219">
          <cell r="J7219" t="str">
            <v>CTR_657</v>
          </cell>
          <cell r="K7219" t="str">
            <v>BSC_ZTE_Mvogada_new(24)</v>
          </cell>
          <cell r="L7219" t="str">
            <v>Yaounde</v>
          </cell>
        </row>
        <row r="7220">
          <cell r="J7220" t="str">
            <v>CTR_657</v>
          </cell>
          <cell r="K7220" t="str">
            <v>BSC_ZTE_Mvogada_new(24)</v>
          </cell>
          <cell r="L7220" t="str">
            <v>Yaounde</v>
          </cell>
        </row>
        <row r="7221">
          <cell r="J7221" t="str">
            <v>CTR_657</v>
          </cell>
          <cell r="K7221" t="str">
            <v>BSC_ZTE_Mvogada_new(24)</v>
          </cell>
          <cell r="L7221" t="str">
            <v>Yaounde</v>
          </cell>
        </row>
        <row r="7222">
          <cell r="J7222" t="str">
            <v>CTR_659</v>
          </cell>
          <cell r="K7222" t="str">
            <v>BSC_ZTE_Mvogada_new(24)</v>
          </cell>
          <cell r="L7222" t="str">
            <v>Nkoulou</v>
          </cell>
        </row>
        <row r="7223">
          <cell r="J7223" t="str">
            <v>CTR_659</v>
          </cell>
          <cell r="K7223" t="str">
            <v>BSC_ZTE_Mvogada_new(24)</v>
          </cell>
          <cell r="L7223" t="str">
            <v>Nkoulou</v>
          </cell>
        </row>
        <row r="7224">
          <cell r="J7224" t="str">
            <v>CTR_659</v>
          </cell>
          <cell r="K7224" t="str">
            <v>BSC_ZTE_Mvogada_new(24)</v>
          </cell>
          <cell r="L7224" t="str">
            <v>Nkoulou</v>
          </cell>
        </row>
        <row r="7225">
          <cell r="J7225" t="str">
            <v>CTR_664</v>
          </cell>
          <cell r="K7225" t="str">
            <v>BSC_ZTE_Mvogada_new(24)</v>
          </cell>
          <cell r="L7225" t="str">
            <v>Yaounde</v>
          </cell>
        </row>
        <row r="7226">
          <cell r="J7226" t="str">
            <v>CTR_664</v>
          </cell>
          <cell r="K7226" t="str">
            <v>BSC_ZTE_Mvogada_new(24)</v>
          </cell>
          <cell r="L7226" t="str">
            <v>Yaounde</v>
          </cell>
        </row>
        <row r="7227">
          <cell r="J7227" t="str">
            <v>CTR_664</v>
          </cell>
          <cell r="K7227" t="str">
            <v>BSC_ZTE_Mvogada_new(24)</v>
          </cell>
          <cell r="L7227" t="str">
            <v>Yaounde</v>
          </cell>
        </row>
        <row r="7228">
          <cell r="J7228" t="str">
            <v>CTR_665</v>
          </cell>
          <cell r="K7228" t="str">
            <v>BSC_ZTE_Mvogada_new(24)</v>
          </cell>
          <cell r="L7228" t="str">
            <v>Yaounde</v>
          </cell>
        </row>
        <row r="7229">
          <cell r="J7229" t="str">
            <v>CTR_665</v>
          </cell>
          <cell r="K7229" t="str">
            <v>BSC_ZTE_Mvogada_new(24)</v>
          </cell>
          <cell r="L7229" t="str">
            <v>Yaounde</v>
          </cell>
        </row>
        <row r="7230">
          <cell r="J7230" t="str">
            <v>CTR_665</v>
          </cell>
          <cell r="K7230" t="str">
            <v>BSC_ZTE_Mvogada_new(24)</v>
          </cell>
          <cell r="L7230" t="str">
            <v>Yaounde</v>
          </cell>
        </row>
        <row r="7231">
          <cell r="J7231" t="str">
            <v>CTR_667</v>
          </cell>
          <cell r="K7231" t="str">
            <v>BSC_ZTE_Mvogada_new(24)</v>
          </cell>
          <cell r="L7231" t="str">
            <v>Lada</v>
          </cell>
        </row>
        <row r="7232">
          <cell r="J7232" t="str">
            <v>CTR_667</v>
          </cell>
          <cell r="K7232" t="str">
            <v>BSC_ZTE_Mvogada_new(24)</v>
          </cell>
          <cell r="L7232" t="str">
            <v>Lada</v>
          </cell>
        </row>
        <row r="7233">
          <cell r="J7233" t="str">
            <v>CTR_667</v>
          </cell>
          <cell r="K7233" t="str">
            <v>BSC_ZTE_Mvogada_new(24)</v>
          </cell>
          <cell r="L7233" t="str">
            <v>Lada</v>
          </cell>
        </row>
        <row r="7234">
          <cell r="J7234" t="str">
            <v>CTR_672</v>
          </cell>
          <cell r="K7234" t="str">
            <v>BSC_ZTE_Mvogada_new(24)</v>
          </cell>
          <cell r="L7234" t="str">
            <v>Nkolzie</v>
          </cell>
        </row>
        <row r="7235">
          <cell r="J7235" t="str">
            <v>CTR_672</v>
          </cell>
          <cell r="K7235" t="str">
            <v>BSC_ZTE_Mvogada_new(24)</v>
          </cell>
          <cell r="L7235" t="str">
            <v>Nkolzie</v>
          </cell>
        </row>
        <row r="7236">
          <cell r="J7236" t="str">
            <v>CTR_672</v>
          </cell>
          <cell r="K7236" t="str">
            <v>BSC_ZTE_Mvogada_new(24)</v>
          </cell>
          <cell r="L7236" t="str">
            <v>Nkolzie</v>
          </cell>
        </row>
        <row r="7237">
          <cell r="J7237" t="str">
            <v>CTR_674</v>
          </cell>
          <cell r="K7237" t="str">
            <v>BSC_ZTE_Messamendongo(23)</v>
          </cell>
          <cell r="L7237" t="str">
            <v>Yaounde</v>
          </cell>
        </row>
        <row r="7238">
          <cell r="J7238" t="str">
            <v>CTR_674</v>
          </cell>
          <cell r="K7238" t="str">
            <v>BSC_ZTE_Messamendongo(23)</v>
          </cell>
          <cell r="L7238" t="str">
            <v>Yaounde</v>
          </cell>
        </row>
        <row r="7239">
          <cell r="J7239" t="str">
            <v>CTR_674</v>
          </cell>
          <cell r="K7239" t="str">
            <v>BSC_ZTE_Messamendongo(23)</v>
          </cell>
          <cell r="L7239" t="str">
            <v>Yaounde</v>
          </cell>
        </row>
        <row r="7240">
          <cell r="J7240" t="str">
            <v>CTR_692</v>
          </cell>
          <cell r="K7240" t="str">
            <v>BSC_ZTE_Mvogada_new(24)</v>
          </cell>
          <cell r="L7240" t="str">
            <v>Yaounde</v>
          </cell>
        </row>
        <row r="7241">
          <cell r="J7241" t="str">
            <v>CTR_692</v>
          </cell>
          <cell r="K7241" t="str">
            <v>BSC_ZTE_Mvogada_new(24)</v>
          </cell>
          <cell r="L7241" t="str">
            <v>Yaounde</v>
          </cell>
        </row>
        <row r="7242">
          <cell r="J7242" t="str">
            <v>CTR_692</v>
          </cell>
          <cell r="K7242" t="str">
            <v>BSC_ZTE_Mvogada_new(24)</v>
          </cell>
          <cell r="L7242" t="str">
            <v>Yaounde</v>
          </cell>
        </row>
        <row r="7243">
          <cell r="J7243" t="str">
            <v>CTR_709</v>
          </cell>
          <cell r="K7243" t="str">
            <v>BSC_ZTE_Mvogada_new(24)</v>
          </cell>
          <cell r="L7243" t="str">
            <v>Yaounde</v>
          </cell>
        </row>
        <row r="7244">
          <cell r="J7244" t="str">
            <v>CTR_709</v>
          </cell>
          <cell r="K7244" t="str">
            <v>BSC_ZTE_Mvogada_new(24)</v>
          </cell>
          <cell r="L7244" t="str">
            <v>Yaounde</v>
          </cell>
        </row>
        <row r="7245">
          <cell r="J7245" t="str">
            <v>CTR_709</v>
          </cell>
          <cell r="K7245" t="str">
            <v>BSC_ZTE_Mvogada_new(24)</v>
          </cell>
          <cell r="L7245" t="str">
            <v>Yaounde</v>
          </cell>
        </row>
        <row r="7246">
          <cell r="J7246" t="str">
            <v>CTR_712</v>
          </cell>
          <cell r="K7246" t="str">
            <v>BSC_ZTE_Messamendongo(23)</v>
          </cell>
          <cell r="L7246" t="str">
            <v>Yaounde</v>
          </cell>
        </row>
        <row r="7247">
          <cell r="J7247" t="str">
            <v>CTR_712</v>
          </cell>
          <cell r="K7247" t="str">
            <v>BSC_ZTE_Messamendongo(23)</v>
          </cell>
          <cell r="L7247" t="str">
            <v>Yaounde</v>
          </cell>
        </row>
        <row r="7248">
          <cell r="J7248" t="str">
            <v>CTR_712</v>
          </cell>
          <cell r="K7248" t="str">
            <v>BSC_ZTE_Messamendongo(23)</v>
          </cell>
          <cell r="L7248" t="str">
            <v>Yaounde</v>
          </cell>
        </row>
        <row r="7249">
          <cell r="J7249" t="str">
            <v>CTR_715</v>
          </cell>
          <cell r="K7249" t="str">
            <v>BSC_ZTE_Mvogada_new(24)</v>
          </cell>
          <cell r="L7249" t="str">
            <v>Yaounde</v>
          </cell>
        </row>
        <row r="7250">
          <cell r="J7250" t="str">
            <v>CTR_715</v>
          </cell>
          <cell r="K7250" t="str">
            <v>BSC_ZTE_Mvogada_new(24)</v>
          </cell>
          <cell r="L7250" t="str">
            <v>Yaounde</v>
          </cell>
        </row>
        <row r="7251">
          <cell r="J7251" t="str">
            <v>CTR_715</v>
          </cell>
          <cell r="K7251" t="str">
            <v>BSC_ZTE_Mvogada_new(24)</v>
          </cell>
          <cell r="L7251" t="str">
            <v>Yaounde</v>
          </cell>
        </row>
        <row r="7252">
          <cell r="J7252" t="str">
            <v>CTR_720</v>
          </cell>
          <cell r="K7252" t="str">
            <v>BSC_ZTE_Mvogada_new(24)</v>
          </cell>
          <cell r="L7252" t="str">
            <v>Yaounde</v>
          </cell>
        </row>
        <row r="7253">
          <cell r="J7253" t="str">
            <v>CTR_720</v>
          </cell>
          <cell r="K7253" t="str">
            <v>BSC_ZTE_Mvogada_new(24)</v>
          </cell>
          <cell r="L7253" t="str">
            <v>Yaounde</v>
          </cell>
        </row>
        <row r="7254">
          <cell r="J7254" t="str">
            <v>CTR_720</v>
          </cell>
          <cell r="K7254" t="str">
            <v>BSC_ZTE_Mvogada_new(24)</v>
          </cell>
          <cell r="L7254" t="str">
            <v>Yaounde</v>
          </cell>
        </row>
        <row r="7255">
          <cell r="J7255" t="str">
            <v>CTR_730</v>
          </cell>
          <cell r="K7255" t="str">
            <v>BSC_ZTE_Mvogada_new(24)</v>
          </cell>
          <cell r="L7255" t="str">
            <v>Yaounde</v>
          </cell>
        </row>
        <row r="7256">
          <cell r="J7256" t="str">
            <v>CTR_730</v>
          </cell>
          <cell r="K7256" t="str">
            <v>BSC_ZTE_Mvogada_new(24)</v>
          </cell>
          <cell r="L7256" t="str">
            <v>Yaounde</v>
          </cell>
        </row>
        <row r="7257">
          <cell r="J7257" t="str">
            <v>CTR_730</v>
          </cell>
          <cell r="K7257" t="str">
            <v>BSC_ZTE_Mvogada_new(24)</v>
          </cell>
          <cell r="L7257" t="str">
            <v>Yaounde</v>
          </cell>
        </row>
        <row r="7258">
          <cell r="J7258" t="str">
            <v>CTR_747</v>
          </cell>
          <cell r="K7258" t="str">
            <v>BSC_ZTE_Mvogada_new(24)</v>
          </cell>
          <cell r="L7258" t="str">
            <v>Yaounde</v>
          </cell>
        </row>
        <row r="7259">
          <cell r="J7259" t="str">
            <v>CTR_747</v>
          </cell>
          <cell r="K7259" t="str">
            <v>BSC_ZTE_Mvogada_new(24)</v>
          </cell>
          <cell r="L7259" t="str">
            <v>Yaounde</v>
          </cell>
        </row>
        <row r="7260">
          <cell r="J7260" t="str">
            <v>CTR_747</v>
          </cell>
          <cell r="K7260" t="str">
            <v>BSC_ZTE_Mvogada_new(24)</v>
          </cell>
          <cell r="L7260" t="str">
            <v>Yaounde</v>
          </cell>
        </row>
        <row r="7261">
          <cell r="J7261" t="str">
            <v>CTR_759</v>
          </cell>
          <cell r="K7261" t="str">
            <v>BSC_ZTE_Mvogada_new(24)</v>
          </cell>
          <cell r="L7261" t="str">
            <v>Yaounde</v>
          </cell>
        </row>
        <row r="7262">
          <cell r="J7262" t="str">
            <v>CTR_759</v>
          </cell>
          <cell r="K7262" t="str">
            <v>BSC_ZTE_Mvogada_new(24)</v>
          </cell>
          <cell r="L7262" t="str">
            <v>Yaounde</v>
          </cell>
        </row>
        <row r="7263">
          <cell r="J7263" t="str">
            <v>CTR_759</v>
          </cell>
          <cell r="K7263" t="str">
            <v>BSC_ZTE_Mvogada_new(24)</v>
          </cell>
          <cell r="L7263" t="str">
            <v>Yaounde</v>
          </cell>
        </row>
        <row r="7264">
          <cell r="J7264" t="str">
            <v>CTR_761</v>
          </cell>
          <cell r="K7264" t="str">
            <v>BSC_ZTE_Mvogada_new(24)</v>
          </cell>
          <cell r="L7264" t="str">
            <v>Yaounde</v>
          </cell>
        </row>
        <row r="7265">
          <cell r="J7265" t="str">
            <v>CTR_761</v>
          </cell>
          <cell r="K7265" t="str">
            <v>BSC_ZTE_Mvogada_new(24)</v>
          </cell>
          <cell r="L7265" t="str">
            <v>Yaounde</v>
          </cell>
        </row>
        <row r="7266">
          <cell r="J7266" t="str">
            <v>CTR_761</v>
          </cell>
          <cell r="K7266" t="str">
            <v>BSC_ZTE_Mvogada_new(24)</v>
          </cell>
          <cell r="L7266" t="str">
            <v>Yaounde</v>
          </cell>
        </row>
        <row r="7267">
          <cell r="J7267" t="str">
            <v>CTR_762</v>
          </cell>
          <cell r="K7267" t="str">
            <v>BSC_ZTE_Mvogada_new(24)</v>
          </cell>
          <cell r="L7267" t="str">
            <v>Yaounde</v>
          </cell>
        </row>
        <row r="7268">
          <cell r="J7268" t="str">
            <v>CTR_762</v>
          </cell>
          <cell r="K7268" t="str">
            <v>BSC_ZTE_Mvogada_new(24)</v>
          </cell>
          <cell r="L7268" t="str">
            <v>Yaounde</v>
          </cell>
        </row>
        <row r="7269">
          <cell r="J7269" t="str">
            <v>CTR_762</v>
          </cell>
          <cell r="K7269" t="str">
            <v>BSC_ZTE_Mvogada_new(24)</v>
          </cell>
          <cell r="L7269" t="str">
            <v>Yaounde</v>
          </cell>
        </row>
        <row r="7270">
          <cell r="J7270" t="str">
            <v>CTR_763</v>
          </cell>
          <cell r="K7270" t="str">
            <v>BSC_ZTE_Mvogada_new(24)</v>
          </cell>
          <cell r="L7270" t="str">
            <v>Yaounde</v>
          </cell>
        </row>
        <row r="7271">
          <cell r="J7271" t="str">
            <v>CTR_763</v>
          </cell>
          <cell r="K7271" t="str">
            <v>BSC_ZTE_Mvogada_new(24)</v>
          </cell>
          <cell r="L7271" t="str">
            <v>Yaounde</v>
          </cell>
        </row>
        <row r="7272">
          <cell r="J7272" t="str">
            <v>CTR_763</v>
          </cell>
          <cell r="K7272" t="str">
            <v>BSC_ZTE_Mvogada_new(24)</v>
          </cell>
          <cell r="L7272" t="str">
            <v>Yaounde</v>
          </cell>
        </row>
        <row r="7273">
          <cell r="J7273" t="str">
            <v>CTR_773</v>
          </cell>
          <cell r="K7273" t="str">
            <v>BSC_ZTE_Mvogada_new(24)</v>
          </cell>
          <cell r="L7273" t="str">
            <v>Yaounde</v>
          </cell>
        </row>
        <row r="7274">
          <cell r="J7274" t="str">
            <v>CTR_773</v>
          </cell>
          <cell r="K7274" t="str">
            <v>BSC_ZTE_Mvogada_new(24)</v>
          </cell>
          <cell r="L7274" t="str">
            <v>Yaounde</v>
          </cell>
        </row>
        <row r="7275">
          <cell r="J7275" t="str">
            <v>CTR_773</v>
          </cell>
          <cell r="K7275" t="str">
            <v>BSC_ZTE_Mvogada_new(24)</v>
          </cell>
          <cell r="L7275" t="str">
            <v>Yaounde</v>
          </cell>
        </row>
        <row r="7276">
          <cell r="J7276" t="str">
            <v>CTR_777</v>
          </cell>
          <cell r="K7276" t="str">
            <v>BSC_ZTE_Mvogada_new(24)</v>
          </cell>
          <cell r="L7276" t="str">
            <v>Yaounde</v>
          </cell>
        </row>
        <row r="7277">
          <cell r="J7277" t="str">
            <v>CTR_777</v>
          </cell>
          <cell r="K7277" t="str">
            <v>BSC_ZTE_Mvogada_new(24)</v>
          </cell>
          <cell r="L7277" t="str">
            <v>Yaounde</v>
          </cell>
        </row>
        <row r="7278">
          <cell r="J7278" t="str">
            <v>CTR_777</v>
          </cell>
          <cell r="K7278" t="str">
            <v>BSC_ZTE_Mvogada_new(24)</v>
          </cell>
          <cell r="L7278" t="str">
            <v>Yaounde</v>
          </cell>
        </row>
        <row r="7279">
          <cell r="J7279" t="str">
            <v>CTR_791</v>
          </cell>
          <cell r="K7279" t="str">
            <v>BSC_ZTE_Mvogada_new(24)</v>
          </cell>
          <cell r="L7279" t="str">
            <v>Yaounde</v>
          </cell>
        </row>
        <row r="7280">
          <cell r="J7280" t="str">
            <v>CTR_791</v>
          </cell>
          <cell r="K7280" t="str">
            <v>BSC_ZTE_Mvogada_new(24)</v>
          </cell>
          <cell r="L7280" t="str">
            <v>Yaounde</v>
          </cell>
        </row>
        <row r="7281">
          <cell r="J7281" t="str">
            <v>CTR_791</v>
          </cell>
          <cell r="K7281" t="str">
            <v>BSC_ZTE_Mvogada_new(24)</v>
          </cell>
          <cell r="L7281" t="str">
            <v>Yaounde</v>
          </cell>
        </row>
        <row r="7282">
          <cell r="J7282" t="str">
            <v>CTR_897</v>
          </cell>
          <cell r="K7282" t="str">
            <v>BSC_ZTE_Mvogada_new(24)</v>
          </cell>
          <cell r="L7282" t="str">
            <v>Yaounde</v>
          </cell>
        </row>
        <row r="7283">
          <cell r="J7283" t="str">
            <v>CTR_897</v>
          </cell>
          <cell r="K7283" t="str">
            <v>BSC_ZTE_Mvogada_new(24)</v>
          </cell>
          <cell r="L7283" t="str">
            <v>Yaounde</v>
          </cell>
        </row>
        <row r="7284">
          <cell r="J7284" t="str">
            <v>CTR_897</v>
          </cell>
          <cell r="K7284" t="str">
            <v>BSC_ZTE_Mvogada_new(24)</v>
          </cell>
          <cell r="L7284" t="str">
            <v>Yaounde</v>
          </cell>
        </row>
        <row r="7285">
          <cell r="J7285" t="str">
            <v>LIT_575</v>
          </cell>
          <cell r="K7285" t="str">
            <v>BSC_ZTE_Madagascar(22)</v>
          </cell>
          <cell r="L7285" t="str">
            <v>Douala</v>
          </cell>
        </row>
        <row r="7286">
          <cell r="J7286" t="str">
            <v>LIT_575</v>
          </cell>
          <cell r="K7286" t="str">
            <v>BSC_ZTE_Madagascar(22)</v>
          </cell>
          <cell r="L7286" t="str">
            <v>Douala</v>
          </cell>
        </row>
        <row r="7287">
          <cell r="J7287" t="str">
            <v>LIT_575</v>
          </cell>
          <cell r="K7287" t="str">
            <v>BSC_ZTE_Madagascar(22)</v>
          </cell>
          <cell r="L7287" t="str">
            <v>Douala</v>
          </cell>
        </row>
        <row r="7288">
          <cell r="J7288" t="str">
            <v>LIT_576</v>
          </cell>
          <cell r="K7288" t="str">
            <v>BSC_ZTE_Madagascar(22)</v>
          </cell>
          <cell r="L7288" t="str">
            <v>Douala</v>
          </cell>
        </row>
        <row r="7289">
          <cell r="J7289" t="str">
            <v>LIT_576</v>
          </cell>
          <cell r="K7289" t="str">
            <v>BSC_ZTE_Madagascar(22)</v>
          </cell>
          <cell r="L7289" t="str">
            <v>Douala</v>
          </cell>
        </row>
        <row r="7290">
          <cell r="J7290" t="str">
            <v>LIT_576</v>
          </cell>
          <cell r="K7290" t="str">
            <v>BSC_ZTE_Madagascar(22)</v>
          </cell>
          <cell r="L7290" t="str">
            <v>Douala</v>
          </cell>
        </row>
        <row r="7291">
          <cell r="J7291" t="str">
            <v>LIT_577</v>
          </cell>
          <cell r="K7291" t="str">
            <v>BSC_ZTE_NDOGBONG(21)</v>
          </cell>
          <cell r="L7291" t="str">
            <v>Douala</v>
          </cell>
        </row>
        <row r="7292">
          <cell r="J7292" t="str">
            <v>LIT_577</v>
          </cell>
          <cell r="K7292" t="str">
            <v>BSC_ZTE_NDOGBONG(21)</v>
          </cell>
          <cell r="L7292" t="str">
            <v>Douala</v>
          </cell>
        </row>
        <row r="7293">
          <cell r="J7293" t="str">
            <v>LIT_577</v>
          </cell>
          <cell r="K7293" t="str">
            <v>BSC_ZTE_NDOGBONG(21)</v>
          </cell>
          <cell r="L7293" t="str">
            <v>Douala</v>
          </cell>
        </row>
        <row r="7294">
          <cell r="J7294" t="str">
            <v>LIT_578</v>
          </cell>
          <cell r="K7294" t="str">
            <v>BSC_ZTE_Madagascar(22)</v>
          </cell>
          <cell r="L7294" t="str">
            <v>Douala</v>
          </cell>
        </row>
        <row r="7295">
          <cell r="J7295" t="str">
            <v>LIT_578</v>
          </cell>
          <cell r="K7295" t="str">
            <v>BSC_ZTE_Madagascar(22)</v>
          </cell>
          <cell r="L7295" t="str">
            <v>Douala</v>
          </cell>
        </row>
        <row r="7296">
          <cell r="J7296" t="str">
            <v>LIT_578</v>
          </cell>
          <cell r="K7296" t="str">
            <v>BSC_ZTE_Madagascar(22)</v>
          </cell>
          <cell r="L7296" t="str">
            <v>Douala</v>
          </cell>
        </row>
        <row r="7297">
          <cell r="J7297" t="str">
            <v>LIT_579</v>
          </cell>
          <cell r="K7297" t="str">
            <v>BSC_ZTE_Madagascar(22)</v>
          </cell>
          <cell r="L7297" t="str">
            <v>Douala</v>
          </cell>
        </row>
        <row r="7298">
          <cell r="J7298" t="str">
            <v>LIT_579</v>
          </cell>
          <cell r="K7298" t="str">
            <v>BSC_ZTE_Madagascar(22)</v>
          </cell>
          <cell r="L7298" t="str">
            <v>Douala</v>
          </cell>
        </row>
        <row r="7299">
          <cell r="J7299" t="str">
            <v>LIT_579</v>
          </cell>
          <cell r="K7299" t="str">
            <v>BSC_ZTE_Madagascar(22)</v>
          </cell>
          <cell r="L7299" t="str">
            <v>Douala</v>
          </cell>
        </row>
        <row r="7300">
          <cell r="J7300" t="str">
            <v>LIT_582</v>
          </cell>
          <cell r="K7300" t="str">
            <v>BSC_ZTE_Madagascar(22)</v>
          </cell>
          <cell r="L7300" t="str">
            <v>Douala</v>
          </cell>
        </row>
        <row r="7301">
          <cell r="J7301" t="str">
            <v>LIT_582</v>
          </cell>
          <cell r="K7301" t="str">
            <v>BSC_ZTE_Madagascar(22)</v>
          </cell>
          <cell r="L7301" t="str">
            <v>Douala</v>
          </cell>
        </row>
        <row r="7302">
          <cell r="J7302" t="str">
            <v>LIT_582</v>
          </cell>
          <cell r="K7302" t="str">
            <v>BSC_ZTE_Madagascar(22)</v>
          </cell>
          <cell r="L7302" t="str">
            <v>Douala</v>
          </cell>
        </row>
        <row r="7303">
          <cell r="J7303" t="str">
            <v>LIT_583</v>
          </cell>
          <cell r="K7303" t="str">
            <v>BSC_ZTE_Madagascar(22)</v>
          </cell>
          <cell r="L7303" t="str">
            <v>Dibamba</v>
          </cell>
        </row>
        <row r="7304">
          <cell r="J7304" t="str">
            <v>LIT_583</v>
          </cell>
          <cell r="K7304" t="str">
            <v>BSC_ZTE_Madagascar(22)</v>
          </cell>
          <cell r="L7304" t="str">
            <v>Dibamba</v>
          </cell>
        </row>
        <row r="7305">
          <cell r="J7305" t="str">
            <v>LIT_583</v>
          </cell>
          <cell r="K7305" t="str">
            <v>BSC_ZTE_Madagascar(22)</v>
          </cell>
          <cell r="L7305" t="str">
            <v>Dibamba</v>
          </cell>
        </row>
        <row r="7306">
          <cell r="J7306" t="str">
            <v>LIT_588</v>
          </cell>
          <cell r="K7306" t="str">
            <v>BSC_ZTE_Madagascar(22)</v>
          </cell>
          <cell r="L7306" t="str">
            <v>Douala</v>
          </cell>
        </row>
        <row r="7307">
          <cell r="J7307" t="str">
            <v>LIT_588</v>
          </cell>
          <cell r="K7307" t="str">
            <v>BSC_ZTE_Madagascar(22)</v>
          </cell>
          <cell r="L7307" t="str">
            <v>Douala</v>
          </cell>
        </row>
        <row r="7308">
          <cell r="J7308" t="str">
            <v>LIT_588</v>
          </cell>
          <cell r="K7308" t="str">
            <v>BSC_ZTE_Madagascar(22)</v>
          </cell>
          <cell r="L7308" t="str">
            <v>Douala</v>
          </cell>
        </row>
        <row r="7309">
          <cell r="J7309" t="str">
            <v>LIT_589</v>
          </cell>
          <cell r="K7309" t="str">
            <v>BSC_ZTE_Madagascar(22)</v>
          </cell>
          <cell r="L7309" t="str">
            <v>Douala</v>
          </cell>
        </row>
        <row r="7310">
          <cell r="J7310" t="str">
            <v>LIT_589</v>
          </cell>
          <cell r="K7310" t="str">
            <v>BSC_ZTE_Madagascar(22)</v>
          </cell>
          <cell r="L7310" t="str">
            <v>Douala</v>
          </cell>
        </row>
        <row r="7311">
          <cell r="J7311" t="str">
            <v>LIT_589</v>
          </cell>
          <cell r="K7311" t="str">
            <v>BSC_ZTE_Madagascar(22)</v>
          </cell>
          <cell r="L7311" t="str">
            <v>Douala</v>
          </cell>
        </row>
        <row r="7312">
          <cell r="J7312" t="str">
            <v>LIT_598</v>
          </cell>
          <cell r="K7312" t="str">
            <v>BSC_ZTE_Madagascar(22)</v>
          </cell>
          <cell r="L7312" t="str">
            <v>Mbanga Pongo</v>
          </cell>
        </row>
        <row r="7313">
          <cell r="J7313" t="str">
            <v>LIT_598</v>
          </cell>
          <cell r="K7313" t="str">
            <v>BSC_ZTE_Madagascar(22)</v>
          </cell>
          <cell r="L7313" t="str">
            <v>Mbanga Pongo</v>
          </cell>
        </row>
        <row r="7314">
          <cell r="J7314" t="str">
            <v>LIT_598</v>
          </cell>
          <cell r="K7314" t="str">
            <v>BSC_ZTE_Madagascar(22)</v>
          </cell>
          <cell r="L7314" t="str">
            <v>Mbanga Pongo</v>
          </cell>
        </row>
        <row r="7315">
          <cell r="J7315" t="str">
            <v>LIT_609</v>
          </cell>
          <cell r="K7315" t="str">
            <v>BSC_ZTE_Madagascar(22)</v>
          </cell>
          <cell r="L7315" t="str">
            <v>Douala</v>
          </cell>
        </row>
        <row r="7316">
          <cell r="J7316" t="str">
            <v>LIT_609</v>
          </cell>
          <cell r="K7316" t="str">
            <v>BSC_ZTE_Madagascar(22)</v>
          </cell>
          <cell r="L7316" t="str">
            <v>Douala</v>
          </cell>
        </row>
        <row r="7317">
          <cell r="J7317" t="str">
            <v>LIT_609</v>
          </cell>
          <cell r="K7317" t="str">
            <v>BSC_ZTE_Madagascar(22)</v>
          </cell>
          <cell r="L7317" t="str">
            <v>Douala</v>
          </cell>
        </row>
        <row r="7318">
          <cell r="J7318" t="str">
            <v>LIT_610</v>
          </cell>
          <cell r="K7318" t="str">
            <v>BSC_ZTE_Madagascar(22)</v>
          </cell>
          <cell r="L7318" t="str">
            <v>Douala</v>
          </cell>
        </row>
        <row r="7319">
          <cell r="J7319" t="str">
            <v>LIT_610</v>
          </cell>
          <cell r="K7319" t="str">
            <v>BSC_ZTE_Madagascar(22)</v>
          </cell>
          <cell r="L7319" t="str">
            <v>Douala</v>
          </cell>
        </row>
        <row r="7320">
          <cell r="J7320" t="str">
            <v>LIT_610</v>
          </cell>
          <cell r="K7320" t="str">
            <v>BSC_ZTE_Madagascar(22)</v>
          </cell>
          <cell r="L7320" t="str">
            <v>Douala</v>
          </cell>
        </row>
        <row r="7321">
          <cell r="J7321" t="str">
            <v>LIT_611</v>
          </cell>
          <cell r="K7321" t="str">
            <v>BSC_ZTE_Madagascar(22)</v>
          </cell>
          <cell r="L7321" t="str">
            <v>Douala</v>
          </cell>
        </row>
        <row r="7322">
          <cell r="J7322" t="str">
            <v>LIT_611</v>
          </cell>
          <cell r="K7322" t="str">
            <v>BSC_ZTE_Madagascar(22)</v>
          </cell>
          <cell r="L7322" t="str">
            <v>Douala</v>
          </cell>
        </row>
        <row r="7323">
          <cell r="J7323" t="str">
            <v>LIT_611</v>
          </cell>
          <cell r="K7323" t="str">
            <v>BSC_ZTE_Madagascar(22)</v>
          </cell>
          <cell r="L7323" t="str">
            <v>Douala</v>
          </cell>
        </row>
        <row r="7324">
          <cell r="J7324" t="str">
            <v>LIT_613</v>
          </cell>
          <cell r="K7324" t="str">
            <v>BSC_ZTE_Madagascar(22)</v>
          </cell>
          <cell r="L7324" t="str">
            <v>Douala</v>
          </cell>
        </row>
        <row r="7325">
          <cell r="J7325" t="str">
            <v>LIT_613</v>
          </cell>
          <cell r="K7325" t="str">
            <v>BSC_ZTE_Madagascar(22)</v>
          </cell>
          <cell r="L7325" t="str">
            <v>Douala</v>
          </cell>
        </row>
        <row r="7326">
          <cell r="J7326" t="str">
            <v>LIT_613</v>
          </cell>
          <cell r="K7326" t="str">
            <v>BSC_ZTE_Madagascar(22)</v>
          </cell>
          <cell r="L7326" t="str">
            <v>Douala</v>
          </cell>
        </row>
        <row r="7327">
          <cell r="J7327" t="str">
            <v>LIT_615</v>
          </cell>
          <cell r="K7327" t="str">
            <v>BSC_ZTE_Madagascar(22)</v>
          </cell>
          <cell r="L7327" t="str">
            <v>Douala</v>
          </cell>
        </row>
        <row r="7328">
          <cell r="J7328" t="str">
            <v>LIT_615</v>
          </cell>
          <cell r="K7328" t="str">
            <v>BSC_ZTE_Madagascar(22)</v>
          </cell>
          <cell r="L7328" t="str">
            <v>Douala</v>
          </cell>
        </row>
        <row r="7329">
          <cell r="J7329" t="str">
            <v>LIT_615</v>
          </cell>
          <cell r="K7329" t="str">
            <v>BSC_ZTE_Madagascar(22)</v>
          </cell>
          <cell r="L7329" t="str">
            <v>Douala</v>
          </cell>
        </row>
        <row r="7330">
          <cell r="J7330" t="str">
            <v>LIT_616</v>
          </cell>
          <cell r="K7330" t="str">
            <v>BSC_ZTE_Madagascar(22)</v>
          </cell>
          <cell r="L7330" t="str">
            <v>Douala</v>
          </cell>
        </row>
        <row r="7331">
          <cell r="J7331" t="str">
            <v>LIT_616</v>
          </cell>
          <cell r="K7331" t="str">
            <v>BSC_ZTE_Madagascar(22)</v>
          </cell>
          <cell r="L7331" t="str">
            <v>Douala</v>
          </cell>
        </row>
        <row r="7332">
          <cell r="J7332" t="str">
            <v>LIT_616</v>
          </cell>
          <cell r="K7332" t="str">
            <v>BSC_ZTE_Madagascar(22)</v>
          </cell>
          <cell r="L7332" t="str">
            <v>Douala</v>
          </cell>
        </row>
        <row r="7333">
          <cell r="J7333" t="str">
            <v>LIT_617</v>
          </cell>
          <cell r="K7333" t="str">
            <v>BSC_ZTE_Madagascar(22)</v>
          </cell>
          <cell r="L7333" t="str">
            <v>Dibamba</v>
          </cell>
        </row>
        <row r="7334">
          <cell r="J7334" t="str">
            <v>LIT_617</v>
          </cell>
          <cell r="K7334" t="str">
            <v>BSC_ZTE_Madagascar(22)</v>
          </cell>
          <cell r="L7334" t="str">
            <v>Dibamba</v>
          </cell>
        </row>
        <row r="7335">
          <cell r="J7335" t="str">
            <v>LIT_617</v>
          </cell>
          <cell r="K7335" t="str">
            <v>BSC_ZTE_Madagascar(22)</v>
          </cell>
          <cell r="L7335" t="str">
            <v>Dibamba</v>
          </cell>
        </row>
        <row r="7336">
          <cell r="J7336" t="str">
            <v>LIT_618</v>
          </cell>
          <cell r="K7336" t="str">
            <v>BSC_ZTE_Madagascar(22)</v>
          </cell>
          <cell r="L7336" t="str">
            <v>Douala</v>
          </cell>
        </row>
        <row r="7337">
          <cell r="J7337" t="str">
            <v>LIT_618</v>
          </cell>
          <cell r="K7337" t="str">
            <v>BSC_ZTE_Madagascar(22)</v>
          </cell>
          <cell r="L7337" t="str">
            <v>Douala</v>
          </cell>
        </row>
        <row r="7338">
          <cell r="J7338" t="str">
            <v>LIT_618</v>
          </cell>
          <cell r="K7338" t="str">
            <v>BSC_ZTE_Madagascar(22)</v>
          </cell>
          <cell r="L7338" t="str">
            <v>Douala</v>
          </cell>
        </row>
        <row r="7339">
          <cell r="J7339" t="str">
            <v>LIT_619</v>
          </cell>
          <cell r="K7339" t="str">
            <v>BSC_ZTE_Madagascar(22)</v>
          </cell>
          <cell r="L7339" t="str">
            <v>Douala</v>
          </cell>
        </row>
        <row r="7340">
          <cell r="J7340" t="str">
            <v>LIT_619</v>
          </cell>
          <cell r="K7340" t="str">
            <v>BSC_ZTE_Madagascar(22)</v>
          </cell>
          <cell r="L7340" t="str">
            <v>Douala</v>
          </cell>
        </row>
        <row r="7341">
          <cell r="J7341" t="str">
            <v>LIT_619</v>
          </cell>
          <cell r="K7341" t="str">
            <v>BSC_ZTE_Madagascar(22)</v>
          </cell>
          <cell r="L7341" t="str">
            <v>Douala</v>
          </cell>
        </row>
        <row r="7342">
          <cell r="J7342" t="str">
            <v>LIT_620</v>
          </cell>
          <cell r="K7342" t="str">
            <v>BSC_ZTE_Madagascar(22)</v>
          </cell>
          <cell r="L7342" t="str">
            <v>Douala</v>
          </cell>
        </row>
        <row r="7343">
          <cell r="J7343" t="str">
            <v>LIT_620</v>
          </cell>
          <cell r="K7343" t="str">
            <v>BSC_ZTE_Madagascar(22)</v>
          </cell>
          <cell r="L7343" t="str">
            <v>Douala</v>
          </cell>
        </row>
        <row r="7344">
          <cell r="J7344" t="str">
            <v>LIT_620</v>
          </cell>
          <cell r="K7344" t="str">
            <v>BSC_ZTE_Madagascar(22)</v>
          </cell>
          <cell r="L7344" t="str">
            <v>Douala</v>
          </cell>
        </row>
        <row r="7345">
          <cell r="J7345" t="str">
            <v>LIT_621</v>
          </cell>
          <cell r="K7345" t="str">
            <v>BSC_ZTE_NDOGBONG(21)</v>
          </cell>
          <cell r="L7345" t="str">
            <v>Douala</v>
          </cell>
        </row>
        <row r="7346">
          <cell r="J7346" t="str">
            <v>LIT_621</v>
          </cell>
          <cell r="K7346" t="str">
            <v>BSC_ZTE_NDOGBONG(21)</v>
          </cell>
          <cell r="L7346" t="str">
            <v>Douala</v>
          </cell>
        </row>
        <row r="7347">
          <cell r="J7347" t="str">
            <v>LIT_621</v>
          </cell>
          <cell r="K7347" t="str">
            <v>BSC_ZTE_NDOGBONG(21)</v>
          </cell>
          <cell r="L7347" t="str">
            <v>Douala</v>
          </cell>
        </row>
        <row r="7348">
          <cell r="J7348" t="str">
            <v>LIT_624</v>
          </cell>
          <cell r="K7348" t="str">
            <v>BSC_ZTE_NDOGBONG(21)</v>
          </cell>
          <cell r="L7348" t="str">
            <v>Douala</v>
          </cell>
        </row>
        <row r="7349">
          <cell r="J7349" t="str">
            <v>LIT_624</v>
          </cell>
          <cell r="K7349" t="str">
            <v>BSC_ZTE_NDOGBONG(21)</v>
          </cell>
          <cell r="L7349" t="str">
            <v>Douala</v>
          </cell>
        </row>
        <row r="7350">
          <cell r="J7350" t="str">
            <v>LIT_624</v>
          </cell>
          <cell r="K7350" t="str">
            <v>BSC_ZTE_NDOGBONG(21)</v>
          </cell>
          <cell r="L7350" t="str">
            <v>Douala</v>
          </cell>
        </row>
        <row r="7351">
          <cell r="J7351" t="str">
            <v>LIT_632</v>
          </cell>
          <cell r="K7351" t="str">
            <v>BSC_ZTE_Madagascar(22)</v>
          </cell>
          <cell r="L7351" t="str">
            <v>Douala</v>
          </cell>
        </row>
        <row r="7352">
          <cell r="J7352" t="str">
            <v>LIT_632</v>
          </cell>
          <cell r="K7352" t="str">
            <v>BSC_ZTE_Madagascar(22)</v>
          </cell>
          <cell r="L7352" t="str">
            <v>Douala</v>
          </cell>
        </row>
        <row r="7353">
          <cell r="J7353" t="str">
            <v>LIT_632</v>
          </cell>
          <cell r="K7353" t="str">
            <v>BSC_ZTE_Madagascar(22)</v>
          </cell>
          <cell r="L7353" t="str">
            <v>Douala</v>
          </cell>
        </row>
        <row r="7354">
          <cell r="J7354" t="str">
            <v>LIT_633</v>
          </cell>
          <cell r="K7354" t="str">
            <v>BSC_ZTE_Madagascar(22)</v>
          </cell>
          <cell r="L7354" t="str">
            <v>Douala</v>
          </cell>
        </row>
        <row r="7355">
          <cell r="J7355" t="str">
            <v>LIT_633</v>
          </cell>
          <cell r="K7355" t="str">
            <v>BSC_ZTE_Madagascar(22)</v>
          </cell>
          <cell r="L7355" t="str">
            <v>Douala</v>
          </cell>
        </row>
        <row r="7356">
          <cell r="J7356" t="str">
            <v>LIT_633</v>
          </cell>
          <cell r="K7356" t="str">
            <v>BSC_ZTE_Madagascar(22)</v>
          </cell>
          <cell r="L7356" t="str">
            <v>Douala</v>
          </cell>
        </row>
        <row r="7357">
          <cell r="J7357" t="str">
            <v>LIT_634</v>
          </cell>
          <cell r="K7357" t="str">
            <v>BSC_ZTE_Madagascar(22)</v>
          </cell>
          <cell r="L7357" t="str">
            <v>Douala</v>
          </cell>
        </row>
        <row r="7358">
          <cell r="J7358" t="str">
            <v>LIT_634</v>
          </cell>
          <cell r="K7358" t="str">
            <v>BSC_ZTE_Madagascar(22)</v>
          </cell>
          <cell r="L7358" t="str">
            <v>Douala</v>
          </cell>
        </row>
        <row r="7359">
          <cell r="J7359" t="str">
            <v>LIT_634</v>
          </cell>
          <cell r="K7359" t="str">
            <v>BSC_ZTE_Madagascar(22)</v>
          </cell>
          <cell r="L7359" t="str">
            <v>Douala</v>
          </cell>
        </row>
        <row r="7360">
          <cell r="J7360" t="str">
            <v>LIT_637</v>
          </cell>
          <cell r="K7360" t="str">
            <v>BSC_ZTE_NDOGBONG(21)</v>
          </cell>
          <cell r="L7360" t="str">
            <v>Douala</v>
          </cell>
        </row>
        <row r="7361">
          <cell r="J7361" t="str">
            <v>LIT_637</v>
          </cell>
          <cell r="K7361" t="str">
            <v>BSC_ZTE_NDOGBONG(21)</v>
          </cell>
          <cell r="L7361" t="str">
            <v>Douala</v>
          </cell>
        </row>
        <row r="7362">
          <cell r="J7362" t="str">
            <v>LIT_637</v>
          </cell>
          <cell r="K7362" t="str">
            <v>BSC_ZTE_NDOGBONG(21)</v>
          </cell>
          <cell r="L7362" t="str">
            <v>Douala</v>
          </cell>
        </row>
        <row r="7363">
          <cell r="J7363" t="str">
            <v>LIT_638</v>
          </cell>
          <cell r="K7363" t="str">
            <v>BSC_ZTE_Madagascar(22)</v>
          </cell>
          <cell r="L7363" t="str">
            <v>Douala</v>
          </cell>
        </row>
        <row r="7364">
          <cell r="J7364" t="str">
            <v>LIT_638</v>
          </cell>
          <cell r="K7364" t="str">
            <v>BSC_ZTE_Madagascar(22)</v>
          </cell>
          <cell r="L7364" t="str">
            <v>Douala</v>
          </cell>
        </row>
        <row r="7365">
          <cell r="J7365" t="str">
            <v>LIT_638</v>
          </cell>
          <cell r="K7365" t="str">
            <v>BSC_ZTE_Madagascar(22)</v>
          </cell>
          <cell r="L7365" t="str">
            <v>Douala</v>
          </cell>
        </row>
        <row r="7366">
          <cell r="J7366" t="str">
            <v>LIT_639</v>
          </cell>
          <cell r="K7366" t="str">
            <v>BSC_ZTE_Madagascar(22)</v>
          </cell>
          <cell r="L7366" t="str">
            <v>Douala</v>
          </cell>
        </row>
        <row r="7367">
          <cell r="J7367" t="str">
            <v>LIT_639</v>
          </cell>
          <cell r="K7367" t="str">
            <v>BSC_ZTE_Madagascar(22)</v>
          </cell>
          <cell r="L7367" t="str">
            <v>Douala</v>
          </cell>
        </row>
        <row r="7368">
          <cell r="J7368" t="str">
            <v>LIT_639</v>
          </cell>
          <cell r="K7368" t="str">
            <v>BSC_ZTE_Madagascar(22)</v>
          </cell>
          <cell r="L7368" t="str">
            <v>Douala</v>
          </cell>
        </row>
        <row r="7369">
          <cell r="J7369" t="str">
            <v>LIT_640</v>
          </cell>
          <cell r="K7369" t="str">
            <v>BSC_ZTE_Madagascar(22)</v>
          </cell>
          <cell r="L7369" t="str">
            <v>Douala</v>
          </cell>
        </row>
        <row r="7370">
          <cell r="J7370" t="str">
            <v>LIT_640</v>
          </cell>
          <cell r="K7370" t="str">
            <v>BSC_ZTE_Madagascar(22)</v>
          </cell>
          <cell r="L7370" t="str">
            <v>Douala</v>
          </cell>
        </row>
        <row r="7371">
          <cell r="J7371" t="str">
            <v>LIT_640</v>
          </cell>
          <cell r="K7371" t="str">
            <v>BSC_ZTE_Madagascar(22)</v>
          </cell>
          <cell r="L7371" t="str">
            <v>Douala</v>
          </cell>
        </row>
        <row r="7372">
          <cell r="J7372" t="str">
            <v>LIT_641</v>
          </cell>
          <cell r="K7372" t="str">
            <v>BSC_ZTE_NDOGBONG(21)</v>
          </cell>
          <cell r="L7372" t="str">
            <v>Douala</v>
          </cell>
        </row>
        <row r="7373">
          <cell r="J7373" t="str">
            <v>LIT_641</v>
          </cell>
          <cell r="K7373" t="str">
            <v>BSC_ZTE_NDOGBONG(21)</v>
          </cell>
          <cell r="L7373" t="str">
            <v>Douala</v>
          </cell>
        </row>
        <row r="7374">
          <cell r="J7374" t="str">
            <v>LIT_641</v>
          </cell>
          <cell r="K7374" t="str">
            <v>BSC_ZTE_NDOGBONG(21)</v>
          </cell>
          <cell r="L7374" t="str">
            <v>Douala</v>
          </cell>
        </row>
        <row r="7375">
          <cell r="J7375" t="str">
            <v>LIT_642</v>
          </cell>
          <cell r="K7375" t="str">
            <v>BSC_ZTE_Madagascar(22)</v>
          </cell>
          <cell r="L7375" t="str">
            <v>Douala</v>
          </cell>
        </row>
        <row r="7376">
          <cell r="J7376" t="str">
            <v>LIT_642</v>
          </cell>
          <cell r="K7376" t="str">
            <v>BSC_ZTE_Madagascar(22)</v>
          </cell>
          <cell r="L7376" t="str">
            <v>Douala</v>
          </cell>
        </row>
        <row r="7377">
          <cell r="J7377" t="str">
            <v>LIT_642</v>
          </cell>
          <cell r="K7377" t="str">
            <v>BSC_ZTE_Madagascar(22)</v>
          </cell>
          <cell r="L7377" t="str">
            <v>Douala</v>
          </cell>
        </row>
        <row r="7378">
          <cell r="J7378" t="str">
            <v>LIT_644</v>
          </cell>
          <cell r="K7378" t="str">
            <v>BSC_ZTE_Madagascar(22)</v>
          </cell>
          <cell r="L7378" t="str">
            <v>Douala</v>
          </cell>
        </row>
        <row r="7379">
          <cell r="J7379" t="str">
            <v>LIT_644</v>
          </cell>
          <cell r="K7379" t="str">
            <v>BSC_ZTE_Madagascar(22)</v>
          </cell>
          <cell r="L7379" t="str">
            <v>Douala</v>
          </cell>
        </row>
        <row r="7380">
          <cell r="J7380" t="str">
            <v>LIT_644</v>
          </cell>
          <cell r="K7380" t="str">
            <v>BSC_ZTE_Madagascar(22)</v>
          </cell>
          <cell r="L7380" t="str">
            <v>Douala</v>
          </cell>
        </row>
        <row r="7381">
          <cell r="J7381" t="str">
            <v>LIT_645</v>
          </cell>
          <cell r="K7381" t="str">
            <v>BSC_ZTE_NDOGBONG(21)</v>
          </cell>
          <cell r="L7381" t="str">
            <v>Douala</v>
          </cell>
        </row>
        <row r="7382">
          <cell r="J7382" t="str">
            <v>LIT_645</v>
          </cell>
          <cell r="K7382" t="str">
            <v>BSC_ZTE_NDOGBONG(21)</v>
          </cell>
          <cell r="L7382" t="str">
            <v>Douala</v>
          </cell>
        </row>
        <row r="7383">
          <cell r="J7383" t="str">
            <v>LIT_645</v>
          </cell>
          <cell r="K7383" t="str">
            <v>BSC_ZTE_NDOGBONG(21)</v>
          </cell>
          <cell r="L7383" t="str">
            <v>Douala</v>
          </cell>
        </row>
        <row r="7384">
          <cell r="J7384" t="str">
            <v>LIT_647</v>
          </cell>
          <cell r="K7384" t="str">
            <v>BSC_ZTE_Madagascar(22)</v>
          </cell>
          <cell r="L7384" t="str">
            <v>Douala</v>
          </cell>
        </row>
        <row r="7385">
          <cell r="J7385" t="str">
            <v>LIT_647</v>
          </cell>
          <cell r="K7385" t="str">
            <v>BSC_ZTE_Madagascar(22)</v>
          </cell>
          <cell r="L7385" t="str">
            <v>Douala</v>
          </cell>
        </row>
        <row r="7386">
          <cell r="J7386" t="str">
            <v>LIT_647</v>
          </cell>
          <cell r="K7386" t="str">
            <v>BSC_ZTE_Madagascar(22)</v>
          </cell>
          <cell r="L7386" t="str">
            <v>Douala</v>
          </cell>
        </row>
        <row r="7387">
          <cell r="J7387" t="str">
            <v>LIT_648</v>
          </cell>
          <cell r="K7387" t="str">
            <v>BSC_ZTE_Madagascar(22)</v>
          </cell>
          <cell r="L7387" t="str">
            <v>Douala</v>
          </cell>
        </row>
        <row r="7388">
          <cell r="J7388" t="str">
            <v>LIT_648</v>
          </cell>
          <cell r="K7388" t="str">
            <v>BSC_ZTE_Madagascar(22)</v>
          </cell>
          <cell r="L7388" t="str">
            <v>Douala</v>
          </cell>
        </row>
        <row r="7389">
          <cell r="J7389" t="str">
            <v>LIT_648</v>
          </cell>
          <cell r="K7389" t="str">
            <v>BSC_ZTE_Madagascar(22)</v>
          </cell>
          <cell r="L7389" t="str">
            <v>Douala</v>
          </cell>
        </row>
        <row r="7390">
          <cell r="J7390" t="str">
            <v>LIT_649</v>
          </cell>
          <cell r="K7390" t="str">
            <v>BSC_ZTE_Madagascar(22)</v>
          </cell>
          <cell r="L7390" t="str">
            <v>Douala</v>
          </cell>
        </row>
        <row r="7391">
          <cell r="J7391" t="str">
            <v>LIT_649</v>
          </cell>
          <cell r="K7391" t="str">
            <v>BSC_ZTE_Madagascar(22)</v>
          </cell>
          <cell r="L7391" t="str">
            <v>Douala</v>
          </cell>
        </row>
        <row r="7392">
          <cell r="J7392" t="str">
            <v>LIT_649</v>
          </cell>
          <cell r="K7392" t="str">
            <v>BSC_ZTE_Madagascar(22)</v>
          </cell>
          <cell r="L7392" t="str">
            <v>Douala</v>
          </cell>
        </row>
        <row r="7393">
          <cell r="J7393" t="str">
            <v>LIT_650</v>
          </cell>
          <cell r="K7393" t="str">
            <v>BSC_ZTE_Madagascar(22)</v>
          </cell>
          <cell r="L7393" t="str">
            <v>Douala</v>
          </cell>
        </row>
        <row r="7394">
          <cell r="J7394" t="str">
            <v>LIT_650</v>
          </cell>
          <cell r="K7394" t="str">
            <v>BSC_ZTE_Madagascar(22)</v>
          </cell>
          <cell r="L7394" t="str">
            <v>Douala</v>
          </cell>
        </row>
        <row r="7395">
          <cell r="J7395" t="str">
            <v>LIT_650</v>
          </cell>
          <cell r="K7395" t="str">
            <v>BSC_ZTE_Madagascar(22)</v>
          </cell>
          <cell r="L7395" t="str">
            <v>Douala</v>
          </cell>
        </row>
        <row r="7396">
          <cell r="J7396" t="str">
            <v>LIT_651</v>
          </cell>
          <cell r="K7396" t="str">
            <v>BSC_ZTE_Madagascar(22)</v>
          </cell>
          <cell r="L7396" t="str">
            <v>Douala</v>
          </cell>
        </row>
        <row r="7397">
          <cell r="J7397" t="str">
            <v>LIT_651</v>
          </cell>
          <cell r="K7397" t="str">
            <v>BSC_ZTE_Madagascar(22)</v>
          </cell>
          <cell r="L7397" t="str">
            <v>Douala</v>
          </cell>
        </row>
        <row r="7398">
          <cell r="J7398" t="str">
            <v>LIT_651</v>
          </cell>
          <cell r="K7398" t="str">
            <v>BSC_ZTE_Madagascar(22)</v>
          </cell>
          <cell r="L7398" t="str">
            <v>Douala</v>
          </cell>
        </row>
        <row r="7399">
          <cell r="J7399" t="str">
            <v>LIT_652</v>
          </cell>
          <cell r="K7399" t="str">
            <v>BSC_ZTE_Madagascar(22)</v>
          </cell>
          <cell r="L7399" t="str">
            <v>Douala</v>
          </cell>
        </row>
        <row r="7400">
          <cell r="J7400" t="str">
            <v>LIT_652</v>
          </cell>
          <cell r="K7400" t="str">
            <v>BSC_ZTE_Madagascar(22)</v>
          </cell>
          <cell r="L7400" t="str">
            <v>Douala</v>
          </cell>
        </row>
        <row r="7401">
          <cell r="J7401" t="str">
            <v>LIT_652</v>
          </cell>
          <cell r="K7401" t="str">
            <v>BSC_ZTE_Madagascar(22)</v>
          </cell>
          <cell r="L7401" t="str">
            <v>Douala</v>
          </cell>
        </row>
        <row r="7402">
          <cell r="J7402" t="str">
            <v>LIT_654</v>
          </cell>
          <cell r="K7402" t="str">
            <v>BSC_ZTE_Madagascar(22)</v>
          </cell>
          <cell r="L7402" t="str">
            <v>Douala</v>
          </cell>
        </row>
        <row r="7403">
          <cell r="J7403" t="str">
            <v>LIT_654</v>
          </cell>
          <cell r="K7403" t="str">
            <v>BSC_ZTE_Madagascar(22)</v>
          </cell>
          <cell r="L7403" t="str">
            <v>Douala</v>
          </cell>
        </row>
        <row r="7404">
          <cell r="J7404" t="str">
            <v>LIT_654</v>
          </cell>
          <cell r="K7404" t="str">
            <v>BSC_ZTE_Madagascar(22)</v>
          </cell>
          <cell r="L7404" t="str">
            <v>Douala</v>
          </cell>
        </row>
        <row r="7405">
          <cell r="J7405" t="str">
            <v>LIT_655</v>
          </cell>
          <cell r="K7405" t="str">
            <v>BSC_ZTE_Madagascar(22)</v>
          </cell>
          <cell r="L7405" t="str">
            <v>Douala</v>
          </cell>
        </row>
        <row r="7406">
          <cell r="J7406" t="str">
            <v>LIT_655</v>
          </cell>
          <cell r="K7406" t="str">
            <v>BSC_ZTE_Madagascar(22)</v>
          </cell>
          <cell r="L7406" t="str">
            <v>Douala</v>
          </cell>
        </row>
        <row r="7407">
          <cell r="J7407" t="str">
            <v>LIT_655</v>
          </cell>
          <cell r="K7407" t="str">
            <v>BSC_ZTE_Madagascar(22)</v>
          </cell>
          <cell r="L7407" t="str">
            <v>Douala</v>
          </cell>
        </row>
        <row r="7408">
          <cell r="J7408" t="str">
            <v>LIT_656</v>
          </cell>
          <cell r="K7408" t="str">
            <v>BSC_ZTE_Madagascar(22)</v>
          </cell>
          <cell r="L7408" t="str">
            <v>Douala</v>
          </cell>
        </row>
        <row r="7409">
          <cell r="J7409" t="str">
            <v>LIT_656</v>
          </cell>
          <cell r="K7409" t="str">
            <v>BSC_ZTE_Madagascar(22)</v>
          </cell>
          <cell r="L7409" t="str">
            <v>Douala</v>
          </cell>
        </row>
        <row r="7410">
          <cell r="J7410" t="str">
            <v>LIT_656</v>
          </cell>
          <cell r="K7410" t="str">
            <v>BSC_ZTE_Madagascar(22)</v>
          </cell>
          <cell r="L7410" t="str">
            <v>Douala</v>
          </cell>
        </row>
        <row r="7411">
          <cell r="J7411" t="str">
            <v>LIT_657</v>
          </cell>
          <cell r="K7411" t="str">
            <v>BSC_ZTE_Madagascar(22)</v>
          </cell>
          <cell r="L7411" t="str">
            <v>Douala</v>
          </cell>
        </row>
        <row r="7412">
          <cell r="J7412" t="str">
            <v>LIT_657</v>
          </cell>
          <cell r="K7412" t="str">
            <v>BSC_ZTE_Madagascar(22)</v>
          </cell>
          <cell r="L7412" t="str">
            <v>Douala</v>
          </cell>
        </row>
        <row r="7413">
          <cell r="J7413" t="str">
            <v>LIT_657</v>
          </cell>
          <cell r="K7413" t="str">
            <v>BSC_ZTE_Madagascar(22)</v>
          </cell>
          <cell r="L7413" t="str">
            <v>Douala</v>
          </cell>
        </row>
        <row r="7414">
          <cell r="J7414" t="str">
            <v>LIT_666</v>
          </cell>
          <cell r="K7414" t="str">
            <v>BSC_ZTE_Madagascar(22)</v>
          </cell>
          <cell r="L7414" t="str">
            <v>Douala</v>
          </cell>
        </row>
        <row r="7415">
          <cell r="J7415" t="str">
            <v>LIT_666</v>
          </cell>
          <cell r="K7415" t="str">
            <v>BSC_ZTE_Madagascar(22)</v>
          </cell>
          <cell r="L7415" t="str">
            <v>Douala</v>
          </cell>
        </row>
        <row r="7416">
          <cell r="J7416" t="str">
            <v>LIT_666</v>
          </cell>
          <cell r="K7416" t="str">
            <v>BSC_ZTE_Madagascar(22)</v>
          </cell>
          <cell r="L7416" t="str">
            <v>Douala</v>
          </cell>
        </row>
        <row r="7417">
          <cell r="J7417" t="str">
            <v>LIT_669</v>
          </cell>
          <cell r="K7417" t="str">
            <v>BSC_ZTE_Madagascar(22)</v>
          </cell>
          <cell r="L7417" t="str">
            <v>Douala</v>
          </cell>
        </row>
        <row r="7418">
          <cell r="J7418" t="str">
            <v>LIT_669</v>
          </cell>
          <cell r="K7418" t="str">
            <v>BSC_ZTE_Madagascar(22)</v>
          </cell>
          <cell r="L7418" t="str">
            <v>Douala</v>
          </cell>
        </row>
        <row r="7419">
          <cell r="J7419" t="str">
            <v>LIT_669</v>
          </cell>
          <cell r="K7419" t="str">
            <v>BSC_ZTE_Madagascar(22)</v>
          </cell>
          <cell r="L7419" t="str">
            <v>Douala</v>
          </cell>
        </row>
        <row r="7420">
          <cell r="J7420" t="str">
            <v>LIT_671</v>
          </cell>
          <cell r="K7420" t="str">
            <v>BSC_ZTE_Madagascar(22)</v>
          </cell>
          <cell r="L7420" t="str">
            <v>Douala</v>
          </cell>
        </row>
        <row r="7421">
          <cell r="J7421" t="str">
            <v>LIT_671</v>
          </cell>
          <cell r="K7421" t="str">
            <v>BSC_ZTE_Madagascar(22)</v>
          </cell>
          <cell r="L7421" t="str">
            <v>Douala</v>
          </cell>
        </row>
        <row r="7422">
          <cell r="J7422" t="str">
            <v>LIT_671</v>
          </cell>
          <cell r="K7422" t="str">
            <v>BSC_ZTE_Madagascar(22)</v>
          </cell>
          <cell r="L7422" t="str">
            <v>Douala</v>
          </cell>
        </row>
        <row r="7423">
          <cell r="J7423" t="str">
            <v>LIT_675</v>
          </cell>
          <cell r="K7423" t="str">
            <v>BSC_ZTE_Madagascar(22)</v>
          </cell>
          <cell r="L7423" t="str">
            <v>Douala</v>
          </cell>
        </row>
        <row r="7424">
          <cell r="J7424" t="str">
            <v>LIT_675</v>
          </cell>
          <cell r="K7424" t="str">
            <v>BSC_ZTE_Madagascar(22)</v>
          </cell>
          <cell r="L7424" t="str">
            <v>Douala</v>
          </cell>
        </row>
        <row r="7425">
          <cell r="J7425" t="str">
            <v>LIT_675</v>
          </cell>
          <cell r="K7425" t="str">
            <v>BSC_ZTE_Madagascar(22)</v>
          </cell>
          <cell r="L7425" t="str">
            <v>Douala</v>
          </cell>
        </row>
        <row r="7426">
          <cell r="J7426" t="str">
            <v>LIT_676</v>
          </cell>
          <cell r="K7426" t="str">
            <v>BSC_ZTE_Madagascar(22)</v>
          </cell>
          <cell r="L7426" t="str">
            <v>Douala</v>
          </cell>
        </row>
        <row r="7427">
          <cell r="J7427" t="str">
            <v>LIT_676</v>
          </cell>
          <cell r="K7427" t="str">
            <v>BSC_ZTE_Madagascar(22)</v>
          </cell>
          <cell r="L7427" t="str">
            <v>Douala</v>
          </cell>
        </row>
        <row r="7428">
          <cell r="J7428" t="str">
            <v>LIT_676</v>
          </cell>
          <cell r="K7428" t="str">
            <v>BSC_ZTE_Madagascar(22)</v>
          </cell>
          <cell r="L7428" t="str">
            <v>Douala</v>
          </cell>
        </row>
        <row r="7429">
          <cell r="J7429" t="str">
            <v>LIT_677</v>
          </cell>
          <cell r="K7429" t="str">
            <v>BSC_ZTE_Madagascar(22)</v>
          </cell>
          <cell r="L7429" t="str">
            <v>Douala</v>
          </cell>
        </row>
        <row r="7430">
          <cell r="J7430" t="str">
            <v>LIT_677</v>
          </cell>
          <cell r="K7430" t="str">
            <v>BSC_ZTE_Madagascar(22)</v>
          </cell>
          <cell r="L7430" t="str">
            <v>Douala</v>
          </cell>
        </row>
        <row r="7431">
          <cell r="J7431" t="str">
            <v>LIT_677</v>
          </cell>
          <cell r="K7431" t="str">
            <v>BSC_ZTE_Madagascar(22)</v>
          </cell>
          <cell r="L7431" t="str">
            <v>Douala</v>
          </cell>
        </row>
        <row r="7432">
          <cell r="J7432" t="str">
            <v>LIT_678</v>
          </cell>
          <cell r="K7432" t="str">
            <v>BSC_ZTE_Madagascar(22)</v>
          </cell>
          <cell r="L7432" t="str">
            <v>Douala</v>
          </cell>
        </row>
        <row r="7433">
          <cell r="J7433" t="str">
            <v>LIT_678</v>
          </cell>
          <cell r="K7433" t="str">
            <v>BSC_ZTE_Madagascar(22)</v>
          </cell>
          <cell r="L7433" t="str">
            <v>Douala</v>
          </cell>
        </row>
        <row r="7434">
          <cell r="J7434" t="str">
            <v>LIT_678</v>
          </cell>
          <cell r="K7434" t="str">
            <v>BSC_ZTE_Madagascar(22)</v>
          </cell>
          <cell r="L7434" t="str">
            <v>Douala</v>
          </cell>
        </row>
        <row r="7435">
          <cell r="J7435" t="str">
            <v>LIT_680</v>
          </cell>
          <cell r="K7435" t="str">
            <v>BSC_ZTE_Madagascar(22)</v>
          </cell>
          <cell r="L7435" t="str">
            <v>Douala</v>
          </cell>
        </row>
        <row r="7436">
          <cell r="J7436" t="str">
            <v>LIT_680</v>
          </cell>
          <cell r="K7436" t="str">
            <v>BSC_ZTE_Madagascar(22)</v>
          </cell>
          <cell r="L7436" t="str">
            <v>Douala</v>
          </cell>
        </row>
        <row r="7437">
          <cell r="J7437" t="str">
            <v>LIT_680</v>
          </cell>
          <cell r="K7437" t="str">
            <v>BSC_ZTE_Madagascar(22)</v>
          </cell>
          <cell r="L7437" t="str">
            <v>Douala</v>
          </cell>
        </row>
        <row r="7438">
          <cell r="J7438" t="str">
            <v>LIT_681</v>
          </cell>
          <cell r="K7438" t="str">
            <v>BSC_ZTE_NDOGBONG(21)</v>
          </cell>
          <cell r="L7438" t="str">
            <v>Douala</v>
          </cell>
        </row>
        <row r="7439">
          <cell r="J7439" t="str">
            <v>LIT_681</v>
          </cell>
          <cell r="K7439" t="str">
            <v>BSC_ZTE_NDOGBONG(21)</v>
          </cell>
          <cell r="L7439" t="str">
            <v>Douala</v>
          </cell>
        </row>
        <row r="7440">
          <cell r="J7440" t="str">
            <v>LIT_681</v>
          </cell>
          <cell r="K7440" t="str">
            <v>BSC_ZTE_NDOGBONG(21)</v>
          </cell>
          <cell r="L7440" t="str">
            <v>Douala</v>
          </cell>
        </row>
        <row r="7441">
          <cell r="J7441" t="str">
            <v>LIT_682</v>
          </cell>
          <cell r="K7441" t="str">
            <v>BSC_ZTE_NDOGBONG(21)</v>
          </cell>
          <cell r="L7441" t="str">
            <v>Douala</v>
          </cell>
        </row>
        <row r="7442">
          <cell r="J7442" t="str">
            <v>LIT_682</v>
          </cell>
          <cell r="K7442" t="str">
            <v>BSC_ZTE_NDOGBONG(21)</v>
          </cell>
          <cell r="L7442" t="str">
            <v>Douala</v>
          </cell>
        </row>
        <row r="7443">
          <cell r="J7443" t="str">
            <v>LIT_682</v>
          </cell>
          <cell r="K7443" t="str">
            <v>BSC_ZTE_NDOGBONG(21)</v>
          </cell>
          <cell r="L7443" t="str">
            <v>Douala</v>
          </cell>
        </row>
        <row r="7444">
          <cell r="J7444" t="str">
            <v>LIT_683</v>
          </cell>
          <cell r="K7444" t="str">
            <v>BSC_ZTE_Madagascar(22)</v>
          </cell>
          <cell r="L7444" t="str">
            <v>Douala</v>
          </cell>
        </row>
        <row r="7445">
          <cell r="J7445" t="str">
            <v>LIT_683</v>
          </cell>
          <cell r="K7445" t="str">
            <v>BSC_ZTE_Madagascar(22)</v>
          </cell>
          <cell r="L7445" t="str">
            <v>Douala</v>
          </cell>
        </row>
        <row r="7446">
          <cell r="J7446" t="str">
            <v>LIT_683</v>
          </cell>
          <cell r="K7446" t="str">
            <v>BSC_ZTE_Madagascar(22)</v>
          </cell>
          <cell r="L7446" t="str">
            <v>Douala</v>
          </cell>
        </row>
        <row r="7447">
          <cell r="J7447" t="str">
            <v>LIT_684</v>
          </cell>
          <cell r="K7447" t="str">
            <v>BSC_ZTE_Madagascar(22)</v>
          </cell>
          <cell r="L7447" t="str">
            <v>Douala</v>
          </cell>
        </row>
        <row r="7448">
          <cell r="J7448" t="str">
            <v>LIT_684</v>
          </cell>
          <cell r="K7448" t="str">
            <v>BSC_ZTE_Madagascar(22)</v>
          </cell>
          <cell r="L7448" t="str">
            <v>Douala</v>
          </cell>
        </row>
        <row r="7449">
          <cell r="J7449" t="str">
            <v>LIT_684</v>
          </cell>
          <cell r="K7449" t="str">
            <v>BSC_ZTE_Madagascar(22)</v>
          </cell>
          <cell r="L7449" t="str">
            <v>Douala</v>
          </cell>
        </row>
        <row r="7450">
          <cell r="J7450" t="str">
            <v>LIT_685</v>
          </cell>
          <cell r="K7450" t="str">
            <v>BSC_ZTE_Madagascar(22)</v>
          </cell>
          <cell r="L7450" t="str">
            <v>Douala</v>
          </cell>
        </row>
        <row r="7451">
          <cell r="J7451" t="str">
            <v>LIT_685</v>
          </cell>
          <cell r="K7451" t="str">
            <v>BSC_ZTE_Madagascar(22)</v>
          </cell>
          <cell r="L7451" t="str">
            <v>Douala</v>
          </cell>
        </row>
        <row r="7452">
          <cell r="J7452" t="str">
            <v>LIT_685</v>
          </cell>
          <cell r="K7452" t="str">
            <v>BSC_ZTE_Madagascar(22)</v>
          </cell>
          <cell r="L7452" t="str">
            <v>Douala</v>
          </cell>
        </row>
        <row r="7453">
          <cell r="J7453" t="str">
            <v>LIT_686</v>
          </cell>
          <cell r="K7453" t="str">
            <v>BSC_ZTE_Madagascar(22)</v>
          </cell>
          <cell r="L7453" t="str">
            <v>Douala</v>
          </cell>
        </row>
        <row r="7454">
          <cell r="J7454" t="str">
            <v>LIT_686</v>
          </cell>
          <cell r="K7454" t="str">
            <v>BSC_ZTE_Madagascar(22)</v>
          </cell>
          <cell r="L7454" t="str">
            <v>Douala</v>
          </cell>
        </row>
        <row r="7455">
          <cell r="J7455" t="str">
            <v>LIT_686</v>
          </cell>
          <cell r="K7455" t="str">
            <v>BSC_ZTE_Madagascar(22)</v>
          </cell>
          <cell r="L7455" t="str">
            <v>Douala</v>
          </cell>
        </row>
        <row r="7456">
          <cell r="J7456" t="str">
            <v>LIT_687</v>
          </cell>
          <cell r="K7456" t="str">
            <v>BSC_ZTE_Madagascar(22)</v>
          </cell>
          <cell r="L7456" t="str">
            <v>Douala</v>
          </cell>
        </row>
        <row r="7457">
          <cell r="J7457" t="str">
            <v>LIT_687</v>
          </cell>
          <cell r="K7457" t="str">
            <v>BSC_ZTE_Madagascar(22)</v>
          </cell>
          <cell r="L7457" t="str">
            <v>Douala</v>
          </cell>
        </row>
        <row r="7458">
          <cell r="J7458" t="str">
            <v>LIT_687</v>
          </cell>
          <cell r="K7458" t="str">
            <v>BSC_ZTE_Madagascar(22)</v>
          </cell>
          <cell r="L7458" t="str">
            <v>Douala</v>
          </cell>
        </row>
        <row r="7459">
          <cell r="J7459" t="str">
            <v>LIT_689</v>
          </cell>
          <cell r="K7459" t="str">
            <v>BSC_ZTE_Madagascar(22)</v>
          </cell>
          <cell r="L7459" t="str">
            <v>Douala</v>
          </cell>
        </row>
        <row r="7460">
          <cell r="J7460" t="str">
            <v>LIT_689</v>
          </cell>
          <cell r="K7460" t="str">
            <v>BSC_ZTE_Madagascar(22)</v>
          </cell>
          <cell r="L7460" t="str">
            <v>Douala</v>
          </cell>
        </row>
        <row r="7461">
          <cell r="J7461" t="str">
            <v>LIT_689</v>
          </cell>
          <cell r="K7461" t="str">
            <v>BSC_ZTE_Madagascar(22)</v>
          </cell>
          <cell r="L7461" t="str">
            <v>Douala</v>
          </cell>
        </row>
        <row r="7462">
          <cell r="J7462" t="str">
            <v>LIT_690</v>
          </cell>
          <cell r="K7462" t="str">
            <v>BSC_ZTE_NDOGBONG(21)</v>
          </cell>
          <cell r="L7462" t="str">
            <v>Douala</v>
          </cell>
        </row>
        <row r="7463">
          <cell r="J7463" t="str">
            <v>LIT_690</v>
          </cell>
          <cell r="K7463" t="str">
            <v>BSC_ZTE_NDOGBONG(21)</v>
          </cell>
          <cell r="L7463" t="str">
            <v>Douala</v>
          </cell>
        </row>
        <row r="7464">
          <cell r="J7464" t="str">
            <v>LIT_690</v>
          </cell>
          <cell r="K7464" t="str">
            <v>BSC_ZTE_NDOGBONG(21)</v>
          </cell>
          <cell r="L7464" t="str">
            <v>Douala</v>
          </cell>
        </row>
        <row r="7465">
          <cell r="J7465" t="str">
            <v>LIT_693</v>
          </cell>
          <cell r="K7465" t="str">
            <v>BSC_ZTE_Madagascar(22)</v>
          </cell>
          <cell r="L7465" t="str">
            <v>Douala</v>
          </cell>
        </row>
        <row r="7466">
          <cell r="J7466" t="str">
            <v>LIT_693</v>
          </cell>
          <cell r="K7466" t="str">
            <v>BSC_ZTE_Madagascar(22)</v>
          </cell>
          <cell r="L7466" t="str">
            <v>Douala</v>
          </cell>
        </row>
        <row r="7467">
          <cell r="J7467" t="str">
            <v>LIT_693</v>
          </cell>
          <cell r="K7467" t="str">
            <v>BSC_ZTE_Madagascar(22)</v>
          </cell>
          <cell r="L7467" t="str">
            <v>Douala</v>
          </cell>
        </row>
        <row r="7468">
          <cell r="J7468" t="str">
            <v>LIT_694</v>
          </cell>
          <cell r="K7468" t="str">
            <v>BSC_ZTE_Madagascar(22)</v>
          </cell>
          <cell r="L7468" t="str">
            <v>Douala</v>
          </cell>
        </row>
        <row r="7469">
          <cell r="J7469" t="str">
            <v>LIT_694</v>
          </cell>
          <cell r="K7469" t="str">
            <v>BSC_ZTE_Madagascar(22)</v>
          </cell>
          <cell r="L7469" t="str">
            <v>Douala</v>
          </cell>
        </row>
        <row r="7470">
          <cell r="J7470" t="str">
            <v>LIT_694</v>
          </cell>
          <cell r="K7470" t="str">
            <v>BSC_ZTE_Madagascar(22)</v>
          </cell>
          <cell r="L7470" t="str">
            <v>Douala</v>
          </cell>
        </row>
        <row r="7471">
          <cell r="J7471" t="str">
            <v>LIT_695</v>
          </cell>
          <cell r="K7471" t="str">
            <v>BSC_ZTE_NDOGBONG(21)</v>
          </cell>
          <cell r="L7471" t="str">
            <v>Douala</v>
          </cell>
        </row>
        <row r="7472">
          <cell r="J7472" t="str">
            <v>LIT_695</v>
          </cell>
          <cell r="K7472" t="str">
            <v>BSC_ZTE_NDOGBONG(21)</v>
          </cell>
          <cell r="L7472" t="str">
            <v>Douala</v>
          </cell>
        </row>
        <row r="7473">
          <cell r="J7473" t="str">
            <v>LIT_695</v>
          </cell>
          <cell r="K7473" t="str">
            <v>BSC_ZTE_NDOGBONG(21)</v>
          </cell>
          <cell r="L7473" t="str">
            <v>Douala</v>
          </cell>
        </row>
        <row r="7474">
          <cell r="J7474" t="str">
            <v>LIT_696</v>
          </cell>
          <cell r="K7474" t="str">
            <v>BSC_ZTE_Madagascar(22)</v>
          </cell>
          <cell r="L7474" t="str">
            <v>Douala</v>
          </cell>
        </row>
        <row r="7475">
          <cell r="J7475" t="str">
            <v>LIT_696</v>
          </cell>
          <cell r="K7475" t="str">
            <v>BSC_ZTE_Madagascar(22)</v>
          </cell>
          <cell r="L7475" t="str">
            <v>Douala</v>
          </cell>
        </row>
        <row r="7476">
          <cell r="J7476" t="str">
            <v>LIT_696</v>
          </cell>
          <cell r="K7476" t="str">
            <v>BSC_ZTE_Madagascar(22)</v>
          </cell>
          <cell r="L7476" t="str">
            <v>Douala</v>
          </cell>
        </row>
        <row r="7477">
          <cell r="J7477" t="str">
            <v>LIT_697</v>
          </cell>
          <cell r="K7477" t="str">
            <v>BSC_ZTE_Madagascar(22)</v>
          </cell>
          <cell r="L7477" t="str">
            <v>Douala</v>
          </cell>
        </row>
        <row r="7478">
          <cell r="J7478" t="str">
            <v>LIT_697</v>
          </cell>
          <cell r="K7478" t="str">
            <v>BSC_ZTE_Madagascar(22)</v>
          </cell>
          <cell r="L7478" t="str">
            <v>Douala</v>
          </cell>
        </row>
        <row r="7479">
          <cell r="J7479" t="str">
            <v>LIT_697</v>
          </cell>
          <cell r="K7479" t="str">
            <v>BSC_ZTE_Madagascar(22)</v>
          </cell>
          <cell r="L7479" t="str">
            <v>Douala</v>
          </cell>
        </row>
        <row r="7480">
          <cell r="J7480" t="str">
            <v>LIT_712</v>
          </cell>
          <cell r="K7480" t="str">
            <v>BSC_ZTE_Madagascar(22)</v>
          </cell>
          <cell r="L7480" t="str">
            <v>Douala</v>
          </cell>
        </row>
        <row r="7481">
          <cell r="J7481" t="str">
            <v>LIT_712</v>
          </cell>
          <cell r="K7481" t="str">
            <v>BSC_ZTE_Madagascar(22)</v>
          </cell>
          <cell r="L7481" t="str">
            <v>Douala</v>
          </cell>
        </row>
        <row r="7482">
          <cell r="J7482" t="str">
            <v>LIT_712</v>
          </cell>
          <cell r="K7482" t="str">
            <v>BSC_ZTE_Madagascar(22)</v>
          </cell>
          <cell r="L7482" t="str">
            <v>Douala</v>
          </cell>
        </row>
        <row r="7483">
          <cell r="J7483" t="str">
            <v>LIT_713</v>
          </cell>
          <cell r="K7483" t="str">
            <v>BSC_ZTE_Madagascar(22)</v>
          </cell>
          <cell r="L7483" t="str">
            <v>Douala</v>
          </cell>
        </row>
        <row r="7484">
          <cell r="J7484" t="str">
            <v>LIT_713</v>
          </cell>
          <cell r="K7484" t="str">
            <v>BSC_ZTE_Madagascar(22)</v>
          </cell>
          <cell r="L7484" t="str">
            <v>Douala</v>
          </cell>
        </row>
        <row r="7485">
          <cell r="J7485" t="str">
            <v>LIT_713</v>
          </cell>
          <cell r="K7485" t="str">
            <v>BSC_ZTE_Madagascar(22)</v>
          </cell>
          <cell r="L7485" t="str">
            <v>Douala</v>
          </cell>
        </row>
        <row r="7486">
          <cell r="J7486" t="str">
            <v>LIT_718</v>
          </cell>
          <cell r="K7486" t="str">
            <v>BSC_ZTE_Madagascar(22)</v>
          </cell>
          <cell r="L7486" t="str">
            <v>Douala</v>
          </cell>
        </row>
        <row r="7487">
          <cell r="J7487" t="str">
            <v>LIT_718</v>
          </cell>
          <cell r="K7487" t="str">
            <v>BSC_ZTE_Madagascar(22)</v>
          </cell>
          <cell r="L7487" t="str">
            <v>Douala</v>
          </cell>
        </row>
        <row r="7488">
          <cell r="J7488" t="str">
            <v>LIT_718</v>
          </cell>
          <cell r="K7488" t="str">
            <v>BSC_ZTE_Madagascar(22)</v>
          </cell>
          <cell r="L7488" t="str">
            <v>Douala</v>
          </cell>
        </row>
        <row r="7489">
          <cell r="J7489" t="str">
            <v>LIT_725</v>
          </cell>
          <cell r="K7489" t="str">
            <v>BSC_ZTE_Madagascar(22)</v>
          </cell>
          <cell r="L7489" t="str">
            <v>Douala</v>
          </cell>
        </row>
        <row r="7490">
          <cell r="J7490" t="str">
            <v>LIT_725</v>
          </cell>
          <cell r="K7490" t="str">
            <v>BSC_ZTE_Madagascar(22)</v>
          </cell>
          <cell r="L7490" t="str">
            <v>Douala</v>
          </cell>
        </row>
        <row r="7491">
          <cell r="J7491" t="str">
            <v>LIT_725</v>
          </cell>
          <cell r="K7491" t="str">
            <v>BSC_ZTE_Madagascar(22)</v>
          </cell>
          <cell r="L7491" t="str">
            <v>Douala</v>
          </cell>
        </row>
        <row r="7492">
          <cell r="J7492" t="str">
            <v>LIT_726</v>
          </cell>
          <cell r="K7492" t="str">
            <v>BSC_ZTE_Madagascar(22)</v>
          </cell>
          <cell r="L7492" t="str">
            <v>Douala</v>
          </cell>
        </row>
        <row r="7493">
          <cell r="J7493" t="str">
            <v>LIT_726</v>
          </cell>
          <cell r="K7493" t="str">
            <v>BSC_ZTE_Madagascar(22)</v>
          </cell>
          <cell r="L7493" t="str">
            <v>Douala</v>
          </cell>
        </row>
        <row r="7494">
          <cell r="J7494" t="str">
            <v>LIT_726</v>
          </cell>
          <cell r="K7494" t="str">
            <v>BSC_ZTE_Madagascar(22)</v>
          </cell>
          <cell r="L7494" t="str">
            <v>Douala</v>
          </cell>
        </row>
        <row r="7495">
          <cell r="J7495" t="str">
            <v>LIT_729</v>
          </cell>
          <cell r="K7495" t="str">
            <v>BSC_ZTE_Madagascar(22)</v>
          </cell>
          <cell r="L7495" t="str">
            <v>Douala</v>
          </cell>
        </row>
        <row r="7496">
          <cell r="J7496" t="str">
            <v>LIT_729</v>
          </cell>
          <cell r="K7496" t="str">
            <v>BSC_ZTE_Madagascar(22)</v>
          </cell>
          <cell r="L7496" t="str">
            <v>Douala</v>
          </cell>
        </row>
        <row r="7497">
          <cell r="J7497" t="str">
            <v>LIT_729</v>
          </cell>
          <cell r="K7497" t="str">
            <v>BSC_ZTE_Madagascar(22)</v>
          </cell>
          <cell r="L7497" t="str">
            <v>Douala</v>
          </cell>
        </row>
        <row r="7498">
          <cell r="J7498" t="str">
            <v>LIT_730</v>
          </cell>
          <cell r="K7498" t="str">
            <v>BSC_ZTE_Madagascar(22)</v>
          </cell>
          <cell r="L7498" t="str">
            <v>Douala</v>
          </cell>
        </row>
        <row r="7499">
          <cell r="J7499" t="str">
            <v>LIT_730</v>
          </cell>
          <cell r="K7499" t="str">
            <v>BSC_ZTE_Madagascar(22)</v>
          </cell>
          <cell r="L7499" t="str">
            <v>Douala</v>
          </cell>
        </row>
        <row r="7500">
          <cell r="J7500" t="str">
            <v>LIT_730</v>
          </cell>
          <cell r="K7500" t="str">
            <v>BSC_ZTE_Madagascar(22)</v>
          </cell>
          <cell r="L7500" t="str">
            <v>Douala</v>
          </cell>
        </row>
        <row r="7501">
          <cell r="J7501" t="str">
            <v>LIT_731</v>
          </cell>
          <cell r="K7501" t="str">
            <v>BSC_ZTE_Madagascar(22)</v>
          </cell>
          <cell r="L7501" t="str">
            <v>Douala</v>
          </cell>
        </row>
        <row r="7502">
          <cell r="J7502" t="str">
            <v>LIT_731</v>
          </cell>
          <cell r="K7502" t="str">
            <v>BSC_ZTE_Madagascar(22)</v>
          </cell>
          <cell r="L7502" t="str">
            <v>Douala</v>
          </cell>
        </row>
        <row r="7503">
          <cell r="J7503" t="str">
            <v>LIT_731</v>
          </cell>
          <cell r="K7503" t="str">
            <v>BSC_ZTE_Madagascar(22)</v>
          </cell>
          <cell r="L7503" t="str">
            <v>Douala</v>
          </cell>
        </row>
        <row r="7504">
          <cell r="J7504" t="str">
            <v>LIT_732</v>
          </cell>
          <cell r="K7504" t="str">
            <v>BSC_ZTE_Madagascar(22)</v>
          </cell>
          <cell r="L7504" t="str">
            <v>Douala</v>
          </cell>
        </row>
        <row r="7505">
          <cell r="J7505" t="str">
            <v>LIT_732</v>
          </cell>
          <cell r="K7505" t="str">
            <v>BSC_ZTE_Madagascar(22)</v>
          </cell>
          <cell r="L7505" t="str">
            <v>Douala</v>
          </cell>
        </row>
        <row r="7506">
          <cell r="J7506" t="str">
            <v>LIT_732</v>
          </cell>
          <cell r="K7506" t="str">
            <v>BSC_ZTE_Madagascar(22)</v>
          </cell>
          <cell r="L7506" t="str">
            <v>Douala</v>
          </cell>
        </row>
        <row r="7507">
          <cell r="J7507" t="str">
            <v>LIT_741</v>
          </cell>
          <cell r="K7507" t="str">
            <v>BSC_ZTE_NDOGBONG(21)</v>
          </cell>
          <cell r="L7507" t="str">
            <v>Douala</v>
          </cell>
        </row>
        <row r="7508">
          <cell r="J7508" t="str">
            <v>LIT_741</v>
          </cell>
          <cell r="K7508" t="str">
            <v>BSC_ZTE_NDOGBONG(21)</v>
          </cell>
          <cell r="L7508" t="str">
            <v>Douala</v>
          </cell>
        </row>
        <row r="7509">
          <cell r="J7509" t="str">
            <v>LIT_741</v>
          </cell>
          <cell r="K7509" t="str">
            <v>BSC_ZTE_NDOGBONG(21)</v>
          </cell>
          <cell r="L7509" t="str">
            <v>Douala</v>
          </cell>
        </row>
        <row r="7510">
          <cell r="J7510" t="str">
            <v>LIT_746</v>
          </cell>
          <cell r="K7510" t="str">
            <v>BSC_ZTE_Madagascar(22)</v>
          </cell>
          <cell r="L7510" t="str">
            <v>Douala</v>
          </cell>
        </row>
        <row r="7511">
          <cell r="J7511" t="str">
            <v>LIT_746</v>
          </cell>
          <cell r="K7511" t="str">
            <v>BSC_ZTE_Madagascar(22)</v>
          </cell>
          <cell r="L7511" t="str">
            <v>Douala</v>
          </cell>
        </row>
        <row r="7512">
          <cell r="J7512" t="str">
            <v>LIT_746</v>
          </cell>
          <cell r="K7512" t="str">
            <v>BSC_ZTE_Madagascar(22)</v>
          </cell>
          <cell r="L7512" t="str">
            <v>Douala</v>
          </cell>
        </row>
        <row r="7513">
          <cell r="J7513" t="str">
            <v>LIT_748</v>
          </cell>
          <cell r="K7513" t="str">
            <v>BSC_ZTE_Madagascar(22)</v>
          </cell>
          <cell r="L7513" t="str">
            <v>Douala</v>
          </cell>
        </row>
        <row r="7514">
          <cell r="J7514" t="str">
            <v>LIT_748</v>
          </cell>
          <cell r="K7514" t="str">
            <v>BSC_ZTE_Madagascar(22)</v>
          </cell>
          <cell r="L7514" t="str">
            <v>Douala</v>
          </cell>
        </row>
        <row r="7515">
          <cell r="J7515" t="str">
            <v>LIT_748</v>
          </cell>
          <cell r="K7515" t="str">
            <v>BSC_ZTE_Madagascar(22)</v>
          </cell>
          <cell r="L7515" t="str">
            <v>Douala</v>
          </cell>
        </row>
        <row r="7516">
          <cell r="J7516" t="str">
            <v>LIT_751</v>
          </cell>
          <cell r="K7516" t="str">
            <v>BSC_ZTE_Madagascar(22)</v>
          </cell>
          <cell r="L7516" t="str">
            <v>Douala</v>
          </cell>
        </row>
        <row r="7517">
          <cell r="J7517" t="str">
            <v>LIT_751</v>
          </cell>
          <cell r="K7517" t="str">
            <v>BSC_ZTE_Madagascar(22)</v>
          </cell>
          <cell r="L7517" t="str">
            <v>Douala</v>
          </cell>
        </row>
        <row r="7518">
          <cell r="J7518" t="str">
            <v>LIT_751</v>
          </cell>
          <cell r="K7518" t="str">
            <v>BSC_ZTE_Madagascar(22)</v>
          </cell>
          <cell r="L7518" t="str">
            <v>Douala</v>
          </cell>
        </row>
        <row r="7519">
          <cell r="J7519" t="str">
            <v>LIT_752</v>
          </cell>
          <cell r="K7519" t="str">
            <v>BSC_ZTE_Madagascar(22)</v>
          </cell>
          <cell r="L7519" t="str">
            <v>Douala</v>
          </cell>
        </row>
        <row r="7520">
          <cell r="J7520" t="str">
            <v>LIT_752</v>
          </cell>
          <cell r="K7520" t="str">
            <v>BSC_ZTE_Madagascar(22)</v>
          </cell>
          <cell r="L7520" t="str">
            <v>Douala</v>
          </cell>
        </row>
        <row r="7521">
          <cell r="J7521" t="str">
            <v>LIT_752</v>
          </cell>
          <cell r="K7521" t="str">
            <v>BSC_ZTE_Madagascar(22)</v>
          </cell>
          <cell r="L7521" t="str">
            <v>Douala</v>
          </cell>
        </row>
        <row r="7522">
          <cell r="J7522" t="str">
            <v>LIT_753</v>
          </cell>
          <cell r="K7522" t="str">
            <v>BSC_ZTE_Madagascar(22)</v>
          </cell>
          <cell r="L7522" t="str">
            <v>Douala</v>
          </cell>
        </row>
        <row r="7523">
          <cell r="J7523" t="str">
            <v>LIT_753</v>
          </cell>
          <cell r="K7523" t="str">
            <v>BSC_ZTE_Madagascar(22)</v>
          </cell>
          <cell r="L7523" t="str">
            <v>Douala</v>
          </cell>
        </row>
        <row r="7524">
          <cell r="J7524" t="str">
            <v>LIT_753</v>
          </cell>
          <cell r="K7524" t="str">
            <v>BSC_ZTE_Madagascar(22)</v>
          </cell>
          <cell r="L7524" t="str">
            <v>Douala</v>
          </cell>
        </row>
        <row r="7525">
          <cell r="J7525" t="str">
            <v>LIT_771</v>
          </cell>
          <cell r="K7525" t="str">
            <v>BSC_ZTE_Madagascar(22)</v>
          </cell>
          <cell r="L7525" t="str">
            <v>Douala</v>
          </cell>
        </row>
        <row r="7526">
          <cell r="J7526" t="str">
            <v>LIT_771</v>
          </cell>
          <cell r="K7526" t="str">
            <v>BSC_ZTE_Madagascar(22)</v>
          </cell>
          <cell r="L7526" t="str">
            <v>Douala</v>
          </cell>
        </row>
        <row r="7527">
          <cell r="J7527" t="str">
            <v>LIT_771</v>
          </cell>
          <cell r="K7527" t="str">
            <v>BSC_ZTE_Madagascar(22)</v>
          </cell>
          <cell r="L7527" t="str">
            <v>Douala</v>
          </cell>
        </row>
        <row r="7528">
          <cell r="J7528" t="str">
            <v>LIT_773</v>
          </cell>
          <cell r="K7528" t="str">
            <v>BSC_ZTE_NDOGBONG(21)</v>
          </cell>
          <cell r="L7528" t="str">
            <v>Bodjongo</v>
          </cell>
        </row>
        <row r="7529">
          <cell r="J7529" t="str">
            <v>LIT_773</v>
          </cell>
          <cell r="K7529" t="str">
            <v>BSC_ZTE_NDOGBONG(21)</v>
          </cell>
          <cell r="L7529" t="str">
            <v>Bodjongo</v>
          </cell>
        </row>
        <row r="7530">
          <cell r="J7530" t="str">
            <v>LIT_773</v>
          </cell>
          <cell r="K7530" t="str">
            <v>BSC_ZTE_NDOGBONG(21)</v>
          </cell>
          <cell r="L7530" t="str">
            <v>Bodjongo</v>
          </cell>
        </row>
        <row r="7531">
          <cell r="J7531" t="str">
            <v>LIT_774</v>
          </cell>
          <cell r="K7531" t="str">
            <v>BSC_ZTE_Madagascar(22)</v>
          </cell>
          <cell r="L7531" t="str">
            <v>Douala</v>
          </cell>
        </row>
        <row r="7532">
          <cell r="J7532" t="str">
            <v>LIT_774</v>
          </cell>
          <cell r="K7532" t="str">
            <v>BSC_ZTE_Madagascar(22)</v>
          </cell>
          <cell r="L7532" t="str">
            <v>Douala</v>
          </cell>
        </row>
        <row r="7533">
          <cell r="J7533" t="str">
            <v>LIT_774</v>
          </cell>
          <cell r="K7533" t="str">
            <v>BSC_ZTE_Madagascar(22)</v>
          </cell>
          <cell r="L7533" t="str">
            <v>Douala</v>
          </cell>
        </row>
        <row r="7534">
          <cell r="J7534" t="str">
            <v>LIT_775</v>
          </cell>
          <cell r="K7534" t="str">
            <v>BSC_ZTE_Madagascar(22)</v>
          </cell>
          <cell r="L7534" t="str">
            <v>Douala</v>
          </cell>
        </row>
        <row r="7535">
          <cell r="J7535" t="str">
            <v>LIT_775</v>
          </cell>
          <cell r="K7535" t="str">
            <v>BSC_ZTE_Madagascar(22)</v>
          </cell>
          <cell r="L7535" t="str">
            <v>Douala</v>
          </cell>
        </row>
        <row r="7536">
          <cell r="J7536" t="str">
            <v>LIT_775</v>
          </cell>
          <cell r="K7536" t="str">
            <v>BSC_ZTE_Madagascar(22)</v>
          </cell>
          <cell r="L7536" t="str">
            <v>Douala</v>
          </cell>
        </row>
        <row r="7537">
          <cell r="J7537" t="str">
            <v>CTR_729</v>
          </cell>
          <cell r="K7537" t="str">
            <v>BSC_ZTE_Mvogada_new(24)</v>
          </cell>
          <cell r="L7537" t="str">
            <v>Yaounde</v>
          </cell>
        </row>
        <row r="7538">
          <cell r="J7538" t="str">
            <v>CTR_729</v>
          </cell>
          <cell r="K7538" t="str">
            <v>BSC_ZTE_Mvogada_new(24)</v>
          </cell>
          <cell r="L7538" t="str">
            <v>Yaounde</v>
          </cell>
        </row>
        <row r="7539">
          <cell r="J7539" t="str">
            <v>CTR_729</v>
          </cell>
          <cell r="K7539" t="str">
            <v>BSC_ZTE_Mvogada_new(24)</v>
          </cell>
          <cell r="L7539" t="str">
            <v>Yaounde</v>
          </cell>
        </row>
        <row r="7540">
          <cell r="J7540" t="str">
            <v>EST_150</v>
          </cell>
          <cell r="K7540" t="str">
            <v>MCBSC_NGOA_EK2</v>
          </cell>
          <cell r="L7540" t="str">
            <v>Andom</v>
          </cell>
        </row>
        <row r="7541">
          <cell r="J7541" t="str">
            <v>EST_150</v>
          </cell>
          <cell r="K7541" t="str">
            <v>MCBSC_NGOA_EK2</v>
          </cell>
          <cell r="L7541" t="str">
            <v>Andom</v>
          </cell>
        </row>
        <row r="7542">
          <cell r="J7542" t="str">
            <v>SUD_121</v>
          </cell>
          <cell r="K7542" t="str">
            <v>MCBSC_Mak-Nodal2</v>
          </cell>
          <cell r="L7542" t="str">
            <v>Akom-I</v>
          </cell>
        </row>
        <row r="7543">
          <cell r="J7543" t="str">
            <v>SUD_121</v>
          </cell>
          <cell r="K7543" t="str">
            <v>MCBSC_Mak-Nodal2</v>
          </cell>
          <cell r="L7543" t="str">
            <v>Akom-I</v>
          </cell>
        </row>
        <row r="7544">
          <cell r="J7544" t="str">
            <v>SUD_122</v>
          </cell>
          <cell r="K7544" t="str">
            <v>MCBSC_CBC2</v>
          </cell>
          <cell r="L7544" t="str">
            <v>Nsimalene-Yemwak</v>
          </cell>
        </row>
        <row r="7545">
          <cell r="J7545" t="str">
            <v>SUD_122</v>
          </cell>
          <cell r="K7545" t="str">
            <v>MCBSC_CBC2</v>
          </cell>
          <cell r="L7545" t="str">
            <v>Nsimalene-Yemwak</v>
          </cell>
        </row>
        <row r="7546">
          <cell r="J7546" t="str">
            <v>SUD_115</v>
          </cell>
          <cell r="K7546" t="str">
            <v>MCBSC_CBC2</v>
          </cell>
          <cell r="L7546" t="str">
            <v>Ngom</v>
          </cell>
        </row>
        <row r="7547">
          <cell r="J7547" t="str">
            <v>SUD_115</v>
          </cell>
          <cell r="K7547" t="str">
            <v>MCBSC_CBC2</v>
          </cell>
          <cell r="L7547" t="str">
            <v>Ngom</v>
          </cell>
        </row>
        <row r="7548">
          <cell r="J7548" t="str">
            <v>SUD_127</v>
          </cell>
          <cell r="K7548" t="str">
            <v>MCBSC_Mak-Nodal2</v>
          </cell>
          <cell r="L7548" t="str">
            <v>Akom-I</v>
          </cell>
        </row>
        <row r="7549">
          <cell r="J7549" t="str">
            <v>SUD_127</v>
          </cell>
          <cell r="K7549" t="str">
            <v>MCBSC_Mak-Nodal2</v>
          </cell>
          <cell r="L7549" t="str">
            <v>Akom-I</v>
          </cell>
        </row>
        <row r="7550">
          <cell r="J7550" t="str">
            <v>LIT_017</v>
          </cell>
          <cell r="K7550" t="str">
            <v>BSC_ZTE_NDOGBONG(21)</v>
          </cell>
          <cell r="L7550" t="str">
            <v>Douala</v>
          </cell>
        </row>
        <row r="7551">
          <cell r="J7551" t="str">
            <v>LIT_017</v>
          </cell>
          <cell r="K7551" t="str">
            <v>BSC_ZTE_NDOGBONG(21)</v>
          </cell>
          <cell r="L7551" t="str">
            <v>Douala</v>
          </cell>
        </row>
        <row r="7552">
          <cell r="J7552" t="str">
            <v>LIT_123</v>
          </cell>
          <cell r="K7552" t="str">
            <v>BSC_ZTE_NDOGBONG(21)</v>
          </cell>
          <cell r="L7552" t="str">
            <v>Douala</v>
          </cell>
        </row>
        <row r="7553">
          <cell r="J7553" t="str">
            <v>LIT_123</v>
          </cell>
          <cell r="K7553" t="str">
            <v>BSC_ZTE_NDOGBONG(21)</v>
          </cell>
          <cell r="L7553" t="str">
            <v>Douala</v>
          </cell>
        </row>
        <row r="7554">
          <cell r="J7554" t="str">
            <v>LIT_137</v>
          </cell>
          <cell r="K7554" t="str">
            <v>BSC_ZTE_NDOGBONG(21)</v>
          </cell>
          <cell r="L7554" t="str">
            <v>Douala</v>
          </cell>
        </row>
        <row r="7555">
          <cell r="J7555" t="str">
            <v>LIT_137</v>
          </cell>
          <cell r="K7555" t="str">
            <v>BSC_ZTE_NDOGBONG(21)</v>
          </cell>
          <cell r="L7555" t="str">
            <v>Douala</v>
          </cell>
        </row>
        <row r="7556">
          <cell r="J7556" t="str">
            <v>LIT_137</v>
          </cell>
          <cell r="K7556" t="str">
            <v>BSC_ZTE_NDOGBONG(21)</v>
          </cell>
          <cell r="L7556" t="str">
            <v>Douala</v>
          </cell>
        </row>
        <row r="7557">
          <cell r="J7557" t="str">
            <v>LIT_364</v>
          </cell>
          <cell r="K7557" t="str">
            <v>BSC_ZTE_NDOGBONG(21)</v>
          </cell>
          <cell r="L7557" t="str">
            <v>Douala</v>
          </cell>
        </row>
        <row r="7558">
          <cell r="J7558" t="str">
            <v>LIT_364</v>
          </cell>
          <cell r="K7558" t="str">
            <v>BSC_ZTE_NDOGBONG(21)</v>
          </cell>
          <cell r="L7558" t="str">
            <v>Douala</v>
          </cell>
        </row>
        <row r="7559">
          <cell r="J7559" t="str">
            <v>LIT_364</v>
          </cell>
          <cell r="K7559" t="str">
            <v>BSC_ZTE_NDOGBONG(21)</v>
          </cell>
          <cell r="L7559" t="str">
            <v>Douala</v>
          </cell>
        </row>
        <row r="7560">
          <cell r="J7560" t="str">
            <v>LIT_418</v>
          </cell>
          <cell r="K7560" t="str">
            <v>BSC_ZTE_NDOGBONG(21)</v>
          </cell>
          <cell r="L7560" t="str">
            <v>Douala</v>
          </cell>
        </row>
        <row r="7561">
          <cell r="J7561" t="str">
            <v>LIT_418</v>
          </cell>
          <cell r="K7561" t="str">
            <v>BSC_ZTE_NDOGBONG(21)</v>
          </cell>
          <cell r="L7561" t="str">
            <v>Douala</v>
          </cell>
        </row>
        <row r="7562">
          <cell r="J7562" t="str">
            <v>LIT_418</v>
          </cell>
          <cell r="K7562" t="str">
            <v>BSC_ZTE_NDOGBONG(21)</v>
          </cell>
          <cell r="L7562" t="str">
            <v>Douala</v>
          </cell>
        </row>
        <row r="7563">
          <cell r="J7563" t="str">
            <v>LIT_477</v>
          </cell>
          <cell r="K7563" t="str">
            <v>BSC_ZTE_NDOGBONG(21)</v>
          </cell>
          <cell r="L7563" t="str">
            <v>Bekoko</v>
          </cell>
        </row>
        <row r="7564">
          <cell r="J7564" t="str">
            <v>LIT_477</v>
          </cell>
          <cell r="K7564" t="str">
            <v>BSC_ZTE_NDOGBONG(21)</v>
          </cell>
          <cell r="L7564" t="str">
            <v>Bekoko</v>
          </cell>
        </row>
        <row r="7565">
          <cell r="J7565" t="str">
            <v>LIT_791</v>
          </cell>
          <cell r="K7565" t="str">
            <v>BSC_ZTE_NDOGBONG(21)</v>
          </cell>
          <cell r="L7565" t="str">
            <v>Douala</v>
          </cell>
        </row>
        <row r="7566">
          <cell r="J7566" t="str">
            <v>LIT_791</v>
          </cell>
          <cell r="K7566" t="str">
            <v>BSC_ZTE_NDOGBONG(21)</v>
          </cell>
          <cell r="L7566" t="str">
            <v>Douala</v>
          </cell>
        </row>
        <row r="7567">
          <cell r="J7567" t="str">
            <v>LIT_791</v>
          </cell>
          <cell r="K7567" t="str">
            <v>BSC_ZTE_NDOGBONG(21)</v>
          </cell>
          <cell r="L7567" t="str">
            <v>Douala</v>
          </cell>
        </row>
        <row r="7568">
          <cell r="J7568" t="str">
            <v>LIT_051</v>
          </cell>
          <cell r="K7568" t="str">
            <v>BSC_ZTE_NDOGBONG(21)</v>
          </cell>
          <cell r="L7568" t="str">
            <v>Nkapa</v>
          </cell>
        </row>
        <row r="7569">
          <cell r="J7569" t="str">
            <v>LIT_051</v>
          </cell>
          <cell r="K7569" t="str">
            <v>BSC_ZTE_NDOGBONG(21)</v>
          </cell>
          <cell r="L7569" t="str">
            <v>Nkapa</v>
          </cell>
        </row>
        <row r="7570">
          <cell r="J7570" t="str">
            <v>LIT_051</v>
          </cell>
          <cell r="K7570" t="str">
            <v>BSC_ZTE_NDOGBONG(21)</v>
          </cell>
          <cell r="L7570" t="str">
            <v>Nkapa</v>
          </cell>
        </row>
        <row r="7571">
          <cell r="J7571" t="str">
            <v>LIT_498</v>
          </cell>
          <cell r="K7571" t="str">
            <v>BSC_ZTE_NDOGBONG(21)</v>
          </cell>
          <cell r="L7571" t="str">
            <v>Bomono</v>
          </cell>
        </row>
        <row r="7572">
          <cell r="J7572" t="str">
            <v>LIT_498</v>
          </cell>
          <cell r="K7572" t="str">
            <v>BSC_ZTE_NDOGBONG(21)</v>
          </cell>
          <cell r="L7572" t="str">
            <v>Bomono</v>
          </cell>
        </row>
        <row r="7573">
          <cell r="J7573" t="str">
            <v>LIT_790</v>
          </cell>
          <cell r="K7573" t="str">
            <v>BSC_ZTE_NDOGBONG(21)</v>
          </cell>
          <cell r="L7573" t="str">
            <v>Dibombari</v>
          </cell>
        </row>
        <row r="7574">
          <cell r="J7574" t="str">
            <v>LIT_790</v>
          </cell>
          <cell r="K7574" t="str">
            <v>BSC_ZTE_NDOGBONG(21)</v>
          </cell>
          <cell r="L7574" t="str">
            <v>Dibombari</v>
          </cell>
        </row>
        <row r="7575">
          <cell r="J7575" t="str">
            <v>LIT_477</v>
          </cell>
          <cell r="K7575" t="str">
            <v>BSC_ZTE_NDOGBONG(21)</v>
          </cell>
          <cell r="L7575" t="str">
            <v>Bekoko</v>
          </cell>
        </row>
        <row r="7576">
          <cell r="J7576" t="str">
            <v>LIT_498</v>
          </cell>
          <cell r="K7576" t="str">
            <v>BSC_ZTE_NDOGBONG(21)</v>
          </cell>
          <cell r="L7576" t="str">
            <v>Bomono</v>
          </cell>
        </row>
        <row r="7577">
          <cell r="J7577" t="str">
            <v>LIT_123</v>
          </cell>
          <cell r="K7577" t="str">
            <v>BSC_ZTE_NDOGBONG(21)</v>
          </cell>
          <cell r="L7577" t="str">
            <v>Douala</v>
          </cell>
        </row>
        <row r="7578">
          <cell r="J7578" t="str">
            <v>LIT_017</v>
          </cell>
          <cell r="K7578" t="str">
            <v>BSC_ZTE_NDOGBONG(21)</v>
          </cell>
          <cell r="L7578" t="str">
            <v>Douala</v>
          </cell>
        </row>
        <row r="7579">
          <cell r="J7579" t="str">
            <v>LIT_009</v>
          </cell>
          <cell r="K7579" t="str">
            <v>BSC_ZTE_Madagascar(22)</v>
          </cell>
          <cell r="L7579" t="str">
            <v>Douala</v>
          </cell>
        </row>
        <row r="7580">
          <cell r="J7580" t="str">
            <v>LIT_009</v>
          </cell>
          <cell r="K7580" t="str">
            <v>BSC_ZTE_Madagascar(22)</v>
          </cell>
          <cell r="L7580" t="str">
            <v>Douala</v>
          </cell>
        </row>
        <row r="7581">
          <cell r="J7581" t="str">
            <v>LIT_009</v>
          </cell>
          <cell r="K7581" t="str">
            <v>BSC_ZTE_Madagascar(22)</v>
          </cell>
          <cell r="L7581" t="str">
            <v>Douala</v>
          </cell>
        </row>
        <row r="7582">
          <cell r="J7582" t="str">
            <v>LIT_024</v>
          </cell>
          <cell r="K7582" t="str">
            <v>BSC_ZTE_Madagascar(22)</v>
          </cell>
          <cell r="L7582" t="str">
            <v>Douala</v>
          </cell>
        </row>
        <row r="7583">
          <cell r="J7583" t="str">
            <v>LIT_024</v>
          </cell>
          <cell r="K7583" t="str">
            <v>BSC_ZTE_Madagascar(22)</v>
          </cell>
          <cell r="L7583" t="str">
            <v>Douala</v>
          </cell>
        </row>
        <row r="7584">
          <cell r="J7584" t="str">
            <v>LIT_024</v>
          </cell>
          <cell r="K7584" t="str">
            <v>BSC_ZTE_Madagascar(22)</v>
          </cell>
          <cell r="L7584" t="str">
            <v>Douala</v>
          </cell>
        </row>
        <row r="7585">
          <cell r="J7585" t="str">
            <v>LIT_055</v>
          </cell>
          <cell r="K7585" t="str">
            <v>BSC_ZTE_Madagascar(22)</v>
          </cell>
          <cell r="L7585" t="str">
            <v>Douala</v>
          </cell>
        </row>
        <row r="7586">
          <cell r="J7586" t="str">
            <v>LIT_055</v>
          </cell>
          <cell r="K7586" t="str">
            <v>BSC_ZTE_Madagascar(22)</v>
          </cell>
          <cell r="L7586" t="str">
            <v>Douala</v>
          </cell>
        </row>
        <row r="7587">
          <cell r="J7587" t="str">
            <v>LIT_055</v>
          </cell>
          <cell r="K7587" t="str">
            <v>BSC_ZTE_Madagascar(22)</v>
          </cell>
          <cell r="L7587" t="str">
            <v>Douala</v>
          </cell>
        </row>
        <row r="7588">
          <cell r="J7588" t="str">
            <v>LIT_060</v>
          </cell>
          <cell r="K7588" t="str">
            <v>BSC_ZTE_Madagascar(22)</v>
          </cell>
          <cell r="L7588" t="str">
            <v>Douala</v>
          </cell>
        </row>
        <row r="7589">
          <cell r="J7589" t="str">
            <v>LIT_060</v>
          </cell>
          <cell r="K7589" t="str">
            <v>BSC_ZTE_Madagascar(22)</v>
          </cell>
          <cell r="L7589" t="str">
            <v>Douala</v>
          </cell>
        </row>
        <row r="7590">
          <cell r="J7590" t="str">
            <v>LIT_060</v>
          </cell>
          <cell r="K7590" t="str">
            <v>BSC_ZTE_Madagascar(22)</v>
          </cell>
          <cell r="L7590" t="str">
            <v>Douala</v>
          </cell>
        </row>
        <row r="7591">
          <cell r="J7591" t="str">
            <v>LIT_065</v>
          </cell>
          <cell r="K7591" t="str">
            <v>BSC_ZTE_Madagascar(22)</v>
          </cell>
          <cell r="L7591" t="str">
            <v>Douala</v>
          </cell>
        </row>
        <row r="7592">
          <cell r="J7592" t="str">
            <v>LIT_065</v>
          </cell>
          <cell r="K7592" t="str">
            <v>BSC_ZTE_Madagascar(22)</v>
          </cell>
          <cell r="L7592" t="str">
            <v>Douala</v>
          </cell>
        </row>
        <row r="7593">
          <cell r="J7593" t="str">
            <v>LIT_065</v>
          </cell>
          <cell r="K7593" t="str">
            <v>BSC_ZTE_Madagascar(22)</v>
          </cell>
          <cell r="L7593" t="str">
            <v>Douala</v>
          </cell>
        </row>
        <row r="7594">
          <cell r="J7594" t="str">
            <v>LIT_095</v>
          </cell>
          <cell r="K7594" t="str">
            <v>BSC_ZTE_Madagascar(22)</v>
          </cell>
          <cell r="L7594" t="str">
            <v>Douala</v>
          </cell>
        </row>
        <row r="7595">
          <cell r="J7595" t="str">
            <v>LIT_095</v>
          </cell>
          <cell r="K7595" t="str">
            <v>BSC_ZTE_Madagascar(22)</v>
          </cell>
          <cell r="L7595" t="str">
            <v>Douala</v>
          </cell>
        </row>
        <row r="7596">
          <cell r="J7596" t="str">
            <v>LIT_095</v>
          </cell>
          <cell r="K7596" t="str">
            <v>BSC_ZTE_Madagascar(22)</v>
          </cell>
          <cell r="L7596" t="str">
            <v>Douala</v>
          </cell>
        </row>
        <row r="7597">
          <cell r="J7597" t="str">
            <v>LIT_153</v>
          </cell>
          <cell r="K7597" t="str">
            <v>BSC_ZTE_Madagascar(22)</v>
          </cell>
          <cell r="L7597" t="str">
            <v>Douala</v>
          </cell>
        </row>
        <row r="7598">
          <cell r="J7598" t="str">
            <v>LIT_153</v>
          </cell>
          <cell r="K7598" t="str">
            <v>BSC_ZTE_Madagascar(22)</v>
          </cell>
          <cell r="L7598" t="str">
            <v>Douala</v>
          </cell>
        </row>
        <row r="7599">
          <cell r="J7599" t="str">
            <v>LIT_153</v>
          </cell>
          <cell r="K7599" t="str">
            <v>BSC_ZTE_Madagascar(22)</v>
          </cell>
          <cell r="L7599" t="str">
            <v>Douala</v>
          </cell>
        </row>
        <row r="7600">
          <cell r="J7600" t="str">
            <v>LIT_160</v>
          </cell>
          <cell r="K7600" t="str">
            <v>BSC_ZTE_Madagascar(22)</v>
          </cell>
          <cell r="L7600" t="str">
            <v>Douala</v>
          </cell>
        </row>
        <row r="7601">
          <cell r="J7601" t="str">
            <v>LIT_160</v>
          </cell>
          <cell r="K7601" t="str">
            <v>BSC_ZTE_Madagascar(22)</v>
          </cell>
          <cell r="L7601" t="str">
            <v>Douala</v>
          </cell>
        </row>
        <row r="7602">
          <cell r="J7602" t="str">
            <v>LIT_160</v>
          </cell>
          <cell r="K7602" t="str">
            <v>BSC_ZTE_Madagascar(22)</v>
          </cell>
          <cell r="L7602" t="str">
            <v>Douala</v>
          </cell>
        </row>
        <row r="7603">
          <cell r="J7603" t="str">
            <v>LIT_210</v>
          </cell>
          <cell r="K7603" t="str">
            <v>BSC_ZTE_Madagascar(22)</v>
          </cell>
          <cell r="L7603" t="str">
            <v>Douala</v>
          </cell>
        </row>
        <row r="7604">
          <cell r="J7604" t="str">
            <v>LIT_210</v>
          </cell>
          <cell r="K7604" t="str">
            <v>BSC_ZTE_Madagascar(22)</v>
          </cell>
          <cell r="L7604" t="str">
            <v>Douala</v>
          </cell>
        </row>
        <row r="7605">
          <cell r="J7605" t="str">
            <v>LIT_210</v>
          </cell>
          <cell r="K7605" t="str">
            <v>BSC_ZTE_Madagascar(22)</v>
          </cell>
          <cell r="L7605" t="str">
            <v>Douala</v>
          </cell>
        </row>
        <row r="7606">
          <cell r="J7606" t="str">
            <v>LIT_223</v>
          </cell>
          <cell r="K7606" t="str">
            <v>BSC_ZTE_Madagascar(22)</v>
          </cell>
          <cell r="L7606" t="str">
            <v>Douala</v>
          </cell>
        </row>
        <row r="7607">
          <cell r="J7607" t="str">
            <v>LIT_223</v>
          </cell>
          <cell r="K7607" t="str">
            <v>BSC_ZTE_Madagascar(22)</v>
          </cell>
          <cell r="L7607" t="str">
            <v>Douala</v>
          </cell>
        </row>
        <row r="7608">
          <cell r="J7608" t="str">
            <v>LIT_223</v>
          </cell>
          <cell r="K7608" t="str">
            <v>BSC_ZTE_Madagascar(22)</v>
          </cell>
          <cell r="L7608" t="str">
            <v>Douala</v>
          </cell>
        </row>
        <row r="7609">
          <cell r="J7609" t="str">
            <v>LIT_249</v>
          </cell>
          <cell r="K7609" t="str">
            <v>BSC_ZTE_Madagascar(22)</v>
          </cell>
          <cell r="L7609" t="str">
            <v>Douala</v>
          </cell>
        </row>
        <row r="7610">
          <cell r="J7610" t="str">
            <v>LIT_249</v>
          </cell>
          <cell r="K7610" t="str">
            <v>BSC_ZTE_Madagascar(22)</v>
          </cell>
          <cell r="L7610" t="str">
            <v>Douala</v>
          </cell>
        </row>
        <row r="7611">
          <cell r="J7611" t="str">
            <v>LIT_249</v>
          </cell>
          <cell r="K7611" t="str">
            <v>BSC_ZTE_Madagascar(22)</v>
          </cell>
          <cell r="L7611" t="str">
            <v>Douala</v>
          </cell>
        </row>
        <row r="7612">
          <cell r="J7612" t="str">
            <v>LIT_270</v>
          </cell>
          <cell r="K7612" t="str">
            <v>BSC_ZTE_Madagascar(22)</v>
          </cell>
          <cell r="L7612" t="str">
            <v>Douala</v>
          </cell>
        </row>
        <row r="7613">
          <cell r="J7613" t="str">
            <v>LIT_270</v>
          </cell>
          <cell r="K7613" t="str">
            <v>BSC_ZTE_Madagascar(22)</v>
          </cell>
          <cell r="L7613" t="str">
            <v>Douala</v>
          </cell>
        </row>
        <row r="7614">
          <cell r="J7614" t="str">
            <v>LIT_270</v>
          </cell>
          <cell r="K7614" t="str">
            <v>BSC_ZTE_Madagascar(22)</v>
          </cell>
          <cell r="L7614" t="str">
            <v>Douala</v>
          </cell>
        </row>
        <row r="7615">
          <cell r="J7615" t="str">
            <v>LIT_274</v>
          </cell>
          <cell r="K7615" t="str">
            <v>BSC_ZTE_Madagascar(22)</v>
          </cell>
          <cell r="L7615" t="str">
            <v>Douala</v>
          </cell>
        </row>
        <row r="7616">
          <cell r="J7616" t="str">
            <v>LIT_274</v>
          </cell>
          <cell r="K7616" t="str">
            <v>BSC_ZTE_Madagascar(22)</v>
          </cell>
          <cell r="L7616" t="str">
            <v>Douala</v>
          </cell>
        </row>
        <row r="7617">
          <cell r="J7617" t="str">
            <v>LIT_274</v>
          </cell>
          <cell r="K7617" t="str">
            <v>BSC_ZTE_Madagascar(22)</v>
          </cell>
          <cell r="L7617" t="str">
            <v>Douala</v>
          </cell>
        </row>
        <row r="7618">
          <cell r="J7618" t="str">
            <v>LIT_276</v>
          </cell>
          <cell r="K7618" t="str">
            <v>BSC_ZTE_Madagascar(22)</v>
          </cell>
          <cell r="L7618" t="str">
            <v>Douala</v>
          </cell>
        </row>
        <row r="7619">
          <cell r="J7619" t="str">
            <v>LIT_276</v>
          </cell>
          <cell r="K7619" t="str">
            <v>BSC_ZTE_Madagascar(22)</v>
          </cell>
          <cell r="L7619" t="str">
            <v>Douala</v>
          </cell>
        </row>
        <row r="7620">
          <cell r="J7620" t="str">
            <v>LIT_276</v>
          </cell>
          <cell r="K7620" t="str">
            <v>BSC_ZTE_Madagascar(22)</v>
          </cell>
          <cell r="L7620" t="str">
            <v>Douala</v>
          </cell>
        </row>
        <row r="7621">
          <cell r="J7621" t="str">
            <v>LIT_325</v>
          </cell>
          <cell r="K7621" t="str">
            <v>BSC_ZTE_Madagascar(22)</v>
          </cell>
          <cell r="L7621" t="str">
            <v>Douala</v>
          </cell>
        </row>
        <row r="7622">
          <cell r="J7622" t="str">
            <v>LIT_325</v>
          </cell>
          <cell r="K7622" t="str">
            <v>BSC_ZTE_Madagascar(22)</v>
          </cell>
          <cell r="L7622" t="str">
            <v>Douala</v>
          </cell>
        </row>
        <row r="7623">
          <cell r="J7623" t="str">
            <v>LIT_325</v>
          </cell>
          <cell r="K7623" t="str">
            <v>BSC_ZTE_Madagascar(22)</v>
          </cell>
          <cell r="L7623" t="str">
            <v>Douala</v>
          </cell>
        </row>
        <row r="7624">
          <cell r="J7624" t="str">
            <v>LIT_367</v>
          </cell>
          <cell r="K7624" t="str">
            <v>BSC_ZTE_Madagascar(22)</v>
          </cell>
          <cell r="L7624" t="str">
            <v>Douala</v>
          </cell>
        </row>
        <row r="7625">
          <cell r="J7625" t="str">
            <v>LIT_367</v>
          </cell>
          <cell r="K7625" t="str">
            <v>BSC_ZTE_Madagascar(22)</v>
          </cell>
          <cell r="L7625" t="str">
            <v>Douala</v>
          </cell>
        </row>
        <row r="7626">
          <cell r="J7626" t="str">
            <v>LIT_367</v>
          </cell>
          <cell r="K7626" t="str">
            <v>BSC_ZTE_Madagascar(22)</v>
          </cell>
          <cell r="L7626" t="str">
            <v>Douala</v>
          </cell>
        </row>
        <row r="7627">
          <cell r="J7627" t="str">
            <v>LIT_381</v>
          </cell>
          <cell r="K7627" t="str">
            <v>BSC_ZTE_Madagascar(22)</v>
          </cell>
          <cell r="L7627" t="str">
            <v>Douala</v>
          </cell>
        </row>
        <row r="7628">
          <cell r="J7628" t="str">
            <v>LIT_381</v>
          </cell>
          <cell r="K7628" t="str">
            <v>BSC_ZTE_Madagascar(22)</v>
          </cell>
          <cell r="L7628" t="str">
            <v>Douala</v>
          </cell>
        </row>
        <row r="7629">
          <cell r="J7629" t="str">
            <v>LIT_381</v>
          </cell>
          <cell r="K7629" t="str">
            <v>BSC_ZTE_Madagascar(22)</v>
          </cell>
          <cell r="L7629" t="str">
            <v>Douala</v>
          </cell>
        </row>
        <row r="7630">
          <cell r="J7630" t="str">
            <v>LIT_384</v>
          </cell>
          <cell r="K7630" t="str">
            <v>BSC_ZTE_Madagascar(22)</v>
          </cell>
          <cell r="L7630" t="str">
            <v>Douala</v>
          </cell>
        </row>
        <row r="7631">
          <cell r="J7631" t="str">
            <v>LIT_384</v>
          </cell>
          <cell r="K7631" t="str">
            <v>BSC_ZTE_Madagascar(22)</v>
          </cell>
          <cell r="L7631" t="str">
            <v>Douala</v>
          </cell>
        </row>
        <row r="7632">
          <cell r="J7632" t="str">
            <v>LIT_384</v>
          </cell>
          <cell r="K7632" t="str">
            <v>BSC_ZTE_Madagascar(22)</v>
          </cell>
          <cell r="L7632" t="str">
            <v>Douala</v>
          </cell>
        </row>
        <row r="7633">
          <cell r="J7633" t="str">
            <v>LIT_395</v>
          </cell>
          <cell r="K7633" t="str">
            <v>BSC_ZTE_Madagascar(22)</v>
          </cell>
          <cell r="L7633" t="str">
            <v>Douala</v>
          </cell>
        </row>
        <row r="7634">
          <cell r="J7634" t="str">
            <v>LIT_395</v>
          </cell>
          <cell r="K7634" t="str">
            <v>BSC_ZTE_Madagascar(22)</v>
          </cell>
          <cell r="L7634" t="str">
            <v>Douala</v>
          </cell>
        </row>
        <row r="7635">
          <cell r="J7635" t="str">
            <v>LIT_395</v>
          </cell>
          <cell r="K7635" t="str">
            <v>BSC_ZTE_Madagascar(22)</v>
          </cell>
          <cell r="L7635" t="str">
            <v>Douala</v>
          </cell>
        </row>
        <row r="7636">
          <cell r="J7636" t="str">
            <v>LIT_397</v>
          </cell>
          <cell r="K7636" t="str">
            <v>BSC_ZTE_Madagascar(22)</v>
          </cell>
          <cell r="L7636" t="str">
            <v>Douala</v>
          </cell>
        </row>
        <row r="7637">
          <cell r="J7637" t="str">
            <v>LIT_397</v>
          </cell>
          <cell r="K7637" t="str">
            <v>BSC_ZTE_Madagascar(22)</v>
          </cell>
          <cell r="L7637" t="str">
            <v>Douala</v>
          </cell>
        </row>
        <row r="7638">
          <cell r="J7638" t="str">
            <v>LIT_397</v>
          </cell>
          <cell r="K7638" t="str">
            <v>BSC_ZTE_Madagascar(22)</v>
          </cell>
          <cell r="L7638" t="str">
            <v>Douala</v>
          </cell>
        </row>
        <row r="7639">
          <cell r="J7639" t="str">
            <v>LIT_401</v>
          </cell>
          <cell r="K7639" t="str">
            <v>BSC_ZTE_Madagascar(22)</v>
          </cell>
          <cell r="L7639" t="str">
            <v>Douala</v>
          </cell>
        </row>
        <row r="7640">
          <cell r="J7640" t="str">
            <v>LIT_401</v>
          </cell>
          <cell r="K7640" t="str">
            <v>BSC_ZTE_Madagascar(22)</v>
          </cell>
          <cell r="L7640" t="str">
            <v>Douala</v>
          </cell>
        </row>
        <row r="7641">
          <cell r="J7641" t="str">
            <v>LIT_401</v>
          </cell>
          <cell r="K7641" t="str">
            <v>BSC_ZTE_Madagascar(22)</v>
          </cell>
          <cell r="L7641" t="str">
            <v>Douala</v>
          </cell>
        </row>
        <row r="7642">
          <cell r="J7642" t="str">
            <v>LIT_407</v>
          </cell>
          <cell r="K7642" t="str">
            <v>BSC_ZTE_Madagascar(22)</v>
          </cell>
          <cell r="L7642" t="str">
            <v>Douala</v>
          </cell>
        </row>
        <row r="7643">
          <cell r="J7643" t="str">
            <v>LIT_407</v>
          </cell>
          <cell r="K7643" t="str">
            <v>BSC_ZTE_Madagascar(22)</v>
          </cell>
          <cell r="L7643" t="str">
            <v>Douala</v>
          </cell>
        </row>
        <row r="7644">
          <cell r="J7644" t="str">
            <v>LIT_407</v>
          </cell>
          <cell r="K7644" t="str">
            <v>BSC_ZTE_Madagascar(22)</v>
          </cell>
          <cell r="L7644" t="str">
            <v>Douala</v>
          </cell>
        </row>
        <row r="7645">
          <cell r="J7645" t="str">
            <v>LIT_417</v>
          </cell>
          <cell r="K7645" t="str">
            <v>BSC_ZTE_Madagascar(22)</v>
          </cell>
          <cell r="L7645" t="str">
            <v>Douala</v>
          </cell>
        </row>
        <row r="7646">
          <cell r="J7646" t="str">
            <v>LIT_417</v>
          </cell>
          <cell r="K7646" t="str">
            <v>BSC_ZTE_Madagascar(22)</v>
          </cell>
          <cell r="L7646" t="str">
            <v>Douala</v>
          </cell>
        </row>
        <row r="7647">
          <cell r="J7647" t="str">
            <v>LIT_417</v>
          </cell>
          <cell r="K7647" t="str">
            <v>BSC_ZTE_Madagascar(22)</v>
          </cell>
          <cell r="L7647" t="str">
            <v>Douala</v>
          </cell>
        </row>
        <row r="7648">
          <cell r="J7648" t="str">
            <v>LIT_420</v>
          </cell>
          <cell r="K7648" t="str">
            <v>BSC_ZTE_Madagascar(22)</v>
          </cell>
          <cell r="L7648" t="str">
            <v>Douala</v>
          </cell>
        </row>
        <row r="7649">
          <cell r="J7649" t="str">
            <v>LIT_427</v>
          </cell>
          <cell r="K7649" t="str">
            <v>BSC_ZTE_Madagascar(22)</v>
          </cell>
          <cell r="L7649" t="str">
            <v>Douala</v>
          </cell>
        </row>
        <row r="7650">
          <cell r="J7650" t="str">
            <v>LIT_427</v>
          </cell>
          <cell r="K7650" t="str">
            <v>BSC_ZTE_Madagascar(22)</v>
          </cell>
          <cell r="L7650" t="str">
            <v>Douala</v>
          </cell>
        </row>
        <row r="7651">
          <cell r="J7651" t="str">
            <v>LIT_427</v>
          </cell>
          <cell r="K7651" t="str">
            <v>BSC_ZTE_Madagascar(22)</v>
          </cell>
          <cell r="L7651" t="str">
            <v>Douala</v>
          </cell>
        </row>
        <row r="7652">
          <cell r="J7652" t="str">
            <v>LIT_528</v>
          </cell>
          <cell r="K7652" t="str">
            <v>BSC_ZTE_Madagascar(22)</v>
          </cell>
          <cell r="L7652" t="str">
            <v>Douala</v>
          </cell>
        </row>
        <row r="7653">
          <cell r="J7653" t="str">
            <v>LIT_528</v>
          </cell>
          <cell r="K7653" t="str">
            <v>BSC_ZTE_Madagascar(22)</v>
          </cell>
          <cell r="L7653" t="str">
            <v>Douala</v>
          </cell>
        </row>
        <row r="7654">
          <cell r="J7654" t="str">
            <v>LIT_528</v>
          </cell>
          <cell r="K7654" t="str">
            <v>BSC_ZTE_Madagascar(22)</v>
          </cell>
          <cell r="L7654" t="str">
            <v>Douala</v>
          </cell>
        </row>
        <row r="7655">
          <cell r="J7655" t="str">
            <v>LIT_531</v>
          </cell>
          <cell r="K7655" t="str">
            <v>BSC_ZTE_Madagascar(22)</v>
          </cell>
          <cell r="L7655" t="str">
            <v>Douala</v>
          </cell>
        </row>
        <row r="7656">
          <cell r="J7656" t="str">
            <v>LIT_531</v>
          </cell>
          <cell r="K7656" t="str">
            <v>BSC_ZTE_Madagascar(22)</v>
          </cell>
          <cell r="L7656" t="str">
            <v>Douala</v>
          </cell>
        </row>
        <row r="7657">
          <cell r="J7657" t="str">
            <v>LIT_531</v>
          </cell>
          <cell r="K7657" t="str">
            <v>BSC_ZTE_Madagascar(22)</v>
          </cell>
          <cell r="L7657" t="str">
            <v>Douala</v>
          </cell>
        </row>
        <row r="7658">
          <cell r="J7658" t="str">
            <v>LIT_539</v>
          </cell>
          <cell r="K7658" t="str">
            <v>BSC_ZTE_Madagascar(22)</v>
          </cell>
          <cell r="L7658" t="str">
            <v>Douala</v>
          </cell>
        </row>
        <row r="7659">
          <cell r="J7659" t="str">
            <v>LIT_539</v>
          </cell>
          <cell r="K7659" t="str">
            <v>BSC_ZTE_Madagascar(22)</v>
          </cell>
          <cell r="L7659" t="str">
            <v>Douala</v>
          </cell>
        </row>
        <row r="7660">
          <cell r="J7660" t="str">
            <v>LIT_539</v>
          </cell>
          <cell r="K7660" t="str">
            <v>BSC_ZTE_Madagascar(22)</v>
          </cell>
          <cell r="L7660" t="str">
            <v>Douala</v>
          </cell>
        </row>
        <row r="7661">
          <cell r="J7661" t="str">
            <v>LIT_568</v>
          </cell>
          <cell r="K7661" t="str">
            <v>BSC_ZTE_Madagascar(22)</v>
          </cell>
          <cell r="L7661" t="str">
            <v>Douala</v>
          </cell>
        </row>
        <row r="7662">
          <cell r="J7662" t="str">
            <v>LIT_568</v>
          </cell>
          <cell r="K7662" t="str">
            <v>BSC_ZTE_Madagascar(22)</v>
          </cell>
          <cell r="L7662" t="str">
            <v>Douala</v>
          </cell>
        </row>
        <row r="7663">
          <cell r="J7663" t="str">
            <v>LIT_568</v>
          </cell>
          <cell r="K7663" t="str">
            <v>BSC_ZTE_Madagascar(22)</v>
          </cell>
          <cell r="L7663" t="str">
            <v>Douala</v>
          </cell>
        </row>
        <row r="7664">
          <cell r="J7664" t="str">
            <v>LIT_580</v>
          </cell>
          <cell r="K7664" t="str">
            <v>BSC_ZTE_Madagascar(22)</v>
          </cell>
          <cell r="L7664" t="str">
            <v>Douala</v>
          </cell>
        </row>
        <row r="7665">
          <cell r="J7665" t="str">
            <v>LIT_580</v>
          </cell>
          <cell r="K7665" t="str">
            <v>BSC_ZTE_Madagascar(22)</v>
          </cell>
          <cell r="L7665" t="str">
            <v>Douala</v>
          </cell>
        </row>
        <row r="7666">
          <cell r="J7666" t="str">
            <v>LIT_580</v>
          </cell>
          <cell r="K7666" t="str">
            <v>BSC_ZTE_Madagascar(22)</v>
          </cell>
          <cell r="L7666" t="str">
            <v>Douala</v>
          </cell>
        </row>
        <row r="7667">
          <cell r="J7667" t="str">
            <v>LIT_584</v>
          </cell>
          <cell r="K7667" t="str">
            <v>BSC_ZTE_Madagascar(22)</v>
          </cell>
          <cell r="L7667" t="str">
            <v>Douala</v>
          </cell>
        </row>
        <row r="7668">
          <cell r="J7668" t="str">
            <v>LIT_584</v>
          </cell>
          <cell r="K7668" t="str">
            <v>BSC_ZTE_Madagascar(22)</v>
          </cell>
          <cell r="L7668" t="str">
            <v>Douala</v>
          </cell>
        </row>
        <row r="7669">
          <cell r="J7669" t="str">
            <v>LIT_584</v>
          </cell>
          <cell r="K7669" t="str">
            <v>BSC_ZTE_Madagascar(22)</v>
          </cell>
          <cell r="L7669" t="str">
            <v>Douala</v>
          </cell>
        </row>
        <row r="7670">
          <cell r="J7670" t="str">
            <v>LIT_614</v>
          </cell>
          <cell r="K7670" t="str">
            <v>BSC_ZTE_Madagascar(22)</v>
          </cell>
          <cell r="L7670" t="str">
            <v>Douala</v>
          </cell>
        </row>
        <row r="7671">
          <cell r="J7671" t="str">
            <v>LIT_614</v>
          </cell>
          <cell r="K7671" t="str">
            <v>BSC_ZTE_Madagascar(22)</v>
          </cell>
          <cell r="L7671" t="str">
            <v>Douala</v>
          </cell>
        </row>
        <row r="7672">
          <cell r="J7672" t="str">
            <v>LIT_614</v>
          </cell>
          <cell r="K7672" t="str">
            <v>BSC_ZTE_Madagascar(22)</v>
          </cell>
          <cell r="L7672" t="str">
            <v>Douala</v>
          </cell>
        </row>
        <row r="7673">
          <cell r="J7673" t="str">
            <v>LIT_646</v>
          </cell>
          <cell r="K7673" t="str">
            <v>BSC_ZTE_Madagascar(22)</v>
          </cell>
          <cell r="L7673" t="str">
            <v>Douala</v>
          </cell>
        </row>
        <row r="7674">
          <cell r="J7674" t="str">
            <v>LIT_646</v>
          </cell>
          <cell r="K7674" t="str">
            <v>BSC_ZTE_Madagascar(22)</v>
          </cell>
          <cell r="L7674" t="str">
            <v>Douala</v>
          </cell>
        </row>
        <row r="7675">
          <cell r="J7675" t="str">
            <v>LIT_646</v>
          </cell>
          <cell r="K7675" t="str">
            <v>BSC_ZTE_Madagascar(22)</v>
          </cell>
          <cell r="L7675" t="str">
            <v>Douala</v>
          </cell>
        </row>
        <row r="7676">
          <cell r="J7676" t="str">
            <v>LIT_698</v>
          </cell>
          <cell r="K7676" t="str">
            <v>BSC_ZTE_Madagascar(22)</v>
          </cell>
          <cell r="L7676" t="str">
            <v>Douala</v>
          </cell>
        </row>
        <row r="7677">
          <cell r="J7677" t="str">
            <v>LIT_728</v>
          </cell>
          <cell r="K7677" t="str">
            <v>BSC_ZTE_Madagascar(22)</v>
          </cell>
          <cell r="L7677" t="str">
            <v>Douala</v>
          </cell>
        </row>
        <row r="7678">
          <cell r="J7678" t="str">
            <v>LIT_728</v>
          </cell>
          <cell r="K7678" t="str">
            <v>BSC_ZTE_Madagascar(22)</v>
          </cell>
          <cell r="L7678" t="str">
            <v>Douala</v>
          </cell>
        </row>
        <row r="7679">
          <cell r="J7679" t="str">
            <v>LIT_728</v>
          </cell>
          <cell r="K7679" t="str">
            <v>BSC_ZTE_Madagascar(22)</v>
          </cell>
          <cell r="L7679" t="str">
            <v>Douala</v>
          </cell>
        </row>
        <row r="7680">
          <cell r="J7680" t="str">
            <v>LIT_736</v>
          </cell>
          <cell r="K7680" t="str">
            <v>BSC_ZTE_Madagascar(22)</v>
          </cell>
          <cell r="L7680" t="str">
            <v>Douala</v>
          </cell>
        </row>
        <row r="7681">
          <cell r="J7681" t="str">
            <v>LIT_736</v>
          </cell>
          <cell r="K7681" t="str">
            <v>BSC_ZTE_Madagascar(22)</v>
          </cell>
          <cell r="L7681" t="str">
            <v>Douala</v>
          </cell>
        </row>
        <row r="7682">
          <cell r="J7682" t="str">
            <v>LIT_736</v>
          </cell>
          <cell r="K7682" t="str">
            <v>BSC_ZTE_Madagascar(22)</v>
          </cell>
          <cell r="L7682" t="str">
            <v>Douala</v>
          </cell>
        </row>
        <row r="7683">
          <cell r="J7683" t="str">
            <v>LIT_756</v>
          </cell>
          <cell r="K7683" t="str">
            <v>BSC_ZTE_Madagascar(22)</v>
          </cell>
          <cell r="L7683" t="str">
            <v>Douala</v>
          </cell>
        </row>
        <row r="7684">
          <cell r="J7684" t="str">
            <v>LIT_757</v>
          </cell>
          <cell r="K7684" t="str">
            <v>BSC_ZTE_Madagascar(22)</v>
          </cell>
          <cell r="L7684" t="str">
            <v>Douala</v>
          </cell>
        </row>
        <row r="7685">
          <cell r="J7685" t="str">
            <v>LIT_757</v>
          </cell>
          <cell r="K7685" t="str">
            <v>BSC_ZTE_Madagascar(22)</v>
          </cell>
          <cell r="L7685" t="str">
            <v>Douala</v>
          </cell>
        </row>
        <row r="7686">
          <cell r="J7686" t="str">
            <v>LIT_757</v>
          </cell>
          <cell r="K7686" t="str">
            <v>BSC_ZTE_Madagascar(22)</v>
          </cell>
          <cell r="L7686" t="str">
            <v>Douala</v>
          </cell>
        </row>
        <row r="7687">
          <cell r="J7687" t="str">
            <v>LIT_758</v>
          </cell>
          <cell r="K7687" t="str">
            <v>BSC_ZTE_Madagascar(22)</v>
          </cell>
          <cell r="L7687" t="str">
            <v>Douala</v>
          </cell>
        </row>
        <row r="7688">
          <cell r="J7688" t="str">
            <v>LIT_758</v>
          </cell>
          <cell r="K7688" t="str">
            <v>BSC_ZTE_Madagascar(22)</v>
          </cell>
          <cell r="L7688" t="str">
            <v>Douala</v>
          </cell>
        </row>
        <row r="7689">
          <cell r="J7689" t="str">
            <v>LIT_765</v>
          </cell>
          <cell r="K7689" t="str">
            <v>BSC_ZTE_Madagascar(22)</v>
          </cell>
          <cell r="L7689" t="str">
            <v>Douala</v>
          </cell>
        </row>
        <row r="7690">
          <cell r="J7690" t="str">
            <v>LIT_765</v>
          </cell>
          <cell r="K7690" t="str">
            <v>BSC_ZTE_Madagascar(22)</v>
          </cell>
          <cell r="L7690" t="str">
            <v>Douala</v>
          </cell>
        </row>
        <row r="7691">
          <cell r="J7691" t="str">
            <v>LIT_766</v>
          </cell>
          <cell r="K7691" t="str">
            <v>BSC_ZTE_Madagascar(22)</v>
          </cell>
          <cell r="L7691" t="str">
            <v>Douala</v>
          </cell>
        </row>
        <row r="7692">
          <cell r="J7692" t="str">
            <v>LIT_766</v>
          </cell>
          <cell r="K7692" t="str">
            <v>BSC_ZTE_Madagascar(22)</v>
          </cell>
          <cell r="L7692" t="str">
            <v>Douala</v>
          </cell>
        </row>
        <row r="7693">
          <cell r="J7693" t="str">
            <v>LIT_766</v>
          </cell>
          <cell r="K7693" t="str">
            <v>BSC_ZTE_Madagascar(22)</v>
          </cell>
          <cell r="L7693" t="str">
            <v>Douala</v>
          </cell>
        </row>
        <row r="7694">
          <cell r="J7694" t="str">
            <v>LIT_082</v>
          </cell>
          <cell r="K7694" t="str">
            <v>BSC_ZTE_Madagascar(22)</v>
          </cell>
          <cell r="L7694" t="str">
            <v>Douala</v>
          </cell>
        </row>
        <row r="7695">
          <cell r="J7695" t="str">
            <v>LIT_082</v>
          </cell>
          <cell r="K7695" t="str">
            <v>BSC_ZTE_Madagascar(22)</v>
          </cell>
          <cell r="L7695" t="str">
            <v>Douala</v>
          </cell>
        </row>
        <row r="7696">
          <cell r="J7696" t="str">
            <v>LIT_082</v>
          </cell>
          <cell r="K7696" t="str">
            <v>BSC_ZTE_Madagascar(22)</v>
          </cell>
          <cell r="L7696" t="str">
            <v>Douala</v>
          </cell>
        </row>
        <row r="7697">
          <cell r="J7697" t="str">
            <v>LIT_382</v>
          </cell>
          <cell r="K7697" t="str">
            <v>BSC_ZTE_Madagascar(22)</v>
          </cell>
          <cell r="L7697" t="str">
            <v>Douala</v>
          </cell>
        </row>
        <row r="7698">
          <cell r="J7698" t="str">
            <v>LIT_382</v>
          </cell>
          <cell r="K7698" t="str">
            <v>BSC_ZTE_Madagascar(22)</v>
          </cell>
          <cell r="L7698" t="str">
            <v>Douala</v>
          </cell>
        </row>
        <row r="7699">
          <cell r="J7699" t="str">
            <v>LIT_382</v>
          </cell>
          <cell r="K7699" t="str">
            <v>BSC_ZTE_Madagascar(22)</v>
          </cell>
          <cell r="L7699" t="str">
            <v>Douala</v>
          </cell>
        </row>
        <row r="7700">
          <cell r="J7700" t="str">
            <v>LIT_412</v>
          </cell>
          <cell r="K7700" t="str">
            <v>BSC_ZTE_Madagascar(22)</v>
          </cell>
          <cell r="L7700" t="str">
            <v>Douala</v>
          </cell>
        </row>
        <row r="7701">
          <cell r="J7701" t="str">
            <v>LIT_412</v>
          </cell>
          <cell r="K7701" t="str">
            <v>BSC_ZTE_Madagascar(22)</v>
          </cell>
          <cell r="L7701" t="str">
            <v>Douala</v>
          </cell>
        </row>
        <row r="7702">
          <cell r="J7702" t="str">
            <v>LIT_412</v>
          </cell>
          <cell r="K7702" t="str">
            <v>BSC_ZTE_Madagascar(22)</v>
          </cell>
          <cell r="L7702" t="str">
            <v>Douala</v>
          </cell>
        </row>
        <row r="7703">
          <cell r="J7703" t="str">
            <v>LIT_271</v>
          </cell>
          <cell r="K7703" t="str">
            <v>BSC_ZTE_Madagascar(22)</v>
          </cell>
          <cell r="L7703" t="str">
            <v>Douala</v>
          </cell>
        </row>
        <row r="7704">
          <cell r="J7704" t="str">
            <v>LIT_765</v>
          </cell>
          <cell r="K7704" t="str">
            <v>BSC_ZTE_Madagascar(22)</v>
          </cell>
          <cell r="L7704" t="str">
            <v>Douala</v>
          </cell>
        </row>
        <row r="7705">
          <cell r="J7705" t="str">
            <v>LIT_271</v>
          </cell>
          <cell r="K7705" t="str">
            <v>BSC_ZTE_Madagascar(22)</v>
          </cell>
          <cell r="L7705" t="str">
            <v>Douala</v>
          </cell>
        </row>
        <row r="7706">
          <cell r="J7706" t="str">
            <v>LIT_271</v>
          </cell>
          <cell r="K7706" t="str">
            <v>BSC_ZTE_Madagascar(22)</v>
          </cell>
          <cell r="L7706" t="str">
            <v>Douala</v>
          </cell>
        </row>
        <row r="7707">
          <cell r="J7707" t="str">
            <v>LIT_698</v>
          </cell>
          <cell r="K7707" t="str">
            <v>BSC_ZTE_Madagascar(22)</v>
          </cell>
          <cell r="L7707" t="str">
            <v>Douala</v>
          </cell>
        </row>
        <row r="7708">
          <cell r="J7708" t="str">
            <v>LIT_698</v>
          </cell>
          <cell r="K7708" t="str">
            <v>BSC_ZTE_Madagascar(22)</v>
          </cell>
          <cell r="L7708" t="str">
            <v>Douala</v>
          </cell>
        </row>
        <row r="7709">
          <cell r="J7709" t="str">
            <v>LIT_758</v>
          </cell>
          <cell r="K7709" t="str">
            <v>BSC_ZTE_Madagascar(22)</v>
          </cell>
          <cell r="L7709" t="str">
            <v>Douala</v>
          </cell>
        </row>
        <row r="7710">
          <cell r="J7710" t="str">
            <v>LIT_022</v>
          </cell>
          <cell r="K7710" t="str">
            <v>BSC_ZTE_Madagascar(22)</v>
          </cell>
          <cell r="L7710" t="str">
            <v>Douala</v>
          </cell>
        </row>
        <row r="7711">
          <cell r="J7711" t="str">
            <v>LIT_022</v>
          </cell>
          <cell r="K7711" t="str">
            <v>BSC_ZTE_Madagascar(22)</v>
          </cell>
          <cell r="L7711" t="str">
            <v>Douala</v>
          </cell>
        </row>
        <row r="7712">
          <cell r="J7712" t="str">
            <v>LIT_022</v>
          </cell>
          <cell r="K7712" t="str">
            <v>BSC_ZTE_Madagascar(22)</v>
          </cell>
          <cell r="L7712" t="str">
            <v>Douala</v>
          </cell>
        </row>
        <row r="7713">
          <cell r="J7713" t="str">
            <v>LIT_420</v>
          </cell>
          <cell r="K7713" t="str">
            <v>BSC_ZTE_Madagascar(22)</v>
          </cell>
          <cell r="L7713" t="str">
            <v>Douala</v>
          </cell>
        </row>
        <row r="7714">
          <cell r="J7714" t="str">
            <v>LIT_420</v>
          </cell>
          <cell r="K7714" t="str">
            <v>BSC_ZTE_Madagascar(22)</v>
          </cell>
          <cell r="L7714" t="str">
            <v>Douala</v>
          </cell>
        </row>
        <row r="7715">
          <cell r="J7715" t="str">
            <v>LIT_426</v>
          </cell>
          <cell r="K7715" t="str">
            <v>BSC_ZTE_Madagascar(22)</v>
          </cell>
          <cell r="L7715" t="str">
            <v>Douala</v>
          </cell>
        </row>
        <row r="7716">
          <cell r="J7716" t="str">
            <v>LIT_426</v>
          </cell>
          <cell r="K7716" t="str">
            <v>BSC_ZTE_Madagascar(22)</v>
          </cell>
          <cell r="L7716" t="str">
            <v>Douala</v>
          </cell>
        </row>
        <row r="7717">
          <cell r="J7717" t="str">
            <v>LIT_426</v>
          </cell>
          <cell r="K7717" t="str">
            <v>BSC_ZTE_Madagascar(22)</v>
          </cell>
          <cell r="L7717" t="str">
            <v>Douala</v>
          </cell>
        </row>
        <row r="7718">
          <cell r="J7718" t="str">
            <v>CTR_031</v>
          </cell>
          <cell r="K7718" t="str">
            <v>BSC_ZTE_Messamendongo(23)</v>
          </cell>
          <cell r="L7718" t="str">
            <v>Yaounde</v>
          </cell>
        </row>
        <row r="7719">
          <cell r="J7719" t="str">
            <v>CTR_031</v>
          </cell>
          <cell r="K7719" t="str">
            <v>BSC_ZTE_Messamendongo(23)</v>
          </cell>
          <cell r="L7719" t="str">
            <v>Yaounde</v>
          </cell>
        </row>
        <row r="7720">
          <cell r="J7720" t="str">
            <v>CTR_031</v>
          </cell>
          <cell r="K7720" t="str">
            <v>BSC_ZTE_Messamendongo(23)</v>
          </cell>
          <cell r="L7720" t="str">
            <v>Yaounde</v>
          </cell>
        </row>
        <row r="7721">
          <cell r="J7721" t="str">
            <v>CTR_272</v>
          </cell>
          <cell r="K7721" t="str">
            <v>BSC_ZTE_Messamendongo(23)</v>
          </cell>
          <cell r="L7721" t="str">
            <v>Yaounde</v>
          </cell>
        </row>
        <row r="7722">
          <cell r="J7722" t="str">
            <v>CTR_272</v>
          </cell>
          <cell r="K7722" t="str">
            <v>BSC_ZTE_Messamendongo(23)</v>
          </cell>
          <cell r="L7722" t="str">
            <v>Yaounde</v>
          </cell>
        </row>
        <row r="7723">
          <cell r="J7723" t="str">
            <v>CTR_272</v>
          </cell>
          <cell r="K7723" t="str">
            <v>BSC_ZTE_Messamendongo(23)</v>
          </cell>
          <cell r="L7723" t="str">
            <v>Yaounde</v>
          </cell>
        </row>
        <row r="7724">
          <cell r="J7724" t="str">
            <v>CTR_313</v>
          </cell>
          <cell r="K7724" t="str">
            <v>BSC_ZTE_Messamendongo(23)</v>
          </cell>
          <cell r="L7724" t="str">
            <v>Yaounde</v>
          </cell>
        </row>
        <row r="7725">
          <cell r="J7725" t="str">
            <v>CTR_313</v>
          </cell>
          <cell r="K7725" t="str">
            <v>BSC_ZTE_Messamendongo(23)</v>
          </cell>
          <cell r="L7725" t="str">
            <v>Yaounde</v>
          </cell>
        </row>
        <row r="7726">
          <cell r="J7726" t="str">
            <v>CTR_313</v>
          </cell>
          <cell r="K7726" t="str">
            <v>BSC_ZTE_Messamendongo(23)</v>
          </cell>
          <cell r="L7726" t="str">
            <v>Yaounde</v>
          </cell>
        </row>
        <row r="7727">
          <cell r="J7727" t="str">
            <v>CTR_336</v>
          </cell>
          <cell r="K7727" t="str">
            <v>BSC_ZTE_Messamendongo(23)</v>
          </cell>
          <cell r="L7727" t="str">
            <v>Yaounde</v>
          </cell>
        </row>
        <row r="7728">
          <cell r="J7728" t="str">
            <v>CTR_336</v>
          </cell>
          <cell r="K7728" t="str">
            <v>BSC_ZTE_Messamendongo(23)</v>
          </cell>
          <cell r="L7728" t="str">
            <v>Yaounde</v>
          </cell>
        </row>
        <row r="7729">
          <cell r="J7729" t="str">
            <v>CTR_336</v>
          </cell>
          <cell r="K7729" t="str">
            <v>BSC_ZTE_Messamendongo(23)</v>
          </cell>
          <cell r="L7729" t="str">
            <v>Yaounde</v>
          </cell>
        </row>
        <row r="7730">
          <cell r="J7730" t="str">
            <v>CTR_337</v>
          </cell>
          <cell r="K7730" t="str">
            <v>BSC_ZTE_Messamendongo(23)</v>
          </cell>
          <cell r="L7730" t="str">
            <v>Yaounde</v>
          </cell>
        </row>
        <row r="7731">
          <cell r="J7731" t="str">
            <v>CTR_337</v>
          </cell>
          <cell r="K7731" t="str">
            <v>BSC_ZTE_Messamendongo(23)</v>
          </cell>
          <cell r="L7731" t="str">
            <v>Yaounde</v>
          </cell>
        </row>
        <row r="7732">
          <cell r="J7732" t="str">
            <v>CTR_337</v>
          </cell>
          <cell r="K7732" t="str">
            <v>BSC_ZTE_Messamendongo(23)</v>
          </cell>
          <cell r="L7732" t="str">
            <v>Yaounde</v>
          </cell>
        </row>
        <row r="7733">
          <cell r="J7733" t="str">
            <v>CTR_381</v>
          </cell>
          <cell r="K7733" t="str">
            <v>BSC_ZTE_Messamendongo(23)</v>
          </cell>
          <cell r="L7733" t="str">
            <v>Yaounde</v>
          </cell>
        </row>
        <row r="7734">
          <cell r="J7734" t="str">
            <v>CTR_381</v>
          </cell>
          <cell r="K7734" t="str">
            <v>BSC_ZTE_Messamendongo(23)</v>
          </cell>
          <cell r="L7734" t="str">
            <v>Yaounde</v>
          </cell>
        </row>
        <row r="7735">
          <cell r="J7735" t="str">
            <v>CTR_381</v>
          </cell>
          <cell r="K7735" t="str">
            <v>BSC_ZTE_Messamendongo(23)</v>
          </cell>
          <cell r="L7735" t="str">
            <v>Yaounde</v>
          </cell>
        </row>
        <row r="7736">
          <cell r="J7736" t="str">
            <v>CTR_383</v>
          </cell>
          <cell r="K7736" t="str">
            <v>BSC_ZTE_Messamendongo(23)</v>
          </cell>
          <cell r="L7736" t="str">
            <v>Yaounde</v>
          </cell>
        </row>
        <row r="7737">
          <cell r="J7737" t="str">
            <v>CTR_383</v>
          </cell>
          <cell r="K7737" t="str">
            <v>BSC_ZTE_Messamendongo(23)</v>
          </cell>
          <cell r="L7737" t="str">
            <v>Yaounde</v>
          </cell>
        </row>
        <row r="7738">
          <cell r="J7738" t="str">
            <v>CTR_383</v>
          </cell>
          <cell r="K7738" t="str">
            <v>BSC_ZTE_Messamendongo(23)</v>
          </cell>
          <cell r="L7738" t="str">
            <v>Yaounde</v>
          </cell>
        </row>
        <row r="7739">
          <cell r="J7739" t="str">
            <v>CTR_387</v>
          </cell>
          <cell r="K7739" t="str">
            <v>BSC_ZTE_Messamendongo(23)</v>
          </cell>
          <cell r="L7739" t="str">
            <v>Yaounde</v>
          </cell>
        </row>
        <row r="7740">
          <cell r="J7740" t="str">
            <v>CTR_387</v>
          </cell>
          <cell r="K7740" t="str">
            <v>BSC_ZTE_Messamendongo(23)</v>
          </cell>
          <cell r="L7740" t="str">
            <v>Yaounde</v>
          </cell>
        </row>
        <row r="7741">
          <cell r="J7741" t="str">
            <v>CTR_387</v>
          </cell>
          <cell r="K7741" t="str">
            <v>BSC_ZTE_Messamendongo(23)</v>
          </cell>
          <cell r="L7741" t="str">
            <v>Yaounde</v>
          </cell>
        </row>
        <row r="7742">
          <cell r="J7742" t="str">
            <v>CTR_390</v>
          </cell>
          <cell r="K7742" t="str">
            <v>BSC_ZTE_Messamendongo(23)</v>
          </cell>
          <cell r="L7742" t="str">
            <v>Yaounde</v>
          </cell>
        </row>
        <row r="7743">
          <cell r="J7743" t="str">
            <v>CTR_390</v>
          </cell>
          <cell r="K7743" t="str">
            <v>BSC_ZTE_Messamendongo(23)</v>
          </cell>
          <cell r="L7743" t="str">
            <v>Yaounde</v>
          </cell>
        </row>
        <row r="7744">
          <cell r="J7744" t="str">
            <v>CTR_390</v>
          </cell>
          <cell r="K7744" t="str">
            <v>BSC_ZTE_Messamendongo(23)</v>
          </cell>
          <cell r="L7744" t="str">
            <v>Yaounde</v>
          </cell>
        </row>
        <row r="7745">
          <cell r="J7745" t="str">
            <v>CTR_446</v>
          </cell>
          <cell r="K7745" t="str">
            <v>BSC_ZTE_Messamendongo(23)</v>
          </cell>
          <cell r="L7745" t="str">
            <v>Yaounde</v>
          </cell>
        </row>
        <row r="7746">
          <cell r="J7746" t="str">
            <v>CTR_446</v>
          </cell>
          <cell r="K7746" t="str">
            <v>BSC_ZTE_Messamendongo(23)</v>
          </cell>
          <cell r="L7746" t="str">
            <v>Yaounde</v>
          </cell>
        </row>
        <row r="7747">
          <cell r="J7747" t="str">
            <v>CTR_446</v>
          </cell>
          <cell r="K7747" t="str">
            <v>BSC_ZTE_Messamendongo(23)</v>
          </cell>
          <cell r="L7747" t="str">
            <v>Yaounde</v>
          </cell>
        </row>
        <row r="7748">
          <cell r="J7748" t="str">
            <v>CTR_518</v>
          </cell>
          <cell r="K7748" t="str">
            <v>BSC_ZTE_Messamendongo(23)</v>
          </cell>
          <cell r="L7748" t="str">
            <v>Yaounde</v>
          </cell>
        </row>
        <row r="7749">
          <cell r="J7749" t="str">
            <v>CTR_518</v>
          </cell>
          <cell r="K7749" t="str">
            <v>BSC_ZTE_Messamendongo(23)</v>
          </cell>
          <cell r="L7749" t="str">
            <v>Yaounde</v>
          </cell>
        </row>
        <row r="7750">
          <cell r="J7750" t="str">
            <v>CTR_518</v>
          </cell>
          <cell r="K7750" t="str">
            <v>BSC_ZTE_Messamendongo(23)</v>
          </cell>
          <cell r="L7750" t="str">
            <v>Yaounde</v>
          </cell>
        </row>
        <row r="7751">
          <cell r="J7751" t="str">
            <v>CTR_520</v>
          </cell>
          <cell r="K7751" t="str">
            <v>BSC_ZTE_Messamendongo(23)</v>
          </cell>
          <cell r="L7751" t="str">
            <v>Yaounde</v>
          </cell>
        </row>
        <row r="7752">
          <cell r="J7752" t="str">
            <v>CTR_520</v>
          </cell>
          <cell r="K7752" t="str">
            <v>BSC_ZTE_Messamendongo(23)</v>
          </cell>
          <cell r="L7752" t="str">
            <v>Yaounde</v>
          </cell>
        </row>
        <row r="7753">
          <cell r="J7753" t="str">
            <v>CTR_520</v>
          </cell>
          <cell r="K7753" t="str">
            <v>BSC_ZTE_Messamendongo(23)</v>
          </cell>
          <cell r="L7753" t="str">
            <v>Yaounde</v>
          </cell>
        </row>
        <row r="7754">
          <cell r="J7754" t="str">
            <v>CTR_523</v>
          </cell>
          <cell r="K7754" t="str">
            <v>BSC_ZTE_Messamendongo(23)</v>
          </cell>
          <cell r="L7754" t="str">
            <v>Yaounde</v>
          </cell>
        </row>
        <row r="7755">
          <cell r="J7755" t="str">
            <v>CTR_523</v>
          </cell>
          <cell r="K7755" t="str">
            <v>BSC_ZTE_Messamendongo(23)</v>
          </cell>
          <cell r="L7755" t="str">
            <v>Yaounde</v>
          </cell>
        </row>
        <row r="7756">
          <cell r="J7756" t="str">
            <v>CTR_523</v>
          </cell>
          <cell r="K7756" t="str">
            <v>BSC_ZTE_Messamendongo(23)</v>
          </cell>
          <cell r="L7756" t="str">
            <v>Yaounde</v>
          </cell>
        </row>
        <row r="7757">
          <cell r="J7757" t="str">
            <v>CTR_567</v>
          </cell>
          <cell r="K7757" t="str">
            <v>BSC_ZTE_Messamendongo(23)</v>
          </cell>
          <cell r="L7757" t="str">
            <v>Yaounde</v>
          </cell>
        </row>
        <row r="7758">
          <cell r="J7758" t="str">
            <v>CTR_567</v>
          </cell>
          <cell r="K7758" t="str">
            <v>BSC_ZTE_Messamendongo(23)</v>
          </cell>
          <cell r="L7758" t="str">
            <v>Yaounde</v>
          </cell>
        </row>
        <row r="7759">
          <cell r="J7759" t="str">
            <v>CTR_567</v>
          </cell>
          <cell r="K7759" t="str">
            <v>BSC_ZTE_Messamendongo(23)</v>
          </cell>
          <cell r="L7759" t="str">
            <v>Yaounde</v>
          </cell>
        </row>
        <row r="7760">
          <cell r="J7760" t="str">
            <v>CTR_594</v>
          </cell>
          <cell r="K7760" t="str">
            <v>BSC_ZTE_Messamendongo(23)</v>
          </cell>
          <cell r="L7760" t="str">
            <v>Ba'aba</v>
          </cell>
        </row>
        <row r="7761">
          <cell r="J7761" t="str">
            <v>CTR_594</v>
          </cell>
          <cell r="K7761" t="str">
            <v>BSC_ZTE_Messamendongo(23)</v>
          </cell>
          <cell r="L7761" t="str">
            <v>Ba'aba</v>
          </cell>
        </row>
        <row r="7762">
          <cell r="J7762" t="str">
            <v>CTR_594</v>
          </cell>
          <cell r="K7762" t="str">
            <v>BSC_ZTE_Messamendongo(23)</v>
          </cell>
          <cell r="L7762" t="str">
            <v>Ba'aba</v>
          </cell>
        </row>
        <row r="7763">
          <cell r="J7763" t="str">
            <v>CTR_599</v>
          </cell>
          <cell r="K7763" t="str">
            <v>BSC_ZTE_Messamendongo(23)</v>
          </cell>
          <cell r="L7763" t="str">
            <v>Yaounde</v>
          </cell>
        </row>
        <row r="7764">
          <cell r="J7764" t="str">
            <v>CTR_599</v>
          </cell>
          <cell r="K7764" t="str">
            <v>BSC_ZTE_Messamendongo(23)</v>
          </cell>
          <cell r="L7764" t="str">
            <v>Yaounde</v>
          </cell>
        </row>
        <row r="7765">
          <cell r="J7765" t="str">
            <v>CTR_599</v>
          </cell>
          <cell r="K7765" t="str">
            <v>BSC_ZTE_Messamendongo(23)</v>
          </cell>
          <cell r="L7765" t="str">
            <v>Yaounde</v>
          </cell>
        </row>
        <row r="7766">
          <cell r="J7766" t="str">
            <v>CTR_621</v>
          </cell>
          <cell r="K7766" t="str">
            <v>BSC_ZTE_Messamendongo(23)</v>
          </cell>
          <cell r="L7766" t="str">
            <v>Yaounde</v>
          </cell>
        </row>
        <row r="7767">
          <cell r="J7767" t="str">
            <v>CTR_621</v>
          </cell>
          <cell r="K7767" t="str">
            <v>BSC_ZTE_Messamendongo(23)</v>
          </cell>
          <cell r="L7767" t="str">
            <v>Yaounde</v>
          </cell>
        </row>
        <row r="7768">
          <cell r="J7768" t="str">
            <v>CTR_621</v>
          </cell>
          <cell r="K7768" t="str">
            <v>BSC_ZTE_Messamendongo(23)</v>
          </cell>
          <cell r="L7768" t="str">
            <v>Yaounde</v>
          </cell>
        </row>
        <row r="7769">
          <cell r="J7769" t="str">
            <v>CTR_649</v>
          </cell>
          <cell r="K7769" t="str">
            <v>BSC_ZTE_Messamendongo(23)</v>
          </cell>
          <cell r="L7769" t="str">
            <v>Yaounde</v>
          </cell>
        </row>
        <row r="7770">
          <cell r="J7770" t="str">
            <v>CTR_649</v>
          </cell>
          <cell r="K7770" t="str">
            <v>BSC_ZTE_Messamendongo(23)</v>
          </cell>
          <cell r="L7770" t="str">
            <v>Yaounde</v>
          </cell>
        </row>
        <row r="7771">
          <cell r="J7771" t="str">
            <v>CTR_649</v>
          </cell>
          <cell r="K7771" t="str">
            <v>BSC_ZTE_Messamendongo(23)</v>
          </cell>
          <cell r="L7771" t="str">
            <v>Yaounde</v>
          </cell>
        </row>
        <row r="7772">
          <cell r="J7772" t="str">
            <v>CTR_658</v>
          </cell>
          <cell r="K7772" t="str">
            <v>BSC_ZTE_Messamendongo(23)</v>
          </cell>
          <cell r="L7772" t="str">
            <v>Yaounde</v>
          </cell>
        </row>
        <row r="7773">
          <cell r="J7773" t="str">
            <v>CTR_658</v>
          </cell>
          <cell r="K7773" t="str">
            <v>BSC_ZTE_Messamendongo(23)</v>
          </cell>
          <cell r="L7773" t="str">
            <v>Yaounde</v>
          </cell>
        </row>
        <row r="7774">
          <cell r="J7774" t="str">
            <v>CTR_658</v>
          </cell>
          <cell r="K7774" t="str">
            <v>BSC_ZTE_Messamendongo(23)</v>
          </cell>
          <cell r="L7774" t="str">
            <v>Yaounde</v>
          </cell>
        </row>
        <row r="7775">
          <cell r="J7775" t="str">
            <v>CTR_675</v>
          </cell>
          <cell r="K7775" t="str">
            <v>BSC_ZTE_Messamendongo(23)</v>
          </cell>
          <cell r="L7775" t="str">
            <v>Yaounde</v>
          </cell>
        </row>
        <row r="7776">
          <cell r="J7776" t="str">
            <v>CTR_675</v>
          </cell>
          <cell r="K7776" t="str">
            <v>BSC_ZTE_Messamendongo(23)</v>
          </cell>
          <cell r="L7776" t="str">
            <v>Yaounde</v>
          </cell>
        </row>
        <row r="7777">
          <cell r="J7777" t="str">
            <v>CTR_675</v>
          </cell>
          <cell r="K7777" t="str">
            <v>BSC_ZTE_Messamendongo(23)</v>
          </cell>
          <cell r="L7777" t="str">
            <v>Yaounde</v>
          </cell>
        </row>
        <row r="7778">
          <cell r="J7778" t="str">
            <v>CTR_707</v>
          </cell>
          <cell r="K7778" t="str">
            <v>BSC_ZTE_Messamendongo(23)</v>
          </cell>
          <cell r="L7778" t="str">
            <v>Yaounde</v>
          </cell>
        </row>
        <row r="7779">
          <cell r="J7779" t="str">
            <v>CTR_707</v>
          </cell>
          <cell r="K7779" t="str">
            <v>BSC_ZTE_Messamendongo(23)</v>
          </cell>
          <cell r="L7779" t="str">
            <v>Yaounde</v>
          </cell>
        </row>
        <row r="7780">
          <cell r="J7780" t="str">
            <v>CTR_707</v>
          </cell>
          <cell r="K7780" t="str">
            <v>BSC_ZTE_Messamendongo(23)</v>
          </cell>
          <cell r="L7780" t="str">
            <v>Yaounde</v>
          </cell>
        </row>
        <row r="7781">
          <cell r="J7781" t="str">
            <v>CTR_714</v>
          </cell>
          <cell r="K7781" t="str">
            <v>BSC_ZTE_Messamendongo(23)</v>
          </cell>
          <cell r="L7781" t="str">
            <v>Yaounde</v>
          </cell>
        </row>
        <row r="7782">
          <cell r="J7782" t="str">
            <v>CTR_714</v>
          </cell>
          <cell r="K7782" t="str">
            <v>BSC_ZTE_Messamendongo(23)</v>
          </cell>
          <cell r="L7782" t="str">
            <v>Yaounde</v>
          </cell>
        </row>
        <row r="7783">
          <cell r="J7783" t="str">
            <v>CTR_714</v>
          </cell>
          <cell r="K7783" t="str">
            <v>BSC_ZTE_Messamendongo(23)</v>
          </cell>
          <cell r="L7783" t="str">
            <v>Yaounde</v>
          </cell>
        </row>
        <row r="7784">
          <cell r="J7784" t="str">
            <v>CTR_723</v>
          </cell>
          <cell r="K7784" t="str">
            <v>BSC_ZTE_Messamendongo(23)</v>
          </cell>
          <cell r="L7784" t="str">
            <v>Yaounde</v>
          </cell>
        </row>
        <row r="7785">
          <cell r="J7785" t="str">
            <v>CTR_723</v>
          </cell>
          <cell r="K7785" t="str">
            <v>BSC_ZTE_Messamendongo(23)</v>
          </cell>
          <cell r="L7785" t="str">
            <v>Yaounde</v>
          </cell>
        </row>
        <row r="7786">
          <cell r="J7786" t="str">
            <v>CTR_723</v>
          </cell>
          <cell r="K7786" t="str">
            <v>BSC_ZTE_Messamendongo(23)</v>
          </cell>
          <cell r="L7786" t="str">
            <v>Yaounde</v>
          </cell>
        </row>
        <row r="7787">
          <cell r="J7787" t="str">
            <v>CTR_735</v>
          </cell>
          <cell r="K7787" t="str">
            <v>BSC_ZTE_Messamendongo(23)</v>
          </cell>
          <cell r="L7787" t="str">
            <v>Yaounde</v>
          </cell>
        </row>
        <row r="7788">
          <cell r="J7788" t="str">
            <v>CTR_735</v>
          </cell>
          <cell r="K7788" t="str">
            <v>BSC_ZTE_Messamendongo(23)</v>
          </cell>
          <cell r="L7788" t="str">
            <v>Yaounde</v>
          </cell>
        </row>
        <row r="7789">
          <cell r="J7789" t="str">
            <v>CTR_735</v>
          </cell>
          <cell r="K7789" t="str">
            <v>BSC_ZTE_Messamendongo(23)</v>
          </cell>
          <cell r="L7789" t="str">
            <v>Yaounde</v>
          </cell>
        </row>
        <row r="7790">
          <cell r="J7790" t="str">
            <v>CTR_750</v>
          </cell>
          <cell r="K7790" t="str">
            <v>BSC_ZTE_Messamendongo(23)</v>
          </cell>
          <cell r="L7790" t="str">
            <v>Yaounde</v>
          </cell>
        </row>
        <row r="7791">
          <cell r="J7791" t="str">
            <v>CTR_750</v>
          </cell>
          <cell r="K7791" t="str">
            <v>BSC_ZTE_Messamendongo(23)</v>
          </cell>
          <cell r="L7791" t="str">
            <v>Yaounde</v>
          </cell>
        </row>
        <row r="7792">
          <cell r="J7792" t="str">
            <v>CTR_750</v>
          </cell>
          <cell r="K7792" t="str">
            <v>BSC_ZTE_Messamendongo(23)</v>
          </cell>
          <cell r="L7792" t="str">
            <v>Yaounde</v>
          </cell>
        </row>
        <row r="7793">
          <cell r="J7793" t="str">
            <v>CTR_755</v>
          </cell>
          <cell r="K7793" t="str">
            <v>BSC_ZTE_Messamendongo(23)</v>
          </cell>
          <cell r="L7793" t="str">
            <v>Yaounde</v>
          </cell>
        </row>
        <row r="7794">
          <cell r="J7794" t="str">
            <v>CTR_755</v>
          </cell>
          <cell r="K7794" t="str">
            <v>BSC_ZTE_Messamendongo(23)</v>
          </cell>
          <cell r="L7794" t="str">
            <v>Yaounde</v>
          </cell>
        </row>
        <row r="7795">
          <cell r="J7795" t="str">
            <v>CTR_755</v>
          </cell>
          <cell r="K7795" t="str">
            <v>BSC_ZTE_Messamendongo(23)</v>
          </cell>
          <cell r="L7795" t="str">
            <v>Yaounde</v>
          </cell>
        </row>
        <row r="7796">
          <cell r="J7796" t="str">
            <v>CTR_778</v>
          </cell>
          <cell r="K7796" t="str">
            <v>BSC_ZTE_Messamendongo(23)</v>
          </cell>
          <cell r="L7796" t="str">
            <v>Yaounde</v>
          </cell>
        </row>
        <row r="7797">
          <cell r="J7797" t="str">
            <v>CTR_778</v>
          </cell>
          <cell r="K7797" t="str">
            <v>BSC_ZTE_Messamendongo(23)</v>
          </cell>
          <cell r="L7797" t="str">
            <v>Yaounde</v>
          </cell>
        </row>
        <row r="7798">
          <cell r="J7798" t="str">
            <v>CTR_778</v>
          </cell>
          <cell r="K7798" t="str">
            <v>BSC_ZTE_Messamendongo(23)</v>
          </cell>
          <cell r="L7798" t="str">
            <v>Yaounde</v>
          </cell>
        </row>
        <row r="7799">
          <cell r="J7799" t="str">
            <v>CTR_849</v>
          </cell>
          <cell r="K7799" t="str">
            <v>BSC_ZTE_Messamendongo(23)</v>
          </cell>
          <cell r="L7799" t="str">
            <v>Yaounde</v>
          </cell>
        </row>
        <row r="7800">
          <cell r="J7800" t="str">
            <v>CTR_849</v>
          </cell>
          <cell r="K7800" t="str">
            <v>BSC_ZTE_Messamendongo(23)</v>
          </cell>
          <cell r="L7800" t="str">
            <v>Yaounde</v>
          </cell>
        </row>
        <row r="7801">
          <cell r="J7801" t="str">
            <v>CTR_849</v>
          </cell>
          <cell r="K7801" t="str">
            <v>BSC_ZTE_Messamendongo(23)</v>
          </cell>
          <cell r="L7801" t="str">
            <v>Yaounde</v>
          </cell>
        </row>
        <row r="7802">
          <cell r="J7802" t="str">
            <v>CTR_867</v>
          </cell>
          <cell r="K7802" t="str">
            <v>BSC_ZTE_Messamendongo(23)</v>
          </cell>
          <cell r="L7802" t="str">
            <v>Ebogo</v>
          </cell>
        </row>
        <row r="7803">
          <cell r="J7803" t="str">
            <v>CTR_867</v>
          </cell>
          <cell r="K7803" t="str">
            <v>BSC_ZTE_Messamendongo(23)</v>
          </cell>
          <cell r="L7803" t="str">
            <v>Ebogo</v>
          </cell>
        </row>
        <row r="7804">
          <cell r="J7804" t="str">
            <v>CTR_867</v>
          </cell>
          <cell r="K7804" t="str">
            <v>BSC_ZTE_Messamendongo(23)</v>
          </cell>
          <cell r="L7804" t="str">
            <v>Ebogo</v>
          </cell>
        </row>
        <row r="7805">
          <cell r="J7805" t="str">
            <v>CTR_879</v>
          </cell>
          <cell r="K7805" t="str">
            <v>BSC_ZTE_Messamendongo(23)</v>
          </cell>
          <cell r="L7805" t="str">
            <v>Baaba</v>
          </cell>
        </row>
        <row r="7806">
          <cell r="J7806" t="str">
            <v>CTR_879</v>
          </cell>
          <cell r="K7806" t="str">
            <v>BSC_ZTE_Messamendongo(23)</v>
          </cell>
          <cell r="L7806" t="str">
            <v>Baaba</v>
          </cell>
        </row>
        <row r="7807">
          <cell r="J7807" t="str">
            <v>CTR_879</v>
          </cell>
          <cell r="K7807" t="str">
            <v>BSC_ZTE_Messamendongo(23)</v>
          </cell>
          <cell r="L7807" t="str">
            <v>Baaba</v>
          </cell>
        </row>
        <row r="7808">
          <cell r="J7808" t="str">
            <v>CTR_917</v>
          </cell>
          <cell r="K7808" t="str">
            <v>BSC_ZTE_Messamendongo(23)</v>
          </cell>
          <cell r="L7808" t="str">
            <v>Yaounde</v>
          </cell>
        </row>
        <row r="7809">
          <cell r="J7809" t="str">
            <v>CTR_917</v>
          </cell>
          <cell r="K7809" t="str">
            <v>BSC_ZTE_Messamendongo(23)</v>
          </cell>
          <cell r="L7809" t="str">
            <v>Yaounde</v>
          </cell>
        </row>
        <row r="7810">
          <cell r="J7810" t="str">
            <v>CTR_917</v>
          </cell>
          <cell r="K7810" t="str">
            <v>BSC_ZTE_Messamendongo(23)</v>
          </cell>
          <cell r="L7810" t="str">
            <v>Yaounde</v>
          </cell>
        </row>
        <row r="7811">
          <cell r="J7811" t="str">
            <v>CTR_002</v>
          </cell>
          <cell r="K7811" t="str">
            <v>BSC_ZTE_Mvogada_new(24)</v>
          </cell>
          <cell r="L7811" t="str">
            <v>Yaounde</v>
          </cell>
        </row>
        <row r="7812">
          <cell r="J7812" t="str">
            <v>CTR_002</v>
          </cell>
          <cell r="K7812" t="str">
            <v>BSC_ZTE_Mvogada_new(24)</v>
          </cell>
          <cell r="L7812" t="str">
            <v>Yaounde</v>
          </cell>
        </row>
        <row r="7813">
          <cell r="J7813" t="str">
            <v>CTR_002</v>
          </cell>
          <cell r="K7813" t="str">
            <v>BSC_ZTE_Mvogada_new(24)</v>
          </cell>
          <cell r="L7813" t="str">
            <v>Yaounde</v>
          </cell>
        </row>
        <row r="7814">
          <cell r="J7814" t="str">
            <v>CTR_007</v>
          </cell>
          <cell r="K7814" t="str">
            <v>BSC_ZTE_Mvogada_new(24)</v>
          </cell>
          <cell r="L7814" t="str">
            <v>Yaounde</v>
          </cell>
        </row>
        <row r="7815">
          <cell r="J7815" t="str">
            <v>CTR_007</v>
          </cell>
          <cell r="K7815" t="str">
            <v>BSC_ZTE_Mvogada_new(24)</v>
          </cell>
          <cell r="L7815" t="str">
            <v>Yaounde</v>
          </cell>
        </row>
        <row r="7816">
          <cell r="J7816" t="str">
            <v>CTR_007</v>
          </cell>
          <cell r="K7816" t="str">
            <v>BSC_ZTE_Mvogada_new(24)</v>
          </cell>
          <cell r="L7816" t="str">
            <v>Yaounde</v>
          </cell>
        </row>
        <row r="7817">
          <cell r="J7817" t="str">
            <v>CTR_009</v>
          </cell>
          <cell r="K7817" t="str">
            <v>BSC_ZTE_Mvogada_new(24)</v>
          </cell>
          <cell r="L7817" t="str">
            <v>Yaounde</v>
          </cell>
        </row>
        <row r="7818">
          <cell r="J7818" t="str">
            <v>CTR_009</v>
          </cell>
          <cell r="K7818" t="str">
            <v>BSC_ZTE_Mvogada_new(24)</v>
          </cell>
          <cell r="L7818" t="str">
            <v>Yaounde</v>
          </cell>
        </row>
        <row r="7819">
          <cell r="J7819" t="str">
            <v>CTR_009</v>
          </cell>
          <cell r="K7819" t="str">
            <v>BSC_ZTE_Mvogada_new(24)</v>
          </cell>
          <cell r="L7819" t="str">
            <v>Yaounde</v>
          </cell>
        </row>
        <row r="7820">
          <cell r="J7820" t="str">
            <v>CTR_010</v>
          </cell>
          <cell r="K7820" t="str">
            <v>BSC_ZTE_Mvogada_new(24)</v>
          </cell>
          <cell r="L7820" t="str">
            <v>Yaounde</v>
          </cell>
        </row>
        <row r="7821">
          <cell r="J7821" t="str">
            <v>CTR_010</v>
          </cell>
          <cell r="K7821" t="str">
            <v>BSC_ZTE_Mvogada_new(24)</v>
          </cell>
          <cell r="L7821" t="str">
            <v>Yaounde</v>
          </cell>
        </row>
        <row r="7822">
          <cell r="J7822" t="str">
            <v>CTR_010</v>
          </cell>
          <cell r="K7822" t="str">
            <v>BSC_ZTE_Mvogada_new(24)</v>
          </cell>
          <cell r="L7822" t="str">
            <v>Yaounde</v>
          </cell>
        </row>
        <row r="7823">
          <cell r="J7823" t="str">
            <v>CTR_014</v>
          </cell>
          <cell r="K7823" t="str">
            <v>BSC_ZTE_Mvogada_new(24)</v>
          </cell>
          <cell r="L7823" t="str">
            <v>Yaounde</v>
          </cell>
        </row>
        <row r="7824">
          <cell r="J7824" t="str">
            <v>CTR_014</v>
          </cell>
          <cell r="K7824" t="str">
            <v>BSC_ZTE_Mvogada_new(24)</v>
          </cell>
          <cell r="L7824" t="str">
            <v>Yaounde</v>
          </cell>
        </row>
        <row r="7825">
          <cell r="J7825" t="str">
            <v>CTR_014</v>
          </cell>
          <cell r="K7825" t="str">
            <v>BSC_ZTE_Mvogada_new(24)</v>
          </cell>
          <cell r="L7825" t="str">
            <v>Yaounde</v>
          </cell>
        </row>
        <row r="7826">
          <cell r="J7826" t="str">
            <v>CTR_040</v>
          </cell>
          <cell r="K7826" t="str">
            <v>BSC_ZTE_Mvogada_new(24)</v>
          </cell>
          <cell r="L7826" t="str">
            <v>Yaounde</v>
          </cell>
        </row>
        <row r="7827">
          <cell r="J7827" t="str">
            <v>CTR_040</v>
          </cell>
          <cell r="K7827" t="str">
            <v>BSC_ZTE_Mvogada_new(24)</v>
          </cell>
          <cell r="L7827" t="str">
            <v>Yaounde</v>
          </cell>
        </row>
        <row r="7828">
          <cell r="J7828" t="str">
            <v>CTR_040</v>
          </cell>
          <cell r="K7828" t="str">
            <v>BSC_ZTE_Mvogada_new(24)</v>
          </cell>
          <cell r="L7828" t="str">
            <v>Yaounde</v>
          </cell>
        </row>
        <row r="7829">
          <cell r="J7829" t="str">
            <v>CTR_044</v>
          </cell>
          <cell r="K7829" t="str">
            <v>BSC_ZTE_Mvogada_new(24)</v>
          </cell>
          <cell r="L7829" t="str">
            <v>Yaounde</v>
          </cell>
        </row>
        <row r="7830">
          <cell r="J7830" t="str">
            <v>CTR_044</v>
          </cell>
          <cell r="K7830" t="str">
            <v>BSC_ZTE_Mvogada_new(24)</v>
          </cell>
          <cell r="L7830" t="str">
            <v>Yaounde</v>
          </cell>
        </row>
        <row r="7831">
          <cell r="J7831" t="str">
            <v>CTR_044</v>
          </cell>
          <cell r="K7831" t="str">
            <v>BSC_ZTE_Mvogada_new(24)</v>
          </cell>
          <cell r="L7831" t="str">
            <v>Yaounde</v>
          </cell>
        </row>
        <row r="7832">
          <cell r="J7832" t="str">
            <v>CTR_046</v>
          </cell>
          <cell r="K7832" t="str">
            <v>BSC_ZTE_Mvogada_new(24)</v>
          </cell>
          <cell r="L7832" t="str">
            <v>Yaounde</v>
          </cell>
        </row>
        <row r="7833">
          <cell r="J7833" t="str">
            <v>CTR_046</v>
          </cell>
          <cell r="K7833" t="str">
            <v>BSC_ZTE_Mvogada_new(24)</v>
          </cell>
          <cell r="L7833" t="str">
            <v>Yaounde</v>
          </cell>
        </row>
        <row r="7834">
          <cell r="J7834" t="str">
            <v>CTR_046</v>
          </cell>
          <cell r="K7834" t="str">
            <v>BSC_ZTE_Mvogada_new(24)</v>
          </cell>
          <cell r="L7834" t="str">
            <v>Yaounde</v>
          </cell>
        </row>
        <row r="7835">
          <cell r="J7835" t="str">
            <v>CTR_056</v>
          </cell>
          <cell r="K7835" t="str">
            <v>BSC_ZTE_Mvogada_new(24)</v>
          </cell>
          <cell r="L7835" t="str">
            <v>Yaounde</v>
          </cell>
        </row>
        <row r="7836">
          <cell r="J7836" t="str">
            <v>CTR_056</v>
          </cell>
          <cell r="K7836" t="str">
            <v>BSC_ZTE_Mvogada_new(24)</v>
          </cell>
          <cell r="L7836" t="str">
            <v>Yaounde</v>
          </cell>
        </row>
        <row r="7837">
          <cell r="J7837" t="str">
            <v>CTR_056</v>
          </cell>
          <cell r="K7837" t="str">
            <v>BSC_ZTE_Mvogada_new(24)</v>
          </cell>
          <cell r="L7837" t="str">
            <v>Yaounde</v>
          </cell>
        </row>
        <row r="7838">
          <cell r="J7838" t="str">
            <v>CTR_068</v>
          </cell>
          <cell r="K7838" t="str">
            <v>BSC_ZTE_Mvogada_new(24)</v>
          </cell>
          <cell r="L7838" t="str">
            <v>Yaounde</v>
          </cell>
        </row>
        <row r="7839">
          <cell r="J7839" t="str">
            <v>CTR_068</v>
          </cell>
          <cell r="K7839" t="str">
            <v>BSC_ZTE_Mvogada_new(24)</v>
          </cell>
          <cell r="L7839" t="str">
            <v>Yaounde</v>
          </cell>
        </row>
        <row r="7840">
          <cell r="J7840" t="str">
            <v>CTR_068</v>
          </cell>
          <cell r="K7840" t="str">
            <v>BSC_ZTE_Mvogada_new(24)</v>
          </cell>
          <cell r="L7840" t="str">
            <v>Yaounde</v>
          </cell>
        </row>
        <row r="7841">
          <cell r="J7841" t="str">
            <v>CTR_074</v>
          </cell>
          <cell r="K7841" t="str">
            <v>BSC_ZTE_Mvogada_new(24)</v>
          </cell>
          <cell r="L7841" t="str">
            <v>Yaounde</v>
          </cell>
        </row>
        <row r="7842">
          <cell r="J7842" t="str">
            <v>CTR_074</v>
          </cell>
          <cell r="K7842" t="str">
            <v>BSC_ZTE_Mvogada_new(24)</v>
          </cell>
          <cell r="L7842" t="str">
            <v>Yaounde</v>
          </cell>
        </row>
        <row r="7843">
          <cell r="J7843" t="str">
            <v>CTR_074</v>
          </cell>
          <cell r="K7843" t="str">
            <v>BSC_ZTE_Mvogada_new(24)</v>
          </cell>
          <cell r="L7843" t="str">
            <v>Yaounde</v>
          </cell>
        </row>
        <row r="7844">
          <cell r="J7844" t="str">
            <v>CTR_084</v>
          </cell>
          <cell r="K7844" t="str">
            <v>BSC_ZTE_Mvogada_new(24)</v>
          </cell>
          <cell r="L7844" t="str">
            <v>Yaounde</v>
          </cell>
        </row>
        <row r="7845">
          <cell r="J7845" t="str">
            <v>CTR_084</v>
          </cell>
          <cell r="K7845" t="str">
            <v>BSC_ZTE_Mvogada_new(24)</v>
          </cell>
          <cell r="L7845" t="str">
            <v>Yaounde</v>
          </cell>
        </row>
        <row r="7846">
          <cell r="J7846" t="str">
            <v>CTR_084</v>
          </cell>
          <cell r="K7846" t="str">
            <v>BSC_ZTE_Mvogada_new(24)</v>
          </cell>
          <cell r="L7846" t="str">
            <v>Yaounde</v>
          </cell>
        </row>
        <row r="7847">
          <cell r="J7847" t="str">
            <v>CTR_093</v>
          </cell>
          <cell r="K7847" t="str">
            <v>BSC_ZTE_Mvogada_new(24)</v>
          </cell>
          <cell r="L7847" t="str">
            <v>Yaounde</v>
          </cell>
        </row>
        <row r="7848">
          <cell r="J7848" t="str">
            <v>CTR_093</v>
          </cell>
          <cell r="K7848" t="str">
            <v>BSC_ZTE_Mvogada_new(24)</v>
          </cell>
          <cell r="L7848" t="str">
            <v>Yaounde</v>
          </cell>
        </row>
        <row r="7849">
          <cell r="J7849" t="str">
            <v>CTR_093</v>
          </cell>
          <cell r="K7849" t="str">
            <v>BSC_ZTE_Mvogada_new(24)</v>
          </cell>
          <cell r="L7849" t="str">
            <v>Yaounde</v>
          </cell>
        </row>
        <row r="7850">
          <cell r="J7850" t="str">
            <v>CTR_096</v>
          </cell>
          <cell r="K7850" t="str">
            <v>BSC_ZTE_Mvogada_new(24)</v>
          </cell>
          <cell r="L7850" t="str">
            <v>Yaounde</v>
          </cell>
        </row>
        <row r="7851">
          <cell r="J7851" t="str">
            <v>CTR_096</v>
          </cell>
          <cell r="K7851" t="str">
            <v>BSC_ZTE_Mvogada_new(24)</v>
          </cell>
          <cell r="L7851" t="str">
            <v>Yaounde</v>
          </cell>
        </row>
        <row r="7852">
          <cell r="J7852" t="str">
            <v>CTR_096</v>
          </cell>
          <cell r="K7852" t="str">
            <v>BSC_ZTE_Mvogada_new(24)</v>
          </cell>
          <cell r="L7852" t="str">
            <v>Yaounde</v>
          </cell>
        </row>
        <row r="7853">
          <cell r="J7853" t="str">
            <v>CTR_099</v>
          </cell>
          <cell r="K7853" t="str">
            <v>BSC_ZTE_Mvogada_new(24)</v>
          </cell>
          <cell r="L7853" t="str">
            <v>Yaounde</v>
          </cell>
        </row>
        <row r="7854">
          <cell r="J7854" t="str">
            <v>CTR_099</v>
          </cell>
          <cell r="K7854" t="str">
            <v>BSC_ZTE_Mvogada_new(24)</v>
          </cell>
          <cell r="L7854" t="str">
            <v>Yaounde</v>
          </cell>
        </row>
        <row r="7855">
          <cell r="J7855" t="str">
            <v>CTR_099</v>
          </cell>
          <cell r="K7855" t="str">
            <v>BSC_ZTE_Mvogada_new(24)</v>
          </cell>
          <cell r="L7855" t="str">
            <v>Yaounde</v>
          </cell>
        </row>
        <row r="7856">
          <cell r="J7856" t="str">
            <v>CTR_110</v>
          </cell>
          <cell r="K7856" t="str">
            <v>BSC_ZTE_Mvogada_new(24)</v>
          </cell>
          <cell r="L7856" t="str">
            <v>Yaounde</v>
          </cell>
        </row>
        <row r="7857">
          <cell r="J7857" t="str">
            <v>CTR_110</v>
          </cell>
          <cell r="K7857" t="str">
            <v>BSC_ZTE_Mvogada_new(24)</v>
          </cell>
          <cell r="L7857" t="str">
            <v>Yaounde</v>
          </cell>
        </row>
        <row r="7858">
          <cell r="J7858" t="str">
            <v>CTR_110</v>
          </cell>
          <cell r="K7858" t="str">
            <v>BSC_ZTE_Mvogada_new(24)</v>
          </cell>
          <cell r="L7858" t="str">
            <v>Yaounde</v>
          </cell>
        </row>
        <row r="7859">
          <cell r="J7859" t="str">
            <v>CTR_122</v>
          </cell>
          <cell r="K7859" t="str">
            <v>BSC_ZTE_Mvogada_new(24)</v>
          </cell>
          <cell r="L7859" t="str">
            <v>Yaounde</v>
          </cell>
        </row>
        <row r="7860">
          <cell r="J7860" t="str">
            <v>CTR_122</v>
          </cell>
          <cell r="K7860" t="str">
            <v>BSC_ZTE_Mvogada_new(24)</v>
          </cell>
          <cell r="L7860" t="str">
            <v>Yaounde</v>
          </cell>
        </row>
        <row r="7861">
          <cell r="J7861" t="str">
            <v>CTR_122</v>
          </cell>
          <cell r="K7861" t="str">
            <v>BSC_ZTE_Mvogada_new(24)</v>
          </cell>
          <cell r="L7861" t="str">
            <v>Yaounde</v>
          </cell>
        </row>
        <row r="7862">
          <cell r="J7862" t="str">
            <v>CTR_125</v>
          </cell>
          <cell r="K7862" t="str">
            <v>BSC_ZTE_Mvogada_new(24)</v>
          </cell>
          <cell r="L7862" t="str">
            <v>Yaounde</v>
          </cell>
        </row>
        <row r="7863">
          <cell r="J7863" t="str">
            <v>CTR_125</v>
          </cell>
          <cell r="K7863" t="str">
            <v>BSC_ZTE_Mvogada_new(24)</v>
          </cell>
          <cell r="L7863" t="str">
            <v>Yaounde</v>
          </cell>
        </row>
        <row r="7864">
          <cell r="J7864" t="str">
            <v>CTR_125</v>
          </cell>
          <cell r="K7864" t="str">
            <v>BSC_ZTE_Mvogada_new(24)</v>
          </cell>
          <cell r="L7864" t="str">
            <v>Yaounde</v>
          </cell>
        </row>
        <row r="7865">
          <cell r="J7865" t="str">
            <v>CTR_127</v>
          </cell>
          <cell r="K7865" t="str">
            <v>BSC_ZTE_Mvogada_new(24)</v>
          </cell>
          <cell r="L7865" t="str">
            <v>Yaounde</v>
          </cell>
        </row>
        <row r="7866">
          <cell r="J7866" t="str">
            <v>CTR_127</v>
          </cell>
          <cell r="K7866" t="str">
            <v>BSC_ZTE_Mvogada_new(24)</v>
          </cell>
          <cell r="L7866" t="str">
            <v>Yaounde</v>
          </cell>
        </row>
        <row r="7867">
          <cell r="J7867" t="str">
            <v>CTR_127</v>
          </cell>
          <cell r="K7867" t="str">
            <v>BSC_ZTE_Mvogada_new(24)</v>
          </cell>
          <cell r="L7867" t="str">
            <v>Yaounde</v>
          </cell>
        </row>
        <row r="7868">
          <cell r="J7868" t="str">
            <v>CTR_128</v>
          </cell>
          <cell r="K7868" t="str">
            <v>BSC_ZTE_Mvogada_new(24)</v>
          </cell>
          <cell r="L7868" t="str">
            <v>Yaounde</v>
          </cell>
        </row>
        <row r="7869">
          <cell r="J7869" t="str">
            <v>CTR_128</v>
          </cell>
          <cell r="K7869" t="str">
            <v>BSC_ZTE_Mvogada_new(24)</v>
          </cell>
          <cell r="L7869" t="str">
            <v>Yaounde</v>
          </cell>
        </row>
        <row r="7870">
          <cell r="J7870" t="str">
            <v>CTR_128</v>
          </cell>
          <cell r="K7870" t="str">
            <v>BSC_ZTE_Mvogada_new(24)</v>
          </cell>
          <cell r="L7870" t="str">
            <v>Yaounde</v>
          </cell>
        </row>
        <row r="7871">
          <cell r="J7871" t="str">
            <v>CTR_155</v>
          </cell>
          <cell r="K7871" t="str">
            <v>BSC_ZTE_Mvogada_new(24)</v>
          </cell>
          <cell r="L7871" t="str">
            <v>Yaounde</v>
          </cell>
        </row>
        <row r="7872">
          <cell r="J7872" t="str">
            <v>CTR_155</v>
          </cell>
          <cell r="K7872" t="str">
            <v>BSC_ZTE_Mvogada_new(24)</v>
          </cell>
          <cell r="L7872" t="str">
            <v>Yaounde</v>
          </cell>
        </row>
        <row r="7873">
          <cell r="J7873" t="str">
            <v>CTR_155</v>
          </cell>
          <cell r="K7873" t="str">
            <v>BSC_ZTE_Mvogada_new(24)</v>
          </cell>
          <cell r="L7873" t="str">
            <v>Yaounde</v>
          </cell>
        </row>
        <row r="7874">
          <cell r="J7874" t="str">
            <v>CTR_159</v>
          </cell>
          <cell r="K7874" t="str">
            <v>BSC_ZTE_Mvogada_new(24)</v>
          </cell>
          <cell r="L7874" t="str">
            <v>Yaounde</v>
          </cell>
        </row>
        <row r="7875">
          <cell r="J7875" t="str">
            <v>CTR_159</v>
          </cell>
          <cell r="K7875" t="str">
            <v>BSC_ZTE_Mvogada_new(24)</v>
          </cell>
          <cell r="L7875" t="str">
            <v>Yaounde</v>
          </cell>
        </row>
        <row r="7876">
          <cell r="J7876" t="str">
            <v>CTR_159</v>
          </cell>
          <cell r="K7876" t="str">
            <v>BSC_ZTE_Mvogada_new(24)</v>
          </cell>
          <cell r="L7876" t="str">
            <v>Yaounde</v>
          </cell>
        </row>
        <row r="7877">
          <cell r="J7877" t="str">
            <v>CTR_194</v>
          </cell>
          <cell r="K7877" t="str">
            <v>BSC_ZTE_Mvogada_new(24)</v>
          </cell>
          <cell r="L7877" t="str">
            <v>Yaounde</v>
          </cell>
        </row>
        <row r="7878">
          <cell r="J7878" t="str">
            <v>CTR_194</v>
          </cell>
          <cell r="K7878" t="str">
            <v>BSC_ZTE_Mvogada_new(24)</v>
          </cell>
          <cell r="L7878" t="str">
            <v>Yaounde</v>
          </cell>
        </row>
        <row r="7879">
          <cell r="J7879" t="str">
            <v>CTR_194</v>
          </cell>
          <cell r="K7879" t="str">
            <v>BSC_ZTE_Mvogada_new(24)</v>
          </cell>
          <cell r="L7879" t="str">
            <v>Yaounde</v>
          </cell>
        </row>
        <row r="7880">
          <cell r="J7880" t="str">
            <v>CTR_195</v>
          </cell>
          <cell r="K7880" t="str">
            <v>BSC_ZTE_Mvogada_new(24)</v>
          </cell>
          <cell r="L7880" t="str">
            <v>Yaounde</v>
          </cell>
        </row>
        <row r="7881">
          <cell r="J7881" t="str">
            <v>CTR_195</v>
          </cell>
          <cell r="K7881" t="str">
            <v>BSC_ZTE_Mvogada_new(24)</v>
          </cell>
          <cell r="L7881" t="str">
            <v>Yaounde</v>
          </cell>
        </row>
        <row r="7882">
          <cell r="J7882" t="str">
            <v>CTR_195</v>
          </cell>
          <cell r="K7882" t="str">
            <v>BSC_ZTE_Mvogada_new(24)</v>
          </cell>
          <cell r="L7882" t="str">
            <v>Yaounde</v>
          </cell>
        </row>
        <row r="7883">
          <cell r="J7883" t="str">
            <v>CTR_210</v>
          </cell>
          <cell r="K7883" t="str">
            <v>BSC_ZTE_Mvogada_new(24)</v>
          </cell>
          <cell r="L7883" t="str">
            <v>Yaounde</v>
          </cell>
        </row>
        <row r="7884">
          <cell r="J7884" t="str">
            <v>CTR_210</v>
          </cell>
          <cell r="K7884" t="str">
            <v>BSC_ZTE_Mvogada_new(24)</v>
          </cell>
          <cell r="L7884" t="str">
            <v>Yaounde</v>
          </cell>
        </row>
        <row r="7885">
          <cell r="J7885" t="str">
            <v>CTR_210</v>
          </cell>
          <cell r="K7885" t="str">
            <v>BSC_ZTE_Mvogada_new(24)</v>
          </cell>
          <cell r="L7885" t="str">
            <v>Yaounde</v>
          </cell>
        </row>
        <row r="7886">
          <cell r="J7886" t="str">
            <v>CTR_212</v>
          </cell>
          <cell r="K7886" t="str">
            <v>BSC_ZTE_Mvogada_new(24)</v>
          </cell>
          <cell r="L7886" t="str">
            <v>Yaounde</v>
          </cell>
        </row>
        <row r="7887">
          <cell r="J7887" t="str">
            <v>CTR_212</v>
          </cell>
          <cell r="K7887" t="str">
            <v>BSC_ZTE_Mvogada_new(24)</v>
          </cell>
          <cell r="L7887" t="str">
            <v>Yaounde</v>
          </cell>
        </row>
        <row r="7888">
          <cell r="J7888" t="str">
            <v>CTR_212</v>
          </cell>
          <cell r="K7888" t="str">
            <v>BSC_ZTE_Mvogada_new(24)</v>
          </cell>
          <cell r="L7888" t="str">
            <v>Yaounde</v>
          </cell>
        </row>
        <row r="7889">
          <cell r="J7889" t="str">
            <v>CTR_238</v>
          </cell>
          <cell r="K7889" t="str">
            <v>BSC_ZTE_Mvogada_new(24)</v>
          </cell>
          <cell r="L7889" t="str">
            <v>Yaounde</v>
          </cell>
        </row>
        <row r="7890">
          <cell r="J7890" t="str">
            <v>CTR_238</v>
          </cell>
          <cell r="K7890" t="str">
            <v>BSC_ZTE_Mvogada_new(24)</v>
          </cell>
          <cell r="L7890" t="str">
            <v>Yaounde</v>
          </cell>
        </row>
        <row r="7891">
          <cell r="J7891" t="str">
            <v>CTR_238</v>
          </cell>
          <cell r="K7891" t="str">
            <v>BSC_ZTE_Mvogada_new(24)</v>
          </cell>
          <cell r="L7891" t="str">
            <v>Yaounde</v>
          </cell>
        </row>
        <row r="7892">
          <cell r="J7892" t="str">
            <v>CTR_242</v>
          </cell>
          <cell r="K7892" t="str">
            <v>BSC_ZTE_Mvogada_new(24)</v>
          </cell>
          <cell r="L7892" t="str">
            <v>Yaounde</v>
          </cell>
        </row>
        <row r="7893">
          <cell r="J7893" t="str">
            <v>CTR_242</v>
          </cell>
          <cell r="K7893" t="str">
            <v>BSC_ZTE_Mvogada_new(24)</v>
          </cell>
          <cell r="L7893" t="str">
            <v>Yaounde</v>
          </cell>
        </row>
        <row r="7894">
          <cell r="J7894" t="str">
            <v>CTR_242</v>
          </cell>
          <cell r="K7894" t="str">
            <v>BSC_ZTE_Mvogada_new(24)</v>
          </cell>
          <cell r="L7894" t="str">
            <v>Yaounde</v>
          </cell>
        </row>
        <row r="7895">
          <cell r="J7895" t="str">
            <v>CTR_244</v>
          </cell>
          <cell r="K7895" t="str">
            <v>BSC_ZTE_Mvogada_new(24)</v>
          </cell>
          <cell r="L7895" t="str">
            <v>Yaounde</v>
          </cell>
        </row>
        <row r="7896">
          <cell r="J7896" t="str">
            <v>CTR_244</v>
          </cell>
          <cell r="K7896" t="str">
            <v>BSC_ZTE_Mvogada_new(24)</v>
          </cell>
          <cell r="L7896" t="str">
            <v>Yaounde</v>
          </cell>
        </row>
        <row r="7897">
          <cell r="J7897" t="str">
            <v>CTR_244</v>
          </cell>
          <cell r="K7897" t="str">
            <v>BSC_ZTE_Mvogada_new(24)</v>
          </cell>
          <cell r="L7897" t="str">
            <v>Yaounde</v>
          </cell>
        </row>
        <row r="7898">
          <cell r="J7898" t="str">
            <v>CTR_245</v>
          </cell>
          <cell r="K7898" t="str">
            <v>BSC_ZTE_Mvogada_new(24)</v>
          </cell>
          <cell r="L7898" t="str">
            <v>Yaounde</v>
          </cell>
        </row>
        <row r="7899">
          <cell r="J7899" t="str">
            <v>CTR_245</v>
          </cell>
          <cell r="K7899" t="str">
            <v>BSC_ZTE_Mvogada_new(24)</v>
          </cell>
          <cell r="L7899" t="str">
            <v>Yaounde</v>
          </cell>
        </row>
        <row r="7900">
          <cell r="J7900" t="str">
            <v>CTR_245</v>
          </cell>
          <cell r="K7900" t="str">
            <v>BSC_ZTE_Mvogada_new(24)</v>
          </cell>
          <cell r="L7900" t="str">
            <v>Yaounde</v>
          </cell>
        </row>
        <row r="7901">
          <cell r="J7901" t="str">
            <v>CTR_261</v>
          </cell>
          <cell r="K7901" t="str">
            <v>BSC_ZTE_Mvogada_new(24)</v>
          </cell>
          <cell r="L7901" t="str">
            <v>Yaounde</v>
          </cell>
        </row>
        <row r="7902">
          <cell r="J7902" t="str">
            <v>CTR_261</v>
          </cell>
          <cell r="K7902" t="str">
            <v>BSC_ZTE_Mvogada_new(24)</v>
          </cell>
          <cell r="L7902" t="str">
            <v>Yaounde</v>
          </cell>
        </row>
        <row r="7903">
          <cell r="J7903" t="str">
            <v>CTR_261</v>
          </cell>
          <cell r="K7903" t="str">
            <v>BSC_ZTE_Mvogada_new(24)</v>
          </cell>
          <cell r="L7903" t="str">
            <v>Yaounde</v>
          </cell>
        </row>
        <row r="7904">
          <cell r="J7904" t="str">
            <v>CTR_270</v>
          </cell>
          <cell r="K7904" t="str">
            <v>BSC_ZTE_Mvogada_new(24)</v>
          </cell>
          <cell r="L7904" t="str">
            <v>Yaounde</v>
          </cell>
        </row>
        <row r="7905">
          <cell r="J7905" t="str">
            <v>CTR_270</v>
          </cell>
          <cell r="K7905" t="str">
            <v>BSC_ZTE_Mvogada_new(24)</v>
          </cell>
          <cell r="L7905" t="str">
            <v>Yaounde</v>
          </cell>
        </row>
        <row r="7906">
          <cell r="J7906" t="str">
            <v>CTR_270</v>
          </cell>
          <cell r="K7906" t="str">
            <v>BSC_ZTE_Mvogada_new(24)</v>
          </cell>
          <cell r="L7906" t="str">
            <v>Yaounde</v>
          </cell>
        </row>
        <row r="7907">
          <cell r="J7907" t="str">
            <v>CTR_274</v>
          </cell>
          <cell r="K7907" t="str">
            <v>BSC_ZTE_Mvogada_new(24)</v>
          </cell>
          <cell r="L7907" t="str">
            <v>Yaounde</v>
          </cell>
        </row>
        <row r="7908">
          <cell r="J7908" t="str">
            <v>CTR_274</v>
          </cell>
          <cell r="K7908" t="str">
            <v>BSC_ZTE_Mvogada_new(24)</v>
          </cell>
          <cell r="L7908" t="str">
            <v>Yaounde</v>
          </cell>
        </row>
        <row r="7909">
          <cell r="J7909" t="str">
            <v>CTR_274</v>
          </cell>
          <cell r="K7909" t="str">
            <v>BSC_ZTE_Mvogada_new(24)</v>
          </cell>
          <cell r="L7909" t="str">
            <v>Yaounde</v>
          </cell>
        </row>
        <row r="7910">
          <cell r="J7910" t="str">
            <v>CTR_310</v>
          </cell>
          <cell r="K7910" t="str">
            <v>BSC_ZTE_Mvogada_new(24)</v>
          </cell>
          <cell r="L7910" t="str">
            <v>Yaounde</v>
          </cell>
        </row>
        <row r="7911">
          <cell r="J7911" t="str">
            <v>CTR_310</v>
          </cell>
          <cell r="K7911" t="str">
            <v>BSC_ZTE_Mvogada_new(24)</v>
          </cell>
          <cell r="L7911" t="str">
            <v>Yaounde</v>
          </cell>
        </row>
        <row r="7912">
          <cell r="J7912" t="str">
            <v>CTR_310</v>
          </cell>
          <cell r="K7912" t="str">
            <v>BSC_ZTE_Mvogada_new(24)</v>
          </cell>
          <cell r="L7912" t="str">
            <v>Yaounde</v>
          </cell>
        </row>
        <row r="7913">
          <cell r="J7913" t="str">
            <v>CTR_315</v>
          </cell>
          <cell r="K7913" t="str">
            <v>BSC_ZTE_Mvogada_new(24)</v>
          </cell>
          <cell r="L7913" t="str">
            <v>Yaounde</v>
          </cell>
        </row>
        <row r="7914">
          <cell r="J7914" t="str">
            <v>CTR_315</v>
          </cell>
          <cell r="K7914" t="str">
            <v>BSC_ZTE_Mvogada_new(24)</v>
          </cell>
          <cell r="L7914" t="str">
            <v>Yaounde</v>
          </cell>
        </row>
        <row r="7915">
          <cell r="J7915" t="str">
            <v>CTR_315</v>
          </cell>
          <cell r="K7915" t="str">
            <v>BSC_ZTE_Mvogada_new(24)</v>
          </cell>
          <cell r="L7915" t="str">
            <v>Yaounde</v>
          </cell>
        </row>
        <row r="7916">
          <cell r="J7916" t="str">
            <v>CTR_320</v>
          </cell>
          <cell r="K7916" t="str">
            <v>BSC_ZTE_Mvogada_new(24)</v>
          </cell>
          <cell r="L7916" t="str">
            <v>Yaounde</v>
          </cell>
        </row>
        <row r="7917">
          <cell r="J7917" t="str">
            <v>CTR_320</v>
          </cell>
          <cell r="K7917" t="str">
            <v>BSC_ZTE_Mvogada_new(24)</v>
          </cell>
          <cell r="L7917" t="str">
            <v>Yaounde</v>
          </cell>
        </row>
        <row r="7918">
          <cell r="J7918" t="str">
            <v>CTR_320</v>
          </cell>
          <cell r="K7918" t="str">
            <v>BSC_ZTE_Mvogada_new(24)</v>
          </cell>
          <cell r="L7918" t="str">
            <v>Yaounde</v>
          </cell>
        </row>
        <row r="7919">
          <cell r="J7919" t="str">
            <v>CTR_323</v>
          </cell>
          <cell r="K7919" t="str">
            <v>BSC_ZTE_Mvogada_new(24)</v>
          </cell>
          <cell r="L7919" t="str">
            <v>Yaounde</v>
          </cell>
        </row>
        <row r="7920">
          <cell r="J7920" t="str">
            <v>CTR_323</v>
          </cell>
          <cell r="K7920" t="str">
            <v>BSC_ZTE_Mvogada_new(24)</v>
          </cell>
          <cell r="L7920" t="str">
            <v>Yaounde</v>
          </cell>
        </row>
        <row r="7921">
          <cell r="J7921" t="str">
            <v>CTR_323</v>
          </cell>
          <cell r="K7921" t="str">
            <v>BSC_ZTE_Mvogada_new(24)</v>
          </cell>
          <cell r="L7921" t="str">
            <v>Yaounde</v>
          </cell>
        </row>
        <row r="7922">
          <cell r="J7922" t="str">
            <v>CTR_331</v>
          </cell>
          <cell r="K7922" t="str">
            <v>BSC_ZTE_Mvogada_new(24)</v>
          </cell>
          <cell r="L7922" t="str">
            <v>Yaounde</v>
          </cell>
        </row>
        <row r="7923">
          <cell r="J7923" t="str">
            <v>CTR_331</v>
          </cell>
          <cell r="K7923" t="str">
            <v>BSC_ZTE_Mvogada_new(24)</v>
          </cell>
          <cell r="L7923" t="str">
            <v>Yaounde</v>
          </cell>
        </row>
        <row r="7924">
          <cell r="J7924" t="str">
            <v>CTR_331</v>
          </cell>
          <cell r="K7924" t="str">
            <v>BSC_ZTE_Mvogada_new(24)</v>
          </cell>
          <cell r="L7924" t="str">
            <v>Yaounde</v>
          </cell>
        </row>
        <row r="7925">
          <cell r="J7925" t="str">
            <v>CTR_339</v>
          </cell>
          <cell r="K7925" t="str">
            <v>BSC_ZTE_Mvogada_new(24)</v>
          </cell>
          <cell r="L7925" t="str">
            <v>Yaounde</v>
          </cell>
        </row>
        <row r="7926">
          <cell r="J7926" t="str">
            <v>CTR_339</v>
          </cell>
          <cell r="K7926" t="str">
            <v>BSC_ZTE_Mvogada_new(24)</v>
          </cell>
          <cell r="L7926" t="str">
            <v>Yaounde</v>
          </cell>
        </row>
        <row r="7927">
          <cell r="J7927" t="str">
            <v>CTR_339</v>
          </cell>
          <cell r="K7927" t="str">
            <v>BSC_ZTE_Mvogada_new(24)</v>
          </cell>
          <cell r="L7927" t="str">
            <v>Yaounde</v>
          </cell>
        </row>
        <row r="7928">
          <cell r="J7928" t="str">
            <v>CTR_341</v>
          </cell>
          <cell r="K7928" t="str">
            <v>BSC_ZTE_Mvogada_new(24)</v>
          </cell>
          <cell r="L7928" t="str">
            <v>Yaounde</v>
          </cell>
        </row>
        <row r="7929">
          <cell r="J7929" t="str">
            <v>CTR_341</v>
          </cell>
          <cell r="K7929" t="str">
            <v>BSC_ZTE_Mvogada_new(24)</v>
          </cell>
          <cell r="L7929" t="str">
            <v>Yaounde</v>
          </cell>
        </row>
        <row r="7930">
          <cell r="J7930" t="str">
            <v>CTR_341</v>
          </cell>
          <cell r="K7930" t="str">
            <v>BSC_ZTE_Mvogada_new(24)</v>
          </cell>
          <cell r="L7930" t="str">
            <v>Yaounde</v>
          </cell>
        </row>
        <row r="7931">
          <cell r="J7931" t="str">
            <v>CTR_374</v>
          </cell>
          <cell r="K7931" t="str">
            <v>BSC_ZTE_Mvogada_new(24)</v>
          </cell>
          <cell r="L7931" t="str">
            <v>Yaounde</v>
          </cell>
        </row>
        <row r="7932">
          <cell r="J7932" t="str">
            <v>CTR_374</v>
          </cell>
          <cell r="K7932" t="str">
            <v>BSC_ZTE_Mvogada_new(24)</v>
          </cell>
          <cell r="L7932" t="str">
            <v>Yaounde</v>
          </cell>
        </row>
        <row r="7933">
          <cell r="J7933" t="str">
            <v>CTR_374</v>
          </cell>
          <cell r="K7933" t="str">
            <v>BSC_ZTE_Mvogada_new(24)</v>
          </cell>
          <cell r="L7933" t="str">
            <v>Yaounde</v>
          </cell>
        </row>
        <row r="7934">
          <cell r="J7934" t="str">
            <v>CTR_375</v>
          </cell>
          <cell r="K7934" t="str">
            <v>BSC_ZTE_Mvogada_new(24)</v>
          </cell>
          <cell r="L7934" t="str">
            <v>Yaounde</v>
          </cell>
        </row>
        <row r="7935">
          <cell r="J7935" t="str">
            <v>CTR_375</v>
          </cell>
          <cell r="K7935" t="str">
            <v>BSC_ZTE_Mvogada_new(24)</v>
          </cell>
          <cell r="L7935" t="str">
            <v>Yaounde</v>
          </cell>
        </row>
        <row r="7936">
          <cell r="J7936" t="str">
            <v>CTR_375</v>
          </cell>
          <cell r="K7936" t="str">
            <v>BSC_ZTE_Mvogada_new(24)</v>
          </cell>
          <cell r="L7936" t="str">
            <v>Yaounde</v>
          </cell>
        </row>
        <row r="7937">
          <cell r="J7937" t="str">
            <v>CTR_377</v>
          </cell>
          <cell r="K7937" t="str">
            <v>BSC_ZTE_Mvogada_new(24)</v>
          </cell>
          <cell r="L7937" t="str">
            <v>Yaounde</v>
          </cell>
        </row>
        <row r="7938">
          <cell r="J7938" t="str">
            <v>CTR_377</v>
          </cell>
          <cell r="K7938" t="str">
            <v>BSC_ZTE_Mvogada_new(24)</v>
          </cell>
          <cell r="L7938" t="str">
            <v>Yaounde</v>
          </cell>
        </row>
        <row r="7939">
          <cell r="J7939" t="str">
            <v>CTR_377</v>
          </cell>
          <cell r="K7939" t="str">
            <v>BSC_ZTE_Mvogada_new(24)</v>
          </cell>
          <cell r="L7939" t="str">
            <v>Yaounde</v>
          </cell>
        </row>
        <row r="7940">
          <cell r="J7940" t="str">
            <v>CTR_378</v>
          </cell>
          <cell r="K7940" t="str">
            <v>BSC_ZTE_Mvogada_new(24)</v>
          </cell>
          <cell r="L7940" t="str">
            <v>Yaounde</v>
          </cell>
        </row>
        <row r="7941">
          <cell r="J7941" t="str">
            <v>CTR_378</v>
          </cell>
          <cell r="K7941" t="str">
            <v>BSC_ZTE_Mvogada_new(24)</v>
          </cell>
          <cell r="L7941" t="str">
            <v>Yaounde</v>
          </cell>
        </row>
        <row r="7942">
          <cell r="J7942" t="str">
            <v>CTR_378</v>
          </cell>
          <cell r="K7942" t="str">
            <v>BSC_ZTE_Mvogada_new(24)</v>
          </cell>
          <cell r="L7942" t="str">
            <v>Yaounde</v>
          </cell>
        </row>
        <row r="7943">
          <cell r="J7943" t="str">
            <v>CTR_379</v>
          </cell>
          <cell r="K7943" t="str">
            <v>BSC_ZTE_Mvogada_new(24)</v>
          </cell>
          <cell r="L7943" t="str">
            <v>Yaounde</v>
          </cell>
        </row>
        <row r="7944">
          <cell r="J7944" t="str">
            <v>CTR_379</v>
          </cell>
          <cell r="K7944" t="str">
            <v>BSC_ZTE_Mvogada_new(24)</v>
          </cell>
          <cell r="L7944" t="str">
            <v>Yaounde</v>
          </cell>
        </row>
        <row r="7945">
          <cell r="J7945" t="str">
            <v>CTR_379</v>
          </cell>
          <cell r="K7945" t="str">
            <v>BSC_ZTE_Mvogada_new(24)</v>
          </cell>
          <cell r="L7945" t="str">
            <v>Yaounde</v>
          </cell>
        </row>
        <row r="7946">
          <cell r="J7946" t="str">
            <v>CTR_389</v>
          </cell>
          <cell r="K7946" t="str">
            <v>BSC_ZTE_Mvogada_new(24)</v>
          </cell>
          <cell r="L7946" t="str">
            <v>Yaounde</v>
          </cell>
        </row>
        <row r="7947">
          <cell r="J7947" t="str">
            <v>CTR_389</v>
          </cell>
          <cell r="K7947" t="str">
            <v>BSC_ZTE_Mvogada_new(24)</v>
          </cell>
          <cell r="L7947" t="str">
            <v>Yaounde</v>
          </cell>
        </row>
        <row r="7948">
          <cell r="J7948" t="str">
            <v>CTR_389</v>
          </cell>
          <cell r="K7948" t="str">
            <v>BSC_ZTE_Mvogada_new(24)</v>
          </cell>
          <cell r="L7948" t="str">
            <v>Yaounde</v>
          </cell>
        </row>
        <row r="7949">
          <cell r="J7949" t="str">
            <v>CTR_409</v>
          </cell>
          <cell r="K7949" t="str">
            <v>BSC_ZTE_Mvogada_new(24)</v>
          </cell>
          <cell r="L7949" t="str">
            <v>Yaounde</v>
          </cell>
        </row>
        <row r="7950">
          <cell r="J7950" t="str">
            <v>CTR_409</v>
          </cell>
          <cell r="K7950" t="str">
            <v>BSC_ZTE_Mvogada_new(24)</v>
          </cell>
          <cell r="L7950" t="str">
            <v>Yaounde</v>
          </cell>
        </row>
        <row r="7951">
          <cell r="J7951" t="str">
            <v>CTR_409</v>
          </cell>
          <cell r="K7951" t="str">
            <v>BSC_ZTE_Mvogada_new(24)</v>
          </cell>
          <cell r="L7951" t="str">
            <v>Yaounde</v>
          </cell>
        </row>
        <row r="7952">
          <cell r="J7952" t="str">
            <v>CTR_414</v>
          </cell>
          <cell r="K7952" t="str">
            <v>BSC_ZTE_Mvogada_new(24)</v>
          </cell>
          <cell r="L7952" t="str">
            <v>Yaounde</v>
          </cell>
        </row>
        <row r="7953">
          <cell r="J7953" t="str">
            <v>CTR_414</v>
          </cell>
          <cell r="K7953" t="str">
            <v>BSC_ZTE_Mvogada_new(24)</v>
          </cell>
          <cell r="L7953" t="str">
            <v>Yaounde</v>
          </cell>
        </row>
        <row r="7954">
          <cell r="J7954" t="str">
            <v>CTR_414</v>
          </cell>
          <cell r="K7954" t="str">
            <v>BSC_ZTE_Mvogada_new(24)</v>
          </cell>
          <cell r="L7954" t="str">
            <v>Yaounde</v>
          </cell>
        </row>
        <row r="7955">
          <cell r="J7955" t="str">
            <v>CTR_417</v>
          </cell>
          <cell r="K7955" t="str">
            <v>BSC_ZTE_Mvogada_new(24)</v>
          </cell>
          <cell r="L7955" t="str">
            <v>Yaounde</v>
          </cell>
        </row>
        <row r="7956">
          <cell r="J7956" t="str">
            <v>CTR_417</v>
          </cell>
          <cell r="K7956" t="str">
            <v>BSC_ZTE_Mvogada_new(24)</v>
          </cell>
          <cell r="L7956" t="str">
            <v>Yaounde</v>
          </cell>
        </row>
        <row r="7957">
          <cell r="J7957" t="str">
            <v>CTR_417</v>
          </cell>
          <cell r="K7957" t="str">
            <v>BSC_ZTE_Mvogada_new(24)</v>
          </cell>
          <cell r="L7957" t="str">
            <v>Yaounde</v>
          </cell>
        </row>
        <row r="7958">
          <cell r="J7958" t="str">
            <v>CTR_467</v>
          </cell>
          <cell r="K7958" t="str">
            <v>BSC_ZTE_Mvogada_new(24)</v>
          </cell>
          <cell r="L7958" t="str">
            <v>Yaounde</v>
          </cell>
        </row>
        <row r="7959">
          <cell r="J7959" t="str">
            <v>CTR_467</v>
          </cell>
          <cell r="K7959" t="str">
            <v>BSC_ZTE_Mvogada_new(24)</v>
          </cell>
          <cell r="L7959" t="str">
            <v>Yaounde</v>
          </cell>
        </row>
        <row r="7960">
          <cell r="J7960" t="str">
            <v>CTR_467</v>
          </cell>
          <cell r="K7960" t="str">
            <v>BSC_ZTE_Mvogada_new(24)</v>
          </cell>
          <cell r="L7960" t="str">
            <v>Yaounde</v>
          </cell>
        </row>
        <row r="7961">
          <cell r="J7961" t="str">
            <v>CTR_470</v>
          </cell>
          <cell r="K7961" t="str">
            <v>BSC_ZTE_Mvogada_new(24)</v>
          </cell>
          <cell r="L7961" t="str">
            <v>Yaounde</v>
          </cell>
        </row>
        <row r="7962">
          <cell r="J7962" t="str">
            <v>CTR_470</v>
          </cell>
          <cell r="K7962" t="str">
            <v>BSC_ZTE_Mvogada_new(24)</v>
          </cell>
          <cell r="L7962" t="str">
            <v>Yaounde</v>
          </cell>
        </row>
        <row r="7963">
          <cell r="J7963" t="str">
            <v>CTR_470</v>
          </cell>
          <cell r="K7963" t="str">
            <v>BSC_ZTE_Mvogada_new(24)</v>
          </cell>
          <cell r="L7963" t="str">
            <v>Yaounde</v>
          </cell>
        </row>
        <row r="7964">
          <cell r="J7964" t="str">
            <v>CTR_471</v>
          </cell>
          <cell r="K7964" t="str">
            <v>BSC_ZTE_Mvogada_new(24)</v>
          </cell>
          <cell r="L7964" t="str">
            <v>Yaounde</v>
          </cell>
        </row>
        <row r="7965">
          <cell r="J7965" t="str">
            <v>CTR_471</v>
          </cell>
          <cell r="K7965" t="str">
            <v>BSC_ZTE_Mvogada_new(24)</v>
          </cell>
          <cell r="L7965" t="str">
            <v>Yaounde</v>
          </cell>
        </row>
        <row r="7966">
          <cell r="J7966" t="str">
            <v>CTR_471</v>
          </cell>
          <cell r="K7966" t="str">
            <v>BSC_ZTE_Mvogada_new(24)</v>
          </cell>
          <cell r="L7966" t="str">
            <v>Yaounde</v>
          </cell>
        </row>
        <row r="7967">
          <cell r="J7967" t="str">
            <v>CTR_472</v>
          </cell>
          <cell r="K7967" t="str">
            <v>BSC_ZTE_Mvogada_new(24)</v>
          </cell>
          <cell r="L7967" t="str">
            <v>Yaounde</v>
          </cell>
        </row>
        <row r="7968">
          <cell r="J7968" t="str">
            <v>CTR_472</v>
          </cell>
          <cell r="K7968" t="str">
            <v>BSC_ZTE_Mvogada_new(24)</v>
          </cell>
          <cell r="L7968" t="str">
            <v>Yaounde</v>
          </cell>
        </row>
        <row r="7969">
          <cell r="J7969" t="str">
            <v>CTR_472</v>
          </cell>
          <cell r="K7969" t="str">
            <v>BSC_ZTE_Mvogada_new(24)</v>
          </cell>
          <cell r="L7969" t="str">
            <v>Yaounde</v>
          </cell>
        </row>
        <row r="7970">
          <cell r="J7970" t="str">
            <v>CTR_473</v>
          </cell>
          <cell r="K7970" t="str">
            <v>BSC_ZTE_Mvogada_new(24)</v>
          </cell>
          <cell r="L7970" t="str">
            <v>Yaounde</v>
          </cell>
        </row>
        <row r="7971">
          <cell r="J7971" t="str">
            <v>CTR_473</v>
          </cell>
          <cell r="K7971" t="str">
            <v>BSC_ZTE_Mvogada_new(24)</v>
          </cell>
          <cell r="L7971" t="str">
            <v>Yaounde</v>
          </cell>
        </row>
        <row r="7972">
          <cell r="J7972" t="str">
            <v>CTR_473</v>
          </cell>
          <cell r="K7972" t="str">
            <v>BSC_ZTE_Mvogada_new(24)</v>
          </cell>
          <cell r="L7972" t="str">
            <v>Yaounde</v>
          </cell>
        </row>
        <row r="7973">
          <cell r="J7973" t="str">
            <v>CTR_476</v>
          </cell>
          <cell r="K7973" t="str">
            <v>BSC_ZTE_Mvogada_new(24)</v>
          </cell>
          <cell r="L7973" t="str">
            <v>Yaounde</v>
          </cell>
        </row>
        <row r="7974">
          <cell r="J7974" t="str">
            <v>CTR_476</v>
          </cell>
          <cell r="K7974" t="str">
            <v>BSC_ZTE_Mvogada_new(24)</v>
          </cell>
          <cell r="L7974" t="str">
            <v>Yaounde</v>
          </cell>
        </row>
        <row r="7975">
          <cell r="J7975" t="str">
            <v>CTR_476</v>
          </cell>
          <cell r="K7975" t="str">
            <v>BSC_ZTE_Mvogada_new(24)</v>
          </cell>
          <cell r="L7975" t="str">
            <v>Yaounde</v>
          </cell>
        </row>
        <row r="7976">
          <cell r="J7976" t="str">
            <v>CTR_477</v>
          </cell>
          <cell r="K7976" t="str">
            <v>BSC_ZTE_Mvogada_new(24)</v>
          </cell>
          <cell r="L7976" t="str">
            <v>Yaounde</v>
          </cell>
        </row>
        <row r="7977">
          <cell r="J7977" t="str">
            <v>CTR_477</v>
          </cell>
          <cell r="K7977" t="str">
            <v>BSC_ZTE_Mvogada_new(24)</v>
          </cell>
          <cell r="L7977" t="str">
            <v>Yaounde</v>
          </cell>
        </row>
        <row r="7978">
          <cell r="J7978" t="str">
            <v>CTR_477</v>
          </cell>
          <cell r="K7978" t="str">
            <v>BSC_ZTE_Mvogada_new(24)</v>
          </cell>
          <cell r="L7978" t="str">
            <v>Yaounde</v>
          </cell>
        </row>
        <row r="7979">
          <cell r="J7979" t="str">
            <v>CTR_478</v>
          </cell>
          <cell r="K7979" t="str">
            <v>BSC_ZTE_Mvogada_new(24)</v>
          </cell>
          <cell r="L7979" t="str">
            <v>Yaounde</v>
          </cell>
        </row>
        <row r="7980">
          <cell r="J7980" t="str">
            <v>CTR_478</v>
          </cell>
          <cell r="K7980" t="str">
            <v>BSC_ZTE_Mvogada_new(24)</v>
          </cell>
          <cell r="L7980" t="str">
            <v>Yaounde</v>
          </cell>
        </row>
        <row r="7981">
          <cell r="J7981" t="str">
            <v>CTR_478</v>
          </cell>
          <cell r="K7981" t="str">
            <v>BSC_ZTE_Mvogada_new(24)</v>
          </cell>
          <cell r="L7981" t="str">
            <v>Yaounde</v>
          </cell>
        </row>
        <row r="7982">
          <cell r="J7982" t="str">
            <v>CTR_479</v>
          </cell>
          <cell r="K7982" t="str">
            <v>BSC_ZTE_Mvogada_new(24)</v>
          </cell>
          <cell r="L7982" t="str">
            <v>Yaounde</v>
          </cell>
        </row>
        <row r="7983">
          <cell r="J7983" t="str">
            <v>CTR_479</v>
          </cell>
          <cell r="K7983" t="str">
            <v>BSC_ZTE_Mvogada_new(24)</v>
          </cell>
          <cell r="L7983" t="str">
            <v>Yaounde</v>
          </cell>
        </row>
        <row r="7984">
          <cell r="J7984" t="str">
            <v>CTR_479</v>
          </cell>
          <cell r="K7984" t="str">
            <v>BSC_ZTE_Mvogada_new(24)</v>
          </cell>
          <cell r="L7984" t="str">
            <v>Yaounde</v>
          </cell>
        </row>
        <row r="7985">
          <cell r="J7985" t="str">
            <v>CTR_484</v>
          </cell>
          <cell r="K7985" t="str">
            <v>BSC_ZTE_Mvogada_new(24)</v>
          </cell>
          <cell r="L7985" t="str">
            <v>Yaounde</v>
          </cell>
        </row>
        <row r="7986">
          <cell r="J7986" t="str">
            <v>CTR_484</v>
          </cell>
          <cell r="K7986" t="str">
            <v>BSC_ZTE_Mvogada_new(24)</v>
          </cell>
          <cell r="L7986" t="str">
            <v>Yaounde</v>
          </cell>
        </row>
        <row r="7987">
          <cell r="J7987" t="str">
            <v>CTR_484</v>
          </cell>
          <cell r="K7987" t="str">
            <v>BSC_ZTE_Mvogada_new(24)</v>
          </cell>
          <cell r="L7987" t="str">
            <v>Yaounde</v>
          </cell>
        </row>
        <row r="7988">
          <cell r="J7988" t="str">
            <v>CTR_486</v>
          </cell>
          <cell r="K7988" t="str">
            <v>BSC_ZTE_Mvogada_new(24)</v>
          </cell>
          <cell r="L7988" t="str">
            <v>Yaounde</v>
          </cell>
        </row>
        <row r="7989">
          <cell r="J7989" t="str">
            <v>CTR_486</v>
          </cell>
          <cell r="K7989" t="str">
            <v>BSC_ZTE_Mvogada_new(24)</v>
          </cell>
          <cell r="L7989" t="str">
            <v>Yaounde</v>
          </cell>
        </row>
        <row r="7990">
          <cell r="J7990" t="str">
            <v>CTR_486</v>
          </cell>
          <cell r="K7990" t="str">
            <v>BSC_ZTE_Mvogada_new(24)</v>
          </cell>
          <cell r="L7990" t="str">
            <v>Yaounde</v>
          </cell>
        </row>
        <row r="7991">
          <cell r="J7991" t="str">
            <v>CTR_488</v>
          </cell>
          <cell r="K7991" t="str">
            <v>BSC_ZTE_Mvogada_new(24)</v>
          </cell>
          <cell r="L7991" t="str">
            <v>Yaounde</v>
          </cell>
        </row>
        <row r="7992">
          <cell r="J7992" t="str">
            <v>CTR_488</v>
          </cell>
          <cell r="K7992" t="str">
            <v>BSC_ZTE_Mvogada_new(24)</v>
          </cell>
          <cell r="L7992" t="str">
            <v>Yaounde</v>
          </cell>
        </row>
        <row r="7993">
          <cell r="J7993" t="str">
            <v>CTR_488</v>
          </cell>
          <cell r="K7993" t="str">
            <v>BSC_ZTE_Mvogada_new(24)</v>
          </cell>
          <cell r="L7993" t="str">
            <v>Yaounde</v>
          </cell>
        </row>
        <row r="7994">
          <cell r="J7994" t="str">
            <v>CTR_521</v>
          </cell>
          <cell r="K7994" t="str">
            <v>BSC_ZTE_Mvogada_new(24)</v>
          </cell>
          <cell r="L7994" t="str">
            <v>Yaounde</v>
          </cell>
        </row>
        <row r="7995">
          <cell r="J7995" t="str">
            <v>CTR_521</v>
          </cell>
          <cell r="K7995" t="str">
            <v>BSC_ZTE_Mvogada_new(24)</v>
          </cell>
          <cell r="L7995" t="str">
            <v>Yaounde</v>
          </cell>
        </row>
        <row r="7996">
          <cell r="J7996" t="str">
            <v>CTR_521</v>
          </cell>
          <cell r="K7996" t="str">
            <v>BSC_ZTE_Mvogada_new(24)</v>
          </cell>
          <cell r="L7996" t="str">
            <v>Yaounde</v>
          </cell>
        </row>
        <row r="7997">
          <cell r="J7997" t="str">
            <v>CTR_522</v>
          </cell>
          <cell r="K7997" t="str">
            <v>BSC_ZTE_Mvogada_new(24)</v>
          </cell>
          <cell r="L7997" t="str">
            <v>Yaounde</v>
          </cell>
        </row>
        <row r="7998">
          <cell r="J7998" t="str">
            <v>CTR_522</v>
          </cell>
          <cell r="K7998" t="str">
            <v>BSC_ZTE_Mvogada_new(24)</v>
          </cell>
          <cell r="L7998" t="str">
            <v>Yaounde</v>
          </cell>
        </row>
        <row r="7999">
          <cell r="J7999" t="str">
            <v>CTR_522</v>
          </cell>
          <cell r="K7999" t="str">
            <v>BSC_ZTE_Mvogada_new(24)</v>
          </cell>
          <cell r="L7999" t="str">
            <v>Yaounde</v>
          </cell>
        </row>
        <row r="8000">
          <cell r="J8000" t="str">
            <v>CTR_524</v>
          </cell>
          <cell r="K8000" t="str">
            <v>BSC_ZTE_Mvogada_new(24)</v>
          </cell>
          <cell r="L8000" t="str">
            <v>Yaounde</v>
          </cell>
        </row>
        <row r="8001">
          <cell r="J8001" t="str">
            <v>CTR_524</v>
          </cell>
          <cell r="K8001" t="str">
            <v>BSC_ZTE_Mvogada_new(24)</v>
          </cell>
          <cell r="L8001" t="str">
            <v>Yaounde</v>
          </cell>
        </row>
        <row r="8002">
          <cell r="J8002" t="str">
            <v>CTR_524</v>
          </cell>
          <cell r="K8002" t="str">
            <v>BSC_ZTE_Mvogada_new(24)</v>
          </cell>
          <cell r="L8002" t="str">
            <v>Yaounde</v>
          </cell>
        </row>
        <row r="8003">
          <cell r="J8003" t="str">
            <v>CTR_535</v>
          </cell>
          <cell r="K8003" t="str">
            <v>BSC_ZTE_Mvogada_new(24)</v>
          </cell>
          <cell r="L8003" t="str">
            <v>Yaounde</v>
          </cell>
        </row>
        <row r="8004">
          <cell r="J8004" t="str">
            <v>CTR_535</v>
          </cell>
          <cell r="K8004" t="str">
            <v>BSC_ZTE_Mvogada_new(24)</v>
          </cell>
          <cell r="L8004" t="str">
            <v>Yaounde</v>
          </cell>
        </row>
        <row r="8005">
          <cell r="J8005" t="str">
            <v>CTR_535</v>
          </cell>
          <cell r="K8005" t="str">
            <v>BSC_ZTE_Mvogada_new(24)</v>
          </cell>
          <cell r="L8005" t="str">
            <v>Yaounde</v>
          </cell>
        </row>
        <row r="8006">
          <cell r="J8006" t="str">
            <v>CTR_538</v>
          </cell>
          <cell r="K8006" t="str">
            <v>BSC_ZTE_Mvogada_new(24)</v>
          </cell>
          <cell r="L8006" t="str">
            <v>Yaounde</v>
          </cell>
        </row>
        <row r="8007">
          <cell r="J8007" t="str">
            <v>CTR_538</v>
          </cell>
          <cell r="K8007" t="str">
            <v>BSC_ZTE_Mvogada_new(24)</v>
          </cell>
          <cell r="L8007" t="str">
            <v>Yaounde</v>
          </cell>
        </row>
        <row r="8008">
          <cell r="J8008" t="str">
            <v>CTR_538</v>
          </cell>
          <cell r="K8008" t="str">
            <v>BSC_ZTE_Mvogada_new(24)</v>
          </cell>
          <cell r="L8008" t="str">
            <v>Yaounde</v>
          </cell>
        </row>
        <row r="8009">
          <cell r="J8009" t="str">
            <v>CTR_542</v>
          </cell>
          <cell r="K8009" t="str">
            <v>BSC_ZTE_Mvogada_new(24)</v>
          </cell>
          <cell r="L8009" t="str">
            <v>Yaounde</v>
          </cell>
        </row>
        <row r="8010">
          <cell r="J8010" t="str">
            <v>CTR_542</v>
          </cell>
          <cell r="K8010" t="str">
            <v>BSC_ZTE_Mvogada_new(24)</v>
          </cell>
          <cell r="L8010" t="str">
            <v>Yaounde</v>
          </cell>
        </row>
        <row r="8011">
          <cell r="J8011" t="str">
            <v>CTR_542</v>
          </cell>
          <cell r="K8011" t="str">
            <v>BSC_ZTE_Mvogada_new(24)</v>
          </cell>
          <cell r="L8011" t="str">
            <v>Yaounde</v>
          </cell>
        </row>
        <row r="8012">
          <cell r="J8012" t="str">
            <v>CTR_548</v>
          </cell>
          <cell r="K8012" t="str">
            <v>BSC_ZTE_Mvogada_new(24)</v>
          </cell>
          <cell r="L8012" t="str">
            <v>Yaounde</v>
          </cell>
        </row>
        <row r="8013">
          <cell r="J8013" t="str">
            <v>CTR_548</v>
          </cell>
          <cell r="K8013" t="str">
            <v>BSC_ZTE_Mvogada_new(24)</v>
          </cell>
          <cell r="L8013" t="str">
            <v>Yaounde</v>
          </cell>
        </row>
        <row r="8014">
          <cell r="J8014" t="str">
            <v>CTR_548</v>
          </cell>
          <cell r="K8014" t="str">
            <v>BSC_ZTE_Mvogada_new(24)</v>
          </cell>
          <cell r="L8014" t="str">
            <v>Yaounde</v>
          </cell>
        </row>
        <row r="8015">
          <cell r="J8015" t="str">
            <v>CTR_549</v>
          </cell>
          <cell r="K8015" t="str">
            <v>BSC_ZTE_Mvogada_new(24)</v>
          </cell>
          <cell r="L8015" t="str">
            <v>Yaounde</v>
          </cell>
        </row>
        <row r="8016">
          <cell r="J8016" t="str">
            <v>CTR_549</v>
          </cell>
          <cell r="K8016" t="str">
            <v>BSC_ZTE_Mvogada_new(24)</v>
          </cell>
          <cell r="L8016" t="str">
            <v>Yaounde</v>
          </cell>
        </row>
        <row r="8017">
          <cell r="J8017" t="str">
            <v>CTR_549</v>
          </cell>
          <cell r="K8017" t="str">
            <v>BSC_ZTE_Mvogada_new(24)</v>
          </cell>
          <cell r="L8017" t="str">
            <v>Yaounde</v>
          </cell>
        </row>
        <row r="8018">
          <cell r="J8018" t="str">
            <v>CTR_554</v>
          </cell>
          <cell r="K8018" t="str">
            <v>BSC_ZTE_Mvogada_new(24)</v>
          </cell>
          <cell r="L8018" t="str">
            <v>Yaounde</v>
          </cell>
        </row>
        <row r="8019">
          <cell r="J8019" t="str">
            <v>CTR_554</v>
          </cell>
          <cell r="K8019" t="str">
            <v>BSC_ZTE_Mvogada_new(24)</v>
          </cell>
          <cell r="L8019" t="str">
            <v>Yaounde</v>
          </cell>
        </row>
        <row r="8020">
          <cell r="J8020" t="str">
            <v>CTR_554</v>
          </cell>
          <cell r="K8020" t="str">
            <v>BSC_ZTE_Mvogada_new(24)</v>
          </cell>
          <cell r="L8020" t="str">
            <v>Yaounde</v>
          </cell>
        </row>
        <row r="8021">
          <cell r="J8021" t="str">
            <v>CTR_556</v>
          </cell>
          <cell r="K8021" t="str">
            <v>BSC_ZTE_Mvogada_new(24)</v>
          </cell>
          <cell r="L8021" t="str">
            <v>Yaounde</v>
          </cell>
        </row>
        <row r="8022">
          <cell r="J8022" t="str">
            <v>CTR_556</v>
          </cell>
          <cell r="K8022" t="str">
            <v>BSC_ZTE_Mvogada_new(24)</v>
          </cell>
          <cell r="L8022" t="str">
            <v>Yaounde</v>
          </cell>
        </row>
        <row r="8023">
          <cell r="J8023" t="str">
            <v>CTR_556</v>
          </cell>
          <cell r="K8023" t="str">
            <v>BSC_ZTE_Mvogada_new(24)</v>
          </cell>
          <cell r="L8023" t="str">
            <v>Yaounde</v>
          </cell>
        </row>
        <row r="8024">
          <cell r="J8024" t="str">
            <v>CTR_557</v>
          </cell>
          <cell r="K8024" t="str">
            <v>BSC_ZTE_Mvogada_new(24)</v>
          </cell>
          <cell r="L8024" t="str">
            <v>Yaounde</v>
          </cell>
        </row>
        <row r="8025">
          <cell r="J8025" t="str">
            <v>CTR_557</v>
          </cell>
          <cell r="K8025" t="str">
            <v>BSC_ZTE_Mvogada_new(24)</v>
          </cell>
          <cell r="L8025" t="str">
            <v>Yaounde</v>
          </cell>
        </row>
        <row r="8026">
          <cell r="J8026" t="str">
            <v>CTR_557</v>
          </cell>
          <cell r="K8026" t="str">
            <v>BSC_ZTE_Mvogada_new(24)</v>
          </cell>
          <cell r="L8026" t="str">
            <v>Yaounde</v>
          </cell>
        </row>
        <row r="8027">
          <cell r="J8027" t="str">
            <v>CTR_559</v>
          </cell>
          <cell r="K8027" t="str">
            <v>BSC_ZTE_Mvogada_new(24)</v>
          </cell>
          <cell r="L8027" t="str">
            <v>Yaounde</v>
          </cell>
        </row>
        <row r="8028">
          <cell r="J8028" t="str">
            <v>CTR_559</v>
          </cell>
          <cell r="K8028" t="str">
            <v>BSC_ZTE_Mvogada_new(24)</v>
          </cell>
          <cell r="L8028" t="str">
            <v>Yaounde</v>
          </cell>
        </row>
        <row r="8029">
          <cell r="J8029" t="str">
            <v>CTR_559</v>
          </cell>
          <cell r="K8029" t="str">
            <v>BSC_ZTE_Mvogada_new(24)</v>
          </cell>
          <cell r="L8029" t="str">
            <v>Yaounde</v>
          </cell>
        </row>
        <row r="8030">
          <cell r="J8030" t="str">
            <v>CTR_560</v>
          </cell>
          <cell r="K8030" t="str">
            <v>BSC_ZTE_Mvogada_new(24)</v>
          </cell>
          <cell r="L8030" t="str">
            <v>Yaounde</v>
          </cell>
        </row>
        <row r="8031">
          <cell r="J8031" t="str">
            <v>CTR_560</v>
          </cell>
          <cell r="K8031" t="str">
            <v>BSC_ZTE_Mvogada_new(24)</v>
          </cell>
          <cell r="L8031" t="str">
            <v>Yaounde</v>
          </cell>
        </row>
        <row r="8032">
          <cell r="J8032" t="str">
            <v>CTR_560</v>
          </cell>
          <cell r="K8032" t="str">
            <v>BSC_ZTE_Mvogada_new(24)</v>
          </cell>
          <cell r="L8032" t="str">
            <v>Yaounde</v>
          </cell>
        </row>
        <row r="8033">
          <cell r="J8033" t="str">
            <v>CTR_563</v>
          </cell>
          <cell r="K8033" t="str">
            <v>BSC_ZTE_Mvogada_new(24)</v>
          </cell>
          <cell r="L8033" t="str">
            <v>Yaounde</v>
          </cell>
        </row>
        <row r="8034">
          <cell r="J8034" t="str">
            <v>CTR_563</v>
          </cell>
          <cell r="K8034" t="str">
            <v>BSC_ZTE_Mvogada_new(24)</v>
          </cell>
          <cell r="L8034" t="str">
            <v>Yaounde</v>
          </cell>
        </row>
        <row r="8035">
          <cell r="J8035" t="str">
            <v>CTR_563</v>
          </cell>
          <cell r="K8035" t="str">
            <v>BSC_ZTE_Mvogada_new(24)</v>
          </cell>
          <cell r="L8035" t="str">
            <v>Yaounde</v>
          </cell>
        </row>
        <row r="8036">
          <cell r="J8036" t="str">
            <v>CTR_565</v>
          </cell>
          <cell r="K8036" t="str">
            <v>BSC_ZTE_Mvogada_new(24)</v>
          </cell>
          <cell r="L8036" t="str">
            <v>Yaounde</v>
          </cell>
        </row>
        <row r="8037">
          <cell r="J8037" t="str">
            <v>CTR_565</v>
          </cell>
          <cell r="K8037" t="str">
            <v>BSC_ZTE_Mvogada_new(24)</v>
          </cell>
          <cell r="L8037" t="str">
            <v>Yaounde</v>
          </cell>
        </row>
        <row r="8038">
          <cell r="J8038" t="str">
            <v>CTR_565</v>
          </cell>
          <cell r="K8038" t="str">
            <v>BSC_ZTE_Mvogada_new(24)</v>
          </cell>
          <cell r="L8038" t="str">
            <v>Yaounde</v>
          </cell>
        </row>
        <row r="8039">
          <cell r="J8039" t="str">
            <v>CTR_595</v>
          </cell>
          <cell r="K8039" t="str">
            <v>BSC_ZTE_Mvogada_new(24)</v>
          </cell>
          <cell r="L8039" t="str">
            <v>Yaounde</v>
          </cell>
        </row>
        <row r="8040">
          <cell r="J8040" t="str">
            <v>CTR_595</v>
          </cell>
          <cell r="K8040" t="str">
            <v>BSC_ZTE_Mvogada_new(24)</v>
          </cell>
          <cell r="L8040" t="str">
            <v>Yaounde</v>
          </cell>
        </row>
        <row r="8041">
          <cell r="J8041" t="str">
            <v>CTR_595</v>
          </cell>
          <cell r="K8041" t="str">
            <v>BSC_ZTE_Mvogada_new(24)</v>
          </cell>
          <cell r="L8041" t="str">
            <v>Yaounde</v>
          </cell>
        </row>
        <row r="8042">
          <cell r="J8042" t="str">
            <v>CTR_604</v>
          </cell>
          <cell r="K8042" t="str">
            <v>BSC_ZTE_Mvogada_new(24)</v>
          </cell>
          <cell r="L8042" t="str">
            <v>Yaounde</v>
          </cell>
        </row>
        <row r="8043">
          <cell r="J8043" t="str">
            <v>CTR_604</v>
          </cell>
          <cell r="K8043" t="str">
            <v>BSC_ZTE_Mvogada_new(24)</v>
          </cell>
          <cell r="L8043" t="str">
            <v>Yaounde</v>
          </cell>
        </row>
        <row r="8044">
          <cell r="J8044" t="str">
            <v>CTR_604</v>
          </cell>
          <cell r="K8044" t="str">
            <v>BSC_ZTE_Mvogada_new(24)</v>
          </cell>
          <cell r="L8044" t="str">
            <v>Yaounde</v>
          </cell>
        </row>
        <row r="8045">
          <cell r="J8045" t="str">
            <v>CTR_629</v>
          </cell>
          <cell r="K8045" t="str">
            <v>BSC_ZTE_Mvogada_new(24)</v>
          </cell>
          <cell r="L8045" t="str">
            <v>Yaounde</v>
          </cell>
        </row>
        <row r="8046">
          <cell r="J8046" t="str">
            <v>CTR_629</v>
          </cell>
          <cell r="K8046" t="str">
            <v>BSC_ZTE_Mvogada_new(24)</v>
          </cell>
          <cell r="L8046" t="str">
            <v>Yaounde</v>
          </cell>
        </row>
        <row r="8047">
          <cell r="J8047" t="str">
            <v>CTR_629</v>
          </cell>
          <cell r="K8047" t="str">
            <v>BSC_ZTE_Mvogada_new(24)</v>
          </cell>
          <cell r="L8047" t="str">
            <v>Yaounde</v>
          </cell>
        </row>
        <row r="8048">
          <cell r="J8048" t="str">
            <v>CTR_632</v>
          </cell>
          <cell r="K8048" t="str">
            <v>BSC_ZTE_Mvogada_new(24)</v>
          </cell>
          <cell r="L8048" t="str">
            <v>Yaounde</v>
          </cell>
        </row>
        <row r="8049">
          <cell r="J8049" t="str">
            <v>CTR_632</v>
          </cell>
          <cell r="K8049" t="str">
            <v>BSC_ZTE_Mvogada_new(24)</v>
          </cell>
          <cell r="L8049" t="str">
            <v>Yaounde</v>
          </cell>
        </row>
        <row r="8050">
          <cell r="J8050" t="str">
            <v>CTR_632</v>
          </cell>
          <cell r="K8050" t="str">
            <v>BSC_ZTE_Mvogada_new(24)</v>
          </cell>
          <cell r="L8050" t="str">
            <v>Yaounde</v>
          </cell>
        </row>
        <row r="8051">
          <cell r="J8051" t="str">
            <v>CTR_637</v>
          </cell>
          <cell r="K8051" t="str">
            <v>BSC_ZTE_Mvogada_new(24)</v>
          </cell>
          <cell r="L8051" t="str">
            <v>Yaounde</v>
          </cell>
        </row>
        <row r="8052">
          <cell r="J8052" t="str">
            <v>CTR_637</v>
          </cell>
          <cell r="K8052" t="str">
            <v>BSC_ZTE_Mvogada_new(24)</v>
          </cell>
          <cell r="L8052" t="str">
            <v>Yaounde</v>
          </cell>
        </row>
        <row r="8053">
          <cell r="J8053" t="str">
            <v>CTR_637</v>
          </cell>
          <cell r="K8053" t="str">
            <v>BSC_ZTE_Mvogada_new(24)</v>
          </cell>
          <cell r="L8053" t="str">
            <v>Yaounde</v>
          </cell>
        </row>
        <row r="8054">
          <cell r="J8054" t="str">
            <v>CTR_639</v>
          </cell>
          <cell r="K8054" t="str">
            <v>BSC_ZTE_Mvogada_new(24)</v>
          </cell>
          <cell r="L8054" t="str">
            <v>Yaounde</v>
          </cell>
        </row>
        <row r="8055">
          <cell r="J8055" t="str">
            <v>CTR_639</v>
          </cell>
          <cell r="K8055" t="str">
            <v>BSC_ZTE_Mvogada_new(24)</v>
          </cell>
          <cell r="L8055" t="str">
            <v>Yaounde</v>
          </cell>
        </row>
        <row r="8056">
          <cell r="J8056" t="str">
            <v>CTR_639</v>
          </cell>
          <cell r="K8056" t="str">
            <v>BSC_ZTE_Mvogada_new(24)</v>
          </cell>
          <cell r="L8056" t="str">
            <v>Yaounde</v>
          </cell>
        </row>
        <row r="8057">
          <cell r="J8057" t="str">
            <v>CTR_640</v>
          </cell>
          <cell r="K8057" t="str">
            <v>BSC_ZTE_Mvogada_new(24)</v>
          </cell>
          <cell r="L8057" t="str">
            <v>Yaounde</v>
          </cell>
        </row>
        <row r="8058">
          <cell r="J8058" t="str">
            <v>CTR_640</v>
          </cell>
          <cell r="K8058" t="str">
            <v>BSC_ZTE_Mvogada_new(24)</v>
          </cell>
          <cell r="L8058" t="str">
            <v>Yaounde</v>
          </cell>
        </row>
        <row r="8059">
          <cell r="J8059" t="str">
            <v>CTR_640</v>
          </cell>
          <cell r="K8059" t="str">
            <v>BSC_ZTE_Mvogada_new(24)</v>
          </cell>
          <cell r="L8059" t="str">
            <v>Yaounde</v>
          </cell>
        </row>
        <row r="8060">
          <cell r="J8060" t="str">
            <v>CTR_647</v>
          </cell>
          <cell r="K8060" t="str">
            <v>BSC_ZTE_Mvogada_new(24)</v>
          </cell>
          <cell r="L8060" t="str">
            <v>Yaounde</v>
          </cell>
        </row>
        <row r="8061">
          <cell r="J8061" t="str">
            <v>CTR_647</v>
          </cell>
          <cell r="K8061" t="str">
            <v>BSC_ZTE_Mvogada_new(24)</v>
          </cell>
          <cell r="L8061" t="str">
            <v>Yaounde</v>
          </cell>
        </row>
        <row r="8062">
          <cell r="J8062" t="str">
            <v>CTR_647</v>
          </cell>
          <cell r="K8062" t="str">
            <v>BSC_ZTE_Mvogada_new(24)</v>
          </cell>
          <cell r="L8062" t="str">
            <v>Yaounde</v>
          </cell>
        </row>
        <row r="8063">
          <cell r="J8063" t="str">
            <v>CTR_652</v>
          </cell>
          <cell r="K8063" t="str">
            <v>BSC_ZTE_Mvogada_new(24)</v>
          </cell>
          <cell r="L8063" t="str">
            <v>Yaounde</v>
          </cell>
        </row>
        <row r="8064">
          <cell r="J8064" t="str">
            <v>CTR_652</v>
          </cell>
          <cell r="K8064" t="str">
            <v>BSC_ZTE_Mvogada_new(24)</v>
          </cell>
          <cell r="L8064" t="str">
            <v>Yaounde</v>
          </cell>
        </row>
        <row r="8065">
          <cell r="J8065" t="str">
            <v>CTR_652</v>
          </cell>
          <cell r="K8065" t="str">
            <v>BSC_ZTE_Mvogada_new(24)</v>
          </cell>
          <cell r="L8065" t="str">
            <v>Yaounde</v>
          </cell>
        </row>
        <row r="8066">
          <cell r="J8066" t="str">
            <v>CTR_654</v>
          </cell>
          <cell r="K8066" t="str">
            <v>BSC_ZTE_Mvogada_new(24)</v>
          </cell>
          <cell r="L8066" t="str">
            <v>Yaounde</v>
          </cell>
        </row>
        <row r="8067">
          <cell r="J8067" t="str">
            <v>CTR_654</v>
          </cell>
          <cell r="K8067" t="str">
            <v>BSC_ZTE_Mvogada_new(24)</v>
          </cell>
          <cell r="L8067" t="str">
            <v>Yaounde</v>
          </cell>
        </row>
        <row r="8068">
          <cell r="J8068" t="str">
            <v>CTR_654</v>
          </cell>
          <cell r="K8068" t="str">
            <v>BSC_ZTE_Mvogada_new(24)</v>
          </cell>
          <cell r="L8068" t="str">
            <v>Yaounde</v>
          </cell>
        </row>
        <row r="8069">
          <cell r="J8069" t="str">
            <v>CTR_655</v>
          </cell>
          <cell r="K8069" t="str">
            <v>BSC_ZTE_Mvogada_new(24)</v>
          </cell>
          <cell r="L8069" t="str">
            <v>Yaounde</v>
          </cell>
        </row>
        <row r="8070">
          <cell r="J8070" t="str">
            <v>CTR_655</v>
          </cell>
          <cell r="K8070" t="str">
            <v>BSC_ZTE_Mvogada_new(24)</v>
          </cell>
          <cell r="L8070" t="str">
            <v>Yaounde</v>
          </cell>
        </row>
        <row r="8071">
          <cell r="J8071" t="str">
            <v>CTR_655</v>
          </cell>
          <cell r="K8071" t="str">
            <v>BSC_ZTE_Mvogada_new(24)</v>
          </cell>
          <cell r="L8071" t="str">
            <v>Yaounde</v>
          </cell>
        </row>
        <row r="8072">
          <cell r="J8072" t="str">
            <v>CTR_660</v>
          </cell>
          <cell r="K8072" t="str">
            <v>BSC_ZTE_Mvogada_new(24)</v>
          </cell>
          <cell r="L8072" t="str">
            <v>Yaounde</v>
          </cell>
        </row>
        <row r="8073">
          <cell r="J8073" t="str">
            <v>CTR_660</v>
          </cell>
          <cell r="K8073" t="str">
            <v>BSC_ZTE_Mvogada_new(24)</v>
          </cell>
          <cell r="L8073" t="str">
            <v>Yaounde</v>
          </cell>
        </row>
        <row r="8074">
          <cell r="J8074" t="str">
            <v>CTR_660</v>
          </cell>
          <cell r="K8074" t="str">
            <v>BSC_ZTE_Mvogada_new(24)</v>
          </cell>
          <cell r="L8074" t="str">
            <v>Yaounde</v>
          </cell>
        </row>
        <row r="8075">
          <cell r="J8075" t="str">
            <v>CTR_661</v>
          </cell>
          <cell r="K8075" t="str">
            <v>BSC_ZTE_Mvogada_new(24)</v>
          </cell>
          <cell r="L8075" t="str">
            <v>Yaounde</v>
          </cell>
        </row>
        <row r="8076">
          <cell r="J8076" t="str">
            <v>CTR_661</v>
          </cell>
          <cell r="K8076" t="str">
            <v>BSC_ZTE_Mvogada_new(24)</v>
          </cell>
          <cell r="L8076" t="str">
            <v>Yaounde</v>
          </cell>
        </row>
        <row r="8077">
          <cell r="J8077" t="str">
            <v>CTR_661</v>
          </cell>
          <cell r="K8077" t="str">
            <v>BSC_ZTE_Mvogada_new(24)</v>
          </cell>
          <cell r="L8077" t="str">
            <v>Yaounde</v>
          </cell>
        </row>
        <row r="8078">
          <cell r="J8078" t="str">
            <v>CTR_662</v>
          </cell>
          <cell r="K8078" t="str">
            <v>BSC_ZTE_Mvogada_new(24)</v>
          </cell>
          <cell r="L8078" t="str">
            <v>Yaounde</v>
          </cell>
        </row>
        <row r="8079">
          <cell r="J8079" t="str">
            <v>CTR_662</v>
          </cell>
          <cell r="K8079" t="str">
            <v>BSC_ZTE_Mvogada_new(24)</v>
          </cell>
          <cell r="L8079" t="str">
            <v>Yaounde</v>
          </cell>
        </row>
        <row r="8080">
          <cell r="J8080" t="str">
            <v>CTR_662</v>
          </cell>
          <cell r="K8080" t="str">
            <v>BSC_ZTE_Mvogada_new(24)</v>
          </cell>
          <cell r="L8080" t="str">
            <v>Yaounde</v>
          </cell>
        </row>
        <row r="8081">
          <cell r="J8081" t="str">
            <v>CTR_669</v>
          </cell>
          <cell r="K8081" t="str">
            <v>BSC_ZTE_Mvogada_new(24)</v>
          </cell>
          <cell r="L8081" t="str">
            <v>Yaounde</v>
          </cell>
        </row>
        <row r="8082">
          <cell r="J8082" t="str">
            <v>CTR_669</v>
          </cell>
          <cell r="K8082" t="str">
            <v>BSC_ZTE_Mvogada_new(24)</v>
          </cell>
          <cell r="L8082" t="str">
            <v>Yaounde</v>
          </cell>
        </row>
        <row r="8083">
          <cell r="J8083" t="str">
            <v>CTR_669</v>
          </cell>
          <cell r="K8083" t="str">
            <v>BSC_ZTE_Mvogada_new(24)</v>
          </cell>
          <cell r="L8083" t="str">
            <v>Yaounde</v>
          </cell>
        </row>
        <row r="8084">
          <cell r="J8084" t="str">
            <v>CTR_671</v>
          </cell>
          <cell r="K8084" t="str">
            <v>BSC_ZTE_Mvogada_new(24)</v>
          </cell>
          <cell r="L8084" t="str">
            <v>Yaounde</v>
          </cell>
        </row>
        <row r="8085">
          <cell r="J8085" t="str">
            <v>CTR_671</v>
          </cell>
          <cell r="K8085" t="str">
            <v>BSC_ZTE_Mvogada_new(24)</v>
          </cell>
          <cell r="L8085" t="str">
            <v>Yaounde</v>
          </cell>
        </row>
        <row r="8086">
          <cell r="J8086" t="str">
            <v>CTR_671</v>
          </cell>
          <cell r="K8086" t="str">
            <v>BSC_ZTE_Mvogada_new(24)</v>
          </cell>
          <cell r="L8086" t="str">
            <v>Yaounde</v>
          </cell>
        </row>
        <row r="8087">
          <cell r="J8087" t="str">
            <v>CTR_702</v>
          </cell>
          <cell r="K8087" t="str">
            <v>BSC_ZTE_Mvogada_new(24)</v>
          </cell>
          <cell r="L8087" t="str">
            <v>Yaounde</v>
          </cell>
        </row>
        <row r="8088">
          <cell r="J8088" t="str">
            <v>CTR_702</v>
          </cell>
          <cell r="K8088" t="str">
            <v>BSC_ZTE_Mvogada_new(24)</v>
          </cell>
          <cell r="L8088" t="str">
            <v>Yaounde</v>
          </cell>
        </row>
        <row r="8089">
          <cell r="J8089" t="str">
            <v>CTR_702</v>
          </cell>
          <cell r="K8089" t="str">
            <v>BSC_ZTE_Mvogada_new(24)</v>
          </cell>
          <cell r="L8089" t="str">
            <v>Yaounde</v>
          </cell>
        </row>
        <row r="8090">
          <cell r="J8090" t="str">
            <v>CTR_708</v>
          </cell>
          <cell r="K8090" t="str">
            <v>BSC_ZTE_Mvogada_new(24)</v>
          </cell>
          <cell r="L8090" t="str">
            <v>Yaounde</v>
          </cell>
        </row>
        <row r="8091">
          <cell r="J8091" t="str">
            <v>CTR_708</v>
          </cell>
          <cell r="K8091" t="str">
            <v>BSC_ZTE_Mvogada_new(24)</v>
          </cell>
          <cell r="L8091" t="str">
            <v>Yaounde</v>
          </cell>
        </row>
        <row r="8092">
          <cell r="J8092" t="str">
            <v>CTR_708</v>
          </cell>
          <cell r="K8092" t="str">
            <v>BSC_ZTE_Mvogada_new(24)</v>
          </cell>
          <cell r="L8092" t="str">
            <v>Yaounde</v>
          </cell>
        </row>
        <row r="8093">
          <cell r="J8093" t="str">
            <v>CTR_711</v>
          </cell>
          <cell r="K8093" t="str">
            <v>BSC_ZTE_Mvogada_new(24)</v>
          </cell>
          <cell r="L8093" t="str">
            <v>Yaounde</v>
          </cell>
        </row>
        <row r="8094">
          <cell r="J8094" t="str">
            <v>CTR_711</v>
          </cell>
          <cell r="K8094" t="str">
            <v>BSC_ZTE_Mvogada_new(24)</v>
          </cell>
          <cell r="L8094" t="str">
            <v>Yaounde</v>
          </cell>
        </row>
        <row r="8095">
          <cell r="J8095" t="str">
            <v>CTR_711</v>
          </cell>
          <cell r="K8095" t="str">
            <v>BSC_ZTE_Mvogada_new(24)</v>
          </cell>
          <cell r="L8095" t="str">
            <v>Yaounde</v>
          </cell>
        </row>
        <row r="8096">
          <cell r="J8096" t="str">
            <v>CTR_713</v>
          </cell>
          <cell r="K8096" t="str">
            <v>BSC_ZTE_Mvogada_new(24)</v>
          </cell>
          <cell r="L8096" t="str">
            <v>Yaounde</v>
          </cell>
        </row>
        <row r="8097">
          <cell r="J8097" t="str">
            <v>CTR_713</v>
          </cell>
          <cell r="K8097" t="str">
            <v>BSC_ZTE_Mvogada_new(24)</v>
          </cell>
          <cell r="L8097" t="str">
            <v>Yaounde</v>
          </cell>
        </row>
        <row r="8098">
          <cell r="J8098" t="str">
            <v>CTR_713</v>
          </cell>
          <cell r="K8098" t="str">
            <v>BSC_ZTE_Mvogada_new(24)</v>
          </cell>
          <cell r="L8098" t="str">
            <v>Yaounde</v>
          </cell>
        </row>
        <row r="8099">
          <cell r="J8099" t="str">
            <v>CTR_716</v>
          </cell>
          <cell r="K8099" t="str">
            <v>BSC_ZTE_Mvogada_new(24)</v>
          </cell>
          <cell r="L8099" t="str">
            <v>Yaounde</v>
          </cell>
        </row>
        <row r="8100">
          <cell r="J8100" t="str">
            <v>CTR_716</v>
          </cell>
          <cell r="K8100" t="str">
            <v>BSC_ZTE_Mvogada_new(24)</v>
          </cell>
          <cell r="L8100" t="str">
            <v>Yaounde</v>
          </cell>
        </row>
        <row r="8101">
          <cell r="J8101" t="str">
            <v>CTR_716</v>
          </cell>
          <cell r="K8101" t="str">
            <v>BSC_ZTE_Mvogada_new(24)</v>
          </cell>
          <cell r="L8101" t="str">
            <v>Yaounde</v>
          </cell>
        </row>
        <row r="8102">
          <cell r="J8102" t="str">
            <v>CTR_718</v>
          </cell>
          <cell r="K8102" t="str">
            <v>BSC_ZTE_Mvogada_new(24)</v>
          </cell>
          <cell r="L8102" t="str">
            <v>Yaounde</v>
          </cell>
        </row>
        <row r="8103">
          <cell r="J8103" t="str">
            <v>CTR_718</v>
          </cell>
          <cell r="K8103" t="str">
            <v>BSC_ZTE_Mvogada_new(24)</v>
          </cell>
          <cell r="L8103" t="str">
            <v>Yaounde</v>
          </cell>
        </row>
        <row r="8104">
          <cell r="J8104" t="str">
            <v>CTR_718</v>
          </cell>
          <cell r="K8104" t="str">
            <v>BSC_ZTE_Mvogada_new(24)</v>
          </cell>
          <cell r="L8104" t="str">
            <v>Yaounde</v>
          </cell>
        </row>
        <row r="8105">
          <cell r="J8105" t="str">
            <v>CTR_719</v>
          </cell>
          <cell r="K8105" t="str">
            <v>BSC_ZTE_Mvogada_new(24)</v>
          </cell>
          <cell r="L8105" t="str">
            <v>Yaounde</v>
          </cell>
        </row>
        <row r="8106">
          <cell r="J8106" t="str">
            <v>CTR_719</v>
          </cell>
          <cell r="K8106" t="str">
            <v>BSC_ZTE_Mvogada_new(24)</v>
          </cell>
          <cell r="L8106" t="str">
            <v>Yaounde</v>
          </cell>
        </row>
        <row r="8107">
          <cell r="J8107" t="str">
            <v>CTR_719</v>
          </cell>
          <cell r="K8107" t="str">
            <v>BSC_ZTE_Mvogada_new(24)</v>
          </cell>
          <cell r="L8107" t="str">
            <v>Yaounde</v>
          </cell>
        </row>
        <row r="8108">
          <cell r="J8108" t="str">
            <v>CTR_721</v>
          </cell>
          <cell r="K8108" t="str">
            <v>BSC_ZTE_Mvogada_new(24)</v>
          </cell>
          <cell r="L8108" t="str">
            <v>Yaounde</v>
          </cell>
        </row>
        <row r="8109">
          <cell r="J8109" t="str">
            <v>CTR_721</v>
          </cell>
          <cell r="K8109" t="str">
            <v>BSC_ZTE_Mvogada_new(24)</v>
          </cell>
          <cell r="L8109" t="str">
            <v>Yaounde</v>
          </cell>
        </row>
        <row r="8110">
          <cell r="J8110" t="str">
            <v>CTR_721</v>
          </cell>
          <cell r="K8110" t="str">
            <v>BSC_ZTE_Mvogada_new(24)</v>
          </cell>
          <cell r="L8110" t="str">
            <v>Yaounde</v>
          </cell>
        </row>
        <row r="8111">
          <cell r="J8111" t="str">
            <v>CTR_724</v>
          </cell>
          <cell r="K8111" t="str">
            <v>BSC_ZTE_Mvogada_new(24)</v>
          </cell>
          <cell r="L8111" t="str">
            <v>Yaounde</v>
          </cell>
        </row>
        <row r="8112">
          <cell r="J8112" t="str">
            <v>CTR_724</v>
          </cell>
          <cell r="K8112" t="str">
            <v>BSC_ZTE_Mvogada_new(24)</v>
          </cell>
          <cell r="L8112" t="str">
            <v>Yaounde</v>
          </cell>
        </row>
        <row r="8113">
          <cell r="J8113" t="str">
            <v>CTR_724</v>
          </cell>
          <cell r="K8113" t="str">
            <v>BSC_ZTE_Mvogada_new(24)</v>
          </cell>
          <cell r="L8113" t="str">
            <v>Yaounde</v>
          </cell>
        </row>
        <row r="8114">
          <cell r="J8114" t="str">
            <v>CTR_726</v>
          </cell>
          <cell r="K8114" t="str">
            <v>BSC_ZTE_Mvogada_new(24)</v>
          </cell>
          <cell r="L8114" t="str">
            <v>Yaounde</v>
          </cell>
        </row>
        <row r="8115">
          <cell r="J8115" t="str">
            <v>CTR_726</v>
          </cell>
          <cell r="K8115" t="str">
            <v>BSC_ZTE_Mvogada_new(24)</v>
          </cell>
          <cell r="L8115" t="str">
            <v>Yaounde</v>
          </cell>
        </row>
        <row r="8116">
          <cell r="J8116" t="str">
            <v>CTR_726</v>
          </cell>
          <cell r="K8116" t="str">
            <v>BSC_ZTE_Mvogada_new(24)</v>
          </cell>
          <cell r="L8116" t="str">
            <v>Yaounde</v>
          </cell>
        </row>
        <row r="8117">
          <cell r="J8117" t="str">
            <v>CTR_728</v>
          </cell>
          <cell r="K8117" t="str">
            <v>BSC_ZTE_Mvogada_new(24)</v>
          </cell>
          <cell r="L8117" t="str">
            <v>Yaounde</v>
          </cell>
        </row>
        <row r="8118">
          <cell r="J8118" t="str">
            <v>CTR_728</v>
          </cell>
          <cell r="K8118" t="str">
            <v>BSC_ZTE_Mvogada_new(24)</v>
          </cell>
          <cell r="L8118" t="str">
            <v>Yaounde</v>
          </cell>
        </row>
        <row r="8119">
          <cell r="J8119" t="str">
            <v>CTR_728</v>
          </cell>
          <cell r="K8119" t="str">
            <v>BSC_ZTE_Mvogada_new(24)</v>
          </cell>
          <cell r="L8119" t="str">
            <v>Yaounde</v>
          </cell>
        </row>
        <row r="8120">
          <cell r="J8120" t="str">
            <v>CTR_739</v>
          </cell>
          <cell r="K8120" t="str">
            <v>BSC_ZTE_Mvogada_new(24)</v>
          </cell>
          <cell r="L8120" t="str">
            <v>Yaounde</v>
          </cell>
        </row>
        <row r="8121">
          <cell r="J8121" t="str">
            <v>CTR_739</v>
          </cell>
          <cell r="K8121" t="str">
            <v>BSC_ZTE_Mvogada_new(24)</v>
          </cell>
          <cell r="L8121" t="str">
            <v>Yaounde</v>
          </cell>
        </row>
        <row r="8122">
          <cell r="J8122" t="str">
            <v>CTR_739</v>
          </cell>
          <cell r="K8122" t="str">
            <v>BSC_ZTE_Mvogada_new(24)</v>
          </cell>
          <cell r="L8122" t="str">
            <v>Yaounde</v>
          </cell>
        </row>
        <row r="8123">
          <cell r="J8123" t="str">
            <v>CTR_740</v>
          </cell>
          <cell r="K8123" t="str">
            <v>BSC_ZTE_Mvogada_new(24)</v>
          </cell>
          <cell r="L8123" t="str">
            <v>Yaounde</v>
          </cell>
        </row>
        <row r="8124">
          <cell r="J8124" t="str">
            <v>CTR_740</v>
          </cell>
          <cell r="K8124" t="str">
            <v>BSC_ZTE_Mvogada_new(24)</v>
          </cell>
          <cell r="L8124" t="str">
            <v>Yaounde</v>
          </cell>
        </row>
        <row r="8125">
          <cell r="J8125" t="str">
            <v>CTR_740</v>
          </cell>
          <cell r="K8125" t="str">
            <v>BSC_ZTE_Mvogada_new(24)</v>
          </cell>
          <cell r="L8125" t="str">
            <v>Yaounde</v>
          </cell>
        </row>
        <row r="8126">
          <cell r="J8126" t="str">
            <v>CTR_746</v>
          </cell>
          <cell r="K8126" t="str">
            <v>BSC_ZTE_Mvogada_new(24)</v>
          </cell>
          <cell r="L8126" t="str">
            <v>Yaounde</v>
          </cell>
        </row>
        <row r="8127">
          <cell r="J8127" t="str">
            <v>CTR_746</v>
          </cell>
          <cell r="K8127" t="str">
            <v>BSC_ZTE_Mvogada_new(24)</v>
          </cell>
          <cell r="L8127" t="str">
            <v>Yaounde</v>
          </cell>
        </row>
        <row r="8128">
          <cell r="J8128" t="str">
            <v>CTR_746</v>
          </cell>
          <cell r="K8128" t="str">
            <v>BSC_ZTE_Mvogada_new(24)</v>
          </cell>
          <cell r="L8128" t="str">
            <v>Yaounde</v>
          </cell>
        </row>
        <row r="8129">
          <cell r="J8129" t="str">
            <v>CTR_748</v>
          </cell>
          <cell r="K8129" t="str">
            <v>BSC_ZTE_Mvogada_new(24)</v>
          </cell>
          <cell r="L8129" t="str">
            <v>Yaounde</v>
          </cell>
        </row>
        <row r="8130">
          <cell r="J8130" t="str">
            <v>CTR_748</v>
          </cell>
          <cell r="K8130" t="str">
            <v>BSC_ZTE_Mvogada_new(24)</v>
          </cell>
          <cell r="L8130" t="str">
            <v>Yaounde</v>
          </cell>
        </row>
        <row r="8131">
          <cell r="J8131" t="str">
            <v>CTR_748</v>
          </cell>
          <cell r="K8131" t="str">
            <v>BSC_ZTE_Mvogada_new(24)</v>
          </cell>
          <cell r="L8131" t="str">
            <v>Yaounde</v>
          </cell>
        </row>
        <row r="8132">
          <cell r="J8132" t="str">
            <v>CTR_758</v>
          </cell>
          <cell r="K8132" t="str">
            <v>BSC_ZTE_Mvogada_new(24)</v>
          </cell>
          <cell r="L8132" t="str">
            <v>Yaounde</v>
          </cell>
        </row>
        <row r="8133">
          <cell r="J8133" t="str">
            <v>CTR_758</v>
          </cell>
          <cell r="K8133" t="str">
            <v>BSC_ZTE_Mvogada_new(24)</v>
          </cell>
          <cell r="L8133" t="str">
            <v>Yaounde</v>
          </cell>
        </row>
        <row r="8134">
          <cell r="J8134" t="str">
            <v>CTR_758</v>
          </cell>
          <cell r="K8134" t="str">
            <v>BSC_ZTE_Mvogada_new(24)</v>
          </cell>
          <cell r="L8134" t="str">
            <v>Yaounde</v>
          </cell>
        </row>
        <row r="8135">
          <cell r="J8135" t="str">
            <v>CTR_766</v>
          </cell>
          <cell r="K8135" t="str">
            <v>BSC_ZTE_Mvogada_new(24)</v>
          </cell>
          <cell r="L8135" t="str">
            <v>Yaounde</v>
          </cell>
        </row>
        <row r="8136">
          <cell r="J8136" t="str">
            <v>CTR_766</v>
          </cell>
          <cell r="K8136" t="str">
            <v>BSC_ZTE_Mvogada_new(24)</v>
          </cell>
          <cell r="L8136" t="str">
            <v>Yaounde</v>
          </cell>
        </row>
        <row r="8137">
          <cell r="J8137" t="str">
            <v>CTR_766</v>
          </cell>
          <cell r="K8137" t="str">
            <v>BSC_ZTE_Mvogada_new(24)</v>
          </cell>
          <cell r="L8137" t="str">
            <v>Yaounde</v>
          </cell>
        </row>
        <row r="8138">
          <cell r="J8138" t="str">
            <v>CTR_769</v>
          </cell>
          <cell r="K8138" t="str">
            <v>BSC_ZTE_Mvogada_new(24)</v>
          </cell>
          <cell r="L8138" t="str">
            <v>Yaounde</v>
          </cell>
        </row>
        <row r="8139">
          <cell r="J8139" t="str">
            <v>CTR_769</v>
          </cell>
          <cell r="K8139" t="str">
            <v>BSC_ZTE_Mvogada_new(24)</v>
          </cell>
          <cell r="L8139" t="str">
            <v>Yaounde</v>
          </cell>
        </row>
        <row r="8140">
          <cell r="J8140" t="str">
            <v>CTR_769</v>
          </cell>
          <cell r="K8140" t="str">
            <v>BSC_ZTE_Mvogada_new(24)</v>
          </cell>
          <cell r="L8140" t="str">
            <v>Yaounde</v>
          </cell>
        </row>
        <row r="8141">
          <cell r="J8141" t="str">
            <v>CTR_772</v>
          </cell>
          <cell r="K8141" t="str">
            <v>BSC_ZTE_Mvogada_new(24)</v>
          </cell>
          <cell r="L8141" t="str">
            <v>Yaounde</v>
          </cell>
        </row>
        <row r="8142">
          <cell r="J8142" t="str">
            <v>CTR_772</v>
          </cell>
          <cell r="K8142" t="str">
            <v>BSC_ZTE_Mvogada_new(24)</v>
          </cell>
          <cell r="L8142" t="str">
            <v>Yaounde</v>
          </cell>
        </row>
        <row r="8143">
          <cell r="J8143" t="str">
            <v>CTR_772</v>
          </cell>
          <cell r="K8143" t="str">
            <v>BSC_ZTE_Mvogada_new(24)</v>
          </cell>
          <cell r="L8143" t="str">
            <v>Yaounde</v>
          </cell>
        </row>
        <row r="8144">
          <cell r="J8144" t="str">
            <v>CTR_774</v>
          </cell>
          <cell r="K8144" t="str">
            <v>BSC_ZTE_Mvogada_new(24)</v>
          </cell>
          <cell r="L8144" t="str">
            <v>Yaounde</v>
          </cell>
        </row>
        <row r="8145">
          <cell r="J8145" t="str">
            <v>CTR_774</v>
          </cell>
          <cell r="K8145" t="str">
            <v>BSC_ZTE_Mvogada_new(24)</v>
          </cell>
          <cell r="L8145" t="str">
            <v>Yaounde</v>
          </cell>
        </row>
        <row r="8146">
          <cell r="J8146" t="str">
            <v>CTR_774</v>
          </cell>
          <cell r="K8146" t="str">
            <v>BSC_ZTE_Mvogada_new(24)</v>
          </cell>
          <cell r="L8146" t="str">
            <v>Yaounde</v>
          </cell>
        </row>
        <row r="8147">
          <cell r="J8147" t="str">
            <v>CTR_776</v>
          </cell>
          <cell r="K8147" t="str">
            <v>BSC_ZTE_Mvogada_new(24)</v>
          </cell>
          <cell r="L8147" t="str">
            <v>Yaounde</v>
          </cell>
        </row>
        <row r="8148">
          <cell r="J8148" t="str">
            <v>CTR_776</v>
          </cell>
          <cell r="K8148" t="str">
            <v>BSC_ZTE_Mvogada_new(24)</v>
          </cell>
          <cell r="L8148" t="str">
            <v>Yaounde</v>
          </cell>
        </row>
        <row r="8149">
          <cell r="J8149" t="str">
            <v>CTR_776</v>
          </cell>
          <cell r="K8149" t="str">
            <v>BSC_ZTE_Mvogada_new(24)</v>
          </cell>
          <cell r="L8149" t="str">
            <v>Yaounde</v>
          </cell>
        </row>
        <row r="8150">
          <cell r="J8150" t="str">
            <v>CTR_794</v>
          </cell>
          <cell r="K8150" t="str">
            <v>BSC_ZTE_Mvogada_new(24)</v>
          </cell>
          <cell r="L8150" t="str">
            <v>Yaounde</v>
          </cell>
        </row>
        <row r="8151">
          <cell r="J8151" t="str">
            <v>CTR_794</v>
          </cell>
          <cell r="K8151" t="str">
            <v>BSC_ZTE_Mvogada_new(24)</v>
          </cell>
          <cell r="L8151" t="str">
            <v>Yaounde</v>
          </cell>
        </row>
        <row r="8152">
          <cell r="J8152" t="str">
            <v>CTR_794</v>
          </cell>
          <cell r="K8152" t="str">
            <v>BSC_ZTE_Mvogada_new(24)</v>
          </cell>
          <cell r="L8152" t="str">
            <v>Yaounde</v>
          </cell>
        </row>
        <row r="8153">
          <cell r="J8153" t="str">
            <v>CTR_821</v>
          </cell>
          <cell r="K8153" t="str">
            <v>BSC_ZTE_Mvogada_new(24)</v>
          </cell>
          <cell r="L8153" t="str">
            <v>Yaounde</v>
          </cell>
        </row>
        <row r="8154">
          <cell r="J8154" t="str">
            <v>CTR_821</v>
          </cell>
          <cell r="K8154" t="str">
            <v>BSC_ZTE_Mvogada_new(24)</v>
          </cell>
          <cell r="L8154" t="str">
            <v>Yaounde</v>
          </cell>
        </row>
        <row r="8155">
          <cell r="J8155" t="str">
            <v>CTR_821</v>
          </cell>
          <cell r="K8155" t="str">
            <v>BSC_ZTE_Mvogada_new(24)</v>
          </cell>
          <cell r="L8155" t="str">
            <v>Yaounde</v>
          </cell>
        </row>
        <row r="8156">
          <cell r="J8156" t="str">
            <v>CTR_836</v>
          </cell>
          <cell r="K8156" t="str">
            <v>BSC_ZTE_Mvogada_new(24)</v>
          </cell>
          <cell r="L8156" t="str">
            <v>Yaounde</v>
          </cell>
        </row>
        <row r="8157">
          <cell r="J8157" t="str">
            <v>CTR_836</v>
          </cell>
          <cell r="K8157" t="str">
            <v>BSC_ZTE_Mvogada_new(24)</v>
          </cell>
          <cell r="L8157" t="str">
            <v>Yaounde</v>
          </cell>
        </row>
        <row r="8158">
          <cell r="J8158" t="str">
            <v>CTR_836</v>
          </cell>
          <cell r="K8158" t="str">
            <v>BSC_ZTE_Mvogada_new(24)</v>
          </cell>
          <cell r="L8158" t="str">
            <v>Yaounde</v>
          </cell>
        </row>
        <row r="8159">
          <cell r="J8159" t="str">
            <v>CTR_841</v>
          </cell>
          <cell r="K8159" t="str">
            <v>BSC_ZTE_Mvogada_new(24)</v>
          </cell>
          <cell r="L8159" t="str">
            <v>Yaounde</v>
          </cell>
        </row>
        <row r="8160">
          <cell r="J8160" t="str">
            <v>CTR_841</v>
          </cell>
          <cell r="K8160" t="str">
            <v>BSC_ZTE_Mvogada_new(24)</v>
          </cell>
          <cell r="L8160" t="str">
            <v>Yaounde</v>
          </cell>
        </row>
        <row r="8161">
          <cell r="J8161" t="str">
            <v>CTR_841</v>
          </cell>
          <cell r="K8161" t="str">
            <v>BSC_ZTE_Mvogada_new(24)</v>
          </cell>
          <cell r="L8161" t="str">
            <v>Yaounde</v>
          </cell>
        </row>
        <row r="8162">
          <cell r="J8162" t="str">
            <v>CTR_846</v>
          </cell>
          <cell r="K8162" t="str">
            <v>BSC_ZTE_Mvogada_new(24)</v>
          </cell>
          <cell r="L8162" t="str">
            <v>Yaounde</v>
          </cell>
        </row>
        <row r="8163">
          <cell r="J8163" t="str">
            <v>CTR_846</v>
          </cell>
          <cell r="K8163" t="str">
            <v>BSC_ZTE_Mvogada_new(24)</v>
          </cell>
          <cell r="L8163" t="str">
            <v>Yaounde</v>
          </cell>
        </row>
        <row r="8164">
          <cell r="J8164" t="str">
            <v>CTR_846</v>
          </cell>
          <cell r="K8164" t="str">
            <v>BSC_ZTE_Mvogada_new(24)</v>
          </cell>
          <cell r="L8164" t="str">
            <v>Yaounde</v>
          </cell>
        </row>
        <row r="8165">
          <cell r="J8165" t="str">
            <v>CTR_848</v>
          </cell>
          <cell r="K8165" t="str">
            <v>BSC_ZTE_Mvogada_new(24)</v>
          </cell>
          <cell r="L8165" t="str">
            <v>Yaounde</v>
          </cell>
        </row>
        <row r="8166">
          <cell r="J8166" t="str">
            <v>CTR_848</v>
          </cell>
          <cell r="K8166" t="str">
            <v>BSC_ZTE_Mvogada_new(24)</v>
          </cell>
          <cell r="L8166" t="str">
            <v>Yaounde</v>
          </cell>
        </row>
        <row r="8167">
          <cell r="J8167" t="str">
            <v>CTR_848</v>
          </cell>
          <cell r="K8167" t="str">
            <v>BSC_ZTE_Mvogada_new(24)</v>
          </cell>
          <cell r="L8167" t="str">
            <v>Yaounde</v>
          </cell>
        </row>
        <row r="8168">
          <cell r="J8168" t="str">
            <v>CTR_850</v>
          </cell>
          <cell r="K8168" t="str">
            <v>BSC_ZTE_Mvogada_new(24)</v>
          </cell>
          <cell r="L8168" t="str">
            <v>Binguela</v>
          </cell>
        </row>
        <row r="8169">
          <cell r="J8169" t="str">
            <v>CTR_850</v>
          </cell>
          <cell r="K8169" t="str">
            <v>BSC_ZTE_Mvogada_new(24)</v>
          </cell>
          <cell r="L8169" t="str">
            <v>Binguela</v>
          </cell>
        </row>
        <row r="8170">
          <cell r="J8170" t="str">
            <v>CTR_850</v>
          </cell>
          <cell r="K8170" t="str">
            <v>BSC_ZTE_Mvogada_new(24)</v>
          </cell>
          <cell r="L8170" t="str">
            <v>Binguela</v>
          </cell>
        </row>
        <row r="8171">
          <cell r="J8171" t="str">
            <v>CTR_851</v>
          </cell>
          <cell r="K8171" t="str">
            <v>BSC_ZTE_Mvogada_new(24)</v>
          </cell>
          <cell r="L8171" t="str">
            <v>Yaounde</v>
          </cell>
        </row>
        <row r="8172">
          <cell r="J8172" t="str">
            <v>CTR_851</v>
          </cell>
          <cell r="K8172" t="str">
            <v>BSC_ZTE_Mvogada_new(24)</v>
          </cell>
          <cell r="L8172" t="str">
            <v>Yaounde</v>
          </cell>
        </row>
        <row r="8173">
          <cell r="J8173" t="str">
            <v>CTR_851</v>
          </cell>
          <cell r="K8173" t="str">
            <v>BSC_ZTE_Mvogada_new(24)</v>
          </cell>
          <cell r="L8173" t="str">
            <v>Yaounde</v>
          </cell>
        </row>
        <row r="8174">
          <cell r="J8174" t="str">
            <v>CTR_852</v>
          </cell>
          <cell r="K8174" t="str">
            <v>BSC_ZTE_Mvogada_new(24)</v>
          </cell>
          <cell r="L8174" t="str">
            <v>Yaounde</v>
          </cell>
        </row>
        <row r="8175">
          <cell r="J8175" t="str">
            <v>CTR_852</v>
          </cell>
          <cell r="K8175" t="str">
            <v>BSC_ZTE_Mvogada_new(24)</v>
          </cell>
          <cell r="L8175" t="str">
            <v>Yaounde</v>
          </cell>
        </row>
        <row r="8176">
          <cell r="J8176" t="str">
            <v>CTR_852</v>
          </cell>
          <cell r="K8176" t="str">
            <v>BSC_ZTE_Mvogada_new(24)</v>
          </cell>
          <cell r="L8176" t="str">
            <v>Yaounde</v>
          </cell>
        </row>
        <row r="8177">
          <cell r="J8177" t="str">
            <v>CTR_865</v>
          </cell>
          <cell r="K8177" t="str">
            <v>BSC_ZTE_Mvogada_new(24)</v>
          </cell>
          <cell r="L8177" t="str">
            <v>Yaounde</v>
          </cell>
        </row>
        <row r="8178">
          <cell r="J8178" t="str">
            <v>CTR_865</v>
          </cell>
          <cell r="K8178" t="str">
            <v>BSC_ZTE_Mvogada_new(24)</v>
          </cell>
          <cell r="L8178" t="str">
            <v>Yaounde</v>
          </cell>
        </row>
        <row r="8179">
          <cell r="J8179" t="str">
            <v>CTR_865</v>
          </cell>
          <cell r="K8179" t="str">
            <v>BSC_ZTE_Mvogada_new(24)</v>
          </cell>
          <cell r="L8179" t="str">
            <v>Yaounde</v>
          </cell>
        </row>
        <row r="8180">
          <cell r="J8180" t="str">
            <v>CTR_866</v>
          </cell>
          <cell r="K8180" t="str">
            <v>BSC_ZTE_Mvogada_new(24)</v>
          </cell>
          <cell r="L8180" t="str">
            <v>Binguela</v>
          </cell>
        </row>
        <row r="8181">
          <cell r="J8181" t="str">
            <v>CTR_866</v>
          </cell>
          <cell r="K8181" t="str">
            <v>BSC_ZTE_Mvogada_new(24)</v>
          </cell>
          <cell r="L8181" t="str">
            <v>Binguela</v>
          </cell>
        </row>
        <row r="8182">
          <cell r="J8182" t="str">
            <v>CTR_866</v>
          </cell>
          <cell r="K8182" t="str">
            <v>BSC_ZTE_Mvogada_new(24)</v>
          </cell>
          <cell r="L8182" t="str">
            <v>Binguela</v>
          </cell>
        </row>
        <row r="8183">
          <cell r="J8183" t="str">
            <v>CTR_868</v>
          </cell>
          <cell r="K8183" t="str">
            <v>BSC_ZTE_Mvogada_new(24)</v>
          </cell>
          <cell r="L8183" t="str">
            <v>Yaounde</v>
          </cell>
        </row>
        <row r="8184">
          <cell r="J8184" t="str">
            <v>CTR_868</v>
          </cell>
          <cell r="K8184" t="str">
            <v>BSC_ZTE_Mvogada_new(24)</v>
          </cell>
          <cell r="L8184" t="str">
            <v>Yaounde</v>
          </cell>
        </row>
        <row r="8185">
          <cell r="J8185" t="str">
            <v>CTR_868</v>
          </cell>
          <cell r="K8185" t="str">
            <v>BSC_ZTE_Mvogada_new(24)</v>
          </cell>
          <cell r="L8185" t="str">
            <v>Yaounde</v>
          </cell>
        </row>
        <row r="8186">
          <cell r="J8186" t="str">
            <v>CTR_872</v>
          </cell>
          <cell r="K8186" t="str">
            <v>BSC_ZTE_Mvogada_new(24)</v>
          </cell>
          <cell r="L8186" t="str">
            <v>Abom</v>
          </cell>
        </row>
        <row r="8187">
          <cell r="J8187" t="str">
            <v>CTR_872</v>
          </cell>
          <cell r="K8187" t="str">
            <v>BSC_ZTE_Mvogada_new(24)</v>
          </cell>
          <cell r="L8187" t="str">
            <v>Abom</v>
          </cell>
        </row>
        <row r="8188">
          <cell r="J8188" t="str">
            <v>CTR_872</v>
          </cell>
          <cell r="K8188" t="str">
            <v>BSC_ZTE_Mvogada_new(24)</v>
          </cell>
          <cell r="L8188" t="str">
            <v>Abom</v>
          </cell>
        </row>
        <row r="8189">
          <cell r="J8189" t="str">
            <v>CTR_896</v>
          </cell>
          <cell r="K8189" t="str">
            <v>BSC_ZTE_Mvogada_new(24)</v>
          </cell>
          <cell r="L8189" t="str">
            <v>Mfou</v>
          </cell>
        </row>
        <row r="8190">
          <cell r="J8190" t="str">
            <v>CTR_896</v>
          </cell>
          <cell r="K8190" t="str">
            <v>BSC_ZTE_Mvogada_new(24)</v>
          </cell>
          <cell r="L8190" t="str">
            <v>Mfou</v>
          </cell>
        </row>
        <row r="8191">
          <cell r="J8191" t="str">
            <v>CTR_896</v>
          </cell>
          <cell r="K8191" t="str">
            <v>BSC_ZTE_Mvogada_new(24)</v>
          </cell>
          <cell r="L8191" t="str">
            <v>Mfou</v>
          </cell>
        </row>
        <row r="8192">
          <cell r="J8192" t="str">
            <v>CTR_911</v>
          </cell>
          <cell r="K8192" t="str">
            <v>BSC_ZTE_Mvogada_new(24)</v>
          </cell>
          <cell r="L8192" t="str">
            <v>Mbankomo</v>
          </cell>
        </row>
        <row r="8193">
          <cell r="J8193" t="str">
            <v>CTR_911</v>
          </cell>
          <cell r="K8193" t="str">
            <v>BSC_ZTE_Mvogada_new(24)</v>
          </cell>
          <cell r="L8193" t="str">
            <v>Mbankomo</v>
          </cell>
        </row>
        <row r="8194">
          <cell r="J8194" t="str">
            <v>CTR_911</v>
          </cell>
          <cell r="K8194" t="str">
            <v>BSC_ZTE_Mvogada_new(24)</v>
          </cell>
          <cell r="L8194" t="str">
            <v>Mbankomo</v>
          </cell>
        </row>
        <row r="8195">
          <cell r="J8195" t="str">
            <v>SUD_128</v>
          </cell>
          <cell r="K8195" t="str">
            <v>MCBSC_Mak-Nodal2</v>
          </cell>
          <cell r="L8195" t="str">
            <v>BISSIANG</v>
          </cell>
        </row>
        <row r="8196">
          <cell r="J8196" t="str">
            <v>SUD_128</v>
          </cell>
          <cell r="K8196" t="str">
            <v>MCBSC_Mak-Nodal2</v>
          </cell>
          <cell r="L8196" t="str">
            <v>BISSIANG</v>
          </cell>
        </row>
        <row r="8197">
          <cell r="J8197" t="str">
            <v>CTR_561</v>
          </cell>
          <cell r="K8197" t="str">
            <v>BSC_ZTE_Mvogada_new(24)</v>
          </cell>
          <cell r="L8197" t="str">
            <v>Yaounde</v>
          </cell>
        </row>
        <row r="8198">
          <cell r="J8198" t="str">
            <v>CTR_561</v>
          </cell>
          <cell r="K8198" t="str">
            <v>BSC_ZTE_Mvogada_new(24)</v>
          </cell>
          <cell r="L8198" t="str">
            <v>Yaounde</v>
          </cell>
        </row>
        <row r="8199">
          <cell r="J8199" t="str">
            <v>CTR_561</v>
          </cell>
          <cell r="K8199" t="str">
            <v>BSC_ZTE_Mvogada_new(24)</v>
          </cell>
          <cell r="L8199" t="str">
            <v>Yaounde</v>
          </cell>
        </row>
        <row r="8200">
          <cell r="J8200" t="str">
            <v>CTR_598</v>
          </cell>
          <cell r="K8200" t="str">
            <v>BSC_ZTE_Mvogada_new(24)</v>
          </cell>
          <cell r="L8200" t="str">
            <v>Yaounde</v>
          </cell>
        </row>
        <row r="8201">
          <cell r="J8201" t="str">
            <v>CTR_598</v>
          </cell>
          <cell r="K8201" t="str">
            <v>BSC_ZTE_Mvogada_new(24)</v>
          </cell>
          <cell r="L8201" t="str">
            <v>Yaounde</v>
          </cell>
        </row>
        <row r="8202">
          <cell r="J8202" t="str">
            <v>CTR_598</v>
          </cell>
          <cell r="K8202" t="str">
            <v>BSC_ZTE_Mvogada_new(24)</v>
          </cell>
          <cell r="L8202" t="str">
            <v>Yaounde</v>
          </cell>
        </row>
        <row r="8203">
          <cell r="J8203" t="str">
            <v>CTR_623</v>
          </cell>
          <cell r="K8203" t="str">
            <v>BSC_ZTE_Mvogada_new(24)</v>
          </cell>
          <cell r="L8203" t="str">
            <v>Yaounde</v>
          </cell>
        </row>
        <row r="8204">
          <cell r="J8204" t="str">
            <v>CTR_623</v>
          </cell>
          <cell r="K8204" t="str">
            <v>BSC_ZTE_Mvogada_new(24)</v>
          </cell>
          <cell r="L8204" t="str">
            <v>Yaounde</v>
          </cell>
        </row>
        <row r="8205">
          <cell r="J8205" t="str">
            <v>CTR_623</v>
          </cell>
          <cell r="K8205" t="str">
            <v>BSC_ZTE_Mvogada_new(24)</v>
          </cell>
          <cell r="L8205" t="str">
            <v>Yaounde</v>
          </cell>
        </row>
        <row r="8206">
          <cell r="J8206" t="str">
            <v>CTR_625</v>
          </cell>
          <cell r="K8206" t="str">
            <v>BSC_ZTE_Mvogada_new(24)</v>
          </cell>
          <cell r="L8206" t="str">
            <v>Yaounde</v>
          </cell>
        </row>
        <row r="8207">
          <cell r="J8207" t="str">
            <v>CTR_625</v>
          </cell>
          <cell r="K8207" t="str">
            <v>BSC_ZTE_Mvogada_new(24)</v>
          </cell>
          <cell r="L8207" t="str">
            <v>Yaounde</v>
          </cell>
        </row>
        <row r="8208">
          <cell r="J8208" t="str">
            <v>CTR_625</v>
          </cell>
          <cell r="K8208" t="str">
            <v>BSC_ZTE_Mvogada_new(24)</v>
          </cell>
          <cell r="L8208" t="str">
            <v>Yaounde</v>
          </cell>
        </row>
        <row r="8209">
          <cell r="J8209" t="str">
            <v>CTR_628</v>
          </cell>
          <cell r="K8209" t="str">
            <v>BSC_ZTE_Mvogada_new(24)</v>
          </cell>
          <cell r="L8209" t="str">
            <v>Yaounde</v>
          </cell>
        </row>
        <row r="8210">
          <cell r="J8210" t="str">
            <v>CTR_628</v>
          </cell>
          <cell r="K8210" t="str">
            <v>BSC_ZTE_Mvogada_new(24)</v>
          </cell>
          <cell r="L8210" t="str">
            <v>Yaounde</v>
          </cell>
        </row>
        <row r="8211">
          <cell r="J8211" t="str">
            <v>CTR_628</v>
          </cell>
          <cell r="K8211" t="str">
            <v>BSC_ZTE_Mvogada_new(24)</v>
          </cell>
          <cell r="L8211" t="str">
            <v>Yaounde</v>
          </cell>
        </row>
        <row r="8212">
          <cell r="J8212" t="str">
            <v>CTR_633</v>
          </cell>
          <cell r="K8212" t="str">
            <v>BSC_ZTE_Messamendongo(23)</v>
          </cell>
          <cell r="L8212" t="str">
            <v>Yaounde</v>
          </cell>
        </row>
        <row r="8213">
          <cell r="J8213" t="str">
            <v>CTR_633</v>
          </cell>
          <cell r="K8213" t="str">
            <v>BSC_ZTE_Messamendongo(23)</v>
          </cell>
          <cell r="L8213" t="str">
            <v>Yaounde</v>
          </cell>
        </row>
        <row r="8214">
          <cell r="J8214" t="str">
            <v>CTR_633</v>
          </cell>
          <cell r="K8214" t="str">
            <v>BSC_ZTE_Messamendongo(23)</v>
          </cell>
          <cell r="L8214" t="str">
            <v>Yaounde</v>
          </cell>
        </row>
        <row r="8215">
          <cell r="J8215" t="str">
            <v>CTR_642</v>
          </cell>
          <cell r="K8215" t="str">
            <v>BSC_ZTE_Mvogada_new(24)</v>
          </cell>
          <cell r="L8215" t="str">
            <v>Yaounde</v>
          </cell>
        </row>
        <row r="8216">
          <cell r="J8216" t="str">
            <v>CTR_642</v>
          </cell>
          <cell r="K8216" t="str">
            <v>BSC_ZTE_Mvogada_new(24)</v>
          </cell>
          <cell r="L8216" t="str">
            <v>Yaounde</v>
          </cell>
        </row>
        <row r="8217">
          <cell r="J8217" t="str">
            <v>CTR_642</v>
          </cell>
          <cell r="K8217" t="str">
            <v>BSC_ZTE_Mvogada_new(24)</v>
          </cell>
          <cell r="L8217" t="str">
            <v>Yaounde</v>
          </cell>
        </row>
        <row r="8218">
          <cell r="J8218" t="str">
            <v>CTR_668</v>
          </cell>
          <cell r="K8218" t="str">
            <v>BSC_ZTE_Mvogada_new(24)</v>
          </cell>
          <cell r="L8218" t="str">
            <v>Yaounde</v>
          </cell>
        </row>
        <row r="8219">
          <cell r="J8219" t="str">
            <v>CTR_668</v>
          </cell>
          <cell r="K8219" t="str">
            <v>BSC_ZTE_Mvogada_new(24)</v>
          </cell>
          <cell r="L8219" t="str">
            <v>Yaounde</v>
          </cell>
        </row>
        <row r="8220">
          <cell r="J8220" t="str">
            <v>CTR_668</v>
          </cell>
          <cell r="K8220" t="str">
            <v>BSC_ZTE_Mvogada_new(24)</v>
          </cell>
          <cell r="L8220" t="str">
            <v>Yaounde</v>
          </cell>
        </row>
        <row r="8221">
          <cell r="J8221" t="str">
            <v>CTR_670</v>
          </cell>
          <cell r="K8221" t="str">
            <v>BSC_ZTE_Mvogada_new(24)</v>
          </cell>
          <cell r="L8221" t="str">
            <v>Yaounde</v>
          </cell>
        </row>
        <row r="8222">
          <cell r="J8222" t="str">
            <v>CTR_670</v>
          </cell>
          <cell r="K8222" t="str">
            <v>BSC_ZTE_Mvogada_new(24)</v>
          </cell>
          <cell r="L8222" t="str">
            <v>Yaounde</v>
          </cell>
        </row>
        <row r="8223">
          <cell r="J8223" t="str">
            <v>CTR_670</v>
          </cell>
          <cell r="K8223" t="str">
            <v>BSC_ZTE_Mvogada_new(24)</v>
          </cell>
          <cell r="L8223" t="str">
            <v>Yaounde</v>
          </cell>
        </row>
        <row r="8224">
          <cell r="J8224" t="str">
            <v>CTR_682</v>
          </cell>
          <cell r="K8224" t="str">
            <v>BSC_ZTE_Mvogada_new(24)</v>
          </cell>
          <cell r="L8224" t="str">
            <v>Yaounde</v>
          </cell>
        </row>
        <row r="8225">
          <cell r="J8225" t="str">
            <v>CTR_682</v>
          </cell>
          <cell r="K8225" t="str">
            <v>BSC_ZTE_Mvogada_new(24)</v>
          </cell>
          <cell r="L8225" t="str">
            <v>Yaounde</v>
          </cell>
        </row>
        <row r="8226">
          <cell r="J8226" t="str">
            <v>CTR_682</v>
          </cell>
          <cell r="K8226" t="str">
            <v>BSC_ZTE_Mvogada_new(24)</v>
          </cell>
          <cell r="L8226" t="str">
            <v>Yaounde</v>
          </cell>
        </row>
        <row r="8227">
          <cell r="J8227" t="str">
            <v>CTR_725</v>
          </cell>
          <cell r="K8227" t="str">
            <v>BSC_ZTE_Mvogada_new(24)</v>
          </cell>
          <cell r="L8227" t="str">
            <v>Yaounde</v>
          </cell>
        </row>
        <row r="8228">
          <cell r="J8228" t="str">
            <v>CTR_725</v>
          </cell>
          <cell r="K8228" t="str">
            <v>BSC_ZTE_Mvogada_new(24)</v>
          </cell>
          <cell r="L8228" t="str">
            <v>Yaounde</v>
          </cell>
        </row>
        <row r="8229">
          <cell r="J8229" t="str">
            <v>CTR_725</v>
          </cell>
          <cell r="K8229" t="str">
            <v>BSC_ZTE_Mvogada_new(24)</v>
          </cell>
          <cell r="L8229" t="str">
            <v>Yaounde</v>
          </cell>
        </row>
        <row r="8230">
          <cell r="J8230" t="str">
            <v>CTR_771</v>
          </cell>
          <cell r="K8230" t="str">
            <v>BSC_ZTE_Mvogada_new(24)</v>
          </cell>
          <cell r="L8230" t="str">
            <v>Yaounde</v>
          </cell>
        </row>
        <row r="8231">
          <cell r="J8231" t="str">
            <v>CTR_771</v>
          </cell>
          <cell r="K8231" t="str">
            <v>BSC_ZTE_Mvogada_new(24)</v>
          </cell>
          <cell r="L8231" t="str">
            <v>Yaounde</v>
          </cell>
        </row>
        <row r="8232">
          <cell r="J8232" t="str">
            <v>CTR_771</v>
          </cell>
          <cell r="K8232" t="str">
            <v>BSC_ZTE_Mvogada_new(24)</v>
          </cell>
          <cell r="L8232" t="str">
            <v>Yaounde</v>
          </cell>
        </row>
        <row r="8233">
          <cell r="J8233" t="str">
            <v>CTR_799</v>
          </cell>
          <cell r="K8233" t="str">
            <v>BSC_ZTE_Messamendongo(23)</v>
          </cell>
          <cell r="L8233" t="str">
            <v>Yaounde</v>
          </cell>
        </row>
        <row r="8234">
          <cell r="J8234" t="str">
            <v>CTR_799</v>
          </cell>
          <cell r="K8234" t="str">
            <v>BSC_ZTE_Messamendongo(23)</v>
          </cell>
          <cell r="L8234" t="str">
            <v>Yaounde</v>
          </cell>
        </row>
        <row r="8235">
          <cell r="J8235" t="str">
            <v>CTR_799</v>
          </cell>
          <cell r="K8235" t="str">
            <v>BSC_ZTE_Messamendongo(23)</v>
          </cell>
          <cell r="L8235" t="str">
            <v>Yaounde</v>
          </cell>
        </row>
        <row r="8236">
          <cell r="J8236" t="str">
            <v>LIT_587</v>
          </cell>
          <cell r="K8236" t="str">
            <v>BSC_ZTE_Madagascar(22)</v>
          </cell>
          <cell r="L8236" t="str">
            <v>Douala</v>
          </cell>
        </row>
        <row r="8237">
          <cell r="J8237" t="str">
            <v>LIT_587</v>
          </cell>
          <cell r="K8237" t="str">
            <v>BSC_ZTE_Madagascar(22)</v>
          </cell>
          <cell r="L8237" t="str">
            <v>Douala</v>
          </cell>
        </row>
        <row r="8238">
          <cell r="J8238" t="str">
            <v>LIT_587</v>
          </cell>
          <cell r="K8238" t="str">
            <v>BSC_ZTE_Madagascar(22)</v>
          </cell>
          <cell r="L8238" t="str">
            <v>Douala</v>
          </cell>
        </row>
        <row r="8239">
          <cell r="J8239" t="str">
            <v>LIT_626</v>
          </cell>
          <cell r="K8239" t="str">
            <v>BSC_ZTE_Madagascar(22)</v>
          </cell>
          <cell r="L8239" t="str">
            <v>Douala</v>
          </cell>
        </row>
        <row r="8240">
          <cell r="J8240" t="str">
            <v>LIT_626</v>
          </cell>
          <cell r="K8240" t="str">
            <v>BSC_ZTE_Madagascar(22)</v>
          </cell>
          <cell r="L8240" t="str">
            <v>Douala</v>
          </cell>
        </row>
        <row r="8241">
          <cell r="J8241" t="str">
            <v>LIT_626</v>
          </cell>
          <cell r="K8241" t="str">
            <v>BSC_ZTE_Madagascar(22)</v>
          </cell>
          <cell r="L8241" t="str">
            <v>Douala</v>
          </cell>
        </row>
        <row r="8242">
          <cell r="J8242" t="str">
            <v>ADM_156</v>
          </cell>
          <cell r="K8242" t="str">
            <v>BSC_ZTE_Messamendongo(23)</v>
          </cell>
          <cell r="L8242" t="str">
            <v>Garoua Boulai</v>
          </cell>
        </row>
        <row r="8243">
          <cell r="J8243" t="str">
            <v>ADM_156</v>
          </cell>
          <cell r="K8243" t="str">
            <v>BSC_ZTE_Messamendongo(23)</v>
          </cell>
          <cell r="L8243" t="str">
            <v>Garoua Boulai</v>
          </cell>
        </row>
        <row r="8244">
          <cell r="J8244" t="str">
            <v>ADM_156</v>
          </cell>
          <cell r="K8244" t="str">
            <v>BSC_ZTE_Messamendongo(23)</v>
          </cell>
          <cell r="L8244" t="str">
            <v>Garoua Boulai</v>
          </cell>
        </row>
        <row r="8245">
          <cell r="J8245" t="str">
            <v>ADM_156</v>
          </cell>
          <cell r="K8245" t="str">
            <v>BSC_ZTE_Messamendongo(23)</v>
          </cell>
          <cell r="L8245" t="str">
            <v>Garoua Boulai</v>
          </cell>
        </row>
        <row r="8246">
          <cell r="J8246" t="str">
            <v>ADM_156</v>
          </cell>
          <cell r="K8246" t="str">
            <v>BSC_ZTE_Messamendongo(23)</v>
          </cell>
          <cell r="L8246" t="str">
            <v>Garoua Boulai</v>
          </cell>
        </row>
        <row r="8247">
          <cell r="J8247" t="str">
            <v>ADM_156</v>
          </cell>
          <cell r="K8247" t="str">
            <v>BSC_ZTE_Messamendongo(23)</v>
          </cell>
          <cell r="L8247" t="str">
            <v>Garoua Boulai</v>
          </cell>
        </row>
        <row r="8248">
          <cell r="J8248" t="str">
            <v>CTR_006</v>
          </cell>
          <cell r="K8248" t="str">
            <v>BSC_ZTE_Mvogada_new(24)</v>
          </cell>
          <cell r="L8248" t="str">
            <v>Yaounde</v>
          </cell>
        </row>
        <row r="8249">
          <cell r="J8249" t="str">
            <v>CTR_006</v>
          </cell>
          <cell r="K8249" t="str">
            <v>BSC_ZTE_Mvogada_new(24)</v>
          </cell>
          <cell r="L8249" t="str">
            <v>Yaounde</v>
          </cell>
        </row>
        <row r="8250">
          <cell r="J8250" t="str">
            <v>CTR_123</v>
          </cell>
          <cell r="K8250" t="str">
            <v>BSC_ZTE_Mvogada_new(24)</v>
          </cell>
          <cell r="L8250" t="str">
            <v>Yaounde</v>
          </cell>
        </row>
        <row r="8251">
          <cell r="J8251" t="str">
            <v>CTR_123</v>
          </cell>
          <cell r="K8251" t="str">
            <v>BSC_ZTE_Mvogada_new(24)</v>
          </cell>
          <cell r="L8251" t="str">
            <v>Yaounde</v>
          </cell>
        </row>
        <row r="8252">
          <cell r="J8252" t="str">
            <v>CTR_123</v>
          </cell>
          <cell r="K8252" t="str">
            <v>BSC_ZTE_Mvogada_new(24)</v>
          </cell>
          <cell r="L8252" t="str">
            <v>Yaounde</v>
          </cell>
        </row>
        <row r="8253">
          <cell r="J8253" t="str">
            <v>CTR_124</v>
          </cell>
          <cell r="K8253" t="str">
            <v>BSC_ZTE_Messamendongo(23)</v>
          </cell>
          <cell r="L8253" t="str">
            <v>Yaounde</v>
          </cell>
        </row>
        <row r="8254">
          <cell r="J8254" t="str">
            <v>CTR_124</v>
          </cell>
          <cell r="K8254" t="str">
            <v>BSC_ZTE_Messamendongo(23)</v>
          </cell>
          <cell r="L8254" t="str">
            <v>Yaounde</v>
          </cell>
        </row>
        <row r="8255">
          <cell r="J8255" t="str">
            <v>CTR_124</v>
          </cell>
          <cell r="K8255" t="str">
            <v>BSC_ZTE_Messamendongo(23)</v>
          </cell>
          <cell r="L8255" t="str">
            <v>Yaounde</v>
          </cell>
        </row>
        <row r="8256">
          <cell r="J8256" t="str">
            <v>CTR_200</v>
          </cell>
          <cell r="K8256" t="str">
            <v>BSC_ZTE_Mvogada_new(24)</v>
          </cell>
          <cell r="L8256" t="str">
            <v>Yaounde</v>
          </cell>
        </row>
        <row r="8257">
          <cell r="J8257" t="str">
            <v>CTR_200</v>
          </cell>
          <cell r="K8257" t="str">
            <v>BSC_ZTE_Mvogada_new(24)</v>
          </cell>
          <cell r="L8257" t="str">
            <v>Yaounde</v>
          </cell>
        </row>
        <row r="8258">
          <cell r="J8258" t="str">
            <v>CTR_200</v>
          </cell>
          <cell r="K8258" t="str">
            <v>BSC_ZTE_Mvogada_new(24)</v>
          </cell>
          <cell r="L8258" t="str">
            <v>Yaounde</v>
          </cell>
        </row>
        <row r="8259">
          <cell r="J8259" t="str">
            <v>CTR_362</v>
          </cell>
          <cell r="K8259" t="str">
            <v>BSC_ZTE_Messamendongo(23)</v>
          </cell>
          <cell r="L8259" t="str">
            <v>Bafia</v>
          </cell>
        </row>
        <row r="8260">
          <cell r="J8260" t="str">
            <v>CTR_362</v>
          </cell>
          <cell r="K8260" t="str">
            <v>BSC_ZTE_Messamendongo(23)</v>
          </cell>
          <cell r="L8260" t="str">
            <v>Bafia</v>
          </cell>
        </row>
        <row r="8261">
          <cell r="J8261" t="str">
            <v>CTR_362</v>
          </cell>
          <cell r="K8261" t="str">
            <v>BSC_ZTE_Messamendongo(23)</v>
          </cell>
          <cell r="L8261" t="str">
            <v>Bafia</v>
          </cell>
        </row>
        <row r="8262">
          <cell r="J8262" t="str">
            <v>CTR_474</v>
          </cell>
          <cell r="K8262" t="str">
            <v>BSC_ZTE_Mvogada_new(24)</v>
          </cell>
          <cell r="L8262" t="str">
            <v>Yaounde</v>
          </cell>
        </row>
        <row r="8263">
          <cell r="J8263" t="str">
            <v>CTR_474</v>
          </cell>
          <cell r="K8263" t="str">
            <v>BSC_ZTE_Mvogada_new(24)</v>
          </cell>
          <cell r="L8263" t="str">
            <v>Yaounde</v>
          </cell>
        </row>
        <row r="8264">
          <cell r="J8264" t="str">
            <v>CTR_474</v>
          </cell>
          <cell r="K8264" t="str">
            <v>BSC_ZTE_Mvogada_new(24)</v>
          </cell>
          <cell r="L8264" t="str">
            <v>Yaounde</v>
          </cell>
        </row>
        <row r="8265">
          <cell r="J8265" t="str">
            <v>CTR_513</v>
          </cell>
          <cell r="K8265" t="str">
            <v>BSC_ZTE_Messamendongo(23)</v>
          </cell>
          <cell r="L8265" t="str">
            <v>Yaounde</v>
          </cell>
        </row>
        <row r="8266">
          <cell r="J8266" t="str">
            <v>CTR_513</v>
          </cell>
          <cell r="K8266" t="str">
            <v>BSC_ZTE_Messamendongo(23)</v>
          </cell>
          <cell r="L8266" t="str">
            <v>Yaounde</v>
          </cell>
        </row>
        <row r="8267">
          <cell r="J8267" t="str">
            <v>CTR_513</v>
          </cell>
          <cell r="K8267" t="str">
            <v>BSC_ZTE_Messamendongo(23)</v>
          </cell>
          <cell r="L8267" t="str">
            <v>Yaounde</v>
          </cell>
        </row>
        <row r="8268">
          <cell r="J8268" t="str">
            <v>CTR_529</v>
          </cell>
          <cell r="K8268" t="str">
            <v>BSC_ZTE_Messamendongo(23)</v>
          </cell>
          <cell r="L8268" t="str">
            <v>Yaounde</v>
          </cell>
        </row>
        <row r="8269">
          <cell r="J8269" t="str">
            <v>CTR_529</v>
          </cell>
          <cell r="K8269" t="str">
            <v>BSC_ZTE_Messamendongo(23)</v>
          </cell>
          <cell r="L8269" t="str">
            <v>Yaounde</v>
          </cell>
        </row>
        <row r="8270">
          <cell r="J8270" t="str">
            <v>CTR_529</v>
          </cell>
          <cell r="K8270" t="str">
            <v>BSC_ZTE_Messamendongo(23)</v>
          </cell>
          <cell r="L8270" t="str">
            <v>Yaounde</v>
          </cell>
        </row>
        <row r="8271">
          <cell r="J8271" t="str">
            <v>CTR_551</v>
          </cell>
          <cell r="K8271" t="str">
            <v>BSC_ZTE_Messamendongo(23)</v>
          </cell>
          <cell r="L8271" t="str">
            <v>Yaounde</v>
          </cell>
        </row>
        <row r="8272">
          <cell r="J8272" t="str">
            <v>CTR_551</v>
          </cell>
          <cell r="K8272" t="str">
            <v>BSC_ZTE_Messamendongo(23)</v>
          </cell>
          <cell r="L8272" t="str">
            <v>Yaounde</v>
          </cell>
        </row>
        <row r="8273">
          <cell r="J8273" t="str">
            <v>CTR_551</v>
          </cell>
          <cell r="K8273" t="str">
            <v>BSC_ZTE_Messamendongo(23)</v>
          </cell>
          <cell r="L8273" t="str">
            <v>Yaounde</v>
          </cell>
        </row>
        <row r="8274">
          <cell r="J8274" t="str">
            <v>CTR_680</v>
          </cell>
          <cell r="K8274" t="str">
            <v>BSC_ZTE_Mvogada_new(24)</v>
          </cell>
          <cell r="L8274" t="str">
            <v>Yaounde</v>
          </cell>
        </row>
        <row r="8275">
          <cell r="J8275" t="str">
            <v>CTR_680</v>
          </cell>
          <cell r="K8275" t="str">
            <v>BSC_ZTE_Mvogada_new(24)</v>
          </cell>
          <cell r="L8275" t="str">
            <v>Yaounde</v>
          </cell>
        </row>
        <row r="8276">
          <cell r="J8276" t="str">
            <v>CTR_680</v>
          </cell>
          <cell r="K8276" t="str">
            <v>BSC_ZTE_Mvogada_new(24)</v>
          </cell>
          <cell r="L8276" t="str">
            <v>Yaounde</v>
          </cell>
        </row>
        <row r="8277">
          <cell r="J8277" t="str">
            <v>CTR_680</v>
          </cell>
          <cell r="K8277" t="str">
            <v>BSC_ZTE_Mvogada_new(24)</v>
          </cell>
          <cell r="L8277" t="str">
            <v>Yaounde</v>
          </cell>
        </row>
        <row r="8278">
          <cell r="J8278" t="str">
            <v>CTR_680</v>
          </cell>
          <cell r="K8278" t="str">
            <v>BSC_ZTE_Mvogada_new(24)</v>
          </cell>
          <cell r="L8278" t="str">
            <v>Yaounde</v>
          </cell>
        </row>
        <row r="8279">
          <cell r="J8279" t="str">
            <v>CTR_680</v>
          </cell>
          <cell r="K8279" t="str">
            <v>BSC_ZTE_Mvogada_new(24)</v>
          </cell>
          <cell r="L8279" t="str">
            <v>Yaounde</v>
          </cell>
        </row>
        <row r="8280">
          <cell r="J8280" t="str">
            <v>CTR_698</v>
          </cell>
          <cell r="K8280" t="str">
            <v>BSC_ZTE_Mvogada_new(24)</v>
          </cell>
          <cell r="L8280" t="str">
            <v>Yaounde</v>
          </cell>
        </row>
        <row r="8281">
          <cell r="J8281" t="str">
            <v>CTR_698</v>
          </cell>
          <cell r="K8281" t="str">
            <v>BSC_ZTE_Mvogada_new(24)</v>
          </cell>
          <cell r="L8281" t="str">
            <v>Yaounde</v>
          </cell>
        </row>
        <row r="8282">
          <cell r="J8282" t="str">
            <v>CTR_698</v>
          </cell>
          <cell r="K8282" t="str">
            <v>BSC_ZTE_Mvogada_new(24)</v>
          </cell>
          <cell r="L8282" t="str">
            <v>Yaounde</v>
          </cell>
        </row>
        <row r="8283">
          <cell r="J8283" t="str">
            <v>CTR_698</v>
          </cell>
          <cell r="K8283" t="str">
            <v>BSC_ZTE_Mvogada_new(24)</v>
          </cell>
          <cell r="L8283" t="str">
            <v>Yaounde</v>
          </cell>
        </row>
        <row r="8284">
          <cell r="J8284" t="str">
            <v>CTR_698</v>
          </cell>
          <cell r="K8284" t="str">
            <v>BSC_ZTE_Mvogada_new(24)</v>
          </cell>
          <cell r="L8284" t="str">
            <v>Yaounde</v>
          </cell>
        </row>
        <row r="8285">
          <cell r="J8285" t="str">
            <v>CTR_698</v>
          </cell>
          <cell r="K8285" t="str">
            <v>BSC_ZTE_Mvogada_new(24)</v>
          </cell>
          <cell r="L8285" t="str">
            <v>Yaounde</v>
          </cell>
        </row>
        <row r="8286">
          <cell r="J8286" t="str">
            <v>CTR_705</v>
          </cell>
          <cell r="K8286" t="str">
            <v>BSC_ZTE_Mvogada_new(24)</v>
          </cell>
          <cell r="L8286" t="str">
            <v>Yaounde</v>
          </cell>
        </row>
        <row r="8287">
          <cell r="J8287" t="str">
            <v>CTR_705</v>
          </cell>
          <cell r="K8287" t="str">
            <v>BSC_ZTE_Mvogada_new(24)</v>
          </cell>
          <cell r="L8287" t="str">
            <v>Yaounde</v>
          </cell>
        </row>
        <row r="8288">
          <cell r="J8288" t="str">
            <v>CTR_705</v>
          </cell>
          <cell r="K8288" t="str">
            <v>BSC_ZTE_Mvogada_new(24)</v>
          </cell>
          <cell r="L8288" t="str">
            <v>Yaounde</v>
          </cell>
        </row>
        <row r="8289">
          <cell r="J8289" t="str">
            <v>CTR_767</v>
          </cell>
          <cell r="K8289" t="str">
            <v>BSC_ZTE_Mvogada_new(24)</v>
          </cell>
          <cell r="L8289" t="str">
            <v>Yaounde</v>
          </cell>
        </row>
        <row r="8290">
          <cell r="J8290" t="str">
            <v>CTR_767</v>
          </cell>
          <cell r="K8290" t="str">
            <v>BSC_ZTE_Mvogada_new(24)</v>
          </cell>
          <cell r="L8290" t="str">
            <v>Yaounde</v>
          </cell>
        </row>
        <row r="8291">
          <cell r="J8291" t="str">
            <v>CTR_767</v>
          </cell>
          <cell r="K8291" t="str">
            <v>BSC_ZTE_Mvogada_new(24)</v>
          </cell>
          <cell r="L8291" t="str">
            <v>Yaounde</v>
          </cell>
        </row>
        <row r="8292">
          <cell r="J8292" t="str">
            <v>CTR_767</v>
          </cell>
          <cell r="K8292" t="str">
            <v>BSC_ZTE_Mvogada_new(24)</v>
          </cell>
          <cell r="L8292" t="str">
            <v>Yaounde</v>
          </cell>
        </row>
        <row r="8293">
          <cell r="J8293" t="str">
            <v>CTR_767</v>
          </cell>
          <cell r="K8293" t="str">
            <v>BSC_ZTE_Mvogada_new(24)</v>
          </cell>
          <cell r="L8293" t="str">
            <v>Yaounde</v>
          </cell>
        </row>
        <row r="8294">
          <cell r="J8294" t="str">
            <v>CTR_767</v>
          </cell>
          <cell r="K8294" t="str">
            <v>BSC_ZTE_Mvogada_new(24)</v>
          </cell>
          <cell r="L8294" t="str">
            <v>Yaounde</v>
          </cell>
        </row>
        <row r="8295">
          <cell r="J8295" t="str">
            <v>CTR_824</v>
          </cell>
          <cell r="K8295" t="str">
            <v>BSC_ZTE_Messamendongo(23)</v>
          </cell>
          <cell r="L8295" t="str">
            <v>Yaounde</v>
          </cell>
        </row>
        <row r="8296">
          <cell r="J8296" t="str">
            <v>CTR_824</v>
          </cell>
          <cell r="K8296" t="str">
            <v>BSC_ZTE_Messamendongo(23)</v>
          </cell>
          <cell r="L8296" t="str">
            <v>Yaounde</v>
          </cell>
        </row>
        <row r="8297">
          <cell r="J8297" t="str">
            <v>CTR_824</v>
          </cell>
          <cell r="K8297" t="str">
            <v>BSC_ZTE_Messamendongo(23)</v>
          </cell>
          <cell r="L8297" t="str">
            <v>Yaounde</v>
          </cell>
        </row>
        <row r="8298">
          <cell r="J8298" t="str">
            <v>CTR_828</v>
          </cell>
          <cell r="K8298" t="str">
            <v>BSC_ZTE_Messamendongo(23)</v>
          </cell>
          <cell r="L8298" t="str">
            <v>Bafia</v>
          </cell>
        </row>
        <row r="8299">
          <cell r="J8299" t="str">
            <v>CTR_828</v>
          </cell>
          <cell r="K8299" t="str">
            <v>BSC_ZTE_Messamendongo(23)</v>
          </cell>
          <cell r="L8299" t="str">
            <v>Bafia</v>
          </cell>
        </row>
        <row r="8300">
          <cell r="J8300" t="str">
            <v>CTR_828</v>
          </cell>
          <cell r="K8300" t="str">
            <v>BSC_ZTE_Messamendongo(23)</v>
          </cell>
          <cell r="L8300" t="str">
            <v>Bafia</v>
          </cell>
        </row>
        <row r="8301">
          <cell r="J8301" t="str">
            <v>CTR_830</v>
          </cell>
          <cell r="K8301" t="str">
            <v>BSC_ZTE_Messamendongo(23)</v>
          </cell>
          <cell r="L8301" t="str">
            <v>Bafia</v>
          </cell>
        </row>
        <row r="8302">
          <cell r="J8302" t="str">
            <v>CTR_830</v>
          </cell>
          <cell r="K8302" t="str">
            <v>BSC_ZTE_Messamendongo(23)</v>
          </cell>
          <cell r="L8302" t="str">
            <v>Bafia</v>
          </cell>
        </row>
        <row r="8303">
          <cell r="J8303" t="str">
            <v>CTR_830</v>
          </cell>
          <cell r="K8303" t="str">
            <v>BSC_ZTE_Messamendongo(23)</v>
          </cell>
          <cell r="L8303" t="str">
            <v>Bafia</v>
          </cell>
        </row>
        <row r="8304">
          <cell r="J8304" t="str">
            <v>CTR_830</v>
          </cell>
          <cell r="K8304" t="str">
            <v>BSC_ZTE_Messamendongo(23)</v>
          </cell>
          <cell r="L8304" t="str">
            <v>Bafia</v>
          </cell>
        </row>
        <row r="8305">
          <cell r="J8305" t="str">
            <v>CTR_830</v>
          </cell>
          <cell r="K8305" t="str">
            <v>BSC_ZTE_Messamendongo(23)</v>
          </cell>
          <cell r="L8305" t="str">
            <v>Bafia</v>
          </cell>
        </row>
        <row r="8306">
          <cell r="J8306" t="str">
            <v>CTR_830</v>
          </cell>
          <cell r="K8306" t="str">
            <v>BSC_ZTE_Messamendongo(23)</v>
          </cell>
          <cell r="L8306" t="str">
            <v>Bafia</v>
          </cell>
        </row>
        <row r="8307">
          <cell r="J8307" t="str">
            <v>CTR_831</v>
          </cell>
          <cell r="K8307" t="str">
            <v>BSC_ZTE_Mvogada_new(24)</v>
          </cell>
          <cell r="L8307" t="str">
            <v>Yaounde</v>
          </cell>
        </row>
        <row r="8308">
          <cell r="J8308" t="str">
            <v>CTR_831</v>
          </cell>
          <cell r="K8308" t="str">
            <v>BSC_ZTE_Mvogada_new(24)</v>
          </cell>
          <cell r="L8308" t="str">
            <v>Yaounde</v>
          </cell>
        </row>
        <row r="8309">
          <cell r="J8309" t="str">
            <v>CTR_831</v>
          </cell>
          <cell r="K8309" t="str">
            <v>BSC_ZTE_Mvogada_new(24)</v>
          </cell>
          <cell r="L8309" t="str">
            <v>Yaounde</v>
          </cell>
        </row>
        <row r="8310">
          <cell r="J8310" t="str">
            <v>CTR_832</v>
          </cell>
          <cell r="K8310" t="str">
            <v>BSC_ZTE_Mvogada_new(24)</v>
          </cell>
          <cell r="L8310" t="str">
            <v>Yaounde</v>
          </cell>
        </row>
        <row r="8311">
          <cell r="J8311" t="str">
            <v>CTR_832</v>
          </cell>
          <cell r="K8311" t="str">
            <v>BSC_ZTE_Mvogada_new(24)</v>
          </cell>
          <cell r="L8311" t="str">
            <v>Yaounde</v>
          </cell>
        </row>
        <row r="8312">
          <cell r="J8312" t="str">
            <v>CTR_832</v>
          </cell>
          <cell r="K8312" t="str">
            <v>BSC_ZTE_Mvogada_new(24)</v>
          </cell>
          <cell r="L8312" t="str">
            <v>Yaounde</v>
          </cell>
        </row>
        <row r="8313">
          <cell r="J8313" t="str">
            <v>CTR_837</v>
          </cell>
          <cell r="K8313" t="str">
            <v>BSC_ZTE_Messamendongo(23)</v>
          </cell>
          <cell r="L8313" t="str">
            <v>Yaounde</v>
          </cell>
        </row>
        <row r="8314">
          <cell r="J8314" t="str">
            <v>CTR_837</v>
          </cell>
          <cell r="K8314" t="str">
            <v>BSC_ZTE_Messamendongo(23)</v>
          </cell>
          <cell r="L8314" t="str">
            <v>Yaounde</v>
          </cell>
        </row>
        <row r="8315">
          <cell r="J8315" t="str">
            <v>CTR_837</v>
          </cell>
          <cell r="K8315" t="str">
            <v>BSC_ZTE_Messamendongo(23)</v>
          </cell>
          <cell r="L8315" t="str">
            <v>Yaounde</v>
          </cell>
        </row>
        <row r="8316">
          <cell r="J8316" t="str">
            <v>CTR_874</v>
          </cell>
          <cell r="K8316" t="str">
            <v>BSC_ZTE_Mvogada_new(24)</v>
          </cell>
          <cell r="L8316" t="str">
            <v>Yaounde</v>
          </cell>
        </row>
        <row r="8317">
          <cell r="J8317" t="str">
            <v>CTR_874</v>
          </cell>
          <cell r="K8317" t="str">
            <v>BSC_ZTE_Mvogada_new(24)</v>
          </cell>
          <cell r="L8317" t="str">
            <v>Yaounde</v>
          </cell>
        </row>
        <row r="8318">
          <cell r="J8318" t="str">
            <v>CTR_874</v>
          </cell>
          <cell r="K8318" t="str">
            <v>BSC_ZTE_Mvogada_new(24)</v>
          </cell>
          <cell r="L8318" t="str">
            <v>Yaounde</v>
          </cell>
        </row>
        <row r="8319">
          <cell r="J8319" t="str">
            <v>CTR_874</v>
          </cell>
          <cell r="K8319" t="str">
            <v>BSC_ZTE_Mvogada_new(24)</v>
          </cell>
          <cell r="L8319" t="str">
            <v>Yaounde</v>
          </cell>
        </row>
        <row r="8320">
          <cell r="J8320" t="str">
            <v>CTR_874</v>
          </cell>
          <cell r="K8320" t="str">
            <v>BSC_ZTE_Mvogada_new(24)</v>
          </cell>
          <cell r="L8320" t="str">
            <v>Yaounde</v>
          </cell>
        </row>
        <row r="8321">
          <cell r="J8321" t="str">
            <v>CTR_874</v>
          </cell>
          <cell r="K8321" t="str">
            <v>BSC_ZTE_Mvogada_new(24)</v>
          </cell>
          <cell r="L8321" t="str">
            <v>Yaounde</v>
          </cell>
        </row>
        <row r="8322">
          <cell r="J8322" t="str">
            <v>CTR_875</v>
          </cell>
          <cell r="K8322" t="str">
            <v>BSC_ZTE_Mvogada_new(24)</v>
          </cell>
          <cell r="L8322" t="str">
            <v>Ebolmadzom</v>
          </cell>
        </row>
        <row r="8323">
          <cell r="J8323" t="str">
            <v>CTR_875</v>
          </cell>
          <cell r="K8323" t="str">
            <v>BSC_ZTE_Mvogada_new(24)</v>
          </cell>
          <cell r="L8323" t="str">
            <v>Ebolmadzom</v>
          </cell>
        </row>
        <row r="8324">
          <cell r="J8324" t="str">
            <v>CTR_875</v>
          </cell>
          <cell r="K8324" t="str">
            <v>BSC_ZTE_Mvogada_new(24)</v>
          </cell>
          <cell r="L8324" t="str">
            <v>Ebolmadzom</v>
          </cell>
        </row>
        <row r="8325">
          <cell r="J8325" t="str">
            <v>EST_052</v>
          </cell>
          <cell r="K8325" t="str">
            <v>BSC_ZTE_Messamendongo(23)</v>
          </cell>
          <cell r="L8325" t="str">
            <v>Bertoua</v>
          </cell>
        </row>
        <row r="8326">
          <cell r="J8326" t="str">
            <v>EST_052</v>
          </cell>
          <cell r="K8326" t="str">
            <v>BSC_ZTE_Messamendongo(23)</v>
          </cell>
          <cell r="L8326" t="str">
            <v>Bertoua</v>
          </cell>
        </row>
        <row r="8327">
          <cell r="J8327" t="str">
            <v>EST_052</v>
          </cell>
          <cell r="K8327" t="str">
            <v>BSC_ZTE_Messamendongo(23)</v>
          </cell>
          <cell r="L8327" t="str">
            <v>Bertoua</v>
          </cell>
        </row>
        <row r="8328">
          <cell r="J8328" t="str">
            <v>EST_131</v>
          </cell>
          <cell r="K8328" t="str">
            <v>BSC_ZTE_Messamendongo(23)</v>
          </cell>
          <cell r="L8328" t="str">
            <v>Bertoua</v>
          </cell>
        </row>
        <row r="8329">
          <cell r="J8329" t="str">
            <v>EST_131</v>
          </cell>
          <cell r="K8329" t="str">
            <v>BSC_ZTE_Messamendongo(23)</v>
          </cell>
          <cell r="L8329" t="str">
            <v>Bertoua</v>
          </cell>
        </row>
        <row r="8330">
          <cell r="J8330" t="str">
            <v>EST_131</v>
          </cell>
          <cell r="K8330" t="str">
            <v>BSC_ZTE_Messamendongo(23)</v>
          </cell>
          <cell r="L8330" t="str">
            <v>Bertoua</v>
          </cell>
        </row>
        <row r="8331">
          <cell r="J8331" t="str">
            <v>EST_131</v>
          </cell>
          <cell r="K8331" t="str">
            <v>BSC_ZTE_Messamendongo(23)</v>
          </cell>
          <cell r="L8331" t="str">
            <v>Bertoua</v>
          </cell>
        </row>
        <row r="8332">
          <cell r="J8332" t="str">
            <v>EST_131</v>
          </cell>
          <cell r="K8332" t="str">
            <v>BSC_ZTE_Messamendongo(23)</v>
          </cell>
          <cell r="L8332" t="str">
            <v>Bertoua</v>
          </cell>
        </row>
        <row r="8333">
          <cell r="J8333" t="str">
            <v>EST_131</v>
          </cell>
          <cell r="K8333" t="str">
            <v>BSC_ZTE_Messamendongo(23)</v>
          </cell>
          <cell r="L8333" t="str">
            <v>Bertoua</v>
          </cell>
        </row>
        <row r="8334">
          <cell r="J8334" t="str">
            <v>EST_139</v>
          </cell>
          <cell r="K8334" t="str">
            <v>BSC_ZTE_Messamendongo(23)</v>
          </cell>
          <cell r="L8334" t="str">
            <v>Batouri</v>
          </cell>
        </row>
        <row r="8335">
          <cell r="J8335" t="str">
            <v>EST_139</v>
          </cell>
          <cell r="K8335" t="str">
            <v>BSC_ZTE_Messamendongo(23)</v>
          </cell>
          <cell r="L8335" t="str">
            <v>Batouri</v>
          </cell>
        </row>
        <row r="8336">
          <cell r="J8336" t="str">
            <v>EST_139</v>
          </cell>
          <cell r="K8336" t="str">
            <v>BSC_ZTE_Messamendongo(23)</v>
          </cell>
          <cell r="L8336" t="str">
            <v>Batouri</v>
          </cell>
        </row>
        <row r="8337">
          <cell r="J8337" t="str">
            <v>EST_139</v>
          </cell>
          <cell r="K8337" t="str">
            <v>BSC_ZTE_Messamendongo(23)</v>
          </cell>
          <cell r="L8337" t="str">
            <v>Batouri</v>
          </cell>
        </row>
        <row r="8338">
          <cell r="J8338" t="str">
            <v>EST_139</v>
          </cell>
          <cell r="K8338" t="str">
            <v>BSC_ZTE_Messamendongo(23)</v>
          </cell>
          <cell r="L8338" t="str">
            <v>Batouri</v>
          </cell>
        </row>
        <row r="8339">
          <cell r="J8339" t="str">
            <v>EST_139</v>
          </cell>
          <cell r="K8339" t="str">
            <v>BSC_ZTE_Messamendongo(23)</v>
          </cell>
          <cell r="L8339" t="str">
            <v>Batouri</v>
          </cell>
        </row>
        <row r="8340">
          <cell r="J8340" t="str">
            <v>EST_144</v>
          </cell>
          <cell r="K8340" t="str">
            <v>BSC_ZTE_Messamendongo(23)</v>
          </cell>
          <cell r="L8340" t="str">
            <v>Garoua-Boulai</v>
          </cell>
        </row>
        <row r="8341">
          <cell r="J8341" t="str">
            <v>EST_144</v>
          </cell>
          <cell r="K8341" t="str">
            <v>BSC_ZTE_Messamendongo(23)</v>
          </cell>
          <cell r="L8341" t="str">
            <v>Garoua-Boulai</v>
          </cell>
        </row>
        <row r="8342">
          <cell r="J8342" t="str">
            <v>EST_144</v>
          </cell>
          <cell r="K8342" t="str">
            <v>BSC_ZTE_Messamendongo(23)</v>
          </cell>
          <cell r="L8342" t="str">
            <v>Garoua-Boulai</v>
          </cell>
        </row>
        <row r="8343">
          <cell r="J8343" t="str">
            <v>EST_156</v>
          </cell>
          <cell r="K8343" t="str">
            <v>BSC_ZTE_Messamendongo(23)</v>
          </cell>
          <cell r="L8343" t="str">
            <v>Garoua</v>
          </cell>
        </row>
        <row r="8344">
          <cell r="J8344" t="str">
            <v>EST_156</v>
          </cell>
          <cell r="K8344" t="str">
            <v>BSC_ZTE_Messamendongo(23)</v>
          </cell>
          <cell r="L8344" t="str">
            <v>Garoua</v>
          </cell>
        </row>
        <row r="8345">
          <cell r="J8345" t="str">
            <v>EST_156</v>
          </cell>
          <cell r="K8345" t="str">
            <v>BSC_ZTE_Messamendongo(23)</v>
          </cell>
          <cell r="L8345" t="str">
            <v>Garoua</v>
          </cell>
        </row>
        <row r="8346">
          <cell r="J8346" t="str">
            <v>LIT_107</v>
          </cell>
          <cell r="K8346" t="str">
            <v>BSC_ZTE_NDOGBONG(21)</v>
          </cell>
          <cell r="L8346" t="str">
            <v>Kribi</v>
          </cell>
        </row>
        <row r="8347">
          <cell r="J8347" t="str">
            <v>LIT_107</v>
          </cell>
          <cell r="K8347" t="str">
            <v>BSC_ZTE_NDOGBONG(21)</v>
          </cell>
          <cell r="L8347" t="str">
            <v>Kribi</v>
          </cell>
        </row>
        <row r="8348">
          <cell r="J8348" t="str">
            <v>LIT_107</v>
          </cell>
          <cell r="K8348" t="str">
            <v>BSC_ZTE_NDOGBONG(21)</v>
          </cell>
          <cell r="L8348" t="str">
            <v>Kribi</v>
          </cell>
        </row>
        <row r="8349">
          <cell r="J8349" t="str">
            <v>LIT_229</v>
          </cell>
          <cell r="K8349" t="str">
            <v>BSC_ZTE_NDOGBONG(21)</v>
          </cell>
          <cell r="L8349" t="str">
            <v>Edea</v>
          </cell>
        </row>
        <row r="8350">
          <cell r="J8350" t="str">
            <v>LIT_229</v>
          </cell>
          <cell r="K8350" t="str">
            <v>BSC_ZTE_NDOGBONG(21)</v>
          </cell>
          <cell r="L8350" t="str">
            <v>Edea</v>
          </cell>
        </row>
        <row r="8351">
          <cell r="J8351" t="str">
            <v>LIT_229</v>
          </cell>
          <cell r="K8351" t="str">
            <v>BSC_ZTE_NDOGBONG(21)</v>
          </cell>
          <cell r="L8351" t="str">
            <v>Edea</v>
          </cell>
        </row>
        <row r="8352">
          <cell r="J8352" t="str">
            <v>LIT_314</v>
          </cell>
          <cell r="K8352" t="str">
            <v>BSC_ZTE_NDOGBONG(21)</v>
          </cell>
          <cell r="L8352" t="str">
            <v>Edea</v>
          </cell>
        </row>
        <row r="8353">
          <cell r="J8353" t="str">
            <v>LIT_314</v>
          </cell>
          <cell r="K8353" t="str">
            <v>BSC_ZTE_NDOGBONG(21)</v>
          </cell>
          <cell r="L8353" t="str">
            <v>Edea</v>
          </cell>
        </row>
        <row r="8354">
          <cell r="J8354" t="str">
            <v>LIT_314</v>
          </cell>
          <cell r="K8354" t="str">
            <v>BSC_ZTE_NDOGBONG(21)</v>
          </cell>
          <cell r="L8354" t="str">
            <v>Edea</v>
          </cell>
        </row>
        <row r="8355">
          <cell r="J8355" t="str">
            <v>LIT_342</v>
          </cell>
          <cell r="K8355" t="str">
            <v>BSC_ZTE_Madagascar(22)</v>
          </cell>
          <cell r="L8355" t="str">
            <v>Douala</v>
          </cell>
        </row>
        <row r="8356">
          <cell r="J8356" t="str">
            <v>LIT_342</v>
          </cell>
          <cell r="K8356" t="str">
            <v>BSC_ZTE_Madagascar(22)</v>
          </cell>
          <cell r="L8356" t="str">
            <v>Douala</v>
          </cell>
        </row>
        <row r="8357">
          <cell r="J8357" t="str">
            <v>LIT_342</v>
          </cell>
          <cell r="K8357" t="str">
            <v>BSC_ZTE_Madagascar(22)</v>
          </cell>
          <cell r="L8357" t="str">
            <v>Douala</v>
          </cell>
        </row>
        <row r="8358">
          <cell r="J8358" t="str">
            <v>LIT_643</v>
          </cell>
          <cell r="K8358" t="str">
            <v>BSC_ZTE_Madagascar(22)</v>
          </cell>
          <cell r="L8358" t="str">
            <v>Douala</v>
          </cell>
        </row>
        <row r="8359">
          <cell r="J8359" t="str">
            <v>LIT_643</v>
          </cell>
          <cell r="K8359" t="str">
            <v>BSC_ZTE_Madagascar(22)</v>
          </cell>
          <cell r="L8359" t="str">
            <v>Douala</v>
          </cell>
        </row>
        <row r="8360">
          <cell r="J8360" t="str">
            <v>LIT_643</v>
          </cell>
          <cell r="K8360" t="str">
            <v>BSC_ZTE_Madagascar(22)</v>
          </cell>
          <cell r="L8360" t="str">
            <v>Douala</v>
          </cell>
        </row>
        <row r="8361">
          <cell r="J8361" t="str">
            <v>LIT_653</v>
          </cell>
          <cell r="K8361" t="str">
            <v>BSC_ZTE_Madagascar(22)</v>
          </cell>
          <cell r="L8361" t="str">
            <v>Douala</v>
          </cell>
        </row>
        <row r="8362">
          <cell r="J8362" t="str">
            <v>LIT_653</v>
          </cell>
          <cell r="K8362" t="str">
            <v>BSC_ZTE_Madagascar(22)</v>
          </cell>
          <cell r="L8362" t="str">
            <v>Douala</v>
          </cell>
        </row>
        <row r="8363">
          <cell r="J8363" t="str">
            <v>LIT_653</v>
          </cell>
          <cell r="K8363" t="str">
            <v>BSC_ZTE_Madagascar(22)</v>
          </cell>
          <cell r="L8363" t="str">
            <v>Douala</v>
          </cell>
        </row>
        <row r="8364">
          <cell r="J8364" t="str">
            <v>LIT_670</v>
          </cell>
          <cell r="K8364" t="str">
            <v>BSC_ZTE_NDOGBONG(21)</v>
          </cell>
          <cell r="L8364" t="str">
            <v>Moulanga</v>
          </cell>
        </row>
        <row r="8365">
          <cell r="J8365" t="str">
            <v>LIT_670</v>
          </cell>
          <cell r="K8365" t="str">
            <v>BSC_ZTE_NDOGBONG(21)</v>
          </cell>
          <cell r="L8365" t="str">
            <v>Moulanga</v>
          </cell>
        </row>
        <row r="8366">
          <cell r="J8366" t="str">
            <v>LIT_670</v>
          </cell>
          <cell r="K8366" t="str">
            <v>BSC_ZTE_NDOGBONG(21)</v>
          </cell>
          <cell r="L8366" t="str">
            <v>Moulanga</v>
          </cell>
        </row>
        <row r="8367">
          <cell r="J8367" t="str">
            <v>LIT_735</v>
          </cell>
          <cell r="K8367" t="str">
            <v>BSC_ZTE_NDOGBONG(21)</v>
          </cell>
          <cell r="L8367" t="str">
            <v>Nkongsamba</v>
          </cell>
        </row>
        <row r="8368">
          <cell r="J8368" t="str">
            <v>LIT_735</v>
          </cell>
          <cell r="K8368" t="str">
            <v>BSC_ZTE_NDOGBONG(21)</v>
          </cell>
          <cell r="L8368" t="str">
            <v>Nkongsamba</v>
          </cell>
        </row>
        <row r="8369">
          <cell r="J8369" t="str">
            <v>LIT_735</v>
          </cell>
          <cell r="K8369" t="str">
            <v>BSC_ZTE_NDOGBONG(21)</v>
          </cell>
          <cell r="L8369" t="str">
            <v>Nkongsamba</v>
          </cell>
        </row>
        <row r="8370">
          <cell r="J8370" t="str">
            <v>LIT_735</v>
          </cell>
          <cell r="K8370" t="str">
            <v>BSC_ZTE_NDOGBONG(21)</v>
          </cell>
          <cell r="L8370" t="str">
            <v>Nkongsamba</v>
          </cell>
        </row>
        <row r="8371">
          <cell r="J8371" t="str">
            <v>LIT_735</v>
          </cell>
          <cell r="K8371" t="str">
            <v>BSC_ZTE_NDOGBONG(21)</v>
          </cell>
          <cell r="L8371" t="str">
            <v>Nkongsamba</v>
          </cell>
        </row>
        <row r="8372">
          <cell r="J8372" t="str">
            <v>LIT_735</v>
          </cell>
          <cell r="K8372" t="str">
            <v>BSC_ZTE_NDOGBONG(21)</v>
          </cell>
          <cell r="L8372" t="str">
            <v>Nkongsamba</v>
          </cell>
        </row>
        <row r="8373">
          <cell r="J8373" t="str">
            <v>LIT_740</v>
          </cell>
          <cell r="K8373" t="str">
            <v>BSC_ZTE_Madagascar(22)</v>
          </cell>
          <cell r="L8373" t="str">
            <v>Douala</v>
          </cell>
        </row>
        <row r="8374">
          <cell r="J8374" t="str">
            <v>LIT_740</v>
          </cell>
          <cell r="K8374" t="str">
            <v>BSC_ZTE_Madagascar(22)</v>
          </cell>
          <cell r="L8374" t="str">
            <v>Douala</v>
          </cell>
        </row>
        <row r="8375">
          <cell r="J8375" t="str">
            <v>LIT_740</v>
          </cell>
          <cell r="K8375" t="str">
            <v>BSC_ZTE_Madagascar(22)</v>
          </cell>
          <cell r="L8375" t="str">
            <v>Douala</v>
          </cell>
        </row>
        <row r="8376">
          <cell r="J8376" t="str">
            <v>LIT_740</v>
          </cell>
          <cell r="K8376" t="str">
            <v>BSC_ZTE_Madagascar(22)</v>
          </cell>
          <cell r="L8376" t="str">
            <v>Douala</v>
          </cell>
        </row>
        <row r="8377">
          <cell r="J8377" t="str">
            <v>LIT_740</v>
          </cell>
          <cell r="K8377" t="str">
            <v>BSC_ZTE_Madagascar(22)</v>
          </cell>
          <cell r="L8377" t="str">
            <v>Douala</v>
          </cell>
        </row>
        <row r="8378">
          <cell r="J8378" t="str">
            <v>LIT_740</v>
          </cell>
          <cell r="K8378" t="str">
            <v>BSC_ZTE_Madagascar(22)</v>
          </cell>
          <cell r="L8378" t="str">
            <v>Douala</v>
          </cell>
        </row>
        <row r="8379">
          <cell r="J8379" t="str">
            <v>LIT_749</v>
          </cell>
          <cell r="K8379" t="str">
            <v>BSC_ZTE_NDOGBONG(21)</v>
          </cell>
          <cell r="L8379" t="str">
            <v>Edea</v>
          </cell>
        </row>
        <row r="8380">
          <cell r="J8380" t="str">
            <v>LIT_749</v>
          </cell>
          <cell r="K8380" t="str">
            <v>BSC_ZTE_NDOGBONG(21)</v>
          </cell>
          <cell r="L8380" t="str">
            <v>Edea</v>
          </cell>
        </row>
        <row r="8381">
          <cell r="J8381" t="str">
            <v>LIT_749</v>
          </cell>
          <cell r="K8381" t="str">
            <v>BSC_ZTE_NDOGBONG(21)</v>
          </cell>
          <cell r="L8381" t="str">
            <v>Edea</v>
          </cell>
        </row>
        <row r="8382">
          <cell r="J8382" t="str">
            <v>LIT_763</v>
          </cell>
          <cell r="K8382" t="str">
            <v>BSC_ZTE_Madagascar(22)</v>
          </cell>
          <cell r="L8382" t="str">
            <v>Douala</v>
          </cell>
        </row>
        <row r="8383">
          <cell r="J8383" t="str">
            <v>LIT_763</v>
          </cell>
          <cell r="K8383" t="str">
            <v>BSC_ZTE_Madagascar(22)</v>
          </cell>
          <cell r="L8383" t="str">
            <v>Douala</v>
          </cell>
        </row>
        <row r="8384">
          <cell r="J8384" t="str">
            <v>LIT_763</v>
          </cell>
          <cell r="K8384" t="str">
            <v>BSC_ZTE_Madagascar(22)</v>
          </cell>
          <cell r="L8384" t="str">
            <v>Douala</v>
          </cell>
        </row>
        <row r="8385">
          <cell r="J8385" t="str">
            <v>LIT_814</v>
          </cell>
          <cell r="K8385" t="str">
            <v>BSC_ZTE_Madagascar(22)</v>
          </cell>
          <cell r="L8385" t="str">
            <v>Douala</v>
          </cell>
        </row>
        <row r="8386">
          <cell r="J8386" t="str">
            <v>LIT_814</v>
          </cell>
          <cell r="K8386" t="str">
            <v>BSC_ZTE_Madagascar(22)</v>
          </cell>
          <cell r="L8386" t="str">
            <v>Douala</v>
          </cell>
        </row>
        <row r="8387">
          <cell r="J8387" t="str">
            <v>LIT_814</v>
          </cell>
          <cell r="K8387" t="str">
            <v>BSC_ZTE_Madagascar(22)</v>
          </cell>
          <cell r="L8387" t="str">
            <v>Douala</v>
          </cell>
        </row>
        <row r="8388">
          <cell r="J8388" t="str">
            <v>SUD_001</v>
          </cell>
          <cell r="K8388" t="str">
            <v>BSC_ZTE_NDOGBONG(21)</v>
          </cell>
          <cell r="L8388" t="str">
            <v>Bipaga</v>
          </cell>
        </row>
        <row r="8389">
          <cell r="J8389" t="str">
            <v>SUD_001</v>
          </cell>
          <cell r="K8389" t="str">
            <v>BSC_ZTE_NDOGBONG(21)</v>
          </cell>
          <cell r="L8389" t="str">
            <v>Bipaga</v>
          </cell>
        </row>
        <row r="8390">
          <cell r="J8390" t="str">
            <v>SUD_001</v>
          </cell>
          <cell r="K8390" t="str">
            <v>BSC_ZTE_NDOGBONG(21)</v>
          </cell>
          <cell r="L8390" t="str">
            <v>Bipaga</v>
          </cell>
        </row>
        <row r="8391">
          <cell r="J8391" t="str">
            <v>SUD_021</v>
          </cell>
          <cell r="K8391" t="str">
            <v>BSC_ZTE_NDOGBONG(21)</v>
          </cell>
          <cell r="L8391" t="str">
            <v>Mpoloungoue</v>
          </cell>
        </row>
        <row r="8392">
          <cell r="J8392" t="str">
            <v>SUD_021</v>
          </cell>
          <cell r="K8392" t="str">
            <v>BSC_ZTE_NDOGBONG(21)</v>
          </cell>
          <cell r="L8392" t="str">
            <v>Mpoloungoue</v>
          </cell>
        </row>
        <row r="8393">
          <cell r="J8393" t="str">
            <v>SUD_021</v>
          </cell>
          <cell r="K8393" t="str">
            <v>BSC_ZTE_NDOGBONG(21)</v>
          </cell>
          <cell r="L8393" t="str">
            <v>Mpoloungoue</v>
          </cell>
        </row>
        <row r="8394">
          <cell r="J8394" t="str">
            <v>SUD_053</v>
          </cell>
          <cell r="K8394" t="str">
            <v>BSC_ZTE_NDOGBONG(21)</v>
          </cell>
          <cell r="L8394" t="str">
            <v>Kribi</v>
          </cell>
        </row>
        <row r="8395">
          <cell r="J8395" t="str">
            <v>SUD_053</v>
          </cell>
          <cell r="K8395" t="str">
            <v>BSC_ZTE_NDOGBONG(21)</v>
          </cell>
          <cell r="L8395" t="str">
            <v>Kribi</v>
          </cell>
        </row>
        <row r="8396">
          <cell r="J8396" t="str">
            <v>SUD_053</v>
          </cell>
          <cell r="K8396" t="str">
            <v>BSC_ZTE_NDOGBONG(21)</v>
          </cell>
          <cell r="L8396" t="str">
            <v>Kribi</v>
          </cell>
        </row>
        <row r="8397">
          <cell r="J8397" t="str">
            <v>SUD_060</v>
          </cell>
          <cell r="K8397" t="str">
            <v>BSC_ZTE_NDOGBONG(21)</v>
          </cell>
          <cell r="L8397" t="str">
            <v>Azem</v>
          </cell>
        </row>
        <row r="8398">
          <cell r="J8398" t="str">
            <v>SUD_060</v>
          </cell>
          <cell r="K8398" t="str">
            <v>BSC_ZTE_NDOGBONG(21)</v>
          </cell>
          <cell r="L8398" t="str">
            <v>Azem</v>
          </cell>
        </row>
        <row r="8399">
          <cell r="J8399" t="str">
            <v>SUD_060</v>
          </cell>
          <cell r="K8399" t="str">
            <v>BSC_ZTE_NDOGBONG(21)</v>
          </cell>
          <cell r="L8399" t="str">
            <v>Azem</v>
          </cell>
        </row>
        <row r="8400">
          <cell r="J8400" t="str">
            <v>SUD_071</v>
          </cell>
          <cell r="K8400" t="str">
            <v>BSC_ZTE_NDOGBONG(21)</v>
          </cell>
          <cell r="L8400" t="str">
            <v>Kribi</v>
          </cell>
        </row>
        <row r="8401">
          <cell r="J8401" t="str">
            <v>SUD_071</v>
          </cell>
          <cell r="K8401" t="str">
            <v>BSC_ZTE_NDOGBONG(21)</v>
          </cell>
          <cell r="L8401" t="str">
            <v>Kribi</v>
          </cell>
        </row>
        <row r="8402">
          <cell r="J8402" t="str">
            <v>SUD_071</v>
          </cell>
          <cell r="K8402" t="str">
            <v>BSC_ZTE_NDOGBONG(21)</v>
          </cell>
          <cell r="L8402" t="str">
            <v>Kribi</v>
          </cell>
        </row>
        <row r="8403">
          <cell r="J8403" t="str">
            <v>SUD_077</v>
          </cell>
          <cell r="K8403" t="str">
            <v>BSC_ZTE_NDOGBONG(21)</v>
          </cell>
          <cell r="L8403" t="str">
            <v>Kribi</v>
          </cell>
        </row>
        <row r="8404">
          <cell r="J8404" t="str">
            <v>SUD_077</v>
          </cell>
          <cell r="K8404" t="str">
            <v>BSC_ZTE_NDOGBONG(21)</v>
          </cell>
          <cell r="L8404" t="str">
            <v>Kribi</v>
          </cell>
        </row>
        <row r="8405">
          <cell r="J8405" t="str">
            <v>SUD_077</v>
          </cell>
          <cell r="K8405" t="str">
            <v>BSC_ZTE_NDOGBONG(21)</v>
          </cell>
          <cell r="L8405" t="str">
            <v>Kribi</v>
          </cell>
        </row>
        <row r="8406">
          <cell r="J8406" t="str">
            <v>SUD_077</v>
          </cell>
          <cell r="K8406" t="str">
            <v>BSC_ZTE_NDOGBONG(21)</v>
          </cell>
          <cell r="L8406" t="str">
            <v>Kribi</v>
          </cell>
        </row>
        <row r="8407">
          <cell r="J8407" t="str">
            <v>SUD_077</v>
          </cell>
          <cell r="K8407" t="str">
            <v>BSC_ZTE_NDOGBONG(21)</v>
          </cell>
          <cell r="L8407" t="str">
            <v>Kribi</v>
          </cell>
        </row>
        <row r="8408">
          <cell r="J8408" t="str">
            <v>SUD_077</v>
          </cell>
          <cell r="K8408" t="str">
            <v>BSC_ZTE_NDOGBONG(21)</v>
          </cell>
          <cell r="L8408" t="str">
            <v>Kribi</v>
          </cell>
        </row>
        <row r="8409">
          <cell r="J8409" t="str">
            <v>SUD_079</v>
          </cell>
          <cell r="K8409" t="str">
            <v>BSC_ZTE_NDOGBONG(21)</v>
          </cell>
          <cell r="L8409" t="str">
            <v>Kribi</v>
          </cell>
        </row>
        <row r="8410">
          <cell r="J8410" t="str">
            <v>SUD_079</v>
          </cell>
          <cell r="K8410" t="str">
            <v>BSC_ZTE_NDOGBONG(21)</v>
          </cell>
          <cell r="L8410" t="str">
            <v>Kribi</v>
          </cell>
        </row>
        <row r="8411">
          <cell r="J8411" t="str">
            <v>SUD_079</v>
          </cell>
          <cell r="K8411" t="str">
            <v>BSC_ZTE_NDOGBONG(21)</v>
          </cell>
          <cell r="L8411" t="str">
            <v>Kribi</v>
          </cell>
        </row>
        <row r="8412">
          <cell r="J8412" t="str">
            <v>SUD_080</v>
          </cell>
          <cell r="K8412" t="str">
            <v>BSC_ZTE_NDOGBONG(21)</v>
          </cell>
          <cell r="L8412" t="str">
            <v>Kribi</v>
          </cell>
        </row>
        <row r="8413">
          <cell r="J8413" t="str">
            <v>SUD_080</v>
          </cell>
          <cell r="K8413" t="str">
            <v>BSC_ZTE_NDOGBONG(21)</v>
          </cell>
          <cell r="L8413" t="str">
            <v>Kribi</v>
          </cell>
        </row>
        <row r="8414">
          <cell r="J8414" t="str">
            <v>SUD_080</v>
          </cell>
          <cell r="K8414" t="str">
            <v>BSC_ZTE_NDOGBONG(21)</v>
          </cell>
          <cell r="L8414" t="str">
            <v>Kribi</v>
          </cell>
        </row>
        <row r="8415">
          <cell r="J8415" t="str">
            <v>SUD_080</v>
          </cell>
          <cell r="K8415" t="str">
            <v>BSC_ZTE_NDOGBONG(21)</v>
          </cell>
          <cell r="L8415" t="str">
            <v>Kribi</v>
          </cell>
        </row>
        <row r="8416">
          <cell r="J8416" t="str">
            <v>SUD_080</v>
          </cell>
          <cell r="K8416" t="str">
            <v>BSC_ZTE_NDOGBONG(21)</v>
          </cell>
          <cell r="L8416" t="str">
            <v>Kribi</v>
          </cell>
        </row>
        <row r="8417">
          <cell r="J8417" t="str">
            <v>SUD_080</v>
          </cell>
          <cell r="K8417" t="str">
            <v>BSC_ZTE_NDOGBONG(21)</v>
          </cell>
          <cell r="L8417" t="str">
            <v>Kribi</v>
          </cell>
        </row>
        <row r="8418">
          <cell r="J8418" t="str">
            <v>SUD_081</v>
          </cell>
          <cell r="K8418" t="str">
            <v>BSC_ZTE_NDOGBONG(21)</v>
          </cell>
          <cell r="L8418" t="str">
            <v>Kribi</v>
          </cell>
        </row>
        <row r="8419">
          <cell r="J8419" t="str">
            <v>SUD_081</v>
          </cell>
          <cell r="K8419" t="str">
            <v>BSC_ZTE_NDOGBONG(21)</v>
          </cell>
          <cell r="L8419" t="str">
            <v>Kribi</v>
          </cell>
        </row>
        <row r="8420">
          <cell r="J8420" t="str">
            <v>SUD_081</v>
          </cell>
          <cell r="K8420" t="str">
            <v>BSC_ZTE_NDOGBONG(21)</v>
          </cell>
          <cell r="L8420" t="str">
            <v>Kribi</v>
          </cell>
        </row>
        <row r="8421">
          <cell r="J8421" t="str">
            <v>SUD_081</v>
          </cell>
          <cell r="K8421" t="str">
            <v>BSC_ZTE_NDOGBONG(21)</v>
          </cell>
          <cell r="L8421" t="str">
            <v>Kribi</v>
          </cell>
        </row>
        <row r="8422">
          <cell r="J8422" t="str">
            <v>SUD_081</v>
          </cell>
          <cell r="K8422" t="str">
            <v>BSC_ZTE_NDOGBONG(21)</v>
          </cell>
          <cell r="L8422" t="str">
            <v>Kribi</v>
          </cell>
        </row>
        <row r="8423">
          <cell r="J8423" t="str">
            <v>SUD_081</v>
          </cell>
          <cell r="K8423" t="str">
            <v>BSC_ZTE_NDOGBONG(21)</v>
          </cell>
          <cell r="L8423" t="str">
            <v>Kribi</v>
          </cell>
        </row>
        <row r="8424">
          <cell r="J8424" t="str">
            <v>SUD_082</v>
          </cell>
          <cell r="K8424" t="str">
            <v>BSC_ZTE_NDOGBONG(21)</v>
          </cell>
          <cell r="L8424" t="str">
            <v>Ebolowa</v>
          </cell>
        </row>
        <row r="8425">
          <cell r="J8425" t="str">
            <v>SUD_082</v>
          </cell>
          <cell r="K8425" t="str">
            <v>BSC_ZTE_NDOGBONG(21)</v>
          </cell>
          <cell r="L8425" t="str">
            <v>Ebolowa</v>
          </cell>
        </row>
        <row r="8426">
          <cell r="J8426" t="str">
            <v>SUD_082</v>
          </cell>
          <cell r="K8426" t="str">
            <v>BSC_ZTE_NDOGBONG(21)</v>
          </cell>
          <cell r="L8426" t="str">
            <v>Ebolowa</v>
          </cell>
        </row>
        <row r="8427">
          <cell r="J8427" t="str">
            <v>SUD_082</v>
          </cell>
          <cell r="K8427" t="str">
            <v>BSC_ZTE_NDOGBONG(21)</v>
          </cell>
          <cell r="L8427" t="str">
            <v>Ebolowa</v>
          </cell>
        </row>
        <row r="8428">
          <cell r="J8428" t="str">
            <v>SUD_082</v>
          </cell>
          <cell r="K8428" t="str">
            <v>BSC_ZTE_NDOGBONG(21)</v>
          </cell>
          <cell r="L8428" t="str">
            <v>Ebolowa</v>
          </cell>
        </row>
        <row r="8429">
          <cell r="J8429" t="str">
            <v>SUD_082</v>
          </cell>
          <cell r="K8429" t="str">
            <v>BSC_ZTE_NDOGBONG(21)</v>
          </cell>
          <cell r="L8429" t="str">
            <v>Ebolowa</v>
          </cell>
        </row>
        <row r="8430">
          <cell r="J8430" t="str">
            <v>SUD_086</v>
          </cell>
          <cell r="K8430" t="str">
            <v>BSC_ZTE_NDOGBONG(21)</v>
          </cell>
          <cell r="L8430" t="str">
            <v>Kribi</v>
          </cell>
        </row>
        <row r="8431">
          <cell r="J8431" t="str">
            <v>SUD_086</v>
          </cell>
          <cell r="K8431" t="str">
            <v>BSC_ZTE_NDOGBONG(21)</v>
          </cell>
          <cell r="L8431" t="str">
            <v>Kribi</v>
          </cell>
        </row>
        <row r="8432">
          <cell r="J8432" t="str">
            <v>SUD_086</v>
          </cell>
          <cell r="K8432" t="str">
            <v>BSC_ZTE_NDOGBONG(21)</v>
          </cell>
          <cell r="L8432" t="str">
            <v>Kribi</v>
          </cell>
        </row>
        <row r="8433">
          <cell r="J8433" t="str">
            <v>SUD_090</v>
          </cell>
          <cell r="K8433" t="str">
            <v>BSC_ZTE_NDOGBONG(21)</v>
          </cell>
          <cell r="L8433" t="str">
            <v>Kribi</v>
          </cell>
        </row>
        <row r="8434">
          <cell r="J8434" t="str">
            <v>SUD_090</v>
          </cell>
          <cell r="K8434" t="str">
            <v>BSC_ZTE_NDOGBONG(21)</v>
          </cell>
          <cell r="L8434" t="str">
            <v>Kribi</v>
          </cell>
        </row>
        <row r="8435">
          <cell r="J8435" t="str">
            <v>SUD_090</v>
          </cell>
          <cell r="K8435" t="str">
            <v>BSC_ZTE_NDOGBONG(21)</v>
          </cell>
          <cell r="L8435" t="str">
            <v>Kribi</v>
          </cell>
        </row>
        <row r="8436">
          <cell r="J8436" t="str">
            <v>SUD_093</v>
          </cell>
          <cell r="K8436" t="str">
            <v>BSC_ZTE_NDOGBONG(21)</v>
          </cell>
          <cell r="L8436" t="str">
            <v>Kribi</v>
          </cell>
        </row>
        <row r="8437">
          <cell r="J8437" t="str">
            <v>SUD_093</v>
          </cell>
          <cell r="K8437" t="str">
            <v>BSC_ZTE_NDOGBONG(21)</v>
          </cell>
          <cell r="L8437" t="str">
            <v>Kribi</v>
          </cell>
        </row>
        <row r="8438">
          <cell r="J8438" t="str">
            <v>SUD_093</v>
          </cell>
          <cell r="K8438" t="str">
            <v>BSC_ZTE_NDOGBONG(21)</v>
          </cell>
          <cell r="L8438" t="str">
            <v>Kribi</v>
          </cell>
        </row>
        <row r="8439">
          <cell r="J8439" t="str">
            <v>SUD_093</v>
          </cell>
          <cell r="K8439" t="str">
            <v>BSC_ZTE_NDOGBONG(21)</v>
          </cell>
          <cell r="L8439" t="str">
            <v>Kribi</v>
          </cell>
        </row>
        <row r="8440">
          <cell r="J8440" t="str">
            <v>SUD_093</v>
          </cell>
          <cell r="K8440" t="str">
            <v>BSC_ZTE_NDOGBONG(21)</v>
          </cell>
          <cell r="L8440" t="str">
            <v>Kribi</v>
          </cell>
        </row>
        <row r="8441">
          <cell r="J8441" t="str">
            <v>SUD_093</v>
          </cell>
          <cell r="K8441" t="str">
            <v>BSC_ZTE_NDOGBONG(21)</v>
          </cell>
          <cell r="L8441" t="str">
            <v>Kribi</v>
          </cell>
        </row>
        <row r="8442">
          <cell r="J8442" t="str">
            <v>SUD_094</v>
          </cell>
          <cell r="K8442" t="str">
            <v>BSC_ZTE_NDOGBONG(21)</v>
          </cell>
          <cell r="L8442" t="str">
            <v>Kribi</v>
          </cell>
        </row>
        <row r="8443">
          <cell r="J8443" t="str">
            <v>SUD_094</v>
          </cell>
          <cell r="K8443" t="str">
            <v>BSC_ZTE_NDOGBONG(21)</v>
          </cell>
          <cell r="L8443" t="str">
            <v>Kribi</v>
          </cell>
        </row>
        <row r="8444">
          <cell r="J8444" t="str">
            <v>SUD_094</v>
          </cell>
          <cell r="K8444" t="str">
            <v>BSC_ZTE_NDOGBONG(21)</v>
          </cell>
          <cell r="L8444" t="str">
            <v>Kribi</v>
          </cell>
        </row>
        <row r="8445">
          <cell r="J8445" t="str">
            <v>SUD_094</v>
          </cell>
          <cell r="K8445" t="str">
            <v>BSC_ZTE_NDOGBONG(21)</v>
          </cell>
          <cell r="L8445" t="str">
            <v>Kribi</v>
          </cell>
        </row>
        <row r="8446">
          <cell r="J8446" t="str">
            <v>SUD_094</v>
          </cell>
          <cell r="K8446" t="str">
            <v>BSC_ZTE_NDOGBONG(21)</v>
          </cell>
          <cell r="L8446" t="str">
            <v>Kribi</v>
          </cell>
        </row>
        <row r="8447">
          <cell r="J8447" t="str">
            <v>SUD_094</v>
          </cell>
          <cell r="K8447" t="str">
            <v>BSC_ZTE_NDOGBONG(21)</v>
          </cell>
          <cell r="L8447" t="str">
            <v>Kribi</v>
          </cell>
        </row>
        <row r="8448">
          <cell r="J8448" t="str">
            <v>SUD_095</v>
          </cell>
          <cell r="K8448" t="str">
            <v>BSC_ZTE_NDOGBONG(21)</v>
          </cell>
          <cell r="L8448" t="str">
            <v>Kribi</v>
          </cell>
        </row>
        <row r="8449">
          <cell r="J8449" t="str">
            <v>SUD_095</v>
          </cell>
          <cell r="K8449" t="str">
            <v>BSC_ZTE_NDOGBONG(21)</v>
          </cell>
          <cell r="L8449" t="str">
            <v>Kribi</v>
          </cell>
        </row>
        <row r="8450">
          <cell r="J8450" t="str">
            <v>SUD_095</v>
          </cell>
          <cell r="K8450" t="str">
            <v>BSC_ZTE_NDOGBONG(21)</v>
          </cell>
          <cell r="L8450" t="str">
            <v>Kribi</v>
          </cell>
        </row>
        <row r="8451">
          <cell r="J8451" t="str">
            <v>SUD_095</v>
          </cell>
          <cell r="K8451" t="str">
            <v>BSC_ZTE_NDOGBONG(21)</v>
          </cell>
          <cell r="L8451" t="str">
            <v>Kribi</v>
          </cell>
        </row>
        <row r="8452">
          <cell r="J8452" t="str">
            <v>SUD_095</v>
          </cell>
          <cell r="K8452" t="str">
            <v>BSC_ZTE_NDOGBONG(21)</v>
          </cell>
          <cell r="L8452" t="str">
            <v>Kribi</v>
          </cell>
        </row>
        <row r="8453">
          <cell r="J8453" t="str">
            <v>SUD_095</v>
          </cell>
          <cell r="K8453" t="str">
            <v>BSC_ZTE_NDOGBONG(21)</v>
          </cell>
          <cell r="L8453" t="str">
            <v>Kribi</v>
          </cell>
        </row>
        <row r="8454">
          <cell r="J8454" t="str">
            <v>SUD_096</v>
          </cell>
          <cell r="K8454" t="str">
            <v>BSC_ZTE_NDOGBONG(21)</v>
          </cell>
          <cell r="L8454" t="str">
            <v>Kribi</v>
          </cell>
        </row>
        <row r="8455">
          <cell r="J8455" t="str">
            <v>SUD_096</v>
          </cell>
          <cell r="K8455" t="str">
            <v>BSC_ZTE_NDOGBONG(21)</v>
          </cell>
          <cell r="L8455" t="str">
            <v>Kribi</v>
          </cell>
        </row>
        <row r="8456">
          <cell r="J8456" t="str">
            <v>SUD_096</v>
          </cell>
          <cell r="K8456" t="str">
            <v>BSC_ZTE_NDOGBONG(21)</v>
          </cell>
          <cell r="L8456" t="str">
            <v>Kribi</v>
          </cell>
        </row>
        <row r="8457">
          <cell r="J8457" t="str">
            <v>SUD_096</v>
          </cell>
          <cell r="K8457" t="str">
            <v>BSC_ZTE_NDOGBONG(21)</v>
          </cell>
          <cell r="L8457" t="str">
            <v>Kribi</v>
          </cell>
        </row>
        <row r="8458">
          <cell r="J8458" t="str">
            <v>SUD_096</v>
          </cell>
          <cell r="K8458" t="str">
            <v>BSC_ZTE_NDOGBONG(21)</v>
          </cell>
          <cell r="L8458" t="str">
            <v>Kribi</v>
          </cell>
        </row>
        <row r="8459">
          <cell r="J8459" t="str">
            <v>SUD_096</v>
          </cell>
          <cell r="K8459" t="str">
            <v>BSC_ZTE_NDOGBONG(21)</v>
          </cell>
          <cell r="L8459" t="str">
            <v>Kribi</v>
          </cell>
        </row>
        <row r="8460">
          <cell r="J8460" t="str">
            <v>SUD_097</v>
          </cell>
          <cell r="K8460" t="str">
            <v>BSC_ZTE_NDOGBONG(21)</v>
          </cell>
          <cell r="L8460" t="str">
            <v>Ebolowa</v>
          </cell>
        </row>
        <row r="8461">
          <cell r="J8461" t="str">
            <v>SUD_097</v>
          </cell>
          <cell r="K8461" t="str">
            <v>BSC_ZTE_NDOGBONG(21)</v>
          </cell>
          <cell r="L8461" t="str">
            <v>Ebolowa</v>
          </cell>
        </row>
        <row r="8462">
          <cell r="J8462" t="str">
            <v>SUD_097</v>
          </cell>
          <cell r="K8462" t="str">
            <v>BSC_ZTE_NDOGBONG(21)</v>
          </cell>
          <cell r="L8462" t="str">
            <v>Ebolowa</v>
          </cell>
        </row>
        <row r="8463">
          <cell r="J8463" t="str">
            <v>SUD_097</v>
          </cell>
          <cell r="K8463" t="str">
            <v>BSC_ZTE_NDOGBONG(21)</v>
          </cell>
          <cell r="L8463" t="str">
            <v>Ebolowa</v>
          </cell>
        </row>
        <row r="8464">
          <cell r="J8464" t="str">
            <v>SUD_097</v>
          </cell>
          <cell r="K8464" t="str">
            <v>BSC_ZTE_NDOGBONG(21)</v>
          </cell>
          <cell r="L8464" t="str">
            <v>Ebolowa</v>
          </cell>
        </row>
        <row r="8465">
          <cell r="J8465" t="str">
            <v>SUD_097</v>
          </cell>
          <cell r="K8465" t="str">
            <v>BSC_ZTE_NDOGBONG(21)</v>
          </cell>
          <cell r="L8465" t="str">
            <v>Ebolowa</v>
          </cell>
        </row>
        <row r="8466">
          <cell r="J8466" t="str">
            <v>SUD_100</v>
          </cell>
          <cell r="K8466" t="str">
            <v>BSC_ZTE_NDOGBONG(21)</v>
          </cell>
          <cell r="L8466" t="str">
            <v>Ebolowa</v>
          </cell>
        </row>
        <row r="8467">
          <cell r="J8467" t="str">
            <v>SUD_100</v>
          </cell>
          <cell r="K8467" t="str">
            <v>BSC_ZTE_NDOGBONG(21)</v>
          </cell>
          <cell r="L8467" t="str">
            <v>Ebolowa</v>
          </cell>
        </row>
        <row r="8468">
          <cell r="J8468" t="str">
            <v>SUD_100</v>
          </cell>
          <cell r="K8468" t="str">
            <v>BSC_ZTE_NDOGBONG(21)</v>
          </cell>
          <cell r="L8468" t="str">
            <v>Ebolowa</v>
          </cell>
        </row>
        <row r="8469">
          <cell r="J8469" t="str">
            <v>SUD_100</v>
          </cell>
          <cell r="K8469" t="str">
            <v>BSC_ZTE_NDOGBONG(21)</v>
          </cell>
          <cell r="L8469" t="str">
            <v>Ebolowa</v>
          </cell>
        </row>
        <row r="8470">
          <cell r="J8470" t="str">
            <v>SUD_100</v>
          </cell>
          <cell r="K8470" t="str">
            <v>BSC_ZTE_NDOGBONG(21)</v>
          </cell>
          <cell r="L8470" t="str">
            <v>Ebolowa</v>
          </cell>
        </row>
        <row r="8471">
          <cell r="J8471" t="str">
            <v>SUD_100</v>
          </cell>
          <cell r="K8471" t="str">
            <v>BSC_ZTE_NDOGBONG(21)</v>
          </cell>
          <cell r="L8471" t="str">
            <v>Ebolowa</v>
          </cell>
        </row>
        <row r="8472">
          <cell r="J8472" t="str">
            <v>SUD_103</v>
          </cell>
          <cell r="K8472" t="str">
            <v>BSC_ZTE_NDOGBONG(21)</v>
          </cell>
          <cell r="L8472" t="str">
            <v>Sangmelima</v>
          </cell>
        </row>
        <row r="8473">
          <cell r="J8473" t="str">
            <v>SUD_103</v>
          </cell>
          <cell r="K8473" t="str">
            <v>BSC_ZTE_NDOGBONG(21)</v>
          </cell>
          <cell r="L8473" t="str">
            <v>Sangmelima</v>
          </cell>
        </row>
        <row r="8474">
          <cell r="J8474" t="str">
            <v>SUD_103</v>
          </cell>
          <cell r="K8474" t="str">
            <v>BSC_ZTE_NDOGBONG(21)</v>
          </cell>
          <cell r="L8474" t="str">
            <v>Sangmelima</v>
          </cell>
        </row>
        <row r="8475">
          <cell r="J8475" t="str">
            <v>SUD_103</v>
          </cell>
          <cell r="K8475" t="str">
            <v>BSC_ZTE_NDOGBONG(21)</v>
          </cell>
          <cell r="L8475" t="str">
            <v>Sangmelima</v>
          </cell>
        </row>
        <row r="8476">
          <cell r="J8476" t="str">
            <v>SUD_103</v>
          </cell>
          <cell r="K8476" t="str">
            <v>BSC_ZTE_NDOGBONG(21)</v>
          </cell>
          <cell r="L8476" t="str">
            <v>Sangmelima</v>
          </cell>
        </row>
        <row r="8477">
          <cell r="J8477" t="str">
            <v>SUD_103</v>
          </cell>
          <cell r="K8477" t="str">
            <v>BSC_ZTE_NDOGBONG(21)</v>
          </cell>
          <cell r="L8477" t="str">
            <v>Sangmelima</v>
          </cell>
        </row>
        <row r="8478">
          <cell r="J8478" t="str">
            <v>SUD_240</v>
          </cell>
          <cell r="K8478" t="str">
            <v>BSC_ZTE_NDOGBONG(21)</v>
          </cell>
          <cell r="L8478" t="str">
            <v>Kribi</v>
          </cell>
        </row>
        <row r="8479">
          <cell r="J8479" t="str">
            <v>SUD_240</v>
          </cell>
          <cell r="K8479" t="str">
            <v>BSC_ZTE_NDOGBONG(21)</v>
          </cell>
          <cell r="L8479" t="str">
            <v>Kribi</v>
          </cell>
        </row>
        <row r="8480">
          <cell r="J8480" t="str">
            <v>SUD_240</v>
          </cell>
          <cell r="K8480" t="str">
            <v>BSC_ZTE_NDOGBONG(21)</v>
          </cell>
          <cell r="L8480" t="str">
            <v>Kribi</v>
          </cell>
        </row>
        <row r="8481">
          <cell r="J8481" t="str">
            <v>CTR_935</v>
          </cell>
          <cell r="K8481" t="str">
            <v>BSC_ZTE_Mvogada_new(24)</v>
          </cell>
          <cell r="L8481" t="str">
            <v>Yaoundé</v>
          </cell>
        </row>
        <row r="8482">
          <cell r="J8482" t="str">
            <v>CTR_935</v>
          </cell>
          <cell r="K8482" t="str">
            <v>BSC_ZTE_Mvogada_new(24)</v>
          </cell>
          <cell r="L8482" t="str">
            <v>Yaoundé</v>
          </cell>
        </row>
        <row r="8483">
          <cell r="J8483" t="str">
            <v>CTR_935</v>
          </cell>
          <cell r="K8483" t="str">
            <v>BSC_ZTE_Mvogada_new(24)</v>
          </cell>
          <cell r="L8483" t="str">
            <v>Yaoundé</v>
          </cell>
        </row>
        <row r="8484">
          <cell r="J8484" t="str">
            <v>EST_124</v>
          </cell>
          <cell r="K8484" t="str">
            <v>BSC_ZTE_Messamendongo(23)</v>
          </cell>
          <cell r="L8484" t="str">
            <v>Bertoua</v>
          </cell>
        </row>
        <row r="8485">
          <cell r="J8485" t="str">
            <v>EST_124</v>
          </cell>
          <cell r="K8485" t="str">
            <v>BSC_ZTE_Messamendongo(23)</v>
          </cell>
          <cell r="L8485" t="str">
            <v>Bertoua</v>
          </cell>
        </row>
        <row r="8486">
          <cell r="J8486" t="str">
            <v>EST_124</v>
          </cell>
          <cell r="K8486" t="str">
            <v>BSC_ZTE_Messamendongo(23)</v>
          </cell>
          <cell r="L8486" t="str">
            <v>Bertoua</v>
          </cell>
        </row>
        <row r="8487">
          <cell r="J8487" t="str">
            <v>EST_127</v>
          </cell>
          <cell r="K8487" t="str">
            <v>BSC_ZTE_Messamendongo(23)</v>
          </cell>
          <cell r="L8487" t="str">
            <v>Bertoua</v>
          </cell>
        </row>
        <row r="8488">
          <cell r="J8488" t="str">
            <v>EST_127</v>
          </cell>
          <cell r="K8488" t="str">
            <v>BSC_ZTE_Messamendongo(23)</v>
          </cell>
          <cell r="L8488" t="str">
            <v>Bertoua</v>
          </cell>
        </row>
        <row r="8489">
          <cell r="J8489" t="str">
            <v>EST_127</v>
          </cell>
          <cell r="K8489" t="str">
            <v>BSC_ZTE_Messamendongo(23)</v>
          </cell>
          <cell r="L8489" t="str">
            <v>Bertoua</v>
          </cell>
        </row>
        <row r="8490">
          <cell r="J8490" t="str">
            <v>EST_128</v>
          </cell>
          <cell r="K8490" t="str">
            <v>BSC_ZTE_Messamendongo(23)</v>
          </cell>
          <cell r="L8490" t="str">
            <v>Bertoua</v>
          </cell>
        </row>
        <row r="8491">
          <cell r="J8491" t="str">
            <v>EST_128</v>
          </cell>
          <cell r="K8491" t="str">
            <v>BSC_ZTE_Messamendongo(23)</v>
          </cell>
          <cell r="L8491" t="str">
            <v>Bertoua</v>
          </cell>
        </row>
        <row r="8492">
          <cell r="J8492" t="str">
            <v>EST_128</v>
          </cell>
          <cell r="K8492" t="str">
            <v>BSC_ZTE_Messamendongo(23)</v>
          </cell>
          <cell r="L8492" t="str">
            <v>Bertoua</v>
          </cell>
        </row>
        <row r="8493">
          <cell r="J8493" t="str">
            <v>EST_143</v>
          </cell>
          <cell r="K8493" t="str">
            <v>BSC_ZTE_Messamendongo(23)</v>
          </cell>
          <cell r="L8493" t="str">
            <v>Bertoua</v>
          </cell>
        </row>
        <row r="8494">
          <cell r="J8494" t="str">
            <v>EST_143</v>
          </cell>
          <cell r="K8494" t="str">
            <v>BSC_ZTE_Messamendongo(23)</v>
          </cell>
          <cell r="L8494" t="str">
            <v>Bertoua</v>
          </cell>
        </row>
        <row r="8495">
          <cell r="J8495" t="str">
            <v>EST_143</v>
          </cell>
          <cell r="K8495" t="str">
            <v>BSC_ZTE_Messamendongo(23)</v>
          </cell>
          <cell r="L8495" t="str">
            <v>Bertoua</v>
          </cell>
        </row>
        <row r="8496">
          <cell r="J8496" t="str">
            <v>EST_152</v>
          </cell>
          <cell r="K8496" t="str">
            <v>BSC_ZTE_Messamendongo(23)</v>
          </cell>
          <cell r="L8496" t="str">
            <v>Bertoua</v>
          </cell>
        </row>
        <row r="8497">
          <cell r="J8497" t="str">
            <v>EST_152</v>
          </cell>
          <cell r="K8497" t="str">
            <v>BSC_ZTE_Messamendongo(23)</v>
          </cell>
          <cell r="L8497" t="str">
            <v>Bertoua</v>
          </cell>
        </row>
        <row r="8498">
          <cell r="J8498" t="str">
            <v>EST_152</v>
          </cell>
          <cell r="K8498" t="str">
            <v>BSC_ZTE_Messamendongo(23)</v>
          </cell>
          <cell r="L8498" t="str">
            <v>Bertoua</v>
          </cell>
        </row>
        <row r="8499">
          <cell r="J8499" t="str">
            <v>LIT_839</v>
          </cell>
          <cell r="K8499" t="str">
            <v>BSC_ZTE_Madagascar(22)</v>
          </cell>
          <cell r="L8499" t="str">
            <v>Douala</v>
          </cell>
        </row>
        <row r="8500">
          <cell r="J8500" t="str">
            <v>LIT_839</v>
          </cell>
          <cell r="K8500" t="str">
            <v>BSC_ZTE_Madagascar(22)</v>
          </cell>
          <cell r="L8500" t="str">
            <v>Douala</v>
          </cell>
        </row>
        <row r="8501">
          <cell r="J8501" t="str">
            <v>LIT_839</v>
          </cell>
          <cell r="K8501" t="str">
            <v>BSC_ZTE_Madagascar(22)</v>
          </cell>
          <cell r="L8501" t="str">
            <v>Douala</v>
          </cell>
        </row>
        <row r="8502">
          <cell r="J8502" t="str">
            <v>CTR_729</v>
          </cell>
          <cell r="K8502" t="str">
            <v>BSC_ZTE_Mvogada_new(24)</v>
          </cell>
          <cell r="L8502" t="str">
            <v>Yaounde</v>
          </cell>
        </row>
        <row r="8503">
          <cell r="J8503" t="str">
            <v>CTR_729</v>
          </cell>
          <cell r="K8503" t="str">
            <v>BSC_ZTE_Mvogada_new(24)</v>
          </cell>
          <cell r="L8503" t="str">
            <v>Yaounde</v>
          </cell>
        </row>
        <row r="8504">
          <cell r="J8504" t="str">
            <v>CTR_729</v>
          </cell>
          <cell r="K8504" t="str">
            <v>BSC_ZTE_Mvogada_new(24)</v>
          </cell>
          <cell r="L8504" t="str">
            <v>Yaounde</v>
          </cell>
        </row>
        <row r="8505">
          <cell r="J8505" t="str">
            <v>LIT_175</v>
          </cell>
          <cell r="K8505" t="str">
            <v>MCBSC_IPD2</v>
          </cell>
          <cell r="L8505" t="str">
            <v>Muyengue</v>
          </cell>
        </row>
        <row r="8506">
          <cell r="J8506" t="str">
            <v>LIT_175</v>
          </cell>
          <cell r="K8506" t="str">
            <v>MCBSC_IPD2</v>
          </cell>
          <cell r="L8506" t="str">
            <v>Muyengue</v>
          </cell>
        </row>
        <row r="8507">
          <cell r="J8507" t="str">
            <v>LIT_175</v>
          </cell>
          <cell r="K8507" t="str">
            <v>MCBSC_IPD2</v>
          </cell>
          <cell r="L8507" t="str">
            <v>Muyengue</v>
          </cell>
        </row>
        <row r="8508">
          <cell r="J8508" t="str">
            <v>EXN_275</v>
          </cell>
          <cell r="K8508" t="str">
            <v>MCBSC_Mra-ZOKOK2</v>
          </cell>
          <cell r="L8508" t="str">
            <v>Waza</v>
          </cell>
        </row>
        <row r="8509">
          <cell r="J8509" t="str">
            <v>EXN_275</v>
          </cell>
          <cell r="K8509" t="str">
            <v>MCBSC_Mra-ZOKOK2</v>
          </cell>
          <cell r="L8509" t="str">
            <v>Waza</v>
          </cell>
        </row>
        <row r="8510">
          <cell r="J8510" t="str">
            <v>NRD_001</v>
          </cell>
          <cell r="K8510" t="str">
            <v>BSC1_HW_GRA_AGENCE</v>
          </cell>
          <cell r="L8510" t="str">
            <v>Garoua</v>
          </cell>
        </row>
        <row r="8511">
          <cell r="J8511" t="str">
            <v>NRD_001</v>
          </cell>
          <cell r="K8511" t="str">
            <v>BSC1_HW_GRA_AGENCE</v>
          </cell>
          <cell r="L8511" t="str">
            <v>Garoua</v>
          </cell>
        </row>
        <row r="8512">
          <cell r="J8512" t="str">
            <v>NRD_001</v>
          </cell>
          <cell r="K8512" t="str">
            <v>BSC1_HW_GRA_AGENCE</v>
          </cell>
          <cell r="L8512" t="str">
            <v>Garoua</v>
          </cell>
        </row>
        <row r="8513">
          <cell r="J8513" t="str">
            <v>LIT_834</v>
          </cell>
          <cell r="K8513" t="str">
            <v>BSC_ZTE_Madagascar(22)</v>
          </cell>
          <cell r="L8513" t="str">
            <v>Douala</v>
          </cell>
        </row>
        <row r="8514">
          <cell r="J8514" t="str">
            <v>LIT_834</v>
          </cell>
          <cell r="K8514" t="str">
            <v>BSC_ZTE_Madagascar(22)</v>
          </cell>
          <cell r="L8514" t="str">
            <v>Douala</v>
          </cell>
        </row>
        <row r="8515">
          <cell r="J8515" t="str">
            <v>LIT_834</v>
          </cell>
          <cell r="K8515" t="str">
            <v>BSC_ZTE_Madagascar(22)</v>
          </cell>
          <cell r="L8515" t="str">
            <v>Douala</v>
          </cell>
        </row>
        <row r="8516">
          <cell r="J8516" t="str">
            <v>LIT_858</v>
          </cell>
          <cell r="K8516" t="str">
            <v>BSC_ZTE_Madagascar(22)</v>
          </cell>
          <cell r="L8516" t="str">
            <v>Douala</v>
          </cell>
        </row>
        <row r="8517">
          <cell r="J8517" t="str">
            <v>LIT_858</v>
          </cell>
          <cell r="K8517" t="str">
            <v>BSC_ZTE_Madagascar(22)</v>
          </cell>
          <cell r="L8517" t="str">
            <v>Douala</v>
          </cell>
        </row>
        <row r="8518">
          <cell r="J8518" t="str">
            <v>LIT_858</v>
          </cell>
          <cell r="K8518" t="str">
            <v>BSC_ZTE_Madagascar(22)</v>
          </cell>
          <cell r="L8518" t="str">
            <v>Douala</v>
          </cell>
        </row>
        <row r="8519">
          <cell r="J8519" t="str">
            <v>LIT_869</v>
          </cell>
          <cell r="K8519" t="str">
            <v>BSC_ZTE_NDOGBONG(21)</v>
          </cell>
          <cell r="L8519" t="str">
            <v>Douala</v>
          </cell>
        </row>
        <row r="8520">
          <cell r="J8520" t="str">
            <v>LIT_869</v>
          </cell>
          <cell r="K8520" t="str">
            <v>BSC_ZTE_NDOGBONG(21)</v>
          </cell>
          <cell r="L8520" t="str">
            <v>Douala</v>
          </cell>
        </row>
        <row r="8521">
          <cell r="J8521" t="str">
            <v>LIT_869</v>
          </cell>
          <cell r="K8521" t="str">
            <v>BSC_ZTE_NDOGBONG(21)</v>
          </cell>
          <cell r="L8521" t="str">
            <v>Douala</v>
          </cell>
        </row>
        <row r="8522">
          <cell r="J8522" t="str">
            <v>LIT_871</v>
          </cell>
          <cell r="K8522" t="str">
            <v>BSC_ZTE_NDOGBONG(21)</v>
          </cell>
          <cell r="L8522" t="str">
            <v>Douala</v>
          </cell>
        </row>
        <row r="8523">
          <cell r="J8523" t="str">
            <v>LIT_871</v>
          </cell>
          <cell r="K8523" t="str">
            <v>BSC_ZTE_NDOGBONG(21)</v>
          </cell>
          <cell r="L8523" t="str">
            <v>Douala</v>
          </cell>
        </row>
        <row r="8524">
          <cell r="J8524" t="str">
            <v>LIT_871</v>
          </cell>
          <cell r="K8524" t="str">
            <v>BSC_ZTE_NDOGBONG(21)</v>
          </cell>
          <cell r="L8524" t="str">
            <v>Douala</v>
          </cell>
        </row>
        <row r="8525">
          <cell r="J8525" t="str">
            <v>ADM_135</v>
          </cell>
          <cell r="K8525" t="str">
            <v>BSC1_HW_GRA_AGENCE</v>
          </cell>
          <cell r="L8525" t="str">
            <v>Ngaoundere</v>
          </cell>
        </row>
        <row r="8526">
          <cell r="J8526" t="str">
            <v>ADM_135</v>
          </cell>
          <cell r="K8526" t="str">
            <v>BSC1_HW_GRA_AGENCE</v>
          </cell>
          <cell r="L8526" t="str">
            <v>Ngaoundere</v>
          </cell>
        </row>
        <row r="8527">
          <cell r="J8527" t="str">
            <v>ADM_135</v>
          </cell>
          <cell r="K8527" t="str">
            <v>BSC1_HW_GRA_AGENCE</v>
          </cell>
          <cell r="L8527" t="str">
            <v>Ngaoundere</v>
          </cell>
        </row>
        <row r="8528">
          <cell r="J8528" t="str">
            <v>ADM_155</v>
          </cell>
          <cell r="K8528" t="str">
            <v>BSC1_HW_GRA_AGENCE</v>
          </cell>
          <cell r="L8528" t="str">
            <v>Ngaoundere</v>
          </cell>
        </row>
        <row r="8529">
          <cell r="J8529" t="str">
            <v>ADM_155</v>
          </cell>
          <cell r="K8529" t="str">
            <v>BSC1_HW_GRA_AGENCE</v>
          </cell>
          <cell r="L8529" t="str">
            <v>Ngaoundere</v>
          </cell>
        </row>
        <row r="8530">
          <cell r="J8530" t="str">
            <v>ADM_155</v>
          </cell>
          <cell r="K8530" t="str">
            <v>BSC1_HW_GRA_AGENCE</v>
          </cell>
          <cell r="L8530" t="str">
            <v>Ngaoundere</v>
          </cell>
        </row>
        <row r="8531">
          <cell r="J8531" t="str">
            <v>ADM_155</v>
          </cell>
          <cell r="K8531" t="str">
            <v>BSC1_HW_GRA_AGENCE</v>
          </cell>
          <cell r="L8531" t="str">
            <v>Ngaoundere</v>
          </cell>
        </row>
        <row r="8532">
          <cell r="J8532" t="str">
            <v>ADM_155</v>
          </cell>
          <cell r="K8532" t="str">
            <v>BSC1_HW_GRA_AGENCE</v>
          </cell>
          <cell r="L8532" t="str">
            <v>Ngaoundere</v>
          </cell>
        </row>
        <row r="8533">
          <cell r="J8533" t="str">
            <v>ADM_155</v>
          </cell>
          <cell r="K8533" t="str">
            <v>BSC1_HW_GRA_AGENCE</v>
          </cell>
          <cell r="L8533" t="str">
            <v>Ngaoundere</v>
          </cell>
        </row>
        <row r="8534">
          <cell r="J8534" t="str">
            <v>ADM_157</v>
          </cell>
          <cell r="K8534" t="str">
            <v>BSC1_HW_GRA_AGENCE</v>
          </cell>
          <cell r="L8534" t="str">
            <v>Ngaoundere</v>
          </cell>
        </row>
        <row r="8535">
          <cell r="J8535" t="str">
            <v>ADM_157</v>
          </cell>
          <cell r="K8535" t="str">
            <v>BSC1_HW_GRA_AGENCE</v>
          </cell>
          <cell r="L8535" t="str">
            <v>Ngaoundere</v>
          </cell>
        </row>
        <row r="8536">
          <cell r="J8536" t="str">
            <v>ADM_157</v>
          </cell>
          <cell r="K8536" t="str">
            <v>BSC1_HW_GRA_AGENCE</v>
          </cell>
          <cell r="L8536" t="str">
            <v>Ngaoundere</v>
          </cell>
        </row>
        <row r="8537">
          <cell r="J8537" t="str">
            <v>ADM_157</v>
          </cell>
          <cell r="K8537" t="str">
            <v>BSC1_HW_GRA_AGENCE</v>
          </cell>
          <cell r="L8537" t="str">
            <v>Ngaoundere</v>
          </cell>
        </row>
        <row r="8538">
          <cell r="J8538" t="str">
            <v>ADM_157</v>
          </cell>
          <cell r="K8538" t="str">
            <v>BSC1_HW_GRA_AGENCE</v>
          </cell>
          <cell r="L8538" t="str">
            <v>Ngaoundere</v>
          </cell>
        </row>
        <row r="8539">
          <cell r="J8539" t="str">
            <v>ADM_157</v>
          </cell>
          <cell r="K8539" t="str">
            <v>BSC1_HW_GRA_AGENCE</v>
          </cell>
          <cell r="L8539" t="str">
            <v>Ngaoundere</v>
          </cell>
        </row>
        <row r="8540">
          <cell r="J8540" t="str">
            <v>ADM_158</v>
          </cell>
          <cell r="K8540" t="str">
            <v>BSC1_HW_GRA_AGENCE</v>
          </cell>
          <cell r="L8540" t="str">
            <v>Ngaoundere</v>
          </cell>
        </row>
        <row r="8541">
          <cell r="J8541" t="str">
            <v>ADM_158</v>
          </cell>
          <cell r="K8541" t="str">
            <v>BSC1_HW_GRA_AGENCE</v>
          </cell>
          <cell r="L8541" t="str">
            <v>Ngaoundere</v>
          </cell>
        </row>
        <row r="8542">
          <cell r="J8542" t="str">
            <v>ADM_158</v>
          </cell>
          <cell r="K8542" t="str">
            <v>BSC1_HW_GRA_AGENCE</v>
          </cell>
          <cell r="L8542" t="str">
            <v>Ngaoundere</v>
          </cell>
        </row>
        <row r="8543">
          <cell r="J8543" t="str">
            <v>ADM_158</v>
          </cell>
          <cell r="K8543" t="str">
            <v>BSC1_HW_GRA_AGENCE</v>
          </cell>
          <cell r="L8543" t="str">
            <v>Ngaoundere</v>
          </cell>
        </row>
        <row r="8544">
          <cell r="J8544" t="str">
            <v>ADM_158</v>
          </cell>
          <cell r="K8544" t="str">
            <v>BSC1_HW_GRA_AGENCE</v>
          </cell>
          <cell r="L8544" t="str">
            <v>Ngaoundere</v>
          </cell>
        </row>
        <row r="8545">
          <cell r="J8545" t="str">
            <v>ADM_158</v>
          </cell>
          <cell r="K8545" t="str">
            <v>BSC1_HW_GRA_AGENCE</v>
          </cell>
          <cell r="L8545" t="str">
            <v>Ngaoundere</v>
          </cell>
        </row>
        <row r="8546">
          <cell r="J8546" t="str">
            <v>ADM_164</v>
          </cell>
          <cell r="K8546" t="str">
            <v>BSC1_HW_GRA_AGENCE</v>
          </cell>
          <cell r="L8546" t="str">
            <v>Ngaoundere</v>
          </cell>
        </row>
        <row r="8547">
          <cell r="J8547" t="str">
            <v>ADM_164</v>
          </cell>
          <cell r="K8547" t="str">
            <v>BSC1_HW_GRA_AGENCE</v>
          </cell>
          <cell r="L8547" t="str">
            <v>Ngaoundere</v>
          </cell>
        </row>
        <row r="8548">
          <cell r="J8548" t="str">
            <v>ADM_164</v>
          </cell>
          <cell r="K8548" t="str">
            <v>BSC1_HW_GRA_AGENCE</v>
          </cell>
          <cell r="L8548" t="str">
            <v>Ngaoundere</v>
          </cell>
        </row>
        <row r="8549">
          <cell r="J8549" t="str">
            <v>ADM_164</v>
          </cell>
          <cell r="K8549" t="str">
            <v>BSC1_HW_GRA_AGENCE</v>
          </cell>
          <cell r="L8549" t="str">
            <v>Ngaoundere</v>
          </cell>
        </row>
        <row r="8550">
          <cell r="J8550" t="str">
            <v>ADM_164</v>
          </cell>
          <cell r="K8550" t="str">
            <v>BSC1_HW_GRA_AGENCE</v>
          </cell>
          <cell r="L8550" t="str">
            <v>Ngaoundere</v>
          </cell>
        </row>
        <row r="8551">
          <cell r="J8551" t="str">
            <v>ADM_164</v>
          </cell>
          <cell r="K8551" t="str">
            <v>BSC1_HW_GRA_AGENCE</v>
          </cell>
          <cell r="L8551" t="str">
            <v>Ngaoundere</v>
          </cell>
        </row>
        <row r="8552">
          <cell r="J8552" t="str">
            <v>ADM_166</v>
          </cell>
          <cell r="K8552" t="str">
            <v>BSC1_HW_GRA_AGENCE</v>
          </cell>
          <cell r="L8552" t="str">
            <v>Ngaoundere</v>
          </cell>
        </row>
        <row r="8553">
          <cell r="J8553" t="str">
            <v>ADM_166</v>
          </cell>
          <cell r="K8553" t="str">
            <v>BSC1_HW_GRA_AGENCE</v>
          </cell>
          <cell r="L8553" t="str">
            <v>Ngaoundere</v>
          </cell>
        </row>
        <row r="8554">
          <cell r="J8554" t="str">
            <v>ADM_166</v>
          </cell>
          <cell r="K8554" t="str">
            <v>BSC1_HW_GRA_AGENCE</v>
          </cell>
          <cell r="L8554" t="str">
            <v>Ngaoundere</v>
          </cell>
        </row>
        <row r="8555">
          <cell r="J8555" t="str">
            <v>ADM_166</v>
          </cell>
          <cell r="K8555" t="str">
            <v>BSC1_HW_GRA_AGENCE</v>
          </cell>
          <cell r="L8555" t="str">
            <v>Ngaoundere</v>
          </cell>
        </row>
        <row r="8556">
          <cell r="J8556" t="str">
            <v>ADM_166</v>
          </cell>
          <cell r="K8556" t="str">
            <v>BSC1_HW_GRA_AGENCE</v>
          </cell>
          <cell r="L8556" t="str">
            <v>Ngaoundere</v>
          </cell>
        </row>
        <row r="8557">
          <cell r="J8557" t="str">
            <v>ADM_166</v>
          </cell>
          <cell r="K8557" t="str">
            <v>BSC1_HW_GRA_AGENCE</v>
          </cell>
          <cell r="L8557" t="str">
            <v>Ngaoundere</v>
          </cell>
        </row>
        <row r="8558">
          <cell r="J8558" t="str">
            <v>ADM_180</v>
          </cell>
          <cell r="K8558" t="str">
            <v>BSC1_HW_GRA_AGENCE</v>
          </cell>
          <cell r="L8558" t="str">
            <v>Ngaoundere</v>
          </cell>
        </row>
        <row r="8559">
          <cell r="J8559" t="str">
            <v>ADM_180</v>
          </cell>
          <cell r="K8559" t="str">
            <v>BSC1_HW_GRA_AGENCE</v>
          </cell>
          <cell r="L8559" t="str">
            <v>Ngaoundere</v>
          </cell>
        </row>
        <row r="8560">
          <cell r="J8560" t="str">
            <v>ADM_180</v>
          </cell>
          <cell r="K8560" t="str">
            <v>BSC1_HW_GRA_AGENCE</v>
          </cell>
          <cell r="L8560" t="str">
            <v>Ngaoundere</v>
          </cell>
        </row>
        <row r="8561">
          <cell r="J8561" t="str">
            <v>NRD_158</v>
          </cell>
          <cell r="K8561" t="str">
            <v>BSC1_HW_GRA_AGENCE</v>
          </cell>
          <cell r="L8561" t="str">
            <v>Garoua</v>
          </cell>
        </row>
        <row r="8562">
          <cell r="J8562" t="str">
            <v>NRD_158</v>
          </cell>
          <cell r="K8562" t="str">
            <v>BSC1_HW_GRA_AGENCE</v>
          </cell>
          <cell r="L8562" t="str">
            <v>Garoua</v>
          </cell>
        </row>
        <row r="8563">
          <cell r="J8563" t="str">
            <v>NRD_158</v>
          </cell>
          <cell r="K8563" t="str">
            <v>BSC1_HW_GRA_AGENCE</v>
          </cell>
          <cell r="L8563" t="str">
            <v>Garoua</v>
          </cell>
        </row>
        <row r="8564">
          <cell r="J8564" t="str">
            <v>NRD_174</v>
          </cell>
          <cell r="K8564" t="str">
            <v>BSC1_HW_GRA_AGENCE</v>
          </cell>
          <cell r="L8564" t="str">
            <v>Garoua</v>
          </cell>
        </row>
        <row r="8565">
          <cell r="J8565" t="str">
            <v>NRD_174</v>
          </cell>
          <cell r="K8565" t="str">
            <v>BSC1_HW_GRA_AGENCE</v>
          </cell>
          <cell r="L8565" t="str">
            <v>Garoua</v>
          </cell>
        </row>
        <row r="8566">
          <cell r="J8566" t="str">
            <v>NRD_174</v>
          </cell>
          <cell r="K8566" t="str">
            <v>BSC1_HW_GRA_AGENCE</v>
          </cell>
          <cell r="L8566" t="str">
            <v>Garoua</v>
          </cell>
        </row>
        <row r="8567">
          <cell r="J8567" t="str">
            <v>NRD_174</v>
          </cell>
          <cell r="K8567" t="str">
            <v>BSC1_HW_GRA_AGENCE</v>
          </cell>
          <cell r="L8567" t="str">
            <v>Garoua</v>
          </cell>
        </row>
        <row r="8568">
          <cell r="J8568" t="str">
            <v>NRD_174</v>
          </cell>
          <cell r="K8568" t="str">
            <v>BSC1_HW_GRA_AGENCE</v>
          </cell>
          <cell r="L8568" t="str">
            <v>Garoua</v>
          </cell>
        </row>
        <row r="8569">
          <cell r="J8569" t="str">
            <v>NRD_174</v>
          </cell>
          <cell r="K8569" t="str">
            <v>BSC1_HW_GRA_AGENCE</v>
          </cell>
          <cell r="L8569" t="str">
            <v>Garoua</v>
          </cell>
        </row>
        <row r="8570">
          <cell r="J8570" t="str">
            <v>NRD_175</v>
          </cell>
          <cell r="K8570" t="str">
            <v>BSC1_HW_GRA_AGENCE</v>
          </cell>
          <cell r="L8570" t="str">
            <v>Garoua</v>
          </cell>
        </row>
        <row r="8571">
          <cell r="J8571" t="str">
            <v>NRD_175</v>
          </cell>
          <cell r="K8571" t="str">
            <v>BSC1_HW_GRA_AGENCE</v>
          </cell>
          <cell r="L8571" t="str">
            <v>Garoua</v>
          </cell>
        </row>
        <row r="8572">
          <cell r="J8572" t="str">
            <v>NRD_175</v>
          </cell>
          <cell r="K8572" t="str">
            <v>BSC1_HW_GRA_AGENCE</v>
          </cell>
          <cell r="L8572" t="str">
            <v>Garoua</v>
          </cell>
        </row>
        <row r="8573">
          <cell r="J8573" t="str">
            <v>NRD_175</v>
          </cell>
          <cell r="K8573" t="str">
            <v>BSC1_HW_GRA_AGENCE</v>
          </cell>
          <cell r="L8573" t="str">
            <v>Garoua</v>
          </cell>
        </row>
        <row r="8574">
          <cell r="J8574" t="str">
            <v>NRD_175</v>
          </cell>
          <cell r="K8574" t="str">
            <v>BSC1_HW_GRA_AGENCE</v>
          </cell>
          <cell r="L8574" t="str">
            <v>Garoua</v>
          </cell>
        </row>
        <row r="8575">
          <cell r="J8575" t="str">
            <v>NRD_175</v>
          </cell>
          <cell r="K8575" t="str">
            <v>BSC1_HW_GRA_AGENCE</v>
          </cell>
          <cell r="L8575" t="str">
            <v>Garoua</v>
          </cell>
        </row>
        <row r="8576">
          <cell r="J8576" t="str">
            <v>OST_110</v>
          </cell>
          <cell r="K8576" t="str">
            <v>BSC1_HW_BFSAM_BANENGO</v>
          </cell>
          <cell r="L8576" t="str">
            <v>Bafoussam</v>
          </cell>
        </row>
        <row r="8577">
          <cell r="J8577" t="str">
            <v>OST_110</v>
          </cell>
          <cell r="K8577" t="str">
            <v>BSC1_HW_BFSAM_BANENGO</v>
          </cell>
          <cell r="L8577" t="str">
            <v>Bafoussam</v>
          </cell>
        </row>
        <row r="8578">
          <cell r="J8578" t="str">
            <v>OST_110</v>
          </cell>
          <cell r="K8578" t="str">
            <v>BSC1_HW_BFSAM_BANENGO</v>
          </cell>
          <cell r="L8578" t="str">
            <v>Bafoussam</v>
          </cell>
        </row>
        <row r="8579">
          <cell r="J8579" t="str">
            <v>OST_111</v>
          </cell>
          <cell r="K8579" t="str">
            <v>BSC1_HW_BFSAM_BANENGO</v>
          </cell>
          <cell r="L8579" t="str">
            <v>Bafoussam</v>
          </cell>
        </row>
        <row r="8580">
          <cell r="J8580" t="str">
            <v>OST_111</v>
          </cell>
          <cell r="K8580" t="str">
            <v>BSC1_HW_BFSAM_BANENGO</v>
          </cell>
          <cell r="L8580" t="str">
            <v>Bafoussam</v>
          </cell>
        </row>
        <row r="8581">
          <cell r="J8581" t="str">
            <v>OST_111</v>
          </cell>
          <cell r="K8581" t="str">
            <v>BSC1_HW_BFSAM_BANENGO</v>
          </cell>
          <cell r="L8581" t="str">
            <v>Bafoussam</v>
          </cell>
        </row>
        <row r="8582">
          <cell r="J8582" t="str">
            <v>OST_165</v>
          </cell>
          <cell r="K8582" t="str">
            <v>BSC1_HW_BFSAM_BANENGO</v>
          </cell>
          <cell r="L8582" t="str">
            <v>Ndjeleng</v>
          </cell>
        </row>
        <row r="8583">
          <cell r="J8583" t="str">
            <v>OST_165</v>
          </cell>
          <cell r="K8583" t="str">
            <v>BSC1_HW_BFSAM_BANENGO</v>
          </cell>
          <cell r="L8583" t="str">
            <v>Ndjeleng</v>
          </cell>
        </row>
        <row r="8584">
          <cell r="J8584" t="str">
            <v>OST_165</v>
          </cell>
          <cell r="K8584" t="str">
            <v>BSC1_HW_BFSAM_BANENGO</v>
          </cell>
          <cell r="L8584" t="str">
            <v>Ndjeleng</v>
          </cell>
        </row>
        <row r="8585">
          <cell r="J8585" t="str">
            <v>OST_261</v>
          </cell>
          <cell r="K8585" t="str">
            <v>BSC1_HW_BFSAM_BANENGO</v>
          </cell>
          <cell r="L8585" t="str">
            <v>Lemla</v>
          </cell>
        </row>
        <row r="8586">
          <cell r="J8586" t="str">
            <v>OST_261</v>
          </cell>
          <cell r="K8586" t="str">
            <v>BSC1_HW_BFSAM_BANENGO</v>
          </cell>
          <cell r="L8586" t="str">
            <v>Lemla</v>
          </cell>
        </row>
        <row r="8587">
          <cell r="J8587" t="str">
            <v>OST_261</v>
          </cell>
          <cell r="K8587" t="str">
            <v>BSC1_HW_BFSAM_BANENGO</v>
          </cell>
          <cell r="L8587" t="str">
            <v>Lemla</v>
          </cell>
        </row>
        <row r="8588">
          <cell r="J8588" t="str">
            <v>OST_267</v>
          </cell>
          <cell r="K8588" t="str">
            <v>BSC1_HW_BFSAM_BANENGO</v>
          </cell>
          <cell r="L8588" t="str">
            <v>Dschang</v>
          </cell>
        </row>
        <row r="8589">
          <cell r="J8589" t="str">
            <v>OST_267</v>
          </cell>
          <cell r="K8589" t="str">
            <v>BSC1_HW_BFSAM_BANENGO</v>
          </cell>
          <cell r="L8589" t="str">
            <v>Dschang</v>
          </cell>
        </row>
        <row r="8590">
          <cell r="J8590" t="str">
            <v>OST_267</v>
          </cell>
          <cell r="K8590" t="str">
            <v>BSC1_HW_BFSAM_BANENGO</v>
          </cell>
          <cell r="L8590" t="str">
            <v>Dschang</v>
          </cell>
        </row>
        <row r="8591">
          <cell r="J8591" t="str">
            <v>OST_267</v>
          </cell>
          <cell r="K8591" t="str">
            <v>BSC1_HW_BFSAM_BANENGO</v>
          </cell>
          <cell r="L8591" t="str">
            <v>Dschang</v>
          </cell>
        </row>
        <row r="8592">
          <cell r="J8592" t="str">
            <v>OST_267</v>
          </cell>
          <cell r="K8592" t="str">
            <v>BSC1_HW_BFSAM_BANENGO</v>
          </cell>
          <cell r="L8592" t="str">
            <v>Dschang</v>
          </cell>
        </row>
        <row r="8593">
          <cell r="J8593" t="str">
            <v>OST_267</v>
          </cell>
          <cell r="K8593" t="str">
            <v>BSC1_HW_BFSAM_BANENGO</v>
          </cell>
          <cell r="L8593" t="str">
            <v>Dschang</v>
          </cell>
        </row>
        <row r="8594">
          <cell r="J8594" t="str">
            <v>OST_268</v>
          </cell>
          <cell r="K8594" t="str">
            <v>BSC1_HW_BFSAM_BANENGO</v>
          </cell>
          <cell r="L8594" t="str">
            <v>Bafoussam</v>
          </cell>
        </row>
        <row r="8595">
          <cell r="J8595" t="str">
            <v>OST_268</v>
          </cell>
          <cell r="K8595" t="str">
            <v>BSC1_HW_BFSAM_BANENGO</v>
          </cell>
          <cell r="L8595" t="str">
            <v>Bafoussam</v>
          </cell>
        </row>
        <row r="8596">
          <cell r="J8596" t="str">
            <v>OST_268</v>
          </cell>
          <cell r="K8596" t="str">
            <v>BSC1_HW_BFSAM_BANENGO</v>
          </cell>
          <cell r="L8596" t="str">
            <v>Bafoussam</v>
          </cell>
        </row>
        <row r="8597">
          <cell r="J8597" t="str">
            <v>OST_268</v>
          </cell>
          <cell r="K8597" t="str">
            <v>BSC1_HW_BFSAM_BANENGO</v>
          </cell>
          <cell r="L8597" t="str">
            <v>Bafoussam</v>
          </cell>
        </row>
        <row r="8598">
          <cell r="J8598" t="str">
            <v>OST_268</v>
          </cell>
          <cell r="K8598" t="str">
            <v>BSC1_HW_BFSAM_BANENGO</v>
          </cell>
          <cell r="L8598" t="str">
            <v>Bafoussam</v>
          </cell>
        </row>
        <row r="8599">
          <cell r="J8599" t="str">
            <v>OST_268</v>
          </cell>
          <cell r="K8599" t="str">
            <v>BSC1_HW_BFSAM_BANENGO</v>
          </cell>
          <cell r="L8599" t="str">
            <v>Bafoussam</v>
          </cell>
        </row>
        <row r="8600">
          <cell r="J8600" t="str">
            <v>OST_270</v>
          </cell>
          <cell r="K8600" t="str">
            <v>BSC1_HW_BFSAM_BANENGO</v>
          </cell>
          <cell r="L8600" t="str">
            <v>Bafoussam</v>
          </cell>
        </row>
        <row r="8601">
          <cell r="J8601" t="str">
            <v>OST_270</v>
          </cell>
          <cell r="K8601" t="str">
            <v>BSC1_HW_BFSAM_BANENGO</v>
          </cell>
          <cell r="L8601" t="str">
            <v>Bafoussam</v>
          </cell>
        </row>
        <row r="8602">
          <cell r="J8602" t="str">
            <v>OST_270</v>
          </cell>
          <cell r="K8602" t="str">
            <v>BSC1_HW_BFSAM_BANENGO</v>
          </cell>
          <cell r="L8602" t="str">
            <v>Bafoussam</v>
          </cell>
        </row>
        <row r="8603">
          <cell r="J8603" t="str">
            <v>OST_270</v>
          </cell>
          <cell r="K8603" t="str">
            <v>BSC1_HW_BFSAM_BANENGO</v>
          </cell>
          <cell r="L8603" t="str">
            <v>Bafoussam</v>
          </cell>
        </row>
        <row r="8604">
          <cell r="J8604" t="str">
            <v>OST_270</v>
          </cell>
          <cell r="K8604" t="str">
            <v>BSC1_HW_BFSAM_BANENGO</v>
          </cell>
          <cell r="L8604" t="str">
            <v>Bafoussam</v>
          </cell>
        </row>
        <row r="8605">
          <cell r="J8605" t="str">
            <v>OST_270</v>
          </cell>
          <cell r="K8605" t="str">
            <v>BSC1_HW_BFSAM_BANENGO</v>
          </cell>
          <cell r="L8605" t="str">
            <v>Bafoussam</v>
          </cell>
        </row>
        <row r="8606">
          <cell r="J8606" t="str">
            <v>OST_291</v>
          </cell>
          <cell r="K8606" t="str">
            <v>BSC1_HW_BFSAM_BANENGO</v>
          </cell>
          <cell r="L8606" t="str">
            <v>Bafoussam</v>
          </cell>
        </row>
        <row r="8607">
          <cell r="J8607" t="str">
            <v>OST_291</v>
          </cell>
          <cell r="K8607" t="str">
            <v>BSC1_HW_BFSAM_BANENGO</v>
          </cell>
          <cell r="L8607" t="str">
            <v>Bafoussam</v>
          </cell>
        </row>
        <row r="8608">
          <cell r="J8608" t="str">
            <v>OST_291</v>
          </cell>
          <cell r="K8608" t="str">
            <v>BSC1_HW_BFSAM_BANENGO</v>
          </cell>
          <cell r="L8608" t="str">
            <v>Bafoussam</v>
          </cell>
        </row>
        <row r="8609">
          <cell r="J8609" t="str">
            <v>OST_291</v>
          </cell>
          <cell r="K8609" t="str">
            <v>BSC1_HW_BFSAM_BANENGO</v>
          </cell>
          <cell r="L8609" t="str">
            <v>Bafoussam</v>
          </cell>
        </row>
        <row r="8610">
          <cell r="J8610" t="str">
            <v>OST_291</v>
          </cell>
          <cell r="K8610" t="str">
            <v>BSC1_HW_BFSAM_BANENGO</v>
          </cell>
          <cell r="L8610" t="str">
            <v>Bafoussam</v>
          </cell>
        </row>
        <row r="8611">
          <cell r="J8611" t="str">
            <v>OST_291</v>
          </cell>
          <cell r="K8611" t="str">
            <v>BSC1_HW_BFSAM_BANENGO</v>
          </cell>
          <cell r="L8611" t="str">
            <v>Bafoussam</v>
          </cell>
        </row>
        <row r="8612">
          <cell r="J8612" t="str">
            <v>SUO_052</v>
          </cell>
          <cell r="K8612" t="str">
            <v>BSC1_HW_BFSAM_BANENGO</v>
          </cell>
          <cell r="L8612" t="str">
            <v>Kumba</v>
          </cell>
        </row>
        <row r="8613">
          <cell r="J8613" t="str">
            <v>SUO_052</v>
          </cell>
          <cell r="K8613" t="str">
            <v>BSC1_HW_BFSAM_BANENGO</v>
          </cell>
          <cell r="L8613" t="str">
            <v>Kumba</v>
          </cell>
        </row>
        <row r="8614">
          <cell r="J8614" t="str">
            <v>SUO_052</v>
          </cell>
          <cell r="K8614" t="str">
            <v>BSC1_HW_BFSAM_BANENGO</v>
          </cell>
          <cell r="L8614" t="str">
            <v>Kumba</v>
          </cell>
        </row>
        <row r="8615">
          <cell r="J8615" t="str">
            <v>SUO_066</v>
          </cell>
          <cell r="K8615" t="str">
            <v>BSC1_HW_BFSAM_BANENGO</v>
          </cell>
          <cell r="L8615" t="str">
            <v>Buea</v>
          </cell>
        </row>
        <row r="8616">
          <cell r="J8616" t="str">
            <v>SUO_066</v>
          </cell>
          <cell r="K8616" t="str">
            <v>BSC1_HW_BFSAM_BANENGO</v>
          </cell>
          <cell r="L8616" t="str">
            <v>Buea</v>
          </cell>
        </row>
        <row r="8617">
          <cell r="J8617" t="str">
            <v>SUO_066</v>
          </cell>
          <cell r="K8617" t="str">
            <v>BSC1_HW_BFSAM_BANENGO</v>
          </cell>
          <cell r="L8617" t="str">
            <v>Buea</v>
          </cell>
        </row>
        <row r="8618">
          <cell r="J8618" t="str">
            <v>SUO_151</v>
          </cell>
          <cell r="K8618" t="str">
            <v>BSC1_HW_BFSAM_BANENGO</v>
          </cell>
          <cell r="L8618" t="str">
            <v>Limbe</v>
          </cell>
        </row>
        <row r="8619">
          <cell r="J8619" t="str">
            <v>SUO_151</v>
          </cell>
          <cell r="K8619" t="str">
            <v>BSC1_HW_BFSAM_BANENGO</v>
          </cell>
          <cell r="L8619" t="str">
            <v>Limbe</v>
          </cell>
        </row>
        <row r="8620">
          <cell r="J8620" t="str">
            <v>SUO_151</v>
          </cell>
          <cell r="K8620" t="str">
            <v>BSC1_HW_BFSAM_BANENGO</v>
          </cell>
          <cell r="L8620" t="str">
            <v>Limbe</v>
          </cell>
        </row>
        <row r="8621">
          <cell r="J8621" t="str">
            <v>SUO_152</v>
          </cell>
          <cell r="K8621" t="str">
            <v>BSC1_HW_BFSAM_BANENGO</v>
          </cell>
          <cell r="L8621" t="str">
            <v>Buea</v>
          </cell>
        </row>
        <row r="8622">
          <cell r="J8622" t="str">
            <v>SUO_152</v>
          </cell>
          <cell r="K8622" t="str">
            <v>BSC1_HW_BFSAM_BANENGO</v>
          </cell>
          <cell r="L8622" t="str">
            <v>Buea</v>
          </cell>
        </row>
        <row r="8623">
          <cell r="J8623" t="str">
            <v>SUO_152</v>
          </cell>
          <cell r="K8623" t="str">
            <v>BSC1_HW_BFSAM_BANENGO</v>
          </cell>
          <cell r="L8623" t="str">
            <v>Buea</v>
          </cell>
        </row>
        <row r="8624">
          <cell r="J8624" t="str">
            <v>SUO_170</v>
          </cell>
          <cell r="K8624" t="str">
            <v>BSC1_HW_BFSAM_BANENGO</v>
          </cell>
          <cell r="L8624" t="str">
            <v>Buea</v>
          </cell>
        </row>
        <row r="8625">
          <cell r="J8625" t="str">
            <v>SUO_170</v>
          </cell>
          <cell r="K8625" t="str">
            <v>BSC1_HW_BFSAM_BANENGO</v>
          </cell>
          <cell r="L8625" t="str">
            <v>Buea</v>
          </cell>
        </row>
        <row r="8626">
          <cell r="J8626" t="str">
            <v>SUO_170</v>
          </cell>
          <cell r="K8626" t="str">
            <v>BSC1_HW_BFSAM_BANENGO</v>
          </cell>
          <cell r="L8626" t="str">
            <v>Buea</v>
          </cell>
        </row>
        <row r="8627">
          <cell r="J8627" t="str">
            <v>SUO_179</v>
          </cell>
          <cell r="K8627" t="str">
            <v>BSC1_HW_BFSAM_BANENGO</v>
          </cell>
          <cell r="L8627" t="str">
            <v>Buea</v>
          </cell>
        </row>
        <row r="8628">
          <cell r="J8628" t="str">
            <v>SUO_179</v>
          </cell>
          <cell r="K8628" t="str">
            <v>BSC1_HW_BFSAM_BANENGO</v>
          </cell>
          <cell r="L8628" t="str">
            <v>Buea</v>
          </cell>
        </row>
        <row r="8629">
          <cell r="J8629" t="str">
            <v>SUO_179</v>
          </cell>
          <cell r="K8629" t="str">
            <v>BSC1_HW_BFSAM_BANENGO</v>
          </cell>
          <cell r="L8629" t="str">
            <v>Buea</v>
          </cell>
        </row>
        <row r="8630">
          <cell r="J8630" t="str">
            <v>SUO_181</v>
          </cell>
          <cell r="K8630" t="str">
            <v>BSC1_HW_BFSAM_BANENGO</v>
          </cell>
          <cell r="L8630" t="str">
            <v>Buea</v>
          </cell>
        </row>
        <row r="8631">
          <cell r="J8631" t="str">
            <v>SUO_181</v>
          </cell>
          <cell r="K8631" t="str">
            <v>BSC1_HW_BFSAM_BANENGO</v>
          </cell>
          <cell r="L8631" t="str">
            <v>Buea</v>
          </cell>
        </row>
        <row r="8632">
          <cell r="J8632" t="str">
            <v>SUO_181</v>
          </cell>
          <cell r="K8632" t="str">
            <v>BSC1_HW_BFSAM_BANENGO</v>
          </cell>
          <cell r="L8632" t="str">
            <v>Buea</v>
          </cell>
        </row>
        <row r="8633">
          <cell r="J8633" t="str">
            <v>SUO_182</v>
          </cell>
          <cell r="K8633" t="str">
            <v>BSC1_HW_BFSAM_BANENGO</v>
          </cell>
          <cell r="L8633" t="str">
            <v>Buea</v>
          </cell>
        </row>
        <row r="8634">
          <cell r="J8634" t="str">
            <v>SUO_182</v>
          </cell>
          <cell r="K8634" t="str">
            <v>BSC1_HW_BFSAM_BANENGO</v>
          </cell>
          <cell r="L8634" t="str">
            <v>Buea</v>
          </cell>
        </row>
        <row r="8635">
          <cell r="J8635" t="str">
            <v>SUO_182</v>
          </cell>
          <cell r="K8635" t="str">
            <v>BSC1_HW_BFSAM_BANENGO</v>
          </cell>
          <cell r="L8635" t="str">
            <v>Buea</v>
          </cell>
        </row>
        <row r="8636">
          <cell r="J8636" t="str">
            <v>SUO_183</v>
          </cell>
          <cell r="K8636" t="str">
            <v>BSC1_HW_BFSAM_BANENGO</v>
          </cell>
          <cell r="L8636" t="str">
            <v>Buea</v>
          </cell>
        </row>
        <row r="8637">
          <cell r="J8637" t="str">
            <v>SUO_183</v>
          </cell>
          <cell r="K8637" t="str">
            <v>BSC1_HW_BFSAM_BANENGO</v>
          </cell>
          <cell r="L8637" t="str">
            <v>Buea</v>
          </cell>
        </row>
        <row r="8638">
          <cell r="J8638" t="str">
            <v>SUO_183</v>
          </cell>
          <cell r="K8638" t="str">
            <v>BSC1_HW_BFSAM_BANENGO</v>
          </cell>
          <cell r="L8638" t="str">
            <v>Buea</v>
          </cell>
        </row>
        <row r="8639">
          <cell r="J8639" t="str">
            <v>SUO_184</v>
          </cell>
          <cell r="K8639" t="str">
            <v>BSC1_HW_BFSAM_BANENGO</v>
          </cell>
          <cell r="L8639" t="str">
            <v>Buea</v>
          </cell>
        </row>
        <row r="8640">
          <cell r="J8640" t="str">
            <v>SUO_184</v>
          </cell>
          <cell r="K8640" t="str">
            <v>BSC1_HW_BFSAM_BANENGO</v>
          </cell>
          <cell r="L8640" t="str">
            <v>Buea</v>
          </cell>
        </row>
        <row r="8641">
          <cell r="J8641" t="str">
            <v>SUO_184</v>
          </cell>
          <cell r="K8641" t="str">
            <v>BSC1_HW_BFSAM_BANENGO</v>
          </cell>
          <cell r="L8641" t="str">
            <v>Buea</v>
          </cell>
        </row>
        <row r="8642">
          <cell r="J8642" t="str">
            <v>SUO_185</v>
          </cell>
          <cell r="K8642" t="str">
            <v>BSC1_HW_BFSAM_BANENGO</v>
          </cell>
          <cell r="L8642" t="str">
            <v>Buea</v>
          </cell>
        </row>
        <row r="8643">
          <cell r="J8643" t="str">
            <v>SUO_185</v>
          </cell>
          <cell r="K8643" t="str">
            <v>BSC1_HW_BFSAM_BANENGO</v>
          </cell>
          <cell r="L8643" t="str">
            <v>Buea</v>
          </cell>
        </row>
        <row r="8644">
          <cell r="J8644" t="str">
            <v>SUO_185</v>
          </cell>
          <cell r="K8644" t="str">
            <v>BSC1_HW_BFSAM_BANENGO</v>
          </cell>
          <cell r="L8644" t="str">
            <v>Buea</v>
          </cell>
        </row>
        <row r="8645">
          <cell r="J8645" t="str">
            <v>SUO_185</v>
          </cell>
          <cell r="K8645" t="str">
            <v>BSC1_HW_BFSAM_BANENGO</v>
          </cell>
          <cell r="L8645" t="str">
            <v>Buea</v>
          </cell>
        </row>
        <row r="8646">
          <cell r="J8646" t="str">
            <v>SUO_185</v>
          </cell>
          <cell r="K8646" t="str">
            <v>BSC1_HW_BFSAM_BANENGO</v>
          </cell>
          <cell r="L8646" t="str">
            <v>Buea</v>
          </cell>
        </row>
        <row r="8647">
          <cell r="J8647" t="str">
            <v>SUO_185</v>
          </cell>
          <cell r="K8647" t="str">
            <v>BSC1_HW_BFSAM_BANENGO</v>
          </cell>
          <cell r="L8647" t="str">
            <v>Buea</v>
          </cell>
        </row>
        <row r="8648">
          <cell r="J8648" t="str">
            <v>SUO_186</v>
          </cell>
          <cell r="K8648" t="str">
            <v>BSC1_HW_BFSAM_BANENGO</v>
          </cell>
          <cell r="L8648" t="str">
            <v>Buea</v>
          </cell>
        </row>
        <row r="8649">
          <cell r="J8649" t="str">
            <v>SUO_186</v>
          </cell>
          <cell r="K8649" t="str">
            <v>BSC1_HW_BFSAM_BANENGO</v>
          </cell>
          <cell r="L8649" t="str">
            <v>Buea</v>
          </cell>
        </row>
        <row r="8650">
          <cell r="J8650" t="str">
            <v>SUO_186</v>
          </cell>
          <cell r="K8650" t="str">
            <v>BSC1_HW_BFSAM_BANENGO</v>
          </cell>
          <cell r="L8650" t="str">
            <v>Buea</v>
          </cell>
        </row>
        <row r="8651">
          <cell r="J8651" t="str">
            <v>SUO_190</v>
          </cell>
          <cell r="K8651" t="str">
            <v>BSC1_HW_BFSAM_BANENGO</v>
          </cell>
          <cell r="L8651" t="str">
            <v>Buea</v>
          </cell>
        </row>
        <row r="8652">
          <cell r="J8652" t="str">
            <v>SUO_190</v>
          </cell>
          <cell r="K8652" t="str">
            <v>BSC1_HW_BFSAM_BANENGO</v>
          </cell>
          <cell r="L8652" t="str">
            <v>Buea</v>
          </cell>
        </row>
        <row r="8653">
          <cell r="J8653" t="str">
            <v>SUO_190</v>
          </cell>
          <cell r="K8653" t="str">
            <v>BSC1_HW_BFSAM_BANENGO</v>
          </cell>
          <cell r="L8653" t="str">
            <v>Buea</v>
          </cell>
        </row>
        <row r="8654">
          <cell r="J8654" t="str">
            <v>SUO_192</v>
          </cell>
          <cell r="K8654" t="str">
            <v>BSC1_HW_BFSAM_BANENGO</v>
          </cell>
          <cell r="L8654" t="str">
            <v>Limbe</v>
          </cell>
        </row>
        <row r="8655">
          <cell r="J8655" t="str">
            <v>SUO_192</v>
          </cell>
          <cell r="K8655" t="str">
            <v>BSC1_HW_BFSAM_BANENGO</v>
          </cell>
          <cell r="L8655" t="str">
            <v>Limbe</v>
          </cell>
        </row>
        <row r="8656">
          <cell r="J8656" t="str">
            <v>SUO_192</v>
          </cell>
          <cell r="K8656" t="str">
            <v>BSC1_HW_BFSAM_BANENGO</v>
          </cell>
          <cell r="L8656" t="str">
            <v>Limbe</v>
          </cell>
        </row>
        <row r="8657">
          <cell r="J8657" t="str">
            <v>SUO_195</v>
          </cell>
          <cell r="K8657" t="str">
            <v>BSC1_HW_BFSAM_BANENGO</v>
          </cell>
          <cell r="L8657" t="str">
            <v>Buea</v>
          </cell>
        </row>
        <row r="8658">
          <cell r="J8658" t="str">
            <v>SUO_195</v>
          </cell>
          <cell r="K8658" t="str">
            <v>BSC1_HW_BFSAM_BANENGO</v>
          </cell>
          <cell r="L8658" t="str">
            <v>Buea</v>
          </cell>
        </row>
        <row r="8659">
          <cell r="J8659" t="str">
            <v>SUO_195</v>
          </cell>
          <cell r="K8659" t="str">
            <v>BSC1_HW_BFSAM_BANENGO</v>
          </cell>
          <cell r="L8659" t="str">
            <v>Buea</v>
          </cell>
        </row>
        <row r="8660">
          <cell r="J8660" t="str">
            <v>SUO_199</v>
          </cell>
          <cell r="K8660" t="str">
            <v>BSC1_HW_BFSAM_BANENGO</v>
          </cell>
          <cell r="L8660" t="str">
            <v>Buea</v>
          </cell>
        </row>
        <row r="8661">
          <cell r="J8661" t="str">
            <v>SUO_199</v>
          </cell>
          <cell r="K8661" t="str">
            <v>BSC1_HW_BFSAM_BANENGO</v>
          </cell>
          <cell r="L8661" t="str">
            <v>Buea</v>
          </cell>
        </row>
        <row r="8662">
          <cell r="J8662" t="str">
            <v>SUO_199</v>
          </cell>
          <cell r="K8662" t="str">
            <v>BSC1_HW_BFSAM_BANENGO</v>
          </cell>
          <cell r="L8662" t="str">
            <v>Buea</v>
          </cell>
        </row>
        <row r="8663">
          <cell r="J8663" t="str">
            <v>SUO_200</v>
          </cell>
          <cell r="K8663" t="str">
            <v>BSC1_HW_BFSAM_BANENGO</v>
          </cell>
          <cell r="L8663" t="str">
            <v>Buea</v>
          </cell>
        </row>
        <row r="8664">
          <cell r="J8664" t="str">
            <v>SUO_200</v>
          </cell>
          <cell r="K8664" t="str">
            <v>BSC1_HW_BFSAM_BANENGO</v>
          </cell>
          <cell r="L8664" t="str">
            <v>Buea</v>
          </cell>
        </row>
        <row r="8665">
          <cell r="J8665" t="str">
            <v>SUO_200</v>
          </cell>
          <cell r="K8665" t="str">
            <v>BSC1_HW_BFSAM_BANENGO</v>
          </cell>
          <cell r="L8665" t="str">
            <v>Buea</v>
          </cell>
        </row>
        <row r="8666">
          <cell r="J8666" t="str">
            <v>SUO_201</v>
          </cell>
          <cell r="K8666" t="str">
            <v>BSC1_HW_BFSAM_BANENGO</v>
          </cell>
          <cell r="L8666" t="str">
            <v>Buea</v>
          </cell>
        </row>
        <row r="8667">
          <cell r="J8667" t="str">
            <v>SUO_201</v>
          </cell>
          <cell r="K8667" t="str">
            <v>BSC1_HW_BFSAM_BANENGO</v>
          </cell>
          <cell r="L8667" t="str">
            <v>Buea</v>
          </cell>
        </row>
        <row r="8668">
          <cell r="J8668" t="str">
            <v>SUO_201</v>
          </cell>
          <cell r="K8668" t="str">
            <v>BSC1_HW_BFSAM_BANENGO</v>
          </cell>
          <cell r="L8668" t="str">
            <v>Buea</v>
          </cell>
        </row>
        <row r="8669">
          <cell r="J8669" t="str">
            <v>SUO_207</v>
          </cell>
          <cell r="K8669" t="str">
            <v>BSC1_HW_BFSAM_BANENGO</v>
          </cell>
          <cell r="L8669" t="str">
            <v>Limbe</v>
          </cell>
        </row>
        <row r="8670">
          <cell r="J8670" t="str">
            <v>SUO_207</v>
          </cell>
          <cell r="K8670" t="str">
            <v>BSC1_HW_BFSAM_BANENGO</v>
          </cell>
          <cell r="L8670" t="str">
            <v>Limbe</v>
          </cell>
        </row>
        <row r="8671">
          <cell r="J8671" t="str">
            <v>SUO_207</v>
          </cell>
          <cell r="K8671" t="str">
            <v>BSC1_HW_BFSAM_BANENGO</v>
          </cell>
          <cell r="L8671" t="str">
            <v>Limbe</v>
          </cell>
        </row>
        <row r="8672">
          <cell r="J8672" t="str">
            <v>SUO_212</v>
          </cell>
          <cell r="K8672" t="str">
            <v>BSC1_HW_BFSAM_BANENGO</v>
          </cell>
          <cell r="L8672" t="str">
            <v>Limbe</v>
          </cell>
        </row>
        <row r="8673">
          <cell r="J8673" t="str">
            <v>SUO_212</v>
          </cell>
          <cell r="K8673" t="str">
            <v>BSC1_HW_BFSAM_BANENGO</v>
          </cell>
          <cell r="L8673" t="str">
            <v>Limbe</v>
          </cell>
        </row>
        <row r="8674">
          <cell r="J8674" t="str">
            <v>SUO_212</v>
          </cell>
          <cell r="K8674" t="str">
            <v>BSC1_HW_BFSAM_BANENGO</v>
          </cell>
          <cell r="L8674" t="str">
            <v>Limbe</v>
          </cell>
        </row>
        <row r="8675">
          <cell r="J8675" t="str">
            <v>SUO_213</v>
          </cell>
          <cell r="K8675" t="str">
            <v>BSC1_HW_BFSAM_BANENGO</v>
          </cell>
          <cell r="L8675" t="str">
            <v>Buea</v>
          </cell>
        </row>
        <row r="8676">
          <cell r="J8676" t="str">
            <v>SUO_213</v>
          </cell>
          <cell r="K8676" t="str">
            <v>BSC1_HW_BFSAM_BANENGO</v>
          </cell>
          <cell r="L8676" t="str">
            <v>Buea</v>
          </cell>
        </row>
        <row r="8677">
          <cell r="J8677" t="str">
            <v>SUO_213</v>
          </cell>
          <cell r="K8677" t="str">
            <v>BSC1_HW_BFSAM_BANENGO</v>
          </cell>
          <cell r="L8677" t="str">
            <v>Buea</v>
          </cell>
        </row>
        <row r="8678">
          <cell r="J8678" t="str">
            <v>SUO_214</v>
          </cell>
          <cell r="K8678" t="str">
            <v>BSC1_HW_BFSAM_BANENGO</v>
          </cell>
          <cell r="L8678" t="str">
            <v>Moliwe</v>
          </cell>
        </row>
        <row r="8679">
          <cell r="J8679" t="str">
            <v>SUO_214</v>
          </cell>
          <cell r="K8679" t="str">
            <v>BSC1_HW_BFSAM_BANENGO</v>
          </cell>
          <cell r="L8679" t="str">
            <v>Moliwe</v>
          </cell>
        </row>
        <row r="8680">
          <cell r="J8680" t="str">
            <v>SUO_214</v>
          </cell>
          <cell r="K8680" t="str">
            <v>BSC1_HW_BFSAM_BANENGO</v>
          </cell>
          <cell r="L8680" t="str">
            <v>Moliwe</v>
          </cell>
        </row>
        <row r="8681">
          <cell r="J8681" t="str">
            <v>SUO_215</v>
          </cell>
          <cell r="K8681" t="str">
            <v>BSC1_HW_BFSAM_BANENGO</v>
          </cell>
          <cell r="L8681" t="str">
            <v>Buea</v>
          </cell>
        </row>
        <row r="8682">
          <cell r="J8682" t="str">
            <v>SUO_215</v>
          </cell>
          <cell r="K8682" t="str">
            <v>BSC1_HW_BFSAM_BANENGO</v>
          </cell>
          <cell r="L8682" t="str">
            <v>Buea</v>
          </cell>
        </row>
        <row r="8683">
          <cell r="J8683" t="str">
            <v>SUO_215</v>
          </cell>
          <cell r="K8683" t="str">
            <v>BSC1_HW_BFSAM_BANENGO</v>
          </cell>
          <cell r="L8683" t="str">
            <v>Buea</v>
          </cell>
        </row>
        <row r="8684">
          <cell r="J8684" t="str">
            <v>SUO_217</v>
          </cell>
          <cell r="K8684" t="str">
            <v>BSC1_HW_BFSAM_BANENGO</v>
          </cell>
          <cell r="L8684" t="str">
            <v>Kumba</v>
          </cell>
        </row>
        <row r="8685">
          <cell r="J8685" t="str">
            <v>SUO_217</v>
          </cell>
          <cell r="K8685" t="str">
            <v>BSC1_HW_BFSAM_BANENGO</v>
          </cell>
          <cell r="L8685" t="str">
            <v>Kumba</v>
          </cell>
        </row>
        <row r="8686">
          <cell r="J8686" t="str">
            <v>SUO_217</v>
          </cell>
          <cell r="K8686" t="str">
            <v>BSC1_HW_BFSAM_BANENGO</v>
          </cell>
          <cell r="L8686" t="str">
            <v>Kumba</v>
          </cell>
        </row>
        <row r="8687">
          <cell r="J8687" t="str">
            <v>SUO_220</v>
          </cell>
          <cell r="K8687" t="str">
            <v>BSC1_HW_BFSAM_BANENGO</v>
          </cell>
          <cell r="L8687" t="str">
            <v>Buea</v>
          </cell>
        </row>
        <row r="8688">
          <cell r="J8688" t="str">
            <v>SUO_220</v>
          </cell>
          <cell r="K8688" t="str">
            <v>BSC1_HW_BFSAM_BANENGO</v>
          </cell>
          <cell r="L8688" t="str">
            <v>Buea</v>
          </cell>
        </row>
        <row r="8689">
          <cell r="J8689" t="str">
            <v>SUO_220</v>
          </cell>
          <cell r="K8689" t="str">
            <v>BSC1_HW_BFSAM_BANENGO</v>
          </cell>
          <cell r="L8689" t="str">
            <v>Buea</v>
          </cell>
        </row>
        <row r="8690">
          <cell r="J8690" t="str">
            <v>SUO_220</v>
          </cell>
          <cell r="K8690" t="str">
            <v>BSC1_HW_BFSAM_BANENGO</v>
          </cell>
          <cell r="L8690" t="str">
            <v>Buea</v>
          </cell>
        </row>
        <row r="8691">
          <cell r="J8691" t="str">
            <v>SUO_220</v>
          </cell>
          <cell r="K8691" t="str">
            <v>BSC1_HW_BFSAM_BANENGO</v>
          </cell>
          <cell r="L8691" t="str">
            <v>Buea</v>
          </cell>
        </row>
        <row r="8692">
          <cell r="J8692" t="str">
            <v>SUO_220</v>
          </cell>
          <cell r="K8692" t="str">
            <v>BSC1_HW_BFSAM_BANENGO</v>
          </cell>
          <cell r="L8692" t="str">
            <v>Buea</v>
          </cell>
        </row>
        <row r="8693">
          <cell r="J8693" t="str">
            <v>SUO_221</v>
          </cell>
          <cell r="K8693" t="str">
            <v>BSC1_HW_BFSAM_BANENGO</v>
          </cell>
          <cell r="L8693" t="str">
            <v>Buea</v>
          </cell>
        </row>
        <row r="8694">
          <cell r="J8694" t="str">
            <v>SUO_221</v>
          </cell>
          <cell r="K8694" t="str">
            <v>BSC1_HW_BFSAM_BANENGO</v>
          </cell>
          <cell r="L8694" t="str">
            <v>Buea</v>
          </cell>
        </row>
        <row r="8695">
          <cell r="J8695" t="str">
            <v>SUO_221</v>
          </cell>
          <cell r="K8695" t="str">
            <v>BSC1_HW_BFSAM_BANENGO</v>
          </cell>
          <cell r="L8695" t="str">
            <v>Buea</v>
          </cell>
        </row>
        <row r="8696">
          <cell r="J8696" t="str">
            <v>SUO_221</v>
          </cell>
          <cell r="K8696" t="str">
            <v>BSC1_HW_BFSAM_BANENGO</v>
          </cell>
          <cell r="L8696" t="str">
            <v>Buea</v>
          </cell>
        </row>
        <row r="8697">
          <cell r="J8697" t="str">
            <v>SUO_221</v>
          </cell>
          <cell r="K8697" t="str">
            <v>BSC1_HW_BFSAM_BANENGO</v>
          </cell>
          <cell r="L8697" t="str">
            <v>Buea</v>
          </cell>
        </row>
        <row r="8698">
          <cell r="J8698" t="str">
            <v>SUO_221</v>
          </cell>
          <cell r="K8698" t="str">
            <v>BSC1_HW_BFSAM_BANENGO</v>
          </cell>
          <cell r="L8698" t="str">
            <v>Buea</v>
          </cell>
        </row>
        <row r="8699">
          <cell r="J8699" t="str">
            <v>SUO_228</v>
          </cell>
          <cell r="K8699" t="str">
            <v>BSC1_HW_BFSAM_BANENGO</v>
          </cell>
          <cell r="L8699" t="str">
            <v>Buea</v>
          </cell>
        </row>
        <row r="8700">
          <cell r="J8700" t="str">
            <v>SUO_228</v>
          </cell>
          <cell r="K8700" t="str">
            <v>BSC1_HW_BFSAM_BANENGO</v>
          </cell>
          <cell r="L8700" t="str">
            <v>Buea</v>
          </cell>
        </row>
        <row r="8701">
          <cell r="J8701" t="str">
            <v>SUO_228</v>
          </cell>
          <cell r="K8701" t="str">
            <v>BSC1_HW_BFSAM_BANENGO</v>
          </cell>
          <cell r="L8701" t="str">
            <v>Buea</v>
          </cell>
        </row>
        <row r="8702">
          <cell r="J8702" t="str">
            <v>SUO_228</v>
          </cell>
          <cell r="K8702" t="str">
            <v>BSC1_HW_BFSAM_BANENGO</v>
          </cell>
          <cell r="L8702" t="str">
            <v>Buea</v>
          </cell>
        </row>
        <row r="8703">
          <cell r="J8703" t="str">
            <v>SUO_228</v>
          </cell>
          <cell r="K8703" t="str">
            <v>BSC1_HW_BFSAM_BANENGO</v>
          </cell>
          <cell r="L8703" t="str">
            <v>Buea</v>
          </cell>
        </row>
        <row r="8704">
          <cell r="J8704" t="str">
            <v>SUO_228</v>
          </cell>
          <cell r="K8704" t="str">
            <v>BSC1_HW_BFSAM_BANENGO</v>
          </cell>
          <cell r="L8704" t="str">
            <v>Buea</v>
          </cell>
        </row>
        <row r="8705">
          <cell r="J8705" t="str">
            <v>SUO_231</v>
          </cell>
          <cell r="K8705" t="str">
            <v>BSC1_HW_BFSAM_BANENGO</v>
          </cell>
          <cell r="L8705" t="str">
            <v>Kumba</v>
          </cell>
        </row>
        <row r="8706">
          <cell r="J8706" t="str">
            <v>SUO_231</v>
          </cell>
          <cell r="K8706" t="str">
            <v>BSC1_HW_BFSAM_BANENGO</v>
          </cell>
          <cell r="L8706" t="str">
            <v>Kumba</v>
          </cell>
        </row>
        <row r="8707">
          <cell r="J8707" t="str">
            <v>SUO_231</v>
          </cell>
          <cell r="K8707" t="str">
            <v>BSC1_HW_BFSAM_BANENGO</v>
          </cell>
          <cell r="L8707" t="str">
            <v>Kumba</v>
          </cell>
        </row>
        <row r="8708">
          <cell r="J8708" t="str">
            <v>SUO_231</v>
          </cell>
          <cell r="K8708" t="str">
            <v>BSC1_HW_BFSAM_BANENGO</v>
          </cell>
          <cell r="L8708" t="str">
            <v>Kumba</v>
          </cell>
        </row>
        <row r="8709">
          <cell r="J8709" t="str">
            <v>SUO_231</v>
          </cell>
          <cell r="K8709" t="str">
            <v>BSC1_HW_BFSAM_BANENGO</v>
          </cell>
          <cell r="L8709" t="str">
            <v>Kumba</v>
          </cell>
        </row>
        <row r="8710">
          <cell r="J8710" t="str">
            <v>SUO_231</v>
          </cell>
          <cell r="K8710" t="str">
            <v>BSC1_HW_BFSAM_BANENGO</v>
          </cell>
          <cell r="L8710" t="str">
            <v>Kumba</v>
          </cell>
        </row>
        <row r="8711">
          <cell r="J8711" t="str">
            <v>SUO_232</v>
          </cell>
          <cell r="K8711" t="str">
            <v>BSC1_HW_BFSAM_BANENGO</v>
          </cell>
          <cell r="L8711" t="str">
            <v>Buea</v>
          </cell>
        </row>
        <row r="8712">
          <cell r="J8712" t="str">
            <v>SUO_232</v>
          </cell>
          <cell r="K8712" t="str">
            <v>BSC1_HW_BFSAM_BANENGO</v>
          </cell>
          <cell r="L8712" t="str">
            <v>Buea</v>
          </cell>
        </row>
        <row r="8713">
          <cell r="J8713" t="str">
            <v>SUO_232</v>
          </cell>
          <cell r="K8713" t="str">
            <v>BSC1_HW_BFSAM_BANENGO</v>
          </cell>
          <cell r="L8713" t="str">
            <v>Buea</v>
          </cell>
        </row>
        <row r="8714">
          <cell r="J8714" t="str">
            <v>SUO_234</v>
          </cell>
          <cell r="K8714" t="str">
            <v>BSC1_HW_BFSAM_BANENGO</v>
          </cell>
          <cell r="L8714" t="str">
            <v>Limbe</v>
          </cell>
        </row>
        <row r="8715">
          <cell r="J8715" t="str">
            <v>SUO_234</v>
          </cell>
          <cell r="K8715" t="str">
            <v>BSC1_HW_BFSAM_BANENGO</v>
          </cell>
          <cell r="L8715" t="str">
            <v>Limbe</v>
          </cell>
        </row>
        <row r="8716">
          <cell r="J8716" t="str">
            <v>SUO_234</v>
          </cell>
          <cell r="K8716" t="str">
            <v>BSC1_HW_BFSAM_BANENGO</v>
          </cell>
          <cell r="L8716" t="str">
            <v>Limbe</v>
          </cell>
        </row>
        <row r="8717">
          <cell r="J8717" t="str">
            <v>SUO_237</v>
          </cell>
          <cell r="K8717" t="str">
            <v>BSC1_HW_BFSAM_BANENGO</v>
          </cell>
          <cell r="L8717" t="str">
            <v>Kumba</v>
          </cell>
        </row>
        <row r="8718">
          <cell r="J8718" t="str">
            <v>SUO_237</v>
          </cell>
          <cell r="K8718" t="str">
            <v>BSC1_HW_BFSAM_BANENGO</v>
          </cell>
          <cell r="L8718" t="str">
            <v>Kumba</v>
          </cell>
        </row>
        <row r="8719">
          <cell r="J8719" t="str">
            <v>SUO_237</v>
          </cell>
          <cell r="K8719" t="str">
            <v>BSC1_HW_BFSAM_BANENGO</v>
          </cell>
          <cell r="L8719" t="str">
            <v>Kumba</v>
          </cell>
        </row>
        <row r="8720">
          <cell r="J8720" t="str">
            <v>SUO_238</v>
          </cell>
          <cell r="K8720" t="str">
            <v>BSC1_HW_BFSAM_BANENGO</v>
          </cell>
          <cell r="L8720" t="str">
            <v>Kumba</v>
          </cell>
        </row>
        <row r="8721">
          <cell r="J8721" t="str">
            <v>SUO_238</v>
          </cell>
          <cell r="K8721" t="str">
            <v>BSC1_HW_BFSAM_BANENGO</v>
          </cell>
          <cell r="L8721" t="str">
            <v>Kumba</v>
          </cell>
        </row>
        <row r="8722">
          <cell r="J8722" t="str">
            <v>SUO_238</v>
          </cell>
          <cell r="K8722" t="str">
            <v>BSC1_HW_BFSAM_BANENGO</v>
          </cell>
          <cell r="L8722" t="str">
            <v>Kumba</v>
          </cell>
        </row>
        <row r="8723">
          <cell r="J8723" t="str">
            <v>SUO_240</v>
          </cell>
          <cell r="K8723" t="str">
            <v>BSC1_HW_BFSAM_BANENGO</v>
          </cell>
          <cell r="L8723" t="str">
            <v>Buea</v>
          </cell>
        </row>
        <row r="8724">
          <cell r="J8724" t="str">
            <v>SUO_240</v>
          </cell>
          <cell r="K8724" t="str">
            <v>BSC1_HW_BFSAM_BANENGO</v>
          </cell>
          <cell r="L8724" t="str">
            <v>Buea</v>
          </cell>
        </row>
        <row r="8725">
          <cell r="J8725" t="str">
            <v>SUO_240</v>
          </cell>
          <cell r="K8725" t="str">
            <v>BSC1_HW_BFSAM_BANENGO</v>
          </cell>
          <cell r="L8725" t="str">
            <v>Buea</v>
          </cell>
        </row>
        <row r="8726">
          <cell r="J8726" t="str">
            <v>SUO_242</v>
          </cell>
          <cell r="K8726" t="str">
            <v>BSC1_HW_BFSAM_BANENGO</v>
          </cell>
          <cell r="L8726" t="str">
            <v>Buea</v>
          </cell>
        </row>
        <row r="8727">
          <cell r="J8727" t="str">
            <v>SUO_242</v>
          </cell>
          <cell r="K8727" t="str">
            <v>BSC1_HW_BFSAM_BANENGO</v>
          </cell>
          <cell r="L8727" t="str">
            <v>Buea</v>
          </cell>
        </row>
        <row r="8728">
          <cell r="J8728" t="str">
            <v>SUO_242</v>
          </cell>
          <cell r="K8728" t="str">
            <v>BSC1_HW_BFSAM_BANENGO</v>
          </cell>
          <cell r="L8728" t="str">
            <v>Buea</v>
          </cell>
        </row>
        <row r="8729">
          <cell r="J8729" t="str">
            <v>SUO_243</v>
          </cell>
          <cell r="K8729" t="str">
            <v>BSC1_HW_BFSAM_BANENGO</v>
          </cell>
          <cell r="L8729" t="str">
            <v>Buea</v>
          </cell>
        </row>
        <row r="8730">
          <cell r="J8730" t="str">
            <v>SUO_243</v>
          </cell>
          <cell r="K8730" t="str">
            <v>BSC1_HW_BFSAM_BANENGO</v>
          </cell>
          <cell r="L8730" t="str">
            <v>Buea</v>
          </cell>
        </row>
        <row r="8731">
          <cell r="J8731" t="str">
            <v>SUO_243</v>
          </cell>
          <cell r="K8731" t="str">
            <v>BSC1_HW_BFSAM_BANENGO</v>
          </cell>
          <cell r="L8731" t="str">
            <v>Buea</v>
          </cell>
        </row>
        <row r="8732">
          <cell r="J8732" t="str">
            <v>SUO_259</v>
          </cell>
          <cell r="K8732" t="str">
            <v>BSC1_HW_BFSAM_BANENGO</v>
          </cell>
          <cell r="L8732" t="str">
            <v>Buea</v>
          </cell>
        </row>
        <row r="8733">
          <cell r="J8733" t="str">
            <v>SUO_259</v>
          </cell>
          <cell r="K8733" t="str">
            <v>BSC1_HW_BFSAM_BANENGO</v>
          </cell>
          <cell r="L8733" t="str">
            <v>Buea</v>
          </cell>
        </row>
        <row r="8734">
          <cell r="J8734" t="str">
            <v>SUO_259</v>
          </cell>
          <cell r="K8734" t="str">
            <v>BSC1_HW_BFSAM_BANENGO</v>
          </cell>
          <cell r="L8734" t="str">
            <v>Buea</v>
          </cell>
        </row>
        <row r="8735">
          <cell r="J8735" t="str">
            <v>SUO_259</v>
          </cell>
          <cell r="K8735" t="str">
            <v>BSC1_HW_BFSAM_BANENGO</v>
          </cell>
          <cell r="L8735" t="str">
            <v>Buea</v>
          </cell>
        </row>
        <row r="8736">
          <cell r="J8736" t="str">
            <v>SUO_259</v>
          </cell>
          <cell r="K8736" t="str">
            <v>BSC1_HW_BFSAM_BANENGO</v>
          </cell>
          <cell r="L8736" t="str">
            <v>Buea</v>
          </cell>
        </row>
        <row r="8737">
          <cell r="J8737" t="str">
            <v>SUO_259</v>
          </cell>
          <cell r="K8737" t="str">
            <v>BSC1_HW_BFSAM_BANENGO</v>
          </cell>
          <cell r="L8737" t="str">
            <v>Buea</v>
          </cell>
        </row>
        <row r="8738">
          <cell r="J8738" t="str">
            <v>SUO_260</v>
          </cell>
          <cell r="K8738" t="str">
            <v>BSC1_HW_BFSAM_BANENGO</v>
          </cell>
          <cell r="L8738" t="str">
            <v>Buea</v>
          </cell>
        </row>
        <row r="8739">
          <cell r="J8739" t="str">
            <v>SUO_260</v>
          </cell>
          <cell r="K8739" t="str">
            <v>BSC1_HW_BFSAM_BANENGO</v>
          </cell>
          <cell r="L8739" t="str">
            <v>Buea</v>
          </cell>
        </row>
        <row r="8740">
          <cell r="J8740" t="str">
            <v>SUO_260</v>
          </cell>
          <cell r="K8740" t="str">
            <v>BSC1_HW_BFSAM_BANENGO</v>
          </cell>
          <cell r="L8740" t="str">
            <v>Buea</v>
          </cell>
        </row>
        <row r="8741">
          <cell r="J8741" t="str">
            <v>SUO_260</v>
          </cell>
          <cell r="K8741" t="str">
            <v>BSC1_HW_BFSAM_BANENGO</v>
          </cell>
          <cell r="L8741" t="str">
            <v>Buea</v>
          </cell>
        </row>
        <row r="8742">
          <cell r="J8742" t="str">
            <v>SUO_260</v>
          </cell>
          <cell r="K8742" t="str">
            <v>BSC1_HW_BFSAM_BANENGO</v>
          </cell>
          <cell r="L8742" t="str">
            <v>Buea</v>
          </cell>
        </row>
        <row r="8743">
          <cell r="J8743" t="str">
            <v>SUO_260</v>
          </cell>
          <cell r="K8743" t="str">
            <v>BSC1_HW_BFSAM_BANENGO</v>
          </cell>
          <cell r="L8743" t="str">
            <v>Buea</v>
          </cell>
        </row>
        <row r="8744">
          <cell r="J8744" t="str">
            <v>EXN_249</v>
          </cell>
          <cell r="K8744" t="str">
            <v>BSC1_HW_GRA_AGENCE</v>
          </cell>
          <cell r="L8744" t="str">
            <v>Maroua</v>
          </cell>
        </row>
        <row r="8745">
          <cell r="J8745" t="str">
            <v>EXN_249</v>
          </cell>
          <cell r="K8745" t="str">
            <v>BSC1_HW_GRA_AGENCE</v>
          </cell>
          <cell r="L8745" t="str">
            <v>Maroua</v>
          </cell>
        </row>
        <row r="8746">
          <cell r="J8746" t="str">
            <v>EXN_249</v>
          </cell>
          <cell r="K8746" t="str">
            <v>BSC1_HW_GRA_AGENCE</v>
          </cell>
          <cell r="L8746" t="str">
            <v>Maroua</v>
          </cell>
        </row>
        <row r="8747">
          <cell r="J8747" t="str">
            <v>EXN_249</v>
          </cell>
          <cell r="K8747" t="str">
            <v>BSC1_HW_GRA_AGENCE</v>
          </cell>
          <cell r="L8747" t="str">
            <v>Maroua</v>
          </cell>
        </row>
        <row r="8748">
          <cell r="J8748" t="str">
            <v>EXN_249</v>
          </cell>
          <cell r="K8748" t="str">
            <v>BSC1_HW_GRA_AGENCE</v>
          </cell>
          <cell r="L8748" t="str">
            <v>Maroua</v>
          </cell>
        </row>
        <row r="8749">
          <cell r="J8749" t="str">
            <v>EXN_249</v>
          </cell>
          <cell r="K8749" t="str">
            <v>BSC1_HW_GRA_AGENCE</v>
          </cell>
          <cell r="L8749" t="str">
            <v>Maroua</v>
          </cell>
        </row>
        <row r="8750">
          <cell r="J8750" t="str">
            <v>EXN_250</v>
          </cell>
          <cell r="K8750" t="str">
            <v>BSC1_HW_GRA_AGENCE</v>
          </cell>
          <cell r="L8750" t="str">
            <v>Maroua</v>
          </cell>
        </row>
        <row r="8751">
          <cell r="J8751" t="str">
            <v>EXN_250</v>
          </cell>
          <cell r="K8751" t="str">
            <v>BSC1_HW_GRA_AGENCE</v>
          </cell>
          <cell r="L8751" t="str">
            <v>Maroua</v>
          </cell>
        </row>
        <row r="8752">
          <cell r="J8752" t="str">
            <v>EXN_250</v>
          </cell>
          <cell r="K8752" t="str">
            <v>BSC1_HW_GRA_AGENCE</v>
          </cell>
          <cell r="L8752" t="str">
            <v>Maroua</v>
          </cell>
        </row>
        <row r="8753">
          <cell r="J8753" t="str">
            <v>EXN_250</v>
          </cell>
          <cell r="K8753" t="str">
            <v>BSC1_HW_GRA_AGENCE</v>
          </cell>
          <cell r="L8753" t="str">
            <v>Maroua</v>
          </cell>
        </row>
        <row r="8754">
          <cell r="J8754" t="str">
            <v>EXN_250</v>
          </cell>
          <cell r="K8754" t="str">
            <v>BSC1_HW_GRA_AGENCE</v>
          </cell>
          <cell r="L8754" t="str">
            <v>Maroua</v>
          </cell>
        </row>
        <row r="8755">
          <cell r="J8755" t="str">
            <v>EXN_250</v>
          </cell>
          <cell r="K8755" t="str">
            <v>BSC1_HW_GRA_AGENCE</v>
          </cell>
          <cell r="L8755" t="str">
            <v>Maroua</v>
          </cell>
        </row>
        <row r="8756">
          <cell r="J8756" t="str">
            <v>EXN_241</v>
          </cell>
          <cell r="K8756" t="str">
            <v>BSC1_HW_GRA_AGENCE</v>
          </cell>
          <cell r="L8756" t="str">
            <v>Maroua</v>
          </cell>
        </row>
        <row r="8757">
          <cell r="J8757" t="str">
            <v>EXN_241</v>
          </cell>
          <cell r="K8757" t="str">
            <v>BSC1_HW_GRA_AGENCE</v>
          </cell>
          <cell r="L8757" t="str">
            <v>Maroua</v>
          </cell>
        </row>
        <row r="8758">
          <cell r="J8758" t="str">
            <v>EXN_241</v>
          </cell>
          <cell r="K8758" t="str">
            <v>BSC1_HW_GRA_AGENCE</v>
          </cell>
          <cell r="L8758" t="str">
            <v>Maroua</v>
          </cell>
        </row>
        <row r="8759">
          <cell r="J8759" t="str">
            <v>EXN_241</v>
          </cell>
          <cell r="K8759" t="str">
            <v>BSC1_HW_GRA_AGENCE</v>
          </cell>
          <cell r="L8759" t="str">
            <v>Maroua</v>
          </cell>
        </row>
        <row r="8760">
          <cell r="J8760" t="str">
            <v>EXN_241</v>
          </cell>
          <cell r="K8760" t="str">
            <v>BSC1_HW_GRA_AGENCE</v>
          </cell>
          <cell r="L8760" t="str">
            <v>Maroua</v>
          </cell>
        </row>
        <row r="8761">
          <cell r="J8761" t="str">
            <v>EXN_241</v>
          </cell>
          <cell r="K8761" t="str">
            <v>BSC1_HW_GRA_AGENCE</v>
          </cell>
          <cell r="L8761" t="str">
            <v>Maroua</v>
          </cell>
        </row>
        <row r="8762">
          <cell r="J8762" t="str">
            <v>EXN_247</v>
          </cell>
          <cell r="K8762" t="str">
            <v>BSC1_HW_GRA_AGENCE</v>
          </cell>
          <cell r="L8762" t="str">
            <v>Maroua</v>
          </cell>
        </row>
        <row r="8763">
          <cell r="J8763" t="str">
            <v>EXN_247</v>
          </cell>
          <cell r="K8763" t="str">
            <v>BSC1_HW_GRA_AGENCE</v>
          </cell>
          <cell r="L8763" t="str">
            <v>Maroua</v>
          </cell>
        </row>
        <row r="8764">
          <cell r="J8764" t="str">
            <v>EXN_247</v>
          </cell>
          <cell r="K8764" t="str">
            <v>BSC1_HW_GRA_AGENCE</v>
          </cell>
          <cell r="L8764" t="str">
            <v>Maroua</v>
          </cell>
        </row>
        <row r="8765">
          <cell r="J8765" t="str">
            <v>EXN_247</v>
          </cell>
          <cell r="K8765" t="str">
            <v>BSC1_HW_GRA_AGENCE</v>
          </cell>
          <cell r="L8765" t="str">
            <v>Maroua</v>
          </cell>
        </row>
        <row r="8766">
          <cell r="J8766" t="str">
            <v>EXN_247</v>
          </cell>
          <cell r="K8766" t="str">
            <v>BSC1_HW_GRA_AGENCE</v>
          </cell>
          <cell r="L8766" t="str">
            <v>Maroua</v>
          </cell>
        </row>
        <row r="8767">
          <cell r="J8767" t="str">
            <v>EXN_247</v>
          </cell>
          <cell r="K8767" t="str">
            <v>BSC1_HW_GRA_AGENCE</v>
          </cell>
          <cell r="L8767" t="str">
            <v>Maroua</v>
          </cell>
        </row>
        <row r="8768">
          <cell r="J8768" t="str">
            <v>EXN_246</v>
          </cell>
          <cell r="K8768" t="str">
            <v>BSC1_HW_GRA_AGENCE</v>
          </cell>
          <cell r="L8768" t="str">
            <v>Kousseri</v>
          </cell>
        </row>
        <row r="8769">
          <cell r="J8769" t="str">
            <v>EXN_246</v>
          </cell>
          <cell r="K8769" t="str">
            <v>BSC1_HW_GRA_AGENCE</v>
          </cell>
          <cell r="L8769" t="str">
            <v>Kousseri</v>
          </cell>
        </row>
        <row r="8770">
          <cell r="J8770" t="str">
            <v>EXN_246</v>
          </cell>
          <cell r="K8770" t="str">
            <v>BSC1_HW_GRA_AGENCE</v>
          </cell>
          <cell r="L8770" t="str">
            <v>Kousseri</v>
          </cell>
        </row>
        <row r="8771">
          <cell r="J8771" t="str">
            <v>EXN_246</v>
          </cell>
          <cell r="K8771" t="str">
            <v>BSC1_HW_GRA_AGENCE</v>
          </cell>
          <cell r="L8771" t="str">
            <v>Kousseri</v>
          </cell>
        </row>
        <row r="8772">
          <cell r="J8772" t="str">
            <v>EXN_246</v>
          </cell>
          <cell r="K8772" t="str">
            <v>BSC1_HW_GRA_AGENCE</v>
          </cell>
          <cell r="L8772" t="str">
            <v>Kousseri</v>
          </cell>
        </row>
        <row r="8773">
          <cell r="J8773" t="str">
            <v>EXN_246</v>
          </cell>
          <cell r="K8773" t="str">
            <v>BSC1_HW_GRA_AGENCE</v>
          </cell>
          <cell r="L8773" t="str">
            <v>Kousseri</v>
          </cell>
        </row>
        <row r="8774">
          <cell r="J8774" t="str">
            <v>ADM_165</v>
          </cell>
          <cell r="K8774" t="str">
            <v>BSC1_HW_GRA_AGENCE</v>
          </cell>
          <cell r="L8774" t="str">
            <v>Ngaoundere</v>
          </cell>
        </row>
        <row r="8775">
          <cell r="J8775" t="str">
            <v>ADM_165</v>
          </cell>
          <cell r="K8775" t="str">
            <v>BSC1_HW_GRA_AGENCE</v>
          </cell>
          <cell r="L8775" t="str">
            <v>Ngaoundere</v>
          </cell>
        </row>
        <row r="8776">
          <cell r="J8776" t="str">
            <v>ADM_165</v>
          </cell>
          <cell r="K8776" t="str">
            <v>BSC1_HW_GRA_AGENCE</v>
          </cell>
          <cell r="L8776" t="str">
            <v>Ngaoundere</v>
          </cell>
        </row>
        <row r="8777">
          <cell r="J8777" t="str">
            <v>ADM_165</v>
          </cell>
          <cell r="K8777" t="str">
            <v>BSC1_HW_GRA_AGENCE</v>
          </cell>
          <cell r="L8777" t="str">
            <v>Ngaoundere</v>
          </cell>
        </row>
        <row r="8778">
          <cell r="J8778" t="str">
            <v>ADM_165</v>
          </cell>
          <cell r="K8778" t="str">
            <v>BSC1_HW_GRA_AGENCE</v>
          </cell>
          <cell r="L8778" t="str">
            <v>Ngaoundere</v>
          </cell>
        </row>
        <row r="8779">
          <cell r="J8779" t="str">
            <v>ADM_165</v>
          </cell>
          <cell r="K8779" t="str">
            <v>BSC1_HW_GRA_AGENCE</v>
          </cell>
          <cell r="L8779" t="str">
            <v>Ngaoundere</v>
          </cell>
        </row>
        <row r="8780">
          <cell r="J8780" t="str">
            <v>ADM_167</v>
          </cell>
          <cell r="K8780" t="str">
            <v>BSC1_HW_GRA_AGENCE</v>
          </cell>
          <cell r="L8780" t="str">
            <v>Ngaoundere</v>
          </cell>
        </row>
        <row r="8781">
          <cell r="J8781" t="str">
            <v>ADM_167</v>
          </cell>
          <cell r="K8781" t="str">
            <v>BSC1_HW_GRA_AGENCE</v>
          </cell>
          <cell r="L8781" t="str">
            <v>Ngaoundere</v>
          </cell>
        </row>
        <row r="8782">
          <cell r="J8782" t="str">
            <v>ADM_167</v>
          </cell>
          <cell r="K8782" t="str">
            <v>BSC1_HW_GRA_AGENCE</v>
          </cell>
          <cell r="L8782" t="str">
            <v>Ngaoundere</v>
          </cell>
        </row>
        <row r="8783">
          <cell r="J8783" t="str">
            <v>ADM_167</v>
          </cell>
          <cell r="K8783" t="str">
            <v>BSC1_HW_GRA_AGENCE</v>
          </cell>
          <cell r="L8783" t="str">
            <v>Ngaoundere</v>
          </cell>
        </row>
        <row r="8784">
          <cell r="J8784" t="str">
            <v>ADM_167</v>
          </cell>
          <cell r="K8784" t="str">
            <v>BSC1_HW_GRA_AGENCE</v>
          </cell>
          <cell r="L8784" t="str">
            <v>Ngaoundere</v>
          </cell>
        </row>
        <row r="8785">
          <cell r="J8785" t="str">
            <v>ADM_167</v>
          </cell>
          <cell r="K8785" t="str">
            <v>BSC1_HW_GRA_AGENCE</v>
          </cell>
          <cell r="L8785" t="str">
            <v>Ngaoundere</v>
          </cell>
        </row>
        <row r="8786">
          <cell r="J8786" t="str">
            <v>ADM_172</v>
          </cell>
          <cell r="K8786" t="str">
            <v>BSC1_HW_GRA_AGENCE</v>
          </cell>
          <cell r="L8786" t="str">
            <v>Ngaoundere</v>
          </cell>
        </row>
        <row r="8787">
          <cell r="J8787" t="str">
            <v>ADM_172</v>
          </cell>
          <cell r="K8787" t="str">
            <v>BSC1_HW_GRA_AGENCE</v>
          </cell>
          <cell r="L8787" t="str">
            <v>Ngaoundere</v>
          </cell>
        </row>
        <row r="8788">
          <cell r="J8788" t="str">
            <v>ADM_172</v>
          </cell>
          <cell r="K8788" t="str">
            <v>BSC1_HW_GRA_AGENCE</v>
          </cell>
          <cell r="L8788" t="str">
            <v>Ngaoundere</v>
          </cell>
        </row>
        <row r="8789">
          <cell r="J8789" t="str">
            <v>ADM_172</v>
          </cell>
          <cell r="K8789" t="str">
            <v>BSC1_HW_GRA_AGENCE</v>
          </cell>
          <cell r="L8789" t="str">
            <v>Ngaoundere</v>
          </cell>
        </row>
        <row r="8790">
          <cell r="J8790" t="str">
            <v>ADM_172</v>
          </cell>
          <cell r="K8790" t="str">
            <v>BSC1_HW_GRA_AGENCE</v>
          </cell>
          <cell r="L8790" t="str">
            <v>Ngaoundere</v>
          </cell>
        </row>
        <row r="8791">
          <cell r="J8791" t="str">
            <v>ADM_172</v>
          </cell>
          <cell r="K8791" t="str">
            <v>BSC1_HW_GRA_AGENCE</v>
          </cell>
          <cell r="L8791" t="str">
            <v>Ngaoundere</v>
          </cell>
        </row>
        <row r="8792">
          <cell r="J8792" t="str">
            <v>NRD_166</v>
          </cell>
          <cell r="K8792" t="str">
            <v>BSC1_HW_GRA_AGENCE</v>
          </cell>
          <cell r="L8792" t="str">
            <v>Sanguere</v>
          </cell>
        </row>
        <row r="8793">
          <cell r="J8793" t="str">
            <v>NRD_166</v>
          </cell>
          <cell r="K8793" t="str">
            <v>BSC1_HW_GRA_AGENCE</v>
          </cell>
          <cell r="L8793" t="str">
            <v>Sanguere</v>
          </cell>
        </row>
        <row r="8794">
          <cell r="J8794" t="str">
            <v>NRD_166</v>
          </cell>
          <cell r="K8794" t="str">
            <v>BSC1_HW_GRA_AGENCE</v>
          </cell>
          <cell r="L8794" t="str">
            <v>Sanguere</v>
          </cell>
        </row>
        <row r="8795">
          <cell r="J8795" t="str">
            <v>NRD_166</v>
          </cell>
          <cell r="K8795" t="str">
            <v>BSC1_HW_GRA_AGENCE</v>
          </cell>
          <cell r="L8795" t="str">
            <v>Sanguere</v>
          </cell>
        </row>
        <row r="8796">
          <cell r="J8796" t="str">
            <v>NRD_166</v>
          </cell>
          <cell r="K8796" t="str">
            <v>BSC1_HW_GRA_AGENCE</v>
          </cell>
          <cell r="L8796" t="str">
            <v>Sanguere</v>
          </cell>
        </row>
        <row r="8797">
          <cell r="J8797" t="str">
            <v>NRD_166</v>
          </cell>
          <cell r="K8797" t="str">
            <v>BSC1_HW_GRA_AGENCE</v>
          </cell>
          <cell r="L8797" t="str">
            <v>Sanguere</v>
          </cell>
        </row>
        <row r="8798">
          <cell r="J8798" t="str">
            <v>NRD_183</v>
          </cell>
          <cell r="K8798" t="str">
            <v>BSC1_HW_GRA_AGENCE</v>
          </cell>
          <cell r="L8798" t="str">
            <v>Pitoa</v>
          </cell>
        </row>
        <row r="8799">
          <cell r="J8799" t="str">
            <v>NRD_183</v>
          </cell>
          <cell r="K8799" t="str">
            <v>BSC1_HW_GRA_AGENCE</v>
          </cell>
          <cell r="L8799" t="str">
            <v>Pitoa</v>
          </cell>
        </row>
        <row r="8800">
          <cell r="J8800" t="str">
            <v>NRD_183</v>
          </cell>
          <cell r="K8800" t="str">
            <v>BSC1_HW_GRA_AGENCE</v>
          </cell>
          <cell r="L8800" t="str">
            <v>Pitoa</v>
          </cell>
        </row>
        <row r="8801">
          <cell r="J8801" t="str">
            <v>NRD_183</v>
          </cell>
          <cell r="K8801" t="str">
            <v>BSC1_HW_GRA_AGENCE</v>
          </cell>
          <cell r="L8801" t="str">
            <v>Pitoa</v>
          </cell>
        </row>
        <row r="8802">
          <cell r="J8802" t="str">
            <v>NRD_183</v>
          </cell>
          <cell r="K8802" t="str">
            <v>BSC1_HW_GRA_AGENCE</v>
          </cell>
          <cell r="L8802" t="str">
            <v>Pitoa</v>
          </cell>
        </row>
        <row r="8803">
          <cell r="J8803" t="str">
            <v>NRD_183</v>
          </cell>
          <cell r="K8803" t="str">
            <v>BSC1_HW_GRA_AGENCE</v>
          </cell>
          <cell r="L8803" t="str">
            <v>Pitoa</v>
          </cell>
        </row>
        <row r="8804">
          <cell r="J8804" t="str">
            <v>SUO_171</v>
          </cell>
          <cell r="K8804" t="str">
            <v>BSC1_HW_BFSAM_BANENGO</v>
          </cell>
          <cell r="L8804" t="str">
            <v>Limbé</v>
          </cell>
        </row>
        <row r="8805">
          <cell r="J8805" t="str">
            <v>SUO_171</v>
          </cell>
          <cell r="K8805" t="str">
            <v>BSC1_HW_BFSAM_BANENGO</v>
          </cell>
          <cell r="L8805" t="str">
            <v>Limbé</v>
          </cell>
        </row>
        <row r="8806">
          <cell r="J8806" t="str">
            <v>SUO_171</v>
          </cell>
          <cell r="K8806" t="str">
            <v>BSC1_HW_BFSAM_BANENGO</v>
          </cell>
          <cell r="L8806" t="str">
            <v>Limbé</v>
          </cell>
        </row>
        <row r="8807">
          <cell r="J8807" t="str">
            <v>SUO_171</v>
          </cell>
          <cell r="K8807" t="str">
            <v>BSC1_HW_BFSAM_BANENGO</v>
          </cell>
          <cell r="L8807" t="str">
            <v>Limbé</v>
          </cell>
        </row>
        <row r="8808">
          <cell r="J8808" t="str">
            <v>SUO_171</v>
          </cell>
          <cell r="K8808" t="str">
            <v>BSC1_HW_BFSAM_BANENGO</v>
          </cell>
          <cell r="L8808" t="str">
            <v>Limbé</v>
          </cell>
        </row>
        <row r="8809">
          <cell r="J8809" t="str">
            <v>SUO_171</v>
          </cell>
          <cell r="K8809" t="str">
            <v>BSC1_HW_BFSAM_BANENGO</v>
          </cell>
          <cell r="L8809" t="str">
            <v>Limbé</v>
          </cell>
        </row>
        <row r="8810">
          <cell r="J8810" t="str">
            <v>SUO_187</v>
          </cell>
          <cell r="K8810" t="str">
            <v>BSC1_HW_BFSAM_BANENGO</v>
          </cell>
          <cell r="L8810" t="str">
            <v>Limbe</v>
          </cell>
        </row>
        <row r="8811">
          <cell r="J8811" t="str">
            <v>SUO_187</v>
          </cell>
          <cell r="K8811" t="str">
            <v>BSC1_HW_BFSAM_BANENGO</v>
          </cell>
          <cell r="L8811" t="str">
            <v>Limbe</v>
          </cell>
        </row>
        <row r="8812">
          <cell r="J8812" t="str">
            <v>SUO_187</v>
          </cell>
          <cell r="K8812" t="str">
            <v>BSC1_HW_BFSAM_BANENGO</v>
          </cell>
          <cell r="L8812" t="str">
            <v>Limbe</v>
          </cell>
        </row>
        <row r="8813">
          <cell r="J8813" t="str">
            <v>SUO_187</v>
          </cell>
          <cell r="K8813" t="str">
            <v>BSC1_HW_BFSAM_BANENGO</v>
          </cell>
          <cell r="L8813" t="str">
            <v>Limbe</v>
          </cell>
        </row>
        <row r="8814">
          <cell r="J8814" t="str">
            <v>SUO_187</v>
          </cell>
          <cell r="K8814" t="str">
            <v>BSC1_HW_BFSAM_BANENGO</v>
          </cell>
          <cell r="L8814" t="str">
            <v>Limbe</v>
          </cell>
        </row>
        <row r="8815">
          <cell r="J8815" t="str">
            <v>SUO_187</v>
          </cell>
          <cell r="K8815" t="str">
            <v>BSC1_HW_BFSAM_BANENGO</v>
          </cell>
          <cell r="L8815" t="str">
            <v>Limbe</v>
          </cell>
        </row>
        <row r="8816">
          <cell r="J8816" t="str">
            <v>SUO_208</v>
          </cell>
          <cell r="K8816" t="str">
            <v>BSC1_HW_BFSAM_BANENGO</v>
          </cell>
          <cell r="L8816" t="str">
            <v>Limbe</v>
          </cell>
        </row>
        <row r="8817">
          <cell r="J8817" t="str">
            <v>SUO_208</v>
          </cell>
          <cell r="K8817" t="str">
            <v>BSC1_HW_BFSAM_BANENGO</v>
          </cell>
          <cell r="L8817" t="str">
            <v>Limbe</v>
          </cell>
        </row>
        <row r="8818">
          <cell r="J8818" t="str">
            <v>SUO_208</v>
          </cell>
          <cell r="K8818" t="str">
            <v>BSC1_HW_BFSAM_BANENGO</v>
          </cell>
          <cell r="L8818" t="str">
            <v>Limbe</v>
          </cell>
        </row>
        <row r="8819">
          <cell r="J8819" t="str">
            <v>SUO_202</v>
          </cell>
          <cell r="K8819" t="str">
            <v>BSC1_HW_BFSAM_BANENGO</v>
          </cell>
          <cell r="L8819" t="str">
            <v>Buea</v>
          </cell>
        </row>
        <row r="8820">
          <cell r="J8820" t="str">
            <v>SUO_202</v>
          </cell>
          <cell r="K8820" t="str">
            <v>BSC1_HW_BFSAM_BANENGO</v>
          </cell>
          <cell r="L8820" t="str">
            <v>Buea</v>
          </cell>
        </row>
        <row r="8821">
          <cell r="J8821" t="str">
            <v>SUO_202</v>
          </cell>
          <cell r="K8821" t="str">
            <v>BSC1_HW_BFSAM_BANENGO</v>
          </cell>
          <cell r="L8821" t="str">
            <v>Buea</v>
          </cell>
        </row>
        <row r="8822">
          <cell r="J8822" t="str">
            <v>SUO_202</v>
          </cell>
          <cell r="K8822" t="str">
            <v>BSC1_HW_BFSAM_BANENGO</v>
          </cell>
          <cell r="L8822" t="str">
            <v>Buea</v>
          </cell>
        </row>
        <row r="8823">
          <cell r="J8823" t="str">
            <v>SUO_202</v>
          </cell>
          <cell r="K8823" t="str">
            <v>BSC1_HW_BFSAM_BANENGO</v>
          </cell>
          <cell r="L8823" t="str">
            <v>Buea</v>
          </cell>
        </row>
        <row r="8824">
          <cell r="J8824" t="str">
            <v>SUO_202</v>
          </cell>
          <cell r="K8824" t="str">
            <v>BSC1_HW_BFSAM_BANENGO</v>
          </cell>
          <cell r="L8824" t="str">
            <v>Buea</v>
          </cell>
        </row>
        <row r="8825">
          <cell r="J8825" t="str">
            <v>SUO_222</v>
          </cell>
          <cell r="K8825" t="str">
            <v>BSC1_HW_BFSAM_BANENGO</v>
          </cell>
          <cell r="L8825" t="str">
            <v>Buéa</v>
          </cell>
        </row>
        <row r="8826">
          <cell r="J8826" t="str">
            <v>SUO_222</v>
          </cell>
          <cell r="K8826" t="str">
            <v>BSC1_HW_BFSAM_BANENGO</v>
          </cell>
          <cell r="L8826" t="str">
            <v>Buéa</v>
          </cell>
        </row>
        <row r="8827">
          <cell r="J8827" t="str">
            <v>SUO_222</v>
          </cell>
          <cell r="K8827" t="str">
            <v>BSC1_HW_BFSAM_BANENGO</v>
          </cell>
          <cell r="L8827" t="str">
            <v>Buéa</v>
          </cell>
        </row>
        <row r="8828">
          <cell r="J8828" t="str">
            <v>SUO_222</v>
          </cell>
          <cell r="K8828" t="str">
            <v>BSC1_HW_BFSAM_BANENGO</v>
          </cell>
          <cell r="L8828" t="str">
            <v>Buéa</v>
          </cell>
        </row>
        <row r="8829">
          <cell r="J8829" t="str">
            <v>SUO_222</v>
          </cell>
          <cell r="K8829" t="str">
            <v>BSC1_HW_BFSAM_BANENGO</v>
          </cell>
          <cell r="L8829" t="str">
            <v>Buéa</v>
          </cell>
        </row>
        <row r="8830">
          <cell r="J8830" t="str">
            <v>SUO_222</v>
          </cell>
          <cell r="K8830" t="str">
            <v>BSC1_HW_BFSAM_BANENGO</v>
          </cell>
          <cell r="L8830" t="str">
            <v>Buéa</v>
          </cell>
        </row>
        <row r="8831">
          <cell r="J8831" t="str">
            <v>SUO_224</v>
          </cell>
          <cell r="K8831" t="str">
            <v>BSC1_HW_BFSAM_BANENGO</v>
          </cell>
          <cell r="L8831" t="str">
            <v>Limbe</v>
          </cell>
        </row>
        <row r="8832">
          <cell r="J8832" t="str">
            <v>SUO_224</v>
          </cell>
          <cell r="K8832" t="str">
            <v>BSC1_HW_BFSAM_BANENGO</v>
          </cell>
          <cell r="L8832" t="str">
            <v>Limbe</v>
          </cell>
        </row>
        <row r="8833">
          <cell r="J8833" t="str">
            <v>SUO_224</v>
          </cell>
          <cell r="K8833" t="str">
            <v>BSC1_HW_BFSAM_BANENGO</v>
          </cell>
          <cell r="L8833" t="str">
            <v>Limbe</v>
          </cell>
        </row>
        <row r="8834">
          <cell r="J8834" t="str">
            <v>SUO_224</v>
          </cell>
          <cell r="K8834" t="str">
            <v>BSC1_HW_BFSAM_BANENGO</v>
          </cell>
          <cell r="L8834" t="str">
            <v>Limbe</v>
          </cell>
        </row>
        <row r="8835">
          <cell r="J8835" t="str">
            <v>SUO_224</v>
          </cell>
          <cell r="K8835" t="str">
            <v>BSC1_HW_BFSAM_BANENGO</v>
          </cell>
          <cell r="L8835" t="str">
            <v>Limbe</v>
          </cell>
        </row>
        <row r="8836">
          <cell r="J8836" t="str">
            <v>SUO_224</v>
          </cell>
          <cell r="K8836" t="str">
            <v>BSC1_HW_BFSAM_BANENGO</v>
          </cell>
          <cell r="L8836" t="str">
            <v>Limbe</v>
          </cell>
        </row>
        <row r="8837">
          <cell r="J8837" t="str">
            <v>SUO_254</v>
          </cell>
          <cell r="K8837" t="str">
            <v>BSC1_HW_BFSAM_BANENGO</v>
          </cell>
          <cell r="L8837" t="str">
            <v>Buea</v>
          </cell>
        </row>
        <row r="8838">
          <cell r="J8838" t="str">
            <v>SUO_254</v>
          </cell>
          <cell r="K8838" t="str">
            <v>BSC1_HW_BFSAM_BANENGO</v>
          </cell>
          <cell r="L8838" t="str">
            <v>Buea</v>
          </cell>
        </row>
        <row r="8839">
          <cell r="J8839" t="str">
            <v>SUO_254</v>
          </cell>
          <cell r="K8839" t="str">
            <v>BSC1_HW_BFSAM_BANENGO</v>
          </cell>
          <cell r="L8839" t="str">
            <v>Buea</v>
          </cell>
        </row>
        <row r="8840">
          <cell r="J8840" t="str">
            <v>SUO_254</v>
          </cell>
          <cell r="K8840" t="str">
            <v>BSC1_HW_BFSAM_BANENGO</v>
          </cell>
          <cell r="L8840" t="str">
            <v>Buea</v>
          </cell>
        </row>
        <row r="8841">
          <cell r="J8841" t="str">
            <v>SUO_254</v>
          </cell>
          <cell r="K8841" t="str">
            <v>BSC1_HW_BFSAM_BANENGO</v>
          </cell>
          <cell r="L8841" t="str">
            <v>Buea</v>
          </cell>
        </row>
        <row r="8842">
          <cell r="J8842" t="str">
            <v>SUO_254</v>
          </cell>
          <cell r="K8842" t="str">
            <v>BSC1_HW_BFSAM_BANENGO</v>
          </cell>
          <cell r="L8842" t="str">
            <v>Buea</v>
          </cell>
        </row>
        <row r="8843">
          <cell r="J8843" t="str">
            <v>SUO_230</v>
          </cell>
          <cell r="K8843" t="str">
            <v>BSC1_HW_BFSAM_BANENGO</v>
          </cell>
          <cell r="L8843" t="str">
            <v>Kumba</v>
          </cell>
        </row>
        <row r="8844">
          <cell r="J8844" t="str">
            <v>SUO_230</v>
          </cell>
          <cell r="K8844" t="str">
            <v>BSC1_HW_BFSAM_BANENGO</v>
          </cell>
          <cell r="L8844" t="str">
            <v>Kumba</v>
          </cell>
        </row>
        <row r="8845">
          <cell r="J8845" t="str">
            <v>SUO_230</v>
          </cell>
          <cell r="K8845" t="str">
            <v>BSC1_HW_BFSAM_BANENGO</v>
          </cell>
          <cell r="L8845" t="str">
            <v>Kumba</v>
          </cell>
        </row>
        <row r="8846">
          <cell r="J8846" t="str">
            <v>SUO_230</v>
          </cell>
          <cell r="K8846" t="str">
            <v>BSC1_HW_BFSAM_BANENGO</v>
          </cell>
          <cell r="L8846" t="str">
            <v>Kumba</v>
          </cell>
        </row>
        <row r="8847">
          <cell r="J8847" t="str">
            <v>SUO_230</v>
          </cell>
          <cell r="K8847" t="str">
            <v>BSC1_HW_BFSAM_BANENGO</v>
          </cell>
          <cell r="L8847" t="str">
            <v>Kumba</v>
          </cell>
        </row>
        <row r="8848">
          <cell r="J8848" t="str">
            <v>SUO_230</v>
          </cell>
          <cell r="K8848" t="str">
            <v>BSC1_HW_BFSAM_BANENGO</v>
          </cell>
          <cell r="L8848" t="str">
            <v>Kumba</v>
          </cell>
        </row>
        <row r="8849">
          <cell r="J8849" t="str">
            <v>OST_102</v>
          </cell>
          <cell r="K8849" t="str">
            <v>BSC1_HW_BFSAM_BANENGO</v>
          </cell>
          <cell r="L8849" t="str">
            <v>Foumban</v>
          </cell>
        </row>
        <row r="8850">
          <cell r="J8850" t="str">
            <v>OST_102</v>
          </cell>
          <cell r="K8850" t="str">
            <v>BSC1_HW_BFSAM_BANENGO</v>
          </cell>
          <cell r="L8850" t="str">
            <v>Foumban</v>
          </cell>
        </row>
        <row r="8851">
          <cell r="J8851" t="str">
            <v>OST_102</v>
          </cell>
          <cell r="K8851" t="str">
            <v>BSC1_HW_BFSAM_BANENGO</v>
          </cell>
          <cell r="L8851" t="str">
            <v>Foumban</v>
          </cell>
        </row>
        <row r="8852">
          <cell r="J8852" t="str">
            <v>NRO_147</v>
          </cell>
          <cell r="K8852" t="str">
            <v>BSC1_HW_BFSAM_BANENGO</v>
          </cell>
          <cell r="L8852" t="str">
            <v>Tubah</v>
          </cell>
        </row>
        <row r="8853">
          <cell r="J8853" t="str">
            <v>NRO_147</v>
          </cell>
          <cell r="K8853" t="str">
            <v>BSC1_HW_BFSAM_BANENGO</v>
          </cell>
          <cell r="L8853" t="str">
            <v>Tubah</v>
          </cell>
        </row>
        <row r="8854">
          <cell r="J8854" t="str">
            <v>NRO_147</v>
          </cell>
          <cell r="K8854" t="str">
            <v>BSC1_HW_BFSAM_BANENGO</v>
          </cell>
          <cell r="L8854" t="str">
            <v>Tubah</v>
          </cell>
        </row>
        <row r="8855">
          <cell r="J8855" t="str">
            <v>SUO_167</v>
          </cell>
          <cell r="K8855" t="str">
            <v>BSC1_HW_BFSAM_BANENGO</v>
          </cell>
          <cell r="L8855" t="str">
            <v>Limbe</v>
          </cell>
        </row>
        <row r="8856">
          <cell r="J8856" t="str">
            <v>SUO_167</v>
          </cell>
          <cell r="K8856" t="str">
            <v>BSC1_HW_BFSAM_BANENGO</v>
          </cell>
          <cell r="L8856" t="str">
            <v>Limbe</v>
          </cell>
        </row>
        <row r="8857">
          <cell r="J8857" t="str">
            <v>SUO_167</v>
          </cell>
          <cell r="K8857" t="str">
            <v>BSC1_HW_BFSAM_BANENGO</v>
          </cell>
          <cell r="L8857" t="str">
            <v>Limbe</v>
          </cell>
        </row>
        <row r="8858">
          <cell r="J8858" t="str">
            <v>SUO_219</v>
          </cell>
          <cell r="K8858" t="str">
            <v>BSC1_HW_BFSAM_BANENGO</v>
          </cell>
          <cell r="L8858" t="str">
            <v>Limbe</v>
          </cell>
        </row>
        <row r="8859">
          <cell r="J8859" t="str">
            <v>SUO_219</v>
          </cell>
          <cell r="K8859" t="str">
            <v>BSC1_HW_BFSAM_BANENGO</v>
          </cell>
          <cell r="L8859" t="str">
            <v>Limbe</v>
          </cell>
        </row>
        <row r="8860">
          <cell r="J8860" t="str">
            <v>SUO_219</v>
          </cell>
          <cell r="K8860" t="str">
            <v>BSC1_HW_BFSAM_BANENGO</v>
          </cell>
          <cell r="L8860" t="str">
            <v>Limbe</v>
          </cell>
        </row>
        <row r="8861">
          <cell r="J8861" t="str">
            <v>SUO_197</v>
          </cell>
          <cell r="K8861" t="str">
            <v>BSC1_HW_BFSAM_BANENGO</v>
          </cell>
          <cell r="L8861" t="str">
            <v>Bokwai</v>
          </cell>
        </row>
        <row r="8862">
          <cell r="J8862" t="str">
            <v>SUO_197</v>
          </cell>
          <cell r="K8862" t="str">
            <v>BSC1_HW_BFSAM_BANENGO</v>
          </cell>
          <cell r="L8862" t="str">
            <v>Bokwai</v>
          </cell>
        </row>
        <row r="8863">
          <cell r="J8863" t="str">
            <v>SUO_197</v>
          </cell>
          <cell r="K8863" t="str">
            <v>BSC1_HW_BFSAM_BANENGO</v>
          </cell>
          <cell r="L8863" t="str">
            <v>Bokwai</v>
          </cell>
        </row>
        <row r="8864">
          <cell r="J8864" t="str">
            <v>SUO_218</v>
          </cell>
          <cell r="K8864" t="str">
            <v>BSC1_HW_BFSAM_BANENGO</v>
          </cell>
          <cell r="L8864" t="str">
            <v>Kumba</v>
          </cell>
        </row>
        <row r="8865">
          <cell r="J8865" t="str">
            <v>SUO_218</v>
          </cell>
          <cell r="K8865" t="str">
            <v>BSC1_HW_BFSAM_BANENGO</v>
          </cell>
          <cell r="L8865" t="str">
            <v>Kumba</v>
          </cell>
        </row>
        <row r="8866">
          <cell r="J8866" t="str">
            <v>SUO_218</v>
          </cell>
          <cell r="K8866" t="str">
            <v>BSC1_HW_BFSAM_BANENGO</v>
          </cell>
          <cell r="L8866" t="str">
            <v>Kumba</v>
          </cell>
        </row>
        <row r="8867">
          <cell r="J8867" t="str">
            <v>NRD_189</v>
          </cell>
          <cell r="K8867" t="str">
            <v>BSC1_HW_GRA_AGENCE</v>
          </cell>
          <cell r="L8867" t="str">
            <v>Garoua</v>
          </cell>
        </row>
        <row r="8868">
          <cell r="J8868" t="str">
            <v>NRD_189</v>
          </cell>
          <cell r="K8868" t="str">
            <v>BSC1_HW_GRA_AGENCE</v>
          </cell>
          <cell r="L8868" t="str">
            <v>Garoua</v>
          </cell>
        </row>
        <row r="8869">
          <cell r="J8869" t="str">
            <v>NRD_189</v>
          </cell>
          <cell r="K8869" t="str">
            <v>BSC1_HW_GRA_AGENCE</v>
          </cell>
          <cell r="L8869" t="str">
            <v>Garoua</v>
          </cell>
        </row>
        <row r="8870">
          <cell r="J8870" t="str">
            <v>EXN_010</v>
          </cell>
          <cell r="K8870" t="str">
            <v>BSC1_HW_GRA_AGENCE</v>
          </cell>
          <cell r="L8870" t="str">
            <v>Kousseri</v>
          </cell>
        </row>
        <row r="8871">
          <cell r="J8871" t="str">
            <v>CTR_717</v>
          </cell>
          <cell r="K8871" t="str">
            <v>BSC_ZTE_Mvogada_new(24)</v>
          </cell>
          <cell r="L8871" t="str">
            <v>Ekang</v>
          </cell>
        </row>
        <row r="8872">
          <cell r="J8872" t="str">
            <v>CTR_717</v>
          </cell>
          <cell r="K8872" t="str">
            <v>BSC_ZTE_Mvogada_new(24)</v>
          </cell>
          <cell r="L8872" t="str">
            <v>Ekang</v>
          </cell>
        </row>
        <row r="8873">
          <cell r="J8873" t="str">
            <v>CTR_717</v>
          </cell>
          <cell r="K8873" t="str">
            <v>BSC_ZTE_Mvogada_new(24)</v>
          </cell>
          <cell r="L8873" t="str">
            <v>Ekang</v>
          </cell>
        </row>
        <row r="8874">
          <cell r="J8874" t="str">
            <v>CTR_729</v>
          </cell>
          <cell r="K8874" t="str">
            <v>BSC_ZTE_Mvogada_new(24)</v>
          </cell>
          <cell r="L8874" t="str">
            <v>Yaounde</v>
          </cell>
        </row>
        <row r="8875">
          <cell r="J8875" t="str">
            <v>CTR_729</v>
          </cell>
          <cell r="K8875" t="str">
            <v>BSC_ZTE_Mvogada_new(24)</v>
          </cell>
          <cell r="L8875" t="str">
            <v>Yaounde</v>
          </cell>
        </row>
        <row r="8876">
          <cell r="J8876" t="str">
            <v>CTR_920</v>
          </cell>
          <cell r="K8876" t="str">
            <v>BSC_ZTE_Mvogada_new(24)</v>
          </cell>
          <cell r="L8876" t="str">
            <v>Yaounde</v>
          </cell>
        </row>
        <row r="8877">
          <cell r="J8877" t="str">
            <v>CTR_920</v>
          </cell>
          <cell r="K8877" t="str">
            <v>BSC_ZTE_Mvogada_new(24)</v>
          </cell>
          <cell r="L8877" t="str">
            <v>Yaounde</v>
          </cell>
        </row>
        <row r="8878">
          <cell r="J8878" t="str">
            <v>CTR_920</v>
          </cell>
          <cell r="K8878" t="str">
            <v>BSC_ZTE_Mvogada_new(24)</v>
          </cell>
          <cell r="L8878" t="str">
            <v>Yaounde</v>
          </cell>
        </row>
        <row r="8879">
          <cell r="J8879" t="str">
            <v>CTR_940</v>
          </cell>
          <cell r="K8879" t="str">
            <v>BSC_ZTE_Mvogada_new(24)</v>
          </cell>
          <cell r="L8879" t="str">
            <v>Yaounde</v>
          </cell>
        </row>
        <row r="8880">
          <cell r="J8880" t="str">
            <v>CTR_940</v>
          </cell>
          <cell r="K8880" t="str">
            <v>BSC_ZTE_Mvogada_new(24)</v>
          </cell>
          <cell r="L8880" t="str">
            <v>Yaounde</v>
          </cell>
        </row>
        <row r="8881">
          <cell r="J8881" t="str">
            <v>CTR_940</v>
          </cell>
          <cell r="K8881" t="str">
            <v>BSC_ZTE_Mvogada_new(24)</v>
          </cell>
          <cell r="L8881" t="str">
            <v>Yaounde</v>
          </cell>
        </row>
        <row r="8882">
          <cell r="J8882" t="str">
            <v>CTR_941</v>
          </cell>
          <cell r="K8882" t="str">
            <v>BSC_ZTE_Mvogada_new(24)</v>
          </cell>
          <cell r="L8882" t="str">
            <v>Yaounde</v>
          </cell>
        </row>
        <row r="8883">
          <cell r="J8883" t="str">
            <v>CTR_941</v>
          </cell>
          <cell r="K8883" t="str">
            <v>BSC_ZTE_Mvogada_new(24)</v>
          </cell>
          <cell r="L8883" t="str">
            <v>Yaounde</v>
          </cell>
        </row>
        <row r="8884">
          <cell r="J8884" t="str">
            <v>CTR_941</v>
          </cell>
          <cell r="K8884" t="str">
            <v>BSC_ZTE_Mvogada_new(24)</v>
          </cell>
          <cell r="L8884" t="str">
            <v>Yaounde</v>
          </cell>
        </row>
        <row r="8885">
          <cell r="J8885" t="str">
            <v>CTR_946</v>
          </cell>
          <cell r="K8885" t="str">
            <v>BSC_ZTE_Mvogada_new(24)</v>
          </cell>
          <cell r="L8885" t="str">
            <v>Yaounde</v>
          </cell>
        </row>
        <row r="8886">
          <cell r="J8886" t="str">
            <v>CTR_946</v>
          </cell>
          <cell r="K8886" t="str">
            <v>BSC_ZTE_Mvogada_new(24)</v>
          </cell>
          <cell r="L8886" t="str">
            <v>Yaounde</v>
          </cell>
        </row>
        <row r="8887">
          <cell r="J8887" t="str">
            <v>CTR_946</v>
          </cell>
          <cell r="K8887" t="str">
            <v>BSC_ZTE_Mvogada_new(24)</v>
          </cell>
          <cell r="L8887" t="str">
            <v>Yaounde</v>
          </cell>
        </row>
        <row r="8888">
          <cell r="J8888" t="str">
            <v>CTR_950</v>
          </cell>
          <cell r="K8888" t="str">
            <v>BSC_ZTE_Mvogada_new(24)</v>
          </cell>
          <cell r="L8888" t="str">
            <v>Yaounde</v>
          </cell>
        </row>
        <row r="8889">
          <cell r="J8889" t="str">
            <v>CTR_950</v>
          </cell>
          <cell r="K8889" t="str">
            <v>BSC_ZTE_Mvogada_new(24)</v>
          </cell>
          <cell r="L8889" t="str">
            <v>Yaounde</v>
          </cell>
        </row>
        <row r="8890">
          <cell r="J8890" t="str">
            <v>CTR_950</v>
          </cell>
          <cell r="K8890" t="str">
            <v>BSC_ZTE_Mvogada_new(24)</v>
          </cell>
          <cell r="L8890" t="str">
            <v>Yaounde</v>
          </cell>
        </row>
        <row r="8891">
          <cell r="J8891" t="str">
            <v>CTR_954</v>
          </cell>
          <cell r="K8891" t="str">
            <v>BSC_ZTE_Messamendongo(23)</v>
          </cell>
          <cell r="L8891" t="str">
            <v>Yaounde</v>
          </cell>
        </row>
        <row r="8892">
          <cell r="J8892" t="str">
            <v>CTR_954</v>
          </cell>
          <cell r="K8892" t="str">
            <v>BSC_ZTE_Messamendongo(23)</v>
          </cell>
          <cell r="L8892" t="str">
            <v>Yaounde</v>
          </cell>
        </row>
        <row r="8893">
          <cell r="J8893" t="str">
            <v>CTR_954</v>
          </cell>
          <cell r="K8893" t="str">
            <v>BSC_ZTE_Messamendongo(23)</v>
          </cell>
          <cell r="L8893" t="str">
            <v>Yaounde</v>
          </cell>
        </row>
        <row r="8894">
          <cell r="J8894" t="str">
            <v>LIT_827</v>
          </cell>
          <cell r="K8894" t="str">
            <v>BSC_ZTE_Madagascar(22)</v>
          </cell>
          <cell r="L8894" t="str">
            <v>Douala</v>
          </cell>
        </row>
        <row r="8895">
          <cell r="J8895" t="str">
            <v>LIT_827</v>
          </cell>
          <cell r="K8895" t="str">
            <v>BSC_ZTE_Madagascar(22)</v>
          </cell>
          <cell r="L8895" t="str">
            <v>Douala</v>
          </cell>
        </row>
        <row r="8896">
          <cell r="J8896" t="str">
            <v>LIT_827</v>
          </cell>
          <cell r="K8896" t="str">
            <v>BSC_ZTE_Madagascar(22)</v>
          </cell>
          <cell r="L8896" t="str">
            <v>Douala</v>
          </cell>
        </row>
        <row r="8897">
          <cell r="J8897" t="str">
            <v>LIT_850</v>
          </cell>
          <cell r="K8897" t="str">
            <v>BSC_ZTE_Madagascar(22)</v>
          </cell>
          <cell r="L8897" t="str">
            <v>Douala</v>
          </cell>
        </row>
        <row r="8898">
          <cell r="J8898" t="str">
            <v>LIT_850</v>
          </cell>
          <cell r="K8898" t="str">
            <v>BSC_ZTE_Madagascar(22)</v>
          </cell>
          <cell r="L8898" t="str">
            <v>Douala</v>
          </cell>
        </row>
        <row r="8899">
          <cell r="J8899" t="str">
            <v>LIT_850</v>
          </cell>
          <cell r="K8899" t="str">
            <v>BSC_ZTE_Madagascar(22)</v>
          </cell>
          <cell r="L8899" t="str">
            <v>Douala</v>
          </cell>
        </row>
        <row r="8900">
          <cell r="J8900" t="str">
            <v>SUO_226</v>
          </cell>
          <cell r="K8900" t="str">
            <v>BSC1_HW_BFSAM_BANENGO</v>
          </cell>
          <cell r="L8900" t="str">
            <v>Buea</v>
          </cell>
        </row>
        <row r="8901">
          <cell r="J8901" t="str">
            <v>SUO_226</v>
          </cell>
          <cell r="K8901" t="str">
            <v>BSC1_HW_BFSAM_BANENGO</v>
          </cell>
          <cell r="L8901" t="str">
            <v>Buea</v>
          </cell>
        </row>
        <row r="8902">
          <cell r="J8902" t="str">
            <v>SUO_226</v>
          </cell>
          <cell r="K8902" t="str">
            <v>BSC1_HW_BFSAM_BANENGO</v>
          </cell>
          <cell r="L8902" t="str">
            <v>Buea</v>
          </cell>
        </row>
        <row r="8903">
          <cell r="J8903" t="str">
            <v>SUO_226</v>
          </cell>
          <cell r="K8903" t="str">
            <v>BSC1_HW_BFSAM_BANENGO</v>
          </cell>
          <cell r="L8903" t="str">
            <v>Buea</v>
          </cell>
        </row>
        <row r="8904">
          <cell r="J8904" t="str">
            <v>SUO_226</v>
          </cell>
          <cell r="K8904" t="str">
            <v>BSC1_HW_BFSAM_BANENGO</v>
          </cell>
          <cell r="L8904" t="str">
            <v>Buea</v>
          </cell>
        </row>
        <row r="8905">
          <cell r="J8905" t="str">
            <v>SUO_226</v>
          </cell>
          <cell r="K8905" t="str">
            <v>BSC1_HW_BFSAM_BANENGO</v>
          </cell>
          <cell r="L8905" t="str">
            <v>Buea</v>
          </cell>
        </row>
        <row r="8906">
          <cell r="J8906" t="str">
            <v>SUO_227</v>
          </cell>
          <cell r="K8906" t="str">
            <v>BSC1_HW_BFSAM_BANENGO</v>
          </cell>
          <cell r="L8906" t="str">
            <v>Limbe</v>
          </cell>
        </row>
        <row r="8907">
          <cell r="J8907" t="str">
            <v>SUO_227</v>
          </cell>
          <cell r="K8907" t="str">
            <v>BSC1_HW_BFSAM_BANENGO</v>
          </cell>
          <cell r="L8907" t="str">
            <v>Limbe</v>
          </cell>
        </row>
        <row r="8908">
          <cell r="J8908" t="str">
            <v>SUO_227</v>
          </cell>
          <cell r="K8908" t="str">
            <v>BSC1_HW_BFSAM_BANENGO</v>
          </cell>
          <cell r="L8908" t="str">
            <v>Limbe</v>
          </cell>
        </row>
        <row r="8909">
          <cell r="J8909" t="str">
            <v>SUO_180</v>
          </cell>
          <cell r="K8909" t="str">
            <v>BSC1_HW_BFSAM_BANENGO</v>
          </cell>
          <cell r="L8909" t="str">
            <v>Buea</v>
          </cell>
        </row>
        <row r="8910">
          <cell r="J8910" t="str">
            <v>SUO_180</v>
          </cell>
          <cell r="K8910" t="str">
            <v>BSC1_HW_BFSAM_BANENGO</v>
          </cell>
          <cell r="L8910" t="str">
            <v>Buea</v>
          </cell>
        </row>
        <row r="8911">
          <cell r="J8911" t="str">
            <v>SUO_180</v>
          </cell>
          <cell r="K8911" t="str">
            <v>BSC1_HW_BFSAM_BANENGO</v>
          </cell>
          <cell r="L8911" t="str">
            <v>Buea</v>
          </cell>
        </row>
        <row r="8912">
          <cell r="J8912" t="str">
            <v>SUO_216</v>
          </cell>
          <cell r="K8912" t="str">
            <v>BSC1_HW_BFSAM_BANENGO</v>
          </cell>
          <cell r="L8912" t="str">
            <v>Kumba</v>
          </cell>
        </row>
        <row r="8913">
          <cell r="J8913" t="str">
            <v>SUO_216</v>
          </cell>
          <cell r="K8913" t="str">
            <v>BSC1_HW_BFSAM_BANENGO</v>
          </cell>
          <cell r="L8913" t="str">
            <v>Kumba</v>
          </cell>
        </row>
        <row r="8914">
          <cell r="J8914" t="str">
            <v>SUO_216</v>
          </cell>
          <cell r="K8914" t="str">
            <v>BSC1_HW_BFSAM_BANENGO</v>
          </cell>
          <cell r="L8914" t="str">
            <v>Kumba</v>
          </cell>
        </row>
        <row r="8915">
          <cell r="J8915" t="str">
            <v>ADM_147</v>
          </cell>
          <cell r="K8915" t="str">
            <v>BSC1_HW_GRA_AGENCE</v>
          </cell>
          <cell r="L8915" t="str">
            <v>Ngaoundere</v>
          </cell>
        </row>
        <row r="8916">
          <cell r="J8916" t="str">
            <v>ADM_147</v>
          </cell>
          <cell r="K8916" t="str">
            <v>BSC1_HW_GRA_AGENCE</v>
          </cell>
          <cell r="L8916" t="str">
            <v>Ngaoundere</v>
          </cell>
        </row>
        <row r="8917">
          <cell r="J8917" t="str">
            <v>ADM_147</v>
          </cell>
          <cell r="K8917" t="str">
            <v>BSC1_HW_GRA_AGENCE</v>
          </cell>
          <cell r="L8917" t="str">
            <v>Ngaoundere</v>
          </cell>
        </row>
        <row r="8918">
          <cell r="J8918" t="str">
            <v>NRD_190</v>
          </cell>
          <cell r="K8918" t="str">
            <v>BSC1_HW_GRA_AGENCE</v>
          </cell>
          <cell r="L8918" t="str">
            <v>Garoua</v>
          </cell>
        </row>
        <row r="8919">
          <cell r="J8919" t="str">
            <v>NRD_190</v>
          </cell>
          <cell r="K8919" t="str">
            <v>BSC1_HW_GRA_AGENCE</v>
          </cell>
          <cell r="L8919" t="str">
            <v>Garoua</v>
          </cell>
        </row>
        <row r="8920">
          <cell r="J8920" t="str">
            <v>NRD_190</v>
          </cell>
          <cell r="K8920" t="str">
            <v>BSC1_HW_GRA_AGENCE</v>
          </cell>
          <cell r="L8920" t="str">
            <v>Garoua</v>
          </cell>
        </row>
        <row r="8921">
          <cell r="J8921" t="str">
            <v>NRD_190</v>
          </cell>
          <cell r="K8921" t="str">
            <v>BSC1_HW_GRA_AGENCE</v>
          </cell>
          <cell r="L8921" t="str">
            <v>Garoua</v>
          </cell>
        </row>
        <row r="8922">
          <cell r="J8922" t="str">
            <v>NRD_190</v>
          </cell>
          <cell r="K8922" t="str">
            <v>BSC1_HW_GRA_AGENCE</v>
          </cell>
          <cell r="L8922" t="str">
            <v>Garoua</v>
          </cell>
        </row>
        <row r="8923">
          <cell r="J8923" t="str">
            <v>NRD_190</v>
          </cell>
          <cell r="K8923" t="str">
            <v>BSC1_HW_GRA_AGENCE</v>
          </cell>
          <cell r="L8923" t="str">
            <v>Garoua</v>
          </cell>
        </row>
        <row r="8924">
          <cell r="J8924" t="str">
            <v>SUD_204</v>
          </cell>
          <cell r="K8924" t="str">
            <v>MCBSC_NGOA_EK2</v>
          </cell>
          <cell r="L8924" t="str">
            <v>Meyomessi</v>
          </cell>
        </row>
        <row r="8925">
          <cell r="J8925" t="str">
            <v>SUD_204</v>
          </cell>
          <cell r="K8925" t="str">
            <v>MCBSC_NGOA_EK2</v>
          </cell>
          <cell r="L8925" t="str">
            <v>Meyomessi</v>
          </cell>
        </row>
        <row r="8926">
          <cell r="J8926" t="str">
            <v>SUD_205</v>
          </cell>
          <cell r="K8926" t="str">
            <v>MCBSC_NGOA_EK2</v>
          </cell>
          <cell r="L8926" t="str">
            <v>Mintom</v>
          </cell>
        </row>
        <row r="8927">
          <cell r="J8927" t="str">
            <v>SUD_205</v>
          </cell>
          <cell r="K8927" t="str">
            <v>MCBSC_NGOA_EK2</v>
          </cell>
          <cell r="L8927" t="str">
            <v>Mintom</v>
          </cell>
        </row>
        <row r="8928">
          <cell r="J8928" t="str">
            <v>SUD_162</v>
          </cell>
          <cell r="K8928" t="str">
            <v>MCBSC_CBC2</v>
          </cell>
          <cell r="L8928" t="str">
            <v>Meyomessi</v>
          </cell>
        </row>
        <row r="8929">
          <cell r="J8929" t="str">
            <v>SUD_162</v>
          </cell>
          <cell r="K8929" t="str">
            <v>MCBSC_CBC2</v>
          </cell>
          <cell r="L8929" t="str">
            <v>Meyomessi</v>
          </cell>
        </row>
        <row r="8930">
          <cell r="J8930" t="str">
            <v>SUD_164</v>
          </cell>
          <cell r="K8930" t="str">
            <v>MCBSC_CBC2</v>
          </cell>
          <cell r="L8930" t="str">
            <v>Ambam</v>
          </cell>
        </row>
        <row r="8931">
          <cell r="J8931" t="str">
            <v>SUD_164</v>
          </cell>
          <cell r="K8931" t="str">
            <v>MCBSC_CBC2</v>
          </cell>
          <cell r="L8931" t="str">
            <v>Ambam</v>
          </cell>
        </row>
        <row r="8932">
          <cell r="J8932" t="str">
            <v>SUD_206</v>
          </cell>
          <cell r="K8932" t="str">
            <v>MCBSC_CBC2</v>
          </cell>
          <cell r="L8932" t="str">
            <v>Sagmelima</v>
          </cell>
        </row>
        <row r="8933">
          <cell r="J8933" t="str">
            <v>SUD_206</v>
          </cell>
          <cell r="K8933" t="str">
            <v>MCBSC_CBC2</v>
          </cell>
          <cell r="L8933" t="str">
            <v>Sagmelima</v>
          </cell>
        </row>
        <row r="8934">
          <cell r="J8934" t="str">
            <v>SUD_120</v>
          </cell>
          <cell r="K8934" t="str">
            <v>MCBSC_CBC1</v>
          </cell>
          <cell r="L8934" t="str">
            <v>Ntam</v>
          </cell>
        </row>
        <row r="8935">
          <cell r="J8935" t="str">
            <v>SUD_120</v>
          </cell>
          <cell r="K8935" t="str">
            <v>MCBSC_CBC1</v>
          </cell>
          <cell r="L8935" t="str">
            <v>Ntam</v>
          </cell>
        </row>
        <row r="8936">
          <cell r="J8936" t="str">
            <v>SUD_159</v>
          </cell>
          <cell r="K8936" t="str">
            <v>MCBSC_NGOA_EK2</v>
          </cell>
          <cell r="L8936" t="str">
            <v>Lele</v>
          </cell>
        </row>
        <row r="8937">
          <cell r="J8937" t="str">
            <v>SUD_159</v>
          </cell>
          <cell r="K8937" t="str">
            <v>MCBSC_NGOA_EK2</v>
          </cell>
          <cell r="L8937" t="str">
            <v>Lele</v>
          </cell>
        </row>
        <row r="8938">
          <cell r="J8938" t="str">
            <v>SUD_161</v>
          </cell>
          <cell r="K8938" t="str">
            <v>MCBSC_NGOA_EK2</v>
          </cell>
          <cell r="L8938" t="str">
            <v>Ntenying</v>
          </cell>
        </row>
        <row r="8939">
          <cell r="J8939" t="str">
            <v>SUD_161</v>
          </cell>
          <cell r="K8939" t="str">
            <v>MCBSC_NGOA_EK2</v>
          </cell>
          <cell r="L8939" t="str">
            <v>Ntenying</v>
          </cell>
        </row>
        <row r="8940">
          <cell r="J8940" t="str">
            <v>SUD_160</v>
          </cell>
          <cell r="K8940" t="str">
            <v>MCBSC_CBC2</v>
          </cell>
          <cell r="L8940" t="str">
            <v>Emvieng</v>
          </cell>
        </row>
        <row r="8941">
          <cell r="J8941" t="str">
            <v>SUD_160</v>
          </cell>
          <cell r="K8941" t="str">
            <v>MCBSC_CBC2</v>
          </cell>
          <cell r="L8941" t="str">
            <v>Emvieng</v>
          </cell>
        </row>
        <row r="8942">
          <cell r="J8942" t="str">
            <v>CTR_738</v>
          </cell>
          <cell r="K8942" t="str">
            <v>BSC_ZTE_Mvogada_new(24)</v>
          </cell>
          <cell r="L8942" t="str">
            <v>Yaoundé</v>
          </cell>
        </row>
        <row r="8943">
          <cell r="J8943" t="str">
            <v>CTR_738</v>
          </cell>
          <cell r="K8943" t="str">
            <v>BSC_ZTE_Mvogada_new(24)</v>
          </cell>
          <cell r="L8943" t="str">
            <v>Yaoundé</v>
          </cell>
        </row>
        <row r="8944">
          <cell r="J8944" t="str">
            <v>CTR_738</v>
          </cell>
          <cell r="K8944" t="str">
            <v>BSC_ZTE_Mvogada_new(24)</v>
          </cell>
          <cell r="L8944" t="str">
            <v>Yaoundé</v>
          </cell>
        </row>
        <row r="8945">
          <cell r="J8945" t="str">
            <v>CTR_922</v>
          </cell>
          <cell r="K8945" t="str">
            <v>BSC_ZTE_Mvogada_new(24)</v>
          </cell>
          <cell r="L8945" t="str">
            <v>Leboudi</v>
          </cell>
        </row>
        <row r="8946">
          <cell r="J8946" t="str">
            <v>CTR_922</v>
          </cell>
          <cell r="K8946" t="str">
            <v>BSC_ZTE_Mvogada_new(24)</v>
          </cell>
          <cell r="L8946" t="str">
            <v>Leboudi</v>
          </cell>
        </row>
        <row r="8947">
          <cell r="J8947" t="str">
            <v>CTR_922</v>
          </cell>
          <cell r="K8947" t="str">
            <v>BSC_ZTE_Mvogada_new(24)</v>
          </cell>
          <cell r="L8947" t="str">
            <v>Leboudi</v>
          </cell>
        </row>
        <row r="8948">
          <cell r="J8948" t="str">
            <v>CTR_936</v>
          </cell>
          <cell r="K8948" t="str">
            <v>BSC_ZTE_Mvogada_new(24)</v>
          </cell>
          <cell r="L8948" t="str">
            <v>Yaoundé</v>
          </cell>
        </row>
        <row r="8949">
          <cell r="J8949" t="str">
            <v>CTR_936</v>
          </cell>
          <cell r="K8949" t="str">
            <v>BSC_ZTE_Mvogada_new(24)</v>
          </cell>
          <cell r="L8949" t="str">
            <v>Yaoundé</v>
          </cell>
        </row>
        <row r="8950">
          <cell r="J8950" t="str">
            <v>CTR_936</v>
          </cell>
          <cell r="K8950" t="str">
            <v>BSC_ZTE_Mvogada_new(24)</v>
          </cell>
          <cell r="L8950" t="str">
            <v>Yaoundé</v>
          </cell>
        </row>
        <row r="8951">
          <cell r="J8951" t="str">
            <v>CTR_939</v>
          </cell>
          <cell r="K8951" t="str">
            <v>BSC_ZTE_Mvogada_new(24)</v>
          </cell>
          <cell r="L8951" t="str">
            <v>Nkolafamba</v>
          </cell>
        </row>
        <row r="8952">
          <cell r="J8952" t="str">
            <v>CTR_939</v>
          </cell>
          <cell r="K8952" t="str">
            <v>BSC_ZTE_Mvogada_new(24)</v>
          </cell>
          <cell r="L8952" t="str">
            <v>Nkolafamba</v>
          </cell>
        </row>
        <row r="8953">
          <cell r="J8953" t="str">
            <v>CTR_939</v>
          </cell>
          <cell r="K8953" t="str">
            <v>BSC_ZTE_Mvogada_new(24)</v>
          </cell>
          <cell r="L8953" t="str">
            <v>Nkolafamba</v>
          </cell>
        </row>
        <row r="8954">
          <cell r="J8954" t="str">
            <v>CTR_943</v>
          </cell>
          <cell r="K8954" t="str">
            <v>BSC_ZTE_Mvogada_new(24)</v>
          </cell>
          <cell r="L8954" t="str">
            <v>Yaoundé</v>
          </cell>
        </row>
        <row r="8955">
          <cell r="J8955" t="str">
            <v>CTR_943</v>
          </cell>
          <cell r="K8955" t="str">
            <v>BSC_ZTE_Mvogada_new(24)</v>
          </cell>
          <cell r="L8955" t="str">
            <v>Yaoundé</v>
          </cell>
        </row>
        <row r="8956">
          <cell r="J8956" t="str">
            <v>CTR_943</v>
          </cell>
          <cell r="K8956" t="str">
            <v>BSC_ZTE_Mvogada_new(24)</v>
          </cell>
          <cell r="L8956" t="str">
            <v>Yaoundé</v>
          </cell>
        </row>
        <row r="8957">
          <cell r="J8957" t="str">
            <v>CTR_947</v>
          </cell>
          <cell r="K8957" t="str">
            <v>BSC_ZTE_Mvogada_new(24)</v>
          </cell>
          <cell r="L8957" t="str">
            <v>Yaoundé</v>
          </cell>
        </row>
        <row r="8958">
          <cell r="J8958" t="str">
            <v>CTR_947</v>
          </cell>
          <cell r="K8958" t="str">
            <v>BSC_ZTE_Mvogada_new(24)</v>
          </cell>
          <cell r="L8958" t="str">
            <v>Yaoundé</v>
          </cell>
        </row>
        <row r="8959">
          <cell r="J8959" t="str">
            <v>CTR_947</v>
          </cell>
          <cell r="K8959" t="str">
            <v>BSC_ZTE_Mvogada_new(24)</v>
          </cell>
          <cell r="L8959" t="str">
            <v>Yaoundé</v>
          </cell>
        </row>
        <row r="8960">
          <cell r="J8960" t="str">
            <v>CTR_948</v>
          </cell>
          <cell r="K8960" t="str">
            <v>BSC_ZTE_Mvogada_new(24)</v>
          </cell>
          <cell r="L8960" t="str">
            <v>Yaoundé</v>
          </cell>
        </row>
        <row r="8961">
          <cell r="J8961" t="str">
            <v>CTR_948</v>
          </cell>
          <cell r="K8961" t="str">
            <v>BSC_ZTE_Mvogada_new(24)</v>
          </cell>
          <cell r="L8961" t="str">
            <v>Yaoundé</v>
          </cell>
        </row>
        <row r="8962">
          <cell r="J8962" t="str">
            <v>CTR_948</v>
          </cell>
          <cell r="K8962" t="str">
            <v>BSC_ZTE_Mvogada_new(24)</v>
          </cell>
          <cell r="L8962" t="str">
            <v>Yaoundé</v>
          </cell>
        </row>
        <row r="8963">
          <cell r="J8963" t="str">
            <v>CTR_951</v>
          </cell>
          <cell r="K8963" t="str">
            <v>BSC_ZTE_Mvogada_new(24)</v>
          </cell>
          <cell r="L8963" t="str">
            <v>Yaoundé</v>
          </cell>
        </row>
        <row r="8964">
          <cell r="J8964" t="str">
            <v>CTR_951</v>
          </cell>
          <cell r="K8964" t="str">
            <v>BSC_ZTE_Mvogada_new(24)</v>
          </cell>
          <cell r="L8964" t="str">
            <v>Yaoundé</v>
          </cell>
        </row>
        <row r="8965">
          <cell r="J8965" t="str">
            <v>CTR_951</v>
          </cell>
          <cell r="K8965" t="str">
            <v>BSC_ZTE_Mvogada_new(24)</v>
          </cell>
          <cell r="L8965" t="str">
            <v>Yaoundé</v>
          </cell>
        </row>
        <row r="8966">
          <cell r="J8966" t="str">
            <v>CTR_973</v>
          </cell>
          <cell r="K8966" t="str">
            <v>BSC_ZTE_Mvogada_new(24)</v>
          </cell>
          <cell r="L8966" t="str">
            <v>Yaoundé</v>
          </cell>
        </row>
        <row r="8967">
          <cell r="J8967" t="str">
            <v>CTR_973</v>
          </cell>
          <cell r="K8967" t="str">
            <v>BSC_ZTE_Mvogada_new(24)</v>
          </cell>
          <cell r="L8967" t="str">
            <v>Yaoundé</v>
          </cell>
        </row>
        <row r="8968">
          <cell r="J8968" t="str">
            <v>CTR_973</v>
          </cell>
          <cell r="K8968" t="str">
            <v>BSC_ZTE_Mvogada_new(24)</v>
          </cell>
          <cell r="L8968" t="str">
            <v>Yaoundé</v>
          </cell>
        </row>
        <row r="8969">
          <cell r="J8969" t="str">
            <v>EST_197</v>
          </cell>
          <cell r="K8969" t="str">
            <v>BSC_ZTE_Messamendongo(23)</v>
          </cell>
          <cell r="L8969" t="str">
            <v>Bertoua</v>
          </cell>
        </row>
        <row r="8970">
          <cell r="J8970" t="str">
            <v>EST_197</v>
          </cell>
          <cell r="K8970" t="str">
            <v>BSC_ZTE_Messamendongo(23)</v>
          </cell>
          <cell r="L8970" t="str">
            <v>Bertoua</v>
          </cell>
        </row>
        <row r="8971">
          <cell r="J8971" t="str">
            <v>EST_197</v>
          </cell>
          <cell r="K8971" t="str">
            <v>BSC_ZTE_Messamendongo(23)</v>
          </cell>
          <cell r="L8971" t="str">
            <v>Bertoua</v>
          </cell>
        </row>
        <row r="8972">
          <cell r="J8972" t="str">
            <v>EST_197</v>
          </cell>
          <cell r="K8972" t="str">
            <v>BSC_ZTE_Messamendongo(23)</v>
          </cell>
          <cell r="L8972" t="str">
            <v>Bertoua</v>
          </cell>
        </row>
        <row r="8973">
          <cell r="J8973" t="str">
            <v>EST_197</v>
          </cell>
          <cell r="K8973" t="str">
            <v>BSC_ZTE_Messamendongo(23)</v>
          </cell>
          <cell r="L8973" t="str">
            <v>Bertoua</v>
          </cell>
        </row>
        <row r="8974">
          <cell r="J8974" t="str">
            <v>EST_197</v>
          </cell>
          <cell r="K8974" t="str">
            <v>BSC_ZTE_Messamendongo(23)</v>
          </cell>
          <cell r="L8974" t="str">
            <v>Bertoua</v>
          </cell>
        </row>
        <row r="8975">
          <cell r="J8975" t="str">
            <v>LIT_844</v>
          </cell>
          <cell r="K8975" t="str">
            <v>BSC_ZTE_Madagascar(22)</v>
          </cell>
          <cell r="L8975" t="str">
            <v>Douala</v>
          </cell>
        </row>
        <row r="8976">
          <cell r="J8976" t="str">
            <v>LIT_844</v>
          </cell>
          <cell r="K8976" t="str">
            <v>BSC_ZTE_Madagascar(22)</v>
          </cell>
          <cell r="L8976" t="str">
            <v>Douala</v>
          </cell>
        </row>
        <row r="8977">
          <cell r="J8977" t="str">
            <v>LIT_844</v>
          </cell>
          <cell r="K8977" t="str">
            <v>BSC_ZTE_Madagascar(22)</v>
          </cell>
          <cell r="L8977" t="str">
            <v>Douala</v>
          </cell>
        </row>
        <row r="8978">
          <cell r="J8978" t="str">
            <v>LIT_851</v>
          </cell>
          <cell r="K8978" t="str">
            <v>BSC_ZTE_Madagascar(22)</v>
          </cell>
          <cell r="L8978" t="str">
            <v>Douala</v>
          </cell>
        </row>
        <row r="8979">
          <cell r="J8979" t="str">
            <v>LIT_851</v>
          </cell>
          <cell r="K8979" t="str">
            <v>BSC_ZTE_Madagascar(22)</v>
          </cell>
          <cell r="L8979" t="str">
            <v>Douala</v>
          </cell>
        </row>
        <row r="8980">
          <cell r="J8980" t="str">
            <v>LIT_851</v>
          </cell>
          <cell r="K8980" t="str">
            <v>BSC_ZTE_Madagascar(22)</v>
          </cell>
          <cell r="L8980" t="str">
            <v>Douala</v>
          </cell>
        </row>
        <row r="8981">
          <cell r="J8981" t="str">
            <v>LIT_853</v>
          </cell>
          <cell r="K8981" t="str">
            <v>BSC_ZTE_Madagascar(22)</v>
          </cell>
          <cell r="L8981" t="str">
            <v>Douala</v>
          </cell>
        </row>
        <row r="8982">
          <cell r="J8982" t="str">
            <v>LIT_853</v>
          </cell>
          <cell r="K8982" t="str">
            <v>BSC_ZTE_Madagascar(22)</v>
          </cell>
          <cell r="L8982" t="str">
            <v>Douala</v>
          </cell>
        </row>
        <row r="8983">
          <cell r="J8983" t="str">
            <v>LIT_853</v>
          </cell>
          <cell r="K8983" t="str">
            <v>BSC_ZTE_Madagascar(22)</v>
          </cell>
          <cell r="L8983" t="str">
            <v>Douala</v>
          </cell>
        </row>
        <row r="8984">
          <cell r="J8984" t="str">
            <v>LIT_856</v>
          </cell>
          <cell r="K8984" t="str">
            <v>BSC_ZTE_Madagascar(22)</v>
          </cell>
          <cell r="L8984" t="str">
            <v>Douala</v>
          </cell>
        </row>
        <row r="8985">
          <cell r="J8985" t="str">
            <v>LIT_856</v>
          </cell>
          <cell r="K8985" t="str">
            <v>BSC_ZTE_Madagascar(22)</v>
          </cell>
          <cell r="L8985" t="str">
            <v>Douala</v>
          </cell>
        </row>
        <row r="8986">
          <cell r="J8986" t="str">
            <v>LIT_856</v>
          </cell>
          <cell r="K8986" t="str">
            <v>BSC_ZTE_Madagascar(22)</v>
          </cell>
          <cell r="L8986" t="str">
            <v>Douala</v>
          </cell>
        </row>
        <row r="8987">
          <cell r="J8987" t="str">
            <v>LIT_862</v>
          </cell>
          <cell r="K8987" t="str">
            <v>BSC_ZTE_NDOGBONG(21)</v>
          </cell>
          <cell r="L8987" t="str">
            <v>Douala</v>
          </cell>
        </row>
        <row r="8988">
          <cell r="J8988" t="str">
            <v>LIT_862</v>
          </cell>
          <cell r="K8988" t="str">
            <v>BSC_ZTE_NDOGBONG(21)</v>
          </cell>
          <cell r="L8988" t="str">
            <v>Douala</v>
          </cell>
        </row>
        <row r="8989">
          <cell r="J8989" t="str">
            <v>LIT_862</v>
          </cell>
          <cell r="K8989" t="str">
            <v>BSC_ZTE_NDOGBONG(21)</v>
          </cell>
          <cell r="L8989" t="str">
            <v>Douala</v>
          </cell>
        </row>
        <row r="8990">
          <cell r="J8990" t="str">
            <v>LIT_863</v>
          </cell>
          <cell r="K8990" t="str">
            <v>BSC_ZTE_Madagascar(22)</v>
          </cell>
          <cell r="L8990" t="str">
            <v>Douala</v>
          </cell>
        </row>
        <row r="8991">
          <cell r="J8991" t="str">
            <v>LIT_863</v>
          </cell>
          <cell r="K8991" t="str">
            <v>BSC_ZTE_Madagascar(22)</v>
          </cell>
          <cell r="L8991" t="str">
            <v>Douala</v>
          </cell>
        </row>
        <row r="8992">
          <cell r="J8992" t="str">
            <v>LIT_863</v>
          </cell>
          <cell r="K8992" t="str">
            <v>BSC_ZTE_Madagascar(22)</v>
          </cell>
          <cell r="L8992" t="str">
            <v>Douala</v>
          </cell>
        </row>
        <row r="8993">
          <cell r="J8993" t="str">
            <v>SUD_159</v>
          </cell>
          <cell r="K8993" t="str">
            <v>MCBSC_NGOA_EK2</v>
          </cell>
          <cell r="L8993" t="str">
            <v>Lele</v>
          </cell>
        </row>
        <row r="8994">
          <cell r="J8994" t="str">
            <v>SUD_159</v>
          </cell>
          <cell r="K8994" t="str">
            <v>MCBSC_NGOA_EK2</v>
          </cell>
          <cell r="L8994" t="str">
            <v>Lele</v>
          </cell>
        </row>
        <row r="8995">
          <cell r="J8995" t="str">
            <v>SUD_163</v>
          </cell>
          <cell r="K8995" t="str">
            <v>MCBSC_NGOA_EK2</v>
          </cell>
          <cell r="L8995" t="str">
            <v>Melen-Mintom</v>
          </cell>
        </row>
        <row r="8996">
          <cell r="J8996" t="str">
            <v>SUD_163</v>
          </cell>
          <cell r="K8996" t="str">
            <v>MCBSC_NGOA_EK2</v>
          </cell>
          <cell r="L8996" t="str">
            <v>Melen-Mintom</v>
          </cell>
        </row>
        <row r="8997">
          <cell r="J8997" t="str">
            <v>SUD_161</v>
          </cell>
          <cell r="K8997" t="str">
            <v>MCBSC_NGOA_EK2</v>
          </cell>
          <cell r="L8997" t="str">
            <v>Mintom</v>
          </cell>
        </row>
        <row r="8998">
          <cell r="J8998" t="str">
            <v>SUD_161</v>
          </cell>
          <cell r="K8998" t="str">
            <v>MCBSC_NGOA_EK2</v>
          </cell>
          <cell r="L8998" t="str">
            <v>Mintom</v>
          </cell>
        </row>
        <row r="8999">
          <cell r="J8999" t="str">
            <v>CTR_891</v>
          </cell>
          <cell r="K8999" t="str">
            <v>MCBSC_NGOA_EK2</v>
          </cell>
          <cell r="L8999" t="str">
            <v>Nkoambang</v>
          </cell>
        </row>
        <row r="9000">
          <cell r="J9000" t="str">
            <v>CTR_891</v>
          </cell>
          <cell r="K9000" t="str">
            <v>MCBSC_NGOA_EK2</v>
          </cell>
          <cell r="L9000" t="str">
            <v>Nkoambang</v>
          </cell>
        </row>
        <row r="9001">
          <cell r="J9001" t="str">
            <v>CTR_891</v>
          </cell>
          <cell r="K9001" t="str">
            <v>MCBSC_NGOA_EK2</v>
          </cell>
          <cell r="L9001" t="str">
            <v>Nkoambang</v>
          </cell>
        </row>
        <row r="9002">
          <cell r="J9002" t="str">
            <v>CTR_981</v>
          </cell>
          <cell r="K9002" t="str">
            <v>MCBSC_CBC2</v>
          </cell>
          <cell r="L9002" t="str">
            <v>Mvamebod</v>
          </cell>
        </row>
        <row r="9003">
          <cell r="J9003" t="str">
            <v>CTR_981</v>
          </cell>
          <cell r="K9003" t="str">
            <v>MCBSC_CBC2</v>
          </cell>
          <cell r="L9003" t="str">
            <v>Mvamebod</v>
          </cell>
        </row>
        <row r="9004">
          <cell r="J9004" t="str">
            <v>CTR_981</v>
          </cell>
          <cell r="K9004" t="str">
            <v>MCBSC_CBC2</v>
          </cell>
          <cell r="L9004" t="str">
            <v>Mvamebod</v>
          </cell>
        </row>
        <row r="9005">
          <cell r="J9005" t="str">
            <v>EST_185</v>
          </cell>
          <cell r="K9005" t="str">
            <v>MCBSC_NGOA_EK2</v>
          </cell>
          <cell r="L9005" t="str">
            <v>Ndoumbi</v>
          </cell>
        </row>
        <row r="9006">
          <cell r="J9006" t="str">
            <v>EST_185</v>
          </cell>
          <cell r="K9006" t="str">
            <v>MCBSC_NGOA_EK2</v>
          </cell>
          <cell r="L9006" t="str">
            <v>Ndoumbi</v>
          </cell>
        </row>
        <row r="9007">
          <cell r="J9007" t="str">
            <v>EST_185</v>
          </cell>
          <cell r="K9007" t="str">
            <v>MCBSC_NGOA_EK2</v>
          </cell>
          <cell r="L9007" t="str">
            <v>Ndoumbi</v>
          </cell>
        </row>
        <row r="9008">
          <cell r="J9008" t="str">
            <v>CTR_860</v>
          </cell>
          <cell r="K9008" t="str">
            <v>MCBSC_CBC2</v>
          </cell>
          <cell r="L9008" t="str">
            <v>Mvam-Yetom</v>
          </cell>
        </row>
        <row r="9009">
          <cell r="J9009" t="str">
            <v>CTR_860</v>
          </cell>
          <cell r="K9009" t="str">
            <v>MCBSC_CBC2</v>
          </cell>
          <cell r="L9009" t="str">
            <v>Mvam-Yetom</v>
          </cell>
        </row>
        <row r="9010">
          <cell r="J9010" t="str">
            <v>CTR_860</v>
          </cell>
          <cell r="K9010" t="str">
            <v>MCBSC_CBC2</v>
          </cell>
          <cell r="L9010" t="str">
            <v>Mvam-Yetom</v>
          </cell>
        </row>
        <row r="9011">
          <cell r="J9011" t="str">
            <v>CTR_1050</v>
          </cell>
          <cell r="K9011" t="str">
            <v>BSC_ZTE_Mvogada_new(24)</v>
          </cell>
          <cell r="L9011" t="str">
            <v>Yaoundé</v>
          </cell>
        </row>
        <row r="9012">
          <cell r="J9012" t="str">
            <v>CTR_1050</v>
          </cell>
          <cell r="K9012" t="str">
            <v>BSC_ZTE_Mvogada_new(24)</v>
          </cell>
          <cell r="L9012" t="str">
            <v>Yaoundé</v>
          </cell>
        </row>
        <row r="9013">
          <cell r="J9013" t="str">
            <v>CTR_1050</v>
          </cell>
          <cell r="K9013" t="str">
            <v>BSC_ZTE_Mvogada_new(24)</v>
          </cell>
          <cell r="L9013" t="str">
            <v>Yaoundé</v>
          </cell>
        </row>
        <row r="9014">
          <cell r="J9014" t="str">
            <v>CTR_1052</v>
          </cell>
          <cell r="K9014" t="str">
            <v>BSC_ZTE_Messamendongo(23)</v>
          </cell>
          <cell r="L9014" t="str">
            <v>Yaoundé</v>
          </cell>
        </row>
        <row r="9015">
          <cell r="J9015" t="str">
            <v>CTR_1052</v>
          </cell>
          <cell r="K9015" t="str">
            <v>BSC_ZTE_Messamendongo(23)</v>
          </cell>
          <cell r="L9015" t="str">
            <v>Yaoundé</v>
          </cell>
        </row>
        <row r="9016">
          <cell r="J9016" t="str">
            <v>CTR_1052</v>
          </cell>
          <cell r="K9016" t="str">
            <v>BSC_ZTE_Messamendongo(23)</v>
          </cell>
          <cell r="L9016" t="str">
            <v>Yaoundé</v>
          </cell>
        </row>
        <row r="9017">
          <cell r="J9017" t="str">
            <v>CTR_1054</v>
          </cell>
          <cell r="K9017" t="str">
            <v>BSC_ZTE_Mvogada_new(24)</v>
          </cell>
          <cell r="L9017" t="str">
            <v>Yaoundé</v>
          </cell>
        </row>
        <row r="9018">
          <cell r="J9018" t="str">
            <v>CTR_1054</v>
          </cell>
          <cell r="K9018" t="str">
            <v>BSC_ZTE_Mvogada_new(24)</v>
          </cell>
          <cell r="L9018" t="str">
            <v>Yaoundé</v>
          </cell>
        </row>
        <row r="9019">
          <cell r="J9019" t="str">
            <v>CTR_1054</v>
          </cell>
          <cell r="K9019" t="str">
            <v>BSC_ZTE_Mvogada_new(24)</v>
          </cell>
          <cell r="L9019" t="str">
            <v>Yaoundé</v>
          </cell>
        </row>
        <row r="9020">
          <cell r="J9020" t="str">
            <v>CTR_900</v>
          </cell>
          <cell r="K9020" t="str">
            <v>BSC_ZTE_Messamendongo(23)</v>
          </cell>
          <cell r="L9020" t="str">
            <v>Yaoundé</v>
          </cell>
        </row>
        <row r="9021">
          <cell r="J9021" t="str">
            <v>CTR_900</v>
          </cell>
          <cell r="K9021" t="str">
            <v>BSC_ZTE_Messamendongo(23)</v>
          </cell>
          <cell r="L9021" t="str">
            <v>Yaoundé</v>
          </cell>
        </row>
        <row r="9022">
          <cell r="J9022" t="str">
            <v>CTR_900</v>
          </cell>
          <cell r="K9022" t="str">
            <v>BSC_ZTE_Messamendongo(23)</v>
          </cell>
          <cell r="L9022" t="str">
            <v>Yaoundé</v>
          </cell>
        </row>
        <row r="9023">
          <cell r="J9023" t="str">
            <v>CTR_921</v>
          </cell>
          <cell r="K9023" t="str">
            <v>BSC_ZTE_Mvogada_new(24)</v>
          </cell>
          <cell r="L9023" t="str">
            <v>Yaoundé</v>
          </cell>
        </row>
        <row r="9024">
          <cell r="J9024" t="str">
            <v>CTR_921</v>
          </cell>
          <cell r="K9024" t="str">
            <v>BSC_ZTE_Mvogada_new(24)</v>
          </cell>
          <cell r="L9024" t="str">
            <v>Yaoundé</v>
          </cell>
        </row>
        <row r="9025">
          <cell r="J9025" t="str">
            <v>CTR_921</v>
          </cell>
          <cell r="K9025" t="str">
            <v>BSC_ZTE_Mvogada_new(24)</v>
          </cell>
          <cell r="L9025" t="str">
            <v>Yaoundé</v>
          </cell>
        </row>
        <row r="9026">
          <cell r="J9026" t="str">
            <v>CTR_922</v>
          </cell>
          <cell r="K9026" t="str">
            <v>BSC_ZTE_Mvogada_new(24)</v>
          </cell>
          <cell r="L9026" t="str">
            <v>Yaoundé</v>
          </cell>
        </row>
        <row r="9027">
          <cell r="J9027" t="str">
            <v>CTR_922</v>
          </cell>
          <cell r="K9027" t="str">
            <v>BSC_ZTE_Mvogada_new(24)</v>
          </cell>
          <cell r="L9027" t="str">
            <v>Yaoundé</v>
          </cell>
        </row>
        <row r="9028">
          <cell r="J9028" t="str">
            <v>CTR_922</v>
          </cell>
          <cell r="K9028" t="str">
            <v>BSC_ZTE_Mvogada_new(24)</v>
          </cell>
          <cell r="L9028" t="str">
            <v>Yaoundé</v>
          </cell>
        </row>
        <row r="9029">
          <cell r="J9029" t="str">
            <v>CTR_934</v>
          </cell>
          <cell r="K9029" t="str">
            <v>BSC_ZTE_Mvogada_new(24)</v>
          </cell>
          <cell r="L9029" t="str">
            <v>Yaoundé</v>
          </cell>
        </row>
        <row r="9030">
          <cell r="J9030" t="str">
            <v>CTR_934</v>
          </cell>
          <cell r="K9030" t="str">
            <v>BSC_ZTE_Mvogada_new(24)</v>
          </cell>
          <cell r="L9030" t="str">
            <v>Yaoundé</v>
          </cell>
        </row>
        <row r="9031">
          <cell r="J9031" t="str">
            <v>CTR_934</v>
          </cell>
          <cell r="K9031" t="str">
            <v>BSC_ZTE_Mvogada_new(24)</v>
          </cell>
          <cell r="L9031" t="str">
            <v>Yaoundé</v>
          </cell>
        </row>
        <row r="9032">
          <cell r="J9032" t="str">
            <v>CTR_936</v>
          </cell>
          <cell r="K9032" t="str">
            <v>BSC_ZTE_Mvogada_new(24)</v>
          </cell>
          <cell r="L9032" t="str">
            <v>Yaoundé</v>
          </cell>
        </row>
        <row r="9033">
          <cell r="J9033" t="str">
            <v>CTR_936</v>
          </cell>
          <cell r="K9033" t="str">
            <v>BSC_ZTE_Mvogada_new(24)</v>
          </cell>
          <cell r="L9033" t="str">
            <v>Yaoundé</v>
          </cell>
        </row>
        <row r="9034">
          <cell r="J9034" t="str">
            <v>CTR_936</v>
          </cell>
          <cell r="K9034" t="str">
            <v>BSC_ZTE_Mvogada_new(24)</v>
          </cell>
          <cell r="L9034" t="str">
            <v>Yaoundé</v>
          </cell>
        </row>
        <row r="9035">
          <cell r="J9035" t="str">
            <v>CTR_939</v>
          </cell>
          <cell r="K9035" t="str">
            <v>BSC_ZTE_Mvogada_new(24)</v>
          </cell>
          <cell r="L9035" t="str">
            <v>Yaoundé</v>
          </cell>
        </row>
        <row r="9036">
          <cell r="J9036" t="str">
            <v>CTR_939</v>
          </cell>
          <cell r="K9036" t="str">
            <v>BSC_ZTE_Mvogada_new(24)</v>
          </cell>
          <cell r="L9036" t="str">
            <v>Yaoundé</v>
          </cell>
        </row>
        <row r="9037">
          <cell r="J9037" t="str">
            <v>CTR_939</v>
          </cell>
          <cell r="K9037" t="str">
            <v>BSC_ZTE_Mvogada_new(24)</v>
          </cell>
          <cell r="L9037" t="str">
            <v>Yaoundé</v>
          </cell>
        </row>
        <row r="9038">
          <cell r="J9038" t="str">
            <v>CTR_942</v>
          </cell>
          <cell r="K9038" t="str">
            <v>BSC_ZTE_Mvogada_new(24)</v>
          </cell>
          <cell r="L9038" t="str">
            <v>Yaoundé</v>
          </cell>
        </row>
        <row r="9039">
          <cell r="J9039" t="str">
            <v>CTR_942</v>
          </cell>
          <cell r="K9039" t="str">
            <v>BSC_ZTE_Mvogada_new(24)</v>
          </cell>
          <cell r="L9039" t="str">
            <v>Yaoundé</v>
          </cell>
        </row>
        <row r="9040">
          <cell r="J9040" t="str">
            <v>CTR_942</v>
          </cell>
          <cell r="K9040" t="str">
            <v>BSC_ZTE_Mvogada_new(24)</v>
          </cell>
          <cell r="L9040" t="str">
            <v>Yaoundé</v>
          </cell>
        </row>
        <row r="9041">
          <cell r="J9041" t="str">
            <v>CTR_943</v>
          </cell>
          <cell r="K9041" t="str">
            <v>BSC_ZTE_Mvogada_new(24)</v>
          </cell>
          <cell r="L9041" t="str">
            <v>Yaoundé</v>
          </cell>
        </row>
        <row r="9042">
          <cell r="J9042" t="str">
            <v>CTR_943</v>
          </cell>
          <cell r="K9042" t="str">
            <v>BSC_ZTE_Mvogada_new(24)</v>
          </cell>
          <cell r="L9042" t="str">
            <v>Yaoundé</v>
          </cell>
        </row>
        <row r="9043">
          <cell r="J9043" t="str">
            <v>CTR_943</v>
          </cell>
          <cell r="K9043" t="str">
            <v>BSC_ZTE_Mvogada_new(24)</v>
          </cell>
          <cell r="L9043" t="str">
            <v>Yaoundé</v>
          </cell>
        </row>
        <row r="9044">
          <cell r="J9044" t="str">
            <v>CTR_944</v>
          </cell>
          <cell r="K9044" t="str">
            <v>BSC_ZTE_Mvogada_new(24)</v>
          </cell>
          <cell r="L9044" t="str">
            <v>Yaoundé</v>
          </cell>
        </row>
        <row r="9045">
          <cell r="J9045" t="str">
            <v>CTR_944</v>
          </cell>
          <cell r="K9045" t="str">
            <v>BSC_ZTE_Mvogada_new(24)</v>
          </cell>
          <cell r="L9045" t="str">
            <v>Yaoundé</v>
          </cell>
        </row>
        <row r="9046">
          <cell r="J9046" t="str">
            <v>CTR_944</v>
          </cell>
          <cell r="K9046" t="str">
            <v>BSC_ZTE_Mvogada_new(24)</v>
          </cell>
          <cell r="L9046" t="str">
            <v>Yaoundé</v>
          </cell>
        </row>
        <row r="9047">
          <cell r="J9047" t="str">
            <v>CTR_945</v>
          </cell>
          <cell r="K9047" t="str">
            <v>BSC_ZTE_Mvogada_new(24)</v>
          </cell>
          <cell r="L9047" t="str">
            <v>Yaoundé</v>
          </cell>
        </row>
        <row r="9048">
          <cell r="J9048" t="str">
            <v>CTR_945</v>
          </cell>
          <cell r="K9048" t="str">
            <v>BSC_ZTE_Mvogada_new(24)</v>
          </cell>
          <cell r="L9048" t="str">
            <v>Yaoundé</v>
          </cell>
        </row>
        <row r="9049">
          <cell r="J9049" t="str">
            <v>CTR_945</v>
          </cell>
          <cell r="K9049" t="str">
            <v>BSC_ZTE_Mvogada_new(24)</v>
          </cell>
          <cell r="L9049" t="str">
            <v>Yaoundé</v>
          </cell>
        </row>
        <row r="9050">
          <cell r="J9050" t="str">
            <v>CTR_947</v>
          </cell>
          <cell r="K9050" t="str">
            <v>BSC_ZTE_Mvogada_new(24)</v>
          </cell>
          <cell r="L9050" t="str">
            <v>Yaoundé</v>
          </cell>
        </row>
        <row r="9051">
          <cell r="J9051" t="str">
            <v>CTR_947</v>
          </cell>
          <cell r="K9051" t="str">
            <v>BSC_ZTE_Mvogada_new(24)</v>
          </cell>
          <cell r="L9051" t="str">
            <v>Yaoundé</v>
          </cell>
        </row>
        <row r="9052">
          <cell r="J9052" t="str">
            <v>CTR_947</v>
          </cell>
          <cell r="K9052" t="str">
            <v>BSC_ZTE_Mvogada_new(24)</v>
          </cell>
          <cell r="L9052" t="str">
            <v>Yaoundé</v>
          </cell>
        </row>
        <row r="9053">
          <cell r="J9053" t="str">
            <v>CTR_948</v>
          </cell>
          <cell r="K9053" t="str">
            <v>BSC_ZTE_Mvogada_new(24)</v>
          </cell>
          <cell r="L9053" t="str">
            <v>Yaoundé</v>
          </cell>
        </row>
        <row r="9054">
          <cell r="J9054" t="str">
            <v>CTR_948</v>
          </cell>
          <cell r="K9054" t="str">
            <v>BSC_ZTE_Mvogada_new(24)</v>
          </cell>
          <cell r="L9054" t="str">
            <v>Yaoundé</v>
          </cell>
        </row>
        <row r="9055">
          <cell r="J9055" t="str">
            <v>CTR_948</v>
          </cell>
          <cell r="K9055" t="str">
            <v>BSC_ZTE_Mvogada_new(24)</v>
          </cell>
          <cell r="L9055" t="str">
            <v>Yaoundé</v>
          </cell>
        </row>
        <row r="9056">
          <cell r="J9056" t="str">
            <v>CTR_949</v>
          </cell>
          <cell r="K9056" t="str">
            <v>BSC_ZTE_Messamendongo(23)</v>
          </cell>
          <cell r="L9056" t="str">
            <v>Yaoundé</v>
          </cell>
        </row>
        <row r="9057">
          <cell r="J9057" t="str">
            <v>CTR_949</v>
          </cell>
          <cell r="K9057" t="str">
            <v>BSC_ZTE_Messamendongo(23)</v>
          </cell>
          <cell r="L9057" t="str">
            <v>Yaoundé</v>
          </cell>
        </row>
        <row r="9058">
          <cell r="J9058" t="str">
            <v>CTR_949</v>
          </cell>
          <cell r="K9058" t="str">
            <v>BSC_ZTE_Messamendongo(23)</v>
          </cell>
          <cell r="L9058" t="str">
            <v>Yaoundé</v>
          </cell>
        </row>
        <row r="9059">
          <cell r="J9059" t="str">
            <v>CTR_951</v>
          </cell>
          <cell r="K9059" t="str">
            <v>BSC_ZTE_Mvogada_new(24)</v>
          </cell>
          <cell r="L9059" t="str">
            <v>Yaoundé</v>
          </cell>
        </row>
        <row r="9060">
          <cell r="J9060" t="str">
            <v>CTR_951</v>
          </cell>
          <cell r="K9060" t="str">
            <v>BSC_ZTE_Mvogada_new(24)</v>
          </cell>
          <cell r="L9060" t="str">
            <v>Yaoundé</v>
          </cell>
        </row>
        <row r="9061">
          <cell r="J9061" t="str">
            <v>CTR_951</v>
          </cell>
          <cell r="K9061" t="str">
            <v>BSC_ZTE_Mvogada_new(24)</v>
          </cell>
          <cell r="L9061" t="str">
            <v>Yaoundé</v>
          </cell>
        </row>
        <row r="9062">
          <cell r="J9062" t="str">
            <v>CTR_952</v>
          </cell>
          <cell r="K9062" t="str">
            <v>BSC_ZTE_Mvogada_new(24)</v>
          </cell>
          <cell r="L9062" t="str">
            <v>Yaoundé</v>
          </cell>
        </row>
        <row r="9063">
          <cell r="J9063" t="str">
            <v>CTR_952</v>
          </cell>
          <cell r="K9063" t="str">
            <v>BSC_ZTE_Mvogada_new(24)</v>
          </cell>
          <cell r="L9063" t="str">
            <v>Yaoundé</v>
          </cell>
        </row>
        <row r="9064">
          <cell r="J9064" t="str">
            <v>CTR_952</v>
          </cell>
          <cell r="K9064" t="str">
            <v>BSC_ZTE_Mvogada_new(24)</v>
          </cell>
          <cell r="L9064" t="str">
            <v>Yaoundé</v>
          </cell>
        </row>
        <row r="9065">
          <cell r="J9065" t="str">
            <v>CTR_953</v>
          </cell>
          <cell r="K9065" t="str">
            <v>BSC_ZTE_Messamendongo(23)</v>
          </cell>
          <cell r="L9065" t="str">
            <v>Yaoundé</v>
          </cell>
        </row>
        <row r="9066">
          <cell r="J9066" t="str">
            <v>CTR_953</v>
          </cell>
          <cell r="K9066" t="str">
            <v>BSC_ZTE_Messamendongo(23)</v>
          </cell>
          <cell r="L9066" t="str">
            <v>Yaoundé</v>
          </cell>
        </row>
        <row r="9067">
          <cell r="J9067" t="str">
            <v>CTR_953</v>
          </cell>
          <cell r="K9067" t="str">
            <v>BSC_ZTE_Messamendongo(23)</v>
          </cell>
          <cell r="L9067" t="str">
            <v>Yaoundé</v>
          </cell>
        </row>
        <row r="9068">
          <cell r="J9068" t="str">
            <v>CTR_973</v>
          </cell>
          <cell r="K9068" t="str">
            <v>BSC_ZTE_Mvogada_new(24)</v>
          </cell>
          <cell r="L9068" t="str">
            <v>Yaoundé</v>
          </cell>
        </row>
        <row r="9069">
          <cell r="J9069" t="str">
            <v>CTR_973</v>
          </cell>
          <cell r="K9069" t="str">
            <v>BSC_ZTE_Mvogada_new(24)</v>
          </cell>
          <cell r="L9069" t="str">
            <v>Yaoundé</v>
          </cell>
        </row>
        <row r="9070">
          <cell r="J9070" t="str">
            <v>CTR_973</v>
          </cell>
          <cell r="K9070" t="str">
            <v>BSC_ZTE_Mvogada_new(24)</v>
          </cell>
          <cell r="L9070" t="str">
            <v>Yaoundé</v>
          </cell>
        </row>
        <row r="9071">
          <cell r="J9071" t="str">
            <v>CTR_984</v>
          </cell>
          <cell r="K9071" t="str">
            <v>BSC_ZTE_Messamendongo(23)</v>
          </cell>
          <cell r="L9071" t="str">
            <v>Mbalmayo</v>
          </cell>
        </row>
        <row r="9072">
          <cell r="J9072" t="str">
            <v>CTR_984</v>
          </cell>
          <cell r="K9072" t="str">
            <v>BSC_ZTE_Messamendongo(23)</v>
          </cell>
          <cell r="L9072" t="str">
            <v>Mbalmayo</v>
          </cell>
        </row>
        <row r="9073">
          <cell r="J9073" t="str">
            <v>CTR_984</v>
          </cell>
          <cell r="K9073" t="str">
            <v>BSC_ZTE_Messamendongo(23)</v>
          </cell>
          <cell r="L9073" t="str">
            <v>Mbalmayo</v>
          </cell>
        </row>
        <row r="9074">
          <cell r="J9074" t="str">
            <v>EST_193</v>
          </cell>
          <cell r="K9074" t="str">
            <v>BSC_ZTE_Messamendongo(23)</v>
          </cell>
          <cell r="L9074" t="str">
            <v>Bertoua</v>
          </cell>
        </row>
        <row r="9075">
          <cell r="J9075" t="str">
            <v>EST_193</v>
          </cell>
          <cell r="K9075" t="str">
            <v>BSC_ZTE_Messamendongo(23)</v>
          </cell>
          <cell r="L9075" t="str">
            <v>Bertoua</v>
          </cell>
        </row>
        <row r="9076">
          <cell r="J9076" t="str">
            <v>EST_193</v>
          </cell>
          <cell r="K9076" t="str">
            <v>BSC_ZTE_Messamendongo(23)</v>
          </cell>
          <cell r="L9076" t="str">
            <v>Bertoua</v>
          </cell>
        </row>
        <row r="9077">
          <cell r="J9077" t="str">
            <v>EST_193</v>
          </cell>
          <cell r="K9077" t="str">
            <v>BSC_ZTE_Messamendongo(23)</v>
          </cell>
          <cell r="L9077" t="str">
            <v>Bertoua</v>
          </cell>
        </row>
        <row r="9078">
          <cell r="J9078" t="str">
            <v>EST_193</v>
          </cell>
          <cell r="K9078" t="str">
            <v>BSC_ZTE_Messamendongo(23)</v>
          </cell>
          <cell r="L9078" t="str">
            <v>Bertoua</v>
          </cell>
        </row>
        <row r="9079">
          <cell r="J9079" t="str">
            <v>EST_193</v>
          </cell>
          <cell r="K9079" t="str">
            <v>BSC_ZTE_Messamendongo(23)</v>
          </cell>
          <cell r="L9079" t="str">
            <v>Bertoua</v>
          </cell>
        </row>
        <row r="9080">
          <cell r="J9080" t="str">
            <v>EST_195</v>
          </cell>
          <cell r="K9080" t="str">
            <v>BSC_ZTE_Messamendongo(23)</v>
          </cell>
          <cell r="L9080" t="str">
            <v>Bertoua</v>
          </cell>
        </row>
        <row r="9081">
          <cell r="J9081" t="str">
            <v>EST_195</v>
          </cell>
          <cell r="K9081" t="str">
            <v>BSC_ZTE_Messamendongo(23)</v>
          </cell>
          <cell r="L9081" t="str">
            <v>Bertoua</v>
          </cell>
        </row>
        <row r="9082">
          <cell r="J9082" t="str">
            <v>EST_195</v>
          </cell>
          <cell r="K9082" t="str">
            <v>BSC_ZTE_Messamendongo(23)</v>
          </cell>
          <cell r="L9082" t="str">
            <v>Bertoua</v>
          </cell>
        </row>
        <row r="9083">
          <cell r="J9083" t="str">
            <v>EST_195</v>
          </cell>
          <cell r="K9083" t="str">
            <v>BSC_ZTE_Messamendongo(23)</v>
          </cell>
          <cell r="L9083" t="str">
            <v>Bertoua</v>
          </cell>
        </row>
        <row r="9084">
          <cell r="J9084" t="str">
            <v>EST_195</v>
          </cell>
          <cell r="K9084" t="str">
            <v>BSC_ZTE_Messamendongo(23)</v>
          </cell>
          <cell r="L9084" t="str">
            <v>Bertoua</v>
          </cell>
        </row>
        <row r="9085">
          <cell r="J9085" t="str">
            <v>EST_195</v>
          </cell>
          <cell r="K9085" t="str">
            <v>BSC_ZTE_Messamendongo(23)</v>
          </cell>
          <cell r="L9085" t="str">
            <v>Bertoua</v>
          </cell>
        </row>
        <row r="9086">
          <cell r="J9086" t="str">
            <v>EST_197</v>
          </cell>
          <cell r="K9086" t="str">
            <v>BSC_ZTE_Messamendongo(23)</v>
          </cell>
          <cell r="L9086" t="str">
            <v>Bertoua</v>
          </cell>
        </row>
        <row r="9087">
          <cell r="J9087" t="str">
            <v>EST_197</v>
          </cell>
          <cell r="K9087" t="str">
            <v>BSC_ZTE_Messamendongo(23)</v>
          </cell>
          <cell r="L9087" t="str">
            <v>Bertoua</v>
          </cell>
        </row>
        <row r="9088">
          <cell r="J9088" t="str">
            <v>EST_197</v>
          </cell>
          <cell r="K9088" t="str">
            <v>BSC_ZTE_Messamendongo(23)</v>
          </cell>
          <cell r="L9088" t="str">
            <v>Bertoua</v>
          </cell>
        </row>
        <row r="9089">
          <cell r="J9089" t="str">
            <v>EST_197</v>
          </cell>
          <cell r="K9089" t="str">
            <v>BSC_ZTE_Messamendongo(23)</v>
          </cell>
          <cell r="L9089" t="str">
            <v>Bertoua</v>
          </cell>
        </row>
        <row r="9090">
          <cell r="J9090" t="str">
            <v>EST_197</v>
          </cell>
          <cell r="K9090" t="str">
            <v>BSC_ZTE_Messamendongo(23)</v>
          </cell>
          <cell r="L9090" t="str">
            <v>Bertoua</v>
          </cell>
        </row>
        <row r="9091">
          <cell r="J9091" t="str">
            <v>EST_197</v>
          </cell>
          <cell r="K9091" t="str">
            <v>BSC_ZTE_Messamendongo(23)</v>
          </cell>
          <cell r="L9091" t="str">
            <v>Bertoua</v>
          </cell>
        </row>
        <row r="9092">
          <cell r="J9092" t="str">
            <v>EST_198</v>
          </cell>
          <cell r="K9092" t="str">
            <v>BSC_ZTE_Messamendongo(23)</v>
          </cell>
          <cell r="L9092" t="str">
            <v>Bertoua</v>
          </cell>
        </row>
        <row r="9093">
          <cell r="J9093" t="str">
            <v>EST_198</v>
          </cell>
          <cell r="K9093" t="str">
            <v>BSC_ZTE_Messamendongo(23)</v>
          </cell>
          <cell r="L9093" t="str">
            <v>Bertoua</v>
          </cell>
        </row>
        <row r="9094">
          <cell r="J9094" t="str">
            <v>EST_198</v>
          </cell>
          <cell r="K9094" t="str">
            <v>BSC_ZTE_Messamendongo(23)</v>
          </cell>
          <cell r="L9094" t="str">
            <v>Bertoua</v>
          </cell>
        </row>
        <row r="9095">
          <cell r="J9095" t="str">
            <v>EST_198</v>
          </cell>
          <cell r="K9095" t="str">
            <v>BSC_ZTE_Messamendongo(23)</v>
          </cell>
          <cell r="L9095" t="str">
            <v>Bertoua</v>
          </cell>
        </row>
        <row r="9096">
          <cell r="J9096" t="str">
            <v>EST_198</v>
          </cell>
          <cell r="K9096" t="str">
            <v>BSC_ZTE_Messamendongo(23)</v>
          </cell>
          <cell r="L9096" t="str">
            <v>Bertoua</v>
          </cell>
        </row>
        <row r="9097">
          <cell r="J9097" t="str">
            <v>EST_198</v>
          </cell>
          <cell r="K9097" t="str">
            <v>BSC_ZTE_Messamendongo(23)</v>
          </cell>
          <cell r="L9097" t="str">
            <v>Bertoua</v>
          </cell>
        </row>
        <row r="9098">
          <cell r="J9098" t="str">
            <v>EST_199</v>
          </cell>
          <cell r="K9098" t="str">
            <v>BSC_ZTE_Messamendongo(23)</v>
          </cell>
          <cell r="L9098" t="str">
            <v>Garoua-Boulai</v>
          </cell>
        </row>
        <row r="9099">
          <cell r="J9099" t="str">
            <v>EST_199</v>
          </cell>
          <cell r="K9099" t="str">
            <v>BSC_ZTE_Messamendongo(23)</v>
          </cell>
          <cell r="L9099" t="str">
            <v>Garoua-Boulai</v>
          </cell>
        </row>
        <row r="9100">
          <cell r="J9100" t="str">
            <v>EST_199</v>
          </cell>
          <cell r="K9100" t="str">
            <v>BSC_ZTE_Messamendongo(23)</v>
          </cell>
          <cell r="L9100" t="str">
            <v>Garoua-Boulai</v>
          </cell>
        </row>
        <row r="9101">
          <cell r="J9101" t="str">
            <v>EST_199</v>
          </cell>
          <cell r="K9101" t="str">
            <v>BSC_ZTE_Messamendongo(23)</v>
          </cell>
          <cell r="L9101" t="str">
            <v>Garoua-Boulai</v>
          </cell>
        </row>
        <row r="9102">
          <cell r="J9102" t="str">
            <v>EST_199</v>
          </cell>
          <cell r="K9102" t="str">
            <v>BSC_ZTE_Messamendongo(23)</v>
          </cell>
          <cell r="L9102" t="str">
            <v>Garoua-Boulai</v>
          </cell>
        </row>
        <row r="9103">
          <cell r="J9103" t="str">
            <v>EST_199</v>
          </cell>
          <cell r="K9103" t="str">
            <v>BSC_ZTE_Messamendongo(23)</v>
          </cell>
          <cell r="L9103" t="str">
            <v>Garoua-Boulai</v>
          </cell>
        </row>
        <row r="9104">
          <cell r="J9104" t="str">
            <v>EST_200</v>
          </cell>
          <cell r="K9104" t="str">
            <v>BSC_ZTE_Messamendongo(23)</v>
          </cell>
          <cell r="L9104" t="str">
            <v>Batouri</v>
          </cell>
        </row>
        <row r="9105">
          <cell r="J9105" t="str">
            <v>EST_200</v>
          </cell>
          <cell r="K9105" t="str">
            <v>BSC_ZTE_Messamendongo(23)</v>
          </cell>
          <cell r="L9105" t="str">
            <v>Batouri</v>
          </cell>
        </row>
        <row r="9106">
          <cell r="J9106" t="str">
            <v>EST_200</v>
          </cell>
          <cell r="K9106" t="str">
            <v>BSC_ZTE_Messamendongo(23)</v>
          </cell>
          <cell r="L9106" t="str">
            <v>Batouri</v>
          </cell>
        </row>
        <row r="9107">
          <cell r="J9107" t="str">
            <v>EST_200</v>
          </cell>
          <cell r="K9107" t="str">
            <v>BSC_ZTE_Messamendongo(23)</v>
          </cell>
          <cell r="L9107" t="str">
            <v>Batouri</v>
          </cell>
        </row>
        <row r="9108">
          <cell r="J9108" t="str">
            <v>EST_200</v>
          </cell>
          <cell r="K9108" t="str">
            <v>BSC_ZTE_Messamendongo(23)</v>
          </cell>
          <cell r="L9108" t="str">
            <v>Batouri</v>
          </cell>
        </row>
        <row r="9109">
          <cell r="J9109" t="str">
            <v>EST_200</v>
          </cell>
          <cell r="K9109" t="str">
            <v>BSC_ZTE_Messamendongo(23)</v>
          </cell>
          <cell r="L9109" t="str">
            <v>Batouri</v>
          </cell>
        </row>
        <row r="9110">
          <cell r="J9110" t="str">
            <v>EST_201</v>
          </cell>
          <cell r="K9110" t="str">
            <v>BSC_ZTE_Messamendongo(23)</v>
          </cell>
          <cell r="L9110" t="str">
            <v>Bertoua</v>
          </cell>
        </row>
        <row r="9111">
          <cell r="J9111" t="str">
            <v>EST_201</v>
          </cell>
          <cell r="K9111" t="str">
            <v>BSC_ZTE_Messamendongo(23)</v>
          </cell>
          <cell r="L9111" t="str">
            <v>Bertoua</v>
          </cell>
        </row>
        <row r="9112">
          <cell r="J9112" t="str">
            <v>EST_201</v>
          </cell>
          <cell r="K9112" t="str">
            <v>BSC_ZTE_Messamendongo(23)</v>
          </cell>
          <cell r="L9112" t="str">
            <v>Bertoua</v>
          </cell>
        </row>
        <row r="9113">
          <cell r="J9113" t="str">
            <v>EST_201</v>
          </cell>
          <cell r="K9113" t="str">
            <v>BSC_ZTE_Messamendongo(23)</v>
          </cell>
          <cell r="L9113" t="str">
            <v>Bertoua</v>
          </cell>
        </row>
        <row r="9114">
          <cell r="J9114" t="str">
            <v>EST_201</v>
          </cell>
          <cell r="K9114" t="str">
            <v>BSC_ZTE_Messamendongo(23)</v>
          </cell>
          <cell r="L9114" t="str">
            <v>Bertoua</v>
          </cell>
        </row>
        <row r="9115">
          <cell r="J9115" t="str">
            <v>EST_201</v>
          </cell>
          <cell r="K9115" t="str">
            <v>BSC_ZTE_Messamendongo(23)</v>
          </cell>
          <cell r="L9115" t="str">
            <v>Bertoua</v>
          </cell>
        </row>
        <row r="9116">
          <cell r="J9116" t="str">
            <v>EST_203</v>
          </cell>
          <cell r="K9116" t="str">
            <v>BSC_ZTE_Messamendongo(23)</v>
          </cell>
          <cell r="L9116" t="str">
            <v>Bertoua</v>
          </cell>
        </row>
        <row r="9117">
          <cell r="J9117" t="str">
            <v>EST_203</v>
          </cell>
          <cell r="K9117" t="str">
            <v>BSC_ZTE_Messamendongo(23)</v>
          </cell>
          <cell r="L9117" t="str">
            <v>Bertoua</v>
          </cell>
        </row>
        <row r="9118">
          <cell r="J9118" t="str">
            <v>EST_203</v>
          </cell>
          <cell r="K9118" t="str">
            <v>BSC_ZTE_Messamendongo(23)</v>
          </cell>
          <cell r="L9118" t="str">
            <v>Bertoua</v>
          </cell>
        </row>
        <row r="9119">
          <cell r="J9119" t="str">
            <v>EST_203</v>
          </cell>
          <cell r="K9119" t="str">
            <v>BSC_ZTE_Messamendongo(23)</v>
          </cell>
          <cell r="L9119" t="str">
            <v>Bertoua</v>
          </cell>
        </row>
        <row r="9120">
          <cell r="J9120" t="str">
            <v>EST_203</v>
          </cell>
          <cell r="K9120" t="str">
            <v>BSC_ZTE_Messamendongo(23)</v>
          </cell>
          <cell r="L9120" t="str">
            <v>Bertoua</v>
          </cell>
        </row>
        <row r="9121">
          <cell r="J9121" t="str">
            <v>EST_203</v>
          </cell>
          <cell r="K9121" t="str">
            <v>BSC_ZTE_Messamendongo(23)</v>
          </cell>
          <cell r="L9121" t="str">
            <v>Bertoua</v>
          </cell>
        </row>
        <row r="9122">
          <cell r="J9122" t="str">
            <v>EST_205</v>
          </cell>
          <cell r="K9122" t="str">
            <v>BSC_ZTE_Messamendongo(23)</v>
          </cell>
          <cell r="L9122" t="str">
            <v>Mandjou</v>
          </cell>
        </row>
        <row r="9123">
          <cell r="J9123" t="str">
            <v>EST_205</v>
          </cell>
          <cell r="K9123" t="str">
            <v>BSC_ZTE_Messamendongo(23)</v>
          </cell>
          <cell r="L9123" t="str">
            <v>Mandjou</v>
          </cell>
        </row>
        <row r="9124">
          <cell r="J9124" t="str">
            <v>EST_205</v>
          </cell>
          <cell r="K9124" t="str">
            <v>BSC_ZTE_Messamendongo(23)</v>
          </cell>
          <cell r="L9124" t="str">
            <v>Mandjou</v>
          </cell>
        </row>
        <row r="9125">
          <cell r="J9125" t="str">
            <v>EST_205</v>
          </cell>
          <cell r="K9125" t="str">
            <v>BSC_ZTE_Messamendongo(23)</v>
          </cell>
          <cell r="L9125" t="str">
            <v>Mandjou</v>
          </cell>
        </row>
        <row r="9126">
          <cell r="J9126" t="str">
            <v>EST_205</v>
          </cell>
          <cell r="K9126" t="str">
            <v>BSC_ZTE_Messamendongo(23)</v>
          </cell>
          <cell r="L9126" t="str">
            <v>Mandjou</v>
          </cell>
        </row>
        <row r="9127">
          <cell r="J9127" t="str">
            <v>EST_205</v>
          </cell>
          <cell r="K9127" t="str">
            <v>BSC_ZTE_Messamendongo(23)</v>
          </cell>
          <cell r="L9127" t="str">
            <v>Mandjou</v>
          </cell>
        </row>
        <row r="9128">
          <cell r="J9128" t="str">
            <v>EST_211</v>
          </cell>
          <cell r="K9128" t="str">
            <v>BSC_ZTE_Messamendongo(23)</v>
          </cell>
          <cell r="L9128" t="str">
            <v>Batouri</v>
          </cell>
        </row>
        <row r="9129">
          <cell r="J9129" t="str">
            <v>EST_211</v>
          </cell>
          <cell r="K9129" t="str">
            <v>BSC_ZTE_Messamendongo(23)</v>
          </cell>
          <cell r="L9129" t="str">
            <v>Batouri</v>
          </cell>
        </row>
        <row r="9130">
          <cell r="J9130" t="str">
            <v>EST_211</v>
          </cell>
          <cell r="K9130" t="str">
            <v>BSC_ZTE_Messamendongo(23)</v>
          </cell>
          <cell r="L9130" t="str">
            <v>Batouri</v>
          </cell>
        </row>
        <row r="9131">
          <cell r="J9131" t="str">
            <v>EST_211</v>
          </cell>
          <cell r="K9131" t="str">
            <v>BSC_ZTE_Messamendongo(23)</v>
          </cell>
          <cell r="L9131" t="str">
            <v>Batouri</v>
          </cell>
        </row>
        <row r="9132">
          <cell r="J9132" t="str">
            <v>EST_211</v>
          </cell>
          <cell r="K9132" t="str">
            <v>BSC_ZTE_Messamendongo(23)</v>
          </cell>
          <cell r="L9132" t="str">
            <v>Batouri</v>
          </cell>
        </row>
        <row r="9133">
          <cell r="J9133" t="str">
            <v>EST_211</v>
          </cell>
          <cell r="K9133" t="str">
            <v>BSC_ZTE_Messamendongo(23)</v>
          </cell>
          <cell r="L9133" t="str">
            <v>Batouri</v>
          </cell>
        </row>
        <row r="9134">
          <cell r="J9134" t="str">
            <v>LIT_828</v>
          </cell>
          <cell r="K9134" t="str">
            <v>BSC_ZTE_Madagascar(22)</v>
          </cell>
          <cell r="L9134" t="str">
            <v>Douala</v>
          </cell>
        </row>
        <row r="9135">
          <cell r="J9135" t="str">
            <v>LIT_828</v>
          </cell>
          <cell r="K9135" t="str">
            <v>BSC_ZTE_Madagascar(22)</v>
          </cell>
          <cell r="L9135" t="str">
            <v>Douala</v>
          </cell>
        </row>
        <row r="9136">
          <cell r="J9136" t="str">
            <v>LIT_828</v>
          </cell>
          <cell r="K9136" t="str">
            <v>BSC_ZTE_Madagascar(22)</v>
          </cell>
          <cell r="L9136" t="str">
            <v>Douala</v>
          </cell>
        </row>
        <row r="9137">
          <cell r="J9137" t="str">
            <v>LIT_833</v>
          </cell>
          <cell r="K9137" t="str">
            <v>BSC_ZTE_Madagascar(22)</v>
          </cell>
          <cell r="L9137" t="str">
            <v>Douala</v>
          </cell>
        </row>
        <row r="9138">
          <cell r="J9138" t="str">
            <v>LIT_833</v>
          </cell>
          <cell r="K9138" t="str">
            <v>BSC_ZTE_Madagascar(22)</v>
          </cell>
          <cell r="L9138" t="str">
            <v>Douala</v>
          </cell>
        </row>
        <row r="9139">
          <cell r="J9139" t="str">
            <v>LIT_833</v>
          </cell>
          <cell r="K9139" t="str">
            <v>BSC_ZTE_Madagascar(22)</v>
          </cell>
          <cell r="L9139" t="str">
            <v>Douala</v>
          </cell>
        </row>
        <row r="9140">
          <cell r="J9140" t="str">
            <v>LIT_837</v>
          </cell>
          <cell r="K9140" t="str">
            <v>BSC_ZTE_Madagascar(22)</v>
          </cell>
          <cell r="L9140" t="str">
            <v>Douala</v>
          </cell>
        </row>
        <row r="9141">
          <cell r="J9141" t="str">
            <v>LIT_837</v>
          </cell>
          <cell r="K9141" t="str">
            <v>BSC_ZTE_Madagascar(22)</v>
          </cell>
          <cell r="L9141" t="str">
            <v>Douala</v>
          </cell>
        </row>
        <row r="9142">
          <cell r="J9142" t="str">
            <v>LIT_837</v>
          </cell>
          <cell r="K9142" t="str">
            <v>BSC_ZTE_Madagascar(22)</v>
          </cell>
          <cell r="L9142" t="str">
            <v>Douala</v>
          </cell>
        </row>
        <row r="9143">
          <cell r="J9143" t="str">
            <v>LIT_838</v>
          </cell>
          <cell r="K9143" t="str">
            <v>BSC_ZTE_Madagascar(22)</v>
          </cell>
          <cell r="L9143" t="str">
            <v>Douala</v>
          </cell>
        </row>
        <row r="9144">
          <cell r="J9144" t="str">
            <v>LIT_838</v>
          </cell>
          <cell r="K9144" t="str">
            <v>BSC_ZTE_Madagascar(22)</v>
          </cell>
          <cell r="L9144" t="str">
            <v>Douala</v>
          </cell>
        </row>
        <row r="9145">
          <cell r="J9145" t="str">
            <v>LIT_838</v>
          </cell>
          <cell r="K9145" t="str">
            <v>BSC_ZTE_Madagascar(22)</v>
          </cell>
          <cell r="L9145" t="str">
            <v>Douala</v>
          </cell>
        </row>
        <row r="9146">
          <cell r="J9146" t="str">
            <v>LIT_841</v>
          </cell>
          <cell r="K9146" t="str">
            <v>BSC_ZTE_Madagascar(22)</v>
          </cell>
          <cell r="L9146" t="str">
            <v>Douala</v>
          </cell>
        </row>
        <row r="9147">
          <cell r="J9147" t="str">
            <v>LIT_841</v>
          </cell>
          <cell r="K9147" t="str">
            <v>BSC_ZTE_Madagascar(22)</v>
          </cell>
          <cell r="L9147" t="str">
            <v>Douala</v>
          </cell>
        </row>
        <row r="9148">
          <cell r="J9148" t="str">
            <v>LIT_841</v>
          </cell>
          <cell r="K9148" t="str">
            <v>BSC_ZTE_Madagascar(22)</v>
          </cell>
          <cell r="L9148" t="str">
            <v>Douala</v>
          </cell>
        </row>
        <row r="9149">
          <cell r="J9149" t="str">
            <v>LIT_844</v>
          </cell>
          <cell r="K9149" t="str">
            <v>BSC_ZTE_Madagascar(22)</v>
          </cell>
          <cell r="L9149" t="str">
            <v>Douala</v>
          </cell>
        </row>
        <row r="9150">
          <cell r="J9150" t="str">
            <v>LIT_844</v>
          </cell>
          <cell r="K9150" t="str">
            <v>BSC_ZTE_Madagascar(22)</v>
          </cell>
          <cell r="L9150" t="str">
            <v>Douala</v>
          </cell>
        </row>
        <row r="9151">
          <cell r="J9151" t="str">
            <v>LIT_844</v>
          </cell>
          <cell r="K9151" t="str">
            <v>BSC_ZTE_Madagascar(22)</v>
          </cell>
          <cell r="L9151" t="str">
            <v>Douala</v>
          </cell>
        </row>
        <row r="9152">
          <cell r="J9152" t="str">
            <v>LIT_851</v>
          </cell>
          <cell r="K9152" t="str">
            <v>BSC_ZTE_Madagascar(22)</v>
          </cell>
          <cell r="L9152" t="str">
            <v>Douala</v>
          </cell>
        </row>
        <row r="9153">
          <cell r="J9153" t="str">
            <v>LIT_851</v>
          </cell>
          <cell r="K9153" t="str">
            <v>BSC_ZTE_Madagascar(22)</v>
          </cell>
          <cell r="L9153" t="str">
            <v>Douala</v>
          </cell>
        </row>
        <row r="9154">
          <cell r="J9154" t="str">
            <v>LIT_851</v>
          </cell>
          <cell r="K9154" t="str">
            <v>BSC_ZTE_Madagascar(22)</v>
          </cell>
          <cell r="L9154" t="str">
            <v>Douala</v>
          </cell>
        </row>
        <row r="9155">
          <cell r="J9155" t="str">
            <v>LIT_852</v>
          </cell>
          <cell r="K9155" t="str">
            <v>BSC_ZTE_NDOGBONG(21)</v>
          </cell>
          <cell r="L9155" t="str">
            <v>Douala</v>
          </cell>
        </row>
        <row r="9156">
          <cell r="J9156" t="str">
            <v>LIT_852</v>
          </cell>
          <cell r="K9156" t="str">
            <v>BSC_ZTE_NDOGBONG(21)</v>
          </cell>
          <cell r="L9156" t="str">
            <v>Douala</v>
          </cell>
        </row>
        <row r="9157">
          <cell r="J9157" t="str">
            <v>LIT_852</v>
          </cell>
          <cell r="K9157" t="str">
            <v>BSC_ZTE_NDOGBONG(21)</v>
          </cell>
          <cell r="L9157" t="str">
            <v>Douala</v>
          </cell>
        </row>
        <row r="9158">
          <cell r="J9158" t="str">
            <v>LIT_853</v>
          </cell>
          <cell r="K9158" t="str">
            <v>BSC_ZTE_Madagascar(22)</v>
          </cell>
          <cell r="L9158" t="str">
            <v>Douala</v>
          </cell>
        </row>
        <row r="9159">
          <cell r="J9159" t="str">
            <v>LIT_853</v>
          </cell>
          <cell r="K9159" t="str">
            <v>BSC_ZTE_Madagascar(22)</v>
          </cell>
          <cell r="L9159" t="str">
            <v>Douala</v>
          </cell>
        </row>
        <row r="9160">
          <cell r="J9160" t="str">
            <v>LIT_853</v>
          </cell>
          <cell r="K9160" t="str">
            <v>BSC_ZTE_Madagascar(22)</v>
          </cell>
          <cell r="L9160" t="str">
            <v>Douala</v>
          </cell>
        </row>
        <row r="9161">
          <cell r="J9161" t="str">
            <v>LIT_855</v>
          </cell>
          <cell r="K9161" t="str">
            <v>BSC_ZTE_Madagascar(22)</v>
          </cell>
          <cell r="L9161" t="str">
            <v>Douala</v>
          </cell>
        </row>
        <row r="9162">
          <cell r="J9162" t="str">
            <v>LIT_855</v>
          </cell>
          <cell r="K9162" t="str">
            <v>BSC_ZTE_Madagascar(22)</v>
          </cell>
          <cell r="L9162" t="str">
            <v>Douala</v>
          </cell>
        </row>
        <row r="9163">
          <cell r="J9163" t="str">
            <v>LIT_855</v>
          </cell>
          <cell r="K9163" t="str">
            <v>BSC_ZTE_Madagascar(22)</v>
          </cell>
          <cell r="L9163" t="str">
            <v>Douala</v>
          </cell>
        </row>
        <row r="9164">
          <cell r="J9164" t="str">
            <v>LIT_856</v>
          </cell>
          <cell r="K9164" t="str">
            <v>BSC_ZTE_Madagascar(22)</v>
          </cell>
          <cell r="L9164" t="str">
            <v>Douala</v>
          </cell>
        </row>
        <row r="9165">
          <cell r="J9165" t="str">
            <v>LIT_856</v>
          </cell>
          <cell r="K9165" t="str">
            <v>BSC_ZTE_Madagascar(22)</v>
          </cell>
          <cell r="L9165" t="str">
            <v>Douala</v>
          </cell>
        </row>
        <row r="9166">
          <cell r="J9166" t="str">
            <v>LIT_856</v>
          </cell>
          <cell r="K9166" t="str">
            <v>BSC_ZTE_Madagascar(22)</v>
          </cell>
          <cell r="L9166" t="str">
            <v>Douala</v>
          </cell>
        </row>
        <row r="9167">
          <cell r="J9167" t="str">
            <v>LIT_857</v>
          </cell>
          <cell r="K9167" t="str">
            <v>BSC_ZTE_Madagascar(22)</v>
          </cell>
          <cell r="L9167" t="str">
            <v>Douala</v>
          </cell>
        </row>
        <row r="9168">
          <cell r="J9168" t="str">
            <v>LIT_857</v>
          </cell>
          <cell r="K9168" t="str">
            <v>BSC_ZTE_Madagascar(22)</v>
          </cell>
          <cell r="L9168" t="str">
            <v>Douala</v>
          </cell>
        </row>
        <row r="9169">
          <cell r="J9169" t="str">
            <v>LIT_857</v>
          </cell>
          <cell r="K9169" t="str">
            <v>BSC_ZTE_Madagascar(22)</v>
          </cell>
          <cell r="L9169" t="str">
            <v>Douala</v>
          </cell>
        </row>
        <row r="9170">
          <cell r="J9170" t="str">
            <v>LIT_862</v>
          </cell>
          <cell r="K9170" t="str">
            <v>BSC_ZTE_NDOGBONG(21)</v>
          </cell>
          <cell r="L9170" t="str">
            <v>Douala</v>
          </cell>
        </row>
        <row r="9171">
          <cell r="J9171" t="str">
            <v>LIT_862</v>
          </cell>
          <cell r="K9171" t="str">
            <v>BSC_ZTE_NDOGBONG(21)</v>
          </cell>
          <cell r="L9171" t="str">
            <v>Douala</v>
          </cell>
        </row>
        <row r="9172">
          <cell r="J9172" t="str">
            <v>LIT_862</v>
          </cell>
          <cell r="K9172" t="str">
            <v>BSC_ZTE_NDOGBONG(21)</v>
          </cell>
          <cell r="L9172" t="str">
            <v>Douala</v>
          </cell>
        </row>
        <row r="9173">
          <cell r="J9173" t="str">
            <v>SUD_172</v>
          </cell>
          <cell r="K9173" t="str">
            <v>BSC_ZTE_NDOGBONG(21)</v>
          </cell>
          <cell r="L9173" t="str">
            <v>Ebolowa</v>
          </cell>
        </row>
        <row r="9174">
          <cell r="J9174" t="str">
            <v>SUD_172</v>
          </cell>
          <cell r="K9174" t="str">
            <v>BSC_ZTE_NDOGBONG(21)</v>
          </cell>
          <cell r="L9174" t="str">
            <v>Ebolowa</v>
          </cell>
        </row>
        <row r="9175">
          <cell r="J9175" t="str">
            <v>SUD_172</v>
          </cell>
          <cell r="K9175" t="str">
            <v>BSC_ZTE_NDOGBONG(21)</v>
          </cell>
          <cell r="L9175" t="str">
            <v>Ebolowa</v>
          </cell>
        </row>
        <row r="9176">
          <cell r="J9176" t="str">
            <v>SUD_172</v>
          </cell>
          <cell r="K9176" t="str">
            <v>BSC_ZTE_NDOGBONG(21)</v>
          </cell>
          <cell r="L9176" t="str">
            <v>Ebolowa</v>
          </cell>
        </row>
        <row r="9177">
          <cell r="J9177" t="str">
            <v>SUD_172</v>
          </cell>
          <cell r="K9177" t="str">
            <v>BSC_ZTE_NDOGBONG(21)</v>
          </cell>
          <cell r="L9177" t="str">
            <v>Ebolowa</v>
          </cell>
        </row>
        <row r="9178">
          <cell r="J9178" t="str">
            <v>SUD_172</v>
          </cell>
          <cell r="K9178" t="str">
            <v>BSC_ZTE_NDOGBONG(21)</v>
          </cell>
          <cell r="L9178" t="str">
            <v>Ebolowa</v>
          </cell>
        </row>
        <row r="9179">
          <cell r="J9179" t="str">
            <v>SUD_191</v>
          </cell>
          <cell r="K9179" t="str">
            <v>BSC_ZTE_NDOGBONG(21)</v>
          </cell>
          <cell r="L9179" t="str">
            <v>Kribi</v>
          </cell>
        </row>
        <row r="9180">
          <cell r="J9180" t="str">
            <v>SUD_191</v>
          </cell>
          <cell r="K9180" t="str">
            <v>BSC_ZTE_NDOGBONG(21)</v>
          </cell>
          <cell r="L9180" t="str">
            <v>Kribi</v>
          </cell>
        </row>
        <row r="9181">
          <cell r="J9181" t="str">
            <v>SUD_191</v>
          </cell>
          <cell r="K9181" t="str">
            <v>BSC_ZTE_NDOGBONG(21)</v>
          </cell>
          <cell r="L9181" t="str">
            <v>Kribi</v>
          </cell>
        </row>
        <row r="9182">
          <cell r="J9182" t="str">
            <v>SUD_191</v>
          </cell>
          <cell r="K9182" t="str">
            <v>BSC_ZTE_NDOGBONG(21)</v>
          </cell>
          <cell r="L9182" t="str">
            <v>Kribi</v>
          </cell>
        </row>
        <row r="9183">
          <cell r="J9183" t="str">
            <v>SUD_191</v>
          </cell>
          <cell r="K9183" t="str">
            <v>BSC_ZTE_NDOGBONG(21)</v>
          </cell>
          <cell r="L9183" t="str">
            <v>Kribi</v>
          </cell>
        </row>
        <row r="9184">
          <cell r="J9184" t="str">
            <v>SUD_191</v>
          </cell>
          <cell r="K9184" t="str">
            <v>BSC_ZTE_NDOGBONG(21)</v>
          </cell>
          <cell r="L9184" t="str">
            <v>Kribi</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s>
    <sheetDataSet>
      <sheetData sheetId="0" refreshError="1">
        <row r="1">
          <cell r="A1" t="str">
            <v>Site Code</v>
          </cell>
          <cell r="B1" t="str">
            <v>Site name</v>
          </cell>
          <cell r="C1" t="str">
            <v>Latitude</v>
          </cell>
          <cell r="D1" t="str">
            <v>Longitude</v>
          </cell>
        </row>
        <row r="2">
          <cell r="A2" t="str">
            <v>EXN_358</v>
          </cell>
          <cell r="B2" t="str">
            <v>Maroua-Hopital-Reference</v>
          </cell>
          <cell r="C2" t="str">
            <v>10.63484169</v>
          </cell>
          <cell r="D2" t="str">
            <v>14.30251762</v>
          </cell>
        </row>
        <row r="3">
          <cell r="A3" t="str">
            <v>EST_198</v>
          </cell>
          <cell r="B3" t="str">
            <v>BertouaKoumeVT</v>
          </cell>
          <cell r="C3" t="str">
            <v>4.55670</v>
          </cell>
          <cell r="D3" t="str">
            <v>13.63460</v>
          </cell>
        </row>
        <row r="4">
          <cell r="A4" t="str">
            <v>EST_199</v>
          </cell>
          <cell r="B4" t="str">
            <v>GarouaBoulaiSabongari</v>
          </cell>
          <cell r="C4">
            <v>5.886388889</v>
          </cell>
          <cell r="D4">
            <v>14.564305559999999</v>
          </cell>
        </row>
        <row r="5">
          <cell r="A5" t="str">
            <v>EST_197</v>
          </cell>
          <cell r="B5" t="str">
            <v>Bertoua-Mokolo-IV</v>
          </cell>
          <cell r="C5" t="str">
            <v>4.608871</v>
          </cell>
          <cell r="D5" t="str">
            <v>13.675597</v>
          </cell>
        </row>
        <row r="6">
          <cell r="A6" t="str">
            <v>EST_200</v>
          </cell>
          <cell r="B6" t="str">
            <v>Batouri-Qtier-Admin</v>
          </cell>
          <cell r="C6" t="str">
            <v>4.421892</v>
          </cell>
          <cell r="D6">
            <v>14.355594</v>
          </cell>
        </row>
        <row r="7">
          <cell r="A7" t="str">
            <v>LIT_873</v>
          </cell>
          <cell r="B7" t="str">
            <v>Nkongsamba Q5 Aviation</v>
          </cell>
          <cell r="C7" t="str">
            <v>4.93632</v>
          </cell>
          <cell r="D7" t="str">
            <v>9.93137</v>
          </cell>
        </row>
        <row r="8">
          <cell r="A8" t="str">
            <v>LIT_878</v>
          </cell>
          <cell r="B8" t="str">
            <v>Souza-New-IHS</v>
          </cell>
          <cell r="C8" t="str">
            <v>4.242027778</v>
          </cell>
          <cell r="D8" t="str">
            <v>9.609444444</v>
          </cell>
        </row>
        <row r="9">
          <cell r="A9" t="str">
            <v>EXN_512</v>
          </cell>
          <cell r="B9" t="str">
            <v>KOUSSERI-BABOU-IHS</v>
          </cell>
          <cell r="C9" t="str">
            <v>12.102101</v>
          </cell>
          <cell r="D9" t="str">
            <v>15.012367</v>
          </cell>
        </row>
        <row r="10">
          <cell r="A10" t="str">
            <v>EST_211</v>
          </cell>
          <cell r="B10" t="str">
            <v>BATOURI-TRYPANO-MTN-IHS</v>
          </cell>
          <cell r="C10" t="str">
            <v>4.451258</v>
          </cell>
          <cell r="D10" t="str">
            <v>14.371219</v>
          </cell>
        </row>
        <row r="11">
          <cell r="A11" t="str">
            <v>EXN_351</v>
          </cell>
          <cell r="B11" t="str">
            <v>Maroua-Doyang-Zokok</v>
          </cell>
          <cell r="C11">
            <v>10.593707</v>
          </cell>
          <cell r="D11">
            <v>14.278817</v>
          </cell>
        </row>
        <row r="12">
          <cell r="A12" t="str">
            <v>EXN_352</v>
          </cell>
          <cell r="B12" t="str">
            <v>Maroua-Frolina</v>
          </cell>
          <cell r="C12">
            <v>10.620448</v>
          </cell>
          <cell r="D12">
            <v>14.304982000000001</v>
          </cell>
        </row>
        <row r="13">
          <cell r="A13" t="str">
            <v>EXN_353</v>
          </cell>
          <cell r="B13" t="str">
            <v>Maroua-Missinguileo</v>
          </cell>
          <cell r="C13" t="str">
            <v>10.6112</v>
          </cell>
          <cell r="D13" t="str">
            <v>14.3003</v>
          </cell>
        </row>
        <row r="14">
          <cell r="A14" t="str">
            <v>NRO_162</v>
          </cell>
          <cell r="B14" t="str">
            <v>BamendaSmallMankon</v>
          </cell>
          <cell r="C14" t="str">
            <v>5.968977</v>
          </cell>
          <cell r="D14" t="str">
            <v>10.147043</v>
          </cell>
        </row>
        <row r="15">
          <cell r="A15" t="str">
            <v>OST_361</v>
          </cell>
          <cell r="B15" t="str">
            <v>Dschang-LEFETSA-FOTO</v>
          </cell>
          <cell r="C15">
            <v>5.4705086500000002</v>
          </cell>
          <cell r="D15">
            <v>10.072403919999999</v>
          </cell>
        </row>
        <row r="16">
          <cell r="A16" t="str">
            <v>ADM_230</v>
          </cell>
          <cell r="B16" t="str">
            <v>NGD-NORD-CIFAN</v>
          </cell>
          <cell r="C16">
            <v>7.3152337999999997</v>
          </cell>
          <cell r="D16">
            <v>13.61173323</v>
          </cell>
        </row>
        <row r="17">
          <cell r="A17" t="str">
            <v>SUO_298</v>
          </cell>
          <cell r="B17" t="str">
            <v>Limbe-Mukudangue</v>
          </cell>
          <cell r="C17">
            <v>4.02288918</v>
          </cell>
          <cell r="D17">
            <v>9.1379761500000001</v>
          </cell>
        </row>
        <row r="18">
          <cell r="A18" t="str">
            <v>SUO_297</v>
          </cell>
          <cell r="B18" t="str">
            <v>Buea-Molyko-New</v>
          </cell>
          <cell r="C18">
            <v>4.1644054600000002</v>
          </cell>
          <cell r="D18">
            <v>9.2924938800000003</v>
          </cell>
        </row>
        <row r="19">
          <cell r="A19" t="str">
            <v>ADM_228</v>
          </cell>
          <cell r="B19" t="str">
            <v>Ngaoundere-Djalingo</v>
          </cell>
          <cell r="C19">
            <v>7.3469713299999997</v>
          </cell>
          <cell r="D19">
            <v>13.587923719999999</v>
          </cell>
        </row>
        <row r="20">
          <cell r="A20" t="str">
            <v>ADM_216</v>
          </cell>
          <cell r="B20" t="str">
            <v>Mawi</v>
          </cell>
          <cell r="C20" t="str">
            <v>7.32925245</v>
          </cell>
          <cell r="D20" t="str">
            <v>13.54723494</v>
          </cell>
        </row>
        <row r="21">
          <cell r="A21" t="str">
            <v>OST_349</v>
          </cell>
          <cell r="B21" t="str">
            <v>Bfsam-Tyo-II</v>
          </cell>
          <cell r="C21">
            <v>5.4944100000000002</v>
          </cell>
          <cell r="D21" t="str">
            <v>10.40446  </v>
          </cell>
        </row>
        <row r="22">
          <cell r="A22" t="str">
            <v>OST_350</v>
          </cell>
          <cell r="B22" t="str">
            <v>Bfsam-Maetur</v>
          </cell>
          <cell r="C22" t="str">
            <v>5.49180218</v>
          </cell>
          <cell r="D22" t="str">
            <v>10.43658213</v>
          </cell>
        </row>
        <row r="23">
          <cell r="A23" t="str">
            <v>SUD_175</v>
          </cell>
          <cell r="B23" t="str">
            <v>Kribi-Ebome</v>
          </cell>
          <cell r="C23">
            <v>2.8968799999999999</v>
          </cell>
          <cell r="D23">
            <v>9.9080100000000009</v>
          </cell>
        </row>
        <row r="24">
          <cell r="A24" t="str">
            <v>TBD</v>
          </cell>
          <cell r="B24" t="str">
            <v>DENSIF_24</v>
          </cell>
          <cell r="C24">
            <v>3.4926124399999998</v>
          </cell>
          <cell r="D24">
            <v>11.515471760000001</v>
          </cell>
        </row>
        <row r="25">
          <cell r="A25" t="str">
            <v>LIT_977</v>
          </cell>
          <cell r="B25" t="str">
            <v>DENSIF_224</v>
          </cell>
          <cell r="C25">
            <v>4.9569856999999997</v>
          </cell>
          <cell r="D25">
            <v>9.9298395799999994</v>
          </cell>
        </row>
        <row r="26">
          <cell r="A26" t="str">
            <v>SUO_302</v>
          </cell>
          <cell r="B26" t="str">
            <v>Muea-Quater-Five (JUNDJI)</v>
          </cell>
          <cell r="C26">
            <v>4.1693016199999997</v>
          </cell>
          <cell r="D26">
            <v>9.3080692500000008</v>
          </cell>
        </row>
        <row r="27">
          <cell r="A27" t="str">
            <v>SUO_301</v>
          </cell>
          <cell r="B27" t="str">
            <v>Buea-Koke-Quater</v>
          </cell>
          <cell r="C27">
            <v>4.1757745899999996</v>
          </cell>
          <cell r="D27">
            <v>9.2808345800000005</v>
          </cell>
        </row>
        <row r="28">
          <cell r="A28" t="str">
            <v>CANCELLED</v>
          </cell>
          <cell r="B28" t="str">
            <v>DENSIF_20</v>
          </cell>
          <cell r="C28">
            <v>4.0622396800000002</v>
          </cell>
          <cell r="D28">
            <v>9.2432222199999998</v>
          </cell>
        </row>
        <row r="29">
          <cell r="A29" t="str">
            <v>SUO_300</v>
          </cell>
          <cell r="B29" t="str">
            <v>Limbe-Wututu</v>
          </cell>
          <cell r="C29">
            <v>4.0746644099999996</v>
          </cell>
          <cell r="D29">
            <v>9.2159622700000003</v>
          </cell>
        </row>
        <row r="30">
          <cell r="A30" t="str">
            <v>EXN_357</v>
          </cell>
          <cell r="B30" t="str">
            <v>Maroua-SONATREL</v>
          </cell>
          <cell r="C30">
            <v>10.624084999999999</v>
          </cell>
          <cell r="D30">
            <v>14.337958</v>
          </cell>
        </row>
        <row r="31">
          <cell r="A31" t="str">
            <v>OST_354</v>
          </cell>
          <cell r="B31" t="str">
            <v>Bfsam-crf-Congelcam</v>
          </cell>
          <cell r="C31" t="str">
            <v>5.5130197</v>
          </cell>
          <cell r="D31" t="str">
            <v>10.3683359</v>
          </cell>
        </row>
        <row r="32">
          <cell r="A32" t="str">
            <v>OST_355</v>
          </cell>
          <cell r="B32" t="str">
            <v>Bfsam-Kamkouop-depot-sctm</v>
          </cell>
          <cell r="C32">
            <v>5.5065739999999996</v>
          </cell>
          <cell r="D32" t="str">
            <v>10.393937</v>
          </cell>
        </row>
        <row r="33">
          <cell r="A33" t="str">
            <v>OST_363</v>
          </cell>
          <cell r="B33" t="str">
            <v>Dschang-Signal-Foreke</v>
          </cell>
          <cell r="C33" t="str">
            <v>5.4318</v>
          </cell>
          <cell r="D33" t="str">
            <v>10.06024</v>
          </cell>
        </row>
        <row r="34">
          <cell r="A34" t="str">
            <v>SUD_176_</v>
          </cell>
          <cell r="B34" t="str">
            <v>Kribi-Polongwe</v>
          </cell>
          <cell r="C34">
            <v>3.0529628600000001</v>
          </cell>
          <cell r="D34">
            <v>9.9695645000000006</v>
          </cell>
        </row>
        <row r="35">
          <cell r="A35" t="str">
            <v>SUD_178</v>
          </cell>
          <cell r="B35" t="str">
            <v>Kribi-Lobe</v>
          </cell>
          <cell r="C35">
            <v>2.8750149999999999</v>
          </cell>
          <cell r="D35">
            <v>9.8985331199999997</v>
          </cell>
        </row>
        <row r="36">
          <cell r="A36" t="str">
            <v>SUO_305</v>
          </cell>
          <cell r="B36" t="str">
            <v>Limbe-Midle-Farm</v>
          </cell>
          <cell r="C36">
            <v>4.0235059700000004</v>
          </cell>
          <cell r="D36">
            <v>9.1944370499999994</v>
          </cell>
        </row>
        <row r="37">
          <cell r="A37" t="str">
            <v>SUO_304</v>
          </cell>
          <cell r="B37" t="str">
            <v>Limbe-GHS</v>
          </cell>
          <cell r="C37">
            <v>4.0427132300000004</v>
          </cell>
          <cell r="D37">
            <v>9.20123493</v>
          </cell>
        </row>
        <row r="38">
          <cell r="A38" t="str">
            <v>SUO_303</v>
          </cell>
          <cell r="B38" t="str">
            <v>Buea-Up-Molyko</v>
          </cell>
          <cell r="C38">
            <v>4.1680996500000003</v>
          </cell>
          <cell r="D38">
            <v>9.2845747999999997</v>
          </cell>
        </row>
        <row r="39">
          <cell r="A39" t="str">
            <v>NRD_268</v>
          </cell>
          <cell r="B39" t="str">
            <v>Garoua-Sabon-Gari-LOWEL</v>
          </cell>
          <cell r="C39" t="str">
            <v>9.278100</v>
          </cell>
          <cell r="D39" t="str">
            <v>13.378170</v>
          </cell>
        </row>
        <row r="40">
          <cell r="A40" t="str">
            <v>OST_356</v>
          </cell>
          <cell r="B40" t="str">
            <v>Bandjoun-Mbouo-I</v>
          </cell>
          <cell r="C40" t="str">
            <v>5.42965</v>
          </cell>
          <cell r="D40" t="str">
            <v>10.42982</v>
          </cell>
        </row>
        <row r="41">
          <cell r="A41" t="str">
            <v>OST_357</v>
          </cell>
          <cell r="B41" t="str">
            <v>Bfsam-Banengo-Bambino</v>
          </cell>
          <cell r="C41" t="str">
            <v>5.462000</v>
          </cell>
          <cell r="D41" t="str">
            <v>10.4198985</v>
          </cell>
        </row>
        <row r="42">
          <cell r="A42" t="str">
            <v>SUD_192</v>
          </cell>
          <cell r="B42" t="str">
            <v>Kribi_Mpangou</v>
          </cell>
          <cell r="C42">
            <v>2.9171822999999999</v>
          </cell>
          <cell r="D42">
            <v>9.9124029930000006</v>
          </cell>
        </row>
        <row r="43">
          <cell r="A43" t="str">
            <v>ADM_236</v>
          </cell>
          <cell r="B43" t="str">
            <v>NGD-BAMYANGA-QTIER-TOUPOURI</v>
          </cell>
          <cell r="C43">
            <v>7.2802170000000004</v>
          </cell>
          <cell r="D43">
            <v>13.575215</v>
          </cell>
        </row>
        <row r="44">
          <cell r="A44" t="str">
            <v>TBD</v>
          </cell>
          <cell r="B44" t="str">
            <v>DROUMKA</v>
          </cell>
          <cell r="C44">
            <v>10.343908900000001</v>
          </cell>
          <cell r="D44">
            <v>15.262275000000001</v>
          </cell>
        </row>
        <row r="45">
          <cell r="A45" t="str">
            <v>NRD_353</v>
          </cell>
          <cell r="B45" t="str">
            <v>Carrefour-Bidzar</v>
          </cell>
          <cell r="C45" t="str">
            <v>9.894958</v>
          </cell>
          <cell r="D45" t="str">
            <v>14.116158</v>
          </cell>
        </row>
        <row r="46">
          <cell r="A46" t="str">
            <v>LIT_770</v>
          </cell>
          <cell r="B46" t="str">
            <v>Kotto-Immeuble</v>
          </cell>
          <cell r="C46">
            <v>4.0896233840000003</v>
          </cell>
          <cell r="D46">
            <v>9.7517598630000002</v>
          </cell>
        </row>
        <row r="47">
          <cell r="A47" t="str">
            <v>EST_193</v>
          </cell>
          <cell r="B47" t="str">
            <v>BERTOUA-Crf-ENIET</v>
          </cell>
          <cell r="C47">
            <v>4.5911400000000002</v>
          </cell>
          <cell r="D47">
            <v>13.69361</v>
          </cell>
        </row>
        <row r="48">
          <cell r="A48" t="str">
            <v>EST_201</v>
          </cell>
          <cell r="B48" t="str">
            <v>Bertoua-Qtier-Toungou</v>
          </cell>
          <cell r="C48">
            <v>4.5687870000000004</v>
          </cell>
          <cell r="D48">
            <v>13.717063</v>
          </cell>
        </row>
        <row r="49">
          <cell r="A49" t="str">
            <v>EST_202</v>
          </cell>
          <cell r="B49" t="str">
            <v>Beroua-Tigaza-II</v>
          </cell>
          <cell r="C49">
            <v>4.5554899999999998</v>
          </cell>
          <cell r="D49">
            <v>13.689193</v>
          </cell>
        </row>
        <row r="50">
          <cell r="A50" t="str">
            <v>EST_203</v>
          </cell>
          <cell r="B50" t="str">
            <v>Bertoua-Koume-Bonis</v>
          </cell>
          <cell r="C50">
            <v>4.5577699999999997</v>
          </cell>
          <cell r="D50">
            <v>13.634600000000001</v>
          </cell>
        </row>
        <row r="51">
          <cell r="A51" t="str">
            <v>EXN_350</v>
          </cell>
          <cell r="B51" t="str">
            <v>Maroua-Ziling</v>
          </cell>
          <cell r="C51" t="str">
            <v>10.571950</v>
          </cell>
          <cell r="D51" t="str">
            <v>14.264140</v>
          </cell>
        </row>
        <row r="52">
          <cell r="A52" t="str">
            <v>EXN_508</v>
          </cell>
          <cell r="B52" t="str">
            <v>KOUSSERI-ALAYA</v>
          </cell>
          <cell r="C52" t="str">
            <v>12.07821</v>
          </cell>
          <cell r="D52" t="str">
            <v>15.00848</v>
          </cell>
        </row>
        <row r="53">
          <cell r="A53" t="str">
            <v>NRD_252</v>
          </cell>
          <cell r="B53" t="str">
            <v>Garoua-Ngalbidjie-III</v>
          </cell>
          <cell r="C53">
            <v>9.3419000000000008</v>
          </cell>
          <cell r="D53" t="str">
            <v>13.39036</v>
          </cell>
        </row>
        <row r="54">
          <cell r="A54" t="str">
            <v>OST_346</v>
          </cell>
          <cell r="B54" t="str">
            <v>Bfsam-Kamkouop-II</v>
          </cell>
          <cell r="C54" t="str">
            <v>5.49191402</v>
          </cell>
          <cell r="D54" t="str">
            <v>10.38930164</v>
          </cell>
        </row>
        <row r="55">
          <cell r="A55" t="str">
            <v>OST_347</v>
          </cell>
          <cell r="B55" t="str">
            <v>Bfsam-Baleng-Lycee</v>
          </cell>
          <cell r="C55" t="str">
            <v>5.5057095</v>
          </cell>
          <cell r="D55" t="str">
            <v>10.4209456</v>
          </cell>
        </row>
        <row r="56">
          <cell r="A56" t="str">
            <v>OST_365</v>
          </cell>
          <cell r="B56" t="str">
            <v>Foumban-Kilombo</v>
          </cell>
          <cell r="C56" t="str">
            <v>5.71417</v>
          </cell>
          <cell r="D56" t="str">
            <v>10.8659</v>
          </cell>
        </row>
        <row r="57">
          <cell r="A57" t="str">
            <v>CTR_983</v>
          </cell>
          <cell r="B57" t="str">
            <v>Mbalmayo-Mbockulu-Ecole_publique</v>
          </cell>
          <cell r="C57">
            <v>3.53905</v>
          </cell>
          <cell r="D57">
            <v>11.50046</v>
          </cell>
        </row>
        <row r="58">
          <cell r="A58" t="str">
            <v>CTR_984</v>
          </cell>
          <cell r="B58" t="str">
            <v>Mbalmayo-Ngalan</v>
          </cell>
          <cell r="C58">
            <v>3.54095</v>
          </cell>
          <cell r="D58">
            <v>11.51666</v>
          </cell>
        </row>
        <row r="59">
          <cell r="A59" t="str">
            <v>EST_194</v>
          </cell>
          <cell r="B59" t="str">
            <v>Bertoua-Birpondo-II</v>
          </cell>
          <cell r="C59">
            <v>4.6007709329999997</v>
          </cell>
          <cell r="D59">
            <v>13.66097838</v>
          </cell>
        </row>
        <row r="60">
          <cell r="A60" t="str">
            <v>EXN_354</v>
          </cell>
          <cell r="B60" t="str">
            <v>Maroua-Doyang-Djabi</v>
          </cell>
          <cell r="C60" t="str">
            <v>10.597280</v>
          </cell>
          <cell r="D60" t="str">
            <v>14.271750</v>
          </cell>
        </row>
        <row r="61">
          <cell r="A61" t="str">
            <v>EXN_355</v>
          </cell>
          <cell r="B61" t="str">
            <v>Maroua-Hedjere-Miskine</v>
          </cell>
          <cell r="C61" t="str">
            <v>10.536647</v>
          </cell>
          <cell r="D61" t="str">
            <v>14.220315</v>
          </cell>
        </row>
        <row r="62">
          <cell r="A62" t="str">
            <v>NRD_253</v>
          </cell>
          <cell r="B62" t="str">
            <v>GAROUA-CENTRE-PASTEUR</v>
          </cell>
          <cell r="C62" t="str">
            <v>09.30777</v>
          </cell>
          <cell r="D62" t="str">
            <v>13.387410</v>
          </cell>
        </row>
        <row r="63">
          <cell r="A63" t="str">
            <v>NRD_254</v>
          </cell>
          <cell r="B63" t="str">
            <v>Garoua-OURO-MALAMADOU</v>
          </cell>
          <cell r="C63">
            <v>9.3525930000000006</v>
          </cell>
          <cell r="D63">
            <v>13.36199</v>
          </cell>
        </row>
        <row r="64">
          <cell r="A64" t="str">
            <v>OST_348</v>
          </cell>
          <cell r="B64" t="str">
            <v>Bfsam-Ndionkou-II</v>
          </cell>
          <cell r="C64">
            <v>5.51782912</v>
          </cell>
          <cell r="D64">
            <v>10.411152879999999</v>
          </cell>
        </row>
        <row r="65">
          <cell r="A65" t="str">
            <v>ADM_231</v>
          </cell>
          <cell r="B65" t="str">
            <v>NGD-ONAREF-XII-BALL</v>
          </cell>
          <cell r="C65" t="str">
            <v>7.314560</v>
          </cell>
          <cell r="D65" t="str">
            <v>13.560220</v>
          </cell>
        </row>
        <row r="66">
          <cell r="A66" t="str">
            <v>ADM_229</v>
          </cell>
          <cell r="B66" t="str">
            <v>NGD-MBIDENG-II</v>
          </cell>
          <cell r="C66" t="str">
            <v>7.31187</v>
          </cell>
          <cell r="D66" t="str">
            <v>13.59007</v>
          </cell>
        </row>
        <row r="67">
          <cell r="A67" t="str">
            <v>ADM_215</v>
          </cell>
          <cell r="B67" t="str">
            <v>NGD-UNIVERSITY-CAMTEL</v>
          </cell>
          <cell r="C67" t="str">
            <v>7.4126468</v>
          </cell>
          <cell r="D67" t="str">
            <v>13.549585</v>
          </cell>
        </row>
        <row r="68">
          <cell r="A68" t="str">
            <v>SUD_190</v>
          </cell>
          <cell r="B68" t="str">
            <v>Kribi-Mpoloungoue-I</v>
          </cell>
          <cell r="C68">
            <v>3.0209199999999998</v>
          </cell>
          <cell r="D68">
            <v>9.9632869999999993</v>
          </cell>
        </row>
        <row r="69">
          <cell r="A69" t="str">
            <v>EXN_356</v>
          </cell>
          <cell r="B69" t="str">
            <v>Maroua-Kongola-Djiddeo</v>
          </cell>
          <cell r="C69" t="str">
            <v>10.607230</v>
          </cell>
          <cell r="D69" t="str">
            <v>14.381460</v>
          </cell>
        </row>
        <row r="70">
          <cell r="A70" t="str">
            <v>NRD_255</v>
          </cell>
          <cell r="B70" t="str">
            <v>Garoua-Universite</v>
          </cell>
          <cell r="C70" t="str">
            <v>9.40469</v>
          </cell>
          <cell r="D70" t="str">
            <v>13.37931</v>
          </cell>
        </row>
        <row r="71">
          <cell r="A71" t="str">
            <v>NRD_256</v>
          </cell>
          <cell r="B71" t="str">
            <v>GUIDER-OURO-ALHADJI</v>
          </cell>
          <cell r="C71" t="str">
            <v>9.88884</v>
          </cell>
          <cell r="D71" t="str">
            <v>13.93833</v>
          </cell>
        </row>
        <row r="72">
          <cell r="A72" t="str">
            <v>NRD_257</v>
          </cell>
          <cell r="B72" t="str">
            <v>GUIDER-BEBERE</v>
          </cell>
          <cell r="C72" t="str">
            <v>9.922730</v>
          </cell>
          <cell r="D72" t="str">
            <v>13.953930</v>
          </cell>
        </row>
        <row r="73">
          <cell r="A73" t="str">
            <v>NRD_258</v>
          </cell>
          <cell r="B73" t="str">
            <v>GUIDER-CAMP-FONCTIONNAIRE</v>
          </cell>
          <cell r="C73" t="str">
            <v>9.945540</v>
          </cell>
          <cell r="D73" t="str">
            <v>13.958610</v>
          </cell>
        </row>
        <row r="74">
          <cell r="A74" t="str">
            <v>NRD_259</v>
          </cell>
          <cell r="B74" t="str">
            <v>GUIDER-KOLLAS</v>
          </cell>
          <cell r="C74" t="str">
            <v>9.9325</v>
          </cell>
          <cell r="D74" t="str">
            <v>13.9251</v>
          </cell>
        </row>
        <row r="75">
          <cell r="A75" t="str">
            <v>NRO_163</v>
          </cell>
          <cell r="B75" t="str">
            <v>Bda-Catholic-Church-Mile-90</v>
          </cell>
          <cell r="C75">
            <v>5.9313510000000003</v>
          </cell>
          <cell r="D75">
            <v>10.12696</v>
          </cell>
        </row>
        <row r="76">
          <cell r="A76" t="str">
            <v>OST_362</v>
          </cell>
          <cell r="B76" t="str">
            <v>Dschang-TSINBING</v>
          </cell>
          <cell r="C76" t="str">
            <v>5.45428</v>
          </cell>
          <cell r="D76" t="str">
            <v>10.08243</v>
          </cell>
        </row>
        <row r="77">
          <cell r="A77" t="str">
            <v>SUD_170</v>
          </cell>
          <cell r="B77" t="str">
            <v>Ebwa-CollegeBonneau</v>
          </cell>
          <cell r="C77" t="str">
            <v>2.937639</v>
          </cell>
          <cell r="D77" t="str">
            <v>11.133906</v>
          </cell>
        </row>
        <row r="78">
          <cell r="A78" t="str">
            <v>ADM_232</v>
          </cell>
          <cell r="B78" t="str">
            <v>NGD-MAL-BAOURO</v>
          </cell>
          <cell r="C78" t="str">
            <v>7.287670</v>
          </cell>
          <cell r="D78" t="str">
            <v>13.540970</v>
          </cell>
        </row>
        <row r="79">
          <cell r="A79" t="str">
            <v>EST_195</v>
          </cell>
          <cell r="B79" t="str">
            <v>Bertoua-Nyanganza</v>
          </cell>
          <cell r="C79">
            <v>4.56473</v>
          </cell>
          <cell r="D79">
            <v>13.668538</v>
          </cell>
        </row>
        <row r="80">
          <cell r="A80" t="str">
            <v>EST_204</v>
          </cell>
          <cell r="B80" t="str">
            <v>Garoua-Boulaï-Sabal</v>
          </cell>
          <cell r="C80">
            <v>5.8956299999999997</v>
          </cell>
          <cell r="D80">
            <v>14.535450000000001</v>
          </cell>
        </row>
        <row r="81">
          <cell r="A81" t="str">
            <v>EXN_359_</v>
          </cell>
          <cell r="B81" t="str">
            <v>Maroua-Makabaye-II</v>
          </cell>
          <cell r="C81" t="str">
            <v>10.572735</v>
          </cell>
          <cell r="D81" t="str">
            <v>14.287432</v>
          </cell>
        </row>
        <row r="82">
          <cell r="A82" t="str">
            <v>EXN_363</v>
          </cell>
          <cell r="B82" t="str">
            <v>Mora-Total</v>
          </cell>
          <cell r="C82" t="str">
            <v>11.03934</v>
          </cell>
          <cell r="D82" t="str">
            <v>14.15268</v>
          </cell>
        </row>
        <row r="83">
          <cell r="A83" t="str">
            <v>NRD_260</v>
          </cell>
          <cell r="B83" t="str">
            <v>Garoua-Djagara</v>
          </cell>
          <cell r="C83" t="str">
            <v>9.304737</v>
          </cell>
          <cell r="D83" t="str">
            <v>13.369649</v>
          </cell>
        </row>
        <row r="84">
          <cell r="A84" t="str">
            <v>NRD_261</v>
          </cell>
          <cell r="B84" t="str">
            <v>Garoua-Tchakamidari</v>
          </cell>
          <cell r="C84">
            <v>9.3267143099999998</v>
          </cell>
          <cell r="D84">
            <v>13.4129269</v>
          </cell>
        </row>
        <row r="85">
          <cell r="A85" t="str">
            <v>NRO_164</v>
          </cell>
          <cell r="B85" t="str">
            <v>Bda-Nkwen-Mile6</v>
          </cell>
          <cell r="C85">
            <v>6.0033729999999998</v>
          </cell>
          <cell r="D85">
            <v>10.21482</v>
          </cell>
        </row>
        <row r="86">
          <cell r="A86" t="str">
            <v>NRO_165</v>
          </cell>
          <cell r="B86" t="str">
            <v>Bda-StJohn-Parish</v>
          </cell>
          <cell r="C86">
            <v>5.9791400000000001</v>
          </cell>
          <cell r="D86">
            <v>10.168150000000001</v>
          </cell>
        </row>
        <row r="87">
          <cell r="A87" t="str">
            <v>OST_351</v>
          </cell>
          <cell r="B87" t="str">
            <v>Bfsam-Toket-II</v>
          </cell>
          <cell r="C87" t="str">
            <v>5.47034</v>
          </cell>
          <cell r="D87" t="str">
            <v>10.39502</v>
          </cell>
        </row>
        <row r="88">
          <cell r="A88" t="str">
            <v>ADM_227</v>
          </cell>
          <cell r="B88" t="str">
            <v>NGD-CHEFFERIE-MALO</v>
          </cell>
          <cell r="C88" t="str">
            <v>7.45199</v>
          </cell>
          <cell r="D88" t="str">
            <v>13.55319</v>
          </cell>
        </row>
        <row r="89">
          <cell r="A89" t="str">
            <v>NRO_166</v>
          </cell>
          <cell r="B89" t="str">
            <v>Bda-Atiellah</v>
          </cell>
          <cell r="C89">
            <v>6.0049950000000001</v>
          </cell>
          <cell r="D89">
            <v>10.181137</v>
          </cell>
        </row>
        <row r="90">
          <cell r="A90" t="str">
            <v>OST_352</v>
          </cell>
          <cell r="B90" t="str">
            <v>Bfsam-Kamkouop-III</v>
          </cell>
          <cell r="C90" t="str">
            <v>5.49375</v>
          </cell>
          <cell r="D90" t="str">
            <v>10.37808</v>
          </cell>
        </row>
        <row r="91">
          <cell r="A91" t="str">
            <v>OST_353</v>
          </cell>
          <cell r="B91" t="str">
            <v>Bfsam-St-François</v>
          </cell>
          <cell r="C91" t="str">
            <v>5.48305997</v>
          </cell>
          <cell r="D91" t="str">
            <v>10.452717</v>
          </cell>
        </row>
        <row r="92">
          <cell r="A92" t="str">
            <v>OST_368</v>
          </cell>
          <cell r="B92" t="str">
            <v>Foumbot-mbanjou</v>
          </cell>
          <cell r="C92" t="str">
            <v>5.52922</v>
          </cell>
          <cell r="D92" t="str">
            <v>10.62611</v>
          </cell>
        </row>
        <row r="93">
          <cell r="A93" t="str">
            <v>OST_369</v>
          </cell>
          <cell r="B93" t="str">
            <v>Foumbot-Mbantou</v>
          </cell>
          <cell r="C93" t="str">
            <v>5.49784</v>
          </cell>
          <cell r="D93" t="str">
            <v>10.63477</v>
          </cell>
        </row>
        <row r="94">
          <cell r="A94" t="str">
            <v>SUD_171</v>
          </cell>
          <cell r="B94" t="str">
            <v>Ebolowa-NGALAN</v>
          </cell>
          <cell r="C94" t="str">
            <v>2.943629</v>
          </cell>
          <cell r="D94" t="str">
            <v>11.117556</v>
          </cell>
        </row>
        <row r="95">
          <cell r="A95" t="str">
            <v>SUD_177</v>
          </cell>
          <cell r="B95" t="str">
            <v>Kribi-Bondagwe</v>
          </cell>
          <cell r="C95" t="str">
            <v>2.92200</v>
          </cell>
          <cell r="D95" t="str">
            <v>9.90476</v>
          </cell>
        </row>
        <row r="96">
          <cell r="A96" t="str">
            <v>NRD_270</v>
          </cell>
          <cell r="B96" t="str">
            <v>TOUBORO-VILLE-II</v>
          </cell>
          <cell r="C96" t="str">
            <v>7.769225</v>
          </cell>
          <cell r="D96" t="str">
            <v>15.344540</v>
          </cell>
        </row>
        <row r="97">
          <cell r="A97" t="str">
            <v>ADM_233</v>
          </cell>
          <cell r="B97" t="str">
            <v>NGD-BURKINA-CENTENAIRE</v>
          </cell>
          <cell r="C97" t="str">
            <v>7.302930</v>
          </cell>
          <cell r="D97" t="str">
            <v>13.602180</v>
          </cell>
        </row>
        <row r="98">
          <cell r="A98" t="str">
            <v>EST_205</v>
          </cell>
          <cell r="B98" t="str">
            <v>Madjou-Sallekere</v>
          </cell>
          <cell r="C98" t="str">
            <v>4.59135</v>
          </cell>
          <cell r="D98" t="str">
            <v>13.75714</v>
          </cell>
        </row>
        <row r="99">
          <cell r="A99" t="str">
            <v>LIT_876</v>
          </cell>
          <cell r="B99" t="str">
            <v>EdéaPongo</v>
          </cell>
          <cell r="C99" t="str">
            <v>3.78075</v>
          </cell>
          <cell r="D99" t="str">
            <v>10.12635</v>
          </cell>
        </row>
        <row r="100">
          <cell r="A100" t="str">
            <v>NRD_262</v>
          </cell>
          <cell r="B100" t="str">
            <v>Gra-Doualare-Ancien-LAWANAT</v>
          </cell>
          <cell r="C100" t="str">
            <v>9.35173</v>
          </cell>
          <cell r="D100" t="str">
            <v>13.40542</v>
          </cell>
        </row>
        <row r="101">
          <cell r="A101" t="str">
            <v>NRD_263</v>
          </cell>
          <cell r="B101" t="str">
            <v>NGONG-CRF-III</v>
          </cell>
          <cell r="C101" t="str">
            <v>9.012150</v>
          </cell>
          <cell r="D101" t="str">
            <v>13.507530</v>
          </cell>
        </row>
        <row r="102">
          <cell r="A102" t="str">
            <v>NRD_264</v>
          </cell>
          <cell r="B102" t="str">
            <v>NGONG-BARMEY-LOGOL</v>
          </cell>
          <cell r="C102" t="str">
            <v>9.036670</v>
          </cell>
          <cell r="D102" t="str">
            <v>13.522110</v>
          </cell>
        </row>
        <row r="103">
          <cell r="A103" t="str">
            <v>NRD_265</v>
          </cell>
          <cell r="B103" t="str">
            <v>NGONG-LAKARE</v>
          </cell>
          <cell r="C103" t="str">
            <v>9.046930</v>
          </cell>
          <cell r="D103" t="str">
            <v>13.508200</v>
          </cell>
        </row>
        <row r="104">
          <cell r="A104" t="str">
            <v>NRO_167</v>
          </cell>
          <cell r="B104" t="str">
            <v>Bda-Akum-CheckPoint</v>
          </cell>
          <cell r="C104">
            <v>5.9093850000000003</v>
          </cell>
          <cell r="D104">
            <v>10.162227</v>
          </cell>
        </row>
        <row r="105">
          <cell r="A105" t="str">
            <v>OST_364</v>
          </cell>
          <cell r="B105" t="str">
            <v>Dschang-Tchouale</v>
          </cell>
          <cell r="C105" t="str">
            <v>5.45345028</v>
          </cell>
          <cell r="D105" t="str">
            <v>10.03948396</v>
          </cell>
        </row>
        <row r="106">
          <cell r="A106" t="str">
            <v>SUD_191</v>
          </cell>
          <cell r="B106" t="str">
            <v>Kribi-Terre-Promise</v>
          </cell>
          <cell r="C106" t="str">
            <v>2.97935</v>
          </cell>
          <cell r="D106" t="str">
            <v>9.93911</v>
          </cell>
        </row>
        <row r="107">
          <cell r="A107" t="str">
            <v>NRD_271</v>
          </cell>
          <cell r="B107" t="str">
            <v>TOUBORO-PARKE</v>
          </cell>
          <cell r="C107" t="str">
            <v>7.790250</v>
          </cell>
          <cell r="D107" t="str">
            <v>15.357080</v>
          </cell>
        </row>
        <row r="108">
          <cell r="A108" t="str">
            <v>EXN_365</v>
          </cell>
          <cell r="B108" t="str">
            <v>Yagoua-HR-ASSIMILE</v>
          </cell>
          <cell r="C108" t="str">
            <v>10.326700</v>
          </cell>
          <cell r="D108" t="str">
            <v>15.225340</v>
          </cell>
        </row>
        <row r="109">
          <cell r="A109" t="str">
            <v>EXN_366</v>
          </cell>
          <cell r="B109" t="str">
            <v>Yagoua-Tikoro-II</v>
          </cell>
          <cell r="C109" t="str">
            <v>10.3352157</v>
          </cell>
          <cell r="D109" t="str">
            <v>15.2457005</v>
          </cell>
        </row>
        <row r="110">
          <cell r="A110" t="str">
            <v>EXN_367</v>
          </cell>
          <cell r="B110" t="str">
            <v>Yagoua-Fourmarkamna</v>
          </cell>
          <cell r="C110" t="str">
            <v>10.343716</v>
          </cell>
          <cell r="D110" t="str">
            <v>15.254414</v>
          </cell>
        </row>
        <row r="111">
          <cell r="A111" t="str">
            <v>EXN_509</v>
          </cell>
          <cell r="B111" t="str">
            <v>KOUSSERI-QTIER-HIBOU</v>
          </cell>
          <cell r="C111" t="str">
            <v>12.060590</v>
          </cell>
          <cell r="D111" t="str">
            <v>15.025010</v>
          </cell>
        </row>
        <row r="112">
          <cell r="A112" t="str">
            <v>LIT_877</v>
          </cell>
          <cell r="B112" t="str">
            <v>Edea-Elog-Belle</v>
          </cell>
          <cell r="C112" t="str">
            <v>3.805027</v>
          </cell>
          <cell r="D112" t="str">
            <v>10.15014557</v>
          </cell>
        </row>
        <row r="113">
          <cell r="A113" t="str">
            <v>OST_359</v>
          </cell>
          <cell r="B113" t="str">
            <v>Bandjoun-Famleng</v>
          </cell>
          <cell r="C113" t="str">
            <v>5.39495</v>
          </cell>
          <cell r="D113" t="str">
            <v>10.41384</v>
          </cell>
        </row>
        <row r="114">
          <cell r="A114" t="str">
            <v>OST_360</v>
          </cell>
          <cell r="B114" t="str">
            <v>Bandjoun-Yom-V</v>
          </cell>
          <cell r="C114" t="str">
            <v>5.39112</v>
          </cell>
          <cell r="D114" t="str">
            <v>10.43061</v>
          </cell>
        </row>
        <row r="115">
          <cell r="A115" t="str">
            <v>OST_366</v>
          </cell>
          <cell r="B115" t="str">
            <v>Foumban-Kounga-II</v>
          </cell>
          <cell r="C115" t="str">
            <v>5.73188</v>
          </cell>
          <cell r="D115" t="str">
            <v>10.86003</v>
          </cell>
        </row>
        <row r="116">
          <cell r="A116" t="str">
            <v>SUD_172</v>
          </cell>
          <cell r="B116" t="str">
            <v>Ebolowa-EPC-ELAT</v>
          </cell>
          <cell r="C116" t="str">
            <v>2.90945</v>
          </cell>
          <cell r="D116" t="str">
            <v>11.157166</v>
          </cell>
        </row>
        <row r="117">
          <cell r="A117" t="str">
            <v>SUD_174</v>
          </cell>
          <cell r="B117" t="str">
            <v>Sangmélima-Monavebe</v>
          </cell>
          <cell r="C117" t="str">
            <v>2.923843</v>
          </cell>
          <cell r="D117" t="str">
            <v>11.9722</v>
          </cell>
        </row>
        <row r="118">
          <cell r="A118" t="str">
            <v>EST_196</v>
          </cell>
          <cell r="B118" t="str">
            <v>Bertoua-Nkolbikon-LB</v>
          </cell>
          <cell r="C118">
            <v>4.5853599999999997</v>
          </cell>
          <cell r="D118">
            <v>13.651960000000001</v>
          </cell>
        </row>
        <row r="119">
          <cell r="A119" t="str">
            <v>EST_206</v>
          </cell>
          <cell r="B119" t="str">
            <v>Garoua-Boulaï-Goza</v>
          </cell>
          <cell r="C119">
            <v>5.8837400000000004</v>
          </cell>
          <cell r="D119">
            <v>14.538460000000001</v>
          </cell>
        </row>
        <row r="120">
          <cell r="A120" t="str">
            <v>EXN_360</v>
          </cell>
          <cell r="B120" t="str">
            <v>Maroua-Cge-Protestant</v>
          </cell>
          <cell r="C120" t="str">
            <v>10.623070</v>
          </cell>
          <cell r="D120" t="str">
            <v>14.350010</v>
          </cell>
        </row>
        <row r="121">
          <cell r="A121" t="str">
            <v>EXN_361</v>
          </cell>
          <cell r="B121" t="str">
            <v>Korek-Djarengol-III</v>
          </cell>
          <cell r="C121" t="str">
            <v>10.631460</v>
          </cell>
          <cell r="D121" t="str">
            <v>14.393550</v>
          </cell>
        </row>
        <row r="122">
          <cell r="A122" t="str">
            <v>EXN_510</v>
          </cell>
          <cell r="B122" t="str">
            <v>KOUSSERI-MASSAKI</v>
          </cell>
          <cell r="C122" t="str">
            <v>12.085160</v>
          </cell>
          <cell r="D122" t="str">
            <v>14.978360</v>
          </cell>
        </row>
        <row r="123">
          <cell r="A123" t="str">
            <v>NRO_168</v>
          </cell>
          <cell r="B123" t="str">
            <v>Mankon-Mile-7</v>
          </cell>
          <cell r="C123">
            <v>5.9954559999999999</v>
          </cell>
          <cell r="D123">
            <v>10.128996000000001</v>
          </cell>
        </row>
        <row r="124">
          <cell r="A124" t="str">
            <v>NRO_169</v>
          </cell>
          <cell r="B124" t="str">
            <v>Bda-Cowboy-Junct-Ngomngham</v>
          </cell>
          <cell r="C124">
            <v>5.9779099999999996</v>
          </cell>
          <cell r="D124">
            <v>10.140794</v>
          </cell>
        </row>
        <row r="125">
          <cell r="A125" t="str">
            <v>NRO_170</v>
          </cell>
          <cell r="B125" t="str">
            <v>Bda-II-Council-area</v>
          </cell>
          <cell r="C125">
            <v>5.9753020000000001</v>
          </cell>
          <cell r="D125">
            <v>10.122120000000001</v>
          </cell>
        </row>
        <row r="126">
          <cell r="A126" t="str">
            <v>OST_367</v>
          </cell>
          <cell r="B126" t="str">
            <v>Foumban-Mambain</v>
          </cell>
          <cell r="C126" t="str">
            <v>5.70839256</v>
          </cell>
          <cell r="D126" t="str">
            <v>10.88906</v>
          </cell>
        </row>
        <row r="127">
          <cell r="A127" t="str">
            <v>SUD_173</v>
          </cell>
          <cell r="B127" t="str">
            <v>Ebolowa-BRIM-11EME</v>
          </cell>
          <cell r="C127" t="str">
            <v>2.926572</v>
          </cell>
          <cell r="D127" t="str">
            <v>11.171892</v>
          </cell>
        </row>
        <row r="128">
          <cell r="A128" t="str">
            <v>EXN_362</v>
          </cell>
          <cell r="B128" t="str">
            <v>MAROUA-KONGOLA-DJOLAO</v>
          </cell>
          <cell r="C128" t="str">
            <v>10.61096</v>
          </cell>
          <cell r="D128" t="str">
            <v>14.39991</v>
          </cell>
        </row>
        <row r="129">
          <cell r="A129" t="str">
            <v>EXN_368</v>
          </cell>
          <cell r="B129" t="str">
            <v>Maroua-Walya-Mosquée</v>
          </cell>
          <cell r="C129" t="str">
            <v>10.658390</v>
          </cell>
          <cell r="D129" t="str">
            <v>14.409500</v>
          </cell>
        </row>
        <row r="130">
          <cell r="A130" t="str">
            <v>OST_358</v>
          </cell>
          <cell r="B130" t="str">
            <v>Bfsam-Ecole-publique-Houkaha</v>
          </cell>
          <cell r="C130">
            <v>5.46774</v>
          </cell>
          <cell r="D130" t="str">
            <v>10.44297</v>
          </cell>
        </row>
        <row r="131">
          <cell r="A131" t="str">
            <v>OST_370</v>
          </cell>
          <cell r="B131" t="str">
            <v>Foumbot-Lycee-Technique</v>
          </cell>
          <cell r="C131">
            <v>5.5149600000000003</v>
          </cell>
          <cell r="D131" t="str">
            <v>10.64969</v>
          </cell>
        </row>
        <row r="132">
          <cell r="A132" t="str">
            <v>SUD_169</v>
          </cell>
          <cell r="B132" t="str">
            <v>Sangmélima-NGAN</v>
          </cell>
          <cell r="C132" t="str">
            <v>2.974872</v>
          </cell>
          <cell r="D132" t="str">
            <v>11.964728</v>
          </cell>
        </row>
        <row r="133">
          <cell r="A133" t="str">
            <v>NRD_267</v>
          </cell>
          <cell r="B133" t="str">
            <v>Garoua-Plateau-Ribadou</v>
          </cell>
          <cell r="C133" t="str">
            <v>9.3199</v>
          </cell>
          <cell r="D133" t="str">
            <v>13.37892</v>
          </cell>
        </row>
        <row r="134">
          <cell r="A134" t="str">
            <v>NRD_266</v>
          </cell>
          <cell r="B134" t="str">
            <v>Garoua-Bockle-II</v>
          </cell>
          <cell r="C134">
            <v>9.2992000000000008</v>
          </cell>
          <cell r="D134" t="str">
            <v>13.43773</v>
          </cell>
        </row>
        <row r="135">
          <cell r="A135" t="str">
            <v>ADM_235</v>
          </cell>
          <cell r="B135" t="str">
            <v>NGD-CRF-LAC-TISON</v>
          </cell>
          <cell r="C135" t="str">
            <v>7.268680</v>
          </cell>
          <cell r="D135" t="str">
            <v>13.555720</v>
          </cell>
        </row>
        <row r="136">
          <cell r="A136" t="str">
            <v>ADM_234</v>
          </cell>
          <cell r="B136" t="str">
            <v>NGD-LYCEE-TECHNIQUE-MARDOCK</v>
          </cell>
          <cell r="C136" t="str">
            <v>7.345300</v>
          </cell>
          <cell r="D136" t="str">
            <v>13.572880</v>
          </cell>
        </row>
        <row r="137">
          <cell r="A137" t="str">
            <v>EXN_511</v>
          </cell>
          <cell r="B137" t="str">
            <v>KOUSSERI-KAWADJI</v>
          </cell>
          <cell r="C137" t="str">
            <v>12.039410</v>
          </cell>
          <cell r="D137" t="str">
            <v>15.039360</v>
          </cell>
        </row>
        <row r="138">
          <cell r="A138" t="str">
            <v>EXN_364</v>
          </cell>
          <cell r="B138" t="str">
            <v>YAGOUA-TCHEKE</v>
          </cell>
          <cell r="C138" t="str">
            <v>10.360960</v>
          </cell>
          <cell r="D138" t="str">
            <v>15.226210</v>
          </cell>
        </row>
        <row r="139">
          <cell r="A139" t="str">
            <v>ADM_238</v>
          </cell>
          <cell r="B139" t="str">
            <v>NGD-MARZA</v>
          </cell>
          <cell r="C139">
            <v>7.2823099999999998</v>
          </cell>
          <cell r="D139">
            <v>13.587448999999999</v>
          </cell>
        </row>
        <row r="140">
          <cell r="A140" t="str">
            <v>ADM_237</v>
          </cell>
          <cell r="B140" t="str">
            <v>NGD-MAIRIE-II</v>
          </cell>
          <cell r="C140" t="str">
            <v>7.35507</v>
          </cell>
          <cell r="D140" t="str">
            <v>13.5945</v>
          </cell>
        </row>
        <row r="141">
          <cell r="A141" t="str">
            <v>SUO_306</v>
          </cell>
          <cell r="B141" t="str">
            <v>Buea-Bondouma</v>
          </cell>
          <cell r="C141">
            <v>4.1653681100000002</v>
          </cell>
          <cell r="D141">
            <v>9.2643218800000007</v>
          </cell>
        </row>
        <row r="142">
          <cell r="A142" t="str">
            <v>OST_406</v>
          </cell>
          <cell r="B142" t="str">
            <v>Chefferie-Bangangté</v>
          </cell>
          <cell r="C142">
            <v>5.1432200000000003</v>
          </cell>
          <cell r="D142">
            <v>10.543760000000001</v>
          </cell>
        </row>
        <row r="143">
          <cell r="A143" t="str">
            <v>SUO_299</v>
          </cell>
          <cell r="B143" t="str">
            <v>Limbe-Samko</v>
          </cell>
          <cell r="C143">
            <v>4.0569814400000004</v>
          </cell>
          <cell r="D143">
            <v>9.2160469500000008</v>
          </cell>
        </row>
        <row r="144">
          <cell r="A144" t="str">
            <v>LIT_047</v>
          </cell>
          <cell r="B144" t="str">
            <v>Kayo-Elie-New</v>
          </cell>
          <cell r="C144" t="str">
            <v>  4.037585</v>
          </cell>
          <cell r="D144" t="str">
            <v>  9.695836</v>
          </cell>
        </row>
        <row r="145">
          <cell r="A145" t="str">
            <v>EXN_569</v>
          </cell>
          <cell r="B145" t="str">
            <v>KOUSSERI-CAMTEL</v>
          </cell>
          <cell r="C145">
            <v>12.08311</v>
          </cell>
          <cell r="D145">
            <v>15.032337</v>
          </cell>
        </row>
      </sheetData>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FMM ZTE"/>
      <sheetName val="FMM HUAWEI"/>
      <sheetName val="Swap ZTE"/>
      <sheetName val="Swap Huawei"/>
      <sheetName val="MW"/>
      <sheetName val="Rural ZTE"/>
      <sheetName val="Rural Huawei"/>
      <sheetName val="NSB"/>
      <sheetName val="Sheet3"/>
      <sheetName val="Sheet2"/>
      <sheetName val="Nokia Relocation"/>
      <sheetName val="MAWENZI PHASE 2"/>
      <sheetName val="Report"/>
      <sheetName val="Alarm Cabling"/>
      <sheetName val="FMM"/>
      <sheetName val="Rural_Sit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w Data"/>
      <sheetName val="Progress"/>
      <sheetName val="Service Publish"/>
      <sheetName val="Service Publish lines"/>
      <sheetName val="PR Draft per site"/>
    </sheetNames>
    <sheetDataSet>
      <sheetData sheetId="0" refreshError="1">
        <row r="1">
          <cell r="B1">
            <v>332</v>
          </cell>
          <cell r="C1">
            <v>332</v>
          </cell>
          <cell r="D1">
            <v>0</v>
          </cell>
          <cell r="E1">
            <v>332</v>
          </cell>
          <cell r="F1">
            <v>332</v>
          </cell>
        </row>
        <row r="2">
          <cell r="B2" t="str">
            <v>Site ID</v>
          </cell>
          <cell r="C2" t="str">
            <v>Site name</v>
          </cell>
          <cell r="D2" t="str">
            <v>DU_ID</v>
          </cell>
          <cell r="E2" t="str">
            <v>latitude</v>
          </cell>
          <cell r="F2" t="str">
            <v>longtude</v>
          </cell>
        </row>
        <row r="3">
          <cell r="B3" t="str">
            <v>SUO_128</v>
          </cell>
          <cell r="C3" t="str">
            <v>Ekona-II-IHS</v>
          </cell>
          <cell r="D3"/>
          <cell r="E3">
            <v>4.2305190000000001</v>
          </cell>
          <cell r="F3">
            <v>9.3291629999999994</v>
          </cell>
        </row>
        <row r="4">
          <cell r="B4" t="str">
            <v>SUO_104</v>
          </cell>
          <cell r="C4" t="str">
            <v>Tiko-Market-IHS</v>
          </cell>
          <cell r="D4"/>
          <cell r="E4" t="str">
            <v>4.06551</v>
          </cell>
          <cell r="F4" t="str">
            <v>9.371749</v>
          </cell>
        </row>
        <row r="5">
          <cell r="B5" t="str">
            <v>SUO_256</v>
          </cell>
          <cell r="C5" t="str">
            <v>Muyuka-Yoke</v>
          </cell>
          <cell r="D5"/>
          <cell r="E5">
            <v>4.3024166700000004</v>
          </cell>
          <cell r="F5">
            <v>9.4290000000000003</v>
          </cell>
        </row>
        <row r="6">
          <cell r="B6" t="str">
            <v>SUO_025</v>
          </cell>
          <cell r="C6" t="str">
            <v>Bova-Bokombo-IHS</v>
          </cell>
          <cell r="D6"/>
          <cell r="E6">
            <v>4.4311999999999996</v>
          </cell>
          <cell r="F6">
            <v>9.2106999999999992</v>
          </cell>
        </row>
        <row r="7">
          <cell r="B7" t="str">
            <v>SUO_143</v>
          </cell>
          <cell r="C7" t="str">
            <v>Besingi-IHS</v>
          </cell>
          <cell r="D7"/>
          <cell r="E7">
            <v>4.91409027</v>
          </cell>
          <cell r="F7">
            <v>8.9226634899999997</v>
          </cell>
        </row>
        <row r="8">
          <cell r="B8" t="str">
            <v>EXN_225</v>
          </cell>
          <cell r="C8" t="str">
            <v>Tika</v>
          </cell>
          <cell r="D8"/>
          <cell r="E8" t="str">
            <v>12.78299059</v>
          </cell>
          <cell r="F8" t="str">
            <v>14.27580595</v>
          </cell>
        </row>
        <row r="9">
          <cell r="B9" t="str">
            <v>NRO_076</v>
          </cell>
          <cell r="C9" t="str">
            <v>TUGI ACHA BABOLONG ACTUR</v>
          </cell>
          <cell r="D9"/>
          <cell r="E9" t="str">
            <v>5.988049</v>
          </cell>
          <cell r="F9" t="str">
            <v>9.933764</v>
          </cell>
        </row>
        <row r="10">
          <cell r="B10" t="str">
            <v>SUO_099</v>
          </cell>
          <cell r="C10" t="str">
            <v>Babensi-IHS</v>
          </cell>
          <cell r="D10"/>
          <cell r="E10" t="str">
            <v>5.105910219</v>
          </cell>
          <cell r="F10" t="str">
            <v>10.61559046</v>
          </cell>
        </row>
        <row r="11">
          <cell r="B11" t="str">
            <v>NRO_086</v>
          </cell>
          <cell r="C11" t="str">
            <v>Berore-IHS</v>
          </cell>
          <cell r="D11"/>
          <cell r="E11" t="str">
            <v>4.282854</v>
          </cell>
          <cell r="F11" t="str">
            <v>9.396119</v>
          </cell>
        </row>
        <row r="12">
          <cell r="B12" t="str">
            <v>SUO_018</v>
          </cell>
          <cell r="C12" t="str">
            <v>Bakassi</v>
          </cell>
          <cell r="D12"/>
          <cell r="E12" t="str">
            <v>4.778305556</v>
          </cell>
          <cell r="F12" t="str">
            <v>8.678583333</v>
          </cell>
        </row>
        <row r="13">
          <cell r="B13" t="str">
            <v>SUO_019</v>
          </cell>
          <cell r="C13" t="str">
            <v>Ekondo-titi</v>
          </cell>
          <cell r="D13"/>
          <cell r="E13" t="str">
            <v>4.609636</v>
          </cell>
          <cell r="F13" t="str">
            <v>9.089581</v>
          </cell>
        </row>
        <row r="14">
          <cell r="B14" t="str">
            <v>SUO_020</v>
          </cell>
          <cell r="C14" t="str">
            <v>Mundemba</v>
          </cell>
          <cell r="D14"/>
          <cell r="E14" t="str">
            <v>4.962027778</v>
          </cell>
          <cell r="F14" t="str">
            <v>8.893972222</v>
          </cell>
        </row>
        <row r="15">
          <cell r="B15" t="str">
            <v>SUO_026</v>
          </cell>
          <cell r="C15" t="str">
            <v>Muyengue 2</v>
          </cell>
          <cell r="D15"/>
          <cell r="E15" t="str">
            <v>4.40115</v>
          </cell>
          <cell r="F15" t="str">
            <v>9.27017</v>
          </cell>
        </row>
        <row r="16">
          <cell r="B16" t="str">
            <v>SUO_040</v>
          </cell>
          <cell r="C16" t="str">
            <v>Tinto</v>
          </cell>
          <cell r="D16"/>
          <cell r="E16" t="str">
            <v>5.520757</v>
          </cell>
          <cell r="F16" t="str">
            <v>9.580694444</v>
          </cell>
        </row>
        <row r="17">
          <cell r="B17" t="str">
            <v>SUO_043</v>
          </cell>
          <cell r="C17" t="str">
            <v>Loe MTN</v>
          </cell>
          <cell r="D17"/>
          <cell r="E17" t="str">
            <v>4.716222222</v>
          </cell>
          <cell r="F17" t="str">
            <v>8.93625</v>
          </cell>
        </row>
        <row r="18">
          <cell r="B18" t="str">
            <v>SUO_046</v>
          </cell>
          <cell r="C18" t="str">
            <v>Ilor-MTN</v>
          </cell>
          <cell r="D18"/>
          <cell r="E18" t="str">
            <v>4.819365375</v>
          </cell>
          <cell r="F18" t="str">
            <v>8.905541115</v>
          </cell>
        </row>
        <row r="19">
          <cell r="B19" t="str">
            <v>SUO_047</v>
          </cell>
          <cell r="C19" t="str">
            <v>Ekondo Nege MTN</v>
          </cell>
          <cell r="D19"/>
          <cell r="E19" t="str">
            <v>4.64186</v>
          </cell>
          <cell r="F19" t="str">
            <v>8.99772</v>
          </cell>
        </row>
        <row r="20">
          <cell r="B20" t="str">
            <v>SUO_049</v>
          </cell>
          <cell r="C20" t="str">
            <v>Mbakwa Supe MTN</v>
          </cell>
          <cell r="D20"/>
          <cell r="E20" t="str">
            <v>4.985059</v>
          </cell>
          <cell r="F20" t="str">
            <v>9.43194</v>
          </cell>
        </row>
        <row r="21">
          <cell r="B21" t="str">
            <v>SUO_070</v>
          </cell>
          <cell r="C21" t="str">
            <v>Yoke</v>
          </cell>
          <cell r="D21"/>
          <cell r="E21" t="str">
            <v>4.319916667</v>
          </cell>
          <cell r="F21" t="str">
            <v>9.430027778</v>
          </cell>
        </row>
        <row r="22">
          <cell r="B22" t="str">
            <v>SUO_085</v>
          </cell>
          <cell r="C22" t="str">
            <v>Ngongo MTN</v>
          </cell>
          <cell r="D22"/>
          <cell r="E22" t="str">
            <v>4.54727778</v>
          </cell>
          <cell r="F22" t="str">
            <v>9.22652778</v>
          </cell>
        </row>
        <row r="23">
          <cell r="B23" t="str">
            <v>SUO_086</v>
          </cell>
          <cell r="C23" t="str">
            <v>Bombe Bakundu MTN</v>
          </cell>
          <cell r="D23"/>
          <cell r="E23" t="str">
            <v>4.44224</v>
          </cell>
          <cell r="F23" t="str">
            <v>9.45374</v>
          </cell>
        </row>
        <row r="24">
          <cell r="B24" t="str">
            <v>SUO_087</v>
          </cell>
          <cell r="C24" t="str">
            <v>EKONA-MTN</v>
          </cell>
          <cell r="D24"/>
          <cell r="E24" t="str">
            <v>4.22679</v>
          </cell>
          <cell r="F24" t="str">
            <v>9.33914</v>
          </cell>
        </row>
        <row r="25">
          <cell r="B25" t="str">
            <v>SUO_088</v>
          </cell>
          <cell r="C25" t="str">
            <v>Kumbe MTN</v>
          </cell>
          <cell r="D25"/>
          <cell r="E25" t="str">
            <v>5.03643</v>
          </cell>
          <cell r="F25" t="str">
            <v>9.4149</v>
          </cell>
        </row>
        <row r="26">
          <cell r="B26" t="str">
            <v>SUO_089</v>
          </cell>
          <cell r="C26" t="str">
            <v>ASHUM</v>
          </cell>
          <cell r="D26"/>
          <cell r="E26" t="str">
            <v>5.49607</v>
          </cell>
          <cell r="F26" t="str">
            <v>9.52146</v>
          </cell>
        </row>
        <row r="27">
          <cell r="B27" t="str">
            <v>SUO_095</v>
          </cell>
          <cell r="C27" t="str">
            <v>Bombanda Ebulu IHS</v>
          </cell>
          <cell r="D27"/>
          <cell r="E27" t="str">
            <v>4.637016</v>
          </cell>
          <cell r="F27" t="str">
            <v>9.269304</v>
          </cell>
        </row>
        <row r="28">
          <cell r="B28" t="str">
            <v>SUO_098</v>
          </cell>
          <cell r="C28" t="str">
            <v>Muyengue Trouble</v>
          </cell>
          <cell r="D28"/>
          <cell r="E28" t="str">
            <v>4.404793</v>
          </cell>
          <cell r="F28" t="str">
            <v>9.126268</v>
          </cell>
        </row>
        <row r="29">
          <cell r="B29" t="str">
            <v>SUO_134</v>
          </cell>
          <cell r="C29" t="str">
            <v>Mbonge</v>
          </cell>
          <cell r="D29"/>
          <cell r="E29" t="str">
            <v>4.53441</v>
          </cell>
          <cell r="F29" t="str">
            <v>9.1091</v>
          </cell>
        </row>
        <row r="30">
          <cell r="B30" t="str">
            <v>SUO_153</v>
          </cell>
          <cell r="C30" t="str">
            <v>Bai Kuke</v>
          </cell>
          <cell r="D30"/>
          <cell r="E30" t="str">
            <v>4.45691</v>
          </cell>
          <cell r="F30" t="str">
            <v>9.14391</v>
          </cell>
        </row>
        <row r="31">
          <cell r="B31" t="str">
            <v>SUO_246</v>
          </cell>
          <cell r="C31" t="str">
            <v>GBHS-Muyuka-IHS</v>
          </cell>
          <cell r="D31"/>
          <cell r="E31" t="str">
            <v>4.29928</v>
          </cell>
          <cell r="F31" t="str">
            <v>9.41539</v>
          </cell>
        </row>
        <row r="32">
          <cell r="B32" t="str">
            <v>SUO_012</v>
          </cell>
          <cell r="C32" t="str">
            <v>Muyuka</v>
          </cell>
          <cell r="D32"/>
          <cell r="E32" t="str">
            <v>4.282854</v>
          </cell>
          <cell r="F32" t="str">
            <v>9.396119</v>
          </cell>
        </row>
        <row r="33">
          <cell r="B33" t="str">
            <v>NRD_078</v>
          </cell>
          <cell r="C33" t="str">
            <v>Adoumre-IHS</v>
          </cell>
          <cell r="D33"/>
          <cell r="E33" t="str">
            <v>9.256166667</v>
          </cell>
          <cell r="F33" t="str">
            <v>13.77636111</v>
          </cell>
        </row>
        <row r="34">
          <cell r="B34" t="str">
            <v>NRD_126</v>
          </cell>
          <cell r="C34" t="str">
            <v>Adoumri-Houla-IHS</v>
          </cell>
          <cell r="D34"/>
          <cell r="E34" t="str">
            <v>9.289065435</v>
          </cell>
          <cell r="F34" t="str">
            <v>13.70979595</v>
          </cell>
        </row>
        <row r="35">
          <cell r="B35" t="str">
            <v>NRO_001</v>
          </cell>
          <cell r="C35" t="str">
            <v>Akum</v>
          </cell>
          <cell r="D35"/>
          <cell r="E35" t="str">
            <v>5.854297</v>
          </cell>
          <cell r="F35" t="str">
            <v>10.153125</v>
          </cell>
        </row>
        <row r="36">
          <cell r="B36" t="str">
            <v>NRO_139</v>
          </cell>
          <cell r="C36" t="str">
            <v>Akum-IHS</v>
          </cell>
          <cell r="D36"/>
          <cell r="E36" t="str">
            <v>5.885003745</v>
          </cell>
          <cell r="F36" t="str">
            <v>10.159671236</v>
          </cell>
        </row>
        <row r="37">
          <cell r="B37" t="str">
            <v>NRO_240</v>
          </cell>
          <cell r="C37" t="str">
            <v>Akum-Ville-MTN</v>
          </cell>
          <cell r="D37"/>
          <cell r="E37" t="str">
            <v>5.91138</v>
          </cell>
          <cell r="F37" t="str">
            <v>10.14087</v>
          </cell>
        </row>
        <row r="38">
          <cell r="B38" t="str">
            <v>OST_060</v>
          </cell>
          <cell r="C38" t="str">
            <v>Babadjou</v>
          </cell>
          <cell r="D38"/>
          <cell r="E38" t="str">
            <v>5.677309519</v>
          </cell>
          <cell r="F38" t="str">
            <v>10.20737033</v>
          </cell>
        </row>
        <row r="39">
          <cell r="B39" t="str">
            <v>OST_257</v>
          </cell>
          <cell r="C39" t="str">
            <v>Babette</v>
          </cell>
          <cell r="D39"/>
          <cell r="E39" t="str">
            <v>5.59826</v>
          </cell>
          <cell r="F39" t="str">
            <v>10.26543</v>
          </cell>
        </row>
        <row r="40">
          <cell r="B40" t="str">
            <v>NRD_107</v>
          </cell>
          <cell r="C40" t="str">
            <v>Badankali-IHS</v>
          </cell>
          <cell r="D40"/>
          <cell r="E40" t="str">
            <v>8.652364</v>
          </cell>
          <cell r="F40" t="str">
            <v>13.527277</v>
          </cell>
        </row>
        <row r="41">
          <cell r="B41" t="str">
            <v>OST_258</v>
          </cell>
          <cell r="C41" t="str">
            <v>Badenkop</v>
          </cell>
          <cell r="D41"/>
          <cell r="E41" t="str">
            <v>5.25316</v>
          </cell>
          <cell r="F41" t="str">
            <v>10.34795</v>
          </cell>
        </row>
        <row r="42">
          <cell r="B42" t="str">
            <v>NRD_026</v>
          </cell>
          <cell r="C42" t="str">
            <v>Badjouma</v>
          </cell>
          <cell r="D42"/>
          <cell r="E42" t="str">
            <v>9.44662104</v>
          </cell>
          <cell r="F42" t="str">
            <v>13.60990402</v>
          </cell>
        </row>
        <row r="43">
          <cell r="B43" t="str">
            <v>EXN_239</v>
          </cell>
          <cell r="C43" t="str">
            <v>Badjouma-Zagam</v>
          </cell>
          <cell r="D43"/>
          <cell r="E43" t="str">
            <v>9.49256</v>
          </cell>
          <cell r="F43" t="str">
            <v>13.68142</v>
          </cell>
        </row>
        <row r="44">
          <cell r="B44" t="str">
            <v>OST_303</v>
          </cell>
          <cell r="C44" t="str">
            <v>Badoumguia</v>
          </cell>
          <cell r="D44"/>
          <cell r="E44" t="str">
            <v>5.22066</v>
          </cell>
          <cell r="F44" t="str">
            <v>10.27953</v>
          </cell>
        </row>
        <row r="45">
          <cell r="B45" t="str">
            <v>OST_015</v>
          </cell>
          <cell r="C45" t="str">
            <v>Bafang</v>
          </cell>
          <cell r="D45"/>
          <cell r="E45" t="str">
            <v>5.165818</v>
          </cell>
          <cell r="F45" t="str">
            <v>10.188978</v>
          </cell>
        </row>
        <row r="46">
          <cell r="B46" t="str">
            <v>OST_126</v>
          </cell>
          <cell r="C46" t="str">
            <v>Bafang-Centre</v>
          </cell>
          <cell r="D46"/>
          <cell r="E46" t="str">
            <v>5.157680905</v>
          </cell>
          <cell r="F46" t="str">
            <v>10.17888581</v>
          </cell>
        </row>
        <row r="47">
          <cell r="B47" t="str">
            <v>OST_099</v>
          </cell>
          <cell r="C47" t="str">
            <v>Bafang-Chefferie</v>
          </cell>
          <cell r="D47"/>
          <cell r="E47" t="str">
            <v>5.154072222</v>
          </cell>
          <cell r="F47" t="str">
            <v>10.15938333</v>
          </cell>
        </row>
        <row r="48">
          <cell r="B48" t="str">
            <v>OST_222</v>
          </cell>
          <cell r="C48" t="str">
            <v>Bafang-Hotel-IHS</v>
          </cell>
          <cell r="D48"/>
          <cell r="E48" t="str">
            <v>5.154899956</v>
          </cell>
          <cell r="F48" t="str">
            <v>10.17006009</v>
          </cell>
        </row>
        <row r="49">
          <cell r="B49" t="str">
            <v>OST_017</v>
          </cell>
          <cell r="C49" t="str">
            <v>Bafou</v>
          </cell>
          <cell r="D49"/>
          <cell r="E49" t="str">
            <v>5.4964</v>
          </cell>
          <cell r="F49" t="str">
            <v>10.099833</v>
          </cell>
        </row>
        <row r="50">
          <cell r="B50" t="str">
            <v>OST_108</v>
          </cell>
          <cell r="C50" t="str">
            <v>Bafou-Badzifeng</v>
          </cell>
          <cell r="D50"/>
          <cell r="E50" t="str">
            <v>5.461844</v>
          </cell>
          <cell r="F50" t="str">
            <v>10.098832</v>
          </cell>
        </row>
        <row r="51">
          <cell r="B51" t="str">
            <v xml:space="preserve"> OST_254</v>
          </cell>
          <cell r="C51" t="str">
            <v>Bafou-Dzinmezo</v>
          </cell>
          <cell r="D51"/>
          <cell r="E51" t="str">
            <v>5.454675</v>
          </cell>
          <cell r="F51" t="str">
            <v>10.131096</v>
          </cell>
        </row>
        <row r="52">
          <cell r="B52" t="str">
            <v>OST_069</v>
          </cell>
          <cell r="C52" t="str">
            <v>Bafou-Zinkop</v>
          </cell>
          <cell r="D52"/>
          <cell r="E52" t="str">
            <v>5.490990091</v>
          </cell>
          <cell r="F52" t="str">
            <v>10.11408662</v>
          </cell>
        </row>
        <row r="53">
          <cell r="B53" t="str">
            <v>OST_255</v>
          </cell>
          <cell r="C53" t="str">
            <v>Bafou-Balepe-IHS</v>
          </cell>
          <cell r="D53"/>
          <cell r="E53" t="str">
            <v>5.546857232</v>
          </cell>
          <cell r="F53" t="str">
            <v>10.09165544</v>
          </cell>
        </row>
        <row r="54">
          <cell r="B54" t="str">
            <v>OST_150</v>
          </cell>
          <cell r="C54" t="str">
            <v>Bafounda-IHS</v>
          </cell>
          <cell r="D54"/>
          <cell r="E54" t="str">
            <v>5.578666425</v>
          </cell>
          <cell r="F54" t="str">
            <v>10.30095262</v>
          </cell>
        </row>
        <row r="55">
          <cell r="B55" t="str">
            <v>NRO_036</v>
          </cell>
          <cell r="C55" t="str">
            <v>Bafut-MTN</v>
          </cell>
          <cell r="D55"/>
          <cell r="E55" t="str">
            <v>6.0736</v>
          </cell>
          <cell r="F55" t="str">
            <v>10.14267</v>
          </cell>
        </row>
        <row r="56">
          <cell r="B56" t="str">
            <v>NRO_102</v>
          </cell>
          <cell r="C56" t="str">
            <v>Bafut-Swie-Hill-IHS</v>
          </cell>
          <cell r="D56"/>
          <cell r="E56" t="str">
            <v>6.037783</v>
          </cell>
          <cell r="F56" t="str">
            <v>10.154063</v>
          </cell>
        </row>
        <row r="57">
          <cell r="B57" t="str">
            <v>OST_035</v>
          </cell>
          <cell r="C57" t="str">
            <v>Baham</v>
          </cell>
          <cell r="D57"/>
          <cell r="E57" t="str">
            <v>5.332097</v>
          </cell>
          <cell r="F57" t="str">
            <v>10.367386</v>
          </cell>
        </row>
        <row r="58">
          <cell r="B58" t="str">
            <v>OST_282</v>
          </cell>
          <cell r="C58" t="str">
            <v>Baham-Ngougoum</v>
          </cell>
          <cell r="D58"/>
          <cell r="E58" t="str">
            <v>5.29408</v>
          </cell>
          <cell r="F58" t="str">
            <v>10.39456</v>
          </cell>
        </row>
        <row r="59">
          <cell r="B59" t="str">
            <v>OST_300</v>
          </cell>
          <cell r="C59" t="str">
            <v>Bahouan-IHS</v>
          </cell>
          <cell r="D59"/>
          <cell r="E59" t="str">
            <v>5.351927</v>
          </cell>
          <cell r="F59" t="str">
            <v>10.341005</v>
          </cell>
        </row>
        <row r="60">
          <cell r="B60" t="str">
            <v>OST_070</v>
          </cell>
          <cell r="C60" t="str">
            <v>Baigon</v>
          </cell>
          <cell r="D60"/>
          <cell r="E60" t="str">
            <v>5.572835</v>
          </cell>
          <cell r="F60" t="str">
            <v>10.680891</v>
          </cell>
        </row>
        <row r="61">
          <cell r="B61" t="str">
            <v>SUO_249</v>
          </cell>
          <cell r="C61" t="str">
            <v>Bakwele-IHS</v>
          </cell>
          <cell r="D61"/>
          <cell r="E61" t="str">
            <v>4.959404</v>
          </cell>
          <cell r="F61" t="str">
            <v>9.1825</v>
          </cell>
        </row>
        <row r="62">
          <cell r="B62" t="str">
            <v>NRO_027</v>
          </cell>
          <cell r="C62" t="str">
            <v>Balatchi-IHS</v>
          </cell>
          <cell r="D62"/>
          <cell r="E62" t="str">
            <v>5.628893913</v>
          </cell>
          <cell r="F62" t="str">
            <v>10.20026158</v>
          </cell>
        </row>
        <row r="63">
          <cell r="B63" t="str">
            <v>EXN_036</v>
          </cell>
          <cell r="C63" t="str">
            <v>Balaza</v>
          </cell>
          <cell r="D63"/>
          <cell r="E63" t="str">
            <v>10.69574069</v>
          </cell>
          <cell r="F63" t="str">
            <v>14.47823388</v>
          </cell>
        </row>
        <row r="64">
          <cell r="B64" t="str">
            <v>OST_049</v>
          </cell>
          <cell r="C64" t="str">
            <v>Balengou</v>
          </cell>
          <cell r="D64"/>
          <cell r="E64" t="str">
            <v>5.113527778</v>
          </cell>
          <cell r="F64" t="str">
            <v>10.45977778</v>
          </cell>
        </row>
        <row r="65">
          <cell r="B65" t="str">
            <v>OST_008</v>
          </cell>
          <cell r="C65" t="str">
            <v>Balessing</v>
          </cell>
          <cell r="D65"/>
          <cell r="E65" t="str">
            <v>5.502943696</v>
          </cell>
          <cell r="F65" t="str">
            <v>10.24900014</v>
          </cell>
        </row>
        <row r="66">
          <cell r="B66" t="str">
            <v>NRO_017</v>
          </cell>
          <cell r="C66" t="str">
            <v>Bali</v>
          </cell>
          <cell r="D66"/>
          <cell r="E66" t="str">
            <v>5.87904165</v>
          </cell>
          <cell r="F66" t="str">
            <v>10.01206478</v>
          </cell>
        </row>
        <row r="67">
          <cell r="B67" t="str">
            <v>OST_283</v>
          </cell>
          <cell r="C67" t="str">
            <v>Baligam</v>
          </cell>
          <cell r="D67"/>
          <cell r="E67" t="str">
            <v>5.75339</v>
          </cell>
          <cell r="F67" t="str">
            <v>10.25573</v>
          </cell>
        </row>
        <row r="68">
          <cell r="B68" t="str">
            <v>NRO_151</v>
          </cell>
          <cell r="C68" t="str">
            <v>Bali-Njenka-IHS</v>
          </cell>
          <cell r="D68"/>
          <cell r="E68" t="str">
            <v>5.892525</v>
          </cell>
          <cell r="F68" t="str">
            <v>10.021952</v>
          </cell>
        </row>
        <row r="69">
          <cell r="B69" t="str">
            <v>SUO_010</v>
          </cell>
          <cell r="C69" t="str">
            <v>Bambili</v>
          </cell>
          <cell r="D69"/>
          <cell r="E69" t="str">
            <v>5.99806</v>
          </cell>
          <cell r="F69" t="str">
            <v>10.284402</v>
          </cell>
        </row>
        <row r="70">
          <cell r="B70" t="str">
            <v>NRO_140</v>
          </cell>
          <cell r="C70" t="str">
            <v>Bambui-II</v>
          </cell>
          <cell r="D70"/>
          <cell r="E70" t="str">
            <v>6.033008</v>
          </cell>
          <cell r="F70" t="str">
            <v>10.239309</v>
          </cell>
        </row>
        <row r="71">
          <cell r="B71" t="str">
            <v>OST_260</v>
          </cell>
          <cell r="C71" t="str">
            <v>Bamena</v>
          </cell>
          <cell r="D71"/>
          <cell r="E71" t="str">
            <v>5.17068</v>
          </cell>
          <cell r="F71" t="str">
            <v>10.42778</v>
          </cell>
        </row>
        <row r="72">
          <cell r="B72" t="str">
            <v>OST_030</v>
          </cell>
          <cell r="C72" t="str">
            <v>Bamendjing-IHS</v>
          </cell>
          <cell r="D72"/>
          <cell r="E72" t="str">
            <v>5.700886</v>
          </cell>
          <cell r="F72" t="str">
            <v>10.491793</v>
          </cell>
        </row>
        <row r="73">
          <cell r="B73" t="str">
            <v>OST_221</v>
          </cell>
          <cell r="C73" t="str">
            <v>Bamendjing-MTN-IHS</v>
          </cell>
          <cell r="D73"/>
          <cell r="E73" t="str">
            <v>5.715125</v>
          </cell>
          <cell r="F73" t="str">
            <v>10.445923</v>
          </cell>
        </row>
        <row r="74">
          <cell r="B74" t="str">
            <v>OST_298</v>
          </cell>
          <cell r="C74" t="str">
            <v>Bamendjou-II</v>
          </cell>
          <cell r="D74"/>
          <cell r="E74" t="str">
            <v>5.387241</v>
          </cell>
          <cell r="F74" t="str">
            <v>10.37378</v>
          </cell>
        </row>
        <row r="75">
          <cell r="B75" t="str">
            <v>OST_044</v>
          </cell>
          <cell r="C75" t="str">
            <v>Bamendjou-MTN</v>
          </cell>
          <cell r="D75"/>
          <cell r="E75" t="str">
            <v>5.38632</v>
          </cell>
          <cell r="F75" t="str">
            <v>10.3292</v>
          </cell>
        </row>
        <row r="76">
          <cell r="B76" t="str">
            <v>OST_056</v>
          </cell>
          <cell r="C76" t="str">
            <v>Bamendou</v>
          </cell>
          <cell r="D76"/>
          <cell r="E76" t="str">
            <v>5.489311111</v>
          </cell>
          <cell r="F76" t="str">
            <v>10.18191667</v>
          </cell>
        </row>
        <row r="77">
          <cell r="B77" t="str">
            <v>OST_310</v>
          </cell>
          <cell r="C77" t="str">
            <v>Bamendou-II</v>
          </cell>
          <cell r="D77"/>
          <cell r="E77" t="str">
            <v>5.44120</v>
          </cell>
          <cell r="F77" t="str">
            <v>10.17383</v>
          </cell>
        </row>
        <row r="78">
          <cell r="B78" t="str">
            <v>OST_274</v>
          </cell>
          <cell r="C78" t="str">
            <v>Bamoungoum</v>
          </cell>
          <cell r="D78"/>
          <cell r="E78" t="str">
            <v>5.443561</v>
          </cell>
          <cell r="F78" t="str">
            <v>10.336776</v>
          </cell>
        </row>
        <row r="79">
          <cell r="B79" t="str">
            <v>OST_163</v>
          </cell>
          <cell r="C79" t="str">
            <v>Bamoungoum-IHS</v>
          </cell>
          <cell r="D79"/>
          <cell r="E79" t="str">
            <v>5.490580657</v>
          </cell>
          <cell r="F79" t="str">
            <v>10.35509589</v>
          </cell>
        </row>
        <row r="80">
          <cell r="B80" t="str">
            <v>OST_007</v>
          </cell>
          <cell r="C80" t="str">
            <v>Bana</v>
          </cell>
          <cell r="D80"/>
          <cell r="E80" t="str">
            <v>5.158919</v>
          </cell>
          <cell r="F80" t="str">
            <v>10.322699</v>
          </cell>
        </row>
        <row r="81">
          <cell r="B81" t="str">
            <v>OST_036</v>
          </cell>
          <cell r="C81" t="str">
            <v>Bana-Centre</v>
          </cell>
          <cell r="D81"/>
          <cell r="E81" t="str">
            <v>5.147433</v>
          </cell>
          <cell r="F81" t="str">
            <v>10.270258</v>
          </cell>
        </row>
        <row r="82">
          <cell r="B82" t="str">
            <v>NRD_029</v>
          </cell>
          <cell r="C82" t="str">
            <v>Banda</v>
          </cell>
          <cell r="D82"/>
          <cell r="E82" t="str">
            <v>8.196389</v>
          </cell>
          <cell r="F82" t="str">
            <v>13.641</v>
          </cell>
        </row>
        <row r="83">
          <cell r="B83" t="str">
            <v>OST_022</v>
          </cell>
          <cell r="C83" t="str">
            <v>Bandja</v>
          </cell>
          <cell r="D83"/>
          <cell r="E83" t="str">
            <v>5.267684</v>
          </cell>
          <cell r="F83" t="str">
            <v>10.222829</v>
          </cell>
        </row>
        <row r="84">
          <cell r="B84" t="str">
            <v>OST_311</v>
          </cell>
          <cell r="C84" t="str">
            <v>Bangang</v>
          </cell>
          <cell r="D84"/>
          <cell r="E84" t="str">
            <v>5.55717</v>
          </cell>
          <cell r="F84" t="str">
            <v>10.17669</v>
          </cell>
        </row>
        <row r="85">
          <cell r="B85" t="str">
            <v>OST_012</v>
          </cell>
          <cell r="C85" t="str">
            <v>Bangangte</v>
          </cell>
          <cell r="D85"/>
          <cell r="E85" t="str">
            <v>5.163692</v>
          </cell>
          <cell r="F85" t="str">
            <v>10.503898</v>
          </cell>
        </row>
        <row r="86">
          <cell r="B86" t="str">
            <v>OST_180</v>
          </cell>
          <cell r="C86" t="str">
            <v>Bangangte-Centre</v>
          </cell>
          <cell r="D86"/>
          <cell r="E86" t="str">
            <v>5.147211</v>
          </cell>
          <cell r="F86" t="str">
            <v>10.519801</v>
          </cell>
        </row>
        <row r="87">
          <cell r="B87" t="str">
            <v>OST_266</v>
          </cell>
          <cell r="C87" t="str">
            <v>Bangangte-Lycee-Classique-IHS</v>
          </cell>
          <cell r="D87"/>
          <cell r="E87" t="str">
            <v>5.136563</v>
          </cell>
          <cell r="F87" t="str">
            <v>10.51217</v>
          </cell>
        </row>
        <row r="88">
          <cell r="B88" t="str">
            <v>OST_018</v>
          </cell>
          <cell r="C88" t="str">
            <v>Bangangte-Ville</v>
          </cell>
          <cell r="D88"/>
          <cell r="E88" t="str">
            <v>5.14</v>
          </cell>
          <cell r="F88" t="str">
            <v>10.52430556</v>
          </cell>
        </row>
        <row r="89">
          <cell r="B89" t="str">
            <v>OST_183</v>
          </cell>
          <cell r="C89" t="str">
            <v>Bangoua</v>
          </cell>
          <cell r="D89"/>
          <cell r="E89" t="str">
            <v>5.21356</v>
          </cell>
          <cell r="F89" t="str">
            <v>10.45587</v>
          </cell>
        </row>
        <row r="90">
          <cell r="B90" t="str">
            <v>OST_314</v>
          </cell>
          <cell r="C90" t="str">
            <v>Bangoulap</v>
          </cell>
          <cell r="D90"/>
          <cell r="E90" t="str">
            <v>5.09448</v>
          </cell>
          <cell r="F90" t="str">
            <v>10.527413</v>
          </cell>
        </row>
        <row r="91">
          <cell r="B91" t="str">
            <v>OST_286</v>
          </cell>
          <cell r="C91" t="str">
            <v>Banka</v>
          </cell>
          <cell r="D91"/>
          <cell r="E91" t="str">
            <v>5.162083</v>
          </cell>
          <cell r="F91" t="str">
            <v>10.210484</v>
          </cell>
        </row>
        <row r="92">
          <cell r="B92" t="str">
            <v>ADM_012</v>
          </cell>
          <cell r="C92" t="str">
            <v>Bankim</v>
          </cell>
          <cell r="D92"/>
          <cell r="E92" t="str">
            <v>6.0834</v>
          </cell>
          <cell r="F92" t="str">
            <v>11.47177778</v>
          </cell>
        </row>
        <row r="93">
          <cell r="B93" t="str">
            <v>OST_151</v>
          </cell>
          <cell r="C93" t="str">
            <v>Bansoa-IHS</v>
          </cell>
          <cell r="D93"/>
          <cell r="E93" t="str">
            <v>5.47804333</v>
          </cell>
          <cell r="F93" t="str">
            <v>10.31527</v>
          </cell>
        </row>
        <row r="94">
          <cell r="B94" t="str">
            <v>OST_299</v>
          </cell>
          <cell r="C94" t="str">
            <v>Bansoa-II</v>
          </cell>
          <cell r="D94"/>
          <cell r="E94" t="str">
            <v>5.437775583</v>
          </cell>
          <cell r="F94" t="str">
            <v>10.31032439</v>
          </cell>
        </row>
        <row r="95">
          <cell r="B95" t="str">
            <v>OST_010</v>
          </cell>
          <cell r="C95" t="str">
            <v>Bantoum</v>
          </cell>
          <cell r="D95"/>
          <cell r="E95" t="str">
            <v>5.062546</v>
          </cell>
          <cell r="F95" t="str">
            <v>10.701943</v>
          </cell>
        </row>
        <row r="96">
          <cell r="B96" t="str">
            <v>OST_301</v>
          </cell>
          <cell r="C96" t="str">
            <v>Bantoum-II-IHS</v>
          </cell>
          <cell r="D96"/>
          <cell r="E96" t="str">
            <v>5.09263</v>
          </cell>
          <cell r="F96" t="str">
            <v>10.65343</v>
          </cell>
        </row>
        <row r="97">
          <cell r="B97" t="str">
            <v>ADM_006</v>
          </cell>
          <cell r="C97" t="str">
            <v>Banyo</v>
          </cell>
          <cell r="D97"/>
          <cell r="E97" t="str">
            <v>6.76448094</v>
          </cell>
          <cell r="F97" t="str">
            <v>11.80254624</v>
          </cell>
        </row>
        <row r="98">
          <cell r="B98" t="str">
            <v>ADM_174</v>
          </cell>
          <cell r="C98" t="str">
            <v>Banyo-Sabongari-MTN</v>
          </cell>
          <cell r="D98"/>
          <cell r="E98" t="str">
            <v>6.744561</v>
          </cell>
          <cell r="F98" t="str">
            <v>11.798155</v>
          </cell>
        </row>
        <row r="99">
          <cell r="B99" t="str">
            <v>OST_322</v>
          </cell>
          <cell r="C99" t="str">
            <v>Basseu-MTN</v>
          </cell>
          <cell r="D99"/>
          <cell r="E99" t="str">
            <v>5.226974618</v>
          </cell>
          <cell r="F99" t="str">
            <v>10.21722209</v>
          </cell>
        </row>
        <row r="100">
          <cell r="B100" t="str">
            <v>OST_040</v>
          </cell>
          <cell r="C100" t="str">
            <v>Batcham</v>
          </cell>
          <cell r="D100"/>
          <cell r="E100" t="str">
            <v>5.585024778</v>
          </cell>
          <cell r="F100" t="str">
            <v>10.20464929</v>
          </cell>
        </row>
        <row r="101">
          <cell r="B101" t="str">
            <v>OST_243</v>
          </cell>
          <cell r="C101" t="str">
            <v>Batcham-II</v>
          </cell>
          <cell r="D101"/>
          <cell r="E101" t="str">
            <v>5.549405435</v>
          </cell>
          <cell r="F101" t="str">
            <v>10.2291649</v>
          </cell>
        </row>
        <row r="102">
          <cell r="B102" t="str">
            <v>OST_033</v>
          </cell>
          <cell r="C102" t="str">
            <v>Batchingou</v>
          </cell>
          <cell r="D102"/>
          <cell r="E102" t="str">
            <v>5.172166667</v>
          </cell>
          <cell r="F102" t="str">
            <v>10.38611111</v>
          </cell>
        </row>
        <row r="103">
          <cell r="B103" t="str">
            <v>OST_034</v>
          </cell>
          <cell r="C103" t="str">
            <v>Batie</v>
          </cell>
          <cell r="D103"/>
          <cell r="E103" t="str">
            <v>5.311222222</v>
          </cell>
          <cell r="F103" t="str">
            <v>10.32666667</v>
          </cell>
        </row>
        <row r="104">
          <cell r="B104" t="str">
            <v>OST_164</v>
          </cell>
          <cell r="C104" t="str">
            <v>Col-Batie-IHS</v>
          </cell>
          <cell r="D104"/>
          <cell r="E104" t="str">
            <v>5.30724</v>
          </cell>
          <cell r="F104" t="str">
            <v>10.29023</v>
          </cell>
        </row>
        <row r="105">
          <cell r="B105" t="str">
            <v>OST_273</v>
          </cell>
          <cell r="C105" t="str">
            <v>Bato</v>
          </cell>
          <cell r="D105"/>
          <cell r="E105" t="str">
            <v>5.632422</v>
          </cell>
          <cell r="F105" t="str">
            <v>10.30066</v>
          </cell>
        </row>
        <row r="106">
          <cell r="B106" t="str">
            <v>OST_294</v>
          </cell>
          <cell r="C106" t="str">
            <v>Bangoua-Nouveau-Camtel</v>
          </cell>
          <cell r="D106"/>
          <cell r="E106" t="str">
            <v>5.24044723</v>
          </cell>
          <cell r="F106" t="str">
            <v>10.4700836</v>
          </cell>
        </row>
        <row r="107">
          <cell r="B107" t="str">
            <v>OST_277</v>
          </cell>
          <cell r="C107" t="str">
            <v>Batoufam-Chefferie</v>
          </cell>
          <cell r="D107"/>
          <cell r="E107" t="str">
            <v>5.27444</v>
          </cell>
          <cell r="F107" t="str">
            <v>10.46945</v>
          </cell>
        </row>
        <row r="108">
          <cell r="B108" t="str">
            <v>OST_290</v>
          </cell>
          <cell r="C108" t="str">
            <v>Batsaa</v>
          </cell>
          <cell r="D108"/>
          <cell r="E108" t="str">
            <v>5.59484</v>
          </cell>
          <cell r="F108" t="str">
            <v>10.15207</v>
          </cell>
        </row>
        <row r="109">
          <cell r="B109" t="str">
            <v>ADM_014</v>
          </cell>
          <cell r="C109" t="str">
            <v>Bawa</v>
          </cell>
          <cell r="D109"/>
          <cell r="E109" t="str">
            <v>7.214388889</v>
          </cell>
          <cell r="F109" t="str">
            <v>13.35527778</v>
          </cell>
        </row>
        <row r="110">
          <cell r="B110" t="str">
            <v>ADM_143</v>
          </cell>
          <cell r="C110" t="str">
            <v>Bawa-IHS</v>
          </cell>
          <cell r="D110"/>
          <cell r="E110" t="str">
            <v>7.214388</v>
          </cell>
          <cell r="F110" t="str">
            <v>13.355473</v>
          </cell>
        </row>
        <row r="111">
          <cell r="B111" t="str">
            <v>ADM_183</v>
          </cell>
          <cell r="C111" t="str">
            <v>Bawa_Camrail</v>
          </cell>
          <cell r="D111"/>
          <cell r="E111" t="str">
            <v>7.137464</v>
          </cell>
          <cell r="F111" t="str">
            <v>13.235401</v>
          </cell>
        </row>
        <row r="112">
          <cell r="B112" t="str">
            <v>OST_051</v>
          </cell>
          <cell r="C112" t="str">
            <v>Bayangam</v>
          </cell>
          <cell r="D112"/>
          <cell r="E112" t="str">
            <v>5.312278</v>
          </cell>
          <cell r="F112" t="str">
            <v>10.442111</v>
          </cell>
        </row>
        <row r="113">
          <cell r="B113" t="str">
            <v>OST_037</v>
          </cell>
          <cell r="C113" t="str">
            <v>Bazou</v>
          </cell>
          <cell r="D113"/>
          <cell r="E113" t="str">
            <v>5.045813658</v>
          </cell>
          <cell r="F113" t="str">
            <v>10.47839144</v>
          </cell>
        </row>
        <row r="114">
          <cell r="B114" t="str">
            <v>OST_152</v>
          </cell>
          <cell r="C114" t="str">
            <v>Bazou-IHS</v>
          </cell>
          <cell r="D114"/>
          <cell r="E114" t="str">
            <v>5.11585</v>
          </cell>
          <cell r="F114" t="str">
            <v>10.46514</v>
          </cell>
        </row>
        <row r="115">
          <cell r="B115" t="str">
            <v>NRD_020</v>
          </cell>
          <cell r="C115" t="str">
            <v>Beka</v>
          </cell>
          <cell r="D115"/>
          <cell r="E115" t="str">
            <v>9.095040423</v>
          </cell>
          <cell r="F115" t="str">
            <v>12.95731232</v>
          </cell>
        </row>
        <row r="116">
          <cell r="B116" t="str">
            <v>ADM_096</v>
          </cell>
          <cell r="C116" t="str">
            <v>Belel-MTN-IHS</v>
          </cell>
          <cell r="D116"/>
          <cell r="E116" t="str">
            <v>7.049931952</v>
          </cell>
          <cell r="F116" t="str">
            <v>14.43801891</v>
          </cell>
        </row>
        <row r="117">
          <cell r="B117" t="str">
            <v>ADM_185</v>
          </cell>
          <cell r="C117" t="str">
            <v>Bembaran-Camtel</v>
          </cell>
          <cell r="D117"/>
          <cell r="E117" t="str">
            <v>6.25557802</v>
          </cell>
          <cell r="F117" t="str">
            <v>14.37025573</v>
          </cell>
        </row>
        <row r="118">
          <cell r="B118" t="str">
            <v>NRD_168</v>
          </cell>
          <cell r="C118" t="str">
            <v>Reserve-Benoue</v>
          </cell>
          <cell r="D118"/>
          <cell r="E118" t="str">
            <v>8.34379</v>
          </cell>
          <cell r="F118" t="str">
            <v>13.6889</v>
          </cell>
        </row>
        <row r="119">
          <cell r="B119" t="str">
            <v>ADM_114</v>
          </cell>
          <cell r="C119" t="str">
            <v>Pangar-camrail</v>
          </cell>
          <cell r="D119"/>
          <cell r="E119" t="str">
            <v>6.011751385</v>
          </cell>
          <cell r="F119" t="str">
            <v>13.35721164</v>
          </cell>
        </row>
        <row r="120">
          <cell r="B120" t="str">
            <v>NRD_021</v>
          </cell>
          <cell r="C120" t="str">
            <v>Bibemi</v>
          </cell>
          <cell r="D120"/>
          <cell r="E120" t="str">
            <v>9.302483929</v>
          </cell>
          <cell r="F120" t="str">
            <v>13.86514459</v>
          </cell>
        </row>
        <row r="121">
          <cell r="B121" t="str">
            <v>EXN_006</v>
          </cell>
          <cell r="C121" t="str">
            <v>Bogo</v>
          </cell>
          <cell r="D121"/>
          <cell r="E121" t="str">
            <v>10.737931</v>
          </cell>
          <cell r="F121" t="str">
            <v>14.617508</v>
          </cell>
        </row>
        <row r="122">
          <cell r="B122" t="str">
            <v>EXN_191</v>
          </cell>
          <cell r="C122" t="str">
            <v>Bogo-Marche</v>
          </cell>
          <cell r="D122"/>
          <cell r="E122" t="str">
            <v>10.736198</v>
          </cell>
          <cell r="F122" t="str">
            <v>14.60815</v>
          </cell>
        </row>
        <row r="123">
          <cell r="B123" t="str">
            <v>EXN_097</v>
          </cell>
          <cell r="C123" t="str">
            <v>Bogo-MTN</v>
          </cell>
          <cell r="D123"/>
          <cell r="E123" t="str">
            <v>10.734609</v>
          </cell>
          <cell r="F123" t="str">
            <v>14.600315</v>
          </cell>
        </row>
        <row r="124">
          <cell r="B124" t="str">
            <v>OST_090</v>
          </cell>
          <cell r="C124" t="str">
            <v>Bangourain</v>
          </cell>
          <cell r="D124"/>
          <cell r="E124" t="str">
            <v>5.874673</v>
          </cell>
          <cell r="F124" t="str">
            <v>10.674911</v>
          </cell>
        </row>
        <row r="125">
          <cell r="B125" t="str">
            <v>ADM_162</v>
          </cell>
          <cell r="C125" t="str">
            <v>Borongo</v>
          </cell>
          <cell r="D125"/>
          <cell r="E125" t="str">
            <v>7.46938</v>
          </cell>
          <cell r="F125" t="str">
            <v>13.60147</v>
          </cell>
        </row>
        <row r="126">
          <cell r="B126" t="str">
            <v>NRD_167</v>
          </cell>
          <cell r="C126" t="str">
            <v>Bouba-Ndjida-Park</v>
          </cell>
          <cell r="D126"/>
          <cell r="E126" t="str">
            <v>8.37898</v>
          </cell>
          <cell r="F126" t="str">
            <v>14.50876</v>
          </cell>
        </row>
        <row r="127">
          <cell r="B127" t="str">
            <v>NRD_092</v>
          </cell>
          <cell r="C127" t="str">
            <v>Boudva-IHS</v>
          </cell>
          <cell r="D127"/>
          <cell r="E127" t="str">
            <v>10.00004858</v>
          </cell>
          <cell r="F127" t="str">
            <v>14.1733969</v>
          </cell>
        </row>
        <row r="128">
          <cell r="B128" t="str">
            <v>EXN_135</v>
          </cell>
          <cell r="C128" t="str">
            <v>Bougoudoum-IHS</v>
          </cell>
          <cell r="D128"/>
          <cell r="E128" t="str">
            <v>10.06081</v>
          </cell>
          <cell r="F128" t="str">
            <v>15.52624</v>
          </cell>
        </row>
        <row r="129">
          <cell r="B129" t="str">
            <v>NRD_105</v>
          </cell>
          <cell r="C129" t="str">
            <v>Boula-Ibi-IHS</v>
          </cell>
          <cell r="D129"/>
          <cell r="E129" t="str">
            <v>9.55500208</v>
          </cell>
          <cell r="F129" t="str">
            <v>13.76236804</v>
          </cell>
        </row>
        <row r="130">
          <cell r="B130" t="str">
            <v>LIT_173</v>
          </cell>
          <cell r="C130" t="str">
            <v>CDC-Delmonte-IHS</v>
          </cell>
          <cell r="D130"/>
          <cell r="E130" t="str">
            <v>4.125417857</v>
          </cell>
          <cell r="F130" t="str">
            <v>9.406711111</v>
          </cell>
        </row>
        <row r="131">
          <cell r="B131" t="str">
            <v>EXN_190</v>
          </cell>
          <cell r="C131" t="str">
            <v>Dargala-New</v>
          </cell>
          <cell r="D131"/>
          <cell r="E131" t="str">
            <v>10.53111593</v>
          </cell>
          <cell r="F131" t="str">
            <v>14.60591311</v>
          </cell>
        </row>
        <row r="132">
          <cell r="B132" t="str">
            <v>EXN_075</v>
          </cell>
          <cell r="C132" t="str">
            <v>Datcheka</v>
          </cell>
          <cell r="D132"/>
          <cell r="E132" t="str">
            <v>10.01202778</v>
          </cell>
          <cell r="F132" t="str">
            <v>15.10647222</v>
          </cell>
        </row>
        <row r="133">
          <cell r="B133" t="str">
            <v>EXN_265</v>
          </cell>
          <cell r="C133" t="str">
            <v>Datcheka-IHS</v>
          </cell>
          <cell r="D133"/>
          <cell r="E133" t="str">
            <v>10.01136</v>
          </cell>
          <cell r="F133" t="str">
            <v>15.13386</v>
          </cell>
        </row>
        <row r="134">
          <cell r="B134" t="str">
            <v>SUO_035</v>
          </cell>
          <cell r="C134" t="str">
            <v>Debunsha-MTN</v>
          </cell>
          <cell r="D134"/>
          <cell r="E134" t="str">
            <v>4.102415</v>
          </cell>
          <cell r="F134" t="str">
            <v>8.988688</v>
          </cell>
        </row>
        <row r="135">
          <cell r="B135" t="str">
            <v>OST_088</v>
          </cell>
          <cell r="C135" t="str">
            <v>Demdeng</v>
          </cell>
          <cell r="D135"/>
          <cell r="E135" t="str">
            <v>5.319944444</v>
          </cell>
          <cell r="F135" t="str">
            <v>10.450095</v>
          </cell>
        </row>
        <row r="136">
          <cell r="B136" t="str">
            <v>OST_316</v>
          </cell>
          <cell r="C136" t="str">
            <v>Didango-II</v>
          </cell>
          <cell r="D136"/>
          <cell r="E136" t="str">
            <v>5.66271</v>
          </cell>
          <cell r="F136" t="str">
            <v>10.71842</v>
          </cell>
        </row>
        <row r="137">
          <cell r="B137" t="str">
            <v>NRD_069</v>
          </cell>
          <cell r="C137" t="str">
            <v>Djabi-IHS</v>
          </cell>
          <cell r="D137"/>
          <cell r="E137" t="str">
            <v>9.636908353</v>
          </cell>
          <cell r="F137" t="str">
            <v>13.80422028</v>
          </cell>
        </row>
        <row r="138">
          <cell r="B138" t="str">
            <v>NRD_030</v>
          </cell>
          <cell r="C138" t="str">
            <v>Djarako</v>
          </cell>
          <cell r="D138"/>
          <cell r="E138" t="str">
            <v>8.786083</v>
          </cell>
          <cell r="F138" t="str">
            <v>13.516278</v>
          </cell>
        </row>
        <row r="139">
          <cell r="B139" t="str">
            <v>ADM_187</v>
          </cell>
          <cell r="C139" t="str">
            <v>Djoa-IHS</v>
          </cell>
          <cell r="D139"/>
          <cell r="E139" t="str">
            <v>6.513119255</v>
          </cell>
          <cell r="F139" t="str">
            <v>12.478252902</v>
          </cell>
        </row>
        <row r="140">
          <cell r="B140" t="str">
            <v>ADM_022</v>
          </cell>
          <cell r="C140" t="str">
            <v>Djohong</v>
          </cell>
          <cell r="D140"/>
          <cell r="E140" t="str">
            <v>6.832039994</v>
          </cell>
          <cell r="F140" t="str">
            <v>14.68993606</v>
          </cell>
        </row>
        <row r="141">
          <cell r="B141" t="str">
            <v>EXN_118</v>
          </cell>
          <cell r="C141" t="str">
            <v>Doreissou-IHS</v>
          </cell>
          <cell r="D141"/>
          <cell r="E141" t="str">
            <v>10.567138</v>
          </cell>
          <cell r="F141" t="str">
            <v>15.135102</v>
          </cell>
        </row>
        <row r="142">
          <cell r="B142" t="str">
            <v>EXN_109</v>
          </cell>
          <cell r="C142" t="str">
            <v>DOUBLE-IHS</v>
          </cell>
          <cell r="D142"/>
          <cell r="E142" t="str">
            <v>11.22405</v>
          </cell>
          <cell r="F142" t="str">
            <v>14.29594</v>
          </cell>
        </row>
        <row r="143">
          <cell r="B143" t="str">
            <v>EXN_272</v>
          </cell>
          <cell r="C143" t="str">
            <v>Doulek</v>
          </cell>
          <cell r="D143"/>
          <cell r="E143" t="str">
            <v>10.747101</v>
          </cell>
          <cell r="F143" t="str">
            <v>14.247833</v>
          </cell>
        </row>
        <row r="144">
          <cell r="B144" t="str">
            <v>EXN_074</v>
          </cell>
          <cell r="C144" t="str">
            <v>Dziguilao</v>
          </cell>
          <cell r="D144"/>
          <cell r="E144" t="str">
            <v>10.01525</v>
          </cell>
          <cell r="F144" t="str">
            <v>14.79113889</v>
          </cell>
        </row>
        <row r="145">
          <cell r="B145" t="str">
            <v>SUO_266</v>
          </cell>
          <cell r="C145" t="str">
            <v>Ekata-IHS</v>
          </cell>
          <cell r="D145"/>
          <cell r="E145" t="str">
            <v>4.32888611</v>
          </cell>
          <cell r="F145" t="str">
            <v>9.35536111</v>
          </cell>
        </row>
        <row r="146">
          <cell r="B146" t="str">
            <v>OST_308</v>
          </cell>
          <cell r="C146" t="str">
            <v>Famkeu-IHS</v>
          </cell>
          <cell r="D146"/>
          <cell r="E146" t="str">
            <v>5.15323</v>
          </cell>
          <cell r="F146" t="str">
            <v>10.12814</v>
          </cell>
        </row>
        <row r="147">
          <cell r="B147" t="str">
            <v>NRD_074</v>
          </cell>
          <cell r="C147" t="str">
            <v>Crf-Figuil</v>
          </cell>
          <cell r="D147"/>
          <cell r="E147" t="str">
            <v>9.7555</v>
          </cell>
          <cell r="F147" t="str">
            <v>13.96416667</v>
          </cell>
        </row>
        <row r="148">
          <cell r="B148" t="str">
            <v>NRD_005</v>
          </cell>
          <cell r="C148" t="str">
            <v>Figuil</v>
          </cell>
          <cell r="D148"/>
          <cell r="E148" t="str">
            <v>9.775157945</v>
          </cell>
          <cell r="F148" t="str">
            <v>13.96476743</v>
          </cell>
        </row>
        <row r="149">
          <cell r="B149" t="str">
            <v>OST_195</v>
          </cell>
          <cell r="C149" t="str">
            <v>Fochieya-IHS</v>
          </cell>
          <cell r="D149"/>
          <cell r="E149" t="str">
            <v>5.51738</v>
          </cell>
          <cell r="F149" t="str">
            <v>10.59618</v>
          </cell>
        </row>
        <row r="150">
          <cell r="B150" t="str">
            <v>OST_059</v>
          </cell>
          <cell r="C150" t="str">
            <v>Fokoue</v>
          </cell>
          <cell r="D150"/>
          <cell r="E150" t="str">
            <v>5.391177778</v>
          </cell>
          <cell r="F150" t="str">
            <v>10.13827778</v>
          </cell>
        </row>
        <row r="151">
          <cell r="B151" t="str">
            <v>OST_139</v>
          </cell>
          <cell r="C151" t="str">
            <v>Fokoue-IHS</v>
          </cell>
          <cell r="D151"/>
          <cell r="E151" t="str">
            <v>5.36439</v>
          </cell>
          <cell r="F151" t="str">
            <v>10.1206283</v>
          </cell>
        </row>
        <row r="152">
          <cell r="B152" t="str">
            <v>EXN_013</v>
          </cell>
          <cell r="C152" t="str">
            <v>Fotokol</v>
          </cell>
          <cell r="D152"/>
          <cell r="E152" t="str">
            <v>12.383844</v>
          </cell>
          <cell r="F152" t="str">
            <v>14.228629</v>
          </cell>
        </row>
        <row r="153">
          <cell r="B153" t="str">
            <v>EXN_259</v>
          </cell>
          <cell r="C153" t="str">
            <v>Fotokol-Town-IHS</v>
          </cell>
          <cell r="D153"/>
          <cell r="E153" t="str">
            <v>12.37622</v>
          </cell>
          <cell r="F153" t="str">
            <v>14.22471</v>
          </cell>
        </row>
        <row r="154">
          <cell r="B154" t="str">
            <v>OST_153</v>
          </cell>
          <cell r="C154" t="str">
            <v>Fotouni-IHS</v>
          </cell>
          <cell r="D154"/>
          <cell r="E154" t="str">
            <v>5.325877</v>
          </cell>
          <cell r="F154" t="str">
            <v>10.231991</v>
          </cell>
        </row>
        <row r="155">
          <cell r="B155" t="str">
            <v>NRD_115</v>
          </cell>
          <cell r="C155" t="str">
            <v>Gara-Guider-IHS</v>
          </cell>
          <cell r="D155"/>
          <cell r="E155" t="str">
            <v>9.828274547</v>
          </cell>
          <cell r="F155" t="str">
            <v>13.8298182</v>
          </cell>
        </row>
        <row r="156">
          <cell r="B156" t="str">
            <v>EXN_130</v>
          </cell>
          <cell r="C156" t="str">
            <v>Gazawa-MTN-IHS</v>
          </cell>
          <cell r="D156"/>
          <cell r="E156" t="str">
            <v>10.5383</v>
          </cell>
          <cell r="F156" t="str">
            <v>14.13671</v>
          </cell>
        </row>
        <row r="157">
          <cell r="B157" t="str">
            <v>EXN_048</v>
          </cell>
          <cell r="C157" t="str">
            <v>Gobo</v>
          </cell>
          <cell r="D157"/>
          <cell r="E157" t="str">
            <v>10.006167</v>
          </cell>
          <cell r="F157" t="str">
            <v>15.426</v>
          </cell>
        </row>
        <row r="158">
          <cell r="B158" t="str">
            <v>EXN_028</v>
          </cell>
          <cell r="C158" t="str">
            <v>Godola-MTN</v>
          </cell>
          <cell r="D158"/>
          <cell r="E158" t="str">
            <v>10.6849597</v>
          </cell>
          <cell r="F158" t="str">
            <v>14.27852985</v>
          </cell>
        </row>
        <row r="159">
          <cell r="B159" t="str">
            <v>NRD_031</v>
          </cell>
          <cell r="C159" t="str">
            <v>Gouna</v>
          </cell>
          <cell r="D159"/>
          <cell r="E159" t="str">
            <v>8.523778</v>
          </cell>
          <cell r="F159" t="str">
            <v>13.570167</v>
          </cell>
        </row>
        <row r="160">
          <cell r="B160" t="str">
            <v>EXN_205</v>
          </cell>
          <cell r="C160" t="str">
            <v>Guendjen</v>
          </cell>
          <cell r="D160"/>
          <cell r="E160" t="str">
            <v>10.215508</v>
          </cell>
          <cell r="F160" t="str">
            <v>15.279267</v>
          </cell>
        </row>
        <row r="161">
          <cell r="B161" t="str">
            <v>EXN_126</v>
          </cell>
          <cell r="C161" t="str">
            <v>Guere-IHS</v>
          </cell>
          <cell r="D161"/>
          <cell r="E161" t="str">
            <v>10.0239</v>
          </cell>
          <cell r="F161" t="str">
            <v>15.25256</v>
          </cell>
        </row>
        <row r="162">
          <cell r="B162" t="str">
            <v>EXN_018</v>
          </cell>
          <cell r="C162" t="str">
            <v>Guidiguis</v>
          </cell>
          <cell r="D162"/>
          <cell r="E162" t="str">
            <v>10.14200916</v>
          </cell>
          <cell r="F162" t="str">
            <v>14.70329474</v>
          </cell>
        </row>
        <row r="163">
          <cell r="B163" t="str">
            <v>NRD_144</v>
          </cell>
          <cell r="C163" t="str">
            <v>Guidiguis-Ville</v>
          </cell>
          <cell r="D163"/>
          <cell r="E163" t="str">
            <v>10.13251</v>
          </cell>
          <cell r="F163" t="str">
            <v>14.71246</v>
          </cell>
        </row>
        <row r="164">
          <cell r="B164" t="str">
            <v>EXN_098</v>
          </cell>
          <cell r="C164" t="str">
            <v>Guirvidig</v>
          </cell>
          <cell r="D164"/>
          <cell r="E164" t="str">
            <v>10.88262486</v>
          </cell>
          <cell r="F164" t="str">
            <v>14.83042357</v>
          </cell>
        </row>
        <row r="165">
          <cell r="B165" t="str">
            <v>EXN_047</v>
          </cell>
          <cell r="C165" t="str">
            <v>Hina</v>
          </cell>
          <cell r="D165"/>
          <cell r="E165" t="str">
            <v>10.37686111</v>
          </cell>
          <cell r="F165" t="str">
            <v>13.85811111</v>
          </cell>
        </row>
        <row r="166">
          <cell r="B166" t="str">
            <v>EXN_245</v>
          </cell>
          <cell r="C166" t="str">
            <v>Hougno</v>
          </cell>
          <cell r="D166"/>
          <cell r="E166" t="str">
            <v>10.048408</v>
          </cell>
          <cell r="F166" t="str">
            <v>15.170017</v>
          </cell>
        </row>
        <row r="167">
          <cell r="B167" t="str">
            <v>SUO_036</v>
          </cell>
          <cell r="C167" t="str">
            <v>Idenau-MTN</v>
          </cell>
          <cell r="D167"/>
          <cell r="E167" t="str">
            <v>4.21162</v>
          </cell>
          <cell r="F167" t="str">
            <v>8.9893</v>
          </cell>
        </row>
        <row r="168">
          <cell r="B168" t="str">
            <v>SUO_173</v>
          </cell>
          <cell r="C168" t="str">
            <v>Jabane</v>
          </cell>
          <cell r="D168"/>
          <cell r="E168" t="str">
            <v>4.5484</v>
          </cell>
          <cell r="F168" t="str">
            <v>8.49942</v>
          </cell>
        </row>
        <row r="169">
          <cell r="B169" t="str">
            <v>NRO_019</v>
          </cell>
          <cell r="C169" t="str">
            <v>Jakiri</v>
          </cell>
          <cell r="D169"/>
          <cell r="E169" t="str">
            <v>6.083805556</v>
          </cell>
          <cell r="F169" t="str">
            <v>10.6085</v>
          </cell>
        </row>
        <row r="170">
          <cell r="B170" t="str">
            <v>NRO_138</v>
          </cell>
          <cell r="C170" t="str">
            <v>Jakiri-Church-IHS</v>
          </cell>
          <cell r="D170"/>
          <cell r="E170" t="str">
            <v>6.078694542</v>
          </cell>
          <cell r="F170" t="str">
            <v>10.640361942</v>
          </cell>
        </row>
        <row r="171">
          <cell r="B171" t="str">
            <v>SUO_105</v>
          </cell>
          <cell r="C171" t="str">
            <v>Tiko-Stadium-IHS</v>
          </cell>
          <cell r="D171"/>
          <cell r="E171" t="str">
            <v>4.069772722</v>
          </cell>
          <cell r="F171" t="str">
            <v>9.367816765</v>
          </cell>
        </row>
        <row r="172">
          <cell r="B172" t="str">
            <v>EXN_200</v>
          </cell>
          <cell r="C172" t="str">
            <v>GOULOURGOU</v>
          </cell>
          <cell r="D172"/>
          <cell r="E172" t="str">
            <v>10.14433039</v>
          </cell>
          <cell r="F172" t="str">
            <v>15.06376967</v>
          </cell>
        </row>
        <row r="173">
          <cell r="B173" t="str">
            <v>EXN_058</v>
          </cell>
          <cell r="C173" t="str">
            <v>Kalfou</v>
          </cell>
          <cell r="D173"/>
          <cell r="E173" t="str">
            <v>10.29091774</v>
          </cell>
          <cell r="F173" t="str">
            <v>14.92956218</v>
          </cell>
        </row>
        <row r="174">
          <cell r="B174" t="str">
            <v>OST_146</v>
          </cell>
          <cell r="C174" t="str">
            <v>Kamkop-IHS</v>
          </cell>
          <cell r="D174"/>
          <cell r="E174" t="str">
            <v>5.5338</v>
          </cell>
          <cell r="F174" t="str">
            <v>10.34564</v>
          </cell>
        </row>
        <row r="175">
          <cell r="B175" t="str">
            <v>EXN_022</v>
          </cell>
          <cell r="C175" t="str">
            <v>Kar-Hay</v>
          </cell>
          <cell r="D175"/>
          <cell r="E175" t="str">
            <v>10.10511105</v>
          </cell>
          <cell r="F175" t="str">
            <v>14.96866675</v>
          </cell>
        </row>
        <row r="176">
          <cell r="B176" t="str">
            <v>EXN_192</v>
          </cell>
          <cell r="C176" t="str">
            <v>Kar-Hay-Ville</v>
          </cell>
          <cell r="D176"/>
          <cell r="E176" t="str">
            <v>10.11897</v>
          </cell>
          <cell r="F176" t="str">
            <v>14.9712</v>
          </cell>
        </row>
        <row r="177">
          <cell r="B177" t="str">
            <v>EXN_050</v>
          </cell>
          <cell r="C177" t="str">
            <v>Kay-Kay</v>
          </cell>
          <cell r="D177"/>
          <cell r="E177" t="str">
            <v>10.66751</v>
          </cell>
          <cell r="F177" t="str">
            <v>15.022875</v>
          </cell>
        </row>
        <row r="178">
          <cell r="B178" t="str">
            <v>OST_103</v>
          </cell>
          <cell r="C178" t="str">
            <v>Kekem</v>
          </cell>
          <cell r="D178"/>
          <cell r="E178" t="str">
            <v>5.142887907</v>
          </cell>
          <cell r="F178" t="str">
            <v>10.01934716</v>
          </cell>
        </row>
        <row r="179">
          <cell r="B179" t="str">
            <v>NRO_053</v>
          </cell>
          <cell r="C179" t="str">
            <v>Kikai-IHS</v>
          </cell>
          <cell r="D179"/>
          <cell r="E179" t="str">
            <v>6.240962018</v>
          </cell>
          <cell r="F179" t="str">
            <v>10.69498988</v>
          </cell>
        </row>
        <row r="180">
          <cell r="B180" t="str">
            <v>EXN_243</v>
          </cell>
          <cell r="C180" t="str">
            <v>Kossehone</v>
          </cell>
          <cell r="D180"/>
          <cell r="E180" t="str">
            <v>10.72088022</v>
          </cell>
          <cell r="F180" t="str">
            <v>13.67134227</v>
          </cell>
        </row>
        <row r="181">
          <cell r="B181" t="str">
            <v>EXN_244</v>
          </cell>
          <cell r="C181" t="str">
            <v>Kosseoua</v>
          </cell>
          <cell r="D181"/>
          <cell r="E181" t="str">
            <v>10.71313</v>
          </cell>
          <cell r="F181" t="str">
            <v>14.35522</v>
          </cell>
        </row>
        <row r="182">
          <cell r="B182" t="str">
            <v>OST_252</v>
          </cell>
          <cell r="C182" t="str">
            <v>Koundoum</v>
          </cell>
          <cell r="D182"/>
          <cell r="E182" t="str">
            <v>5.651593</v>
          </cell>
          <cell r="F182" t="str">
            <v>10.803623</v>
          </cell>
        </row>
        <row r="183">
          <cell r="B183" t="str">
            <v>OST_058</v>
          </cell>
          <cell r="C183" t="str">
            <v>Kouoptamo</v>
          </cell>
          <cell r="D183"/>
          <cell r="E183" t="str">
            <v>5.648746</v>
          </cell>
          <cell r="F183" t="str">
            <v>10.614302</v>
          </cell>
        </row>
        <row r="184">
          <cell r="B184" t="str">
            <v>OST_114</v>
          </cell>
          <cell r="C184" t="str">
            <v>Koupa-Kagnam</v>
          </cell>
          <cell r="D184"/>
          <cell r="E184" t="str">
            <v>5.732928</v>
          </cell>
          <cell r="F184" t="str">
            <v>10.762173</v>
          </cell>
        </row>
        <row r="185">
          <cell r="B185" t="str">
            <v>OST_209</v>
          </cell>
          <cell r="C185" t="str">
            <v>Koupa-Matapit-IHS</v>
          </cell>
          <cell r="D185"/>
          <cell r="E185" t="str">
            <v>5.772439</v>
          </cell>
          <cell r="F185" t="str">
            <v>10.791734</v>
          </cell>
        </row>
        <row r="186">
          <cell r="B186" t="str">
            <v>OST_138</v>
          </cell>
          <cell r="C186" t="str">
            <v>Koutaba-IHS</v>
          </cell>
          <cell r="D186"/>
          <cell r="E186" t="str">
            <v>5.64154</v>
          </cell>
          <cell r="F186" t="str">
            <v>10.74681</v>
          </cell>
        </row>
        <row r="187">
          <cell r="B187" t="str">
            <v>NRO_037</v>
          </cell>
          <cell r="C187" t="str">
            <v>Kumbo</v>
          </cell>
          <cell r="D187"/>
          <cell r="E187" t="str">
            <v>6.205861665</v>
          </cell>
          <cell r="F187" t="str">
            <v>10.67512132</v>
          </cell>
        </row>
        <row r="188">
          <cell r="B188" t="str">
            <v>NRO_052</v>
          </cell>
          <cell r="C188" t="str">
            <v>Kumbo-Bangam-IHS</v>
          </cell>
          <cell r="D188"/>
          <cell r="E188" t="str">
            <v>6.16994</v>
          </cell>
          <cell r="F188" t="str">
            <v>10.67312</v>
          </cell>
        </row>
        <row r="189">
          <cell r="B189" t="str">
            <v>NRO_020</v>
          </cell>
          <cell r="C189" t="str">
            <v>Kumbo-II</v>
          </cell>
          <cell r="D189"/>
          <cell r="E189" t="str">
            <v>6.202416667</v>
          </cell>
          <cell r="F189" t="str">
            <v>10.7036</v>
          </cell>
        </row>
        <row r="190">
          <cell r="B190" t="str">
            <v>NRD_012</v>
          </cell>
          <cell r="C190" t="str">
            <v>Lagdo</v>
          </cell>
          <cell r="D190"/>
          <cell r="E190" t="str">
            <v>9.06113053</v>
          </cell>
          <cell r="F190" t="str">
            <v>13.6617503</v>
          </cell>
        </row>
        <row r="191">
          <cell r="B191" t="str">
            <v>NRD_077</v>
          </cell>
          <cell r="C191" t="str">
            <v>Lagdo-Marche</v>
          </cell>
          <cell r="D191"/>
          <cell r="E191" t="str">
            <v>9.050766174</v>
          </cell>
          <cell r="F191" t="str">
            <v>13.66715537</v>
          </cell>
        </row>
        <row r="192">
          <cell r="B192" t="str">
            <v>NRD_090</v>
          </cell>
          <cell r="C192" t="str">
            <v>Lagdo-MTN-IHS</v>
          </cell>
          <cell r="D192"/>
          <cell r="E192" t="str">
            <v>9.059599826</v>
          </cell>
          <cell r="F192" t="str">
            <v>13.67743004</v>
          </cell>
        </row>
        <row r="193">
          <cell r="B193" t="str">
            <v>NRD_131</v>
          </cell>
          <cell r="C193" t="str">
            <v>Lagdo-Ville</v>
          </cell>
          <cell r="D193"/>
          <cell r="E193" t="str">
            <v>9.067339165</v>
          </cell>
          <cell r="F193" t="str">
            <v>13.66823327</v>
          </cell>
        </row>
        <row r="194">
          <cell r="B194" t="str">
            <v>OST_027</v>
          </cell>
          <cell r="C194" t="str">
            <v>Lamape</v>
          </cell>
          <cell r="D194"/>
          <cell r="E194" t="str">
            <v>6.04907</v>
          </cell>
          <cell r="F194" t="str">
            <v>11.29461</v>
          </cell>
        </row>
        <row r="195">
          <cell r="B195" t="str">
            <v>EXN_102</v>
          </cell>
          <cell r="C195" t="str">
            <v>LARA</v>
          </cell>
          <cell r="D195"/>
          <cell r="E195" t="str">
            <v>10.17712972</v>
          </cell>
          <cell r="F195" t="str">
            <v>14.51131697</v>
          </cell>
        </row>
        <row r="196">
          <cell r="B196" t="str">
            <v>EXN_051</v>
          </cell>
          <cell r="C196" t="str">
            <v>Logone-Birni</v>
          </cell>
          <cell r="D196"/>
          <cell r="E196" t="str">
            <v>11.780098</v>
          </cell>
          <cell r="F196" t="str">
            <v>15.094942</v>
          </cell>
        </row>
        <row r="197">
          <cell r="B197" t="str">
            <v>EXN_223</v>
          </cell>
          <cell r="C197" t="str">
            <v>Mada-IHS</v>
          </cell>
          <cell r="D197"/>
          <cell r="E197" t="str">
            <v>12.63541977</v>
          </cell>
          <cell r="F197" t="str">
            <v>14.47249979</v>
          </cell>
        </row>
        <row r="198">
          <cell r="B198" t="str">
            <v>EXN_014</v>
          </cell>
          <cell r="C198" t="str">
            <v>Maga</v>
          </cell>
          <cell r="D198"/>
          <cell r="E198" t="str">
            <v>10.840525</v>
          </cell>
          <cell r="F198" t="str">
            <v>14.945201</v>
          </cell>
        </row>
        <row r="199">
          <cell r="B199" t="str">
            <v>NRD_135</v>
          </cell>
          <cell r="C199" t="str">
            <v>Maga-Lycee</v>
          </cell>
          <cell r="D199"/>
          <cell r="E199" t="str">
            <v>10.84915203</v>
          </cell>
          <cell r="F199" t="str">
            <v>14.94555699</v>
          </cell>
        </row>
        <row r="200">
          <cell r="B200" t="str">
            <v>EXN_110</v>
          </cell>
          <cell r="C200" t="str">
            <v>Maga-Ville</v>
          </cell>
          <cell r="D200"/>
          <cell r="E200" t="str">
            <v>10.84902778</v>
          </cell>
          <cell r="F200" t="str">
            <v>14.95455556</v>
          </cell>
        </row>
        <row r="201">
          <cell r="B201" t="str">
            <v>OST_023</v>
          </cell>
          <cell r="C201" t="str">
            <v>Magba</v>
          </cell>
          <cell r="D201"/>
          <cell r="E201" t="str">
            <v>5.975523</v>
          </cell>
          <cell r="F201" t="str">
            <v>11.209086</v>
          </cell>
        </row>
        <row r="202">
          <cell r="B202" t="str">
            <v>EXN_020</v>
          </cell>
          <cell r="C202" t="str">
            <v>Makary</v>
          </cell>
          <cell r="D202"/>
          <cell r="E202" t="str">
            <v>12.56894464</v>
          </cell>
          <cell r="F202" t="str">
            <v>14.45595567</v>
          </cell>
        </row>
        <row r="203">
          <cell r="B203" t="str">
            <v>OST_275</v>
          </cell>
          <cell r="C203" t="str">
            <v>Malanden</v>
          </cell>
          <cell r="D203"/>
          <cell r="E203" t="str">
            <v>5.42792</v>
          </cell>
          <cell r="F203" t="str">
            <v>10.83156</v>
          </cell>
        </row>
        <row r="204">
          <cell r="B204" t="str">
            <v>OST_039</v>
          </cell>
          <cell r="C204" t="str">
            <v>Malantouen</v>
          </cell>
          <cell r="D204"/>
          <cell r="E204" t="str">
            <v>5.717662</v>
          </cell>
          <cell r="F204" t="str">
            <v>11.121764</v>
          </cell>
        </row>
        <row r="205">
          <cell r="B205" t="str">
            <v>EXN_035</v>
          </cell>
          <cell r="C205" t="str">
            <v>Maltam</v>
          </cell>
          <cell r="D205"/>
          <cell r="E205" t="str">
            <v>12.1758337</v>
          </cell>
          <cell r="F205" t="str">
            <v>14.8214184</v>
          </cell>
        </row>
        <row r="206">
          <cell r="B206" t="str">
            <v>OST_272</v>
          </cell>
          <cell r="C206" t="str">
            <v>Mamegnam</v>
          </cell>
          <cell r="D206"/>
          <cell r="E206" t="str">
            <v>5.50566</v>
          </cell>
          <cell r="F206" t="str">
            <v>10.95949</v>
          </cell>
        </row>
        <row r="207">
          <cell r="B207" t="str">
            <v>SUO_009</v>
          </cell>
          <cell r="C207" t="str">
            <v>Mamfe</v>
          </cell>
          <cell r="D207"/>
          <cell r="E207" t="str">
            <v>5.745455</v>
          </cell>
          <cell r="F207" t="str">
            <v>9.3156</v>
          </cell>
        </row>
        <row r="208">
          <cell r="B208" t="str">
            <v>SUO_073</v>
          </cell>
          <cell r="C208" t="str">
            <v>Mamfe-Brasserie</v>
          </cell>
          <cell r="D208"/>
          <cell r="E208" t="str">
            <v>5.76325</v>
          </cell>
          <cell r="F208" t="str">
            <v>9.311416667</v>
          </cell>
        </row>
        <row r="209">
          <cell r="B209" t="str">
            <v>SUO_107</v>
          </cell>
          <cell r="C209" t="str">
            <v>Mamfe-Town-IHS</v>
          </cell>
          <cell r="D209"/>
          <cell r="E209" t="str">
            <v>5.76888</v>
          </cell>
          <cell r="F209" t="str">
            <v>9.32199</v>
          </cell>
        </row>
        <row r="210">
          <cell r="B210" t="str">
            <v>SUO_245</v>
          </cell>
          <cell r="C210" t="str">
            <v>Mamfe-Camtel</v>
          </cell>
          <cell r="D210"/>
          <cell r="E210" t="str">
            <v>5.752631</v>
          </cell>
          <cell r="F210" t="str">
            <v>9.316203</v>
          </cell>
        </row>
        <row r="211">
          <cell r="B211" t="str">
            <v>SUO_106</v>
          </cell>
          <cell r="C211" t="str">
            <v>Mamfe-Centre-IHS</v>
          </cell>
          <cell r="D211"/>
          <cell r="E211" t="str">
            <v>5.756944</v>
          </cell>
          <cell r="F211" t="str">
            <v>9.307861</v>
          </cell>
        </row>
        <row r="212">
          <cell r="B212" t="str">
            <v>OST_057</v>
          </cell>
          <cell r="C212" t="str">
            <v>Massangam</v>
          </cell>
          <cell r="D212"/>
          <cell r="E212" t="str">
            <v>5.426960849</v>
          </cell>
          <cell r="F212" t="str">
            <v>11.01599058</v>
          </cell>
        </row>
        <row r="213">
          <cell r="B213" t="str">
            <v>NRD_010</v>
          </cell>
          <cell r="C213" t="str">
            <v>Mayo-Oulo</v>
          </cell>
          <cell r="D213"/>
          <cell r="E213" t="str">
            <v>9.973055556</v>
          </cell>
          <cell r="F213" t="str">
            <v>13.60897222</v>
          </cell>
        </row>
        <row r="214">
          <cell r="B214" t="str">
            <v>ADM_161</v>
          </cell>
          <cell r="C214" t="str">
            <v>Mbaka</v>
          </cell>
          <cell r="D214"/>
          <cell r="E214" t="str">
            <v>7.62428</v>
          </cell>
          <cell r="F214" t="str">
            <v>14.17004</v>
          </cell>
        </row>
        <row r="215">
          <cell r="B215" t="str">
            <v>ADM_163</v>
          </cell>
          <cell r="C215" t="str">
            <v>Mbamti-Katarko</v>
          </cell>
          <cell r="D215"/>
          <cell r="E215" t="str">
            <v>6.68601</v>
          </cell>
          <cell r="F215" t="str">
            <v>12.01227</v>
          </cell>
        </row>
        <row r="216">
          <cell r="B216" t="str">
            <v>ADM_178</v>
          </cell>
          <cell r="C216" t="str">
            <v>Bon-Marche-IHS</v>
          </cell>
          <cell r="D216"/>
          <cell r="E216" t="str">
            <v>6.60261</v>
          </cell>
          <cell r="F216" t="str">
            <v>11.63467</v>
          </cell>
        </row>
        <row r="217">
          <cell r="B217" t="str">
            <v>ADM_092</v>
          </cell>
          <cell r="C217" t="str">
            <v>Mbe-IHS</v>
          </cell>
          <cell r="D217"/>
          <cell r="E217" t="str">
            <v>7.862388889</v>
          </cell>
          <cell r="F217" t="str">
            <v>13.58988889</v>
          </cell>
        </row>
        <row r="218">
          <cell r="B218" t="str">
            <v>NRO_144</v>
          </cell>
          <cell r="C218" t="str">
            <v>Mbengwi-Mile17-IHS</v>
          </cell>
          <cell r="D218"/>
          <cell r="E218" t="str">
            <v>6.001250</v>
          </cell>
          <cell r="F218" t="str">
            <v>10.020528</v>
          </cell>
        </row>
        <row r="219">
          <cell r="B219" t="str">
            <v>NRO_150</v>
          </cell>
          <cell r="C219" t="str">
            <v>MBIYEH-IHS</v>
          </cell>
          <cell r="D219"/>
          <cell r="E219" t="str">
            <v>6.455512063</v>
          </cell>
          <cell r="F219" t="str">
            <v>10.754328711</v>
          </cell>
        </row>
        <row r="220">
          <cell r="B220" t="str">
            <v>OST_141</v>
          </cell>
          <cell r="C220" t="str">
            <v>Mbouda</v>
          </cell>
          <cell r="D220"/>
          <cell r="E220" t="str">
            <v>5.621729</v>
          </cell>
          <cell r="F220" t="str">
            <v>10.24418</v>
          </cell>
        </row>
        <row r="221">
          <cell r="B221" t="str">
            <v>OST_142</v>
          </cell>
          <cell r="C221" t="str">
            <v>Mbouda-Batang-IHS</v>
          </cell>
          <cell r="D221"/>
          <cell r="E221" t="str">
            <v>5.614415</v>
          </cell>
          <cell r="F221" t="str">
            <v>10.257853</v>
          </cell>
        </row>
        <row r="222">
          <cell r="B222" t="str">
            <v>OST_071</v>
          </cell>
          <cell r="C222" t="str">
            <v>Mbouda-Lepi</v>
          </cell>
          <cell r="D222"/>
          <cell r="E222" t="str">
            <v>5.624774</v>
          </cell>
          <cell r="F222" t="str">
            <v>10.263342</v>
          </cell>
        </row>
        <row r="223">
          <cell r="B223" t="str">
            <v>OST_297</v>
          </cell>
          <cell r="C223" t="str">
            <v>Mbouda-Marche-Ignames</v>
          </cell>
          <cell r="D223"/>
          <cell r="E223" t="str">
            <v>5.646742191</v>
          </cell>
          <cell r="F223" t="str">
            <v>10.23080541</v>
          </cell>
        </row>
        <row r="224">
          <cell r="B224" t="str">
            <v>OST_144</v>
          </cell>
          <cell r="C224" t="str">
            <v>Mbouda-SIK-IHS</v>
          </cell>
          <cell r="D224"/>
          <cell r="E224" t="str">
            <v>5.627206</v>
          </cell>
          <cell r="F224" t="str">
            <v>10.257314</v>
          </cell>
        </row>
        <row r="225">
          <cell r="B225" t="str">
            <v>OST_313</v>
          </cell>
          <cell r="C225" t="str">
            <v>Mbouda-CEBEC-MTN</v>
          </cell>
          <cell r="D225"/>
          <cell r="E225" t="str">
            <v>5.615196</v>
          </cell>
          <cell r="F225" t="str">
            <v>10.24594</v>
          </cell>
        </row>
        <row r="226">
          <cell r="B226" t="str">
            <v>ADM_004</v>
          </cell>
          <cell r="C226" t="str">
            <v>Meiganga</v>
          </cell>
          <cell r="D226"/>
          <cell r="E226" t="str">
            <v>6.52378</v>
          </cell>
          <cell r="F226" t="str">
            <v>14.284771</v>
          </cell>
        </row>
        <row r="227">
          <cell r="B227" t="str">
            <v>ADM_106</v>
          </cell>
          <cell r="C227" t="str">
            <v>Meiganga-EELC-MTN-IHS</v>
          </cell>
          <cell r="D227"/>
          <cell r="E227" t="str">
            <v>6.514236859</v>
          </cell>
          <cell r="F227" t="str">
            <v>14.28645457</v>
          </cell>
        </row>
        <row r="228">
          <cell r="B228" t="str">
            <v>ADM_107</v>
          </cell>
          <cell r="C228" t="str">
            <v>Meiganga-Markt-MTN-IHS</v>
          </cell>
          <cell r="D228"/>
          <cell r="E228" t="str">
            <v>6.519359407</v>
          </cell>
          <cell r="F228" t="str">
            <v>14.29155884</v>
          </cell>
        </row>
        <row r="229">
          <cell r="B229" t="str">
            <v>ADM_171</v>
          </cell>
          <cell r="C229" t="str">
            <v>Meiganga-Universite</v>
          </cell>
          <cell r="D229"/>
          <cell r="E229" t="str">
            <v>6.505172</v>
          </cell>
          <cell r="F229" t="str">
            <v>14.280287</v>
          </cell>
        </row>
        <row r="230">
          <cell r="B230" t="str">
            <v>NRO_111</v>
          </cell>
          <cell r="C230" t="str">
            <v>Jikejem-II</v>
          </cell>
          <cell r="D230"/>
          <cell r="E230">
            <v>6.2776310000000004</v>
          </cell>
          <cell r="F230">
            <v>10.464290999999999</v>
          </cell>
        </row>
        <row r="231">
          <cell r="B231" t="str">
            <v>EXN_023</v>
          </cell>
          <cell r="C231" t="str">
            <v>Meri</v>
          </cell>
          <cell r="D231"/>
          <cell r="E231" t="str">
            <v>10.76616667</v>
          </cell>
          <cell r="F231" t="str">
            <v>14.12858333</v>
          </cell>
        </row>
        <row r="232">
          <cell r="B232" t="str">
            <v>OST_189</v>
          </cell>
          <cell r="C232" t="str">
            <v>Mfessang</v>
          </cell>
          <cell r="D232"/>
          <cell r="E232" t="str">
            <v>5.38566</v>
          </cell>
          <cell r="F232" t="str">
            <v>10.65691</v>
          </cell>
        </row>
        <row r="233">
          <cell r="B233" t="str">
            <v>SUO_102</v>
          </cell>
          <cell r="C233" t="str">
            <v>Mile29-Mamfe-IHS</v>
          </cell>
          <cell r="D233"/>
          <cell r="E233" t="str">
            <v>5.7065238</v>
          </cell>
          <cell r="F233" t="str">
            <v>9.6257758</v>
          </cell>
        </row>
        <row r="234">
          <cell r="B234" t="str">
            <v>EXN_155</v>
          </cell>
          <cell r="C234" t="str">
            <v>Minawao-IHS</v>
          </cell>
          <cell r="D234"/>
          <cell r="E234" t="str">
            <v>10.56056</v>
          </cell>
          <cell r="F234" t="str">
            <v>13.85001</v>
          </cell>
        </row>
        <row r="235">
          <cell r="B235" t="str">
            <v>EXN_209</v>
          </cell>
          <cell r="C235" t="str">
            <v>Gagadje</v>
          </cell>
          <cell r="D235"/>
          <cell r="E235" t="str">
            <v>10.38978761</v>
          </cell>
          <cell r="F235" t="str">
            <v>14.57203038</v>
          </cell>
        </row>
        <row r="236">
          <cell r="B236" t="str">
            <v>EXN_037</v>
          </cell>
          <cell r="C236" t="str">
            <v>Mindif</v>
          </cell>
          <cell r="D236"/>
          <cell r="E236" t="str">
            <v>10.40463889</v>
          </cell>
          <cell r="F236" t="str">
            <v>14.44191667</v>
          </cell>
        </row>
        <row r="237">
          <cell r="B237" t="str">
            <v>LIT_178</v>
          </cell>
          <cell r="C237" t="str">
            <v>Missellele</v>
          </cell>
          <cell r="D237"/>
          <cell r="E237" t="str">
            <v>4.132805556</v>
          </cell>
          <cell r="F237" t="str">
            <v>9.443083333</v>
          </cell>
        </row>
        <row r="238">
          <cell r="B238" t="str">
            <v>EXN_186</v>
          </cell>
          <cell r="C238" t="str">
            <v>Mouda-IHS</v>
          </cell>
          <cell r="D238"/>
          <cell r="E238" t="str">
            <v>10.35814468</v>
          </cell>
          <cell r="F238" t="str">
            <v>14.23241798</v>
          </cell>
        </row>
        <row r="239">
          <cell r="B239" t="str">
            <v>EXN_210</v>
          </cell>
          <cell r="C239" t="str">
            <v>Gabarairou</v>
          </cell>
          <cell r="D239"/>
          <cell r="E239" t="str">
            <v>10.57916</v>
          </cell>
          <cell r="F239" t="str">
            <v>14.82916</v>
          </cell>
        </row>
        <row r="240">
          <cell r="B240" t="str">
            <v>EXN_038</v>
          </cell>
          <cell r="C240" t="str">
            <v>Moulvouday</v>
          </cell>
          <cell r="D240"/>
          <cell r="E240" t="str">
            <v>10.40722222</v>
          </cell>
          <cell r="F240" t="str">
            <v>14.86061111</v>
          </cell>
        </row>
        <row r="241">
          <cell r="B241" t="str">
            <v>SUO_091</v>
          </cell>
          <cell r="C241" t="str">
            <v>Ekombe-Bondji-HIS</v>
          </cell>
          <cell r="D241"/>
          <cell r="E241">
            <v>4.5937219999999996</v>
          </cell>
          <cell r="F241">
            <v>9.3452800000000007</v>
          </cell>
        </row>
        <row r="242">
          <cell r="B242" t="str">
            <v>EXN_027</v>
          </cell>
          <cell r="C242" t="str">
            <v>Moutourwa-MTN</v>
          </cell>
          <cell r="D242"/>
          <cell r="E242" t="str">
            <v>10.200959</v>
          </cell>
          <cell r="F242" t="str">
            <v>14.1773873</v>
          </cell>
        </row>
        <row r="243">
          <cell r="B243" t="str">
            <v>SUO_005</v>
          </cell>
          <cell r="C243" t="str">
            <v>Mutengene</v>
          </cell>
          <cell r="D243"/>
          <cell r="E243" t="str">
            <v>4.090619444</v>
          </cell>
          <cell r="F243" t="str">
            <v>9.317169444</v>
          </cell>
        </row>
        <row r="244">
          <cell r="B244" t="str">
            <v>SUO_164</v>
          </cell>
          <cell r="C244" t="str">
            <v>Mutengene-E-Police</v>
          </cell>
          <cell r="D244"/>
          <cell r="E244" t="str">
            <v>4.08824</v>
          </cell>
          <cell r="F244" t="str">
            <v>9.32844</v>
          </cell>
        </row>
        <row r="245">
          <cell r="B245" t="str">
            <v>SUO_210</v>
          </cell>
          <cell r="C245" t="str">
            <v>Mutengene-Maternity-IHS</v>
          </cell>
          <cell r="D245"/>
          <cell r="E245" t="str">
            <v>4.09354</v>
          </cell>
          <cell r="F245" t="str">
            <v>9.31423</v>
          </cell>
        </row>
        <row r="246">
          <cell r="B246" t="str">
            <v>SUO_149</v>
          </cell>
          <cell r="C246" t="str">
            <v>Mutengene-Ombe-IHS</v>
          </cell>
          <cell r="D246"/>
          <cell r="E246" t="str">
            <v>4.078308296</v>
          </cell>
          <cell r="F246" t="str">
            <v>9.276530345</v>
          </cell>
        </row>
        <row r="247">
          <cell r="B247" t="str">
            <v>SUO_211</v>
          </cell>
          <cell r="C247" t="str">
            <v>MUTENGENE-Q12-IHS</v>
          </cell>
          <cell r="D247"/>
          <cell r="E247" t="str">
            <v>4.09273</v>
          </cell>
          <cell r="F247" t="str">
            <v>9.31931</v>
          </cell>
        </row>
        <row r="248">
          <cell r="B248" t="str">
            <v>SUO_064</v>
          </cell>
          <cell r="C248" t="str">
            <v>Mutengene-Qter8</v>
          </cell>
          <cell r="D248"/>
          <cell r="E248" t="str">
            <v>4.089794</v>
          </cell>
          <cell r="F248" t="str">
            <v>9.324307</v>
          </cell>
        </row>
        <row r="249">
          <cell r="B249" t="str">
            <v>SUO_225</v>
          </cell>
          <cell r="C249" t="str">
            <v>MUTENGUENE-BAGDAD-MTN</v>
          </cell>
          <cell r="D249"/>
          <cell r="E249" t="str">
            <v>4.0896</v>
          </cell>
          <cell r="F249" t="str">
            <v>9.3121</v>
          </cell>
        </row>
        <row r="250">
          <cell r="B250" t="str">
            <v>SUO_255</v>
          </cell>
          <cell r="C250" t="str">
            <v>Muyuka-Beach-Bush-IHS</v>
          </cell>
          <cell r="D250"/>
          <cell r="E250" t="str">
            <v>4.289216</v>
          </cell>
          <cell r="F250" t="str">
            <v>9.413871</v>
          </cell>
        </row>
        <row r="251">
          <cell r="B251" t="str">
            <v>NRD_157</v>
          </cell>
          <cell r="C251" t="str">
            <v>NaKong</v>
          </cell>
          <cell r="D251"/>
          <cell r="E251" t="str">
            <v>9.30989</v>
          </cell>
          <cell r="F251" t="str">
            <v>13.25271</v>
          </cell>
        </row>
        <row r="252">
          <cell r="B252" t="str">
            <v>NRO_006</v>
          </cell>
          <cell r="C252" t="str">
            <v>Ndop</v>
          </cell>
          <cell r="D252"/>
          <cell r="E252" t="str">
            <v>5.98522</v>
          </cell>
          <cell r="F252" t="str">
            <v>10.4353</v>
          </cell>
        </row>
        <row r="253">
          <cell r="B253" t="str">
            <v>NRO_136</v>
          </cell>
          <cell r="C253" t="str">
            <v>Ndop-Catholic-Church-IHS</v>
          </cell>
          <cell r="D253"/>
          <cell r="E253" t="str">
            <v>5.9872</v>
          </cell>
          <cell r="F253" t="str">
            <v>10.444</v>
          </cell>
        </row>
        <row r="254">
          <cell r="B254" t="str">
            <v>NRO_137</v>
          </cell>
          <cell r="C254" t="str">
            <v>Ndop-Kake-Hill-IHS</v>
          </cell>
          <cell r="D254"/>
          <cell r="E254" t="str">
            <v>6.001339148</v>
          </cell>
          <cell r="F254" t="str">
            <v>10.443584882</v>
          </cell>
        </row>
        <row r="255">
          <cell r="B255" t="str">
            <v>EXN_073</v>
          </cell>
          <cell r="C255" t="str">
            <v>Ndoukoula</v>
          </cell>
          <cell r="D255"/>
          <cell r="E255" t="str">
            <v>10.27962445</v>
          </cell>
          <cell r="F255" t="str">
            <v>14.03714587</v>
          </cell>
        </row>
        <row r="256">
          <cell r="B256" t="str">
            <v>OST_207</v>
          </cell>
          <cell r="C256" t="str">
            <v>Ndoumkain</v>
          </cell>
          <cell r="D256"/>
          <cell r="E256" t="str">
            <v>5.657992</v>
          </cell>
          <cell r="F256" t="str">
            <v>10.562299</v>
          </cell>
        </row>
        <row r="257">
          <cell r="B257" t="str">
            <v>SUO_157</v>
          </cell>
          <cell r="C257" t="str">
            <v>NEW-Bonako</v>
          </cell>
          <cell r="D257"/>
          <cell r="E257" t="str">
            <v>4.16183</v>
          </cell>
          <cell r="F257" t="str">
            <v>9.503838</v>
          </cell>
        </row>
        <row r="258">
          <cell r="B258" t="str">
            <v>ADM_010</v>
          </cell>
          <cell r="C258" t="str">
            <v>Ngaoundal</v>
          </cell>
          <cell r="D258"/>
          <cell r="E258" t="str">
            <v>6.464628656</v>
          </cell>
          <cell r="F258" t="str">
            <v>13.26389824</v>
          </cell>
        </row>
        <row r="259">
          <cell r="B259" t="str">
            <v>ADM_119</v>
          </cell>
          <cell r="C259" t="str">
            <v>Ngaoundal3-IHS</v>
          </cell>
          <cell r="D259"/>
          <cell r="E259" t="str">
            <v>6.469566213</v>
          </cell>
          <cell r="F259" t="str">
            <v>13.27509737</v>
          </cell>
        </row>
        <row r="260">
          <cell r="B260" t="str">
            <v>OST_149</v>
          </cell>
          <cell r="C260" t="str">
            <v>Njimom-IHS</v>
          </cell>
          <cell r="D260"/>
          <cell r="E260" t="str">
            <v>5.826349</v>
          </cell>
          <cell r="F260" t="str">
            <v>10.945707</v>
          </cell>
        </row>
        <row r="261">
          <cell r="B261" t="str">
            <v>NRO_142</v>
          </cell>
          <cell r="C261" t="str">
            <v>Nkar-IHS</v>
          </cell>
          <cell r="D261"/>
          <cell r="E261" t="str">
            <v>6.096252741</v>
          </cell>
          <cell r="F261" t="str">
            <v>10.637806295</v>
          </cell>
        </row>
        <row r="262">
          <cell r="B262" t="str">
            <v>OST_073</v>
          </cell>
          <cell r="C262" t="str">
            <v>Nkong-Zem</v>
          </cell>
          <cell r="D262"/>
          <cell r="E262" t="str">
            <v>5.512666667</v>
          </cell>
          <cell r="F262" t="str">
            <v>10.13644444</v>
          </cell>
        </row>
        <row r="263">
          <cell r="B263" t="str">
            <v>OST_006</v>
          </cell>
          <cell r="C263" t="str">
            <v>Nkoundja</v>
          </cell>
          <cell r="D263"/>
          <cell r="E263" t="str">
            <v>5.637886636</v>
          </cell>
          <cell r="F263" t="str">
            <v>10.74059672</v>
          </cell>
        </row>
        <row r="264">
          <cell r="B264" t="str">
            <v>ADM_179</v>
          </cell>
          <cell r="C264" t="str">
            <v>Nyamboya-MTN</v>
          </cell>
          <cell r="D264"/>
          <cell r="E264" t="str">
            <v>6.2859</v>
          </cell>
          <cell r="F264" t="str">
            <v>11.577</v>
          </cell>
        </row>
        <row r="265">
          <cell r="B265" t="str">
            <v>EXN_199</v>
          </cell>
          <cell r="C265" t="str">
            <v>Ouro-Zangui</v>
          </cell>
          <cell r="D265"/>
          <cell r="E265" t="str">
            <v>10.52140755</v>
          </cell>
          <cell r="F265" t="str">
            <v>14.49624497</v>
          </cell>
        </row>
        <row r="266">
          <cell r="B266" t="str">
            <v>NRD_124</v>
          </cell>
          <cell r="C266" t="str">
            <v>Ouro-Be-IHS</v>
          </cell>
          <cell r="D266"/>
          <cell r="E266" t="str">
            <v>9.310870998</v>
          </cell>
          <cell r="F266" t="str">
            <v>13.66908948</v>
          </cell>
        </row>
        <row r="267">
          <cell r="B267" t="str">
            <v>NRD_164</v>
          </cell>
          <cell r="C267" t="str">
            <v>Padarme-IHS</v>
          </cell>
          <cell r="D267"/>
          <cell r="E267" t="str">
            <v>9.53081944</v>
          </cell>
          <cell r="F267" t="str">
            <v>14.0577</v>
          </cell>
        </row>
        <row r="268">
          <cell r="B268" t="str">
            <v>OST_210</v>
          </cell>
          <cell r="C268" t="str">
            <v>Penka-Michel-IHS</v>
          </cell>
          <cell r="D268"/>
          <cell r="E268" t="str">
            <v>5.467786</v>
          </cell>
          <cell r="F268" t="str">
            <v>10.241411</v>
          </cell>
        </row>
        <row r="269">
          <cell r="B269" t="str">
            <v>EXN_039</v>
          </cell>
          <cell r="C269" t="str">
            <v>Pette</v>
          </cell>
          <cell r="D269"/>
          <cell r="E269" t="str">
            <v>10.98438889</v>
          </cell>
          <cell r="F269" t="str">
            <v>14.48852778</v>
          </cell>
        </row>
        <row r="270">
          <cell r="B270" t="str">
            <v>ADM_160</v>
          </cell>
          <cell r="C270" t="str">
            <v>Phacochere</v>
          </cell>
          <cell r="D270"/>
          <cell r="E270" t="str">
            <v>8.143076458</v>
          </cell>
          <cell r="F270" t="str">
            <v>15.13803769</v>
          </cell>
        </row>
        <row r="271">
          <cell r="B271" t="str">
            <v>NRD_171</v>
          </cell>
          <cell r="C271" t="str">
            <v>Pitchoumba</v>
          </cell>
          <cell r="D271"/>
          <cell r="E271" t="str">
            <v>8.49327</v>
          </cell>
          <cell r="F271" t="str">
            <v>13.45082</v>
          </cell>
        </row>
        <row r="272">
          <cell r="B272" t="str">
            <v>ADM_152</v>
          </cell>
          <cell r="C272" t="str">
            <v>Poli-New</v>
          </cell>
          <cell r="D272"/>
          <cell r="E272" t="str">
            <v>8.476972</v>
          </cell>
          <cell r="F272" t="str">
            <v>13.226</v>
          </cell>
        </row>
        <row r="273">
          <cell r="B273" t="str">
            <v>NRD_119</v>
          </cell>
          <cell r="C273" t="str">
            <v>Poli-Ville-IHS</v>
          </cell>
          <cell r="D273"/>
          <cell r="E273" t="str">
            <v>8.472579954</v>
          </cell>
          <cell r="F273" t="str">
            <v>13.24269975</v>
          </cell>
        </row>
        <row r="274">
          <cell r="B274" t="str">
            <v>NRD_136</v>
          </cell>
          <cell r="C274" t="str">
            <v>Pouss-II</v>
          </cell>
          <cell r="D274"/>
          <cell r="E274" t="str">
            <v>10.852458</v>
          </cell>
          <cell r="F274" t="str">
            <v>15.044214</v>
          </cell>
        </row>
        <row r="275">
          <cell r="B275" t="str">
            <v>EXN_189</v>
          </cell>
          <cell r="C275" t="str">
            <v>Pouss-New</v>
          </cell>
          <cell r="D275"/>
          <cell r="E275" t="str">
            <v>10.84768</v>
          </cell>
          <cell r="F275" t="str">
            <v>15.05103</v>
          </cell>
        </row>
        <row r="276">
          <cell r="B276" t="str">
            <v>NRD_023</v>
          </cell>
          <cell r="C276" t="str">
            <v>Rey-Bouba</v>
          </cell>
          <cell r="D276"/>
          <cell r="E276" t="str">
            <v>8.67975</v>
          </cell>
          <cell r="F276" t="str">
            <v>14.1748</v>
          </cell>
        </row>
        <row r="277">
          <cell r="B277" t="str">
            <v>NRD_028</v>
          </cell>
          <cell r="C277" t="str">
            <v>Ribao</v>
          </cell>
          <cell r="D277"/>
          <cell r="E277" t="str">
            <v>9.708161263</v>
          </cell>
          <cell r="F277" t="str">
            <v>13.92416158</v>
          </cell>
        </row>
        <row r="278">
          <cell r="B278" t="str">
            <v>NRO_048</v>
          </cell>
          <cell r="C278" t="str">
            <v>Sabga</v>
          </cell>
          <cell r="D278"/>
          <cell r="E278" t="str">
            <v>6.006749</v>
          </cell>
          <cell r="F278" t="str">
            <v>10.313809</v>
          </cell>
        </row>
        <row r="279">
          <cell r="B279" t="str">
            <v>NRD_172</v>
          </cell>
          <cell r="C279" t="str">
            <v>Sakdje</v>
          </cell>
          <cell r="D279"/>
          <cell r="E279" t="str">
            <v>8.26708</v>
          </cell>
          <cell r="F279" t="str">
            <v>13.65399</v>
          </cell>
        </row>
        <row r="280">
          <cell r="B280" t="str">
            <v>NRO_104</v>
          </cell>
          <cell r="C280" t="str">
            <v>Santa-New</v>
          </cell>
          <cell r="D280"/>
          <cell r="E280" t="str">
            <v>5.802019</v>
          </cell>
          <cell r="F280" t="str">
            <v>10.159727</v>
          </cell>
        </row>
        <row r="281">
          <cell r="B281" t="str">
            <v>EXN_218</v>
          </cell>
          <cell r="C281" t="str">
            <v>Sedek</v>
          </cell>
          <cell r="D281"/>
          <cell r="E281" t="str">
            <v>10.671268</v>
          </cell>
          <cell r="F281" t="str">
            <v>14.729932</v>
          </cell>
        </row>
        <row r="282">
          <cell r="B282" t="str">
            <v>NRD_099</v>
          </cell>
          <cell r="C282" t="str">
            <v>Sorawel-IHS</v>
          </cell>
          <cell r="D282"/>
          <cell r="E282" t="str">
            <v>9.78347</v>
          </cell>
          <cell r="F282" t="str">
            <v>13.8543</v>
          </cell>
        </row>
        <row r="283">
          <cell r="B283" t="str">
            <v>OST_092</v>
          </cell>
          <cell r="C283" t="str">
            <v>Taram-FH</v>
          </cell>
          <cell r="D283"/>
          <cell r="E283" t="str">
            <v>6.706611111</v>
          </cell>
          <cell r="F283" t="str">
            <v>11.77988889</v>
          </cell>
        </row>
        <row r="284">
          <cell r="B284" t="str">
            <v>ADM_016</v>
          </cell>
          <cell r="C284" t="str">
            <v>Tchabal</v>
          </cell>
          <cell r="D284"/>
          <cell r="E284" t="str">
            <v>7.575639</v>
          </cell>
          <cell r="F284" t="str">
            <v>13.562028</v>
          </cell>
        </row>
        <row r="285">
          <cell r="B285" t="str">
            <v>SUO_168</v>
          </cell>
          <cell r="C285" t="str">
            <v>BTS-Mobile-Bachuo-Akagbe</v>
          </cell>
          <cell r="D285"/>
          <cell r="E285">
            <v>5.6939299999999999</v>
          </cell>
          <cell r="F285">
            <v>9.4384399999999999</v>
          </cell>
        </row>
        <row r="286">
          <cell r="B286" t="str">
            <v>NRD_008</v>
          </cell>
          <cell r="C286" t="str">
            <v>Tchollire</v>
          </cell>
          <cell r="D286"/>
          <cell r="E286" t="str">
            <v>8.39965688</v>
          </cell>
          <cell r="F286" t="str">
            <v>14.18850029</v>
          </cell>
        </row>
        <row r="287">
          <cell r="B287" t="str">
            <v>NRD_180</v>
          </cell>
          <cell r="C287" t="str">
            <v>Tchollire-Centre</v>
          </cell>
          <cell r="D287"/>
          <cell r="E287" t="str">
            <v>8.403250049</v>
          </cell>
          <cell r="F287" t="str">
            <v>14.16765021</v>
          </cell>
        </row>
        <row r="288">
          <cell r="B288" t="str">
            <v>ADM_140</v>
          </cell>
          <cell r="C288" t="str">
            <v>Tekel-IHS</v>
          </cell>
          <cell r="D288"/>
          <cell r="E288" t="str">
            <v>6.827194</v>
          </cell>
          <cell r="F288" t="str">
            <v>13.17691667</v>
          </cell>
        </row>
        <row r="289">
          <cell r="B289" t="str">
            <v>EXN_230</v>
          </cell>
          <cell r="C289" t="str">
            <v>Tekele</v>
          </cell>
          <cell r="D289"/>
          <cell r="E289" t="str">
            <v>11.00198</v>
          </cell>
          <cell r="F289" t="str">
            <v>15.0434</v>
          </cell>
        </row>
        <row r="290">
          <cell r="B290" t="str">
            <v>ADM_044</v>
          </cell>
          <cell r="C290" t="str">
            <v>Tibati-II</v>
          </cell>
          <cell r="D290"/>
          <cell r="E290" t="str">
            <v>6.479165948</v>
          </cell>
          <cell r="F290" t="str">
            <v>12.60723572</v>
          </cell>
        </row>
        <row r="291">
          <cell r="B291" t="str">
            <v>ADM_105</v>
          </cell>
          <cell r="C291" t="str">
            <v>Tibati-Market-MTN-IHS</v>
          </cell>
          <cell r="D291"/>
          <cell r="E291" t="str">
            <v>6.465415</v>
          </cell>
          <cell r="F291" t="str">
            <v>12.625559</v>
          </cell>
        </row>
        <row r="292">
          <cell r="B292" t="str">
            <v>ADM_011</v>
          </cell>
          <cell r="C292" t="str">
            <v>Tignere</v>
          </cell>
          <cell r="D292"/>
          <cell r="E292" t="str">
            <v>7.369777778</v>
          </cell>
          <cell r="F292" t="str">
            <v>12.66219444</v>
          </cell>
        </row>
        <row r="293">
          <cell r="B293" t="str">
            <v>SUO_004</v>
          </cell>
          <cell r="C293" t="str">
            <v>Tiko</v>
          </cell>
          <cell r="D293"/>
          <cell r="E293" t="str">
            <v>4.0752</v>
          </cell>
          <cell r="F293" t="str">
            <v>9.367830556</v>
          </cell>
        </row>
        <row r="294">
          <cell r="B294" t="str">
            <v>SUO_205</v>
          </cell>
          <cell r="C294" t="str">
            <v>Tiko-Junction-IHS</v>
          </cell>
          <cell r="D294"/>
          <cell r="E294" t="str">
            <v>4.0841388</v>
          </cell>
          <cell r="F294" t="str">
            <v>9.357333</v>
          </cell>
        </row>
        <row r="295">
          <cell r="B295" t="str">
            <v>SUO_209</v>
          </cell>
          <cell r="C295" t="str">
            <v>Tiko-likomba-IHS</v>
          </cell>
          <cell r="D295"/>
          <cell r="E295" t="str">
            <v>4.08880596</v>
          </cell>
          <cell r="F295" t="str">
            <v>9.3507752</v>
          </cell>
        </row>
        <row r="296">
          <cell r="B296" t="str">
            <v>LIT_174</v>
          </cell>
          <cell r="C296" t="str">
            <v>Tiko-Long-Street-IHS</v>
          </cell>
          <cell r="D296"/>
          <cell r="E296" t="str">
            <v>4.074952</v>
          </cell>
          <cell r="F296" t="str">
            <v>9.361335</v>
          </cell>
        </row>
        <row r="297">
          <cell r="B297" t="str">
            <v>OST_264</v>
          </cell>
          <cell r="C297" t="str">
            <v>Fosset</v>
          </cell>
          <cell r="D297"/>
          <cell r="E297">
            <v>5.5187299999999997</v>
          </cell>
          <cell r="F297">
            <v>10.6676</v>
          </cell>
        </row>
        <row r="298">
          <cell r="B298" t="str">
            <v>OST_136</v>
          </cell>
          <cell r="C298" t="str">
            <v>Foumbot-Mangoum</v>
          </cell>
          <cell r="D298"/>
          <cell r="E298">
            <v>5.4846349999999999</v>
          </cell>
          <cell r="F298">
            <v>10.601877</v>
          </cell>
        </row>
        <row r="299">
          <cell r="B299" t="str">
            <v>EXN_015</v>
          </cell>
          <cell r="C299" t="str">
            <v>Tokombere</v>
          </cell>
          <cell r="D299"/>
          <cell r="E299" t="str">
            <v>10.86825425</v>
          </cell>
          <cell r="F299" t="str">
            <v>14.14724857</v>
          </cell>
        </row>
        <row r="300">
          <cell r="B300" t="str">
            <v>OST_053</v>
          </cell>
          <cell r="C300" t="str">
            <v>Tonga</v>
          </cell>
          <cell r="D300"/>
          <cell r="E300" t="str">
            <v>4.970083333</v>
          </cell>
          <cell r="F300" t="str">
            <v>10.69983333</v>
          </cell>
        </row>
        <row r="301">
          <cell r="B301" t="str">
            <v>NRD_112</v>
          </cell>
          <cell r="C301" t="str">
            <v>TONGO-IHS</v>
          </cell>
          <cell r="D301"/>
          <cell r="E301" t="str">
            <v>8.91807</v>
          </cell>
          <cell r="F301" t="str">
            <v>13.51412</v>
          </cell>
        </row>
        <row r="302">
          <cell r="B302" t="str">
            <v>EXN_178</v>
          </cell>
          <cell r="C302" t="str">
            <v>Torock-IHS</v>
          </cell>
          <cell r="D302"/>
          <cell r="E302" t="str">
            <v>10.04726</v>
          </cell>
          <cell r="F302" t="str">
            <v>14.522036</v>
          </cell>
        </row>
        <row r="303">
          <cell r="B303" t="str">
            <v>ADM_182</v>
          </cell>
          <cell r="C303" t="str">
            <v>Toumbouroum</v>
          </cell>
          <cell r="D303"/>
          <cell r="E303" t="str">
            <v>7.31947</v>
          </cell>
          <cell r="F303" t="str">
            <v>13.39462</v>
          </cell>
        </row>
        <row r="304">
          <cell r="B304" t="str">
            <v>EXN_231</v>
          </cell>
          <cell r="C304" t="str">
            <v>Tourou</v>
          </cell>
          <cell r="D304"/>
          <cell r="E304" t="str">
            <v>10.92793</v>
          </cell>
          <cell r="F304" t="str">
            <v>13.73043</v>
          </cell>
        </row>
        <row r="305">
          <cell r="B305" t="str">
            <v>EXN_033</v>
          </cell>
          <cell r="C305" t="str">
            <v>Waza</v>
          </cell>
          <cell r="D305"/>
          <cell r="E305" t="str">
            <v>11.39516667</v>
          </cell>
          <cell r="F305" t="str">
            <v>14.56472222</v>
          </cell>
        </row>
        <row r="306">
          <cell r="B306" t="str">
            <v>EXN_127</v>
          </cell>
          <cell r="C306" t="str">
            <v>Wina-IHS</v>
          </cell>
          <cell r="D306"/>
          <cell r="E306" t="str">
            <v>10.10033</v>
          </cell>
          <cell r="F306" t="str">
            <v>15.18848</v>
          </cell>
        </row>
        <row r="307">
          <cell r="B307" t="str">
            <v>SUO_127</v>
          </cell>
          <cell r="C307" t="str">
            <v>Wotutu-IHS</v>
          </cell>
          <cell r="D307"/>
          <cell r="E307" t="str">
            <v>4.081039</v>
          </cell>
          <cell r="F307" t="str">
            <v>9.204766</v>
          </cell>
        </row>
        <row r="308">
          <cell r="B308" t="str">
            <v>NRO_007</v>
          </cell>
          <cell r="C308" t="str">
            <v>Wum</v>
          </cell>
          <cell r="D308"/>
          <cell r="E308" t="str">
            <v>6.395007</v>
          </cell>
          <cell r="F308" t="str">
            <v>10.084043</v>
          </cell>
        </row>
        <row r="309">
          <cell r="B309" t="str">
            <v>NRO_149</v>
          </cell>
          <cell r="C309" t="str">
            <v>Wum-II-IHS</v>
          </cell>
          <cell r="D309"/>
          <cell r="E309" t="str">
            <v>6.382205</v>
          </cell>
          <cell r="F309" t="str">
            <v>10.078659</v>
          </cell>
        </row>
        <row r="310">
          <cell r="B310" t="str">
            <v>OST_013</v>
          </cell>
          <cell r="C310" t="str">
            <v>Yenon</v>
          </cell>
          <cell r="D310"/>
          <cell r="E310" t="str">
            <v>5.2722</v>
          </cell>
          <cell r="F310" t="str">
            <v>10.443</v>
          </cell>
        </row>
        <row r="311">
          <cell r="B311" t="str">
            <v>EXN_154</v>
          </cell>
          <cell r="C311" t="str">
            <v>Zidim-IHS</v>
          </cell>
          <cell r="D311"/>
          <cell r="E311" t="str">
            <v>10.48775</v>
          </cell>
          <cell r="F311" t="str">
            <v>13.95323</v>
          </cell>
        </row>
        <row r="312">
          <cell r="B312" t="str">
            <v>EXN_242</v>
          </cell>
          <cell r="C312" t="str">
            <v>Zouhaye</v>
          </cell>
          <cell r="D312"/>
          <cell r="E312" t="str">
            <v>10.00449</v>
          </cell>
          <cell r="F312" t="str">
            <v>15.02522</v>
          </cell>
        </row>
        <row r="313">
          <cell r="B313" t="str">
            <v>OST_052</v>
          </cell>
          <cell r="C313" t="str">
            <v>Banekane</v>
          </cell>
          <cell r="D313"/>
          <cell r="E313" t="str">
            <v>5.130785588</v>
          </cell>
          <cell r="F313" t="str">
            <v>10.57535448</v>
          </cell>
        </row>
        <row r="314">
          <cell r="B314" t="str">
            <v>NRO_011</v>
          </cell>
          <cell r="C314" t="str">
            <v>MBENGWI</v>
          </cell>
          <cell r="D314"/>
          <cell r="E314" t="str">
            <v>6.00652</v>
          </cell>
          <cell r="F314" t="str">
            <v>10.001736</v>
          </cell>
        </row>
        <row r="315">
          <cell r="B315" t="str">
            <v>OST_296</v>
          </cell>
          <cell r="C315" t="str">
            <v>HOPITAL-MBOUO</v>
          </cell>
          <cell r="D315"/>
          <cell r="E315" t="str">
            <v>5.433725</v>
          </cell>
          <cell r="F315" t="str">
            <v>10.418734</v>
          </cell>
        </row>
        <row r="316">
          <cell r="B316" t="str">
            <v>SUO_093</v>
          </cell>
          <cell r="C316" t="str">
            <v>BAIPANYA</v>
          </cell>
          <cell r="D316"/>
          <cell r="E316" t="str">
            <v>4.517164</v>
          </cell>
          <cell r="F316" t="str">
            <v>9.2942</v>
          </cell>
        </row>
        <row r="317">
          <cell r="B317" t="str">
            <v>SUO_233</v>
          </cell>
          <cell r="C317" t="str">
            <v>Limbe-Legend-Inn</v>
          </cell>
          <cell r="D317"/>
          <cell r="E317" t="str">
            <v>4.023789</v>
          </cell>
          <cell r="F317" t="str">
            <v>9.18481</v>
          </cell>
        </row>
        <row r="318">
          <cell r="B318" t="str">
            <v>NRO_100</v>
          </cell>
          <cell r="C318" t="str">
            <v>Bambalang</v>
          </cell>
          <cell r="D318"/>
          <cell r="E318" t="str">
            <v>5.890360</v>
          </cell>
          <cell r="F318" t="str">
            <v>10.522633°</v>
          </cell>
        </row>
        <row r="319">
          <cell r="B319" t="str">
            <v>NRO_038</v>
          </cell>
          <cell r="C319" t="str">
            <v>Bamessing-IHS</v>
          </cell>
          <cell r="D319"/>
          <cell r="E319" t="str">
            <v xml:space="preserve">  5.990318°</v>
          </cell>
          <cell r="F319" t="str">
            <v xml:space="preserve"> 10.376367°</v>
          </cell>
        </row>
        <row r="320">
          <cell r="B320" t="str">
            <v>OST_211</v>
          </cell>
          <cell r="C320" t="str">
            <v>Bangam-IHS</v>
          </cell>
          <cell r="D320"/>
          <cell r="E320" t="str">
            <v xml:space="preserve">  5.678307</v>
          </cell>
          <cell r="F320" t="str">
            <v xml:space="preserve"> 10.288911°</v>
          </cell>
        </row>
        <row r="321">
          <cell r="B321" t="str">
            <v>OST_162</v>
          </cell>
          <cell r="C321" t="str">
            <v>Bameka-IHS</v>
          </cell>
          <cell r="D321"/>
          <cell r="E321" t="str">
            <v xml:space="preserve">  5.417950°</v>
          </cell>
          <cell r="F321" t="str">
            <v xml:space="preserve"> 10.353966°</v>
          </cell>
        </row>
        <row r="322">
          <cell r="B322" t="str">
            <v>NRO_141</v>
          </cell>
          <cell r="C322" t="str">
            <v>Mankon-II</v>
          </cell>
          <cell r="D322"/>
          <cell r="E322" t="str">
            <v>5.974117</v>
          </cell>
          <cell r="F322" t="str">
            <v>10.081028</v>
          </cell>
        </row>
        <row r="323">
          <cell r="B323" t="str">
            <v>SUO_081</v>
          </cell>
          <cell r="C323" t="str">
            <v>Limbe-Bimbia-CRTV</v>
          </cell>
          <cell r="D323"/>
          <cell r="E323" t="str">
            <v>3.962277778</v>
          </cell>
          <cell r="F323" t="str">
            <v>9.241861111</v>
          </cell>
        </row>
        <row r="324">
          <cell r="B324" t="str">
            <v>SUO_082</v>
          </cell>
          <cell r="C324" t="str">
            <v>Limbe-Semme-Beach-MTN</v>
          </cell>
          <cell r="D324"/>
          <cell r="E324" t="str">
            <v>4.061916667</v>
          </cell>
          <cell r="F324" t="str">
            <v>9.041944444</v>
          </cell>
        </row>
        <row r="325">
          <cell r="B325" t="str">
            <v>SUO_021</v>
          </cell>
          <cell r="C325" t="str">
            <v>Mile4</v>
          </cell>
          <cell r="D325"/>
          <cell r="E325" t="str">
            <v>4.056680556</v>
          </cell>
          <cell r="F325" t="str">
            <v>9.247338889</v>
          </cell>
        </row>
        <row r="326">
          <cell r="B326" t="str">
            <v>EXN_042</v>
          </cell>
          <cell r="C326" t="str">
            <v>Mozogo</v>
          </cell>
          <cell r="D326"/>
          <cell r="E326" t="str">
            <v>10.95896484</v>
          </cell>
          <cell r="F326" t="str">
            <v>13.90689868</v>
          </cell>
        </row>
        <row r="327">
          <cell r="B327" t="str">
            <v>EXN_104</v>
          </cell>
          <cell r="C327" t="str">
            <v>Kolofata</v>
          </cell>
          <cell r="D327"/>
          <cell r="E327" t="str">
            <v>11.16390756</v>
          </cell>
          <cell r="F327" t="str">
            <v>14.02181695</v>
          </cell>
        </row>
        <row r="328">
          <cell r="B328" t="str">
            <v>OST_265</v>
          </cell>
          <cell r="C328" t="str">
            <v>Kombou</v>
          </cell>
          <cell r="D328"/>
          <cell r="E328" t="str">
            <v>5.736831656</v>
          </cell>
          <cell r="F328" t="str">
            <v>10.14786448</v>
          </cell>
        </row>
        <row r="329">
          <cell r="B329" t="str">
            <v>OST_212</v>
          </cell>
          <cell r="C329" t="str">
            <v>Bangang-Fokam-IHS</v>
          </cell>
          <cell r="D329"/>
          <cell r="E329" t="str">
            <v>5.24925</v>
          </cell>
          <cell r="F329" t="str">
            <v>10.511277</v>
          </cell>
        </row>
        <row r="330">
          <cell r="B330" t="str">
            <v>EXN_007</v>
          </cell>
          <cell r="C330" t="str">
            <v>Amchide</v>
          </cell>
          <cell r="D330"/>
          <cell r="E330" t="str">
            <v>11.24304266</v>
          </cell>
          <cell r="F330" t="str">
            <v>14.15299854</v>
          </cell>
        </row>
        <row r="331">
          <cell r="B331" t="str">
            <v>EXN_163</v>
          </cell>
          <cell r="C331" t="str">
            <v>Gamdougoum-IHS</v>
          </cell>
          <cell r="D331"/>
          <cell r="E331" t="str">
            <v>10.29583085</v>
          </cell>
          <cell r="F331" t="str">
            <v>13.75270964</v>
          </cell>
        </row>
        <row r="332">
          <cell r="B332" t="str">
            <v>EXN_162</v>
          </cell>
          <cell r="C332" t="str">
            <v>Mayo-Kaba-IHS</v>
          </cell>
          <cell r="D332"/>
          <cell r="E332" t="str">
            <v>10.28393</v>
          </cell>
          <cell r="F332" t="str">
            <v>13.867609</v>
          </cell>
        </row>
        <row r="333">
          <cell r="B333" t="str">
            <v>EXN_165</v>
          </cell>
          <cell r="C333" t="str">
            <v> Doumo-IHS</v>
          </cell>
          <cell r="D333"/>
          <cell r="E333" t="str">
            <v>10.2920483</v>
          </cell>
          <cell r="F333" t="str">
            <v>13.830395</v>
          </cell>
        </row>
        <row r="334">
          <cell r="B334" t="str">
            <v>OST_048</v>
          </cell>
          <cell r="C334" t="str">
            <v>Bambit-MTN</v>
          </cell>
          <cell r="D334"/>
          <cell r="E334" t="str">
            <v>5.105910219</v>
          </cell>
          <cell r="F334" t="str">
            <v>10.61559046</v>
          </cell>
        </row>
        <row r="335">
          <cell r="B335"/>
          <cell r="C335"/>
          <cell r="D335"/>
          <cell r="E335"/>
          <cell r="F335"/>
        </row>
        <row r="336">
          <cell r="B336"/>
          <cell r="C336"/>
          <cell r="D336"/>
          <cell r="E336"/>
          <cell r="F336"/>
        </row>
        <row r="337">
          <cell r="B337"/>
          <cell r="C337"/>
          <cell r="D337"/>
          <cell r="E337"/>
          <cell r="F337"/>
        </row>
        <row r="338">
          <cell r="B338"/>
          <cell r="C338"/>
          <cell r="D338"/>
          <cell r="E338"/>
          <cell r="F338"/>
        </row>
        <row r="339">
          <cell r="B339"/>
          <cell r="C339"/>
          <cell r="D339"/>
          <cell r="E339"/>
          <cell r="F339"/>
        </row>
        <row r="340">
          <cell r="B340"/>
          <cell r="C340"/>
          <cell r="D340"/>
          <cell r="E340"/>
          <cell r="F340"/>
        </row>
        <row r="341">
          <cell r="B341"/>
          <cell r="C341"/>
          <cell r="D341"/>
          <cell r="E341"/>
          <cell r="F341"/>
        </row>
        <row r="342">
          <cell r="B342"/>
          <cell r="C342"/>
          <cell r="D342"/>
          <cell r="E342"/>
          <cell r="F342"/>
        </row>
        <row r="343">
          <cell r="B343"/>
          <cell r="C343"/>
          <cell r="D343"/>
          <cell r="E343"/>
          <cell r="F343"/>
        </row>
        <row r="344">
          <cell r="B344"/>
          <cell r="C344"/>
          <cell r="D344"/>
          <cell r="E344"/>
          <cell r="F344"/>
        </row>
        <row r="345">
          <cell r="B345"/>
          <cell r="C345"/>
          <cell r="D345"/>
          <cell r="E345"/>
          <cell r="F345"/>
        </row>
        <row r="346">
          <cell r="B346"/>
          <cell r="C346"/>
          <cell r="D346"/>
          <cell r="E346"/>
          <cell r="F346"/>
        </row>
        <row r="347">
          <cell r="B347"/>
          <cell r="C347"/>
          <cell r="D347"/>
          <cell r="E347"/>
          <cell r="F347"/>
        </row>
        <row r="348">
          <cell r="B348"/>
          <cell r="C348"/>
          <cell r="D348"/>
          <cell r="E348"/>
          <cell r="F348"/>
        </row>
        <row r="349">
          <cell r="B349"/>
          <cell r="C349"/>
          <cell r="D349"/>
          <cell r="E349"/>
          <cell r="F349"/>
        </row>
        <row r="350">
          <cell r="B350"/>
          <cell r="C350"/>
          <cell r="D350"/>
          <cell r="E350"/>
          <cell r="F350"/>
        </row>
        <row r="351">
          <cell r="B351"/>
          <cell r="C351"/>
          <cell r="D351"/>
          <cell r="E351"/>
          <cell r="F351"/>
        </row>
        <row r="352">
          <cell r="B352"/>
          <cell r="C352"/>
          <cell r="D352"/>
          <cell r="E352"/>
          <cell r="F352"/>
        </row>
        <row r="353">
          <cell r="B353"/>
          <cell r="C353"/>
          <cell r="D353"/>
          <cell r="E353"/>
          <cell r="F353"/>
        </row>
        <row r="354">
          <cell r="B354"/>
          <cell r="C354"/>
          <cell r="D354"/>
          <cell r="E354"/>
          <cell r="F354"/>
        </row>
        <row r="355">
          <cell r="B355"/>
          <cell r="C355"/>
          <cell r="D355"/>
          <cell r="E355"/>
          <cell r="F355"/>
        </row>
        <row r="356">
          <cell r="B356"/>
          <cell r="C356"/>
          <cell r="D356"/>
          <cell r="E356"/>
          <cell r="F356"/>
        </row>
        <row r="357">
          <cell r="B357"/>
          <cell r="C357"/>
          <cell r="D357"/>
          <cell r="E357"/>
          <cell r="F357"/>
        </row>
        <row r="358">
          <cell r="B358"/>
          <cell r="C358"/>
          <cell r="D358"/>
          <cell r="E358"/>
          <cell r="F358"/>
        </row>
        <row r="359">
          <cell r="B359"/>
          <cell r="C359"/>
          <cell r="D359"/>
          <cell r="E359"/>
          <cell r="F359"/>
        </row>
        <row r="360">
          <cell r="B360"/>
          <cell r="C360"/>
          <cell r="D360"/>
          <cell r="E360"/>
          <cell r="F360"/>
        </row>
        <row r="361">
          <cell r="B361"/>
          <cell r="C361"/>
          <cell r="D361"/>
          <cell r="E361"/>
          <cell r="F361"/>
        </row>
        <row r="362">
          <cell r="B362"/>
          <cell r="C362"/>
          <cell r="D362"/>
          <cell r="E362"/>
          <cell r="F362"/>
        </row>
        <row r="363">
          <cell r="B363"/>
          <cell r="C363"/>
          <cell r="D363"/>
          <cell r="E363"/>
          <cell r="F363"/>
        </row>
        <row r="364">
          <cell r="B364"/>
          <cell r="C364"/>
          <cell r="D364"/>
          <cell r="E364"/>
          <cell r="F364"/>
        </row>
        <row r="365">
          <cell r="B365"/>
          <cell r="C365"/>
          <cell r="D365"/>
          <cell r="E365"/>
          <cell r="F365"/>
        </row>
        <row r="366">
          <cell r="B366"/>
          <cell r="C366"/>
          <cell r="D366"/>
          <cell r="E366"/>
          <cell r="F366"/>
        </row>
        <row r="367">
          <cell r="B367"/>
          <cell r="C367"/>
          <cell r="D367"/>
          <cell r="E367"/>
          <cell r="F367"/>
        </row>
        <row r="368">
          <cell r="B368"/>
          <cell r="C368"/>
          <cell r="D368"/>
          <cell r="E368"/>
          <cell r="F368"/>
        </row>
        <row r="369">
          <cell r="B369"/>
          <cell r="C369"/>
          <cell r="D369"/>
          <cell r="E369"/>
          <cell r="F369"/>
        </row>
        <row r="370">
          <cell r="B370"/>
          <cell r="C370"/>
          <cell r="D370"/>
          <cell r="E370"/>
          <cell r="F370"/>
        </row>
        <row r="371">
          <cell r="B371"/>
          <cell r="C371"/>
          <cell r="D371"/>
          <cell r="E371"/>
          <cell r="F371"/>
        </row>
        <row r="372">
          <cell r="B372"/>
          <cell r="C372"/>
          <cell r="D372"/>
          <cell r="E372"/>
          <cell r="F372"/>
        </row>
        <row r="373">
          <cell r="B373"/>
          <cell r="C373"/>
          <cell r="D373"/>
          <cell r="E373"/>
          <cell r="F373"/>
        </row>
        <row r="374">
          <cell r="B374"/>
          <cell r="C374"/>
          <cell r="D374"/>
          <cell r="E374"/>
          <cell r="F374"/>
        </row>
        <row r="375">
          <cell r="B375"/>
          <cell r="C375"/>
          <cell r="D375"/>
          <cell r="E375"/>
          <cell r="F375"/>
        </row>
        <row r="376">
          <cell r="B376"/>
          <cell r="C376"/>
          <cell r="D376"/>
          <cell r="E376"/>
          <cell r="F376"/>
        </row>
        <row r="377">
          <cell r="B377"/>
          <cell r="C377"/>
          <cell r="D377"/>
          <cell r="E377"/>
          <cell r="F377"/>
        </row>
        <row r="378">
          <cell r="B378"/>
          <cell r="C378"/>
          <cell r="D378"/>
          <cell r="E378"/>
          <cell r="F378"/>
        </row>
        <row r="379">
          <cell r="B379"/>
          <cell r="C379"/>
          <cell r="D379"/>
          <cell r="E379"/>
          <cell r="F379"/>
        </row>
        <row r="380">
          <cell r="B380"/>
          <cell r="C380"/>
          <cell r="D380"/>
          <cell r="E380"/>
          <cell r="F380"/>
        </row>
        <row r="381">
          <cell r="B381"/>
          <cell r="C381"/>
          <cell r="D381"/>
          <cell r="E381"/>
          <cell r="F381"/>
        </row>
        <row r="382">
          <cell r="B382"/>
          <cell r="C382"/>
          <cell r="D382"/>
          <cell r="E382"/>
          <cell r="F382"/>
        </row>
        <row r="383">
          <cell r="B383"/>
          <cell r="C383"/>
          <cell r="D383"/>
          <cell r="E383"/>
          <cell r="F383"/>
        </row>
        <row r="384">
          <cell r="B384"/>
          <cell r="C384"/>
          <cell r="D384"/>
          <cell r="E384"/>
          <cell r="F384"/>
        </row>
        <row r="385">
          <cell r="B385"/>
          <cell r="C385"/>
          <cell r="D385"/>
          <cell r="E385"/>
          <cell r="F385"/>
        </row>
        <row r="386">
          <cell r="B386"/>
          <cell r="C386"/>
          <cell r="D386"/>
          <cell r="E386"/>
          <cell r="F386"/>
        </row>
        <row r="387">
          <cell r="B387"/>
          <cell r="C387"/>
          <cell r="D387"/>
          <cell r="E387"/>
          <cell r="F387"/>
        </row>
        <row r="388">
          <cell r="B388"/>
          <cell r="C388"/>
          <cell r="D388"/>
          <cell r="E388"/>
          <cell r="F388"/>
        </row>
        <row r="389">
          <cell r="B389"/>
          <cell r="C389"/>
          <cell r="D389"/>
          <cell r="E389"/>
          <cell r="F389"/>
        </row>
        <row r="390">
          <cell r="B390"/>
          <cell r="C390"/>
          <cell r="D390"/>
          <cell r="E390"/>
          <cell r="F390"/>
        </row>
        <row r="391">
          <cell r="B391"/>
          <cell r="C391"/>
          <cell r="D391"/>
          <cell r="E391"/>
          <cell r="F391"/>
        </row>
        <row r="392">
          <cell r="B392"/>
          <cell r="C392"/>
          <cell r="D392"/>
          <cell r="E392"/>
          <cell r="F392"/>
        </row>
        <row r="393">
          <cell r="B393"/>
          <cell r="C393"/>
          <cell r="D393"/>
          <cell r="E393"/>
          <cell r="F393"/>
        </row>
        <row r="394">
          <cell r="B394"/>
          <cell r="C394"/>
          <cell r="D394"/>
          <cell r="E394"/>
          <cell r="F394"/>
        </row>
        <row r="395">
          <cell r="B395"/>
          <cell r="C395"/>
          <cell r="D395"/>
          <cell r="E395"/>
          <cell r="F395"/>
        </row>
        <row r="396">
          <cell r="B396"/>
          <cell r="C396"/>
          <cell r="D396"/>
          <cell r="E396"/>
          <cell r="F396"/>
        </row>
        <row r="397">
          <cell r="B397"/>
          <cell r="C397"/>
          <cell r="D397"/>
          <cell r="E397"/>
          <cell r="F397"/>
        </row>
        <row r="398">
          <cell r="B398"/>
          <cell r="C398"/>
          <cell r="D398"/>
          <cell r="E398"/>
          <cell r="F398"/>
        </row>
        <row r="399">
          <cell r="B399"/>
          <cell r="C399"/>
          <cell r="D399"/>
          <cell r="E399"/>
          <cell r="F399"/>
        </row>
        <row r="400">
          <cell r="B400"/>
          <cell r="C400"/>
          <cell r="D400"/>
          <cell r="E400"/>
          <cell r="F400"/>
        </row>
        <row r="401">
          <cell r="B401"/>
          <cell r="C401"/>
          <cell r="D401"/>
          <cell r="E401"/>
          <cell r="F401"/>
        </row>
        <row r="402">
          <cell r="B402"/>
          <cell r="C402"/>
          <cell r="D402"/>
          <cell r="E402"/>
          <cell r="F402"/>
        </row>
        <row r="403">
          <cell r="B403"/>
          <cell r="C403"/>
          <cell r="D403"/>
          <cell r="E403"/>
          <cell r="F403"/>
        </row>
        <row r="404">
          <cell r="B404"/>
          <cell r="C404"/>
          <cell r="D404"/>
          <cell r="E404"/>
          <cell r="F404"/>
        </row>
        <row r="405">
          <cell r="B405"/>
          <cell r="C405"/>
          <cell r="D405"/>
          <cell r="E405"/>
          <cell r="F405"/>
        </row>
        <row r="406">
          <cell r="B406"/>
          <cell r="C406"/>
          <cell r="D406"/>
          <cell r="E406"/>
          <cell r="F406"/>
        </row>
        <row r="407">
          <cell r="B407"/>
          <cell r="C407"/>
          <cell r="D407"/>
          <cell r="E407"/>
          <cell r="F407"/>
        </row>
        <row r="408">
          <cell r="B408"/>
          <cell r="C408"/>
          <cell r="D408"/>
          <cell r="E408"/>
          <cell r="F408"/>
        </row>
        <row r="409">
          <cell r="B409"/>
          <cell r="C409"/>
          <cell r="D409"/>
          <cell r="E409"/>
          <cell r="F409"/>
        </row>
        <row r="410">
          <cell r="B410"/>
          <cell r="C410"/>
          <cell r="D410"/>
          <cell r="E410"/>
          <cell r="F410"/>
        </row>
        <row r="411">
          <cell r="B411"/>
          <cell r="C411"/>
          <cell r="D411"/>
          <cell r="E411"/>
          <cell r="F411"/>
        </row>
        <row r="412">
          <cell r="B412"/>
          <cell r="C412"/>
          <cell r="D412"/>
          <cell r="E412"/>
          <cell r="F412"/>
        </row>
        <row r="413">
          <cell r="B413"/>
          <cell r="C413"/>
          <cell r="D413"/>
          <cell r="E413"/>
          <cell r="F413"/>
        </row>
        <row r="414">
          <cell r="B414"/>
          <cell r="C414"/>
          <cell r="D414"/>
          <cell r="E414"/>
          <cell r="F414"/>
        </row>
        <row r="415">
          <cell r="B415"/>
          <cell r="C415"/>
          <cell r="D415"/>
          <cell r="E415"/>
          <cell r="F415"/>
        </row>
        <row r="416">
          <cell r="B416"/>
          <cell r="C416"/>
          <cell r="D416"/>
          <cell r="E416"/>
          <cell r="F416"/>
        </row>
        <row r="417">
          <cell r="B417"/>
          <cell r="C417"/>
          <cell r="D417"/>
          <cell r="E417"/>
          <cell r="F417"/>
        </row>
        <row r="418">
          <cell r="B418"/>
          <cell r="C418"/>
          <cell r="D418"/>
          <cell r="E418"/>
          <cell r="F418"/>
        </row>
        <row r="419">
          <cell r="B419"/>
          <cell r="C419"/>
          <cell r="D419"/>
          <cell r="E419"/>
          <cell r="F419"/>
        </row>
        <row r="420">
          <cell r="B420"/>
          <cell r="C420"/>
          <cell r="D420"/>
          <cell r="E420"/>
          <cell r="F420"/>
        </row>
        <row r="421">
          <cell r="B421"/>
          <cell r="C421"/>
          <cell r="D421"/>
          <cell r="E421"/>
          <cell r="F421"/>
        </row>
        <row r="422">
          <cell r="B422"/>
          <cell r="C422"/>
          <cell r="D422"/>
          <cell r="E422"/>
          <cell r="F422"/>
        </row>
        <row r="423">
          <cell r="B423"/>
          <cell r="C423"/>
          <cell r="D423"/>
          <cell r="E423"/>
          <cell r="F423"/>
        </row>
        <row r="424">
          <cell r="B424"/>
          <cell r="C424"/>
          <cell r="D424"/>
          <cell r="E424"/>
          <cell r="F424"/>
        </row>
        <row r="425">
          <cell r="D425"/>
          <cell r="E425"/>
          <cell r="F425"/>
        </row>
      </sheetData>
      <sheetData sheetId="1" refreshError="1"/>
      <sheetData sheetId="2" refreshError="1"/>
      <sheetData sheetId="3" refreshError="1"/>
      <sheetData sheetId="4"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euil1"/>
      <sheetName val="Overall"/>
      <sheetName val="Power "/>
      <sheetName val="Codification"/>
      <sheetName val="RURAL SITES"/>
      <sheetName val="Priorite"/>
      <sheetName val="IP"/>
      <sheetName val="Core CS PS-INVAS -BSC(RNC)"/>
      <sheetName val="B2B"/>
      <sheetName val="NEW_IHS"/>
    </sheetNames>
    <sheetDataSet>
      <sheetData sheetId="0"/>
      <sheetData sheetId="1">
        <row r="1">
          <cell r="A1" t="str">
            <v>Code site</v>
          </cell>
          <cell r="B1" t="str">
            <v>Nom du Site</v>
          </cell>
          <cell r="C1" t="str">
            <v>Région</v>
          </cell>
          <cell r="D1" t="str">
            <v>Ville/localité</v>
          </cell>
          <cell r="E1" t="str">
            <v>Longitude</v>
          </cell>
          <cell r="F1" t="str">
            <v>Latitude</v>
          </cell>
          <cell r="G1" t="str">
            <v>Altitude</v>
          </cell>
          <cell r="H1" t="str">
            <v>Site Type</v>
          </cell>
          <cell r="I1" t="str">
            <v>Equipementiers</v>
          </cell>
          <cell r="J1" t="str">
            <v>FME</v>
          </cell>
          <cell r="K1" t="str">
            <v>FM Office</v>
          </cell>
          <cell r="L1" t="str">
            <v>SBC</v>
          </cell>
          <cell r="M1" t="str">
            <v>PowerCo</v>
          </cell>
          <cell r="N1" t="str">
            <v>Topologie</v>
          </cell>
        </row>
        <row r="2">
          <cell r="A2" t="str">
            <v>SUD_001</v>
          </cell>
          <cell r="B2" t="str">
            <v>SUD_001_Z_Bipaga</v>
          </cell>
          <cell r="C2" t="str">
            <v>SUD</v>
          </cell>
          <cell r="D2" t="str">
            <v>Bipaga</v>
          </cell>
          <cell r="E2">
            <v>9.9896388890000001</v>
          </cell>
          <cell r="F2">
            <v>3.1021472220000001</v>
          </cell>
          <cell r="G2">
            <v>68</v>
          </cell>
          <cell r="H2" t="str">
            <v>Macro</v>
          </cell>
          <cell r="I2" t="str">
            <v>ZTE</v>
          </cell>
          <cell r="J2" t="str">
            <v>Yannick Mbah</v>
          </cell>
          <cell r="K2" t="str">
            <v>Edea</v>
          </cell>
          <cell r="L2" t="str">
            <v>HAMMER_LIT_SUO</v>
          </cell>
          <cell r="M2" t="str">
            <v>IHS</v>
          </cell>
          <cell r="N2" t="str">
            <v>Grid-Gen</v>
          </cell>
        </row>
        <row r="3">
          <cell r="A3" t="str">
            <v>CTR_003</v>
          </cell>
          <cell r="B3" t="str">
            <v>Ebombe</v>
          </cell>
          <cell r="C3" t="str">
            <v>CTR</v>
          </cell>
          <cell r="D3" t="str">
            <v>Ebombe</v>
          </cell>
          <cell r="E3">
            <v>10.362890999999999</v>
          </cell>
          <cell r="F3">
            <v>3.8323209999999999</v>
          </cell>
          <cell r="G3">
            <v>264</v>
          </cell>
          <cell r="H3" t="str">
            <v>Macro</v>
          </cell>
          <cell r="I3" t="str">
            <v>NOKIA</v>
          </cell>
          <cell r="J3" t="str">
            <v>Freddy Fogang</v>
          </cell>
          <cell r="K3" t="str">
            <v>Edea_2 (Pouma)</v>
          </cell>
          <cell r="L3" t="str">
            <v>HAMMER_NRO_OST</v>
          </cell>
          <cell r="M3" t="str">
            <v>IHS</v>
          </cell>
          <cell r="N3" t="str">
            <v>Solar-Gen-Lithium</v>
          </cell>
        </row>
        <row r="4">
          <cell r="A4" t="str">
            <v>CTR_005</v>
          </cell>
          <cell r="B4" t="str">
            <v>Matomb</v>
          </cell>
          <cell r="C4" t="str">
            <v>CTR</v>
          </cell>
          <cell r="D4" t="str">
            <v>Matomb</v>
          </cell>
          <cell r="E4">
            <v>11.05430556</v>
          </cell>
          <cell r="F4">
            <v>3.8317555560000001</v>
          </cell>
          <cell r="G4">
            <v>813</v>
          </cell>
          <cell r="H4" t="str">
            <v>Macro</v>
          </cell>
          <cell r="I4" t="str">
            <v>NOKIA</v>
          </cell>
          <cell r="J4" t="str">
            <v>Etienne Saha</v>
          </cell>
          <cell r="K4" t="str">
            <v>Boumnyebel</v>
          </cell>
          <cell r="L4" t="str">
            <v>AFRO</v>
          </cell>
          <cell r="M4" t="str">
            <v>IHS</v>
          </cell>
          <cell r="N4" t="str">
            <v>Grid-Gen</v>
          </cell>
        </row>
        <row r="5">
          <cell r="A5" t="str">
            <v>LIT_012</v>
          </cell>
          <cell r="B5" t="str">
            <v>Sikoum</v>
          </cell>
          <cell r="C5" t="str">
            <v>LIT</v>
          </cell>
          <cell r="D5" t="str">
            <v>Sikoum</v>
          </cell>
          <cell r="E5">
            <v>10.00765335</v>
          </cell>
          <cell r="F5">
            <v>3.9482416499999999</v>
          </cell>
          <cell r="G5">
            <v>101</v>
          </cell>
          <cell r="H5" t="str">
            <v>Macro</v>
          </cell>
          <cell r="I5" t="str">
            <v>NOKIA</v>
          </cell>
          <cell r="J5" t="str">
            <v>Yannik Mbah</v>
          </cell>
          <cell r="K5" t="str">
            <v>Edea_1</v>
          </cell>
          <cell r="L5" t="str">
            <v>HAMMER_LIT_SUO</v>
          </cell>
          <cell r="M5" t="str">
            <v>IHS</v>
          </cell>
          <cell r="N5" t="str">
            <v>Solar-Gen-Lithium</v>
          </cell>
        </row>
        <row r="6">
          <cell r="A6" t="str">
            <v>CTR_013</v>
          </cell>
          <cell r="B6" t="str">
            <v>Sombo</v>
          </cell>
          <cell r="C6" t="str">
            <v>CTR</v>
          </cell>
          <cell r="D6" t="str">
            <v>Sombo</v>
          </cell>
          <cell r="E6">
            <v>10.702927539999999</v>
          </cell>
          <cell r="F6">
            <v>3.887011379</v>
          </cell>
          <cell r="G6">
            <v>269</v>
          </cell>
          <cell r="H6" t="str">
            <v>Macro</v>
          </cell>
          <cell r="I6" t="str">
            <v>NOKIA</v>
          </cell>
          <cell r="J6" t="str">
            <v>Freddy Fogang</v>
          </cell>
          <cell r="K6" t="str">
            <v>Edea_2 (Pouma)</v>
          </cell>
          <cell r="L6" t="str">
            <v>HAMMER_NRO_OST</v>
          </cell>
          <cell r="M6" t="str">
            <v>IHS</v>
          </cell>
          <cell r="N6" t="str">
            <v>Grid-Gen</v>
          </cell>
        </row>
        <row r="7">
          <cell r="A7" t="str">
            <v>SUO_004</v>
          </cell>
          <cell r="B7" t="str">
            <v>Tiko</v>
          </cell>
          <cell r="C7" t="str">
            <v>SUO</v>
          </cell>
          <cell r="D7" t="str">
            <v>Tiko</v>
          </cell>
          <cell r="E7">
            <v>9.3678305559999995</v>
          </cell>
          <cell r="F7">
            <v>4.0751999999999997</v>
          </cell>
          <cell r="G7">
            <v>21</v>
          </cell>
          <cell r="H7" t="str">
            <v>Macro</v>
          </cell>
          <cell r="I7" t="str">
            <v>NOKIA</v>
          </cell>
          <cell r="J7" t="str">
            <v>Desmond TAMFU</v>
          </cell>
          <cell r="K7" t="str">
            <v>Tiko</v>
          </cell>
          <cell r="L7" t="str">
            <v>HAMMER_LIT_SUO</v>
          </cell>
          <cell r="M7" t="str">
            <v>IHS</v>
          </cell>
          <cell r="N7" t="str">
            <v>Grid-Gen</v>
          </cell>
        </row>
        <row r="8">
          <cell r="A8" t="str">
            <v>LIT_016</v>
          </cell>
          <cell r="B8" t="str">
            <v>Souza</v>
          </cell>
          <cell r="C8" t="str">
            <v>LIT</v>
          </cell>
          <cell r="D8" t="str">
            <v>Souza</v>
          </cell>
          <cell r="E8">
            <v>9.6216352399999998</v>
          </cell>
          <cell r="F8">
            <v>4.2236887369999998</v>
          </cell>
          <cell r="G8">
            <v>84</v>
          </cell>
          <cell r="H8" t="str">
            <v>Macro</v>
          </cell>
          <cell r="I8" t="str">
            <v>NOKIA</v>
          </cell>
          <cell r="J8" t="str">
            <v>Ewane Eric Pitié</v>
          </cell>
          <cell r="K8" t="str">
            <v>Njombe</v>
          </cell>
          <cell r="L8" t="str">
            <v>HAMMER_LIT_SUO</v>
          </cell>
          <cell r="M8">
            <v>0</v>
          </cell>
          <cell r="N8" t="e">
            <v>#N/A</v>
          </cell>
        </row>
        <row r="9">
          <cell r="A9" t="str">
            <v>NRD_013</v>
          </cell>
          <cell r="B9" t="str">
            <v>Pitoa</v>
          </cell>
          <cell r="C9" t="str">
            <v>NRD</v>
          </cell>
          <cell r="D9" t="str">
            <v>Pitoa</v>
          </cell>
          <cell r="E9">
            <v>13.513810599999999</v>
          </cell>
          <cell r="F9">
            <v>9.4044946780000007</v>
          </cell>
          <cell r="G9">
            <v>200</v>
          </cell>
          <cell r="H9" t="str">
            <v>Macro</v>
          </cell>
          <cell r="I9" t="str">
            <v>NOKIA</v>
          </cell>
          <cell r="J9" t="str">
            <v>KEPLO MADI Jean-Paul</v>
          </cell>
          <cell r="K9" t="str">
            <v>Garoua_1</v>
          </cell>
          <cell r="L9" t="str">
            <v>TELEINFRA</v>
          </cell>
          <cell r="M9" t="str">
            <v>IHS</v>
          </cell>
          <cell r="N9" t="str">
            <v>Grid-Gen</v>
          </cell>
        </row>
        <row r="10">
          <cell r="A10" t="str">
            <v>OST_016</v>
          </cell>
          <cell r="B10" t="str">
            <v>Bfsam-Djeleng</v>
          </cell>
          <cell r="C10" t="str">
            <v>OST</v>
          </cell>
          <cell r="D10" t="str">
            <v>Bafoussam</v>
          </cell>
          <cell r="E10">
            <v>10.421021</v>
          </cell>
          <cell r="F10">
            <v>5.4820149999999996</v>
          </cell>
          <cell r="G10">
            <v>1438</v>
          </cell>
          <cell r="H10" t="str">
            <v>Macro</v>
          </cell>
          <cell r="I10" t="str">
            <v>NOKIA</v>
          </cell>
          <cell r="J10" t="str">
            <v>Ngah Denis</v>
          </cell>
          <cell r="K10" t="str">
            <v>Bafoussam_B2B</v>
          </cell>
          <cell r="L10" t="str">
            <v>HAMMER_NRO_OST</v>
          </cell>
          <cell r="M10" t="str">
            <v>IHS</v>
          </cell>
          <cell r="N10" t="str">
            <v>Grid-Gen</v>
          </cell>
        </row>
        <row r="11">
          <cell r="A11" t="str">
            <v>SUO_017</v>
          </cell>
          <cell r="B11" t="str">
            <v>Fontem</v>
          </cell>
          <cell r="C11" t="str">
            <v>SUO</v>
          </cell>
          <cell r="D11" t="str">
            <v>Fontem</v>
          </cell>
          <cell r="E11">
            <v>9.8782289520000006</v>
          </cell>
          <cell r="F11">
            <v>5.4910520270000003</v>
          </cell>
          <cell r="G11">
            <v>1097</v>
          </cell>
          <cell r="H11" t="str">
            <v>Macro</v>
          </cell>
          <cell r="I11" t="str">
            <v>NOKIA</v>
          </cell>
          <cell r="J11" t="str">
            <v>Elan Mencheng  Jeremiah</v>
          </cell>
          <cell r="K11" t="str">
            <v>Mamfe</v>
          </cell>
          <cell r="L11" t="str">
            <v>HAMMER_LIT_SUO</v>
          </cell>
          <cell r="M11" t="str">
            <v>IHS</v>
          </cell>
          <cell r="N11" t="str">
            <v>Grid-Gen</v>
          </cell>
        </row>
        <row r="12">
          <cell r="A12" t="str">
            <v>OST_024</v>
          </cell>
          <cell r="B12" t="str">
            <v>Bfsam-Bamendzi</v>
          </cell>
          <cell r="C12" t="str">
            <v>OST</v>
          </cell>
          <cell r="D12" t="str">
            <v>Bafoussam</v>
          </cell>
          <cell r="E12">
            <v>10.452849000000001</v>
          </cell>
          <cell r="F12">
            <v>5.4731620000000003</v>
          </cell>
          <cell r="G12">
            <v>1403</v>
          </cell>
          <cell r="I12" t="str">
            <v>NOKIA</v>
          </cell>
          <cell r="J12" t="str">
            <v>Ngah Denis</v>
          </cell>
          <cell r="K12" t="str">
            <v>Bafoussam_B2B</v>
          </cell>
          <cell r="L12" t="str">
            <v>HAMMER_NRO_OST</v>
          </cell>
          <cell r="M12" t="str">
            <v>IHS</v>
          </cell>
          <cell r="N12" t="str">
            <v>Grid-Gen</v>
          </cell>
        </row>
        <row r="13">
          <cell r="A13" t="str">
            <v>LIT_037</v>
          </cell>
          <cell r="B13" t="str">
            <v>LIT_037_Z_Makepe</v>
          </cell>
          <cell r="C13" t="str">
            <v>LIT</v>
          </cell>
          <cell r="D13"/>
          <cell r="E13">
            <v>9.7588211010000006</v>
          </cell>
          <cell r="F13">
            <v>4.077006226</v>
          </cell>
          <cell r="G13">
            <v>703</v>
          </cell>
          <cell r="H13" t="str">
            <v>Macro</v>
          </cell>
          <cell r="I13" t="str">
            <v>ZTE</v>
          </cell>
          <cell r="J13" t="str">
            <v>Beauclair Sonzia</v>
          </cell>
          <cell r="K13" t="str">
            <v>Douala_1</v>
          </cell>
          <cell r="L13" t="str">
            <v>HAMMER_LIT_SUO</v>
          </cell>
          <cell r="M13" t="str">
            <v>IHS</v>
          </cell>
          <cell r="N13" t="str">
            <v>Grid-Gen</v>
          </cell>
        </row>
        <row r="14">
          <cell r="A14" t="str">
            <v>LIT_080</v>
          </cell>
          <cell r="B14" t="str">
            <v>LIT_080_Z_Mak-Missoke</v>
          </cell>
          <cell r="C14" t="str">
            <v>LIT</v>
          </cell>
          <cell r="D14" t="str">
            <v>Douala</v>
          </cell>
          <cell r="E14">
            <v>9.7397500000000008</v>
          </cell>
          <cell r="F14">
            <v>4.0665399999999998</v>
          </cell>
          <cell r="G14">
            <v>703</v>
          </cell>
          <cell r="H14" t="str">
            <v>Macro</v>
          </cell>
          <cell r="I14" t="str">
            <v>ZTE</v>
          </cell>
          <cell r="J14" t="str">
            <v>Beauclair Sonzia</v>
          </cell>
          <cell r="K14" t="str">
            <v>Douala_1</v>
          </cell>
          <cell r="L14" t="str">
            <v>HAMMER_LIT_SUO</v>
          </cell>
          <cell r="M14" t="str">
            <v>IHS</v>
          </cell>
          <cell r="N14" t="str">
            <v>Grid-Gen</v>
          </cell>
        </row>
        <row r="15">
          <cell r="A15" t="str">
            <v>SUD_004</v>
          </cell>
          <cell r="B15" t="str">
            <v>Pama</v>
          </cell>
          <cell r="C15" t="str">
            <v>SUD</v>
          </cell>
          <cell r="D15" t="str">
            <v>Pama</v>
          </cell>
          <cell r="E15">
            <v>10.08266983</v>
          </cell>
          <cell r="F15">
            <v>3.3063985009999999</v>
          </cell>
          <cell r="G15">
            <v>54</v>
          </cell>
          <cell r="H15" t="str">
            <v>Macro</v>
          </cell>
          <cell r="I15" t="str">
            <v>NOKIA</v>
          </cell>
          <cell r="J15" t="str">
            <v>Yannik Mbah</v>
          </cell>
          <cell r="K15" t="str">
            <v>Edea_1</v>
          </cell>
          <cell r="L15" t="str">
            <v>HAMMER_LIT_SUO</v>
          </cell>
          <cell r="M15" t="str">
            <v>IHS</v>
          </cell>
          <cell r="N15" t="str">
            <v>Grid-Gen</v>
          </cell>
        </row>
        <row r="16">
          <cell r="A16" t="str">
            <v>OST_002</v>
          </cell>
          <cell r="B16" t="str">
            <v>Bfsam-Kamkouop</v>
          </cell>
          <cell r="C16" t="str">
            <v>OST</v>
          </cell>
          <cell r="D16" t="str">
            <v>Bafoussam</v>
          </cell>
          <cell r="E16">
            <v>10.398044000000001</v>
          </cell>
          <cell r="F16">
            <v>5.4957820000000002</v>
          </cell>
          <cell r="G16">
            <v>1354</v>
          </cell>
          <cell r="H16" t="str">
            <v>Macro</v>
          </cell>
          <cell r="I16" t="str">
            <v>NOKIA</v>
          </cell>
          <cell r="J16" t="str">
            <v>Ngah Denis</v>
          </cell>
          <cell r="K16" t="str">
            <v>Bafoussam_B2B</v>
          </cell>
          <cell r="L16" t="str">
            <v>HAMMER_NRO_OST</v>
          </cell>
          <cell r="M16" t="str">
            <v>IHS</v>
          </cell>
          <cell r="N16" t="str">
            <v>Grid-Gen</v>
          </cell>
        </row>
        <row r="17">
          <cell r="A17" t="str">
            <v>EXN_003</v>
          </cell>
          <cell r="B17" t="str">
            <v>Kousseri</v>
          </cell>
          <cell r="C17" t="str">
            <v>EXN</v>
          </cell>
          <cell r="D17" t="str">
            <v>Kousseri</v>
          </cell>
          <cell r="E17">
            <v>15.028568</v>
          </cell>
          <cell r="F17">
            <v>12.084027000000001</v>
          </cell>
          <cell r="G17">
            <v>297</v>
          </cell>
          <cell r="H17" t="str">
            <v>Macro</v>
          </cell>
          <cell r="I17" t="str">
            <v>NOKIA</v>
          </cell>
          <cell r="J17" t="str">
            <v>Hairou Alhamdou</v>
          </cell>
          <cell r="K17" t="str">
            <v>Kousseri</v>
          </cell>
          <cell r="L17" t="str">
            <v>TELEINFRA</v>
          </cell>
          <cell r="M17" t="str">
            <v>IHS</v>
          </cell>
          <cell r="N17" t="str">
            <v>Grid-Gen</v>
          </cell>
        </row>
        <row r="18">
          <cell r="A18" t="str">
            <v>SUD_007</v>
          </cell>
          <cell r="B18" t="str">
            <v>SUD_007_Z_Ebolowa</v>
          </cell>
          <cell r="C18" t="str">
            <v>SUD</v>
          </cell>
          <cell r="D18" t="str">
            <v>Ebolowa</v>
          </cell>
          <cell r="E18">
            <v>11.141736999999999</v>
          </cell>
          <cell r="F18">
            <v>2.9250980000000002</v>
          </cell>
          <cell r="G18">
            <v>42</v>
          </cell>
          <cell r="H18" t="str">
            <v>Macro</v>
          </cell>
          <cell r="I18" t="str">
            <v>ZTE</v>
          </cell>
          <cell r="J18" t="str">
            <v>Kenmegne Fabrice</v>
          </cell>
          <cell r="K18" t="str">
            <v>Ebolowa</v>
          </cell>
          <cell r="L18" t="str">
            <v>AFRO</v>
          </cell>
          <cell r="M18">
            <v>0</v>
          </cell>
          <cell r="N18" t="e">
            <v>#N/A</v>
          </cell>
        </row>
        <row r="19">
          <cell r="A19" t="str">
            <v>OST_019</v>
          </cell>
          <cell r="B19" t="str">
            <v>Bfsam-Tamdja</v>
          </cell>
          <cell r="C19" t="str">
            <v>OST</v>
          </cell>
          <cell r="D19" t="str">
            <v>Bafoussam</v>
          </cell>
          <cell r="E19">
            <v>10.418710000000001</v>
          </cell>
          <cell r="F19">
            <v>5.4675219999999998</v>
          </cell>
          <cell r="G19">
            <v>1491</v>
          </cell>
          <cell r="H19" t="str">
            <v>Macro</v>
          </cell>
          <cell r="I19" t="str">
            <v>NOKIA</v>
          </cell>
          <cell r="J19" t="str">
            <v>Ngah Denis</v>
          </cell>
          <cell r="K19" t="str">
            <v>Bafoussam_B2B</v>
          </cell>
          <cell r="L19" t="str">
            <v>HAMMER_NRO_OST</v>
          </cell>
          <cell r="M19" t="str">
            <v>CAMUSAT</v>
          </cell>
          <cell r="N19" t="str">
            <v>Good Grid + GE</v>
          </cell>
        </row>
        <row r="20">
          <cell r="A20" t="str">
            <v>OST_001</v>
          </cell>
          <cell r="B20" t="str">
            <v>Bfsam-Djemoun</v>
          </cell>
          <cell r="C20" t="str">
            <v>OST</v>
          </cell>
          <cell r="D20" t="str">
            <v>Bafoussam</v>
          </cell>
          <cell r="E20">
            <v>10.423289</v>
          </cell>
          <cell r="F20">
            <v>5.4798150000000003</v>
          </cell>
          <cell r="G20">
            <v>1395</v>
          </cell>
          <cell r="H20" t="str">
            <v>Macro</v>
          </cell>
          <cell r="I20" t="str">
            <v>NOKIA</v>
          </cell>
          <cell r="J20" t="str">
            <v>Ngah Denis</v>
          </cell>
          <cell r="K20" t="str">
            <v>Bafoussam_B2B</v>
          </cell>
          <cell r="L20" t="str">
            <v>HAMMER_NRO_OST</v>
          </cell>
          <cell r="M20">
            <v>0</v>
          </cell>
          <cell r="N20" t="e">
            <v>#N/A</v>
          </cell>
        </row>
        <row r="21">
          <cell r="A21" t="str">
            <v>CTR_021</v>
          </cell>
          <cell r="B21" t="str">
            <v>CTR_021_Z_Mbalmayo</v>
          </cell>
          <cell r="C21" t="str">
            <v>CTR</v>
          </cell>
          <cell r="D21" t="str">
            <v>Mbalmayo</v>
          </cell>
          <cell r="E21">
            <v>11.50075</v>
          </cell>
          <cell r="F21">
            <v>3.514281</v>
          </cell>
          <cell r="G21">
            <v>649</v>
          </cell>
          <cell r="H21" t="str">
            <v>Macro</v>
          </cell>
          <cell r="I21" t="str">
            <v>ZTE</v>
          </cell>
          <cell r="J21" t="str">
            <v>Mougang Rodrigue</v>
          </cell>
          <cell r="K21" t="str">
            <v>Mbalmayo</v>
          </cell>
          <cell r="L21" t="str">
            <v>AFRO</v>
          </cell>
          <cell r="M21">
            <v>0</v>
          </cell>
          <cell r="N21" t="e">
            <v>#N/A</v>
          </cell>
        </row>
        <row r="22">
          <cell r="A22" t="str">
            <v>SUD_011</v>
          </cell>
          <cell r="B22" t="str">
            <v>Niete-DG</v>
          </cell>
          <cell r="C22" t="str">
            <v>SUD</v>
          </cell>
          <cell r="D22" t="str">
            <v>Niete</v>
          </cell>
          <cell r="E22">
            <v>10.06513889</v>
          </cell>
          <cell r="F22">
            <v>2.7181805560000001</v>
          </cell>
          <cell r="G22">
            <v>40</v>
          </cell>
          <cell r="H22" t="str">
            <v>Macro</v>
          </cell>
          <cell r="I22" t="str">
            <v>NOKIA</v>
          </cell>
          <cell r="J22" t="str">
            <v>Lucien Kamogne</v>
          </cell>
          <cell r="K22" t="str">
            <v>Kribi</v>
          </cell>
          <cell r="L22" t="str">
            <v>HAMMER_LIT_SUO</v>
          </cell>
          <cell r="M22" t="str">
            <v>IHS</v>
          </cell>
          <cell r="N22" t="str">
            <v>Grid-Gen</v>
          </cell>
        </row>
        <row r="23">
          <cell r="A23" t="str">
            <v>ADM_002</v>
          </cell>
          <cell r="B23" t="str">
            <v>Ngd-La-Gare</v>
          </cell>
          <cell r="C23" t="str">
            <v>ADM</v>
          </cell>
          <cell r="D23" t="str">
            <v>Ngaoundere</v>
          </cell>
          <cell r="E23">
            <v>13.589308689999999</v>
          </cell>
          <cell r="F23">
            <v>7.3386088960000002</v>
          </cell>
          <cell r="G23">
            <v>1094</v>
          </cell>
          <cell r="H23" t="str">
            <v>Macro</v>
          </cell>
          <cell r="I23" t="str">
            <v>NOKIA</v>
          </cell>
          <cell r="J23" t="str">
            <v>Souleymanou</v>
          </cell>
          <cell r="K23" t="str">
            <v>Ngaoundere_3</v>
          </cell>
          <cell r="L23" t="str">
            <v>TELEINFRA</v>
          </cell>
          <cell r="M23">
            <v>0</v>
          </cell>
          <cell r="N23" t="e">
            <v>#N/A</v>
          </cell>
        </row>
        <row r="24">
          <cell r="A24" t="str">
            <v>LIT_117</v>
          </cell>
          <cell r="B24" t="str">
            <v>Ndogkeng</v>
          </cell>
          <cell r="C24" t="str">
            <v>LIT</v>
          </cell>
          <cell r="D24" t="str">
            <v>Ndogkeng</v>
          </cell>
          <cell r="E24">
            <v>9.8414722220000002</v>
          </cell>
          <cell r="F24">
            <v>4.1600999999999999</v>
          </cell>
          <cell r="G24">
            <v>71</v>
          </cell>
          <cell r="H24" t="str">
            <v>Macro</v>
          </cell>
          <cell r="I24" t="str">
            <v>NOKIA</v>
          </cell>
          <cell r="J24" t="str">
            <v>Beauclair Sonzia</v>
          </cell>
          <cell r="K24" t="str">
            <v>Douala_1</v>
          </cell>
          <cell r="L24" t="str">
            <v>HAMMER_LIT_SUO</v>
          </cell>
          <cell r="M24" t="str">
            <v>IHS</v>
          </cell>
          <cell r="N24" t="str">
            <v>Grid-Gen</v>
          </cell>
        </row>
        <row r="25">
          <cell r="A25" t="str">
            <v>SUD_006</v>
          </cell>
          <cell r="B25" t="str">
            <v>SUD_006_Z_Kribi-Ocean</v>
          </cell>
          <cell r="C25" t="str">
            <v>SUD</v>
          </cell>
          <cell r="D25" t="str">
            <v>Kribi</v>
          </cell>
          <cell r="E25">
            <v>9.9046640000000004</v>
          </cell>
          <cell r="F25">
            <v>2.932887</v>
          </cell>
          <cell r="G25">
            <v>10</v>
          </cell>
          <cell r="H25" t="str">
            <v>Macro</v>
          </cell>
          <cell r="I25" t="str">
            <v>ZTE</v>
          </cell>
          <cell r="J25" t="str">
            <v>Lucien Kamogne</v>
          </cell>
          <cell r="K25" t="str">
            <v>Kribi</v>
          </cell>
          <cell r="L25" t="str">
            <v>HAMMER_LIT_SUO</v>
          </cell>
          <cell r="M25" t="str">
            <v>IHS</v>
          </cell>
          <cell r="N25" t="str">
            <v>Grid-Gen</v>
          </cell>
        </row>
        <row r="26">
          <cell r="A26" t="str">
            <v>NRO_005</v>
          </cell>
          <cell r="B26" t="str">
            <v>Nkambe</v>
          </cell>
          <cell r="C26" t="str">
            <v>NRO</v>
          </cell>
          <cell r="D26" t="str">
            <v>Nkambe</v>
          </cell>
          <cell r="E26">
            <v>10.703271000000001</v>
          </cell>
          <cell r="F26">
            <v>6.5839670000000003</v>
          </cell>
          <cell r="G26">
            <v>1749</v>
          </cell>
          <cell r="H26" t="str">
            <v>Macro</v>
          </cell>
          <cell r="I26" t="str">
            <v>NOKIA</v>
          </cell>
          <cell r="J26" t="str">
            <v>Collins Kogge</v>
          </cell>
          <cell r="K26" t="str">
            <v>Kumbo</v>
          </cell>
          <cell r="L26" t="str">
            <v>HAMMER_NRO_OST</v>
          </cell>
          <cell r="M26" t="str">
            <v>CAMUSAT</v>
          </cell>
          <cell r="N26" t="str">
            <v>HGB</v>
          </cell>
        </row>
        <row r="27">
          <cell r="A27" t="str">
            <v>NRO_007</v>
          </cell>
          <cell r="B27" t="str">
            <v>Wum</v>
          </cell>
          <cell r="C27" t="str">
            <v>NRO</v>
          </cell>
          <cell r="D27" t="str">
            <v>Wum</v>
          </cell>
          <cell r="E27">
            <v>10.084042999999999</v>
          </cell>
          <cell r="F27">
            <v>6.3950069999999997</v>
          </cell>
          <cell r="G27">
            <v>1135</v>
          </cell>
          <cell r="H27" t="str">
            <v>Macro</v>
          </cell>
          <cell r="I27" t="str">
            <v>NOKIA</v>
          </cell>
          <cell r="J27" t="str">
            <v>Elan Mencheng  Jeremiah</v>
          </cell>
          <cell r="K27" t="str">
            <v>Bamenda_2</v>
          </cell>
          <cell r="L27" t="str">
            <v>HAMMER_NRO_OST</v>
          </cell>
          <cell r="M27" t="str">
            <v>IHS</v>
          </cell>
          <cell r="N27" t="str">
            <v>Grid-Gen</v>
          </cell>
        </row>
        <row r="28">
          <cell r="A28" t="str">
            <v>CTR_015</v>
          </cell>
          <cell r="B28" t="str">
            <v>Labogenie</v>
          </cell>
          <cell r="C28" t="str">
            <v>CTR</v>
          </cell>
          <cell r="D28" t="str">
            <v>Yaounde</v>
          </cell>
          <cell r="E28">
            <v>11.541307</v>
          </cell>
          <cell r="F28">
            <v>3.8438829999999999</v>
          </cell>
          <cell r="G28">
            <v>765</v>
          </cell>
          <cell r="H28" t="str">
            <v>Macro</v>
          </cell>
          <cell r="I28" t="str">
            <v>NOKIA</v>
          </cell>
          <cell r="J28" t="str">
            <v>Eloundou Bertrand</v>
          </cell>
          <cell r="K28" t="str">
            <v>Yaounde_1</v>
          </cell>
          <cell r="L28" t="str">
            <v>AFRO</v>
          </cell>
          <cell r="M28" t="str">
            <v>IHS</v>
          </cell>
          <cell r="N28" t="str">
            <v>Grid Only</v>
          </cell>
        </row>
        <row r="29">
          <cell r="A29" t="str">
            <v>CTR_022</v>
          </cell>
          <cell r="B29" t="str">
            <v>CTR_022_Z_Bafia</v>
          </cell>
          <cell r="C29" t="str">
            <v>CTR</v>
          </cell>
          <cell r="D29" t="str">
            <v>Bafia</v>
          </cell>
          <cell r="E29">
            <v>11.228583329999999</v>
          </cell>
          <cell r="F29">
            <v>4.7560833330000003</v>
          </cell>
          <cell r="G29">
            <v>502</v>
          </cell>
          <cell r="H29" t="str">
            <v>Macro</v>
          </cell>
          <cell r="I29" t="str">
            <v>ZTE</v>
          </cell>
          <cell r="J29" t="str">
            <v>Patrick NSINGUI</v>
          </cell>
          <cell r="K29" t="str">
            <v>Bafia</v>
          </cell>
          <cell r="L29" t="str">
            <v>HAMMER_NRO_OST</v>
          </cell>
          <cell r="M29" t="str">
            <v>IHS</v>
          </cell>
          <cell r="N29" t="str">
            <v>Grid-Gen</v>
          </cell>
        </row>
        <row r="30">
          <cell r="A30" t="str">
            <v>SUO_006</v>
          </cell>
          <cell r="B30" t="str">
            <v>Kumba</v>
          </cell>
          <cell r="C30" t="str">
            <v>SUO</v>
          </cell>
          <cell r="D30" t="str">
            <v>Kumba</v>
          </cell>
          <cell r="E30">
            <v>9.4430555559999991</v>
          </cell>
          <cell r="F30">
            <v>4.6394916669999997</v>
          </cell>
          <cell r="G30">
            <v>275</v>
          </cell>
          <cell r="H30" t="str">
            <v>Macro</v>
          </cell>
          <cell r="I30" t="str">
            <v>NOKIA</v>
          </cell>
          <cell r="J30" t="str">
            <v>Fabien Zourmba</v>
          </cell>
          <cell r="K30" t="str">
            <v>Kumba</v>
          </cell>
          <cell r="L30" t="str">
            <v>HAMMER_LIT_SUO</v>
          </cell>
          <cell r="M30" t="str">
            <v>IHS</v>
          </cell>
          <cell r="N30" t="str">
            <v>Grid-Gen</v>
          </cell>
        </row>
        <row r="31">
          <cell r="A31" t="str">
            <v>LIT_031</v>
          </cell>
          <cell r="B31" t="str">
            <v>Mbanga</v>
          </cell>
          <cell r="C31" t="str">
            <v>LIT</v>
          </cell>
          <cell r="D31" t="str">
            <v>Mbanga</v>
          </cell>
          <cell r="E31">
            <v>9.5564999999999998</v>
          </cell>
          <cell r="F31">
            <v>4.4861750000000002</v>
          </cell>
          <cell r="G31">
            <v>115</v>
          </cell>
          <cell r="H31" t="str">
            <v>Macro</v>
          </cell>
          <cell r="I31" t="str">
            <v>NOKIA</v>
          </cell>
          <cell r="J31" t="str">
            <v>Ewane Eric Pitié</v>
          </cell>
          <cell r="K31" t="str">
            <v>Njombe</v>
          </cell>
          <cell r="L31" t="str">
            <v>HAMMER_LIT_SUO</v>
          </cell>
          <cell r="M31" t="str">
            <v>IHS</v>
          </cell>
          <cell r="N31" t="str">
            <v>Grid-Gen</v>
          </cell>
        </row>
        <row r="32">
          <cell r="A32" t="str">
            <v>SUO_005</v>
          </cell>
          <cell r="B32" t="str">
            <v>Mutengene</v>
          </cell>
          <cell r="C32" t="str">
            <v>SUO</v>
          </cell>
          <cell r="D32" t="str">
            <v>Mutengene</v>
          </cell>
          <cell r="E32">
            <v>9.3171694439999992</v>
          </cell>
          <cell r="F32">
            <v>4.0906194439999997</v>
          </cell>
          <cell r="G32">
            <v>235</v>
          </cell>
          <cell r="H32" t="str">
            <v>Macro</v>
          </cell>
          <cell r="I32" t="str">
            <v>NOKIA</v>
          </cell>
          <cell r="J32" t="str">
            <v>Desmond TAMFU</v>
          </cell>
          <cell r="K32" t="str">
            <v>Tiko</v>
          </cell>
          <cell r="L32" t="str">
            <v>HAMMER_LIT_SUO</v>
          </cell>
          <cell r="M32" t="str">
            <v>IHS</v>
          </cell>
          <cell r="N32" t="str">
            <v>Grid-Gen</v>
          </cell>
        </row>
        <row r="33">
          <cell r="A33" t="str">
            <v>CTR_539</v>
          </cell>
          <cell r="B33" t="str">
            <v>Ekoudou-New</v>
          </cell>
          <cell r="C33" t="str">
            <v>CTR</v>
          </cell>
          <cell r="D33" t="str">
            <v>Yaounde</v>
          </cell>
          <cell r="E33">
            <v>11.507</v>
          </cell>
          <cell r="F33">
            <v>3.8952070000000001</v>
          </cell>
          <cell r="G33">
            <v>735</v>
          </cell>
          <cell r="H33" t="str">
            <v>Macro</v>
          </cell>
          <cell r="I33" t="str">
            <v>ZTE</v>
          </cell>
          <cell r="J33" t="str">
            <v>Eloundou Bertrand</v>
          </cell>
          <cell r="K33" t="str">
            <v>Yaounde_1</v>
          </cell>
          <cell r="L33" t="str">
            <v>AFRO</v>
          </cell>
          <cell r="M33" t="str">
            <v>IHS</v>
          </cell>
          <cell r="N33" t="str">
            <v>Grid-Gen</v>
          </cell>
        </row>
        <row r="34">
          <cell r="A34" t="str">
            <v>CTR_011</v>
          </cell>
          <cell r="B34" t="str">
            <v>PDC</v>
          </cell>
          <cell r="C34" t="str">
            <v>CTR</v>
          </cell>
          <cell r="D34" t="str">
            <v>Yaounde</v>
          </cell>
          <cell r="E34">
            <v>11.501390000000001</v>
          </cell>
          <cell r="F34">
            <v>3.8914960000000001</v>
          </cell>
          <cell r="G34">
            <v>833</v>
          </cell>
          <cell r="H34" t="str">
            <v>Macro</v>
          </cell>
          <cell r="I34" t="str">
            <v>ZTE</v>
          </cell>
          <cell r="J34" t="str">
            <v>Eloundou Bertrand</v>
          </cell>
          <cell r="K34" t="str">
            <v>Yaounde_1</v>
          </cell>
          <cell r="L34" t="str">
            <v>AFRO</v>
          </cell>
          <cell r="M34" t="str">
            <v>IHS</v>
          </cell>
          <cell r="N34" t="str">
            <v>Grid-Gen</v>
          </cell>
        </row>
        <row r="35">
          <cell r="A35" t="str">
            <v>LIT_029</v>
          </cell>
          <cell r="B35" t="str">
            <v>Loum</v>
          </cell>
          <cell r="C35" t="str">
            <v>LIT</v>
          </cell>
          <cell r="D35" t="str">
            <v>Loum</v>
          </cell>
          <cell r="E35">
            <v>9.6966540000000006</v>
          </cell>
          <cell r="F35">
            <v>4.6847430000000001</v>
          </cell>
          <cell r="G35">
            <v>304</v>
          </cell>
          <cell r="H35" t="str">
            <v>Macro</v>
          </cell>
          <cell r="I35" t="str">
            <v>NOKIA</v>
          </cell>
          <cell r="J35" t="str">
            <v>Ewane Eric Pitié</v>
          </cell>
          <cell r="K35" t="str">
            <v>Njombe</v>
          </cell>
          <cell r="L35" t="str">
            <v>HAMMER_LIT_SUO</v>
          </cell>
          <cell r="M35" t="str">
            <v>IHS</v>
          </cell>
          <cell r="N35" t="str">
            <v>Grid-Gen-Lithium</v>
          </cell>
        </row>
        <row r="36">
          <cell r="A36" t="str">
            <v>CTR_109</v>
          </cell>
          <cell r="B36" t="str">
            <v>CTR_109_Z_Nkolndongo</v>
          </cell>
          <cell r="C36" t="str">
            <v>CTR</v>
          </cell>
          <cell r="D36" t="str">
            <v>Yaounde</v>
          </cell>
          <cell r="E36">
            <v>11.527268830000001</v>
          </cell>
          <cell r="F36">
            <v>3.8561068770000002</v>
          </cell>
          <cell r="G36">
            <v>742</v>
          </cell>
          <cell r="H36" t="str">
            <v>Macro</v>
          </cell>
          <cell r="I36" t="str">
            <v>ZTE</v>
          </cell>
          <cell r="J36" t="str">
            <v>Eloundou Bertrand</v>
          </cell>
          <cell r="K36" t="str">
            <v>Yaounde_1</v>
          </cell>
          <cell r="L36" t="str">
            <v>AFRO</v>
          </cell>
          <cell r="M36" t="str">
            <v>IHS</v>
          </cell>
          <cell r="N36" t="str">
            <v>Grid-Gen</v>
          </cell>
        </row>
        <row r="37">
          <cell r="A37" t="str">
            <v>LIT_103</v>
          </cell>
          <cell r="B37" t="str">
            <v>LIT_103_Z_Makepe-Nodal</v>
          </cell>
          <cell r="C37" t="str">
            <v>LIT</v>
          </cell>
          <cell r="D37" t="str">
            <v>Douala</v>
          </cell>
          <cell r="E37">
            <v>9.752866311</v>
          </cell>
          <cell r="F37">
            <v>4.0858428480000004</v>
          </cell>
          <cell r="G37">
            <v>703</v>
          </cell>
          <cell r="H37" t="str">
            <v>Macro</v>
          </cell>
          <cell r="I37" t="str">
            <v>ZTE</v>
          </cell>
          <cell r="J37" t="str">
            <v>Fidèle Etaba</v>
          </cell>
          <cell r="K37" t="str">
            <v>Douala_7</v>
          </cell>
          <cell r="L37" t="str">
            <v>HAMMER_LIT_SUO</v>
          </cell>
          <cell r="M37">
            <v>0</v>
          </cell>
          <cell r="N37" t="e">
            <v>#N/A</v>
          </cell>
        </row>
        <row r="38">
          <cell r="A38" t="str">
            <v>LIT_127</v>
          </cell>
          <cell r="B38" t="str">
            <v>LIT_127_Z_Beedi</v>
          </cell>
          <cell r="C38" t="str">
            <v>LIT</v>
          </cell>
          <cell r="D38" t="str">
            <v>Douala</v>
          </cell>
          <cell r="E38">
            <v>9.7677423589999997</v>
          </cell>
          <cell r="F38">
            <v>4.0643150969999997</v>
          </cell>
          <cell r="G38">
            <v>703</v>
          </cell>
          <cell r="H38" t="str">
            <v>Macro</v>
          </cell>
          <cell r="I38" t="str">
            <v>ZTE</v>
          </cell>
          <cell r="J38" t="str">
            <v>Fidèle Etaba</v>
          </cell>
          <cell r="K38" t="str">
            <v>Douala_7</v>
          </cell>
          <cell r="L38" t="str">
            <v>HAMMER_LIT_SUO</v>
          </cell>
          <cell r="M38" t="str">
            <v>IHS</v>
          </cell>
          <cell r="N38" t="str">
            <v>Grid-Gen</v>
          </cell>
        </row>
        <row r="39">
          <cell r="A39" t="str">
            <v>OST_044</v>
          </cell>
          <cell r="B39" t="str">
            <v>Bamendjou-MTN</v>
          </cell>
          <cell r="C39" t="str">
            <v>OST</v>
          </cell>
          <cell r="D39" t="str">
            <v>Bamendjou</v>
          </cell>
          <cell r="E39">
            <v>10.3292</v>
          </cell>
          <cell r="F39">
            <v>5.3863200000000004</v>
          </cell>
          <cell r="G39">
            <v>1615</v>
          </cell>
          <cell r="H39" t="str">
            <v>Macro</v>
          </cell>
          <cell r="I39" t="str">
            <v>NOKIA</v>
          </cell>
          <cell r="J39" t="str">
            <v>Kamdom Yannick</v>
          </cell>
          <cell r="K39" t="str">
            <v>Mbouda</v>
          </cell>
          <cell r="L39" t="str">
            <v>HAMMER_NRO_OST</v>
          </cell>
          <cell r="M39" t="str">
            <v>IHS</v>
          </cell>
          <cell r="N39" t="str">
            <v>Grid-Gen</v>
          </cell>
        </row>
        <row r="40">
          <cell r="A40" t="str">
            <v>EST_032</v>
          </cell>
          <cell r="B40" t="str">
            <v>EST_032_Z_Bertoua-Kano</v>
          </cell>
          <cell r="C40" t="str">
            <v>EST</v>
          </cell>
          <cell r="D40" t="str">
            <v>Bertoua</v>
          </cell>
          <cell r="E40">
            <v>13.72782228</v>
          </cell>
          <cell r="F40">
            <v>4.5875068050000003</v>
          </cell>
          <cell r="G40">
            <v>676</v>
          </cell>
          <cell r="H40" t="str">
            <v>Macro</v>
          </cell>
          <cell r="I40" t="str">
            <v>ZTE</v>
          </cell>
          <cell r="J40" t="str">
            <v>Emmanuel Boma</v>
          </cell>
          <cell r="K40" t="str">
            <v>Bertoua_B2B</v>
          </cell>
          <cell r="L40" t="str">
            <v>AFRO</v>
          </cell>
          <cell r="M40" t="str">
            <v>IHS</v>
          </cell>
          <cell r="N40" t="str">
            <v>Grid-Gen</v>
          </cell>
        </row>
        <row r="41">
          <cell r="A41" t="str">
            <v>SUO_007</v>
          </cell>
          <cell r="B41" t="str">
            <v>Buea-Orange</v>
          </cell>
          <cell r="C41" t="str">
            <v>SUO</v>
          </cell>
          <cell r="D41" t="str">
            <v>Buea</v>
          </cell>
          <cell r="E41">
            <v>9.2694111110000001</v>
          </cell>
          <cell r="F41">
            <v>4.1595611110000004</v>
          </cell>
          <cell r="G41">
            <v>31</v>
          </cell>
          <cell r="H41" t="str">
            <v>Macro</v>
          </cell>
          <cell r="I41" t="str">
            <v>NOKIA</v>
          </cell>
          <cell r="J41" t="str">
            <v>Honore Koube</v>
          </cell>
          <cell r="K41" t="str">
            <v>Buea</v>
          </cell>
          <cell r="L41" t="str">
            <v>HAMMER_LIT_SUO</v>
          </cell>
          <cell r="M41" t="str">
            <v>IHS</v>
          </cell>
          <cell r="N41" t="str">
            <v>Grid-Gen</v>
          </cell>
        </row>
        <row r="42">
          <cell r="A42" t="str">
            <v>OST_045</v>
          </cell>
          <cell r="B42" t="str">
            <v>Bfsam-Toket</v>
          </cell>
          <cell r="C42" t="str">
            <v>OST</v>
          </cell>
          <cell r="D42" t="str">
            <v>Bafoussam</v>
          </cell>
          <cell r="E42">
            <v>10.395479999999999</v>
          </cell>
          <cell r="F42">
            <v>5.4605180000000004</v>
          </cell>
          <cell r="G42">
            <v>1513</v>
          </cell>
          <cell r="H42" t="str">
            <v>Macro</v>
          </cell>
          <cell r="I42" t="str">
            <v>NOKIA</v>
          </cell>
          <cell r="J42" t="str">
            <v>Ngah Denis</v>
          </cell>
          <cell r="K42" t="str">
            <v>Bafoussam_B2B</v>
          </cell>
          <cell r="L42" t="str">
            <v>HAMMER_NRO_OST</v>
          </cell>
          <cell r="M42" t="str">
            <v>IHS</v>
          </cell>
          <cell r="N42" t="str">
            <v>Grid-Gen</v>
          </cell>
        </row>
        <row r="43">
          <cell r="A43" t="str">
            <v>CTR_020</v>
          </cell>
          <cell r="B43" t="str">
            <v>CTR_020_Z_Masque</v>
          </cell>
          <cell r="C43" t="str">
            <v>CTR</v>
          </cell>
          <cell r="D43" t="str">
            <v>Yaounde</v>
          </cell>
          <cell r="E43">
            <v>11.524062000000001</v>
          </cell>
          <cell r="F43">
            <v>3.8974630000000001</v>
          </cell>
          <cell r="G43">
            <v>710</v>
          </cell>
          <cell r="H43" t="str">
            <v>Macro</v>
          </cell>
          <cell r="I43" t="str">
            <v>ZTE</v>
          </cell>
          <cell r="J43" t="str">
            <v>Eloundou Bertrand</v>
          </cell>
          <cell r="K43" t="str">
            <v>Yaounde_1</v>
          </cell>
          <cell r="L43" t="str">
            <v>AFRO</v>
          </cell>
          <cell r="M43" t="str">
            <v>IHS</v>
          </cell>
          <cell r="N43" t="str">
            <v>Grid Only</v>
          </cell>
        </row>
        <row r="44">
          <cell r="A44" t="str">
            <v>CTR_200</v>
          </cell>
          <cell r="B44" t="str">
            <v>CTR_200_Z_Bastos-BAT</v>
          </cell>
          <cell r="C44" t="str">
            <v>CTR</v>
          </cell>
          <cell r="D44" t="str">
            <v>Yaounde</v>
          </cell>
          <cell r="E44">
            <v>11.511530049999999</v>
          </cell>
          <cell r="F44">
            <v>3.8926580230000001</v>
          </cell>
          <cell r="G44">
            <v>747</v>
          </cell>
          <cell r="H44" t="str">
            <v>Macro</v>
          </cell>
          <cell r="I44" t="str">
            <v>ZTE</v>
          </cell>
          <cell r="J44" t="str">
            <v>Eloundou Bertrand</v>
          </cell>
          <cell r="K44" t="str">
            <v>Yaounde_1</v>
          </cell>
          <cell r="L44" t="str">
            <v>AFRO</v>
          </cell>
          <cell r="M44" t="str">
            <v>IHS</v>
          </cell>
          <cell r="N44" t="str">
            <v>Grid-Gen</v>
          </cell>
        </row>
        <row r="45">
          <cell r="A45" t="str">
            <v>CTR_197</v>
          </cell>
          <cell r="B45" t="str">
            <v>CTR_197_Z_Charles-Atangana</v>
          </cell>
          <cell r="C45" t="str">
            <v>CTR</v>
          </cell>
          <cell r="D45" t="str">
            <v>Yaounde</v>
          </cell>
          <cell r="E45">
            <v>11.517604</v>
          </cell>
          <cell r="F45">
            <v>3.8889960000000001</v>
          </cell>
          <cell r="G45">
            <v>742</v>
          </cell>
          <cell r="H45" t="str">
            <v>Macro</v>
          </cell>
          <cell r="I45" t="str">
            <v>ZTE</v>
          </cell>
          <cell r="J45" t="str">
            <v>Eloundou Bertrand</v>
          </cell>
          <cell r="K45" t="str">
            <v>Yaounde_1</v>
          </cell>
          <cell r="L45" t="str">
            <v>AFRO</v>
          </cell>
          <cell r="M45" t="str">
            <v>IHS</v>
          </cell>
          <cell r="N45" t="str">
            <v>Grid Only</v>
          </cell>
        </row>
        <row r="46">
          <cell r="A46" t="str">
            <v>LIT_128</v>
          </cell>
          <cell r="B46" t="str">
            <v>LIT_128_Z_PK11</v>
          </cell>
          <cell r="C46" t="str">
            <v>LIT</v>
          </cell>
          <cell r="D46" t="str">
            <v>Douala</v>
          </cell>
          <cell r="E46">
            <v>9.7788624160000008</v>
          </cell>
          <cell r="F46">
            <v>4.0535195039999996</v>
          </cell>
          <cell r="G46">
            <v>703</v>
          </cell>
          <cell r="H46" t="str">
            <v>Macro</v>
          </cell>
          <cell r="I46" t="str">
            <v>ZTE</v>
          </cell>
          <cell r="J46" t="str">
            <v>Bruno Kemngne</v>
          </cell>
          <cell r="K46" t="str">
            <v>Douala_6</v>
          </cell>
          <cell r="L46" t="str">
            <v>HAMMER_LIT_SUO</v>
          </cell>
          <cell r="M46" t="str">
            <v>IHS</v>
          </cell>
          <cell r="N46" t="str">
            <v>Grid-Gen</v>
          </cell>
        </row>
        <row r="47">
          <cell r="A47" t="str">
            <v>LIT_224</v>
          </cell>
          <cell r="B47" t="str">
            <v>LIT_224_Z_Makepe-St-Tropez</v>
          </cell>
          <cell r="C47" t="str">
            <v>LIT</v>
          </cell>
          <cell r="D47" t="str">
            <v>Douala</v>
          </cell>
          <cell r="E47">
            <v>9.7455833330000008</v>
          </cell>
          <cell r="F47">
            <v>4.0747499999999999</v>
          </cell>
          <cell r="G47">
            <v>701</v>
          </cell>
          <cell r="H47" t="str">
            <v>Macro</v>
          </cell>
          <cell r="I47" t="str">
            <v>ZTE</v>
          </cell>
          <cell r="J47" t="str">
            <v>Beauclair Sonzia</v>
          </cell>
          <cell r="K47" t="str">
            <v>Douala_1</v>
          </cell>
          <cell r="L47" t="str">
            <v>HAMMER_LIT_SUO</v>
          </cell>
          <cell r="M47" t="str">
            <v>IHS</v>
          </cell>
          <cell r="N47" t="str">
            <v>Grid-Gen</v>
          </cell>
        </row>
        <row r="48">
          <cell r="A48" t="str">
            <v>LIT_039</v>
          </cell>
          <cell r="B48" t="str">
            <v>Njombe</v>
          </cell>
          <cell r="C48" t="str">
            <v>LIT</v>
          </cell>
          <cell r="D48" t="str">
            <v>Njombe</v>
          </cell>
          <cell r="E48">
            <v>9.6471359999999997</v>
          </cell>
          <cell r="F48">
            <v>4.5909630000000003</v>
          </cell>
          <cell r="G48">
            <v>164</v>
          </cell>
          <cell r="H48" t="str">
            <v>Macro</v>
          </cell>
          <cell r="I48" t="str">
            <v>NOKIA</v>
          </cell>
          <cell r="J48" t="str">
            <v>Ewane Eric Pitié</v>
          </cell>
          <cell r="K48" t="str">
            <v>Njombe</v>
          </cell>
          <cell r="L48" t="str">
            <v>HAMMER_LIT_SUO</v>
          </cell>
          <cell r="M48" t="str">
            <v>IHS</v>
          </cell>
          <cell r="N48" t="str">
            <v>Grid-Gen</v>
          </cell>
        </row>
        <row r="49">
          <cell r="A49" t="str">
            <v>OST_046</v>
          </cell>
          <cell r="B49" t="str">
            <v>Bfsam-Bamengoum</v>
          </cell>
          <cell r="C49" t="str">
            <v>OST</v>
          </cell>
          <cell r="D49" t="str">
            <v>Bafoussam</v>
          </cell>
          <cell r="E49">
            <v>10.380337000000001</v>
          </cell>
          <cell r="F49">
            <v>5.5042679999999997</v>
          </cell>
          <cell r="G49">
            <v>1339</v>
          </cell>
          <cell r="H49" t="str">
            <v>Macro</v>
          </cell>
          <cell r="I49" t="str">
            <v>NOKIA</v>
          </cell>
          <cell r="J49" t="str">
            <v>Ngah Denis</v>
          </cell>
          <cell r="K49" t="str">
            <v>Bafoussam_B2B</v>
          </cell>
          <cell r="L49" t="str">
            <v>HAMMER_NRO_OST</v>
          </cell>
          <cell r="M49" t="str">
            <v>IHS</v>
          </cell>
          <cell r="N49" t="str">
            <v>Grid-Gen</v>
          </cell>
        </row>
        <row r="50">
          <cell r="A50" t="str">
            <v>LIT_246</v>
          </cell>
          <cell r="B50" t="str">
            <v>LIT_246_Z_Kotto-Bloc</v>
          </cell>
          <cell r="C50" t="str">
            <v>LIT</v>
          </cell>
          <cell r="D50" t="str">
            <v>Douala</v>
          </cell>
          <cell r="E50">
            <v>9.7535279999999993</v>
          </cell>
          <cell r="F50">
            <v>4.1004779999999998</v>
          </cell>
          <cell r="G50">
            <v>701</v>
          </cell>
          <cell r="H50" t="str">
            <v>Macro</v>
          </cell>
          <cell r="I50" t="str">
            <v>ZTE</v>
          </cell>
          <cell r="J50" t="str">
            <v>Fidèle Etaba</v>
          </cell>
          <cell r="K50" t="str">
            <v>Douala_7</v>
          </cell>
          <cell r="L50" t="str">
            <v>HAMMER_LIT_SUO</v>
          </cell>
          <cell r="M50" t="str">
            <v>IHS</v>
          </cell>
          <cell r="N50" t="str">
            <v>Grid-Gen</v>
          </cell>
        </row>
        <row r="51">
          <cell r="A51" t="str">
            <v>LIT_040</v>
          </cell>
          <cell r="B51" t="str">
            <v>Safacam</v>
          </cell>
          <cell r="C51" t="str">
            <v>LIT</v>
          </cell>
          <cell r="D51" t="str">
            <v>Dizangue</v>
          </cell>
          <cell r="E51">
            <v>10.002000000000001</v>
          </cell>
          <cell r="F51">
            <v>3.7638083330000001</v>
          </cell>
          <cell r="G51">
            <v>61</v>
          </cell>
          <cell r="H51" t="str">
            <v>Macro</v>
          </cell>
          <cell r="I51" t="str">
            <v>NOKIA</v>
          </cell>
          <cell r="J51" t="str">
            <v>Yannik Mbah</v>
          </cell>
          <cell r="K51" t="str">
            <v>Edea_1</v>
          </cell>
          <cell r="L51" t="str">
            <v>HAMMER_LIT_SUO</v>
          </cell>
          <cell r="M51" t="str">
            <v>IHS</v>
          </cell>
          <cell r="N51" t="str">
            <v>Grid-Gen</v>
          </cell>
        </row>
        <row r="52">
          <cell r="A52" t="str">
            <v>CTR_030</v>
          </cell>
          <cell r="B52" t="str">
            <v>Mbandjock</v>
          </cell>
          <cell r="C52" t="str">
            <v>CTR</v>
          </cell>
          <cell r="D52" t="str">
            <v>Mbandjock</v>
          </cell>
          <cell r="E52">
            <v>11.903888889999999</v>
          </cell>
          <cell r="F52">
            <v>4.4583611100000002</v>
          </cell>
          <cell r="G52">
            <v>558</v>
          </cell>
          <cell r="H52" t="str">
            <v>Macro</v>
          </cell>
          <cell r="I52" t="str">
            <v>NOKIA</v>
          </cell>
          <cell r="J52" t="str">
            <v>TSAGUE Raoul</v>
          </cell>
          <cell r="K52" t="str">
            <v>Nanga-Eboko</v>
          </cell>
          <cell r="L52" t="str">
            <v>AFRO</v>
          </cell>
          <cell r="M52" t="str">
            <v>CAMUSAT</v>
          </cell>
          <cell r="N52" t="str">
            <v>Hybrid Solar - S1</v>
          </cell>
        </row>
        <row r="53">
          <cell r="A53" t="str">
            <v>LIT_247</v>
          </cell>
          <cell r="B53" t="str">
            <v>LIT_247_Z_Bsadi-BlocJ</v>
          </cell>
          <cell r="C53" t="str">
            <v>LIT</v>
          </cell>
          <cell r="D53" t="str">
            <v>Douala</v>
          </cell>
          <cell r="E53">
            <v>9.7433333330000007</v>
          </cell>
          <cell r="F53">
            <v>4.0973333329999999</v>
          </cell>
          <cell r="G53">
            <v>701</v>
          </cell>
          <cell r="H53" t="str">
            <v>Macro</v>
          </cell>
          <cell r="I53" t="str">
            <v>ZTE</v>
          </cell>
          <cell r="J53" t="str">
            <v>Fidèle Etaba</v>
          </cell>
          <cell r="K53" t="str">
            <v>Douala_7</v>
          </cell>
          <cell r="L53" t="str">
            <v>HAMMER_LIT_SUO</v>
          </cell>
          <cell r="M53" t="str">
            <v>IHS</v>
          </cell>
          <cell r="N53" t="str">
            <v>Grid-Gen</v>
          </cell>
        </row>
        <row r="54">
          <cell r="A54" t="str">
            <v>LIT_248</v>
          </cell>
          <cell r="B54" t="str">
            <v>LIT_248_Z_Hopital-General</v>
          </cell>
          <cell r="C54" t="str">
            <v>LIT</v>
          </cell>
          <cell r="D54" t="str">
            <v>Douala</v>
          </cell>
          <cell r="E54">
            <v>9.7592470589999998</v>
          </cell>
          <cell r="F54">
            <v>4.0668504390000004</v>
          </cell>
          <cell r="G54">
            <v>701</v>
          </cell>
          <cell r="H54" t="str">
            <v>Macro</v>
          </cell>
          <cell r="I54" t="str">
            <v>ZTE</v>
          </cell>
          <cell r="J54" t="str">
            <v>Beauclair Sonzia</v>
          </cell>
          <cell r="K54" t="str">
            <v>Douala_1</v>
          </cell>
          <cell r="L54" t="str">
            <v>HAMMER_LIT_SUO</v>
          </cell>
          <cell r="M54" t="str">
            <v>IHS</v>
          </cell>
          <cell r="N54" t="str">
            <v>Grid-Gen</v>
          </cell>
        </row>
        <row r="55">
          <cell r="A55" t="str">
            <v>EXN_016</v>
          </cell>
          <cell r="B55" t="str">
            <v>Maroua-Douggoy</v>
          </cell>
          <cell r="C55" t="str">
            <v>EXN</v>
          </cell>
          <cell r="D55" t="str">
            <v>Maroua</v>
          </cell>
          <cell r="E55">
            <v>14.357944440000001</v>
          </cell>
          <cell r="F55">
            <v>10.606972219999999</v>
          </cell>
          <cell r="G55">
            <v>391</v>
          </cell>
          <cell r="H55" t="str">
            <v>Macro</v>
          </cell>
          <cell r="I55" t="str">
            <v>NOKIA</v>
          </cell>
          <cell r="J55" t="str">
            <v>Lefranc Emati</v>
          </cell>
          <cell r="K55" t="str">
            <v>Maroua_B2B</v>
          </cell>
          <cell r="L55" t="str">
            <v>TELEINFRA</v>
          </cell>
          <cell r="M55" t="str">
            <v>IHS</v>
          </cell>
          <cell r="N55" t="str">
            <v>Grid-Gen</v>
          </cell>
        </row>
        <row r="56">
          <cell r="A56" t="str">
            <v>CTR_032</v>
          </cell>
          <cell r="B56" t="str">
            <v>Batchenga</v>
          </cell>
          <cell r="C56" t="str">
            <v>CTR</v>
          </cell>
          <cell r="D56" t="str">
            <v>Batchenga</v>
          </cell>
          <cell r="E56">
            <v>11.640119</v>
          </cell>
          <cell r="F56">
            <v>4.2823690000000001</v>
          </cell>
          <cell r="G56">
            <v>502</v>
          </cell>
          <cell r="H56" t="str">
            <v>Macro</v>
          </cell>
          <cell r="I56" t="str">
            <v>NOKIA</v>
          </cell>
          <cell r="J56" t="str">
            <v>Ngouala TSAGUE BRISSE</v>
          </cell>
          <cell r="K56" t="str">
            <v>Yaounde_3</v>
          </cell>
          <cell r="L56" t="str">
            <v>AFRO</v>
          </cell>
          <cell r="M56" t="str">
            <v>CAMUSAT</v>
          </cell>
          <cell r="N56" t="str">
            <v>Medium Grid + Solar + GE</v>
          </cell>
        </row>
        <row r="57">
          <cell r="A57" t="str">
            <v>CTR_033</v>
          </cell>
          <cell r="B57" t="str">
            <v>Nanga-Eboko</v>
          </cell>
          <cell r="C57" t="str">
            <v>CTR</v>
          </cell>
          <cell r="D57" t="str">
            <v>Nanga-Eboko</v>
          </cell>
          <cell r="E57">
            <v>12.38208333</v>
          </cell>
          <cell r="F57">
            <v>4.6954444439999996</v>
          </cell>
          <cell r="G57">
            <v>592</v>
          </cell>
          <cell r="H57" t="str">
            <v>Macro</v>
          </cell>
          <cell r="I57" t="str">
            <v>NOKIA</v>
          </cell>
          <cell r="J57" t="str">
            <v>TSAGUE Raoul</v>
          </cell>
          <cell r="K57" t="str">
            <v>Nanga-Eboko</v>
          </cell>
          <cell r="L57" t="str">
            <v>AFRO</v>
          </cell>
          <cell r="M57" t="str">
            <v>CAMUSAT</v>
          </cell>
          <cell r="N57" t="str">
            <v>Medium Grid + Solar + GE</v>
          </cell>
        </row>
        <row r="58">
          <cell r="A58" t="str">
            <v>CTR_124</v>
          </cell>
          <cell r="B58" t="str">
            <v>CTR_124_Z_ARMP</v>
          </cell>
          <cell r="C58" t="str">
            <v>CTR</v>
          </cell>
          <cell r="D58" t="str">
            <v>Yaounde</v>
          </cell>
          <cell r="E58">
            <v>11.51169</v>
          </cell>
          <cell r="F58">
            <v>3.90693</v>
          </cell>
          <cell r="G58">
            <v>761</v>
          </cell>
          <cell r="H58" t="str">
            <v>Macro</v>
          </cell>
          <cell r="I58" t="str">
            <v>ZTE</v>
          </cell>
          <cell r="J58" t="str">
            <v>Eloundou Bertrand</v>
          </cell>
          <cell r="K58" t="str">
            <v>Yaounde_1</v>
          </cell>
          <cell r="L58" t="str">
            <v>AFRO</v>
          </cell>
          <cell r="M58" t="str">
            <v>IHS</v>
          </cell>
          <cell r="N58" t="str">
            <v>Grid Only</v>
          </cell>
        </row>
        <row r="59">
          <cell r="A59" t="str">
            <v>CTR_251</v>
          </cell>
          <cell r="B59" t="str">
            <v>CTR_251_Z_Vallee-Bastos</v>
          </cell>
          <cell r="C59" t="str">
            <v>CTR</v>
          </cell>
          <cell r="D59" t="str">
            <v>Yaounde</v>
          </cell>
          <cell r="E59">
            <v>11.522572</v>
          </cell>
          <cell r="F59">
            <v>3.8945880000000002</v>
          </cell>
          <cell r="G59">
            <v>742</v>
          </cell>
          <cell r="H59" t="str">
            <v>Macro</v>
          </cell>
          <cell r="I59" t="str">
            <v>ZTE</v>
          </cell>
          <cell r="J59" t="str">
            <v>Eloundou Bertrand</v>
          </cell>
          <cell r="K59" t="str">
            <v>Yaounde_1</v>
          </cell>
          <cell r="L59" t="str">
            <v>AFRO</v>
          </cell>
          <cell r="M59" t="str">
            <v>IHS</v>
          </cell>
          <cell r="N59" t="str">
            <v>Grid Only</v>
          </cell>
        </row>
        <row r="60">
          <cell r="A60" t="str">
            <v>CTR_269</v>
          </cell>
          <cell r="B60" t="str">
            <v>CTR_269_Z_Ekounou-PJ</v>
          </cell>
          <cell r="C60" t="str">
            <v>CTR</v>
          </cell>
          <cell r="D60" t="str">
            <v>Yaounde</v>
          </cell>
          <cell r="E60">
            <v>11.534137380000001</v>
          </cell>
          <cell r="F60">
            <v>3.8422311159999998</v>
          </cell>
          <cell r="G60">
            <v>742</v>
          </cell>
          <cell r="H60" t="str">
            <v>Macro</v>
          </cell>
          <cell r="I60" t="str">
            <v>ZTE</v>
          </cell>
          <cell r="J60" t="str">
            <v>Eloundou Bertrand</v>
          </cell>
          <cell r="K60" t="str">
            <v>Yaounde_1</v>
          </cell>
          <cell r="L60" t="str">
            <v>AFRO</v>
          </cell>
          <cell r="M60" t="str">
            <v>IHS</v>
          </cell>
          <cell r="N60" t="str">
            <v>Grid-Gen</v>
          </cell>
        </row>
        <row r="61">
          <cell r="A61" t="str">
            <v>LIT_297</v>
          </cell>
          <cell r="B61" t="str">
            <v>LIT_297_Z_Lendi-Entree</v>
          </cell>
          <cell r="C61" t="str">
            <v>LIT</v>
          </cell>
          <cell r="D61" t="str">
            <v>Douala</v>
          </cell>
          <cell r="E61">
            <v>9.7704094739999992</v>
          </cell>
          <cell r="F61">
            <v>4.110025372</v>
          </cell>
          <cell r="G61">
            <v>701</v>
          </cell>
          <cell r="H61" t="str">
            <v>Macro</v>
          </cell>
          <cell r="I61" t="str">
            <v>ZTE</v>
          </cell>
          <cell r="J61" t="str">
            <v>Fidèle Etaba</v>
          </cell>
          <cell r="K61" t="str">
            <v>Douala_7</v>
          </cell>
          <cell r="L61" t="str">
            <v>HAMMER_LIT_SUO</v>
          </cell>
          <cell r="M61" t="str">
            <v>IHS</v>
          </cell>
          <cell r="N61" t="str">
            <v>Grid-Gen</v>
          </cell>
        </row>
        <row r="62">
          <cell r="A62" t="str">
            <v>LIT_303</v>
          </cell>
          <cell r="B62" t="str">
            <v>LIT_303_Z_Kotto-Antenne</v>
          </cell>
          <cell r="C62" t="str">
            <v>LIT</v>
          </cell>
          <cell r="D62" t="str">
            <v>Douala</v>
          </cell>
          <cell r="E62">
            <v>9.7515459290000006</v>
          </cell>
          <cell r="F62">
            <v>4.0931712210000004</v>
          </cell>
          <cell r="G62">
            <v>701</v>
          </cell>
          <cell r="H62" t="str">
            <v>Macro</v>
          </cell>
          <cell r="I62" t="str">
            <v>ZTE</v>
          </cell>
          <cell r="J62" t="str">
            <v>Fidèle Etaba</v>
          </cell>
          <cell r="K62" t="str">
            <v>Douala_7</v>
          </cell>
          <cell r="L62" t="str">
            <v>HAMMER_LIT_SUO</v>
          </cell>
          <cell r="M62" t="str">
            <v>IHS</v>
          </cell>
          <cell r="N62" t="str">
            <v>Grid-Gen</v>
          </cell>
        </row>
        <row r="63">
          <cell r="A63" t="str">
            <v>CTR_041</v>
          </cell>
          <cell r="B63" t="str">
            <v>Nkog-Edzen</v>
          </cell>
          <cell r="C63" t="str">
            <v>CTR</v>
          </cell>
          <cell r="D63" t="str">
            <v>Nkog-Edzen</v>
          </cell>
          <cell r="E63">
            <v>11.318199999999999</v>
          </cell>
          <cell r="F63">
            <v>4.2925833329999996</v>
          </cell>
          <cell r="G63">
            <v>482</v>
          </cell>
          <cell r="H63" t="str">
            <v>Macro</v>
          </cell>
          <cell r="I63" t="str">
            <v>NOKIA</v>
          </cell>
          <cell r="J63" t="str">
            <v xml:space="preserve">APIANG Grégoire Flores </v>
          </cell>
          <cell r="K63" t="str">
            <v>Ntui</v>
          </cell>
          <cell r="L63" t="str">
            <v>HAMMER_NRO_OST</v>
          </cell>
          <cell r="M63">
            <v>0</v>
          </cell>
          <cell r="N63" t="e">
            <v>#N/A</v>
          </cell>
        </row>
        <row r="64">
          <cell r="A64" t="str">
            <v>CTR_351</v>
          </cell>
          <cell r="B64" t="str">
            <v>CTR_351_Z_Mimboman-Nodal</v>
          </cell>
          <cell r="C64" t="str">
            <v>CTR</v>
          </cell>
          <cell r="D64" t="str">
            <v>Yaounde</v>
          </cell>
          <cell r="E64">
            <v>11.554223</v>
          </cell>
          <cell r="F64">
            <v>3.8699690000000002</v>
          </cell>
          <cell r="G64">
            <v>742</v>
          </cell>
          <cell r="H64" t="str">
            <v>Macro</v>
          </cell>
          <cell r="I64" t="str">
            <v>ZTE</v>
          </cell>
          <cell r="J64" t="str">
            <v>Eloundou Bertrand</v>
          </cell>
          <cell r="K64" t="str">
            <v>Yaounde_1</v>
          </cell>
          <cell r="L64" t="str">
            <v>AFRO</v>
          </cell>
          <cell r="M64">
            <v>0</v>
          </cell>
          <cell r="N64" t="e">
            <v>#N/A</v>
          </cell>
        </row>
        <row r="65">
          <cell r="A65" t="str">
            <v>LIT_278</v>
          </cell>
          <cell r="B65" t="str">
            <v>LIT_278_Z_PK10-Marche</v>
          </cell>
          <cell r="C65" t="str">
            <v>LIT</v>
          </cell>
          <cell r="D65" t="str">
            <v>Douala</v>
          </cell>
          <cell r="E65">
            <v>9.7719111109999997</v>
          </cell>
          <cell r="F65">
            <v>4.050191667</v>
          </cell>
          <cell r="G65">
            <v>701</v>
          </cell>
          <cell r="H65" t="str">
            <v>Macro</v>
          </cell>
          <cell r="I65" t="str">
            <v>ZTE</v>
          </cell>
          <cell r="J65" t="str">
            <v>Bruno Kemngne</v>
          </cell>
          <cell r="K65" t="str">
            <v>Douala_6</v>
          </cell>
          <cell r="L65" t="str">
            <v>HAMMER_LIT_SUO</v>
          </cell>
          <cell r="M65" t="str">
            <v>IHS</v>
          </cell>
          <cell r="N65" t="str">
            <v>Grid-Lithium</v>
          </cell>
        </row>
        <row r="66">
          <cell r="A66" t="str">
            <v>LIT_256</v>
          </cell>
          <cell r="B66" t="str">
            <v>LIT_256_Z_Beedi-Hte-Tension</v>
          </cell>
          <cell r="C66" t="str">
            <v>LIT</v>
          </cell>
          <cell r="D66" t="str">
            <v>Douala</v>
          </cell>
          <cell r="E66">
            <v>9.7686883590000004</v>
          </cell>
          <cell r="F66">
            <v>4.0591199140000001</v>
          </cell>
          <cell r="G66">
            <v>701</v>
          </cell>
          <cell r="H66" t="str">
            <v>Macro</v>
          </cell>
          <cell r="I66" t="str">
            <v>ZTE</v>
          </cell>
          <cell r="J66" t="str">
            <v>Fidèle Etaba</v>
          </cell>
          <cell r="K66" t="str">
            <v>Douala_7</v>
          </cell>
          <cell r="L66" t="str">
            <v>HAMMER_LIT_SUO</v>
          </cell>
          <cell r="M66" t="str">
            <v>IHS</v>
          </cell>
          <cell r="N66" t="str">
            <v>Grid-Gen</v>
          </cell>
        </row>
        <row r="67">
          <cell r="A67" t="str">
            <v>OST_009</v>
          </cell>
          <cell r="B67" t="str">
            <v>Bandjoun</v>
          </cell>
          <cell r="C67" t="str">
            <v>OST</v>
          </cell>
          <cell r="D67" t="str">
            <v>Bandjoun</v>
          </cell>
          <cell r="E67">
            <v>10.4232</v>
          </cell>
          <cell r="F67">
            <v>5.3753000000000002</v>
          </cell>
          <cell r="G67">
            <v>1582</v>
          </cell>
          <cell r="H67" t="str">
            <v>Macro</v>
          </cell>
          <cell r="I67" t="str">
            <v>NOKIA</v>
          </cell>
          <cell r="J67" t="str">
            <v>Ngah Denis</v>
          </cell>
          <cell r="K67" t="str">
            <v>Bafoussam_B2B</v>
          </cell>
          <cell r="L67" t="str">
            <v>HAMMER_NRO_OST</v>
          </cell>
          <cell r="M67" t="str">
            <v>IHS</v>
          </cell>
          <cell r="N67" t="str">
            <v>Grid-Gen</v>
          </cell>
        </row>
        <row r="68">
          <cell r="A68" t="str">
            <v>ADM_018</v>
          </cell>
          <cell r="B68" t="str">
            <v>Ngd-Ville</v>
          </cell>
          <cell r="C68" t="str">
            <v>ADM</v>
          </cell>
          <cell r="D68" t="str">
            <v>Ngaoundere</v>
          </cell>
          <cell r="E68">
            <v>13.6043</v>
          </cell>
          <cell r="F68">
            <v>7.3281000000000001</v>
          </cell>
          <cell r="G68">
            <v>1113</v>
          </cell>
          <cell r="H68" t="str">
            <v>Macro</v>
          </cell>
          <cell r="I68" t="str">
            <v>NOKIA</v>
          </cell>
          <cell r="J68" t="str">
            <v>Souleymanou</v>
          </cell>
          <cell r="K68" t="str">
            <v>Ngaoundere_3</v>
          </cell>
          <cell r="L68" t="str">
            <v>TELEINFRA</v>
          </cell>
          <cell r="M68" t="str">
            <v>IHS</v>
          </cell>
          <cell r="N68" t="str">
            <v>Grid-Gen</v>
          </cell>
        </row>
        <row r="69">
          <cell r="A69" t="str">
            <v>OST_056</v>
          </cell>
          <cell r="B69" t="str">
            <v>Bamendou</v>
          </cell>
          <cell r="C69" t="str">
            <v>OST</v>
          </cell>
          <cell r="D69" t="str">
            <v>Bamendou</v>
          </cell>
          <cell r="E69">
            <v>10.18191667</v>
          </cell>
          <cell r="F69">
            <v>5.4893111110000001</v>
          </cell>
          <cell r="G69">
            <v>1499</v>
          </cell>
          <cell r="H69" t="str">
            <v>Macro</v>
          </cell>
          <cell r="I69" t="str">
            <v>NOKIA</v>
          </cell>
          <cell r="J69" t="str">
            <v>Rodrigue Takala</v>
          </cell>
          <cell r="K69" t="str">
            <v>Dschang</v>
          </cell>
          <cell r="L69" t="str">
            <v>HAMMER_NRO_OST</v>
          </cell>
          <cell r="M69" t="str">
            <v>IHS</v>
          </cell>
          <cell r="N69" t="str">
            <v>Grid-Gen</v>
          </cell>
        </row>
        <row r="70">
          <cell r="A70" t="str">
            <v>LIT_063</v>
          </cell>
          <cell r="B70" t="str">
            <v>Melong</v>
          </cell>
          <cell r="C70" t="str">
            <v>LIT</v>
          </cell>
          <cell r="D70" t="str">
            <v>Melong</v>
          </cell>
          <cell r="E70">
            <v>9.9427059999999994</v>
          </cell>
          <cell r="F70">
            <v>5.1246559999999999</v>
          </cell>
          <cell r="G70">
            <v>899</v>
          </cell>
          <cell r="H70" t="str">
            <v>Macro</v>
          </cell>
          <cell r="I70" t="str">
            <v>NOKIA</v>
          </cell>
          <cell r="J70" t="str">
            <v>Yannick Tchoupa</v>
          </cell>
          <cell r="K70" t="str">
            <v>Nkongsamba</v>
          </cell>
          <cell r="L70" t="str">
            <v>HAMMER_LIT_SUO</v>
          </cell>
          <cell r="M70" t="str">
            <v>IHS</v>
          </cell>
          <cell r="N70" t="str">
            <v>Grid-Gen</v>
          </cell>
        </row>
        <row r="71">
          <cell r="A71" t="str">
            <v>LIT_275</v>
          </cell>
          <cell r="B71" t="str">
            <v>LIT_275_Z_Logpom-Sodikombo</v>
          </cell>
          <cell r="C71" t="str">
            <v>LIT</v>
          </cell>
          <cell r="D71" t="str">
            <v>Douala</v>
          </cell>
          <cell r="E71">
            <v>9.7860510119999997</v>
          </cell>
          <cell r="F71">
            <v>4.0819906650000002</v>
          </cell>
          <cell r="G71">
            <v>701</v>
          </cell>
          <cell r="H71" t="str">
            <v>Macro</v>
          </cell>
          <cell r="I71" t="str">
            <v>ZTE</v>
          </cell>
          <cell r="J71" t="str">
            <v>Beauclair Sonzia</v>
          </cell>
          <cell r="K71" t="str">
            <v>Douala_1</v>
          </cell>
          <cell r="L71" t="str">
            <v>HAMMER_LIT_SUO</v>
          </cell>
          <cell r="M71" t="str">
            <v>IHS</v>
          </cell>
          <cell r="N71" t="str">
            <v>Grid-Gen</v>
          </cell>
        </row>
        <row r="72">
          <cell r="A72" t="str">
            <v>LIT_020</v>
          </cell>
          <cell r="B72" t="str">
            <v>LIT_020_Z_Bonamoutongo</v>
          </cell>
          <cell r="C72" t="str">
            <v>LIT</v>
          </cell>
          <cell r="D72" t="str">
            <v>Douala</v>
          </cell>
          <cell r="E72">
            <v>9.7998188289999995</v>
          </cell>
          <cell r="F72">
            <v>4.0673673700000004</v>
          </cell>
          <cell r="G72">
            <v>703</v>
          </cell>
          <cell r="H72" t="str">
            <v>Macro</v>
          </cell>
          <cell r="I72" t="str">
            <v>ZTE</v>
          </cell>
          <cell r="J72" t="str">
            <v>Fidèle Etaba</v>
          </cell>
          <cell r="K72" t="str">
            <v>Douala_7</v>
          </cell>
          <cell r="L72" t="str">
            <v>HAMMER_LIT_SUO</v>
          </cell>
          <cell r="M72" t="str">
            <v>IHS</v>
          </cell>
          <cell r="N72" t="str">
            <v>Grid-Gen</v>
          </cell>
        </row>
        <row r="73">
          <cell r="A73" t="str">
            <v>LIT_261</v>
          </cell>
          <cell r="B73" t="str">
            <v>LIT_261_Z_PK11-Mbengue-City</v>
          </cell>
          <cell r="C73" t="str">
            <v>LIT</v>
          </cell>
          <cell r="D73" t="str">
            <v>Douala</v>
          </cell>
          <cell r="E73">
            <v>9.7763295219999993</v>
          </cell>
          <cell r="F73">
            <v>4.0632438750000004</v>
          </cell>
          <cell r="G73">
            <v>701</v>
          </cell>
          <cell r="H73" t="str">
            <v>Macro</v>
          </cell>
          <cell r="I73" t="str">
            <v>ZTE</v>
          </cell>
          <cell r="J73" t="str">
            <v>Fidèle Etaba</v>
          </cell>
          <cell r="K73" t="str">
            <v>Douala_7</v>
          </cell>
          <cell r="L73" t="str">
            <v>HAMMER_LIT_SUO</v>
          </cell>
          <cell r="M73" t="str">
            <v>IHS</v>
          </cell>
          <cell r="N73" t="str">
            <v>Grid-Gen</v>
          </cell>
        </row>
        <row r="74">
          <cell r="A74" t="str">
            <v>OST_063</v>
          </cell>
          <cell r="B74" t="str">
            <v>Bfsam-Baleng</v>
          </cell>
          <cell r="C74" t="str">
            <v>OST</v>
          </cell>
          <cell r="D74" t="str">
            <v>Bafoussam</v>
          </cell>
          <cell r="E74">
            <v>10.401398</v>
          </cell>
          <cell r="F74">
            <v>5.5074959999999997</v>
          </cell>
          <cell r="G74">
            <v>1329</v>
          </cell>
          <cell r="H74" t="str">
            <v>Macro</v>
          </cell>
          <cell r="I74" t="str">
            <v>NOKIA</v>
          </cell>
          <cell r="J74" t="str">
            <v>Ngah Denis</v>
          </cell>
          <cell r="K74" t="str">
            <v>Bafoussam_B2B</v>
          </cell>
          <cell r="L74" t="str">
            <v>HAMMER_NRO_OST</v>
          </cell>
          <cell r="M74" t="str">
            <v>IHS</v>
          </cell>
          <cell r="N74" t="str">
            <v>Grid-Gen</v>
          </cell>
        </row>
        <row r="75">
          <cell r="A75" t="str">
            <v>LIT_285</v>
          </cell>
          <cell r="B75" t="str">
            <v>LIT_285_Z_Makepe-Lycee</v>
          </cell>
          <cell r="C75" t="str">
            <v>LIT</v>
          </cell>
          <cell r="D75" t="str">
            <v>Douala</v>
          </cell>
          <cell r="E75">
            <v>9.7568249999999992</v>
          </cell>
          <cell r="F75">
            <v>4.0818666669999999</v>
          </cell>
          <cell r="G75">
            <v>701</v>
          </cell>
          <cell r="H75" t="str">
            <v>Macro</v>
          </cell>
          <cell r="I75" t="str">
            <v>ZTE</v>
          </cell>
          <cell r="J75" t="str">
            <v>Beauclair Sonzia</v>
          </cell>
          <cell r="K75" t="str">
            <v>Douala_1</v>
          </cell>
          <cell r="L75" t="str">
            <v>HAMMER_LIT_SUO</v>
          </cell>
          <cell r="M75" t="str">
            <v>IHS</v>
          </cell>
          <cell r="N75" t="str">
            <v>Grid Only</v>
          </cell>
        </row>
        <row r="76">
          <cell r="A76" t="str">
            <v>LIT_373</v>
          </cell>
          <cell r="B76" t="str">
            <v>LIT_373_Z_Missoke-Universite</v>
          </cell>
          <cell r="C76" t="str">
            <v>LIT</v>
          </cell>
          <cell r="D76" t="str">
            <v>Douala</v>
          </cell>
          <cell r="E76">
            <v>9.7435235430000002</v>
          </cell>
          <cell r="F76">
            <v>4.0597773520000002</v>
          </cell>
          <cell r="G76">
            <v>701</v>
          </cell>
          <cell r="H76" t="str">
            <v>Macro</v>
          </cell>
          <cell r="I76" t="str">
            <v>ZTE</v>
          </cell>
          <cell r="J76" t="str">
            <v>Beauclair Sonzia</v>
          </cell>
          <cell r="K76" t="str">
            <v>Douala_1</v>
          </cell>
          <cell r="L76" t="str">
            <v>HAMMER_LIT_SUO</v>
          </cell>
          <cell r="M76" t="str">
            <v>IHS</v>
          </cell>
          <cell r="N76" t="str">
            <v>Grid-Gen</v>
          </cell>
        </row>
        <row r="77">
          <cell r="A77" t="str">
            <v>CTR_344</v>
          </cell>
          <cell r="B77" t="str">
            <v>CTR_344_Z_Dragage</v>
          </cell>
          <cell r="C77" t="str">
            <v>CTR</v>
          </cell>
          <cell r="D77" t="str">
            <v>Yaounde</v>
          </cell>
          <cell r="E77">
            <v>11.516741</v>
          </cell>
          <cell r="F77">
            <v>3.8992969999999998</v>
          </cell>
          <cell r="G77">
            <v>742</v>
          </cell>
          <cell r="H77" t="str">
            <v>Macro</v>
          </cell>
          <cell r="I77" t="str">
            <v>ZTE</v>
          </cell>
          <cell r="J77" t="str">
            <v>Eloundou Bertrand</v>
          </cell>
          <cell r="K77" t="str">
            <v>Yaounde_1</v>
          </cell>
          <cell r="L77" t="str">
            <v>AFRO</v>
          </cell>
          <cell r="M77" t="str">
            <v>IHS</v>
          </cell>
          <cell r="N77" t="str">
            <v>Grid-Gen</v>
          </cell>
        </row>
        <row r="78">
          <cell r="A78" t="str">
            <v>CTR_422</v>
          </cell>
          <cell r="B78" t="str">
            <v>Mimboman-Ecole</v>
          </cell>
          <cell r="C78" t="str">
            <v>CTR</v>
          </cell>
          <cell r="D78" t="str">
            <v>Yaounde</v>
          </cell>
          <cell r="E78">
            <v>11.562771</v>
          </cell>
          <cell r="F78">
            <v>3.8745319999999999</v>
          </cell>
          <cell r="G78">
            <v>711</v>
          </cell>
          <cell r="H78" t="str">
            <v>Macro</v>
          </cell>
          <cell r="I78" t="str">
            <v>ZTE</v>
          </cell>
          <cell r="J78" t="str">
            <v>Eloundou Bertrand</v>
          </cell>
          <cell r="K78" t="str">
            <v>Yaounde_1</v>
          </cell>
          <cell r="L78" t="str">
            <v>AFRO</v>
          </cell>
          <cell r="M78" t="str">
            <v>IHS</v>
          </cell>
          <cell r="N78" t="str">
            <v>Grid-Gen</v>
          </cell>
        </row>
        <row r="79">
          <cell r="A79" t="str">
            <v>CTR_129</v>
          </cell>
          <cell r="B79" t="str">
            <v>CTR_129_Z_Acropole-IHS</v>
          </cell>
          <cell r="C79" t="str">
            <v>CTR</v>
          </cell>
          <cell r="D79" t="str">
            <v>Yaounde</v>
          </cell>
          <cell r="E79">
            <v>11.52222503</v>
          </cell>
          <cell r="F79">
            <v>3.8556548940000002</v>
          </cell>
          <cell r="G79">
            <v>742</v>
          </cell>
          <cell r="H79" t="str">
            <v>Macro</v>
          </cell>
          <cell r="I79" t="str">
            <v>ZTE</v>
          </cell>
          <cell r="J79" t="str">
            <v>Eloundou Bertrand</v>
          </cell>
          <cell r="K79" t="str">
            <v>Yaounde_1</v>
          </cell>
          <cell r="L79" t="str">
            <v>AFRO</v>
          </cell>
          <cell r="M79" t="str">
            <v>IHS</v>
          </cell>
          <cell r="N79" t="str">
            <v>Grid-Gen</v>
          </cell>
        </row>
        <row r="80">
          <cell r="A80" t="str">
            <v>LIT_358</v>
          </cell>
          <cell r="B80" t="str">
            <v>LIT_358_Z_Bonangang</v>
          </cell>
          <cell r="C80" t="str">
            <v>LIT</v>
          </cell>
          <cell r="D80" t="str">
            <v>Douala</v>
          </cell>
          <cell r="E80">
            <v>9.7439765949999995</v>
          </cell>
          <cell r="F80">
            <v>4.1047869779999999</v>
          </cell>
          <cell r="G80">
            <v>701</v>
          </cell>
          <cell r="H80" t="str">
            <v>Macro</v>
          </cell>
          <cell r="I80" t="str">
            <v>ZTE</v>
          </cell>
          <cell r="J80" t="str">
            <v>Fidèle Etaba</v>
          </cell>
          <cell r="K80" t="str">
            <v>Douala_7</v>
          </cell>
          <cell r="L80" t="str">
            <v>HAMMER_LIT_SUO</v>
          </cell>
          <cell r="M80" t="str">
            <v>IHS</v>
          </cell>
          <cell r="N80" t="str">
            <v>Grid-Gen</v>
          </cell>
        </row>
        <row r="81">
          <cell r="A81" t="str">
            <v>CTR_133</v>
          </cell>
          <cell r="B81" t="str">
            <v>CTR_133_Z_Sapeur-Mimboman-IHS</v>
          </cell>
          <cell r="C81" t="str">
            <v>CTR</v>
          </cell>
          <cell r="D81" t="str">
            <v>Yaounde</v>
          </cell>
          <cell r="E81">
            <v>11.549096</v>
          </cell>
          <cell r="F81">
            <v>3.8675039999999998</v>
          </cell>
          <cell r="G81">
            <v>742</v>
          </cell>
          <cell r="H81" t="str">
            <v>Macro</v>
          </cell>
          <cell r="I81" t="str">
            <v>ZTE</v>
          </cell>
          <cell r="J81" t="str">
            <v>Eloundou Bertrand</v>
          </cell>
          <cell r="K81" t="str">
            <v>Yaounde_1</v>
          </cell>
          <cell r="L81" t="str">
            <v>AFRO</v>
          </cell>
          <cell r="M81" t="str">
            <v>IHS</v>
          </cell>
          <cell r="N81" t="str">
            <v>Grid-Gen</v>
          </cell>
        </row>
        <row r="82">
          <cell r="A82" t="str">
            <v>EST_004</v>
          </cell>
          <cell r="B82" t="str">
            <v>Bertoua-Crtv</v>
          </cell>
          <cell r="C82" t="str">
            <v>EST</v>
          </cell>
          <cell r="D82" t="str">
            <v>Bertoua</v>
          </cell>
          <cell r="E82">
            <v>13.663213949999999</v>
          </cell>
          <cell r="F82">
            <v>4.5805925050000003</v>
          </cell>
          <cell r="G82">
            <v>660</v>
          </cell>
          <cell r="H82" t="str">
            <v>Macro</v>
          </cell>
          <cell r="I82" t="str">
            <v>NOKIA</v>
          </cell>
          <cell r="J82" t="str">
            <v>Emmanuel Boma</v>
          </cell>
          <cell r="K82" t="str">
            <v>Bertoua_B2B</v>
          </cell>
          <cell r="L82" t="str">
            <v>AFRO</v>
          </cell>
          <cell r="M82" t="str">
            <v>CAMUSAT</v>
          </cell>
          <cell r="N82" t="str">
            <v>Medium Grid + GE</v>
          </cell>
        </row>
        <row r="83">
          <cell r="A83" t="str">
            <v>LIT_062</v>
          </cell>
          <cell r="B83" t="str">
            <v>Manjo-New</v>
          </cell>
          <cell r="C83" t="str">
            <v>LIT</v>
          </cell>
          <cell r="D83" t="str">
            <v>Manjo</v>
          </cell>
          <cell r="E83">
            <v>9.825901</v>
          </cell>
          <cell r="F83">
            <v>4.8483470000000004</v>
          </cell>
          <cell r="G83">
            <v>567</v>
          </cell>
          <cell r="H83" t="str">
            <v>Macro</v>
          </cell>
          <cell r="I83" t="str">
            <v>NOKIA</v>
          </cell>
          <cell r="J83" t="str">
            <v>Yannick Tchoupa</v>
          </cell>
          <cell r="K83" t="str">
            <v>Nkongsamba</v>
          </cell>
          <cell r="L83" t="str">
            <v>HAMMER_LIT_SUO</v>
          </cell>
          <cell r="M83" t="str">
            <v>IHS</v>
          </cell>
          <cell r="N83" t="str">
            <v>Grid-Gen</v>
          </cell>
        </row>
        <row r="84">
          <cell r="A84" t="str">
            <v>EXN_005</v>
          </cell>
          <cell r="B84" t="str">
            <v>Mora</v>
          </cell>
          <cell r="C84" t="str">
            <v>EXN</v>
          </cell>
          <cell r="D84" t="str">
            <v>Mora</v>
          </cell>
          <cell r="E84">
            <v>14.140717</v>
          </cell>
          <cell r="F84">
            <v>11.024151</v>
          </cell>
          <cell r="G84">
            <v>814</v>
          </cell>
          <cell r="H84" t="str">
            <v>Macro</v>
          </cell>
          <cell r="I84" t="str">
            <v>NOKIA</v>
          </cell>
          <cell r="J84" t="str">
            <v>Yaouba Yaya</v>
          </cell>
          <cell r="K84" t="str">
            <v>Mora</v>
          </cell>
          <cell r="L84" t="str">
            <v>TELEINFRA</v>
          </cell>
          <cell r="M84" t="str">
            <v>CAMUSAT</v>
          </cell>
          <cell r="N84" t="str">
            <v>Hybrid Solar - S1</v>
          </cell>
        </row>
        <row r="85">
          <cell r="A85" t="str">
            <v>LIT_392</v>
          </cell>
          <cell r="B85" t="str">
            <v>LIT_392_Z_Bomkoul</v>
          </cell>
          <cell r="C85" t="str">
            <v>LIT</v>
          </cell>
          <cell r="D85" t="str">
            <v>Douala</v>
          </cell>
          <cell r="E85">
            <v>9.7835833329999993</v>
          </cell>
          <cell r="F85">
            <v>4.089888889</v>
          </cell>
          <cell r="G85">
            <v>701</v>
          </cell>
          <cell r="H85" t="str">
            <v>Macro</v>
          </cell>
          <cell r="I85" t="str">
            <v>ZTE</v>
          </cell>
          <cell r="J85" t="str">
            <v>Fidèle Etaba</v>
          </cell>
          <cell r="K85" t="str">
            <v>Douala_7</v>
          </cell>
          <cell r="L85" t="str">
            <v>HAMMER_LIT_SUO</v>
          </cell>
          <cell r="M85" t="str">
            <v>IHS</v>
          </cell>
          <cell r="N85" t="str">
            <v>Grid-Gen</v>
          </cell>
        </row>
        <row r="86">
          <cell r="A86" t="str">
            <v>NRO_012</v>
          </cell>
          <cell r="B86" t="str">
            <v>Nwa</v>
          </cell>
          <cell r="C86" t="str">
            <v>NRO</v>
          </cell>
          <cell r="D86" t="str">
            <v>Mwa</v>
          </cell>
          <cell r="E86">
            <v>11.063665</v>
          </cell>
          <cell r="F86">
            <v>6.4797039999999999</v>
          </cell>
          <cell r="G86">
            <v>1477</v>
          </cell>
          <cell r="H86" t="str">
            <v>Macro</v>
          </cell>
          <cell r="I86" t="str">
            <v>NOKIA</v>
          </cell>
          <cell r="J86" t="str">
            <v>Collins Kogge</v>
          </cell>
          <cell r="K86" t="str">
            <v>Kumbo</v>
          </cell>
          <cell r="L86" t="str">
            <v>HAMMER_NRO_OST</v>
          </cell>
          <cell r="M86" t="str">
            <v>IHS</v>
          </cell>
          <cell r="N86" t="str">
            <v>Solar-Gen</v>
          </cell>
        </row>
        <row r="87">
          <cell r="A87" t="str">
            <v>CTR_053</v>
          </cell>
          <cell r="B87" t="str">
            <v>Metet</v>
          </cell>
          <cell r="C87" t="str">
            <v>CTR</v>
          </cell>
          <cell r="D87" t="str">
            <v>Metet</v>
          </cell>
          <cell r="E87">
            <v>11.758804</v>
          </cell>
          <cell r="F87">
            <v>3.443174</v>
          </cell>
          <cell r="G87">
            <v>714</v>
          </cell>
          <cell r="H87" t="str">
            <v>Macro</v>
          </cell>
          <cell r="I87" t="str">
            <v>NOKIA</v>
          </cell>
          <cell r="J87" t="str">
            <v>Mougang Rodrigue</v>
          </cell>
          <cell r="K87" t="str">
            <v>Mbalmayo</v>
          </cell>
          <cell r="L87" t="str">
            <v>AFRO</v>
          </cell>
          <cell r="M87" t="str">
            <v>IHS</v>
          </cell>
          <cell r="N87" t="str">
            <v>Grid-Gen</v>
          </cell>
        </row>
        <row r="88">
          <cell r="A88" t="str">
            <v>CTR_054</v>
          </cell>
          <cell r="B88" t="str">
            <v>Ndoussan</v>
          </cell>
          <cell r="C88" t="str">
            <v>CTR</v>
          </cell>
          <cell r="D88" t="str">
            <v>Ndoussan</v>
          </cell>
          <cell r="E88">
            <v>11.175839</v>
          </cell>
          <cell r="F88">
            <v>4.8229519999999999</v>
          </cell>
          <cell r="G88">
            <v>594</v>
          </cell>
          <cell r="H88" t="str">
            <v>Macro</v>
          </cell>
          <cell r="I88" t="str">
            <v>NOKIA</v>
          </cell>
          <cell r="J88" t="str">
            <v>Patrick NSINGUI</v>
          </cell>
          <cell r="K88" t="str">
            <v>Bafia</v>
          </cell>
          <cell r="L88" t="str">
            <v>HAMMER_NRO_OST</v>
          </cell>
          <cell r="M88" t="str">
            <v>IHS</v>
          </cell>
          <cell r="N88" t="str">
            <v>Gen-Lithium</v>
          </cell>
        </row>
        <row r="89">
          <cell r="A89" t="str">
            <v>SUD_005</v>
          </cell>
          <cell r="B89" t="str">
            <v>Niete-FH</v>
          </cell>
          <cell r="C89" t="str">
            <v>SUD</v>
          </cell>
          <cell r="D89" t="str">
            <v>Niete</v>
          </cell>
          <cell r="E89">
            <v>10.13175</v>
          </cell>
          <cell r="F89">
            <v>2.7723611109999999</v>
          </cell>
          <cell r="G89">
            <v>126</v>
          </cell>
          <cell r="H89" t="str">
            <v>Macro</v>
          </cell>
          <cell r="I89" t="str">
            <v>NOKIA</v>
          </cell>
          <cell r="J89" t="str">
            <v>Lucien Kamogne</v>
          </cell>
          <cell r="K89" t="str">
            <v>Kribi</v>
          </cell>
          <cell r="L89" t="str">
            <v>HAMMER_LIT_SUO</v>
          </cell>
          <cell r="M89" t="str">
            <v>IHS</v>
          </cell>
          <cell r="N89" t="str">
            <v>Grid-Gen-Lithium</v>
          </cell>
        </row>
        <row r="90">
          <cell r="A90" t="str">
            <v>NRO_036</v>
          </cell>
          <cell r="B90" t="str">
            <v>Bafut-MTN</v>
          </cell>
          <cell r="C90" t="str">
            <v>NRO</v>
          </cell>
          <cell r="D90" t="str">
            <v>Bafut</v>
          </cell>
          <cell r="E90">
            <v>10.142670000000001</v>
          </cell>
          <cell r="F90">
            <v>6.0735999999999999</v>
          </cell>
          <cell r="G90">
            <v>1249</v>
          </cell>
          <cell r="H90" t="str">
            <v>Macro</v>
          </cell>
          <cell r="I90" t="str">
            <v>NOKIA</v>
          </cell>
          <cell r="J90" t="str">
            <v>Elan Mencheng  Jeremiah</v>
          </cell>
          <cell r="K90" t="str">
            <v>Bamenda_2</v>
          </cell>
          <cell r="L90" t="str">
            <v>HAMMER_NRO_OST</v>
          </cell>
          <cell r="M90" t="str">
            <v>IHS</v>
          </cell>
          <cell r="N90" t="str">
            <v>Grid-Gen</v>
          </cell>
        </row>
        <row r="91">
          <cell r="A91" t="str">
            <v>SUD_012</v>
          </cell>
          <cell r="B91" t="str">
            <v>Nkout</v>
          </cell>
          <cell r="C91" t="str">
            <v>SUD</v>
          </cell>
          <cell r="D91" t="str">
            <v>Nkout</v>
          </cell>
          <cell r="E91">
            <v>11.848299470000001</v>
          </cell>
          <cell r="F91">
            <v>3.1129436849999998</v>
          </cell>
          <cell r="G91">
            <v>720</v>
          </cell>
          <cell r="H91" t="str">
            <v>Macro</v>
          </cell>
          <cell r="I91" t="str">
            <v>NOKIA</v>
          </cell>
          <cell r="J91" t="str">
            <v>Kenfack Peguy</v>
          </cell>
          <cell r="K91" t="str">
            <v>Sangmelima</v>
          </cell>
          <cell r="L91" t="str">
            <v>AFRO</v>
          </cell>
          <cell r="M91" t="str">
            <v>IHS</v>
          </cell>
          <cell r="N91" t="str">
            <v>Grid-Gen</v>
          </cell>
        </row>
        <row r="92">
          <cell r="A92" t="str">
            <v>EST_118</v>
          </cell>
          <cell r="B92" t="str">
            <v>EST_118_Z_Garoua-Boulai-New</v>
          </cell>
          <cell r="C92" t="str">
            <v>EST</v>
          </cell>
          <cell r="D92" t="str">
            <v>Garoua-Boulai</v>
          </cell>
          <cell r="E92">
            <v>14.547140000000001</v>
          </cell>
          <cell r="F92">
            <v>5.88368</v>
          </cell>
          <cell r="G92">
            <v>1041</v>
          </cell>
          <cell r="H92" t="str">
            <v>Macro</v>
          </cell>
          <cell r="I92" t="str">
            <v>ZTE</v>
          </cell>
          <cell r="J92" t="str">
            <v>Kuitche Hippolite</v>
          </cell>
          <cell r="K92" t="str">
            <v>Meiganga</v>
          </cell>
          <cell r="L92" t="str">
            <v>TELEINFRA</v>
          </cell>
          <cell r="M92" t="str">
            <v>IHS</v>
          </cell>
          <cell r="N92" t="str">
            <v>Grid-Gen</v>
          </cell>
        </row>
        <row r="93">
          <cell r="A93" t="str">
            <v>EXN_010</v>
          </cell>
          <cell r="B93" t="str">
            <v>Kousseri-Sarra</v>
          </cell>
          <cell r="C93" t="str">
            <v>EXN</v>
          </cell>
          <cell r="D93" t="str">
            <v>Kousseri</v>
          </cell>
          <cell r="E93">
            <v>15.02815522</v>
          </cell>
          <cell r="F93">
            <v>12.103549109999999</v>
          </cell>
          <cell r="G93">
            <v>295</v>
          </cell>
          <cell r="H93" t="str">
            <v>Macro</v>
          </cell>
          <cell r="I93" t="str">
            <v>NOKIA</v>
          </cell>
          <cell r="J93" t="str">
            <v>Hairou Alhamdou</v>
          </cell>
          <cell r="K93" t="str">
            <v>Kousseri</v>
          </cell>
          <cell r="L93" t="str">
            <v>TELEINFRA</v>
          </cell>
          <cell r="M93" t="str">
            <v>IHS</v>
          </cell>
          <cell r="N93" t="str">
            <v>Grid-Gen</v>
          </cell>
        </row>
        <row r="94">
          <cell r="A94" t="str">
            <v>ADM_004</v>
          </cell>
          <cell r="B94" t="str">
            <v>Meiganga</v>
          </cell>
          <cell r="C94" t="str">
            <v>ADM</v>
          </cell>
          <cell r="D94" t="str">
            <v>Meiganga</v>
          </cell>
          <cell r="E94">
            <v>14.284770999999999</v>
          </cell>
          <cell r="F94">
            <v>6.5237800000000004</v>
          </cell>
          <cell r="G94">
            <v>1054</v>
          </cell>
          <cell r="H94" t="str">
            <v>Macro</v>
          </cell>
          <cell r="I94" t="str">
            <v>NOKIA</v>
          </cell>
          <cell r="J94" t="str">
            <v>Kuitche Hippolite</v>
          </cell>
          <cell r="K94" t="str">
            <v>Meiganga</v>
          </cell>
          <cell r="L94" t="str">
            <v>TELEINFRA</v>
          </cell>
          <cell r="M94" t="str">
            <v>CAMUSAT</v>
          </cell>
          <cell r="N94" t="str">
            <v>Bad Grid + Solar + GE</v>
          </cell>
        </row>
        <row r="95">
          <cell r="A95" t="str">
            <v>NRO_230</v>
          </cell>
          <cell r="B95" t="str">
            <v>Sabongari-NRO</v>
          </cell>
          <cell r="C95" t="str">
            <v>NRO</v>
          </cell>
          <cell r="D95" t="str">
            <v>Sabongari</v>
          </cell>
          <cell r="E95">
            <v>11.16529324</v>
          </cell>
          <cell r="F95">
            <v>6.3852355599999999</v>
          </cell>
          <cell r="G95">
            <v>51</v>
          </cell>
          <cell r="H95" t="str">
            <v>Macro</v>
          </cell>
          <cell r="I95" t="str">
            <v>NOKIA</v>
          </cell>
          <cell r="J95" t="str">
            <v>Elan Mencheng  Jeremiah</v>
          </cell>
          <cell r="K95" t="str">
            <v>Bamenda_2</v>
          </cell>
          <cell r="L95" t="str">
            <v>HAMMER_NRO_OST</v>
          </cell>
          <cell r="M95" t="str">
            <v>IHS</v>
          </cell>
          <cell r="N95" t="str">
            <v>Gen-Lithium</v>
          </cell>
        </row>
        <row r="96">
          <cell r="A96" t="str">
            <v>EST_007</v>
          </cell>
          <cell r="B96" t="str">
            <v>Tabene</v>
          </cell>
          <cell r="C96" t="str">
            <v>EST</v>
          </cell>
          <cell r="D96" t="str">
            <v>Tabene</v>
          </cell>
          <cell r="E96">
            <v>12.148</v>
          </cell>
          <cell r="F96">
            <v>4.5545861109999999</v>
          </cell>
          <cell r="G96">
            <v>578</v>
          </cell>
          <cell r="H96" t="str">
            <v>Macro</v>
          </cell>
          <cell r="I96" t="str">
            <v>NOKIA</v>
          </cell>
          <cell r="J96" t="str">
            <v>TSAGUE Raoul</v>
          </cell>
          <cell r="K96" t="str">
            <v>Nanga-Eboko</v>
          </cell>
          <cell r="L96" t="str">
            <v>AFRO</v>
          </cell>
          <cell r="M96" t="str">
            <v>CAMUSAT</v>
          </cell>
          <cell r="N96" t="str">
            <v>Hybrid Solar - S1</v>
          </cell>
        </row>
        <row r="97">
          <cell r="A97" t="str">
            <v>ADM_026</v>
          </cell>
          <cell r="B97" t="str">
            <v>Ngd-Agence</v>
          </cell>
          <cell r="C97" t="str">
            <v>ADM</v>
          </cell>
          <cell r="D97" t="str">
            <v>Ngaoundere</v>
          </cell>
          <cell r="E97">
            <v>13.5768</v>
          </cell>
          <cell r="F97">
            <v>7.3212000000000002</v>
          </cell>
          <cell r="G97">
            <v>1135</v>
          </cell>
          <cell r="H97" t="str">
            <v>Macro</v>
          </cell>
          <cell r="I97" t="str">
            <v>NOKIA</v>
          </cell>
          <cell r="J97" t="str">
            <v>Souleymanou</v>
          </cell>
          <cell r="K97" t="str">
            <v>Ngaoundere_3</v>
          </cell>
          <cell r="L97" t="str">
            <v>TELEINFRA</v>
          </cell>
          <cell r="M97">
            <v>0</v>
          </cell>
          <cell r="N97" t="e">
            <v>#N/A</v>
          </cell>
        </row>
        <row r="98">
          <cell r="A98" t="str">
            <v>NRO_233</v>
          </cell>
          <cell r="B98" t="str">
            <v>Benakuma</v>
          </cell>
          <cell r="C98" t="str">
            <v>NRO</v>
          </cell>
          <cell r="D98" t="str">
            <v>Benakuma</v>
          </cell>
          <cell r="E98">
            <v>9.8999999899999995</v>
          </cell>
          <cell r="F98">
            <v>6.4</v>
          </cell>
          <cell r="G98">
            <v>552</v>
          </cell>
          <cell r="H98" t="str">
            <v>Macro</v>
          </cell>
          <cell r="I98" t="str">
            <v>NOKIA</v>
          </cell>
          <cell r="J98" t="str">
            <v>Elan Mencheng  Jeremiah</v>
          </cell>
          <cell r="K98" t="str">
            <v>Bamenda_2</v>
          </cell>
          <cell r="L98" t="str">
            <v>HAMMER_NRO_OST</v>
          </cell>
          <cell r="M98" t="str">
            <v>IHS</v>
          </cell>
          <cell r="N98" t="str">
            <v>Hybrid Gen</v>
          </cell>
        </row>
        <row r="99">
          <cell r="A99" t="str">
            <v>SUD_014</v>
          </cell>
          <cell r="B99" t="str">
            <v>Djoum</v>
          </cell>
          <cell r="C99" t="str">
            <v>SUD</v>
          </cell>
          <cell r="D99" t="str">
            <v>Djoum</v>
          </cell>
          <cell r="E99">
            <v>12.67788889</v>
          </cell>
          <cell r="F99">
            <v>2.670597222</v>
          </cell>
          <cell r="G99">
            <v>684</v>
          </cell>
          <cell r="H99" t="str">
            <v>Macro</v>
          </cell>
          <cell r="I99" t="str">
            <v>NOKIA</v>
          </cell>
          <cell r="J99" t="str">
            <v>Foe Dominique</v>
          </cell>
          <cell r="K99" t="str">
            <v>Djoum</v>
          </cell>
          <cell r="L99" t="str">
            <v>AFRO</v>
          </cell>
          <cell r="M99" t="str">
            <v>CAMUSAT</v>
          </cell>
          <cell r="N99" t="str">
            <v>Medium Grid + Solar + GE</v>
          </cell>
        </row>
        <row r="100">
          <cell r="A100" t="str">
            <v>CTR_059</v>
          </cell>
          <cell r="B100" t="str">
            <v>Ndokok</v>
          </cell>
          <cell r="C100" t="str">
            <v>CTR</v>
          </cell>
          <cell r="D100" t="str">
            <v>Ndokok</v>
          </cell>
          <cell r="E100">
            <v>10.26830556</v>
          </cell>
          <cell r="F100">
            <v>3.807416667</v>
          </cell>
          <cell r="G100">
            <v>151</v>
          </cell>
          <cell r="H100" t="str">
            <v>Macro</v>
          </cell>
          <cell r="I100" t="str">
            <v>NOKIA</v>
          </cell>
          <cell r="J100" t="str">
            <v>Freddy Fogang</v>
          </cell>
          <cell r="K100" t="str">
            <v>Edea_2 (Pouma)</v>
          </cell>
          <cell r="L100" t="str">
            <v>HAMMER_NRO_OST</v>
          </cell>
          <cell r="M100" t="str">
            <v>IHS</v>
          </cell>
          <cell r="N100" t="str">
            <v>Grid-Gen</v>
          </cell>
        </row>
        <row r="101">
          <cell r="A101" t="str">
            <v>CTR_060</v>
          </cell>
          <cell r="B101" t="str">
            <v>Nkenglikok</v>
          </cell>
          <cell r="C101" t="str">
            <v>CTR</v>
          </cell>
          <cell r="D101" t="str">
            <v>Nkeng-likok</v>
          </cell>
          <cell r="E101">
            <v>11.204660000000001</v>
          </cell>
          <cell r="F101">
            <v>3.767827</v>
          </cell>
          <cell r="G101">
            <v>735</v>
          </cell>
          <cell r="H101" t="str">
            <v>Macro</v>
          </cell>
          <cell r="I101" t="str">
            <v>NOKIA</v>
          </cell>
          <cell r="J101" t="str">
            <v>Etienne Saha</v>
          </cell>
          <cell r="K101" t="str">
            <v>Boumnyebel</v>
          </cell>
          <cell r="L101" t="str">
            <v>AFRO</v>
          </cell>
          <cell r="M101" t="str">
            <v>IHS</v>
          </cell>
          <cell r="N101" t="str">
            <v>Solar-Grid-Gen</v>
          </cell>
        </row>
        <row r="102">
          <cell r="A102" t="str">
            <v>CTR_475</v>
          </cell>
          <cell r="B102" t="str">
            <v>CTR_475_Z_Sous-Prefecture-Tsinga</v>
          </cell>
          <cell r="C102" t="str">
            <v>CTR</v>
          </cell>
          <cell r="D102" t="str">
            <v>Yaounde</v>
          </cell>
          <cell r="E102">
            <v>11.502875</v>
          </cell>
          <cell r="F102">
            <v>3.8854679999999999</v>
          </cell>
          <cell r="G102">
            <v>742</v>
          </cell>
          <cell r="H102" t="str">
            <v>Macro</v>
          </cell>
          <cell r="I102" t="str">
            <v>ZTE</v>
          </cell>
          <cell r="J102" t="str">
            <v>Eloundou Bertrand</v>
          </cell>
          <cell r="K102" t="str">
            <v>Yaounde_1</v>
          </cell>
          <cell r="L102" t="str">
            <v>AFRO</v>
          </cell>
          <cell r="M102" t="str">
            <v>IHS</v>
          </cell>
          <cell r="N102" t="str">
            <v>Grid-Gen</v>
          </cell>
        </row>
        <row r="103">
          <cell r="A103" t="str">
            <v>LIT_069</v>
          </cell>
          <cell r="B103" t="str">
            <v>Pouma</v>
          </cell>
          <cell r="C103" t="str">
            <v>LIT</v>
          </cell>
          <cell r="D103" t="str">
            <v>Pouma</v>
          </cell>
          <cell r="E103">
            <v>10.558999999999999</v>
          </cell>
          <cell r="F103">
            <v>3.870769444</v>
          </cell>
          <cell r="G103">
            <v>291</v>
          </cell>
          <cell r="H103" t="str">
            <v>Macro</v>
          </cell>
          <cell r="I103" t="str">
            <v>NOKIA</v>
          </cell>
          <cell r="J103" t="str">
            <v>Freddy Fogang</v>
          </cell>
          <cell r="K103" t="str">
            <v>Edea_2 (Pouma)</v>
          </cell>
          <cell r="L103" t="str">
            <v>HAMMER_LIT_SUO</v>
          </cell>
          <cell r="M103" t="str">
            <v>IHS</v>
          </cell>
          <cell r="N103" t="str">
            <v>Grid-Gen</v>
          </cell>
        </row>
        <row r="104">
          <cell r="A104" t="str">
            <v>CTR_067</v>
          </cell>
          <cell r="B104" t="str">
            <v>Eseka</v>
          </cell>
          <cell r="C104" t="str">
            <v>CTR</v>
          </cell>
          <cell r="D104" t="str">
            <v>Eseka</v>
          </cell>
          <cell r="E104">
            <v>10.81461111</v>
          </cell>
          <cell r="F104">
            <v>3.621502778</v>
          </cell>
          <cell r="G104">
            <v>372</v>
          </cell>
          <cell r="H104" t="str">
            <v>Macro</v>
          </cell>
          <cell r="I104" t="str">
            <v>NOKIA</v>
          </cell>
          <cell r="J104" t="str">
            <v>Etienne Saha</v>
          </cell>
          <cell r="K104" t="str">
            <v>Boumnyebel</v>
          </cell>
          <cell r="L104" t="str">
            <v>AFRO</v>
          </cell>
          <cell r="M104" t="str">
            <v>IHS</v>
          </cell>
          <cell r="N104" t="str">
            <v>Grid-Gen</v>
          </cell>
        </row>
        <row r="105">
          <cell r="A105" t="str">
            <v>CTR_474</v>
          </cell>
          <cell r="B105" t="str">
            <v>CTR_474_Z_Bastos-Bethesda</v>
          </cell>
          <cell r="C105" t="str">
            <v>CTR</v>
          </cell>
          <cell r="D105" t="str">
            <v>Yaounde</v>
          </cell>
          <cell r="E105">
            <v>11.508563000000001</v>
          </cell>
          <cell r="F105">
            <v>3.8856419999999998</v>
          </cell>
          <cell r="G105">
            <v>732</v>
          </cell>
          <cell r="H105" t="str">
            <v>Macro</v>
          </cell>
          <cell r="I105" t="str">
            <v>ZTE</v>
          </cell>
          <cell r="J105" t="str">
            <v>Eloundou Bertrand</v>
          </cell>
          <cell r="K105" t="str">
            <v>Yaounde_1</v>
          </cell>
          <cell r="L105" t="str">
            <v>AFRO</v>
          </cell>
          <cell r="M105" t="str">
            <v>IHS</v>
          </cell>
          <cell r="N105" t="str">
            <v>Grid-Gen</v>
          </cell>
        </row>
        <row r="106">
          <cell r="A106" t="str">
            <v>CTR_552</v>
          </cell>
          <cell r="B106" t="str">
            <v>CTR_552_Z_Mimboman-Liberte-IHS</v>
          </cell>
          <cell r="C106" t="str">
            <v>CTR</v>
          </cell>
          <cell r="D106" t="str">
            <v>Yaounde</v>
          </cell>
          <cell r="E106">
            <v>11.551629999999999</v>
          </cell>
          <cell r="F106">
            <v>3.8732869999999999</v>
          </cell>
          <cell r="G106">
            <v>742</v>
          </cell>
          <cell r="H106" t="str">
            <v>Macro</v>
          </cell>
          <cell r="I106" t="str">
            <v>ZTE</v>
          </cell>
          <cell r="J106" t="str">
            <v>Eloundou Bertrand</v>
          </cell>
          <cell r="K106" t="str">
            <v>Yaounde_1</v>
          </cell>
          <cell r="L106" t="str">
            <v>AFRO</v>
          </cell>
          <cell r="M106" t="str">
            <v>IHS</v>
          </cell>
          <cell r="N106" t="str">
            <v>Grid-Gen</v>
          </cell>
        </row>
        <row r="107">
          <cell r="A107" t="str">
            <v>EXN_002</v>
          </cell>
          <cell r="B107" t="str">
            <v>Douggoy</v>
          </cell>
          <cell r="C107" t="str">
            <v>EXN</v>
          </cell>
          <cell r="D107" t="str">
            <v>Maroua</v>
          </cell>
          <cell r="E107">
            <v>14.33699268</v>
          </cell>
          <cell r="F107">
            <v>10.60678607</v>
          </cell>
          <cell r="G107">
            <v>397</v>
          </cell>
          <cell r="H107" t="str">
            <v>Macro</v>
          </cell>
          <cell r="I107" t="str">
            <v>NOKIA</v>
          </cell>
          <cell r="J107" t="str">
            <v>Lefranc Emati</v>
          </cell>
          <cell r="K107" t="str">
            <v>Maroua_B2B</v>
          </cell>
          <cell r="L107" t="str">
            <v>TELEINFRA</v>
          </cell>
          <cell r="M107" t="str">
            <v>IHS</v>
          </cell>
          <cell r="N107" t="str">
            <v>Grid-Gen</v>
          </cell>
        </row>
        <row r="108">
          <cell r="A108" t="str">
            <v>CTR_722</v>
          </cell>
          <cell r="B108" t="str">
            <v>Bastos-ART</v>
          </cell>
          <cell r="C108" t="str">
            <v>CTR</v>
          </cell>
          <cell r="D108" t="str">
            <v>Yaounde</v>
          </cell>
          <cell r="E108">
            <v>11.515517259999999</v>
          </cell>
          <cell r="F108">
            <v>3.8915077550000001</v>
          </cell>
          <cell r="G108">
            <v>727</v>
          </cell>
          <cell r="H108" t="str">
            <v>Macro</v>
          </cell>
          <cell r="I108" t="str">
            <v>NOKIA</v>
          </cell>
          <cell r="J108" t="str">
            <v>Eloundou Bertrand</v>
          </cell>
          <cell r="K108" t="str">
            <v>Yaounde_1</v>
          </cell>
          <cell r="L108" t="str">
            <v>AFRO</v>
          </cell>
          <cell r="M108" t="str">
            <v>CAMUSAT</v>
          </cell>
          <cell r="N108" t="str">
            <v>Good Grid + GE</v>
          </cell>
        </row>
        <row r="109">
          <cell r="A109" t="str">
            <v>NRO_239</v>
          </cell>
          <cell r="B109" t="str">
            <v>Befang-MTN</v>
          </cell>
          <cell r="C109" t="str">
            <v>NRO</v>
          </cell>
          <cell r="D109" t="str">
            <v>Befang</v>
          </cell>
          <cell r="E109">
            <v>9.9917700000000007</v>
          </cell>
          <cell r="F109">
            <v>6.3379099999999999</v>
          </cell>
          <cell r="G109">
            <v>935</v>
          </cell>
          <cell r="H109" t="str">
            <v>Macro</v>
          </cell>
          <cell r="I109" t="str">
            <v>NOKIA</v>
          </cell>
          <cell r="J109" t="str">
            <v>Elan Mencheng  Jeremiah</v>
          </cell>
          <cell r="K109" t="str">
            <v>Bamenda_2</v>
          </cell>
          <cell r="L109" t="str">
            <v>HAMMER_NRO_OST</v>
          </cell>
          <cell r="M109" t="str">
            <v>IHS</v>
          </cell>
          <cell r="N109" t="str">
            <v>Gen-Lithium</v>
          </cell>
        </row>
        <row r="110">
          <cell r="A110" t="str">
            <v>CTR_066</v>
          </cell>
          <cell r="B110" t="str">
            <v>Mandoumba</v>
          </cell>
          <cell r="C110" t="str">
            <v>CTR</v>
          </cell>
          <cell r="D110" t="str">
            <v>Mandoumba</v>
          </cell>
          <cell r="E110">
            <v>11.09143312</v>
          </cell>
          <cell r="F110">
            <v>3.7627770869999999</v>
          </cell>
          <cell r="G110">
            <v>681</v>
          </cell>
          <cell r="H110" t="str">
            <v>Macro</v>
          </cell>
          <cell r="I110" t="str">
            <v>NOKIA</v>
          </cell>
          <cell r="J110" t="str">
            <v>Etienne Saha</v>
          </cell>
          <cell r="K110" t="str">
            <v>Boumnyebel</v>
          </cell>
          <cell r="L110" t="str">
            <v>AFRO</v>
          </cell>
          <cell r="M110" t="str">
            <v>IHS</v>
          </cell>
          <cell r="N110" t="str">
            <v>Solar-Grid-Gen-Lithium</v>
          </cell>
        </row>
        <row r="111">
          <cell r="A111" t="str">
            <v>LIT_398</v>
          </cell>
          <cell r="B111" t="str">
            <v>LIT_398_Z_Makepe-Missoke-Clinique</v>
          </cell>
          <cell r="C111" t="str">
            <v>LIT</v>
          </cell>
          <cell r="D111" t="str">
            <v>Douala</v>
          </cell>
          <cell r="E111">
            <v>9.7426069999999996</v>
          </cell>
          <cell r="F111">
            <v>4.0726779999999998</v>
          </cell>
          <cell r="G111">
            <v>701</v>
          </cell>
          <cell r="H111" t="str">
            <v>Macro</v>
          </cell>
          <cell r="I111" t="str">
            <v>ZTE</v>
          </cell>
          <cell r="J111" t="str">
            <v>Beauclair Sonzia</v>
          </cell>
          <cell r="K111" t="str">
            <v>Douala_1</v>
          </cell>
          <cell r="L111" t="str">
            <v>HAMMER_LIT_SUO</v>
          </cell>
          <cell r="M111" t="str">
            <v>IHS</v>
          </cell>
          <cell r="N111" t="str">
            <v>Grid-Lithium</v>
          </cell>
        </row>
        <row r="112">
          <cell r="A112" t="str">
            <v>LIT_357</v>
          </cell>
          <cell r="B112" t="str">
            <v>LIT_357_Z_Makepe-AES</v>
          </cell>
          <cell r="C112" t="str">
            <v>LIT</v>
          </cell>
          <cell r="D112" t="str">
            <v>Douala</v>
          </cell>
          <cell r="E112">
            <v>9.7464999999999993</v>
          </cell>
          <cell r="F112">
            <v>4.088666667</v>
          </cell>
          <cell r="G112">
            <v>701</v>
          </cell>
          <cell r="H112" t="str">
            <v>Macro</v>
          </cell>
          <cell r="I112" t="str">
            <v>ZTE</v>
          </cell>
          <cell r="J112" t="str">
            <v>Beauclair Sonzia</v>
          </cell>
          <cell r="K112" t="str">
            <v>Douala_1</v>
          </cell>
          <cell r="L112" t="str">
            <v>HAMMER_LIT_SUO</v>
          </cell>
          <cell r="M112" t="str">
            <v>IHS</v>
          </cell>
          <cell r="N112" t="str">
            <v>Grid Only</v>
          </cell>
        </row>
        <row r="113">
          <cell r="A113" t="str">
            <v>SUO_011</v>
          </cell>
          <cell r="B113" t="str">
            <v>Monkey-Hill</v>
          </cell>
          <cell r="C113" t="str">
            <v>SUO</v>
          </cell>
          <cell r="D113" t="str">
            <v>Limbe</v>
          </cell>
          <cell r="E113">
            <v>9.1110277780000004</v>
          </cell>
          <cell r="F113">
            <v>4.0215199999999998</v>
          </cell>
          <cell r="G113">
            <v>133</v>
          </cell>
          <cell r="H113" t="str">
            <v>Macro</v>
          </cell>
          <cell r="I113" t="str">
            <v>NOKIA</v>
          </cell>
          <cell r="J113" t="str">
            <v>Emile TAMFU</v>
          </cell>
          <cell r="K113" t="str">
            <v>Limbe</v>
          </cell>
          <cell r="L113" t="str">
            <v>HAMMER_LIT_SUO</v>
          </cell>
          <cell r="M113" t="str">
            <v>IHS</v>
          </cell>
          <cell r="N113" t="str">
            <v>Grid-Gen</v>
          </cell>
        </row>
        <row r="114">
          <cell r="A114" t="str">
            <v>EXN_011</v>
          </cell>
          <cell r="B114" t="str">
            <v>Kaele</v>
          </cell>
          <cell r="C114" t="str">
            <v>EXN</v>
          </cell>
          <cell r="D114" t="str">
            <v>Kaele</v>
          </cell>
          <cell r="E114">
            <v>14.453820459999999</v>
          </cell>
          <cell r="F114">
            <v>10.100129040000001</v>
          </cell>
          <cell r="G114">
            <v>373</v>
          </cell>
          <cell r="H114" t="str">
            <v>Macro</v>
          </cell>
          <cell r="I114" t="str">
            <v>NOKIA</v>
          </cell>
          <cell r="J114" t="str">
            <v>Herman Tchawe</v>
          </cell>
          <cell r="K114" t="str">
            <v>Kaele</v>
          </cell>
          <cell r="L114" t="str">
            <v>TELEINFRA</v>
          </cell>
          <cell r="M114" t="str">
            <v>IHS</v>
          </cell>
          <cell r="N114" t="str">
            <v>Grid-Gen</v>
          </cell>
        </row>
        <row r="115">
          <cell r="A115" t="str">
            <v>EXN_012</v>
          </cell>
          <cell r="B115" t="str">
            <v>Mokolo</v>
          </cell>
          <cell r="C115" t="str">
            <v>EXN</v>
          </cell>
          <cell r="D115" t="str">
            <v>Mokolo</v>
          </cell>
          <cell r="E115">
            <v>13.8120666</v>
          </cell>
          <cell r="F115">
            <v>10.73939861</v>
          </cell>
          <cell r="G115">
            <v>801</v>
          </cell>
          <cell r="H115" t="str">
            <v>Macro</v>
          </cell>
          <cell r="I115" t="str">
            <v>NOKIA</v>
          </cell>
          <cell r="J115" t="str">
            <v>Abiss Alioum</v>
          </cell>
          <cell r="K115" t="str">
            <v>Mokolo</v>
          </cell>
          <cell r="L115" t="str">
            <v>TELEINFRA</v>
          </cell>
          <cell r="M115" t="str">
            <v>CAMUSAT</v>
          </cell>
          <cell r="N115" t="str">
            <v>Medium Grid + GE</v>
          </cell>
        </row>
        <row r="116">
          <cell r="A116" t="str">
            <v>CTR_745</v>
          </cell>
          <cell r="B116" t="str">
            <v>Ambassade-Gabon</v>
          </cell>
          <cell r="C116" t="str">
            <v>CTR</v>
          </cell>
          <cell r="D116" t="str">
            <v>Yaounde</v>
          </cell>
          <cell r="E116">
            <v>11.517721999999999</v>
          </cell>
          <cell r="F116">
            <v>3.8954499999999999</v>
          </cell>
          <cell r="G116">
            <v>753</v>
          </cell>
          <cell r="H116" t="str">
            <v>Macro</v>
          </cell>
          <cell r="I116" t="str">
            <v>NOKIA</v>
          </cell>
          <cell r="J116" t="str">
            <v>Eloundou Bertrand</v>
          </cell>
          <cell r="K116" t="str">
            <v>Yaounde_1</v>
          </cell>
          <cell r="L116" t="str">
            <v>AFRO</v>
          </cell>
          <cell r="M116">
            <v>0</v>
          </cell>
          <cell r="N116" t="e">
            <v>#N/A</v>
          </cell>
        </row>
        <row r="117">
          <cell r="A117" t="str">
            <v>OST_064</v>
          </cell>
          <cell r="B117" t="str">
            <v>Bfsam-Tougang</v>
          </cell>
          <cell r="C117" t="str">
            <v>OST</v>
          </cell>
          <cell r="D117" t="str">
            <v>Bafoussam</v>
          </cell>
          <cell r="E117">
            <v>10.445380999999999</v>
          </cell>
          <cell r="F117">
            <v>5.4901549999999997</v>
          </cell>
          <cell r="G117">
            <v>1382</v>
          </cell>
          <cell r="H117" t="str">
            <v>Macro</v>
          </cell>
          <cell r="I117" t="str">
            <v>NOKIA</v>
          </cell>
          <cell r="J117" t="str">
            <v>Ngah Denis</v>
          </cell>
          <cell r="K117" t="str">
            <v>Bafoussam_B2B</v>
          </cell>
          <cell r="L117" t="str">
            <v>HAMMER_NRO_OST</v>
          </cell>
          <cell r="M117" t="str">
            <v>IHS</v>
          </cell>
          <cell r="N117" t="str">
            <v>Grid-Gen</v>
          </cell>
        </row>
        <row r="118">
          <cell r="A118" t="str">
            <v>CTR_735</v>
          </cell>
          <cell r="B118" t="str">
            <v>CTR_735_Z_GP-Etoudi</v>
          </cell>
          <cell r="C118" t="str">
            <v>CTR</v>
          </cell>
          <cell r="D118" t="str">
            <v>Yaounde</v>
          </cell>
          <cell r="E118">
            <v>11.503786</v>
          </cell>
          <cell r="F118">
            <v>3.915975</v>
          </cell>
          <cell r="G118">
            <v>850</v>
          </cell>
          <cell r="H118" t="str">
            <v>Macro</v>
          </cell>
          <cell r="I118" t="str">
            <v>ZTE</v>
          </cell>
          <cell r="J118" t="str">
            <v>Eloundou Bertrand</v>
          </cell>
          <cell r="K118" t="str">
            <v>Yaounde_1</v>
          </cell>
          <cell r="L118" t="str">
            <v>AFRO</v>
          </cell>
          <cell r="M118" t="str">
            <v>CAMUSAT</v>
          </cell>
          <cell r="N118" t="str">
            <v>Good Grid no GE - 12h</v>
          </cell>
        </row>
        <row r="119">
          <cell r="A119" t="str">
            <v>CTR_040</v>
          </cell>
          <cell r="B119" t="str">
            <v>CTR_040_Z_Kondengui</v>
          </cell>
          <cell r="C119" t="str">
            <v>CTR</v>
          </cell>
          <cell r="D119" t="str">
            <v>Yaounde</v>
          </cell>
          <cell r="E119">
            <v>11.541721559999999</v>
          </cell>
          <cell r="F119">
            <v>3.8558871959999999</v>
          </cell>
          <cell r="G119">
            <v>735</v>
          </cell>
          <cell r="H119" t="str">
            <v>Macro</v>
          </cell>
          <cell r="I119" t="str">
            <v>ZTE</v>
          </cell>
          <cell r="J119" t="str">
            <v>Eloundou Bertrand</v>
          </cell>
          <cell r="K119" t="str">
            <v>Yaounde_1</v>
          </cell>
          <cell r="L119" t="str">
            <v>AFRO</v>
          </cell>
          <cell r="M119" t="str">
            <v>IHS</v>
          </cell>
          <cell r="N119" t="str">
            <v>Grid-Gen</v>
          </cell>
        </row>
        <row r="120">
          <cell r="A120" t="str">
            <v>CTR_125</v>
          </cell>
          <cell r="B120" t="str">
            <v>CTR_125_Z_Mobil-Kondengui</v>
          </cell>
          <cell r="C120" t="str">
            <v>CTR</v>
          </cell>
          <cell r="D120" t="str">
            <v>Yaounde</v>
          </cell>
          <cell r="E120">
            <v>11.537410400000001</v>
          </cell>
          <cell r="F120">
            <v>3.853155986</v>
          </cell>
          <cell r="G120">
            <v>738</v>
          </cell>
          <cell r="H120" t="str">
            <v>Macro</v>
          </cell>
          <cell r="I120" t="str">
            <v>ZTE</v>
          </cell>
          <cell r="J120" t="str">
            <v>Eloundou Bertrand</v>
          </cell>
          <cell r="K120" t="str">
            <v>Yaounde_1</v>
          </cell>
          <cell r="L120" t="str">
            <v>AFRO</v>
          </cell>
          <cell r="M120" t="str">
            <v>IHS</v>
          </cell>
          <cell r="N120" t="str">
            <v>Grid Only</v>
          </cell>
        </row>
        <row r="121">
          <cell r="A121" t="str">
            <v>SUO_012</v>
          </cell>
          <cell r="B121" t="str">
            <v>Muyuka</v>
          </cell>
          <cell r="C121" t="str">
            <v>SUO</v>
          </cell>
          <cell r="D121" t="str">
            <v>Muyuka</v>
          </cell>
          <cell r="E121">
            <v>9.3961190000000006</v>
          </cell>
          <cell r="F121">
            <v>4.2828540000000004</v>
          </cell>
          <cell r="G121">
            <v>64</v>
          </cell>
          <cell r="H121" t="str">
            <v>Macro</v>
          </cell>
          <cell r="I121" t="str">
            <v>NOKIA</v>
          </cell>
          <cell r="J121" t="str">
            <v>Fabien Zourmba</v>
          </cell>
          <cell r="K121" t="str">
            <v>Kumba</v>
          </cell>
          <cell r="L121" t="str">
            <v>HAMMER_LIT_SUO</v>
          </cell>
          <cell r="M121" t="str">
            <v>IHS</v>
          </cell>
          <cell r="N121" t="str">
            <v>Grid-Gen</v>
          </cell>
        </row>
        <row r="122">
          <cell r="A122" t="str">
            <v>EST_051</v>
          </cell>
          <cell r="B122" t="str">
            <v>EST_051_Z_Bertoua-Ngaikada</v>
          </cell>
          <cell r="C122" t="str">
            <v>EST</v>
          </cell>
          <cell r="D122" t="str">
            <v>Bertoua</v>
          </cell>
          <cell r="E122">
            <v>13.702833740000001</v>
          </cell>
          <cell r="F122">
            <v>4.569761486</v>
          </cell>
          <cell r="G122">
            <v>653</v>
          </cell>
          <cell r="H122" t="str">
            <v>Macro</v>
          </cell>
          <cell r="I122" t="str">
            <v>ZTE</v>
          </cell>
          <cell r="J122" t="str">
            <v>Emmanuel Boma</v>
          </cell>
          <cell r="K122" t="str">
            <v>Bertoua_B2B</v>
          </cell>
          <cell r="L122" t="str">
            <v>AFRO</v>
          </cell>
          <cell r="M122" t="str">
            <v>IHS</v>
          </cell>
          <cell r="N122" t="str">
            <v>Grid-Gen</v>
          </cell>
        </row>
        <row r="123">
          <cell r="A123" t="str">
            <v>EST_009</v>
          </cell>
          <cell r="B123" t="str">
            <v>Abong-Mbang</v>
          </cell>
          <cell r="C123" t="str">
            <v>EST</v>
          </cell>
          <cell r="D123" t="str">
            <v>Abong-Mbang</v>
          </cell>
          <cell r="E123">
            <v>13.17610002</v>
          </cell>
          <cell r="F123">
            <v>3.9799105269999999</v>
          </cell>
          <cell r="G123">
            <v>692</v>
          </cell>
          <cell r="H123" t="str">
            <v>Macro</v>
          </cell>
          <cell r="I123" t="str">
            <v>NOKIA</v>
          </cell>
          <cell r="J123" t="str">
            <v>Essiane Arthur</v>
          </cell>
          <cell r="K123" t="str">
            <v>Abong-Mbang</v>
          </cell>
          <cell r="L123" t="str">
            <v>AFRO</v>
          </cell>
          <cell r="M123" t="str">
            <v>CAMUSAT</v>
          </cell>
          <cell r="N123" t="str">
            <v>Medium Grid + Solar + GE</v>
          </cell>
        </row>
        <row r="124">
          <cell r="A124" t="str">
            <v>EXN_013</v>
          </cell>
          <cell r="B124" t="str">
            <v>Fotokol</v>
          </cell>
          <cell r="C124" t="str">
            <v>EXN</v>
          </cell>
          <cell r="D124" t="str">
            <v>Fotokol</v>
          </cell>
          <cell r="E124">
            <v>14.228629</v>
          </cell>
          <cell r="F124">
            <v>12.383844</v>
          </cell>
          <cell r="G124">
            <v>288</v>
          </cell>
          <cell r="H124" t="str">
            <v>Macro</v>
          </cell>
          <cell r="I124" t="str">
            <v>NOKIA</v>
          </cell>
          <cell r="J124" t="str">
            <v>Romeo Mathieu YEMIH</v>
          </cell>
          <cell r="K124" t="str">
            <v>Makary</v>
          </cell>
          <cell r="L124" t="str">
            <v>TELEINFRA</v>
          </cell>
          <cell r="M124" t="str">
            <v>IHS</v>
          </cell>
          <cell r="N124" t="str">
            <v>Solar-Gen</v>
          </cell>
        </row>
        <row r="125">
          <cell r="A125" t="str">
            <v>CTR_073</v>
          </cell>
          <cell r="B125" t="str">
            <v>Monatele</v>
          </cell>
          <cell r="C125" t="str">
            <v>CTR</v>
          </cell>
          <cell r="D125" t="str">
            <v>Monatele</v>
          </cell>
          <cell r="E125">
            <v>11.19047222</v>
          </cell>
          <cell r="F125">
            <v>4.2466666670000004</v>
          </cell>
          <cell r="G125">
            <v>447</v>
          </cell>
          <cell r="H125" t="str">
            <v>Macro</v>
          </cell>
          <cell r="I125" t="str">
            <v>NOKIA</v>
          </cell>
          <cell r="J125" t="str">
            <v xml:space="preserve">APIANG Grégoire Flores </v>
          </cell>
          <cell r="K125" t="str">
            <v>Ntui</v>
          </cell>
          <cell r="L125" t="str">
            <v>HAMMER_NRO_OST</v>
          </cell>
          <cell r="M125" t="str">
            <v>IHS</v>
          </cell>
          <cell r="N125" t="str">
            <v>Grid-Gen</v>
          </cell>
        </row>
        <row r="126">
          <cell r="A126" t="str">
            <v>CTR_095</v>
          </cell>
          <cell r="B126" t="str">
            <v>Ombessa</v>
          </cell>
          <cell r="C126" t="str">
            <v>CTR</v>
          </cell>
          <cell r="D126" t="str">
            <v>Ombessa</v>
          </cell>
          <cell r="E126">
            <v>11.257415</v>
          </cell>
          <cell r="F126">
            <v>4.6040799999999997</v>
          </cell>
          <cell r="G126">
            <v>480</v>
          </cell>
          <cell r="H126" t="str">
            <v>Macro</v>
          </cell>
          <cell r="I126" t="str">
            <v>NOKIA</v>
          </cell>
          <cell r="J126" t="str">
            <v>Patrick NSINGUI</v>
          </cell>
          <cell r="K126" t="str">
            <v>Bafia</v>
          </cell>
          <cell r="L126" t="str">
            <v>HAMMER_NRO_OST</v>
          </cell>
          <cell r="M126" t="str">
            <v>IHS</v>
          </cell>
          <cell r="N126" t="str">
            <v>Grid-Gen</v>
          </cell>
        </row>
        <row r="127">
          <cell r="A127" t="str">
            <v>EST_052</v>
          </cell>
          <cell r="B127" t="str">
            <v>EST_052_Z_Bertoua-Bonis-MTN</v>
          </cell>
          <cell r="C127" t="str">
            <v>EST</v>
          </cell>
          <cell r="D127" t="str">
            <v>Bertoua</v>
          </cell>
          <cell r="E127">
            <v>13.61659517</v>
          </cell>
          <cell r="F127">
            <v>4.5509807330000003</v>
          </cell>
          <cell r="G127">
            <v>667</v>
          </cell>
          <cell r="H127" t="str">
            <v>Macro</v>
          </cell>
          <cell r="I127" t="str">
            <v>ZTE</v>
          </cell>
          <cell r="J127" t="str">
            <v>Emmanuel Boma</v>
          </cell>
          <cell r="K127" t="str">
            <v>Bertoua_B2B</v>
          </cell>
          <cell r="L127" t="str">
            <v>AFRO</v>
          </cell>
          <cell r="M127" t="str">
            <v>IHS</v>
          </cell>
          <cell r="N127" t="str">
            <v>Grid-Gen</v>
          </cell>
        </row>
        <row r="128">
          <cell r="A128" t="str">
            <v>LIT_403</v>
          </cell>
          <cell r="B128" t="str">
            <v>LIT_403_Z_PK10-Soeurs-Dominicaines</v>
          </cell>
          <cell r="C128" t="str">
            <v>LIT</v>
          </cell>
          <cell r="D128" t="str">
            <v>Douala</v>
          </cell>
          <cell r="E128">
            <v>9.7760585659999997</v>
          </cell>
          <cell r="F128">
            <v>4.055325549</v>
          </cell>
          <cell r="G128">
            <v>701</v>
          </cell>
          <cell r="H128" t="str">
            <v>Macro</v>
          </cell>
          <cell r="I128" t="str">
            <v>ZTE</v>
          </cell>
          <cell r="J128" t="str">
            <v>Bruno Kemngne</v>
          </cell>
          <cell r="K128" t="str">
            <v>Douala_6</v>
          </cell>
          <cell r="L128" t="str">
            <v>HAMMER_LIT_SUO</v>
          </cell>
          <cell r="M128" t="str">
            <v>IHS</v>
          </cell>
          <cell r="N128" t="str">
            <v>Grid-Gen</v>
          </cell>
        </row>
        <row r="129">
          <cell r="A129" t="str">
            <v>CTR_081</v>
          </cell>
          <cell r="B129" t="str">
            <v>Makenene</v>
          </cell>
          <cell r="C129" t="str">
            <v>CTR</v>
          </cell>
          <cell r="D129" t="str">
            <v>Makenene</v>
          </cell>
          <cell r="E129">
            <v>10.776771</v>
          </cell>
          <cell r="F129">
            <v>4.9189959999999999</v>
          </cell>
          <cell r="G129">
            <v>790</v>
          </cell>
          <cell r="H129" t="str">
            <v>Macro</v>
          </cell>
          <cell r="I129" t="str">
            <v>NOKIA</v>
          </cell>
          <cell r="J129" t="str">
            <v>Patrick NSINGUI</v>
          </cell>
          <cell r="K129" t="str">
            <v>Bafia</v>
          </cell>
          <cell r="L129" t="str">
            <v>HAMMER_NRO_OST</v>
          </cell>
          <cell r="M129" t="str">
            <v>IHS</v>
          </cell>
          <cell r="N129" t="str">
            <v>Grid-Gen</v>
          </cell>
        </row>
        <row r="130">
          <cell r="A130" t="str">
            <v>CTR_544</v>
          </cell>
          <cell r="B130" t="str">
            <v>Ndikinimeki-New</v>
          </cell>
          <cell r="C130" t="str">
            <v>CTR</v>
          </cell>
          <cell r="D130" t="str">
            <v>Ndikinimeki</v>
          </cell>
          <cell r="E130">
            <v>10.826600210000001</v>
          </cell>
          <cell r="F130">
            <v>4.7654505519999999</v>
          </cell>
          <cell r="G130">
            <v>886</v>
          </cell>
          <cell r="H130" t="str">
            <v>Macro</v>
          </cell>
          <cell r="I130" t="str">
            <v>NOKIA</v>
          </cell>
          <cell r="J130" t="str">
            <v>Patrick NSINGUI</v>
          </cell>
          <cell r="K130" t="str">
            <v>Bafia</v>
          </cell>
          <cell r="L130" t="str">
            <v>HAMMER_NRO_OST</v>
          </cell>
          <cell r="M130">
            <v>0</v>
          </cell>
          <cell r="N130" t="e">
            <v>#N/A</v>
          </cell>
        </row>
        <row r="131">
          <cell r="A131" t="str">
            <v>CTR_083</v>
          </cell>
          <cell r="B131" t="str">
            <v>Ngomo</v>
          </cell>
          <cell r="C131" t="str">
            <v>CTR</v>
          </cell>
          <cell r="D131" t="str">
            <v>Ngomo</v>
          </cell>
          <cell r="E131">
            <v>11.42633333</v>
          </cell>
          <cell r="F131">
            <v>4.232111111</v>
          </cell>
          <cell r="G131">
            <v>576</v>
          </cell>
          <cell r="H131" t="str">
            <v>Macro</v>
          </cell>
          <cell r="I131" t="str">
            <v>NOKIA</v>
          </cell>
          <cell r="J131" t="str">
            <v>Patrick NSINGUI</v>
          </cell>
          <cell r="K131" t="str">
            <v>Bafia</v>
          </cell>
          <cell r="L131" t="str">
            <v>HAMMER_NRO_OST</v>
          </cell>
          <cell r="M131" t="str">
            <v>IHS</v>
          </cell>
          <cell r="N131" t="str">
            <v>Grid-Gen</v>
          </cell>
        </row>
        <row r="132">
          <cell r="A132" t="str">
            <v>SUO_013</v>
          </cell>
          <cell r="B132" t="str">
            <v>Banguem-VSAT</v>
          </cell>
          <cell r="C132" t="str">
            <v>SUO</v>
          </cell>
          <cell r="D132" t="str">
            <v>Banguem</v>
          </cell>
          <cell r="E132">
            <v>9.7753611110000005</v>
          </cell>
          <cell r="F132">
            <v>5.0767499999999997</v>
          </cell>
          <cell r="G132">
            <v>1300</v>
          </cell>
          <cell r="H132" t="str">
            <v>Macro</v>
          </cell>
          <cell r="I132" t="str">
            <v>NOKIA</v>
          </cell>
          <cell r="J132" t="str">
            <v>Yannick Tchoupa</v>
          </cell>
          <cell r="K132" t="str">
            <v>Nkongsamba</v>
          </cell>
          <cell r="L132" t="str">
            <v>HAMMER_LIT_SUO</v>
          </cell>
          <cell r="M132" t="str">
            <v>IHS</v>
          </cell>
          <cell r="N132" t="str">
            <v>Grid-Gen</v>
          </cell>
        </row>
        <row r="133">
          <cell r="A133" t="str">
            <v>LIT_140</v>
          </cell>
          <cell r="B133" t="str">
            <v>LIT_140_Z_Logpom-Andem-IHS</v>
          </cell>
          <cell r="C133" t="str">
            <v>LIT</v>
          </cell>
          <cell r="D133" t="str">
            <v>Douala</v>
          </cell>
          <cell r="E133">
            <v>9.7660099999999996</v>
          </cell>
          <cell r="F133">
            <v>4.0866300000000004</v>
          </cell>
          <cell r="G133">
            <v>703</v>
          </cell>
          <cell r="H133" t="str">
            <v>Macro</v>
          </cell>
          <cell r="I133" t="str">
            <v>ZTE</v>
          </cell>
          <cell r="J133" t="str">
            <v>Beauclair Sonzia</v>
          </cell>
          <cell r="K133" t="str">
            <v>Douala_1</v>
          </cell>
          <cell r="L133" t="str">
            <v>HAMMER_LIT_SUO</v>
          </cell>
          <cell r="M133" t="str">
            <v>IHS</v>
          </cell>
          <cell r="N133" t="str">
            <v>Grid-Gen</v>
          </cell>
        </row>
        <row r="134">
          <cell r="A134" t="str">
            <v>LIT_145</v>
          </cell>
          <cell r="B134" t="str">
            <v>Bonepoupa-IHS</v>
          </cell>
          <cell r="C134" t="str">
            <v>LIT</v>
          </cell>
          <cell r="D134" t="str">
            <v>Bonepoupa</v>
          </cell>
          <cell r="E134">
            <v>9.9989310000000007</v>
          </cell>
          <cell r="F134">
            <v>4.1524000000000001</v>
          </cell>
          <cell r="G134">
            <v>36</v>
          </cell>
          <cell r="H134" t="str">
            <v>Macro</v>
          </cell>
          <cell r="I134" t="str">
            <v>NOKIA</v>
          </cell>
          <cell r="J134" t="str">
            <v>Beauclair Sonzia</v>
          </cell>
          <cell r="K134" t="str">
            <v>Douala_1</v>
          </cell>
          <cell r="L134" t="str">
            <v>HAMMER_LIT_SUO</v>
          </cell>
          <cell r="M134" t="str">
            <v>IHS</v>
          </cell>
          <cell r="N134" t="str">
            <v>Solar-Grid-Gen-Lithium</v>
          </cell>
        </row>
        <row r="135">
          <cell r="A135" t="str">
            <v>LIT_167</v>
          </cell>
          <cell r="B135" t="str">
            <v>LIT_167_Z_Makepe-Ecole-Sira</v>
          </cell>
          <cell r="C135" t="str">
            <v>LIT</v>
          </cell>
          <cell r="D135" t="str">
            <v>Douala</v>
          </cell>
          <cell r="E135">
            <v>9.7487575399999997</v>
          </cell>
          <cell r="F135">
            <v>4.0820586619999997</v>
          </cell>
          <cell r="G135">
            <v>701</v>
          </cell>
          <cell r="H135" t="str">
            <v>Macro</v>
          </cell>
          <cell r="I135" t="str">
            <v>ZTE</v>
          </cell>
          <cell r="J135" t="str">
            <v>Beauclair Sonzia</v>
          </cell>
          <cell r="K135" t="str">
            <v>Douala_1</v>
          </cell>
          <cell r="L135" t="str">
            <v>HAMMER_LIT_SUO</v>
          </cell>
          <cell r="M135" t="str">
            <v>IHS</v>
          </cell>
          <cell r="N135" t="str">
            <v>Grid-Gen</v>
          </cell>
        </row>
        <row r="136">
          <cell r="A136" t="str">
            <v>LIT_234</v>
          </cell>
          <cell r="B136" t="str">
            <v>LIT_234_Z_PK17-University-IHS</v>
          </cell>
          <cell r="C136" t="str">
            <v>LIT</v>
          </cell>
          <cell r="D136" t="str">
            <v>Douala</v>
          </cell>
          <cell r="E136">
            <v>9.8086849990000005</v>
          </cell>
          <cell r="F136">
            <v>4.0914020899999999</v>
          </cell>
          <cell r="G136">
            <v>701</v>
          </cell>
          <cell r="H136" t="str">
            <v>Macro</v>
          </cell>
          <cell r="I136" t="str">
            <v>ZTE</v>
          </cell>
          <cell r="J136" t="str">
            <v>Fidèle Etaba</v>
          </cell>
          <cell r="K136" t="str">
            <v>Douala_7</v>
          </cell>
          <cell r="L136" t="str">
            <v>HAMMER_LIT_SUO</v>
          </cell>
          <cell r="M136" t="str">
            <v>IHS</v>
          </cell>
          <cell r="N136" t="str">
            <v>Grid-Gen</v>
          </cell>
        </row>
        <row r="137">
          <cell r="A137" t="str">
            <v>EST_010</v>
          </cell>
          <cell r="B137" t="str">
            <v>Lomie</v>
          </cell>
          <cell r="C137" t="str">
            <v>EST</v>
          </cell>
          <cell r="D137" t="str">
            <v>Lomie</v>
          </cell>
          <cell r="E137">
            <v>13.62046679</v>
          </cell>
          <cell r="F137">
            <v>3.1625380070000002</v>
          </cell>
          <cell r="G137">
            <v>633</v>
          </cell>
          <cell r="H137" t="str">
            <v>Macro</v>
          </cell>
          <cell r="I137" t="str">
            <v>NOKIA</v>
          </cell>
          <cell r="J137" t="str">
            <v>Essiane Arthur</v>
          </cell>
          <cell r="K137" t="str">
            <v>Abong-Mbang</v>
          </cell>
          <cell r="L137" t="str">
            <v>AFRO</v>
          </cell>
          <cell r="M137" t="str">
            <v>IHS</v>
          </cell>
          <cell r="N137" t="str">
            <v>Grid-Gen</v>
          </cell>
        </row>
        <row r="138">
          <cell r="A138" t="str">
            <v>EST_060</v>
          </cell>
          <cell r="B138" t="str">
            <v>EST_060_Z_Bertoua-Mokolo</v>
          </cell>
          <cell r="C138" t="str">
            <v>EST</v>
          </cell>
          <cell r="D138" t="str">
            <v>Bertoua</v>
          </cell>
          <cell r="E138">
            <v>13.683200039999999</v>
          </cell>
          <cell r="F138">
            <v>4.5952500230000002</v>
          </cell>
          <cell r="G138">
            <v>682</v>
          </cell>
          <cell r="H138" t="str">
            <v>Macro</v>
          </cell>
          <cell r="I138" t="str">
            <v>ZTE</v>
          </cell>
          <cell r="J138" t="str">
            <v>Emmanuel Boma</v>
          </cell>
          <cell r="K138" t="str">
            <v>Bertoua_B2B</v>
          </cell>
          <cell r="L138" t="str">
            <v>AFRO</v>
          </cell>
          <cell r="M138" t="str">
            <v>IHS</v>
          </cell>
          <cell r="N138" t="str">
            <v>Grid-Gen</v>
          </cell>
        </row>
        <row r="139">
          <cell r="A139" t="str">
            <v>EST_012</v>
          </cell>
          <cell r="B139" t="str">
            <v>Mindourou</v>
          </cell>
          <cell r="C139" t="str">
            <v>EST</v>
          </cell>
          <cell r="D139" t="str">
            <v>Mindourou</v>
          </cell>
          <cell r="E139">
            <v>13.399921040000001</v>
          </cell>
          <cell r="F139">
            <v>3.5720142730000002</v>
          </cell>
          <cell r="G139">
            <v>744</v>
          </cell>
          <cell r="H139" t="str">
            <v>Macro</v>
          </cell>
          <cell r="I139" t="str">
            <v>NOKIA</v>
          </cell>
          <cell r="J139" t="str">
            <v>Essiane Arthur</v>
          </cell>
          <cell r="K139" t="str">
            <v>Abong-Mbang</v>
          </cell>
          <cell r="L139" t="str">
            <v>AFRO</v>
          </cell>
          <cell r="M139" t="str">
            <v>IHS</v>
          </cell>
          <cell r="N139" t="str">
            <v>Solar-Gen</v>
          </cell>
        </row>
        <row r="140">
          <cell r="A140" t="str">
            <v>CTR_245</v>
          </cell>
          <cell r="B140" t="str">
            <v>CTR_245_Z_Mimboman-Village</v>
          </cell>
          <cell r="C140" t="str">
            <v>CTR</v>
          </cell>
          <cell r="D140" t="str">
            <v>Yaounde</v>
          </cell>
          <cell r="E140">
            <v>11.570137000000001</v>
          </cell>
          <cell r="F140">
            <v>3.8682609999999999</v>
          </cell>
          <cell r="G140">
            <v>33</v>
          </cell>
          <cell r="H140" t="str">
            <v>Macro</v>
          </cell>
          <cell r="I140" t="str">
            <v>ZTE</v>
          </cell>
          <cell r="J140" t="str">
            <v>Eloundou Bertrand</v>
          </cell>
          <cell r="K140" t="str">
            <v>Yaounde_1</v>
          </cell>
          <cell r="L140" t="str">
            <v>AFRO</v>
          </cell>
          <cell r="M140" t="str">
            <v>IHS</v>
          </cell>
          <cell r="N140" t="str">
            <v>Grid-Gen</v>
          </cell>
        </row>
        <row r="141">
          <cell r="A141" t="str">
            <v>LIT_235</v>
          </cell>
          <cell r="B141" t="str">
            <v>LIT_235_Z_Logbessou-PK21-IHS</v>
          </cell>
          <cell r="C141" t="str">
            <v>LIT</v>
          </cell>
          <cell r="D141" t="str">
            <v>Douala</v>
          </cell>
          <cell r="E141">
            <v>9.8291000000000004</v>
          </cell>
          <cell r="F141">
            <v>4.12155</v>
          </cell>
          <cell r="G141">
            <v>701</v>
          </cell>
          <cell r="H141" t="str">
            <v>Macro</v>
          </cell>
          <cell r="I141" t="str">
            <v>ZTE</v>
          </cell>
          <cell r="J141" t="str">
            <v>Beauclair Sonzia</v>
          </cell>
          <cell r="K141" t="str">
            <v>Douala_1</v>
          </cell>
          <cell r="L141" t="str">
            <v>HAMMER_LIT_SUO</v>
          </cell>
          <cell r="M141" t="str">
            <v>IHS</v>
          </cell>
          <cell r="N141" t="str">
            <v>Grid-Gen</v>
          </cell>
        </row>
        <row r="142">
          <cell r="A142" t="str">
            <v>ADM_008</v>
          </cell>
          <cell r="B142" t="str">
            <v>Baiboum</v>
          </cell>
          <cell r="C142" t="str">
            <v>ADM</v>
          </cell>
          <cell r="D142" t="str">
            <v>Baiboum</v>
          </cell>
          <cell r="E142">
            <v>15.438191639999999</v>
          </cell>
          <cell r="F142">
            <v>7.5529314129999996</v>
          </cell>
          <cell r="G142">
            <v>604</v>
          </cell>
          <cell r="H142" t="str">
            <v>Macro</v>
          </cell>
          <cell r="I142" t="str">
            <v>NOKIA</v>
          </cell>
          <cell r="J142" t="str">
            <v>Franck Njouonang</v>
          </cell>
          <cell r="K142" t="str">
            <v>Touboro</v>
          </cell>
          <cell r="L142" t="str">
            <v>TELEINFRA</v>
          </cell>
          <cell r="M142" t="str">
            <v>IHS</v>
          </cell>
          <cell r="N142" t="str">
            <v>Solar-Gen</v>
          </cell>
        </row>
        <row r="143">
          <cell r="A143" t="str">
            <v>CTR_091</v>
          </cell>
          <cell r="B143" t="str">
            <v>Bamoko</v>
          </cell>
          <cell r="C143" t="str">
            <v>CTR</v>
          </cell>
          <cell r="D143" t="str">
            <v>Bamoko</v>
          </cell>
          <cell r="E143">
            <v>11.077741</v>
          </cell>
          <cell r="F143">
            <v>4.8387760000000002</v>
          </cell>
          <cell r="G143">
            <v>724</v>
          </cell>
          <cell r="H143" t="str">
            <v>Macro</v>
          </cell>
          <cell r="I143" t="str">
            <v>NOKIA</v>
          </cell>
          <cell r="J143" t="str">
            <v>Patrick NSINGUI</v>
          </cell>
          <cell r="K143" t="str">
            <v>Bafia</v>
          </cell>
          <cell r="L143" t="str">
            <v>HAMMER_NRO_OST</v>
          </cell>
          <cell r="M143" t="str">
            <v>IHS</v>
          </cell>
          <cell r="N143" t="str">
            <v>Solar-Gen</v>
          </cell>
        </row>
        <row r="144">
          <cell r="A144" t="str">
            <v>CTR_092</v>
          </cell>
          <cell r="B144" t="str">
            <v>Boutourou</v>
          </cell>
          <cell r="C144" t="str">
            <v>CTR</v>
          </cell>
          <cell r="D144" t="str">
            <v>Boutourou</v>
          </cell>
          <cell r="E144">
            <v>10.992438</v>
          </cell>
          <cell r="F144">
            <v>4.80457</v>
          </cell>
          <cell r="G144">
            <v>738</v>
          </cell>
          <cell r="H144" t="str">
            <v>Macro</v>
          </cell>
          <cell r="I144" t="str">
            <v>NOKIA</v>
          </cell>
          <cell r="J144" t="str">
            <v>Patrick NSINGUI</v>
          </cell>
          <cell r="K144" t="str">
            <v>Bafia</v>
          </cell>
          <cell r="L144" t="str">
            <v>HAMMER_NRO_OST</v>
          </cell>
          <cell r="M144" t="str">
            <v>IHS</v>
          </cell>
          <cell r="N144" t="str">
            <v>Grid-Gen-Lithium</v>
          </cell>
        </row>
        <row r="145">
          <cell r="A145" t="str">
            <v>CTR_478</v>
          </cell>
          <cell r="B145" t="str">
            <v>CTR_478_Z_Anguissa-IHS</v>
          </cell>
          <cell r="C145" t="str">
            <v>CTR</v>
          </cell>
          <cell r="D145" t="str">
            <v>Yaounde</v>
          </cell>
          <cell r="E145">
            <v>11.538316999999999</v>
          </cell>
          <cell r="F145">
            <v>3.862699337</v>
          </cell>
          <cell r="G145">
            <v>758</v>
          </cell>
          <cell r="H145" t="str">
            <v>Macro</v>
          </cell>
          <cell r="I145" t="str">
            <v>ZTE</v>
          </cell>
          <cell r="J145" t="str">
            <v>Eloundou Bertrand</v>
          </cell>
          <cell r="K145" t="str">
            <v>Yaounde_1</v>
          </cell>
          <cell r="L145" t="str">
            <v>AFRO</v>
          </cell>
          <cell r="M145" t="str">
            <v>IHS</v>
          </cell>
          <cell r="N145" t="str">
            <v>Grid-Gen</v>
          </cell>
        </row>
        <row r="146">
          <cell r="A146" t="str">
            <v>LIT_376</v>
          </cell>
          <cell r="B146" t="str">
            <v>LIT_376_Z_Logpom-IHS</v>
          </cell>
          <cell r="C146" t="str">
            <v>LIT</v>
          </cell>
          <cell r="D146" t="str">
            <v>Douala</v>
          </cell>
          <cell r="E146">
            <v>9.7696799999999993</v>
          </cell>
          <cell r="F146">
            <v>4.0724400000000003</v>
          </cell>
          <cell r="G146">
            <v>701</v>
          </cell>
          <cell r="H146" t="str">
            <v>Macro</v>
          </cell>
          <cell r="I146" t="str">
            <v>ZTE</v>
          </cell>
          <cell r="J146" t="str">
            <v>Beauclair Sonzia</v>
          </cell>
          <cell r="K146" t="str">
            <v>Douala_1</v>
          </cell>
          <cell r="L146" t="str">
            <v>HAMMER_LIT_SUO</v>
          </cell>
          <cell r="M146" t="str">
            <v>IHS</v>
          </cell>
          <cell r="N146" t="str">
            <v>Grid-Gen</v>
          </cell>
        </row>
        <row r="147">
          <cell r="A147" t="str">
            <v>LIT_202</v>
          </cell>
          <cell r="B147" t="str">
            <v>LIT_202_Z_Kotto-Mbangue</v>
          </cell>
          <cell r="C147" t="str">
            <v>LIT</v>
          </cell>
          <cell r="D147" t="str">
            <v>Douala</v>
          </cell>
          <cell r="E147">
            <v>9.7489347819999992</v>
          </cell>
          <cell r="F147">
            <v>4.0979704300000002</v>
          </cell>
          <cell r="G147">
            <v>701</v>
          </cell>
          <cell r="H147" t="str">
            <v>Macro</v>
          </cell>
          <cell r="I147" t="str">
            <v>ZTE</v>
          </cell>
          <cell r="J147" t="str">
            <v>Fidèle Etaba</v>
          </cell>
          <cell r="K147" t="str">
            <v>Douala_7</v>
          </cell>
          <cell r="L147" t="str">
            <v>HAMMER_LIT_SUO</v>
          </cell>
          <cell r="M147" t="str">
            <v>IHS</v>
          </cell>
          <cell r="N147" t="str">
            <v>Grid Only</v>
          </cell>
        </row>
        <row r="148">
          <cell r="A148" t="str">
            <v>LIT_180</v>
          </cell>
          <cell r="B148" t="str">
            <v>Yingui-IHS</v>
          </cell>
          <cell r="C148" t="str">
            <v>LIT</v>
          </cell>
          <cell r="D148" t="str">
            <v>Yingui</v>
          </cell>
          <cell r="E148">
            <v>10.285305559999999</v>
          </cell>
          <cell r="F148">
            <v>4.5128333329999997</v>
          </cell>
          <cell r="G148">
            <v>241</v>
          </cell>
          <cell r="H148" t="str">
            <v>Macro</v>
          </cell>
          <cell r="I148" t="str">
            <v>NOKIA</v>
          </cell>
          <cell r="J148" t="str">
            <v>Beauclair Sonzia</v>
          </cell>
          <cell r="K148" t="str">
            <v>Douala_1</v>
          </cell>
          <cell r="L148" t="str">
            <v>HAMMER_LIT_SUO</v>
          </cell>
          <cell r="M148" t="str">
            <v>IHS</v>
          </cell>
          <cell r="N148" t="str">
            <v>Solar-Gen-Lithium</v>
          </cell>
        </row>
        <row r="149">
          <cell r="A149" t="str">
            <v>LIT_110</v>
          </cell>
          <cell r="B149" t="str">
            <v>Yabassi</v>
          </cell>
          <cell r="C149" t="str">
            <v>LIT</v>
          </cell>
          <cell r="D149" t="str">
            <v>Yabassi</v>
          </cell>
          <cell r="E149">
            <v>9.9792170000000002</v>
          </cell>
          <cell r="F149">
            <v>4.4548459999999999</v>
          </cell>
          <cell r="G149">
            <v>80</v>
          </cell>
          <cell r="H149" t="str">
            <v>Macro</v>
          </cell>
          <cell r="I149" t="str">
            <v>NOKIA</v>
          </cell>
          <cell r="J149" t="str">
            <v>Beauclair Sonzia</v>
          </cell>
          <cell r="K149" t="str">
            <v>Douala_1</v>
          </cell>
          <cell r="L149" t="str">
            <v>HAMMER_LIT_SUO</v>
          </cell>
          <cell r="M149" t="str">
            <v>IHS</v>
          </cell>
          <cell r="N149" t="str">
            <v>Gen-Lithium</v>
          </cell>
        </row>
        <row r="150">
          <cell r="A150" t="str">
            <v>LIT_440</v>
          </cell>
          <cell r="B150" t="str">
            <v>LIT_440_Z_Logpom-Denver-City</v>
          </cell>
          <cell r="C150" t="str">
            <v>LIT</v>
          </cell>
          <cell r="D150" t="str">
            <v>Douala</v>
          </cell>
          <cell r="E150">
            <v>9.7783497209999997</v>
          </cell>
          <cell r="F150">
            <v>4.0845684520000001</v>
          </cell>
          <cell r="G150">
            <v>701</v>
          </cell>
          <cell r="H150" t="str">
            <v>Macro</v>
          </cell>
          <cell r="I150" t="str">
            <v>ZTE</v>
          </cell>
          <cell r="J150" t="str">
            <v>Beauclair Sonzia</v>
          </cell>
          <cell r="K150" t="str">
            <v>Douala_1</v>
          </cell>
          <cell r="L150" t="str">
            <v>HAMMER_LIT_SUO</v>
          </cell>
          <cell r="M150" t="str">
            <v>IHS</v>
          </cell>
          <cell r="N150" t="str">
            <v>Grid-Gen</v>
          </cell>
        </row>
        <row r="151">
          <cell r="A151" t="str">
            <v>CTR_535</v>
          </cell>
          <cell r="B151" t="str">
            <v>CTR_535_Z_Montee-Kondengui-MTN-IHS</v>
          </cell>
          <cell r="C151" t="str">
            <v>CTR</v>
          </cell>
          <cell r="D151" t="str">
            <v>Yaounde</v>
          </cell>
          <cell r="E151">
            <v>11.53209822</v>
          </cell>
          <cell r="F151">
            <v>3.848875724</v>
          </cell>
          <cell r="G151">
            <v>727</v>
          </cell>
          <cell r="H151" t="str">
            <v>Macro</v>
          </cell>
          <cell r="I151" t="str">
            <v>ZTE</v>
          </cell>
          <cell r="J151" t="str">
            <v>Eloundou Bertrand</v>
          </cell>
          <cell r="K151" t="str">
            <v>Yaounde_1</v>
          </cell>
          <cell r="L151" t="str">
            <v>AFRO</v>
          </cell>
          <cell r="M151" t="str">
            <v>IHS</v>
          </cell>
          <cell r="N151" t="str">
            <v>Grid-Gen</v>
          </cell>
        </row>
        <row r="152">
          <cell r="A152" t="str">
            <v>CTR_565</v>
          </cell>
          <cell r="B152" t="str">
            <v>CTR_565_Z_NR-Carrossel</v>
          </cell>
          <cell r="C152" t="str">
            <v>CTR</v>
          </cell>
          <cell r="D152" t="str">
            <v>Yaounde</v>
          </cell>
          <cell r="E152">
            <v>11.540853</v>
          </cell>
          <cell r="F152">
            <v>3.8523999999999998</v>
          </cell>
          <cell r="G152">
            <v>737</v>
          </cell>
          <cell r="H152" t="str">
            <v>Macro</v>
          </cell>
          <cell r="I152" t="str">
            <v>ZTE</v>
          </cell>
          <cell r="J152" t="str">
            <v>Eloundou Bertrand</v>
          </cell>
          <cell r="K152" t="str">
            <v>Yaounde_1</v>
          </cell>
          <cell r="L152" t="str">
            <v>AFRO</v>
          </cell>
          <cell r="M152" t="str">
            <v>CAMUSAT</v>
          </cell>
          <cell r="N152" t="str">
            <v>Good Grid no GE - 8h</v>
          </cell>
        </row>
        <row r="153">
          <cell r="A153" t="str">
            <v>CTR_640</v>
          </cell>
          <cell r="B153" t="str">
            <v>CTR_640_Z_Bastos-Bir-IHS</v>
          </cell>
          <cell r="C153" t="str">
            <v>CTR</v>
          </cell>
          <cell r="D153" t="str">
            <v>Yaounde</v>
          </cell>
          <cell r="E153">
            <v>11.512906940000001</v>
          </cell>
          <cell r="F153">
            <v>3.8994114770000001</v>
          </cell>
          <cell r="G153">
            <v>767</v>
          </cell>
          <cell r="H153" t="str">
            <v>Macro</v>
          </cell>
          <cell r="I153" t="str">
            <v>ZTE</v>
          </cell>
          <cell r="J153" t="str">
            <v>Eloundou Bertrand</v>
          </cell>
          <cell r="K153" t="str">
            <v>Yaounde_1</v>
          </cell>
          <cell r="L153" t="str">
            <v>AFRO</v>
          </cell>
          <cell r="M153" t="str">
            <v>IHS</v>
          </cell>
          <cell r="N153" t="str">
            <v>Grid-Gen</v>
          </cell>
        </row>
        <row r="154">
          <cell r="A154" t="str">
            <v>EXN_030</v>
          </cell>
          <cell r="B154" t="str">
            <v>Doualare</v>
          </cell>
          <cell r="C154" t="str">
            <v>EXN</v>
          </cell>
          <cell r="D154" t="str">
            <v>Maroua</v>
          </cell>
          <cell r="E154">
            <v>14.324893299999999</v>
          </cell>
          <cell r="F154">
            <v>10.61727484</v>
          </cell>
          <cell r="G154">
            <v>418</v>
          </cell>
          <cell r="H154" t="str">
            <v>Macro</v>
          </cell>
          <cell r="I154" t="str">
            <v>NOKIA</v>
          </cell>
          <cell r="J154" t="str">
            <v>Lefranc Emati</v>
          </cell>
          <cell r="K154" t="str">
            <v>Maroua_B2B</v>
          </cell>
          <cell r="L154" t="str">
            <v>TELEINFRA</v>
          </cell>
          <cell r="M154" t="str">
            <v>IHS</v>
          </cell>
          <cell r="N154" t="str">
            <v>Solar-Grid-Gen</v>
          </cell>
        </row>
        <row r="155">
          <cell r="A155" t="str">
            <v>CTR_112</v>
          </cell>
          <cell r="B155" t="str">
            <v>Awae</v>
          </cell>
          <cell r="C155" t="str">
            <v>CTR</v>
          </cell>
          <cell r="D155" t="str">
            <v>Awae</v>
          </cell>
          <cell r="E155">
            <v>11.88335</v>
          </cell>
          <cell r="F155">
            <v>3.8914388889999998</v>
          </cell>
          <cell r="G155">
            <v>709</v>
          </cell>
          <cell r="H155" t="str">
            <v>Macro</v>
          </cell>
          <cell r="I155" t="str">
            <v>NOKIA</v>
          </cell>
          <cell r="J155" t="str">
            <v>Essiane Arthur</v>
          </cell>
          <cell r="K155" t="str">
            <v>Abong-Mbang</v>
          </cell>
          <cell r="L155" t="str">
            <v>AFRO</v>
          </cell>
          <cell r="M155" t="str">
            <v>IHS</v>
          </cell>
          <cell r="N155" t="str">
            <v>Grid-Gen</v>
          </cell>
        </row>
        <row r="156">
          <cell r="A156" t="str">
            <v>CTR_111</v>
          </cell>
          <cell r="B156" t="str">
            <v>Zoetele</v>
          </cell>
          <cell r="C156" t="str">
            <v>CTR</v>
          </cell>
          <cell r="D156" t="str">
            <v>Zoetele</v>
          </cell>
          <cell r="E156">
            <v>11.89508333</v>
          </cell>
          <cell r="F156">
            <v>3.249533333</v>
          </cell>
          <cell r="G156">
            <v>691</v>
          </cell>
          <cell r="H156" t="str">
            <v>Macro</v>
          </cell>
          <cell r="I156" t="str">
            <v>NOKIA</v>
          </cell>
          <cell r="J156" t="str">
            <v>Mougang Rodrigue</v>
          </cell>
          <cell r="K156" t="str">
            <v>Mbalmayo</v>
          </cell>
          <cell r="L156" t="str">
            <v>AFRO</v>
          </cell>
          <cell r="M156" t="str">
            <v>IHS</v>
          </cell>
          <cell r="N156" t="str">
            <v>Grid-Gen</v>
          </cell>
        </row>
        <row r="157">
          <cell r="A157" t="str">
            <v>CTR_654</v>
          </cell>
          <cell r="B157" t="str">
            <v>CTR_654_Z_Mimboman-Don-Bosco</v>
          </cell>
          <cell r="C157" t="str">
            <v>CTR</v>
          </cell>
          <cell r="D157" t="str">
            <v>Yaounde</v>
          </cell>
          <cell r="E157">
            <v>11.561035</v>
          </cell>
          <cell r="F157">
            <v>3.8683000000000001</v>
          </cell>
          <cell r="G157">
            <v>747</v>
          </cell>
          <cell r="H157" t="str">
            <v>Macro</v>
          </cell>
          <cell r="I157" t="str">
            <v>ZTE</v>
          </cell>
          <cell r="J157" t="str">
            <v>Eloundou Bertrand</v>
          </cell>
          <cell r="K157" t="str">
            <v>Yaounde_1</v>
          </cell>
          <cell r="L157" t="str">
            <v>AFRO</v>
          </cell>
          <cell r="M157" t="str">
            <v>CAMUSAT</v>
          </cell>
          <cell r="N157" t="str">
            <v>Good Grid + GE</v>
          </cell>
        </row>
        <row r="158">
          <cell r="A158" t="str">
            <v>LIT_441</v>
          </cell>
          <cell r="B158" t="str">
            <v>LIT_441_Z_Ngo-Njo</v>
          </cell>
          <cell r="C158" t="str">
            <v>LIT</v>
          </cell>
          <cell r="D158" t="str">
            <v>Douala</v>
          </cell>
          <cell r="E158">
            <v>9.7978059999999996</v>
          </cell>
          <cell r="F158">
            <v>4.0504720000000001</v>
          </cell>
          <cell r="G158">
            <v>701</v>
          </cell>
          <cell r="H158" t="str">
            <v>Macro</v>
          </cell>
          <cell r="I158" t="str">
            <v>ZTE</v>
          </cell>
          <cell r="J158" t="str">
            <v>Fidèle Etaba</v>
          </cell>
          <cell r="K158" t="str">
            <v>Douala_7</v>
          </cell>
          <cell r="L158" t="str">
            <v>HAMMER_LIT_SUO</v>
          </cell>
          <cell r="M158" t="str">
            <v>IHS</v>
          </cell>
          <cell r="N158" t="str">
            <v>Grid-Gen</v>
          </cell>
        </row>
        <row r="159">
          <cell r="A159" t="str">
            <v>LIT_452</v>
          </cell>
          <cell r="B159" t="str">
            <v>LIT_452_Z_PK10-Bassang</v>
          </cell>
          <cell r="C159" t="str">
            <v>LIT</v>
          </cell>
          <cell r="D159" t="str">
            <v>Douala</v>
          </cell>
          <cell r="E159">
            <v>9.7702220000000004</v>
          </cell>
          <cell r="F159">
            <v>4.0476109999999998</v>
          </cell>
          <cell r="G159">
            <v>701</v>
          </cell>
          <cell r="H159" t="str">
            <v>Macro</v>
          </cell>
          <cell r="I159" t="str">
            <v>ZTE</v>
          </cell>
          <cell r="J159" t="str">
            <v>Bruno Kemngne</v>
          </cell>
          <cell r="K159" t="str">
            <v>Douala_6</v>
          </cell>
          <cell r="L159" t="str">
            <v>HAMMER_LIT_SUO</v>
          </cell>
          <cell r="M159" t="str">
            <v>IHS</v>
          </cell>
          <cell r="N159" t="str">
            <v>Grid-Gen</v>
          </cell>
        </row>
        <row r="160">
          <cell r="A160" t="str">
            <v>LIT_449</v>
          </cell>
          <cell r="B160" t="str">
            <v>LIT_449_Z_Malangue</v>
          </cell>
          <cell r="C160" t="str">
            <v>LIT</v>
          </cell>
          <cell r="D160" t="str">
            <v>Douala</v>
          </cell>
          <cell r="E160">
            <v>9.7642500000000005</v>
          </cell>
          <cell r="F160">
            <v>4.0625280000000004</v>
          </cell>
          <cell r="G160">
            <v>701</v>
          </cell>
          <cell r="H160" t="str">
            <v>Macro</v>
          </cell>
          <cell r="I160" t="str">
            <v>ZTE</v>
          </cell>
          <cell r="J160" t="str">
            <v>Beauclair Sonzia</v>
          </cell>
          <cell r="K160" t="str">
            <v>Douala_1</v>
          </cell>
          <cell r="L160" t="str">
            <v>HAMMER_LIT_SUO</v>
          </cell>
          <cell r="M160" t="str">
            <v>IHS</v>
          </cell>
          <cell r="N160" t="str">
            <v>Grid-Gen</v>
          </cell>
        </row>
        <row r="161">
          <cell r="A161" t="str">
            <v>LIT_448</v>
          </cell>
          <cell r="B161" t="str">
            <v>LIT_448_Z_PK13-II</v>
          </cell>
          <cell r="C161" t="str">
            <v>LIT</v>
          </cell>
          <cell r="D161" t="str">
            <v>Douala</v>
          </cell>
          <cell r="E161">
            <v>9.7887497319999994</v>
          </cell>
          <cell r="F161">
            <v>4.0802988759999996</v>
          </cell>
          <cell r="G161">
            <v>701</v>
          </cell>
          <cell r="H161" t="str">
            <v>Macro</v>
          </cell>
          <cell r="I161" t="str">
            <v>ZTE</v>
          </cell>
          <cell r="J161" t="str">
            <v>Fidèle Etaba</v>
          </cell>
          <cell r="K161" t="str">
            <v>Douala_7</v>
          </cell>
          <cell r="L161" t="str">
            <v>HAMMER_LIT_SUO</v>
          </cell>
          <cell r="M161" t="str">
            <v>IHS</v>
          </cell>
          <cell r="N161" t="str">
            <v>Grid-Gen</v>
          </cell>
        </row>
        <row r="162">
          <cell r="A162" t="str">
            <v>CTR_655</v>
          </cell>
          <cell r="B162" t="str">
            <v>CTR_655_Z_Mimboman-Liberte-II</v>
          </cell>
          <cell r="C162" t="str">
            <v>CTR</v>
          </cell>
          <cell r="D162" t="str">
            <v>Yaounde</v>
          </cell>
          <cell r="E162">
            <v>11.552295000000001</v>
          </cell>
          <cell r="F162">
            <v>3.8772340000000001</v>
          </cell>
          <cell r="G162">
            <v>164</v>
          </cell>
          <cell r="H162" t="str">
            <v>Macro</v>
          </cell>
          <cell r="I162" t="str">
            <v>ZTE</v>
          </cell>
          <cell r="J162" t="str">
            <v>Eloundou Bertrand</v>
          </cell>
          <cell r="K162" t="str">
            <v>Yaounde_1</v>
          </cell>
          <cell r="L162" t="str">
            <v>AFRO</v>
          </cell>
          <cell r="M162" t="str">
            <v>CAMUSAT</v>
          </cell>
          <cell r="N162" t="str">
            <v>Good Grid no GE - 8h</v>
          </cell>
        </row>
        <row r="163">
          <cell r="A163" t="str">
            <v>CTR_719</v>
          </cell>
          <cell r="B163" t="str">
            <v>CTR_719_Z_Ekounou-II</v>
          </cell>
          <cell r="C163" t="str">
            <v>CTR</v>
          </cell>
          <cell r="D163" t="str">
            <v>Yaounde</v>
          </cell>
          <cell r="E163">
            <v>11.543106999999999</v>
          </cell>
          <cell r="F163">
            <v>3.8487179999999999</v>
          </cell>
          <cell r="G163">
            <v>761</v>
          </cell>
          <cell r="H163" t="str">
            <v>Macro</v>
          </cell>
          <cell r="I163" t="str">
            <v>ZTE</v>
          </cell>
          <cell r="J163" t="str">
            <v>Eloundou Bertrand</v>
          </cell>
          <cell r="K163" t="str">
            <v>Yaounde_1</v>
          </cell>
          <cell r="L163" t="str">
            <v>AFRO</v>
          </cell>
          <cell r="M163" t="str">
            <v>CAMUSAT</v>
          </cell>
          <cell r="N163" t="str">
            <v>Good Grid + GE</v>
          </cell>
        </row>
        <row r="164">
          <cell r="A164" t="str">
            <v>LIT_107</v>
          </cell>
          <cell r="B164" t="str">
            <v>LIT_107_Z_Kribi-Gd-Batanga</v>
          </cell>
          <cell r="C164" t="str">
            <v>LIT</v>
          </cell>
          <cell r="D164" t="str">
            <v>Kribi</v>
          </cell>
          <cell r="E164">
            <v>9.8885833329999997</v>
          </cell>
          <cell r="F164">
            <v>2.8532777779999998</v>
          </cell>
          <cell r="G164">
            <v>27</v>
          </cell>
          <cell r="H164" t="str">
            <v>Macro</v>
          </cell>
          <cell r="I164" t="str">
            <v>ZTE</v>
          </cell>
          <cell r="J164" t="str">
            <v>Lucien Kamogne</v>
          </cell>
          <cell r="K164" t="str">
            <v>Kribi</v>
          </cell>
          <cell r="L164" t="str">
            <v>HAMMER_LIT_SUO</v>
          </cell>
          <cell r="M164" t="str">
            <v>IHS</v>
          </cell>
          <cell r="N164" t="str">
            <v>Grid-Gen</v>
          </cell>
        </row>
        <row r="165">
          <cell r="A165" t="str">
            <v>CTR_726</v>
          </cell>
          <cell r="B165" t="str">
            <v>CTR_726_Z_Ekounou-Lycee-MTN</v>
          </cell>
          <cell r="C165" t="str">
            <v>CTR</v>
          </cell>
          <cell r="D165" t="str">
            <v>Yaounde</v>
          </cell>
          <cell r="E165">
            <v>11.539099999999999</v>
          </cell>
          <cell r="F165">
            <v>3.8410899999999999</v>
          </cell>
          <cell r="G165">
            <v>753</v>
          </cell>
          <cell r="H165" t="str">
            <v>Macro</v>
          </cell>
          <cell r="I165" t="str">
            <v>ZTE</v>
          </cell>
          <cell r="J165" t="str">
            <v>Eloundou Bertrand</v>
          </cell>
          <cell r="K165" t="str">
            <v>Yaounde_1</v>
          </cell>
          <cell r="L165" t="str">
            <v>AFRO</v>
          </cell>
          <cell r="M165" t="str">
            <v>MTN</v>
          </cell>
          <cell r="N165" t="e">
            <v>#N/A</v>
          </cell>
        </row>
        <row r="166">
          <cell r="A166" t="str">
            <v>NRO_231</v>
          </cell>
          <cell r="B166" t="str">
            <v>Ako</v>
          </cell>
          <cell r="C166" t="str">
            <v>NRO</v>
          </cell>
          <cell r="D166" t="str">
            <v>Ako</v>
          </cell>
          <cell r="E166">
            <v>10.72475</v>
          </cell>
          <cell r="F166">
            <v>6.8223000000000003</v>
          </cell>
          <cell r="G166">
            <v>296</v>
          </cell>
          <cell r="H166" t="str">
            <v>Macro</v>
          </cell>
          <cell r="I166" t="str">
            <v>NOKIA</v>
          </cell>
          <cell r="J166" t="str">
            <v>Collins Kogge</v>
          </cell>
          <cell r="K166" t="str">
            <v>Kumbo</v>
          </cell>
          <cell r="L166" t="str">
            <v>HAMMER_NRO_OST</v>
          </cell>
          <cell r="M166" t="str">
            <v>IHS</v>
          </cell>
          <cell r="N166" t="str">
            <v>Grid-Gen-Lithium</v>
          </cell>
        </row>
        <row r="167">
          <cell r="A167" t="str">
            <v>SUD_020</v>
          </cell>
          <cell r="B167" t="str">
            <v>Ambam-FH</v>
          </cell>
          <cell r="C167" t="str">
            <v>SUD</v>
          </cell>
          <cell r="D167" t="str">
            <v>Ambam</v>
          </cell>
          <cell r="E167">
            <v>11.261944440000001</v>
          </cell>
          <cell r="F167">
            <v>2.3878333330000001</v>
          </cell>
          <cell r="G167">
            <v>605</v>
          </cell>
          <cell r="H167" t="str">
            <v>Macro</v>
          </cell>
          <cell r="I167" t="str">
            <v>NOKIA</v>
          </cell>
          <cell r="J167" t="str">
            <v>Kenmegne Fabrice</v>
          </cell>
          <cell r="K167" t="str">
            <v>Ebolowa</v>
          </cell>
          <cell r="L167" t="str">
            <v>AFRO</v>
          </cell>
          <cell r="M167" t="str">
            <v>IHS</v>
          </cell>
          <cell r="N167" t="str">
            <v>Solar-Gen</v>
          </cell>
        </row>
        <row r="168">
          <cell r="A168" t="str">
            <v>SUD_015</v>
          </cell>
          <cell r="B168" t="str">
            <v>SUD_015_Z_Kye-Ossi</v>
          </cell>
          <cell r="C168" t="str">
            <v>SUD</v>
          </cell>
          <cell r="D168" t="str">
            <v>Kye-Ossi</v>
          </cell>
          <cell r="E168">
            <v>11.33516667</v>
          </cell>
          <cell r="F168">
            <v>2.1808000000000001</v>
          </cell>
          <cell r="G168">
            <v>588</v>
          </cell>
          <cell r="H168" t="str">
            <v>Macro</v>
          </cell>
          <cell r="I168" t="str">
            <v>ZTE</v>
          </cell>
          <cell r="J168" t="str">
            <v>Kenmegne Fabrice</v>
          </cell>
          <cell r="K168" t="str">
            <v>Ebolowa</v>
          </cell>
          <cell r="L168" t="str">
            <v>AFRO</v>
          </cell>
          <cell r="M168" t="str">
            <v>IHS</v>
          </cell>
          <cell r="N168" t="str">
            <v>Solar-Grid-Gen-Lithium</v>
          </cell>
        </row>
        <row r="169">
          <cell r="A169" t="str">
            <v>SUD_018</v>
          </cell>
          <cell r="B169" t="str">
            <v>Sangmelima-CRTV</v>
          </cell>
          <cell r="C169" t="str">
            <v>SUD</v>
          </cell>
          <cell r="D169" t="str">
            <v>Sangmelima</v>
          </cell>
          <cell r="E169">
            <v>11.984045999999999</v>
          </cell>
          <cell r="F169">
            <v>2.9231280000000002</v>
          </cell>
          <cell r="G169">
            <v>691</v>
          </cell>
          <cell r="H169" t="str">
            <v>Macro</v>
          </cell>
          <cell r="I169" t="str">
            <v>NOKIA</v>
          </cell>
          <cell r="J169" t="str">
            <v>Kenfack Peguy</v>
          </cell>
          <cell r="K169" t="str">
            <v>Sangmelima</v>
          </cell>
          <cell r="L169" t="str">
            <v>AFRO</v>
          </cell>
          <cell r="M169" t="str">
            <v>CAMUSAT</v>
          </cell>
          <cell r="N169" t="str">
            <v>Medium Grid + Solar + GE</v>
          </cell>
        </row>
        <row r="170">
          <cell r="A170" t="str">
            <v>NRO_237</v>
          </cell>
          <cell r="B170" t="str">
            <v>Misaje</v>
          </cell>
          <cell r="C170" t="str">
            <v>NRO</v>
          </cell>
          <cell r="D170" t="str">
            <v>Misaje</v>
          </cell>
          <cell r="E170">
            <v>10.551418999999999</v>
          </cell>
          <cell r="F170">
            <v>6.5776000000000003</v>
          </cell>
          <cell r="G170">
            <v>973</v>
          </cell>
          <cell r="H170" t="str">
            <v>Macro</v>
          </cell>
          <cell r="I170" t="str">
            <v>NOKIA</v>
          </cell>
          <cell r="J170" t="str">
            <v>Collins Kogge</v>
          </cell>
          <cell r="K170" t="str">
            <v>Kumbo</v>
          </cell>
          <cell r="L170" t="str">
            <v>HAMMER_NRO_OST</v>
          </cell>
          <cell r="M170" t="str">
            <v>IHS</v>
          </cell>
          <cell r="N170" t="str">
            <v>Solar-Gen</v>
          </cell>
        </row>
        <row r="171">
          <cell r="A171" t="str">
            <v>CTR_769</v>
          </cell>
          <cell r="B171" t="str">
            <v>CTR_769_Z_Bastos-Golf</v>
          </cell>
          <cell r="C171" t="str">
            <v>CTR</v>
          </cell>
          <cell r="D171" t="str">
            <v>Yaounde</v>
          </cell>
          <cell r="E171">
            <v>11.50187</v>
          </cell>
          <cell r="F171">
            <v>3.90381</v>
          </cell>
          <cell r="G171">
            <v>763</v>
          </cell>
          <cell r="H171" t="str">
            <v>Macro</v>
          </cell>
          <cell r="I171" t="str">
            <v>ZTE</v>
          </cell>
          <cell r="J171" t="str">
            <v>Eloundou Bertrand</v>
          </cell>
          <cell r="K171" t="str">
            <v>Yaounde_1</v>
          </cell>
          <cell r="L171" t="str">
            <v>AFRO</v>
          </cell>
          <cell r="M171" t="str">
            <v>CAMUSAT</v>
          </cell>
          <cell r="N171" t="str">
            <v>Good Grid + GE</v>
          </cell>
        </row>
        <row r="172">
          <cell r="A172" t="str">
            <v>CTR_772</v>
          </cell>
          <cell r="B172" t="str">
            <v>CTR_772_Z_Mimboman-Chapelle</v>
          </cell>
          <cell r="C172" t="str">
            <v>CTR</v>
          </cell>
          <cell r="D172" t="str">
            <v>Yaounde</v>
          </cell>
          <cell r="E172">
            <v>11.55939</v>
          </cell>
          <cell r="F172">
            <v>3.8623400000000001</v>
          </cell>
          <cell r="G172">
            <v>732</v>
          </cell>
          <cell r="H172" t="str">
            <v>Macro</v>
          </cell>
          <cell r="I172" t="str">
            <v>ZTE</v>
          </cell>
          <cell r="J172" t="str">
            <v>Eloundou Bertrand</v>
          </cell>
          <cell r="K172" t="str">
            <v>Yaounde_1</v>
          </cell>
          <cell r="L172" t="str">
            <v>AFRO</v>
          </cell>
          <cell r="M172" t="str">
            <v>CAMUSAT</v>
          </cell>
          <cell r="N172" t="str">
            <v>Good Grid no GE - 8h</v>
          </cell>
        </row>
        <row r="173">
          <cell r="A173" t="str">
            <v>CTR_852</v>
          </cell>
          <cell r="B173" t="str">
            <v>CTR_852_Z_Golf-Quater-IHS</v>
          </cell>
          <cell r="C173" t="str">
            <v>CTR</v>
          </cell>
          <cell r="D173" t="str">
            <v>Yaounde</v>
          </cell>
          <cell r="E173">
            <v>11.498556000000001</v>
          </cell>
          <cell r="F173">
            <v>3.8979720000000002</v>
          </cell>
          <cell r="G173">
            <v>792</v>
          </cell>
          <cell r="H173" t="str">
            <v>Macro</v>
          </cell>
          <cell r="I173" t="str">
            <v>ZTE</v>
          </cell>
          <cell r="J173" t="str">
            <v>Eloundou Bertrand</v>
          </cell>
          <cell r="K173" t="str">
            <v>Yaounde_1</v>
          </cell>
          <cell r="L173" t="str">
            <v>AFRO</v>
          </cell>
          <cell r="M173" t="str">
            <v>IHS</v>
          </cell>
          <cell r="N173" t="e">
            <v>#N/A</v>
          </cell>
        </row>
        <row r="174">
          <cell r="A174" t="str">
            <v>LIT_490</v>
          </cell>
          <cell r="B174" t="str">
            <v>LIT_490_Z_Makepe-Decharge2-IHS</v>
          </cell>
          <cell r="C174" t="str">
            <v>LIT</v>
          </cell>
          <cell r="D174" t="str">
            <v>Douala</v>
          </cell>
          <cell r="E174">
            <v>9.7335829999999994</v>
          </cell>
          <cell r="F174">
            <v>4.0723060000000002</v>
          </cell>
          <cell r="G174">
            <v>701</v>
          </cell>
          <cell r="H174" t="str">
            <v>Macro</v>
          </cell>
          <cell r="I174" t="str">
            <v>ZTE</v>
          </cell>
          <cell r="J174" t="str">
            <v>Beauclair Sonzia</v>
          </cell>
          <cell r="K174" t="str">
            <v>Douala_1</v>
          </cell>
          <cell r="L174" t="str">
            <v>HAMMER_LIT_SUO</v>
          </cell>
          <cell r="M174" t="str">
            <v>IHS</v>
          </cell>
          <cell r="N174" t="str">
            <v>Grid-Gen</v>
          </cell>
        </row>
        <row r="175">
          <cell r="A175" t="str">
            <v>LIT_454</v>
          </cell>
          <cell r="B175" t="str">
            <v>LIT_454_Z_Kotto-Eglise-EPC</v>
          </cell>
          <cell r="C175" t="str">
            <v>LIT</v>
          </cell>
          <cell r="D175" t="str">
            <v>Douala</v>
          </cell>
          <cell r="E175">
            <v>9.7575010829999993</v>
          </cell>
          <cell r="F175">
            <v>4.0912867019999997</v>
          </cell>
          <cell r="G175">
            <v>701</v>
          </cell>
          <cell r="H175" t="str">
            <v>Macro</v>
          </cell>
          <cell r="I175" t="str">
            <v>ZTE</v>
          </cell>
          <cell r="J175" t="str">
            <v>Fidèle Etaba</v>
          </cell>
          <cell r="K175" t="str">
            <v>Douala_7</v>
          </cell>
          <cell r="L175" t="str">
            <v>HAMMER_LIT_SUO</v>
          </cell>
          <cell r="M175" t="str">
            <v>IHS</v>
          </cell>
          <cell r="N175" t="str">
            <v>Grid-Gen</v>
          </cell>
        </row>
        <row r="176">
          <cell r="A176" t="str">
            <v>LIT_447</v>
          </cell>
          <cell r="B176" t="str">
            <v>LIT_447_Z_PK10-Genie-Militaire</v>
          </cell>
          <cell r="C176" t="str">
            <v>LIT</v>
          </cell>
          <cell r="D176" t="str">
            <v>Douala</v>
          </cell>
          <cell r="E176">
            <v>9.7792207990000009</v>
          </cell>
          <cell r="F176">
            <v>4.0430801990000003</v>
          </cell>
          <cell r="G176">
            <v>701</v>
          </cell>
          <cell r="H176" t="str">
            <v>Macro</v>
          </cell>
          <cell r="I176" t="str">
            <v>ZTE</v>
          </cell>
          <cell r="J176" t="str">
            <v>Bruno Kemngne</v>
          </cell>
          <cell r="K176" t="str">
            <v>Douala_6</v>
          </cell>
          <cell r="L176" t="str">
            <v>HAMMER_LIT_SUO</v>
          </cell>
          <cell r="M176" t="str">
            <v>IHS</v>
          </cell>
          <cell r="N176" t="str">
            <v>Grid-Gen</v>
          </cell>
        </row>
        <row r="177">
          <cell r="A177" t="str">
            <v>LIT_585</v>
          </cell>
          <cell r="B177" t="str">
            <v>LIT_585_Z_Ngo-Njo-II</v>
          </cell>
          <cell r="C177" t="str">
            <v>LIT</v>
          </cell>
          <cell r="D177" t="str">
            <v>Douala</v>
          </cell>
          <cell r="E177">
            <v>9.8163599999999995</v>
          </cell>
          <cell r="F177">
            <v>4.05863</v>
          </cell>
          <cell r="G177">
            <v>701</v>
          </cell>
          <cell r="H177" t="str">
            <v>Macro</v>
          </cell>
          <cell r="I177" t="str">
            <v>ZTE</v>
          </cell>
          <cell r="J177" t="str">
            <v>Fidèle Etaba</v>
          </cell>
          <cell r="K177" t="str">
            <v>Douala_7</v>
          </cell>
          <cell r="L177" t="str">
            <v>HAMMER_LIT_SUO</v>
          </cell>
          <cell r="M177" t="str">
            <v>CAMUSAT</v>
          </cell>
          <cell r="N177" t="str">
            <v>Good Grid + GE</v>
          </cell>
        </row>
        <row r="178">
          <cell r="A178" t="str">
            <v>LIT_562</v>
          </cell>
          <cell r="B178" t="str">
            <v>LIT_562_Z_Pingo-PK10-IHS-New</v>
          </cell>
          <cell r="C178" t="str">
            <v>LIT</v>
          </cell>
          <cell r="D178" t="str">
            <v>Douala</v>
          </cell>
          <cell r="E178">
            <v>9.7771392129999999</v>
          </cell>
          <cell r="F178">
            <v>4.0496642720000002</v>
          </cell>
          <cell r="G178">
            <v>701</v>
          </cell>
          <cell r="H178" t="str">
            <v>Macro</v>
          </cell>
          <cell r="I178" t="str">
            <v>ZTE</v>
          </cell>
          <cell r="J178" t="str">
            <v>Bruno Kemngne</v>
          </cell>
          <cell r="K178" t="str">
            <v>Douala_6</v>
          </cell>
          <cell r="L178" t="str">
            <v>HAMMER_LIT_SUO</v>
          </cell>
          <cell r="M178" t="str">
            <v>IHS</v>
          </cell>
          <cell r="N178" t="str">
            <v>Grid-Gen</v>
          </cell>
        </row>
        <row r="179">
          <cell r="A179" t="str">
            <v>LIT_586</v>
          </cell>
          <cell r="B179" t="str">
            <v>Yabassi-Greenfil</v>
          </cell>
          <cell r="C179" t="str">
            <v>LIT</v>
          </cell>
          <cell r="D179" t="str">
            <v>Yabassi</v>
          </cell>
          <cell r="E179">
            <v>10.13293</v>
          </cell>
          <cell r="F179">
            <v>4.50631</v>
          </cell>
          <cell r="G179">
            <v>159</v>
          </cell>
          <cell r="H179" t="str">
            <v>Macro</v>
          </cell>
          <cell r="I179" t="str">
            <v>NOKIA</v>
          </cell>
          <cell r="J179" t="str">
            <v>Beauclair Sonzia</v>
          </cell>
          <cell r="K179" t="str">
            <v>Douala_1</v>
          </cell>
          <cell r="L179" t="str">
            <v>HAMMER_LIT_SUO</v>
          </cell>
          <cell r="M179" t="str">
            <v>CAMUSAT</v>
          </cell>
          <cell r="N179" t="str">
            <v>Hybrid Solar - S3</v>
          </cell>
        </row>
        <row r="180">
          <cell r="A180" t="str">
            <v>NRO_245</v>
          </cell>
          <cell r="B180" t="str">
            <v>Ntumbaw</v>
          </cell>
          <cell r="C180" t="str">
            <v>NRO</v>
          </cell>
          <cell r="D180" t="str">
            <v>Ntumbaw</v>
          </cell>
          <cell r="E180">
            <v>10.86311111</v>
          </cell>
          <cell r="F180">
            <v>6.3617499999999998</v>
          </cell>
          <cell r="G180">
            <v>0</v>
          </cell>
          <cell r="H180" t="str">
            <v>Macro</v>
          </cell>
          <cell r="I180" t="str">
            <v>NOKIA</v>
          </cell>
          <cell r="J180" t="str">
            <v>Collins Kogge</v>
          </cell>
          <cell r="K180" t="str">
            <v>Kumbo</v>
          </cell>
          <cell r="L180" t="str">
            <v>HAMMER_NRO_OST</v>
          </cell>
          <cell r="M180" t="str">
            <v>IHS</v>
          </cell>
          <cell r="N180" t="str">
            <v>Solar-Gen</v>
          </cell>
        </row>
        <row r="181">
          <cell r="A181" t="str">
            <v>NRO_037</v>
          </cell>
          <cell r="B181" t="str">
            <v>Kumbo</v>
          </cell>
          <cell r="C181" t="str">
            <v>NRO</v>
          </cell>
          <cell r="D181" t="str">
            <v>Kumbo</v>
          </cell>
          <cell r="E181">
            <v>10.675121320000001</v>
          </cell>
          <cell r="F181">
            <v>6.2058616649999996</v>
          </cell>
          <cell r="G181">
            <v>1732</v>
          </cell>
          <cell r="H181" t="str">
            <v>Macro</v>
          </cell>
          <cell r="I181" t="str">
            <v>NOKIA</v>
          </cell>
          <cell r="J181" t="str">
            <v>Collins Kogge</v>
          </cell>
          <cell r="K181" t="str">
            <v>Kumbo</v>
          </cell>
          <cell r="L181" t="str">
            <v>HAMMER_NRO_OST</v>
          </cell>
          <cell r="M181" t="str">
            <v>CAMUSAT</v>
          </cell>
          <cell r="N181" t="str">
            <v>HGB</v>
          </cell>
        </row>
        <row r="182">
          <cell r="A182" t="str">
            <v>OST_065</v>
          </cell>
          <cell r="B182" t="str">
            <v>Bfsam-Kouogouo</v>
          </cell>
          <cell r="C182" t="str">
            <v>OST</v>
          </cell>
          <cell r="D182" t="str">
            <v>Bafoussam</v>
          </cell>
          <cell r="E182">
            <v>10.405379999999999</v>
          </cell>
          <cell r="F182">
            <v>5.4771989999999997</v>
          </cell>
          <cell r="G182">
            <v>1421</v>
          </cell>
          <cell r="H182" t="str">
            <v>Macro</v>
          </cell>
          <cell r="I182" t="str">
            <v>NOKIA</v>
          </cell>
          <cell r="J182" t="str">
            <v>Ngah Denis</v>
          </cell>
          <cell r="K182" t="str">
            <v>Bafoussam_B2B</v>
          </cell>
          <cell r="L182" t="str">
            <v>HAMMER_NRO_OST</v>
          </cell>
          <cell r="M182" t="str">
            <v>IHS</v>
          </cell>
          <cell r="N182" t="str">
            <v>Grid-Gen</v>
          </cell>
        </row>
        <row r="183">
          <cell r="A183" t="str">
            <v>CTR_937</v>
          </cell>
          <cell r="B183" t="str">
            <v>CTR_937_Z_laboratorie-T.Bella</v>
          </cell>
          <cell r="C183" t="str">
            <v>CTR</v>
          </cell>
          <cell r="D183" t="str">
            <v>Yaounde</v>
          </cell>
          <cell r="E183">
            <v>11.517609999999999</v>
          </cell>
          <cell r="F183">
            <v>3.8721100000000002</v>
          </cell>
          <cell r="G183">
            <v>751</v>
          </cell>
          <cell r="H183" t="str">
            <v>Macro</v>
          </cell>
          <cell r="I183" t="str">
            <v>ZTE</v>
          </cell>
          <cell r="J183" t="str">
            <v>Eloundou Bertrand</v>
          </cell>
          <cell r="K183" t="str">
            <v>Yaounde_1</v>
          </cell>
          <cell r="L183" t="str">
            <v>AFRO</v>
          </cell>
          <cell r="M183">
            <v>0</v>
          </cell>
          <cell r="N183" t="e">
            <v>#N/A</v>
          </cell>
        </row>
        <row r="184">
          <cell r="A184" t="str">
            <v>NRD_003</v>
          </cell>
          <cell r="B184" t="str">
            <v>Djamboutou</v>
          </cell>
          <cell r="C184" t="str">
            <v>NRD</v>
          </cell>
          <cell r="D184" t="str">
            <v>Garoua</v>
          </cell>
          <cell r="E184">
            <v>13.365610050000001</v>
          </cell>
          <cell r="F184">
            <v>9.3165125060000005</v>
          </cell>
          <cell r="G184">
            <v>214</v>
          </cell>
          <cell r="H184" t="str">
            <v>Macro</v>
          </cell>
          <cell r="I184" t="str">
            <v>NOKIA</v>
          </cell>
          <cell r="J184" t="str">
            <v>Djouohou Armel</v>
          </cell>
          <cell r="K184" t="str">
            <v>Garoua_B2B</v>
          </cell>
          <cell r="L184" t="str">
            <v>TELEINFRA</v>
          </cell>
          <cell r="M184" t="str">
            <v>IHS</v>
          </cell>
          <cell r="N184" t="str">
            <v>Grid-Gen</v>
          </cell>
        </row>
        <row r="185">
          <cell r="A185" t="str">
            <v>CTR_625</v>
          </cell>
          <cell r="B185" t="str">
            <v>CTR_625_Z_Mimboman3-IHS</v>
          </cell>
          <cell r="C185" t="str">
            <v>CTR</v>
          </cell>
          <cell r="D185" t="str">
            <v>Yaounde</v>
          </cell>
          <cell r="E185">
            <v>11.556316000000001</v>
          </cell>
          <cell r="F185">
            <v>3.8744170000000002</v>
          </cell>
          <cell r="G185">
            <v>749</v>
          </cell>
          <cell r="H185" t="str">
            <v>Macro</v>
          </cell>
          <cell r="I185" t="str">
            <v>ZTE</v>
          </cell>
          <cell r="J185" t="str">
            <v>Eloundou Bertrand</v>
          </cell>
          <cell r="K185" t="str">
            <v>Yaounde_1</v>
          </cell>
          <cell r="L185" t="str">
            <v>AFRO</v>
          </cell>
          <cell r="M185" t="str">
            <v>IHS</v>
          </cell>
          <cell r="N185" t="str">
            <v>Grid-Gen</v>
          </cell>
        </row>
        <row r="186">
          <cell r="A186" t="str">
            <v>EST_069</v>
          </cell>
          <cell r="B186" t="str">
            <v>EST_069_Z_Bertoua-ENIA-MTN</v>
          </cell>
          <cell r="C186" t="str">
            <v>EST</v>
          </cell>
          <cell r="D186" t="str">
            <v>Bertoua</v>
          </cell>
          <cell r="E186">
            <v>13.70899043</v>
          </cell>
          <cell r="F186">
            <v>4.5803886260000004</v>
          </cell>
          <cell r="G186">
            <v>689</v>
          </cell>
          <cell r="H186" t="str">
            <v>Macro</v>
          </cell>
          <cell r="I186" t="str">
            <v>ZTE</v>
          </cell>
          <cell r="J186" t="str">
            <v>Emmanuel Boma</v>
          </cell>
          <cell r="K186" t="str">
            <v>Bertoua_B2B</v>
          </cell>
          <cell r="L186" t="str">
            <v>AFRO</v>
          </cell>
          <cell r="M186" t="str">
            <v>IHS</v>
          </cell>
          <cell r="N186" t="str">
            <v>Grid-Gen</v>
          </cell>
        </row>
        <row r="187">
          <cell r="A187" t="str">
            <v>SUD_017</v>
          </cell>
          <cell r="B187" t="str">
            <v>Mengong</v>
          </cell>
          <cell r="C187" t="str">
            <v>SUD</v>
          </cell>
          <cell r="D187" t="str">
            <v>Abiete</v>
          </cell>
          <cell r="E187">
            <v>11.4125</v>
          </cell>
          <cell r="F187">
            <v>2.93</v>
          </cell>
          <cell r="G187">
            <v>809</v>
          </cell>
          <cell r="H187" t="str">
            <v>Macro</v>
          </cell>
          <cell r="I187" t="str">
            <v>NOKIA</v>
          </cell>
          <cell r="J187" t="str">
            <v>Mougang Rodrigue</v>
          </cell>
          <cell r="K187" t="str">
            <v>Mbalmayo</v>
          </cell>
          <cell r="L187" t="str">
            <v>AFRO</v>
          </cell>
          <cell r="M187" t="str">
            <v>IHS</v>
          </cell>
          <cell r="N187" t="str">
            <v>Gen Only</v>
          </cell>
        </row>
        <row r="188">
          <cell r="A188" t="str">
            <v>CTR_113</v>
          </cell>
          <cell r="B188" t="str">
            <v>Obala-Mairie</v>
          </cell>
          <cell r="C188" t="str">
            <v>CTR</v>
          </cell>
          <cell r="D188" t="str">
            <v>Obala</v>
          </cell>
          <cell r="E188">
            <v>11.538223</v>
          </cell>
          <cell r="F188">
            <v>4.1615989999999998</v>
          </cell>
          <cell r="G188">
            <v>558</v>
          </cell>
          <cell r="H188" t="str">
            <v>Macro</v>
          </cell>
          <cell r="I188" t="str">
            <v>NOKIA</v>
          </cell>
          <cell r="J188" t="str">
            <v>Ngouala TSAGUE BRISSE</v>
          </cell>
          <cell r="K188" t="str">
            <v>Yaounde_3</v>
          </cell>
          <cell r="L188" t="str">
            <v>AFRO</v>
          </cell>
          <cell r="M188" t="str">
            <v>IHS</v>
          </cell>
          <cell r="N188" t="str">
            <v>Grid-Gen</v>
          </cell>
        </row>
        <row r="189">
          <cell r="A189" t="str">
            <v>CTR_824</v>
          </cell>
          <cell r="B189" t="str">
            <v>CTR_824_Z_Mballa-II</v>
          </cell>
          <cell r="C189" t="str">
            <v>CTR</v>
          </cell>
          <cell r="D189" t="str">
            <v>Yaounde</v>
          </cell>
          <cell r="E189">
            <v>11.51641</v>
          </cell>
          <cell r="F189">
            <v>3.9049100000000001</v>
          </cell>
          <cell r="G189">
            <v>764</v>
          </cell>
          <cell r="H189" t="str">
            <v>Macro</v>
          </cell>
          <cell r="I189" t="str">
            <v>ZTE</v>
          </cell>
          <cell r="J189" t="str">
            <v>Eloundou Bertrand</v>
          </cell>
          <cell r="K189" t="str">
            <v>Yaounde_1</v>
          </cell>
          <cell r="L189" t="str">
            <v>AFRO</v>
          </cell>
          <cell r="M189" t="str">
            <v>CAMUSAT</v>
          </cell>
          <cell r="N189" t="str">
            <v>Good Grid no GE - 8h</v>
          </cell>
        </row>
        <row r="190">
          <cell r="A190" t="str">
            <v>EST_079</v>
          </cell>
          <cell r="B190" t="str">
            <v>EST_079_Z_Bertoua-Tigaza</v>
          </cell>
          <cell r="C190" t="str">
            <v>EST</v>
          </cell>
          <cell r="D190" t="str">
            <v>Bertoua</v>
          </cell>
          <cell r="E190">
            <v>13.68116713</v>
          </cell>
          <cell r="F190">
            <v>4.5657903299999996</v>
          </cell>
          <cell r="G190">
            <v>662</v>
          </cell>
          <cell r="H190" t="str">
            <v>Macro</v>
          </cell>
          <cell r="I190" t="str">
            <v>ZTE</v>
          </cell>
          <cell r="J190" t="str">
            <v>Emmanuel Boma</v>
          </cell>
          <cell r="K190" t="str">
            <v>Bertoua_B2B</v>
          </cell>
          <cell r="L190" t="str">
            <v>AFRO</v>
          </cell>
          <cell r="M190" t="str">
            <v>IHS</v>
          </cell>
          <cell r="N190" t="str">
            <v>Grid-Gen</v>
          </cell>
        </row>
        <row r="191">
          <cell r="A191" t="str">
            <v>ADM_010</v>
          </cell>
          <cell r="B191" t="str">
            <v>Ngaoundal</v>
          </cell>
          <cell r="C191" t="str">
            <v>ADM</v>
          </cell>
          <cell r="D191" t="str">
            <v>Ngaoundal</v>
          </cell>
          <cell r="E191">
            <v>13.26389824</v>
          </cell>
          <cell r="F191">
            <v>6.4646286560000004</v>
          </cell>
          <cell r="G191">
            <v>979</v>
          </cell>
          <cell r="H191" t="str">
            <v>Macro</v>
          </cell>
          <cell r="I191" t="str">
            <v>NOKIA</v>
          </cell>
          <cell r="J191" t="str">
            <v xml:space="preserve">Ndongo Ayissi Jean-Bernard </v>
          </cell>
          <cell r="K191" t="str">
            <v>Ngaoundal</v>
          </cell>
          <cell r="L191" t="str">
            <v>TELEINFRA</v>
          </cell>
          <cell r="M191" t="str">
            <v>IHS</v>
          </cell>
          <cell r="N191" t="str">
            <v>Grid-Gen</v>
          </cell>
        </row>
        <row r="192">
          <cell r="A192" t="str">
            <v>ADM_044</v>
          </cell>
          <cell r="B192" t="str">
            <v>Tibati-II</v>
          </cell>
          <cell r="C192" t="str">
            <v>ADM</v>
          </cell>
          <cell r="D192" t="str">
            <v>Tibati</v>
          </cell>
          <cell r="E192">
            <v>12.60723572</v>
          </cell>
          <cell r="F192">
            <v>6.4791659480000003</v>
          </cell>
          <cell r="G192">
            <v>876</v>
          </cell>
          <cell r="H192" t="str">
            <v>Macro</v>
          </cell>
          <cell r="I192" t="str">
            <v>NOKIA</v>
          </cell>
          <cell r="J192" t="str">
            <v>Chekep Kouamo Willy</v>
          </cell>
          <cell r="K192" t="str">
            <v>Tibati</v>
          </cell>
          <cell r="L192" t="str">
            <v>TELEINFRA</v>
          </cell>
          <cell r="M192" t="str">
            <v>IHS</v>
          </cell>
          <cell r="N192" t="str">
            <v>Grid-Gen</v>
          </cell>
        </row>
        <row r="193">
          <cell r="A193" t="str">
            <v>NRD_007</v>
          </cell>
          <cell r="B193" t="str">
            <v>Yelwa</v>
          </cell>
          <cell r="C193" t="str">
            <v>NRD</v>
          </cell>
          <cell r="D193" t="str">
            <v>Garoua</v>
          </cell>
          <cell r="E193">
            <v>13.38945537</v>
          </cell>
          <cell r="F193">
            <v>9.2974452159999998</v>
          </cell>
          <cell r="G193">
            <v>199</v>
          </cell>
          <cell r="H193" t="str">
            <v>Macro</v>
          </cell>
          <cell r="I193" t="str">
            <v>NOKIA</v>
          </cell>
          <cell r="J193" t="str">
            <v>Djouohou Armel</v>
          </cell>
          <cell r="K193" t="str">
            <v>Garoua_B2B</v>
          </cell>
          <cell r="L193" t="str">
            <v>TELEINFRA</v>
          </cell>
          <cell r="M193" t="str">
            <v>IHS</v>
          </cell>
          <cell r="N193" t="str">
            <v>Grid-Gen</v>
          </cell>
        </row>
        <row r="194">
          <cell r="A194" t="str">
            <v>LIT_132</v>
          </cell>
          <cell r="B194" t="str">
            <v>Campo</v>
          </cell>
          <cell r="C194" t="str">
            <v>LIT</v>
          </cell>
          <cell r="D194" t="str">
            <v>Campo</v>
          </cell>
          <cell r="E194">
            <v>9.8312469999999994</v>
          </cell>
          <cell r="F194">
            <v>2.3776111110000002</v>
          </cell>
          <cell r="G194">
            <v>2</v>
          </cell>
          <cell r="H194" t="str">
            <v>Macro</v>
          </cell>
          <cell r="I194" t="str">
            <v>NOKIA</v>
          </cell>
          <cell r="J194" t="str">
            <v>Lucien Kamogne</v>
          </cell>
          <cell r="K194" t="str">
            <v>Kribi</v>
          </cell>
          <cell r="L194" t="str">
            <v>HAMMER_LIT_SUO</v>
          </cell>
          <cell r="M194" t="str">
            <v>IHS</v>
          </cell>
          <cell r="N194" t="str">
            <v>Grid-Gen</v>
          </cell>
        </row>
        <row r="195">
          <cell r="A195" t="str">
            <v>LIT_133</v>
          </cell>
          <cell r="B195" t="str">
            <v>Colline-du-loup</v>
          </cell>
          <cell r="C195" t="str">
            <v>LIT</v>
          </cell>
          <cell r="D195" t="str">
            <v>Ebodje</v>
          </cell>
          <cell r="E195">
            <v>9.8464018810000002</v>
          </cell>
          <cell r="F195">
            <v>2.6196606199999999</v>
          </cell>
          <cell r="G195">
            <v>57</v>
          </cell>
          <cell r="H195" t="str">
            <v>Macro</v>
          </cell>
          <cell r="I195" t="str">
            <v>NOKIA</v>
          </cell>
          <cell r="J195" t="str">
            <v>Lucien Kamogne</v>
          </cell>
          <cell r="K195" t="str">
            <v>Kribi</v>
          </cell>
          <cell r="L195" t="str">
            <v>HAMMER_LIT_SUO</v>
          </cell>
          <cell r="M195" t="str">
            <v>IHS</v>
          </cell>
          <cell r="N195" t="str">
            <v>Solar-Gen-Lithium</v>
          </cell>
        </row>
        <row r="196">
          <cell r="A196" t="str">
            <v>CTR_116</v>
          </cell>
          <cell r="B196" t="str">
            <v>Ebeba</v>
          </cell>
          <cell r="C196" t="str">
            <v>CTR</v>
          </cell>
          <cell r="D196" t="str">
            <v>Ebeba</v>
          </cell>
          <cell r="E196">
            <v>11.271722219999999</v>
          </cell>
          <cell r="F196">
            <v>3.7769166670000001</v>
          </cell>
          <cell r="G196">
            <v>742</v>
          </cell>
          <cell r="H196" t="str">
            <v>Macro</v>
          </cell>
          <cell r="I196" t="str">
            <v>NOKIA</v>
          </cell>
          <cell r="J196" t="str">
            <v>Etienne Saha</v>
          </cell>
          <cell r="K196" t="str">
            <v>Boumnyebel</v>
          </cell>
          <cell r="L196" t="str">
            <v>AFRO</v>
          </cell>
          <cell r="M196" t="str">
            <v>IHS</v>
          </cell>
          <cell r="N196" t="str">
            <v>Grid-Gen-Lithium</v>
          </cell>
        </row>
        <row r="197">
          <cell r="A197" t="str">
            <v>LIT_111</v>
          </cell>
          <cell r="B197" t="str">
            <v>Kompigna</v>
          </cell>
          <cell r="C197" t="str">
            <v>LIT</v>
          </cell>
          <cell r="D197" t="str">
            <v>Kompigna</v>
          </cell>
          <cell r="E197">
            <v>9.5816099999999995</v>
          </cell>
          <cell r="F197">
            <v>4.3446189999999998</v>
          </cell>
          <cell r="G197">
            <v>90</v>
          </cell>
          <cell r="H197" t="str">
            <v>Macro</v>
          </cell>
          <cell r="I197" t="str">
            <v>NOKIA</v>
          </cell>
          <cell r="J197" t="str">
            <v>Ewane Eric Pitié</v>
          </cell>
          <cell r="K197" t="str">
            <v>Njombe</v>
          </cell>
          <cell r="L197" t="str">
            <v>HAMMER_LIT_SUO</v>
          </cell>
          <cell r="M197" t="str">
            <v>IHS</v>
          </cell>
          <cell r="N197" t="str">
            <v>Grid-Gen</v>
          </cell>
        </row>
        <row r="198">
          <cell r="A198" t="str">
            <v>CTR_144</v>
          </cell>
          <cell r="B198" t="str">
            <v>Makak-Camrail</v>
          </cell>
          <cell r="C198" t="str">
            <v>CTR</v>
          </cell>
          <cell r="D198" t="str">
            <v>Makak</v>
          </cell>
          <cell r="E198">
            <v>11.03335</v>
          </cell>
          <cell r="F198">
            <v>3.5475099999999999</v>
          </cell>
          <cell r="G198">
            <v>659</v>
          </cell>
          <cell r="H198" t="str">
            <v>Macro</v>
          </cell>
          <cell r="I198" t="str">
            <v>NOKIA</v>
          </cell>
          <cell r="J198" t="str">
            <v>Etienne Saha</v>
          </cell>
          <cell r="K198" t="str">
            <v>Boumnyebel</v>
          </cell>
          <cell r="L198" t="str">
            <v>AFRO</v>
          </cell>
          <cell r="M198" t="str">
            <v>CAMUSAT</v>
          </cell>
          <cell r="N198" t="str">
            <v>Medium Grid + GE</v>
          </cell>
        </row>
        <row r="199">
          <cell r="A199" t="str">
            <v>LIT_667</v>
          </cell>
          <cell r="B199" t="str">
            <v>LIT_667_Z_PK13-Sitabac-New</v>
          </cell>
          <cell r="C199" t="str">
            <v>LIT</v>
          </cell>
          <cell r="D199" t="str">
            <v>Douala</v>
          </cell>
          <cell r="E199">
            <v>9.7944899999999997</v>
          </cell>
          <cell r="F199">
            <v>4.0724099999999996</v>
          </cell>
          <cell r="G199">
            <v>701</v>
          </cell>
          <cell r="H199" t="str">
            <v>Macro</v>
          </cell>
          <cell r="I199" t="str">
            <v>ZTE</v>
          </cell>
          <cell r="J199" t="str">
            <v>Fidèle Etaba</v>
          </cell>
          <cell r="K199" t="str">
            <v>Douala_7</v>
          </cell>
          <cell r="L199" t="str">
            <v>HAMMER_LIT_SUO</v>
          </cell>
          <cell r="M199" t="str">
            <v>CAMUSAT</v>
          </cell>
          <cell r="N199" t="str">
            <v>Medium Grid + GE</v>
          </cell>
        </row>
        <row r="200">
          <cell r="A200" t="str">
            <v>CTR_115</v>
          </cell>
          <cell r="B200" t="str">
            <v>Ngoung</v>
          </cell>
          <cell r="C200" t="str">
            <v>CTR</v>
          </cell>
          <cell r="D200" t="str">
            <v>Ngoung</v>
          </cell>
          <cell r="E200">
            <v>10.964848999999999</v>
          </cell>
          <cell r="F200">
            <v>3.8526940000000001</v>
          </cell>
          <cell r="G200">
            <v>507</v>
          </cell>
          <cell r="H200" t="str">
            <v>Macro</v>
          </cell>
          <cell r="I200" t="str">
            <v>NOKIA</v>
          </cell>
          <cell r="J200" t="str">
            <v>Etienne Saha</v>
          </cell>
          <cell r="K200" t="str">
            <v>Boumnyebel</v>
          </cell>
          <cell r="L200" t="str">
            <v>AFRO</v>
          </cell>
          <cell r="M200" t="str">
            <v>IHS</v>
          </cell>
          <cell r="N200" t="str">
            <v>Grid-Gen</v>
          </cell>
        </row>
        <row r="201">
          <cell r="A201" t="str">
            <v>LIT_108</v>
          </cell>
          <cell r="B201" t="str">
            <v>Ngwei</v>
          </cell>
          <cell r="C201" t="str">
            <v>LIT</v>
          </cell>
          <cell r="D201" t="str">
            <v>Ngwei</v>
          </cell>
          <cell r="E201">
            <v>10.45747222</v>
          </cell>
          <cell r="F201">
            <v>3.8444444440000001</v>
          </cell>
          <cell r="G201">
            <v>161</v>
          </cell>
          <cell r="H201" t="str">
            <v>Macro</v>
          </cell>
          <cell r="I201" t="str">
            <v>NOKIA</v>
          </cell>
          <cell r="J201" t="str">
            <v>Freddy Fogang</v>
          </cell>
          <cell r="K201" t="str">
            <v>Edea_2 (Pouma)</v>
          </cell>
          <cell r="L201" t="str">
            <v>HAMMER_LIT_SUO</v>
          </cell>
          <cell r="M201" t="str">
            <v>IHS</v>
          </cell>
          <cell r="N201" t="str">
            <v>Solar-Grid-Gen</v>
          </cell>
        </row>
        <row r="202">
          <cell r="A202" t="str">
            <v>CTR_114</v>
          </cell>
          <cell r="B202" t="str">
            <v>Ntui</v>
          </cell>
          <cell r="C202" t="str">
            <v>CTR</v>
          </cell>
          <cell r="D202" t="str">
            <v>Ntui</v>
          </cell>
          <cell r="E202">
            <v>11.634764000000001</v>
          </cell>
          <cell r="F202">
            <v>4.4322699999999999</v>
          </cell>
          <cell r="G202">
            <v>587</v>
          </cell>
          <cell r="H202" t="str">
            <v>Macro</v>
          </cell>
          <cell r="I202" t="str">
            <v>NOKIA</v>
          </cell>
          <cell r="J202" t="str">
            <v xml:space="preserve">APIANG Grégoire Flores </v>
          </cell>
          <cell r="K202" t="str">
            <v>Ntui</v>
          </cell>
          <cell r="L202" t="str">
            <v>HAMMER_NRO_OST</v>
          </cell>
          <cell r="M202" t="str">
            <v>CAMUSAT</v>
          </cell>
          <cell r="N202" t="str">
            <v>Bad Grid + Solar + GE</v>
          </cell>
        </row>
        <row r="203">
          <cell r="A203" t="str">
            <v>OST_066</v>
          </cell>
          <cell r="B203" t="str">
            <v>Bfsam-Eveche-Carrefour</v>
          </cell>
          <cell r="C203" t="str">
            <v>OST</v>
          </cell>
          <cell r="D203" t="str">
            <v>Bafoussam</v>
          </cell>
          <cell r="E203">
            <v>10.433284</v>
          </cell>
          <cell r="F203">
            <v>5.4721830000000002</v>
          </cell>
          <cell r="G203">
            <v>1442</v>
          </cell>
          <cell r="H203" t="str">
            <v>Macro</v>
          </cell>
          <cell r="I203" t="str">
            <v>NOKIA</v>
          </cell>
          <cell r="J203" t="str">
            <v>Ngah Denis</v>
          </cell>
          <cell r="K203" t="str">
            <v>Bafoussam_B2B</v>
          </cell>
          <cell r="L203" t="str">
            <v>HAMMER_NRO_OST</v>
          </cell>
          <cell r="M203" t="str">
            <v>IHS</v>
          </cell>
          <cell r="N203" t="str">
            <v>Grid-Gen</v>
          </cell>
        </row>
        <row r="204">
          <cell r="A204" t="str">
            <v>LIT_737</v>
          </cell>
          <cell r="B204" t="str">
            <v>LIT_737_Z_Logpom-New</v>
          </cell>
          <cell r="C204" t="str">
            <v>LIT</v>
          </cell>
          <cell r="D204" t="str">
            <v>Douala</v>
          </cell>
          <cell r="E204">
            <v>9.7711378999999994</v>
          </cell>
          <cell r="F204">
            <v>4.0811222000000003</v>
          </cell>
          <cell r="G204">
            <v>701</v>
          </cell>
          <cell r="H204" t="str">
            <v>Macro</v>
          </cell>
          <cell r="I204" t="str">
            <v>ZTE</v>
          </cell>
          <cell r="J204" t="str">
            <v>Beauclair Sonzia</v>
          </cell>
          <cell r="K204" t="str">
            <v>Douala_1</v>
          </cell>
          <cell r="L204" t="str">
            <v>HAMMER_LIT_SUO</v>
          </cell>
          <cell r="M204" t="str">
            <v>CAMUSAT</v>
          </cell>
          <cell r="N204" t="str">
            <v>Good Grid no GE - 8h</v>
          </cell>
        </row>
        <row r="205">
          <cell r="A205" t="str">
            <v>LIT_112</v>
          </cell>
          <cell r="B205" t="str">
            <v>Bare</v>
          </cell>
          <cell r="C205" t="str">
            <v>LIT</v>
          </cell>
          <cell r="D205" t="str">
            <v>Bare</v>
          </cell>
          <cell r="E205">
            <v>9.966189</v>
          </cell>
          <cell r="F205">
            <v>5.0229140000000001</v>
          </cell>
          <cell r="G205">
            <v>884</v>
          </cell>
          <cell r="H205" t="str">
            <v>Macro</v>
          </cell>
          <cell r="I205" t="str">
            <v>NOKIA</v>
          </cell>
          <cell r="J205" t="str">
            <v>Yannick Tchoupa</v>
          </cell>
          <cell r="K205" t="str">
            <v>Nkongsamba</v>
          </cell>
          <cell r="L205" t="str">
            <v>HAMMER_LIT_SUO</v>
          </cell>
          <cell r="M205" t="str">
            <v>IHS</v>
          </cell>
          <cell r="N205" t="str">
            <v>Grid-Gen</v>
          </cell>
        </row>
        <row r="206">
          <cell r="A206" t="str">
            <v>LIT_114</v>
          </cell>
          <cell r="B206" t="str">
            <v>Makondo</v>
          </cell>
          <cell r="C206" t="str">
            <v>LIT</v>
          </cell>
          <cell r="D206" t="str">
            <v>Makondo</v>
          </cell>
          <cell r="E206">
            <v>10.259527780000001</v>
          </cell>
          <cell r="F206">
            <v>3.759972222</v>
          </cell>
          <cell r="G206">
            <v>125</v>
          </cell>
          <cell r="H206" t="str">
            <v>Macro</v>
          </cell>
          <cell r="I206" t="str">
            <v>NOKIA</v>
          </cell>
          <cell r="J206" t="str">
            <v>Freddy Fogang</v>
          </cell>
          <cell r="K206" t="str">
            <v>Edea_2 (Pouma)</v>
          </cell>
          <cell r="L206" t="str">
            <v>HAMMER_LIT_SUO</v>
          </cell>
          <cell r="M206" t="str">
            <v>CAMUSAT</v>
          </cell>
          <cell r="N206" t="str">
            <v>Hybrid Solar - S1</v>
          </cell>
        </row>
        <row r="207">
          <cell r="A207" t="str">
            <v>LIT_135</v>
          </cell>
          <cell r="B207" t="str">
            <v>Ngonga</v>
          </cell>
          <cell r="C207" t="str">
            <v>LIT</v>
          </cell>
          <cell r="D207" t="str">
            <v>Ngonga</v>
          </cell>
          <cell r="E207">
            <v>10.39475</v>
          </cell>
          <cell r="F207">
            <v>4.0831666670000004</v>
          </cell>
          <cell r="G207">
            <v>249</v>
          </cell>
          <cell r="H207" t="str">
            <v>Macro</v>
          </cell>
          <cell r="I207" t="str">
            <v>NOKIA</v>
          </cell>
          <cell r="J207" t="str">
            <v>Freddy Fogang</v>
          </cell>
          <cell r="K207" t="str">
            <v>Edea_2 (Pouma)</v>
          </cell>
          <cell r="L207" t="str">
            <v>HAMMER_LIT_SUO</v>
          </cell>
          <cell r="M207" t="str">
            <v>IHS</v>
          </cell>
          <cell r="N207" t="str">
            <v>Grid-Gen</v>
          </cell>
        </row>
        <row r="208">
          <cell r="A208" t="str">
            <v>OST_075</v>
          </cell>
          <cell r="B208" t="str">
            <v>Bfsam-Ndjinga</v>
          </cell>
          <cell r="C208" t="str">
            <v>OST</v>
          </cell>
          <cell r="D208" t="str">
            <v>Bafoussam</v>
          </cell>
          <cell r="E208">
            <v>10.488816999999999</v>
          </cell>
          <cell r="F208">
            <v>5.4813739999999997</v>
          </cell>
          <cell r="G208">
            <v>1209</v>
          </cell>
          <cell r="H208" t="str">
            <v>Macro</v>
          </cell>
          <cell r="I208" t="str">
            <v>NOKIA</v>
          </cell>
          <cell r="J208" t="str">
            <v>Ngah Denis</v>
          </cell>
          <cell r="K208" t="str">
            <v>Bafoussam_B2B</v>
          </cell>
          <cell r="L208" t="str">
            <v>HAMMER_NRO_OST</v>
          </cell>
          <cell r="M208" t="str">
            <v>IHS</v>
          </cell>
          <cell r="N208" t="str">
            <v>Grid-Gen</v>
          </cell>
        </row>
        <row r="209">
          <cell r="A209" t="str">
            <v>LIT_578</v>
          </cell>
          <cell r="B209" t="str">
            <v>LIT_578_Z_PK14-Market-IHS</v>
          </cell>
          <cell r="C209" t="str">
            <v>LIT</v>
          </cell>
          <cell r="D209" t="str">
            <v>Douala</v>
          </cell>
          <cell r="E209">
            <v>9.7949000000000002</v>
          </cell>
          <cell r="F209">
            <v>4.0839299999999996</v>
          </cell>
          <cell r="G209">
            <v>52</v>
          </cell>
          <cell r="H209" t="str">
            <v>Macro</v>
          </cell>
          <cell r="I209" t="str">
            <v>ZTE</v>
          </cell>
          <cell r="J209" t="str">
            <v>Fidèle Etaba</v>
          </cell>
          <cell r="K209" t="str">
            <v>Douala_7</v>
          </cell>
          <cell r="L209" t="str">
            <v>HAMMER_LIT_SUO</v>
          </cell>
          <cell r="M209" t="str">
            <v>IHS</v>
          </cell>
          <cell r="N209" t="str">
            <v>Grid-Gen</v>
          </cell>
        </row>
        <row r="210">
          <cell r="A210" t="str">
            <v>EST_017</v>
          </cell>
          <cell r="B210" t="str">
            <v>Atok</v>
          </cell>
          <cell r="C210" t="str">
            <v>EST</v>
          </cell>
          <cell r="D210" t="str">
            <v>Atok</v>
          </cell>
          <cell r="E210">
            <v>12.77580556</v>
          </cell>
          <cell r="F210">
            <v>3.9936388890000001</v>
          </cell>
          <cell r="G210">
            <v>692</v>
          </cell>
          <cell r="H210" t="str">
            <v>Macro</v>
          </cell>
          <cell r="I210" t="str">
            <v>NOKIA</v>
          </cell>
          <cell r="J210" t="str">
            <v>Essiane Arthur</v>
          </cell>
          <cell r="K210" t="str">
            <v>Abong-Mbang</v>
          </cell>
          <cell r="L210" t="str">
            <v>AFRO</v>
          </cell>
          <cell r="M210" t="str">
            <v>IHS</v>
          </cell>
          <cell r="N210" t="str">
            <v>Grid-Gen-Lithium</v>
          </cell>
        </row>
        <row r="211">
          <cell r="A211" t="str">
            <v>EST_018</v>
          </cell>
          <cell r="B211" t="str">
            <v>Ayos</v>
          </cell>
          <cell r="C211" t="str">
            <v>EST</v>
          </cell>
          <cell r="D211" t="str">
            <v>Ayos</v>
          </cell>
          <cell r="E211">
            <v>12.52755556</v>
          </cell>
          <cell r="F211">
            <v>3.9161527779999998</v>
          </cell>
          <cell r="G211">
            <v>737</v>
          </cell>
          <cell r="H211" t="str">
            <v>Macro</v>
          </cell>
          <cell r="I211" t="str">
            <v>NOKIA</v>
          </cell>
          <cell r="J211" t="str">
            <v>Essiane Arthur</v>
          </cell>
          <cell r="K211" t="str">
            <v>Abong-Mbang</v>
          </cell>
          <cell r="L211" t="str">
            <v>AFRO</v>
          </cell>
          <cell r="M211" t="str">
            <v>IHS</v>
          </cell>
          <cell r="N211" t="str">
            <v>Grid-Gen</v>
          </cell>
        </row>
        <row r="212">
          <cell r="A212" t="str">
            <v>SUO_018</v>
          </cell>
          <cell r="B212" t="str">
            <v>Bakassi</v>
          </cell>
          <cell r="C212" t="str">
            <v>SUO</v>
          </cell>
          <cell r="D212" t="str">
            <v>Bakassi</v>
          </cell>
          <cell r="E212">
            <v>8.6785833330000006</v>
          </cell>
          <cell r="F212">
            <v>4.7783055560000003</v>
          </cell>
          <cell r="G212">
            <v>27</v>
          </cell>
          <cell r="H212" t="str">
            <v>Macro</v>
          </cell>
          <cell r="I212" t="str">
            <v>NOKIA</v>
          </cell>
          <cell r="J212" t="str">
            <v>FOJO André</v>
          </cell>
          <cell r="K212" t="str">
            <v>Ekondo-Titi</v>
          </cell>
          <cell r="L212" t="str">
            <v>HAMMER_LIT_SUO</v>
          </cell>
          <cell r="M212" t="str">
            <v>IHS</v>
          </cell>
          <cell r="N212" t="str">
            <v>Solar-Gen</v>
          </cell>
        </row>
        <row r="213">
          <cell r="A213" t="str">
            <v>EST_087</v>
          </cell>
          <cell r="B213" t="str">
            <v>EST_087_Z_Bertoua-Dabadi</v>
          </cell>
          <cell r="C213" t="str">
            <v>EST</v>
          </cell>
          <cell r="D213" t="str">
            <v>Bertoua</v>
          </cell>
          <cell r="E213">
            <v>13.650083329999999</v>
          </cell>
          <cell r="F213">
            <v>4.5667499999999999</v>
          </cell>
          <cell r="G213">
            <v>653</v>
          </cell>
          <cell r="H213" t="str">
            <v>Macro</v>
          </cell>
          <cell r="I213" t="str">
            <v>ZTE</v>
          </cell>
          <cell r="J213" t="str">
            <v>Emmanuel Boma</v>
          </cell>
          <cell r="K213" t="str">
            <v>Bertoua_B2B</v>
          </cell>
          <cell r="L213" t="str">
            <v>AFRO</v>
          </cell>
          <cell r="M213" t="str">
            <v>IHS</v>
          </cell>
          <cell r="N213" t="str">
            <v>Grid-Gen</v>
          </cell>
        </row>
        <row r="214">
          <cell r="A214" t="str">
            <v>LIT_113</v>
          </cell>
          <cell r="B214" t="str">
            <v>Dizangue</v>
          </cell>
          <cell r="C214" t="str">
            <v>LIT</v>
          </cell>
          <cell r="D214" t="str">
            <v>Dizangue</v>
          </cell>
          <cell r="E214">
            <v>10.017749999999999</v>
          </cell>
          <cell r="F214">
            <v>3.7486111110000002</v>
          </cell>
          <cell r="G214">
            <v>79</v>
          </cell>
          <cell r="H214" t="str">
            <v>Macro</v>
          </cell>
          <cell r="I214" t="str">
            <v>NOKIA</v>
          </cell>
          <cell r="J214" t="str">
            <v>Yannik Mbah</v>
          </cell>
          <cell r="K214" t="str">
            <v>Edea_1</v>
          </cell>
          <cell r="L214" t="str">
            <v>HAMMER_LIT_SUO</v>
          </cell>
          <cell r="M214" t="str">
            <v>IHS</v>
          </cell>
          <cell r="N214" t="str">
            <v>Grid-Gen</v>
          </cell>
        </row>
        <row r="215">
          <cell r="A215" t="str">
            <v>CTR_117</v>
          </cell>
          <cell r="B215" t="str">
            <v>Manmenye</v>
          </cell>
          <cell r="C215" t="str">
            <v>CTR</v>
          </cell>
          <cell r="D215" t="str">
            <v>Manmenye</v>
          </cell>
          <cell r="E215">
            <v>11.416904000000001</v>
          </cell>
          <cell r="F215">
            <v>3.526675</v>
          </cell>
          <cell r="G215">
            <v>702</v>
          </cell>
          <cell r="H215" t="str">
            <v>Macro</v>
          </cell>
          <cell r="I215" t="str">
            <v>NOKIA</v>
          </cell>
          <cell r="J215" t="str">
            <v>Mougang Rodrigue</v>
          </cell>
          <cell r="K215" t="str">
            <v>Mbalmayo</v>
          </cell>
          <cell r="L215" t="str">
            <v>AFRO</v>
          </cell>
          <cell r="M215" t="str">
            <v>IHS</v>
          </cell>
          <cell r="N215" t="str">
            <v>Grid-Gen-Lithium</v>
          </cell>
        </row>
        <row r="216">
          <cell r="A216" t="str">
            <v>CTR_146</v>
          </cell>
          <cell r="B216" t="str">
            <v>Mekouda</v>
          </cell>
          <cell r="C216" t="str">
            <v>CTR</v>
          </cell>
          <cell r="D216" t="str">
            <v>Mekouda</v>
          </cell>
          <cell r="E216">
            <v>12.21166667</v>
          </cell>
          <cell r="F216">
            <v>3.8847222220000002</v>
          </cell>
          <cell r="G216">
            <v>795</v>
          </cell>
          <cell r="H216" t="str">
            <v>Macro</v>
          </cell>
          <cell r="I216" t="str">
            <v>NOKIA</v>
          </cell>
          <cell r="J216" t="str">
            <v>Essiane Arthur</v>
          </cell>
          <cell r="K216" t="str">
            <v>Abong-Mbang</v>
          </cell>
          <cell r="L216" t="str">
            <v>AFRO</v>
          </cell>
          <cell r="M216" t="str">
            <v>IHS</v>
          </cell>
          <cell r="N216" t="str">
            <v>Grid-Gen</v>
          </cell>
        </row>
        <row r="217">
          <cell r="A217" t="str">
            <v>LIT_134</v>
          </cell>
          <cell r="B217" t="str">
            <v>Messondo</v>
          </cell>
          <cell r="C217" t="str">
            <v>LIT</v>
          </cell>
          <cell r="D217" t="str">
            <v>Messondo</v>
          </cell>
          <cell r="E217">
            <v>10.450798430000001</v>
          </cell>
          <cell r="F217">
            <v>3.6930942739999999</v>
          </cell>
          <cell r="G217">
            <v>86</v>
          </cell>
          <cell r="H217" t="str">
            <v>Macro</v>
          </cell>
          <cell r="I217" t="str">
            <v>NOKIA</v>
          </cell>
          <cell r="J217" t="str">
            <v>Freddy Fogang</v>
          </cell>
          <cell r="K217" t="str">
            <v>Edea_2 (Pouma)</v>
          </cell>
          <cell r="L217" t="str">
            <v>HAMMER_LIT_SUO</v>
          </cell>
          <cell r="M217" t="str">
            <v>CAMUSAT</v>
          </cell>
          <cell r="N217" t="str">
            <v>Hybrid Solar - S1</v>
          </cell>
        </row>
        <row r="218">
          <cell r="A218" t="str">
            <v>CTR_145</v>
          </cell>
          <cell r="B218" t="str">
            <v>Meyo-Centre</v>
          </cell>
          <cell r="C218" t="str">
            <v>CTR</v>
          </cell>
          <cell r="D218" t="str">
            <v>Meyo</v>
          </cell>
          <cell r="E218">
            <v>11.024027780000001</v>
          </cell>
          <cell r="F218">
            <v>2.5399444440000001</v>
          </cell>
          <cell r="G218">
            <v>721</v>
          </cell>
          <cell r="H218" t="str">
            <v>Macro</v>
          </cell>
          <cell r="I218" t="str">
            <v>NOKIA</v>
          </cell>
          <cell r="J218" t="str">
            <v>Kenmegne Fabrice</v>
          </cell>
          <cell r="K218" t="str">
            <v>Ebolowa</v>
          </cell>
          <cell r="L218" t="str">
            <v>AFRO</v>
          </cell>
          <cell r="M218" t="str">
            <v>IHS</v>
          </cell>
          <cell r="N218" t="str">
            <v>Solar-Gen-Lithium</v>
          </cell>
        </row>
        <row r="219">
          <cell r="A219" t="str">
            <v>SUO_028</v>
          </cell>
          <cell r="B219" t="str">
            <v>Ndom</v>
          </cell>
          <cell r="C219" t="str">
            <v>SUD</v>
          </cell>
          <cell r="D219" t="str">
            <v>Ndom</v>
          </cell>
          <cell r="E219">
            <v>10.825388889999999</v>
          </cell>
          <cell r="F219">
            <v>4.3959999999999999</v>
          </cell>
          <cell r="G219">
            <v>982</v>
          </cell>
          <cell r="H219" t="str">
            <v>Macro</v>
          </cell>
          <cell r="I219" t="str">
            <v>NOKIA</v>
          </cell>
          <cell r="J219" t="str">
            <v xml:space="preserve">APIANG Grégoire Flores </v>
          </cell>
          <cell r="K219" t="str">
            <v>Ntui</v>
          </cell>
          <cell r="L219" t="str">
            <v>HAMMER_LIT_SUO</v>
          </cell>
          <cell r="M219" t="str">
            <v>IHS</v>
          </cell>
          <cell r="N219" t="str">
            <v>Grid-Gen</v>
          </cell>
        </row>
        <row r="220">
          <cell r="A220" t="str">
            <v>LIT_109</v>
          </cell>
          <cell r="B220" t="str">
            <v>Ndoungue</v>
          </cell>
          <cell r="C220" t="str">
            <v>LIT</v>
          </cell>
          <cell r="D220" t="str">
            <v>Ndoungue</v>
          </cell>
          <cell r="E220">
            <v>9.8904599999999991</v>
          </cell>
          <cell r="F220">
            <v>4.9270899999999997</v>
          </cell>
          <cell r="G220">
            <v>826</v>
          </cell>
          <cell r="H220" t="str">
            <v>Macro</v>
          </cell>
          <cell r="I220" t="str">
            <v>NOKIA</v>
          </cell>
          <cell r="J220" t="str">
            <v>Yannick Tchoupa</v>
          </cell>
          <cell r="K220" t="str">
            <v>Nkongsamba</v>
          </cell>
          <cell r="L220" t="str">
            <v>HAMMER_LIT_SUO</v>
          </cell>
          <cell r="M220" t="str">
            <v>IHS</v>
          </cell>
          <cell r="N220" t="str">
            <v>Grid-Gen</v>
          </cell>
        </row>
        <row r="221">
          <cell r="A221" t="str">
            <v>SUO_029</v>
          </cell>
          <cell r="B221" t="str">
            <v>Ngambe</v>
          </cell>
          <cell r="C221" t="str">
            <v>LIT</v>
          </cell>
          <cell r="D221" t="str">
            <v>Ngambe</v>
          </cell>
          <cell r="E221">
            <v>10.6146452</v>
          </cell>
          <cell r="F221">
            <v>4.2458492999999997</v>
          </cell>
          <cell r="G221">
            <v>841</v>
          </cell>
          <cell r="H221" t="str">
            <v>Macro</v>
          </cell>
          <cell r="I221" t="str">
            <v>NOKIA</v>
          </cell>
          <cell r="J221" t="str">
            <v>Freddy Fogang</v>
          </cell>
          <cell r="K221" t="str">
            <v>Edea_2 (Pouma)</v>
          </cell>
          <cell r="L221" t="str">
            <v>HAMMER_LIT_SUO</v>
          </cell>
          <cell r="M221" t="str">
            <v>IHS</v>
          </cell>
          <cell r="N221" t="str">
            <v>Grid-Gen-Lithium</v>
          </cell>
        </row>
        <row r="222">
          <cell r="A222" t="str">
            <v>LIT_136</v>
          </cell>
          <cell r="B222" t="str">
            <v>Omeng</v>
          </cell>
          <cell r="C222" t="str">
            <v>LIT</v>
          </cell>
          <cell r="D222" t="str">
            <v>Omeng</v>
          </cell>
          <cell r="E222">
            <v>10.881769999999999</v>
          </cell>
          <cell r="F222">
            <v>4.569985</v>
          </cell>
          <cell r="G222">
            <v>862</v>
          </cell>
          <cell r="H222" t="str">
            <v>Macro</v>
          </cell>
          <cell r="I222" t="str">
            <v>NOKIA</v>
          </cell>
          <cell r="J222" t="str">
            <v>Patrick NSINGUI</v>
          </cell>
          <cell r="K222" t="str">
            <v>Bafia</v>
          </cell>
          <cell r="L222" t="str">
            <v>HAMMER_LIT_SUO</v>
          </cell>
          <cell r="M222" t="str">
            <v>IHS</v>
          </cell>
          <cell r="N222" t="str">
            <v>Grid-Gen</v>
          </cell>
        </row>
        <row r="223">
          <cell r="A223" t="str">
            <v>LIT_582</v>
          </cell>
          <cell r="B223" t="str">
            <v>LIT_582_Z_Lendi-II</v>
          </cell>
          <cell r="C223" t="str">
            <v>LIT</v>
          </cell>
          <cell r="D223" t="str">
            <v>Douala</v>
          </cell>
          <cell r="E223">
            <v>9.777246323</v>
          </cell>
          <cell r="F223">
            <v>4.1293543120000002</v>
          </cell>
          <cell r="G223">
            <v>49</v>
          </cell>
          <cell r="H223" t="str">
            <v>Macro</v>
          </cell>
          <cell r="I223" t="str">
            <v>ZTE</v>
          </cell>
          <cell r="J223" t="str">
            <v>Fidèle Etaba</v>
          </cell>
          <cell r="K223" t="str">
            <v>Douala_7</v>
          </cell>
          <cell r="L223" t="str">
            <v>HAMMER_LIT_SUO</v>
          </cell>
          <cell r="M223" t="str">
            <v>CAMUSAT</v>
          </cell>
          <cell r="N223" t="str">
            <v>Medium Grid + GE</v>
          </cell>
        </row>
        <row r="224">
          <cell r="A224" t="str">
            <v>NRO_246</v>
          </cell>
          <cell r="B224" t="str">
            <v>Mbot</v>
          </cell>
          <cell r="C224" t="str">
            <v>NRO</v>
          </cell>
          <cell r="D224" t="str">
            <v>Mbot</v>
          </cell>
          <cell r="E224">
            <v>10.747693999999999</v>
          </cell>
          <cell r="F224">
            <v>6.4805320000000002</v>
          </cell>
          <cell r="G224">
            <v>0</v>
          </cell>
          <cell r="H224" t="str">
            <v>Macro</v>
          </cell>
          <cell r="I224" t="str">
            <v>NOKIA</v>
          </cell>
          <cell r="J224" t="str">
            <v>Collins Kogge</v>
          </cell>
          <cell r="K224" t="str">
            <v>Kumbo</v>
          </cell>
          <cell r="L224" t="str">
            <v>HAMMER_NRO_OST</v>
          </cell>
          <cell r="M224" t="str">
            <v>IHS</v>
          </cell>
          <cell r="N224" t="str">
            <v>Solar-Gen</v>
          </cell>
        </row>
        <row r="225">
          <cell r="A225" t="str">
            <v>NRO_034</v>
          </cell>
          <cell r="B225" t="str">
            <v>Balikumbat-Palais</v>
          </cell>
          <cell r="C225" t="str">
            <v>NRO</v>
          </cell>
          <cell r="D225" t="str">
            <v>Balikumbat</v>
          </cell>
          <cell r="E225">
            <v>10.372199999999999</v>
          </cell>
          <cell r="F225">
            <v>5.8983999999999996</v>
          </cell>
          <cell r="G225">
            <v>1450</v>
          </cell>
          <cell r="H225" t="str">
            <v>Macro</v>
          </cell>
          <cell r="I225" t="str">
            <v>NOKIA</v>
          </cell>
          <cell r="J225" t="str">
            <v>Elan Mencheng  Jeremiah</v>
          </cell>
          <cell r="K225" t="str">
            <v>Bamenda_2</v>
          </cell>
          <cell r="L225" t="str">
            <v>HAMMER_NRO_OST</v>
          </cell>
          <cell r="M225" t="str">
            <v>IHS</v>
          </cell>
          <cell r="N225" t="str">
            <v>Gen Only</v>
          </cell>
        </row>
        <row r="226">
          <cell r="A226" t="str">
            <v>NRO_033</v>
          </cell>
          <cell r="B226" t="str">
            <v>Balikumbat-Ville</v>
          </cell>
          <cell r="C226" t="str">
            <v>NRO</v>
          </cell>
          <cell r="D226" t="str">
            <v>Balikumbat</v>
          </cell>
          <cell r="E226">
            <v>10.3895</v>
          </cell>
          <cell r="F226">
            <v>5.8779000000000003</v>
          </cell>
          <cell r="G226">
            <v>1196</v>
          </cell>
          <cell r="H226" t="str">
            <v>Macro</v>
          </cell>
          <cell r="I226" t="str">
            <v>NOKIA</v>
          </cell>
          <cell r="J226" t="str">
            <v>Elan Mencheng  Jeremiah</v>
          </cell>
          <cell r="K226" t="str">
            <v>Bamenda_2</v>
          </cell>
          <cell r="L226" t="str">
            <v>HAMMER_NRO_OST</v>
          </cell>
          <cell r="M226" t="str">
            <v>IHS</v>
          </cell>
          <cell r="N226" t="str">
            <v>Grid-Gen</v>
          </cell>
        </row>
        <row r="227">
          <cell r="A227" t="str">
            <v>LIT_138</v>
          </cell>
          <cell r="B227" t="str">
            <v>Sackbayeme</v>
          </cell>
          <cell r="C227" t="str">
            <v>LIT</v>
          </cell>
          <cell r="D227" t="str">
            <v>Sacbayeme</v>
          </cell>
          <cell r="E227">
            <v>10.566361110000001</v>
          </cell>
          <cell r="F227">
            <v>4.0325277780000004</v>
          </cell>
          <cell r="G227">
            <v>306</v>
          </cell>
          <cell r="H227" t="str">
            <v>Macro</v>
          </cell>
          <cell r="I227" t="str">
            <v>NOKIA</v>
          </cell>
          <cell r="J227" t="str">
            <v>Freddy Fogang</v>
          </cell>
          <cell r="K227" t="str">
            <v>Edea_2 (Pouma)</v>
          </cell>
          <cell r="L227" t="str">
            <v>HAMMER_LIT_SUO</v>
          </cell>
          <cell r="M227" t="str">
            <v>IHS</v>
          </cell>
          <cell r="N227" t="str">
            <v>Grid-Gen</v>
          </cell>
        </row>
        <row r="228">
          <cell r="A228" t="str">
            <v>NRO_259</v>
          </cell>
          <cell r="B228" t="str">
            <v>Baba-MTN</v>
          </cell>
          <cell r="C228" t="str">
            <v>NRO</v>
          </cell>
          <cell r="D228" t="str">
            <v>Baba</v>
          </cell>
          <cell r="E228">
            <v>10.487399999999999</v>
          </cell>
          <cell r="F228">
            <v>6.0702299999999996</v>
          </cell>
          <cell r="G228">
            <v>1572</v>
          </cell>
          <cell r="H228" t="str">
            <v>Macro</v>
          </cell>
          <cell r="I228" t="str">
            <v>NOKIA</v>
          </cell>
          <cell r="J228" t="str">
            <v>Elan Mencheng  Jeremiah</v>
          </cell>
          <cell r="K228" t="str">
            <v>Bamenda_2</v>
          </cell>
          <cell r="L228" t="str">
            <v>HAMMER_NRO_OST</v>
          </cell>
          <cell r="M228" t="str">
            <v>IHS</v>
          </cell>
          <cell r="N228" t="str">
            <v>Grid-Gen</v>
          </cell>
        </row>
        <row r="229">
          <cell r="A229" t="str">
            <v>CTR_874</v>
          </cell>
          <cell r="B229" t="str">
            <v>CTR_874_Z_IHS-China-Embassy-Yde</v>
          </cell>
          <cell r="C229" t="str">
            <v>CTR</v>
          </cell>
          <cell r="D229" t="str">
            <v>Yaounde</v>
          </cell>
          <cell r="E229">
            <v>11.508820999999999</v>
          </cell>
          <cell r="F229">
            <v>3.8977919999999999</v>
          </cell>
          <cell r="G229">
            <v>784</v>
          </cell>
          <cell r="H229" t="str">
            <v>Macro</v>
          </cell>
          <cell r="I229" t="str">
            <v>ZTE</v>
          </cell>
          <cell r="J229" t="str">
            <v>Eloundou Bertrand</v>
          </cell>
          <cell r="K229" t="str">
            <v>Yaounde_1</v>
          </cell>
          <cell r="L229" t="str">
            <v>AFRO</v>
          </cell>
          <cell r="M229" t="str">
            <v>IHS</v>
          </cell>
          <cell r="N229" t="str">
            <v>Grid Only</v>
          </cell>
        </row>
        <row r="230">
          <cell r="A230" t="str">
            <v>OST_076</v>
          </cell>
          <cell r="B230" t="str">
            <v>Bfsam-Njinkwo</v>
          </cell>
          <cell r="C230" t="str">
            <v>OST</v>
          </cell>
          <cell r="D230" t="str">
            <v>Bafoussam</v>
          </cell>
          <cell r="E230">
            <v>10.428856</v>
          </cell>
          <cell r="F230">
            <v>5.5177829999999997</v>
          </cell>
          <cell r="G230">
            <v>1350</v>
          </cell>
          <cell r="H230" t="str">
            <v>Macro</v>
          </cell>
          <cell r="I230" t="str">
            <v>NOKIA</v>
          </cell>
          <cell r="J230" t="str">
            <v>Ngah Denis</v>
          </cell>
          <cell r="K230" t="str">
            <v>Bafoussam_B2B</v>
          </cell>
          <cell r="L230" t="str">
            <v>HAMMER_NRO_OST</v>
          </cell>
          <cell r="M230" t="str">
            <v>IHS</v>
          </cell>
          <cell r="N230" t="str">
            <v>Grid-Gen</v>
          </cell>
        </row>
        <row r="231">
          <cell r="A231" t="str">
            <v>LIT_005</v>
          </cell>
          <cell r="B231" t="str">
            <v>LIT_005_Z_Edea</v>
          </cell>
          <cell r="C231" t="str">
            <v>LIT</v>
          </cell>
          <cell r="D231" t="str">
            <v>Edea</v>
          </cell>
          <cell r="E231">
            <v>10.149671720000001</v>
          </cell>
          <cell r="F231">
            <v>3.7826096200000001</v>
          </cell>
          <cell r="G231">
            <v>118</v>
          </cell>
          <cell r="H231" t="str">
            <v>Macro</v>
          </cell>
          <cell r="I231" t="str">
            <v>ZTE</v>
          </cell>
          <cell r="J231" t="str">
            <v>Freddy Fogang</v>
          </cell>
          <cell r="K231" t="str">
            <v>Edea_2 (Pouma)</v>
          </cell>
          <cell r="L231" t="str">
            <v>HAMMER_LIT_SUO</v>
          </cell>
          <cell r="M231">
            <v>0</v>
          </cell>
          <cell r="N231" t="e">
            <v>#N/A</v>
          </cell>
        </row>
        <row r="232">
          <cell r="A232" t="str">
            <v>LIT_078</v>
          </cell>
          <cell r="B232" t="str">
            <v>LIT_078_Z_Edea-Ville</v>
          </cell>
          <cell r="C232" t="str">
            <v>LIT</v>
          </cell>
          <cell r="D232" t="str">
            <v>Edea</v>
          </cell>
          <cell r="E232">
            <v>10.116603</v>
          </cell>
          <cell r="F232">
            <v>3.783814</v>
          </cell>
          <cell r="G232">
            <v>64</v>
          </cell>
          <cell r="H232" t="str">
            <v>Macro</v>
          </cell>
          <cell r="I232" t="str">
            <v>ZTE</v>
          </cell>
          <cell r="J232" t="str">
            <v>Yannik Mbah</v>
          </cell>
          <cell r="K232" t="str">
            <v>Edea_1</v>
          </cell>
          <cell r="L232" t="str">
            <v>HAMMER_LIT_SUO</v>
          </cell>
          <cell r="M232" t="str">
            <v>IHS</v>
          </cell>
          <cell r="N232" t="str">
            <v>Grid-Gen</v>
          </cell>
        </row>
        <row r="233">
          <cell r="A233" t="str">
            <v>EST_025</v>
          </cell>
          <cell r="B233" t="str">
            <v>EST_025_Z_Bertoua-Camp-SIC-IHS</v>
          </cell>
          <cell r="C233" t="str">
            <v>EST</v>
          </cell>
          <cell r="D233" t="str">
            <v>Bertoua</v>
          </cell>
          <cell r="E233">
            <v>13.669350319999999</v>
          </cell>
          <cell r="F233">
            <v>4.5830703640000001</v>
          </cell>
          <cell r="G233">
            <v>649</v>
          </cell>
          <cell r="H233" t="str">
            <v>Macro</v>
          </cell>
          <cell r="I233" t="str">
            <v>ZTE</v>
          </cell>
          <cell r="J233" t="str">
            <v>Emmanuel Boma</v>
          </cell>
          <cell r="K233" t="str">
            <v>Bertoua_B2B</v>
          </cell>
          <cell r="L233" t="str">
            <v>AFRO</v>
          </cell>
          <cell r="M233" t="str">
            <v>IHS</v>
          </cell>
          <cell r="N233" t="str">
            <v>Grid-Gen</v>
          </cell>
        </row>
        <row r="234">
          <cell r="A234" t="str">
            <v>EST_020</v>
          </cell>
          <cell r="B234" t="str">
            <v>Doume</v>
          </cell>
          <cell r="C234" t="str">
            <v>EST</v>
          </cell>
          <cell r="D234" t="str">
            <v>Doume</v>
          </cell>
          <cell r="E234">
            <v>13.436558</v>
          </cell>
          <cell r="F234">
            <v>4.2464890000000004</v>
          </cell>
          <cell r="G234">
            <v>687</v>
          </cell>
          <cell r="H234" t="str">
            <v>Macro</v>
          </cell>
          <cell r="I234" t="str">
            <v>NOKIA</v>
          </cell>
          <cell r="J234" t="str">
            <v>Essiane Arthur</v>
          </cell>
          <cell r="K234" t="str">
            <v>Abong-Mbang</v>
          </cell>
          <cell r="L234" t="str">
            <v>AFRO</v>
          </cell>
          <cell r="M234" t="str">
            <v>IHS</v>
          </cell>
          <cell r="N234" t="str">
            <v>Grid-Gen-Lithium</v>
          </cell>
        </row>
        <row r="235">
          <cell r="A235" t="str">
            <v>NRO_258</v>
          </cell>
          <cell r="B235" t="str">
            <v>Sop-MTN</v>
          </cell>
          <cell r="C235" t="str">
            <v>NRO</v>
          </cell>
          <cell r="D235" t="str">
            <v>Sop</v>
          </cell>
          <cell r="E235">
            <v>10.643808999999999</v>
          </cell>
          <cell r="F235">
            <v>6.1379549999999998</v>
          </cell>
          <cell r="G235">
            <v>1635</v>
          </cell>
          <cell r="H235" t="str">
            <v>Macro</v>
          </cell>
          <cell r="I235" t="str">
            <v>NOKIA</v>
          </cell>
          <cell r="J235" t="str">
            <v>Elan Mencheng  Jeremiah</v>
          </cell>
          <cell r="K235" t="str">
            <v>Bamenda_2</v>
          </cell>
          <cell r="L235" t="str">
            <v>HAMMER_NRO_OST</v>
          </cell>
          <cell r="M235" t="str">
            <v>IHS</v>
          </cell>
          <cell r="N235" t="str">
            <v>Grid-Gen-Lithium</v>
          </cell>
        </row>
        <row r="236">
          <cell r="A236" t="str">
            <v>CTR_192</v>
          </cell>
          <cell r="B236" t="str">
            <v>Saa</v>
          </cell>
          <cell r="C236" t="str">
            <v>CTR</v>
          </cell>
          <cell r="D236" t="str">
            <v>Saa</v>
          </cell>
          <cell r="E236">
            <v>11.4428</v>
          </cell>
          <cell r="F236">
            <v>4.371111</v>
          </cell>
          <cell r="G236">
            <v>595</v>
          </cell>
          <cell r="H236" t="str">
            <v>Macro</v>
          </cell>
          <cell r="I236" t="str">
            <v>NOKIA</v>
          </cell>
          <cell r="J236" t="str">
            <v xml:space="preserve">APIANG Grégoire Flores </v>
          </cell>
          <cell r="K236" t="str">
            <v>Ntui</v>
          </cell>
          <cell r="L236" t="str">
            <v>HAMMER_NRO_OST</v>
          </cell>
          <cell r="M236" t="str">
            <v>IHS</v>
          </cell>
          <cell r="N236" t="str">
            <v>Grid-Gen</v>
          </cell>
        </row>
        <row r="237">
          <cell r="A237" t="str">
            <v>LIT_610</v>
          </cell>
          <cell r="B237" t="str">
            <v>LIT_610_Z_Bonamoutongo-II</v>
          </cell>
          <cell r="C237" t="str">
            <v>LIT</v>
          </cell>
          <cell r="D237" t="str">
            <v>Douala</v>
          </cell>
          <cell r="E237">
            <v>9.7929399999999998</v>
          </cell>
          <cell r="F237">
            <v>4.0598400000000003</v>
          </cell>
          <cell r="G237">
            <v>36</v>
          </cell>
          <cell r="H237" t="str">
            <v>Macro</v>
          </cell>
          <cell r="I237" t="str">
            <v>ZTE</v>
          </cell>
          <cell r="J237" t="str">
            <v>Fidèle Etaba</v>
          </cell>
          <cell r="K237" t="str">
            <v>Douala_7</v>
          </cell>
          <cell r="L237" t="str">
            <v>HAMMER_LIT_SUO</v>
          </cell>
          <cell r="M237" t="str">
            <v>CAMUSAT</v>
          </cell>
          <cell r="N237" t="str">
            <v>Medium Grid + GE</v>
          </cell>
        </row>
        <row r="238">
          <cell r="A238" t="str">
            <v>LIT_611</v>
          </cell>
          <cell r="B238" t="str">
            <v>LIT_611_Z_Kotto-Bloc-II</v>
          </cell>
          <cell r="C238" t="str">
            <v>LIT</v>
          </cell>
          <cell r="D238" t="str">
            <v>Douala</v>
          </cell>
          <cell r="E238">
            <v>9.7550790000000003</v>
          </cell>
          <cell r="F238">
            <v>4.1068340000000001</v>
          </cell>
          <cell r="G238">
            <v>17</v>
          </cell>
          <cell r="H238" t="str">
            <v>Macro</v>
          </cell>
          <cell r="I238" t="str">
            <v>ZTE</v>
          </cell>
          <cell r="J238" t="str">
            <v>Fidèle Etaba</v>
          </cell>
          <cell r="K238" t="str">
            <v>Douala_7</v>
          </cell>
          <cell r="L238" t="str">
            <v>HAMMER_LIT_SUO</v>
          </cell>
          <cell r="M238" t="str">
            <v>CAMUSAT</v>
          </cell>
          <cell r="N238" t="str">
            <v>Good Grid no GE - 8h</v>
          </cell>
        </row>
        <row r="239">
          <cell r="A239" t="str">
            <v>LIT_613</v>
          </cell>
          <cell r="B239" t="str">
            <v>LIT_613_Z_Makepe-Bloc-E</v>
          </cell>
          <cell r="C239" t="str">
            <v>LIT</v>
          </cell>
          <cell r="D239" t="str">
            <v>Douala</v>
          </cell>
          <cell r="E239">
            <v>9.7565333350000003</v>
          </cell>
          <cell r="F239">
            <v>4.0782949970000004</v>
          </cell>
          <cell r="G239">
            <v>38</v>
          </cell>
          <cell r="H239" t="str">
            <v>Macro</v>
          </cell>
          <cell r="I239" t="str">
            <v>ZTE</v>
          </cell>
          <cell r="J239" t="str">
            <v>Beauclair Sonzia</v>
          </cell>
          <cell r="K239" t="str">
            <v>Douala_1</v>
          </cell>
          <cell r="L239" t="str">
            <v>HAMMER_LIT_SUO</v>
          </cell>
          <cell r="M239" t="str">
            <v>CAMUSAT</v>
          </cell>
          <cell r="N239" t="str">
            <v>Good Grid no GE - 8h</v>
          </cell>
        </row>
        <row r="240">
          <cell r="A240" t="str">
            <v>EST_088</v>
          </cell>
          <cell r="B240" t="str">
            <v>EST_088_Z_Bertoua-Agence-New</v>
          </cell>
          <cell r="C240" t="str">
            <v>EST</v>
          </cell>
          <cell r="D240" t="str">
            <v>Bertoua</v>
          </cell>
          <cell r="E240">
            <v>13.680366230000001</v>
          </cell>
          <cell r="F240">
            <v>4.5746810980000001</v>
          </cell>
          <cell r="G240">
            <v>665</v>
          </cell>
          <cell r="H240" t="str">
            <v>Macro</v>
          </cell>
          <cell r="I240" t="str">
            <v>ZTE</v>
          </cell>
          <cell r="J240" t="str">
            <v>Emmanuel Boma</v>
          </cell>
          <cell r="K240" t="str">
            <v>Bertoua_B2B</v>
          </cell>
          <cell r="L240" t="str">
            <v>AFRO</v>
          </cell>
          <cell r="M240">
            <v>0</v>
          </cell>
          <cell r="N240" t="e">
            <v>#N/A</v>
          </cell>
        </row>
        <row r="241">
          <cell r="A241" t="str">
            <v>EST_024</v>
          </cell>
          <cell r="B241" t="str">
            <v>Nguelemendouka-FH</v>
          </cell>
          <cell r="C241" t="str">
            <v>EST</v>
          </cell>
          <cell r="D241" t="str">
            <v>Nguelemendouka</v>
          </cell>
          <cell r="E241">
            <v>12.92787377</v>
          </cell>
          <cell r="F241">
            <v>4.3928841099999998</v>
          </cell>
          <cell r="G241">
            <v>718</v>
          </cell>
          <cell r="H241" t="str">
            <v>Macro</v>
          </cell>
          <cell r="I241" t="str">
            <v>NOKIA</v>
          </cell>
          <cell r="J241" t="str">
            <v>Essiane Arthur</v>
          </cell>
          <cell r="K241" t="str">
            <v>Abong-Mbang</v>
          </cell>
          <cell r="L241" t="str">
            <v>AFRO</v>
          </cell>
          <cell r="M241" t="str">
            <v>IHS</v>
          </cell>
          <cell r="N241" t="str">
            <v>Hybrid-Gen-Lithium</v>
          </cell>
        </row>
        <row r="242">
          <cell r="A242" t="str">
            <v>LIT_618</v>
          </cell>
          <cell r="B242" t="str">
            <v>LIT_618_Z_Logpom-Akanji-Immeuble</v>
          </cell>
          <cell r="C242" t="str">
            <v>LIT</v>
          </cell>
          <cell r="D242" t="str">
            <v>Douala</v>
          </cell>
          <cell r="E242">
            <v>9.7933900000000005</v>
          </cell>
          <cell r="F242">
            <v>4.0784399999999996</v>
          </cell>
          <cell r="G242">
            <v>67</v>
          </cell>
          <cell r="H242" t="str">
            <v>Macro</v>
          </cell>
          <cell r="I242" t="str">
            <v>ZTE</v>
          </cell>
          <cell r="J242" t="str">
            <v>Fidèle Etaba</v>
          </cell>
          <cell r="K242" t="str">
            <v>Douala_7</v>
          </cell>
          <cell r="L242" t="str">
            <v>HAMMER_LIT_SUO</v>
          </cell>
          <cell r="M242" t="str">
            <v>CAMUSAT</v>
          </cell>
          <cell r="N242" t="str">
            <v>Good Grid no GE - 8h</v>
          </cell>
        </row>
        <row r="243">
          <cell r="A243" t="str">
            <v>NRO_024</v>
          </cell>
          <cell r="B243" t="str">
            <v>Babessi</v>
          </cell>
          <cell r="C243" t="str">
            <v>NRO</v>
          </cell>
          <cell r="D243" t="str">
            <v>Babessi</v>
          </cell>
          <cell r="E243">
            <v>10.577322000000001</v>
          </cell>
          <cell r="F243">
            <v>6.0338520000000004</v>
          </cell>
          <cell r="G243">
            <v>1201</v>
          </cell>
          <cell r="H243" t="str">
            <v>Macro</v>
          </cell>
          <cell r="I243" t="str">
            <v>NOKIA</v>
          </cell>
          <cell r="J243" t="str">
            <v>Elan Mencheng  Jeremiah</v>
          </cell>
          <cell r="K243" t="str">
            <v>Bamenda_2</v>
          </cell>
          <cell r="L243" t="str">
            <v>HAMMER_NRO_OST</v>
          </cell>
          <cell r="M243" t="str">
            <v>IHS</v>
          </cell>
          <cell r="N243" t="str">
            <v>Grid-Gen-Lithium</v>
          </cell>
        </row>
        <row r="244">
          <cell r="A244" t="str">
            <v>NRO_038</v>
          </cell>
          <cell r="B244" t="str">
            <v>Bamessing-IHS</v>
          </cell>
          <cell r="C244" t="str">
            <v>NRO</v>
          </cell>
          <cell r="D244" t="str">
            <v>Bamessing</v>
          </cell>
          <cell r="E244">
            <v>10.376367</v>
          </cell>
          <cell r="F244">
            <v>5.9903180000000003</v>
          </cell>
          <cell r="G244">
            <v>1234</v>
          </cell>
          <cell r="H244" t="str">
            <v>Macro</v>
          </cell>
          <cell r="I244" t="str">
            <v>NOKIA</v>
          </cell>
          <cell r="J244" t="str">
            <v>Elan Mencheng  Jeremiah</v>
          </cell>
          <cell r="K244" t="str">
            <v>Bamenda_2</v>
          </cell>
          <cell r="L244" t="str">
            <v>HAMMER_NRO_OST</v>
          </cell>
          <cell r="M244" t="str">
            <v>IHS</v>
          </cell>
          <cell r="N244" t="str">
            <v>Grid-Gen</v>
          </cell>
        </row>
        <row r="245">
          <cell r="A245" t="str">
            <v>OST_088</v>
          </cell>
          <cell r="B245" t="str">
            <v>Demdeng</v>
          </cell>
          <cell r="C245" t="str">
            <v>OST</v>
          </cell>
          <cell r="D245" t="str">
            <v>Demdeng</v>
          </cell>
          <cell r="E245">
            <v>10.450094999999999</v>
          </cell>
          <cell r="F245">
            <v>5.3199444439999999</v>
          </cell>
          <cell r="G245">
            <v>1582</v>
          </cell>
          <cell r="H245" t="str">
            <v>Macro</v>
          </cell>
          <cell r="I245" t="str">
            <v>NOKIA</v>
          </cell>
          <cell r="J245" t="str">
            <v>Patrick Tonye</v>
          </cell>
          <cell r="K245" t="str">
            <v>Bangangte</v>
          </cell>
          <cell r="L245" t="str">
            <v>HAMMER_NRO_OST</v>
          </cell>
          <cell r="M245" t="str">
            <v>IHS</v>
          </cell>
          <cell r="N245" t="str">
            <v>Grid-Gen</v>
          </cell>
        </row>
        <row r="246">
          <cell r="A246" t="str">
            <v>NRO_023</v>
          </cell>
          <cell r="B246" t="str">
            <v>Binka-IHS</v>
          </cell>
          <cell r="C246" t="str">
            <v>NRO</v>
          </cell>
          <cell r="D246" t="str">
            <v>Binka</v>
          </cell>
          <cell r="E246">
            <v>10.773345000000001</v>
          </cell>
          <cell r="F246">
            <v>6.5417583300000004</v>
          </cell>
          <cell r="G246">
            <v>1815</v>
          </cell>
          <cell r="H246" t="str">
            <v>Macro</v>
          </cell>
          <cell r="I246" t="str">
            <v>NOKIA</v>
          </cell>
          <cell r="J246" t="str">
            <v>Collins Kogge</v>
          </cell>
          <cell r="K246" t="str">
            <v>Kumbo</v>
          </cell>
          <cell r="L246" t="str">
            <v>HAMMER_NRO_OST</v>
          </cell>
          <cell r="M246" t="str">
            <v>IHS</v>
          </cell>
          <cell r="N246" t="str">
            <v>Hybrid Gen</v>
          </cell>
        </row>
        <row r="247">
          <cell r="A247" t="str">
            <v>OST_077</v>
          </cell>
          <cell r="B247" t="str">
            <v>Bfsam-Tougang-EEC</v>
          </cell>
          <cell r="C247" t="str">
            <v>OST</v>
          </cell>
          <cell r="D247" t="str">
            <v>Bafoussam</v>
          </cell>
          <cell r="E247">
            <v>10.419619000000001</v>
          </cell>
          <cell r="F247">
            <v>5.4918940000000003</v>
          </cell>
          <cell r="G247">
            <v>1358</v>
          </cell>
          <cell r="H247" t="str">
            <v>Macro</v>
          </cell>
          <cell r="I247" t="str">
            <v>NOKIA</v>
          </cell>
          <cell r="J247" t="str">
            <v>Ngah Denis</v>
          </cell>
          <cell r="K247" t="str">
            <v>Bafoussam_B2B</v>
          </cell>
          <cell r="L247" t="str">
            <v>HAMMER_NRO_OST</v>
          </cell>
          <cell r="M247" t="str">
            <v>IHS</v>
          </cell>
          <cell r="N247" t="str">
            <v>Grid-Gen</v>
          </cell>
        </row>
        <row r="248">
          <cell r="A248" t="str">
            <v>OST_078</v>
          </cell>
          <cell r="B248" t="str">
            <v>Bfsam-Centre</v>
          </cell>
          <cell r="C248" t="str">
            <v>OST</v>
          </cell>
          <cell r="D248" t="str">
            <v>Bafoussam</v>
          </cell>
          <cell r="E248">
            <v>10.41489</v>
          </cell>
          <cell r="F248">
            <v>5.4787809999999997</v>
          </cell>
          <cell r="G248">
            <v>1426</v>
          </cell>
          <cell r="H248" t="str">
            <v>Macro</v>
          </cell>
          <cell r="I248" t="str">
            <v>NOKIA</v>
          </cell>
          <cell r="J248" t="str">
            <v>Ngah Denis</v>
          </cell>
          <cell r="K248" t="str">
            <v>Bafoussam_B2B</v>
          </cell>
          <cell r="L248" t="str">
            <v>HAMMER_NRO_OST</v>
          </cell>
          <cell r="M248" t="str">
            <v>IHS</v>
          </cell>
          <cell r="N248" t="str">
            <v>Grid Only</v>
          </cell>
        </row>
        <row r="249">
          <cell r="A249" t="str">
            <v>SUO_020</v>
          </cell>
          <cell r="B249" t="str">
            <v>Mundemba</v>
          </cell>
          <cell r="C249" t="str">
            <v>SUO</v>
          </cell>
          <cell r="D249" t="str">
            <v>Mundemba</v>
          </cell>
          <cell r="E249">
            <v>8.8939722220000004</v>
          </cell>
          <cell r="F249">
            <v>4.9620277780000004</v>
          </cell>
          <cell r="G249">
            <v>191</v>
          </cell>
          <cell r="H249" t="str">
            <v>Macro</v>
          </cell>
          <cell r="I249" t="str">
            <v>NOKIA</v>
          </cell>
          <cell r="J249" t="str">
            <v>FOJO André</v>
          </cell>
          <cell r="K249" t="str">
            <v>Ekondo-Titi</v>
          </cell>
          <cell r="L249" t="str">
            <v>HAMMER_LIT_SUO</v>
          </cell>
          <cell r="M249" t="str">
            <v>IHS</v>
          </cell>
          <cell r="N249" t="str">
            <v>Gen Only</v>
          </cell>
        </row>
        <row r="250">
          <cell r="A250" t="str">
            <v>CTR_188</v>
          </cell>
          <cell r="B250" t="str">
            <v>Ngomedzap</v>
          </cell>
          <cell r="C250" t="str">
            <v>CTR</v>
          </cell>
          <cell r="D250" t="str">
            <v>Ngomedzap</v>
          </cell>
          <cell r="E250">
            <v>11.21027778</v>
          </cell>
          <cell r="F250">
            <v>3.2614722220000001</v>
          </cell>
          <cell r="G250">
            <v>715</v>
          </cell>
          <cell r="H250" t="str">
            <v>Macro</v>
          </cell>
          <cell r="I250" t="str">
            <v>NOKIA</v>
          </cell>
          <cell r="J250" t="str">
            <v>Mougang Rodrigue</v>
          </cell>
          <cell r="K250" t="str">
            <v>Mbalmayo</v>
          </cell>
          <cell r="L250" t="str">
            <v>AFRO</v>
          </cell>
          <cell r="M250" t="str">
            <v>IHS</v>
          </cell>
          <cell r="N250" t="str">
            <v>Grid-Gen</v>
          </cell>
        </row>
        <row r="251">
          <cell r="A251" t="str">
            <v>EST_107</v>
          </cell>
          <cell r="B251" t="str">
            <v>EST_107_Z_Bertoua-Meteo</v>
          </cell>
          <cell r="C251" t="str">
            <v>EST</v>
          </cell>
          <cell r="D251" t="str">
            <v>Bertoua</v>
          </cell>
          <cell r="E251">
            <v>13.699160259999999</v>
          </cell>
          <cell r="F251">
            <v>4.5844024670000003</v>
          </cell>
          <cell r="G251">
            <v>658</v>
          </cell>
          <cell r="H251" t="str">
            <v>Macro</v>
          </cell>
          <cell r="I251" t="str">
            <v>ZTE</v>
          </cell>
          <cell r="J251" t="str">
            <v>Emmanuel Boma</v>
          </cell>
          <cell r="K251" t="str">
            <v>Bertoua_B2B</v>
          </cell>
          <cell r="L251" t="str">
            <v>AFRO</v>
          </cell>
          <cell r="M251" t="str">
            <v>IHS</v>
          </cell>
          <cell r="N251" t="str">
            <v>Grid-Gen</v>
          </cell>
        </row>
        <row r="252">
          <cell r="A252" t="str">
            <v>LIT_638</v>
          </cell>
          <cell r="B252" t="str">
            <v>LIT_638_Z_Logbessou-Sunshine-City</v>
          </cell>
          <cell r="C252" t="str">
            <v>LIT</v>
          </cell>
          <cell r="D252" t="str">
            <v>Douala</v>
          </cell>
          <cell r="E252">
            <v>9.772575046</v>
          </cell>
          <cell r="F252">
            <v>4.0924131829999997</v>
          </cell>
          <cell r="G252">
            <v>60</v>
          </cell>
          <cell r="H252" t="str">
            <v>Macro</v>
          </cell>
          <cell r="I252" t="str">
            <v>ZTE</v>
          </cell>
          <cell r="J252" t="str">
            <v>Beauclair Sonzia</v>
          </cell>
          <cell r="K252" t="str">
            <v>Douala_1</v>
          </cell>
          <cell r="L252" t="str">
            <v>HAMMER_LIT_SUO</v>
          </cell>
          <cell r="M252" t="str">
            <v>CAMUSAT</v>
          </cell>
          <cell r="N252" t="str">
            <v>Medium Grid + GE</v>
          </cell>
        </row>
        <row r="253">
          <cell r="A253" t="str">
            <v>LIT_650</v>
          </cell>
          <cell r="B253" t="str">
            <v>LIT_650_Z_Logpom-Bilingual-School</v>
          </cell>
          <cell r="C253" t="str">
            <v>LIT</v>
          </cell>
          <cell r="D253" t="str">
            <v>Douala</v>
          </cell>
          <cell r="E253">
            <v>9.7763600000000004</v>
          </cell>
          <cell r="F253">
            <v>4.0794600000000001</v>
          </cell>
          <cell r="G253">
            <v>39</v>
          </cell>
          <cell r="H253" t="str">
            <v>Macro</v>
          </cell>
          <cell r="I253" t="str">
            <v>ZTE</v>
          </cell>
          <cell r="J253" t="str">
            <v>Beauclair Sonzia</v>
          </cell>
          <cell r="K253" t="str">
            <v>Douala_1</v>
          </cell>
          <cell r="L253" t="str">
            <v>HAMMER_LIT_SUO</v>
          </cell>
          <cell r="M253" t="str">
            <v>CAMUSAT</v>
          </cell>
          <cell r="N253" t="str">
            <v>Good Grid no GE - 8h</v>
          </cell>
        </row>
        <row r="254">
          <cell r="A254" t="str">
            <v>ADM_031</v>
          </cell>
          <cell r="B254" t="str">
            <v>Galdi</v>
          </cell>
          <cell r="C254" t="str">
            <v>ADM</v>
          </cell>
          <cell r="D254" t="str">
            <v>Galdi</v>
          </cell>
          <cell r="E254">
            <v>13.849861110000001</v>
          </cell>
          <cell r="F254">
            <v>7.0960277779999998</v>
          </cell>
          <cell r="G254">
            <v>1320</v>
          </cell>
          <cell r="H254" t="str">
            <v>Macro</v>
          </cell>
          <cell r="I254" t="str">
            <v>NOKIA</v>
          </cell>
          <cell r="J254" t="str">
            <v>Souleymanou</v>
          </cell>
          <cell r="K254" t="str">
            <v>Ngaoundere_3</v>
          </cell>
          <cell r="L254" t="str">
            <v>TELEINFRA</v>
          </cell>
          <cell r="M254" t="str">
            <v>IHS</v>
          </cell>
          <cell r="N254" t="str">
            <v>Grid-Gen</v>
          </cell>
        </row>
        <row r="255">
          <cell r="A255" t="str">
            <v>OST_223</v>
          </cell>
          <cell r="B255" t="str">
            <v>Bfsam-Marche-New</v>
          </cell>
          <cell r="C255" t="str">
            <v>OST</v>
          </cell>
          <cell r="D255" t="str">
            <v>Bafoussam</v>
          </cell>
          <cell r="E255">
            <v>10.407275</v>
          </cell>
          <cell r="F255">
            <v>5.4891209999999999</v>
          </cell>
          <cell r="G255">
            <v>1411</v>
          </cell>
          <cell r="H255" t="str">
            <v>Macro</v>
          </cell>
          <cell r="I255" t="str">
            <v>NOKIA</v>
          </cell>
          <cell r="J255" t="str">
            <v>Ngah Denis</v>
          </cell>
          <cell r="K255" t="str">
            <v>Bafoussam_B2B</v>
          </cell>
          <cell r="L255" t="str">
            <v>HAMMER_NRO_OST</v>
          </cell>
          <cell r="M255" t="str">
            <v>IHS</v>
          </cell>
          <cell r="N255" t="str">
            <v>Grid-Gen</v>
          </cell>
        </row>
        <row r="256">
          <cell r="A256" t="str">
            <v>LIT_185</v>
          </cell>
          <cell r="B256" t="str">
            <v>LIT_185_Z_Edea-Centre</v>
          </cell>
          <cell r="C256" t="str">
            <v>LIT</v>
          </cell>
          <cell r="D256" t="str">
            <v>Edea</v>
          </cell>
          <cell r="E256">
            <v>10.130082</v>
          </cell>
          <cell r="F256">
            <v>3.799061</v>
          </cell>
          <cell r="G256">
            <v>42</v>
          </cell>
          <cell r="H256" t="str">
            <v>Macro</v>
          </cell>
          <cell r="I256" t="str">
            <v>ZTE</v>
          </cell>
          <cell r="J256" t="str">
            <v>Freddy Fogang</v>
          </cell>
          <cell r="K256" t="str">
            <v>Edea_2 (Pouma)</v>
          </cell>
          <cell r="L256" t="str">
            <v>HAMMER_LIT_SUO</v>
          </cell>
          <cell r="M256" t="str">
            <v>CAMUSAT</v>
          </cell>
          <cell r="N256" t="str">
            <v>Good Grid + GE</v>
          </cell>
        </row>
        <row r="257">
          <cell r="A257" t="str">
            <v>LIT_657</v>
          </cell>
          <cell r="B257" t="str">
            <v>LIT_657_Z_Kotto-Denver</v>
          </cell>
          <cell r="C257" t="str">
            <v>LIT</v>
          </cell>
          <cell r="D257" t="str">
            <v>Douala</v>
          </cell>
          <cell r="E257">
            <v>9.7561891850000002</v>
          </cell>
          <cell r="F257">
            <v>4.0963333110000004</v>
          </cell>
          <cell r="G257">
            <v>30</v>
          </cell>
          <cell r="H257" t="str">
            <v>Macro</v>
          </cell>
          <cell r="I257" t="str">
            <v>ZTE</v>
          </cell>
          <cell r="J257" t="str">
            <v>Fidèle Etaba</v>
          </cell>
          <cell r="K257" t="str">
            <v>Douala_7</v>
          </cell>
          <cell r="L257" t="str">
            <v>HAMMER_LIT_SUO</v>
          </cell>
          <cell r="M257" t="str">
            <v>CAMUSAT</v>
          </cell>
          <cell r="N257" t="str">
            <v>Good Grid no GE - 12h</v>
          </cell>
        </row>
        <row r="258">
          <cell r="A258" t="str">
            <v>SUD_019</v>
          </cell>
          <cell r="B258" t="str">
            <v>Ebanga-Ngoulou-New</v>
          </cell>
          <cell r="C258" t="str">
            <v>SUD</v>
          </cell>
          <cell r="D258" t="str">
            <v>Ebanga-Ngoulou</v>
          </cell>
          <cell r="E258">
            <v>11.407472800000001</v>
          </cell>
          <cell r="F258">
            <v>3.1231473140000001</v>
          </cell>
          <cell r="G258">
            <v>861</v>
          </cell>
          <cell r="H258" t="str">
            <v>Macro</v>
          </cell>
          <cell r="I258" t="str">
            <v>NOKIA</v>
          </cell>
          <cell r="J258" t="str">
            <v>Mougang Rodrigue</v>
          </cell>
          <cell r="K258" t="str">
            <v>Mbalmayo</v>
          </cell>
          <cell r="L258" t="str">
            <v>AFRO</v>
          </cell>
          <cell r="M258" t="str">
            <v>CAMUSAT</v>
          </cell>
          <cell r="N258" t="str">
            <v>Medium Grid + GE</v>
          </cell>
        </row>
        <row r="259">
          <cell r="A259" t="str">
            <v>SUO_092</v>
          </cell>
          <cell r="B259" t="str">
            <v>Akwaya-IHS</v>
          </cell>
          <cell r="C259" t="str">
            <v>SUO</v>
          </cell>
          <cell r="D259" t="str">
            <v>Akwaya</v>
          </cell>
          <cell r="E259">
            <v>9.5110555560000005</v>
          </cell>
          <cell r="F259">
            <v>6.378388889</v>
          </cell>
          <cell r="G259">
            <v>671</v>
          </cell>
          <cell r="H259" t="str">
            <v>Macro</v>
          </cell>
          <cell r="I259" t="str">
            <v>NOKIA</v>
          </cell>
          <cell r="J259" t="str">
            <v>Elan Mencheng  Jeremiah</v>
          </cell>
          <cell r="K259" t="str">
            <v>Mamfe</v>
          </cell>
          <cell r="L259" t="str">
            <v>HAMMER_LIT_SUO</v>
          </cell>
          <cell r="M259" t="str">
            <v>IHS</v>
          </cell>
          <cell r="N259" t="str">
            <v>Grid-Gen</v>
          </cell>
        </row>
        <row r="260">
          <cell r="A260" t="str">
            <v>LIT_666</v>
          </cell>
          <cell r="B260" t="str">
            <v>LIT_666_Z_Parcours-Vita</v>
          </cell>
          <cell r="C260" t="str">
            <v>LIT</v>
          </cell>
          <cell r="D260" t="str">
            <v>Douala</v>
          </cell>
          <cell r="E260">
            <v>9.7453280800000002</v>
          </cell>
          <cell r="F260">
            <v>4.0830232200000003</v>
          </cell>
          <cell r="G260">
            <v>10</v>
          </cell>
          <cell r="H260" t="str">
            <v>Macro</v>
          </cell>
          <cell r="I260" t="str">
            <v>ZTE</v>
          </cell>
          <cell r="J260" t="str">
            <v>Chick Canete Cho</v>
          </cell>
          <cell r="K260" t="str">
            <v>Douala_3</v>
          </cell>
          <cell r="L260" t="str">
            <v>HAMMER_LIT_SUO</v>
          </cell>
          <cell r="M260" t="str">
            <v>CAMUSAT</v>
          </cell>
          <cell r="N260" t="str">
            <v>Good Grid + GE</v>
          </cell>
        </row>
        <row r="261">
          <cell r="A261" t="str">
            <v>EST_108</v>
          </cell>
          <cell r="B261" t="str">
            <v>EST_108_Z_Bertoua-Q-Admin</v>
          </cell>
          <cell r="C261" t="str">
            <v>EST</v>
          </cell>
          <cell r="D261" t="str">
            <v>Bertoua</v>
          </cell>
          <cell r="E261">
            <v>13.667671179999999</v>
          </cell>
          <cell r="F261">
            <v>4.5721820989999999</v>
          </cell>
          <cell r="G261">
            <v>650</v>
          </cell>
          <cell r="H261" t="str">
            <v>Macro</v>
          </cell>
          <cell r="I261" t="str">
            <v>ZTE</v>
          </cell>
          <cell r="J261" t="str">
            <v>Emmanuel Boma</v>
          </cell>
          <cell r="K261" t="str">
            <v>Bertoua_B2B</v>
          </cell>
          <cell r="L261" t="str">
            <v>AFRO</v>
          </cell>
          <cell r="M261" t="str">
            <v>IHS</v>
          </cell>
          <cell r="N261" t="str">
            <v>Grid-Gen</v>
          </cell>
        </row>
        <row r="262">
          <cell r="A262" t="str">
            <v>CTR_843</v>
          </cell>
          <cell r="B262" t="str">
            <v>Micro_SNH</v>
          </cell>
          <cell r="C262" t="str">
            <v>CTR</v>
          </cell>
          <cell r="D262" t="str">
            <v>Yaounde</v>
          </cell>
          <cell r="E262">
            <v>11.513628000000001</v>
          </cell>
          <cell r="F262">
            <v>3.8956710000000001</v>
          </cell>
          <cell r="G262">
            <v>0</v>
          </cell>
          <cell r="H262" t="str">
            <v>Macro</v>
          </cell>
          <cell r="I262"/>
          <cell r="J262" t="str">
            <v>Eloundou Bertrand</v>
          </cell>
          <cell r="K262" t="str">
            <v>Yaounde_1</v>
          </cell>
          <cell r="L262" t="str">
            <v>AFRO</v>
          </cell>
          <cell r="M262" t="str">
            <v>CAMUSAT</v>
          </cell>
          <cell r="N262" t="str">
            <v>Good Grid no GE - 8h</v>
          </cell>
        </row>
        <row r="263">
          <cell r="A263" t="str">
            <v>LIT_669</v>
          </cell>
          <cell r="B263" t="str">
            <v>LIT_669_Z_Logbessou-II</v>
          </cell>
          <cell r="C263" t="str">
            <v>LIT</v>
          </cell>
          <cell r="D263" t="str">
            <v>Douala</v>
          </cell>
          <cell r="E263">
            <v>9.7737780000000001</v>
          </cell>
          <cell r="F263">
            <v>4.0877499999999998</v>
          </cell>
          <cell r="G263">
            <v>52</v>
          </cell>
          <cell r="H263" t="str">
            <v>Macro</v>
          </cell>
          <cell r="I263" t="str">
            <v>ZTE</v>
          </cell>
          <cell r="J263" t="str">
            <v>Beauclair Sonzia</v>
          </cell>
          <cell r="K263" t="str">
            <v>Douala_1</v>
          </cell>
          <cell r="L263" t="str">
            <v>HAMMER_LIT_SUO</v>
          </cell>
          <cell r="M263" t="str">
            <v>CAMUSAT</v>
          </cell>
          <cell r="N263" t="str">
            <v>Bad Grid + GE</v>
          </cell>
        </row>
        <row r="264">
          <cell r="A264" t="str">
            <v>CTR_842</v>
          </cell>
          <cell r="B264" t="str">
            <v>CRTV_Yaounde_Mballa_II</v>
          </cell>
          <cell r="C264" t="str">
            <v>CTR</v>
          </cell>
          <cell r="D264" t="str">
            <v>Yaounde</v>
          </cell>
          <cell r="E264">
            <v>11.520102</v>
          </cell>
          <cell r="F264">
            <v>3.9011469999999999</v>
          </cell>
          <cell r="G264">
            <v>776</v>
          </cell>
          <cell r="H264" t="str">
            <v>Macro</v>
          </cell>
          <cell r="I264"/>
          <cell r="J264" t="str">
            <v>Eloundou Bertrand</v>
          </cell>
          <cell r="K264" t="str">
            <v>Yaounde_1</v>
          </cell>
          <cell r="L264" t="str">
            <v>AFRO</v>
          </cell>
          <cell r="M264" t="str">
            <v>CAMUSAT</v>
          </cell>
          <cell r="N264" t="str">
            <v>Good Grid no GE - 8h</v>
          </cell>
        </row>
        <row r="265">
          <cell r="A265" t="str">
            <v>LIT_677</v>
          </cell>
          <cell r="B265" t="str">
            <v>LIT_677_Z_Makepe-III-MTN</v>
          </cell>
          <cell r="C265" t="str">
            <v>LIT</v>
          </cell>
          <cell r="D265" t="str">
            <v>Douala</v>
          </cell>
          <cell r="E265">
            <v>9.7611100000000004</v>
          </cell>
          <cell r="F265">
            <v>4.0809300000000004</v>
          </cell>
          <cell r="G265">
            <v>26</v>
          </cell>
          <cell r="H265" t="str">
            <v>Macro</v>
          </cell>
          <cell r="I265" t="str">
            <v>ZTE</v>
          </cell>
          <cell r="J265" t="str">
            <v>Beauclair Sonzia</v>
          </cell>
          <cell r="K265" t="str">
            <v>Douala_1</v>
          </cell>
          <cell r="L265" t="str">
            <v>HAMMER_LIT_SUO</v>
          </cell>
          <cell r="M265" t="str">
            <v>MTN</v>
          </cell>
          <cell r="N265" t="e">
            <v>#N/A</v>
          </cell>
        </row>
        <row r="266">
          <cell r="A266" t="str">
            <v>LIT_678</v>
          </cell>
          <cell r="B266" t="str">
            <v>LIT_678_Z_Mbangue-III-MTN</v>
          </cell>
          <cell r="C266" t="str">
            <v>LIT</v>
          </cell>
          <cell r="D266" t="str">
            <v>Douala</v>
          </cell>
          <cell r="E266">
            <v>9.7579290000000007</v>
          </cell>
          <cell r="F266">
            <v>4.1045150000000001</v>
          </cell>
          <cell r="G266">
            <v>30</v>
          </cell>
          <cell r="H266" t="str">
            <v>Macro</v>
          </cell>
          <cell r="I266" t="str">
            <v>ZTE</v>
          </cell>
          <cell r="J266" t="str">
            <v>Fidèle Etaba</v>
          </cell>
          <cell r="K266" t="str">
            <v>Douala_7</v>
          </cell>
          <cell r="L266" t="str">
            <v>HAMMER_LIT_SUO</v>
          </cell>
          <cell r="M266" t="str">
            <v>MTN</v>
          </cell>
          <cell r="N266" t="e">
            <v>#N/A</v>
          </cell>
        </row>
        <row r="267">
          <cell r="A267" t="str">
            <v>LIT_680</v>
          </cell>
          <cell r="B267" t="str">
            <v>LIT_680_Z_Logbessou-OCM</v>
          </cell>
          <cell r="C267" t="str">
            <v>LIT</v>
          </cell>
          <cell r="D267" t="str">
            <v>Douala</v>
          </cell>
          <cell r="E267">
            <v>9.77651</v>
          </cell>
          <cell r="F267">
            <v>4.0968999999999998</v>
          </cell>
          <cell r="G267">
            <v>743</v>
          </cell>
          <cell r="H267" t="str">
            <v>Macro</v>
          </cell>
          <cell r="I267" t="str">
            <v>ZTE</v>
          </cell>
          <cell r="J267" t="str">
            <v>Beauclair Sonzia</v>
          </cell>
          <cell r="K267" t="str">
            <v>Douala_1</v>
          </cell>
          <cell r="L267" t="str">
            <v>HAMMER_LIT_SUO</v>
          </cell>
          <cell r="M267" t="str">
            <v>CAMUSAT</v>
          </cell>
          <cell r="N267" t="str">
            <v>Good Grid + GE</v>
          </cell>
        </row>
        <row r="268">
          <cell r="A268" t="str">
            <v>SUO_019</v>
          </cell>
          <cell r="B268" t="str">
            <v>Ekondo-titi</v>
          </cell>
          <cell r="C268" t="str">
            <v>SUO</v>
          </cell>
          <cell r="D268" t="str">
            <v>Ekondo-Titi</v>
          </cell>
          <cell r="E268">
            <v>9.0895810000000008</v>
          </cell>
          <cell r="F268">
            <v>4.6096360000000001</v>
          </cell>
          <cell r="G268">
            <v>145</v>
          </cell>
          <cell r="H268" t="str">
            <v>Macro</v>
          </cell>
          <cell r="I268" t="str">
            <v>NOKIA</v>
          </cell>
          <cell r="J268" t="str">
            <v>FOJO André</v>
          </cell>
          <cell r="K268" t="str">
            <v>Ekondo-Titi</v>
          </cell>
          <cell r="L268" t="str">
            <v>HAMMER_LIT_SUO</v>
          </cell>
          <cell r="M268" t="str">
            <v>IHS</v>
          </cell>
          <cell r="N268" t="str">
            <v>Vandalized</v>
          </cell>
        </row>
        <row r="269">
          <cell r="A269" t="str">
            <v>LIT_697</v>
          </cell>
          <cell r="B269" t="str">
            <v>LIT_697_Z_Crf-Patrick-Mboma</v>
          </cell>
          <cell r="C269" t="str">
            <v>LIT</v>
          </cell>
          <cell r="D269" t="str">
            <v>Douala</v>
          </cell>
          <cell r="E269">
            <v>9.7466623689999992</v>
          </cell>
          <cell r="F269">
            <v>4.0800573660000001</v>
          </cell>
          <cell r="G269">
            <v>18</v>
          </cell>
          <cell r="H269" t="str">
            <v>Macro</v>
          </cell>
          <cell r="I269" t="str">
            <v>ZTE</v>
          </cell>
          <cell r="J269" t="str">
            <v>Beauclair Sonzia</v>
          </cell>
          <cell r="K269" t="str">
            <v>Douala_1</v>
          </cell>
          <cell r="L269" t="str">
            <v>HAMMER_LIT_SUO</v>
          </cell>
          <cell r="M269" t="str">
            <v>CAMUSAT</v>
          </cell>
          <cell r="N269" t="str">
            <v>Good Grid no GE - 8h</v>
          </cell>
        </row>
        <row r="270">
          <cell r="A270" t="str">
            <v>CTR_189</v>
          </cell>
          <cell r="B270" t="str">
            <v>Botmakak</v>
          </cell>
          <cell r="C270" t="str">
            <v>CTR</v>
          </cell>
          <cell r="D270" t="str">
            <v>Botmakak</v>
          </cell>
          <cell r="E270">
            <v>10.939606789999999</v>
          </cell>
          <cell r="F270">
            <v>4.0124524800000003</v>
          </cell>
          <cell r="G270">
            <v>0</v>
          </cell>
          <cell r="H270" t="str">
            <v>Macro</v>
          </cell>
          <cell r="I270" t="str">
            <v>NOKIA</v>
          </cell>
          <cell r="J270" t="str">
            <v>Etienne Saha</v>
          </cell>
          <cell r="K270" t="str">
            <v>Boumnyebel</v>
          </cell>
          <cell r="L270" t="str">
            <v>AFRO</v>
          </cell>
          <cell r="M270" t="str">
            <v>IHS</v>
          </cell>
          <cell r="N270" t="str">
            <v>Grid-Gen</v>
          </cell>
        </row>
        <row r="271">
          <cell r="A271" t="str">
            <v>CTR_820</v>
          </cell>
          <cell r="B271" t="str">
            <v>Orange-Bastos</v>
          </cell>
          <cell r="C271" t="str">
            <v>CTR</v>
          </cell>
          <cell r="D271" t="str">
            <v>Yaounde</v>
          </cell>
          <cell r="E271">
            <v>11.513</v>
          </cell>
          <cell r="F271">
            <v>3.8932500000000001</v>
          </cell>
          <cell r="G271">
            <v>0</v>
          </cell>
          <cell r="H271" t="str">
            <v>Macro</v>
          </cell>
          <cell r="I271"/>
          <cell r="J271" t="str">
            <v>Eloundou Bertrand</v>
          </cell>
          <cell r="K271" t="str">
            <v>Yaounde_1</v>
          </cell>
          <cell r="L271" t="str">
            <v>AFRO</v>
          </cell>
          <cell r="M271">
            <v>0</v>
          </cell>
          <cell r="N271" t="e">
            <v>#N/A</v>
          </cell>
        </row>
        <row r="272">
          <cell r="A272" t="str">
            <v>LIT_195</v>
          </cell>
          <cell r="B272" t="str">
            <v>Kienke</v>
          </cell>
          <cell r="C272" t="str">
            <v>LIT</v>
          </cell>
          <cell r="D272" t="str">
            <v>Kiienke</v>
          </cell>
          <cell r="E272">
            <v>9.9721580000000003</v>
          </cell>
          <cell r="F272">
            <v>2.8559559999999999</v>
          </cell>
          <cell r="G272">
            <v>31</v>
          </cell>
          <cell r="H272" t="str">
            <v>Macro</v>
          </cell>
          <cell r="I272" t="str">
            <v>NOKIA</v>
          </cell>
          <cell r="J272" t="str">
            <v>Lucien Kamogne</v>
          </cell>
          <cell r="K272" t="str">
            <v>Kribi</v>
          </cell>
          <cell r="L272" t="str">
            <v>HAMMER_LIT_SUO</v>
          </cell>
          <cell r="M272" t="str">
            <v>IHS</v>
          </cell>
          <cell r="N272" t="str">
            <v>Grid-Gen</v>
          </cell>
        </row>
        <row r="273">
          <cell r="A273" t="str">
            <v>SUD_021</v>
          </cell>
          <cell r="B273" t="str">
            <v>SUD_021_Z_Mpoloungoue</v>
          </cell>
          <cell r="C273" t="str">
            <v>SUD</v>
          </cell>
          <cell r="D273" t="str">
            <v>Mpoloungoue</v>
          </cell>
          <cell r="E273">
            <v>9.9681510000000006</v>
          </cell>
          <cell r="F273">
            <v>3.0347770000000001</v>
          </cell>
          <cell r="G273">
            <v>34</v>
          </cell>
          <cell r="H273" t="str">
            <v>Macro</v>
          </cell>
          <cell r="I273" t="str">
            <v>ZTE</v>
          </cell>
          <cell r="J273" t="str">
            <v>Lucien Kamogne</v>
          </cell>
          <cell r="K273" t="str">
            <v>Kribi</v>
          </cell>
          <cell r="L273" t="str">
            <v>HAMMER_LIT_SUO</v>
          </cell>
          <cell r="M273" t="str">
            <v>IHS</v>
          </cell>
          <cell r="N273" t="str">
            <v>Grid-Gen-Lithium</v>
          </cell>
        </row>
        <row r="274">
          <cell r="A274" t="str">
            <v>LIT_194</v>
          </cell>
          <cell r="B274" t="str">
            <v>Niete-V13</v>
          </cell>
          <cell r="C274" t="str">
            <v>LIT</v>
          </cell>
          <cell r="D274" t="str">
            <v>Niete</v>
          </cell>
          <cell r="E274">
            <v>10.070888890000001</v>
          </cell>
          <cell r="F274">
            <v>2.6879861109999998</v>
          </cell>
          <cell r="G274">
            <v>137</v>
          </cell>
          <cell r="H274" t="str">
            <v>Macro</v>
          </cell>
          <cell r="I274" t="str">
            <v>NOKIA</v>
          </cell>
          <cell r="J274" t="str">
            <v>Lucien Kamogne</v>
          </cell>
          <cell r="K274" t="str">
            <v>Kribi</v>
          </cell>
          <cell r="L274" t="str">
            <v>HAMMER_LIT_SUO</v>
          </cell>
          <cell r="M274" t="str">
            <v>IHS</v>
          </cell>
          <cell r="N274" t="str">
            <v>Grid-Gen-Lithium</v>
          </cell>
        </row>
        <row r="275">
          <cell r="A275" t="str">
            <v>LIT_193</v>
          </cell>
          <cell r="B275" t="str">
            <v>Niete-V14</v>
          </cell>
          <cell r="C275" t="str">
            <v>LIT</v>
          </cell>
          <cell r="D275" t="str">
            <v>Niete</v>
          </cell>
          <cell r="E275">
            <v>10.07009167</v>
          </cell>
          <cell r="F275">
            <v>2.630688889</v>
          </cell>
          <cell r="G275">
            <v>59</v>
          </cell>
          <cell r="H275" t="str">
            <v>Macro</v>
          </cell>
          <cell r="I275" t="str">
            <v>NOKIA</v>
          </cell>
          <cell r="J275" t="str">
            <v>Lucien Kamogne</v>
          </cell>
          <cell r="K275" t="str">
            <v>Kribi</v>
          </cell>
          <cell r="L275" t="str">
            <v>HAMMER_LIT_SUO</v>
          </cell>
          <cell r="M275" t="str">
            <v>IHS</v>
          </cell>
          <cell r="N275" t="str">
            <v>Grid-Gen</v>
          </cell>
        </row>
        <row r="276">
          <cell r="A276" t="str">
            <v>OST_067</v>
          </cell>
          <cell r="B276" t="str">
            <v>Bandjoun-Soung</v>
          </cell>
          <cell r="C276" t="str">
            <v>OST</v>
          </cell>
          <cell r="D276" t="str">
            <v>Bandjoun</v>
          </cell>
          <cell r="E276">
            <v>10.41022222</v>
          </cell>
          <cell r="F276">
            <v>5.3665000000000003</v>
          </cell>
          <cell r="G276">
            <v>1521</v>
          </cell>
          <cell r="H276" t="str">
            <v>Macro</v>
          </cell>
          <cell r="I276" t="str">
            <v>NOKIA</v>
          </cell>
          <cell r="J276" t="str">
            <v>Ngah Denis</v>
          </cell>
          <cell r="K276" t="str">
            <v>Bafoussam_B2B</v>
          </cell>
          <cell r="L276" t="str">
            <v>HAMMER_NRO_OST</v>
          </cell>
          <cell r="M276" t="str">
            <v>IHS</v>
          </cell>
          <cell r="N276" t="str">
            <v>Grid-Gen</v>
          </cell>
        </row>
        <row r="277">
          <cell r="A277" t="str">
            <v>CTR_042</v>
          </cell>
          <cell r="B277" t="str">
            <v>CTR_042_Z_Nkomo</v>
          </cell>
          <cell r="C277" t="str">
            <v>CTR</v>
          </cell>
          <cell r="D277" t="str">
            <v>Yaounde</v>
          </cell>
          <cell r="E277">
            <v>11.554209999999999</v>
          </cell>
          <cell r="F277">
            <v>3.8459080000000001</v>
          </cell>
          <cell r="G277">
            <v>760</v>
          </cell>
          <cell r="H277" t="str">
            <v>Macro</v>
          </cell>
          <cell r="I277" t="str">
            <v>ZTE</v>
          </cell>
          <cell r="J277" t="str">
            <v>Mbah Hosiah</v>
          </cell>
          <cell r="K277" t="str">
            <v>Yaounde_2</v>
          </cell>
          <cell r="L277" t="str">
            <v>AFRO</v>
          </cell>
          <cell r="M277" t="str">
            <v>IHS</v>
          </cell>
          <cell r="N277" t="str">
            <v>Grid-Gen</v>
          </cell>
        </row>
        <row r="278">
          <cell r="A278" t="str">
            <v>EXN_031</v>
          </cell>
          <cell r="B278" t="str">
            <v>Kousseri-CRTV</v>
          </cell>
          <cell r="C278" t="str">
            <v>EXN</v>
          </cell>
          <cell r="D278" t="str">
            <v>Kousseri</v>
          </cell>
          <cell r="E278">
            <v>15.035971999999999</v>
          </cell>
          <cell r="F278">
            <v>12.057988</v>
          </cell>
          <cell r="G278">
            <v>297</v>
          </cell>
          <cell r="H278" t="str">
            <v>Macro</v>
          </cell>
          <cell r="I278" t="str">
            <v>NOKIA</v>
          </cell>
          <cell r="J278" t="str">
            <v>Christian Delawangue</v>
          </cell>
          <cell r="K278" t="str">
            <v>Kousseri_B2B</v>
          </cell>
          <cell r="L278" t="str">
            <v>TELEINFRA</v>
          </cell>
          <cell r="M278" t="str">
            <v>CAMUSAT</v>
          </cell>
          <cell r="N278" t="str">
            <v>Bad Grid + Solar + GE</v>
          </cell>
        </row>
        <row r="279">
          <cell r="A279" t="str">
            <v>CTR_215</v>
          </cell>
          <cell r="B279" t="str">
            <v>CTR_215_Z_Nkolda</v>
          </cell>
          <cell r="C279" t="str">
            <v>CTR</v>
          </cell>
          <cell r="D279" t="str">
            <v>Yaounde</v>
          </cell>
          <cell r="E279">
            <v>11.533784000000001</v>
          </cell>
          <cell r="F279">
            <v>3.7545069999999998</v>
          </cell>
          <cell r="G279">
            <v>742</v>
          </cell>
          <cell r="H279" t="str">
            <v>Macro</v>
          </cell>
          <cell r="I279" t="str">
            <v>ZTE</v>
          </cell>
          <cell r="J279" t="str">
            <v>Mbah Hosiah</v>
          </cell>
          <cell r="K279" t="str">
            <v>Yaounde_2</v>
          </cell>
          <cell r="L279" t="str">
            <v>AFRO</v>
          </cell>
          <cell r="M279" t="str">
            <v>IHS</v>
          </cell>
          <cell r="N279" t="str">
            <v>Grid-Gen</v>
          </cell>
        </row>
        <row r="280">
          <cell r="A280" t="str">
            <v>LIT_712</v>
          </cell>
          <cell r="B280" t="str">
            <v>LIT_712_Z_KOTTO-MBANGUE-II</v>
          </cell>
          <cell r="C280" t="str">
            <v>LIT</v>
          </cell>
          <cell r="D280" t="str">
            <v>Douala</v>
          </cell>
          <cell r="E280">
            <v>9.750406151</v>
          </cell>
          <cell r="F280">
            <v>4.1049848620000002</v>
          </cell>
          <cell r="G280">
            <v>24</v>
          </cell>
          <cell r="H280" t="str">
            <v>Macro</v>
          </cell>
          <cell r="I280" t="str">
            <v>ZTE</v>
          </cell>
          <cell r="J280" t="str">
            <v>Fidèle Etaba</v>
          </cell>
          <cell r="K280" t="str">
            <v>Douala_7</v>
          </cell>
          <cell r="L280" t="str">
            <v>HAMMER_LIT_SUO</v>
          </cell>
          <cell r="M280" t="str">
            <v>CAMUSAT</v>
          </cell>
          <cell r="N280" t="str">
            <v>Good Grid no GE - 8h</v>
          </cell>
        </row>
        <row r="281">
          <cell r="A281" t="str">
            <v>LIT_713</v>
          </cell>
          <cell r="B281" t="str">
            <v>LIT_713_Z_Kotto-Baden-Baden</v>
          </cell>
          <cell r="C281" t="str">
            <v>LIT</v>
          </cell>
          <cell r="D281" t="str">
            <v>Douala</v>
          </cell>
          <cell r="E281">
            <v>9.7598786359999998</v>
          </cell>
          <cell r="F281">
            <v>4.0997924980000002</v>
          </cell>
          <cell r="G281">
            <v>16</v>
          </cell>
          <cell r="H281" t="str">
            <v>Macro</v>
          </cell>
          <cell r="I281" t="str">
            <v>ZTE</v>
          </cell>
          <cell r="J281" t="str">
            <v>Fidèle Etaba</v>
          </cell>
          <cell r="K281" t="str">
            <v>Douala_7</v>
          </cell>
          <cell r="L281" t="str">
            <v>HAMMER_LIT_SUO</v>
          </cell>
          <cell r="M281" t="str">
            <v>CAMUSAT</v>
          </cell>
          <cell r="N281" t="str">
            <v>Good Grid no GE - 8h</v>
          </cell>
        </row>
        <row r="282">
          <cell r="A282" t="str">
            <v>LIT_187</v>
          </cell>
          <cell r="B282" t="str">
            <v>Dibombari</v>
          </cell>
          <cell r="C282" t="str">
            <v>LIT</v>
          </cell>
          <cell r="D282" t="str">
            <v>Dibombari</v>
          </cell>
          <cell r="E282">
            <v>9.6553900689999992</v>
          </cell>
          <cell r="F282">
            <v>4.1791991929999996</v>
          </cell>
          <cell r="G282">
            <v>57</v>
          </cell>
          <cell r="H282" t="str">
            <v>Macro</v>
          </cell>
          <cell r="I282" t="str">
            <v>NOKIA</v>
          </cell>
          <cell r="J282" t="str">
            <v>Ewane Eric Pitié</v>
          </cell>
          <cell r="K282" t="str">
            <v>Njombe</v>
          </cell>
          <cell r="L282" t="str">
            <v>HAMMER_LIT_SUO</v>
          </cell>
          <cell r="M282" t="str">
            <v>IHS</v>
          </cell>
          <cell r="N282" t="str">
            <v>Grid-Gen</v>
          </cell>
        </row>
        <row r="283">
          <cell r="A283" t="str">
            <v>EXN_028</v>
          </cell>
          <cell r="B283" t="str">
            <v>Godola-MTN</v>
          </cell>
          <cell r="C283" t="str">
            <v>EXN</v>
          </cell>
          <cell r="D283" t="str">
            <v>Godola</v>
          </cell>
          <cell r="E283">
            <v>14.27852985</v>
          </cell>
          <cell r="F283">
            <v>10.6849597</v>
          </cell>
          <cell r="G283">
            <v>448</v>
          </cell>
          <cell r="H283" t="str">
            <v>Macro</v>
          </cell>
          <cell r="I283" t="str">
            <v>NOKIA</v>
          </cell>
          <cell r="J283" t="str">
            <v xml:space="preserve">ASSAATSA Eric Blaise </v>
          </cell>
          <cell r="K283" t="str">
            <v>Maroua_1</v>
          </cell>
          <cell r="L283" t="str">
            <v>TELEINFRA</v>
          </cell>
          <cell r="M283" t="str">
            <v>IHS</v>
          </cell>
          <cell r="N283" t="str">
            <v>Grid-Gen</v>
          </cell>
        </row>
        <row r="284">
          <cell r="A284" t="str">
            <v>NRD_038</v>
          </cell>
          <cell r="B284" t="str">
            <v>Poumpoumrey</v>
          </cell>
          <cell r="C284" t="str">
            <v>NRD</v>
          </cell>
          <cell r="D284" t="str">
            <v>Garoua</v>
          </cell>
          <cell r="E284">
            <v>13.41844008</v>
          </cell>
          <cell r="F284">
            <v>9.3335476409999991</v>
          </cell>
          <cell r="G284">
            <v>185</v>
          </cell>
          <cell r="H284" t="str">
            <v>Macro</v>
          </cell>
          <cell r="I284" t="str">
            <v>NOKIA</v>
          </cell>
          <cell r="J284" t="str">
            <v>Djouohou Armel</v>
          </cell>
          <cell r="K284" t="str">
            <v>Garoua_B2B</v>
          </cell>
          <cell r="L284" t="str">
            <v>TELEINFRA</v>
          </cell>
          <cell r="M284" t="str">
            <v>IHS</v>
          </cell>
          <cell r="N284" t="str">
            <v>Grid-Gen</v>
          </cell>
        </row>
        <row r="285">
          <cell r="A285" t="str">
            <v>NRD_037</v>
          </cell>
          <cell r="B285" t="str">
            <v>Nassarao</v>
          </cell>
          <cell r="C285" t="str">
            <v>NRD</v>
          </cell>
          <cell r="D285" t="str">
            <v>Garoua</v>
          </cell>
          <cell r="E285">
            <v>13.43436973</v>
          </cell>
          <cell r="F285">
            <v>9.362236931</v>
          </cell>
          <cell r="G285">
            <v>195</v>
          </cell>
          <cell r="H285" t="str">
            <v>Macro</v>
          </cell>
          <cell r="I285" t="str">
            <v>NOKIA</v>
          </cell>
          <cell r="J285" t="str">
            <v>Djouohou Armel</v>
          </cell>
          <cell r="K285" t="str">
            <v>Garoua_B2B</v>
          </cell>
          <cell r="L285" t="str">
            <v>TELEINFRA</v>
          </cell>
          <cell r="M285" t="str">
            <v>IHS</v>
          </cell>
          <cell r="N285" t="str">
            <v>Grid-Gen</v>
          </cell>
        </row>
        <row r="286">
          <cell r="A286" t="str">
            <v>OST_049</v>
          </cell>
          <cell r="B286" t="str">
            <v>Balengou</v>
          </cell>
          <cell r="C286" t="str">
            <v>OST</v>
          </cell>
          <cell r="D286" t="str">
            <v>Balengou</v>
          </cell>
          <cell r="E286">
            <v>10.45977778</v>
          </cell>
          <cell r="F286">
            <v>5.1135277779999999</v>
          </cell>
          <cell r="G286">
            <v>1541</v>
          </cell>
          <cell r="H286" t="str">
            <v>Macro</v>
          </cell>
          <cell r="I286" t="str">
            <v>NOKIA</v>
          </cell>
          <cell r="J286" t="str">
            <v>Patrick Tonye</v>
          </cell>
          <cell r="K286" t="str">
            <v>Bangangte</v>
          </cell>
          <cell r="L286" t="str">
            <v>HAMMER_NRO_OST</v>
          </cell>
          <cell r="M286" t="str">
            <v>IHS</v>
          </cell>
          <cell r="N286" t="str">
            <v>Grid-Gen</v>
          </cell>
        </row>
        <row r="287">
          <cell r="A287" t="str">
            <v>SUO_023</v>
          </cell>
          <cell r="B287" t="str">
            <v>Buea-Signal-Hill</v>
          </cell>
          <cell r="C287" t="str">
            <v>SUO</v>
          </cell>
          <cell r="D287" t="str">
            <v>Buea</v>
          </cell>
          <cell r="E287">
            <v>9.2340138889999999</v>
          </cell>
          <cell r="F287">
            <v>4.138083333</v>
          </cell>
          <cell r="G287">
            <v>957</v>
          </cell>
          <cell r="H287" t="str">
            <v>Macro</v>
          </cell>
          <cell r="I287" t="str">
            <v>NOKIA</v>
          </cell>
          <cell r="J287" t="str">
            <v>Emile TAMFU</v>
          </cell>
          <cell r="K287" t="str">
            <v>Limbe</v>
          </cell>
          <cell r="L287" t="str">
            <v>HAMMER_LIT_SUO</v>
          </cell>
          <cell r="M287">
            <v>0</v>
          </cell>
          <cell r="N287" t="e">
            <v>#N/A</v>
          </cell>
        </row>
        <row r="288">
          <cell r="A288" t="str">
            <v>LIT_718</v>
          </cell>
          <cell r="B288" t="str">
            <v>LIT_718_Z_Bonamoutongo-III</v>
          </cell>
          <cell r="C288" t="str">
            <v>LIT</v>
          </cell>
          <cell r="D288" t="str">
            <v>Douala</v>
          </cell>
          <cell r="E288">
            <v>9.8112399999999997</v>
          </cell>
          <cell r="F288">
            <v>4.0685399999999996</v>
          </cell>
          <cell r="G288">
            <v>44</v>
          </cell>
          <cell r="H288" t="str">
            <v>Macro</v>
          </cell>
          <cell r="I288" t="str">
            <v>ZTE</v>
          </cell>
          <cell r="J288" t="str">
            <v>Fidèle Etaba</v>
          </cell>
          <cell r="K288" t="str">
            <v>Douala_7</v>
          </cell>
          <cell r="L288" t="str">
            <v>HAMMER_LIT_SUO</v>
          </cell>
          <cell r="M288" t="str">
            <v>CAMUSAT</v>
          </cell>
          <cell r="N288" t="str">
            <v>Good Grid no GE - 8h</v>
          </cell>
        </row>
        <row r="289">
          <cell r="A289" t="str">
            <v>NRO_022</v>
          </cell>
          <cell r="B289" t="str">
            <v>Njikwa-Town-IHS</v>
          </cell>
          <cell r="C289" t="str">
            <v>NRO</v>
          </cell>
          <cell r="D289" t="str">
            <v>Njikwa</v>
          </cell>
          <cell r="E289">
            <v>9.8601899999999993</v>
          </cell>
          <cell r="F289">
            <v>6.1228600000000002</v>
          </cell>
          <cell r="G289">
            <v>1513</v>
          </cell>
          <cell r="H289" t="str">
            <v>Macro</v>
          </cell>
          <cell r="I289" t="str">
            <v>NOKIA</v>
          </cell>
          <cell r="J289" t="str">
            <v>Collins Kogge</v>
          </cell>
          <cell r="K289" t="str">
            <v>Kumbo</v>
          </cell>
          <cell r="L289" t="str">
            <v>HAMMER_NRO_OST</v>
          </cell>
          <cell r="M289" t="str">
            <v>IHS</v>
          </cell>
          <cell r="N289" t="str">
            <v>Gen Only</v>
          </cell>
        </row>
        <row r="290">
          <cell r="A290" t="str">
            <v>EXN_045</v>
          </cell>
          <cell r="B290" t="str">
            <v>Maroua-CRTV</v>
          </cell>
          <cell r="C290" t="str">
            <v>EXN</v>
          </cell>
          <cell r="D290" t="str">
            <v>Maroua</v>
          </cell>
          <cell r="E290">
            <v>14.349916670000001</v>
          </cell>
          <cell r="F290">
            <v>10.57527778</v>
          </cell>
          <cell r="G290">
            <v>394</v>
          </cell>
          <cell r="H290" t="str">
            <v>Macro</v>
          </cell>
          <cell r="I290" t="str">
            <v>NOKIA</v>
          </cell>
          <cell r="J290" t="str">
            <v>Lefranc Emati</v>
          </cell>
          <cell r="K290" t="str">
            <v>Maroua_B2B</v>
          </cell>
          <cell r="L290" t="str">
            <v>TELEINFRA</v>
          </cell>
          <cell r="M290" t="str">
            <v>CAMUSAT</v>
          </cell>
          <cell r="N290" t="str">
            <v>Good Grid + Solar + GE</v>
          </cell>
        </row>
        <row r="291">
          <cell r="A291" t="str">
            <v>LIT_178</v>
          </cell>
          <cell r="B291" t="str">
            <v>Missellele</v>
          </cell>
          <cell r="C291" t="str">
            <v>LIT</v>
          </cell>
          <cell r="D291" t="str">
            <v>misselele</v>
          </cell>
          <cell r="E291">
            <v>9.4430833330000006</v>
          </cell>
          <cell r="F291">
            <v>4.1328055560000001</v>
          </cell>
          <cell r="G291">
            <v>23</v>
          </cell>
          <cell r="H291" t="str">
            <v>Macro</v>
          </cell>
          <cell r="I291" t="str">
            <v>NOKIA</v>
          </cell>
          <cell r="J291" t="str">
            <v>Desmond TAMFU</v>
          </cell>
          <cell r="K291" t="str">
            <v>Tiko</v>
          </cell>
          <cell r="L291" t="str">
            <v>HAMMER_LIT_SUO</v>
          </cell>
          <cell r="M291" t="str">
            <v>IHS</v>
          </cell>
          <cell r="N291" t="str">
            <v>Grid-Gen</v>
          </cell>
        </row>
        <row r="292">
          <cell r="A292" t="str">
            <v>LIT_191</v>
          </cell>
          <cell r="B292" t="str">
            <v>Mouanko</v>
          </cell>
          <cell r="C292" t="str">
            <v>LIT</v>
          </cell>
          <cell r="D292" t="str">
            <v>Mouanko</v>
          </cell>
          <cell r="E292">
            <v>9.791597222</v>
          </cell>
          <cell r="F292">
            <v>3.6417166669999999</v>
          </cell>
          <cell r="G292">
            <v>23</v>
          </cell>
          <cell r="H292" t="str">
            <v>Macro</v>
          </cell>
          <cell r="I292" t="str">
            <v>NOKIA</v>
          </cell>
          <cell r="J292" t="str">
            <v>Yannik Mbah</v>
          </cell>
          <cell r="K292" t="str">
            <v>Edea_1</v>
          </cell>
          <cell r="L292" t="str">
            <v>HAMMER_LIT_SUO</v>
          </cell>
          <cell r="M292" t="str">
            <v>IHS</v>
          </cell>
          <cell r="N292" t="str">
            <v>Grid-Gen</v>
          </cell>
        </row>
        <row r="293">
          <cell r="A293" t="str">
            <v>CTR_196</v>
          </cell>
          <cell r="B293" t="str">
            <v>CTR_196_Z_Complexe-BEAC</v>
          </cell>
          <cell r="C293" t="str">
            <v>CTR</v>
          </cell>
          <cell r="D293" t="str">
            <v>Yaounde</v>
          </cell>
          <cell r="E293">
            <v>11.526922000000001</v>
          </cell>
          <cell r="F293">
            <v>3.8244129999999998</v>
          </cell>
          <cell r="G293">
            <v>742</v>
          </cell>
          <cell r="H293" t="str">
            <v>Macro</v>
          </cell>
          <cell r="I293" t="str">
            <v>ZTE</v>
          </cell>
          <cell r="J293" t="str">
            <v>Mbah Hosiah</v>
          </cell>
          <cell r="K293" t="str">
            <v>Yaounde_2</v>
          </cell>
          <cell r="L293" t="str">
            <v>AFRO</v>
          </cell>
          <cell r="M293" t="str">
            <v>IHS</v>
          </cell>
          <cell r="N293" t="str">
            <v>Grid-Gen</v>
          </cell>
        </row>
        <row r="294">
          <cell r="A294" t="str">
            <v>EXN_044</v>
          </cell>
          <cell r="B294" t="str">
            <v>Maroua-Orange</v>
          </cell>
          <cell r="C294" t="str">
            <v>EXN</v>
          </cell>
          <cell r="D294" t="str">
            <v>Maroua</v>
          </cell>
          <cell r="E294">
            <v>14.32442561</v>
          </cell>
          <cell r="F294">
            <v>10.60231233</v>
          </cell>
          <cell r="G294">
            <v>401</v>
          </cell>
          <cell r="H294" t="str">
            <v>Macro</v>
          </cell>
          <cell r="I294" t="str">
            <v>NOKIA</v>
          </cell>
          <cell r="J294" t="str">
            <v>Lefranc Emati</v>
          </cell>
          <cell r="K294" t="str">
            <v>Maroua_B2B</v>
          </cell>
          <cell r="L294" t="str">
            <v>TELEINFRA</v>
          </cell>
          <cell r="M294" t="str">
            <v>CAMUSAT</v>
          </cell>
          <cell r="N294" t="str">
            <v>Good Grid + GE</v>
          </cell>
        </row>
        <row r="295">
          <cell r="A295" t="str">
            <v>SUO_014</v>
          </cell>
          <cell r="B295" t="str">
            <v>Down-Beach</v>
          </cell>
          <cell r="C295" t="str">
            <v>SUO</v>
          </cell>
          <cell r="D295" t="str">
            <v>Limbe</v>
          </cell>
          <cell r="E295">
            <v>9.2113611110000004</v>
          </cell>
          <cell r="F295">
            <v>4.0079500000000001</v>
          </cell>
          <cell r="G295">
            <v>10</v>
          </cell>
          <cell r="H295" t="str">
            <v>Macro</v>
          </cell>
          <cell r="I295" t="str">
            <v>NOKIA</v>
          </cell>
          <cell r="J295" t="str">
            <v>Emile TAMFU</v>
          </cell>
          <cell r="K295" t="str">
            <v>Limbe</v>
          </cell>
          <cell r="L295" t="str">
            <v>HAMMER_LIT_SUO</v>
          </cell>
          <cell r="M295" t="str">
            <v>IHS</v>
          </cell>
          <cell r="N295" t="str">
            <v>Grid-Gen</v>
          </cell>
        </row>
        <row r="296">
          <cell r="A296" t="str">
            <v>LIT_726</v>
          </cell>
          <cell r="B296" t="str">
            <v>LIT_726_Z_Kotto-Village</v>
          </cell>
          <cell r="C296" t="str">
            <v>LIT</v>
          </cell>
          <cell r="D296" t="str">
            <v>Douala</v>
          </cell>
          <cell r="E296">
            <v>9.7682570670000004</v>
          </cell>
          <cell r="F296">
            <v>4.1000015809999999</v>
          </cell>
          <cell r="G296">
            <v>39</v>
          </cell>
          <cell r="H296" t="str">
            <v>Macro</v>
          </cell>
          <cell r="I296" t="str">
            <v>ZTE</v>
          </cell>
          <cell r="J296" t="str">
            <v>Fidèle Etaba</v>
          </cell>
          <cell r="K296" t="str">
            <v>Douala_7</v>
          </cell>
          <cell r="L296" t="str">
            <v>HAMMER_LIT_SUO</v>
          </cell>
          <cell r="M296" t="str">
            <v>CAMUSAT</v>
          </cell>
          <cell r="N296" t="str">
            <v>Good Grid + GE</v>
          </cell>
        </row>
        <row r="297">
          <cell r="A297" t="str">
            <v>LIT_730</v>
          </cell>
          <cell r="B297" t="str">
            <v>LIT_730_Z_Makepe-Conteneur</v>
          </cell>
          <cell r="C297" t="str">
            <v>LIT</v>
          </cell>
          <cell r="D297" t="str">
            <v>Douala</v>
          </cell>
          <cell r="E297">
            <v>9.7535000000000007</v>
          </cell>
          <cell r="F297">
            <v>4.0802100000000001</v>
          </cell>
          <cell r="G297">
            <v>10</v>
          </cell>
          <cell r="H297" t="str">
            <v>Macro</v>
          </cell>
          <cell r="I297" t="str">
            <v>ZTE</v>
          </cell>
          <cell r="J297" t="str">
            <v>Beauclair Sonzia</v>
          </cell>
          <cell r="K297" t="str">
            <v>Douala_1</v>
          </cell>
          <cell r="L297" t="str">
            <v>HAMMER_LIT_SUO</v>
          </cell>
          <cell r="M297" t="str">
            <v>CAMUSAT</v>
          </cell>
          <cell r="N297" t="str">
            <v>Good Grid no GE - 8h</v>
          </cell>
        </row>
        <row r="298">
          <cell r="A298" t="str">
            <v>NRD_040</v>
          </cell>
          <cell r="B298" t="str">
            <v>Ouro-Kessoun</v>
          </cell>
          <cell r="C298" t="str">
            <v>NRD</v>
          </cell>
          <cell r="D298" t="str">
            <v>Garoua</v>
          </cell>
          <cell r="E298">
            <v>13.38438317</v>
          </cell>
          <cell r="F298">
            <v>9.3482339329999995</v>
          </cell>
          <cell r="G298">
            <v>245</v>
          </cell>
          <cell r="H298" t="str">
            <v>Macro</v>
          </cell>
          <cell r="I298" t="str">
            <v>NOKIA</v>
          </cell>
          <cell r="J298" t="str">
            <v>Djouohou Armel</v>
          </cell>
          <cell r="K298" t="str">
            <v>Garoua_B2B</v>
          </cell>
          <cell r="L298" t="str">
            <v>TELEINFRA</v>
          </cell>
          <cell r="M298" t="str">
            <v>IHS</v>
          </cell>
          <cell r="N298" t="str">
            <v>Grid-Gen</v>
          </cell>
        </row>
        <row r="299">
          <cell r="A299" t="str">
            <v>NRD_049</v>
          </cell>
          <cell r="B299" t="str">
            <v>Garoua-Kolbives</v>
          </cell>
          <cell r="C299" t="str">
            <v>NRD</v>
          </cell>
          <cell r="D299" t="str">
            <v>Garoua</v>
          </cell>
          <cell r="E299">
            <v>13.378443020000001</v>
          </cell>
          <cell r="F299">
            <v>9.3057176570000006</v>
          </cell>
          <cell r="G299">
            <v>209</v>
          </cell>
          <cell r="H299" t="str">
            <v>Macro</v>
          </cell>
          <cell r="I299" t="str">
            <v>NOKIA</v>
          </cell>
          <cell r="J299" t="str">
            <v>Djouohou Armel</v>
          </cell>
          <cell r="K299" t="str">
            <v>Garoua_B2B</v>
          </cell>
          <cell r="L299" t="str">
            <v>TELEINFRA</v>
          </cell>
          <cell r="M299" t="str">
            <v>IHS</v>
          </cell>
          <cell r="N299" t="str">
            <v>Grid-Gen</v>
          </cell>
        </row>
        <row r="300">
          <cell r="A300" t="str">
            <v>LIT_071</v>
          </cell>
          <cell r="B300" t="str">
            <v>LIT_071_Z_Nkong-Marche</v>
          </cell>
          <cell r="C300" t="str">
            <v>LIT</v>
          </cell>
          <cell r="D300" t="str">
            <v>Nkongsamba</v>
          </cell>
          <cell r="E300">
            <v>9.9386388889999999</v>
          </cell>
          <cell r="F300">
            <v>4.9568472220000004</v>
          </cell>
          <cell r="G300">
            <v>860</v>
          </cell>
          <cell r="H300" t="str">
            <v>Macro</v>
          </cell>
          <cell r="I300" t="str">
            <v>ZTE</v>
          </cell>
          <cell r="J300" t="str">
            <v>Yannick Tchoupa</v>
          </cell>
          <cell r="K300" t="str">
            <v>Nkongsamba</v>
          </cell>
          <cell r="L300" t="str">
            <v>HAMMER_LIT_SUO</v>
          </cell>
          <cell r="M300" t="str">
            <v>IHS</v>
          </cell>
          <cell r="N300" t="str">
            <v>Grid-Gen</v>
          </cell>
        </row>
        <row r="301">
          <cell r="A301" t="str">
            <v>NRD_053</v>
          </cell>
          <cell r="B301" t="str">
            <v>Garoua-Plage</v>
          </cell>
          <cell r="C301" t="str">
            <v>NRD</v>
          </cell>
          <cell r="D301" t="str">
            <v>Garoua</v>
          </cell>
          <cell r="E301">
            <v>13.40337609</v>
          </cell>
          <cell r="F301">
            <v>9.3056517109999994</v>
          </cell>
          <cell r="G301">
            <v>183</v>
          </cell>
          <cell r="H301" t="str">
            <v>Macro</v>
          </cell>
          <cell r="I301" t="str">
            <v>NOKIA</v>
          </cell>
          <cell r="J301" t="str">
            <v>Djouohou Armel</v>
          </cell>
          <cell r="K301" t="str">
            <v>Garoua_B2B</v>
          </cell>
          <cell r="L301" t="str">
            <v>TELEINFRA</v>
          </cell>
          <cell r="M301" t="str">
            <v>IHS</v>
          </cell>
          <cell r="N301" t="str">
            <v>Grid-Gen</v>
          </cell>
        </row>
        <row r="302">
          <cell r="A302" t="str">
            <v>ADM_030</v>
          </cell>
          <cell r="B302" t="str">
            <v>Soukounga-MTN</v>
          </cell>
          <cell r="C302" t="str">
            <v>ADM</v>
          </cell>
          <cell r="D302" t="str">
            <v>Soukounga</v>
          </cell>
          <cell r="E302">
            <v>13.94627959</v>
          </cell>
          <cell r="F302">
            <v>7.0313299899999997</v>
          </cell>
          <cell r="G302">
            <v>1474</v>
          </cell>
          <cell r="H302" t="str">
            <v>Macro</v>
          </cell>
          <cell r="I302" t="str">
            <v>NOKIA</v>
          </cell>
          <cell r="J302" t="str">
            <v>Souleymanou</v>
          </cell>
          <cell r="K302" t="str">
            <v>Ngaoundere_3</v>
          </cell>
          <cell r="L302" t="str">
            <v>TELEINFRA</v>
          </cell>
          <cell r="M302" t="str">
            <v>IHS</v>
          </cell>
          <cell r="N302" t="str">
            <v>Grid-Gen</v>
          </cell>
        </row>
        <row r="303">
          <cell r="A303" t="str">
            <v>EXN_027</v>
          </cell>
          <cell r="B303" t="str">
            <v>Moutourwa-MTN</v>
          </cell>
          <cell r="C303" t="str">
            <v>EXN</v>
          </cell>
          <cell r="D303" t="str">
            <v>Moutourwa</v>
          </cell>
          <cell r="E303">
            <v>14.177387299999999</v>
          </cell>
          <cell r="F303">
            <v>10.200958999999999</v>
          </cell>
          <cell r="G303">
            <v>499.6</v>
          </cell>
          <cell r="H303" t="str">
            <v>Macro</v>
          </cell>
          <cell r="I303" t="str">
            <v>NOKIA</v>
          </cell>
          <cell r="J303" t="str">
            <v>Deli Elisée</v>
          </cell>
          <cell r="K303" t="str">
            <v>FIGUIL</v>
          </cell>
          <cell r="L303" t="str">
            <v>TELEINFRA</v>
          </cell>
          <cell r="M303" t="str">
            <v>IHS</v>
          </cell>
          <cell r="N303" t="str">
            <v>Grid-Gen</v>
          </cell>
        </row>
        <row r="304">
          <cell r="A304" t="str">
            <v>EXN_053</v>
          </cell>
          <cell r="B304" t="str">
            <v>Kodek-Djarengol</v>
          </cell>
          <cell r="C304" t="str">
            <v>EXN</v>
          </cell>
          <cell r="D304" t="str">
            <v>Maroua</v>
          </cell>
          <cell r="E304">
            <v>14.37349319</v>
          </cell>
          <cell r="F304">
            <v>10.62386577</v>
          </cell>
          <cell r="G304">
            <v>387</v>
          </cell>
          <cell r="H304" t="str">
            <v>Macro</v>
          </cell>
          <cell r="I304" t="str">
            <v>NOKIA</v>
          </cell>
          <cell r="J304" t="str">
            <v>Lefranc Emati</v>
          </cell>
          <cell r="K304" t="str">
            <v>Maroua_B2B</v>
          </cell>
          <cell r="L304" t="str">
            <v>TELEINFRA</v>
          </cell>
          <cell r="M304" t="str">
            <v>IHS</v>
          </cell>
          <cell r="N304" t="str">
            <v>Grid-Gen</v>
          </cell>
        </row>
        <row r="305">
          <cell r="A305" t="str">
            <v>EXN_019</v>
          </cell>
          <cell r="B305" t="str">
            <v>Bourha</v>
          </cell>
          <cell r="C305" t="str">
            <v>EXN</v>
          </cell>
          <cell r="D305" t="str">
            <v>Bourrah</v>
          </cell>
          <cell r="E305">
            <v>13.51671706</v>
          </cell>
          <cell r="F305">
            <v>10.253245850000001</v>
          </cell>
          <cell r="G305">
            <v>769</v>
          </cell>
          <cell r="H305" t="str">
            <v>Macro</v>
          </cell>
          <cell r="I305" t="str">
            <v>NOKIA</v>
          </cell>
          <cell r="J305" t="str">
            <v>Tsafack Ervice</v>
          </cell>
          <cell r="K305" t="str">
            <v>Guider</v>
          </cell>
          <cell r="L305" t="str">
            <v>TELEINFRA</v>
          </cell>
          <cell r="M305" t="str">
            <v>IHS</v>
          </cell>
          <cell r="N305" t="str">
            <v>Grid-Gen</v>
          </cell>
        </row>
        <row r="306">
          <cell r="A306" t="str">
            <v>LIT_209</v>
          </cell>
          <cell r="B306" t="str">
            <v>LIT_209_Z_Cellucam-New</v>
          </cell>
          <cell r="C306" t="str">
            <v>LIT</v>
          </cell>
          <cell r="D306" t="str">
            <v>Edea</v>
          </cell>
          <cell r="E306">
            <v>10.10941667</v>
          </cell>
          <cell r="F306">
            <v>3.818666667</v>
          </cell>
          <cell r="G306">
            <v>51</v>
          </cell>
          <cell r="H306" t="str">
            <v>Macro</v>
          </cell>
          <cell r="I306" t="str">
            <v>ZTE</v>
          </cell>
          <cell r="J306" t="str">
            <v>Freddy Fogang</v>
          </cell>
          <cell r="K306" t="str">
            <v>Edea_2 (Pouma)</v>
          </cell>
          <cell r="L306" t="str">
            <v>HAMMER_LIT_SUO</v>
          </cell>
          <cell r="M306" t="str">
            <v>IHS</v>
          </cell>
          <cell r="N306" t="str">
            <v>Grid-Gen</v>
          </cell>
        </row>
        <row r="307">
          <cell r="A307" t="str">
            <v>NRD_054</v>
          </cell>
          <cell r="B307" t="str">
            <v>Garoua-Ouro-Lawan</v>
          </cell>
          <cell r="C307" t="str">
            <v>NRD</v>
          </cell>
          <cell r="D307" t="str">
            <v>Garoua</v>
          </cell>
          <cell r="E307">
            <v>13.42005823</v>
          </cell>
          <cell r="F307">
            <v>9.3559697069999999</v>
          </cell>
          <cell r="G307">
            <v>200</v>
          </cell>
          <cell r="H307" t="str">
            <v>Macro</v>
          </cell>
          <cell r="I307" t="str">
            <v>NOKIA</v>
          </cell>
          <cell r="J307" t="str">
            <v>Djouohou Armel</v>
          </cell>
          <cell r="K307" t="str">
            <v>Garoua_B2B</v>
          </cell>
          <cell r="L307" t="str">
            <v>TELEINFRA</v>
          </cell>
          <cell r="M307" t="str">
            <v>IHS</v>
          </cell>
          <cell r="N307" t="str">
            <v>Grid-Gen</v>
          </cell>
        </row>
        <row r="308">
          <cell r="A308" t="str">
            <v>NRD_065</v>
          </cell>
          <cell r="B308" t="str">
            <v>Garoua-Roumde-Adja</v>
          </cell>
          <cell r="C308" t="str">
            <v>NRD</v>
          </cell>
          <cell r="D308" t="str">
            <v>Garoua</v>
          </cell>
          <cell r="E308">
            <v>13.399694439999999</v>
          </cell>
          <cell r="F308">
            <v>9.3226944439999997</v>
          </cell>
          <cell r="G308">
            <v>206</v>
          </cell>
          <cell r="H308" t="str">
            <v>Macro</v>
          </cell>
          <cell r="I308" t="str">
            <v>NOKIA</v>
          </cell>
          <cell r="J308" t="str">
            <v>Djouohou Armel</v>
          </cell>
          <cell r="K308" t="str">
            <v>Garoua_B2B</v>
          </cell>
          <cell r="L308" t="str">
            <v>TELEINFRA</v>
          </cell>
          <cell r="M308" t="str">
            <v>IHS</v>
          </cell>
          <cell r="N308" t="str">
            <v>Grid-Gen</v>
          </cell>
        </row>
        <row r="309">
          <cell r="A309" t="str">
            <v>LIT_731</v>
          </cell>
          <cell r="B309" t="str">
            <v>LIT_731_Z_PK18-Crf-Lapaix</v>
          </cell>
          <cell r="C309" t="str">
            <v>LIT</v>
          </cell>
          <cell r="D309" t="str">
            <v>Douala</v>
          </cell>
          <cell r="E309">
            <v>9.8124800000000008</v>
          </cell>
          <cell r="F309">
            <v>4.1045400000000001</v>
          </cell>
          <cell r="G309">
            <v>61</v>
          </cell>
          <cell r="H309" t="str">
            <v>Macro</v>
          </cell>
          <cell r="I309" t="str">
            <v>ZTE</v>
          </cell>
          <cell r="J309" t="str">
            <v>Fidèle Etaba</v>
          </cell>
          <cell r="K309" t="str">
            <v>Douala_7</v>
          </cell>
          <cell r="L309" t="str">
            <v>HAMMER_LIT_SUO</v>
          </cell>
          <cell r="M309" t="str">
            <v>CAMUSAT</v>
          </cell>
          <cell r="N309" t="str">
            <v>Medium Grid + GE</v>
          </cell>
        </row>
        <row r="310">
          <cell r="A310" t="str">
            <v>OST_100</v>
          </cell>
          <cell r="B310" t="str">
            <v>Bfsam-Q-Haoussa</v>
          </cell>
          <cell r="C310" t="str">
            <v>OST</v>
          </cell>
          <cell r="D310" t="str">
            <v>Bafoussam</v>
          </cell>
          <cell r="E310">
            <v>10.43449</v>
          </cell>
          <cell r="F310">
            <v>5.4834290000000001</v>
          </cell>
          <cell r="G310">
            <v>1388</v>
          </cell>
          <cell r="H310" t="str">
            <v>Macro</v>
          </cell>
          <cell r="I310" t="str">
            <v>NOKIA</v>
          </cell>
          <cell r="J310" t="str">
            <v>Ngah Denis</v>
          </cell>
          <cell r="K310" t="str">
            <v>Bafoussam_B2B</v>
          </cell>
          <cell r="L310" t="str">
            <v>HAMMER_NRO_OST</v>
          </cell>
          <cell r="M310" t="str">
            <v>IHS</v>
          </cell>
          <cell r="N310" t="str">
            <v>Grid-Gen</v>
          </cell>
        </row>
        <row r="311">
          <cell r="A311" t="str">
            <v>NRD_027</v>
          </cell>
          <cell r="B311" t="str">
            <v>Bidzar-MTN</v>
          </cell>
          <cell r="C311" t="str">
            <v>NRD</v>
          </cell>
          <cell r="D311" t="str">
            <v>Bidzar</v>
          </cell>
          <cell r="E311">
            <v>14.080449339999999</v>
          </cell>
          <cell r="F311">
            <v>9.9142583569999996</v>
          </cell>
          <cell r="G311">
            <v>396</v>
          </cell>
          <cell r="H311" t="str">
            <v>Macro</v>
          </cell>
          <cell r="I311" t="str">
            <v>NOKIA</v>
          </cell>
          <cell r="J311" t="str">
            <v>Deli Elisée</v>
          </cell>
          <cell r="K311" t="str">
            <v>FIGUIL</v>
          </cell>
          <cell r="L311" t="str">
            <v>TELEINFRA</v>
          </cell>
          <cell r="M311" t="str">
            <v>IHS</v>
          </cell>
          <cell r="N311" t="str">
            <v>Gen Only</v>
          </cell>
        </row>
        <row r="312">
          <cell r="A312" t="str">
            <v>NRD_062</v>
          </cell>
          <cell r="B312" t="str">
            <v>Garoua-Ray-Re</v>
          </cell>
          <cell r="C312" t="str">
            <v>NRD</v>
          </cell>
          <cell r="D312" t="str">
            <v>Garoua</v>
          </cell>
          <cell r="E312">
            <v>13.394626089999999</v>
          </cell>
          <cell r="F312">
            <v>9.3129407719999993</v>
          </cell>
          <cell r="G312">
            <v>208</v>
          </cell>
          <cell r="H312" t="str">
            <v>Macro</v>
          </cell>
          <cell r="I312" t="str">
            <v>NOKIA</v>
          </cell>
          <cell r="J312" t="str">
            <v>Djouohou Armel</v>
          </cell>
          <cell r="K312" t="str">
            <v>Garoua_B2B</v>
          </cell>
          <cell r="L312" t="str">
            <v>TELEINFRA</v>
          </cell>
          <cell r="M312" t="str">
            <v>IHS</v>
          </cell>
          <cell r="N312" t="str">
            <v>Grid-Gen</v>
          </cell>
        </row>
        <row r="313">
          <cell r="A313" t="str">
            <v>CTR_204</v>
          </cell>
          <cell r="B313" t="str">
            <v>Dibang</v>
          </cell>
          <cell r="C313" t="str">
            <v>CTR</v>
          </cell>
          <cell r="D313" t="str">
            <v>Dibang</v>
          </cell>
          <cell r="E313">
            <v>10.71590507</v>
          </cell>
          <cell r="F313">
            <v>3.9978846379999999</v>
          </cell>
          <cell r="G313">
            <v>349</v>
          </cell>
          <cell r="H313" t="str">
            <v>Macro</v>
          </cell>
          <cell r="I313" t="str">
            <v>NOKIA</v>
          </cell>
          <cell r="J313" t="str">
            <v>Freddy Fogang</v>
          </cell>
          <cell r="K313" t="str">
            <v>Edea_2 (Pouma)</v>
          </cell>
          <cell r="L313" t="str">
            <v>HAMMER_NRO_OST</v>
          </cell>
          <cell r="M313" t="str">
            <v>IHS</v>
          </cell>
          <cell r="N313" t="str">
            <v>Grid-Gen</v>
          </cell>
        </row>
        <row r="314">
          <cell r="A314" t="str">
            <v>LIT_208</v>
          </cell>
          <cell r="B314" t="str">
            <v>Penja</v>
          </cell>
          <cell r="C314" t="str">
            <v>LIT</v>
          </cell>
          <cell r="D314" t="str">
            <v>Penja</v>
          </cell>
          <cell r="E314">
            <v>9.6922499999999996</v>
          </cell>
          <cell r="F314">
            <v>4.6393449999999996</v>
          </cell>
          <cell r="G314">
            <v>149</v>
          </cell>
          <cell r="H314" t="str">
            <v>Macro</v>
          </cell>
          <cell r="I314" t="str">
            <v>NOKIA</v>
          </cell>
          <cell r="J314" t="str">
            <v>Ewane Eric Pitié</v>
          </cell>
          <cell r="K314" t="str">
            <v>Njombe</v>
          </cell>
          <cell r="L314" t="str">
            <v>HAMMER_LIT_SUO</v>
          </cell>
          <cell r="M314" t="str">
            <v>IHS</v>
          </cell>
          <cell r="N314" t="str">
            <v>Grid-Gen</v>
          </cell>
        </row>
        <row r="315">
          <cell r="A315" t="str">
            <v>LIT_225</v>
          </cell>
          <cell r="B315" t="str">
            <v>Tombel-MTN</v>
          </cell>
          <cell r="C315" t="str">
            <v>LIT</v>
          </cell>
          <cell r="D315" t="str">
            <v>Tombel</v>
          </cell>
          <cell r="E315">
            <v>9.6676666670000007</v>
          </cell>
          <cell r="F315">
            <v>4.7471944439999998</v>
          </cell>
          <cell r="G315">
            <v>480</v>
          </cell>
          <cell r="H315" t="str">
            <v>Macro</v>
          </cell>
          <cell r="I315" t="str">
            <v>NOKIA</v>
          </cell>
          <cell r="J315" t="str">
            <v>Ewane Eric Pitié</v>
          </cell>
          <cell r="K315" t="str">
            <v>Njombe</v>
          </cell>
          <cell r="L315" t="str">
            <v>HAMMER_LIT_SUO</v>
          </cell>
          <cell r="M315" t="str">
            <v>IHS</v>
          </cell>
          <cell r="N315" t="str">
            <v>Grid-Gen</v>
          </cell>
        </row>
        <row r="316">
          <cell r="A316" t="str">
            <v>EXN_054</v>
          </cell>
          <cell r="B316" t="str">
            <v>Domayo</v>
          </cell>
          <cell r="C316" t="str">
            <v>EXN</v>
          </cell>
          <cell r="D316" t="str">
            <v>Maroua</v>
          </cell>
          <cell r="E316">
            <v>14.337545670000001</v>
          </cell>
          <cell r="F316">
            <v>10.593397270000001</v>
          </cell>
          <cell r="G316">
            <v>396</v>
          </cell>
          <cell r="H316" t="str">
            <v>Macro</v>
          </cell>
          <cell r="I316" t="str">
            <v>NOKIA</v>
          </cell>
          <cell r="J316" t="str">
            <v>Lefranc Emati</v>
          </cell>
          <cell r="K316" t="str">
            <v>Maroua_B2B</v>
          </cell>
          <cell r="L316" t="str">
            <v>TELEINFRA</v>
          </cell>
          <cell r="M316" t="str">
            <v>IHS</v>
          </cell>
          <cell r="N316" t="str">
            <v>Grid-Gen</v>
          </cell>
        </row>
        <row r="317">
          <cell r="A317" t="str">
            <v>EXN_029</v>
          </cell>
          <cell r="B317" t="str">
            <v>Makalingai-MTN</v>
          </cell>
          <cell r="C317" t="str">
            <v>EXN</v>
          </cell>
          <cell r="D317" t="str">
            <v>Makalingai</v>
          </cell>
          <cell r="E317">
            <v>14.24578086</v>
          </cell>
          <cell r="F317">
            <v>10.87031644</v>
          </cell>
          <cell r="G317">
            <v>397</v>
          </cell>
          <cell r="H317" t="str">
            <v>Macro</v>
          </cell>
          <cell r="I317" t="str">
            <v>NOKIA</v>
          </cell>
          <cell r="J317" t="str">
            <v xml:space="preserve">ASSAATSA Eric Blaise </v>
          </cell>
          <cell r="K317" t="str">
            <v>Maroua_1</v>
          </cell>
          <cell r="L317" t="str">
            <v>TELEINFRA</v>
          </cell>
          <cell r="M317" t="str">
            <v>IHS</v>
          </cell>
          <cell r="N317" t="str">
            <v>Grid-Gen</v>
          </cell>
        </row>
        <row r="318">
          <cell r="A318" t="str">
            <v>EXN_033</v>
          </cell>
          <cell r="B318" t="str">
            <v>Waza</v>
          </cell>
          <cell r="C318" t="str">
            <v>EXN</v>
          </cell>
          <cell r="D318" t="str">
            <v>Waza</v>
          </cell>
          <cell r="E318">
            <v>14.56472222</v>
          </cell>
          <cell r="F318">
            <v>11.39516667</v>
          </cell>
          <cell r="G318">
            <v>320</v>
          </cell>
          <cell r="H318" t="str">
            <v>Macro</v>
          </cell>
          <cell r="I318" t="str">
            <v>NOKIA</v>
          </cell>
          <cell r="J318" t="str">
            <v>Yaouba Yaya</v>
          </cell>
          <cell r="K318" t="str">
            <v>Mora</v>
          </cell>
          <cell r="L318" t="str">
            <v>TELEINFRA</v>
          </cell>
          <cell r="M318" t="str">
            <v>IHS</v>
          </cell>
          <cell r="N318" t="str">
            <v>Grid-Gen-Lithium</v>
          </cell>
        </row>
        <row r="319">
          <cell r="A319" t="str">
            <v>LIT_732</v>
          </cell>
          <cell r="B319" t="str">
            <v>LIT_732_Z_Missoke-Chefferie</v>
          </cell>
          <cell r="C319" t="str">
            <v>LIT</v>
          </cell>
          <cell r="D319" t="str">
            <v>Douala</v>
          </cell>
          <cell r="E319">
            <v>9.7388700000000004</v>
          </cell>
          <cell r="F319">
            <v>4.0695199999999998</v>
          </cell>
          <cell r="G319">
            <v>34</v>
          </cell>
          <cell r="H319" t="str">
            <v>Macro</v>
          </cell>
          <cell r="I319" t="str">
            <v>ZTE</v>
          </cell>
          <cell r="J319" t="str">
            <v>Beauclair Sonzia</v>
          </cell>
          <cell r="K319" t="str">
            <v>Douala_1</v>
          </cell>
          <cell r="L319" t="str">
            <v>HAMMER_LIT_SUO</v>
          </cell>
          <cell r="M319" t="str">
            <v>CAMUSAT</v>
          </cell>
          <cell r="N319" t="str">
            <v>Good Grid no GE - 8h</v>
          </cell>
        </row>
        <row r="320">
          <cell r="A320" t="str">
            <v>LIT_771</v>
          </cell>
          <cell r="B320" t="str">
            <v>LIT_771_Z_Ancienne-Mairie-Dla-V</v>
          </cell>
          <cell r="C320" t="str">
            <v>LIT</v>
          </cell>
          <cell r="D320" t="str">
            <v>Douala</v>
          </cell>
          <cell r="E320">
            <v>9.7415559999999992</v>
          </cell>
          <cell r="F320">
            <v>4.0899720000000004</v>
          </cell>
          <cell r="G320">
            <v>31</v>
          </cell>
          <cell r="H320" t="str">
            <v>Macro</v>
          </cell>
          <cell r="I320" t="str">
            <v>ZTE</v>
          </cell>
          <cell r="J320" t="str">
            <v>Fidèle Etaba</v>
          </cell>
          <cell r="K320" t="str">
            <v>Douala_7</v>
          </cell>
          <cell r="L320" t="str">
            <v>HAMMER_LIT_SUO</v>
          </cell>
          <cell r="M320" t="str">
            <v>CAMUSAT</v>
          </cell>
          <cell r="N320" t="str">
            <v>Good Grid + GE</v>
          </cell>
        </row>
        <row r="321">
          <cell r="A321" t="str">
            <v>NRO_053</v>
          </cell>
          <cell r="B321" t="str">
            <v>Kikai-IHS</v>
          </cell>
          <cell r="C321" t="str">
            <v>NRO</v>
          </cell>
          <cell r="D321" t="str">
            <v>Kikai</v>
          </cell>
          <cell r="E321">
            <v>10.69498988</v>
          </cell>
          <cell r="F321">
            <v>6.2409620180000003</v>
          </cell>
          <cell r="G321">
            <v>2022</v>
          </cell>
          <cell r="H321" t="str">
            <v>Macro</v>
          </cell>
          <cell r="I321" t="str">
            <v>NOKIA</v>
          </cell>
          <cell r="J321" t="str">
            <v>Collins Kogge</v>
          </cell>
          <cell r="K321" t="str">
            <v>Kumbo</v>
          </cell>
          <cell r="L321" t="str">
            <v>HAMMER_NRO_OST</v>
          </cell>
          <cell r="M321" t="str">
            <v>IHS</v>
          </cell>
          <cell r="N321" t="str">
            <v>Hybrid Gen</v>
          </cell>
        </row>
        <row r="322">
          <cell r="A322" t="str">
            <v>OST_109</v>
          </cell>
          <cell r="B322" t="str">
            <v>Bfsam-Akwa</v>
          </cell>
          <cell r="C322" t="str">
            <v>OST</v>
          </cell>
          <cell r="D322" t="str">
            <v>Bafoussam</v>
          </cell>
          <cell r="E322">
            <v>10.420223</v>
          </cell>
          <cell r="F322">
            <v>5.4766570000000003</v>
          </cell>
          <cell r="G322">
            <v>1459</v>
          </cell>
          <cell r="H322" t="str">
            <v>Macro</v>
          </cell>
          <cell r="I322" t="str">
            <v>NOKIA</v>
          </cell>
          <cell r="J322" t="str">
            <v>Ngah Denis</v>
          </cell>
          <cell r="K322" t="str">
            <v>Bafoussam_B2B</v>
          </cell>
          <cell r="L322" t="str">
            <v>HAMMER_NRO_OST</v>
          </cell>
          <cell r="M322" t="str">
            <v>IHS</v>
          </cell>
          <cell r="N322" t="str">
            <v>Grid Only</v>
          </cell>
        </row>
        <row r="323">
          <cell r="A323" t="str">
            <v>OST_111</v>
          </cell>
          <cell r="B323" t="str">
            <v>Bfsam-Q-Admin</v>
          </cell>
          <cell r="C323" t="str">
            <v>OST</v>
          </cell>
          <cell r="D323" t="str">
            <v>Bafoussam</v>
          </cell>
          <cell r="E323">
            <v>10.407309</v>
          </cell>
          <cell r="F323">
            <v>5.4705969999999997</v>
          </cell>
          <cell r="G323">
            <v>0</v>
          </cell>
          <cell r="H323" t="str">
            <v>Macro</v>
          </cell>
          <cell r="I323" t="str">
            <v>NOKIA</v>
          </cell>
          <cell r="J323" t="str">
            <v>Ngah Denis</v>
          </cell>
          <cell r="K323" t="str">
            <v>Bafoussam_B2B</v>
          </cell>
          <cell r="L323" t="str">
            <v>HAMMER_NRO_OST</v>
          </cell>
          <cell r="M323" t="str">
            <v>IHS</v>
          </cell>
          <cell r="N323" t="str">
            <v>Grid-Gen</v>
          </cell>
        </row>
        <row r="324">
          <cell r="A324" t="str">
            <v>OST_107</v>
          </cell>
          <cell r="B324" t="str">
            <v>Bfsam-Nylon</v>
          </cell>
          <cell r="C324" t="str">
            <v>OST</v>
          </cell>
          <cell r="D324" t="str">
            <v>Bafoussam</v>
          </cell>
          <cell r="E324">
            <v>10.414049</v>
          </cell>
          <cell r="F324">
            <v>5.4855749999999999</v>
          </cell>
          <cell r="G324">
            <v>1398</v>
          </cell>
          <cell r="H324" t="str">
            <v>Macro</v>
          </cell>
          <cell r="I324" t="str">
            <v>NOKIA</v>
          </cell>
          <cell r="J324" t="str">
            <v>Ngah Denis</v>
          </cell>
          <cell r="K324" t="str">
            <v>Bafoussam_B2B</v>
          </cell>
          <cell r="L324" t="str">
            <v>HAMMER_NRO_OST</v>
          </cell>
          <cell r="M324" t="str">
            <v>IHS</v>
          </cell>
          <cell r="N324" t="str">
            <v>Grid-Gen</v>
          </cell>
        </row>
        <row r="325">
          <cell r="A325" t="str">
            <v>CTR_205</v>
          </cell>
          <cell r="B325" t="str">
            <v>Bondjock</v>
          </cell>
          <cell r="C325" t="str">
            <v>CTR</v>
          </cell>
          <cell r="D325" t="str">
            <v>Bondjock</v>
          </cell>
          <cell r="E325">
            <v>11.112833330000001</v>
          </cell>
          <cell r="F325">
            <v>3.625138889</v>
          </cell>
          <cell r="G325">
            <v>684</v>
          </cell>
          <cell r="H325" t="str">
            <v>Macro</v>
          </cell>
          <cell r="I325" t="str">
            <v>NOKIA</v>
          </cell>
          <cell r="J325" t="str">
            <v>Etienne Saha</v>
          </cell>
          <cell r="K325" t="str">
            <v>Boumnyebel</v>
          </cell>
          <cell r="L325" t="str">
            <v>AFRO</v>
          </cell>
          <cell r="M325" t="str">
            <v>IHS</v>
          </cell>
          <cell r="N325" t="str">
            <v>Grid-Gen</v>
          </cell>
        </row>
        <row r="326">
          <cell r="A326" t="str">
            <v>EXN_807</v>
          </cell>
          <cell r="B326" t="str">
            <v>Dabanga</v>
          </cell>
          <cell r="C326" t="str">
            <v>EXN</v>
          </cell>
          <cell r="D326" t="str">
            <v>Dabanga</v>
          </cell>
          <cell r="E326">
            <v>14.64683333</v>
          </cell>
          <cell r="F326">
            <v>11.91830556</v>
          </cell>
          <cell r="G326">
            <v>295</v>
          </cell>
          <cell r="H326" t="str">
            <v>Macro</v>
          </cell>
          <cell r="I326" t="str">
            <v>NOKIA</v>
          </cell>
          <cell r="J326" t="str">
            <v>Yaouba Yaya</v>
          </cell>
          <cell r="K326" t="str">
            <v>Mora</v>
          </cell>
          <cell r="L326" t="str">
            <v>TELEINFRA</v>
          </cell>
          <cell r="M326" t="str">
            <v>IHS</v>
          </cell>
          <cell r="N326" t="str">
            <v>Solar-Grid-Gen</v>
          </cell>
        </row>
        <row r="327">
          <cell r="A327" t="str">
            <v>EXN_021</v>
          </cell>
          <cell r="B327" t="str">
            <v>Goulfey</v>
          </cell>
          <cell r="C327" t="str">
            <v>EXN</v>
          </cell>
          <cell r="D327" t="str">
            <v>Goulfey</v>
          </cell>
          <cell r="E327">
            <v>14.902416669999999</v>
          </cell>
          <cell r="F327">
            <v>12.37763889</v>
          </cell>
          <cell r="G327">
            <v>290</v>
          </cell>
          <cell r="H327" t="str">
            <v>Macro</v>
          </cell>
          <cell r="I327" t="str">
            <v>NOKIA</v>
          </cell>
          <cell r="J327" t="str">
            <v>Hairou Alhamdou</v>
          </cell>
          <cell r="K327" t="str">
            <v>Kousseri</v>
          </cell>
          <cell r="L327" t="str">
            <v>TELEINFRA</v>
          </cell>
          <cell r="M327" t="str">
            <v>IHS</v>
          </cell>
          <cell r="N327" t="str">
            <v>Solar-Gen-Lithium</v>
          </cell>
        </row>
        <row r="328">
          <cell r="A328" t="str">
            <v>EXN_020</v>
          </cell>
          <cell r="B328" t="str">
            <v>Makary</v>
          </cell>
          <cell r="C328" t="str">
            <v>EXN</v>
          </cell>
          <cell r="D328" t="str">
            <v>Makary</v>
          </cell>
          <cell r="E328">
            <v>14.45595567</v>
          </cell>
          <cell r="F328">
            <v>12.56894464</v>
          </cell>
          <cell r="G328">
            <v>289</v>
          </cell>
          <cell r="H328" t="str">
            <v>Macro</v>
          </cell>
          <cell r="I328" t="str">
            <v>NOKIA</v>
          </cell>
          <cell r="J328" t="str">
            <v>Romeo Mathieu YEMIH</v>
          </cell>
          <cell r="K328" t="str">
            <v>Makary</v>
          </cell>
          <cell r="L328" t="str">
            <v>TELEINFRA</v>
          </cell>
          <cell r="M328" t="str">
            <v>IHS</v>
          </cell>
          <cell r="N328" t="str">
            <v>Solar-Gen</v>
          </cell>
        </row>
        <row r="329">
          <cell r="A329" t="str">
            <v>OST_051</v>
          </cell>
          <cell r="B329" t="str">
            <v>Bayangam</v>
          </cell>
          <cell r="C329" t="str">
            <v>OST</v>
          </cell>
          <cell r="D329" t="str">
            <v>Bayangam</v>
          </cell>
          <cell r="E329">
            <v>10.442111000000001</v>
          </cell>
          <cell r="F329">
            <v>5.3122780000000001</v>
          </cell>
          <cell r="G329">
            <v>1598</v>
          </cell>
          <cell r="H329" t="str">
            <v>Macro</v>
          </cell>
          <cell r="I329" t="str">
            <v>NOKIA</v>
          </cell>
          <cell r="J329" t="str">
            <v>Patrick Tonye</v>
          </cell>
          <cell r="K329" t="str">
            <v>Bangangte</v>
          </cell>
          <cell r="L329" t="str">
            <v>HAMMER_NRO_OST</v>
          </cell>
          <cell r="M329" t="str">
            <v>IHS</v>
          </cell>
          <cell r="N329" t="str">
            <v>Grid-Gen</v>
          </cell>
        </row>
        <row r="330">
          <cell r="A330" t="str">
            <v>EXN_035</v>
          </cell>
          <cell r="B330" t="str">
            <v>Maltam</v>
          </cell>
          <cell r="C330" t="str">
            <v>EXN</v>
          </cell>
          <cell r="D330" t="str">
            <v>Maltam</v>
          </cell>
          <cell r="E330">
            <v>14.821418400000001</v>
          </cell>
          <cell r="F330">
            <v>12.1758337</v>
          </cell>
          <cell r="G330">
            <v>295</v>
          </cell>
          <cell r="H330" t="str">
            <v>Macro</v>
          </cell>
          <cell r="I330" t="str">
            <v>NOKIA</v>
          </cell>
          <cell r="J330" t="str">
            <v>Hairou Alhamdou</v>
          </cell>
          <cell r="K330" t="str">
            <v>Kousseri</v>
          </cell>
          <cell r="L330" t="str">
            <v>TELEINFRA</v>
          </cell>
          <cell r="M330" t="str">
            <v>IHS</v>
          </cell>
          <cell r="N330" t="str">
            <v>Solar-Gen-Lithium</v>
          </cell>
        </row>
        <row r="331">
          <cell r="A331" t="str">
            <v>EXN_032</v>
          </cell>
          <cell r="B331" t="str">
            <v>Mora-II</v>
          </cell>
          <cell r="C331" t="str">
            <v>EXN</v>
          </cell>
          <cell r="D331" t="str">
            <v>Mora</v>
          </cell>
          <cell r="E331">
            <v>14.168730160000001</v>
          </cell>
          <cell r="F331">
            <v>11.031616189999999</v>
          </cell>
          <cell r="G331">
            <v>421</v>
          </cell>
          <cell r="H331" t="str">
            <v>Macro</v>
          </cell>
          <cell r="I331" t="str">
            <v>NOKIA</v>
          </cell>
          <cell r="J331" t="str">
            <v>Yaouba Yaya</v>
          </cell>
          <cell r="K331" t="str">
            <v>Mora</v>
          </cell>
          <cell r="L331" t="str">
            <v>TELEINFRA</v>
          </cell>
          <cell r="M331" t="str">
            <v>IHS</v>
          </cell>
          <cell r="N331" t="str">
            <v>Grid-Gen</v>
          </cell>
        </row>
        <row r="332">
          <cell r="A332" t="str">
            <v>EXN_017</v>
          </cell>
          <cell r="B332" t="str">
            <v>Tchatibali</v>
          </cell>
          <cell r="C332" t="str">
            <v>EXN</v>
          </cell>
          <cell r="D332" t="str">
            <v>Tchatibali</v>
          </cell>
          <cell r="E332">
            <v>14.913254</v>
          </cell>
          <cell r="F332">
            <v>10.055899</v>
          </cell>
          <cell r="G332">
            <v>350</v>
          </cell>
          <cell r="H332" t="str">
            <v>Macro</v>
          </cell>
          <cell r="I332" t="str">
            <v>NOKIA</v>
          </cell>
          <cell r="J332" t="str">
            <v>Herman Tchawe</v>
          </cell>
          <cell r="K332" t="str">
            <v>Kaele</v>
          </cell>
          <cell r="L332" t="str">
            <v>TELEINFRA</v>
          </cell>
          <cell r="M332" t="str">
            <v>IHS</v>
          </cell>
          <cell r="N332" t="str">
            <v>Grid-Gen</v>
          </cell>
        </row>
        <row r="333">
          <cell r="A333" t="str">
            <v>EXN_034</v>
          </cell>
          <cell r="B333" t="str">
            <v>Zigague</v>
          </cell>
          <cell r="C333" t="str">
            <v>EXN</v>
          </cell>
          <cell r="D333" t="str">
            <v>Zigague</v>
          </cell>
          <cell r="E333">
            <v>14.645856</v>
          </cell>
          <cell r="F333">
            <v>11.680807</v>
          </cell>
          <cell r="G333">
            <v>298</v>
          </cell>
          <cell r="H333" t="str">
            <v>Macro</v>
          </cell>
          <cell r="I333" t="str">
            <v>NOKIA</v>
          </cell>
          <cell r="J333" t="str">
            <v>Yaouba Yaya</v>
          </cell>
          <cell r="K333" t="str">
            <v>Mora</v>
          </cell>
          <cell r="L333" t="str">
            <v>TELEINFRA</v>
          </cell>
          <cell r="M333" t="str">
            <v>IHS</v>
          </cell>
          <cell r="N333" t="str">
            <v>Solar-Grid-Gen</v>
          </cell>
        </row>
        <row r="334">
          <cell r="A334" t="str">
            <v>CTR_258</v>
          </cell>
          <cell r="B334" t="str">
            <v>CTR_258_Z_Koweit-City</v>
          </cell>
          <cell r="C334" t="str">
            <v>CTR</v>
          </cell>
          <cell r="D334" t="str">
            <v>Yaounde</v>
          </cell>
          <cell r="E334">
            <v>11.5284</v>
          </cell>
          <cell r="F334">
            <v>3.8014000000000001</v>
          </cell>
          <cell r="G334">
            <v>742</v>
          </cell>
          <cell r="H334" t="str">
            <v>Macro</v>
          </cell>
          <cell r="I334" t="str">
            <v>ZTE</v>
          </cell>
          <cell r="J334" t="str">
            <v>Mbah Hosiah</v>
          </cell>
          <cell r="K334" t="str">
            <v>Yaounde_2</v>
          </cell>
          <cell r="L334" t="str">
            <v>AFRO</v>
          </cell>
          <cell r="M334" t="str">
            <v>CAMUSAT</v>
          </cell>
          <cell r="N334" t="str">
            <v>Medium Grid + GE</v>
          </cell>
        </row>
        <row r="335">
          <cell r="A335" t="str">
            <v>CTR_259</v>
          </cell>
          <cell r="B335" t="str">
            <v>CTR_259_Z_Ekoumdoum</v>
          </cell>
          <cell r="C335" t="str">
            <v>CTR</v>
          </cell>
          <cell r="D335" t="str">
            <v>Yaounde</v>
          </cell>
          <cell r="E335">
            <v>11.53844936</v>
          </cell>
          <cell r="F335">
            <v>3.8213356859999998</v>
          </cell>
          <cell r="G335">
            <v>742</v>
          </cell>
          <cell r="H335" t="str">
            <v>Macro</v>
          </cell>
          <cell r="I335" t="str">
            <v>ZTE</v>
          </cell>
          <cell r="J335" t="str">
            <v>Mbah Hosiah</v>
          </cell>
          <cell r="K335" t="str">
            <v>Yaounde_2</v>
          </cell>
          <cell r="L335" t="str">
            <v>AFRO</v>
          </cell>
          <cell r="M335" t="str">
            <v>IHS</v>
          </cell>
          <cell r="N335" t="str">
            <v>Grid-Gen</v>
          </cell>
        </row>
        <row r="336">
          <cell r="A336" t="str">
            <v>SUD_002</v>
          </cell>
          <cell r="B336" t="str">
            <v>SUD_002_Z_Kribi-Orange</v>
          </cell>
          <cell r="C336" t="str">
            <v>SUD</v>
          </cell>
          <cell r="D336" t="str">
            <v>Kribi</v>
          </cell>
          <cell r="E336">
            <v>9.9261111110000009</v>
          </cell>
          <cell r="F336">
            <v>2.971333333</v>
          </cell>
          <cell r="G336">
            <v>29</v>
          </cell>
          <cell r="H336" t="str">
            <v>Macro</v>
          </cell>
          <cell r="I336" t="str">
            <v>ZTE</v>
          </cell>
          <cell r="J336" t="str">
            <v>Lucien Kamogne</v>
          </cell>
          <cell r="K336" t="str">
            <v>Kribi</v>
          </cell>
          <cell r="L336" t="str">
            <v>HAMMER_LIT_SUO</v>
          </cell>
          <cell r="M336">
            <v>0</v>
          </cell>
          <cell r="N336" t="e">
            <v>#N/A</v>
          </cell>
        </row>
        <row r="337">
          <cell r="A337" t="str">
            <v>SUO_002</v>
          </cell>
          <cell r="B337" t="str">
            <v>Limbe-Kie</v>
          </cell>
          <cell r="C337" t="str">
            <v>SUO</v>
          </cell>
          <cell r="D337" t="str">
            <v>Limbe</v>
          </cell>
          <cell r="E337">
            <v>9.1787290000000006</v>
          </cell>
          <cell r="F337">
            <v>4.0162611110000004</v>
          </cell>
          <cell r="G337">
            <v>119</v>
          </cell>
          <cell r="H337" t="str">
            <v>Macro</v>
          </cell>
          <cell r="I337" t="str">
            <v>NOKIA</v>
          </cell>
          <cell r="J337" t="str">
            <v>Emile TAMFU</v>
          </cell>
          <cell r="K337" t="str">
            <v>Limbe</v>
          </cell>
          <cell r="L337" t="str">
            <v>HAMMER_LIT_SUO</v>
          </cell>
          <cell r="M337" t="str">
            <v>IHS</v>
          </cell>
          <cell r="N337" t="str">
            <v>Grid-Gen</v>
          </cell>
        </row>
        <row r="338">
          <cell r="A338" t="str">
            <v>SUO_003</v>
          </cell>
          <cell r="B338" t="str">
            <v>Limbe-UQ</v>
          </cell>
          <cell r="C338" t="str">
            <v>SUO</v>
          </cell>
          <cell r="D338" t="str">
            <v>Limbe</v>
          </cell>
          <cell r="E338">
            <v>9.2035269999999993</v>
          </cell>
          <cell r="F338">
            <v>4.0206</v>
          </cell>
          <cell r="G338">
            <v>100</v>
          </cell>
          <cell r="H338" t="str">
            <v>Macro</v>
          </cell>
          <cell r="I338" t="str">
            <v>NOKIA</v>
          </cell>
          <cell r="J338" t="str">
            <v>Emile TAMFU</v>
          </cell>
          <cell r="K338" t="str">
            <v>Limbe</v>
          </cell>
          <cell r="L338" t="str">
            <v>HAMMER_LIT_SUO</v>
          </cell>
          <cell r="M338" t="str">
            <v>IHS</v>
          </cell>
          <cell r="N338" t="str">
            <v>Grid-Gen</v>
          </cell>
        </row>
        <row r="339">
          <cell r="A339" t="str">
            <v>SUD_010</v>
          </cell>
          <cell r="B339" t="str">
            <v>Kribi-Crtv</v>
          </cell>
          <cell r="C339" t="str">
            <v>SUD</v>
          </cell>
          <cell r="D339" t="str">
            <v>Kribi</v>
          </cell>
          <cell r="E339">
            <v>9.9104166669999998</v>
          </cell>
          <cell r="F339">
            <v>2.9276944440000001</v>
          </cell>
          <cell r="G339">
            <v>29</v>
          </cell>
          <cell r="H339" t="str">
            <v>Macro</v>
          </cell>
          <cell r="I339" t="str">
            <v>NOKIA</v>
          </cell>
          <cell r="J339" t="str">
            <v>Lucien Kamogne</v>
          </cell>
          <cell r="K339" t="str">
            <v>Kribi</v>
          </cell>
          <cell r="L339" t="str">
            <v>HAMMER_LIT_SUO</v>
          </cell>
          <cell r="M339" t="str">
            <v>CAMUSAT</v>
          </cell>
          <cell r="N339" t="str">
            <v>Good Grid + GE</v>
          </cell>
        </row>
        <row r="340">
          <cell r="A340" t="str">
            <v>CTR_223</v>
          </cell>
          <cell r="B340" t="str">
            <v>Botatango-MTN</v>
          </cell>
          <cell r="C340" t="str">
            <v>CTR</v>
          </cell>
          <cell r="D340" t="str">
            <v>Botatango</v>
          </cell>
          <cell r="E340">
            <v>11.248844999999999</v>
          </cell>
          <cell r="F340">
            <v>4.4061909999999997</v>
          </cell>
          <cell r="G340">
            <v>430</v>
          </cell>
          <cell r="H340" t="str">
            <v>Macro</v>
          </cell>
          <cell r="I340" t="str">
            <v>NOKIA</v>
          </cell>
          <cell r="J340" t="str">
            <v>Patrick NSINGUI</v>
          </cell>
          <cell r="K340" t="str">
            <v>Bafia</v>
          </cell>
          <cell r="L340" t="str">
            <v>HAMMER_NRO_OST</v>
          </cell>
          <cell r="M340" t="str">
            <v>IHS</v>
          </cell>
          <cell r="N340" t="str">
            <v>Solar-Gen</v>
          </cell>
        </row>
        <row r="341">
          <cell r="A341" t="str">
            <v>ADM_046</v>
          </cell>
          <cell r="B341" t="str">
            <v>Ngd-Bamyangal-New</v>
          </cell>
          <cell r="C341" t="str">
            <v>ADM</v>
          </cell>
          <cell r="D341" t="str">
            <v>Ngaoundere</v>
          </cell>
          <cell r="E341">
            <v>13.569100000000001</v>
          </cell>
          <cell r="F341">
            <v>7.2975000000000003</v>
          </cell>
          <cell r="G341">
            <v>1179</v>
          </cell>
          <cell r="H341" t="str">
            <v>Macro</v>
          </cell>
          <cell r="I341" t="str">
            <v>NOKIA</v>
          </cell>
          <cell r="J341" t="e">
            <v>#N/A</v>
          </cell>
          <cell r="K341" t="e">
            <v>#N/A</v>
          </cell>
          <cell r="L341" t="e">
            <v>#N/A</v>
          </cell>
          <cell r="M341">
            <v>0</v>
          </cell>
          <cell r="N341" t="e">
            <v>#N/A</v>
          </cell>
        </row>
        <row r="342">
          <cell r="A342" t="str">
            <v>EXN_001</v>
          </cell>
          <cell r="B342" t="str">
            <v>Sodecoton</v>
          </cell>
          <cell r="C342" t="str">
            <v>EXN</v>
          </cell>
          <cell r="D342" t="str">
            <v>Maroua</v>
          </cell>
          <cell r="E342">
            <v>14.313072399999999</v>
          </cell>
          <cell r="F342">
            <v>10.585580390000001</v>
          </cell>
          <cell r="G342">
            <v>398</v>
          </cell>
          <cell r="H342" t="str">
            <v>Macro</v>
          </cell>
          <cell r="I342" t="str">
            <v>NOKIA</v>
          </cell>
          <cell r="J342" t="str">
            <v>Lefranc Emati</v>
          </cell>
          <cell r="K342" t="str">
            <v>Maroua_B2B</v>
          </cell>
          <cell r="L342" t="str">
            <v>TELEINFRA</v>
          </cell>
          <cell r="M342" t="str">
            <v>IHS</v>
          </cell>
          <cell r="N342" t="str">
            <v>Grid-Gen</v>
          </cell>
        </row>
        <row r="343">
          <cell r="A343" t="str">
            <v>OST_110</v>
          </cell>
          <cell r="B343" t="str">
            <v>Bfsam-Stade</v>
          </cell>
          <cell r="C343" t="str">
            <v>OST</v>
          </cell>
          <cell r="D343" t="str">
            <v>Bafoussam</v>
          </cell>
          <cell r="E343">
            <v>10.425858</v>
          </cell>
          <cell r="F343">
            <v>5.4729729999999996</v>
          </cell>
          <cell r="G343">
            <v>1442</v>
          </cell>
          <cell r="H343" t="str">
            <v>Macro</v>
          </cell>
          <cell r="I343" t="str">
            <v>NOKIA</v>
          </cell>
          <cell r="J343" t="str">
            <v>Ngah Denis</v>
          </cell>
          <cell r="K343" t="str">
            <v>Bafoussam_B2B</v>
          </cell>
          <cell r="L343" t="str">
            <v>HAMMER_NRO_OST</v>
          </cell>
          <cell r="M343" t="str">
            <v>IHS</v>
          </cell>
          <cell r="N343" t="str">
            <v>Grid Only</v>
          </cell>
        </row>
        <row r="344">
          <cell r="A344" t="str">
            <v>SUD_217</v>
          </cell>
          <cell r="B344" t="str">
            <v>SUD_217_Z_Ebolowa-Elat</v>
          </cell>
          <cell r="C344" t="str">
            <v>SUD</v>
          </cell>
          <cell r="D344" t="str">
            <v>Ebolowa</v>
          </cell>
          <cell r="E344">
            <v>11.16897</v>
          </cell>
          <cell r="F344">
            <v>2.9111099999999999</v>
          </cell>
          <cell r="G344">
            <v>603</v>
          </cell>
          <cell r="H344" t="str">
            <v>Macro</v>
          </cell>
          <cell r="I344" t="str">
            <v>ZTE</v>
          </cell>
          <cell r="J344" t="str">
            <v>Kenmegne Fabrice</v>
          </cell>
          <cell r="K344" t="str">
            <v>Ebolowa</v>
          </cell>
          <cell r="L344" t="str">
            <v>AFRO</v>
          </cell>
          <cell r="M344" t="str">
            <v>IHS</v>
          </cell>
          <cell r="N344" t="str">
            <v>Grid-Gen</v>
          </cell>
        </row>
        <row r="345">
          <cell r="A345" t="str">
            <v>SUO_038</v>
          </cell>
          <cell r="B345" t="str">
            <v>Muea</v>
          </cell>
          <cell r="C345" t="str">
            <v>SUO</v>
          </cell>
          <cell r="D345" t="str">
            <v>Buea</v>
          </cell>
          <cell r="E345">
            <v>9.3054444440000008</v>
          </cell>
          <cell r="F345">
            <v>4.179027778</v>
          </cell>
          <cell r="G345">
            <v>545</v>
          </cell>
          <cell r="H345" t="str">
            <v>Macro</v>
          </cell>
          <cell r="I345" t="str">
            <v>NOKIA</v>
          </cell>
          <cell r="J345" t="str">
            <v>Honore Koube</v>
          </cell>
          <cell r="K345" t="str">
            <v>Buea</v>
          </cell>
          <cell r="L345" t="str">
            <v>HAMMER_LIT_SUO</v>
          </cell>
          <cell r="M345" t="str">
            <v>IHS</v>
          </cell>
          <cell r="N345" t="str">
            <v>Grid-Gen</v>
          </cell>
        </row>
        <row r="346">
          <cell r="A346" t="str">
            <v>SUD_223</v>
          </cell>
          <cell r="B346" t="str">
            <v>SUD_223_Z_Ebolowa-Mekalat</v>
          </cell>
          <cell r="C346" t="str">
            <v>SUD</v>
          </cell>
          <cell r="D346" t="str">
            <v>Ebolowa</v>
          </cell>
          <cell r="E346">
            <v>11.165906</v>
          </cell>
          <cell r="F346">
            <v>2.9344589999999999</v>
          </cell>
          <cell r="G346">
            <v>610</v>
          </cell>
          <cell r="H346" t="str">
            <v>Macro</v>
          </cell>
          <cell r="I346" t="str">
            <v>ZTE</v>
          </cell>
          <cell r="J346" t="str">
            <v>Kenmegne Fabrice</v>
          </cell>
          <cell r="K346" t="str">
            <v>Ebolowa</v>
          </cell>
          <cell r="L346" t="str">
            <v>AFRO</v>
          </cell>
          <cell r="M346" t="str">
            <v>IHS</v>
          </cell>
          <cell r="N346" t="str">
            <v>Grid-Gen</v>
          </cell>
        </row>
        <row r="347">
          <cell r="A347" t="str">
            <v>CTR_330</v>
          </cell>
          <cell r="B347" t="str">
            <v>Odza-PK10</v>
          </cell>
          <cell r="C347" t="str">
            <v>CTR</v>
          </cell>
          <cell r="D347" t="str">
            <v>Yaounde</v>
          </cell>
          <cell r="E347">
            <v>11.524349000000001</v>
          </cell>
          <cell r="F347">
            <v>3.7898139999999998</v>
          </cell>
          <cell r="G347">
            <v>700</v>
          </cell>
          <cell r="H347" t="str">
            <v>Macro</v>
          </cell>
          <cell r="I347" t="str">
            <v>ZTE</v>
          </cell>
          <cell r="J347" t="str">
            <v>Mbah Hosiah</v>
          </cell>
          <cell r="K347" t="str">
            <v>Yaounde_2</v>
          </cell>
          <cell r="L347" t="str">
            <v>AFRO</v>
          </cell>
          <cell r="M347" t="str">
            <v>IHS</v>
          </cell>
          <cell r="N347" t="str">
            <v>Grid-Gen</v>
          </cell>
        </row>
        <row r="348">
          <cell r="A348" t="str">
            <v>LIT_774</v>
          </cell>
          <cell r="B348" t="str">
            <v>LIT_774_Z_Lendi-Chefferie</v>
          </cell>
          <cell r="C348" t="str">
            <v>LIT</v>
          </cell>
          <cell r="D348" t="str">
            <v>Douala</v>
          </cell>
          <cell r="E348">
            <v>9.77346</v>
          </cell>
          <cell r="F348">
            <v>4.1211799999999998</v>
          </cell>
          <cell r="G348">
            <v>70</v>
          </cell>
          <cell r="H348" t="str">
            <v>Macro</v>
          </cell>
          <cell r="I348" t="str">
            <v>ZTE</v>
          </cell>
          <cell r="J348" t="str">
            <v>Fidèle Etaba</v>
          </cell>
          <cell r="K348" t="str">
            <v>Douala_7</v>
          </cell>
          <cell r="L348" t="str">
            <v>HAMMER_LIT_SUO</v>
          </cell>
          <cell r="M348" t="str">
            <v>CAMUSAT</v>
          </cell>
          <cell r="N348" t="str">
            <v>Good Grid + GE</v>
          </cell>
        </row>
        <row r="349">
          <cell r="A349" t="str">
            <v>LIT_021</v>
          </cell>
          <cell r="B349" t="str">
            <v>LIT_021_Z_Nkong</v>
          </cell>
          <cell r="C349" t="str">
            <v>LIT</v>
          </cell>
          <cell r="D349" t="str">
            <v>Nkongsamba</v>
          </cell>
          <cell r="E349">
            <v>9.9194444439999998</v>
          </cell>
          <cell r="F349">
            <v>4.9703999999999997</v>
          </cell>
          <cell r="G349">
            <v>1039</v>
          </cell>
          <cell r="H349" t="str">
            <v>Macro</v>
          </cell>
          <cell r="I349" t="str">
            <v>ZTE</v>
          </cell>
          <cell r="J349" t="str">
            <v>Yannick Tchoupa</v>
          </cell>
          <cell r="K349" t="str">
            <v>Nkongsamba</v>
          </cell>
          <cell r="L349" t="str">
            <v>HAMMER_LIT_SUO</v>
          </cell>
          <cell r="M349" t="str">
            <v>IHS</v>
          </cell>
          <cell r="N349" t="str">
            <v>Grid-Gen</v>
          </cell>
        </row>
        <row r="350">
          <cell r="A350" t="str">
            <v>SUD_214</v>
          </cell>
          <cell r="B350" t="str">
            <v>Mbongouen-MTN</v>
          </cell>
          <cell r="C350" t="str">
            <v>SUD</v>
          </cell>
          <cell r="D350" t="str">
            <v>Mbongouen</v>
          </cell>
          <cell r="E350">
            <v>10.118833329999999</v>
          </cell>
          <cell r="F350">
            <v>3.5059166670000002</v>
          </cell>
          <cell r="G350">
            <v>53</v>
          </cell>
          <cell r="H350" t="str">
            <v>Macro</v>
          </cell>
          <cell r="I350" t="str">
            <v>NOKIA</v>
          </cell>
          <cell r="J350" t="str">
            <v>Yannik Mbah</v>
          </cell>
          <cell r="K350" t="str">
            <v>Edea_1</v>
          </cell>
          <cell r="L350" t="str">
            <v>HAMMER_LIT_SUO</v>
          </cell>
          <cell r="M350" t="str">
            <v>IHS</v>
          </cell>
          <cell r="N350" t="str">
            <v>Grid-Gen</v>
          </cell>
        </row>
        <row r="351">
          <cell r="A351" t="str">
            <v>CTR_349</v>
          </cell>
          <cell r="B351" t="str">
            <v>Ayoumgong-MTN</v>
          </cell>
          <cell r="C351" t="str">
            <v>CTR</v>
          </cell>
          <cell r="D351" t="str">
            <v>Ayoumgong</v>
          </cell>
          <cell r="E351">
            <v>11.68046245</v>
          </cell>
          <cell r="F351">
            <v>3.8666707790000001</v>
          </cell>
          <cell r="G351">
            <v>742</v>
          </cell>
          <cell r="H351" t="str">
            <v>Macro</v>
          </cell>
          <cell r="I351" t="str">
            <v>NOKIA</v>
          </cell>
          <cell r="J351" t="str">
            <v>Mbah Hosiah</v>
          </cell>
          <cell r="K351" t="str">
            <v>Yaounde_2</v>
          </cell>
          <cell r="L351" t="str">
            <v>AFRO</v>
          </cell>
          <cell r="M351" t="str">
            <v>IHS</v>
          </cell>
          <cell r="N351" t="str">
            <v>Grid-Gen</v>
          </cell>
        </row>
        <row r="352">
          <cell r="A352" t="str">
            <v>LIT_775</v>
          </cell>
          <cell r="B352" t="str">
            <v>LIT_775_Z_Makepe-Crf-Conquete</v>
          </cell>
          <cell r="C352" t="str">
            <v>LIT</v>
          </cell>
          <cell r="D352" t="str">
            <v>Douala</v>
          </cell>
          <cell r="E352">
            <v>9.756729</v>
          </cell>
          <cell r="F352">
            <v>4.0693260000000002</v>
          </cell>
          <cell r="G352">
            <v>41</v>
          </cell>
          <cell r="H352" t="str">
            <v>Macro</v>
          </cell>
          <cell r="I352" t="str">
            <v>ZTE</v>
          </cell>
          <cell r="J352" t="str">
            <v>Beauclair Sonzia</v>
          </cell>
          <cell r="K352" t="str">
            <v>Douala_1</v>
          </cell>
          <cell r="L352" t="str">
            <v>HAMMER_LIT_SUO</v>
          </cell>
          <cell r="M352">
            <v>0</v>
          </cell>
          <cell r="N352" t="e">
            <v>#N/A</v>
          </cell>
        </row>
        <row r="353">
          <cell r="A353" t="str">
            <v>EST_120</v>
          </cell>
          <cell r="B353" t="str">
            <v>EST_120_Z_Bertoua-Force-Tyre</v>
          </cell>
          <cell r="C353" t="str">
            <v>EST</v>
          </cell>
          <cell r="D353" t="str">
            <v>Bertoua</v>
          </cell>
          <cell r="E353">
            <v>13.65817229</v>
          </cell>
          <cell r="F353">
            <v>4.5726246179999999</v>
          </cell>
          <cell r="G353">
            <v>671</v>
          </cell>
          <cell r="H353" t="str">
            <v>Macro</v>
          </cell>
          <cell r="I353" t="str">
            <v>ZTE</v>
          </cell>
          <cell r="J353" t="str">
            <v>Emmanuel Boma</v>
          </cell>
          <cell r="K353" t="str">
            <v>Bertoua_B2B</v>
          </cell>
          <cell r="L353" t="str">
            <v>AFRO</v>
          </cell>
          <cell r="M353" t="str">
            <v>CAMUSAT</v>
          </cell>
          <cell r="N353" t="str">
            <v>Good Grid + GE</v>
          </cell>
        </row>
        <row r="354">
          <cell r="A354" t="str">
            <v>CTR_285</v>
          </cell>
          <cell r="B354" t="str">
            <v>CTR_285_Z_Ekie-Elegance</v>
          </cell>
          <cell r="C354" t="str">
            <v>CTR</v>
          </cell>
          <cell r="D354" t="str">
            <v>Yaounde</v>
          </cell>
          <cell r="E354">
            <v>11.530386</v>
          </cell>
          <cell r="F354">
            <v>3.8327450000000001</v>
          </cell>
          <cell r="G354">
            <v>742</v>
          </cell>
          <cell r="H354" t="str">
            <v>Macro</v>
          </cell>
          <cell r="I354" t="str">
            <v>ZTE</v>
          </cell>
          <cell r="J354" t="str">
            <v>Mbah Hosiah</v>
          </cell>
          <cell r="K354" t="str">
            <v>Yaounde_2</v>
          </cell>
          <cell r="L354" t="str">
            <v>AFRO</v>
          </cell>
          <cell r="M354" t="str">
            <v>IHS</v>
          </cell>
          <cell r="N354" t="str">
            <v>Grid Only</v>
          </cell>
        </row>
        <row r="355">
          <cell r="A355" t="str">
            <v>OST_118</v>
          </cell>
          <cell r="B355" t="str">
            <v>Bfsam-Tyo</v>
          </cell>
          <cell r="C355" t="str">
            <v>OST</v>
          </cell>
          <cell r="D355" t="str">
            <v>Bafoussam</v>
          </cell>
          <cell r="E355">
            <v>10.409393</v>
          </cell>
          <cell r="F355">
            <v>5.4923149999999996</v>
          </cell>
          <cell r="G355">
            <v>1383</v>
          </cell>
          <cell r="H355" t="str">
            <v>Macro</v>
          </cell>
          <cell r="I355" t="str">
            <v>NOKIA</v>
          </cell>
          <cell r="J355" t="str">
            <v>Ngah Denis</v>
          </cell>
          <cell r="K355" t="str">
            <v>Bafoussam_B2B</v>
          </cell>
          <cell r="L355" t="str">
            <v>HAMMER_NRO_OST</v>
          </cell>
          <cell r="M355" t="str">
            <v>IHS</v>
          </cell>
          <cell r="N355" t="str">
            <v>Grid-Gen</v>
          </cell>
        </row>
        <row r="356">
          <cell r="A356" t="str">
            <v>OST_119</v>
          </cell>
          <cell r="B356" t="str">
            <v>Bfsam-Ndiandam</v>
          </cell>
          <cell r="C356" t="str">
            <v>OST</v>
          </cell>
          <cell r="D356" t="str">
            <v>Bafoussam</v>
          </cell>
          <cell r="E356">
            <v>10.4269</v>
          </cell>
          <cell r="F356">
            <v>5.463203</v>
          </cell>
          <cell r="G356">
            <v>1484</v>
          </cell>
          <cell r="H356" t="str">
            <v>Macro</v>
          </cell>
          <cell r="I356" t="str">
            <v>NOKIA</v>
          </cell>
          <cell r="J356" t="str">
            <v>Ngah Denis</v>
          </cell>
          <cell r="K356" t="str">
            <v>Bafoussam_B2B</v>
          </cell>
          <cell r="L356" t="str">
            <v>HAMMER_NRO_OST</v>
          </cell>
          <cell r="M356" t="str">
            <v>IHS</v>
          </cell>
          <cell r="N356" t="str">
            <v>Grid Only</v>
          </cell>
        </row>
        <row r="357">
          <cell r="A357" t="str">
            <v>SUD_215</v>
          </cell>
          <cell r="B357" t="str">
            <v>Fifinda-MTN</v>
          </cell>
          <cell r="C357" t="str">
            <v>SUD</v>
          </cell>
          <cell r="D357" t="str">
            <v>Fifinda</v>
          </cell>
          <cell r="E357">
            <v>10.0258</v>
          </cell>
          <cell r="F357">
            <v>3.20106</v>
          </cell>
          <cell r="G357">
            <v>42</v>
          </cell>
          <cell r="H357" t="str">
            <v>Macro</v>
          </cell>
          <cell r="I357" t="str">
            <v>NOKIA</v>
          </cell>
          <cell r="J357" t="str">
            <v>Yannik Mbah</v>
          </cell>
          <cell r="K357" t="str">
            <v>Edea_1</v>
          </cell>
          <cell r="L357" t="str">
            <v>HAMMER_LIT_SUO</v>
          </cell>
          <cell r="M357" t="str">
            <v>IHS</v>
          </cell>
          <cell r="N357" t="str">
            <v>Grid-Gen</v>
          </cell>
        </row>
        <row r="358">
          <cell r="A358" t="str">
            <v>OST_120</v>
          </cell>
          <cell r="B358" t="str">
            <v>Bfsam-Dienso</v>
          </cell>
          <cell r="C358" t="str">
            <v>OST</v>
          </cell>
          <cell r="D358" t="str">
            <v>Bafoussam</v>
          </cell>
          <cell r="E358">
            <v>10.42482</v>
          </cell>
          <cell r="F358">
            <v>5.4488620000000001</v>
          </cell>
          <cell r="G358">
            <v>1448</v>
          </cell>
          <cell r="H358" t="str">
            <v>Macro</v>
          </cell>
          <cell r="I358" t="str">
            <v>NOKIA</v>
          </cell>
          <cell r="J358" t="str">
            <v>Ngah Denis</v>
          </cell>
          <cell r="K358" t="str">
            <v>Bafoussam_B2B</v>
          </cell>
          <cell r="L358" t="str">
            <v>HAMMER_NRO_OST</v>
          </cell>
          <cell r="M358" t="str">
            <v>IHS</v>
          </cell>
          <cell r="N358" t="str">
            <v>Grid Only</v>
          </cell>
        </row>
        <row r="359">
          <cell r="A359" t="str">
            <v>CTR_220</v>
          </cell>
          <cell r="B359" t="str">
            <v>Nkoteng-II</v>
          </cell>
          <cell r="C359" t="str">
            <v>CTR</v>
          </cell>
          <cell r="D359" t="str">
            <v>Nkoteng</v>
          </cell>
          <cell r="E359">
            <v>12.094389</v>
          </cell>
          <cell r="F359">
            <v>4.4659719999999998</v>
          </cell>
          <cell r="G359">
            <v>668</v>
          </cell>
          <cell r="H359" t="str">
            <v>Macro</v>
          </cell>
          <cell r="I359" t="str">
            <v>NOKIA</v>
          </cell>
          <cell r="J359" t="str">
            <v>TSAGUE Raoul</v>
          </cell>
          <cell r="K359" t="str">
            <v>Nanga-Eboko</v>
          </cell>
          <cell r="L359" t="str">
            <v>AFRO</v>
          </cell>
          <cell r="M359" t="str">
            <v>IHS</v>
          </cell>
          <cell r="N359" t="str">
            <v>Grid-Gen</v>
          </cell>
        </row>
        <row r="360">
          <cell r="A360" t="str">
            <v>SUD_224</v>
          </cell>
          <cell r="B360" t="str">
            <v>SUD_224_Z_Sangmelima-II</v>
          </cell>
          <cell r="C360" t="str">
            <v>SUD</v>
          </cell>
          <cell r="D360" t="str">
            <v>Sangmelima</v>
          </cell>
          <cell r="E360">
            <v>11.97279</v>
          </cell>
          <cell r="F360">
            <v>2.95424</v>
          </cell>
          <cell r="G360">
            <v>664</v>
          </cell>
          <cell r="H360" t="str">
            <v>Macro</v>
          </cell>
          <cell r="I360" t="str">
            <v>ZTE</v>
          </cell>
          <cell r="J360" t="str">
            <v>Kenfack Peguy</v>
          </cell>
          <cell r="K360" t="str">
            <v>Sangmelima</v>
          </cell>
          <cell r="L360" t="str">
            <v>AFRO</v>
          </cell>
          <cell r="M360" t="str">
            <v>IHS</v>
          </cell>
          <cell r="N360" t="str">
            <v>Grid-Gen</v>
          </cell>
        </row>
        <row r="361">
          <cell r="A361" t="str">
            <v>CTR_276</v>
          </cell>
          <cell r="B361" t="str">
            <v>CTR_276_Z_Tradex-Nkomo</v>
          </cell>
          <cell r="C361" t="str">
            <v>CTR</v>
          </cell>
          <cell r="D361" t="str">
            <v>Yaounde</v>
          </cell>
          <cell r="E361">
            <v>11.54666975</v>
          </cell>
          <cell r="F361">
            <v>3.8352000190000002</v>
          </cell>
          <cell r="G361">
            <v>742</v>
          </cell>
          <cell r="H361" t="str">
            <v>Macro</v>
          </cell>
          <cell r="I361" t="str">
            <v>ZTE</v>
          </cell>
          <cell r="J361" t="str">
            <v>Mbah Hosiah</v>
          </cell>
          <cell r="K361" t="str">
            <v>Yaounde_2</v>
          </cell>
          <cell r="L361" t="str">
            <v>AFRO</v>
          </cell>
          <cell r="M361" t="str">
            <v>IHS</v>
          </cell>
          <cell r="N361" t="str">
            <v>Grid-Gen</v>
          </cell>
        </row>
        <row r="362">
          <cell r="A362" t="str">
            <v>CTR_833</v>
          </cell>
          <cell r="B362" t="str">
            <v>CTR_833_Z_Tropicana-New</v>
          </cell>
          <cell r="C362" t="str">
            <v>CTR</v>
          </cell>
          <cell r="D362" t="str">
            <v>Yaounde</v>
          </cell>
          <cell r="E362">
            <v>11.523149999999999</v>
          </cell>
          <cell r="F362">
            <v>3.8159100000000001</v>
          </cell>
          <cell r="G362">
            <v>742</v>
          </cell>
          <cell r="H362" t="str">
            <v>Macro</v>
          </cell>
          <cell r="I362" t="str">
            <v>ZTE</v>
          </cell>
          <cell r="J362" t="str">
            <v>Mbah Hosiah</v>
          </cell>
          <cell r="K362" t="str">
            <v>Yaounde_2</v>
          </cell>
          <cell r="L362" t="str">
            <v>AFRO</v>
          </cell>
          <cell r="M362" t="str">
            <v>CAMUSAT</v>
          </cell>
          <cell r="N362" t="str">
            <v>Good Grid + GE</v>
          </cell>
        </row>
        <row r="363">
          <cell r="A363" t="str">
            <v>LIT_210</v>
          </cell>
          <cell r="B363" t="str">
            <v>LIT_210_Z_Logpom-H-Soeurs</v>
          </cell>
          <cell r="C363" t="str">
            <v>LIT</v>
          </cell>
          <cell r="D363" t="str">
            <v>Douala</v>
          </cell>
          <cell r="E363">
            <v>9.7661372960000001</v>
          </cell>
          <cell r="F363">
            <v>4.0813450429999998</v>
          </cell>
          <cell r="G363">
            <v>30</v>
          </cell>
          <cell r="H363" t="str">
            <v>Macro</v>
          </cell>
          <cell r="I363" t="str">
            <v>ZTE</v>
          </cell>
          <cell r="J363" t="str">
            <v>Beauclair Sonzia</v>
          </cell>
          <cell r="K363" t="str">
            <v>Douala_1</v>
          </cell>
          <cell r="L363" t="str">
            <v>HAMMER_LIT_SUO</v>
          </cell>
          <cell r="M363" t="str">
            <v>IHS</v>
          </cell>
          <cell r="N363" t="str">
            <v>Grid-Gen</v>
          </cell>
        </row>
        <row r="364">
          <cell r="A364" t="str">
            <v>LIT_223</v>
          </cell>
          <cell r="B364" t="str">
            <v>LIT_223_Z_PK10-Plateau</v>
          </cell>
          <cell r="C364" t="str">
            <v>LIT</v>
          </cell>
          <cell r="D364" t="str">
            <v>Douala</v>
          </cell>
          <cell r="E364">
            <v>9.7739999999999991</v>
          </cell>
          <cell r="F364">
            <v>4.0423055559999996</v>
          </cell>
          <cell r="G364">
            <v>32</v>
          </cell>
          <cell r="H364" t="str">
            <v>Macro</v>
          </cell>
          <cell r="I364" t="str">
            <v>ZTE</v>
          </cell>
          <cell r="J364" t="str">
            <v>Bruno Kemngne</v>
          </cell>
          <cell r="K364" t="str">
            <v>Douala_6</v>
          </cell>
          <cell r="L364" t="str">
            <v>HAMMER_LIT_SUO</v>
          </cell>
          <cell r="M364" t="str">
            <v>IHS</v>
          </cell>
          <cell r="N364" t="str">
            <v>Grid-Gen</v>
          </cell>
        </row>
        <row r="365">
          <cell r="A365" t="str">
            <v>NRO_052</v>
          </cell>
          <cell r="B365" t="str">
            <v>Kumbo-Bangam-IHS</v>
          </cell>
          <cell r="C365" t="str">
            <v>NRO</v>
          </cell>
          <cell r="D365" t="str">
            <v>Kumbo-Bangam</v>
          </cell>
          <cell r="E365">
            <v>10.673120000000001</v>
          </cell>
          <cell r="F365">
            <v>6.1699400000000004</v>
          </cell>
          <cell r="G365">
            <v>1844</v>
          </cell>
          <cell r="H365" t="str">
            <v>Macro</v>
          </cell>
          <cell r="I365" t="str">
            <v>NOKIA</v>
          </cell>
          <cell r="J365" t="str">
            <v>Collins Kogge</v>
          </cell>
          <cell r="K365" t="str">
            <v>Kumbo</v>
          </cell>
          <cell r="L365" t="str">
            <v>HAMMER_NRO_OST</v>
          </cell>
          <cell r="M365" t="str">
            <v>IHS</v>
          </cell>
          <cell r="N365" t="str">
            <v>Grid-Gen</v>
          </cell>
        </row>
        <row r="366">
          <cell r="A366" t="str">
            <v>OST_121</v>
          </cell>
          <cell r="B366" t="str">
            <v>Bfsam-Gouache-IHS</v>
          </cell>
          <cell r="C366" t="str">
            <v>OST</v>
          </cell>
          <cell r="D366" t="str">
            <v>Bafoussam</v>
          </cell>
          <cell r="E366">
            <v>10.389923</v>
          </cell>
          <cell r="F366">
            <v>5.4822860000000002</v>
          </cell>
          <cell r="G366">
            <v>1414</v>
          </cell>
          <cell r="H366" t="str">
            <v>Macro</v>
          </cell>
          <cell r="I366" t="str">
            <v>NOKIA</v>
          </cell>
          <cell r="J366" t="str">
            <v>Ngah Denis</v>
          </cell>
          <cell r="K366" t="str">
            <v>Bafoussam_B2B</v>
          </cell>
          <cell r="L366" t="str">
            <v>HAMMER_NRO_OST</v>
          </cell>
          <cell r="M366" t="str">
            <v>IHS</v>
          </cell>
          <cell r="N366" t="str">
            <v>Grid-Gen</v>
          </cell>
        </row>
        <row r="367">
          <cell r="A367" t="str">
            <v>SUO_033</v>
          </cell>
          <cell r="B367" t="str">
            <v>Buea-Entree</v>
          </cell>
          <cell r="C367" t="str">
            <v>SUO</v>
          </cell>
          <cell r="D367" t="str">
            <v>Buea</v>
          </cell>
          <cell r="E367">
            <v>9.3001310000000004</v>
          </cell>
          <cell r="F367">
            <v>4.1523890000000003</v>
          </cell>
          <cell r="G367">
            <v>530</v>
          </cell>
          <cell r="H367" t="str">
            <v>Macro</v>
          </cell>
          <cell r="I367" t="str">
            <v>NOKIA</v>
          </cell>
          <cell r="J367" t="str">
            <v>Honore Koube</v>
          </cell>
          <cell r="K367" t="str">
            <v>Buea</v>
          </cell>
          <cell r="L367" t="str">
            <v>HAMMER_LIT_SUO</v>
          </cell>
          <cell r="M367" t="str">
            <v>IHS</v>
          </cell>
          <cell r="N367" t="str">
            <v>Grid-Gen</v>
          </cell>
        </row>
        <row r="368">
          <cell r="A368" t="str">
            <v>SUO_035</v>
          </cell>
          <cell r="B368" t="str">
            <v>Debunsha-MTN</v>
          </cell>
          <cell r="C368" t="str">
            <v>SUO</v>
          </cell>
          <cell r="D368" t="str">
            <v>Debunsha</v>
          </cell>
          <cell r="E368">
            <v>8.9886879999999998</v>
          </cell>
          <cell r="F368">
            <v>4.1024149999999997</v>
          </cell>
          <cell r="G368">
            <v>22</v>
          </cell>
          <cell r="H368" t="str">
            <v>Macro</v>
          </cell>
          <cell r="I368" t="str">
            <v>NOKIA</v>
          </cell>
          <cell r="J368" t="str">
            <v>Emile TAMFU</v>
          </cell>
          <cell r="K368" t="str">
            <v>Limbe</v>
          </cell>
          <cell r="L368" t="str">
            <v>HAMMER_LIT_SUO</v>
          </cell>
          <cell r="M368" t="str">
            <v>IHS</v>
          </cell>
          <cell r="N368" t="str">
            <v>Grid-Gen</v>
          </cell>
        </row>
        <row r="369">
          <cell r="A369" t="str">
            <v>CTR_221</v>
          </cell>
          <cell r="B369" t="str">
            <v>Efok</v>
          </cell>
          <cell r="C369" t="str">
            <v>CTR</v>
          </cell>
          <cell r="D369" t="str">
            <v>Efok</v>
          </cell>
          <cell r="E369">
            <v>11.472573000000001</v>
          </cell>
          <cell r="F369">
            <v>4.1773210000000001</v>
          </cell>
          <cell r="G369">
            <v>581</v>
          </cell>
          <cell r="H369" t="str">
            <v>Macro</v>
          </cell>
          <cell r="I369" t="str">
            <v>NOKIA</v>
          </cell>
          <cell r="J369" t="str">
            <v>Ngouala TSAGUE BRISSE</v>
          </cell>
          <cell r="K369" t="str">
            <v>Yaounde_3</v>
          </cell>
          <cell r="L369" t="str">
            <v>AFRO</v>
          </cell>
          <cell r="M369" t="str">
            <v>IHS</v>
          </cell>
          <cell r="N369" t="str">
            <v>Grid-Gen</v>
          </cell>
        </row>
        <row r="370">
          <cell r="A370" t="str">
            <v>NRD_094</v>
          </cell>
          <cell r="B370" t="str">
            <v>Garoua-Bockle-IHS</v>
          </cell>
          <cell r="C370" t="str">
            <v>NRD</v>
          </cell>
          <cell r="D370" t="str">
            <v>Garoua</v>
          </cell>
          <cell r="E370">
            <v>13.46172361</v>
          </cell>
          <cell r="F370">
            <v>9.2792725110000003</v>
          </cell>
          <cell r="G370">
            <v>223</v>
          </cell>
          <cell r="H370" t="str">
            <v>Macro</v>
          </cell>
          <cell r="I370" t="str">
            <v>NOKIA</v>
          </cell>
          <cell r="J370" t="str">
            <v>Djouohou Armel</v>
          </cell>
          <cell r="K370" t="str">
            <v>Garoua_B2B</v>
          </cell>
          <cell r="L370" t="str">
            <v>TELEINFRA</v>
          </cell>
          <cell r="M370" t="str">
            <v>IHS</v>
          </cell>
          <cell r="N370" t="str">
            <v>Grid-Gen</v>
          </cell>
        </row>
        <row r="371">
          <cell r="A371" t="str">
            <v>SUO_036</v>
          </cell>
          <cell r="B371" t="str">
            <v>Idenau-MTN</v>
          </cell>
          <cell r="C371" t="str">
            <v>SUO</v>
          </cell>
          <cell r="D371" t="str">
            <v>Idenau</v>
          </cell>
          <cell r="E371">
            <v>8.9893000000000001</v>
          </cell>
          <cell r="F371">
            <v>4.2116199999999999</v>
          </cell>
          <cell r="G371">
            <v>12</v>
          </cell>
          <cell r="H371" t="str">
            <v>Macro</v>
          </cell>
          <cell r="I371" t="str">
            <v>NOKIA</v>
          </cell>
          <cell r="J371" t="str">
            <v>Emile TAMFU</v>
          </cell>
          <cell r="K371" t="str">
            <v>Limbe</v>
          </cell>
          <cell r="L371" t="str">
            <v>HAMMER_LIT_SUO</v>
          </cell>
          <cell r="M371" t="str">
            <v>IHS</v>
          </cell>
          <cell r="N371" t="str">
            <v>Grid-Gen</v>
          </cell>
        </row>
        <row r="372">
          <cell r="A372" t="str">
            <v>SUO_032</v>
          </cell>
          <cell r="B372" t="str">
            <v>Konye</v>
          </cell>
          <cell r="C372" t="str">
            <v>SUO</v>
          </cell>
          <cell r="D372" t="str">
            <v>Konye</v>
          </cell>
          <cell r="E372">
            <v>9.4775559999999999</v>
          </cell>
          <cell r="F372">
            <v>4.9344440000000001</v>
          </cell>
          <cell r="G372">
            <v>264</v>
          </cell>
          <cell r="H372" t="str">
            <v>Macro</v>
          </cell>
          <cell r="I372" t="str">
            <v>NOKIA</v>
          </cell>
          <cell r="J372" t="str">
            <v>FOJO André</v>
          </cell>
          <cell r="K372" t="str">
            <v>Ekondo-Titi</v>
          </cell>
          <cell r="L372" t="str">
            <v>HAMMER_LIT_SUO</v>
          </cell>
          <cell r="M372" t="str">
            <v>IHS</v>
          </cell>
          <cell r="N372" t="str">
            <v>Gen Only</v>
          </cell>
        </row>
        <row r="373">
          <cell r="A373" t="str">
            <v>CTR_147</v>
          </cell>
          <cell r="B373" t="str">
            <v>Essa-Mintsang-IHS</v>
          </cell>
          <cell r="C373" t="str">
            <v>CTR</v>
          </cell>
          <cell r="D373" t="str">
            <v>Essa-Mintsang</v>
          </cell>
          <cell r="E373">
            <v>11.775416999999999</v>
          </cell>
          <cell r="F373">
            <v>3.9291390000000002</v>
          </cell>
          <cell r="G373">
            <v>806</v>
          </cell>
          <cell r="H373" t="str">
            <v>Macro</v>
          </cell>
          <cell r="I373" t="str">
            <v>NOKIA</v>
          </cell>
          <cell r="J373" t="str">
            <v>Mbah Hosiah</v>
          </cell>
          <cell r="K373" t="str">
            <v>Yaounde_2</v>
          </cell>
          <cell r="L373" t="str">
            <v>AFRO</v>
          </cell>
          <cell r="M373" t="str">
            <v>IHS</v>
          </cell>
          <cell r="N373" t="str">
            <v>Grid-Gen-Lithium</v>
          </cell>
        </row>
        <row r="374">
          <cell r="A374" t="str">
            <v>EST_124</v>
          </cell>
          <cell r="B374" t="str">
            <v>EST_124_Z_Bertoua-Meteo-II</v>
          </cell>
          <cell r="C374" t="str">
            <v>EST</v>
          </cell>
          <cell r="D374" t="str">
            <v>Bertoua</v>
          </cell>
          <cell r="E374">
            <v>13.695600000000001</v>
          </cell>
          <cell r="F374">
            <v>4.5747499999999999</v>
          </cell>
          <cell r="G374">
            <v>653</v>
          </cell>
          <cell r="H374" t="str">
            <v>Macro</v>
          </cell>
          <cell r="I374" t="str">
            <v>ZTE</v>
          </cell>
          <cell r="J374" t="str">
            <v>Emmanuel Boma</v>
          </cell>
          <cell r="K374" t="str">
            <v>Bertoua_B2B</v>
          </cell>
          <cell r="L374" t="str">
            <v>AFRO</v>
          </cell>
          <cell r="M374" t="str">
            <v>CAMUSAT</v>
          </cell>
          <cell r="N374" t="str">
            <v>Good Grid + GE</v>
          </cell>
        </row>
        <row r="375">
          <cell r="A375" t="str">
            <v>ADM_032</v>
          </cell>
          <cell r="B375" t="str">
            <v>Dibi-MTN</v>
          </cell>
          <cell r="C375" t="str">
            <v>ADM</v>
          </cell>
          <cell r="D375" t="str">
            <v>Dibi</v>
          </cell>
          <cell r="E375">
            <v>13.71900997</v>
          </cell>
          <cell r="F375">
            <v>7.1550613040000002</v>
          </cell>
          <cell r="G375">
            <v>0</v>
          </cell>
          <cell r="H375" t="str">
            <v>Macro</v>
          </cell>
          <cell r="I375" t="str">
            <v>NOKIA</v>
          </cell>
          <cell r="J375" t="str">
            <v>Souleymanou</v>
          </cell>
          <cell r="K375" t="str">
            <v>Ngaoundere_3</v>
          </cell>
          <cell r="L375" t="str">
            <v>TELEINFRA</v>
          </cell>
          <cell r="M375" t="str">
            <v>IHS</v>
          </cell>
          <cell r="N375" t="str">
            <v>Grid-Gen</v>
          </cell>
        </row>
        <row r="376">
          <cell r="A376" t="str">
            <v>ADM_014</v>
          </cell>
          <cell r="B376" t="str">
            <v>Bawa-CAMRAIL</v>
          </cell>
          <cell r="C376" t="str">
            <v>ADM</v>
          </cell>
          <cell r="D376" t="str">
            <v>Bawa</v>
          </cell>
          <cell r="E376">
            <v>13.35527778</v>
          </cell>
          <cell r="F376">
            <v>7.2143888890000003</v>
          </cell>
          <cell r="G376">
            <v>1034</v>
          </cell>
          <cell r="H376" t="str">
            <v>Macro</v>
          </cell>
          <cell r="I376" t="str">
            <v>NOKIA</v>
          </cell>
          <cell r="J376" t="str">
            <v>Souleymanou</v>
          </cell>
          <cell r="K376" t="str">
            <v>Ngaoundere_3</v>
          </cell>
          <cell r="L376" t="str">
            <v>TELEINFRA</v>
          </cell>
          <cell r="M376" t="str">
            <v>CAMUSAT</v>
          </cell>
          <cell r="N376" t="str">
            <v>Hybrid Solar - S3</v>
          </cell>
        </row>
        <row r="377">
          <cell r="A377" t="str">
            <v>EST_128</v>
          </cell>
          <cell r="B377" t="str">
            <v>EST_128_Z_Bertoua-Birpondo-IHS</v>
          </cell>
          <cell r="C377" t="str">
            <v>EST</v>
          </cell>
          <cell r="D377" t="str">
            <v>Bertoua</v>
          </cell>
          <cell r="E377">
            <v>13.671666</v>
          </cell>
          <cell r="F377">
            <v>4.5940830000000004</v>
          </cell>
          <cell r="G377">
            <v>659</v>
          </cell>
          <cell r="H377" t="str">
            <v>Macro</v>
          </cell>
          <cell r="I377" t="str">
            <v>ZTE</v>
          </cell>
          <cell r="J377" t="str">
            <v>Emmanuel Boma</v>
          </cell>
          <cell r="K377" t="str">
            <v>Bertoua_B2B</v>
          </cell>
          <cell r="L377" t="str">
            <v>AFRO</v>
          </cell>
          <cell r="M377" t="str">
            <v>IHS</v>
          </cell>
          <cell r="N377" t="str">
            <v>Grid-Gen</v>
          </cell>
        </row>
        <row r="378">
          <cell r="A378" t="str">
            <v>CTR_201</v>
          </cell>
          <cell r="B378" t="str">
            <v>Otele</v>
          </cell>
          <cell r="C378" t="str">
            <v>CTR</v>
          </cell>
          <cell r="D378" t="str">
            <v>Otele</v>
          </cell>
          <cell r="E378">
            <v>11.238886000000001</v>
          </cell>
          <cell r="F378">
            <v>3.6143860000000001</v>
          </cell>
          <cell r="G378">
            <v>692</v>
          </cell>
          <cell r="H378" t="str">
            <v>Macro</v>
          </cell>
          <cell r="I378" t="str">
            <v>NOKIA</v>
          </cell>
          <cell r="J378" t="str">
            <v>Etienne Saha</v>
          </cell>
          <cell r="K378" t="str">
            <v>Boumnyebel</v>
          </cell>
          <cell r="L378" t="str">
            <v>AFRO</v>
          </cell>
          <cell r="M378" t="str">
            <v>IHS</v>
          </cell>
          <cell r="N378" t="str">
            <v>Grid-Gen</v>
          </cell>
        </row>
        <row r="379">
          <cell r="A379" t="str">
            <v>OST_038</v>
          </cell>
          <cell r="B379" t="str">
            <v>Santchou</v>
          </cell>
          <cell r="C379" t="str">
            <v>OST</v>
          </cell>
          <cell r="D379" t="str">
            <v>Santchou</v>
          </cell>
          <cell r="E379">
            <v>9.9670006840000003</v>
          </cell>
          <cell r="F379">
            <v>5.2833059320000002</v>
          </cell>
          <cell r="G379">
            <v>720</v>
          </cell>
          <cell r="H379" t="str">
            <v>Macro</v>
          </cell>
          <cell r="I379" t="str">
            <v>NOKIA</v>
          </cell>
          <cell r="J379" t="str">
            <v>Yannick Tchoupa</v>
          </cell>
          <cell r="K379" t="str">
            <v>Nkongsamba</v>
          </cell>
          <cell r="L379" t="str">
            <v>HAMMER_NRO_OST</v>
          </cell>
          <cell r="M379" t="str">
            <v>IHS</v>
          </cell>
          <cell r="N379" t="str">
            <v>Grid-Gen</v>
          </cell>
        </row>
        <row r="380">
          <cell r="A380" t="str">
            <v>EST_143</v>
          </cell>
          <cell r="B380" t="str">
            <v>EST_143_Z_Bertoua-Camtel</v>
          </cell>
          <cell r="C380" t="str">
            <v>EST</v>
          </cell>
          <cell r="D380" t="str">
            <v>Bertoua</v>
          </cell>
          <cell r="E380">
            <v>13.684219000000001</v>
          </cell>
          <cell r="F380">
            <v>4.5775319999999997</v>
          </cell>
          <cell r="G380">
            <v>658</v>
          </cell>
          <cell r="H380" t="str">
            <v>Macro</v>
          </cell>
          <cell r="I380" t="str">
            <v>ZTE</v>
          </cell>
          <cell r="J380" t="str">
            <v>Emmanuel Boma</v>
          </cell>
          <cell r="K380" t="str">
            <v>Bertoua_B2B</v>
          </cell>
          <cell r="L380" t="str">
            <v>AFRO</v>
          </cell>
          <cell r="M380" t="str">
            <v>CAMUSAT</v>
          </cell>
          <cell r="N380" t="str">
            <v>Good Grid + GE</v>
          </cell>
        </row>
        <row r="381">
          <cell r="A381" t="str">
            <v>CTR_458</v>
          </cell>
          <cell r="B381" t="str">
            <v>CTR_458_Z_Nkoabang-II-IHS</v>
          </cell>
          <cell r="C381" t="str">
            <v>CTR</v>
          </cell>
          <cell r="D381" t="str">
            <v>Yaounde</v>
          </cell>
          <cell r="E381">
            <v>11.605052000000001</v>
          </cell>
          <cell r="F381">
            <v>3.86321</v>
          </cell>
          <cell r="G381">
            <v>742</v>
          </cell>
          <cell r="H381" t="str">
            <v>Macro</v>
          </cell>
          <cell r="I381" t="str">
            <v>ZTE</v>
          </cell>
          <cell r="J381" t="str">
            <v>Mbah Hosiah</v>
          </cell>
          <cell r="K381" t="str">
            <v>Yaounde_2</v>
          </cell>
          <cell r="L381" t="str">
            <v>AFRO</v>
          </cell>
          <cell r="M381" t="str">
            <v>IHS</v>
          </cell>
          <cell r="N381" t="str">
            <v>Grid-Gen</v>
          </cell>
        </row>
        <row r="382">
          <cell r="A382" t="str">
            <v>CTR_469</v>
          </cell>
          <cell r="B382" t="str">
            <v>CTR_469_Z_Nkolo2-MTN-IHS</v>
          </cell>
          <cell r="C382" t="str">
            <v>CTR</v>
          </cell>
          <cell r="D382" t="str">
            <v>Yaounde</v>
          </cell>
          <cell r="E382">
            <v>11.57321</v>
          </cell>
          <cell r="F382">
            <v>3.8619400000000002</v>
          </cell>
          <cell r="G382">
            <v>746</v>
          </cell>
          <cell r="H382" t="str">
            <v>Macro</v>
          </cell>
          <cell r="I382" t="str">
            <v>ZTE</v>
          </cell>
          <cell r="J382" t="str">
            <v>Mbah Hosiah</v>
          </cell>
          <cell r="K382" t="str">
            <v>Yaounde_2</v>
          </cell>
          <cell r="L382" t="str">
            <v>AFRO</v>
          </cell>
          <cell r="M382" t="str">
            <v>IHS</v>
          </cell>
          <cell r="N382" t="str">
            <v>Grid-Gen</v>
          </cell>
        </row>
        <row r="383">
          <cell r="A383" t="str">
            <v>LIT_249</v>
          </cell>
          <cell r="B383" t="str">
            <v>LIT_249_Z_PK12-Marche</v>
          </cell>
          <cell r="C383" t="str">
            <v>LIT</v>
          </cell>
          <cell r="D383" t="str">
            <v>Douala</v>
          </cell>
          <cell r="E383">
            <v>9.7869955690000001</v>
          </cell>
          <cell r="F383">
            <v>4.0628571080000002</v>
          </cell>
          <cell r="G383">
            <v>55</v>
          </cell>
          <cell r="H383" t="str">
            <v>Macro</v>
          </cell>
          <cell r="I383" t="str">
            <v>ZTE</v>
          </cell>
          <cell r="J383" t="str">
            <v>Fidèle Etaba</v>
          </cell>
          <cell r="K383" t="str">
            <v>Douala_7</v>
          </cell>
          <cell r="L383" t="str">
            <v>HAMMER_LIT_SUO</v>
          </cell>
          <cell r="M383" t="str">
            <v>IHS</v>
          </cell>
          <cell r="N383" t="str">
            <v>Grid-Gen</v>
          </cell>
        </row>
        <row r="384">
          <cell r="A384" t="str">
            <v>OST_151</v>
          </cell>
          <cell r="B384" t="str">
            <v>Bansoa-IHS</v>
          </cell>
          <cell r="C384" t="str">
            <v>OST</v>
          </cell>
          <cell r="D384" t="str">
            <v>Bansoa</v>
          </cell>
          <cell r="E384">
            <v>10.31527</v>
          </cell>
          <cell r="F384">
            <v>5.4780433300000002</v>
          </cell>
          <cell r="G384">
            <v>1552</v>
          </cell>
          <cell r="H384" t="str">
            <v>Macro</v>
          </cell>
          <cell r="I384" t="str">
            <v>NOKIA</v>
          </cell>
          <cell r="J384" t="str">
            <v>Rodrigue Takala</v>
          </cell>
          <cell r="K384" t="str">
            <v>Dschang</v>
          </cell>
          <cell r="L384" t="str">
            <v>HAMMER_NRO_OST</v>
          </cell>
          <cell r="M384" t="str">
            <v>IHS</v>
          </cell>
          <cell r="N384" t="str">
            <v>Grid-Gen</v>
          </cell>
        </row>
        <row r="385">
          <cell r="A385" t="str">
            <v>EST_036</v>
          </cell>
          <cell r="B385" t="str">
            <v>Abong-Mbang-II</v>
          </cell>
          <cell r="C385" t="str">
            <v>EST</v>
          </cell>
          <cell r="D385" t="str">
            <v>Abong-Mbang</v>
          </cell>
          <cell r="E385">
            <v>13.180575599999999</v>
          </cell>
          <cell r="F385">
            <v>3.9994765139999999</v>
          </cell>
          <cell r="G385">
            <v>705</v>
          </cell>
          <cell r="H385" t="str">
            <v>Macro</v>
          </cell>
          <cell r="I385" t="str">
            <v>NOKIA</v>
          </cell>
          <cell r="J385" t="str">
            <v>Essiane Arthur</v>
          </cell>
          <cell r="K385" t="str">
            <v>Abong-Mbang</v>
          </cell>
          <cell r="L385" t="str">
            <v>AFRO</v>
          </cell>
          <cell r="M385" t="str">
            <v>IHS</v>
          </cell>
          <cell r="N385" t="str">
            <v>Grid-Gen</v>
          </cell>
        </row>
        <row r="386">
          <cell r="A386" t="str">
            <v>SUO_034</v>
          </cell>
          <cell r="B386" t="str">
            <v>Kurume</v>
          </cell>
          <cell r="C386" t="str">
            <v>SUO</v>
          </cell>
          <cell r="D386" t="str">
            <v>Kurume</v>
          </cell>
          <cell r="E386">
            <v>9.4446390000000005</v>
          </cell>
          <cell r="F386">
            <v>4.9075800000000003</v>
          </cell>
          <cell r="G386">
            <v>657</v>
          </cell>
          <cell r="H386" t="str">
            <v>Macro</v>
          </cell>
          <cell r="I386" t="str">
            <v>NOKIA</v>
          </cell>
          <cell r="J386" t="str">
            <v>FOJO André</v>
          </cell>
          <cell r="K386" t="str">
            <v>Ekondo-Titi</v>
          </cell>
          <cell r="L386" t="str">
            <v>HAMMER_LIT_SUO</v>
          </cell>
          <cell r="M386">
            <v>0</v>
          </cell>
          <cell r="N386" t="e">
            <v>#N/A</v>
          </cell>
        </row>
        <row r="387">
          <cell r="A387" t="str">
            <v>EST_131</v>
          </cell>
          <cell r="B387" t="str">
            <v>EST_131_Z_Bertoua-Lycee-Technique</v>
          </cell>
          <cell r="C387" t="str">
            <v>EST</v>
          </cell>
          <cell r="D387" t="str">
            <v>Bertoua</v>
          </cell>
          <cell r="E387">
            <v>13.718353</v>
          </cell>
          <cell r="F387">
            <v>4.5892309999999998</v>
          </cell>
          <cell r="G387">
            <v>15</v>
          </cell>
          <cell r="H387" t="str">
            <v>Macro</v>
          </cell>
          <cell r="I387" t="str">
            <v>ZTE</v>
          </cell>
          <cell r="J387" t="str">
            <v>Emmanuel Boma</v>
          </cell>
          <cell r="K387" t="str">
            <v>Bertoua_B2B</v>
          </cell>
          <cell r="L387" t="str">
            <v>AFRO</v>
          </cell>
          <cell r="M387" t="str">
            <v>CAMUSAT</v>
          </cell>
          <cell r="N387" t="str">
            <v>Bad Grid + GE</v>
          </cell>
        </row>
        <row r="388">
          <cell r="A388" t="str">
            <v>CTR_546</v>
          </cell>
          <cell r="B388" t="str">
            <v>Ngog-Mapubi-New</v>
          </cell>
          <cell r="C388" t="str">
            <v>CTR</v>
          </cell>
          <cell r="D388" t="str">
            <v>Ngog-Mapubi</v>
          </cell>
          <cell r="E388">
            <v>10.83384</v>
          </cell>
          <cell r="F388">
            <v>3.94997</v>
          </cell>
          <cell r="G388">
            <v>406</v>
          </cell>
          <cell r="H388" t="str">
            <v>Macro</v>
          </cell>
          <cell r="I388" t="str">
            <v>NOKIA</v>
          </cell>
          <cell r="J388" t="str">
            <v>Etienne Saha</v>
          </cell>
          <cell r="K388" t="str">
            <v>Boumnyebel</v>
          </cell>
          <cell r="L388" t="str">
            <v>AFRO</v>
          </cell>
          <cell r="M388" t="str">
            <v>IHS</v>
          </cell>
          <cell r="N388" t="str">
            <v>Grid-Gen</v>
          </cell>
        </row>
        <row r="389">
          <cell r="A389" t="str">
            <v>LIT_231</v>
          </cell>
          <cell r="B389" t="str">
            <v>Nkak</v>
          </cell>
          <cell r="C389" t="str">
            <v>LIT</v>
          </cell>
          <cell r="D389" t="str">
            <v>Mapubbi</v>
          </cell>
          <cell r="E389">
            <v>10.397204</v>
          </cell>
          <cell r="F389">
            <v>3.8302100000000001</v>
          </cell>
          <cell r="G389">
            <v>144</v>
          </cell>
          <cell r="H389" t="str">
            <v>Macro</v>
          </cell>
          <cell r="I389" t="str">
            <v>NOKIA</v>
          </cell>
          <cell r="J389" t="str">
            <v>Freddy Fogang</v>
          </cell>
          <cell r="K389" t="str">
            <v>Edea_2 (Pouma)</v>
          </cell>
          <cell r="L389" t="str">
            <v>HAMMER_LIT_SUO</v>
          </cell>
          <cell r="M389" t="str">
            <v>IHS</v>
          </cell>
          <cell r="N389" t="str">
            <v>Solar-Gen-Lithium</v>
          </cell>
        </row>
        <row r="390">
          <cell r="A390" t="str">
            <v>CTR_465</v>
          </cell>
          <cell r="B390" t="str">
            <v>CTR_465_Z_Ekoumdoum-MTN-IHS</v>
          </cell>
          <cell r="C390" t="str">
            <v>CTR</v>
          </cell>
          <cell r="D390" t="str">
            <v>Yaounde</v>
          </cell>
          <cell r="E390">
            <v>11.534132</v>
          </cell>
          <cell r="F390">
            <v>3.8222689999999999</v>
          </cell>
          <cell r="G390">
            <v>742</v>
          </cell>
          <cell r="H390" t="str">
            <v>Macro</v>
          </cell>
          <cell r="I390" t="str">
            <v>ZTE</v>
          </cell>
          <cell r="J390" t="str">
            <v>Mbah Hosiah</v>
          </cell>
          <cell r="K390" t="str">
            <v>Yaounde_2</v>
          </cell>
          <cell r="L390" t="str">
            <v>AFRO</v>
          </cell>
          <cell r="M390" t="str">
            <v>IHS</v>
          </cell>
          <cell r="N390" t="str">
            <v>Grid-Gen</v>
          </cell>
        </row>
        <row r="391">
          <cell r="A391" t="str">
            <v>CTR_487</v>
          </cell>
          <cell r="B391" t="str">
            <v>CTR_487_Z_Mvan-MRS-IHS</v>
          </cell>
          <cell r="C391" t="str">
            <v>CTR</v>
          </cell>
          <cell r="D391" t="str">
            <v>Yaounde</v>
          </cell>
          <cell r="E391">
            <v>11.517599000000001</v>
          </cell>
          <cell r="F391">
            <v>3.8274619699999999</v>
          </cell>
          <cell r="G391">
            <v>742</v>
          </cell>
          <cell r="H391" t="str">
            <v>Macro</v>
          </cell>
          <cell r="I391" t="str">
            <v>ZTE</v>
          </cell>
          <cell r="J391" t="str">
            <v>Mbah Hosiah</v>
          </cell>
          <cell r="K391" t="str">
            <v>Yaounde_2</v>
          </cell>
          <cell r="L391" t="str">
            <v>AFRO</v>
          </cell>
          <cell r="M391" t="str">
            <v>IHS</v>
          </cell>
          <cell r="N391" t="str">
            <v>Grid-Gen</v>
          </cell>
        </row>
        <row r="392">
          <cell r="A392" t="str">
            <v>CTR_202</v>
          </cell>
          <cell r="B392" t="str">
            <v>Mom</v>
          </cell>
          <cell r="C392" t="str">
            <v>CTR</v>
          </cell>
          <cell r="D392" t="str">
            <v>Mom</v>
          </cell>
          <cell r="E392">
            <v>11.185965039999999</v>
          </cell>
          <cell r="F392">
            <v>3.6036305340000001</v>
          </cell>
          <cell r="G392">
            <v>692</v>
          </cell>
          <cell r="H392" t="str">
            <v>Macro</v>
          </cell>
          <cell r="I392" t="str">
            <v>NOKIA</v>
          </cell>
          <cell r="J392" t="str">
            <v>Etienne Saha</v>
          </cell>
          <cell r="K392" t="str">
            <v>Boumnyebel</v>
          </cell>
          <cell r="L392" t="str">
            <v>AFRO</v>
          </cell>
          <cell r="M392" t="str">
            <v>IHS</v>
          </cell>
          <cell r="N392" t="str">
            <v>Grid-Gen</v>
          </cell>
        </row>
        <row r="393">
          <cell r="A393" t="str">
            <v>CTR_252</v>
          </cell>
          <cell r="B393" t="str">
            <v>CTR_252_Z_Mbalmayo-Ngalan</v>
          </cell>
          <cell r="C393" t="str">
            <v>CTR</v>
          </cell>
          <cell r="D393" t="str">
            <v>Mbalmayo</v>
          </cell>
          <cell r="E393">
            <v>11.52277482</v>
          </cell>
          <cell r="F393">
            <v>3.5324430859999998</v>
          </cell>
          <cell r="G393">
            <v>682</v>
          </cell>
          <cell r="H393" t="str">
            <v>Macro</v>
          </cell>
          <cell r="I393" t="str">
            <v>ZTE</v>
          </cell>
          <cell r="J393" t="str">
            <v>Mougang Rodrigue</v>
          </cell>
          <cell r="K393" t="str">
            <v>Mbalmayo</v>
          </cell>
          <cell r="L393" t="str">
            <v>AFRO</v>
          </cell>
          <cell r="M393" t="str">
            <v>IHS</v>
          </cell>
          <cell r="N393" t="str">
            <v>Grid-Gen</v>
          </cell>
        </row>
        <row r="394">
          <cell r="A394" t="str">
            <v>CTR_234</v>
          </cell>
          <cell r="B394" t="str">
            <v>Boga-Mahole</v>
          </cell>
          <cell r="C394" t="str">
            <v>CTR</v>
          </cell>
          <cell r="D394" t="str">
            <v>Boga-Mahole</v>
          </cell>
          <cell r="E394">
            <v>10.811404</v>
          </cell>
          <cell r="F394">
            <v>3.8795310000000001</v>
          </cell>
          <cell r="G394">
            <v>209</v>
          </cell>
          <cell r="H394" t="str">
            <v>Macro</v>
          </cell>
          <cell r="I394" t="str">
            <v>NOKIA</v>
          </cell>
          <cell r="J394" t="str">
            <v>Freddy Fogang</v>
          </cell>
          <cell r="K394" t="str">
            <v>Edea_2 (Pouma)</v>
          </cell>
          <cell r="L394" t="str">
            <v>HAMMER_NRO_OST</v>
          </cell>
          <cell r="M394" t="str">
            <v>IHS</v>
          </cell>
          <cell r="N394" t="str">
            <v>Grid-Gen</v>
          </cell>
        </row>
        <row r="395">
          <cell r="A395" t="str">
            <v>LIT_229</v>
          </cell>
          <cell r="B395" t="str">
            <v>LIT_229_Z_Edea-Entree</v>
          </cell>
          <cell r="C395" t="str">
            <v>LIT</v>
          </cell>
          <cell r="D395" t="str">
            <v>Edea</v>
          </cell>
          <cell r="E395">
            <v>10.089138889999999</v>
          </cell>
          <cell r="F395">
            <v>3.8410277779999999</v>
          </cell>
          <cell r="G395">
            <v>71</v>
          </cell>
          <cell r="H395" t="str">
            <v>Macro</v>
          </cell>
          <cell r="I395" t="str">
            <v>ZTE</v>
          </cell>
          <cell r="J395" t="str">
            <v>Yannik Mbah</v>
          </cell>
          <cell r="K395" t="str">
            <v>Edea_1</v>
          </cell>
          <cell r="L395" t="str">
            <v>HAMMER_LIT_SUO</v>
          </cell>
          <cell r="M395" t="str">
            <v>IHS</v>
          </cell>
          <cell r="N395" t="str">
            <v>Solar-Grid-Gen</v>
          </cell>
        </row>
        <row r="396">
          <cell r="A396" t="str">
            <v>LIT_230</v>
          </cell>
          <cell r="B396" t="str">
            <v>Edea-Ndokok</v>
          </cell>
          <cell r="C396" t="str">
            <v>LIT</v>
          </cell>
          <cell r="D396" t="str">
            <v>Edea</v>
          </cell>
          <cell r="E396">
            <v>10.215300790000001</v>
          </cell>
          <cell r="F396">
            <v>3.7939560399999999</v>
          </cell>
          <cell r="G396">
            <v>132</v>
          </cell>
          <cell r="H396" t="str">
            <v>Macro</v>
          </cell>
          <cell r="I396" t="str">
            <v>NOKIA</v>
          </cell>
          <cell r="J396" t="str">
            <v>Freddy Fogang</v>
          </cell>
          <cell r="K396" t="str">
            <v>Edea_2 (Pouma)</v>
          </cell>
          <cell r="L396" t="str">
            <v>HAMMER_LIT_SUO</v>
          </cell>
          <cell r="M396" t="str">
            <v>IHS</v>
          </cell>
          <cell r="N396" t="str">
            <v>Grid-Gen</v>
          </cell>
        </row>
        <row r="397">
          <cell r="A397" t="str">
            <v>CTR_230</v>
          </cell>
          <cell r="B397" t="str">
            <v>Ezezang-MTN</v>
          </cell>
          <cell r="C397" t="str">
            <v>CTR</v>
          </cell>
          <cell r="D397" t="str">
            <v>Ezezang</v>
          </cell>
          <cell r="E397">
            <v>11.367357999999999</v>
          </cell>
          <cell r="F397">
            <v>4.2738519999999998</v>
          </cell>
          <cell r="G397">
            <v>594</v>
          </cell>
          <cell r="H397" t="str">
            <v>Macro</v>
          </cell>
          <cell r="I397" t="str">
            <v>NOKIA</v>
          </cell>
          <cell r="J397" t="str">
            <v xml:space="preserve">APIANG Grégoire Flores </v>
          </cell>
          <cell r="K397" t="str">
            <v>Ntui</v>
          </cell>
          <cell r="L397" t="str">
            <v>HAMMER_NRO_OST</v>
          </cell>
          <cell r="M397" t="str">
            <v>IHS</v>
          </cell>
          <cell r="N397" t="str">
            <v>Gen Only</v>
          </cell>
        </row>
        <row r="398">
          <cell r="A398" t="str">
            <v>OST_135</v>
          </cell>
          <cell r="B398" t="str">
            <v>Bfsam-Bamendzi-II</v>
          </cell>
          <cell r="C398" t="str">
            <v>OST</v>
          </cell>
          <cell r="D398" t="str">
            <v>Bafoussam</v>
          </cell>
          <cell r="E398">
            <v>10.442672</v>
          </cell>
          <cell r="F398">
            <v>5.4806379999999999</v>
          </cell>
          <cell r="G398">
            <v>1377</v>
          </cell>
          <cell r="H398" t="str">
            <v>Macro</v>
          </cell>
          <cell r="I398" t="str">
            <v>NOKIA</v>
          </cell>
          <cell r="J398" t="str">
            <v>Ngah Denis</v>
          </cell>
          <cell r="K398" t="str">
            <v>Bafoussam_B2B</v>
          </cell>
          <cell r="L398" t="str">
            <v>HAMMER_NRO_OST</v>
          </cell>
          <cell r="M398" t="str">
            <v>IHS</v>
          </cell>
          <cell r="N398" t="str">
            <v>Grid Only</v>
          </cell>
        </row>
        <row r="399">
          <cell r="A399" t="str">
            <v>EST_046</v>
          </cell>
          <cell r="B399" t="str">
            <v>Messamena</v>
          </cell>
          <cell r="C399" t="str">
            <v>EST</v>
          </cell>
          <cell r="D399" t="str">
            <v>Messamena</v>
          </cell>
          <cell r="E399">
            <v>12.8284121</v>
          </cell>
          <cell r="F399">
            <v>3.7357679629999998</v>
          </cell>
          <cell r="G399">
            <v>695</v>
          </cell>
          <cell r="H399" t="str">
            <v>Macro</v>
          </cell>
          <cell r="I399" t="str">
            <v>NOKIA</v>
          </cell>
          <cell r="J399" t="str">
            <v>Essiane Arthur</v>
          </cell>
          <cell r="K399" t="str">
            <v>Abong-Mbang</v>
          </cell>
          <cell r="L399" t="str">
            <v>AFRO</v>
          </cell>
          <cell r="M399" t="str">
            <v>IHS</v>
          </cell>
          <cell r="N399" t="str">
            <v>Solar-Gen</v>
          </cell>
        </row>
        <row r="400">
          <cell r="A400" t="str">
            <v>LIT_233</v>
          </cell>
          <cell r="B400" t="str">
            <v>Tangui</v>
          </cell>
          <cell r="C400" t="str">
            <v>LIT</v>
          </cell>
          <cell r="D400" t="str">
            <v>Mbanga</v>
          </cell>
          <cell r="E400">
            <v>9.6069569999999995</v>
          </cell>
          <cell r="F400">
            <v>4.5404960000000001</v>
          </cell>
          <cell r="G400">
            <v>87</v>
          </cell>
          <cell r="H400" t="str">
            <v>Macro</v>
          </cell>
          <cell r="I400" t="str">
            <v>NOKIA</v>
          </cell>
          <cell r="J400" t="str">
            <v>Ewane Eric Pitié</v>
          </cell>
          <cell r="K400" t="str">
            <v>Njombe</v>
          </cell>
          <cell r="L400" t="str">
            <v>HAMMER_LIT_SUO</v>
          </cell>
          <cell r="M400" t="str">
            <v>IHS</v>
          </cell>
          <cell r="N400" t="str">
            <v>Grid-Gen</v>
          </cell>
        </row>
        <row r="401">
          <cell r="A401" t="str">
            <v>EXN_067</v>
          </cell>
          <cell r="B401" t="str">
            <v>Maroua-Doursogo</v>
          </cell>
          <cell r="C401" t="str">
            <v>EXN</v>
          </cell>
          <cell r="D401" t="str">
            <v>Maroua</v>
          </cell>
          <cell r="E401">
            <v>14.349305559999999</v>
          </cell>
          <cell r="F401">
            <v>10.601749999999999</v>
          </cell>
          <cell r="G401">
            <v>393</v>
          </cell>
          <cell r="H401" t="str">
            <v>Macro</v>
          </cell>
          <cell r="I401" t="str">
            <v>NOKIA</v>
          </cell>
          <cell r="J401" t="str">
            <v>Lefranc Emati</v>
          </cell>
          <cell r="K401" t="str">
            <v>Maroua_B2B</v>
          </cell>
          <cell r="L401" t="str">
            <v>TELEINFRA</v>
          </cell>
          <cell r="M401" t="str">
            <v>IHS</v>
          </cell>
          <cell r="N401" t="str">
            <v>Grid-Gen</v>
          </cell>
        </row>
        <row r="402">
          <cell r="A402" t="str">
            <v>CTR_158</v>
          </cell>
          <cell r="B402" t="str">
            <v>CTR_158_Z_Odza-II-IHS</v>
          </cell>
          <cell r="C402" t="str">
            <v>CTR</v>
          </cell>
          <cell r="D402" t="str">
            <v>Yaounde</v>
          </cell>
          <cell r="E402">
            <v>11.53768423</v>
          </cell>
          <cell r="F402">
            <v>3.7754663210000001</v>
          </cell>
          <cell r="G402">
            <v>742</v>
          </cell>
          <cell r="H402" t="str">
            <v>Macro</v>
          </cell>
          <cell r="I402" t="str">
            <v>ZTE</v>
          </cell>
          <cell r="J402" t="str">
            <v>Mbah Hosiah</v>
          </cell>
          <cell r="K402" t="str">
            <v>Yaounde_2</v>
          </cell>
          <cell r="L402" t="str">
            <v>AFRO</v>
          </cell>
          <cell r="M402" t="str">
            <v>IHS</v>
          </cell>
          <cell r="N402" t="str">
            <v>Grid-Gen</v>
          </cell>
        </row>
        <row r="403">
          <cell r="A403" t="str">
            <v>CTR_575</v>
          </cell>
          <cell r="B403" t="str">
            <v>CTR_575_Z_Ekie-Nodal</v>
          </cell>
          <cell r="C403" t="str">
            <v>CTR</v>
          </cell>
          <cell r="D403" t="str">
            <v>Yaounde</v>
          </cell>
          <cell r="E403">
            <v>11.539012</v>
          </cell>
          <cell r="F403">
            <v>3.8311700000000002</v>
          </cell>
          <cell r="G403">
            <v>742</v>
          </cell>
          <cell r="H403" t="str">
            <v>Macro</v>
          </cell>
          <cell r="I403" t="str">
            <v>ZTE</v>
          </cell>
          <cell r="J403" t="str">
            <v>Mbah Hosiah</v>
          </cell>
          <cell r="K403" t="str">
            <v>Yaounde_2</v>
          </cell>
          <cell r="L403" t="str">
            <v>AFRO</v>
          </cell>
          <cell r="M403">
            <v>0</v>
          </cell>
          <cell r="N403" t="e">
            <v>#N/A</v>
          </cell>
        </row>
        <row r="404">
          <cell r="A404" t="str">
            <v>CTR_590</v>
          </cell>
          <cell r="B404" t="str">
            <v>CTR_590_Z_Ngona</v>
          </cell>
          <cell r="C404" t="str">
            <v>CTR</v>
          </cell>
          <cell r="D404" t="str">
            <v>Yaounde</v>
          </cell>
          <cell r="E404">
            <v>11.587266</v>
          </cell>
          <cell r="F404">
            <v>3.8769999999999998</v>
          </cell>
          <cell r="G404">
            <v>742</v>
          </cell>
          <cell r="H404" t="str">
            <v>Macro</v>
          </cell>
          <cell r="I404" t="str">
            <v>ZTE</v>
          </cell>
          <cell r="J404" t="str">
            <v>Mbah Hosiah</v>
          </cell>
          <cell r="K404" t="str">
            <v>Yaounde_2</v>
          </cell>
          <cell r="L404" t="str">
            <v>AFRO</v>
          </cell>
          <cell r="M404" t="str">
            <v>IHS</v>
          </cell>
          <cell r="N404" t="str">
            <v>Grid-Gen</v>
          </cell>
        </row>
        <row r="405">
          <cell r="A405" t="str">
            <v>SUO_021</v>
          </cell>
          <cell r="B405" t="str">
            <v>Mile4</v>
          </cell>
          <cell r="C405" t="str">
            <v>SUO</v>
          </cell>
          <cell r="D405" t="str">
            <v>Limbe</v>
          </cell>
          <cell r="E405">
            <v>9.2473388889999999</v>
          </cell>
          <cell r="F405">
            <v>4.0566805559999999</v>
          </cell>
          <cell r="G405">
            <v>329</v>
          </cell>
          <cell r="H405" t="str">
            <v>Macro</v>
          </cell>
          <cell r="I405" t="str">
            <v>NOKIA</v>
          </cell>
          <cell r="J405" t="str">
            <v>Desmond TAMFU</v>
          </cell>
          <cell r="K405" t="str">
            <v>Tiko</v>
          </cell>
          <cell r="L405" t="str">
            <v>HAMMER_LIT_SUO</v>
          </cell>
          <cell r="M405" t="str">
            <v>IHS</v>
          </cell>
          <cell r="N405" t="str">
            <v>Grid-Gen</v>
          </cell>
        </row>
        <row r="406">
          <cell r="A406" t="str">
            <v>OST_134</v>
          </cell>
          <cell r="B406" t="str">
            <v>Bfsam-Brasserie</v>
          </cell>
          <cell r="C406" t="str">
            <v>OST</v>
          </cell>
          <cell r="D406" t="str">
            <v>Bafoussam</v>
          </cell>
          <cell r="E406">
            <v>10.409894</v>
          </cell>
          <cell r="F406">
            <v>5.4626299999999999</v>
          </cell>
          <cell r="G406">
            <v>1456</v>
          </cell>
          <cell r="H406" t="str">
            <v>Macro</v>
          </cell>
          <cell r="I406" t="str">
            <v>NOKIA</v>
          </cell>
          <cell r="J406" t="str">
            <v>Ngah Denis</v>
          </cell>
          <cell r="K406" t="str">
            <v>Bafoussam_B2B</v>
          </cell>
          <cell r="L406" t="str">
            <v>HAMMER_NRO_OST</v>
          </cell>
          <cell r="M406" t="str">
            <v>IHS</v>
          </cell>
          <cell r="N406" t="str">
            <v>Grid-Gen</v>
          </cell>
        </row>
        <row r="407">
          <cell r="A407" t="str">
            <v>OST_166</v>
          </cell>
          <cell r="B407" t="str">
            <v>Bfsam-Leproserie-IHS</v>
          </cell>
          <cell r="C407" t="str">
            <v>OST</v>
          </cell>
          <cell r="D407" t="str">
            <v>Bafoussam</v>
          </cell>
          <cell r="E407">
            <v>10.390510000000001</v>
          </cell>
          <cell r="F407">
            <v>5.5103400000000002</v>
          </cell>
          <cell r="G407">
            <v>1363</v>
          </cell>
          <cell r="H407" t="str">
            <v>Macro</v>
          </cell>
          <cell r="I407" t="str">
            <v>NOKIA</v>
          </cell>
          <cell r="J407" t="str">
            <v>Ngah Denis</v>
          </cell>
          <cell r="K407" t="str">
            <v>Bafoussam_B2B</v>
          </cell>
          <cell r="L407" t="str">
            <v>HAMMER_NRO_OST</v>
          </cell>
          <cell r="M407" t="str">
            <v>IHS</v>
          </cell>
          <cell r="N407" t="str">
            <v>Grid-Gen</v>
          </cell>
        </row>
        <row r="408">
          <cell r="A408" t="str">
            <v>ADM_021</v>
          </cell>
          <cell r="B408" t="str">
            <v>Dir</v>
          </cell>
          <cell r="C408" t="str">
            <v>ADM</v>
          </cell>
          <cell r="D408" t="str">
            <v>Dir</v>
          </cell>
          <cell r="E408">
            <v>13.5438736</v>
          </cell>
          <cell r="F408">
            <v>6.3276364139999997</v>
          </cell>
          <cell r="G408">
            <v>964</v>
          </cell>
          <cell r="H408" t="str">
            <v>Macro</v>
          </cell>
          <cell r="I408" t="str">
            <v>NOKIA</v>
          </cell>
          <cell r="J408" t="str">
            <v xml:space="preserve">Ndongo Ayissi Jean-Bernard </v>
          </cell>
          <cell r="K408" t="str">
            <v>Ngaoundal</v>
          </cell>
          <cell r="L408" t="str">
            <v>TELEINFRA</v>
          </cell>
          <cell r="M408" t="str">
            <v>IHS</v>
          </cell>
          <cell r="N408" t="str">
            <v>Solar-Gen</v>
          </cell>
        </row>
        <row r="409">
          <cell r="A409" t="str">
            <v>EXN_043</v>
          </cell>
          <cell r="B409" t="str">
            <v>Koza-MTN</v>
          </cell>
          <cell r="C409" t="str">
            <v>EXN</v>
          </cell>
          <cell r="D409" t="str">
            <v>Koza</v>
          </cell>
          <cell r="E409">
            <v>13.8834766</v>
          </cell>
          <cell r="F409">
            <v>10.872877190000001</v>
          </cell>
          <cell r="G409">
            <v>795</v>
          </cell>
          <cell r="H409" t="str">
            <v>Macro</v>
          </cell>
          <cell r="I409" t="str">
            <v>NOKIA</v>
          </cell>
          <cell r="J409" t="str">
            <v>Yaouba Yaya</v>
          </cell>
          <cell r="K409" t="str">
            <v>Mora</v>
          </cell>
          <cell r="L409" t="str">
            <v>TELEINFRA</v>
          </cell>
          <cell r="M409" t="str">
            <v>IHS</v>
          </cell>
          <cell r="N409" t="str">
            <v>Grid-Gen</v>
          </cell>
        </row>
        <row r="410">
          <cell r="A410" t="str">
            <v>EXN_024</v>
          </cell>
          <cell r="B410" t="str">
            <v>Mogode</v>
          </cell>
          <cell r="C410" t="str">
            <v>EXN</v>
          </cell>
          <cell r="D410" t="str">
            <v>Mogode</v>
          </cell>
          <cell r="E410">
            <v>13.572333329999999</v>
          </cell>
          <cell r="F410">
            <v>10.61483333</v>
          </cell>
          <cell r="G410">
            <v>988</v>
          </cell>
          <cell r="H410" t="str">
            <v>Macro</v>
          </cell>
          <cell r="I410" t="str">
            <v>NOKIA</v>
          </cell>
          <cell r="J410" t="str">
            <v>Abiss Alioum</v>
          </cell>
          <cell r="K410" t="str">
            <v>Mokolo</v>
          </cell>
          <cell r="L410" t="str">
            <v>TELEINFRA</v>
          </cell>
          <cell r="M410" t="str">
            <v>IHS</v>
          </cell>
          <cell r="N410" t="str">
            <v>Solar-Grid-Gen</v>
          </cell>
        </row>
        <row r="411">
          <cell r="A411" t="str">
            <v>LIT_116</v>
          </cell>
          <cell r="B411" t="str">
            <v>Nkong-CRTV</v>
          </cell>
          <cell r="C411" t="str">
            <v>LIT</v>
          </cell>
          <cell r="D411" t="str">
            <v>Nkongsamba</v>
          </cell>
          <cell r="E411">
            <v>9.9337649999999993</v>
          </cell>
          <cell r="F411">
            <v>4.9796079999999998</v>
          </cell>
          <cell r="G411">
            <v>999</v>
          </cell>
          <cell r="H411" t="str">
            <v>Macro</v>
          </cell>
          <cell r="I411" t="str">
            <v>NOKIA</v>
          </cell>
          <cell r="J411" t="str">
            <v>Yannick Tchoupa</v>
          </cell>
          <cell r="K411" t="str">
            <v>Nkongsamba</v>
          </cell>
          <cell r="L411" t="str">
            <v>HAMMER_LIT_SUO</v>
          </cell>
          <cell r="M411" t="str">
            <v>CAMUSAT</v>
          </cell>
          <cell r="N411" t="str">
            <v>Good Grid + GE</v>
          </cell>
        </row>
        <row r="412">
          <cell r="A412" t="str">
            <v>SUO_133</v>
          </cell>
          <cell r="B412" t="str">
            <v>Alou-IHS</v>
          </cell>
          <cell r="C412" t="str">
            <v>SUO</v>
          </cell>
          <cell r="D412" t="str">
            <v>Alou</v>
          </cell>
          <cell r="E412">
            <v>9.9452499999999997</v>
          </cell>
          <cell r="F412">
            <v>5.5274679999999998</v>
          </cell>
          <cell r="G412">
            <v>122</v>
          </cell>
          <cell r="H412" t="str">
            <v>Macro</v>
          </cell>
          <cell r="I412" t="str">
            <v>NOKIA</v>
          </cell>
          <cell r="J412" t="str">
            <v>Elan Mencheng  Jeremiah</v>
          </cell>
          <cell r="K412" t="str">
            <v>Mamfe</v>
          </cell>
          <cell r="L412" t="str">
            <v>HAMMER_LIT_SUO</v>
          </cell>
          <cell r="M412" t="str">
            <v>IHS</v>
          </cell>
          <cell r="N412" t="str">
            <v>Grid-Gen-Lithium</v>
          </cell>
        </row>
        <row r="413">
          <cell r="A413" t="str">
            <v>EST_001</v>
          </cell>
          <cell r="B413" t="str">
            <v>EST_001_Z_Bertoua</v>
          </cell>
          <cell r="C413" t="str">
            <v>EST</v>
          </cell>
          <cell r="D413" t="str">
            <v>Bertoua</v>
          </cell>
          <cell r="E413">
            <v>13.68379929</v>
          </cell>
          <cell r="F413">
            <v>4.5831893609999996</v>
          </cell>
          <cell r="G413">
            <v>664</v>
          </cell>
          <cell r="H413" t="str">
            <v>Macro</v>
          </cell>
          <cell r="I413" t="str">
            <v>ZTE</v>
          </cell>
          <cell r="J413" t="str">
            <v>Franck Mezazem</v>
          </cell>
          <cell r="K413" t="str">
            <v>Bertoua_2</v>
          </cell>
          <cell r="L413" t="str">
            <v>AFRO</v>
          </cell>
          <cell r="M413">
            <v>0</v>
          </cell>
          <cell r="N413" t="e">
            <v>#N/A</v>
          </cell>
        </row>
        <row r="414">
          <cell r="A414" t="str">
            <v>OST_163</v>
          </cell>
          <cell r="B414" t="str">
            <v>Bamoungoum-IHS</v>
          </cell>
          <cell r="C414" t="str">
            <v>OST</v>
          </cell>
          <cell r="D414" t="str">
            <v>Bamoungoum</v>
          </cell>
          <cell r="E414">
            <v>10.355095889999999</v>
          </cell>
          <cell r="F414">
            <v>5.4905806569999998</v>
          </cell>
          <cell r="G414">
            <v>1351</v>
          </cell>
          <cell r="H414" t="str">
            <v>Macro</v>
          </cell>
          <cell r="I414" t="str">
            <v>NOKIA</v>
          </cell>
          <cell r="J414" t="str">
            <v>Kamdom Yannick</v>
          </cell>
          <cell r="K414" t="str">
            <v>Mbouda</v>
          </cell>
          <cell r="L414" t="str">
            <v>HAMMER_NRO_OST</v>
          </cell>
          <cell r="M414" t="str">
            <v>IHS</v>
          </cell>
          <cell r="N414" t="str">
            <v>Grid-Gen</v>
          </cell>
        </row>
        <row r="415">
          <cell r="A415" t="str">
            <v>OST_146</v>
          </cell>
          <cell r="B415" t="str">
            <v>Kamkop-IHS</v>
          </cell>
          <cell r="C415" t="str">
            <v>OST</v>
          </cell>
          <cell r="D415" t="str">
            <v>Kamkop</v>
          </cell>
          <cell r="E415">
            <v>10.34564</v>
          </cell>
          <cell r="F415">
            <v>5.5338000000000003</v>
          </cell>
          <cell r="G415">
            <v>1340</v>
          </cell>
          <cell r="H415" t="str">
            <v>Macro</v>
          </cell>
          <cell r="I415" t="str">
            <v>NOKIA</v>
          </cell>
          <cell r="J415" t="str">
            <v>Ngah Denis</v>
          </cell>
          <cell r="K415" t="str">
            <v>Bafoussam_B2B</v>
          </cell>
          <cell r="L415" t="str">
            <v>HAMMER_NRO_OST</v>
          </cell>
          <cell r="M415" t="str">
            <v>IHS</v>
          </cell>
          <cell r="N415" t="str">
            <v>Grid-Gen</v>
          </cell>
        </row>
        <row r="416">
          <cell r="A416" t="str">
            <v>CTR_631</v>
          </cell>
          <cell r="B416" t="str">
            <v>CTR_631_Z_Nlobisson</v>
          </cell>
          <cell r="C416" t="str">
            <v>CTR</v>
          </cell>
          <cell r="D416" t="str">
            <v>Yaounde</v>
          </cell>
          <cell r="E416">
            <v>11.605741</v>
          </cell>
          <cell r="F416">
            <v>3.838425</v>
          </cell>
          <cell r="G416">
            <v>742</v>
          </cell>
          <cell r="H416" t="str">
            <v>Macro</v>
          </cell>
          <cell r="I416" t="str">
            <v>ZTE</v>
          </cell>
          <cell r="J416" t="str">
            <v>Mbah Hosiah</v>
          </cell>
          <cell r="K416" t="str">
            <v>Yaounde_2</v>
          </cell>
          <cell r="L416" t="str">
            <v>AFRO</v>
          </cell>
          <cell r="M416" t="str">
            <v>CAMUSAT</v>
          </cell>
          <cell r="N416" t="str">
            <v>Good Grid + Solar + GE</v>
          </cell>
        </row>
        <row r="417">
          <cell r="A417" t="str">
            <v>CTR_193</v>
          </cell>
          <cell r="B417" t="str">
            <v>Bokito-MTN</v>
          </cell>
          <cell r="C417" t="str">
            <v>CTR</v>
          </cell>
          <cell r="D417" t="str">
            <v>Bokito</v>
          </cell>
          <cell r="E417">
            <v>11.127330000000001</v>
          </cell>
          <cell r="F417">
            <v>4.58249</v>
          </cell>
          <cell r="G417">
            <v>466</v>
          </cell>
          <cell r="H417" t="str">
            <v>Macro</v>
          </cell>
          <cell r="I417" t="str">
            <v>NOKIA</v>
          </cell>
          <cell r="J417" t="str">
            <v>Patrick NSINGUI</v>
          </cell>
          <cell r="K417" t="str">
            <v>Bafia</v>
          </cell>
          <cell r="L417" t="str">
            <v>HAMMER_NRO_OST</v>
          </cell>
          <cell r="M417" t="str">
            <v>IHS</v>
          </cell>
          <cell r="N417" t="str">
            <v>Grid-Gen</v>
          </cell>
        </row>
        <row r="418">
          <cell r="A418" t="str">
            <v>CTR_663</v>
          </cell>
          <cell r="B418" t="str">
            <v>Akok</v>
          </cell>
          <cell r="C418" t="str">
            <v>CTR</v>
          </cell>
          <cell r="D418" t="str">
            <v>Akok</v>
          </cell>
          <cell r="E418">
            <v>11.625385809999999</v>
          </cell>
          <cell r="F418">
            <v>3.859300814</v>
          </cell>
          <cell r="G418">
            <v>684</v>
          </cell>
          <cell r="H418" t="str">
            <v>Macro</v>
          </cell>
          <cell r="I418" t="str">
            <v>NOKIA</v>
          </cell>
          <cell r="J418" t="str">
            <v>Mbah Hosiah</v>
          </cell>
          <cell r="K418" t="str">
            <v>Yaounde_2</v>
          </cell>
          <cell r="L418" t="str">
            <v>AFRO</v>
          </cell>
          <cell r="M418" t="str">
            <v>CAMUSAT</v>
          </cell>
          <cell r="N418" t="str">
            <v>Medium Grid + Solar + GE</v>
          </cell>
        </row>
        <row r="419">
          <cell r="A419" t="str">
            <v>OST_165</v>
          </cell>
          <cell r="B419" t="str">
            <v>Ndjeleng-II</v>
          </cell>
          <cell r="C419" t="str">
            <v>OST</v>
          </cell>
          <cell r="D419" t="str">
            <v>Ndjeleng</v>
          </cell>
          <cell r="E419">
            <v>10.4404</v>
          </cell>
          <cell r="F419">
            <v>5.3862899999999998</v>
          </cell>
          <cell r="G419">
            <v>1591</v>
          </cell>
          <cell r="H419" t="str">
            <v>Macro</v>
          </cell>
          <cell r="I419" t="str">
            <v>NOKIA</v>
          </cell>
          <cell r="J419" t="str">
            <v>Ngah Denis</v>
          </cell>
          <cell r="K419" t="str">
            <v>Bafoussam_B2B</v>
          </cell>
          <cell r="L419" t="str">
            <v>HAMMER_NRO_OST</v>
          </cell>
          <cell r="M419" t="str">
            <v>IHS</v>
          </cell>
          <cell r="N419" t="str">
            <v>Grid-Gen</v>
          </cell>
        </row>
        <row r="420">
          <cell r="A420" t="str">
            <v>CTR_231</v>
          </cell>
          <cell r="B420" t="str">
            <v>Goufan</v>
          </cell>
          <cell r="C420" t="str">
            <v>CTR</v>
          </cell>
          <cell r="D420" t="str">
            <v>Goufan</v>
          </cell>
          <cell r="E420">
            <v>11.252893</v>
          </cell>
          <cell r="F420">
            <v>4.6633170000000002</v>
          </cell>
          <cell r="G420">
            <v>493</v>
          </cell>
          <cell r="H420" t="str">
            <v>Macro</v>
          </cell>
          <cell r="I420" t="str">
            <v>NOKIA</v>
          </cell>
          <cell r="J420" t="str">
            <v>Patrick NSINGUI</v>
          </cell>
          <cell r="K420" t="str">
            <v>Bafia</v>
          </cell>
          <cell r="L420" t="str">
            <v>HAMMER_NRO_OST</v>
          </cell>
          <cell r="M420" t="str">
            <v>IHS</v>
          </cell>
          <cell r="N420" t="str">
            <v>Grid-Gen</v>
          </cell>
        </row>
        <row r="421">
          <cell r="A421" t="str">
            <v>EXN_082</v>
          </cell>
          <cell r="B421" t="str">
            <v>Maroua-Loperey</v>
          </cell>
          <cell r="C421" t="str">
            <v>EXN</v>
          </cell>
          <cell r="D421" t="str">
            <v>Maroua</v>
          </cell>
          <cell r="E421">
            <v>14.33025999</v>
          </cell>
          <cell r="F421">
            <v>10.608598110000001</v>
          </cell>
          <cell r="G421">
            <v>400</v>
          </cell>
          <cell r="H421" t="str">
            <v>Macro</v>
          </cell>
          <cell r="I421" t="str">
            <v>NOKIA</v>
          </cell>
          <cell r="J421" t="str">
            <v>Lefranc Emati</v>
          </cell>
          <cell r="K421" t="str">
            <v>Maroua_B2B</v>
          </cell>
          <cell r="L421" t="str">
            <v>TELEINFRA</v>
          </cell>
          <cell r="M421" t="str">
            <v>IHS</v>
          </cell>
          <cell r="N421" t="str">
            <v>Grid-Lithium</v>
          </cell>
        </row>
        <row r="422">
          <cell r="A422" t="str">
            <v>EXN_083</v>
          </cell>
          <cell r="B422" t="str">
            <v>Maroua-Ouro-Bah</v>
          </cell>
          <cell r="C422" t="str">
            <v>EXN</v>
          </cell>
          <cell r="D422" t="str">
            <v>Maroua</v>
          </cell>
          <cell r="E422">
            <v>14.34711384</v>
          </cell>
          <cell r="F422">
            <v>10.61091493</v>
          </cell>
          <cell r="G422">
            <v>398</v>
          </cell>
          <cell r="H422" t="str">
            <v>Macro</v>
          </cell>
          <cell r="I422" t="str">
            <v>NOKIA</v>
          </cell>
          <cell r="J422" t="str">
            <v>Lefranc Emati</v>
          </cell>
          <cell r="K422" t="str">
            <v>Maroua_B2B</v>
          </cell>
          <cell r="L422" t="str">
            <v>TELEINFRA</v>
          </cell>
          <cell r="M422" t="str">
            <v>IHS</v>
          </cell>
          <cell r="N422" t="str">
            <v>Grid-Gen</v>
          </cell>
        </row>
        <row r="423">
          <cell r="A423" t="str">
            <v>OST_167</v>
          </cell>
          <cell r="B423" t="str">
            <v>Baloum-IHS</v>
          </cell>
          <cell r="C423" t="str">
            <v>OST</v>
          </cell>
          <cell r="D423" t="str">
            <v>Baloum</v>
          </cell>
          <cell r="E423">
            <v>10.265447999999999</v>
          </cell>
          <cell r="F423">
            <v>5.4079300000000003</v>
          </cell>
          <cell r="G423">
            <v>1604</v>
          </cell>
          <cell r="H423" t="str">
            <v>Macro</v>
          </cell>
          <cell r="I423" t="str">
            <v>NOKIA</v>
          </cell>
          <cell r="J423" t="str">
            <v>Rodrigue Takala</v>
          </cell>
          <cell r="K423" t="str">
            <v>Dschang</v>
          </cell>
          <cell r="L423" t="str">
            <v>HAMMER_NRO_OST</v>
          </cell>
          <cell r="M423" t="str">
            <v>IHS</v>
          </cell>
          <cell r="N423" t="str">
            <v>Gen Only</v>
          </cell>
        </row>
        <row r="424">
          <cell r="A424" t="str">
            <v>OST_162</v>
          </cell>
          <cell r="B424" t="str">
            <v>Bameka-IHS</v>
          </cell>
          <cell r="C424" t="str">
            <v>OST</v>
          </cell>
          <cell r="D424" t="str">
            <v>Bameka</v>
          </cell>
          <cell r="E424">
            <v>10.353966</v>
          </cell>
          <cell r="F424">
            <v>5.4179500000000003</v>
          </cell>
          <cell r="G424">
            <v>1526</v>
          </cell>
          <cell r="H424" t="str">
            <v>Macro</v>
          </cell>
          <cell r="I424" t="str">
            <v>NOKIA</v>
          </cell>
          <cell r="J424" t="str">
            <v>Kamdom Yannick</v>
          </cell>
          <cell r="K424" t="str">
            <v>Mbouda</v>
          </cell>
          <cell r="L424" t="str">
            <v>HAMMER_NRO_OST</v>
          </cell>
          <cell r="M424" t="str">
            <v>IHS</v>
          </cell>
          <cell r="N424" t="str">
            <v>Grid-Gen</v>
          </cell>
        </row>
        <row r="425">
          <cell r="A425" t="str">
            <v>NRO_018</v>
          </cell>
          <cell r="B425" t="str">
            <v>Tadu-IHS</v>
          </cell>
          <cell r="C425" t="str">
            <v>NRO</v>
          </cell>
          <cell r="D425" t="str">
            <v>Tadu</v>
          </cell>
          <cell r="E425">
            <v>10.589608999999999</v>
          </cell>
          <cell r="F425">
            <v>6.2372940000000003</v>
          </cell>
          <cell r="G425">
            <v>2154</v>
          </cell>
          <cell r="H425" t="str">
            <v>Macro</v>
          </cell>
          <cell r="I425" t="str">
            <v>NOKIA</v>
          </cell>
          <cell r="J425" t="str">
            <v>Elan Mencheng  Jeremiah</v>
          </cell>
          <cell r="K425" t="str">
            <v>Bamenda_2</v>
          </cell>
          <cell r="L425" t="str">
            <v>HAMMER_NRO_OST</v>
          </cell>
          <cell r="M425" t="str">
            <v>IHS</v>
          </cell>
          <cell r="N425" t="str">
            <v>Gen-Lithium</v>
          </cell>
        </row>
        <row r="426">
          <cell r="A426" t="str">
            <v>NRO_039</v>
          </cell>
          <cell r="B426" t="str">
            <v>Vivoki-IHS</v>
          </cell>
          <cell r="C426" t="str">
            <v>NRO</v>
          </cell>
          <cell r="D426" t="str">
            <v>Vikovi</v>
          </cell>
          <cell r="E426">
            <v>10.586956000000001</v>
          </cell>
          <cell r="F426">
            <v>6.1384400000000001</v>
          </cell>
          <cell r="G426">
            <v>1307</v>
          </cell>
          <cell r="H426" t="str">
            <v>Macro</v>
          </cell>
          <cell r="I426" t="str">
            <v>NOKIA</v>
          </cell>
          <cell r="J426" t="str">
            <v>Collins Kogge</v>
          </cell>
          <cell r="K426" t="str">
            <v>Kumbo</v>
          </cell>
          <cell r="L426" t="str">
            <v>HAMMER_NRO_OST</v>
          </cell>
          <cell r="M426" t="str">
            <v>IHS</v>
          </cell>
          <cell r="N426" t="str">
            <v>Grid-Gen-Lithium</v>
          </cell>
        </row>
        <row r="427">
          <cell r="A427" t="str">
            <v>CTR_780</v>
          </cell>
          <cell r="B427" t="str">
            <v>Nkolafamba</v>
          </cell>
          <cell r="C427" t="str">
            <v>CTR</v>
          </cell>
          <cell r="D427" t="str">
            <v>Nkolafamba</v>
          </cell>
          <cell r="E427">
            <v>11.666499999999999</v>
          </cell>
          <cell r="F427">
            <v>3.8529300000000002</v>
          </cell>
          <cell r="G427">
            <v>696</v>
          </cell>
          <cell r="H427" t="str">
            <v>Macro</v>
          </cell>
          <cell r="I427" t="str">
            <v>NOKIA</v>
          </cell>
          <cell r="J427" t="str">
            <v>Mbah Hosiah</v>
          </cell>
          <cell r="K427" t="str">
            <v>Yaounde_2</v>
          </cell>
          <cell r="L427" t="str">
            <v>AFRO</v>
          </cell>
          <cell r="M427" t="str">
            <v>CAMUSAT</v>
          </cell>
          <cell r="N427" t="str">
            <v>Bad Grid + GE</v>
          </cell>
        </row>
        <row r="428">
          <cell r="A428" t="str">
            <v>CTR_635</v>
          </cell>
          <cell r="B428" t="str">
            <v>CTR_635_Z_Mehanda</v>
          </cell>
          <cell r="C428" t="str">
            <v>CTR</v>
          </cell>
          <cell r="D428" t="str">
            <v>Yaounde</v>
          </cell>
          <cell r="E428">
            <v>11.542940590000001</v>
          </cell>
          <cell r="F428">
            <v>3.7727830130000002</v>
          </cell>
          <cell r="G428">
            <v>719</v>
          </cell>
          <cell r="H428" t="str">
            <v>Macro</v>
          </cell>
          <cell r="I428" t="str">
            <v>ZTE</v>
          </cell>
          <cell r="J428" t="str">
            <v>Mbah Hosiah</v>
          </cell>
          <cell r="K428" t="str">
            <v>Yaounde_2</v>
          </cell>
          <cell r="L428" t="str">
            <v>AFRO</v>
          </cell>
          <cell r="M428" t="str">
            <v>IHS</v>
          </cell>
          <cell r="N428" t="str">
            <v>Grid-Gen</v>
          </cell>
        </row>
        <row r="429">
          <cell r="A429" t="str">
            <v>LIT_270</v>
          </cell>
          <cell r="B429" t="str">
            <v>LIT_270_Z_Zone-Papass</v>
          </cell>
          <cell r="C429" t="str">
            <v>LIT</v>
          </cell>
          <cell r="D429" t="str">
            <v>Douala</v>
          </cell>
          <cell r="E429">
            <v>9.8016759390000008</v>
          </cell>
          <cell r="F429">
            <v>4.0767717489999997</v>
          </cell>
          <cell r="G429">
            <v>41</v>
          </cell>
          <cell r="H429" t="str">
            <v>Macro</v>
          </cell>
          <cell r="I429" t="str">
            <v>ZTE</v>
          </cell>
          <cell r="J429" t="str">
            <v>Fidèle Etaba</v>
          </cell>
          <cell r="K429" t="str">
            <v>Douala_7</v>
          </cell>
          <cell r="L429" t="str">
            <v>HAMMER_LIT_SUO</v>
          </cell>
          <cell r="M429" t="str">
            <v>IHS</v>
          </cell>
          <cell r="N429" t="str">
            <v>Grid-Gen</v>
          </cell>
        </row>
        <row r="430">
          <cell r="A430" t="str">
            <v>LIT_274</v>
          </cell>
          <cell r="B430" t="str">
            <v>LIT_274_Z_Logpom-II</v>
          </cell>
          <cell r="C430" t="str">
            <v>LIT</v>
          </cell>
          <cell r="D430" t="str">
            <v>Douala</v>
          </cell>
          <cell r="E430">
            <v>9.7642511229999993</v>
          </cell>
          <cell r="F430">
            <v>4.0945566830000004</v>
          </cell>
          <cell r="G430">
            <v>44</v>
          </cell>
          <cell r="H430" t="str">
            <v>Macro</v>
          </cell>
          <cell r="I430" t="str">
            <v>ZTE</v>
          </cell>
          <cell r="J430" t="str">
            <v>Beauclair Sonzia</v>
          </cell>
          <cell r="K430" t="str">
            <v>Douala_1</v>
          </cell>
          <cell r="L430" t="str">
            <v>HAMMER_LIT_SUO</v>
          </cell>
          <cell r="M430" t="str">
            <v>IHS</v>
          </cell>
          <cell r="N430" t="str">
            <v>Grid-Gen</v>
          </cell>
        </row>
        <row r="431">
          <cell r="A431" t="str">
            <v>LIT_276</v>
          </cell>
          <cell r="B431" t="str">
            <v>LIT_276_Z_Logpom-Kosovo</v>
          </cell>
          <cell r="C431" t="str">
            <v>LIT</v>
          </cell>
          <cell r="D431" t="str">
            <v>Douala</v>
          </cell>
          <cell r="E431">
            <v>9.7739220059999994</v>
          </cell>
          <cell r="F431">
            <v>4.0735797409999996</v>
          </cell>
          <cell r="G431">
            <v>35</v>
          </cell>
          <cell r="H431" t="str">
            <v>Macro</v>
          </cell>
          <cell r="I431" t="str">
            <v>ZTE</v>
          </cell>
          <cell r="J431" t="str">
            <v>Beauclair Sonzia</v>
          </cell>
          <cell r="K431" t="str">
            <v>Douala_1</v>
          </cell>
          <cell r="L431" t="str">
            <v>HAMMER_LIT_SUO</v>
          </cell>
          <cell r="M431" t="str">
            <v>IHS</v>
          </cell>
          <cell r="N431" t="str">
            <v>Grid-Gen</v>
          </cell>
        </row>
        <row r="432">
          <cell r="A432" t="str">
            <v>LIT_384</v>
          </cell>
          <cell r="B432" t="str">
            <v>LIT_384_Z_Emene-City</v>
          </cell>
          <cell r="C432" t="str">
            <v>LIT</v>
          </cell>
          <cell r="D432" t="str">
            <v>Douala</v>
          </cell>
          <cell r="E432">
            <v>9.7822709999999997</v>
          </cell>
          <cell r="F432">
            <v>4.0704750000000001</v>
          </cell>
          <cell r="G432">
            <v>0</v>
          </cell>
          <cell r="H432" t="str">
            <v>Macro</v>
          </cell>
          <cell r="I432" t="str">
            <v>ZTE</v>
          </cell>
          <cell r="J432" t="str">
            <v>Beauclair Sonzia</v>
          </cell>
          <cell r="K432" t="str">
            <v>Douala_1</v>
          </cell>
          <cell r="L432" t="str">
            <v>HAMMER_LIT_SUO</v>
          </cell>
          <cell r="M432" t="str">
            <v>IHS</v>
          </cell>
          <cell r="N432" t="str">
            <v>Grid-Gen</v>
          </cell>
        </row>
        <row r="433">
          <cell r="A433" t="str">
            <v>LIT_397</v>
          </cell>
          <cell r="B433" t="str">
            <v>LIT_397_Z_Makepe-Chefferie</v>
          </cell>
          <cell r="C433" t="str">
            <v>LIT</v>
          </cell>
          <cell r="D433" t="str">
            <v>Douala</v>
          </cell>
          <cell r="E433">
            <v>9.7533275279999998</v>
          </cell>
          <cell r="F433">
            <v>4.0750027859999998</v>
          </cell>
          <cell r="G433">
            <v>0</v>
          </cell>
          <cell r="H433" t="str">
            <v>Macro</v>
          </cell>
          <cell r="I433" t="str">
            <v>ZTE</v>
          </cell>
          <cell r="J433" t="str">
            <v>Beauclair Sonzia</v>
          </cell>
          <cell r="K433" t="str">
            <v>Douala_1</v>
          </cell>
          <cell r="L433" t="str">
            <v>HAMMER_LIT_SUO</v>
          </cell>
          <cell r="M433" t="str">
            <v>IHS</v>
          </cell>
          <cell r="N433" t="str">
            <v>Grid-Gen</v>
          </cell>
        </row>
        <row r="434">
          <cell r="A434" t="str">
            <v>LIT_401</v>
          </cell>
          <cell r="B434" t="str">
            <v>LIT_401_Z_Makepe-Maturite</v>
          </cell>
          <cell r="C434" t="str">
            <v>LIT</v>
          </cell>
          <cell r="D434" t="str">
            <v>Douala</v>
          </cell>
          <cell r="E434">
            <v>9.7336340000000003</v>
          </cell>
          <cell r="F434">
            <v>4.0595595080000004</v>
          </cell>
          <cell r="G434">
            <v>16</v>
          </cell>
          <cell r="H434" t="str">
            <v>Macro</v>
          </cell>
          <cell r="I434" t="str">
            <v>ZTE</v>
          </cell>
          <cell r="J434" t="str">
            <v>Beauclair Sonzia</v>
          </cell>
          <cell r="K434" t="str">
            <v>Douala_1</v>
          </cell>
          <cell r="L434" t="str">
            <v>HAMMER_LIT_SUO</v>
          </cell>
          <cell r="M434" t="str">
            <v>IHS</v>
          </cell>
          <cell r="N434" t="str">
            <v>Grid-Gen</v>
          </cell>
        </row>
        <row r="435">
          <cell r="A435" t="str">
            <v>LIT_584</v>
          </cell>
          <cell r="B435" t="str">
            <v>LIT_584_Z_PK19</v>
          </cell>
          <cell r="C435" t="str">
            <v>LIT</v>
          </cell>
          <cell r="D435" t="str">
            <v>Douala</v>
          </cell>
          <cell r="E435">
            <v>9.8059387890000007</v>
          </cell>
          <cell r="F435">
            <v>4.1106875399999998</v>
          </cell>
          <cell r="G435">
            <v>36</v>
          </cell>
          <cell r="H435" t="str">
            <v>Macro</v>
          </cell>
          <cell r="I435" t="str">
            <v>ZTE</v>
          </cell>
          <cell r="J435" t="str">
            <v>Fidèle Etaba</v>
          </cell>
          <cell r="K435" t="str">
            <v>Douala_7</v>
          </cell>
          <cell r="L435" t="str">
            <v>HAMMER_LIT_SUO</v>
          </cell>
          <cell r="M435" t="str">
            <v>CAMUSAT</v>
          </cell>
          <cell r="N435" t="str">
            <v>Good Grid + GE</v>
          </cell>
        </row>
        <row r="436">
          <cell r="A436" t="str">
            <v>LIT_728</v>
          </cell>
          <cell r="B436" t="str">
            <v>LIT_728_Z_PK15-Auberge</v>
          </cell>
          <cell r="C436" t="str">
            <v>LIT</v>
          </cell>
          <cell r="D436" t="str">
            <v>Douala</v>
          </cell>
          <cell r="E436">
            <v>9.7933959020000003</v>
          </cell>
          <cell r="F436">
            <v>4.0951554740000002</v>
          </cell>
          <cell r="G436">
            <v>42</v>
          </cell>
          <cell r="H436" t="str">
            <v>Macro</v>
          </cell>
          <cell r="I436" t="str">
            <v>ZTE</v>
          </cell>
          <cell r="J436" t="str">
            <v>Fidèle Etaba</v>
          </cell>
          <cell r="K436" t="str">
            <v>Douala_7</v>
          </cell>
          <cell r="L436" t="str">
            <v>HAMMER_LIT_SUO</v>
          </cell>
          <cell r="M436" t="str">
            <v>CAMUSAT</v>
          </cell>
          <cell r="N436" t="str">
            <v>Good Grid no GE - 8h</v>
          </cell>
        </row>
        <row r="437">
          <cell r="A437" t="str">
            <v>NRD_083</v>
          </cell>
          <cell r="B437" t="str">
            <v>Garoua-Sabongari-Lainde-IHS</v>
          </cell>
          <cell r="C437" t="str">
            <v>NRD</v>
          </cell>
          <cell r="D437" t="str">
            <v>Garoua</v>
          </cell>
          <cell r="E437">
            <v>13.424605720000001</v>
          </cell>
          <cell r="F437">
            <v>9.3475912109999992</v>
          </cell>
          <cell r="G437">
            <v>185</v>
          </cell>
          <cell r="H437" t="str">
            <v>Macro</v>
          </cell>
          <cell r="I437" t="str">
            <v>NOKIA</v>
          </cell>
          <cell r="J437" t="str">
            <v>Djouohou Armel</v>
          </cell>
          <cell r="K437" t="str">
            <v>Garoua_B2B</v>
          </cell>
          <cell r="L437" t="str">
            <v>TELEINFRA</v>
          </cell>
          <cell r="M437" t="str">
            <v>IHS</v>
          </cell>
          <cell r="N437" t="str">
            <v>Grid-Gen</v>
          </cell>
        </row>
        <row r="438">
          <cell r="A438" t="str">
            <v>OST_155</v>
          </cell>
          <cell r="B438" t="str">
            <v>Bamenkombo</v>
          </cell>
          <cell r="C438" t="str">
            <v>OST</v>
          </cell>
          <cell r="D438" t="str">
            <v>Bamenkombo</v>
          </cell>
          <cell r="E438">
            <v>10.326079999999999</v>
          </cell>
          <cell r="F438">
            <v>5.60032</v>
          </cell>
          <cell r="G438">
            <v>1267</v>
          </cell>
          <cell r="H438" t="str">
            <v>Macro</v>
          </cell>
          <cell r="I438" t="str">
            <v>NOKIA</v>
          </cell>
          <cell r="J438" t="str">
            <v>Kamdom Yannick</v>
          </cell>
          <cell r="K438" t="str">
            <v>Mbouda</v>
          </cell>
          <cell r="L438" t="str">
            <v>HAMMER_NRO_OST</v>
          </cell>
          <cell r="M438" t="str">
            <v>IHS</v>
          </cell>
          <cell r="N438" t="str">
            <v>Grid-Gen</v>
          </cell>
        </row>
        <row r="439">
          <cell r="A439" t="str">
            <v>OST_169</v>
          </cell>
          <cell r="B439" t="str">
            <v>Bfsam-Baleng-IHS</v>
          </cell>
          <cell r="C439" t="str">
            <v>OST</v>
          </cell>
          <cell r="D439" t="str">
            <v>Bafoussam</v>
          </cell>
          <cell r="E439">
            <v>10.40535</v>
          </cell>
          <cell r="F439">
            <v>5.5032300000000003</v>
          </cell>
          <cell r="G439">
            <v>1316</v>
          </cell>
          <cell r="H439" t="str">
            <v>Macro</v>
          </cell>
          <cell r="I439" t="str">
            <v>NOKIA</v>
          </cell>
          <cell r="J439" t="str">
            <v>Ngah Denis</v>
          </cell>
          <cell r="K439" t="str">
            <v>Bafoussam_B2B</v>
          </cell>
          <cell r="L439" t="str">
            <v>HAMMER_NRO_OST</v>
          </cell>
          <cell r="M439" t="str">
            <v>IHS</v>
          </cell>
          <cell r="N439" t="str">
            <v>Grid-Gen</v>
          </cell>
        </row>
        <row r="440">
          <cell r="A440" t="str">
            <v>OST_172</v>
          </cell>
          <cell r="B440" t="str">
            <v>Bfsam-Water-Tower-IHS</v>
          </cell>
          <cell r="C440" t="str">
            <v>OST</v>
          </cell>
          <cell r="D440" t="str">
            <v>Bafoussam</v>
          </cell>
          <cell r="E440">
            <v>10.403778000000001</v>
          </cell>
          <cell r="F440">
            <v>5.484972</v>
          </cell>
          <cell r="G440">
            <v>1397</v>
          </cell>
          <cell r="H440" t="str">
            <v>Macro</v>
          </cell>
          <cell r="I440" t="str">
            <v>NOKIA</v>
          </cell>
          <cell r="J440" t="str">
            <v>Ngah Denis</v>
          </cell>
          <cell r="K440" t="str">
            <v>Bafoussam_B2B</v>
          </cell>
          <cell r="L440" t="str">
            <v>HAMMER_NRO_OST</v>
          </cell>
          <cell r="M440" t="str">
            <v>IHS</v>
          </cell>
          <cell r="N440" t="str">
            <v>Grid-Gen</v>
          </cell>
        </row>
        <row r="441">
          <cell r="A441" t="str">
            <v>CTR_646</v>
          </cell>
          <cell r="B441" t="str">
            <v>CTR_646_Z_Minkan-Nord-IHS</v>
          </cell>
          <cell r="C441" t="str">
            <v>CTR</v>
          </cell>
          <cell r="D441" t="str">
            <v>Yaounde</v>
          </cell>
          <cell r="E441">
            <v>11.52072274</v>
          </cell>
          <cell r="F441">
            <v>3.7691204370000002</v>
          </cell>
          <cell r="G441">
            <v>714</v>
          </cell>
          <cell r="H441" t="str">
            <v>Macro</v>
          </cell>
          <cell r="I441" t="str">
            <v>ZTE</v>
          </cell>
          <cell r="J441" t="str">
            <v>Mbah Hosiah</v>
          </cell>
          <cell r="K441" t="str">
            <v>Yaounde_2</v>
          </cell>
          <cell r="L441" t="str">
            <v>AFRO</v>
          </cell>
          <cell r="M441" t="str">
            <v>CAMUSAT</v>
          </cell>
          <cell r="N441" t="str">
            <v>Medium Grid + GE</v>
          </cell>
        </row>
        <row r="442">
          <cell r="A442" t="str">
            <v>EST_014</v>
          </cell>
          <cell r="B442" t="str">
            <v>Betare-Oya</v>
          </cell>
          <cell r="C442" t="str">
            <v>EST</v>
          </cell>
          <cell r="D442" t="str">
            <v>Betare-oya</v>
          </cell>
          <cell r="E442">
            <v>14.08755556</v>
          </cell>
          <cell r="F442">
            <v>5.5631972220000003</v>
          </cell>
          <cell r="G442">
            <v>879</v>
          </cell>
          <cell r="H442" t="str">
            <v>Macro</v>
          </cell>
          <cell r="I442" t="str">
            <v>NOKIA</v>
          </cell>
          <cell r="J442" t="str">
            <v>Franck Mezazem</v>
          </cell>
          <cell r="K442" t="str">
            <v>Bertoua_2</v>
          </cell>
          <cell r="L442" t="str">
            <v>AFRO</v>
          </cell>
          <cell r="M442" t="str">
            <v>IHS</v>
          </cell>
          <cell r="N442" t="str">
            <v>Solar-Gen-Lithium</v>
          </cell>
        </row>
        <row r="443">
          <cell r="A443" t="str">
            <v>OST_170</v>
          </cell>
          <cell r="B443" t="str">
            <v>Bfsam-Centre-II</v>
          </cell>
          <cell r="C443" t="str">
            <v>OST</v>
          </cell>
          <cell r="D443" t="str">
            <v>Bafoussam</v>
          </cell>
          <cell r="E443">
            <v>10.418659</v>
          </cell>
          <cell r="F443">
            <v>5.479069</v>
          </cell>
          <cell r="G443">
            <v>1429</v>
          </cell>
          <cell r="H443" t="str">
            <v>Macro</v>
          </cell>
          <cell r="I443" t="str">
            <v>NOKIA</v>
          </cell>
          <cell r="J443" t="str">
            <v>Ngah Denis</v>
          </cell>
          <cell r="K443" t="str">
            <v>Bafoussam_B2B</v>
          </cell>
          <cell r="L443" t="str">
            <v>HAMMER_NRO_OST</v>
          </cell>
          <cell r="M443" t="str">
            <v>IHS</v>
          </cell>
          <cell r="N443" t="str">
            <v>Grid Only</v>
          </cell>
        </row>
        <row r="444">
          <cell r="A444" t="str">
            <v>NRO_057</v>
          </cell>
          <cell r="B444" t="str">
            <v>Mbonso</v>
          </cell>
          <cell r="C444" t="str">
            <v>NRO</v>
          </cell>
          <cell r="D444" t="str">
            <v>Mbonso</v>
          </cell>
          <cell r="E444">
            <v>10.946260000000001</v>
          </cell>
          <cell r="F444">
            <v>6.2614409999999996</v>
          </cell>
          <cell r="G444">
            <v>765</v>
          </cell>
          <cell r="H444" t="str">
            <v>Macro</v>
          </cell>
          <cell r="I444" t="str">
            <v>NOKIA</v>
          </cell>
          <cell r="J444" t="str">
            <v>Collins Kogge</v>
          </cell>
          <cell r="K444" t="str">
            <v>Kumbo</v>
          </cell>
          <cell r="L444" t="str">
            <v>HAMMER_NRO_OST</v>
          </cell>
          <cell r="M444" t="str">
            <v>IHS</v>
          </cell>
          <cell r="N444" t="str">
            <v>Gen Only</v>
          </cell>
        </row>
        <row r="445">
          <cell r="A445" t="str">
            <v>SUO_039</v>
          </cell>
          <cell r="B445" t="str">
            <v>Nyassosso-MTN</v>
          </cell>
          <cell r="C445" t="str">
            <v>SUO</v>
          </cell>
          <cell r="D445" t="str">
            <v>Nyassosso</v>
          </cell>
          <cell r="E445">
            <v>9.6786399999999997</v>
          </cell>
          <cell r="F445">
            <v>4.82951</v>
          </cell>
          <cell r="G445">
            <v>478</v>
          </cell>
          <cell r="H445" t="str">
            <v>Macro</v>
          </cell>
          <cell r="I445" t="str">
            <v>NOKIA</v>
          </cell>
          <cell r="J445" t="str">
            <v>Ewane Eric Pitié</v>
          </cell>
          <cell r="K445" t="str">
            <v>Njombe</v>
          </cell>
          <cell r="L445" t="str">
            <v>HAMMER_LIT_SUO</v>
          </cell>
          <cell r="M445" t="str">
            <v>IHS</v>
          </cell>
          <cell r="N445" t="str">
            <v>Grid-Gen</v>
          </cell>
        </row>
        <row r="446">
          <cell r="A446" t="str">
            <v>CTR_665</v>
          </cell>
          <cell r="B446" t="str">
            <v>CTR_665_Z_Ekoumdoum-II</v>
          </cell>
          <cell r="C446" t="str">
            <v>CTR</v>
          </cell>
          <cell r="D446" t="str">
            <v>Yaounde</v>
          </cell>
          <cell r="E446">
            <v>11.536384</v>
          </cell>
          <cell r="F446">
            <v>3.8157399999999999</v>
          </cell>
          <cell r="G446">
            <v>120</v>
          </cell>
          <cell r="H446" t="str">
            <v>Macro</v>
          </cell>
          <cell r="I446" t="str">
            <v>ZTE</v>
          </cell>
          <cell r="J446" t="str">
            <v>Mbah Hosiah</v>
          </cell>
          <cell r="K446" t="str">
            <v>Yaounde_2</v>
          </cell>
          <cell r="L446" t="str">
            <v>AFRO</v>
          </cell>
          <cell r="M446" t="str">
            <v>CAMUSAT</v>
          </cell>
          <cell r="N446" t="str">
            <v>Good Grid + GE</v>
          </cell>
        </row>
        <row r="447">
          <cell r="A447" t="str">
            <v>CTR_709</v>
          </cell>
          <cell r="B447" t="str">
            <v>CTR_709_Z_Ngona-II</v>
          </cell>
          <cell r="C447" t="str">
            <v>CTR</v>
          </cell>
          <cell r="D447" t="str">
            <v>Yaounde</v>
          </cell>
          <cell r="E447">
            <v>11.600702</v>
          </cell>
          <cell r="F447">
            <v>3.8737460000000001</v>
          </cell>
          <cell r="G447">
            <v>686</v>
          </cell>
          <cell r="H447" t="str">
            <v>Macro</v>
          </cell>
          <cell r="I447" t="str">
            <v>ZTE</v>
          </cell>
          <cell r="J447" t="str">
            <v>Mbah Hosiah</v>
          </cell>
          <cell r="K447" t="str">
            <v>Yaounde_2</v>
          </cell>
          <cell r="L447" t="str">
            <v>AFRO</v>
          </cell>
          <cell r="M447" t="str">
            <v>CAMUSAT</v>
          </cell>
          <cell r="N447" t="str">
            <v>Good Grid + GE</v>
          </cell>
        </row>
        <row r="448">
          <cell r="A448" t="str">
            <v>CTR_730</v>
          </cell>
          <cell r="B448" t="str">
            <v>CTR_730_Z_Edenville-Stade</v>
          </cell>
          <cell r="C448" t="str">
            <v>CTR</v>
          </cell>
          <cell r="D448" t="str">
            <v>Yaounde</v>
          </cell>
          <cell r="E448">
            <v>11.547840000000001</v>
          </cell>
          <cell r="F448">
            <v>3.7342</v>
          </cell>
          <cell r="G448">
            <v>688</v>
          </cell>
          <cell r="H448" t="str">
            <v>Macro</v>
          </cell>
          <cell r="I448" t="str">
            <v>ZTE</v>
          </cell>
          <cell r="J448" t="str">
            <v>Mbah Hosiah</v>
          </cell>
          <cell r="K448" t="str">
            <v>Yaounde_2</v>
          </cell>
          <cell r="L448" t="str">
            <v>AFRO</v>
          </cell>
          <cell r="M448" t="str">
            <v>CAMUSAT</v>
          </cell>
          <cell r="N448" t="str">
            <v>Good Grid + GE</v>
          </cell>
        </row>
        <row r="449">
          <cell r="A449" t="str">
            <v>LIT_271</v>
          </cell>
          <cell r="B449" t="str">
            <v>LIT_271_Z_PK15</v>
          </cell>
          <cell r="C449" t="str">
            <v>LIT</v>
          </cell>
          <cell r="D449" t="str">
            <v>Douala</v>
          </cell>
          <cell r="E449">
            <v>9.7991141030000009</v>
          </cell>
          <cell r="F449">
            <v>4.0888866540000004</v>
          </cell>
          <cell r="G449">
            <v>33</v>
          </cell>
          <cell r="H449" t="str">
            <v>Macro</v>
          </cell>
          <cell r="I449" t="str">
            <v>ZTE</v>
          </cell>
          <cell r="J449" t="str">
            <v>Fidèle Etaba</v>
          </cell>
          <cell r="K449" t="str">
            <v>Douala_7</v>
          </cell>
          <cell r="L449" t="str">
            <v>HAMMER_LIT_SUO</v>
          </cell>
          <cell r="M449" t="str">
            <v>IHS</v>
          </cell>
          <cell r="N449" t="str">
            <v>Grid-Gen</v>
          </cell>
        </row>
        <row r="450">
          <cell r="A450" t="str">
            <v>LIT_612</v>
          </cell>
          <cell r="B450" t="str">
            <v>Kotto-Logpom</v>
          </cell>
          <cell r="C450" t="str">
            <v>LIT</v>
          </cell>
          <cell r="D450" t="str">
            <v>Douala</v>
          </cell>
          <cell r="E450">
            <v>9.7604115359999994</v>
          </cell>
          <cell r="F450">
            <v>4.0864230539999999</v>
          </cell>
          <cell r="G450">
            <v>30</v>
          </cell>
          <cell r="H450" t="str">
            <v>Macro</v>
          </cell>
          <cell r="I450"/>
          <cell r="J450" t="str">
            <v>ETABA Fidèle</v>
          </cell>
          <cell r="K450" t="str">
            <v>Douala_7</v>
          </cell>
          <cell r="L450" t="str">
            <v>HAMMER_LIT_SUO</v>
          </cell>
          <cell r="M450">
            <v>0</v>
          </cell>
          <cell r="N450" t="e">
            <v>#N/A</v>
          </cell>
        </row>
        <row r="451">
          <cell r="A451" t="str">
            <v>LIT_599</v>
          </cell>
          <cell r="B451" t="str">
            <v>Makepe-Indoor</v>
          </cell>
          <cell r="C451" t="str">
            <v>LIT</v>
          </cell>
          <cell r="D451" t="str">
            <v>Douala</v>
          </cell>
          <cell r="E451">
            <v>9.7474249999999998</v>
          </cell>
          <cell r="F451">
            <v>4.0754599999999996</v>
          </cell>
          <cell r="G451">
            <v>18</v>
          </cell>
          <cell r="H451" t="str">
            <v>Macro</v>
          </cell>
          <cell r="I451"/>
          <cell r="J451" t="str">
            <v>Fidèle Etaba</v>
          </cell>
          <cell r="K451" t="str">
            <v>Douala_7</v>
          </cell>
          <cell r="L451" t="str">
            <v>HAMMER_LIT_SUO</v>
          </cell>
          <cell r="M451">
            <v>0</v>
          </cell>
          <cell r="N451" t="e">
            <v>#N/A</v>
          </cell>
        </row>
        <row r="452">
          <cell r="A452" t="str">
            <v>LIT_034</v>
          </cell>
          <cell r="B452" t="str">
            <v>LIT_034_Z_BP-Cite</v>
          </cell>
          <cell r="C452" t="str">
            <v>LIT</v>
          </cell>
          <cell r="D452" t="str">
            <v>Douala</v>
          </cell>
          <cell r="E452">
            <v>9.7292851139999996</v>
          </cell>
          <cell r="F452">
            <v>4.0463564820000002</v>
          </cell>
          <cell r="G452">
            <v>703</v>
          </cell>
          <cell r="H452" t="str">
            <v>Macro</v>
          </cell>
          <cell r="I452" t="str">
            <v>ZTE</v>
          </cell>
          <cell r="J452" t="str">
            <v>Chick Canete Cho</v>
          </cell>
          <cell r="K452" t="str">
            <v>Douala_3</v>
          </cell>
          <cell r="L452" t="str">
            <v>HAMMER_LIT_SUO</v>
          </cell>
          <cell r="M452" t="str">
            <v>IHS</v>
          </cell>
          <cell r="N452" t="str">
            <v>Grid Only</v>
          </cell>
        </row>
        <row r="453">
          <cell r="A453" t="str">
            <v>OST_186</v>
          </cell>
          <cell r="B453" t="str">
            <v>Bamenyam</v>
          </cell>
          <cell r="C453" t="str">
            <v>OST</v>
          </cell>
          <cell r="D453" t="str">
            <v>Bamenyam</v>
          </cell>
          <cell r="E453">
            <v>10.318070000000001</v>
          </cell>
          <cell r="F453">
            <v>5.7565390000000001</v>
          </cell>
          <cell r="G453">
            <v>1256</v>
          </cell>
          <cell r="H453" t="str">
            <v>Macro</v>
          </cell>
          <cell r="I453" t="str">
            <v>NOKIA</v>
          </cell>
          <cell r="J453" t="str">
            <v>Kamdom Yannick</v>
          </cell>
          <cell r="K453" t="str">
            <v>Mbouda</v>
          </cell>
          <cell r="L453" t="str">
            <v>HAMMER_NRO_OST</v>
          </cell>
          <cell r="M453" t="str">
            <v>IHS</v>
          </cell>
          <cell r="N453" t="str">
            <v>Grid-Gen</v>
          </cell>
        </row>
        <row r="454">
          <cell r="A454" t="str">
            <v>OST_210</v>
          </cell>
          <cell r="B454" t="str">
            <v>Penka-Michel-IHS</v>
          </cell>
          <cell r="C454" t="str">
            <v>OST</v>
          </cell>
          <cell r="D454" t="str">
            <v>Penka-Michel</v>
          </cell>
          <cell r="E454">
            <v>10.241410999999999</v>
          </cell>
          <cell r="F454">
            <v>5.4677860000000003</v>
          </cell>
          <cell r="G454">
            <v>1460</v>
          </cell>
          <cell r="H454" t="str">
            <v>Macro</v>
          </cell>
          <cell r="I454" t="str">
            <v>NOKIA</v>
          </cell>
          <cell r="J454" t="str">
            <v>Rodrigue Takala</v>
          </cell>
          <cell r="K454" t="str">
            <v>Dschang</v>
          </cell>
          <cell r="L454" t="str">
            <v>HAMMER_NRO_OST</v>
          </cell>
          <cell r="M454" t="str">
            <v>IHS</v>
          </cell>
          <cell r="N454" t="str">
            <v>Grid-Gen</v>
          </cell>
        </row>
        <row r="455">
          <cell r="A455" t="str">
            <v>EXN_084</v>
          </cell>
          <cell r="B455" t="str">
            <v>Maroua-Lougol</v>
          </cell>
          <cell r="C455" t="str">
            <v>EXN</v>
          </cell>
          <cell r="D455" t="str">
            <v>Maroua</v>
          </cell>
          <cell r="E455">
            <v>14.330666669999999</v>
          </cell>
          <cell r="F455">
            <v>10.595388890000001</v>
          </cell>
          <cell r="G455">
            <v>400</v>
          </cell>
          <cell r="H455" t="str">
            <v>Macro</v>
          </cell>
          <cell r="I455" t="str">
            <v>NOKIA</v>
          </cell>
          <cell r="J455" t="str">
            <v>Lefranc Emati</v>
          </cell>
          <cell r="K455" t="str">
            <v>Maroua_B2B</v>
          </cell>
          <cell r="L455" t="str">
            <v>TELEINFRA</v>
          </cell>
          <cell r="M455" t="str">
            <v>IHS</v>
          </cell>
          <cell r="N455" t="str">
            <v>Grid-Gen</v>
          </cell>
        </row>
        <row r="456">
          <cell r="A456" t="str">
            <v>SUD_227</v>
          </cell>
          <cell r="B456" t="str">
            <v>SUD_227_Z_Ebolowa-Si</v>
          </cell>
          <cell r="C456" t="str">
            <v>SUD</v>
          </cell>
          <cell r="D456" t="str">
            <v>Ebolowa</v>
          </cell>
          <cell r="E456">
            <v>11.151539</v>
          </cell>
          <cell r="F456">
            <v>2.8997820000000001</v>
          </cell>
          <cell r="G456">
            <v>584</v>
          </cell>
          <cell r="H456" t="str">
            <v>Macro</v>
          </cell>
          <cell r="I456" t="str">
            <v>ZTE</v>
          </cell>
          <cell r="J456" t="str">
            <v>Kenmegne Fabrice</v>
          </cell>
          <cell r="K456" t="str">
            <v>Ebolowa</v>
          </cell>
          <cell r="L456" t="str">
            <v>AFRO</v>
          </cell>
          <cell r="M456" t="str">
            <v>IHS</v>
          </cell>
          <cell r="N456" t="str">
            <v>Grid-Gen</v>
          </cell>
        </row>
        <row r="457">
          <cell r="A457" t="str">
            <v>EXN_041</v>
          </cell>
          <cell r="B457" t="str">
            <v>Blangoua</v>
          </cell>
          <cell r="C457" t="str">
            <v>EXN</v>
          </cell>
          <cell r="D457" t="str">
            <v>Blangoua</v>
          </cell>
          <cell r="E457">
            <v>14.550500080000001</v>
          </cell>
          <cell r="F457">
            <v>12.772830040000001</v>
          </cell>
          <cell r="G457">
            <v>289</v>
          </cell>
          <cell r="H457" t="str">
            <v>Macro</v>
          </cell>
          <cell r="I457" t="str">
            <v>NOKIA</v>
          </cell>
          <cell r="J457" t="str">
            <v>Romeo Mathieu YEMIH</v>
          </cell>
          <cell r="K457" t="str">
            <v>Makary</v>
          </cell>
          <cell r="L457" t="str">
            <v>TELEINFRA</v>
          </cell>
          <cell r="M457" t="str">
            <v>IHS</v>
          </cell>
          <cell r="N457" t="str">
            <v>Solar-Gen</v>
          </cell>
        </row>
        <row r="458">
          <cell r="A458" t="str">
            <v>EXN_022</v>
          </cell>
          <cell r="B458" t="str">
            <v>Kar-Hay</v>
          </cell>
          <cell r="C458" t="str">
            <v>EXN</v>
          </cell>
          <cell r="D458" t="str">
            <v>Kar-Hay</v>
          </cell>
          <cell r="E458">
            <v>14.968666750000001</v>
          </cell>
          <cell r="F458">
            <v>10.10511105</v>
          </cell>
          <cell r="G458">
            <v>342</v>
          </cell>
          <cell r="H458" t="str">
            <v>Macro</v>
          </cell>
          <cell r="I458" t="str">
            <v>NOKIA</v>
          </cell>
          <cell r="J458" t="str">
            <v>Herman Tchawe</v>
          </cell>
          <cell r="K458" t="str">
            <v>Kaele</v>
          </cell>
          <cell r="L458" t="str">
            <v>TELEINFRA</v>
          </cell>
          <cell r="M458" t="str">
            <v>IHS</v>
          </cell>
          <cell r="N458" t="str">
            <v>Solar-Grid-Gen-Lithium</v>
          </cell>
        </row>
        <row r="459">
          <cell r="A459" t="str">
            <v>EXN_089</v>
          </cell>
          <cell r="B459" t="str">
            <v>Maroua-Barmare</v>
          </cell>
          <cell r="C459" t="str">
            <v>EXN</v>
          </cell>
          <cell r="D459" t="str">
            <v>Maroua</v>
          </cell>
          <cell r="E459">
            <v>14.33552778</v>
          </cell>
          <cell r="F459">
            <v>10.60033333</v>
          </cell>
          <cell r="G459">
            <v>398</v>
          </cell>
          <cell r="H459" t="str">
            <v>Macro</v>
          </cell>
          <cell r="I459" t="str">
            <v>NOKIA</v>
          </cell>
          <cell r="J459" t="str">
            <v>Lefranc Emati</v>
          </cell>
          <cell r="K459" t="str">
            <v>Maroua_B2B</v>
          </cell>
          <cell r="L459" t="str">
            <v>TELEINFRA</v>
          </cell>
          <cell r="M459" t="str">
            <v>IHS</v>
          </cell>
          <cell r="N459" t="str">
            <v>Grid-Gen</v>
          </cell>
        </row>
        <row r="460">
          <cell r="A460" t="str">
            <v>EXN_047</v>
          </cell>
          <cell r="B460" t="str">
            <v>Hina</v>
          </cell>
          <cell r="C460" t="str">
            <v>EXN</v>
          </cell>
          <cell r="D460" t="str">
            <v>Hina</v>
          </cell>
          <cell r="E460">
            <v>13.858111109999999</v>
          </cell>
          <cell r="F460">
            <v>10.37686111</v>
          </cell>
          <cell r="G460">
            <v>532</v>
          </cell>
          <cell r="H460" t="str">
            <v>Macro</v>
          </cell>
          <cell r="I460" t="str">
            <v>NOKIA</v>
          </cell>
          <cell r="J460" t="str">
            <v>Abiss Alioum</v>
          </cell>
          <cell r="K460" t="str">
            <v>Mokolo</v>
          </cell>
          <cell r="L460" t="str">
            <v>TELEINFRA</v>
          </cell>
          <cell r="M460" t="str">
            <v>IHS</v>
          </cell>
          <cell r="N460" t="str">
            <v>Solar-Grid-Gen-Lithium</v>
          </cell>
        </row>
        <row r="461">
          <cell r="A461" t="str">
            <v>CTR_762</v>
          </cell>
          <cell r="B461" t="str">
            <v>CTR_762_Z_Ekoumdoum-Chatel</v>
          </cell>
          <cell r="C461" t="str">
            <v>CTR</v>
          </cell>
          <cell r="D461" t="str">
            <v>Yaounde</v>
          </cell>
          <cell r="E461">
            <v>11.530943000000001</v>
          </cell>
          <cell r="F461">
            <v>3.8189679999999999</v>
          </cell>
          <cell r="G461">
            <v>752</v>
          </cell>
          <cell r="H461" t="str">
            <v>Macro</v>
          </cell>
          <cell r="I461" t="str">
            <v>ZTE</v>
          </cell>
          <cell r="J461" t="str">
            <v>Mbah Hosiah</v>
          </cell>
          <cell r="K461" t="str">
            <v>Yaounde_2</v>
          </cell>
          <cell r="L461" t="str">
            <v>AFRO</v>
          </cell>
          <cell r="M461" t="str">
            <v>CAMUSAT</v>
          </cell>
          <cell r="N461" t="str">
            <v>Medium Grid + GE</v>
          </cell>
        </row>
        <row r="462">
          <cell r="A462" t="str">
            <v>CTR_763</v>
          </cell>
          <cell r="B462" t="str">
            <v>CTR_763_Z_Mehanda-II</v>
          </cell>
          <cell r="C462" t="str">
            <v>CTR</v>
          </cell>
          <cell r="D462" t="str">
            <v>Yaounde</v>
          </cell>
          <cell r="E462">
            <v>11.544249000000001</v>
          </cell>
          <cell r="F462">
            <v>3.787188</v>
          </cell>
          <cell r="G462">
            <v>765</v>
          </cell>
          <cell r="H462" t="str">
            <v>Macro</v>
          </cell>
          <cell r="I462" t="str">
            <v>ZTE</v>
          </cell>
          <cell r="J462" t="str">
            <v>Mbah Hosiah</v>
          </cell>
          <cell r="K462" t="str">
            <v>Yaounde_2</v>
          </cell>
          <cell r="L462" t="str">
            <v>AFRO</v>
          </cell>
          <cell r="M462" t="str">
            <v>CAMUSAT</v>
          </cell>
          <cell r="N462" t="str">
            <v>Medium Grid + GE</v>
          </cell>
        </row>
        <row r="463">
          <cell r="A463" t="str">
            <v>LIT_036</v>
          </cell>
          <cell r="B463" t="str">
            <v>LIT_036_Z_C-D-Palmiers</v>
          </cell>
          <cell r="C463" t="str">
            <v>LIT</v>
          </cell>
          <cell r="D463" t="str">
            <v>Douala</v>
          </cell>
          <cell r="E463">
            <v>9.7624435460000001</v>
          </cell>
          <cell r="F463">
            <v>4.0528995419999996</v>
          </cell>
          <cell r="G463">
            <v>703</v>
          </cell>
          <cell r="H463" t="str">
            <v>Macro</v>
          </cell>
          <cell r="I463" t="str">
            <v>ZTE</v>
          </cell>
          <cell r="J463" t="str">
            <v>Bruno Kemngne</v>
          </cell>
          <cell r="K463" t="str">
            <v>Douala_6</v>
          </cell>
          <cell r="L463" t="str">
            <v>HAMMER_LIT_SUO</v>
          </cell>
          <cell r="M463" t="str">
            <v>CAMUSAT</v>
          </cell>
          <cell r="N463" t="str">
            <v>Good Grid + GE</v>
          </cell>
        </row>
        <row r="464">
          <cell r="A464" t="str">
            <v>CTR_007</v>
          </cell>
          <cell r="B464" t="str">
            <v>CTR_007_Z_Messamendongo</v>
          </cell>
          <cell r="C464" t="str">
            <v>CTR</v>
          </cell>
          <cell r="D464" t="str">
            <v>Yaounde</v>
          </cell>
          <cell r="E464">
            <v>11.513</v>
          </cell>
          <cell r="F464">
            <v>3.7936779999999999</v>
          </cell>
          <cell r="G464">
            <v>749</v>
          </cell>
          <cell r="H464" t="str">
            <v>Macro</v>
          </cell>
          <cell r="I464" t="str">
            <v>ZTE</v>
          </cell>
          <cell r="J464" t="str">
            <v>Mbah Hosiah</v>
          </cell>
          <cell r="K464" t="str">
            <v>Yaounde_2</v>
          </cell>
          <cell r="L464" t="str">
            <v>AFRO</v>
          </cell>
          <cell r="M464">
            <v>0</v>
          </cell>
          <cell r="N464" t="e">
            <v>#N/A</v>
          </cell>
        </row>
        <row r="465">
          <cell r="A465" t="str">
            <v>NRO_056</v>
          </cell>
          <cell r="B465" t="str">
            <v>Ntem</v>
          </cell>
          <cell r="C465" t="str">
            <v>NRO</v>
          </cell>
          <cell r="D465" t="str">
            <v>Ntem</v>
          </cell>
          <cell r="E465">
            <v>11.030340000000001</v>
          </cell>
          <cell r="F465">
            <v>6.3082799999999999</v>
          </cell>
          <cell r="G465">
            <v>889</v>
          </cell>
          <cell r="H465" t="str">
            <v>Macro</v>
          </cell>
          <cell r="I465" t="str">
            <v>NOKIA</v>
          </cell>
          <cell r="J465" t="str">
            <v>Collins Kogge</v>
          </cell>
          <cell r="K465" t="str">
            <v>Kumbo</v>
          </cell>
          <cell r="L465" t="str">
            <v>HAMMER_NRO_OST</v>
          </cell>
          <cell r="M465" t="str">
            <v>IHS</v>
          </cell>
          <cell r="N465" t="str">
            <v>Hybrid Gen</v>
          </cell>
        </row>
        <row r="466">
          <cell r="A466" t="str">
            <v>OST_214</v>
          </cell>
          <cell r="B466" t="str">
            <v>Bfsam-Mairie-Rurale-MTN-IHS</v>
          </cell>
          <cell r="C466" t="str">
            <v>OST</v>
          </cell>
          <cell r="D466" t="str">
            <v>Bafoussam</v>
          </cell>
          <cell r="E466">
            <v>10.387805</v>
          </cell>
          <cell r="F466">
            <v>5.4998329999999997</v>
          </cell>
          <cell r="G466">
            <v>1348</v>
          </cell>
          <cell r="H466" t="str">
            <v>Macro</v>
          </cell>
          <cell r="I466" t="str">
            <v>NOKIA</v>
          </cell>
          <cell r="J466" t="str">
            <v>Ngah Denis</v>
          </cell>
          <cell r="K466" t="str">
            <v>Bafoussam_B2B</v>
          </cell>
          <cell r="L466" t="str">
            <v>HAMMER_NRO_OST</v>
          </cell>
          <cell r="M466" t="str">
            <v>IHS</v>
          </cell>
          <cell r="N466" t="str">
            <v>Grid-Gen</v>
          </cell>
        </row>
        <row r="467">
          <cell r="A467" t="str">
            <v>OST_213</v>
          </cell>
          <cell r="B467" t="str">
            <v>Bfsam-Tayim-IHS</v>
          </cell>
          <cell r="C467" t="str">
            <v>OST</v>
          </cell>
          <cell r="D467" t="str">
            <v>Bafoussam</v>
          </cell>
          <cell r="E467">
            <v>10.468669999999999</v>
          </cell>
          <cell r="F467">
            <v>5.4788300000000003</v>
          </cell>
          <cell r="G467">
            <v>1358</v>
          </cell>
          <cell r="H467" t="str">
            <v>Macro</v>
          </cell>
          <cell r="I467" t="str">
            <v>NOKIA</v>
          </cell>
          <cell r="J467" t="str">
            <v>Ngah Denis</v>
          </cell>
          <cell r="K467" t="str">
            <v>Bafoussam_B2B</v>
          </cell>
          <cell r="L467" t="str">
            <v>HAMMER_NRO_OST</v>
          </cell>
          <cell r="M467" t="str">
            <v>IHS</v>
          </cell>
          <cell r="N467" t="str">
            <v>Grid-Gen</v>
          </cell>
        </row>
        <row r="468">
          <cell r="A468" t="str">
            <v>EST_056</v>
          </cell>
          <cell r="B468" t="str">
            <v>Brigaya</v>
          </cell>
          <cell r="C468" t="str">
            <v>EST</v>
          </cell>
          <cell r="D468" t="str">
            <v>Brigaya</v>
          </cell>
          <cell r="E468">
            <v>13.83487963</v>
          </cell>
          <cell r="F468">
            <v>4.6961044630000002</v>
          </cell>
          <cell r="G468">
            <v>790</v>
          </cell>
          <cell r="H468" t="str">
            <v>Macro</v>
          </cell>
          <cell r="I468" t="str">
            <v>NOKIA</v>
          </cell>
          <cell r="J468" t="str">
            <v>Franck Mezazem</v>
          </cell>
          <cell r="K468" t="str">
            <v>Bertoua_2</v>
          </cell>
          <cell r="L468" t="str">
            <v>AFRO</v>
          </cell>
          <cell r="M468" t="str">
            <v>IHS</v>
          </cell>
          <cell r="N468" t="str">
            <v>Solar-Gen</v>
          </cell>
        </row>
        <row r="469">
          <cell r="A469" t="str">
            <v>CTR_225</v>
          </cell>
          <cell r="B469" t="str">
            <v>Endom</v>
          </cell>
          <cell r="C469" t="str">
            <v>CTR</v>
          </cell>
          <cell r="D469" t="str">
            <v>Endom</v>
          </cell>
          <cell r="E469">
            <v>12.09902492</v>
          </cell>
          <cell r="F469">
            <v>3.50585097</v>
          </cell>
          <cell r="G469">
            <v>717</v>
          </cell>
          <cell r="H469" t="str">
            <v>Macro</v>
          </cell>
          <cell r="I469" t="str">
            <v>NOKIA</v>
          </cell>
          <cell r="J469" t="str">
            <v>Mougang Rodrigue</v>
          </cell>
          <cell r="K469" t="str">
            <v>Mbalmayo</v>
          </cell>
          <cell r="L469" t="str">
            <v>AFRO</v>
          </cell>
          <cell r="M469" t="str">
            <v>IHS</v>
          </cell>
          <cell r="N469" t="str">
            <v>Grid-Gen-Lithium</v>
          </cell>
        </row>
        <row r="470">
          <cell r="A470" t="str">
            <v>EST_055</v>
          </cell>
          <cell r="B470" t="str">
            <v>Gado-Badzere</v>
          </cell>
          <cell r="C470" t="str">
            <v>EST</v>
          </cell>
          <cell r="D470" t="str">
            <v>Gado-Badzere</v>
          </cell>
          <cell r="E470">
            <v>14.441453490000001</v>
          </cell>
          <cell r="F470">
            <v>5.7456877239999997</v>
          </cell>
          <cell r="G470">
            <v>984</v>
          </cell>
          <cell r="H470" t="str">
            <v>Macro</v>
          </cell>
          <cell r="I470" t="str">
            <v>NOKIA</v>
          </cell>
          <cell r="J470" t="str">
            <v>Kuitche Hippolite</v>
          </cell>
          <cell r="K470" t="str">
            <v>Meiganga</v>
          </cell>
          <cell r="L470" t="str">
            <v>TELEINFRA</v>
          </cell>
          <cell r="M470" t="str">
            <v>IHS</v>
          </cell>
          <cell r="N470" t="str">
            <v>Solar-Gen-Lithium</v>
          </cell>
        </row>
        <row r="471">
          <cell r="A471" t="str">
            <v>EST_053</v>
          </cell>
          <cell r="B471" t="str">
            <v>Mbele-Mbeke</v>
          </cell>
          <cell r="C471" t="str">
            <v>EST</v>
          </cell>
          <cell r="D471" t="str">
            <v>Mbele-Mbeke</v>
          </cell>
          <cell r="E471">
            <v>14.03776285</v>
          </cell>
          <cell r="F471">
            <v>5.0576333440000001</v>
          </cell>
          <cell r="G471">
            <v>841</v>
          </cell>
          <cell r="H471" t="str">
            <v>Macro</v>
          </cell>
          <cell r="I471" t="str">
            <v>NOKIA</v>
          </cell>
          <cell r="J471" t="str">
            <v>Franck Mezazem</v>
          </cell>
          <cell r="K471" t="str">
            <v>Bertoua_2</v>
          </cell>
          <cell r="L471" t="str">
            <v>AFRO</v>
          </cell>
          <cell r="M471" t="str">
            <v>IHS</v>
          </cell>
          <cell r="N471" t="str">
            <v>Solar-Gen-Lithium</v>
          </cell>
        </row>
        <row r="472">
          <cell r="A472" t="str">
            <v>LIT_227</v>
          </cell>
          <cell r="B472" t="str">
            <v>Missole</v>
          </cell>
          <cell r="C472" t="str">
            <v>LIT</v>
          </cell>
          <cell r="D472" t="str">
            <v>Missole</v>
          </cell>
          <cell r="E472">
            <v>9.9270840000000007</v>
          </cell>
          <cell r="F472">
            <v>3.971266</v>
          </cell>
          <cell r="G472">
            <v>72</v>
          </cell>
          <cell r="H472" t="str">
            <v>Macro</v>
          </cell>
          <cell r="I472" t="str">
            <v>NOKIA</v>
          </cell>
          <cell r="J472" t="str">
            <v>Yannik Mbah</v>
          </cell>
          <cell r="K472" t="str">
            <v>Edea_1</v>
          </cell>
          <cell r="L472" t="str">
            <v>HAMMER_LIT_SUO</v>
          </cell>
          <cell r="M472" t="str">
            <v>IHS</v>
          </cell>
          <cell r="N472" t="str">
            <v>Hybrid Gen</v>
          </cell>
        </row>
        <row r="473">
          <cell r="A473" t="str">
            <v>EST_054</v>
          </cell>
          <cell r="B473" t="str">
            <v>Ndokayo</v>
          </cell>
          <cell r="C473" t="str">
            <v>EST</v>
          </cell>
          <cell r="D473" t="str">
            <v>Ndokayo</v>
          </cell>
          <cell r="E473">
            <v>14.151459770000001</v>
          </cell>
          <cell r="F473">
            <v>5.4951599399999997</v>
          </cell>
          <cell r="G473">
            <v>943</v>
          </cell>
          <cell r="H473" t="str">
            <v>Macro</v>
          </cell>
          <cell r="I473" t="str">
            <v>NOKIA</v>
          </cell>
          <cell r="J473" t="str">
            <v>Franck Mezazem</v>
          </cell>
          <cell r="K473" t="str">
            <v>Bertoua_2</v>
          </cell>
          <cell r="L473" t="str">
            <v>AFRO</v>
          </cell>
          <cell r="M473" t="str">
            <v>IHS</v>
          </cell>
          <cell r="N473" t="str">
            <v>Solar-Gen-Lithium</v>
          </cell>
        </row>
        <row r="474">
          <cell r="A474" t="str">
            <v>NRO_087</v>
          </cell>
          <cell r="B474" t="str">
            <v>Mendji-IHS</v>
          </cell>
          <cell r="C474" t="str">
            <v>NRO</v>
          </cell>
          <cell r="D474" t="str">
            <v>Mendji</v>
          </cell>
          <cell r="E474">
            <v>9.8501346139999999</v>
          </cell>
          <cell r="F474">
            <v>5.4926813929999998</v>
          </cell>
          <cell r="G474">
            <v>792</v>
          </cell>
          <cell r="H474" t="str">
            <v>Macro</v>
          </cell>
          <cell r="I474" t="str">
            <v>NOKIA</v>
          </cell>
          <cell r="J474" t="str">
            <v>Rodrigue Takala</v>
          </cell>
          <cell r="K474" t="str">
            <v>Dschang</v>
          </cell>
          <cell r="L474" t="str">
            <v>HAMMER_NRO_OST</v>
          </cell>
          <cell r="M474" t="str">
            <v>IHS</v>
          </cell>
          <cell r="N474" t="str">
            <v>Hybrid Gen</v>
          </cell>
        </row>
        <row r="475">
          <cell r="A475" t="str">
            <v>CTR_010</v>
          </cell>
          <cell r="B475" t="str">
            <v>CTR_010_Z_Nsimalen</v>
          </cell>
          <cell r="C475" t="str">
            <v>CTR</v>
          </cell>
          <cell r="D475" t="str">
            <v>Yaounde</v>
          </cell>
          <cell r="E475">
            <v>11.537777780000001</v>
          </cell>
          <cell r="F475">
            <v>3.7144722219999999</v>
          </cell>
          <cell r="G475">
            <v>701</v>
          </cell>
          <cell r="H475" t="str">
            <v>Macro</v>
          </cell>
          <cell r="I475" t="str">
            <v>ZTE</v>
          </cell>
          <cell r="J475" t="str">
            <v>Mbah Hosiah</v>
          </cell>
          <cell r="K475" t="str">
            <v>Yaounde_2</v>
          </cell>
          <cell r="L475" t="str">
            <v>AFRO</v>
          </cell>
          <cell r="M475" t="str">
            <v>IHS</v>
          </cell>
          <cell r="N475" t="str">
            <v>Grid-Gen</v>
          </cell>
        </row>
        <row r="476">
          <cell r="A476" t="str">
            <v>LIT_044</v>
          </cell>
          <cell r="B476" t="str">
            <v>LIT_044_Z_Bmouang-Terminus</v>
          </cell>
          <cell r="C476" t="str">
            <v>LIT</v>
          </cell>
          <cell r="D476" t="str">
            <v>Douala</v>
          </cell>
          <cell r="E476">
            <v>9.7209759269999996</v>
          </cell>
          <cell r="F476">
            <v>4.0841954559999998</v>
          </cell>
          <cell r="G476">
            <v>703</v>
          </cell>
          <cell r="H476" t="str">
            <v>Macro</v>
          </cell>
          <cell r="I476" t="str">
            <v>ZTE</v>
          </cell>
          <cell r="J476" t="str">
            <v>Chick Canete Cho</v>
          </cell>
          <cell r="K476" t="str">
            <v>Douala_3</v>
          </cell>
          <cell r="L476" t="str">
            <v>HAMMER_LIT_SUO</v>
          </cell>
          <cell r="M476" t="str">
            <v>IHS</v>
          </cell>
          <cell r="N476" t="str">
            <v>Grid-Gen</v>
          </cell>
        </row>
        <row r="477">
          <cell r="A477" t="str">
            <v>LIT_048</v>
          </cell>
          <cell r="B477" t="str">
            <v>LIT_048_Z_Rond-point</v>
          </cell>
          <cell r="C477" t="str">
            <v>LIT</v>
          </cell>
          <cell r="D477" t="str">
            <v>Douala</v>
          </cell>
          <cell r="E477">
            <v>9.7063998419999997</v>
          </cell>
          <cell r="F477">
            <v>4.0659165059999998</v>
          </cell>
          <cell r="G477">
            <v>703</v>
          </cell>
          <cell r="H477" t="str">
            <v>Macro</v>
          </cell>
          <cell r="I477" t="str">
            <v>ZTE</v>
          </cell>
          <cell r="J477" t="str">
            <v>Ndo Bile Thomas</v>
          </cell>
          <cell r="K477" t="str">
            <v>Douala_4</v>
          </cell>
          <cell r="L477" t="str">
            <v>HAMMER_LIT_SUO</v>
          </cell>
          <cell r="M477" t="str">
            <v>IHS</v>
          </cell>
          <cell r="N477" t="str">
            <v>Grid-Gen</v>
          </cell>
        </row>
        <row r="478">
          <cell r="A478" t="str">
            <v>LIT_050</v>
          </cell>
          <cell r="B478" t="str">
            <v>LIT_050_Z_Bepanda</v>
          </cell>
          <cell r="C478" t="str">
            <v>LIT</v>
          </cell>
          <cell r="D478" t="str">
            <v>Douala</v>
          </cell>
          <cell r="E478">
            <v>9.7291388889999997</v>
          </cell>
          <cell r="F478">
            <v>4.0713888889999996</v>
          </cell>
          <cell r="G478">
            <v>703</v>
          </cell>
          <cell r="H478" t="str">
            <v>Macro</v>
          </cell>
          <cell r="I478" t="str">
            <v>ZTE</v>
          </cell>
          <cell r="J478" t="str">
            <v>Ndo Bile Thomas</v>
          </cell>
          <cell r="K478" t="str">
            <v>Douala_4</v>
          </cell>
          <cell r="L478" t="str">
            <v>HAMMER_LIT_SUO</v>
          </cell>
          <cell r="M478" t="str">
            <v>IHS</v>
          </cell>
          <cell r="N478" t="str">
            <v>Grid Only</v>
          </cell>
        </row>
        <row r="479">
          <cell r="A479" t="str">
            <v>LIT_054</v>
          </cell>
          <cell r="B479" t="str">
            <v>LIT_054_Z_Gd-Moulin</v>
          </cell>
          <cell r="C479" t="str">
            <v>LIT</v>
          </cell>
          <cell r="D479" t="str">
            <v>Douala</v>
          </cell>
          <cell r="E479">
            <v>9.7193538900000007</v>
          </cell>
          <cell r="F479">
            <v>4.0617233720000003</v>
          </cell>
          <cell r="G479">
            <v>703</v>
          </cell>
          <cell r="H479" t="str">
            <v>Macro</v>
          </cell>
          <cell r="I479" t="str">
            <v>ZTE</v>
          </cell>
          <cell r="J479" t="str">
            <v>Chick Canete Cho</v>
          </cell>
          <cell r="K479" t="str">
            <v>Douala_3</v>
          </cell>
          <cell r="L479" t="str">
            <v>HAMMER_LIT_SUO</v>
          </cell>
          <cell r="M479" t="str">
            <v>IHS</v>
          </cell>
          <cell r="N479" t="str">
            <v>Grid-Gen</v>
          </cell>
        </row>
        <row r="480">
          <cell r="A480" t="str">
            <v>OST_089</v>
          </cell>
          <cell r="B480" t="str">
            <v>Banwa</v>
          </cell>
          <cell r="C480" t="str">
            <v>OST</v>
          </cell>
          <cell r="D480" t="str">
            <v>Bantoum</v>
          </cell>
          <cell r="E480">
            <v>10.073772999999999</v>
          </cell>
          <cell r="F480">
            <v>5.1028019999999996</v>
          </cell>
          <cell r="G480">
            <v>984</v>
          </cell>
          <cell r="H480" t="str">
            <v>Macro</v>
          </cell>
          <cell r="I480" t="str">
            <v>NOKIA</v>
          </cell>
          <cell r="J480" t="str">
            <v>Yannick Tchoupa</v>
          </cell>
          <cell r="K480" t="str">
            <v>Nkongsamba</v>
          </cell>
          <cell r="L480" t="str">
            <v>HAMMER_NRO_OST</v>
          </cell>
          <cell r="M480" t="str">
            <v>IHS</v>
          </cell>
          <cell r="N480" t="str">
            <v>Grid-Gen</v>
          </cell>
        </row>
        <row r="481">
          <cell r="A481" t="str">
            <v>EST_063</v>
          </cell>
          <cell r="B481" t="str">
            <v>Letta-MTN</v>
          </cell>
          <cell r="C481" t="str">
            <v>EST</v>
          </cell>
          <cell r="D481" t="str">
            <v>Letta</v>
          </cell>
          <cell r="E481">
            <v>13.83816667</v>
          </cell>
          <cell r="F481">
            <v>4.9221111110000004</v>
          </cell>
          <cell r="G481">
            <v>762</v>
          </cell>
          <cell r="H481" t="str">
            <v>Macro</v>
          </cell>
          <cell r="I481" t="str">
            <v>NOKIA</v>
          </cell>
          <cell r="J481" t="str">
            <v>Franck Mezazem</v>
          </cell>
          <cell r="K481" t="str">
            <v>Bertoua_2</v>
          </cell>
          <cell r="L481" t="str">
            <v>AFRO</v>
          </cell>
          <cell r="M481" t="str">
            <v>IHS</v>
          </cell>
          <cell r="N481" t="str">
            <v>Solar-Gen</v>
          </cell>
        </row>
        <row r="482">
          <cell r="A482" t="str">
            <v>NRD_082</v>
          </cell>
          <cell r="B482" t="str">
            <v>Garoua-Yelwa-Orange-IHS</v>
          </cell>
          <cell r="C482" t="str">
            <v>NRD</v>
          </cell>
          <cell r="D482" t="str">
            <v>Garoua</v>
          </cell>
          <cell r="E482">
            <v>13.39553937</v>
          </cell>
          <cell r="F482">
            <v>9.2983955260000002</v>
          </cell>
          <cell r="G482">
            <v>191</v>
          </cell>
          <cell r="H482" t="str">
            <v>Macro</v>
          </cell>
          <cell r="I482" t="str">
            <v>NOKIA</v>
          </cell>
          <cell r="J482" t="str">
            <v>Djouohou Armel</v>
          </cell>
          <cell r="K482" t="str">
            <v>Garoua_B2B</v>
          </cell>
          <cell r="L482" t="str">
            <v>TELEINFRA</v>
          </cell>
          <cell r="M482" t="str">
            <v>IHS</v>
          </cell>
          <cell r="N482" t="str">
            <v>Grid-Gen</v>
          </cell>
        </row>
        <row r="483">
          <cell r="A483" t="str">
            <v>LIT_296</v>
          </cell>
          <cell r="B483" t="str">
            <v>Bonalea</v>
          </cell>
          <cell r="C483" t="str">
            <v>LIT</v>
          </cell>
          <cell r="D483" t="str">
            <v>Bonalea</v>
          </cell>
          <cell r="E483">
            <v>9.7385833329999993</v>
          </cell>
          <cell r="F483">
            <v>4.3184722219999996</v>
          </cell>
          <cell r="G483">
            <v>75</v>
          </cell>
          <cell r="H483" t="str">
            <v>Macro</v>
          </cell>
          <cell r="I483" t="str">
            <v>NOKIA</v>
          </cell>
          <cell r="J483" t="str">
            <v>Ewane Eric Pitié</v>
          </cell>
          <cell r="K483" t="str">
            <v>Njombe</v>
          </cell>
          <cell r="L483" t="str">
            <v>HAMMER_LIT_SUO</v>
          </cell>
          <cell r="M483" t="str">
            <v>IHS</v>
          </cell>
          <cell r="N483" t="str">
            <v>Grid-Gen</v>
          </cell>
        </row>
        <row r="484">
          <cell r="A484" t="str">
            <v>CTR_286</v>
          </cell>
          <cell r="B484" t="str">
            <v>Boumnyebel-MTN</v>
          </cell>
          <cell r="C484" t="str">
            <v>CTR</v>
          </cell>
          <cell r="D484" t="str">
            <v>Boumnyebel</v>
          </cell>
          <cell r="E484">
            <v>10.854732</v>
          </cell>
          <cell r="F484">
            <v>3.887251</v>
          </cell>
          <cell r="G484">
            <v>384</v>
          </cell>
          <cell r="H484" t="str">
            <v>Macro</v>
          </cell>
          <cell r="I484" t="str">
            <v>NOKIA</v>
          </cell>
          <cell r="J484" t="str">
            <v>Etienne Saha</v>
          </cell>
          <cell r="K484" t="str">
            <v>Boumnyebel</v>
          </cell>
          <cell r="L484" t="str">
            <v>AFRO</v>
          </cell>
          <cell r="M484" t="str">
            <v>IHS</v>
          </cell>
          <cell r="N484" t="str">
            <v>Grid-Gen</v>
          </cell>
        </row>
        <row r="485">
          <cell r="A485" t="str">
            <v>CTR_084</v>
          </cell>
          <cell r="B485" t="str">
            <v>CTR_084_Z_Nkoabang</v>
          </cell>
          <cell r="C485" t="str">
            <v>CTR</v>
          </cell>
          <cell r="D485" t="str">
            <v>Yaounde</v>
          </cell>
          <cell r="E485">
            <v>11.587180999999999</v>
          </cell>
          <cell r="F485">
            <v>3.8634189999999999</v>
          </cell>
          <cell r="G485">
            <v>709</v>
          </cell>
          <cell r="H485" t="str">
            <v>Macro</v>
          </cell>
          <cell r="I485" t="str">
            <v>ZTE</v>
          </cell>
          <cell r="J485" t="str">
            <v>Mbah Hosiah</v>
          </cell>
          <cell r="K485" t="str">
            <v>Yaounde_2</v>
          </cell>
          <cell r="L485" t="str">
            <v>AFRO</v>
          </cell>
          <cell r="M485" t="str">
            <v>IHS</v>
          </cell>
          <cell r="N485" t="str">
            <v>Grid-Gen</v>
          </cell>
        </row>
        <row r="486">
          <cell r="A486" t="str">
            <v>CTR_099</v>
          </cell>
          <cell r="B486" t="str">
            <v>CTR_099_Z_Odza</v>
          </cell>
          <cell r="C486" t="str">
            <v>CTR</v>
          </cell>
          <cell r="D486" t="str">
            <v>Yaounde</v>
          </cell>
          <cell r="E486">
            <v>11.531630939999999</v>
          </cell>
          <cell r="F486">
            <v>3.8104788329999999</v>
          </cell>
          <cell r="G486">
            <v>734</v>
          </cell>
          <cell r="H486" t="str">
            <v>Macro</v>
          </cell>
          <cell r="I486" t="str">
            <v>ZTE</v>
          </cell>
          <cell r="J486" t="str">
            <v>Mbah Hosiah</v>
          </cell>
          <cell r="K486" t="str">
            <v>Yaounde_2</v>
          </cell>
          <cell r="L486" t="str">
            <v>AFRO</v>
          </cell>
          <cell r="M486" t="str">
            <v>IHS</v>
          </cell>
          <cell r="N486" t="str">
            <v>Grid-Gen</v>
          </cell>
        </row>
        <row r="487">
          <cell r="A487" t="str">
            <v>CTR_226</v>
          </cell>
          <cell r="B487" t="str">
            <v>Mbangassina</v>
          </cell>
          <cell r="C487" t="str">
            <v>CTR</v>
          </cell>
          <cell r="D487" t="str">
            <v>Mbangassina</v>
          </cell>
          <cell r="E487">
            <v>11.393112</v>
          </cell>
          <cell r="F487">
            <v>4.5560809999999998</v>
          </cell>
          <cell r="G487">
            <v>454</v>
          </cell>
          <cell r="H487" t="str">
            <v>Macro</v>
          </cell>
          <cell r="I487" t="str">
            <v>NOKIA</v>
          </cell>
          <cell r="J487" t="str">
            <v>Patrick NSINGUI</v>
          </cell>
          <cell r="K487" t="str">
            <v>Bafia</v>
          </cell>
          <cell r="L487" t="str">
            <v>HAMMER_NRO_OST</v>
          </cell>
          <cell r="M487" t="str">
            <v>IHS</v>
          </cell>
          <cell r="N487" t="str">
            <v>Grid-Gen-Lithium</v>
          </cell>
        </row>
        <row r="488">
          <cell r="A488" t="str">
            <v>LIT_306</v>
          </cell>
          <cell r="B488" t="str">
            <v>Missole-Entree</v>
          </cell>
          <cell r="C488" t="str">
            <v>LIT</v>
          </cell>
          <cell r="D488" t="str">
            <v>Missole</v>
          </cell>
          <cell r="E488">
            <v>9.8810777779999999</v>
          </cell>
          <cell r="F488">
            <v>4.0044861110000003</v>
          </cell>
          <cell r="G488">
            <v>19</v>
          </cell>
          <cell r="H488" t="str">
            <v>Macro</v>
          </cell>
          <cell r="I488" t="str">
            <v>NOKIA</v>
          </cell>
          <cell r="J488" t="str">
            <v>Yannik Mbah</v>
          </cell>
          <cell r="K488" t="str">
            <v>Edea_1</v>
          </cell>
          <cell r="L488" t="str">
            <v>HAMMER_LIT_SUO</v>
          </cell>
          <cell r="M488" t="str">
            <v>IHS</v>
          </cell>
          <cell r="N488" t="str">
            <v>Solar-Gen-Lithium</v>
          </cell>
        </row>
        <row r="489">
          <cell r="A489" t="str">
            <v>NRD_097</v>
          </cell>
          <cell r="B489" t="str">
            <v>Yelwa-MTN-IHS</v>
          </cell>
          <cell r="C489" t="str">
            <v>NRD</v>
          </cell>
          <cell r="D489" t="str">
            <v>Garoua</v>
          </cell>
          <cell r="E489">
            <v>13.384472560000001</v>
          </cell>
          <cell r="F489">
            <v>9.2958951949999999</v>
          </cell>
          <cell r="G489">
            <v>201</v>
          </cell>
          <cell r="H489" t="str">
            <v>Macro</v>
          </cell>
          <cell r="I489" t="str">
            <v>NOKIA</v>
          </cell>
          <cell r="J489" t="str">
            <v>Djouohou Armel</v>
          </cell>
          <cell r="K489" t="str">
            <v>Garoua_B2B</v>
          </cell>
          <cell r="L489" t="str">
            <v>TELEINFRA</v>
          </cell>
          <cell r="M489" t="str">
            <v>IHS</v>
          </cell>
          <cell r="N489" t="str">
            <v>Grid-Gen</v>
          </cell>
        </row>
        <row r="490">
          <cell r="A490" t="str">
            <v>CTR_274</v>
          </cell>
          <cell r="B490" t="str">
            <v>CTR_274_Z_Stade-Abega</v>
          </cell>
          <cell r="C490" t="str">
            <v>CTR</v>
          </cell>
          <cell r="D490" t="str">
            <v>Yaounde</v>
          </cell>
          <cell r="E490">
            <v>11.547363450000001</v>
          </cell>
          <cell r="F490">
            <v>3.8471534319999998</v>
          </cell>
          <cell r="G490">
            <v>775</v>
          </cell>
          <cell r="H490" t="str">
            <v>Macro</v>
          </cell>
          <cell r="I490" t="str">
            <v>ZTE</v>
          </cell>
          <cell r="J490" t="str">
            <v>Mbah Hosiah</v>
          </cell>
          <cell r="K490" t="str">
            <v>Yaounde_2</v>
          </cell>
          <cell r="L490" t="str">
            <v>AFRO</v>
          </cell>
          <cell r="M490" t="str">
            <v>IHS</v>
          </cell>
          <cell r="N490" t="str">
            <v>Grid-Gen</v>
          </cell>
        </row>
        <row r="491">
          <cell r="A491" t="str">
            <v>LIT_056</v>
          </cell>
          <cell r="B491" t="str">
            <v>LIT_056_Z_Ange-Raphael</v>
          </cell>
          <cell r="C491" t="str">
            <v>LIT</v>
          </cell>
          <cell r="D491" t="str">
            <v>Douala</v>
          </cell>
          <cell r="E491">
            <v>9.7373055560000008</v>
          </cell>
          <cell r="F491">
            <v>4.0529999999999999</v>
          </cell>
          <cell r="G491">
            <v>703</v>
          </cell>
          <cell r="H491" t="str">
            <v>Macro</v>
          </cell>
          <cell r="I491" t="str">
            <v>ZTE</v>
          </cell>
          <cell r="J491" t="str">
            <v>Chick Canete Cho</v>
          </cell>
          <cell r="K491" t="str">
            <v>Douala_3</v>
          </cell>
          <cell r="L491" t="str">
            <v>HAMMER_LIT_SUO</v>
          </cell>
          <cell r="M491" t="str">
            <v>IHS</v>
          </cell>
          <cell r="N491" t="str">
            <v>Grid Only</v>
          </cell>
        </row>
        <row r="492">
          <cell r="A492" t="str">
            <v>LIT_085</v>
          </cell>
          <cell r="B492" t="str">
            <v>LIT_085_Z_Bonantone</v>
          </cell>
          <cell r="C492" t="str">
            <v>LIT</v>
          </cell>
          <cell r="D492" t="str">
            <v>Douala</v>
          </cell>
          <cell r="E492">
            <v>9.7083683910000005</v>
          </cell>
          <cell r="F492">
            <v>4.0603404029999997</v>
          </cell>
          <cell r="G492">
            <v>703</v>
          </cell>
          <cell r="H492" t="str">
            <v>Macro</v>
          </cell>
          <cell r="I492" t="str">
            <v>ZTE</v>
          </cell>
          <cell r="J492" t="str">
            <v>Ndo Bile Thomas</v>
          </cell>
          <cell r="K492" t="str">
            <v>Douala_4</v>
          </cell>
          <cell r="L492" t="str">
            <v>HAMMER_LIT_SUO</v>
          </cell>
          <cell r="M492" t="str">
            <v>IHS</v>
          </cell>
          <cell r="N492" t="str">
            <v>Grid-Gen</v>
          </cell>
        </row>
        <row r="493">
          <cell r="A493" t="str">
            <v>LIT_092</v>
          </cell>
          <cell r="B493" t="str">
            <v>LIT_092_Z_Bep-Yonyong</v>
          </cell>
          <cell r="C493" t="str">
            <v>LIT</v>
          </cell>
          <cell r="D493" t="str">
            <v>Douala</v>
          </cell>
          <cell r="E493">
            <v>9.7316389999999995</v>
          </cell>
          <cell r="F493">
            <v>4.0650560000000002</v>
          </cell>
          <cell r="G493">
            <v>703</v>
          </cell>
          <cell r="H493" t="str">
            <v>Macro</v>
          </cell>
          <cell r="I493" t="str">
            <v>ZTE</v>
          </cell>
          <cell r="J493" t="str">
            <v>Ndo Bile Thomas</v>
          </cell>
          <cell r="K493" t="str">
            <v>Douala_4</v>
          </cell>
          <cell r="L493" t="str">
            <v>HAMMER_LIT_SUO</v>
          </cell>
          <cell r="M493" t="str">
            <v>IHS</v>
          </cell>
          <cell r="N493" t="str">
            <v>Grid Only</v>
          </cell>
        </row>
        <row r="494">
          <cell r="A494" t="str">
            <v>LIT_096</v>
          </cell>
          <cell r="B494" t="str">
            <v>NR-PK5</v>
          </cell>
          <cell r="C494" t="str">
            <v>LIT</v>
          </cell>
          <cell r="D494" t="str">
            <v>Douala</v>
          </cell>
          <cell r="E494">
            <v>9.7169457000000001</v>
          </cell>
          <cell r="F494">
            <v>4.0411129020000001</v>
          </cell>
          <cell r="G494">
            <v>10</v>
          </cell>
          <cell r="H494" t="str">
            <v>Macro</v>
          </cell>
          <cell r="I494" t="str">
            <v>NOKIA</v>
          </cell>
          <cell r="J494" t="str">
            <v>Bruno Kemngne</v>
          </cell>
          <cell r="K494" t="str">
            <v>Douala_6</v>
          </cell>
          <cell r="L494" t="str">
            <v>HAMMER_LIT_SUO</v>
          </cell>
          <cell r="M494" t="str">
            <v>IHS</v>
          </cell>
          <cell r="N494" t="str">
            <v>Grid-Gen</v>
          </cell>
        </row>
        <row r="495">
          <cell r="A495" t="str">
            <v>LIT_308</v>
          </cell>
          <cell r="B495" t="str">
            <v>Ndokoma</v>
          </cell>
          <cell r="C495" t="str">
            <v>LIT</v>
          </cell>
          <cell r="D495" t="str">
            <v>Ndokoma</v>
          </cell>
          <cell r="E495">
            <v>10.639191670000001</v>
          </cell>
          <cell r="F495">
            <v>3.8751138890000001</v>
          </cell>
          <cell r="G495">
            <v>223</v>
          </cell>
          <cell r="H495" t="str">
            <v>Macro</v>
          </cell>
          <cell r="I495" t="str">
            <v>NOKIA</v>
          </cell>
          <cell r="J495" t="str">
            <v>Freddy Fogang</v>
          </cell>
          <cell r="K495" t="str">
            <v>Edea_2 (Pouma)</v>
          </cell>
          <cell r="L495" t="str">
            <v>HAMMER_LIT_SUO</v>
          </cell>
          <cell r="M495" t="str">
            <v>IHS</v>
          </cell>
          <cell r="N495" t="str">
            <v>Grid-Gen-Lithium</v>
          </cell>
        </row>
        <row r="496">
          <cell r="A496" t="str">
            <v>ADM_066</v>
          </cell>
          <cell r="B496" t="str">
            <v>Lewa-MTN</v>
          </cell>
          <cell r="C496" t="str">
            <v>ADM</v>
          </cell>
          <cell r="D496" t="str">
            <v>Lewa</v>
          </cell>
          <cell r="E496">
            <v>13.143861810000001</v>
          </cell>
          <cell r="F496">
            <v>7.0053915340000001</v>
          </cell>
          <cell r="G496">
            <v>1218</v>
          </cell>
          <cell r="H496" t="str">
            <v>Macro</v>
          </cell>
          <cell r="I496" t="str">
            <v>NOKIA</v>
          </cell>
          <cell r="J496" t="str">
            <v>Souleymanou</v>
          </cell>
          <cell r="K496" t="str">
            <v>Ngaoundere_3</v>
          </cell>
          <cell r="L496" t="str">
            <v>TELEINFRA</v>
          </cell>
          <cell r="M496" t="str">
            <v>IHS</v>
          </cell>
          <cell r="N496" t="str">
            <v>Gen-Lithium</v>
          </cell>
        </row>
        <row r="497">
          <cell r="A497" t="str">
            <v>CTR_331</v>
          </cell>
          <cell r="B497" t="str">
            <v>CTR_331_Z_Clge-Advantiste</v>
          </cell>
          <cell r="C497" t="str">
            <v>CTR</v>
          </cell>
          <cell r="D497" t="str">
            <v>Yaounde</v>
          </cell>
          <cell r="E497">
            <v>11.516724</v>
          </cell>
          <cell r="F497">
            <v>3.800513</v>
          </cell>
          <cell r="G497">
            <v>730</v>
          </cell>
          <cell r="H497" t="str">
            <v>Macro</v>
          </cell>
          <cell r="I497" t="str">
            <v>ZTE</v>
          </cell>
          <cell r="J497" t="str">
            <v>Mbah Hosiah</v>
          </cell>
          <cell r="K497" t="str">
            <v>Yaounde_2</v>
          </cell>
          <cell r="L497" t="str">
            <v>AFRO</v>
          </cell>
          <cell r="M497" t="str">
            <v>IHS</v>
          </cell>
          <cell r="N497" t="str">
            <v>Grid-Gen</v>
          </cell>
        </row>
        <row r="498">
          <cell r="A498" t="str">
            <v>ADM_027</v>
          </cell>
          <cell r="B498" t="str">
            <v>Bata</v>
          </cell>
          <cell r="C498" t="str">
            <v>ADM</v>
          </cell>
          <cell r="D498" t="str">
            <v>Bata</v>
          </cell>
          <cell r="E498">
            <v>14.38238144</v>
          </cell>
          <cell r="F498">
            <v>6.1368203399999999</v>
          </cell>
          <cell r="G498">
            <v>1011</v>
          </cell>
          <cell r="H498" t="str">
            <v>Macro</v>
          </cell>
          <cell r="I498" t="str">
            <v>NOKIA</v>
          </cell>
          <cell r="J498" t="str">
            <v>Kuitche Hippolite</v>
          </cell>
          <cell r="K498" t="str">
            <v>Meiganga</v>
          </cell>
          <cell r="L498" t="str">
            <v>TELEINFRA</v>
          </cell>
          <cell r="M498" t="str">
            <v>IHS</v>
          </cell>
          <cell r="N498" t="str">
            <v>Solar-Grid-Gen-Lithium</v>
          </cell>
        </row>
        <row r="499">
          <cell r="A499" t="str">
            <v>ADM_065</v>
          </cell>
          <cell r="B499" t="str">
            <v>Likok-MTN</v>
          </cell>
          <cell r="C499" t="str">
            <v>ADM</v>
          </cell>
          <cell r="D499" t="str">
            <v>Likok</v>
          </cell>
          <cell r="E499">
            <v>13.27238889</v>
          </cell>
          <cell r="F499">
            <v>7.2763888889999997</v>
          </cell>
          <cell r="G499">
            <v>1154</v>
          </cell>
          <cell r="H499" t="str">
            <v>Macro</v>
          </cell>
          <cell r="I499" t="str">
            <v>NOKIA</v>
          </cell>
          <cell r="J499" t="str">
            <v>Souleymanou</v>
          </cell>
          <cell r="K499" t="str">
            <v>Ngaoundere_3</v>
          </cell>
          <cell r="L499" t="str">
            <v>TELEINFRA</v>
          </cell>
          <cell r="M499" t="str">
            <v>IHS</v>
          </cell>
          <cell r="N499" t="str">
            <v>Gen-Lithium</v>
          </cell>
        </row>
        <row r="500">
          <cell r="A500" t="str">
            <v>ADM_024</v>
          </cell>
          <cell r="B500" t="str">
            <v>Galim-Tignere</v>
          </cell>
          <cell r="C500" t="str">
            <v>ADM</v>
          </cell>
          <cell r="D500" t="str">
            <v>Galim-Tignere</v>
          </cell>
          <cell r="E500">
            <v>12.476777780000001</v>
          </cell>
          <cell r="F500">
            <v>7.0910000000000002</v>
          </cell>
          <cell r="G500">
            <v>1060</v>
          </cell>
          <cell r="H500" t="str">
            <v>Macro</v>
          </cell>
          <cell r="I500" t="str">
            <v>NOKIA</v>
          </cell>
          <cell r="J500" t="str">
            <v>Chekep Kouamo Willy</v>
          </cell>
          <cell r="K500" t="str">
            <v>Tibati</v>
          </cell>
          <cell r="L500" t="str">
            <v>TELEINFRA</v>
          </cell>
          <cell r="M500" t="str">
            <v>IHS</v>
          </cell>
          <cell r="N500" t="str">
            <v>Gen-Lithium</v>
          </cell>
        </row>
        <row r="501">
          <cell r="A501" t="str">
            <v>ADM_028</v>
          </cell>
          <cell r="B501" t="str">
            <v>Galle</v>
          </cell>
          <cell r="C501" t="str">
            <v>ADM</v>
          </cell>
          <cell r="D501" t="str">
            <v>Galle</v>
          </cell>
          <cell r="E501">
            <v>14.25784107</v>
          </cell>
          <cell r="F501">
            <v>6.5586133269999998</v>
          </cell>
          <cell r="G501">
            <v>1101</v>
          </cell>
          <cell r="H501" t="str">
            <v>Macro</v>
          </cell>
          <cell r="I501" t="str">
            <v>NOKIA</v>
          </cell>
          <cell r="J501" t="str">
            <v>Kuitche Hippolite</v>
          </cell>
          <cell r="K501" t="str">
            <v>Meiganga</v>
          </cell>
          <cell r="L501" t="str">
            <v>TELEINFRA</v>
          </cell>
          <cell r="M501" t="str">
            <v>IHS</v>
          </cell>
          <cell r="N501" t="str">
            <v>Grid-Gen</v>
          </cell>
        </row>
        <row r="502">
          <cell r="A502" t="str">
            <v>NRD_095</v>
          </cell>
          <cell r="B502" t="str">
            <v>Garoua-Djalingo-IHS</v>
          </cell>
          <cell r="C502" t="str">
            <v>NRD</v>
          </cell>
          <cell r="D502" t="str">
            <v>Garoua</v>
          </cell>
          <cell r="E502">
            <v>13.4446333</v>
          </cell>
          <cell r="F502">
            <v>9.2296348619999993</v>
          </cell>
          <cell r="G502">
            <v>229</v>
          </cell>
          <cell r="H502" t="str">
            <v>Macro</v>
          </cell>
          <cell r="I502" t="str">
            <v>NOKIA</v>
          </cell>
          <cell r="J502" t="str">
            <v>Djouohou Armel</v>
          </cell>
          <cell r="K502" t="str">
            <v>Garoua_B2B</v>
          </cell>
          <cell r="L502" t="str">
            <v>TELEINFRA</v>
          </cell>
          <cell r="M502" t="str">
            <v>IHS</v>
          </cell>
          <cell r="N502" t="str">
            <v>Grid-Gen</v>
          </cell>
        </row>
        <row r="503">
          <cell r="A503" t="str">
            <v>ADM_038</v>
          </cell>
          <cell r="B503" t="str">
            <v>Pang-Camtel</v>
          </cell>
          <cell r="C503" t="str">
            <v>ADM</v>
          </cell>
          <cell r="D503" t="str">
            <v>Pang</v>
          </cell>
          <cell r="E503">
            <v>12.654111110000001</v>
          </cell>
          <cell r="F503">
            <v>6.9105249999999998</v>
          </cell>
          <cell r="G503">
            <v>964</v>
          </cell>
          <cell r="H503" t="str">
            <v>Macro</v>
          </cell>
          <cell r="I503" t="str">
            <v>NOKIA</v>
          </cell>
          <cell r="J503" t="str">
            <v>Chekep Kouamo Willy</v>
          </cell>
          <cell r="K503" t="str">
            <v>Tibati</v>
          </cell>
          <cell r="L503" t="str">
            <v>TELEINFRA</v>
          </cell>
          <cell r="M503" t="str">
            <v>CAMUSAT</v>
          </cell>
          <cell r="N503" t="str">
            <v>Hybrid Solar - S2</v>
          </cell>
        </row>
        <row r="504">
          <cell r="A504" t="str">
            <v>ADM_074</v>
          </cell>
          <cell r="B504" t="str">
            <v>Ngd-Troua-Mala-II</v>
          </cell>
          <cell r="C504" t="str">
            <v>ADM</v>
          </cell>
          <cell r="D504" t="str">
            <v>Ngaoundere</v>
          </cell>
          <cell r="E504">
            <v>13.59</v>
          </cell>
          <cell r="F504">
            <v>7.330944444</v>
          </cell>
          <cell r="G504">
            <v>1112</v>
          </cell>
          <cell r="H504" t="str">
            <v>Macro</v>
          </cell>
          <cell r="I504" t="str">
            <v>NOKIA</v>
          </cell>
          <cell r="J504" t="str">
            <v>NDEWA JONAS</v>
          </cell>
          <cell r="K504" t="str">
            <v>Ngaoundere_1</v>
          </cell>
          <cell r="L504" t="str">
            <v>TELEINFRA</v>
          </cell>
          <cell r="M504" t="str">
            <v>IHS</v>
          </cell>
          <cell r="N504" t="str">
            <v>Grid-Gen</v>
          </cell>
        </row>
        <row r="505">
          <cell r="A505" t="str">
            <v>CTR_232</v>
          </cell>
          <cell r="B505" t="str">
            <v>Yambassa</v>
          </cell>
          <cell r="C505" t="str">
            <v>CTR</v>
          </cell>
          <cell r="D505" t="str">
            <v>Yambassa</v>
          </cell>
          <cell r="E505">
            <v>11.256923</v>
          </cell>
          <cell r="F505">
            <v>4.530176</v>
          </cell>
          <cell r="G505">
            <v>461</v>
          </cell>
          <cell r="H505" t="str">
            <v>Macro</v>
          </cell>
          <cell r="I505" t="str">
            <v>NOKIA</v>
          </cell>
          <cell r="J505" t="str">
            <v>Patrick NSINGUI</v>
          </cell>
          <cell r="K505" t="str">
            <v>Bafia</v>
          </cell>
          <cell r="L505" t="str">
            <v>HAMMER_NRO_OST</v>
          </cell>
          <cell r="M505" t="str">
            <v>IHS</v>
          </cell>
          <cell r="N505" t="str">
            <v>Grid-Gen</v>
          </cell>
        </row>
        <row r="506">
          <cell r="A506" t="str">
            <v>CTR_260</v>
          </cell>
          <cell r="B506" t="str">
            <v>Bikok</v>
          </cell>
          <cell r="C506" t="str">
            <v>CTR</v>
          </cell>
          <cell r="D506" t="str">
            <v>Bikok</v>
          </cell>
          <cell r="E506">
            <v>11.448472219999999</v>
          </cell>
          <cell r="F506">
            <v>3.62425</v>
          </cell>
          <cell r="G506">
            <v>745</v>
          </cell>
          <cell r="H506" t="str">
            <v>Macro</v>
          </cell>
          <cell r="I506" t="str">
            <v>NOKIA</v>
          </cell>
          <cell r="J506" t="str">
            <v>Mougang Rodrigue</v>
          </cell>
          <cell r="K506" t="str">
            <v>Mbalmayo</v>
          </cell>
          <cell r="L506" t="str">
            <v>AFRO</v>
          </cell>
          <cell r="M506" t="str">
            <v>IHS</v>
          </cell>
          <cell r="N506" t="str">
            <v>Grid-Gen-Lithium</v>
          </cell>
        </row>
        <row r="507">
          <cell r="A507" t="str">
            <v>OST_212</v>
          </cell>
          <cell r="B507" t="str">
            <v>Bangang-Fokam-IHS</v>
          </cell>
          <cell r="C507" t="str">
            <v>OST</v>
          </cell>
          <cell r="D507" t="str">
            <v>Bangang</v>
          </cell>
          <cell r="E507">
            <v>10.511277</v>
          </cell>
          <cell r="F507">
            <v>5.24925</v>
          </cell>
          <cell r="G507">
            <v>1448</v>
          </cell>
          <cell r="H507" t="str">
            <v>Macro</v>
          </cell>
          <cell r="I507" t="str">
            <v>NOKIA</v>
          </cell>
          <cell r="J507" t="str">
            <v>Kamdom Yannick</v>
          </cell>
          <cell r="K507" t="str">
            <v>Mbouda</v>
          </cell>
          <cell r="L507" t="str">
            <v>HAMMER_NRO_OST</v>
          </cell>
          <cell r="M507" t="str">
            <v>IHS</v>
          </cell>
          <cell r="N507" t="str">
            <v>Grid-Gen</v>
          </cell>
        </row>
        <row r="508">
          <cell r="A508" t="str">
            <v>SUO_037</v>
          </cell>
          <cell r="B508" t="str">
            <v>Elogbatindi</v>
          </cell>
          <cell r="C508" t="str">
            <v>SUO</v>
          </cell>
          <cell r="D508" t="str">
            <v>Elogbatindi</v>
          </cell>
          <cell r="E508">
            <v>10.124472219999999</v>
          </cell>
          <cell r="F508">
            <v>3.4158611109999999</v>
          </cell>
          <cell r="G508">
            <v>51</v>
          </cell>
          <cell r="H508" t="str">
            <v>Macro</v>
          </cell>
          <cell r="I508" t="str">
            <v>NOKIA</v>
          </cell>
          <cell r="J508" t="str">
            <v>Yannik Mbah</v>
          </cell>
          <cell r="K508" t="str">
            <v>Edea_1</v>
          </cell>
          <cell r="L508" t="str">
            <v>HAMMER_LIT_SUO</v>
          </cell>
          <cell r="M508" t="str">
            <v>IHS</v>
          </cell>
          <cell r="N508" t="str">
            <v>Grid-Gen</v>
          </cell>
        </row>
        <row r="509">
          <cell r="A509" t="str">
            <v>EXN_091</v>
          </cell>
          <cell r="B509" t="str">
            <v>Maroua-Harde</v>
          </cell>
          <cell r="C509" t="str">
            <v>EXN</v>
          </cell>
          <cell r="D509" t="str">
            <v>Maroua</v>
          </cell>
          <cell r="E509">
            <v>14.33294444</v>
          </cell>
          <cell r="F509">
            <v>10.590249999999999</v>
          </cell>
          <cell r="G509">
            <v>398</v>
          </cell>
          <cell r="H509" t="str">
            <v>Macro</v>
          </cell>
          <cell r="I509" t="str">
            <v>NOKIA</v>
          </cell>
          <cell r="J509" t="str">
            <v>Lefranc Emati</v>
          </cell>
          <cell r="K509" t="str">
            <v>Maroua_B2B</v>
          </cell>
          <cell r="L509" t="str">
            <v>TELEINFRA</v>
          </cell>
          <cell r="M509" t="str">
            <v>IHS</v>
          </cell>
          <cell r="N509" t="str">
            <v>Solar-Grid-Gen</v>
          </cell>
        </row>
        <row r="510">
          <cell r="A510" t="str">
            <v>EST_064</v>
          </cell>
          <cell r="B510" t="str">
            <v>Garga-Salari-MTN</v>
          </cell>
          <cell r="C510" t="str">
            <v>EST</v>
          </cell>
          <cell r="D510" t="str">
            <v>Garga-Salari</v>
          </cell>
          <cell r="E510">
            <v>14.026692089999999</v>
          </cell>
          <cell r="F510">
            <v>5.2986530399999996</v>
          </cell>
          <cell r="G510">
            <v>767</v>
          </cell>
          <cell r="H510" t="str">
            <v>Macro</v>
          </cell>
          <cell r="I510" t="str">
            <v>NOKIA</v>
          </cell>
          <cell r="J510" t="str">
            <v>Franck Mezazem</v>
          </cell>
          <cell r="K510" t="str">
            <v>Bertoua_2</v>
          </cell>
          <cell r="L510" t="str">
            <v>AFRO</v>
          </cell>
          <cell r="M510" t="str">
            <v>IHS</v>
          </cell>
          <cell r="N510" t="str">
            <v>Solar-Gen-Lithium</v>
          </cell>
        </row>
        <row r="511">
          <cell r="A511" t="str">
            <v>ADM_029</v>
          </cell>
          <cell r="B511" t="str">
            <v>Mboulai-MTN</v>
          </cell>
          <cell r="C511" t="str">
            <v>ADM</v>
          </cell>
          <cell r="D511" t="str">
            <v>Mboulai</v>
          </cell>
          <cell r="E511">
            <v>14.151611000000001</v>
          </cell>
          <cell r="F511">
            <v>6.8433890000000002</v>
          </cell>
          <cell r="G511">
            <v>1153</v>
          </cell>
          <cell r="H511" t="str">
            <v>Macro</v>
          </cell>
          <cell r="I511" t="str">
            <v>NOKIA</v>
          </cell>
          <cell r="J511" t="str">
            <v>Kuitche Hippolite</v>
          </cell>
          <cell r="K511" t="str">
            <v>Meiganga</v>
          </cell>
          <cell r="L511" t="str">
            <v>TELEINFRA</v>
          </cell>
          <cell r="M511" t="str">
            <v>IHS</v>
          </cell>
          <cell r="N511" t="str">
            <v>Grid-Gen</v>
          </cell>
        </row>
        <row r="512">
          <cell r="A512" t="str">
            <v>EXN_055</v>
          </cell>
          <cell r="B512" t="str">
            <v>Palar</v>
          </cell>
          <cell r="C512" t="str">
            <v>EXN</v>
          </cell>
          <cell r="D512" t="str">
            <v>Maroua</v>
          </cell>
          <cell r="E512">
            <v>14.28430423</v>
          </cell>
          <cell r="F512">
            <v>10.604335499999999</v>
          </cell>
          <cell r="G512">
            <v>407</v>
          </cell>
          <cell r="H512" t="str">
            <v>Macro</v>
          </cell>
          <cell r="I512" t="str">
            <v>NOKIA</v>
          </cell>
          <cell r="J512" t="str">
            <v>Yanoussa Ahmadou</v>
          </cell>
          <cell r="K512" t="str">
            <v>Maroua_2</v>
          </cell>
          <cell r="L512" t="str">
            <v>TELEINFRA</v>
          </cell>
          <cell r="M512" t="str">
            <v>IHS</v>
          </cell>
          <cell r="N512" t="str">
            <v>Grid-Gen</v>
          </cell>
        </row>
        <row r="513">
          <cell r="A513" t="str">
            <v>CTR_467</v>
          </cell>
          <cell r="B513" t="str">
            <v>CTR_467_Z_Odza-II-MTN-IHS</v>
          </cell>
          <cell r="C513" t="str">
            <v>CTR</v>
          </cell>
          <cell r="D513" t="str">
            <v>Yaounde</v>
          </cell>
          <cell r="E513">
            <v>11.533765000000001</v>
          </cell>
          <cell r="F513">
            <v>3.7919200000000002</v>
          </cell>
          <cell r="G513">
            <v>703</v>
          </cell>
          <cell r="H513" t="str">
            <v>Macro</v>
          </cell>
          <cell r="I513" t="str">
            <v>ZTE</v>
          </cell>
          <cell r="J513" t="str">
            <v>Mbah Hosiah</v>
          </cell>
          <cell r="K513" t="str">
            <v>Yaounde_2</v>
          </cell>
          <cell r="L513" t="str">
            <v>AFRO</v>
          </cell>
          <cell r="M513" t="str">
            <v>IHS</v>
          </cell>
          <cell r="N513" t="str">
            <v>Grid-Gen</v>
          </cell>
        </row>
        <row r="514">
          <cell r="A514" t="str">
            <v>CTR_479</v>
          </cell>
          <cell r="B514" t="str">
            <v>CTR_479_Z_Marche-Odza-IHS</v>
          </cell>
          <cell r="C514" t="str">
            <v>CTR</v>
          </cell>
          <cell r="D514" t="str">
            <v>Yaounde</v>
          </cell>
          <cell r="E514">
            <v>11.53144</v>
          </cell>
          <cell r="F514">
            <v>3.8052700000000002</v>
          </cell>
          <cell r="G514">
            <v>82</v>
          </cell>
          <cell r="H514" t="str">
            <v>Macro</v>
          </cell>
          <cell r="I514" t="str">
            <v>ZTE</v>
          </cell>
          <cell r="J514" t="str">
            <v>Mbah Hosiah</v>
          </cell>
          <cell r="K514" t="str">
            <v>Yaounde_2</v>
          </cell>
          <cell r="L514" t="str">
            <v>AFRO</v>
          </cell>
          <cell r="M514" t="str">
            <v>IHS</v>
          </cell>
          <cell r="N514" t="str">
            <v>Grid-Gen</v>
          </cell>
        </row>
        <row r="515">
          <cell r="A515" t="str">
            <v>LIT_097</v>
          </cell>
          <cell r="B515" t="str">
            <v>LIT_097_Z_Bep-Axe-Lrd</v>
          </cell>
          <cell r="C515" t="str">
            <v>LIT</v>
          </cell>
          <cell r="D515" t="str">
            <v>Douala</v>
          </cell>
          <cell r="E515">
            <v>9.7195870539999998</v>
          </cell>
          <cell r="F515">
            <v>4.0702808619999997</v>
          </cell>
          <cell r="G515">
            <v>703</v>
          </cell>
          <cell r="H515" t="str">
            <v>Macro</v>
          </cell>
          <cell r="I515" t="str">
            <v>ZTE</v>
          </cell>
          <cell r="J515" t="str">
            <v>Ndo Bile Thomas</v>
          </cell>
          <cell r="K515" t="str">
            <v>Douala_4</v>
          </cell>
          <cell r="L515" t="str">
            <v>HAMMER_LIT_SUO</v>
          </cell>
          <cell r="M515" t="str">
            <v>IHS</v>
          </cell>
          <cell r="N515" t="str">
            <v>Grid Only</v>
          </cell>
        </row>
        <row r="516">
          <cell r="A516" t="str">
            <v>LIT_098</v>
          </cell>
          <cell r="B516" t="str">
            <v>LIT_098_Z_Cite-Sic</v>
          </cell>
          <cell r="C516" t="str">
            <v>LIT</v>
          </cell>
          <cell r="D516" t="str">
            <v>Douala</v>
          </cell>
          <cell r="E516">
            <v>9.7302494159999995</v>
          </cell>
          <cell r="F516">
            <v>4.0537238000000002</v>
          </cell>
          <cell r="G516">
            <v>703</v>
          </cell>
          <cell r="H516" t="str">
            <v>Macro</v>
          </cell>
          <cell r="I516" t="str">
            <v>ZTE</v>
          </cell>
          <cell r="J516" t="str">
            <v>Chick Canete Cho</v>
          </cell>
          <cell r="K516" t="str">
            <v>Douala_3</v>
          </cell>
          <cell r="L516" t="str">
            <v>HAMMER_LIT_SUO</v>
          </cell>
          <cell r="M516" t="str">
            <v>IHS</v>
          </cell>
          <cell r="N516" t="str">
            <v>Grid-Gen</v>
          </cell>
        </row>
        <row r="517">
          <cell r="A517" t="str">
            <v>LIT_003</v>
          </cell>
          <cell r="B517" t="str">
            <v>LIT_003_Z_CTN</v>
          </cell>
          <cell r="C517" t="str">
            <v>LIT</v>
          </cell>
          <cell r="D517" t="str">
            <v>Douala</v>
          </cell>
          <cell r="E517">
            <v>9.7261944440000008</v>
          </cell>
          <cell r="F517">
            <v>4.0600277780000003</v>
          </cell>
          <cell r="G517">
            <v>703</v>
          </cell>
          <cell r="H517" t="str">
            <v>Macro</v>
          </cell>
          <cell r="I517" t="str">
            <v>ZTE</v>
          </cell>
          <cell r="J517" t="str">
            <v>Ndo Bile Thomas</v>
          </cell>
          <cell r="K517" t="str">
            <v>Douala_4</v>
          </cell>
          <cell r="L517" t="str">
            <v>HAMMER_LIT_SUO</v>
          </cell>
          <cell r="M517" t="str">
            <v>CAMUSAT</v>
          </cell>
          <cell r="N517" t="str">
            <v>Good Grid no GE - 8h</v>
          </cell>
        </row>
        <row r="518">
          <cell r="A518" t="str">
            <v>NRO_046</v>
          </cell>
          <cell r="B518" t="str">
            <v>Dumbu</v>
          </cell>
          <cell r="C518" t="str">
            <v>NRO</v>
          </cell>
          <cell r="D518" t="str">
            <v>Dumbu</v>
          </cell>
          <cell r="E518">
            <v>10.507</v>
          </cell>
          <cell r="F518">
            <v>6.7075279999999999</v>
          </cell>
          <cell r="G518">
            <v>937</v>
          </cell>
          <cell r="H518" t="str">
            <v>Macro</v>
          </cell>
          <cell r="I518" t="str">
            <v>NOKIA</v>
          </cell>
          <cell r="J518" t="str">
            <v>Collins Kogge</v>
          </cell>
          <cell r="K518" t="str">
            <v>Kumbo</v>
          </cell>
          <cell r="L518" t="str">
            <v>HAMMER_NRO_OST</v>
          </cell>
          <cell r="M518" t="str">
            <v>IHS</v>
          </cell>
          <cell r="N518" t="str">
            <v>Hybrid Gen</v>
          </cell>
        </row>
        <row r="519">
          <cell r="A519" t="str">
            <v>OST_193</v>
          </cell>
          <cell r="B519" t="str">
            <v>Banefo-Baleng</v>
          </cell>
          <cell r="C519" t="str">
            <v>OST</v>
          </cell>
          <cell r="D519" t="str">
            <v>Banefo-Baleng</v>
          </cell>
          <cell r="E519">
            <v>10.407399</v>
          </cell>
          <cell r="F519">
            <v>5.5803760000000002</v>
          </cell>
          <cell r="G519">
            <v>1178</v>
          </cell>
          <cell r="H519" t="str">
            <v>Macro</v>
          </cell>
          <cell r="I519" t="str">
            <v>NOKIA</v>
          </cell>
          <cell r="J519" t="str">
            <v>Kamdom Yannick</v>
          </cell>
          <cell r="K519" t="str">
            <v>Mbouda</v>
          </cell>
          <cell r="L519" t="str">
            <v>HAMMER_NRO_OST</v>
          </cell>
          <cell r="M519" t="str">
            <v>IHS</v>
          </cell>
          <cell r="N519" t="str">
            <v>Gen Only</v>
          </cell>
        </row>
        <row r="520">
          <cell r="A520" t="str">
            <v>OST_215</v>
          </cell>
          <cell r="B520" t="str">
            <v>Bati</v>
          </cell>
          <cell r="C520" t="str">
            <v>OST</v>
          </cell>
          <cell r="D520" t="str">
            <v>Bati</v>
          </cell>
          <cell r="E520">
            <v>10.45123957</v>
          </cell>
          <cell r="F520">
            <v>5.6687811249999998</v>
          </cell>
          <cell r="G520">
            <v>1159</v>
          </cell>
          <cell r="H520" t="str">
            <v>Macro</v>
          </cell>
          <cell r="I520" t="str">
            <v>NOKIA</v>
          </cell>
          <cell r="J520" t="str">
            <v>Kamdom Yannick</v>
          </cell>
          <cell r="K520" t="str">
            <v>Mbouda</v>
          </cell>
          <cell r="L520" t="str">
            <v>HAMMER_NRO_OST</v>
          </cell>
          <cell r="M520" t="str">
            <v>IHS</v>
          </cell>
          <cell r="N520" t="str">
            <v>Grid-Gen</v>
          </cell>
        </row>
        <row r="521">
          <cell r="A521" t="str">
            <v>CTR_233</v>
          </cell>
          <cell r="B521" t="str">
            <v>Minta</v>
          </cell>
          <cell r="C521" t="str">
            <v>CTR</v>
          </cell>
          <cell r="D521" t="str">
            <v>Minta</v>
          </cell>
          <cell r="E521">
            <v>12.83229983</v>
          </cell>
          <cell r="F521">
            <v>4.5657526260000001</v>
          </cell>
          <cell r="G521">
            <v>745</v>
          </cell>
          <cell r="H521" t="str">
            <v>Macro</v>
          </cell>
          <cell r="I521" t="str">
            <v>NOKIA</v>
          </cell>
          <cell r="J521" t="str">
            <v>TSAGUE Raoul</v>
          </cell>
          <cell r="K521" t="str">
            <v>Nanga-Eboko</v>
          </cell>
          <cell r="L521" t="str">
            <v>AFRO</v>
          </cell>
          <cell r="M521" t="str">
            <v>IHS</v>
          </cell>
          <cell r="N521" t="str">
            <v>Grid-Hybrid-Gen</v>
          </cell>
        </row>
        <row r="522">
          <cell r="A522" t="str">
            <v>EXN_042</v>
          </cell>
          <cell r="B522" t="str">
            <v>Mozogo</v>
          </cell>
          <cell r="C522" t="str">
            <v>EXN</v>
          </cell>
          <cell r="D522" t="str">
            <v>Mozogo</v>
          </cell>
          <cell r="E522">
            <v>13.906898679999999</v>
          </cell>
          <cell r="F522">
            <v>10.95896484</v>
          </cell>
          <cell r="G522">
            <v>476</v>
          </cell>
          <cell r="H522" t="str">
            <v>Macro</v>
          </cell>
          <cell r="I522" t="str">
            <v>NOKIA</v>
          </cell>
          <cell r="J522" t="str">
            <v>Yaouba Yaya</v>
          </cell>
          <cell r="K522" t="str">
            <v>Mora</v>
          </cell>
          <cell r="L522" t="str">
            <v>TELEINFRA</v>
          </cell>
          <cell r="M522" t="str">
            <v>IHS</v>
          </cell>
          <cell r="N522" t="str">
            <v>Solar-Grid-Gen-Lithium</v>
          </cell>
        </row>
        <row r="523">
          <cell r="A523" t="str">
            <v>NRD_084</v>
          </cell>
          <cell r="B523" t="str">
            <v>Garoua-Roum-Adja-Camp-Sic</v>
          </cell>
          <cell r="C523" t="str">
            <v>NRD</v>
          </cell>
          <cell r="D523" t="str">
            <v>Garoua</v>
          </cell>
          <cell r="E523">
            <v>13.39168231</v>
          </cell>
          <cell r="F523">
            <v>9.3228679329999995</v>
          </cell>
          <cell r="G523">
            <v>203</v>
          </cell>
          <cell r="H523" t="str">
            <v>Macro</v>
          </cell>
          <cell r="I523" t="str">
            <v>NOKIA</v>
          </cell>
          <cell r="J523" t="str">
            <v>Djouohou Armel</v>
          </cell>
          <cell r="K523" t="str">
            <v>Garoua_B2B</v>
          </cell>
          <cell r="L523" t="str">
            <v>TELEINFRA</v>
          </cell>
          <cell r="M523" t="str">
            <v>IHS</v>
          </cell>
          <cell r="N523" t="str">
            <v>Grid-Gen</v>
          </cell>
        </row>
        <row r="524">
          <cell r="A524" t="str">
            <v>EXN_113</v>
          </cell>
          <cell r="B524" t="str">
            <v>Kongola-IHS</v>
          </cell>
          <cell r="C524" t="str">
            <v>EXN</v>
          </cell>
          <cell r="D524" t="str">
            <v>Maroua</v>
          </cell>
          <cell r="E524">
            <v>14.3829788</v>
          </cell>
          <cell r="F524">
            <v>10.620499690000001</v>
          </cell>
          <cell r="G524">
            <v>384</v>
          </cell>
          <cell r="H524" t="str">
            <v>Macro</v>
          </cell>
          <cell r="I524" t="str">
            <v>NOKIA</v>
          </cell>
          <cell r="J524" t="str">
            <v>Lefranc Emati</v>
          </cell>
          <cell r="K524" t="str">
            <v>Maroua_B2B</v>
          </cell>
          <cell r="L524" t="str">
            <v>TELEINFRA</v>
          </cell>
          <cell r="M524" t="str">
            <v>IHS</v>
          </cell>
          <cell r="N524" t="str">
            <v>Grid-Gen</v>
          </cell>
        </row>
        <row r="525">
          <cell r="A525" t="str">
            <v>LIT_004</v>
          </cell>
          <cell r="B525" t="str">
            <v>LIT_004_Z_Deido-Lycee</v>
          </cell>
          <cell r="C525" t="str">
            <v>LIT</v>
          </cell>
          <cell r="D525" t="str">
            <v>Douala</v>
          </cell>
          <cell r="E525">
            <v>9.7147064759999999</v>
          </cell>
          <cell r="F525">
            <v>4.0644002390000002</v>
          </cell>
          <cell r="G525">
            <v>703</v>
          </cell>
          <cell r="H525" t="str">
            <v>Macro</v>
          </cell>
          <cell r="I525" t="str">
            <v>ZTE</v>
          </cell>
          <cell r="J525" t="str">
            <v>Bruno Kemngne</v>
          </cell>
          <cell r="K525" t="str">
            <v>Douala_6</v>
          </cell>
          <cell r="L525" t="str">
            <v>HAMMER_LIT_SUO</v>
          </cell>
          <cell r="M525">
            <v>0</v>
          </cell>
          <cell r="N525" t="e">
            <v>#N/A</v>
          </cell>
        </row>
        <row r="526">
          <cell r="A526" t="str">
            <v>OST_238</v>
          </cell>
          <cell r="B526" t="str">
            <v>Bfsam-Megom</v>
          </cell>
          <cell r="C526" t="str">
            <v>OST</v>
          </cell>
          <cell r="D526" t="str">
            <v>Bafoussam</v>
          </cell>
          <cell r="E526">
            <v>10.407489999999999</v>
          </cell>
          <cell r="F526">
            <v>5.452064</v>
          </cell>
          <cell r="G526">
            <v>1447</v>
          </cell>
          <cell r="H526" t="str">
            <v>Macro</v>
          </cell>
          <cell r="I526" t="str">
            <v>NOKIA</v>
          </cell>
          <cell r="J526" t="str">
            <v>Ngah Denis</v>
          </cell>
          <cell r="K526" t="str">
            <v>Bafoussam_B2B</v>
          </cell>
          <cell r="L526" t="str">
            <v>HAMMER_NRO_OST</v>
          </cell>
          <cell r="M526" t="str">
            <v>CAMUSAT</v>
          </cell>
          <cell r="N526" t="str">
            <v>Good Grid no GE - 8h</v>
          </cell>
        </row>
        <row r="527">
          <cell r="A527" t="str">
            <v>OST_240</v>
          </cell>
          <cell r="B527" t="str">
            <v>Bfsam-Ndiandam-II</v>
          </cell>
          <cell r="C527" t="str">
            <v>OST</v>
          </cell>
          <cell r="D527" t="str">
            <v>Bafoussam</v>
          </cell>
          <cell r="E527">
            <v>10.431647999999999</v>
          </cell>
          <cell r="F527">
            <v>5.4548759999999996</v>
          </cell>
          <cell r="G527">
            <v>1482</v>
          </cell>
          <cell r="H527" t="str">
            <v>Macro</v>
          </cell>
          <cell r="I527" t="str">
            <v>NOKIA</v>
          </cell>
          <cell r="J527" t="str">
            <v>Ngah Denis</v>
          </cell>
          <cell r="K527" t="str">
            <v>Bafoussam_B2B</v>
          </cell>
          <cell r="L527" t="str">
            <v>HAMMER_NRO_OST</v>
          </cell>
          <cell r="M527" t="str">
            <v>CAMUSAT</v>
          </cell>
          <cell r="N527" t="str">
            <v>Good Grid + GE</v>
          </cell>
        </row>
        <row r="528">
          <cell r="A528" t="str">
            <v>CTR_547</v>
          </cell>
          <cell r="B528" t="str">
            <v>Elig-Mfomo-New</v>
          </cell>
          <cell r="C528" t="str">
            <v>CTR</v>
          </cell>
          <cell r="D528" t="str">
            <v>Elig-Mfomo</v>
          </cell>
          <cell r="E528">
            <v>11.351804</v>
          </cell>
          <cell r="F528">
            <v>4.1583230000000002</v>
          </cell>
          <cell r="G528">
            <v>544</v>
          </cell>
          <cell r="H528" t="str">
            <v>Macro</v>
          </cell>
          <cell r="I528" t="str">
            <v>NOKIA</v>
          </cell>
          <cell r="J528" t="str">
            <v>Ngouala TSAGUE BRISSE</v>
          </cell>
          <cell r="K528" t="str">
            <v>Yaounde_3</v>
          </cell>
          <cell r="L528" t="str">
            <v>AFRO</v>
          </cell>
          <cell r="M528" t="str">
            <v>IHS</v>
          </cell>
          <cell r="N528" t="str">
            <v>Grid-Gen</v>
          </cell>
        </row>
        <row r="529">
          <cell r="A529" t="str">
            <v>EST_057</v>
          </cell>
          <cell r="B529" t="str">
            <v>Kobdombo</v>
          </cell>
          <cell r="C529" t="str">
            <v>EST</v>
          </cell>
          <cell r="D529" t="str">
            <v>Kobdombo</v>
          </cell>
          <cell r="E529">
            <v>12.742217999999999</v>
          </cell>
          <cell r="F529">
            <v>4.0452579999999996</v>
          </cell>
          <cell r="G529">
            <v>719</v>
          </cell>
          <cell r="H529" t="str">
            <v>Macro</v>
          </cell>
          <cell r="I529" t="str">
            <v>NOKIA</v>
          </cell>
          <cell r="J529" t="str">
            <v>Essiane Arthur</v>
          </cell>
          <cell r="K529" t="str">
            <v>Abong-Mbang</v>
          </cell>
          <cell r="L529" t="str">
            <v>AFRO</v>
          </cell>
          <cell r="M529" t="str">
            <v>IHS</v>
          </cell>
          <cell r="N529" t="str">
            <v>Grid-Gen</v>
          </cell>
        </row>
        <row r="530">
          <cell r="A530" t="str">
            <v>NRD_036</v>
          </cell>
          <cell r="B530" t="str">
            <v>Madingring</v>
          </cell>
          <cell r="C530" t="str">
            <v>NRD</v>
          </cell>
          <cell r="D530" t="str">
            <v>Madingring</v>
          </cell>
          <cell r="E530">
            <v>15.015360210000001</v>
          </cell>
          <cell r="F530">
            <v>8.4551938060000005</v>
          </cell>
          <cell r="G530">
            <v>452</v>
          </cell>
          <cell r="H530" t="str">
            <v>Macro</v>
          </cell>
          <cell r="I530" t="str">
            <v>NOKIA</v>
          </cell>
          <cell r="J530" t="str">
            <v>Franck Njouonang</v>
          </cell>
          <cell r="K530" t="str">
            <v>Touboro</v>
          </cell>
          <cell r="L530" t="str">
            <v>TELEINFRA</v>
          </cell>
          <cell r="M530" t="str">
            <v>IHS</v>
          </cell>
          <cell r="N530" t="str">
            <v>Solar-Gen-Lithium</v>
          </cell>
        </row>
        <row r="531">
          <cell r="A531" t="str">
            <v>ADM_073</v>
          </cell>
          <cell r="B531" t="str">
            <v>Ngd-Yarban</v>
          </cell>
          <cell r="C531" t="str">
            <v>ADM</v>
          </cell>
          <cell r="D531" t="str">
            <v>Ngaoundere</v>
          </cell>
          <cell r="E531">
            <v>13.58622222</v>
          </cell>
          <cell r="F531">
            <v>7.3185833330000003</v>
          </cell>
          <cell r="G531">
            <v>1116</v>
          </cell>
          <cell r="H531" t="str">
            <v>Macro</v>
          </cell>
          <cell r="I531" t="str">
            <v>NOKIA</v>
          </cell>
          <cell r="J531" t="str">
            <v>Souleymanou</v>
          </cell>
          <cell r="K531" t="str">
            <v>Ngaoundere_3</v>
          </cell>
          <cell r="L531" t="str">
            <v>TELEINFRA</v>
          </cell>
          <cell r="M531" t="str">
            <v>IHS</v>
          </cell>
          <cell r="N531" t="str">
            <v>Grid-Gen</v>
          </cell>
        </row>
        <row r="532">
          <cell r="A532" t="str">
            <v>LIT_010</v>
          </cell>
          <cell r="B532" t="str">
            <v>LIT_010_Z_Ndogbong</v>
          </cell>
          <cell r="C532" t="str">
            <v>LIT</v>
          </cell>
          <cell r="D532" t="str">
            <v>Douala</v>
          </cell>
          <cell r="E532">
            <v>9.7509166670000003</v>
          </cell>
          <cell r="F532">
            <v>4.0536666669999999</v>
          </cell>
          <cell r="G532">
            <v>703</v>
          </cell>
          <cell r="H532" t="str">
            <v>Macro</v>
          </cell>
          <cell r="I532" t="str">
            <v>ZTE</v>
          </cell>
          <cell r="J532" t="str">
            <v>Bruno Kemngne</v>
          </cell>
          <cell r="K532" t="str">
            <v>Douala_6</v>
          </cell>
          <cell r="L532" t="str">
            <v>HAMMER_LIT_SUO</v>
          </cell>
          <cell r="M532">
            <v>0</v>
          </cell>
          <cell r="N532" t="e">
            <v>#N/A</v>
          </cell>
        </row>
        <row r="533">
          <cell r="A533" t="str">
            <v>LIT_018</v>
          </cell>
          <cell r="B533" t="str">
            <v>LIT_018_Z_Chevreuil</v>
          </cell>
          <cell r="C533" t="str">
            <v>LIT</v>
          </cell>
          <cell r="D533" t="str">
            <v>Douala</v>
          </cell>
          <cell r="E533">
            <v>9.7327471859999992</v>
          </cell>
          <cell r="F533">
            <v>4.0353305400000004</v>
          </cell>
          <cell r="G533">
            <v>703</v>
          </cell>
          <cell r="H533" t="str">
            <v>Macro</v>
          </cell>
          <cell r="I533" t="str">
            <v>ZTE</v>
          </cell>
          <cell r="J533" t="str">
            <v>Boris Asopdongo</v>
          </cell>
          <cell r="K533" t="str">
            <v>Douala_2</v>
          </cell>
          <cell r="L533" t="str">
            <v>HAMMER_LIT_SUO</v>
          </cell>
          <cell r="M533" t="str">
            <v>IHS</v>
          </cell>
          <cell r="N533" t="str">
            <v>Grid-Gen</v>
          </cell>
        </row>
        <row r="534">
          <cell r="A534" t="str">
            <v>LIT_083</v>
          </cell>
          <cell r="B534" t="str">
            <v>LIT_083_Z_ZI-Bassa</v>
          </cell>
          <cell r="C534" t="str">
            <v>LIT</v>
          </cell>
          <cell r="D534" t="str">
            <v>Douala</v>
          </cell>
          <cell r="E534">
            <v>9.7475066950000002</v>
          </cell>
          <cell r="F534">
            <v>4.034760747</v>
          </cell>
          <cell r="G534">
            <v>703</v>
          </cell>
          <cell r="H534" t="str">
            <v>Macro</v>
          </cell>
          <cell r="I534" t="str">
            <v>ZTE</v>
          </cell>
          <cell r="J534" t="str">
            <v>Bruno Kemngne</v>
          </cell>
          <cell r="K534" t="str">
            <v>Douala_6</v>
          </cell>
          <cell r="L534" t="str">
            <v>HAMMER_LIT_SUO</v>
          </cell>
          <cell r="M534" t="str">
            <v>IHS</v>
          </cell>
          <cell r="N534" t="str">
            <v>Grid-Gen</v>
          </cell>
        </row>
        <row r="535">
          <cell r="A535" t="str">
            <v>EXN_111</v>
          </cell>
          <cell r="B535" t="str">
            <v>Maroua-Doualare-II</v>
          </cell>
          <cell r="C535" t="str">
            <v>EXN</v>
          </cell>
          <cell r="D535" t="str">
            <v>Maroua</v>
          </cell>
          <cell r="E535">
            <v>14.326916669999999</v>
          </cell>
          <cell r="F535">
            <v>10.62819444</v>
          </cell>
          <cell r="G535">
            <v>408</v>
          </cell>
          <cell r="H535" t="str">
            <v>Macro</v>
          </cell>
          <cell r="I535" t="str">
            <v>NOKIA</v>
          </cell>
          <cell r="J535" t="str">
            <v>Lefranc Emati</v>
          </cell>
          <cell r="K535" t="str">
            <v>Maroua_B2B</v>
          </cell>
          <cell r="L535" t="str">
            <v>TELEINFRA</v>
          </cell>
          <cell r="M535" t="str">
            <v>IHS</v>
          </cell>
          <cell r="N535" t="str">
            <v>Grid-Gen</v>
          </cell>
        </row>
        <row r="536">
          <cell r="A536" t="str">
            <v>OST_254</v>
          </cell>
          <cell r="B536" t="str">
            <v>Bafou-Dzinmezo</v>
          </cell>
          <cell r="C536" t="str">
            <v>OST</v>
          </cell>
          <cell r="D536" t="str">
            <v>Bafou</v>
          </cell>
          <cell r="E536">
            <v>10.131095999999999</v>
          </cell>
          <cell r="F536">
            <v>5.4546749999999999</v>
          </cell>
          <cell r="G536">
            <v>1509</v>
          </cell>
          <cell r="H536" t="str">
            <v>Macro</v>
          </cell>
          <cell r="I536" t="str">
            <v>NOKIA</v>
          </cell>
          <cell r="J536" t="str">
            <v>Rodrigue Takala</v>
          </cell>
          <cell r="K536" t="str">
            <v>Dschang</v>
          </cell>
          <cell r="L536" t="str">
            <v>HAMMER_NRO_OST</v>
          </cell>
          <cell r="M536" t="str">
            <v>CAMUSAT</v>
          </cell>
          <cell r="N536" t="str">
            <v>Hybrid Solar - S2</v>
          </cell>
        </row>
        <row r="537">
          <cell r="A537" t="str">
            <v>LIT_313</v>
          </cell>
          <cell r="B537" t="str">
            <v>LIT_313_Z_Edea-Bisseke</v>
          </cell>
          <cell r="C537" t="str">
            <v>LIT</v>
          </cell>
          <cell r="D537" t="str">
            <v>Edea</v>
          </cell>
          <cell r="E537">
            <v>10.11943119</v>
          </cell>
          <cell r="F537">
            <v>3.8015808710000001</v>
          </cell>
          <cell r="G537">
            <v>36</v>
          </cell>
          <cell r="H537" t="str">
            <v>Macro</v>
          </cell>
          <cell r="I537" t="str">
            <v>ZTE</v>
          </cell>
          <cell r="J537" t="str">
            <v>Yannik Mbah</v>
          </cell>
          <cell r="K537" t="str">
            <v>Edea_1</v>
          </cell>
          <cell r="L537" t="str">
            <v>HAMMER_LIT_SUO</v>
          </cell>
          <cell r="M537" t="str">
            <v>IHS</v>
          </cell>
          <cell r="N537" t="str">
            <v>Grid-Gen</v>
          </cell>
        </row>
        <row r="538">
          <cell r="A538" t="str">
            <v>LIT_322</v>
          </cell>
          <cell r="B538" t="str">
            <v>LIT_322_Z_Edea-Ekite</v>
          </cell>
          <cell r="C538" t="str">
            <v>LIT</v>
          </cell>
          <cell r="D538" t="str">
            <v>Edea</v>
          </cell>
          <cell r="E538">
            <v>10.085861</v>
          </cell>
          <cell r="F538">
            <v>3.8042500000000001</v>
          </cell>
          <cell r="G538">
            <v>53</v>
          </cell>
          <cell r="H538" t="str">
            <v>Macro</v>
          </cell>
          <cell r="I538" t="str">
            <v>ZTE</v>
          </cell>
          <cell r="J538" t="str">
            <v>Yannik Mbah</v>
          </cell>
          <cell r="K538" t="str">
            <v>Edea_1</v>
          </cell>
          <cell r="L538" t="str">
            <v>HAMMER_LIT_SUO</v>
          </cell>
          <cell r="M538" t="str">
            <v>IHS</v>
          </cell>
          <cell r="N538" t="str">
            <v>Grid-Gen</v>
          </cell>
        </row>
        <row r="539">
          <cell r="A539" t="str">
            <v>LIT_314</v>
          </cell>
          <cell r="B539" t="str">
            <v>LIT_314_Z_Edea-Nkakanzock</v>
          </cell>
          <cell r="C539" t="str">
            <v>LIT</v>
          </cell>
          <cell r="D539" t="str">
            <v>Edea</v>
          </cell>
          <cell r="E539">
            <v>10.16977397</v>
          </cell>
          <cell r="F539">
            <v>3.7652079509999998</v>
          </cell>
          <cell r="G539">
            <v>94</v>
          </cell>
          <cell r="H539" t="str">
            <v>Macro</v>
          </cell>
          <cell r="I539" t="str">
            <v>ZTE</v>
          </cell>
          <cell r="J539" t="str">
            <v>Freddy Fogang</v>
          </cell>
          <cell r="K539" t="str">
            <v>Edea_2 (Pouma)</v>
          </cell>
          <cell r="L539" t="str">
            <v>HAMMER_LIT_SUO</v>
          </cell>
          <cell r="M539" t="str">
            <v>IHS</v>
          </cell>
          <cell r="N539" t="str">
            <v>Grid-Gen</v>
          </cell>
        </row>
        <row r="540">
          <cell r="A540" t="str">
            <v>NRO_044</v>
          </cell>
          <cell r="B540" t="str">
            <v>Laising</v>
          </cell>
          <cell r="C540" t="str">
            <v>NRO</v>
          </cell>
          <cell r="D540" t="str">
            <v>Laising</v>
          </cell>
          <cell r="E540">
            <v>10.627523999999999</v>
          </cell>
          <cell r="F540">
            <v>6.4448699999999999</v>
          </cell>
          <cell r="G540">
            <v>1248</v>
          </cell>
          <cell r="H540" t="str">
            <v>Macro</v>
          </cell>
          <cell r="I540" t="str">
            <v>NOKIA</v>
          </cell>
          <cell r="J540" t="str">
            <v>Collins Kogge</v>
          </cell>
          <cell r="K540" t="str">
            <v>Kumbo</v>
          </cell>
          <cell r="L540" t="str">
            <v>HAMMER_NRO_OST</v>
          </cell>
          <cell r="M540" t="str">
            <v>IHS</v>
          </cell>
          <cell r="N540" t="str">
            <v>Gen Only</v>
          </cell>
        </row>
        <row r="541">
          <cell r="A541" t="str">
            <v>CTR_549</v>
          </cell>
          <cell r="B541" t="str">
            <v>CTR_549_Z_Abome-New</v>
          </cell>
          <cell r="C541" t="str">
            <v>CTR</v>
          </cell>
          <cell r="D541" t="str">
            <v>Yaounde</v>
          </cell>
          <cell r="E541">
            <v>11.511317</v>
          </cell>
          <cell r="F541">
            <v>3.7839770000000001</v>
          </cell>
          <cell r="G541">
            <v>770</v>
          </cell>
          <cell r="H541" t="str">
            <v>Macro</v>
          </cell>
          <cell r="I541" t="str">
            <v>ZTE</v>
          </cell>
          <cell r="J541" t="str">
            <v>Mbah Hosiah</v>
          </cell>
          <cell r="K541" t="str">
            <v>Yaounde_2</v>
          </cell>
          <cell r="L541" t="str">
            <v>AFRO</v>
          </cell>
          <cell r="M541" t="str">
            <v>IHS</v>
          </cell>
          <cell r="N541" t="str">
            <v>Grid-Gen</v>
          </cell>
        </row>
        <row r="542">
          <cell r="A542" t="str">
            <v>CTR_554</v>
          </cell>
          <cell r="B542" t="str">
            <v>CTR_554_Z_Crf-Nkomo-IHS</v>
          </cell>
          <cell r="C542" t="str">
            <v>CTR</v>
          </cell>
          <cell r="D542" t="str">
            <v>Yaounde</v>
          </cell>
          <cell r="E542">
            <v>11.551504189999999</v>
          </cell>
          <cell r="F542">
            <v>3.8408817270000002</v>
          </cell>
          <cell r="G542">
            <v>744</v>
          </cell>
          <cell r="H542" t="str">
            <v>Macro</v>
          </cell>
          <cell r="I542" t="str">
            <v>ZTE</v>
          </cell>
          <cell r="J542" t="str">
            <v>Mbah Hosiah</v>
          </cell>
          <cell r="K542" t="str">
            <v>Yaounde_2</v>
          </cell>
          <cell r="L542" t="str">
            <v>AFRO</v>
          </cell>
          <cell r="M542" t="str">
            <v>IHS</v>
          </cell>
          <cell r="N542" t="str">
            <v>Grid-Gen</v>
          </cell>
        </row>
        <row r="543">
          <cell r="A543" t="str">
            <v>LIT_527</v>
          </cell>
          <cell r="B543" t="str">
            <v>LIT_527_Z_Bonateki-New</v>
          </cell>
          <cell r="C543" t="str">
            <v>LIT</v>
          </cell>
          <cell r="D543" t="str">
            <v>Douala</v>
          </cell>
          <cell r="E543">
            <v>9.7143101880000007</v>
          </cell>
          <cell r="F543">
            <v>4.0710786109999999</v>
          </cell>
          <cell r="G543">
            <v>701</v>
          </cell>
          <cell r="H543" t="str">
            <v>Macro</v>
          </cell>
          <cell r="I543" t="str">
            <v>ZTE</v>
          </cell>
          <cell r="J543" t="str">
            <v>Chick Canete Cho</v>
          </cell>
          <cell r="K543" t="str">
            <v>Douala_3</v>
          </cell>
          <cell r="L543" t="str">
            <v>HAMMER_LIT_SUO</v>
          </cell>
          <cell r="M543" t="str">
            <v>IHS</v>
          </cell>
          <cell r="N543" t="str">
            <v>Grid-Gen</v>
          </cell>
        </row>
        <row r="544">
          <cell r="A544" t="str">
            <v>CTR_305</v>
          </cell>
          <cell r="B544" t="str">
            <v>Andom-MTN</v>
          </cell>
          <cell r="C544" t="str">
            <v>CTR</v>
          </cell>
          <cell r="D544" t="str">
            <v>Andom</v>
          </cell>
          <cell r="E544">
            <v>11.13966666</v>
          </cell>
          <cell r="F544">
            <v>2.5120555699999998</v>
          </cell>
          <cell r="G544">
            <v>0</v>
          </cell>
          <cell r="H544" t="str">
            <v>Macro</v>
          </cell>
          <cell r="I544" t="str">
            <v>NOKIA</v>
          </cell>
          <cell r="J544" t="str">
            <v>Kenmegne Fabrice</v>
          </cell>
          <cell r="K544" t="str">
            <v>Ebolowa</v>
          </cell>
          <cell r="L544" t="str">
            <v>AFRO</v>
          </cell>
          <cell r="M544" t="str">
            <v>IHS</v>
          </cell>
          <cell r="N544" t="str">
            <v>Gen-Lithium</v>
          </cell>
        </row>
        <row r="545">
          <cell r="A545" t="str">
            <v>SUD_236</v>
          </cell>
          <cell r="B545" t="str">
            <v>Avebe-MTN</v>
          </cell>
          <cell r="C545" t="str">
            <v>SUD</v>
          </cell>
          <cell r="D545" t="str">
            <v>Avebe</v>
          </cell>
          <cell r="E545">
            <v>11.508330000000001</v>
          </cell>
          <cell r="F545">
            <v>3.355067</v>
          </cell>
          <cell r="G545">
            <v>47</v>
          </cell>
          <cell r="H545" t="str">
            <v>Macro</v>
          </cell>
          <cell r="I545" t="str">
            <v>NOKIA</v>
          </cell>
          <cell r="J545" t="str">
            <v>Mougang Rodrigue</v>
          </cell>
          <cell r="K545" t="str">
            <v>Mbalmayo</v>
          </cell>
          <cell r="L545" t="str">
            <v>AFRO</v>
          </cell>
          <cell r="M545" t="str">
            <v>IHS</v>
          </cell>
          <cell r="N545" t="str">
            <v>Grid-Gen</v>
          </cell>
        </row>
        <row r="546">
          <cell r="A546" t="str">
            <v>CTR_304</v>
          </cell>
          <cell r="B546" t="str">
            <v>Biba-MTN</v>
          </cell>
          <cell r="C546" t="str">
            <v>CTR</v>
          </cell>
          <cell r="D546" t="str">
            <v>Biba</v>
          </cell>
          <cell r="E546">
            <v>11.128303000000001</v>
          </cell>
          <cell r="F546">
            <v>2.804068</v>
          </cell>
          <cell r="G546">
            <v>617</v>
          </cell>
          <cell r="H546" t="str">
            <v>Macro</v>
          </cell>
          <cell r="I546" t="str">
            <v>NOKIA</v>
          </cell>
          <cell r="J546" t="str">
            <v>Kenmegne Fabrice</v>
          </cell>
          <cell r="K546" t="str">
            <v>Ebolowa</v>
          </cell>
          <cell r="L546" t="str">
            <v>AFRO</v>
          </cell>
          <cell r="M546" t="str">
            <v>IHS</v>
          </cell>
          <cell r="N546" t="str">
            <v>Grid-Gen</v>
          </cell>
        </row>
        <row r="547">
          <cell r="A547" t="str">
            <v>LIT_000</v>
          </cell>
          <cell r="B547" t="str">
            <v>LIT_000_Z_Edea-Q-Haoussa</v>
          </cell>
          <cell r="C547" t="str">
            <v>LIT</v>
          </cell>
          <cell r="D547" t="str">
            <v>Edea</v>
          </cell>
          <cell r="E547">
            <v>10.13993709</v>
          </cell>
          <cell r="F547">
            <v>3.7931032870000001</v>
          </cell>
          <cell r="G547">
            <v>79</v>
          </cell>
          <cell r="H547" t="str">
            <v>Macro</v>
          </cell>
          <cell r="I547" t="str">
            <v>ZTE</v>
          </cell>
          <cell r="J547" t="str">
            <v>Freddy Fogang</v>
          </cell>
          <cell r="K547" t="str">
            <v>Edea_2 (Pouma)</v>
          </cell>
          <cell r="L547" t="str">
            <v>HAMMER_LIT_SUO</v>
          </cell>
          <cell r="M547" t="str">
            <v>IHS</v>
          </cell>
          <cell r="N547" t="str">
            <v>Grid-Gen</v>
          </cell>
        </row>
        <row r="548">
          <cell r="A548" t="str">
            <v>CTR_309</v>
          </cell>
          <cell r="B548" t="str">
            <v>Ekali-MTN</v>
          </cell>
          <cell r="C548" t="str">
            <v>CTR</v>
          </cell>
          <cell r="D548" t="str">
            <v>Ekali</v>
          </cell>
          <cell r="E548">
            <v>11.542149999999999</v>
          </cell>
          <cell r="F548">
            <v>3.6192669999999998</v>
          </cell>
          <cell r="G548">
            <v>0</v>
          </cell>
          <cell r="H548" t="str">
            <v>Macro</v>
          </cell>
          <cell r="I548" t="str">
            <v>NOKIA</v>
          </cell>
          <cell r="J548" t="str">
            <v>Mougang Rodrigue</v>
          </cell>
          <cell r="K548" t="str">
            <v>Mbalmayo</v>
          </cell>
          <cell r="L548" t="str">
            <v>AFRO</v>
          </cell>
          <cell r="M548" t="str">
            <v>IHS</v>
          </cell>
          <cell r="N548" t="str">
            <v>Grid-Gen</v>
          </cell>
        </row>
        <row r="549">
          <cell r="A549" t="str">
            <v>EST_061</v>
          </cell>
          <cell r="B549" t="str">
            <v>Mombal-MTN</v>
          </cell>
          <cell r="C549" t="str">
            <v>EST</v>
          </cell>
          <cell r="D549" t="str">
            <v>Mombal</v>
          </cell>
          <cell r="E549">
            <v>14.362390250000001</v>
          </cell>
          <cell r="F549">
            <v>5.6055394109999996</v>
          </cell>
          <cell r="G549">
            <v>938</v>
          </cell>
          <cell r="H549" t="str">
            <v>Macro</v>
          </cell>
          <cell r="I549" t="str">
            <v>NOKIA</v>
          </cell>
          <cell r="J549" t="str">
            <v>Franck Mezazem</v>
          </cell>
          <cell r="K549" t="str">
            <v>Bertoua_2</v>
          </cell>
          <cell r="L549" t="str">
            <v>AFRO</v>
          </cell>
          <cell r="M549" t="str">
            <v>IHS</v>
          </cell>
          <cell r="N549" t="str">
            <v>Solar-Gen</v>
          </cell>
        </row>
        <row r="550">
          <cell r="A550" t="str">
            <v>SUD_235</v>
          </cell>
          <cell r="B550" t="str">
            <v>Memiam-MTN</v>
          </cell>
          <cell r="C550" t="str">
            <v>SUD</v>
          </cell>
          <cell r="D550" t="str">
            <v>Memiam</v>
          </cell>
          <cell r="E550">
            <v>11.624088</v>
          </cell>
          <cell r="F550">
            <v>3.4732099999999999</v>
          </cell>
          <cell r="G550">
            <v>64</v>
          </cell>
          <cell r="H550" t="str">
            <v>Macro</v>
          </cell>
          <cell r="I550" t="str">
            <v>NOKIA</v>
          </cell>
          <cell r="J550" t="str">
            <v>Mougang Rodrigue</v>
          </cell>
          <cell r="K550" t="str">
            <v>Mbalmayo</v>
          </cell>
          <cell r="L550" t="str">
            <v>AFRO</v>
          </cell>
          <cell r="M550" t="str">
            <v>IHS</v>
          </cell>
          <cell r="N550" t="str">
            <v>Grid-Gen</v>
          </cell>
        </row>
        <row r="551">
          <cell r="A551" t="str">
            <v>SUD_237</v>
          </cell>
          <cell r="B551" t="str">
            <v>Mvoutessi-MTN</v>
          </cell>
          <cell r="C551" t="str">
            <v>SUD</v>
          </cell>
          <cell r="D551" t="str">
            <v>Mvoutessi</v>
          </cell>
          <cell r="E551">
            <v>11.787750000000001</v>
          </cell>
          <cell r="F551">
            <v>3.2509299999999999</v>
          </cell>
          <cell r="G551">
            <v>75</v>
          </cell>
          <cell r="H551" t="str">
            <v>Macro</v>
          </cell>
          <cell r="I551" t="str">
            <v>NOKIA</v>
          </cell>
          <cell r="J551" t="str">
            <v>Mougang Rodrigue</v>
          </cell>
          <cell r="K551" t="str">
            <v>Mbalmayo</v>
          </cell>
          <cell r="L551" t="str">
            <v>AFRO</v>
          </cell>
          <cell r="M551" t="str">
            <v>IHS</v>
          </cell>
          <cell r="N551" t="str">
            <v>Grid-Hybrid-Gen</v>
          </cell>
        </row>
        <row r="552">
          <cell r="A552" t="str">
            <v>ADM_096</v>
          </cell>
          <cell r="B552" t="str">
            <v>Belel-MTN-IHS</v>
          </cell>
          <cell r="C552" t="str">
            <v>ADM</v>
          </cell>
          <cell r="D552" t="str">
            <v>Belel</v>
          </cell>
          <cell r="E552">
            <v>14.43801891</v>
          </cell>
          <cell r="F552">
            <v>7.0499319519999997</v>
          </cell>
          <cell r="G552">
            <v>1468</v>
          </cell>
          <cell r="H552" t="str">
            <v>Macro</v>
          </cell>
          <cell r="I552" t="str">
            <v>NOKIA</v>
          </cell>
          <cell r="J552" t="str">
            <v>Souleymanou</v>
          </cell>
          <cell r="K552" t="str">
            <v>Ngaoundere_3</v>
          </cell>
          <cell r="L552" t="str">
            <v>TELEINFRA</v>
          </cell>
          <cell r="M552" t="str">
            <v>IHS</v>
          </cell>
          <cell r="N552" t="str">
            <v>Solar-Gen</v>
          </cell>
        </row>
        <row r="553">
          <cell r="A553" t="str">
            <v>ADM_095</v>
          </cell>
          <cell r="B553" t="str">
            <v>Djerkoka-MTN-IHS</v>
          </cell>
          <cell r="C553" t="str">
            <v>ADM</v>
          </cell>
          <cell r="D553" t="str">
            <v>Djerkoka</v>
          </cell>
          <cell r="E553">
            <v>14.328447000000001</v>
          </cell>
          <cell r="F553">
            <v>7.1198940000000004</v>
          </cell>
          <cell r="G553">
            <v>1596</v>
          </cell>
          <cell r="H553" t="str">
            <v>Macro</v>
          </cell>
          <cell r="I553" t="str">
            <v>NOKIA</v>
          </cell>
          <cell r="J553" t="str">
            <v>Souleymanou</v>
          </cell>
          <cell r="K553" t="str">
            <v>Ngaoundere_3</v>
          </cell>
          <cell r="L553" t="str">
            <v>TELEINFRA</v>
          </cell>
          <cell r="M553" t="str">
            <v>IHS</v>
          </cell>
          <cell r="N553" t="str">
            <v>Solar-Gen-Lithium</v>
          </cell>
        </row>
        <row r="554">
          <cell r="A554" t="str">
            <v>LIT_323</v>
          </cell>
          <cell r="B554" t="str">
            <v>LIT_323_Z_Okoth</v>
          </cell>
          <cell r="C554" t="str">
            <v>LIT</v>
          </cell>
          <cell r="D554" t="str">
            <v>Edea</v>
          </cell>
          <cell r="E554">
            <v>10.15484844</v>
          </cell>
          <cell r="F554">
            <v>3.7468576680000001</v>
          </cell>
          <cell r="G554">
            <v>80</v>
          </cell>
          <cell r="H554" t="str">
            <v>Macro</v>
          </cell>
          <cell r="I554" t="str">
            <v>ZTE</v>
          </cell>
          <cell r="J554" t="str">
            <v>Yannik Mbah</v>
          </cell>
          <cell r="K554" t="str">
            <v>Edea_1</v>
          </cell>
          <cell r="L554" t="str">
            <v>HAMMER_LIT_SUO</v>
          </cell>
          <cell r="M554" t="str">
            <v>IHS</v>
          </cell>
          <cell r="N554" t="str">
            <v>Grid-Gen</v>
          </cell>
        </row>
        <row r="555">
          <cell r="A555" t="str">
            <v>NRO_234</v>
          </cell>
          <cell r="B555" t="str">
            <v>Essu</v>
          </cell>
          <cell r="C555" t="str">
            <v>NRO</v>
          </cell>
          <cell r="D555" t="str">
            <v>ESSU</v>
          </cell>
          <cell r="E555">
            <v>10.08675</v>
          </cell>
          <cell r="F555">
            <v>6.5622999999999996</v>
          </cell>
          <cell r="G555">
            <v>1094</v>
          </cell>
          <cell r="H555" t="str">
            <v>Macro</v>
          </cell>
          <cell r="I555" t="str">
            <v>NOKIA</v>
          </cell>
          <cell r="J555" t="str">
            <v>Collins Kogge</v>
          </cell>
          <cell r="K555" t="str">
            <v>Kumbo</v>
          </cell>
          <cell r="L555" t="str">
            <v>HAMMER_NRO_OST</v>
          </cell>
          <cell r="M555" t="str">
            <v>IHS</v>
          </cell>
          <cell r="N555" t="str">
            <v>Gen Only</v>
          </cell>
        </row>
        <row r="556">
          <cell r="A556" t="str">
            <v>SUD_228</v>
          </cell>
          <cell r="B556" t="str">
            <v>SUD_228_Z_Sangmelima-Ville</v>
          </cell>
          <cell r="C556" t="str">
            <v>SUD</v>
          </cell>
          <cell r="D556" t="str">
            <v>Sangmelima</v>
          </cell>
          <cell r="E556">
            <v>11.975811</v>
          </cell>
          <cell r="F556">
            <v>2.937452</v>
          </cell>
          <cell r="G556">
            <v>692</v>
          </cell>
          <cell r="H556" t="str">
            <v>Macro</v>
          </cell>
          <cell r="I556" t="str">
            <v>ZTE</v>
          </cell>
          <cell r="J556" t="str">
            <v>Kenfack Peguy</v>
          </cell>
          <cell r="K556" t="str">
            <v>Sangmelima</v>
          </cell>
          <cell r="L556" t="str">
            <v>AFRO</v>
          </cell>
          <cell r="M556" t="str">
            <v>IHS</v>
          </cell>
          <cell r="N556" t="str">
            <v>Grid-Gen</v>
          </cell>
        </row>
        <row r="557">
          <cell r="A557" t="str">
            <v>CTR_556</v>
          </cell>
          <cell r="B557" t="str">
            <v>CTR_556_Z_Biteng-GP</v>
          </cell>
          <cell r="C557" t="str">
            <v>CTR</v>
          </cell>
          <cell r="D557" t="str">
            <v>Yaounde</v>
          </cell>
          <cell r="E557">
            <v>11.558332</v>
          </cell>
          <cell r="F557">
            <v>3.8514249999999999</v>
          </cell>
          <cell r="G557">
            <v>732</v>
          </cell>
          <cell r="H557" t="str">
            <v>Macro</v>
          </cell>
          <cell r="I557" t="str">
            <v>ZTE</v>
          </cell>
          <cell r="J557" t="str">
            <v>Mbah Hosiah</v>
          </cell>
          <cell r="K557" t="str">
            <v>Yaounde_2</v>
          </cell>
          <cell r="L557" t="str">
            <v>AFRO</v>
          </cell>
          <cell r="M557" t="str">
            <v>CAMUSAT</v>
          </cell>
          <cell r="N557" t="str">
            <v>Good Grid no GE - 8h</v>
          </cell>
        </row>
        <row r="558">
          <cell r="A558" t="str">
            <v>LIT_100</v>
          </cell>
          <cell r="B558" t="str">
            <v>LIT_100_Z_IPD</v>
          </cell>
          <cell r="C558" t="str">
            <v>LIT</v>
          </cell>
          <cell r="D558" t="str">
            <v>Douala</v>
          </cell>
          <cell r="E558">
            <v>9.7330277780000003</v>
          </cell>
          <cell r="F558">
            <v>4.0408194440000003</v>
          </cell>
          <cell r="G558">
            <v>703</v>
          </cell>
          <cell r="H558" t="str">
            <v>Macro</v>
          </cell>
          <cell r="I558" t="str">
            <v>ZTE</v>
          </cell>
          <cell r="J558" t="str">
            <v>Bruno Kemngne</v>
          </cell>
          <cell r="K558" t="str">
            <v>Douala_6</v>
          </cell>
          <cell r="L558" t="str">
            <v>HAMMER_LIT_SUO</v>
          </cell>
          <cell r="M558">
            <v>0</v>
          </cell>
          <cell r="N558" t="e">
            <v>#N/A</v>
          </cell>
        </row>
        <row r="559">
          <cell r="A559" t="str">
            <v>LIT_102</v>
          </cell>
          <cell r="B559" t="str">
            <v>LIT_102_Z_Omnisport</v>
          </cell>
          <cell r="C559" t="str">
            <v>LIT</v>
          </cell>
          <cell r="D559" t="str">
            <v>Douala</v>
          </cell>
          <cell r="E559">
            <v>9.7208527779999994</v>
          </cell>
          <cell r="F559">
            <v>4.053241667</v>
          </cell>
          <cell r="G559">
            <v>703</v>
          </cell>
          <cell r="H559" t="str">
            <v>Macro</v>
          </cell>
          <cell r="I559" t="str">
            <v>ZTE</v>
          </cell>
          <cell r="J559" t="str">
            <v>Ndo Bile Thomas</v>
          </cell>
          <cell r="K559" t="str">
            <v>Douala_4</v>
          </cell>
          <cell r="L559" t="str">
            <v>HAMMER_LIT_SUO</v>
          </cell>
          <cell r="M559" t="str">
            <v>IHS</v>
          </cell>
          <cell r="N559" t="str">
            <v>Grid Only</v>
          </cell>
        </row>
        <row r="560">
          <cell r="A560" t="str">
            <v>LIT_073</v>
          </cell>
          <cell r="B560" t="str">
            <v>LIT_073_Z_PK5</v>
          </cell>
          <cell r="C560" t="str">
            <v>LIT</v>
          </cell>
          <cell r="D560" t="str">
            <v>Douala</v>
          </cell>
          <cell r="E560">
            <v>9.7234827409999998</v>
          </cell>
          <cell r="F560">
            <v>4.0394429079999998</v>
          </cell>
          <cell r="G560">
            <v>703</v>
          </cell>
          <cell r="H560" t="str">
            <v>Macro</v>
          </cell>
          <cell r="I560" t="str">
            <v>ZTE</v>
          </cell>
          <cell r="J560" t="str">
            <v>Bruno Kemngne</v>
          </cell>
          <cell r="K560" t="str">
            <v>Douala_6</v>
          </cell>
          <cell r="L560" t="str">
            <v>HAMMER_LIT_SUO</v>
          </cell>
          <cell r="M560" t="str">
            <v>IHS</v>
          </cell>
          <cell r="N560" t="str">
            <v>Grid-Gen</v>
          </cell>
        </row>
        <row r="561">
          <cell r="A561" t="str">
            <v>LIT_058</v>
          </cell>
          <cell r="B561" t="str">
            <v>LIT_058_Z_Logbaba</v>
          </cell>
          <cell r="C561" t="str">
            <v>LIT</v>
          </cell>
          <cell r="D561" t="str">
            <v>Douala</v>
          </cell>
          <cell r="E561">
            <v>9.762055556</v>
          </cell>
          <cell r="F561">
            <v>4.0387500000000003</v>
          </cell>
          <cell r="G561">
            <v>703</v>
          </cell>
          <cell r="H561" t="str">
            <v>Macro</v>
          </cell>
          <cell r="I561" t="str">
            <v>ZTE</v>
          </cell>
          <cell r="J561" t="str">
            <v>Bruno Kemngne</v>
          </cell>
          <cell r="K561" t="str">
            <v>Douala_6</v>
          </cell>
          <cell r="L561" t="str">
            <v>HAMMER_LIT_SUO</v>
          </cell>
          <cell r="M561" t="str">
            <v>IHS</v>
          </cell>
          <cell r="N561" t="str">
            <v>Grid-Gen</v>
          </cell>
        </row>
        <row r="562">
          <cell r="A562" t="str">
            <v>LIT_059</v>
          </cell>
          <cell r="B562" t="str">
            <v>LIT_059_Z_Nyalla</v>
          </cell>
          <cell r="C562" t="str">
            <v>LIT</v>
          </cell>
          <cell r="D562" t="str">
            <v>Douala</v>
          </cell>
          <cell r="E562">
            <v>9.7826616420000008</v>
          </cell>
          <cell r="F562">
            <v>4.0336065220000004</v>
          </cell>
          <cell r="G562">
            <v>703</v>
          </cell>
          <cell r="H562" t="str">
            <v>Macro</v>
          </cell>
          <cell r="I562" t="str">
            <v>ZTE</v>
          </cell>
          <cell r="J562" t="str">
            <v>Bruno Kemngne</v>
          </cell>
          <cell r="K562" t="str">
            <v>Douala_6</v>
          </cell>
          <cell r="L562" t="str">
            <v>HAMMER_LIT_SUO</v>
          </cell>
          <cell r="M562" t="str">
            <v>IHS</v>
          </cell>
          <cell r="N562" t="str">
            <v>Grid-Gen</v>
          </cell>
        </row>
        <row r="563">
          <cell r="A563" t="str">
            <v>OST_239</v>
          </cell>
          <cell r="B563" t="str">
            <v>Bandjoun-IUT</v>
          </cell>
          <cell r="C563" t="str">
            <v>OST</v>
          </cell>
          <cell r="D563" t="str">
            <v>Bandjoun</v>
          </cell>
          <cell r="E563">
            <v>10.431100000000001</v>
          </cell>
          <cell r="F563">
            <v>5.3553100000000002</v>
          </cell>
          <cell r="G563">
            <v>1566</v>
          </cell>
          <cell r="H563" t="str">
            <v>Macro</v>
          </cell>
          <cell r="I563" t="str">
            <v>NOKIA</v>
          </cell>
          <cell r="J563" t="str">
            <v>Ngah Denis</v>
          </cell>
          <cell r="K563" t="str">
            <v>Bafoussam_B2B</v>
          </cell>
          <cell r="L563" t="str">
            <v>HAMMER_NRO_OST</v>
          </cell>
          <cell r="M563" t="str">
            <v>CAMUSAT</v>
          </cell>
          <cell r="N563" t="str">
            <v>Good Grid + GE</v>
          </cell>
        </row>
        <row r="564">
          <cell r="A564" t="str">
            <v>SUO_027</v>
          </cell>
          <cell r="B564" t="str">
            <v>Kumba-Mabanda</v>
          </cell>
          <cell r="C564" t="str">
            <v>SUO</v>
          </cell>
          <cell r="D564" t="str">
            <v>Kumba</v>
          </cell>
          <cell r="E564">
            <v>9.4849166670000002</v>
          </cell>
          <cell r="F564">
            <v>4.6400555560000001</v>
          </cell>
          <cell r="G564">
            <v>302</v>
          </cell>
          <cell r="H564" t="str">
            <v>Macro</v>
          </cell>
          <cell r="I564" t="str">
            <v>NOKIA</v>
          </cell>
          <cell r="J564" t="str">
            <v>Fabien Zourmba</v>
          </cell>
          <cell r="K564" t="str">
            <v>Kumba</v>
          </cell>
          <cell r="L564" t="str">
            <v>HAMMER_LIT_SUO</v>
          </cell>
          <cell r="M564" t="str">
            <v>IHS</v>
          </cell>
          <cell r="N564" t="str">
            <v>Grid-Gen</v>
          </cell>
        </row>
        <row r="565">
          <cell r="A565" t="str">
            <v>CTR_058</v>
          </cell>
          <cell r="B565" t="str">
            <v>Boumnyebel</v>
          </cell>
          <cell r="C565" t="str">
            <v>CTR</v>
          </cell>
          <cell r="D565" t="str">
            <v>Boumnyebel</v>
          </cell>
          <cell r="E565">
            <v>10.860805559999999</v>
          </cell>
          <cell r="F565">
            <v>3.888186111</v>
          </cell>
          <cell r="G565">
            <v>378</v>
          </cell>
          <cell r="H565" t="str">
            <v>Macro</v>
          </cell>
          <cell r="I565" t="str">
            <v>NOKIA</v>
          </cell>
          <cell r="J565" t="str">
            <v>Etienne Saha</v>
          </cell>
          <cell r="K565" t="str">
            <v>Boumnyebel</v>
          </cell>
          <cell r="L565" t="str">
            <v>AFRO</v>
          </cell>
          <cell r="M565" t="str">
            <v>IHS</v>
          </cell>
          <cell r="N565" t="str">
            <v>Grid-Gen</v>
          </cell>
        </row>
        <row r="566">
          <cell r="A566" t="str">
            <v>LIT_186</v>
          </cell>
          <cell r="B566" t="str">
            <v>LIT_186_Z_Edea-Beon</v>
          </cell>
          <cell r="C566" t="str">
            <v>LIT</v>
          </cell>
          <cell r="D566" t="str">
            <v>Edea</v>
          </cell>
          <cell r="E566">
            <v>10.12343351</v>
          </cell>
          <cell r="F566">
            <v>3.7624273970000002</v>
          </cell>
          <cell r="G566">
            <v>65</v>
          </cell>
          <cell r="H566" t="str">
            <v>Macro</v>
          </cell>
          <cell r="I566" t="str">
            <v>ZTE</v>
          </cell>
          <cell r="J566" t="str">
            <v>Yannik Mbah</v>
          </cell>
          <cell r="K566" t="str">
            <v>Edea_1</v>
          </cell>
          <cell r="L566" t="str">
            <v>HAMMER_LIT_SUO</v>
          </cell>
          <cell r="M566" t="str">
            <v>IHS</v>
          </cell>
          <cell r="N566" t="str">
            <v>Grid-Gen</v>
          </cell>
        </row>
        <row r="567">
          <cell r="A567" t="str">
            <v>LIT_321</v>
          </cell>
          <cell r="B567" t="str">
            <v>LIT_321_Z_Edea-Lom</v>
          </cell>
          <cell r="C567" t="str">
            <v>LIT</v>
          </cell>
          <cell r="D567" t="str">
            <v>Edea</v>
          </cell>
          <cell r="E567">
            <v>10.08971914</v>
          </cell>
          <cell r="F567">
            <v>3.7774168380000002</v>
          </cell>
          <cell r="G567">
            <v>33</v>
          </cell>
          <cell r="H567" t="str">
            <v>Macro</v>
          </cell>
          <cell r="I567" t="str">
            <v>ZTE</v>
          </cell>
          <cell r="J567" t="str">
            <v>Yannik Mbah</v>
          </cell>
          <cell r="K567" t="str">
            <v>Edea_1</v>
          </cell>
          <cell r="L567" t="str">
            <v>HAMMER_LIT_SUO</v>
          </cell>
          <cell r="M567" t="str">
            <v>IHS</v>
          </cell>
          <cell r="N567" t="str">
            <v>Grid-Gen</v>
          </cell>
        </row>
        <row r="568">
          <cell r="A568" t="str">
            <v>SUD_239</v>
          </cell>
          <cell r="B568" t="str">
            <v>Kpwang-MTN</v>
          </cell>
          <cell r="C568" t="str">
            <v>SUD</v>
          </cell>
          <cell r="D568" t="str">
            <v>Kpwang</v>
          </cell>
          <cell r="E568">
            <v>11.96011</v>
          </cell>
          <cell r="F568">
            <v>3.0377999999999998</v>
          </cell>
          <cell r="G568">
            <v>704</v>
          </cell>
          <cell r="H568" t="str">
            <v>Macro</v>
          </cell>
          <cell r="I568" t="str">
            <v>NOKIA</v>
          </cell>
          <cell r="J568" t="str">
            <v>Kenfack Peguy</v>
          </cell>
          <cell r="K568" t="str">
            <v>Sangmelima</v>
          </cell>
          <cell r="L568" t="str">
            <v>AFRO</v>
          </cell>
          <cell r="M568" t="str">
            <v>IHS</v>
          </cell>
          <cell r="N568" t="str">
            <v>Grid-Gen</v>
          </cell>
        </row>
        <row r="569">
          <cell r="A569" t="str">
            <v>SUD_024</v>
          </cell>
          <cell r="B569" t="str">
            <v>Lolodorf</v>
          </cell>
          <cell r="C569" t="str">
            <v>SUD</v>
          </cell>
          <cell r="D569" t="str">
            <v>Lolodorf</v>
          </cell>
          <cell r="E569">
            <v>10.721746</v>
          </cell>
          <cell r="F569">
            <v>3.2354750000000001</v>
          </cell>
          <cell r="G569">
            <v>72</v>
          </cell>
          <cell r="H569" t="str">
            <v>Macro</v>
          </cell>
          <cell r="I569" t="str">
            <v>NOKIA</v>
          </cell>
          <cell r="J569" t="str">
            <v>Etienne Saha</v>
          </cell>
          <cell r="K569" t="str">
            <v>Boumnyebel</v>
          </cell>
          <cell r="L569" t="str">
            <v>AFRO</v>
          </cell>
          <cell r="M569" t="str">
            <v>IHS</v>
          </cell>
          <cell r="N569" t="str">
            <v>Solar-Gen</v>
          </cell>
        </row>
        <row r="570">
          <cell r="A570" t="str">
            <v>CTR_604</v>
          </cell>
          <cell r="B570" t="str">
            <v>CTR_604_Z_Koweit-City-II-IHS</v>
          </cell>
          <cell r="C570" t="str">
            <v>CTR</v>
          </cell>
          <cell r="D570" t="str">
            <v>Yaounde</v>
          </cell>
          <cell r="E570">
            <v>11.524141999999999</v>
          </cell>
          <cell r="F570">
            <v>3.8027470000000001</v>
          </cell>
          <cell r="G570">
            <v>732</v>
          </cell>
          <cell r="H570" t="str">
            <v>Macro</v>
          </cell>
          <cell r="I570" t="str">
            <v>ZTE</v>
          </cell>
          <cell r="J570" t="str">
            <v>Mbah Hosiah</v>
          </cell>
          <cell r="K570" t="str">
            <v>Yaounde_2</v>
          </cell>
          <cell r="L570" t="str">
            <v>AFRO</v>
          </cell>
          <cell r="M570" t="str">
            <v>IHS</v>
          </cell>
          <cell r="N570" t="str">
            <v>Grid-Gen</v>
          </cell>
        </row>
        <row r="571">
          <cell r="A571" t="str">
            <v>SUO_064</v>
          </cell>
          <cell r="B571" t="str">
            <v>Mutengene-Qter8</v>
          </cell>
          <cell r="C571" t="str">
            <v>SUO</v>
          </cell>
          <cell r="D571" t="str">
            <v>Mutengene</v>
          </cell>
          <cell r="E571">
            <v>9.3243069999999992</v>
          </cell>
          <cell r="F571">
            <v>4.0897940000000004</v>
          </cell>
          <cell r="G571">
            <v>231</v>
          </cell>
          <cell r="H571" t="str">
            <v>Macro</v>
          </cell>
          <cell r="I571" t="str">
            <v>NOKIA</v>
          </cell>
          <cell r="J571" t="str">
            <v>Desmond TAMFU</v>
          </cell>
          <cell r="K571" t="str">
            <v>Tiko</v>
          </cell>
          <cell r="L571" t="str">
            <v>HAMMER_LIT_SUO</v>
          </cell>
          <cell r="M571" t="str">
            <v>IHS</v>
          </cell>
          <cell r="N571" t="str">
            <v>Grid-Gen</v>
          </cell>
        </row>
        <row r="572">
          <cell r="A572" t="str">
            <v>LIT_222</v>
          </cell>
          <cell r="B572" t="str">
            <v>LIT_222_Z_Oyak</v>
          </cell>
          <cell r="C572" t="str">
            <v>LIT</v>
          </cell>
          <cell r="D572" t="str">
            <v>Douala</v>
          </cell>
          <cell r="E572">
            <v>9.7483008059999996</v>
          </cell>
          <cell r="F572">
            <v>4.0233301810000004</v>
          </cell>
          <cell r="G572">
            <v>701</v>
          </cell>
          <cell r="H572" t="str">
            <v>Macro</v>
          </cell>
          <cell r="I572" t="str">
            <v>ZTE</v>
          </cell>
          <cell r="J572" t="str">
            <v>Marius Lontsi</v>
          </cell>
          <cell r="K572" t="str">
            <v>Douala_8</v>
          </cell>
          <cell r="L572" t="str">
            <v>HAMMER_LIT_SUO</v>
          </cell>
          <cell r="M572" t="str">
            <v>IHS</v>
          </cell>
          <cell r="N572" t="str">
            <v>Grid-Gen</v>
          </cell>
        </row>
        <row r="573">
          <cell r="A573" t="str">
            <v>OST_231</v>
          </cell>
          <cell r="B573" t="str">
            <v>Bfsam-Tougang-II</v>
          </cell>
          <cell r="C573" t="str">
            <v>OST</v>
          </cell>
          <cell r="D573" t="str">
            <v>Bafoussam</v>
          </cell>
          <cell r="E573">
            <v>10.427553</v>
          </cell>
          <cell r="F573">
            <v>5.4897879999999999</v>
          </cell>
          <cell r="G573">
            <v>1340</v>
          </cell>
          <cell r="H573" t="str">
            <v>Macro</v>
          </cell>
          <cell r="I573" t="str">
            <v>NOKIA</v>
          </cell>
          <cell r="J573" t="str">
            <v>Ngah Denis</v>
          </cell>
          <cell r="K573" t="str">
            <v>Bafoussam_B2B</v>
          </cell>
          <cell r="L573" t="str">
            <v>HAMMER_NRO_OST</v>
          </cell>
          <cell r="M573" t="str">
            <v>CAMUSAT</v>
          </cell>
          <cell r="N573" t="str">
            <v>Good Grid + GE</v>
          </cell>
        </row>
        <row r="574">
          <cell r="A574" t="str">
            <v>NRO_238</v>
          </cell>
          <cell r="B574" t="str">
            <v>Nkor</v>
          </cell>
          <cell r="C574" t="str">
            <v>NRO</v>
          </cell>
          <cell r="D574" t="str">
            <v>Nkor</v>
          </cell>
          <cell r="E574">
            <v>10.568275</v>
          </cell>
          <cell r="F574">
            <v>6.3600500000000002</v>
          </cell>
          <cell r="G574">
            <v>1548</v>
          </cell>
          <cell r="H574" t="str">
            <v>Macro</v>
          </cell>
          <cell r="I574" t="str">
            <v>NOKIA</v>
          </cell>
          <cell r="J574" t="str">
            <v>Collins Kogge</v>
          </cell>
          <cell r="K574" t="str">
            <v>Kumbo</v>
          </cell>
          <cell r="L574" t="str">
            <v>HAMMER_NRO_OST</v>
          </cell>
          <cell r="M574" t="str">
            <v>IHS</v>
          </cell>
          <cell r="N574" t="str">
            <v>Solar-Gen-Lithium</v>
          </cell>
        </row>
        <row r="575">
          <cell r="A575" t="str">
            <v>EST_075</v>
          </cell>
          <cell r="B575" t="str">
            <v>Ndemba</v>
          </cell>
          <cell r="C575" t="str">
            <v>EST</v>
          </cell>
          <cell r="D575" t="str">
            <v>Ndemba</v>
          </cell>
          <cell r="E575">
            <v>13.829374039999999</v>
          </cell>
          <cell r="F575">
            <v>4.5661894969999999</v>
          </cell>
          <cell r="G575">
            <v>705</v>
          </cell>
          <cell r="H575" t="str">
            <v>Macro</v>
          </cell>
          <cell r="I575" t="str">
            <v>NOKIA</v>
          </cell>
          <cell r="J575" t="str">
            <v>Franck Mezazem</v>
          </cell>
          <cell r="K575" t="str">
            <v>Bertoua_2</v>
          </cell>
          <cell r="L575" t="str">
            <v>AFRO</v>
          </cell>
          <cell r="M575" t="str">
            <v>IHS</v>
          </cell>
          <cell r="N575" t="str">
            <v>Grid-Gen</v>
          </cell>
        </row>
        <row r="576">
          <cell r="A576" t="str">
            <v>CTR_307</v>
          </cell>
          <cell r="B576" t="str">
            <v>Miende-MTN</v>
          </cell>
          <cell r="C576" t="str">
            <v>CTR</v>
          </cell>
          <cell r="D576" t="str">
            <v>Miende</v>
          </cell>
          <cell r="E576">
            <v>12.350720539999999</v>
          </cell>
          <cell r="F576">
            <v>3.883488737</v>
          </cell>
          <cell r="G576">
            <v>0</v>
          </cell>
          <cell r="H576" t="str">
            <v>Macro</v>
          </cell>
          <cell r="I576" t="str">
            <v>NOKIA</v>
          </cell>
          <cell r="J576" t="str">
            <v>Essiane Arthur</v>
          </cell>
          <cell r="K576" t="str">
            <v>Abong-Mbang</v>
          </cell>
          <cell r="L576" t="str">
            <v>AFRO</v>
          </cell>
          <cell r="M576" t="str">
            <v>IHS</v>
          </cell>
          <cell r="N576" t="str">
            <v>Grid-Gen</v>
          </cell>
        </row>
        <row r="577">
          <cell r="A577" t="str">
            <v>CTR_311</v>
          </cell>
          <cell r="B577" t="str">
            <v>Song-Bong</v>
          </cell>
          <cell r="C577" t="str">
            <v>CTR</v>
          </cell>
          <cell r="D577" t="str">
            <v>Song-Bong</v>
          </cell>
          <cell r="E577">
            <v>10.524722000000001</v>
          </cell>
          <cell r="F577">
            <v>3.4575830000000001</v>
          </cell>
          <cell r="G577">
            <v>152</v>
          </cell>
          <cell r="H577" t="str">
            <v>Macro</v>
          </cell>
          <cell r="I577" t="str">
            <v>NOKIA</v>
          </cell>
          <cell r="J577" t="str">
            <v>Etienne Saha</v>
          </cell>
          <cell r="K577" t="str">
            <v>Boumnyebel</v>
          </cell>
          <cell r="L577" t="str">
            <v>AFRO</v>
          </cell>
          <cell r="M577" t="str">
            <v>IHS</v>
          </cell>
          <cell r="N577" t="str">
            <v>Solar-Gen</v>
          </cell>
        </row>
        <row r="578">
          <cell r="A578" t="str">
            <v>CTR_639</v>
          </cell>
          <cell r="B578" t="str">
            <v>CTR_639_Z_Mvan-IHS</v>
          </cell>
          <cell r="C578" t="str">
            <v>CTR</v>
          </cell>
          <cell r="D578" t="str">
            <v>Yaounde</v>
          </cell>
          <cell r="E578">
            <v>11.516489529999999</v>
          </cell>
          <cell r="F578">
            <v>3.8235675420000002</v>
          </cell>
          <cell r="G578">
            <v>722</v>
          </cell>
          <cell r="H578" t="str">
            <v>Macro</v>
          </cell>
          <cell r="I578" t="str">
            <v>ZTE</v>
          </cell>
          <cell r="J578" t="str">
            <v>Mbah Hosiah</v>
          </cell>
          <cell r="K578" t="str">
            <v>Yaounde_2</v>
          </cell>
          <cell r="L578" t="str">
            <v>AFRO</v>
          </cell>
          <cell r="M578" t="str">
            <v>IHS</v>
          </cell>
          <cell r="N578" t="str">
            <v>Grid-Gen</v>
          </cell>
        </row>
        <row r="579">
          <cell r="A579" t="str">
            <v>EXN_115</v>
          </cell>
          <cell r="B579" t="str">
            <v>Maroua-Douggoy-Lopere-IHS</v>
          </cell>
          <cell r="C579" t="str">
            <v>EXN</v>
          </cell>
          <cell r="D579" t="str">
            <v>Maroua</v>
          </cell>
          <cell r="E579">
            <v>14.335995929999999</v>
          </cell>
          <cell r="F579">
            <v>10.61151782</v>
          </cell>
          <cell r="G579">
            <v>397</v>
          </cell>
          <cell r="H579" t="str">
            <v>Macro</v>
          </cell>
          <cell r="I579" t="str">
            <v>NOKIA</v>
          </cell>
          <cell r="J579" t="str">
            <v>Lefranc Emati</v>
          </cell>
          <cell r="K579" t="str">
            <v>Maroua_B2B</v>
          </cell>
          <cell r="L579" t="str">
            <v>TELEINFRA</v>
          </cell>
          <cell r="M579" t="str">
            <v>IHS</v>
          </cell>
          <cell r="N579" t="str">
            <v>Grid-Gen</v>
          </cell>
        </row>
        <row r="580">
          <cell r="A580" t="str">
            <v>NRD_006</v>
          </cell>
          <cell r="B580" t="str">
            <v>Guider</v>
          </cell>
          <cell r="C580" t="str">
            <v>NRD</v>
          </cell>
          <cell r="D580" t="str">
            <v>Guider</v>
          </cell>
          <cell r="E580">
            <v>13.942259</v>
          </cell>
          <cell r="F580">
            <v>9.9136959999999998</v>
          </cell>
          <cell r="G580">
            <v>334</v>
          </cell>
          <cell r="H580" t="str">
            <v>Macro</v>
          </cell>
          <cell r="I580" t="str">
            <v>NOKIA</v>
          </cell>
          <cell r="J580" t="str">
            <v>Tsafack Ervice</v>
          </cell>
          <cell r="K580" t="str">
            <v>Guider</v>
          </cell>
          <cell r="L580" t="str">
            <v>TELEINFRA</v>
          </cell>
          <cell r="M580" t="str">
            <v>CAMUSAT</v>
          </cell>
          <cell r="N580" t="str">
            <v>Good Grid + Solar + GE</v>
          </cell>
        </row>
        <row r="581">
          <cell r="A581" t="str">
            <v>EST_084</v>
          </cell>
          <cell r="B581" t="str">
            <v>Fio-MTN</v>
          </cell>
          <cell r="C581" t="str">
            <v>EST</v>
          </cell>
          <cell r="D581" t="str">
            <v>Fio</v>
          </cell>
          <cell r="E581">
            <v>13.977270259999999</v>
          </cell>
          <cell r="F581">
            <v>4.5048683809999996</v>
          </cell>
          <cell r="G581">
            <v>688</v>
          </cell>
          <cell r="H581" t="str">
            <v>Macro</v>
          </cell>
          <cell r="I581" t="str">
            <v>NOKIA</v>
          </cell>
          <cell r="J581" t="str">
            <v>Franck Mezazem</v>
          </cell>
          <cell r="K581" t="str">
            <v>Bertoua_2</v>
          </cell>
          <cell r="L581" t="str">
            <v>AFRO</v>
          </cell>
          <cell r="M581" t="str">
            <v>IHS</v>
          </cell>
          <cell r="N581" t="str">
            <v>Grid-Gen-Lithium</v>
          </cell>
        </row>
        <row r="582">
          <cell r="A582" t="str">
            <v>NRD_096</v>
          </cell>
          <cell r="B582" t="str">
            <v>Pitoa-Ville-IHS</v>
          </cell>
          <cell r="C582" t="str">
            <v>NRD</v>
          </cell>
          <cell r="D582" t="str">
            <v>Pitoa</v>
          </cell>
          <cell r="E582">
            <v>13.50679835</v>
          </cell>
          <cell r="F582">
            <v>9.3822387640000002</v>
          </cell>
          <cell r="G582">
            <v>188</v>
          </cell>
          <cell r="H582" t="str">
            <v>Macro</v>
          </cell>
          <cell r="I582" t="str">
            <v>NOKIA</v>
          </cell>
          <cell r="J582" t="str">
            <v>KEPLO MADI Jean-Paul</v>
          </cell>
          <cell r="K582" t="str">
            <v>Garoua_1</v>
          </cell>
          <cell r="L582" t="str">
            <v>TELEINFRA</v>
          </cell>
          <cell r="M582" t="str">
            <v>IHS</v>
          </cell>
          <cell r="N582" t="str">
            <v>Grid-Gen</v>
          </cell>
        </row>
        <row r="583">
          <cell r="A583" t="str">
            <v>NRO_076</v>
          </cell>
          <cell r="B583" t="str">
            <v>Tugi</v>
          </cell>
          <cell r="C583" t="str">
            <v>NRO</v>
          </cell>
          <cell r="D583" t="str">
            <v>Tugi</v>
          </cell>
          <cell r="E583">
            <v>9.933764</v>
          </cell>
          <cell r="F583">
            <v>5.9880490000000002</v>
          </cell>
          <cell r="G583">
            <v>1707</v>
          </cell>
          <cell r="H583" t="str">
            <v>Macro</v>
          </cell>
          <cell r="I583" t="str">
            <v>NOKIA</v>
          </cell>
          <cell r="J583" t="str">
            <v>Elan Mencheng  Jeremiah</v>
          </cell>
          <cell r="K583" t="str">
            <v>Bamenda_2</v>
          </cell>
          <cell r="L583" t="str">
            <v>HAMMER_NRO_OST</v>
          </cell>
          <cell r="M583" t="str">
            <v>IHS</v>
          </cell>
          <cell r="N583" t="str">
            <v>Solar-Gen</v>
          </cell>
        </row>
        <row r="584">
          <cell r="A584" t="str">
            <v>CTR_306</v>
          </cell>
          <cell r="B584" t="str">
            <v>Mengang-MTN</v>
          </cell>
          <cell r="C584" t="str">
            <v>CTR</v>
          </cell>
          <cell r="D584" t="str">
            <v>Mengang</v>
          </cell>
          <cell r="E584">
            <v>12.04841667</v>
          </cell>
          <cell r="F584">
            <v>3.8944444439999999</v>
          </cell>
          <cell r="G584">
            <v>716</v>
          </cell>
          <cell r="H584" t="str">
            <v>Macro</v>
          </cell>
          <cell r="I584" t="str">
            <v>NOKIA</v>
          </cell>
          <cell r="J584" t="str">
            <v>Essiane Arthur</v>
          </cell>
          <cell r="K584" t="str">
            <v>Abong-Mbang</v>
          </cell>
          <cell r="L584" t="str">
            <v>AFRO</v>
          </cell>
          <cell r="M584" t="str">
            <v>IHS</v>
          </cell>
          <cell r="N584" t="str">
            <v>Grid-Gen</v>
          </cell>
        </row>
        <row r="585">
          <cell r="A585" t="str">
            <v>EST_062</v>
          </cell>
          <cell r="B585" t="str">
            <v>Motcheboum</v>
          </cell>
          <cell r="C585" t="str">
            <v>EST</v>
          </cell>
          <cell r="D585" t="str">
            <v>Motcheboum</v>
          </cell>
          <cell r="E585">
            <v>13.21688211</v>
          </cell>
          <cell r="F585">
            <v>4.072473059</v>
          </cell>
          <cell r="G585">
            <v>718</v>
          </cell>
          <cell r="H585" t="str">
            <v>Macro</v>
          </cell>
          <cell r="I585" t="str">
            <v>NOKIA</v>
          </cell>
          <cell r="J585" t="str">
            <v>Essiane Arthur</v>
          </cell>
          <cell r="K585" t="str">
            <v>Abong-Mbang</v>
          </cell>
          <cell r="L585" t="str">
            <v>AFRO</v>
          </cell>
          <cell r="M585" t="str">
            <v>IHS</v>
          </cell>
          <cell r="N585" t="str">
            <v>Grid-Gen</v>
          </cell>
        </row>
        <row r="586">
          <cell r="A586" t="str">
            <v>SUD_226</v>
          </cell>
          <cell r="B586" t="str">
            <v>Mvengue</v>
          </cell>
          <cell r="C586" t="str">
            <v>SUD</v>
          </cell>
          <cell r="D586" t="str">
            <v>Mvengue</v>
          </cell>
          <cell r="E586">
            <v>10.97234329</v>
          </cell>
          <cell r="F586">
            <v>3.2875071500000002</v>
          </cell>
          <cell r="G586">
            <v>636</v>
          </cell>
          <cell r="H586" t="str">
            <v>Macro</v>
          </cell>
          <cell r="I586" t="str">
            <v>NOKIA</v>
          </cell>
          <cell r="J586" t="str">
            <v>Mougang Rodrigue</v>
          </cell>
          <cell r="K586" t="str">
            <v>Mbalmayo</v>
          </cell>
          <cell r="L586" t="str">
            <v>AFRO</v>
          </cell>
          <cell r="M586" t="str">
            <v>IHS</v>
          </cell>
          <cell r="N586" t="str">
            <v>Grid-Gen</v>
          </cell>
        </row>
        <row r="587">
          <cell r="A587" t="str">
            <v>CTR_297</v>
          </cell>
          <cell r="B587" t="str">
            <v>Nomale</v>
          </cell>
          <cell r="C587" t="str">
            <v>CTR</v>
          </cell>
          <cell r="D587" t="str">
            <v>Nomale</v>
          </cell>
          <cell r="E587">
            <v>10.90636112</v>
          </cell>
          <cell r="F587">
            <v>4.7714999999999996</v>
          </cell>
          <cell r="G587">
            <v>748</v>
          </cell>
          <cell r="H587" t="str">
            <v>Macro</v>
          </cell>
          <cell r="I587" t="str">
            <v>NOKIA</v>
          </cell>
          <cell r="J587" t="str">
            <v>Patrick NSINGUI</v>
          </cell>
          <cell r="K587" t="str">
            <v>Bafia</v>
          </cell>
          <cell r="L587" t="str">
            <v>HAMMER_NRO_OST</v>
          </cell>
          <cell r="M587" t="str">
            <v>IHS</v>
          </cell>
          <cell r="N587" t="str">
            <v>Grid-Gen</v>
          </cell>
        </row>
        <row r="588">
          <cell r="A588" t="str">
            <v>NRO_236</v>
          </cell>
          <cell r="B588" t="str">
            <v>Mbiame</v>
          </cell>
          <cell r="C588" t="str">
            <v>NRO</v>
          </cell>
          <cell r="D588" t="str">
            <v>Mbiame</v>
          </cell>
          <cell r="E588">
            <v>10.849596</v>
          </cell>
          <cell r="F588">
            <v>6.1885450000000004</v>
          </cell>
          <cell r="G588">
            <v>1948</v>
          </cell>
          <cell r="H588" t="str">
            <v>Macro</v>
          </cell>
          <cell r="I588" t="str">
            <v>NOKIA</v>
          </cell>
          <cell r="J588" t="str">
            <v>Collins Kogge</v>
          </cell>
          <cell r="K588" t="str">
            <v>Kumbo</v>
          </cell>
          <cell r="L588" t="str">
            <v>HAMMER_NRO_OST</v>
          </cell>
          <cell r="M588" t="str">
            <v>IHS</v>
          </cell>
          <cell r="N588" t="str">
            <v>Grid-Gen-Lithium</v>
          </cell>
        </row>
        <row r="589">
          <cell r="A589" t="str">
            <v>LIT_086</v>
          </cell>
          <cell r="B589" t="str">
            <v>Loum-Camtel</v>
          </cell>
          <cell r="C589" t="str">
            <v>LIT</v>
          </cell>
          <cell r="D589" t="str">
            <v>Loum</v>
          </cell>
          <cell r="E589">
            <v>9.74221</v>
          </cell>
          <cell r="F589">
            <v>4.7416900000000002</v>
          </cell>
          <cell r="G589">
            <v>320</v>
          </cell>
          <cell r="H589" t="str">
            <v>Macro</v>
          </cell>
          <cell r="I589" t="str">
            <v>NOKIA</v>
          </cell>
          <cell r="J589" t="str">
            <v>Ewane Eric Pitié</v>
          </cell>
          <cell r="K589" t="str">
            <v>Njombe</v>
          </cell>
          <cell r="L589" t="str">
            <v>HAMMER_LIT_SUO</v>
          </cell>
          <cell r="M589" t="str">
            <v>CAMUSAT</v>
          </cell>
          <cell r="N589" t="str">
            <v>Good Grid + Solar + GE</v>
          </cell>
        </row>
        <row r="590">
          <cell r="A590" t="str">
            <v>NRO_030</v>
          </cell>
          <cell r="B590" t="str">
            <v>Zhoa</v>
          </cell>
          <cell r="C590" t="str">
            <v>NRO</v>
          </cell>
          <cell r="D590" t="str">
            <v>Fungom</v>
          </cell>
          <cell r="E590">
            <v>10.170249999999999</v>
          </cell>
          <cell r="F590">
            <v>6.5450100000000004</v>
          </cell>
          <cell r="G590">
            <v>1219</v>
          </cell>
          <cell r="H590" t="str">
            <v>Macro</v>
          </cell>
          <cell r="I590" t="str">
            <v>NOKIA</v>
          </cell>
          <cell r="J590" t="str">
            <v>Elan Mencheng  Jeremiah</v>
          </cell>
          <cell r="K590" t="str">
            <v>Bamenda_2</v>
          </cell>
          <cell r="L590" t="str">
            <v>HAMMER_NRO_OST</v>
          </cell>
          <cell r="M590" t="str">
            <v>IHS</v>
          </cell>
          <cell r="N590" t="str">
            <v>Hybrid Gen</v>
          </cell>
        </row>
        <row r="591">
          <cell r="A591" t="str">
            <v>EST_094</v>
          </cell>
          <cell r="B591" t="str">
            <v>Kouba-MTN-IHS</v>
          </cell>
          <cell r="C591" t="str">
            <v>EST</v>
          </cell>
          <cell r="D591" t="str">
            <v>Kouba</v>
          </cell>
          <cell r="E591">
            <v>13.778370349999999</v>
          </cell>
          <cell r="F591">
            <v>4.6362497500000002</v>
          </cell>
          <cell r="G591">
            <v>708</v>
          </cell>
          <cell r="H591" t="str">
            <v>Macro</v>
          </cell>
          <cell r="I591" t="str">
            <v>NOKIA</v>
          </cell>
          <cell r="J591" t="str">
            <v>Franck Mezazem</v>
          </cell>
          <cell r="K591" t="str">
            <v>Bertoua_2</v>
          </cell>
          <cell r="L591" t="str">
            <v>AFRO</v>
          </cell>
          <cell r="M591" t="str">
            <v>IHS</v>
          </cell>
          <cell r="N591" t="str">
            <v>Hybrid Gen</v>
          </cell>
        </row>
        <row r="592">
          <cell r="A592" t="str">
            <v>SUO_043</v>
          </cell>
          <cell r="B592" t="str">
            <v>Loe-MTN</v>
          </cell>
          <cell r="C592" t="str">
            <v>SUO</v>
          </cell>
          <cell r="D592" t="str">
            <v>Loe</v>
          </cell>
          <cell r="E592">
            <v>8.9362499999999994</v>
          </cell>
          <cell r="F592">
            <v>4.7162222219999999</v>
          </cell>
          <cell r="G592">
            <v>84</v>
          </cell>
          <cell r="H592" t="str">
            <v>Macro</v>
          </cell>
          <cell r="I592" t="str">
            <v>NOKIA</v>
          </cell>
          <cell r="J592" t="str">
            <v>FOJO André</v>
          </cell>
          <cell r="K592" t="str">
            <v>Ekondo-Titi</v>
          </cell>
          <cell r="L592" t="str">
            <v>HAMMER_LIT_SUO</v>
          </cell>
          <cell r="M592" t="str">
            <v>IHS</v>
          </cell>
          <cell r="N592" t="str">
            <v>Gen Only</v>
          </cell>
        </row>
        <row r="593">
          <cell r="A593" t="str">
            <v>NRO_043</v>
          </cell>
          <cell r="B593" t="str">
            <v>Fonfuka</v>
          </cell>
          <cell r="C593" t="str">
            <v>NRO</v>
          </cell>
          <cell r="D593" t="str">
            <v>Fonfuka</v>
          </cell>
          <cell r="E593">
            <v>10.478120000000001</v>
          </cell>
          <cell r="F593">
            <v>6.5344899999999999</v>
          </cell>
          <cell r="G593">
            <v>953</v>
          </cell>
          <cell r="H593" t="str">
            <v>Macro</v>
          </cell>
          <cell r="I593" t="str">
            <v>NOKIA</v>
          </cell>
          <cell r="J593" t="str">
            <v>Collins Kogge</v>
          </cell>
          <cell r="K593" t="str">
            <v>Kumbo</v>
          </cell>
          <cell r="L593" t="str">
            <v>HAMMER_NRO_OST</v>
          </cell>
          <cell r="M593" t="str">
            <v>IHS</v>
          </cell>
          <cell r="N593" t="str">
            <v>Hybrid Gen</v>
          </cell>
        </row>
        <row r="594">
          <cell r="A594" t="str">
            <v>LIT_179</v>
          </cell>
          <cell r="B594" t="str">
            <v>LIT_179_Z_Nyalla-Pariso</v>
          </cell>
          <cell r="C594" t="str">
            <v>LIT</v>
          </cell>
          <cell r="D594" t="str">
            <v>Douala</v>
          </cell>
          <cell r="E594">
            <v>9.7925471979999994</v>
          </cell>
          <cell r="F594">
            <v>4.0231552690000001</v>
          </cell>
          <cell r="G594">
            <v>701</v>
          </cell>
          <cell r="H594" t="str">
            <v>Macro</v>
          </cell>
          <cell r="I594" t="str">
            <v>ZTE</v>
          </cell>
          <cell r="J594" t="str">
            <v>Marius Lontsi</v>
          </cell>
          <cell r="K594" t="str">
            <v>Douala_8</v>
          </cell>
          <cell r="L594" t="str">
            <v>HAMMER_LIT_SUO</v>
          </cell>
          <cell r="M594" t="str">
            <v>IHS</v>
          </cell>
          <cell r="N594" t="str">
            <v>Grid-Gen</v>
          </cell>
        </row>
        <row r="595">
          <cell r="A595" t="str">
            <v>CTR_057</v>
          </cell>
          <cell r="B595" t="str">
            <v>Akonolinga</v>
          </cell>
          <cell r="C595" t="str">
            <v>CTR</v>
          </cell>
          <cell r="D595" t="str">
            <v>Akonolinga</v>
          </cell>
          <cell r="E595">
            <v>12.245642350000001</v>
          </cell>
          <cell r="F595">
            <v>3.78513403</v>
          </cell>
          <cell r="G595">
            <v>681</v>
          </cell>
          <cell r="H595" t="str">
            <v>Macro</v>
          </cell>
          <cell r="I595" t="str">
            <v>NOKIA</v>
          </cell>
          <cell r="J595" t="str">
            <v>Essiane Arthur</v>
          </cell>
          <cell r="K595" t="str">
            <v>Abong-Mbang</v>
          </cell>
          <cell r="L595" t="str">
            <v>AFRO</v>
          </cell>
          <cell r="M595">
            <v>0</v>
          </cell>
          <cell r="N595" t="e">
            <v>#N/A</v>
          </cell>
        </row>
        <row r="596">
          <cell r="A596" t="str">
            <v>EXN_114</v>
          </cell>
          <cell r="B596" t="str">
            <v>Maroua-Diguirwo-IHS</v>
          </cell>
          <cell r="C596" t="str">
            <v>EXN</v>
          </cell>
          <cell r="D596" t="str">
            <v>Maroua</v>
          </cell>
          <cell r="E596">
            <v>14.31802892</v>
          </cell>
          <cell r="F596">
            <v>10.60124049</v>
          </cell>
          <cell r="G596">
            <v>405</v>
          </cell>
          <cell r="H596" t="str">
            <v>Macro</v>
          </cell>
          <cell r="I596" t="str">
            <v>NOKIA</v>
          </cell>
          <cell r="J596" t="str">
            <v>Lefranc Emati</v>
          </cell>
          <cell r="K596" t="str">
            <v>Maroua_B2B</v>
          </cell>
          <cell r="L596" t="str">
            <v>TELEINFRA</v>
          </cell>
          <cell r="M596" t="str">
            <v>IHS</v>
          </cell>
          <cell r="N596" t="str">
            <v>Grid-Gen</v>
          </cell>
        </row>
        <row r="597">
          <cell r="A597" t="str">
            <v>CTR_101</v>
          </cell>
          <cell r="B597" t="str">
            <v>Bafia-CRTV</v>
          </cell>
          <cell r="C597" t="str">
            <v>CTR</v>
          </cell>
          <cell r="D597" t="str">
            <v>Bafia</v>
          </cell>
          <cell r="E597">
            <v>11.21693</v>
          </cell>
          <cell r="F597">
            <v>4.75223</v>
          </cell>
          <cell r="G597">
            <v>498</v>
          </cell>
          <cell r="H597" t="str">
            <v>Macro</v>
          </cell>
          <cell r="I597" t="str">
            <v>NOKIA</v>
          </cell>
          <cell r="J597" t="str">
            <v>Patrick NSINGUI</v>
          </cell>
          <cell r="K597" t="str">
            <v>Bafia</v>
          </cell>
          <cell r="L597" t="str">
            <v>HAMMER_NRO_OST</v>
          </cell>
          <cell r="M597" t="str">
            <v>CAMUSAT</v>
          </cell>
          <cell r="N597" t="str">
            <v>Medium Grid + GE</v>
          </cell>
        </row>
        <row r="598">
          <cell r="A598" t="str">
            <v>SUD_238</v>
          </cell>
          <cell r="B598" t="str">
            <v>Abouta-MTN</v>
          </cell>
          <cell r="C598" t="str">
            <v>SUD</v>
          </cell>
          <cell r="D598" t="str">
            <v>Abouta</v>
          </cell>
          <cell r="E598">
            <v>11.069928000000001</v>
          </cell>
          <cell r="F598">
            <v>2.6747000000000001</v>
          </cell>
          <cell r="G598">
            <v>608</v>
          </cell>
          <cell r="H598" t="str">
            <v>Macro</v>
          </cell>
          <cell r="I598" t="str">
            <v>NOKIA</v>
          </cell>
          <cell r="J598" t="str">
            <v>Kenmegne Fabrice</v>
          </cell>
          <cell r="K598" t="str">
            <v>Ebolowa</v>
          </cell>
          <cell r="L598" t="str">
            <v>AFRO</v>
          </cell>
          <cell r="M598" t="str">
            <v>IHS</v>
          </cell>
          <cell r="N598" t="str">
            <v>Solar-Grid-Gen-Lithium</v>
          </cell>
        </row>
        <row r="599">
          <cell r="A599" t="str">
            <v>SUD_232</v>
          </cell>
          <cell r="B599" t="str">
            <v>Bikoula-MTN</v>
          </cell>
          <cell r="C599" t="str">
            <v>SUD</v>
          </cell>
          <cell r="D599" t="str">
            <v>Bikoula</v>
          </cell>
          <cell r="E599">
            <v>12.413133889999999</v>
          </cell>
          <cell r="F599">
            <v>2.8148194499999999</v>
          </cell>
          <cell r="G599">
            <v>0</v>
          </cell>
          <cell r="H599" t="str">
            <v>Macro</v>
          </cell>
          <cell r="I599" t="str">
            <v>NOKIA</v>
          </cell>
          <cell r="J599" t="str">
            <v>Foe Dominique</v>
          </cell>
          <cell r="K599" t="str">
            <v>Djoum</v>
          </cell>
          <cell r="L599" t="str">
            <v>AFRO</v>
          </cell>
          <cell r="M599" t="str">
            <v>IHS</v>
          </cell>
          <cell r="N599" t="str">
            <v>Gen-Lithium</v>
          </cell>
        </row>
        <row r="600">
          <cell r="A600" t="str">
            <v>SUD_233</v>
          </cell>
          <cell r="B600" t="str">
            <v>Boulou-MTN</v>
          </cell>
          <cell r="C600" t="str">
            <v>SUD</v>
          </cell>
          <cell r="D600" t="str">
            <v>Boulou</v>
          </cell>
          <cell r="E600">
            <v>12.567170000000001</v>
          </cell>
          <cell r="F600">
            <v>2.7623199999999999</v>
          </cell>
          <cell r="G600">
            <v>719</v>
          </cell>
          <cell r="H600" t="str">
            <v>Macro</v>
          </cell>
          <cell r="I600" t="str">
            <v>NOKIA</v>
          </cell>
          <cell r="J600" t="str">
            <v>Foe Dominique</v>
          </cell>
          <cell r="K600" t="str">
            <v>Djoum</v>
          </cell>
          <cell r="L600" t="str">
            <v>AFRO</v>
          </cell>
          <cell r="M600" t="str">
            <v>IHS</v>
          </cell>
          <cell r="N600" t="str">
            <v>Gen-Lithium</v>
          </cell>
        </row>
        <row r="601">
          <cell r="A601" t="str">
            <v>SUD_231</v>
          </cell>
          <cell r="B601" t="str">
            <v>Djoum-CIFAN</v>
          </cell>
          <cell r="C601" t="str">
            <v>SUD</v>
          </cell>
          <cell r="D601" t="str">
            <v>Djoum</v>
          </cell>
          <cell r="E601">
            <v>12.726213</v>
          </cell>
          <cell r="F601">
            <v>2.6604450000000002</v>
          </cell>
          <cell r="G601">
            <v>695</v>
          </cell>
          <cell r="H601" t="str">
            <v>Macro</v>
          </cell>
          <cell r="I601" t="str">
            <v>NOKIA</v>
          </cell>
          <cell r="J601" t="str">
            <v>Foe Dominique</v>
          </cell>
          <cell r="K601" t="str">
            <v>Djoum</v>
          </cell>
          <cell r="L601" t="str">
            <v>AFRO</v>
          </cell>
          <cell r="M601" t="str">
            <v>IHS</v>
          </cell>
          <cell r="N601" t="str">
            <v>Grid-Gen-Lithium</v>
          </cell>
        </row>
        <row r="602">
          <cell r="A602" t="str">
            <v>CTR_298</v>
          </cell>
          <cell r="B602" t="str">
            <v>Olounou-MTN</v>
          </cell>
          <cell r="C602" t="str">
            <v>CTR</v>
          </cell>
          <cell r="D602" t="str">
            <v>Olounou</v>
          </cell>
          <cell r="E602">
            <v>12.124962999999999</v>
          </cell>
          <cell r="F602">
            <v>2.8126470000000001</v>
          </cell>
          <cell r="G602">
            <v>718</v>
          </cell>
          <cell r="H602" t="str">
            <v>Macro</v>
          </cell>
          <cell r="I602" t="str">
            <v>NOKIA</v>
          </cell>
          <cell r="J602" t="str">
            <v>Kenfack Peguy</v>
          </cell>
          <cell r="K602" t="str">
            <v>Sangmelima</v>
          </cell>
          <cell r="L602" t="str">
            <v>AFRO</v>
          </cell>
          <cell r="M602" t="str">
            <v>IHS</v>
          </cell>
          <cell r="N602" t="str">
            <v>Grid-Gen-Lithium</v>
          </cell>
        </row>
        <row r="603">
          <cell r="A603" t="str">
            <v>OST_232</v>
          </cell>
          <cell r="B603" t="str">
            <v>Bfsam-Tyo-II</v>
          </cell>
          <cell r="C603" t="str">
            <v>OST</v>
          </cell>
          <cell r="D603" t="str">
            <v>Bafoussam</v>
          </cell>
          <cell r="E603">
            <v>10.41498</v>
          </cell>
          <cell r="F603">
            <v>5.4971500000000004</v>
          </cell>
          <cell r="G603">
            <v>397</v>
          </cell>
          <cell r="H603" t="str">
            <v>Macro</v>
          </cell>
          <cell r="I603" t="str">
            <v>NOKIA</v>
          </cell>
          <cell r="J603" t="str">
            <v>Ngah Denis</v>
          </cell>
          <cell r="K603" t="str">
            <v>Bafoussam_B2B</v>
          </cell>
          <cell r="L603" t="str">
            <v>HAMMER_NRO_OST</v>
          </cell>
          <cell r="M603" t="str">
            <v>CAMUSAT</v>
          </cell>
          <cell r="N603" t="str">
            <v>Good Grid + GE</v>
          </cell>
        </row>
        <row r="604">
          <cell r="A604" t="str">
            <v>LIT_217</v>
          </cell>
          <cell r="B604" t="str">
            <v>LIT_217_Z_Ndokoti-New</v>
          </cell>
          <cell r="C604" t="str">
            <v>LIT</v>
          </cell>
          <cell r="D604" t="str">
            <v>Douala</v>
          </cell>
          <cell r="E604">
            <v>9.7398139100000005</v>
          </cell>
          <cell r="F604">
            <v>4.0422249050000003</v>
          </cell>
          <cell r="G604">
            <v>701</v>
          </cell>
          <cell r="H604" t="str">
            <v>Macro</v>
          </cell>
          <cell r="I604" t="str">
            <v>ZTE</v>
          </cell>
          <cell r="J604" t="str">
            <v>Bruno Kemngne</v>
          </cell>
          <cell r="K604" t="str">
            <v>Douala_6</v>
          </cell>
          <cell r="L604" t="str">
            <v>HAMMER_LIT_SUO</v>
          </cell>
          <cell r="M604" t="str">
            <v>IHS</v>
          </cell>
          <cell r="N604" t="str">
            <v>Grid-Gen</v>
          </cell>
        </row>
        <row r="605">
          <cell r="A605" t="str">
            <v>EST_021</v>
          </cell>
          <cell r="B605" t="str">
            <v>Ngoura-IHS</v>
          </cell>
          <cell r="C605" t="str">
            <v>EST</v>
          </cell>
          <cell r="D605" t="str">
            <v>Ngoura</v>
          </cell>
          <cell r="E605">
            <v>14.2416</v>
          </cell>
          <cell r="F605">
            <v>4.8842600000000003</v>
          </cell>
          <cell r="G605">
            <v>682</v>
          </cell>
          <cell r="H605" t="str">
            <v>Macro</v>
          </cell>
          <cell r="I605" t="str">
            <v>NOKIA</v>
          </cell>
          <cell r="J605" t="str">
            <v>Franck Mezazem</v>
          </cell>
          <cell r="K605" t="str">
            <v>Bertoua_2</v>
          </cell>
          <cell r="L605" t="str">
            <v>AFRO</v>
          </cell>
          <cell r="M605" t="str">
            <v>IHS</v>
          </cell>
          <cell r="N605" t="str">
            <v>Solar-Gen</v>
          </cell>
        </row>
        <row r="606">
          <cell r="A606" t="str">
            <v>NRO_089</v>
          </cell>
          <cell r="B606" t="str">
            <v>Ndu-Mbakfu-IHS</v>
          </cell>
          <cell r="C606" t="str">
            <v>NRO</v>
          </cell>
          <cell r="D606" t="str">
            <v>Ndu-Mbakfu</v>
          </cell>
          <cell r="E606">
            <v>10.784113</v>
          </cell>
          <cell r="F606">
            <v>6.4232370000000003</v>
          </cell>
          <cell r="G606">
            <v>2019</v>
          </cell>
          <cell r="H606" t="str">
            <v>Macro</v>
          </cell>
          <cell r="I606" t="str">
            <v>NOKIA</v>
          </cell>
          <cell r="J606" t="str">
            <v>Collins Kogge</v>
          </cell>
          <cell r="K606" t="str">
            <v>Kumbo</v>
          </cell>
          <cell r="L606" t="str">
            <v>HAMMER_NRO_OST</v>
          </cell>
          <cell r="M606" t="str">
            <v>IHS</v>
          </cell>
          <cell r="N606" t="str">
            <v>Hybrid Gen</v>
          </cell>
        </row>
        <row r="607">
          <cell r="A607" t="str">
            <v>EST_112</v>
          </cell>
          <cell r="B607" t="str">
            <v>EST_112_Z_Mandjou-MTN-IHS</v>
          </cell>
          <cell r="C607" t="str">
            <v>EST</v>
          </cell>
          <cell r="D607" t="str">
            <v>Bertoua</v>
          </cell>
          <cell r="E607">
            <v>13.741202189999999</v>
          </cell>
          <cell r="F607">
            <v>4.5951335489999998</v>
          </cell>
          <cell r="G607">
            <v>682</v>
          </cell>
          <cell r="H607" t="str">
            <v>Macro</v>
          </cell>
          <cell r="I607" t="str">
            <v>ZTE</v>
          </cell>
          <cell r="J607" t="str">
            <v>Franck Mezazem</v>
          </cell>
          <cell r="K607" t="str">
            <v>Bertoua_2</v>
          </cell>
          <cell r="L607" t="str">
            <v>AFRO</v>
          </cell>
          <cell r="M607" t="str">
            <v>IHS</v>
          </cell>
          <cell r="N607" t="str">
            <v>Grid-Gen</v>
          </cell>
        </row>
        <row r="608">
          <cell r="A608" t="str">
            <v>LIT_319</v>
          </cell>
          <cell r="B608" t="str">
            <v>Botko</v>
          </cell>
          <cell r="C608" t="str">
            <v>LIT</v>
          </cell>
          <cell r="D608" t="str">
            <v>Botko</v>
          </cell>
          <cell r="E608">
            <v>10.545864999999999</v>
          </cell>
          <cell r="F608">
            <v>4.1101349999999996</v>
          </cell>
          <cell r="G608">
            <v>333</v>
          </cell>
          <cell r="H608" t="str">
            <v>Macro</v>
          </cell>
          <cell r="I608" t="str">
            <v>NOKIA</v>
          </cell>
          <cell r="J608" t="str">
            <v>Freddy Fogang</v>
          </cell>
          <cell r="K608" t="str">
            <v>Edea_2 (Pouma)</v>
          </cell>
          <cell r="L608" t="str">
            <v>HAMMER_LIT_SUO</v>
          </cell>
          <cell r="M608" t="str">
            <v>IHS</v>
          </cell>
          <cell r="N608" t="str">
            <v>Grid-Gen</v>
          </cell>
        </row>
        <row r="609">
          <cell r="A609" t="str">
            <v>OST_261</v>
          </cell>
          <cell r="B609" t="str">
            <v>Lemla</v>
          </cell>
          <cell r="C609" t="str">
            <v>OST</v>
          </cell>
          <cell r="D609" t="str">
            <v>Lemla</v>
          </cell>
          <cell r="E609">
            <v>10.42902</v>
          </cell>
          <cell r="F609">
            <v>5.4136899999999999</v>
          </cell>
          <cell r="G609">
            <v>1499</v>
          </cell>
          <cell r="H609" t="str">
            <v>Macro</v>
          </cell>
          <cell r="I609" t="str">
            <v>NOKIA</v>
          </cell>
          <cell r="J609" t="str">
            <v>Ngah Denis</v>
          </cell>
          <cell r="K609" t="str">
            <v>Bafoussam_B2B</v>
          </cell>
          <cell r="L609" t="str">
            <v>HAMMER_NRO_OST</v>
          </cell>
          <cell r="M609" t="str">
            <v>CAMUSAT</v>
          </cell>
          <cell r="N609" t="str">
            <v>Hybrid Solar - S1</v>
          </cell>
        </row>
        <row r="610">
          <cell r="A610" t="str">
            <v>OST_277</v>
          </cell>
          <cell r="B610" t="str">
            <v>Batoufam-Chefferie</v>
          </cell>
          <cell r="C610" t="str">
            <v>OST</v>
          </cell>
          <cell r="D610" t="str">
            <v>Batoufam</v>
          </cell>
          <cell r="E610">
            <v>10.46945</v>
          </cell>
          <cell r="F610">
            <v>5.2744400000000002</v>
          </cell>
          <cell r="G610">
            <v>1553</v>
          </cell>
          <cell r="H610" t="str">
            <v>Macro</v>
          </cell>
          <cell r="I610" t="str">
            <v>NOKIA</v>
          </cell>
          <cell r="J610" t="str">
            <v>Patrick Tonye</v>
          </cell>
          <cell r="K610" t="str">
            <v>Bangangte</v>
          </cell>
          <cell r="L610" t="str">
            <v>HAMMER_NRO_OST</v>
          </cell>
          <cell r="M610" t="str">
            <v>CAMUSAT</v>
          </cell>
          <cell r="N610" t="str">
            <v>Medium Grid + GE</v>
          </cell>
        </row>
        <row r="611">
          <cell r="A611" t="str">
            <v>SUO_045</v>
          </cell>
          <cell r="B611" t="str">
            <v>Ekindi-MTN</v>
          </cell>
          <cell r="C611" t="str">
            <v>SUO</v>
          </cell>
          <cell r="D611" t="str">
            <v>Ekindi</v>
          </cell>
          <cell r="E611">
            <v>9.4647900000000007</v>
          </cell>
          <cell r="F611">
            <v>4.5609500000000001</v>
          </cell>
          <cell r="G611">
            <v>151</v>
          </cell>
          <cell r="H611" t="str">
            <v>Macro</v>
          </cell>
          <cell r="I611" t="str">
            <v>NOKIA</v>
          </cell>
          <cell r="J611" t="str">
            <v>FOJO André</v>
          </cell>
          <cell r="K611" t="str">
            <v>Ekondo-Titi</v>
          </cell>
          <cell r="L611" t="str">
            <v>HAMMER_LIT_SUO</v>
          </cell>
          <cell r="M611" t="str">
            <v>IHS</v>
          </cell>
          <cell r="N611" t="str">
            <v>Grid-Gen</v>
          </cell>
        </row>
        <row r="612">
          <cell r="A612" t="str">
            <v>SUO_047</v>
          </cell>
          <cell r="B612" t="str">
            <v>Ekondo-Nege-MTN</v>
          </cell>
          <cell r="C612" t="str">
            <v>SUO</v>
          </cell>
          <cell r="D612" t="str">
            <v>Ekondo-Nege</v>
          </cell>
          <cell r="E612">
            <v>8.9977199999999993</v>
          </cell>
          <cell r="F612">
            <v>4.6418600000000003</v>
          </cell>
          <cell r="G612">
            <v>54</v>
          </cell>
          <cell r="H612" t="str">
            <v>Macro</v>
          </cell>
          <cell r="I612" t="str">
            <v>NOKIA</v>
          </cell>
          <cell r="J612" t="str">
            <v>FOJO André</v>
          </cell>
          <cell r="K612" t="str">
            <v>Ekondo-Titi</v>
          </cell>
          <cell r="L612" t="str">
            <v>HAMMER_LIT_SUO</v>
          </cell>
          <cell r="M612" t="str">
            <v>IHS</v>
          </cell>
          <cell r="N612" t="str">
            <v>Hybrid Gen</v>
          </cell>
        </row>
        <row r="613">
          <cell r="A613" t="str">
            <v>OST_274</v>
          </cell>
          <cell r="B613" t="str">
            <v>Bamoungoum</v>
          </cell>
          <cell r="C613" t="str">
            <v>OST</v>
          </cell>
          <cell r="D613" t="str">
            <v>Bamoungoum</v>
          </cell>
          <cell r="E613">
            <v>10.336776</v>
          </cell>
          <cell r="F613">
            <v>5.4435609999999999</v>
          </cell>
          <cell r="G613">
            <v>1553</v>
          </cell>
          <cell r="H613" t="str">
            <v>Macro</v>
          </cell>
          <cell r="I613" t="str">
            <v>NOKIA</v>
          </cell>
          <cell r="J613" t="str">
            <v>Kamdom Yannick</v>
          </cell>
          <cell r="K613" t="str">
            <v>Mbouda</v>
          </cell>
          <cell r="L613" t="str">
            <v>HAMMER_NRO_OST</v>
          </cell>
          <cell r="M613" t="str">
            <v>CAMUSAT</v>
          </cell>
          <cell r="N613" t="str">
            <v>Good Grid + GE</v>
          </cell>
        </row>
        <row r="614">
          <cell r="A614" t="str">
            <v>SUO_048</v>
          </cell>
          <cell r="B614" t="str">
            <v>Ikiliwindi-MTN</v>
          </cell>
          <cell r="C614" t="str">
            <v>SUO</v>
          </cell>
          <cell r="D614" t="str">
            <v>Ikiliwindi</v>
          </cell>
          <cell r="E614">
            <v>9.4880600000000008</v>
          </cell>
          <cell r="F614">
            <v>4.7261600000000001</v>
          </cell>
          <cell r="G614">
            <v>272</v>
          </cell>
          <cell r="H614" t="str">
            <v>Macro</v>
          </cell>
          <cell r="I614" t="str">
            <v>NOKIA</v>
          </cell>
          <cell r="J614" t="str">
            <v>FOJO André</v>
          </cell>
          <cell r="K614" t="str">
            <v>Ekondo-Titi</v>
          </cell>
          <cell r="L614" t="str">
            <v>HAMMER_LIT_SUO</v>
          </cell>
          <cell r="M614" t="str">
            <v>IHS</v>
          </cell>
          <cell r="N614" t="str">
            <v>Gen Only</v>
          </cell>
        </row>
        <row r="615">
          <cell r="A615" t="str">
            <v>SUO_046</v>
          </cell>
          <cell r="B615" t="str">
            <v>Ilor-MTN</v>
          </cell>
          <cell r="C615" t="str">
            <v>SUO</v>
          </cell>
          <cell r="D615" t="str">
            <v>Ilor</v>
          </cell>
          <cell r="E615">
            <v>8.9055411150000001</v>
          </cell>
          <cell r="F615">
            <v>4.8193653750000003</v>
          </cell>
          <cell r="G615">
            <v>109</v>
          </cell>
          <cell r="H615" t="str">
            <v>Macro</v>
          </cell>
          <cell r="I615" t="str">
            <v>NOKIA</v>
          </cell>
          <cell r="J615" t="str">
            <v>FOJO André</v>
          </cell>
          <cell r="K615" t="str">
            <v>Ekondo-Titi</v>
          </cell>
          <cell r="L615" t="str">
            <v>HAMMER_LIT_SUO</v>
          </cell>
          <cell r="M615" t="str">
            <v>IHS</v>
          </cell>
          <cell r="N615" t="str">
            <v>Gen Only</v>
          </cell>
        </row>
        <row r="616">
          <cell r="A616" t="str">
            <v>SUD_240</v>
          </cell>
          <cell r="B616" t="str">
            <v>SUD_240_Z_Kribi-Bwambe</v>
          </cell>
          <cell r="C616" t="str">
            <v>SUD</v>
          </cell>
          <cell r="D616" t="str">
            <v>Kribi</v>
          </cell>
          <cell r="E616">
            <v>9.9018409999999992</v>
          </cell>
          <cell r="F616">
            <v>2.888555556</v>
          </cell>
          <cell r="G616">
            <v>240</v>
          </cell>
          <cell r="H616" t="str">
            <v>Macro</v>
          </cell>
          <cell r="I616" t="str">
            <v>ZTE</v>
          </cell>
          <cell r="J616" t="str">
            <v>Lucien Kamogne</v>
          </cell>
          <cell r="K616" t="str">
            <v>Kribi</v>
          </cell>
          <cell r="L616" t="str">
            <v>HAMMER_LIT_SUO</v>
          </cell>
          <cell r="M616" t="str">
            <v>IHS</v>
          </cell>
          <cell r="N616" t="str">
            <v>Grid-Gen</v>
          </cell>
        </row>
        <row r="617">
          <cell r="A617" t="str">
            <v>EXN_117</v>
          </cell>
          <cell r="B617" t="str">
            <v>Maroua-University-IHS</v>
          </cell>
          <cell r="C617" t="str">
            <v>EXN</v>
          </cell>
          <cell r="D617" t="str">
            <v>Maroua</v>
          </cell>
          <cell r="E617">
            <v>14.409496000000001</v>
          </cell>
          <cell r="F617">
            <v>10.640719819999999</v>
          </cell>
          <cell r="G617">
            <v>379</v>
          </cell>
          <cell r="H617" t="str">
            <v>Macro</v>
          </cell>
          <cell r="I617" t="str">
            <v>NOKIA</v>
          </cell>
          <cell r="J617" t="str">
            <v>Lefranc Emati</v>
          </cell>
          <cell r="K617" t="str">
            <v>Maroua_B2B</v>
          </cell>
          <cell r="L617" t="str">
            <v>TELEINFRA</v>
          </cell>
          <cell r="M617" t="str">
            <v>IHS</v>
          </cell>
          <cell r="N617" t="str">
            <v>Grid-Gen</v>
          </cell>
        </row>
        <row r="618">
          <cell r="A618" t="str">
            <v>SUO_049</v>
          </cell>
          <cell r="B618" t="str">
            <v>Mbakwa-Supe-MTN</v>
          </cell>
          <cell r="C618" t="str">
            <v>SUO</v>
          </cell>
          <cell r="D618" t="str">
            <v>Mbakwa</v>
          </cell>
          <cell r="E618">
            <v>9.4319400000000009</v>
          </cell>
          <cell r="F618">
            <v>4.9850589999999997</v>
          </cell>
          <cell r="G618">
            <v>327</v>
          </cell>
          <cell r="H618" t="str">
            <v>Macro</v>
          </cell>
          <cell r="I618" t="str">
            <v>NOKIA</v>
          </cell>
          <cell r="J618" t="str">
            <v>FOJO André</v>
          </cell>
          <cell r="K618" t="str">
            <v>Ekondo-Titi</v>
          </cell>
          <cell r="L618" t="str">
            <v>HAMMER_LIT_SUO</v>
          </cell>
          <cell r="M618" t="str">
            <v>IHS</v>
          </cell>
          <cell r="N618" t="str">
            <v>Gen Only</v>
          </cell>
        </row>
        <row r="619">
          <cell r="A619" t="str">
            <v>CTR_647</v>
          </cell>
          <cell r="B619" t="str">
            <v>CTR_647_Z_Ekie-Sud-IHS</v>
          </cell>
          <cell r="C619" t="str">
            <v>CTR</v>
          </cell>
          <cell r="D619" t="str">
            <v>Yaounde</v>
          </cell>
          <cell r="E619">
            <v>11.543628</v>
          </cell>
          <cell r="F619">
            <v>3.8289149999999998</v>
          </cell>
          <cell r="G619">
            <v>726</v>
          </cell>
          <cell r="H619" t="str">
            <v>Macro</v>
          </cell>
          <cell r="I619" t="str">
            <v>ZTE</v>
          </cell>
          <cell r="J619" t="str">
            <v>Mbah Hosiah</v>
          </cell>
          <cell r="K619" t="str">
            <v>Yaounde_2</v>
          </cell>
          <cell r="L619" t="str">
            <v>AFRO</v>
          </cell>
          <cell r="M619" t="str">
            <v>IHS</v>
          </cell>
          <cell r="N619" t="str">
            <v>Grid-Gen</v>
          </cell>
        </row>
        <row r="620">
          <cell r="A620" t="str">
            <v>CTR_662</v>
          </cell>
          <cell r="B620" t="str">
            <v>CTR_662_Z_Abome-II</v>
          </cell>
          <cell r="C620" t="str">
            <v>CTR</v>
          </cell>
          <cell r="D620" t="str">
            <v>Yaounde</v>
          </cell>
          <cell r="E620">
            <v>11.529913000000001</v>
          </cell>
          <cell r="F620">
            <v>3.7841819999999999</v>
          </cell>
          <cell r="G620">
            <v>353</v>
          </cell>
          <cell r="H620" t="str">
            <v>Macro</v>
          </cell>
          <cell r="I620" t="str">
            <v>ZTE</v>
          </cell>
          <cell r="J620" t="str">
            <v>Mbah Hosiah</v>
          </cell>
          <cell r="K620" t="str">
            <v>Yaounde_2</v>
          </cell>
          <cell r="L620" t="str">
            <v>AFRO</v>
          </cell>
          <cell r="M620" t="str">
            <v>CAMUSAT</v>
          </cell>
          <cell r="N620" t="str">
            <v>Medium Grid + GE</v>
          </cell>
        </row>
        <row r="621">
          <cell r="A621" t="str">
            <v>ADM_094</v>
          </cell>
          <cell r="B621" t="str">
            <v>Tourningal-MTN-IHS</v>
          </cell>
          <cell r="C621" t="str">
            <v>ADM</v>
          </cell>
          <cell r="D621" t="str">
            <v>Tournigal</v>
          </cell>
          <cell r="E621">
            <v>14.023193790000001</v>
          </cell>
          <cell r="F621">
            <v>7.2404088480000004</v>
          </cell>
          <cell r="G621">
            <v>1386</v>
          </cell>
          <cell r="H621" t="str">
            <v>Macro</v>
          </cell>
          <cell r="I621" t="str">
            <v>NOKIA</v>
          </cell>
          <cell r="J621" t="str">
            <v>Souleymanou</v>
          </cell>
          <cell r="K621" t="str">
            <v>Ngaoundere_3</v>
          </cell>
          <cell r="L621" t="str">
            <v>TELEINFRA</v>
          </cell>
          <cell r="M621" t="str">
            <v>IHS</v>
          </cell>
          <cell r="N621" t="str">
            <v>Solar-Grid-Gen</v>
          </cell>
        </row>
        <row r="622">
          <cell r="A622" t="str">
            <v>ADM_093</v>
          </cell>
          <cell r="B622" t="str">
            <v>Laore-MTN-IHS</v>
          </cell>
          <cell r="C622" t="str">
            <v>ADM</v>
          </cell>
          <cell r="D622" t="str">
            <v>Laore</v>
          </cell>
          <cell r="E622">
            <v>13.776166809999999</v>
          </cell>
          <cell r="F622">
            <v>7.276614264</v>
          </cell>
          <cell r="G622">
            <v>1181</v>
          </cell>
          <cell r="H622" t="str">
            <v>Macro</v>
          </cell>
          <cell r="I622" t="str">
            <v>NOKIA</v>
          </cell>
          <cell r="J622" t="str">
            <v>Souleymanou</v>
          </cell>
          <cell r="K622" t="str">
            <v>Ngaoundere_3</v>
          </cell>
          <cell r="L622" t="str">
            <v>TELEINFRA</v>
          </cell>
          <cell r="M622" t="str">
            <v>IHS</v>
          </cell>
          <cell r="N622" t="str">
            <v>Solar-Gen-Lithium</v>
          </cell>
        </row>
        <row r="623">
          <cell r="A623" t="str">
            <v>EST_067</v>
          </cell>
          <cell r="B623" t="str">
            <v>Ngoulemakong-MTN</v>
          </cell>
          <cell r="C623" t="str">
            <v>EST</v>
          </cell>
          <cell r="D623" t="str">
            <v>Ngoulemakong</v>
          </cell>
          <cell r="E623">
            <v>12.672254000000001</v>
          </cell>
          <cell r="F623">
            <v>3.9259249999999999</v>
          </cell>
          <cell r="G623">
            <v>0</v>
          </cell>
          <cell r="H623" t="str">
            <v>Macro</v>
          </cell>
          <cell r="I623" t="str">
            <v>NOKIA</v>
          </cell>
          <cell r="J623" t="str">
            <v>Essiane Arthur</v>
          </cell>
          <cell r="K623" t="str">
            <v>Abong-Mbang</v>
          </cell>
          <cell r="L623" t="str">
            <v>AFRO</v>
          </cell>
          <cell r="M623" t="str">
            <v>IHS</v>
          </cell>
          <cell r="N623" t="str">
            <v>Hybrid-Gen-Lithium</v>
          </cell>
        </row>
        <row r="624">
          <cell r="A624" t="str">
            <v>LIT_288</v>
          </cell>
          <cell r="B624" t="str">
            <v>LIT_288_Z_Nkong-8Bis-MTN</v>
          </cell>
          <cell r="C624" t="str">
            <v>LIT</v>
          </cell>
          <cell r="D624" t="str">
            <v>Nkongsamba</v>
          </cell>
          <cell r="E624">
            <v>9.9436083330000002</v>
          </cell>
          <cell r="F624">
            <v>4.94468</v>
          </cell>
          <cell r="G624">
            <v>842</v>
          </cell>
          <cell r="H624" t="str">
            <v>Macro</v>
          </cell>
          <cell r="I624" t="str">
            <v>ZTE</v>
          </cell>
          <cell r="J624" t="str">
            <v>Yannick Tchoupa</v>
          </cell>
          <cell r="K624" t="str">
            <v>Nkongsamba</v>
          </cell>
          <cell r="L624" t="str">
            <v>HAMMER_LIT_SUO</v>
          </cell>
          <cell r="M624" t="str">
            <v>IHS</v>
          </cell>
          <cell r="N624" t="str">
            <v>Grid-Gen</v>
          </cell>
        </row>
        <row r="625">
          <cell r="A625" t="str">
            <v>LIT_353</v>
          </cell>
          <cell r="B625" t="str">
            <v>LIT_353_Z_Nkong-C-Fultang</v>
          </cell>
          <cell r="C625" t="str">
            <v>LIT</v>
          </cell>
          <cell r="D625" t="str">
            <v>Nkongsamba</v>
          </cell>
          <cell r="E625">
            <v>9.9232777799999994</v>
          </cell>
          <cell r="F625">
            <v>4.9417222220000001</v>
          </cell>
          <cell r="G625">
            <v>849</v>
          </cell>
          <cell r="H625" t="str">
            <v>Macro</v>
          </cell>
          <cell r="I625" t="str">
            <v>ZTE</v>
          </cell>
          <cell r="J625" t="str">
            <v>Ewane Eric Pitié</v>
          </cell>
          <cell r="K625" t="str">
            <v>Njombe</v>
          </cell>
          <cell r="L625" t="str">
            <v>HAMMER_LIT_SUO</v>
          </cell>
          <cell r="M625">
            <v>0</v>
          </cell>
          <cell r="N625" t="e">
            <v>#N/A</v>
          </cell>
        </row>
        <row r="626">
          <cell r="A626" t="str">
            <v>CTR_708</v>
          </cell>
          <cell r="B626" t="str">
            <v>CTR_708_Z_Nkoabang-Nord</v>
          </cell>
          <cell r="C626" t="str">
            <v>CTR</v>
          </cell>
          <cell r="D626" t="str">
            <v>Yaounde</v>
          </cell>
          <cell r="E626">
            <v>11.582874</v>
          </cell>
          <cell r="F626">
            <v>3.8665759999999998</v>
          </cell>
          <cell r="G626">
            <v>723</v>
          </cell>
          <cell r="H626" t="str">
            <v>Macro</v>
          </cell>
          <cell r="I626" t="str">
            <v>ZTE</v>
          </cell>
          <cell r="J626" t="str">
            <v>Mbah Hosiah</v>
          </cell>
          <cell r="K626" t="str">
            <v>Yaounde_2</v>
          </cell>
          <cell r="L626" t="str">
            <v>AFRO</v>
          </cell>
          <cell r="M626" t="str">
            <v>CAMUSAT</v>
          </cell>
          <cell r="N626" t="str">
            <v>Good Grid + GE</v>
          </cell>
        </row>
        <row r="627">
          <cell r="A627" t="str">
            <v>CTR_724</v>
          </cell>
          <cell r="B627" t="str">
            <v>CTR_724_Z_Nsimalen-highway-I</v>
          </cell>
          <cell r="C627" t="str">
            <v>CTR</v>
          </cell>
          <cell r="D627" t="str">
            <v>Yaounde</v>
          </cell>
          <cell r="E627">
            <v>11.510439</v>
          </cell>
          <cell r="F627">
            <v>3.760319</v>
          </cell>
          <cell r="G627">
            <v>700</v>
          </cell>
          <cell r="H627" t="str">
            <v>Macro</v>
          </cell>
          <cell r="I627" t="str">
            <v>ZTE</v>
          </cell>
          <cell r="J627" t="str">
            <v>Mbah Hosiah</v>
          </cell>
          <cell r="K627" t="str">
            <v>Yaounde_2</v>
          </cell>
          <cell r="L627" t="str">
            <v>AFRO</v>
          </cell>
          <cell r="M627">
            <v>0</v>
          </cell>
          <cell r="N627" t="e">
            <v>#N/A</v>
          </cell>
        </row>
        <row r="628">
          <cell r="A628" t="str">
            <v>CTR_766</v>
          </cell>
          <cell r="B628" t="str">
            <v>CTR_766_Z_Rain-forest-School</v>
          </cell>
          <cell r="C628" t="str">
            <v>CTR</v>
          </cell>
          <cell r="D628" t="str">
            <v>Yaounde</v>
          </cell>
          <cell r="E628">
            <v>11.546075999999999</v>
          </cell>
          <cell r="F628">
            <v>3.802638</v>
          </cell>
          <cell r="G628">
            <v>712</v>
          </cell>
          <cell r="H628" t="str">
            <v>Macro</v>
          </cell>
          <cell r="I628" t="str">
            <v>ZTE</v>
          </cell>
          <cell r="J628" t="str">
            <v>Mbah Hosiah</v>
          </cell>
          <cell r="K628" t="str">
            <v>Yaounde_2</v>
          </cell>
          <cell r="L628" t="str">
            <v>AFRO</v>
          </cell>
          <cell r="M628" t="str">
            <v>CAMUSAT</v>
          </cell>
          <cell r="N628" t="str">
            <v>Good Grid + GE</v>
          </cell>
        </row>
        <row r="629">
          <cell r="A629" t="str">
            <v>LIT_221</v>
          </cell>
          <cell r="B629" t="str">
            <v>LIT_221_Z_Ndogbong-IUT</v>
          </cell>
          <cell r="C629" t="str">
            <v>LIT</v>
          </cell>
          <cell r="D629" t="str">
            <v>Douala</v>
          </cell>
          <cell r="E629">
            <v>9.7455515140000006</v>
          </cell>
          <cell r="F629">
            <v>4.0540743900000002</v>
          </cell>
          <cell r="G629">
            <v>701</v>
          </cell>
          <cell r="H629" t="str">
            <v>Macro</v>
          </cell>
          <cell r="I629" t="str">
            <v>ZTE</v>
          </cell>
          <cell r="J629" t="str">
            <v>Bruno Kemngne</v>
          </cell>
          <cell r="K629" t="str">
            <v>Douala_6</v>
          </cell>
          <cell r="L629" t="str">
            <v>HAMMER_LIT_SUO</v>
          </cell>
          <cell r="M629" t="str">
            <v>IHS</v>
          </cell>
          <cell r="N629" t="str">
            <v>Grid-Gen</v>
          </cell>
        </row>
        <row r="630">
          <cell r="A630" t="str">
            <v>LIT_255</v>
          </cell>
          <cell r="B630" t="str">
            <v>LIT_255_Z_PK8</v>
          </cell>
          <cell r="C630" t="str">
            <v>LIT</v>
          </cell>
          <cell r="D630" t="str">
            <v>Douala</v>
          </cell>
          <cell r="E630">
            <v>9.7567029830000003</v>
          </cell>
          <cell r="F630">
            <v>4.0474878680000002</v>
          </cell>
          <cell r="G630">
            <v>701</v>
          </cell>
          <cell r="H630" t="str">
            <v>Macro</v>
          </cell>
          <cell r="I630" t="str">
            <v>ZTE</v>
          </cell>
          <cell r="J630" t="str">
            <v>Bruno Kemngne</v>
          </cell>
          <cell r="K630" t="str">
            <v>Douala_6</v>
          </cell>
          <cell r="L630" t="str">
            <v>HAMMER_LIT_SUO</v>
          </cell>
          <cell r="M630" t="str">
            <v>IHS</v>
          </cell>
          <cell r="N630" t="str">
            <v>Grid-Gen</v>
          </cell>
        </row>
        <row r="631">
          <cell r="A631" t="str">
            <v>LIT_253</v>
          </cell>
          <cell r="B631" t="str">
            <v>LIT_253_Z_Logbaba-CAMTEL</v>
          </cell>
          <cell r="C631" t="str">
            <v>LIT</v>
          </cell>
          <cell r="D631" t="str">
            <v>Douala</v>
          </cell>
          <cell r="E631">
            <v>9.7551666669999992</v>
          </cell>
          <cell r="F631">
            <v>4.0373611110000001</v>
          </cell>
          <cell r="G631">
            <v>701</v>
          </cell>
          <cell r="H631" t="str">
            <v>Macro</v>
          </cell>
          <cell r="I631" t="str">
            <v>ZTE</v>
          </cell>
          <cell r="J631" t="str">
            <v>Bruno Kemngne</v>
          </cell>
          <cell r="K631" t="str">
            <v>Douala_6</v>
          </cell>
          <cell r="L631" t="str">
            <v>HAMMER_LIT_SUO</v>
          </cell>
          <cell r="M631" t="str">
            <v>CAMUSAT</v>
          </cell>
          <cell r="N631" t="str">
            <v>Medium Grid + GE</v>
          </cell>
        </row>
        <row r="632">
          <cell r="A632" t="str">
            <v>LIT_264</v>
          </cell>
          <cell r="B632" t="str">
            <v>LIT_264_Z_Ndogbong-Vallee</v>
          </cell>
          <cell r="C632" t="str">
            <v>LIT</v>
          </cell>
          <cell r="D632" t="str">
            <v>Douala</v>
          </cell>
          <cell r="E632">
            <v>9.754559532</v>
          </cell>
          <cell r="F632">
            <v>4.0582360050000004</v>
          </cell>
          <cell r="G632">
            <v>701</v>
          </cell>
          <cell r="H632" t="str">
            <v>Macro</v>
          </cell>
          <cell r="I632" t="str">
            <v>ZTE</v>
          </cell>
          <cell r="J632" t="str">
            <v>Bruno Kemngne</v>
          </cell>
          <cell r="K632" t="str">
            <v>Douala_6</v>
          </cell>
          <cell r="L632" t="str">
            <v>HAMMER_LIT_SUO</v>
          </cell>
          <cell r="M632" t="str">
            <v>IHS</v>
          </cell>
          <cell r="N632" t="str">
            <v>Grid-Gen</v>
          </cell>
        </row>
        <row r="633">
          <cell r="A633" t="str">
            <v>LIT_265</v>
          </cell>
          <cell r="B633" t="str">
            <v>LIT_265_Z_Bep-Universite</v>
          </cell>
          <cell r="C633" t="str">
            <v>LIT</v>
          </cell>
          <cell r="D633" t="str">
            <v>Douala</v>
          </cell>
          <cell r="E633">
            <v>9.733218226</v>
          </cell>
          <cell r="F633">
            <v>4.0568885159999999</v>
          </cell>
          <cell r="G633">
            <v>701</v>
          </cell>
          <cell r="H633" t="str">
            <v>Macro</v>
          </cell>
          <cell r="I633" t="str">
            <v>ZTE</v>
          </cell>
          <cell r="J633" t="str">
            <v>Chick Canete Cho</v>
          </cell>
          <cell r="K633" t="str">
            <v>Douala_3</v>
          </cell>
          <cell r="L633" t="str">
            <v>HAMMER_LIT_SUO</v>
          </cell>
          <cell r="M633" t="str">
            <v>IHS</v>
          </cell>
          <cell r="N633" t="str">
            <v>Grid-Gen</v>
          </cell>
        </row>
        <row r="634">
          <cell r="A634" t="str">
            <v>LIT_287</v>
          </cell>
          <cell r="B634" t="str">
            <v>LIT_287_Z_New-Deido</v>
          </cell>
          <cell r="C634" t="str">
            <v>LIT</v>
          </cell>
          <cell r="D634" t="str">
            <v>Douala</v>
          </cell>
          <cell r="E634">
            <v>9.7154067739999999</v>
          </cell>
          <cell r="F634">
            <v>4.0587096139999996</v>
          </cell>
          <cell r="G634">
            <v>701</v>
          </cell>
          <cell r="H634" t="str">
            <v>Macro</v>
          </cell>
          <cell r="I634" t="str">
            <v>ZTE</v>
          </cell>
          <cell r="J634" t="str">
            <v>Chick Canete Cho</v>
          </cell>
          <cell r="K634" t="str">
            <v>Douala_3</v>
          </cell>
          <cell r="L634" t="str">
            <v>HAMMER_LIT_SUO</v>
          </cell>
          <cell r="M634" t="str">
            <v>IHS</v>
          </cell>
          <cell r="N634" t="str">
            <v>Grid Only</v>
          </cell>
        </row>
        <row r="635">
          <cell r="A635" t="str">
            <v>LIT_263</v>
          </cell>
          <cell r="B635" t="str">
            <v>LIT_263_Z_CCC</v>
          </cell>
          <cell r="C635" t="str">
            <v>LIT</v>
          </cell>
          <cell r="D635" t="str">
            <v>Douala</v>
          </cell>
          <cell r="E635">
            <v>9.7410110000000003</v>
          </cell>
          <cell r="F635">
            <v>4.0383420000000001</v>
          </cell>
          <cell r="G635">
            <v>701</v>
          </cell>
          <cell r="H635" t="str">
            <v>Macro</v>
          </cell>
          <cell r="I635" t="str">
            <v>ZTE</v>
          </cell>
          <cell r="J635" t="str">
            <v>Bruno Kemngne</v>
          </cell>
          <cell r="K635" t="str">
            <v>Douala_6</v>
          </cell>
          <cell r="L635" t="str">
            <v>HAMMER_LIT_SUO</v>
          </cell>
          <cell r="M635" t="str">
            <v>IHS</v>
          </cell>
          <cell r="N635" t="str">
            <v>Grid-Gen</v>
          </cell>
        </row>
        <row r="636">
          <cell r="A636" t="str">
            <v>LIT_299</v>
          </cell>
          <cell r="B636" t="str">
            <v>LIT_299_Z_Oyack-Lycee</v>
          </cell>
          <cell r="C636" t="str">
            <v>LIT</v>
          </cell>
          <cell r="D636" t="str">
            <v>Douala</v>
          </cell>
          <cell r="E636">
            <v>9.7419919999999998</v>
          </cell>
          <cell r="F636">
            <v>4.0284000000000004</v>
          </cell>
          <cell r="G636">
            <v>701</v>
          </cell>
          <cell r="H636" t="str">
            <v>Macro</v>
          </cell>
          <cell r="I636" t="str">
            <v>ZTE</v>
          </cell>
          <cell r="J636" t="str">
            <v>Marius Lontsi</v>
          </cell>
          <cell r="K636" t="str">
            <v>Douala_8</v>
          </cell>
          <cell r="L636" t="str">
            <v>HAMMER_LIT_SUO</v>
          </cell>
          <cell r="M636" t="str">
            <v>IHS</v>
          </cell>
          <cell r="N636" t="str">
            <v>Grid-Gen</v>
          </cell>
        </row>
        <row r="637">
          <cell r="A637" t="str">
            <v>LIT_341</v>
          </cell>
          <cell r="B637" t="str">
            <v>LIT_341_Z_Nyalla-II</v>
          </cell>
          <cell r="C637" t="str">
            <v>LIT</v>
          </cell>
          <cell r="D637" t="str">
            <v>Douala</v>
          </cell>
          <cell r="E637">
            <v>9.7741014740000001</v>
          </cell>
          <cell r="F637">
            <v>4.033030718</v>
          </cell>
          <cell r="G637">
            <v>701</v>
          </cell>
          <cell r="H637" t="str">
            <v>Macro</v>
          </cell>
          <cell r="I637" t="str">
            <v>ZTE</v>
          </cell>
          <cell r="J637" t="str">
            <v>Marius Lontsi</v>
          </cell>
          <cell r="K637" t="str">
            <v>Douala_8</v>
          </cell>
          <cell r="L637" t="str">
            <v>HAMMER_LIT_SUO</v>
          </cell>
          <cell r="M637" t="str">
            <v>IHS</v>
          </cell>
          <cell r="N637" t="str">
            <v>Grid-Gen</v>
          </cell>
        </row>
        <row r="638">
          <cell r="A638" t="str">
            <v>LIT_343</v>
          </cell>
          <cell r="B638" t="str">
            <v>LIT_343_Z_Nyalla-Kilimandjaro</v>
          </cell>
          <cell r="C638" t="str">
            <v>LIT</v>
          </cell>
          <cell r="D638" t="str">
            <v>Douala</v>
          </cell>
          <cell r="E638">
            <v>9.7802779999999991</v>
          </cell>
          <cell r="F638">
            <v>4.0238889999999996</v>
          </cell>
          <cell r="G638">
            <v>701</v>
          </cell>
          <cell r="H638" t="str">
            <v>Macro</v>
          </cell>
          <cell r="I638" t="str">
            <v>ZTE</v>
          </cell>
          <cell r="J638" t="str">
            <v>Bruno Kemngne</v>
          </cell>
          <cell r="K638" t="str">
            <v>Douala_6</v>
          </cell>
          <cell r="L638" t="str">
            <v>HAMMER_LIT_SUO</v>
          </cell>
          <cell r="M638" t="str">
            <v>IHS</v>
          </cell>
          <cell r="N638" t="str">
            <v>Grid-Gen</v>
          </cell>
        </row>
        <row r="639">
          <cell r="A639" t="str">
            <v>EXN_007</v>
          </cell>
          <cell r="B639" t="str">
            <v>Amchide</v>
          </cell>
          <cell r="C639" t="str">
            <v>EXN</v>
          </cell>
          <cell r="D639" t="str">
            <v>Amchide</v>
          </cell>
          <cell r="E639">
            <v>14.15299854</v>
          </cell>
          <cell r="F639">
            <v>11.24304266</v>
          </cell>
          <cell r="G639">
            <v>331</v>
          </cell>
          <cell r="H639" t="str">
            <v>Macro</v>
          </cell>
          <cell r="I639" t="str">
            <v>NOKIA</v>
          </cell>
          <cell r="J639" t="str">
            <v>Yaouba Yaya</v>
          </cell>
          <cell r="K639" t="str">
            <v>Mora</v>
          </cell>
          <cell r="L639" t="str">
            <v>TELEINFRA</v>
          </cell>
          <cell r="M639" t="str">
            <v>IHS</v>
          </cell>
          <cell r="N639" t="str">
            <v>Grid-Gen-Lithium</v>
          </cell>
        </row>
        <row r="640">
          <cell r="A640" t="str">
            <v>NRD_116</v>
          </cell>
          <cell r="B640" t="str">
            <v>Garoua-Katasko-MTN-IHS</v>
          </cell>
          <cell r="C640" t="str">
            <v>NRD</v>
          </cell>
          <cell r="D640" t="str">
            <v>Garoua</v>
          </cell>
          <cell r="E640">
            <v>13.40799954</v>
          </cell>
          <cell r="F640">
            <v>9.3627390409999993</v>
          </cell>
          <cell r="G640">
            <v>200</v>
          </cell>
          <cell r="H640" t="str">
            <v>Macro</v>
          </cell>
          <cell r="I640" t="str">
            <v>NOKIA</v>
          </cell>
          <cell r="J640" t="str">
            <v>Djouohou Armel</v>
          </cell>
          <cell r="K640" t="str">
            <v>Garoua_B2B</v>
          </cell>
          <cell r="L640" t="str">
            <v>TELEINFRA</v>
          </cell>
          <cell r="M640" t="str">
            <v>IHS</v>
          </cell>
          <cell r="N640" t="str">
            <v>Grid-Gen</v>
          </cell>
        </row>
        <row r="641">
          <cell r="A641" t="str">
            <v>NRD_130</v>
          </cell>
          <cell r="B641" t="str">
            <v>Marouare-New</v>
          </cell>
          <cell r="C641" t="str">
            <v>NRD</v>
          </cell>
          <cell r="D641" t="str">
            <v>Garoua</v>
          </cell>
          <cell r="E641">
            <v>13.40349037</v>
          </cell>
          <cell r="F641">
            <v>9.3294798459999999</v>
          </cell>
          <cell r="G641">
            <v>198</v>
          </cell>
          <cell r="H641" t="str">
            <v>Macro</v>
          </cell>
          <cell r="I641" t="str">
            <v>NOKIA</v>
          </cell>
          <cell r="J641" t="str">
            <v>Djouohou Armel</v>
          </cell>
          <cell r="K641" t="str">
            <v>Garoua_B2B</v>
          </cell>
          <cell r="L641" t="str">
            <v>TELEINFRA</v>
          </cell>
          <cell r="M641">
            <v>0</v>
          </cell>
          <cell r="N641" t="e">
            <v>#N/A</v>
          </cell>
        </row>
        <row r="642">
          <cell r="A642" t="str">
            <v>CTR_776</v>
          </cell>
          <cell r="B642" t="str">
            <v>CTR_776_Z_Nkolda-II</v>
          </cell>
          <cell r="C642" t="str">
            <v>CTR</v>
          </cell>
          <cell r="D642" t="str">
            <v>Yaounde</v>
          </cell>
          <cell r="E642">
            <v>11.54636</v>
          </cell>
          <cell r="F642">
            <v>3.75082</v>
          </cell>
          <cell r="G642">
            <v>695</v>
          </cell>
          <cell r="H642" t="str">
            <v>Macro</v>
          </cell>
          <cell r="I642" t="str">
            <v>ZTE</v>
          </cell>
          <cell r="J642" t="str">
            <v>Mbah Hosiah</v>
          </cell>
          <cell r="K642" t="str">
            <v>Yaounde_2</v>
          </cell>
          <cell r="L642" t="str">
            <v>AFRO</v>
          </cell>
          <cell r="M642" t="str">
            <v>CAMUSAT</v>
          </cell>
          <cell r="N642" t="str">
            <v>Good Grid no GE - 8h</v>
          </cell>
        </row>
        <row r="643">
          <cell r="A643" t="str">
            <v>EXN_146</v>
          </cell>
          <cell r="B643" t="str">
            <v>Maroua-Loperey-II-IHS</v>
          </cell>
          <cell r="C643" t="str">
            <v>EXN</v>
          </cell>
          <cell r="D643" t="str">
            <v>Maroua</v>
          </cell>
          <cell r="E643">
            <v>14.326133609999999</v>
          </cell>
          <cell r="F643">
            <v>10.606375849999999</v>
          </cell>
          <cell r="G643">
            <v>399</v>
          </cell>
          <cell r="H643" t="str">
            <v>Macro</v>
          </cell>
          <cell r="I643" t="str">
            <v>NOKIA</v>
          </cell>
          <cell r="J643" t="str">
            <v>Lefranc Emati</v>
          </cell>
          <cell r="K643" t="str">
            <v>Maroua_B2B</v>
          </cell>
          <cell r="L643" t="str">
            <v>TELEINFRA</v>
          </cell>
          <cell r="M643" t="str">
            <v>IHS</v>
          </cell>
          <cell r="N643" t="str">
            <v>Grid-Gen</v>
          </cell>
        </row>
        <row r="644">
          <cell r="A644" t="str">
            <v>EXN_147</v>
          </cell>
          <cell r="B644" t="str">
            <v>Maroua-Zikirou-IHS</v>
          </cell>
          <cell r="C644" t="str">
            <v>EXN</v>
          </cell>
          <cell r="D644" t="str">
            <v>Maroua</v>
          </cell>
          <cell r="E644">
            <v>14.275805930000001</v>
          </cell>
          <cell r="F644">
            <v>10.57424037</v>
          </cell>
          <cell r="G644">
            <v>414</v>
          </cell>
          <cell r="H644" t="str">
            <v>Macro</v>
          </cell>
          <cell r="I644" t="str">
            <v>NOKIA</v>
          </cell>
          <cell r="J644" t="str">
            <v>Lefranc Emati</v>
          </cell>
          <cell r="K644" t="str">
            <v>Maroua_B2B</v>
          </cell>
          <cell r="L644" t="str">
            <v>TELEINFRA</v>
          </cell>
          <cell r="M644" t="str">
            <v>IHS</v>
          </cell>
          <cell r="N644" t="str">
            <v>Grid-Gen</v>
          </cell>
        </row>
        <row r="645">
          <cell r="A645" t="str">
            <v>CTR_301</v>
          </cell>
          <cell r="B645" t="str">
            <v>Matsari</v>
          </cell>
          <cell r="C645" t="str">
            <v>CTR</v>
          </cell>
          <cell r="D645" t="str">
            <v>Matsari</v>
          </cell>
          <cell r="E645">
            <v>12.27153</v>
          </cell>
          <cell r="F645">
            <v>5.3700999999999999</v>
          </cell>
          <cell r="G645">
            <v>804</v>
          </cell>
          <cell r="H645" t="str">
            <v>Macro</v>
          </cell>
          <cell r="I645" t="str">
            <v>NOKIA</v>
          </cell>
          <cell r="J645" t="str">
            <v xml:space="preserve">APIANG Grégoire Flores </v>
          </cell>
          <cell r="K645" t="str">
            <v>Ntui</v>
          </cell>
          <cell r="L645" t="str">
            <v>HAMMER_NRO_OST</v>
          </cell>
          <cell r="M645" t="str">
            <v>IHS</v>
          </cell>
          <cell r="N645" t="str">
            <v>Gen-Lithium</v>
          </cell>
        </row>
        <row r="646">
          <cell r="A646" t="str">
            <v>CTR_300</v>
          </cell>
          <cell r="B646" t="str">
            <v>Ngouetou</v>
          </cell>
          <cell r="C646" t="str">
            <v>CTR</v>
          </cell>
          <cell r="D646" t="str">
            <v>Ngouetou</v>
          </cell>
          <cell r="E646">
            <v>12.08741667</v>
          </cell>
          <cell r="F646">
            <v>5.1002777779999997</v>
          </cell>
          <cell r="G646">
            <v>608</v>
          </cell>
          <cell r="H646" t="str">
            <v>Macro</v>
          </cell>
          <cell r="I646" t="str">
            <v>NOKIA</v>
          </cell>
          <cell r="J646" t="str">
            <v xml:space="preserve">APIANG Grégoire Flores </v>
          </cell>
          <cell r="K646" t="str">
            <v>Ntui</v>
          </cell>
          <cell r="L646" t="str">
            <v>HAMMER_NRO_OST</v>
          </cell>
          <cell r="M646" t="str">
            <v>IHS</v>
          </cell>
          <cell r="N646" t="str">
            <v>Gen-Lithium</v>
          </cell>
        </row>
        <row r="647">
          <cell r="A647" t="str">
            <v>CTR_866</v>
          </cell>
          <cell r="B647" t="str">
            <v>CTR_866_Z_Mehanda-III</v>
          </cell>
          <cell r="C647" t="str">
            <v>CTR</v>
          </cell>
          <cell r="D647" t="str">
            <v>Binguela</v>
          </cell>
          <cell r="E647">
            <v>11.404638800000001</v>
          </cell>
          <cell r="F647">
            <v>3.7513333329999998</v>
          </cell>
          <cell r="G647">
            <v>722</v>
          </cell>
          <cell r="H647" t="str">
            <v>Macro</v>
          </cell>
          <cell r="I647" t="str">
            <v>ZTE</v>
          </cell>
          <cell r="J647" t="str">
            <v>Mbah Hosiah</v>
          </cell>
          <cell r="K647" t="str">
            <v>Yaounde_2</v>
          </cell>
          <cell r="L647" t="str">
            <v>AFRO</v>
          </cell>
          <cell r="M647" t="str">
            <v>CAMUSAT</v>
          </cell>
          <cell r="N647" t="str">
            <v>Medium Grid + GE</v>
          </cell>
        </row>
        <row r="648">
          <cell r="A648" t="str">
            <v>CTR_628</v>
          </cell>
          <cell r="B648" t="str">
            <v>CTR_628_Z_Odza-III</v>
          </cell>
          <cell r="C648" t="str">
            <v>CTR</v>
          </cell>
          <cell r="D648" t="str">
            <v>Yaounde</v>
          </cell>
          <cell r="E648">
            <v>11.56812734</v>
          </cell>
          <cell r="F648">
            <v>3.7729689830000002</v>
          </cell>
          <cell r="G648">
            <v>715</v>
          </cell>
          <cell r="H648" t="str">
            <v>Macro</v>
          </cell>
          <cell r="I648" t="str">
            <v>ZTE</v>
          </cell>
          <cell r="J648" t="str">
            <v>Mbah Hosiah</v>
          </cell>
          <cell r="K648" t="str">
            <v>Yaounde_2</v>
          </cell>
          <cell r="L648" t="str">
            <v>AFRO</v>
          </cell>
          <cell r="M648" t="str">
            <v>CAMUSAT</v>
          </cell>
          <cell r="N648" t="str">
            <v>Bad Grid + GE</v>
          </cell>
        </row>
        <row r="649">
          <cell r="A649" t="str">
            <v>CTR_725</v>
          </cell>
          <cell r="B649" t="str">
            <v>CTR_725_Z_Nsimalen-highway-II</v>
          </cell>
          <cell r="C649" t="str">
            <v>CTR</v>
          </cell>
          <cell r="D649" t="str">
            <v>Yaounde</v>
          </cell>
          <cell r="E649">
            <v>11.520697350000001</v>
          </cell>
          <cell r="F649">
            <v>3.7311019600000002</v>
          </cell>
          <cell r="G649">
            <v>700</v>
          </cell>
          <cell r="H649" t="str">
            <v>Macro</v>
          </cell>
          <cell r="I649" t="str">
            <v>ZTE</v>
          </cell>
          <cell r="J649" t="str">
            <v>Mbah Hosiah</v>
          </cell>
          <cell r="K649" t="str">
            <v>Yaounde_2</v>
          </cell>
          <cell r="L649" t="str">
            <v>AFRO</v>
          </cell>
          <cell r="M649">
            <v>0</v>
          </cell>
          <cell r="N649" t="e">
            <v>#N/A</v>
          </cell>
        </row>
        <row r="650">
          <cell r="A650" t="str">
            <v>CTR_705</v>
          </cell>
          <cell r="B650" t="str">
            <v>CTR_705_Z_Biteng-OKUI</v>
          </cell>
          <cell r="C650" t="str">
            <v>CTR</v>
          </cell>
          <cell r="D650" t="str">
            <v>Yaounde</v>
          </cell>
          <cell r="E650">
            <v>11.5761</v>
          </cell>
          <cell r="F650">
            <v>3.83039</v>
          </cell>
          <cell r="G650">
            <v>761</v>
          </cell>
          <cell r="H650" t="str">
            <v>Macro</v>
          </cell>
          <cell r="I650" t="str">
            <v>ZTE</v>
          </cell>
          <cell r="J650" t="str">
            <v>Mbah Hosiah</v>
          </cell>
          <cell r="K650" t="str">
            <v>Yaounde_2</v>
          </cell>
          <cell r="L650" t="str">
            <v>AFRO</v>
          </cell>
          <cell r="M650" t="str">
            <v>CAMUSAT</v>
          </cell>
          <cell r="N650" t="str">
            <v>Good Grid + GE</v>
          </cell>
        </row>
        <row r="651">
          <cell r="A651" t="str">
            <v>CTR_881</v>
          </cell>
          <cell r="B651" t="str">
            <v>CTR_881_Z_Minisite_Crf-Nkoabang</v>
          </cell>
          <cell r="C651" t="str">
            <v>CTR</v>
          </cell>
          <cell r="D651" t="str">
            <v>Yaounde</v>
          </cell>
          <cell r="E651">
            <v>11.585649999999999</v>
          </cell>
          <cell r="F651">
            <v>3.8622800000000002</v>
          </cell>
          <cell r="G651">
            <v>742</v>
          </cell>
          <cell r="H651" t="str">
            <v>Macro</v>
          </cell>
          <cell r="I651" t="str">
            <v>ZTE</v>
          </cell>
          <cell r="J651" t="str">
            <v>Mbah Hosiah</v>
          </cell>
          <cell r="K651" t="str">
            <v>Yaounde_2</v>
          </cell>
          <cell r="L651" t="str">
            <v>AFRO</v>
          </cell>
          <cell r="M651">
            <v>0</v>
          </cell>
          <cell r="N651" t="e">
            <v>#N/A</v>
          </cell>
        </row>
        <row r="652">
          <cell r="A652" t="str">
            <v>EST_116</v>
          </cell>
          <cell r="B652" t="str">
            <v>Tongo-Ngandima-IHS</v>
          </cell>
          <cell r="C652" t="str">
            <v>EST</v>
          </cell>
          <cell r="D652" t="str">
            <v>Tongo-Ngandima</v>
          </cell>
          <cell r="E652">
            <v>14.000813259999999</v>
          </cell>
          <cell r="F652">
            <v>5.1848174069999997</v>
          </cell>
          <cell r="G652">
            <v>856</v>
          </cell>
          <cell r="H652" t="str">
            <v>Macro</v>
          </cell>
          <cell r="I652" t="str">
            <v>NOKIA</v>
          </cell>
          <cell r="J652" t="str">
            <v>Franck Mezazem</v>
          </cell>
          <cell r="K652" t="str">
            <v>Bertoua_2</v>
          </cell>
          <cell r="L652" t="str">
            <v>AFRO</v>
          </cell>
          <cell r="M652" t="str">
            <v>IHS</v>
          </cell>
          <cell r="N652" t="str">
            <v>Hybrid Gen</v>
          </cell>
        </row>
        <row r="653">
          <cell r="A653" t="str">
            <v>EXN_037</v>
          </cell>
          <cell r="B653" t="str">
            <v>Mindif</v>
          </cell>
          <cell r="C653" t="str">
            <v>EXN</v>
          </cell>
          <cell r="D653" t="str">
            <v>Mindif</v>
          </cell>
          <cell r="E653">
            <v>14.441916669999999</v>
          </cell>
          <cell r="F653">
            <v>10.404638889999999</v>
          </cell>
          <cell r="G653">
            <v>391</v>
          </cell>
          <cell r="H653" t="str">
            <v>Macro</v>
          </cell>
          <cell r="I653" t="str">
            <v>NOKIA</v>
          </cell>
          <cell r="J653" t="str">
            <v>Herman Tchawe</v>
          </cell>
          <cell r="K653" t="str">
            <v>Kaele</v>
          </cell>
          <cell r="L653" t="str">
            <v>TELEINFRA</v>
          </cell>
          <cell r="M653" t="str">
            <v>IHS</v>
          </cell>
          <cell r="N653" t="str">
            <v>Grid-Gen</v>
          </cell>
        </row>
        <row r="654">
          <cell r="A654" t="str">
            <v>EXN_064</v>
          </cell>
          <cell r="B654" t="str">
            <v>Kousseri-Ville</v>
          </cell>
          <cell r="C654" t="str">
            <v>EXN</v>
          </cell>
          <cell r="D654" t="str">
            <v>Kousseri</v>
          </cell>
          <cell r="E654">
            <v>15.017997810000001</v>
          </cell>
          <cell r="F654">
            <v>12.06774564</v>
          </cell>
          <cell r="G654">
            <v>296</v>
          </cell>
          <cell r="H654" t="str">
            <v>Macro</v>
          </cell>
          <cell r="I654" t="str">
            <v>NOKIA</v>
          </cell>
          <cell r="J654" t="str">
            <v>Hairou Alhamdou</v>
          </cell>
          <cell r="K654" t="str">
            <v>Kousseri</v>
          </cell>
          <cell r="L654" t="str">
            <v>TELEINFRA</v>
          </cell>
          <cell r="M654" t="str">
            <v>IHS</v>
          </cell>
          <cell r="N654" t="str">
            <v>Gen Only</v>
          </cell>
        </row>
        <row r="655">
          <cell r="A655" t="str">
            <v>CTR_214</v>
          </cell>
          <cell r="B655" t="str">
            <v>CTR_214_Z_Nkolfoulou</v>
          </cell>
          <cell r="C655" t="str">
            <v>CTR</v>
          </cell>
          <cell r="D655" t="str">
            <v>Yaounde</v>
          </cell>
          <cell r="E655">
            <v>11.578106</v>
          </cell>
          <cell r="F655">
            <v>3.9300199999999998</v>
          </cell>
          <cell r="G655">
            <v>742</v>
          </cell>
          <cell r="H655" t="str">
            <v>Macro</v>
          </cell>
          <cell r="I655" t="str">
            <v>ZTE</v>
          </cell>
          <cell r="J655" t="str">
            <v>Ngouala TSAGUE BRISSE</v>
          </cell>
          <cell r="K655" t="str">
            <v>Yaounde_3</v>
          </cell>
          <cell r="L655" t="str">
            <v>AFRO</v>
          </cell>
          <cell r="M655" t="str">
            <v>IHS</v>
          </cell>
          <cell r="N655" t="str">
            <v>Grid-Gen</v>
          </cell>
        </row>
        <row r="656">
          <cell r="A656" t="str">
            <v>CTR_317</v>
          </cell>
          <cell r="B656" t="str">
            <v>CTR_317_Z_Soa-II</v>
          </cell>
          <cell r="C656" t="str">
            <v>CTR</v>
          </cell>
          <cell r="D656" t="str">
            <v>Yaounde</v>
          </cell>
          <cell r="E656">
            <v>11.595685019999999</v>
          </cell>
          <cell r="F656">
            <v>3.984914678</v>
          </cell>
          <cell r="G656">
            <v>742</v>
          </cell>
          <cell r="H656" t="str">
            <v>Macro</v>
          </cell>
          <cell r="I656" t="str">
            <v>ZTE</v>
          </cell>
          <cell r="J656" t="str">
            <v>Ngouala TSAGUE BRISSE</v>
          </cell>
          <cell r="K656" t="str">
            <v>Yaounde_3</v>
          </cell>
          <cell r="L656" t="str">
            <v>AFRO</v>
          </cell>
          <cell r="M656" t="str">
            <v>IHS</v>
          </cell>
          <cell r="N656" t="str">
            <v>Grid-Gen</v>
          </cell>
        </row>
        <row r="657">
          <cell r="A657" t="str">
            <v>LIT_344</v>
          </cell>
          <cell r="B657" t="str">
            <v>LIT_344_Z_Ndogbong-Citadelle</v>
          </cell>
          <cell r="C657" t="str">
            <v>LIT</v>
          </cell>
          <cell r="D657" t="str">
            <v>Douala</v>
          </cell>
          <cell r="E657">
            <v>9.7503303240000001</v>
          </cell>
          <cell r="F657">
            <v>4.0599498729999999</v>
          </cell>
          <cell r="G657">
            <v>701</v>
          </cell>
          <cell r="H657" t="str">
            <v>Macro</v>
          </cell>
          <cell r="I657" t="str">
            <v>ZTE</v>
          </cell>
          <cell r="J657" t="str">
            <v>Bruno Kemngne</v>
          </cell>
          <cell r="K657" t="str">
            <v>Douala_6</v>
          </cell>
          <cell r="L657" t="str">
            <v>HAMMER_LIT_SUO</v>
          </cell>
          <cell r="M657" t="str">
            <v>IHS</v>
          </cell>
          <cell r="N657" t="str">
            <v>Grid-Gen</v>
          </cell>
        </row>
        <row r="658">
          <cell r="A658" t="str">
            <v>CTR_271</v>
          </cell>
          <cell r="B658" t="str">
            <v>CTR_271_Z_Nkolbong</v>
          </cell>
          <cell r="C658" t="str">
            <v>CTR</v>
          </cell>
          <cell r="D658" t="str">
            <v>Yaounde</v>
          </cell>
          <cell r="E658">
            <v>11.546848000000001</v>
          </cell>
          <cell r="F658">
            <v>3.9249079999999998</v>
          </cell>
          <cell r="G658">
            <v>742</v>
          </cell>
          <cell r="H658" t="str">
            <v>Macro</v>
          </cell>
          <cell r="I658" t="str">
            <v>ZTE</v>
          </cell>
          <cell r="J658" t="str">
            <v>Ngouala TSAGUE BRISSE</v>
          </cell>
          <cell r="K658" t="str">
            <v>Yaounde_3</v>
          </cell>
          <cell r="L658" t="str">
            <v>AFRO</v>
          </cell>
          <cell r="M658" t="str">
            <v>IHS</v>
          </cell>
          <cell r="N658" t="str">
            <v>Grid-Gen</v>
          </cell>
        </row>
        <row r="659">
          <cell r="A659" t="str">
            <v>OST_294</v>
          </cell>
          <cell r="B659" t="str">
            <v>Bangoua-nouveau-Camtel</v>
          </cell>
          <cell r="C659" t="str">
            <v>OST</v>
          </cell>
          <cell r="D659" t="str">
            <v>Bangoua</v>
          </cell>
          <cell r="E659">
            <v>10.470083600000001</v>
          </cell>
          <cell r="F659">
            <v>5.24044723</v>
          </cell>
          <cell r="G659">
            <v>1685</v>
          </cell>
          <cell r="H659" t="str">
            <v>Macro</v>
          </cell>
          <cell r="I659" t="str">
            <v>NOKIA</v>
          </cell>
          <cell r="J659" t="str">
            <v>Patrick Tonye</v>
          </cell>
          <cell r="K659" t="str">
            <v>Bangangte</v>
          </cell>
          <cell r="L659" t="str">
            <v>HAMMER_NRO_OST</v>
          </cell>
          <cell r="M659" t="str">
            <v>CAMUSAT</v>
          </cell>
          <cell r="N659" t="str">
            <v>Hybrid Solar - S1</v>
          </cell>
        </row>
        <row r="660">
          <cell r="A660" t="str">
            <v>ADM_041</v>
          </cell>
          <cell r="B660" t="str">
            <v>Kanje-I</v>
          </cell>
          <cell r="C660" t="str">
            <v>ADM</v>
          </cell>
          <cell r="D660" t="str">
            <v>Kanje-I</v>
          </cell>
          <cell r="E660">
            <v>12.88092163</v>
          </cell>
          <cell r="F660">
            <v>6.5980344759999996</v>
          </cell>
          <cell r="G660">
            <v>904</v>
          </cell>
          <cell r="H660" t="str">
            <v>Macro</v>
          </cell>
          <cell r="I660" t="str">
            <v>NOKIA</v>
          </cell>
          <cell r="J660" t="str">
            <v>Chekep Kouamo Willy</v>
          </cell>
          <cell r="K660" t="str">
            <v>Tibati</v>
          </cell>
          <cell r="L660" t="str">
            <v>TELEINFRA</v>
          </cell>
          <cell r="M660" t="str">
            <v>IHS</v>
          </cell>
          <cell r="N660" t="str">
            <v>Solar-Gen-Lithium</v>
          </cell>
        </row>
        <row r="661">
          <cell r="A661" t="str">
            <v>OST_276</v>
          </cell>
          <cell r="B661" t="str">
            <v>Bandjoun-Marche-Hiala</v>
          </cell>
          <cell r="C661" t="str">
            <v>OST</v>
          </cell>
          <cell r="D661" t="str">
            <v>Bandjoun</v>
          </cell>
          <cell r="E661">
            <v>10.40471</v>
          </cell>
          <cell r="F661">
            <v>5.3385300000000004</v>
          </cell>
          <cell r="G661">
            <v>1591</v>
          </cell>
          <cell r="H661" t="str">
            <v>Macro</v>
          </cell>
          <cell r="I661" t="str">
            <v>NOKIA</v>
          </cell>
          <cell r="J661" t="str">
            <v>Ngah Denis</v>
          </cell>
          <cell r="K661" t="str">
            <v>Bafoussam_B2B</v>
          </cell>
          <cell r="L661" t="str">
            <v>HAMMER_NRO_OST</v>
          </cell>
          <cell r="M661" t="str">
            <v>CAMUSAT</v>
          </cell>
          <cell r="N661" t="str">
            <v>Medium Grid + GE</v>
          </cell>
        </row>
        <row r="662">
          <cell r="A662" t="str">
            <v>ADM_043</v>
          </cell>
          <cell r="B662" t="str">
            <v>Mayo-Tolere-I</v>
          </cell>
          <cell r="C662" t="str">
            <v>ADM</v>
          </cell>
          <cell r="D662" t="str">
            <v>Mayo-Tolere</v>
          </cell>
          <cell r="E662">
            <v>12.17158991</v>
          </cell>
          <cell r="F662">
            <v>6.6016926680000001</v>
          </cell>
          <cell r="G662">
            <v>985</v>
          </cell>
          <cell r="H662" t="str">
            <v>Macro</v>
          </cell>
          <cell r="I662" t="str">
            <v>NOKIA</v>
          </cell>
          <cell r="J662" t="str">
            <v>Chekep Kouamo Willy</v>
          </cell>
          <cell r="K662" t="str">
            <v>Tibati</v>
          </cell>
          <cell r="L662" t="str">
            <v>TELEINFRA</v>
          </cell>
          <cell r="M662" t="str">
            <v>IHS</v>
          </cell>
          <cell r="N662" t="str">
            <v>Solar-Gen</v>
          </cell>
        </row>
        <row r="663">
          <cell r="A663" t="str">
            <v>ADM_042</v>
          </cell>
          <cell r="B663" t="str">
            <v>Mbong</v>
          </cell>
          <cell r="C663" t="str">
            <v>ADM</v>
          </cell>
          <cell r="D663" t="str">
            <v>Mbong</v>
          </cell>
          <cell r="E663">
            <v>13.099</v>
          </cell>
          <cell r="F663">
            <v>6.6808333329999998</v>
          </cell>
          <cell r="G663">
            <v>1047</v>
          </cell>
          <cell r="H663" t="str">
            <v>Macro</v>
          </cell>
          <cell r="I663" t="str">
            <v>NOKIA</v>
          </cell>
          <cell r="J663" t="str">
            <v xml:space="preserve">Ndongo Ayissi Jean-Bernard </v>
          </cell>
          <cell r="K663" t="str">
            <v>Ngaoundal</v>
          </cell>
          <cell r="L663" t="str">
            <v>TELEINFRA</v>
          </cell>
          <cell r="M663" t="str">
            <v>IHS</v>
          </cell>
          <cell r="N663" t="str">
            <v>Gen-Lithium</v>
          </cell>
        </row>
        <row r="664">
          <cell r="A664" t="str">
            <v>OST_298</v>
          </cell>
          <cell r="B664" t="str">
            <v>Bamendjou-II</v>
          </cell>
          <cell r="C664" t="str">
            <v>OST</v>
          </cell>
          <cell r="D664" t="str">
            <v>Bamendjou</v>
          </cell>
          <cell r="E664">
            <v>10.373749999999999</v>
          </cell>
          <cell r="F664">
            <v>5.3872900000000001</v>
          </cell>
          <cell r="G664">
            <v>1517</v>
          </cell>
          <cell r="H664" t="str">
            <v>Macro</v>
          </cell>
          <cell r="I664" t="str">
            <v>NOKIA</v>
          </cell>
          <cell r="J664" t="str">
            <v>Kamdom Yannick</v>
          </cell>
          <cell r="K664" t="str">
            <v>Mbouda</v>
          </cell>
          <cell r="L664" t="str">
            <v>HAMMER_NRO_OST</v>
          </cell>
          <cell r="M664" t="str">
            <v>CAMUSAT</v>
          </cell>
          <cell r="N664" t="str">
            <v>Hybrid Solar - S3</v>
          </cell>
        </row>
        <row r="665">
          <cell r="A665" t="str">
            <v>LIT_525</v>
          </cell>
          <cell r="B665" t="str">
            <v>LIT_525_Z_Ndokoti-GUINNESS</v>
          </cell>
          <cell r="C665" t="str">
            <v>LIT</v>
          </cell>
          <cell r="D665" t="str">
            <v>Douala</v>
          </cell>
          <cell r="E665">
            <v>9.7399983920000004</v>
          </cell>
          <cell r="F665">
            <v>4.0490397619999996</v>
          </cell>
          <cell r="G665">
            <v>701</v>
          </cell>
          <cell r="H665" t="str">
            <v>Macro</v>
          </cell>
          <cell r="I665" t="str">
            <v>ZTE</v>
          </cell>
          <cell r="J665" t="str">
            <v>Bruno Kemngne</v>
          </cell>
          <cell r="K665" t="str">
            <v>Douala_6</v>
          </cell>
          <cell r="L665" t="str">
            <v>HAMMER_LIT_SUO</v>
          </cell>
          <cell r="M665" t="str">
            <v>IHS</v>
          </cell>
          <cell r="N665" t="str">
            <v>Grid-Gen</v>
          </cell>
        </row>
        <row r="666">
          <cell r="A666" t="str">
            <v>LIT_342</v>
          </cell>
          <cell r="B666" t="str">
            <v>LIT_342_Z_Logbaba-SONEL</v>
          </cell>
          <cell r="C666" t="str">
            <v>LIT</v>
          </cell>
          <cell r="D666" t="str">
            <v>Douala</v>
          </cell>
          <cell r="E666">
            <v>9.7599166670000006</v>
          </cell>
          <cell r="F666">
            <v>4.0325277780000004</v>
          </cell>
          <cell r="G666">
            <v>41</v>
          </cell>
          <cell r="H666" t="str">
            <v>Macro</v>
          </cell>
          <cell r="I666" t="str">
            <v>ZTE</v>
          </cell>
          <cell r="J666" t="str">
            <v>Bruno Kemngne</v>
          </cell>
          <cell r="K666" t="str">
            <v>Douala_6</v>
          </cell>
          <cell r="L666" t="str">
            <v>HAMMER_LIT_SUO</v>
          </cell>
          <cell r="M666" t="str">
            <v>IHS</v>
          </cell>
          <cell r="N666" t="str">
            <v>Grid-Lithium</v>
          </cell>
        </row>
        <row r="667">
          <cell r="A667" t="str">
            <v>LIT_366</v>
          </cell>
          <cell r="B667" t="str">
            <v>LIT_366_Z_Bepanda-TSF</v>
          </cell>
          <cell r="C667" t="str">
            <v>LIT</v>
          </cell>
          <cell r="D667" t="str">
            <v>Douala</v>
          </cell>
          <cell r="E667">
            <v>9.7258888890000001</v>
          </cell>
          <cell r="F667">
            <v>4.0668611109999997</v>
          </cell>
          <cell r="G667">
            <v>701</v>
          </cell>
          <cell r="H667" t="str">
            <v>Macro</v>
          </cell>
          <cell r="I667" t="str">
            <v>ZTE</v>
          </cell>
          <cell r="J667" t="str">
            <v>Ndo Bile Thomas</v>
          </cell>
          <cell r="K667" t="str">
            <v>Douala_4</v>
          </cell>
          <cell r="L667" t="str">
            <v>HAMMER_LIT_SUO</v>
          </cell>
          <cell r="M667" t="str">
            <v>IHS</v>
          </cell>
          <cell r="N667" t="str">
            <v>Grid Only</v>
          </cell>
        </row>
        <row r="668">
          <cell r="A668" t="str">
            <v>OST_299</v>
          </cell>
          <cell r="B668" t="str">
            <v>Bansoa-II</v>
          </cell>
          <cell r="C668" t="str">
            <v>OST</v>
          </cell>
          <cell r="D668" t="str">
            <v>Bansoa</v>
          </cell>
          <cell r="E668">
            <v>10.312099999999999</v>
          </cell>
          <cell r="F668">
            <v>5.4395499999999997</v>
          </cell>
          <cell r="G668">
            <v>1522</v>
          </cell>
          <cell r="H668" t="str">
            <v>Macro</v>
          </cell>
          <cell r="I668" t="str">
            <v>NOKIA</v>
          </cell>
          <cell r="J668" t="str">
            <v>Rodrigue Takala</v>
          </cell>
          <cell r="K668" t="str">
            <v>Dschang</v>
          </cell>
          <cell r="L668" t="str">
            <v>HAMMER_NRO_OST</v>
          </cell>
          <cell r="M668" t="str">
            <v>CAMUSAT</v>
          </cell>
          <cell r="N668" t="str">
            <v>Hybrid Solar - S3</v>
          </cell>
        </row>
        <row r="669">
          <cell r="A669" t="str">
            <v>OST_282</v>
          </cell>
          <cell r="B669" t="str">
            <v>BAHAM-NGOUGOUM</v>
          </cell>
          <cell r="C669" t="str">
            <v>OST</v>
          </cell>
          <cell r="D669" t="str">
            <v>Bafang</v>
          </cell>
          <cell r="E669">
            <v>10.40131</v>
          </cell>
          <cell r="F669">
            <v>5.29488</v>
          </cell>
          <cell r="G669">
            <v>1815</v>
          </cell>
          <cell r="H669" t="str">
            <v>Macro</v>
          </cell>
          <cell r="I669" t="str">
            <v>NOKIA</v>
          </cell>
          <cell r="J669" t="str">
            <v>Ngah Denis</v>
          </cell>
          <cell r="K669" t="str">
            <v>Bafang</v>
          </cell>
          <cell r="L669" t="str">
            <v>HAMMER_NRO_OST</v>
          </cell>
          <cell r="M669" t="str">
            <v>CAMUSAT</v>
          </cell>
          <cell r="N669" t="str">
            <v>Bad Grid + GE</v>
          </cell>
        </row>
        <row r="670">
          <cell r="A670" t="str">
            <v>OST_307</v>
          </cell>
          <cell r="B670" t="str">
            <v>CHR-Bafoussam</v>
          </cell>
          <cell r="C670" t="str">
            <v>OST</v>
          </cell>
          <cell r="D670" t="str">
            <v>Bafoussam</v>
          </cell>
          <cell r="E670">
            <v>10.53698</v>
          </cell>
          <cell r="F670">
            <v>5.48576</v>
          </cell>
          <cell r="G670">
            <v>1019</v>
          </cell>
          <cell r="H670" t="str">
            <v>Macro</v>
          </cell>
          <cell r="I670" t="str">
            <v>NOKIA</v>
          </cell>
          <cell r="J670" t="str">
            <v>Ngah Denis</v>
          </cell>
          <cell r="K670" t="str">
            <v>Bafoussam_B2B</v>
          </cell>
          <cell r="L670" t="str">
            <v>HAMMER_NRO_OST</v>
          </cell>
          <cell r="M670" t="str">
            <v>CAMUSAT</v>
          </cell>
          <cell r="N670" t="str">
            <v>Medium Grid + GE</v>
          </cell>
        </row>
        <row r="671">
          <cell r="A671" t="str">
            <v>OST_283</v>
          </cell>
          <cell r="B671" t="str">
            <v>Baligam</v>
          </cell>
          <cell r="C671" t="str">
            <v>OST</v>
          </cell>
          <cell r="D671" t="str">
            <v>Galim</v>
          </cell>
          <cell r="E671">
            <v>10.25573</v>
          </cell>
          <cell r="F671">
            <v>5.7533899999999996</v>
          </cell>
          <cell r="G671">
            <v>1325</v>
          </cell>
          <cell r="H671" t="str">
            <v>Macro</v>
          </cell>
          <cell r="I671" t="str">
            <v>NOKIA</v>
          </cell>
          <cell r="J671" t="str">
            <v>Kamdom Yannick</v>
          </cell>
          <cell r="K671" t="str">
            <v>Mbouda</v>
          </cell>
          <cell r="L671" t="str">
            <v>HAMMER_NRO_OST</v>
          </cell>
          <cell r="M671" t="str">
            <v>CAMUSAT</v>
          </cell>
          <cell r="N671" t="str">
            <v>Hybrid Solar - S3</v>
          </cell>
        </row>
        <row r="672">
          <cell r="A672" t="str">
            <v>OST_308</v>
          </cell>
          <cell r="B672" t="str">
            <v>Famkeu-IHS</v>
          </cell>
          <cell r="C672" t="str">
            <v>OST</v>
          </cell>
          <cell r="D672" t="str">
            <v>Bafang</v>
          </cell>
          <cell r="E672">
            <v>10.12814</v>
          </cell>
          <cell r="F672">
            <v>5.1532299999999998</v>
          </cell>
          <cell r="G672">
            <v>1111</v>
          </cell>
          <cell r="H672" t="str">
            <v>Macro</v>
          </cell>
          <cell r="I672" t="str">
            <v>NOKIA</v>
          </cell>
          <cell r="J672" t="str">
            <v>Ngah Denis</v>
          </cell>
          <cell r="K672" t="str">
            <v>Bafang</v>
          </cell>
          <cell r="L672" t="str">
            <v>HAMMER_NRO_OST</v>
          </cell>
          <cell r="M672" t="str">
            <v>IHS</v>
          </cell>
          <cell r="N672" t="str">
            <v>Grid-Gen</v>
          </cell>
        </row>
        <row r="673">
          <cell r="A673" t="str">
            <v>NRO_085</v>
          </cell>
          <cell r="B673" t="str">
            <v>Baba-Babungo-IHS</v>
          </cell>
          <cell r="C673" t="str">
            <v>NRO</v>
          </cell>
          <cell r="D673" t="str">
            <v>Baba-Babungo</v>
          </cell>
          <cell r="E673">
            <v>10.439382999999999</v>
          </cell>
          <cell r="F673">
            <v>6.0695290000000002</v>
          </cell>
          <cell r="G673">
            <v>1224</v>
          </cell>
          <cell r="H673" t="str">
            <v>Macro</v>
          </cell>
          <cell r="I673" t="str">
            <v>NOKIA</v>
          </cell>
          <cell r="J673" t="str">
            <v>Elan Mencheng  Jeremiah</v>
          </cell>
          <cell r="K673" t="str">
            <v>Bamenda_2</v>
          </cell>
          <cell r="L673" t="str">
            <v>HAMMER_NRO_OST</v>
          </cell>
          <cell r="M673" t="str">
            <v>IHS</v>
          </cell>
          <cell r="N673" t="str">
            <v>Grid-Gen-Lithium</v>
          </cell>
        </row>
        <row r="674">
          <cell r="A674" t="str">
            <v>CTR_352</v>
          </cell>
          <cell r="B674" t="str">
            <v>Baliama</v>
          </cell>
          <cell r="C674" t="str">
            <v>CTR</v>
          </cell>
          <cell r="D674" t="str">
            <v>Baliama</v>
          </cell>
          <cell r="E674">
            <v>11.3125</v>
          </cell>
          <cell r="F674">
            <v>4.6296944440000001</v>
          </cell>
          <cell r="G674">
            <v>460</v>
          </cell>
          <cell r="H674" t="str">
            <v>Macro</v>
          </cell>
          <cell r="I674" t="str">
            <v>NOKIA</v>
          </cell>
          <cell r="J674" t="str">
            <v>Patrick NSINGUI</v>
          </cell>
          <cell r="K674" t="str">
            <v>Bafia</v>
          </cell>
          <cell r="L674" t="str">
            <v>HAMMER_NRO_OST</v>
          </cell>
          <cell r="M674" t="str">
            <v>IHS</v>
          </cell>
          <cell r="N674" t="str">
            <v>Grid-Gen-Lithium</v>
          </cell>
        </row>
        <row r="675">
          <cell r="A675" t="str">
            <v>LIT_369</v>
          </cell>
          <cell r="B675" t="str">
            <v>LIT_369_Z_St-Thomas</v>
          </cell>
          <cell r="C675" t="str">
            <v>LIT</v>
          </cell>
          <cell r="D675" t="str">
            <v>Douala</v>
          </cell>
          <cell r="E675">
            <v>9.7615833330000008</v>
          </cell>
          <cell r="F675">
            <v>4.0434999999999999</v>
          </cell>
          <cell r="G675">
            <v>701</v>
          </cell>
          <cell r="H675" t="str">
            <v>Macro</v>
          </cell>
          <cell r="I675" t="str">
            <v>ZTE</v>
          </cell>
          <cell r="J675" t="str">
            <v>Bruno Kemngne</v>
          </cell>
          <cell r="K675" t="str">
            <v>Douala_6</v>
          </cell>
          <cell r="L675" t="str">
            <v>HAMMER_LIT_SUO</v>
          </cell>
          <cell r="M675" t="str">
            <v>IHS</v>
          </cell>
          <cell r="N675" t="str">
            <v>Grid-Gen</v>
          </cell>
        </row>
        <row r="676">
          <cell r="A676" t="str">
            <v>CTR_302</v>
          </cell>
          <cell r="B676" t="str">
            <v>Doume-Centre</v>
          </cell>
          <cell r="C676" t="str">
            <v>CTR</v>
          </cell>
          <cell r="D676" t="str">
            <v>Doume</v>
          </cell>
          <cell r="E676">
            <v>12.281280000000001</v>
          </cell>
          <cell r="F676">
            <v>5.8946100000000001</v>
          </cell>
          <cell r="G676">
            <v>921</v>
          </cell>
          <cell r="H676" t="str">
            <v>Macro</v>
          </cell>
          <cell r="I676" t="str">
            <v>NOKIA</v>
          </cell>
          <cell r="J676" t="str">
            <v>Chekep Kouamo Willy</v>
          </cell>
          <cell r="K676" t="str">
            <v>Tibati</v>
          </cell>
          <cell r="L676" t="str">
            <v>TELEINFRA</v>
          </cell>
          <cell r="M676" t="str">
            <v>IHS</v>
          </cell>
          <cell r="N676" t="str">
            <v>Solar AER-Gen-Lithium</v>
          </cell>
        </row>
        <row r="677">
          <cell r="A677" t="str">
            <v>CTR_348</v>
          </cell>
          <cell r="B677" t="str">
            <v>Essiezik</v>
          </cell>
          <cell r="C677" t="str">
            <v>CTR</v>
          </cell>
          <cell r="D677" t="str">
            <v>Essiezik</v>
          </cell>
          <cell r="E677">
            <v>11.888480639999999</v>
          </cell>
          <cell r="F677">
            <v>3.8691402639999999</v>
          </cell>
          <cell r="G677">
            <v>772</v>
          </cell>
          <cell r="H677" t="str">
            <v>Macro</v>
          </cell>
          <cell r="I677" t="str">
            <v>NOKIA</v>
          </cell>
          <cell r="J677" t="str">
            <v>Essiane Arthur</v>
          </cell>
          <cell r="K677" t="str">
            <v>Abong-Mbang</v>
          </cell>
          <cell r="L677" t="str">
            <v>AFRO</v>
          </cell>
          <cell r="M677" t="str">
            <v>IHS</v>
          </cell>
          <cell r="N677" t="str">
            <v>Gen-Lithium</v>
          </cell>
        </row>
        <row r="678">
          <cell r="A678" t="str">
            <v>NRD_160</v>
          </cell>
          <cell r="B678" t="str">
            <v>Garoua-Hodango</v>
          </cell>
          <cell r="C678" t="str">
            <v>NRD</v>
          </cell>
          <cell r="D678" t="str">
            <v>Garoua</v>
          </cell>
          <cell r="E678">
            <v>13.35237953</v>
          </cell>
          <cell r="F678">
            <v>9.3657563029999995</v>
          </cell>
          <cell r="G678">
            <v>218</v>
          </cell>
          <cell r="H678" t="str">
            <v>Macro</v>
          </cell>
          <cell r="I678" t="str">
            <v>NOKIA</v>
          </cell>
          <cell r="J678" t="str">
            <v>Djouohou Armel</v>
          </cell>
          <cell r="K678" t="str">
            <v>Garoua_B2B</v>
          </cell>
          <cell r="L678" t="str">
            <v>TELEINFRA</v>
          </cell>
          <cell r="M678" t="str">
            <v>CAMUSAT</v>
          </cell>
          <cell r="N678" t="str">
            <v>Hybrid Solar - S1</v>
          </cell>
        </row>
        <row r="679">
          <cell r="A679" t="str">
            <v>SUD_241</v>
          </cell>
          <cell r="B679" t="str">
            <v>SUD_241_Z_Kribi-Afanmabe</v>
          </cell>
          <cell r="C679" t="str">
            <v>SUD</v>
          </cell>
          <cell r="D679" t="str">
            <v>Kribi</v>
          </cell>
          <cell r="E679">
            <v>9.917166667</v>
          </cell>
          <cell r="F679">
            <v>2.9531944440000002</v>
          </cell>
          <cell r="G679">
            <v>24</v>
          </cell>
          <cell r="H679" t="str">
            <v>Macro</v>
          </cell>
          <cell r="I679" t="str">
            <v>ZTE</v>
          </cell>
          <cell r="J679" t="str">
            <v>Lucien Kamogne</v>
          </cell>
          <cell r="K679" t="str">
            <v>Kribi</v>
          </cell>
          <cell r="L679" t="str">
            <v>HAMMER_LIT_SUO</v>
          </cell>
          <cell r="M679" t="str">
            <v>IHS</v>
          </cell>
          <cell r="N679" t="str">
            <v>Grid-Gen</v>
          </cell>
        </row>
        <row r="680">
          <cell r="A680" t="str">
            <v>SUO_052</v>
          </cell>
          <cell r="B680" t="str">
            <v>Kumba-Kake</v>
          </cell>
          <cell r="C680" t="str">
            <v>SUO</v>
          </cell>
          <cell r="D680" t="str">
            <v>Kumba</v>
          </cell>
          <cell r="E680">
            <v>9.4232390000000006</v>
          </cell>
          <cell r="F680">
            <v>4.6248300000000002</v>
          </cell>
          <cell r="G680">
            <v>241</v>
          </cell>
          <cell r="H680" t="str">
            <v>Macro</v>
          </cell>
          <cell r="I680" t="str">
            <v>NOKIA</v>
          </cell>
          <cell r="J680" t="str">
            <v>FOJO André</v>
          </cell>
          <cell r="K680" t="str">
            <v>Ekondo-Titi</v>
          </cell>
          <cell r="L680" t="str">
            <v>HAMMER_LIT_SUO</v>
          </cell>
          <cell r="M680" t="str">
            <v>IHS</v>
          </cell>
          <cell r="N680" t="str">
            <v>Hybrid Gen</v>
          </cell>
        </row>
        <row r="681">
          <cell r="A681" t="str">
            <v>SUO_050</v>
          </cell>
          <cell r="B681" t="str">
            <v>Limbe-Down-Beach-II</v>
          </cell>
          <cell r="C681" t="str">
            <v>SUO</v>
          </cell>
          <cell r="D681" t="str">
            <v>Limbe</v>
          </cell>
          <cell r="E681">
            <v>9.2069933719999995</v>
          </cell>
          <cell r="F681">
            <v>4.0119784789999997</v>
          </cell>
          <cell r="G681">
            <v>21</v>
          </cell>
          <cell r="H681" t="str">
            <v>Macro</v>
          </cell>
          <cell r="I681" t="str">
            <v>NOKIA</v>
          </cell>
          <cell r="J681" t="str">
            <v>Emile TAMFU</v>
          </cell>
          <cell r="K681" t="str">
            <v>Limbe</v>
          </cell>
          <cell r="L681" t="str">
            <v>HAMMER_LIT_SUO</v>
          </cell>
          <cell r="M681" t="str">
            <v>IHS</v>
          </cell>
          <cell r="N681" t="str">
            <v>Grid Only</v>
          </cell>
        </row>
        <row r="682">
          <cell r="A682" t="str">
            <v>LIT_370</v>
          </cell>
          <cell r="B682" t="str">
            <v>LIT_370_Z_PK9</v>
          </cell>
          <cell r="C682" t="str">
            <v>LIT</v>
          </cell>
          <cell r="D682" t="str">
            <v>Douala</v>
          </cell>
          <cell r="E682">
            <v>9.7665769170000001</v>
          </cell>
          <cell r="F682">
            <v>4.0465484299999996</v>
          </cell>
          <cell r="G682">
            <v>701</v>
          </cell>
          <cell r="H682" t="str">
            <v>Macro</v>
          </cell>
          <cell r="I682" t="str">
            <v>ZTE</v>
          </cell>
          <cell r="J682" t="str">
            <v>Bruno Kemngne</v>
          </cell>
          <cell r="K682" t="str">
            <v>Douala_6</v>
          </cell>
          <cell r="L682" t="str">
            <v>HAMMER_LIT_SUO</v>
          </cell>
          <cell r="M682" t="str">
            <v>IHS</v>
          </cell>
          <cell r="N682" t="str">
            <v>Grid-Gen</v>
          </cell>
        </row>
        <row r="683">
          <cell r="A683" t="str">
            <v>CTR_303</v>
          </cell>
          <cell r="B683" t="str">
            <v>Mbam</v>
          </cell>
          <cell r="C683" t="str">
            <v>CTR</v>
          </cell>
          <cell r="D683" t="str">
            <v>Mbam</v>
          </cell>
          <cell r="E683">
            <v>12.391977929999999</v>
          </cell>
          <cell r="F683">
            <v>5.992331311</v>
          </cell>
          <cell r="G683">
            <v>994</v>
          </cell>
          <cell r="H683" t="str">
            <v>Macro</v>
          </cell>
          <cell r="I683" t="str">
            <v>NOKIA</v>
          </cell>
          <cell r="J683" t="str">
            <v>Chekep Kouamo Willy</v>
          </cell>
          <cell r="K683" t="str">
            <v>Tibati</v>
          </cell>
          <cell r="L683" t="str">
            <v>TELEINFRA</v>
          </cell>
          <cell r="M683" t="str">
            <v>IHS</v>
          </cell>
          <cell r="N683" t="str">
            <v>Gen-Lithium</v>
          </cell>
        </row>
        <row r="684">
          <cell r="A684" t="str">
            <v>ADM_055</v>
          </cell>
          <cell r="B684" t="str">
            <v>Mbantinbang-FH</v>
          </cell>
          <cell r="C684" t="str">
            <v>ADM</v>
          </cell>
          <cell r="D684" t="str">
            <v>Mbantinbang</v>
          </cell>
          <cell r="E684">
            <v>12.47780556</v>
          </cell>
          <cell r="F684">
            <v>6.1638055559999998</v>
          </cell>
          <cell r="G684">
            <v>930</v>
          </cell>
          <cell r="H684" t="str">
            <v>Macro</v>
          </cell>
          <cell r="I684" t="str">
            <v>NOKIA</v>
          </cell>
          <cell r="J684" t="str">
            <v>Chekep Kouamo Willy</v>
          </cell>
          <cell r="K684" t="str">
            <v>Tibati</v>
          </cell>
          <cell r="L684" t="str">
            <v>TELEINFRA</v>
          </cell>
          <cell r="M684" t="str">
            <v>IHS</v>
          </cell>
          <cell r="N684" t="str">
            <v>Solar-Gen-Lithium</v>
          </cell>
        </row>
        <row r="685">
          <cell r="A685" t="str">
            <v>SUD_245</v>
          </cell>
          <cell r="B685" t="str">
            <v>Mvoula</v>
          </cell>
          <cell r="C685" t="str">
            <v>SUD</v>
          </cell>
          <cell r="D685" t="str">
            <v>Mvoula</v>
          </cell>
          <cell r="E685">
            <v>11.595361</v>
          </cell>
          <cell r="F685">
            <v>2.847915</v>
          </cell>
          <cell r="G685">
            <v>0</v>
          </cell>
          <cell r="H685" t="str">
            <v>Macro</v>
          </cell>
          <cell r="I685" t="str">
            <v>NOKIA</v>
          </cell>
          <cell r="J685" t="str">
            <v>Mougang Rodrigue</v>
          </cell>
          <cell r="K685" t="str">
            <v>Mbalmayo</v>
          </cell>
          <cell r="L685" t="str">
            <v>AFRO</v>
          </cell>
          <cell r="M685" t="str">
            <v>IHS</v>
          </cell>
          <cell r="N685" t="str">
            <v>Solar-Grid-Gen</v>
          </cell>
        </row>
        <row r="686">
          <cell r="A686" t="str">
            <v>CTR_299</v>
          </cell>
          <cell r="B686" t="str">
            <v>Nguila</v>
          </cell>
          <cell r="C686" t="str">
            <v>CTR</v>
          </cell>
          <cell r="D686" t="str">
            <v>Nguila</v>
          </cell>
          <cell r="E686">
            <v>11.690458</v>
          </cell>
          <cell r="F686">
            <v>4.7234230000000004</v>
          </cell>
          <cell r="G686">
            <v>648</v>
          </cell>
          <cell r="H686" t="str">
            <v>Macro</v>
          </cell>
          <cell r="I686" t="str">
            <v>NOKIA</v>
          </cell>
          <cell r="J686" t="str">
            <v xml:space="preserve">APIANG Grégoire Flores </v>
          </cell>
          <cell r="K686" t="str">
            <v>Ntui</v>
          </cell>
          <cell r="L686" t="str">
            <v>HAMMER_NRO_OST</v>
          </cell>
          <cell r="M686" t="str">
            <v>IHS</v>
          </cell>
          <cell r="N686" t="str">
            <v>Gen-Lithium</v>
          </cell>
        </row>
        <row r="687">
          <cell r="A687" t="str">
            <v>OST_053</v>
          </cell>
          <cell r="B687" t="str">
            <v>Tonga</v>
          </cell>
          <cell r="C687" t="str">
            <v>OST</v>
          </cell>
          <cell r="D687" t="str">
            <v>Tonga</v>
          </cell>
          <cell r="E687">
            <v>10.699833330000001</v>
          </cell>
          <cell r="F687">
            <v>4.9700833329999998</v>
          </cell>
          <cell r="G687">
            <v>826</v>
          </cell>
          <cell r="H687" t="str">
            <v>Macro</v>
          </cell>
          <cell r="I687" t="str">
            <v>NOKIA</v>
          </cell>
          <cell r="J687" t="str">
            <v>Patrick NSINGUI</v>
          </cell>
          <cell r="K687" t="str">
            <v>Bafia</v>
          </cell>
          <cell r="L687" t="str">
            <v>HAMMER_NRO_OST</v>
          </cell>
          <cell r="M687" t="str">
            <v>IHS</v>
          </cell>
          <cell r="N687" t="str">
            <v>Grid-Gen</v>
          </cell>
        </row>
        <row r="688">
          <cell r="A688" t="str">
            <v>EXN_143</v>
          </cell>
          <cell r="B688" t="str">
            <v>Maroua-Djarengol-II</v>
          </cell>
          <cell r="C688" t="str">
            <v>EXN</v>
          </cell>
          <cell r="D688" t="str">
            <v>Maroua</v>
          </cell>
          <cell r="E688">
            <v>14.36687418</v>
          </cell>
          <cell r="F688">
            <v>10.61479003</v>
          </cell>
          <cell r="G688">
            <v>389</v>
          </cell>
          <cell r="H688" t="str">
            <v>Macro</v>
          </cell>
          <cell r="I688" t="str">
            <v>NOKIA</v>
          </cell>
          <cell r="J688" t="str">
            <v>Lefranc Emati</v>
          </cell>
          <cell r="K688" t="str">
            <v>Maroua_B2B</v>
          </cell>
          <cell r="L688" t="str">
            <v>TELEINFRA</v>
          </cell>
          <cell r="M688" t="str">
            <v>IHS</v>
          </cell>
          <cell r="N688" t="str">
            <v>Solar-Grid-Gen</v>
          </cell>
        </row>
        <row r="689">
          <cell r="A689" t="str">
            <v>CTR_335</v>
          </cell>
          <cell r="B689" t="str">
            <v>Yoko</v>
          </cell>
          <cell r="C689" t="str">
            <v>CTR</v>
          </cell>
          <cell r="D689" t="str">
            <v>Yoko</v>
          </cell>
          <cell r="E689">
            <v>12.31780556</v>
          </cell>
          <cell r="F689">
            <v>5.5391666669999999</v>
          </cell>
          <cell r="G689">
            <v>1023</v>
          </cell>
          <cell r="H689" t="str">
            <v>Macro</v>
          </cell>
          <cell r="I689" t="str">
            <v>NOKIA</v>
          </cell>
          <cell r="J689" t="str">
            <v xml:space="preserve">APIANG Grégoire Flores </v>
          </cell>
          <cell r="K689" t="str">
            <v>Ntui</v>
          </cell>
          <cell r="L689" t="str">
            <v>HAMMER_NRO_OST</v>
          </cell>
          <cell r="M689" t="str">
            <v>IHS</v>
          </cell>
          <cell r="N689" t="str">
            <v>Grid-Gen</v>
          </cell>
        </row>
        <row r="690">
          <cell r="A690" t="str">
            <v>CTR_365</v>
          </cell>
          <cell r="B690" t="str">
            <v>Afambassi-MTN</v>
          </cell>
          <cell r="C690" t="str">
            <v>CTR</v>
          </cell>
          <cell r="D690" t="str">
            <v>Afambassi</v>
          </cell>
          <cell r="E690">
            <v>11.565027779999999</v>
          </cell>
          <cell r="F690">
            <v>4.1254444440000002</v>
          </cell>
          <cell r="G690">
            <v>653.20000000000005</v>
          </cell>
          <cell r="H690" t="str">
            <v>Macro</v>
          </cell>
          <cell r="I690" t="str">
            <v>NOKIA</v>
          </cell>
          <cell r="J690" t="str">
            <v>Ngouala TSAGUE BRISSE</v>
          </cell>
          <cell r="K690" t="str">
            <v>Yaounde_3</v>
          </cell>
          <cell r="L690" t="str">
            <v>AFRO</v>
          </cell>
          <cell r="M690" t="str">
            <v>IHS</v>
          </cell>
          <cell r="N690" t="str">
            <v>Gen-Lithium</v>
          </cell>
        </row>
        <row r="691">
          <cell r="A691" t="str">
            <v>CTR_431</v>
          </cell>
          <cell r="B691" t="str">
            <v>CTR_431_Z_Soa-UNIV-MTN</v>
          </cell>
          <cell r="C691" t="str">
            <v>CTR</v>
          </cell>
          <cell r="D691" t="str">
            <v>Yaounde</v>
          </cell>
          <cell r="E691">
            <v>11.593392</v>
          </cell>
          <cell r="F691">
            <v>3.9792230000000002</v>
          </cell>
          <cell r="G691">
            <v>742</v>
          </cell>
          <cell r="H691" t="str">
            <v>Macro</v>
          </cell>
          <cell r="I691" t="str">
            <v>ZTE</v>
          </cell>
          <cell r="J691" t="str">
            <v>Ngouala TSAGUE BRISSE</v>
          </cell>
          <cell r="K691" t="str">
            <v>Yaounde_3</v>
          </cell>
          <cell r="L691" t="str">
            <v>AFRO</v>
          </cell>
          <cell r="M691" t="str">
            <v>IHS</v>
          </cell>
          <cell r="N691" t="str">
            <v>Grid-Gen</v>
          </cell>
        </row>
        <row r="692">
          <cell r="A692" t="str">
            <v>CTR_430</v>
          </cell>
          <cell r="B692" t="str">
            <v>CTR_430_Z_Soa-Sofamac</v>
          </cell>
          <cell r="C692" t="str">
            <v>CTR</v>
          </cell>
          <cell r="D692" t="str">
            <v>Yaounde</v>
          </cell>
          <cell r="E692">
            <v>11.593496999999999</v>
          </cell>
          <cell r="F692">
            <v>3.9642490000000001</v>
          </cell>
          <cell r="G692">
            <v>742</v>
          </cell>
          <cell r="H692" t="str">
            <v>Macro</v>
          </cell>
          <cell r="I692" t="str">
            <v>ZTE</v>
          </cell>
          <cell r="J692" t="str">
            <v>Ngouala TSAGUE BRISSE</v>
          </cell>
          <cell r="K692" t="str">
            <v>Yaounde_3</v>
          </cell>
          <cell r="L692" t="str">
            <v>AFRO</v>
          </cell>
          <cell r="M692" t="str">
            <v>IHS</v>
          </cell>
          <cell r="N692" t="str">
            <v>Grid-Gen</v>
          </cell>
        </row>
        <row r="693">
          <cell r="A693" t="str">
            <v>CTR_362</v>
          </cell>
          <cell r="B693" t="str">
            <v>CTR_362_Z_Bafia-Lable</v>
          </cell>
          <cell r="C693" t="str">
            <v>CTR</v>
          </cell>
          <cell r="D693" t="str">
            <v>Bafia</v>
          </cell>
          <cell r="E693">
            <v>11.241973</v>
          </cell>
          <cell r="F693">
            <v>4.7475399999999999</v>
          </cell>
          <cell r="G693">
            <v>0</v>
          </cell>
          <cell r="H693" t="str">
            <v>Macro</v>
          </cell>
          <cell r="I693" t="str">
            <v>ZTE</v>
          </cell>
          <cell r="J693" t="str">
            <v>Patrick NSINGUI</v>
          </cell>
          <cell r="K693" t="str">
            <v>Bafia</v>
          </cell>
          <cell r="L693" t="str">
            <v>HAMMER_NRO_OST</v>
          </cell>
          <cell r="M693" t="str">
            <v>IHS</v>
          </cell>
          <cell r="N693" t="str">
            <v>Grid-Gen</v>
          </cell>
        </row>
        <row r="694">
          <cell r="A694" t="str">
            <v>ADM_052</v>
          </cell>
          <cell r="B694" t="str">
            <v>Bagodo</v>
          </cell>
          <cell r="C694" t="str">
            <v>ADM</v>
          </cell>
          <cell r="D694" t="str">
            <v>Bagodo</v>
          </cell>
          <cell r="E694">
            <v>13.38611111</v>
          </cell>
          <cell r="F694">
            <v>6.425444444</v>
          </cell>
          <cell r="G694">
            <v>953</v>
          </cell>
          <cell r="H694" t="str">
            <v>Macro</v>
          </cell>
          <cell r="I694" t="str">
            <v>NOKIA</v>
          </cell>
          <cell r="J694" t="str">
            <v xml:space="preserve">Ndongo Ayissi Jean-Bernard </v>
          </cell>
          <cell r="K694" t="str">
            <v>Ngaoundal</v>
          </cell>
          <cell r="L694" t="str">
            <v>TELEINFRA</v>
          </cell>
          <cell r="M694" t="str">
            <v>IHS</v>
          </cell>
          <cell r="N694" t="str">
            <v>Solar-Grid-Gen</v>
          </cell>
        </row>
        <row r="695">
          <cell r="A695" t="str">
            <v>CTR_364</v>
          </cell>
          <cell r="B695" t="str">
            <v>Bayomen-Kalong-MTN</v>
          </cell>
          <cell r="C695" t="str">
            <v>CTR</v>
          </cell>
          <cell r="D695" t="str">
            <v>Bayomen-Kalong</v>
          </cell>
          <cell r="E695">
            <v>11.1205</v>
          </cell>
          <cell r="F695">
            <v>4.8549166670000004</v>
          </cell>
          <cell r="G695">
            <v>674.4</v>
          </cell>
          <cell r="H695" t="str">
            <v>Macro</v>
          </cell>
          <cell r="I695" t="str">
            <v>NOKIA</v>
          </cell>
          <cell r="J695" t="str">
            <v>Patrick NSINGUI</v>
          </cell>
          <cell r="K695" t="str">
            <v>Bafia</v>
          </cell>
          <cell r="L695" t="str">
            <v>HAMMER_NRO_OST</v>
          </cell>
          <cell r="M695" t="str">
            <v>IHS</v>
          </cell>
          <cell r="N695" t="str">
            <v>Gen-Lithium</v>
          </cell>
        </row>
        <row r="696">
          <cell r="A696" t="str">
            <v>SUO_066</v>
          </cell>
          <cell r="B696" t="str">
            <v>Berunda-MTN</v>
          </cell>
          <cell r="C696" t="str">
            <v>SUO</v>
          </cell>
          <cell r="D696" t="str">
            <v>Buea</v>
          </cell>
          <cell r="E696">
            <v>9.2498330000000006</v>
          </cell>
          <cell r="F696">
            <v>4.1685049999999997</v>
          </cell>
          <cell r="G696">
            <v>1001</v>
          </cell>
          <cell r="H696" t="str">
            <v>Macro</v>
          </cell>
          <cell r="I696" t="str">
            <v>NOKIA</v>
          </cell>
          <cell r="J696" t="str">
            <v>Honore Koube</v>
          </cell>
          <cell r="K696" t="str">
            <v>Buea</v>
          </cell>
          <cell r="L696" t="str">
            <v>HAMMER_LIT_SUO</v>
          </cell>
          <cell r="M696" t="str">
            <v>IHS</v>
          </cell>
          <cell r="N696" t="str">
            <v>Grid-Gen</v>
          </cell>
        </row>
        <row r="697">
          <cell r="A697" t="str">
            <v>SUO_063</v>
          </cell>
          <cell r="B697" t="str">
            <v>Buea-Centre-Ville</v>
          </cell>
          <cell r="C697" t="str">
            <v>SUO</v>
          </cell>
          <cell r="D697" t="str">
            <v>Buea</v>
          </cell>
          <cell r="E697">
            <v>9.2433611110000005</v>
          </cell>
          <cell r="F697">
            <v>4.1539444440000004</v>
          </cell>
          <cell r="G697">
            <v>860</v>
          </cell>
          <cell r="H697" t="str">
            <v>Macro</v>
          </cell>
          <cell r="I697" t="str">
            <v>NOKIA</v>
          </cell>
          <cell r="J697" t="str">
            <v>Honore Koube</v>
          </cell>
          <cell r="K697" t="str">
            <v>Buea</v>
          </cell>
          <cell r="L697" t="str">
            <v>HAMMER_LIT_SUO</v>
          </cell>
          <cell r="M697" t="str">
            <v>IHS</v>
          </cell>
          <cell r="N697" t="str">
            <v>Grid-Gen</v>
          </cell>
        </row>
        <row r="698">
          <cell r="A698" t="str">
            <v>SUO_062</v>
          </cell>
          <cell r="B698" t="str">
            <v>Buea-Universite</v>
          </cell>
          <cell r="C698" t="str">
            <v>SUO</v>
          </cell>
          <cell r="D698" t="str">
            <v>Buea</v>
          </cell>
          <cell r="E698">
            <v>9.2874660000000002</v>
          </cell>
          <cell r="F698">
            <v>4.1551090000000004</v>
          </cell>
          <cell r="G698">
            <v>598</v>
          </cell>
          <cell r="H698" t="str">
            <v>Macro</v>
          </cell>
          <cell r="I698" t="str">
            <v>NOKIA</v>
          </cell>
          <cell r="J698" t="str">
            <v>Honore Koube</v>
          </cell>
          <cell r="K698" t="str">
            <v>Buea</v>
          </cell>
          <cell r="L698" t="str">
            <v>HAMMER_LIT_SUO</v>
          </cell>
          <cell r="M698" t="str">
            <v>IHS</v>
          </cell>
          <cell r="N698" t="str">
            <v>Grid-Gen</v>
          </cell>
        </row>
        <row r="699">
          <cell r="A699" t="str">
            <v>ADM_108</v>
          </cell>
          <cell r="B699" t="str">
            <v>Telo-MTN-IHS</v>
          </cell>
          <cell r="C699" t="str">
            <v>ADM</v>
          </cell>
          <cell r="D699" t="str">
            <v>Telo</v>
          </cell>
          <cell r="E699">
            <v>14.148984</v>
          </cell>
          <cell r="F699">
            <v>7.1789180000000004</v>
          </cell>
          <cell r="G699">
            <v>1486</v>
          </cell>
          <cell r="H699" t="str">
            <v>Macro</v>
          </cell>
          <cell r="I699" t="str">
            <v>NOKIA</v>
          </cell>
          <cell r="J699" t="str">
            <v>Souleymanou</v>
          </cell>
          <cell r="K699" t="str">
            <v>Ngaoundere_3</v>
          </cell>
          <cell r="L699" t="str">
            <v>TELEINFRA</v>
          </cell>
          <cell r="M699" t="str">
            <v>IHS</v>
          </cell>
          <cell r="N699" t="str">
            <v>Grid-Gen-Lithium</v>
          </cell>
        </row>
        <row r="700">
          <cell r="A700" t="str">
            <v>ADM_045</v>
          </cell>
          <cell r="B700" t="str">
            <v>Dobiri-MTN</v>
          </cell>
          <cell r="C700" t="str">
            <v>ADM</v>
          </cell>
          <cell r="D700" t="str">
            <v>Dobiri</v>
          </cell>
          <cell r="E700">
            <v>13.73916932</v>
          </cell>
          <cell r="F700">
            <v>6.3508996770000001</v>
          </cell>
          <cell r="G700">
            <v>999</v>
          </cell>
          <cell r="H700" t="str">
            <v>Macro</v>
          </cell>
          <cell r="I700" t="str">
            <v>NOKIA</v>
          </cell>
          <cell r="J700" t="str">
            <v xml:space="preserve">Ndongo Ayissi Jean-Bernard </v>
          </cell>
          <cell r="K700" t="str">
            <v>Ngaoundal</v>
          </cell>
          <cell r="L700" t="str">
            <v>TELEINFRA</v>
          </cell>
          <cell r="M700" t="str">
            <v>IHS</v>
          </cell>
          <cell r="N700" t="str">
            <v>Solar-Gen</v>
          </cell>
        </row>
        <row r="701">
          <cell r="A701" t="str">
            <v>OST_311</v>
          </cell>
          <cell r="B701" t="str">
            <v>Bangang</v>
          </cell>
          <cell r="C701" t="str">
            <v>OST</v>
          </cell>
          <cell r="D701" t="str">
            <v>MBOUDA</v>
          </cell>
          <cell r="E701">
            <v>10.176690000000001</v>
          </cell>
          <cell r="F701">
            <v>5.5571700000000002</v>
          </cell>
          <cell r="G701">
            <v>1668</v>
          </cell>
          <cell r="H701" t="str">
            <v>Macro</v>
          </cell>
          <cell r="I701" t="str">
            <v>NOKIA</v>
          </cell>
          <cell r="J701" t="str">
            <v>Kamdom Yannick</v>
          </cell>
          <cell r="K701" t="str">
            <v>Mbouda</v>
          </cell>
          <cell r="L701" t="str">
            <v>HAMMER_NRO_OST</v>
          </cell>
          <cell r="M701" t="str">
            <v>CAMUSAT</v>
          </cell>
          <cell r="N701" t="str">
            <v>Hybrid Solar - S3</v>
          </cell>
        </row>
        <row r="702">
          <cell r="A702" t="str">
            <v>ADM_051</v>
          </cell>
          <cell r="B702" t="str">
            <v>Lokoti</v>
          </cell>
          <cell r="C702" t="str">
            <v>ADM</v>
          </cell>
          <cell r="D702" t="str">
            <v>Lokoti</v>
          </cell>
          <cell r="E702">
            <v>14.316777780000001</v>
          </cell>
          <cell r="F702">
            <v>6.3798888890000001</v>
          </cell>
          <cell r="G702">
            <v>1044</v>
          </cell>
          <cell r="H702" t="str">
            <v>Macro</v>
          </cell>
          <cell r="I702" t="str">
            <v>NOKIA</v>
          </cell>
          <cell r="J702" t="str">
            <v>Kuitche Hippolite</v>
          </cell>
          <cell r="K702" t="str">
            <v>Meiganga</v>
          </cell>
          <cell r="L702" t="str">
            <v>TELEINFRA</v>
          </cell>
          <cell r="M702" t="str">
            <v>IHS</v>
          </cell>
          <cell r="N702" t="str">
            <v>Solar-Grid-Gen-Lithium</v>
          </cell>
        </row>
        <row r="703">
          <cell r="A703" t="str">
            <v>CTR_360</v>
          </cell>
          <cell r="B703" t="str">
            <v>Makoda-MTN</v>
          </cell>
          <cell r="C703" t="str">
            <v>CTR</v>
          </cell>
          <cell r="D703" t="str">
            <v>Makoda</v>
          </cell>
          <cell r="E703">
            <v>11.04688889</v>
          </cell>
          <cell r="F703">
            <v>3.801952778</v>
          </cell>
          <cell r="G703">
            <v>0</v>
          </cell>
          <cell r="H703" t="str">
            <v>Macro</v>
          </cell>
          <cell r="I703" t="str">
            <v>NOKIA</v>
          </cell>
          <cell r="J703" t="str">
            <v>Etienne Saha</v>
          </cell>
          <cell r="K703" t="str">
            <v>Boumnyebel</v>
          </cell>
          <cell r="L703" t="str">
            <v>AFRO</v>
          </cell>
          <cell r="M703" t="str">
            <v>IHS</v>
          </cell>
          <cell r="N703" t="str">
            <v>Gen-Lithium</v>
          </cell>
        </row>
        <row r="704">
          <cell r="A704" t="str">
            <v>CTR_356</v>
          </cell>
          <cell r="B704" t="str">
            <v>Mamb</v>
          </cell>
          <cell r="C704" t="str">
            <v>CTR</v>
          </cell>
          <cell r="D704" t="str">
            <v>Mamb</v>
          </cell>
          <cell r="E704">
            <v>10.898989</v>
          </cell>
          <cell r="F704">
            <v>3.872214</v>
          </cell>
          <cell r="G704">
            <v>69</v>
          </cell>
          <cell r="H704" t="str">
            <v>Macro</v>
          </cell>
          <cell r="I704" t="str">
            <v>NOKIA</v>
          </cell>
          <cell r="J704" t="str">
            <v>Etienne Saha</v>
          </cell>
          <cell r="K704" t="str">
            <v>Boumnyebel</v>
          </cell>
          <cell r="L704" t="str">
            <v>AFRO</v>
          </cell>
          <cell r="M704" t="str">
            <v>IHS</v>
          </cell>
          <cell r="N704" t="str">
            <v>Grid-Gen</v>
          </cell>
        </row>
        <row r="705">
          <cell r="A705" t="str">
            <v>ADM_054</v>
          </cell>
          <cell r="B705" t="str">
            <v>Meidjamba-MTN</v>
          </cell>
          <cell r="C705" t="str">
            <v>ADM</v>
          </cell>
          <cell r="D705" t="str">
            <v>Meidjamba</v>
          </cell>
          <cell r="E705">
            <v>12.55522004</v>
          </cell>
          <cell r="F705">
            <v>6.3371800440000001</v>
          </cell>
          <cell r="G705">
            <v>899</v>
          </cell>
          <cell r="H705" t="str">
            <v>Macro</v>
          </cell>
          <cell r="I705" t="str">
            <v>NOKIA</v>
          </cell>
          <cell r="J705" t="str">
            <v>Chekep Kouamo Willy</v>
          </cell>
          <cell r="K705" t="str">
            <v>Tibati</v>
          </cell>
          <cell r="L705" t="str">
            <v>TELEINFRA</v>
          </cell>
          <cell r="M705" t="str">
            <v>IHS</v>
          </cell>
          <cell r="N705" t="str">
            <v>Gen-Lithium</v>
          </cell>
        </row>
        <row r="706">
          <cell r="A706" t="str">
            <v>EST_123</v>
          </cell>
          <cell r="B706" t="str">
            <v>Guiwa-Yangamo</v>
          </cell>
          <cell r="C706" t="str">
            <v>EST</v>
          </cell>
          <cell r="D706" t="str">
            <v>Guiwa-Yangamo</v>
          </cell>
          <cell r="E706">
            <v>14.042628000000001</v>
          </cell>
          <cell r="F706">
            <v>4.9797940000000001</v>
          </cell>
          <cell r="G706">
            <v>809</v>
          </cell>
          <cell r="H706" t="str">
            <v>Macro</v>
          </cell>
          <cell r="I706" t="str">
            <v>NOKIA</v>
          </cell>
          <cell r="J706" t="str">
            <v>Franck Mezazem</v>
          </cell>
          <cell r="K706" t="str">
            <v>Bertoua_2</v>
          </cell>
          <cell r="L706" t="str">
            <v>AFRO</v>
          </cell>
          <cell r="M706" t="str">
            <v>CAMUSAT</v>
          </cell>
          <cell r="N706" t="str">
            <v>Hybrid Solar - S2</v>
          </cell>
        </row>
        <row r="707">
          <cell r="A707" t="str">
            <v>CTR_363</v>
          </cell>
          <cell r="B707" t="str">
            <v>Ndjore-Luxe-MTN</v>
          </cell>
          <cell r="C707" t="str">
            <v>CTR</v>
          </cell>
          <cell r="D707" t="str">
            <v>Ndjore-Luxe</v>
          </cell>
          <cell r="E707">
            <v>11.82030556</v>
          </cell>
          <cell r="F707">
            <v>4.4053888890000001</v>
          </cell>
          <cell r="G707">
            <v>595.70000000000005</v>
          </cell>
          <cell r="H707" t="str">
            <v>Macro</v>
          </cell>
          <cell r="I707" t="str">
            <v>NOKIA</v>
          </cell>
          <cell r="J707" t="str">
            <v>TSAGUE Raoul</v>
          </cell>
          <cell r="K707" t="str">
            <v>Nanga-Eboko</v>
          </cell>
          <cell r="L707" t="str">
            <v>AFRO</v>
          </cell>
          <cell r="M707" t="str">
            <v>IHS</v>
          </cell>
          <cell r="N707" t="str">
            <v>Grid-Gen</v>
          </cell>
        </row>
        <row r="708">
          <cell r="A708" t="str">
            <v>NRO_091</v>
          </cell>
          <cell r="B708" t="str">
            <v>Pinyi-Ngali</v>
          </cell>
          <cell r="C708" t="str">
            <v>NRO</v>
          </cell>
          <cell r="D708" t="str">
            <v>Pinyi-Ngali</v>
          </cell>
          <cell r="E708">
            <v>10.066274999999999</v>
          </cell>
          <cell r="F708">
            <v>5.8074555549999998</v>
          </cell>
          <cell r="G708">
            <v>113</v>
          </cell>
          <cell r="H708" t="str">
            <v>Macro</v>
          </cell>
          <cell r="I708" t="str">
            <v>NOKIA</v>
          </cell>
          <cell r="J708" t="str">
            <v>Elan Mencheng  Jeremiah</v>
          </cell>
          <cell r="K708" t="str">
            <v>Bamenda_2</v>
          </cell>
          <cell r="L708" t="str">
            <v>HAMMER_NRO_OST</v>
          </cell>
          <cell r="M708" t="str">
            <v>IHS</v>
          </cell>
          <cell r="N708" t="str">
            <v>Solar-Gen</v>
          </cell>
        </row>
        <row r="709">
          <cell r="A709" t="str">
            <v>CTR_355</v>
          </cell>
          <cell r="B709" t="str">
            <v>Ntoumba</v>
          </cell>
          <cell r="C709" t="str">
            <v>CTR</v>
          </cell>
          <cell r="D709" t="str">
            <v>Ntoumba</v>
          </cell>
          <cell r="E709">
            <v>11.40931892</v>
          </cell>
          <cell r="F709">
            <v>3.0247603519999999</v>
          </cell>
          <cell r="G709">
            <v>0</v>
          </cell>
          <cell r="H709" t="str">
            <v>Macro</v>
          </cell>
          <cell r="I709" t="str">
            <v>NOKIA</v>
          </cell>
          <cell r="J709" t="str">
            <v>Mougang Rodrigue</v>
          </cell>
          <cell r="K709" t="str">
            <v>Mbalmayo</v>
          </cell>
          <cell r="L709" t="str">
            <v>AFRO</v>
          </cell>
          <cell r="M709" t="str">
            <v>IHS</v>
          </cell>
          <cell r="N709" t="str">
            <v>Grid-Gen</v>
          </cell>
        </row>
        <row r="710">
          <cell r="A710" t="str">
            <v>CTR_898</v>
          </cell>
          <cell r="B710" t="str">
            <v>Oveng-Mission-Catholique</v>
          </cell>
          <cell r="C710" t="str">
            <v>CTR</v>
          </cell>
          <cell r="D710" t="str">
            <v>Mbankomo</v>
          </cell>
          <cell r="E710">
            <v>11.35778</v>
          </cell>
          <cell r="F710">
            <v>3.70356</v>
          </cell>
          <cell r="G710">
            <v>738</v>
          </cell>
          <cell r="H710" t="str">
            <v>Macro</v>
          </cell>
          <cell r="I710" t="str">
            <v>NOKIA</v>
          </cell>
          <cell r="J710" t="str">
            <v>Ngouala TSAGUE BRISSE</v>
          </cell>
          <cell r="K710" t="str">
            <v>Yaounde_3</v>
          </cell>
          <cell r="L710" t="str">
            <v>AFRO</v>
          </cell>
          <cell r="M710" t="str">
            <v>CAMUSAT</v>
          </cell>
          <cell r="N710" t="str">
            <v>Medium Grid + Solar + GE</v>
          </cell>
        </row>
        <row r="711">
          <cell r="A711" t="str">
            <v>CTR_366</v>
          </cell>
          <cell r="B711" t="str">
            <v>Zamakoe-MTN</v>
          </cell>
          <cell r="C711" t="str">
            <v>CTR</v>
          </cell>
          <cell r="D711" t="str">
            <v>Zamakoe</v>
          </cell>
          <cell r="E711">
            <v>11.512952</v>
          </cell>
          <cell r="F711">
            <v>3.5625800000000001</v>
          </cell>
          <cell r="G711">
            <v>695</v>
          </cell>
          <cell r="H711" t="str">
            <v>Macro</v>
          </cell>
          <cell r="I711" t="str">
            <v>NOKIA</v>
          </cell>
          <cell r="J711" t="str">
            <v>Mougang Rodrigue</v>
          </cell>
          <cell r="K711" t="str">
            <v>Mbalmayo</v>
          </cell>
          <cell r="L711" t="str">
            <v>AFRO</v>
          </cell>
          <cell r="M711" t="str">
            <v>IHS</v>
          </cell>
          <cell r="N711" t="str">
            <v>Grid-Gen</v>
          </cell>
        </row>
        <row r="712">
          <cell r="A712" t="str">
            <v>NRO_073</v>
          </cell>
          <cell r="B712" t="str">
            <v>Tatum</v>
          </cell>
          <cell r="C712" t="str">
            <v>NRO</v>
          </cell>
          <cell r="D712" t="str">
            <v>Tatum</v>
          </cell>
          <cell r="E712">
            <v>10.770277999999999</v>
          </cell>
          <cell r="F712">
            <v>6.3444719999999997</v>
          </cell>
          <cell r="G712">
            <v>2064</v>
          </cell>
          <cell r="H712" t="str">
            <v>Macro</v>
          </cell>
          <cell r="I712" t="str">
            <v>NOKIA</v>
          </cell>
          <cell r="J712" t="str">
            <v>Collins Kogge</v>
          </cell>
          <cell r="K712" t="str">
            <v>Kumbo</v>
          </cell>
          <cell r="L712" t="str">
            <v>HAMMER_NRO_OST</v>
          </cell>
          <cell r="M712" t="str">
            <v>IHS</v>
          </cell>
          <cell r="N712" t="str">
            <v>Hybrid Gen</v>
          </cell>
        </row>
        <row r="713">
          <cell r="A713" t="str">
            <v>NRD_005</v>
          </cell>
          <cell r="B713" t="str">
            <v>Figuil</v>
          </cell>
          <cell r="C713" t="str">
            <v>NRD</v>
          </cell>
          <cell r="D713" t="str">
            <v>Figuil</v>
          </cell>
          <cell r="E713">
            <v>13.96476743</v>
          </cell>
          <cell r="F713">
            <v>9.7751579450000001</v>
          </cell>
          <cell r="G713">
            <v>305</v>
          </cell>
          <cell r="H713" t="str">
            <v>Macro</v>
          </cell>
          <cell r="I713" t="str">
            <v>NOKIA</v>
          </cell>
          <cell r="J713" t="str">
            <v>Deli Elisée</v>
          </cell>
          <cell r="K713" t="str">
            <v>FIGUIL</v>
          </cell>
          <cell r="L713" t="str">
            <v>TELEINFRA</v>
          </cell>
          <cell r="M713" t="str">
            <v>IHS</v>
          </cell>
          <cell r="N713" t="str">
            <v>Grid Only</v>
          </cell>
        </row>
        <row r="714">
          <cell r="A714" t="str">
            <v>NRO_090</v>
          </cell>
          <cell r="B714" t="str">
            <v>Nkambe-Entrance-IHS</v>
          </cell>
          <cell r="C714" t="str">
            <v>NRO</v>
          </cell>
          <cell r="D714" t="str">
            <v>Nkambe</v>
          </cell>
          <cell r="E714">
            <v>10.709161249999999</v>
          </cell>
          <cell r="F714">
            <v>6.5731660200000004</v>
          </cell>
          <cell r="G714">
            <v>1783</v>
          </cell>
          <cell r="H714" t="str">
            <v>Macro</v>
          </cell>
          <cell r="I714" t="str">
            <v>NOKIA</v>
          </cell>
          <cell r="J714" t="str">
            <v>Collins Kogge</v>
          </cell>
          <cell r="K714" t="str">
            <v>Kumbo</v>
          </cell>
          <cell r="L714" t="str">
            <v>HAMMER_NRO_OST</v>
          </cell>
          <cell r="M714" t="str">
            <v>IHS</v>
          </cell>
          <cell r="N714" t="str">
            <v>Grid-Gen</v>
          </cell>
        </row>
        <row r="715">
          <cell r="A715" t="str">
            <v>EXN_046</v>
          </cell>
          <cell r="B715" t="str">
            <v>Bellare</v>
          </cell>
          <cell r="C715" t="str">
            <v>EXN</v>
          </cell>
          <cell r="D715" t="str">
            <v>Maroua</v>
          </cell>
          <cell r="E715">
            <v>14.26040059</v>
          </cell>
          <cell r="F715">
            <v>10.562540289999999</v>
          </cell>
          <cell r="G715">
            <v>416</v>
          </cell>
          <cell r="H715" t="str">
            <v>Macro</v>
          </cell>
          <cell r="I715" t="str">
            <v>NOKIA</v>
          </cell>
          <cell r="J715" t="str">
            <v>Yanoussa Ahmadou</v>
          </cell>
          <cell r="K715" t="str">
            <v>Maroua_2</v>
          </cell>
          <cell r="L715" t="str">
            <v>TELEINFRA</v>
          </cell>
          <cell r="M715" t="str">
            <v>IHS</v>
          </cell>
          <cell r="N715" t="str">
            <v>Solar-Grid-Gen</v>
          </cell>
        </row>
        <row r="716">
          <cell r="A716" t="str">
            <v>SUD_244</v>
          </cell>
          <cell r="B716" t="str">
            <v>Avobengon</v>
          </cell>
          <cell r="C716" t="str">
            <v>SUD</v>
          </cell>
          <cell r="D716" t="str">
            <v>Avobengon</v>
          </cell>
          <cell r="E716">
            <v>12.863057</v>
          </cell>
          <cell r="F716">
            <v>2.6684519999999998</v>
          </cell>
          <cell r="G716">
            <v>0</v>
          </cell>
          <cell r="H716" t="str">
            <v>Macro</v>
          </cell>
          <cell r="I716" t="str">
            <v>NOKIA</v>
          </cell>
          <cell r="J716" t="str">
            <v>Foe Dominique</v>
          </cell>
          <cell r="K716" t="str">
            <v>Djoum</v>
          </cell>
          <cell r="L716" t="str">
            <v>AFRO</v>
          </cell>
          <cell r="M716" t="str">
            <v>IHS</v>
          </cell>
          <cell r="N716" t="str">
            <v>Gen-Lithium</v>
          </cell>
        </row>
        <row r="717">
          <cell r="A717" t="str">
            <v>OST_268</v>
          </cell>
          <cell r="B717" t="str">
            <v>Bfsam-Toungan-Lycee</v>
          </cell>
          <cell r="C717" t="str">
            <v>OST</v>
          </cell>
          <cell r="D717" t="str">
            <v>Bafoussam</v>
          </cell>
          <cell r="E717">
            <v>10.433529999999999</v>
          </cell>
          <cell r="F717">
            <v>5.5015400000000003</v>
          </cell>
          <cell r="G717">
            <v>1335</v>
          </cell>
          <cell r="H717" t="str">
            <v>Macro</v>
          </cell>
          <cell r="I717"/>
          <cell r="J717" t="str">
            <v>Ngah Denis</v>
          </cell>
          <cell r="K717" t="str">
            <v>Bafoussam_B2B</v>
          </cell>
          <cell r="L717" t="str">
            <v>HAMMER_NRO_OST</v>
          </cell>
          <cell r="M717" t="str">
            <v>CAMUSAT</v>
          </cell>
          <cell r="N717" t="str">
            <v>Good Grid + GE</v>
          </cell>
        </row>
        <row r="718">
          <cell r="A718" t="str">
            <v>EST_125</v>
          </cell>
          <cell r="B718" t="str">
            <v>Kolomine-IHS</v>
          </cell>
          <cell r="C718" t="str">
            <v>EST</v>
          </cell>
          <cell r="D718" t="str">
            <v>Kolomine</v>
          </cell>
          <cell r="E718">
            <v>14.381159739999999</v>
          </cell>
          <cell r="F718">
            <v>4.9976735190000001</v>
          </cell>
          <cell r="G718">
            <v>751</v>
          </cell>
          <cell r="H718" t="str">
            <v>Macro</v>
          </cell>
          <cell r="I718" t="str">
            <v>NOKIA</v>
          </cell>
          <cell r="J718" t="str">
            <v>Franck Mezazem</v>
          </cell>
          <cell r="K718" t="str">
            <v>Bertoua_2</v>
          </cell>
          <cell r="L718" t="str">
            <v>AFRO</v>
          </cell>
          <cell r="M718" t="str">
            <v>IHS</v>
          </cell>
          <cell r="N718" t="str">
            <v>Hybrid Gen</v>
          </cell>
        </row>
        <row r="719">
          <cell r="A719" t="str">
            <v>EST_147</v>
          </cell>
          <cell r="B719" t="str">
            <v>GADJI</v>
          </cell>
          <cell r="C719" t="str">
            <v>EST</v>
          </cell>
          <cell r="D719" t="str">
            <v>Gadji</v>
          </cell>
          <cell r="E719">
            <v>14.052723</v>
          </cell>
          <cell r="F719">
            <v>4.4850960000000004</v>
          </cell>
          <cell r="G719">
            <v>654</v>
          </cell>
          <cell r="H719" t="str">
            <v>Macro</v>
          </cell>
          <cell r="I719" t="str">
            <v>NOKIA</v>
          </cell>
          <cell r="J719" t="str">
            <v>Franck Mezazem</v>
          </cell>
          <cell r="K719" t="str">
            <v>Bertoua_2</v>
          </cell>
          <cell r="L719" t="str">
            <v>AFRO</v>
          </cell>
          <cell r="M719" t="str">
            <v>CAMUSAT</v>
          </cell>
          <cell r="N719" t="str">
            <v>Hybrid Solar - S3</v>
          </cell>
        </row>
        <row r="720">
          <cell r="A720" t="str">
            <v>SUD_248</v>
          </cell>
          <cell r="B720" t="str">
            <v>Koungoulou-MTN</v>
          </cell>
          <cell r="C720" t="str">
            <v>SUD</v>
          </cell>
          <cell r="D720" t="str">
            <v>Koungoulou</v>
          </cell>
          <cell r="E720">
            <v>13.185634</v>
          </cell>
          <cell r="F720">
            <v>2.689308</v>
          </cell>
          <cell r="G720">
            <v>720</v>
          </cell>
          <cell r="H720" t="str">
            <v>Macro</v>
          </cell>
          <cell r="I720" t="str">
            <v>NOKIA</v>
          </cell>
          <cell r="J720" t="str">
            <v>Foe Dominique</v>
          </cell>
          <cell r="K720" t="str">
            <v>Djoum</v>
          </cell>
          <cell r="L720" t="str">
            <v>AFRO</v>
          </cell>
          <cell r="M720" t="str">
            <v>IHS</v>
          </cell>
          <cell r="N720" t="str">
            <v>Gen-Lithium</v>
          </cell>
        </row>
        <row r="721">
          <cell r="A721" t="str">
            <v>SUO_071</v>
          </cell>
          <cell r="B721" t="str">
            <v>Kumba-Centre</v>
          </cell>
          <cell r="C721" t="str">
            <v>SUO</v>
          </cell>
          <cell r="D721" t="str">
            <v>Kumba</v>
          </cell>
          <cell r="E721">
            <v>9.4584229999999998</v>
          </cell>
          <cell r="F721">
            <v>4.6381079999999999</v>
          </cell>
          <cell r="G721">
            <v>240</v>
          </cell>
          <cell r="H721" t="str">
            <v>Macro</v>
          </cell>
          <cell r="I721" t="str">
            <v>NOKIA</v>
          </cell>
          <cell r="J721" t="str">
            <v>Fabien Zourmba</v>
          </cell>
          <cell r="K721" t="str">
            <v>Kumba</v>
          </cell>
          <cell r="L721" t="str">
            <v>HAMMER_LIT_SUO</v>
          </cell>
          <cell r="M721" t="str">
            <v>IHS</v>
          </cell>
          <cell r="N721" t="str">
            <v>Grid-Gen</v>
          </cell>
        </row>
        <row r="722">
          <cell r="A722" t="str">
            <v>EST_127</v>
          </cell>
          <cell r="B722" t="str">
            <v>EST_127_Z_Bertoua-Bindia-IHS</v>
          </cell>
          <cell r="C722" t="str">
            <v>EST</v>
          </cell>
          <cell r="D722" t="str">
            <v>Bertoua</v>
          </cell>
          <cell r="E722">
            <v>13.74281519</v>
          </cell>
          <cell r="F722">
            <v>4.5823192089999996</v>
          </cell>
          <cell r="G722">
            <v>670</v>
          </cell>
          <cell r="H722" t="str">
            <v>Macro</v>
          </cell>
          <cell r="I722" t="str">
            <v>ZTE</v>
          </cell>
          <cell r="J722" t="str">
            <v>Franck Mezazem</v>
          </cell>
          <cell r="K722" t="str">
            <v>Bertoua_2</v>
          </cell>
          <cell r="L722" t="str">
            <v>AFRO</v>
          </cell>
          <cell r="M722" t="str">
            <v>IHS</v>
          </cell>
          <cell r="N722" t="str">
            <v>Grid-Gen</v>
          </cell>
        </row>
        <row r="723">
          <cell r="A723" t="str">
            <v>SUD_247</v>
          </cell>
          <cell r="B723" t="str">
            <v>Messam-MTN</v>
          </cell>
          <cell r="C723" t="str">
            <v>SUD</v>
          </cell>
          <cell r="D723" t="str">
            <v>Messam</v>
          </cell>
          <cell r="E723">
            <v>12.932138889999999</v>
          </cell>
          <cell r="F723">
            <v>2.7040000000000002</v>
          </cell>
          <cell r="G723">
            <v>668.1</v>
          </cell>
          <cell r="H723" t="str">
            <v>Macro</v>
          </cell>
          <cell r="I723" t="str">
            <v>NOKIA</v>
          </cell>
          <cell r="J723" t="str">
            <v>Foe Dominique</v>
          </cell>
          <cell r="K723" t="str">
            <v>Djoum</v>
          </cell>
          <cell r="L723" t="str">
            <v>AFRO</v>
          </cell>
          <cell r="M723" t="str">
            <v>IHS</v>
          </cell>
          <cell r="N723" t="str">
            <v>Gen-Lithium</v>
          </cell>
        </row>
        <row r="724">
          <cell r="A724" t="str">
            <v>SUD_246</v>
          </cell>
          <cell r="B724" t="str">
            <v>Mintom-MTN</v>
          </cell>
          <cell r="C724" t="str">
            <v>SUD</v>
          </cell>
          <cell r="D724" t="str">
            <v>Mintom</v>
          </cell>
          <cell r="E724">
            <v>13.28822222</v>
          </cell>
          <cell r="F724">
            <v>2.6954166669999999</v>
          </cell>
          <cell r="G724">
            <v>625</v>
          </cell>
          <cell r="H724" t="str">
            <v>Macro</v>
          </cell>
          <cell r="I724" t="str">
            <v>NOKIA</v>
          </cell>
          <cell r="J724" t="str">
            <v>Foe Dominique</v>
          </cell>
          <cell r="K724" t="str">
            <v>Djoum</v>
          </cell>
          <cell r="L724" t="str">
            <v>AFRO</v>
          </cell>
          <cell r="M724" t="str">
            <v>IHS</v>
          </cell>
          <cell r="N724" t="str">
            <v>Solar-Gen-Lithium</v>
          </cell>
        </row>
        <row r="725">
          <cell r="A725" t="str">
            <v>EST_152</v>
          </cell>
          <cell r="B725" t="str">
            <v>EST_152_Z_Bertoua-Hopital-IHS</v>
          </cell>
          <cell r="C725" t="str">
            <v>EST</v>
          </cell>
          <cell r="D725" t="str">
            <v>Bertoua</v>
          </cell>
          <cell r="E725">
            <v>13.6968</v>
          </cell>
          <cell r="F725">
            <v>4.5628700000000002</v>
          </cell>
          <cell r="G725">
            <v>649</v>
          </cell>
          <cell r="H725" t="str">
            <v>Macro</v>
          </cell>
          <cell r="I725" t="str">
            <v>ZTE</v>
          </cell>
          <cell r="J725" t="str">
            <v>Franck Mezazem</v>
          </cell>
          <cell r="K725" t="str">
            <v>Bertoua_2</v>
          </cell>
          <cell r="L725" t="str">
            <v>AFRO</v>
          </cell>
          <cell r="M725" t="str">
            <v>IHS</v>
          </cell>
          <cell r="N725" t="e">
            <v>#N/A</v>
          </cell>
        </row>
        <row r="726">
          <cell r="A726" t="str">
            <v>SUD_243</v>
          </cell>
          <cell r="B726" t="str">
            <v>Yembon</v>
          </cell>
          <cell r="C726" t="str">
            <v>SUD</v>
          </cell>
          <cell r="D726" t="str">
            <v>Yembon</v>
          </cell>
          <cell r="E726">
            <v>12.619033</v>
          </cell>
          <cell r="F726">
            <v>2.750305</v>
          </cell>
          <cell r="G726">
            <v>0</v>
          </cell>
          <cell r="H726" t="str">
            <v>Macro</v>
          </cell>
          <cell r="I726" t="str">
            <v>NOKIA</v>
          </cell>
          <cell r="J726" t="str">
            <v>Foe Dominique</v>
          </cell>
          <cell r="K726" t="str">
            <v>Djoum</v>
          </cell>
          <cell r="L726" t="str">
            <v>AFRO</v>
          </cell>
          <cell r="M726" t="str">
            <v>CAMUSAT</v>
          </cell>
          <cell r="N726" t="str">
            <v>Hybrid Solar - S2</v>
          </cell>
        </row>
        <row r="727">
          <cell r="A727" t="str">
            <v>NRO_011</v>
          </cell>
          <cell r="B727" t="str">
            <v>Mbengwi</v>
          </cell>
          <cell r="C727" t="str">
            <v>NRO</v>
          </cell>
          <cell r="D727" t="str">
            <v>Mbengwi</v>
          </cell>
          <cell r="E727">
            <v>10.001735999999999</v>
          </cell>
          <cell r="F727">
            <v>6.0065200000000001</v>
          </cell>
          <cell r="G727">
            <v>1376</v>
          </cell>
          <cell r="H727" t="str">
            <v>Macro</v>
          </cell>
          <cell r="I727" t="str">
            <v>NOKIA</v>
          </cell>
          <cell r="J727" t="str">
            <v>Elan Mencheng  Jeremiah</v>
          </cell>
          <cell r="K727" t="str">
            <v>Bamenda_2</v>
          </cell>
          <cell r="L727" t="str">
            <v>HAMMER_NRO_OST</v>
          </cell>
          <cell r="M727" t="str">
            <v>IHS</v>
          </cell>
          <cell r="N727" t="str">
            <v>Grid-Gen</v>
          </cell>
        </row>
        <row r="728">
          <cell r="A728" t="str">
            <v>NRO_102</v>
          </cell>
          <cell r="B728" t="str">
            <v>Bafut-Swie-Hill-IHS</v>
          </cell>
          <cell r="C728" t="str">
            <v>NRO</v>
          </cell>
          <cell r="D728" t="str">
            <v>Bafut</v>
          </cell>
          <cell r="E728">
            <v>10.154063000000001</v>
          </cell>
          <cell r="F728">
            <v>6.0377830000000001</v>
          </cell>
          <cell r="G728">
            <v>1289</v>
          </cell>
          <cell r="H728" t="str">
            <v>Macro</v>
          </cell>
          <cell r="I728" t="str">
            <v>NOKIA</v>
          </cell>
          <cell r="J728" t="str">
            <v>Elan Mencheng  Jeremiah</v>
          </cell>
          <cell r="K728" t="str">
            <v>Bamenda_2</v>
          </cell>
          <cell r="L728" t="str">
            <v>HAMMER_NRO_OST</v>
          </cell>
          <cell r="M728" t="str">
            <v>IHS</v>
          </cell>
          <cell r="N728" t="str">
            <v>Hybrid Gen</v>
          </cell>
        </row>
        <row r="729">
          <cell r="A729" t="str">
            <v>CTR_277</v>
          </cell>
          <cell r="B729" t="str">
            <v>Deuk</v>
          </cell>
          <cell r="C729" t="str">
            <v>CTR</v>
          </cell>
          <cell r="D729" t="str">
            <v>Deuk</v>
          </cell>
          <cell r="E729">
            <v>11.259444439999999</v>
          </cell>
          <cell r="F729">
            <v>4.9379444440000002</v>
          </cell>
          <cell r="G729">
            <v>0</v>
          </cell>
          <cell r="H729" t="str">
            <v>Macro</v>
          </cell>
          <cell r="I729" t="str">
            <v>NOKIA</v>
          </cell>
          <cell r="J729" t="str">
            <v>Patrick NSINGUI</v>
          </cell>
          <cell r="K729" t="str">
            <v>Bafia</v>
          </cell>
          <cell r="L729" t="str">
            <v>HAMMER_NRO_OST</v>
          </cell>
          <cell r="M729" t="str">
            <v>IHS</v>
          </cell>
          <cell r="N729" t="str">
            <v>Solar-Gen-Lithium</v>
          </cell>
        </row>
        <row r="730">
          <cell r="A730" t="str">
            <v>NRO_101</v>
          </cell>
          <cell r="B730" t="str">
            <v>Ebal-IHS</v>
          </cell>
          <cell r="C730" t="str">
            <v>NRO</v>
          </cell>
          <cell r="D730" t="str">
            <v>Ebal</v>
          </cell>
          <cell r="E730">
            <v>10.471090999999999</v>
          </cell>
          <cell r="F730">
            <v>6.1325640000000003</v>
          </cell>
          <cell r="G730">
            <v>1553</v>
          </cell>
          <cell r="H730" t="str">
            <v>Macro</v>
          </cell>
          <cell r="I730" t="str">
            <v>NOKIA</v>
          </cell>
          <cell r="J730" t="str">
            <v>Collins Kogge</v>
          </cell>
          <cell r="K730" t="str">
            <v>Kumbo</v>
          </cell>
          <cell r="L730" t="str">
            <v>HAMMER_NRO_OST</v>
          </cell>
          <cell r="M730" t="str">
            <v>IHS</v>
          </cell>
          <cell r="N730" t="str">
            <v>Hybrid Gen</v>
          </cell>
        </row>
        <row r="731">
          <cell r="A731" t="str">
            <v>EST_074</v>
          </cell>
          <cell r="B731" t="str">
            <v>Mazabe</v>
          </cell>
          <cell r="C731" t="str">
            <v>EST</v>
          </cell>
          <cell r="D731" t="str">
            <v>Mazabe</v>
          </cell>
          <cell r="E731">
            <v>13.00413889</v>
          </cell>
          <cell r="F731">
            <v>4.0102777779999998</v>
          </cell>
          <cell r="G731">
            <v>709</v>
          </cell>
          <cell r="H731" t="str">
            <v>Macro</v>
          </cell>
          <cell r="I731" t="str">
            <v>NOKIA</v>
          </cell>
          <cell r="J731" t="str">
            <v>Essiane Arthur</v>
          </cell>
          <cell r="K731" t="str">
            <v>Abong-Mbang</v>
          </cell>
          <cell r="L731" t="str">
            <v>AFRO</v>
          </cell>
          <cell r="M731" t="str">
            <v>IHS</v>
          </cell>
          <cell r="N731" t="str">
            <v>Solar Only</v>
          </cell>
        </row>
        <row r="732">
          <cell r="A732" t="str">
            <v>NRO_100</v>
          </cell>
          <cell r="B732" t="str">
            <v>Bambalang</v>
          </cell>
          <cell r="C732" t="str">
            <v>NRO</v>
          </cell>
          <cell r="D732" t="str">
            <v>Bambalang</v>
          </cell>
          <cell r="E732">
            <v>10.522633000000001</v>
          </cell>
          <cell r="F732">
            <v>5.8903600000000003</v>
          </cell>
          <cell r="G732">
            <v>1175</v>
          </cell>
          <cell r="H732" t="str">
            <v>Macro</v>
          </cell>
          <cell r="I732" t="str">
            <v>NOKIA</v>
          </cell>
          <cell r="J732" t="str">
            <v>Elan Mencheng  Jeremiah</v>
          </cell>
          <cell r="K732" t="str">
            <v>Bamenda_2</v>
          </cell>
          <cell r="L732" t="str">
            <v>HAMMER_NRO_OST</v>
          </cell>
          <cell r="M732" t="str">
            <v>IHS</v>
          </cell>
          <cell r="N732" t="str">
            <v>Hybrid Gen</v>
          </cell>
        </row>
        <row r="733">
          <cell r="A733" t="str">
            <v>CTR_354</v>
          </cell>
          <cell r="B733" t="str">
            <v>Mengueme</v>
          </cell>
          <cell r="C733" t="str">
            <v>CTR</v>
          </cell>
          <cell r="D733" t="str">
            <v>Mengueme</v>
          </cell>
          <cell r="E733">
            <v>11.402583</v>
          </cell>
          <cell r="F733">
            <v>3.2485119999999998</v>
          </cell>
          <cell r="G733">
            <v>0</v>
          </cell>
          <cell r="H733" t="str">
            <v>Macro</v>
          </cell>
          <cell r="I733" t="str">
            <v>NOKIA</v>
          </cell>
          <cell r="J733" t="str">
            <v>Mougang Rodrigue</v>
          </cell>
          <cell r="K733" t="str">
            <v>Mbalmayo</v>
          </cell>
          <cell r="L733" t="str">
            <v>AFRO</v>
          </cell>
          <cell r="M733" t="str">
            <v>IHS</v>
          </cell>
          <cell r="N733" t="str">
            <v>Grid-Gen</v>
          </cell>
        </row>
        <row r="734">
          <cell r="A734" t="str">
            <v>CTR_367</v>
          </cell>
          <cell r="B734" t="str">
            <v>Ngoum-II-MTN</v>
          </cell>
          <cell r="C734" t="str">
            <v>CTR</v>
          </cell>
          <cell r="D734" t="str">
            <v>Ngoum-II</v>
          </cell>
          <cell r="E734">
            <v>12.40552778</v>
          </cell>
          <cell r="F734">
            <v>5.7733333330000001</v>
          </cell>
          <cell r="G734">
            <v>1028</v>
          </cell>
          <cell r="H734" t="str">
            <v>Macro</v>
          </cell>
          <cell r="I734" t="str">
            <v>NOKIA</v>
          </cell>
          <cell r="J734" t="str">
            <v xml:space="preserve">APIANG Grégoire Flores </v>
          </cell>
          <cell r="K734" t="str">
            <v>Ntui</v>
          </cell>
          <cell r="L734" t="str">
            <v>HAMMER_NRO_OST</v>
          </cell>
          <cell r="M734" t="str">
            <v>IHS</v>
          </cell>
          <cell r="N734" t="str">
            <v>Solar-Gen-Lithium</v>
          </cell>
        </row>
        <row r="735">
          <cell r="A735" t="str">
            <v>EST_077</v>
          </cell>
          <cell r="B735" t="str">
            <v>Nguem-MTN</v>
          </cell>
          <cell r="C735" t="str">
            <v>EST</v>
          </cell>
          <cell r="D735" t="str">
            <v>Nguem</v>
          </cell>
          <cell r="E735">
            <v>13.13020114</v>
          </cell>
          <cell r="F735">
            <v>4.609432</v>
          </cell>
          <cell r="G735">
            <v>717</v>
          </cell>
          <cell r="H735" t="str">
            <v>Macro</v>
          </cell>
          <cell r="I735" t="str">
            <v>NOKIA</v>
          </cell>
          <cell r="J735" t="str">
            <v>TSAGUE Raoul</v>
          </cell>
          <cell r="K735" t="str">
            <v>Nanga-Eboko</v>
          </cell>
          <cell r="L735" t="str">
            <v>AFRO</v>
          </cell>
          <cell r="M735" t="str">
            <v>IHS</v>
          </cell>
          <cell r="N735" t="str">
            <v>Grid-Gen</v>
          </cell>
        </row>
        <row r="736">
          <cell r="A736" t="str">
            <v>SUD_249</v>
          </cell>
          <cell r="B736" t="str">
            <v>Nyazanga</v>
          </cell>
          <cell r="C736" t="str">
            <v>SUD</v>
          </cell>
          <cell r="D736" t="str">
            <v>Nyazanga</v>
          </cell>
          <cell r="E736">
            <v>12.04138889</v>
          </cell>
          <cell r="F736">
            <v>2.8376388889999999</v>
          </cell>
          <cell r="G736">
            <v>0</v>
          </cell>
          <cell r="H736" t="str">
            <v>Macro</v>
          </cell>
          <cell r="I736" t="str">
            <v>NOKIA</v>
          </cell>
          <cell r="J736" t="str">
            <v>Kenfack Peguy</v>
          </cell>
          <cell r="K736" t="str">
            <v>Sangmelima</v>
          </cell>
          <cell r="L736" t="str">
            <v>AFRO</v>
          </cell>
          <cell r="M736" t="str">
            <v>IHS</v>
          </cell>
          <cell r="N736" t="str">
            <v>Grid-Gen-Lithium</v>
          </cell>
        </row>
        <row r="737">
          <cell r="A737" t="str">
            <v>OST_270</v>
          </cell>
          <cell r="B737" t="str">
            <v>Bfsam-Ndiandam-School</v>
          </cell>
          <cell r="C737" t="str">
            <v>OST</v>
          </cell>
          <cell r="D737" t="str">
            <v>Bafoussam</v>
          </cell>
          <cell r="E737">
            <v>10.439986319999999</v>
          </cell>
          <cell r="F737">
            <v>5.4602541489999998</v>
          </cell>
          <cell r="G737">
            <v>4</v>
          </cell>
          <cell r="H737" t="str">
            <v>Macro</v>
          </cell>
          <cell r="I737"/>
          <cell r="J737" t="str">
            <v>Ngah Denis</v>
          </cell>
          <cell r="K737" t="str">
            <v>Bafoussam_B2B</v>
          </cell>
          <cell r="L737" t="str">
            <v>HAMMER_NRO_OST</v>
          </cell>
          <cell r="M737" t="str">
            <v>CAMUSAT</v>
          </cell>
          <cell r="N737" t="str">
            <v>Good Grid no GE - 8h</v>
          </cell>
        </row>
        <row r="738">
          <cell r="A738" t="str">
            <v>EXN_145</v>
          </cell>
          <cell r="B738" t="str">
            <v>Maroua-Pitouare-IHS</v>
          </cell>
          <cell r="C738" t="str">
            <v>EXN</v>
          </cell>
          <cell r="D738" t="str">
            <v>Maroua</v>
          </cell>
          <cell r="E738">
            <v>14.305527870000001</v>
          </cell>
          <cell r="F738">
            <v>10.597690070000001</v>
          </cell>
          <cell r="G738">
            <v>400</v>
          </cell>
          <cell r="H738" t="str">
            <v>Macro</v>
          </cell>
          <cell r="I738" t="str">
            <v>NOKIA</v>
          </cell>
          <cell r="J738" t="str">
            <v>Lefranc Emati</v>
          </cell>
          <cell r="K738" t="str">
            <v>Maroua_B2B</v>
          </cell>
          <cell r="L738" t="str">
            <v>TELEINFRA</v>
          </cell>
          <cell r="M738" t="str">
            <v>IHS</v>
          </cell>
          <cell r="N738" t="str">
            <v>Grid-Gen</v>
          </cell>
        </row>
        <row r="739">
          <cell r="A739" t="str">
            <v>LIT_388</v>
          </cell>
          <cell r="B739" t="str">
            <v>Sikoum-II</v>
          </cell>
          <cell r="C739" t="str">
            <v>LIT</v>
          </cell>
          <cell r="D739" t="str">
            <v>Sikoum</v>
          </cell>
          <cell r="E739">
            <v>10.0473552</v>
          </cell>
          <cell r="F739">
            <v>3.941869691</v>
          </cell>
          <cell r="G739">
            <v>101</v>
          </cell>
          <cell r="H739" t="str">
            <v>Macro</v>
          </cell>
          <cell r="I739" t="str">
            <v>NOKIA</v>
          </cell>
          <cell r="J739" t="str">
            <v>Yannik Mbah</v>
          </cell>
          <cell r="K739" t="str">
            <v>Edea_1</v>
          </cell>
          <cell r="L739" t="str">
            <v>HAMMER_LIT_SUO</v>
          </cell>
          <cell r="M739" t="str">
            <v>IHS</v>
          </cell>
          <cell r="N739" t="str">
            <v>Gen-Lithium</v>
          </cell>
        </row>
        <row r="740">
          <cell r="A740" t="str">
            <v>CTR_906</v>
          </cell>
          <cell r="B740" t="str">
            <v>Obokoue-I</v>
          </cell>
          <cell r="C740" t="str">
            <v>CTR</v>
          </cell>
          <cell r="D740" t="str">
            <v>Mbankomo</v>
          </cell>
          <cell r="E740">
            <v>11.337619999999999</v>
          </cell>
          <cell r="F740">
            <v>3.6551399999999998</v>
          </cell>
          <cell r="G740">
            <v>731</v>
          </cell>
          <cell r="H740" t="str">
            <v>Macro</v>
          </cell>
          <cell r="I740" t="str">
            <v>NOKIA</v>
          </cell>
          <cell r="J740" t="str">
            <v>Ngouala TSAGUE BRISSE</v>
          </cell>
          <cell r="K740" t="str">
            <v>Yaounde_3</v>
          </cell>
          <cell r="L740" t="str">
            <v>AFRO</v>
          </cell>
          <cell r="M740" t="str">
            <v>CAMUSAT</v>
          </cell>
          <cell r="N740" t="str">
            <v>Hybrid Solar - S3</v>
          </cell>
        </row>
        <row r="741">
          <cell r="A741" t="str">
            <v>NRO_098</v>
          </cell>
          <cell r="B741" t="str">
            <v>Djottin</v>
          </cell>
          <cell r="C741" t="str">
            <v>NRO</v>
          </cell>
          <cell r="D741" t="str">
            <v>Djottin</v>
          </cell>
          <cell r="E741">
            <v>10.562149</v>
          </cell>
          <cell r="F741">
            <v>6.283061</v>
          </cell>
          <cell r="G741">
            <v>1385</v>
          </cell>
          <cell r="H741" t="str">
            <v>Macro</v>
          </cell>
          <cell r="I741" t="str">
            <v>NOKIA</v>
          </cell>
          <cell r="J741" t="str">
            <v>Collins Kogge</v>
          </cell>
          <cell r="K741" t="str">
            <v>Kumbo</v>
          </cell>
          <cell r="L741" t="str">
            <v>HAMMER_NRO_OST</v>
          </cell>
          <cell r="M741" t="str">
            <v>IHS</v>
          </cell>
          <cell r="N741" t="str">
            <v>Hybrid Gen</v>
          </cell>
        </row>
        <row r="742">
          <cell r="A742" t="str">
            <v>ADM_115</v>
          </cell>
          <cell r="B742" t="str">
            <v>Ngd-Aoudi-IHS</v>
          </cell>
          <cell r="C742" t="str">
            <v>ADM</v>
          </cell>
          <cell r="D742" t="str">
            <v>Ngaoundere</v>
          </cell>
          <cell r="E742">
            <v>13.59369</v>
          </cell>
          <cell r="F742">
            <v>7.3210300000000004</v>
          </cell>
          <cell r="G742">
            <v>1106</v>
          </cell>
          <cell r="H742" t="str">
            <v>Macro</v>
          </cell>
          <cell r="I742" t="str">
            <v>NOKIA</v>
          </cell>
          <cell r="J742" t="str">
            <v>Souleymanou</v>
          </cell>
          <cell r="K742" t="str">
            <v>Ngaoundere_3</v>
          </cell>
          <cell r="L742" t="str">
            <v>TELEINFRA</v>
          </cell>
          <cell r="M742" t="str">
            <v>IHS</v>
          </cell>
          <cell r="N742" t="str">
            <v>Grid-Gen</v>
          </cell>
        </row>
        <row r="743">
          <cell r="A743" t="str">
            <v>EST_073</v>
          </cell>
          <cell r="B743" t="str">
            <v>Bonga</v>
          </cell>
          <cell r="C743" t="str">
            <v>EST</v>
          </cell>
          <cell r="D743" t="str">
            <v>Bonga</v>
          </cell>
          <cell r="E743">
            <v>14.439444440000001</v>
          </cell>
          <cell r="F743">
            <v>5.9833611109999998</v>
          </cell>
          <cell r="G743">
            <v>947</v>
          </cell>
          <cell r="H743" t="str">
            <v>Macro</v>
          </cell>
          <cell r="I743" t="str">
            <v>NOKIA</v>
          </cell>
          <cell r="J743" t="str">
            <v>Kuitche Hippolite</v>
          </cell>
          <cell r="K743" t="str">
            <v>Meiganga</v>
          </cell>
          <cell r="L743" t="str">
            <v>TELEINFRA</v>
          </cell>
          <cell r="M743" t="str">
            <v>IHS</v>
          </cell>
          <cell r="N743" t="str">
            <v>Gen-Lithium</v>
          </cell>
        </row>
        <row r="744">
          <cell r="A744" t="str">
            <v>ADM_015</v>
          </cell>
          <cell r="B744" t="str">
            <v>Makor</v>
          </cell>
          <cell r="C744" t="str">
            <v>ADM</v>
          </cell>
          <cell r="D744" t="str">
            <v>Makor</v>
          </cell>
          <cell r="E744">
            <v>13.254</v>
          </cell>
          <cell r="F744">
            <v>6.8506944440000002</v>
          </cell>
          <cell r="G744">
            <v>913</v>
          </cell>
          <cell r="H744" t="str">
            <v>Macro</v>
          </cell>
          <cell r="I744" t="str">
            <v>NOKIA</v>
          </cell>
          <cell r="J744" t="str">
            <v xml:space="preserve">Ndongo Ayissi Jean-Bernard </v>
          </cell>
          <cell r="K744" t="str">
            <v>Ngaoundal</v>
          </cell>
          <cell r="L744" t="str">
            <v>TELEINFRA</v>
          </cell>
          <cell r="M744" t="str">
            <v>CAMUSAT</v>
          </cell>
          <cell r="N744" t="str">
            <v>Hybrid Solar - S3</v>
          </cell>
        </row>
        <row r="745">
          <cell r="A745" t="str">
            <v>LIT_356</v>
          </cell>
          <cell r="B745" t="str">
            <v>Manengole</v>
          </cell>
          <cell r="C745" t="str">
            <v>LIT</v>
          </cell>
          <cell r="D745" t="str">
            <v>Manengole</v>
          </cell>
          <cell r="E745">
            <v>9.8636769999999991</v>
          </cell>
          <cell r="F745">
            <v>4.8759610000000002</v>
          </cell>
          <cell r="G745">
            <v>513</v>
          </cell>
          <cell r="H745" t="str">
            <v>Macro</v>
          </cell>
          <cell r="I745" t="str">
            <v>NOKIA</v>
          </cell>
          <cell r="J745" t="str">
            <v>Yannick Tchoupa</v>
          </cell>
          <cell r="K745" t="str">
            <v>Nkongsamba</v>
          </cell>
          <cell r="L745" t="str">
            <v>HAMMER_LIT_SUO</v>
          </cell>
          <cell r="M745" t="str">
            <v>IHS</v>
          </cell>
          <cell r="N745" t="str">
            <v>Grid-Gen</v>
          </cell>
        </row>
        <row r="746">
          <cell r="A746" t="str">
            <v>CTR_278</v>
          </cell>
          <cell r="B746" t="str">
            <v>Ngoro</v>
          </cell>
          <cell r="C746" t="str">
            <v>CTR</v>
          </cell>
          <cell r="D746" t="str">
            <v>Ngoro</v>
          </cell>
          <cell r="E746">
            <v>11.387694440000001</v>
          </cell>
          <cell r="F746">
            <v>4.9592499999999999</v>
          </cell>
          <cell r="G746">
            <v>552</v>
          </cell>
          <cell r="H746" t="str">
            <v>Macro</v>
          </cell>
          <cell r="I746" t="str">
            <v>NOKIA</v>
          </cell>
          <cell r="J746" t="str">
            <v>Patrick NSINGUI</v>
          </cell>
          <cell r="K746" t="str">
            <v>Bafia</v>
          </cell>
          <cell r="L746" t="str">
            <v>HAMMER_NRO_OST</v>
          </cell>
          <cell r="M746" t="str">
            <v>IHS</v>
          </cell>
          <cell r="N746" t="str">
            <v>Solar AER-Gen-Lithium</v>
          </cell>
        </row>
        <row r="747">
          <cell r="A747" t="str">
            <v>CTR_353</v>
          </cell>
          <cell r="B747" t="str">
            <v>Nguinda</v>
          </cell>
          <cell r="C747" t="str">
            <v>CTR</v>
          </cell>
          <cell r="D747" t="str">
            <v>Nguinda</v>
          </cell>
          <cell r="E747">
            <v>12.43583682</v>
          </cell>
          <cell r="F747">
            <v>3.9056246269999999</v>
          </cell>
          <cell r="G747">
            <v>709</v>
          </cell>
          <cell r="H747" t="str">
            <v>Macro</v>
          </cell>
          <cell r="I747" t="str">
            <v>NOKIA</v>
          </cell>
          <cell r="J747" t="str">
            <v>Essiane Arthur</v>
          </cell>
          <cell r="K747" t="str">
            <v>Abong-Mbang</v>
          </cell>
          <cell r="L747" t="str">
            <v>AFRO</v>
          </cell>
          <cell r="M747" t="str">
            <v>IHS</v>
          </cell>
          <cell r="N747" t="str">
            <v>Grid-Gen</v>
          </cell>
        </row>
        <row r="748">
          <cell r="A748" t="str">
            <v>NRO_110</v>
          </cell>
          <cell r="B748" t="str">
            <v>Oku-Marche</v>
          </cell>
          <cell r="C748" t="str">
            <v>NRO</v>
          </cell>
          <cell r="D748" t="str">
            <v>Oku</v>
          </cell>
          <cell r="E748">
            <v>10.506591</v>
          </cell>
          <cell r="F748">
            <v>6.2499219999999998</v>
          </cell>
          <cell r="G748">
            <v>1975</v>
          </cell>
          <cell r="H748" t="str">
            <v>Macro</v>
          </cell>
          <cell r="I748" t="str">
            <v>NOKIA</v>
          </cell>
          <cell r="J748" t="str">
            <v>Collins Kogge</v>
          </cell>
          <cell r="K748" t="str">
            <v>Kumbo</v>
          </cell>
          <cell r="L748" t="str">
            <v>HAMMER_NRO_OST</v>
          </cell>
          <cell r="M748" t="str">
            <v>IHS</v>
          </cell>
          <cell r="N748" t="str">
            <v>Grid-Gen-Lithium</v>
          </cell>
        </row>
        <row r="749">
          <cell r="A749" t="str">
            <v>SUO_070</v>
          </cell>
          <cell r="B749" t="str">
            <v>Yoke</v>
          </cell>
          <cell r="C749" t="str">
            <v>SUO</v>
          </cell>
          <cell r="D749" t="str">
            <v>Yoke</v>
          </cell>
          <cell r="E749">
            <v>9.4300277779999995</v>
          </cell>
          <cell r="F749">
            <v>4.3199166670000002</v>
          </cell>
          <cell r="G749">
            <v>48</v>
          </cell>
          <cell r="H749" t="str">
            <v>Macro</v>
          </cell>
          <cell r="I749" t="str">
            <v>NOKIA</v>
          </cell>
          <cell r="J749" t="str">
            <v>Fabien Zourmba</v>
          </cell>
          <cell r="K749" t="str">
            <v>Kumba</v>
          </cell>
          <cell r="L749" t="str">
            <v>HAMMER_LIT_SUO</v>
          </cell>
          <cell r="M749" t="str">
            <v>IHS</v>
          </cell>
          <cell r="N749" t="str">
            <v>Grid-Gen</v>
          </cell>
        </row>
        <row r="750">
          <cell r="A750" t="str">
            <v>NRO_111</v>
          </cell>
          <cell r="B750" t="str">
            <v>Jikejem-II</v>
          </cell>
          <cell r="C750" t="str">
            <v>NRO</v>
          </cell>
          <cell r="D750" t="str">
            <v>Jikejem</v>
          </cell>
          <cell r="E750">
            <v>10.464290999999999</v>
          </cell>
          <cell r="F750">
            <v>6.2776310000000004</v>
          </cell>
          <cell r="G750">
            <v>1969</v>
          </cell>
          <cell r="H750" t="str">
            <v>Macro</v>
          </cell>
          <cell r="I750" t="str">
            <v>NOKIA</v>
          </cell>
          <cell r="J750" t="str">
            <v>Collins Kogge</v>
          </cell>
          <cell r="K750" t="str">
            <v>Kumbo</v>
          </cell>
          <cell r="L750" t="str">
            <v>HAMMER_NRO_OST</v>
          </cell>
          <cell r="M750">
            <v>0</v>
          </cell>
          <cell r="N750" t="e">
            <v>#N/A</v>
          </cell>
        </row>
        <row r="751">
          <cell r="A751" t="str">
            <v>NRO_142</v>
          </cell>
          <cell r="B751" t="str">
            <v>Nkar-IHS</v>
          </cell>
          <cell r="C751" t="str">
            <v>NRO</v>
          </cell>
          <cell r="D751" t="str">
            <v>Buea</v>
          </cell>
          <cell r="E751">
            <v>10.637806295000001</v>
          </cell>
          <cell r="F751">
            <v>6.0962527409999998</v>
          </cell>
          <cell r="G751">
            <v>17774</v>
          </cell>
          <cell r="H751" t="str">
            <v>Macro</v>
          </cell>
          <cell r="I751" t="str">
            <v>NOKIA</v>
          </cell>
          <cell r="J751" t="str">
            <v>Collins Kogge</v>
          </cell>
          <cell r="K751" t="str">
            <v>Kumbo</v>
          </cell>
          <cell r="L751" t="str">
            <v>HAMMER_NRO_OST</v>
          </cell>
          <cell r="M751" t="str">
            <v>IHS</v>
          </cell>
          <cell r="N751" t="str">
            <v>Hybrid Gen</v>
          </cell>
        </row>
        <row r="752">
          <cell r="A752" t="str">
            <v>OST_296</v>
          </cell>
          <cell r="B752" t="str">
            <v>Hopital-Mbouo</v>
          </cell>
          <cell r="C752" t="str">
            <v>OST</v>
          </cell>
          <cell r="D752" t="str">
            <v>Bafoussam</v>
          </cell>
          <cell r="E752">
            <v>10.418734000000001</v>
          </cell>
          <cell r="F752">
            <v>5.4337249999999999</v>
          </cell>
          <cell r="G752">
            <v>1489</v>
          </cell>
          <cell r="H752" t="str">
            <v>Macro</v>
          </cell>
          <cell r="I752"/>
          <cell r="J752" t="str">
            <v>Ngah Denis</v>
          </cell>
          <cell r="K752" t="str">
            <v>Bafoussam_B2B</v>
          </cell>
          <cell r="L752" t="str">
            <v>HAMMER_NRO_OST</v>
          </cell>
          <cell r="M752" t="str">
            <v>CAMUSAT</v>
          </cell>
          <cell r="N752" t="str">
            <v>Medium Grid + GE</v>
          </cell>
        </row>
        <row r="753">
          <cell r="A753" t="str">
            <v>SUO_077</v>
          </cell>
          <cell r="B753" t="str">
            <v>Buea-David-Square</v>
          </cell>
          <cell r="C753" t="str">
            <v>SUO</v>
          </cell>
          <cell r="D753" t="str">
            <v>Buea</v>
          </cell>
          <cell r="E753">
            <v>9.3018333329999994</v>
          </cell>
          <cell r="F753">
            <v>4.167638889</v>
          </cell>
          <cell r="G753">
            <v>555</v>
          </cell>
          <cell r="H753" t="str">
            <v>Macro</v>
          </cell>
          <cell r="I753" t="str">
            <v>NOKIA</v>
          </cell>
          <cell r="J753" t="str">
            <v>Honore Koube</v>
          </cell>
          <cell r="K753" t="str">
            <v>Buea</v>
          </cell>
          <cell r="L753" t="str">
            <v>HAMMER_LIT_SUO</v>
          </cell>
          <cell r="M753" t="str">
            <v>IHS</v>
          </cell>
          <cell r="N753" t="str">
            <v>Grid-Gen</v>
          </cell>
        </row>
        <row r="754">
          <cell r="A754" t="str">
            <v>OST_306</v>
          </cell>
          <cell r="B754" t="str">
            <v>BTS-Mobile-Tagidor-Hotel</v>
          </cell>
          <cell r="C754" t="str">
            <v>OST</v>
          </cell>
          <cell r="D754" t="str">
            <v>Bafoussam</v>
          </cell>
          <cell r="E754">
            <v>10.378988</v>
          </cell>
          <cell r="F754">
            <v>5.188904</v>
          </cell>
          <cell r="G754">
            <v>1452</v>
          </cell>
          <cell r="H754" t="str">
            <v>Macro</v>
          </cell>
          <cell r="I754"/>
          <cell r="J754" t="str">
            <v>Patrick Tonye</v>
          </cell>
          <cell r="K754" t="str">
            <v>Bangangte</v>
          </cell>
          <cell r="L754" t="str">
            <v>HAMMER_NRO_OST</v>
          </cell>
          <cell r="M754" t="str">
            <v>CAMUSAT</v>
          </cell>
          <cell r="N754" t="str">
            <v>HGB</v>
          </cell>
        </row>
        <row r="755">
          <cell r="A755" t="str">
            <v>CTR_674</v>
          </cell>
          <cell r="B755" t="str">
            <v>CTR_674_Z_Soa-University-Stadium</v>
          </cell>
          <cell r="C755" t="str">
            <v>CTR</v>
          </cell>
          <cell r="D755" t="str">
            <v>Yaounde</v>
          </cell>
          <cell r="E755">
            <v>11.583672</v>
          </cell>
          <cell r="F755">
            <v>3.9615429999999998</v>
          </cell>
          <cell r="G755">
            <v>700</v>
          </cell>
          <cell r="H755" t="str">
            <v>Macro</v>
          </cell>
          <cell r="I755" t="str">
            <v>ZTE</v>
          </cell>
          <cell r="J755" t="str">
            <v>Ngouala TSAGUE BRISSE</v>
          </cell>
          <cell r="K755" t="str">
            <v>Yaounde_3</v>
          </cell>
          <cell r="L755" t="str">
            <v>AFRO</v>
          </cell>
          <cell r="M755" t="str">
            <v>IHS</v>
          </cell>
          <cell r="N755" t="str">
            <v>Grid-Gen</v>
          </cell>
        </row>
        <row r="756">
          <cell r="A756" t="str">
            <v>SUO_054</v>
          </cell>
          <cell r="B756" t="str">
            <v>Kumba-Lutherian-Church-MTN</v>
          </cell>
          <cell r="C756" t="str">
            <v>SUO</v>
          </cell>
          <cell r="D756" t="str">
            <v>Kumba</v>
          </cell>
          <cell r="E756">
            <v>9.4585519999999992</v>
          </cell>
          <cell r="F756">
            <v>4.6008100000000001</v>
          </cell>
          <cell r="G756">
            <v>185</v>
          </cell>
          <cell r="H756" t="str">
            <v>Macro</v>
          </cell>
          <cell r="I756" t="str">
            <v>NOKIA</v>
          </cell>
          <cell r="J756" t="str">
            <v>Fabien Zourmba</v>
          </cell>
          <cell r="K756" t="str">
            <v>Kumba</v>
          </cell>
          <cell r="L756" t="str">
            <v>HAMMER_LIT_SUO</v>
          </cell>
          <cell r="M756" t="str">
            <v>IHS</v>
          </cell>
          <cell r="N756" t="str">
            <v>Grid-Gen</v>
          </cell>
        </row>
        <row r="757">
          <cell r="A757" t="str">
            <v>SUO_082</v>
          </cell>
          <cell r="B757" t="str">
            <v>Limbe-Semme-Beach-MTN</v>
          </cell>
          <cell r="C757" t="str">
            <v>SUO</v>
          </cell>
          <cell r="D757" t="str">
            <v>Limbe</v>
          </cell>
          <cell r="E757">
            <v>9.0419444440000003</v>
          </cell>
          <cell r="F757">
            <v>4.0619166670000002</v>
          </cell>
          <cell r="G757">
            <v>25</v>
          </cell>
          <cell r="H757" t="str">
            <v>Macro</v>
          </cell>
          <cell r="I757" t="str">
            <v>NOKIA</v>
          </cell>
          <cell r="J757" t="str">
            <v>Emile TAMFU</v>
          </cell>
          <cell r="K757" t="str">
            <v>Limbe</v>
          </cell>
          <cell r="L757" t="str">
            <v>HAMMER_LIT_SUO</v>
          </cell>
          <cell r="M757" t="str">
            <v>IHS</v>
          </cell>
          <cell r="N757" t="str">
            <v>Grid-Gen</v>
          </cell>
        </row>
        <row r="758">
          <cell r="A758" t="str">
            <v>SUO_080</v>
          </cell>
          <cell r="B758" t="str">
            <v>Limbe-Sonara-MTN</v>
          </cell>
          <cell r="C758" t="str">
            <v>SUO</v>
          </cell>
          <cell r="D758" t="str">
            <v>Limbe</v>
          </cell>
          <cell r="E758">
            <v>9.1265555559999996</v>
          </cell>
          <cell r="F758">
            <v>4.027305556</v>
          </cell>
          <cell r="G758">
            <v>141</v>
          </cell>
          <cell r="H758" t="str">
            <v>Macro</v>
          </cell>
          <cell r="I758" t="str">
            <v>NOKIA</v>
          </cell>
          <cell r="J758" t="str">
            <v>Emile TAMFU</v>
          </cell>
          <cell r="K758" t="str">
            <v>Limbe</v>
          </cell>
          <cell r="L758" t="str">
            <v>HAMMER_LIT_SUO</v>
          </cell>
          <cell r="M758" t="str">
            <v>IHS</v>
          </cell>
          <cell r="N758" t="str">
            <v>Grid-Gen</v>
          </cell>
        </row>
        <row r="759">
          <cell r="A759" t="str">
            <v>CTR_712</v>
          </cell>
          <cell r="B759" t="str">
            <v>CTR_712_Z_Nkolfoulou-CSD</v>
          </cell>
          <cell r="C759" t="str">
            <v>CTR</v>
          </cell>
          <cell r="D759" t="str">
            <v>Yaounde</v>
          </cell>
          <cell r="E759">
            <v>11.596947999999999</v>
          </cell>
          <cell r="F759">
            <v>3.9296220000000002</v>
          </cell>
          <cell r="G759">
            <v>694</v>
          </cell>
          <cell r="H759" t="str">
            <v>Macro</v>
          </cell>
          <cell r="I759" t="str">
            <v>ZTE</v>
          </cell>
          <cell r="J759" t="str">
            <v>Ngouala TSAGUE BRISSE</v>
          </cell>
          <cell r="K759" t="str">
            <v>Yaounde_3</v>
          </cell>
          <cell r="L759" t="str">
            <v>AFRO</v>
          </cell>
          <cell r="M759" t="str">
            <v>CAMUSAT</v>
          </cell>
          <cell r="N759" t="str">
            <v>Good Grid + GE</v>
          </cell>
        </row>
        <row r="760">
          <cell r="A760" t="str">
            <v>CTR_031</v>
          </cell>
          <cell r="B760" t="str">
            <v>CTR_031_Z_Soa</v>
          </cell>
          <cell r="C760" t="str">
            <v>CTR</v>
          </cell>
          <cell r="D760" t="str">
            <v>Yaounde</v>
          </cell>
          <cell r="E760">
            <v>11.59446954</v>
          </cell>
          <cell r="F760">
            <v>3.9721235539999999</v>
          </cell>
          <cell r="G760">
            <v>685</v>
          </cell>
          <cell r="H760" t="str">
            <v>Macro</v>
          </cell>
          <cell r="I760" t="str">
            <v>ZTE</v>
          </cell>
          <cell r="J760" t="str">
            <v>Ngouala TSAGUE BRISSE</v>
          </cell>
          <cell r="K760" t="str">
            <v>Yaounde_3</v>
          </cell>
          <cell r="L760" t="str">
            <v>AFRO</v>
          </cell>
          <cell r="M760" t="str">
            <v>IHS</v>
          </cell>
          <cell r="N760" t="str">
            <v>Grid-Gen</v>
          </cell>
        </row>
        <row r="761">
          <cell r="A761" t="str">
            <v>CTR_313</v>
          </cell>
          <cell r="B761" t="str">
            <v>CTR_313_Z_Ebogo</v>
          </cell>
          <cell r="C761" t="str">
            <v>CTR</v>
          </cell>
          <cell r="D761" t="str">
            <v>Yaounde</v>
          </cell>
          <cell r="E761">
            <v>11.588462</v>
          </cell>
          <cell r="F761">
            <v>3.9486699999999999</v>
          </cell>
          <cell r="G761">
            <v>685</v>
          </cell>
          <cell r="H761" t="str">
            <v>Macro</v>
          </cell>
          <cell r="I761" t="str">
            <v>ZTE</v>
          </cell>
          <cell r="J761" t="str">
            <v>Ngouala TSAGUE BRISSE</v>
          </cell>
          <cell r="K761" t="str">
            <v>Yaounde_3</v>
          </cell>
          <cell r="L761" t="str">
            <v>AFRO</v>
          </cell>
          <cell r="M761" t="str">
            <v>IHS</v>
          </cell>
          <cell r="N761" t="str">
            <v>Grid-Gen</v>
          </cell>
        </row>
        <row r="762">
          <cell r="A762" t="str">
            <v>EXN_018</v>
          </cell>
          <cell r="B762" t="str">
            <v>Guidiguis</v>
          </cell>
          <cell r="C762" t="str">
            <v>EXN</v>
          </cell>
          <cell r="D762" t="str">
            <v>Guidiguis</v>
          </cell>
          <cell r="E762">
            <v>14.70329474</v>
          </cell>
          <cell r="F762">
            <v>10.142009160000001</v>
          </cell>
          <cell r="G762">
            <v>369</v>
          </cell>
          <cell r="H762" t="str">
            <v>Macro</v>
          </cell>
          <cell r="I762" t="str">
            <v>NOKIA</v>
          </cell>
          <cell r="J762" t="str">
            <v>Herman Tchawe</v>
          </cell>
          <cell r="K762" t="str">
            <v>Kaele</v>
          </cell>
          <cell r="L762" t="str">
            <v>TELEINFRA</v>
          </cell>
          <cell r="M762" t="str">
            <v>IHS</v>
          </cell>
          <cell r="N762" t="str">
            <v>Grid-Gen</v>
          </cell>
        </row>
        <row r="763">
          <cell r="A763" t="str">
            <v>NRO_136</v>
          </cell>
          <cell r="B763" t="str">
            <v>Ndop-Catholic-Church</v>
          </cell>
          <cell r="C763" t="str">
            <v>NRO</v>
          </cell>
          <cell r="D763" t="str">
            <v>Ndop</v>
          </cell>
          <cell r="E763">
            <v>10.444000000000001</v>
          </cell>
          <cell r="F763">
            <v>5.9871999999999996</v>
          </cell>
          <cell r="G763">
            <v>1176</v>
          </cell>
          <cell r="H763" t="str">
            <v>Macro</v>
          </cell>
          <cell r="I763" t="str">
            <v>NOKIA</v>
          </cell>
          <cell r="J763" t="str">
            <v>Collins Kogge</v>
          </cell>
          <cell r="K763" t="str">
            <v>Kumbo</v>
          </cell>
          <cell r="L763" t="str">
            <v>HAMMER_NRO_OST</v>
          </cell>
          <cell r="M763">
            <v>0</v>
          </cell>
          <cell r="N763" t="e">
            <v>#N/A</v>
          </cell>
        </row>
        <row r="764">
          <cell r="A764" t="str">
            <v>OST_291</v>
          </cell>
          <cell r="B764" t="str">
            <v>Bfsam-Tayim-II</v>
          </cell>
          <cell r="C764" t="str">
            <v>OST</v>
          </cell>
          <cell r="D764" t="str">
            <v>Bafoussam</v>
          </cell>
          <cell r="E764">
            <v>10.458909999999999</v>
          </cell>
          <cell r="F764">
            <v>5.4911599999999998</v>
          </cell>
          <cell r="G764">
            <v>1311</v>
          </cell>
          <cell r="H764" t="str">
            <v>Macro</v>
          </cell>
          <cell r="I764"/>
          <cell r="J764" t="str">
            <v>Ngah Denis</v>
          </cell>
          <cell r="K764" t="str">
            <v>Bafoussam_B2B</v>
          </cell>
          <cell r="L764" t="str">
            <v>HAMMER_NRO_OST</v>
          </cell>
          <cell r="M764" t="str">
            <v>CAMUSAT</v>
          </cell>
          <cell r="N764" t="str">
            <v>Good Grid + GE</v>
          </cell>
        </row>
        <row r="765">
          <cell r="A765" t="str">
            <v>CTR_392</v>
          </cell>
          <cell r="B765" t="str">
            <v>CTR_392_Z_Ebolowa-Ville</v>
          </cell>
          <cell r="C765" t="str">
            <v>CTR</v>
          </cell>
          <cell r="D765" t="str">
            <v>Ebolowa</v>
          </cell>
          <cell r="E765">
            <v>11.15393347</v>
          </cell>
          <cell r="F765">
            <v>2.9208871329999999</v>
          </cell>
          <cell r="G765">
            <v>0</v>
          </cell>
          <cell r="H765" t="str">
            <v>Macro</v>
          </cell>
          <cell r="I765" t="str">
            <v>ZTE</v>
          </cell>
          <cell r="J765" t="str">
            <v>Kenmegne Fabrice</v>
          </cell>
          <cell r="K765" t="str">
            <v>Ebolowa</v>
          </cell>
          <cell r="L765" t="str">
            <v>AFRO</v>
          </cell>
          <cell r="M765" t="str">
            <v>IHS</v>
          </cell>
          <cell r="N765" t="str">
            <v>Grid-Gen</v>
          </cell>
        </row>
        <row r="766">
          <cell r="A766" t="str">
            <v>SUO_078</v>
          </cell>
          <cell r="B766" t="str">
            <v>Limbe-Fini-Hotel</v>
          </cell>
          <cell r="C766" t="str">
            <v>SUO</v>
          </cell>
          <cell r="D766" t="str">
            <v>Limbe</v>
          </cell>
          <cell r="E766">
            <v>9.144388889</v>
          </cell>
          <cell r="F766">
            <v>4.0170000000000003</v>
          </cell>
          <cell r="G766">
            <v>19</v>
          </cell>
          <cell r="H766" t="str">
            <v>Macro</v>
          </cell>
          <cell r="I766" t="str">
            <v>NOKIA</v>
          </cell>
          <cell r="J766" t="str">
            <v>Emile TAMFU</v>
          </cell>
          <cell r="K766" t="str">
            <v>Limbe</v>
          </cell>
          <cell r="L766" t="str">
            <v>HAMMER_LIT_SUO</v>
          </cell>
          <cell r="M766" t="str">
            <v>IHS</v>
          </cell>
          <cell r="N766" t="str">
            <v>Grid-Gen</v>
          </cell>
        </row>
        <row r="767">
          <cell r="A767" t="str">
            <v>EXN_170</v>
          </cell>
          <cell r="B767" t="str">
            <v>Maroua-Zokok-Laddeo-IHS</v>
          </cell>
          <cell r="C767" t="str">
            <v>EXN</v>
          </cell>
          <cell r="D767" t="str">
            <v>Maroua</v>
          </cell>
          <cell r="E767">
            <v>14.26450736</v>
          </cell>
          <cell r="F767">
            <v>10.585506779999999</v>
          </cell>
          <cell r="G767">
            <v>413</v>
          </cell>
          <cell r="H767" t="str">
            <v>Macro</v>
          </cell>
          <cell r="I767" t="str">
            <v>NOKIA</v>
          </cell>
          <cell r="J767" t="str">
            <v>Lefranc Emati</v>
          </cell>
          <cell r="K767" t="str">
            <v>Maroua_B2B</v>
          </cell>
          <cell r="L767" t="str">
            <v>TELEINFRA</v>
          </cell>
          <cell r="M767" t="str">
            <v>IHS</v>
          </cell>
          <cell r="N767" t="str">
            <v>Grid-Gen</v>
          </cell>
        </row>
        <row r="768">
          <cell r="A768" t="str">
            <v>ADM_143</v>
          </cell>
          <cell r="B768" t="str">
            <v>Bawa-IHS</v>
          </cell>
          <cell r="C768" t="str">
            <v>ADM</v>
          </cell>
          <cell r="D768" t="str">
            <v>Bawa</v>
          </cell>
          <cell r="E768">
            <v>13.355473</v>
          </cell>
          <cell r="F768">
            <v>7.2143879999999996</v>
          </cell>
          <cell r="G768">
            <v>997</v>
          </cell>
          <cell r="H768" t="str">
            <v>Macro</v>
          </cell>
          <cell r="I768" t="str">
            <v>NOKIA</v>
          </cell>
          <cell r="J768" t="str">
            <v>Souleymanou</v>
          </cell>
          <cell r="K768" t="str">
            <v>Ngaoundere_3</v>
          </cell>
          <cell r="L768" t="str">
            <v>TELEINFRA</v>
          </cell>
          <cell r="M768" t="str">
            <v>IHS</v>
          </cell>
          <cell r="N768" t="str">
            <v>Solar-Gen-Lithium</v>
          </cell>
        </row>
        <row r="769">
          <cell r="A769" t="str">
            <v>CTR_594</v>
          </cell>
          <cell r="B769" t="str">
            <v>CTR_594_Z_Melen-Baaba</v>
          </cell>
          <cell r="C769" t="str">
            <v>CTR</v>
          </cell>
          <cell r="D769" t="str">
            <v>Ba'aba</v>
          </cell>
          <cell r="E769">
            <v>11.61013</v>
          </cell>
          <cell r="F769">
            <v>3.9194499999999999</v>
          </cell>
          <cell r="G769">
            <v>726</v>
          </cell>
          <cell r="H769" t="str">
            <v>Macro</v>
          </cell>
          <cell r="I769" t="str">
            <v>ZTE</v>
          </cell>
          <cell r="J769" t="str">
            <v>Ngouala TSAGUE BRISSE</v>
          </cell>
          <cell r="K769" t="str">
            <v>Yaounde_3</v>
          </cell>
          <cell r="L769" t="str">
            <v>AFRO</v>
          </cell>
          <cell r="M769" t="str">
            <v>IHS</v>
          </cell>
          <cell r="N769" t="str">
            <v>Grid-Gen</v>
          </cell>
        </row>
        <row r="770">
          <cell r="A770" t="str">
            <v>CTR_621</v>
          </cell>
          <cell r="B770" t="str">
            <v>CTR_621_Z_Nkolfoulou-II-IHS</v>
          </cell>
          <cell r="C770" t="str">
            <v>CTR</v>
          </cell>
          <cell r="D770" t="str">
            <v>Yaounde</v>
          </cell>
          <cell r="E770">
            <v>11.57870737</v>
          </cell>
          <cell r="F770">
            <v>3.922635723</v>
          </cell>
          <cell r="G770">
            <v>733</v>
          </cell>
          <cell r="H770" t="str">
            <v>Macro</v>
          </cell>
          <cell r="I770" t="str">
            <v>ZTE</v>
          </cell>
          <cell r="J770" t="str">
            <v>Ngouala TSAGUE BRISSE</v>
          </cell>
          <cell r="K770" t="str">
            <v>Yaounde_3</v>
          </cell>
          <cell r="L770" t="str">
            <v>AFRO</v>
          </cell>
          <cell r="M770" t="str">
            <v>IHS</v>
          </cell>
          <cell r="N770" t="str">
            <v>Grid-Gen</v>
          </cell>
        </row>
        <row r="771">
          <cell r="A771" t="str">
            <v>CTR_649</v>
          </cell>
          <cell r="B771" t="str">
            <v>CTR_649_Z_Soa-Town-IHS</v>
          </cell>
          <cell r="C771" t="str">
            <v>CTR</v>
          </cell>
          <cell r="D771" t="str">
            <v>Yaounde</v>
          </cell>
          <cell r="E771">
            <v>11.604219000000001</v>
          </cell>
          <cell r="F771">
            <v>3.9709289999999999</v>
          </cell>
          <cell r="G771">
            <v>675</v>
          </cell>
          <cell r="H771" t="str">
            <v>Macro</v>
          </cell>
          <cell r="I771" t="str">
            <v>ZTE</v>
          </cell>
          <cell r="J771" t="str">
            <v>Ngouala TSAGUE BRISSE</v>
          </cell>
          <cell r="K771" t="str">
            <v>Yaounde_3</v>
          </cell>
          <cell r="L771" t="str">
            <v>AFRO</v>
          </cell>
          <cell r="M771" t="str">
            <v>IHS</v>
          </cell>
          <cell r="N771" t="str">
            <v>Grid-Gen</v>
          </cell>
        </row>
        <row r="772">
          <cell r="A772" t="str">
            <v>LIT_371</v>
          </cell>
          <cell r="B772" t="str">
            <v>LIT_371_Z_C-D-Palmiers-II</v>
          </cell>
          <cell r="C772" t="str">
            <v>LIT</v>
          </cell>
          <cell r="D772" t="str">
            <v>Douala</v>
          </cell>
          <cell r="E772">
            <v>9.7631779610000002</v>
          </cell>
          <cell r="F772">
            <v>4.0565286479999996</v>
          </cell>
          <cell r="G772">
            <v>701</v>
          </cell>
          <cell r="H772" t="str">
            <v>Macro</v>
          </cell>
          <cell r="I772" t="str">
            <v>ZTE</v>
          </cell>
          <cell r="J772" t="str">
            <v>Bruno Kemngne</v>
          </cell>
          <cell r="K772" t="str">
            <v>Douala_6</v>
          </cell>
          <cell r="L772" t="str">
            <v>HAMMER_LIT_SUO</v>
          </cell>
          <cell r="M772" t="str">
            <v>IHS</v>
          </cell>
          <cell r="N772" t="str">
            <v>Grid-Gen</v>
          </cell>
        </row>
        <row r="773">
          <cell r="A773" t="str">
            <v>LIT_378</v>
          </cell>
          <cell r="B773" t="str">
            <v>LIT_378_Z_Bonewonda-II</v>
          </cell>
          <cell r="C773" t="str">
            <v>LIT</v>
          </cell>
          <cell r="D773" t="str">
            <v>Douala</v>
          </cell>
          <cell r="E773">
            <v>9.7168427469999994</v>
          </cell>
          <cell r="F773">
            <v>4.0763379909999999</v>
          </cell>
          <cell r="G773">
            <v>701</v>
          </cell>
          <cell r="H773" t="str">
            <v>Macro</v>
          </cell>
          <cell r="I773" t="str">
            <v>ZTE</v>
          </cell>
          <cell r="J773" t="str">
            <v>Chick Canete Cho</v>
          </cell>
          <cell r="K773" t="str">
            <v>Douala_3</v>
          </cell>
          <cell r="L773" t="str">
            <v>HAMMER_LIT_SUO</v>
          </cell>
          <cell r="M773" t="str">
            <v>IHS</v>
          </cell>
          <cell r="N773" t="str">
            <v>Grid-Gen</v>
          </cell>
        </row>
        <row r="774">
          <cell r="A774" t="str">
            <v>LIT_372</v>
          </cell>
          <cell r="B774" t="str">
            <v>LIT_372_Z_Ndogbat</v>
          </cell>
          <cell r="C774" t="str">
            <v>LIT</v>
          </cell>
          <cell r="D774" t="str">
            <v>Douala</v>
          </cell>
          <cell r="E774">
            <v>9.7258999999999993</v>
          </cell>
          <cell r="F774">
            <v>4.0473749999999997</v>
          </cell>
          <cell r="G774">
            <v>701</v>
          </cell>
          <cell r="H774" t="str">
            <v>Macro</v>
          </cell>
          <cell r="I774" t="str">
            <v>ZTE</v>
          </cell>
          <cell r="J774" t="str">
            <v>Bruno Kemngne</v>
          </cell>
          <cell r="K774" t="str">
            <v>Douala_6</v>
          </cell>
          <cell r="L774" t="str">
            <v>HAMMER_LIT_SUO</v>
          </cell>
          <cell r="M774" t="str">
            <v>IHS</v>
          </cell>
          <cell r="N774" t="str">
            <v>Grid-Lithium</v>
          </cell>
        </row>
        <row r="775">
          <cell r="A775" t="str">
            <v>LIT_404</v>
          </cell>
          <cell r="B775" t="str">
            <v>NR-Cite</v>
          </cell>
          <cell r="C775" t="str">
            <v>LIT</v>
          </cell>
          <cell r="D775" t="str">
            <v>Douala</v>
          </cell>
          <cell r="E775">
            <v>9.7344549600000008</v>
          </cell>
          <cell r="F775">
            <v>4.0488020369999997</v>
          </cell>
          <cell r="G775">
            <v>26</v>
          </cell>
          <cell r="H775" t="str">
            <v>Macro</v>
          </cell>
          <cell r="I775" t="str">
            <v>NOKIA</v>
          </cell>
          <cell r="J775" t="str">
            <v>Bruno Kemngne</v>
          </cell>
          <cell r="K775" t="str">
            <v>Douala_6</v>
          </cell>
          <cell r="L775" t="str">
            <v>HAMMER_LIT_SUO</v>
          </cell>
          <cell r="M775" t="str">
            <v>IHS</v>
          </cell>
          <cell r="N775" t="str">
            <v>Grid-Gen</v>
          </cell>
        </row>
        <row r="776">
          <cell r="A776" t="str">
            <v>LIT_405</v>
          </cell>
          <cell r="B776" t="str">
            <v>LIT_405_Z_Bepanda-Omnisport</v>
          </cell>
          <cell r="C776" t="str">
            <v>LIT</v>
          </cell>
          <cell r="D776" t="str">
            <v>Douala</v>
          </cell>
          <cell r="E776">
            <v>9.7239692150000003</v>
          </cell>
          <cell r="F776">
            <v>4.0547376430000002</v>
          </cell>
          <cell r="G776">
            <v>701</v>
          </cell>
          <cell r="H776" t="str">
            <v>Macro</v>
          </cell>
          <cell r="I776" t="str">
            <v>ZTE</v>
          </cell>
          <cell r="J776" t="str">
            <v>Ndo Bile Thomas</v>
          </cell>
          <cell r="K776" t="str">
            <v>Douala_4</v>
          </cell>
          <cell r="L776" t="str">
            <v>HAMMER_LIT_SUO</v>
          </cell>
          <cell r="M776" t="str">
            <v>IHS</v>
          </cell>
          <cell r="N776" t="str">
            <v>Grid-Gen</v>
          </cell>
        </row>
        <row r="777">
          <cell r="A777" t="str">
            <v>CTR_397</v>
          </cell>
          <cell r="B777" t="str">
            <v>CTR_397_Z_Bafia-Dang</v>
          </cell>
          <cell r="C777" t="str">
            <v>CTR</v>
          </cell>
          <cell r="D777" t="str">
            <v>Bafia</v>
          </cell>
          <cell r="E777">
            <v>11.22719444</v>
          </cell>
          <cell r="F777">
            <v>4.744722222</v>
          </cell>
          <cell r="G777">
            <v>491</v>
          </cell>
          <cell r="H777" t="str">
            <v>Macro</v>
          </cell>
          <cell r="I777" t="str">
            <v>ZTE</v>
          </cell>
          <cell r="J777" t="str">
            <v>Patrick NSINGUI</v>
          </cell>
          <cell r="K777" t="str">
            <v>Bafia</v>
          </cell>
          <cell r="L777" t="str">
            <v>HAMMER_NRO_OST</v>
          </cell>
          <cell r="M777" t="str">
            <v>IHS</v>
          </cell>
          <cell r="N777" t="str">
            <v>Grid-Gen</v>
          </cell>
        </row>
        <row r="778">
          <cell r="A778" t="str">
            <v>EST_154</v>
          </cell>
          <cell r="B778" t="str">
            <v>Borongo-IHS</v>
          </cell>
          <cell r="C778" t="str">
            <v>EST</v>
          </cell>
          <cell r="D778" t="str">
            <v xml:space="preserve">Nganha </v>
          </cell>
          <cell r="E778">
            <v>14.300423869999999</v>
          </cell>
          <cell r="F778">
            <v>5.4982439999999997</v>
          </cell>
          <cell r="G778">
            <v>937</v>
          </cell>
          <cell r="H778" t="str">
            <v>Macro</v>
          </cell>
          <cell r="I778" t="str">
            <v>NOKIA</v>
          </cell>
          <cell r="J778" t="str">
            <v>Franck Mezazem</v>
          </cell>
          <cell r="K778" t="str">
            <v>Bertoua_2</v>
          </cell>
          <cell r="L778" t="str">
            <v>AFRO</v>
          </cell>
          <cell r="M778" t="str">
            <v>IHS</v>
          </cell>
          <cell r="N778" t="e">
            <v>#N/A</v>
          </cell>
        </row>
        <row r="779">
          <cell r="A779" t="str">
            <v>EST_080</v>
          </cell>
          <cell r="B779" t="str">
            <v>EST_080_Z_Garoua-Boulai-Frontiere</v>
          </cell>
          <cell r="C779" t="str">
            <v>EST</v>
          </cell>
          <cell r="D779" t="str">
            <v>Garoua-Boulai</v>
          </cell>
          <cell r="E779">
            <v>14.549194440000001</v>
          </cell>
          <cell r="F779">
            <v>5.8949444440000001</v>
          </cell>
          <cell r="G779">
            <v>1039</v>
          </cell>
          <cell r="H779" t="str">
            <v>Macro</v>
          </cell>
          <cell r="I779" t="str">
            <v>ZTE</v>
          </cell>
          <cell r="J779" t="str">
            <v>Kuitche Hippolite</v>
          </cell>
          <cell r="K779" t="str">
            <v>Meiganga</v>
          </cell>
          <cell r="L779" t="str">
            <v>TELEINFRA</v>
          </cell>
          <cell r="M779" t="str">
            <v>IHS</v>
          </cell>
          <cell r="N779" t="str">
            <v>Grid-Gen</v>
          </cell>
        </row>
        <row r="780">
          <cell r="A780" t="str">
            <v>NRD_143</v>
          </cell>
          <cell r="B780" t="str">
            <v>Garoua-Stade</v>
          </cell>
          <cell r="C780" t="str">
            <v>NRD</v>
          </cell>
          <cell r="D780" t="str">
            <v>Garoua</v>
          </cell>
          <cell r="E780">
            <v>13.39301</v>
          </cell>
          <cell r="F780">
            <v>9.3290400000000009</v>
          </cell>
          <cell r="G780">
            <v>216</v>
          </cell>
          <cell r="H780" t="str">
            <v>Macro</v>
          </cell>
          <cell r="I780" t="str">
            <v>NOKIA</v>
          </cell>
          <cell r="J780" t="str">
            <v>Djouohou Armel</v>
          </cell>
          <cell r="K780" t="str">
            <v>Garoua_B2B</v>
          </cell>
          <cell r="L780" t="str">
            <v>TELEINFRA</v>
          </cell>
          <cell r="M780" t="str">
            <v>CAMUSAT</v>
          </cell>
          <cell r="N780" t="str">
            <v>Good Grid + GE</v>
          </cell>
        </row>
        <row r="781">
          <cell r="A781" t="str">
            <v>NRD_147</v>
          </cell>
          <cell r="B781" t="str">
            <v>Nassarao-II</v>
          </cell>
          <cell r="C781" t="str">
            <v>NRD</v>
          </cell>
          <cell r="D781" t="str">
            <v>Nassarao</v>
          </cell>
          <cell r="E781">
            <v>13.422708269999999</v>
          </cell>
          <cell r="F781">
            <v>9.3639605509999999</v>
          </cell>
          <cell r="G781">
            <v>201</v>
          </cell>
          <cell r="H781" t="str">
            <v>Macro</v>
          </cell>
          <cell r="I781" t="str">
            <v>NOKIA</v>
          </cell>
          <cell r="J781" t="str">
            <v>Djouohou Armel</v>
          </cell>
          <cell r="K781" t="str">
            <v>Garoua_B2B</v>
          </cell>
          <cell r="L781" t="str">
            <v>TELEINFRA</v>
          </cell>
          <cell r="M781" t="str">
            <v>CAMUSAT</v>
          </cell>
          <cell r="N781" t="str">
            <v>Medium Grid + GE</v>
          </cell>
        </row>
        <row r="782">
          <cell r="A782" t="str">
            <v>EXN_184</v>
          </cell>
          <cell r="B782" t="str">
            <v>Maroua-Ouro-Bah-II-IHS</v>
          </cell>
          <cell r="C782" t="str">
            <v>EXN</v>
          </cell>
          <cell r="D782" t="str">
            <v>Maroua</v>
          </cell>
          <cell r="E782">
            <v>14.352042689999999</v>
          </cell>
          <cell r="F782">
            <v>10.60663246</v>
          </cell>
          <cell r="G782">
            <v>393</v>
          </cell>
          <cell r="H782" t="str">
            <v>Macro</v>
          </cell>
          <cell r="I782" t="str">
            <v>NOKIA</v>
          </cell>
          <cell r="J782" t="str">
            <v>Lefranc Emati</v>
          </cell>
          <cell r="K782" t="str">
            <v>Maroua_B2B</v>
          </cell>
          <cell r="L782" t="str">
            <v>TELEINFRA</v>
          </cell>
          <cell r="M782" t="str">
            <v>IHS</v>
          </cell>
          <cell r="N782" t="str">
            <v>Grid-Gen</v>
          </cell>
        </row>
        <row r="783">
          <cell r="A783" t="str">
            <v>SUD_257</v>
          </cell>
          <cell r="B783" t="str">
            <v>Memve-ele-CAMTEL</v>
          </cell>
          <cell r="C783" t="str">
            <v>SUD</v>
          </cell>
          <cell r="D783" t="str">
            <v>Memve-ele</v>
          </cell>
          <cell r="E783">
            <v>10.39691667</v>
          </cell>
          <cell r="F783">
            <v>2.405583333</v>
          </cell>
          <cell r="G783">
            <v>436</v>
          </cell>
          <cell r="H783" t="str">
            <v>Macro</v>
          </cell>
          <cell r="I783" t="str">
            <v>NOKIA</v>
          </cell>
          <cell r="J783" t="str">
            <v>Kenmegne Fabrice</v>
          </cell>
          <cell r="K783" t="str">
            <v>Ebolowa</v>
          </cell>
          <cell r="L783" t="str">
            <v>AFRO</v>
          </cell>
          <cell r="M783" t="str">
            <v>CAMUSAT</v>
          </cell>
          <cell r="N783" t="str">
            <v>Hybrid Solar - S3</v>
          </cell>
        </row>
        <row r="784">
          <cell r="A784" t="str">
            <v>ADM_183</v>
          </cell>
          <cell r="B784" t="str">
            <v>Bawa</v>
          </cell>
          <cell r="C784" t="str">
            <v>ADM</v>
          </cell>
          <cell r="D784" t="str">
            <v>Bawa</v>
          </cell>
          <cell r="E784" t="str">
            <v>13.235401</v>
          </cell>
          <cell r="F784" t="str">
            <v>7.137464</v>
          </cell>
          <cell r="G784">
            <v>1085</v>
          </cell>
          <cell r="H784" t="str">
            <v>Macro</v>
          </cell>
          <cell r="I784" t="str">
            <v>NOKIA</v>
          </cell>
          <cell r="J784" t="str">
            <v>Souleymanou</v>
          </cell>
          <cell r="K784" t="str">
            <v>Ngaoundere_3</v>
          </cell>
          <cell r="L784" t="str">
            <v>TELEINFRA</v>
          </cell>
          <cell r="M784" t="str">
            <v>CAMUSAT</v>
          </cell>
          <cell r="N784" t="str">
            <v>Hybrid Solar - S3</v>
          </cell>
        </row>
        <row r="785">
          <cell r="A785" t="str">
            <v>CTR_675</v>
          </cell>
          <cell r="B785" t="str">
            <v>CTR_675_Z_Tsinga-Village2</v>
          </cell>
          <cell r="C785" t="str">
            <v>CTR</v>
          </cell>
          <cell r="D785" t="str">
            <v>Yaounde</v>
          </cell>
          <cell r="E785">
            <v>11.56383351</v>
          </cell>
          <cell r="F785">
            <v>3.9420828270000001</v>
          </cell>
          <cell r="G785">
            <v>6</v>
          </cell>
          <cell r="H785" t="str">
            <v>Macro</v>
          </cell>
          <cell r="I785" t="str">
            <v>ZTE</v>
          </cell>
          <cell r="J785" t="str">
            <v>Ngouala TSAGUE BRISSE</v>
          </cell>
          <cell r="K785" t="str">
            <v>Yaounde_3</v>
          </cell>
          <cell r="L785" t="str">
            <v>AFRO</v>
          </cell>
          <cell r="M785" t="str">
            <v>IHS</v>
          </cell>
          <cell r="N785" t="str">
            <v>Hybrid-Gen-Lithium</v>
          </cell>
        </row>
        <row r="786">
          <cell r="A786" t="str">
            <v>CTR_714</v>
          </cell>
          <cell r="B786" t="str">
            <v>CTR_714_Z_SOA-Vallee</v>
          </cell>
          <cell r="C786" t="str">
            <v>CTR</v>
          </cell>
          <cell r="D786" t="str">
            <v>Yaounde</v>
          </cell>
          <cell r="E786">
            <v>11.60507</v>
          </cell>
          <cell r="F786">
            <v>3.9874499999999999</v>
          </cell>
          <cell r="G786">
            <v>644</v>
          </cell>
          <cell r="H786" t="str">
            <v>Macro</v>
          </cell>
          <cell r="I786" t="str">
            <v>ZTE</v>
          </cell>
          <cell r="J786" t="str">
            <v>Ngouala TSAGUE BRISSE</v>
          </cell>
          <cell r="K786" t="str">
            <v>Yaounde_3</v>
          </cell>
          <cell r="L786" t="str">
            <v>AFRO</v>
          </cell>
          <cell r="M786" t="str">
            <v>CAMUSAT</v>
          </cell>
          <cell r="N786" t="str">
            <v>Bad Grid + GE</v>
          </cell>
        </row>
        <row r="787">
          <cell r="A787" t="str">
            <v>CTR_755</v>
          </cell>
          <cell r="B787" t="str">
            <v>CTR_755_Z_Ba-aba</v>
          </cell>
          <cell r="C787" t="str">
            <v>CTR</v>
          </cell>
          <cell r="D787" t="str">
            <v>Yaounde</v>
          </cell>
          <cell r="E787">
            <v>11.61275</v>
          </cell>
          <cell r="F787">
            <v>3.9637600000000002</v>
          </cell>
          <cell r="G787">
            <v>694</v>
          </cell>
          <cell r="H787" t="str">
            <v>Macro</v>
          </cell>
          <cell r="I787" t="str">
            <v>ZTE</v>
          </cell>
          <cell r="J787" t="str">
            <v>Ngouala TSAGUE BRISSE</v>
          </cell>
          <cell r="K787" t="str">
            <v>Yaounde_3</v>
          </cell>
          <cell r="L787" t="str">
            <v>AFRO</v>
          </cell>
          <cell r="M787" t="str">
            <v>CAMUSAT</v>
          </cell>
          <cell r="N787" t="str">
            <v>Medium Grid + GE</v>
          </cell>
        </row>
        <row r="788">
          <cell r="A788" t="str">
            <v>LIT_406</v>
          </cell>
          <cell r="B788" t="str">
            <v>LIT_406_Z_Ndokoti-Brasseries</v>
          </cell>
          <cell r="C788" t="str">
            <v>LIT</v>
          </cell>
          <cell r="D788" t="str">
            <v>Douala</v>
          </cell>
          <cell r="E788">
            <v>9.7476386339999994</v>
          </cell>
          <cell r="F788">
            <v>4.0438987590000002</v>
          </cell>
          <cell r="G788">
            <v>701</v>
          </cell>
          <cell r="H788" t="str">
            <v>Macro</v>
          </cell>
          <cell r="I788" t="str">
            <v>ZTE</v>
          </cell>
          <cell r="J788" t="str">
            <v>Bruno Kemngne</v>
          </cell>
          <cell r="K788" t="str">
            <v>Douala_6</v>
          </cell>
          <cell r="L788" t="str">
            <v>HAMMER_LIT_SUO</v>
          </cell>
          <cell r="M788" t="str">
            <v>IHS</v>
          </cell>
          <cell r="N788" t="str">
            <v>Grid Only</v>
          </cell>
        </row>
        <row r="789">
          <cell r="A789" t="str">
            <v>LIT_396</v>
          </cell>
          <cell r="B789" t="str">
            <v>LIT_396_Z_Bonateki-MRS</v>
          </cell>
          <cell r="C789" t="str">
            <v>LIT</v>
          </cell>
          <cell r="D789" t="str">
            <v>Douala</v>
          </cell>
          <cell r="E789">
            <v>9.7180020000000003</v>
          </cell>
          <cell r="F789">
            <v>4.0679699999999999</v>
          </cell>
          <cell r="G789">
            <v>701</v>
          </cell>
          <cell r="H789" t="str">
            <v>Macro</v>
          </cell>
          <cell r="I789" t="str">
            <v>ZTE</v>
          </cell>
          <cell r="J789" t="str">
            <v>Chick Canete Cho</v>
          </cell>
          <cell r="K789" t="str">
            <v>Douala_3</v>
          </cell>
          <cell r="L789" t="str">
            <v>HAMMER_LIT_SUO</v>
          </cell>
          <cell r="M789" t="str">
            <v>IHS</v>
          </cell>
          <cell r="N789" t="str">
            <v>Grid-Gen</v>
          </cell>
        </row>
        <row r="790">
          <cell r="A790" t="str">
            <v>LIT_159</v>
          </cell>
          <cell r="B790" t="str">
            <v>LIT_159_Z_Ndoghem-PK12-IHS</v>
          </cell>
          <cell r="C790" t="str">
            <v>LIT</v>
          </cell>
          <cell r="D790" t="str">
            <v>Douala</v>
          </cell>
          <cell r="E790">
            <v>9.7915200000000002</v>
          </cell>
          <cell r="F790">
            <v>4.0658479999999999</v>
          </cell>
          <cell r="G790">
            <v>701</v>
          </cell>
          <cell r="H790" t="str">
            <v>Macro</v>
          </cell>
          <cell r="I790" t="str">
            <v>ZTE</v>
          </cell>
          <cell r="J790" t="str">
            <v>Fidèle Etaba</v>
          </cell>
          <cell r="K790" t="str">
            <v>Douala_7</v>
          </cell>
          <cell r="L790" t="str">
            <v>HAMMER_LIT_SUO</v>
          </cell>
          <cell r="M790" t="str">
            <v>IHS</v>
          </cell>
          <cell r="N790" t="str">
            <v>Grid-Gen</v>
          </cell>
        </row>
        <row r="791">
          <cell r="A791" t="str">
            <v>ADM_005</v>
          </cell>
          <cell r="B791" t="str">
            <v>Touboro</v>
          </cell>
          <cell r="C791" t="str">
            <v>ADM</v>
          </cell>
          <cell r="D791" t="str">
            <v>Touboro</v>
          </cell>
          <cell r="E791">
            <v>15.353658510000001</v>
          </cell>
          <cell r="F791">
            <v>7.7759329250000002</v>
          </cell>
          <cell r="G791">
            <v>588</v>
          </cell>
          <cell r="H791" t="str">
            <v>Macro</v>
          </cell>
          <cell r="I791" t="str">
            <v>NOKIA</v>
          </cell>
          <cell r="J791" t="str">
            <v>Franck Njouonang</v>
          </cell>
          <cell r="K791" t="str">
            <v>Touboro</v>
          </cell>
          <cell r="L791" t="str">
            <v>TELEINFRA</v>
          </cell>
          <cell r="M791" t="str">
            <v>IHS</v>
          </cell>
          <cell r="N791" t="str">
            <v>Grid-Gen</v>
          </cell>
        </row>
        <row r="792">
          <cell r="A792" t="str">
            <v>ADM_182</v>
          </cell>
          <cell r="B792" t="str">
            <v>Toumbouroum</v>
          </cell>
          <cell r="C792" t="str">
            <v>ADM</v>
          </cell>
          <cell r="D792" t="str">
            <v>Toumbouroum</v>
          </cell>
          <cell r="E792" t="str">
            <v>13.39462</v>
          </cell>
          <cell r="F792" t="str">
            <v>7.31947</v>
          </cell>
          <cell r="G792">
            <v>1145</v>
          </cell>
          <cell r="H792" t="str">
            <v>Macro</v>
          </cell>
          <cell r="I792" t="str">
            <v>NOKIA</v>
          </cell>
          <cell r="J792" t="str">
            <v>Souleymanou</v>
          </cell>
          <cell r="K792" t="str">
            <v>Ngaoundere_3</v>
          </cell>
          <cell r="L792" t="str">
            <v>TELEINFRA</v>
          </cell>
          <cell r="M792" t="str">
            <v>CAMUSAT</v>
          </cell>
          <cell r="N792" t="str">
            <v>Hybrid Solar - S3</v>
          </cell>
        </row>
        <row r="793">
          <cell r="A793" t="str">
            <v>NRO_137</v>
          </cell>
          <cell r="B793" t="str">
            <v>Ndop-Kake-Hill</v>
          </cell>
          <cell r="C793" t="str">
            <v>NRO</v>
          </cell>
          <cell r="D793" t="str">
            <v>Ndop</v>
          </cell>
          <cell r="E793">
            <v>10.443584882</v>
          </cell>
          <cell r="F793">
            <v>6.0013391479999996</v>
          </cell>
          <cell r="G793">
            <v>1199</v>
          </cell>
          <cell r="H793" t="str">
            <v>Macro</v>
          </cell>
          <cell r="I793" t="str">
            <v>NOKIA</v>
          </cell>
          <cell r="J793" t="str">
            <v>Collins Kogge</v>
          </cell>
          <cell r="K793" t="str">
            <v>Kumbo</v>
          </cell>
          <cell r="L793" t="str">
            <v>HAMMER_NRO_OST</v>
          </cell>
          <cell r="M793" t="str">
            <v>IHS</v>
          </cell>
          <cell r="N793" t="str">
            <v>Grid-Gen</v>
          </cell>
        </row>
        <row r="794">
          <cell r="A794" t="str">
            <v>NRO_138</v>
          </cell>
          <cell r="B794" t="str">
            <v>Jakiri-Church-IHS</v>
          </cell>
          <cell r="C794" t="str">
            <v>NRO</v>
          </cell>
          <cell r="D794" t="str">
            <v>Jakiri</v>
          </cell>
          <cell r="E794">
            <v>10.640361942</v>
          </cell>
          <cell r="F794">
            <v>6.078694542</v>
          </cell>
          <cell r="G794">
            <v>1700</v>
          </cell>
          <cell r="H794" t="str">
            <v>Macro</v>
          </cell>
          <cell r="I794" t="str">
            <v>NOKIA</v>
          </cell>
          <cell r="J794" t="str">
            <v>Collins Kogge</v>
          </cell>
          <cell r="K794" t="str">
            <v>Kumbo</v>
          </cell>
          <cell r="L794" t="str">
            <v>HAMMER_NRO_OST</v>
          </cell>
          <cell r="M794" t="str">
            <v>IHS</v>
          </cell>
          <cell r="N794" t="str">
            <v>Grid-Gen</v>
          </cell>
        </row>
        <row r="795">
          <cell r="A795" t="str">
            <v>OST_007</v>
          </cell>
          <cell r="B795" t="str">
            <v>Bana</v>
          </cell>
          <cell r="C795" t="str">
            <v>OST</v>
          </cell>
          <cell r="D795" t="str">
            <v>Bana</v>
          </cell>
          <cell r="E795">
            <v>10.322699</v>
          </cell>
          <cell r="F795">
            <v>5.158919</v>
          </cell>
          <cell r="G795">
            <v>2014</v>
          </cell>
          <cell r="H795" t="str">
            <v>Macro</v>
          </cell>
          <cell r="I795" t="str">
            <v>NOKIA</v>
          </cell>
          <cell r="J795" t="str">
            <v>Ngah Denis</v>
          </cell>
          <cell r="K795" t="str">
            <v>Bafang</v>
          </cell>
          <cell r="L795" t="str">
            <v>HAMMER_NRO_OST</v>
          </cell>
          <cell r="M795" t="str">
            <v>IHS</v>
          </cell>
          <cell r="N795" t="str">
            <v>Grid-Gen</v>
          </cell>
        </row>
        <row r="796">
          <cell r="A796" t="str">
            <v>EXN_197</v>
          </cell>
          <cell r="B796" t="str">
            <v>Doualare-II</v>
          </cell>
          <cell r="C796" t="str">
            <v>EXN</v>
          </cell>
          <cell r="D796" t="str">
            <v>Maroua</v>
          </cell>
          <cell r="E796">
            <v>14.3238389</v>
          </cell>
          <cell r="F796">
            <v>10.621365859999999</v>
          </cell>
          <cell r="G796">
            <v>410</v>
          </cell>
          <cell r="H796" t="str">
            <v>Macro</v>
          </cell>
          <cell r="I796" t="str">
            <v>NOKIA</v>
          </cell>
          <cell r="J796" t="str">
            <v>Lefranc Emati</v>
          </cell>
          <cell r="K796" t="str">
            <v>Maroua_B2B</v>
          </cell>
          <cell r="L796" t="str">
            <v>TELEINFRA</v>
          </cell>
          <cell r="M796" t="str">
            <v>CAMUSAT</v>
          </cell>
          <cell r="N796" t="str">
            <v>Good Grid + GE</v>
          </cell>
        </row>
        <row r="797">
          <cell r="A797" t="str">
            <v>SUO_065</v>
          </cell>
          <cell r="B797" t="str">
            <v>Limbe-Federal-Qter</v>
          </cell>
          <cell r="C797" t="str">
            <v>SUO</v>
          </cell>
          <cell r="D797" t="str">
            <v>Limbe</v>
          </cell>
          <cell r="E797">
            <v>9.1959900000000001</v>
          </cell>
          <cell r="F797">
            <v>4.0171609999999998</v>
          </cell>
          <cell r="G797">
            <v>34</v>
          </cell>
          <cell r="H797" t="str">
            <v>Macro</v>
          </cell>
          <cell r="I797" t="str">
            <v>NOKIA</v>
          </cell>
          <cell r="J797" t="str">
            <v>Emile TAMFU</v>
          </cell>
          <cell r="K797" t="str">
            <v>Limbe</v>
          </cell>
          <cell r="L797" t="str">
            <v>HAMMER_LIT_SUO</v>
          </cell>
          <cell r="M797" t="str">
            <v>IHS</v>
          </cell>
          <cell r="N797" t="str">
            <v>Grid-Gen</v>
          </cell>
        </row>
        <row r="798">
          <cell r="A798" t="str">
            <v>CTR_393</v>
          </cell>
          <cell r="B798" t="str">
            <v>CTR_393_Z_Mbalmayo-Haoussa</v>
          </cell>
          <cell r="C798" t="str">
            <v>CTR</v>
          </cell>
          <cell r="D798" t="str">
            <v>Mbalmayo</v>
          </cell>
          <cell r="E798">
            <v>11.51116</v>
          </cell>
          <cell r="F798">
            <v>3.5186449999999998</v>
          </cell>
          <cell r="G798">
            <v>665</v>
          </cell>
          <cell r="H798" t="str">
            <v>Macro</v>
          </cell>
          <cell r="I798" t="str">
            <v>ZTE</v>
          </cell>
          <cell r="J798" t="str">
            <v>Mougang Rodrigue</v>
          </cell>
          <cell r="K798" t="str">
            <v>Mbalmayo</v>
          </cell>
          <cell r="L798" t="str">
            <v>AFRO</v>
          </cell>
          <cell r="M798" t="str">
            <v>IHS</v>
          </cell>
          <cell r="N798" t="str">
            <v>Grid-Gen</v>
          </cell>
        </row>
        <row r="799">
          <cell r="A799" t="str">
            <v>CTR_879</v>
          </cell>
          <cell r="B799" t="str">
            <v>CTR_879_Z_Baaba-II</v>
          </cell>
          <cell r="C799" t="str">
            <v>CTR</v>
          </cell>
          <cell r="D799" t="str">
            <v>Baaba</v>
          </cell>
          <cell r="E799">
            <v>11.63039</v>
          </cell>
          <cell r="F799">
            <v>3.9292099999999999</v>
          </cell>
          <cell r="G799">
            <v>662</v>
          </cell>
          <cell r="H799" t="str">
            <v>Macro</v>
          </cell>
          <cell r="I799" t="str">
            <v>ZTE</v>
          </cell>
          <cell r="J799" t="str">
            <v>Ngouala TSAGUE BRISSE</v>
          </cell>
          <cell r="K799" t="str">
            <v>Yaounde_3</v>
          </cell>
          <cell r="L799" t="str">
            <v>AFRO</v>
          </cell>
          <cell r="M799" t="str">
            <v>CAMUSAT</v>
          </cell>
          <cell r="N799" t="str">
            <v>Medium Grid + GE</v>
          </cell>
        </row>
        <row r="800">
          <cell r="A800" t="str">
            <v>EXN_074</v>
          </cell>
          <cell r="B800" t="str">
            <v>Dziguilao</v>
          </cell>
          <cell r="C800" t="str">
            <v>EXN</v>
          </cell>
          <cell r="D800" t="str">
            <v>Dziguilao</v>
          </cell>
          <cell r="E800">
            <v>14.791138889999999</v>
          </cell>
          <cell r="F800">
            <v>10.01525</v>
          </cell>
          <cell r="G800">
            <v>362</v>
          </cell>
          <cell r="H800" t="str">
            <v>Macro</v>
          </cell>
          <cell r="I800" t="str">
            <v>NOKIA</v>
          </cell>
          <cell r="J800" t="str">
            <v>Herman Tchawe</v>
          </cell>
          <cell r="K800" t="str">
            <v>Kaele</v>
          </cell>
          <cell r="L800" t="str">
            <v>TELEINFRA</v>
          </cell>
          <cell r="M800" t="str">
            <v>IHS</v>
          </cell>
          <cell r="N800" t="str">
            <v>Solar AER-Gen-Lithium</v>
          </cell>
        </row>
        <row r="801">
          <cell r="A801" t="str">
            <v>LIT_154</v>
          </cell>
          <cell r="B801" t="str">
            <v>LIT_154_Z_Bonamoussongo-IHS</v>
          </cell>
          <cell r="C801" t="str">
            <v>LIT</v>
          </cell>
          <cell r="D801" t="str">
            <v>Douala</v>
          </cell>
          <cell r="E801">
            <v>9.7255179999999992</v>
          </cell>
          <cell r="F801">
            <v>4.0713650000000001</v>
          </cell>
          <cell r="G801">
            <v>701</v>
          </cell>
          <cell r="H801" t="str">
            <v>Macro</v>
          </cell>
          <cell r="I801" t="str">
            <v>ZTE</v>
          </cell>
          <cell r="J801" t="str">
            <v>Ndo Bile Thomas</v>
          </cell>
          <cell r="K801" t="str">
            <v>Douala_4</v>
          </cell>
          <cell r="L801" t="str">
            <v>HAMMER_LIT_SUO</v>
          </cell>
          <cell r="M801" t="str">
            <v>IHS</v>
          </cell>
          <cell r="N801" t="str">
            <v>Grid-Gen</v>
          </cell>
        </row>
        <row r="802">
          <cell r="A802" t="str">
            <v>LIT_161</v>
          </cell>
          <cell r="B802" t="str">
            <v>LIT_161_Z_Cite-Sic-II</v>
          </cell>
          <cell r="C802" t="str">
            <v>LIT</v>
          </cell>
          <cell r="D802" t="str">
            <v>Douala</v>
          </cell>
          <cell r="E802">
            <v>9.7344248170000007</v>
          </cell>
          <cell r="F802">
            <v>4.0524828529999999</v>
          </cell>
          <cell r="G802">
            <v>701</v>
          </cell>
          <cell r="H802" t="str">
            <v>Macro</v>
          </cell>
          <cell r="I802" t="str">
            <v>ZTE</v>
          </cell>
          <cell r="J802" t="str">
            <v>Chick Canete Cho</v>
          </cell>
          <cell r="K802" t="str">
            <v>Douala_3</v>
          </cell>
          <cell r="L802" t="str">
            <v>HAMMER_LIT_SUO</v>
          </cell>
          <cell r="M802" t="str">
            <v>IHS</v>
          </cell>
          <cell r="N802" t="str">
            <v>Grid Only</v>
          </cell>
        </row>
        <row r="803">
          <cell r="A803" t="str">
            <v>LIT_168</v>
          </cell>
          <cell r="B803" t="str">
            <v>LIT_168_Z_C-D-Palmiers-III</v>
          </cell>
          <cell r="C803" t="str">
            <v>LIT</v>
          </cell>
          <cell r="D803" t="str">
            <v>Douala</v>
          </cell>
          <cell r="E803">
            <v>9.7675956310000007</v>
          </cell>
          <cell r="F803">
            <v>4.0538634059999996</v>
          </cell>
          <cell r="G803">
            <v>701</v>
          </cell>
          <cell r="H803" t="str">
            <v>Macro</v>
          </cell>
          <cell r="I803" t="str">
            <v>ZTE</v>
          </cell>
          <cell r="J803" t="str">
            <v>Bruno Kemngne</v>
          </cell>
          <cell r="K803" t="str">
            <v>Douala_6</v>
          </cell>
          <cell r="L803" t="str">
            <v>HAMMER_LIT_SUO</v>
          </cell>
          <cell r="M803" t="str">
            <v>IHS</v>
          </cell>
          <cell r="N803" t="str">
            <v>Grid Only</v>
          </cell>
        </row>
        <row r="804">
          <cell r="A804" t="str">
            <v>EXN_196</v>
          </cell>
          <cell r="B804" t="str">
            <v>Maroua-Diguirwo-II</v>
          </cell>
          <cell r="C804" t="str">
            <v>EXN</v>
          </cell>
          <cell r="D804" t="str">
            <v>Maroua</v>
          </cell>
          <cell r="E804">
            <v>14.32067969</v>
          </cell>
          <cell r="F804">
            <v>10.60608139</v>
          </cell>
          <cell r="G804">
            <v>434</v>
          </cell>
          <cell r="H804" t="str">
            <v>Macro</v>
          </cell>
          <cell r="I804" t="str">
            <v>NOKIA</v>
          </cell>
          <cell r="J804" t="str">
            <v>Lefranc Emati</v>
          </cell>
          <cell r="K804" t="str">
            <v>Maroua_B2B</v>
          </cell>
          <cell r="L804" t="str">
            <v>TELEINFRA</v>
          </cell>
          <cell r="M804" t="str">
            <v>CAMUSAT</v>
          </cell>
          <cell r="N804" t="str">
            <v>Good Grid + GE</v>
          </cell>
        </row>
        <row r="805">
          <cell r="A805" t="str">
            <v>OST_012</v>
          </cell>
          <cell r="B805" t="str">
            <v>Bangangte</v>
          </cell>
          <cell r="C805" t="str">
            <v>OST</v>
          </cell>
          <cell r="D805" t="str">
            <v>Bangangte</v>
          </cell>
          <cell r="E805">
            <v>10.503898</v>
          </cell>
          <cell r="F805">
            <v>5.1636920000000002</v>
          </cell>
          <cell r="G805">
            <v>1499</v>
          </cell>
          <cell r="H805" t="str">
            <v>Macro</v>
          </cell>
          <cell r="I805" t="str">
            <v>NOKIA</v>
          </cell>
          <cell r="J805" t="str">
            <v>Patrick Tonye</v>
          </cell>
          <cell r="K805" t="str">
            <v>Bangangte</v>
          </cell>
          <cell r="L805" t="str">
            <v>HAMMER_NRO_OST</v>
          </cell>
          <cell r="M805" t="str">
            <v>IHS</v>
          </cell>
          <cell r="N805" t="str">
            <v>Grid-Gen</v>
          </cell>
        </row>
        <row r="806">
          <cell r="A806" t="str">
            <v>EST_082</v>
          </cell>
          <cell r="B806" t="str">
            <v>Bagofit</v>
          </cell>
          <cell r="C806" t="str">
            <v>EST</v>
          </cell>
          <cell r="D806" t="str">
            <v>Bagofit</v>
          </cell>
          <cell r="E806">
            <v>13.102964589999999</v>
          </cell>
          <cell r="F806">
            <v>4.0116073099999996</v>
          </cell>
          <cell r="G806">
            <v>703</v>
          </cell>
          <cell r="H806" t="str">
            <v>Macro</v>
          </cell>
          <cell r="I806" t="str">
            <v>NOKIA</v>
          </cell>
          <cell r="J806" t="str">
            <v>Essiane Arthur</v>
          </cell>
          <cell r="K806" t="str">
            <v>Abong-Mbang</v>
          </cell>
          <cell r="L806" t="str">
            <v>AFRO</v>
          </cell>
          <cell r="M806" t="str">
            <v>IHS</v>
          </cell>
          <cell r="N806" t="str">
            <v>Gen Only</v>
          </cell>
        </row>
        <row r="807">
          <cell r="A807" t="str">
            <v>OST_010</v>
          </cell>
          <cell r="B807" t="str">
            <v>Bantoum</v>
          </cell>
          <cell r="C807" t="str">
            <v>OST</v>
          </cell>
          <cell r="D807" t="str">
            <v>Bantoum</v>
          </cell>
          <cell r="E807">
            <v>10.701943</v>
          </cell>
          <cell r="F807">
            <v>5.0625460000000002</v>
          </cell>
          <cell r="G807">
            <v>1028</v>
          </cell>
          <cell r="H807" t="str">
            <v>Macro</v>
          </cell>
          <cell r="I807" t="str">
            <v>NOKIA</v>
          </cell>
          <cell r="J807" t="str">
            <v>Patrick Tonye</v>
          </cell>
          <cell r="K807" t="str">
            <v>Bangangte</v>
          </cell>
          <cell r="L807" t="str">
            <v>HAMMER_NRO_OST</v>
          </cell>
          <cell r="M807" t="str">
            <v>IHS</v>
          </cell>
          <cell r="N807" t="str">
            <v>Grid-Gen</v>
          </cell>
        </row>
        <row r="808">
          <cell r="A808" t="str">
            <v>ADM_022</v>
          </cell>
          <cell r="B808" t="str">
            <v>Djohong</v>
          </cell>
          <cell r="C808" t="str">
            <v>ADM</v>
          </cell>
          <cell r="D808" t="str">
            <v>Djohong</v>
          </cell>
          <cell r="E808">
            <v>14.689936060000001</v>
          </cell>
          <cell r="F808">
            <v>6.8320399939999996</v>
          </cell>
          <cell r="G808">
            <v>1287</v>
          </cell>
          <cell r="H808" t="str">
            <v>Macro</v>
          </cell>
          <cell r="I808" t="str">
            <v>NOKIA</v>
          </cell>
          <cell r="J808" t="str">
            <v>Kuitche Hippolite</v>
          </cell>
          <cell r="K808" t="str">
            <v>Meiganga</v>
          </cell>
          <cell r="L808" t="str">
            <v>TELEINFRA</v>
          </cell>
          <cell r="M808" t="str">
            <v>IHS</v>
          </cell>
          <cell r="N808" t="str">
            <v>Solar-Gen-Lithium</v>
          </cell>
        </row>
        <row r="809">
          <cell r="A809" t="str">
            <v>CTR_385</v>
          </cell>
          <cell r="B809" t="str">
            <v>Mbeng</v>
          </cell>
          <cell r="C809" t="str">
            <v>CTR</v>
          </cell>
          <cell r="D809" t="str">
            <v>Mbeng</v>
          </cell>
          <cell r="E809">
            <v>11.230233</v>
          </cell>
          <cell r="F809">
            <v>3.5351729999999999</v>
          </cell>
          <cell r="G809">
            <v>687</v>
          </cell>
          <cell r="H809" t="str">
            <v>Macro</v>
          </cell>
          <cell r="I809" t="str">
            <v>NOKIA</v>
          </cell>
          <cell r="J809" t="str">
            <v>Etienne Saha</v>
          </cell>
          <cell r="K809" t="str">
            <v>Boumnyebel</v>
          </cell>
          <cell r="L809" t="str">
            <v>AFRO</v>
          </cell>
          <cell r="M809" t="str">
            <v>IHS</v>
          </cell>
          <cell r="N809" t="str">
            <v>Grid-Gen</v>
          </cell>
        </row>
        <row r="810">
          <cell r="A810" t="str">
            <v>ADM_023</v>
          </cell>
          <cell r="B810" t="str">
            <v>Ngam</v>
          </cell>
          <cell r="C810" t="str">
            <v>ADM</v>
          </cell>
          <cell r="D810" t="str">
            <v>Ngam</v>
          </cell>
          <cell r="E810">
            <v>14.58077544</v>
          </cell>
          <cell r="F810">
            <v>6.7495353800000002</v>
          </cell>
          <cell r="G810">
            <v>1260</v>
          </cell>
          <cell r="H810" t="str">
            <v>Macro</v>
          </cell>
          <cell r="I810" t="str">
            <v>NOKIA</v>
          </cell>
          <cell r="J810" t="str">
            <v>Kuitche Hippolite</v>
          </cell>
          <cell r="K810" t="str">
            <v>Meiganga</v>
          </cell>
          <cell r="L810" t="str">
            <v>TELEINFRA</v>
          </cell>
          <cell r="M810" t="str">
            <v>IHS</v>
          </cell>
          <cell r="N810" t="str">
            <v>Gen-Lithium</v>
          </cell>
        </row>
        <row r="811">
          <cell r="A811" t="str">
            <v>LIT_368</v>
          </cell>
          <cell r="B811" t="str">
            <v>LIT_368_Z_Oyack-IHS</v>
          </cell>
          <cell r="C811" t="str">
            <v>LIT</v>
          </cell>
          <cell r="D811" t="str">
            <v>Douala</v>
          </cell>
          <cell r="E811">
            <v>9.7365969999999997</v>
          </cell>
          <cell r="F811">
            <v>4.0221388889999998</v>
          </cell>
          <cell r="G811">
            <v>701</v>
          </cell>
          <cell r="H811" t="str">
            <v>Macro</v>
          </cell>
          <cell r="I811" t="str">
            <v>ZTE</v>
          </cell>
          <cell r="J811" t="str">
            <v>Marius Lontsi</v>
          </cell>
          <cell r="K811" t="str">
            <v>Douala_8</v>
          </cell>
          <cell r="L811" t="str">
            <v>HAMMER_LIT_SUO</v>
          </cell>
          <cell r="M811" t="str">
            <v>IHS</v>
          </cell>
          <cell r="N811" t="str">
            <v>Grid-Gen</v>
          </cell>
        </row>
        <row r="812">
          <cell r="A812" t="str">
            <v>LIT_374</v>
          </cell>
          <cell r="B812" t="str">
            <v>LIT_374_Z_Song-Kot-IHS</v>
          </cell>
          <cell r="C812" t="str">
            <v>LIT</v>
          </cell>
          <cell r="D812" t="str">
            <v>Douala</v>
          </cell>
          <cell r="E812">
            <v>9.7701849079999992</v>
          </cell>
          <cell r="F812">
            <v>4.0351869120000003</v>
          </cell>
          <cell r="G812">
            <v>701</v>
          </cell>
          <cell r="H812" t="str">
            <v>Macro</v>
          </cell>
          <cell r="I812" t="str">
            <v>ZTE</v>
          </cell>
          <cell r="J812" t="str">
            <v>Bruno Kemngne</v>
          </cell>
          <cell r="K812" t="str">
            <v>Douala_6</v>
          </cell>
          <cell r="L812" t="str">
            <v>HAMMER_LIT_SUO</v>
          </cell>
          <cell r="M812" t="str">
            <v>IHS</v>
          </cell>
          <cell r="N812" t="str">
            <v>Grid-Gen</v>
          </cell>
        </row>
        <row r="813">
          <cell r="A813" t="str">
            <v>NRD_057</v>
          </cell>
          <cell r="B813" t="str">
            <v>Dourbeye</v>
          </cell>
          <cell r="C813" t="str">
            <v>NRD</v>
          </cell>
          <cell r="D813" t="str">
            <v>Dourbeye</v>
          </cell>
          <cell r="E813">
            <v>13.51669444</v>
          </cell>
          <cell r="F813">
            <v>9.9864166670000003</v>
          </cell>
          <cell r="G813">
            <v>0</v>
          </cell>
          <cell r="H813" t="str">
            <v>Macro</v>
          </cell>
          <cell r="I813" t="str">
            <v>NOKIA</v>
          </cell>
          <cell r="J813" t="str">
            <v>Tsafack Ervice</v>
          </cell>
          <cell r="K813" t="str">
            <v>Guider</v>
          </cell>
          <cell r="L813" t="str">
            <v>TELEINFRA</v>
          </cell>
          <cell r="M813" t="str">
            <v>IHS</v>
          </cell>
          <cell r="N813" t="str">
            <v>Grid-Gen</v>
          </cell>
        </row>
        <row r="814">
          <cell r="A814" t="str">
            <v>SUD_255</v>
          </cell>
          <cell r="B814" t="str">
            <v>Ke-Eke-MTN</v>
          </cell>
          <cell r="C814" t="str">
            <v>SUD</v>
          </cell>
          <cell r="D814" t="str">
            <v>Ke-Eke</v>
          </cell>
          <cell r="E814">
            <v>11.273583329999999</v>
          </cell>
          <cell r="F814">
            <v>2.9039166669999998</v>
          </cell>
          <cell r="G814">
            <v>743</v>
          </cell>
          <cell r="H814" t="str">
            <v>Macro</v>
          </cell>
          <cell r="I814" t="str">
            <v>NOKIA</v>
          </cell>
          <cell r="J814" t="str">
            <v>Kenmegne Fabrice</v>
          </cell>
          <cell r="K814" t="str">
            <v>Ebolowa</v>
          </cell>
          <cell r="L814" t="str">
            <v>AFRO</v>
          </cell>
          <cell r="M814" t="str">
            <v>IHS</v>
          </cell>
          <cell r="N814" t="str">
            <v>Grid-Gen</v>
          </cell>
        </row>
        <row r="815">
          <cell r="A815" t="str">
            <v>ADM_158</v>
          </cell>
          <cell r="B815" t="str">
            <v>Ngd-Baladji-II-IHS</v>
          </cell>
          <cell r="C815" t="str">
            <v>ADM</v>
          </cell>
          <cell r="D815" t="str">
            <v>Ngaoundere</v>
          </cell>
          <cell r="E815">
            <v>13.57893</v>
          </cell>
          <cell r="F815">
            <v>7.329669</v>
          </cell>
          <cell r="G815">
            <v>1106</v>
          </cell>
          <cell r="H815" t="str">
            <v>Macro</v>
          </cell>
          <cell r="I815"/>
          <cell r="J815" t="str">
            <v>NDEWA JONAS</v>
          </cell>
          <cell r="K815" t="str">
            <v>Ngaoundere_1</v>
          </cell>
          <cell r="L815" t="str">
            <v>TELEINFRA</v>
          </cell>
          <cell r="M815" t="str">
            <v>IHS</v>
          </cell>
          <cell r="N815" t="str">
            <v>Grid-Gen</v>
          </cell>
        </row>
        <row r="816">
          <cell r="A816" t="str">
            <v>ADM_060</v>
          </cell>
          <cell r="B816" t="str">
            <v>Martap</v>
          </cell>
          <cell r="C816" t="str">
            <v>ADM</v>
          </cell>
          <cell r="D816" t="str">
            <v>Martap</v>
          </cell>
          <cell r="E816">
            <v>13.048833330000001</v>
          </cell>
          <cell r="F816">
            <v>6.8941666670000004</v>
          </cell>
          <cell r="G816">
            <v>0</v>
          </cell>
          <cell r="H816" t="str">
            <v>Macro</v>
          </cell>
          <cell r="I816" t="str">
            <v>NOKIA</v>
          </cell>
          <cell r="J816" t="str">
            <v xml:space="preserve">Ndongo Ayissi Jean-Bernard </v>
          </cell>
          <cell r="K816" t="str">
            <v>Ngaoundal</v>
          </cell>
          <cell r="L816" t="str">
            <v>TELEINFRA</v>
          </cell>
          <cell r="M816" t="str">
            <v>IHS</v>
          </cell>
          <cell r="N816" t="str">
            <v>Solar-Gen</v>
          </cell>
        </row>
        <row r="817">
          <cell r="A817" t="str">
            <v>ADM_037</v>
          </cell>
          <cell r="B817" t="str">
            <v>Ngaoui</v>
          </cell>
          <cell r="C817" t="str">
            <v>ADM</v>
          </cell>
          <cell r="D817" t="str">
            <v>Ngaoui</v>
          </cell>
          <cell r="E817">
            <v>14.948360299999999</v>
          </cell>
          <cell r="F817">
            <v>6.7485569280000002</v>
          </cell>
          <cell r="G817">
            <v>1</v>
          </cell>
          <cell r="H817" t="str">
            <v>Macro</v>
          </cell>
          <cell r="I817" t="str">
            <v>NOKIA</v>
          </cell>
          <cell r="J817" t="str">
            <v>Kuitche Hippolite</v>
          </cell>
          <cell r="K817" t="str">
            <v>Meiganga</v>
          </cell>
          <cell r="L817" t="str">
            <v>TELEINFRA</v>
          </cell>
          <cell r="M817" t="str">
            <v>IHS</v>
          </cell>
          <cell r="N817" t="str">
            <v>Solar-Gen-Lithium</v>
          </cell>
        </row>
        <row r="818">
          <cell r="A818" t="str">
            <v>LIT_349</v>
          </cell>
          <cell r="B818" t="str">
            <v>Nyanon</v>
          </cell>
          <cell r="C818" t="str">
            <v>LIT</v>
          </cell>
          <cell r="D818" t="str">
            <v>Nyanon</v>
          </cell>
          <cell r="E818">
            <v>10.960184290000001</v>
          </cell>
          <cell r="F818">
            <v>4.2629483600000002</v>
          </cell>
          <cell r="G818">
            <v>510</v>
          </cell>
          <cell r="H818" t="str">
            <v>Macro</v>
          </cell>
          <cell r="I818" t="str">
            <v>NOKIA</v>
          </cell>
          <cell r="J818" t="str">
            <v xml:space="preserve">APIANG Grégoire Flores </v>
          </cell>
          <cell r="K818" t="str">
            <v>Ntui</v>
          </cell>
          <cell r="L818" t="str">
            <v>HAMMER_LIT_SUO</v>
          </cell>
          <cell r="M818" t="str">
            <v>IHS</v>
          </cell>
          <cell r="N818" t="str">
            <v>Gen-Lithium</v>
          </cell>
        </row>
        <row r="819">
          <cell r="A819" t="str">
            <v>LIT_432</v>
          </cell>
          <cell r="B819" t="str">
            <v>LIT_432_Z_Ndogbong-Guinness</v>
          </cell>
          <cell r="C819" t="str">
            <v>LIT</v>
          </cell>
          <cell r="D819" t="str">
            <v>Douala</v>
          </cell>
          <cell r="E819">
            <v>9.7428205959999996</v>
          </cell>
          <cell r="F819">
            <v>4.0502807619999999</v>
          </cell>
          <cell r="G819">
            <v>701</v>
          </cell>
          <cell r="H819" t="str">
            <v>Macro</v>
          </cell>
          <cell r="I819" t="str">
            <v>ZTE</v>
          </cell>
          <cell r="J819" t="str">
            <v>Bruno Kemngne</v>
          </cell>
          <cell r="K819" t="str">
            <v>Douala_6</v>
          </cell>
          <cell r="L819" t="str">
            <v>HAMMER_LIT_SUO</v>
          </cell>
          <cell r="M819" t="str">
            <v>IHS</v>
          </cell>
          <cell r="N819" t="str">
            <v>Grid-Gen</v>
          </cell>
        </row>
        <row r="820">
          <cell r="A820" t="str">
            <v>LIT_442</v>
          </cell>
          <cell r="B820" t="str">
            <v>LIT_442_Z_Cite-de-la-Paix</v>
          </cell>
          <cell r="C820" t="str">
            <v>LIT</v>
          </cell>
          <cell r="D820" t="str">
            <v>Douala</v>
          </cell>
          <cell r="E820">
            <v>9.7284642790000007</v>
          </cell>
          <cell r="F820">
            <v>4.0416943869999997</v>
          </cell>
          <cell r="G820">
            <v>701</v>
          </cell>
          <cell r="H820" t="str">
            <v>Macro</v>
          </cell>
          <cell r="I820" t="str">
            <v>ZTE</v>
          </cell>
          <cell r="J820" t="str">
            <v>Bruno Kemngne</v>
          </cell>
          <cell r="K820" t="str">
            <v>Douala_6</v>
          </cell>
          <cell r="L820" t="str">
            <v>HAMMER_LIT_SUO</v>
          </cell>
          <cell r="M820" t="str">
            <v>IHS</v>
          </cell>
          <cell r="N820" t="str">
            <v>Grid Only</v>
          </cell>
        </row>
        <row r="821">
          <cell r="A821" t="str">
            <v>OST_011</v>
          </cell>
          <cell r="B821" t="str">
            <v>Dschang</v>
          </cell>
          <cell r="C821" t="str">
            <v>OST</v>
          </cell>
          <cell r="D821" t="str">
            <v>Dschang</v>
          </cell>
          <cell r="E821">
            <v>10.068083</v>
          </cell>
          <cell r="F821">
            <v>5.4388329999999998</v>
          </cell>
          <cell r="G821">
            <v>1456</v>
          </cell>
          <cell r="H821" t="str">
            <v>Macro</v>
          </cell>
          <cell r="I821" t="str">
            <v>NOKIA</v>
          </cell>
          <cell r="J821" t="str">
            <v>Rodrigue Takala</v>
          </cell>
          <cell r="K821" t="str">
            <v>Dschang</v>
          </cell>
          <cell r="L821" t="str">
            <v>HAMMER_NRO_OST</v>
          </cell>
          <cell r="M821" t="str">
            <v>CAMUSAT</v>
          </cell>
          <cell r="N821" t="str">
            <v>Bad Grid + Solar + GE</v>
          </cell>
        </row>
        <row r="822">
          <cell r="A822" t="str">
            <v>SUO_009</v>
          </cell>
          <cell r="B822" t="str">
            <v>Mamfe</v>
          </cell>
          <cell r="C822" t="str">
            <v>SUO</v>
          </cell>
          <cell r="D822" t="str">
            <v>Mamfe</v>
          </cell>
          <cell r="E822">
            <v>9.3155999999999999</v>
          </cell>
          <cell r="F822">
            <v>5.7454549999999998</v>
          </cell>
          <cell r="G822">
            <v>88</v>
          </cell>
          <cell r="H822" t="str">
            <v>Macro</v>
          </cell>
          <cell r="I822" t="str">
            <v>NOKIA</v>
          </cell>
          <cell r="J822" t="str">
            <v>Elan Mencheng  Jeremiah</v>
          </cell>
          <cell r="K822" t="str">
            <v>Mamfe</v>
          </cell>
          <cell r="L822" t="str">
            <v>HAMMER_LIT_SUO</v>
          </cell>
          <cell r="M822" t="str">
            <v>CAMUSAT</v>
          </cell>
          <cell r="N822" t="str">
            <v>Bad Grid + GE</v>
          </cell>
        </row>
        <row r="823">
          <cell r="A823" t="str">
            <v>NRD_146</v>
          </cell>
          <cell r="B823" t="str">
            <v>Garoua-Ouro-Lawan-II</v>
          </cell>
          <cell r="C823" t="str">
            <v>NRD</v>
          </cell>
          <cell r="D823" t="str">
            <v>Garoua</v>
          </cell>
          <cell r="E823">
            <v>13.42790656</v>
          </cell>
          <cell r="F823">
            <v>9.3563769479999994</v>
          </cell>
          <cell r="G823">
            <v>192</v>
          </cell>
          <cell r="H823" t="str">
            <v>Macro</v>
          </cell>
          <cell r="I823" t="str">
            <v>NOKIA</v>
          </cell>
          <cell r="J823" t="str">
            <v>Djouohou Armel</v>
          </cell>
          <cell r="K823" t="str">
            <v>Garoua_B2B</v>
          </cell>
          <cell r="L823" t="str">
            <v>TELEINFRA</v>
          </cell>
          <cell r="M823" t="str">
            <v>CAMUSAT</v>
          </cell>
          <cell r="N823" t="str">
            <v>Hybrid Solar - S1</v>
          </cell>
        </row>
        <row r="824">
          <cell r="A824" t="str">
            <v>NRD_158</v>
          </cell>
          <cell r="B824" t="str">
            <v>Garoua-Ngalbidje-II</v>
          </cell>
          <cell r="C824" t="str">
            <v>NRD</v>
          </cell>
          <cell r="D824" t="str">
            <v>Garoua</v>
          </cell>
          <cell r="E824">
            <v>13.402994229999999</v>
          </cell>
          <cell r="F824">
            <v>9.3415408709999994</v>
          </cell>
          <cell r="G824">
            <v>211</v>
          </cell>
          <cell r="H824" t="str">
            <v>Macro</v>
          </cell>
          <cell r="I824" t="str">
            <v>NOKIA</v>
          </cell>
          <cell r="J824" t="str">
            <v>Djouohou Armel</v>
          </cell>
          <cell r="K824" t="str">
            <v>Garoua_B2B</v>
          </cell>
          <cell r="L824" t="str">
            <v>TELEINFRA</v>
          </cell>
          <cell r="M824" t="str">
            <v>CAMUSAT</v>
          </cell>
          <cell r="N824" t="str">
            <v>Good Grid + Solar + GE</v>
          </cell>
        </row>
        <row r="825">
          <cell r="A825" t="str">
            <v>ADM_063</v>
          </cell>
          <cell r="B825" t="str">
            <v>Febadi-MTN</v>
          </cell>
          <cell r="C825" t="str">
            <v>ADM</v>
          </cell>
          <cell r="D825" t="str">
            <v>Febadi</v>
          </cell>
          <cell r="E825">
            <v>13.105193249999999</v>
          </cell>
          <cell r="F825">
            <v>6.5978713649999996</v>
          </cell>
          <cell r="G825">
            <v>975</v>
          </cell>
          <cell r="H825" t="str">
            <v>Macro</v>
          </cell>
          <cell r="I825" t="str">
            <v>NOKIA</v>
          </cell>
          <cell r="J825" t="str">
            <v xml:space="preserve">Ndongo Ayissi Jean-Bernard </v>
          </cell>
          <cell r="K825" t="str">
            <v>Ngaoundal</v>
          </cell>
          <cell r="L825" t="str">
            <v>TELEINFRA</v>
          </cell>
          <cell r="M825" t="str">
            <v>IHS</v>
          </cell>
          <cell r="N825" t="str">
            <v>Solar-Gen</v>
          </cell>
        </row>
        <row r="826">
          <cell r="A826" t="str">
            <v>NRD_141</v>
          </cell>
          <cell r="B826" t="str">
            <v>Garoua-Kolbives-II</v>
          </cell>
          <cell r="C826" t="str">
            <v>NRD</v>
          </cell>
          <cell r="D826" t="str">
            <v>Garoua</v>
          </cell>
          <cell r="E826">
            <v>13.379505350000001</v>
          </cell>
          <cell r="F826">
            <v>9.3017587450000008</v>
          </cell>
          <cell r="G826">
            <v>210</v>
          </cell>
          <cell r="H826" t="str">
            <v>Macro</v>
          </cell>
          <cell r="I826" t="str">
            <v>NOKIA</v>
          </cell>
          <cell r="J826" t="str">
            <v>Djouohou Armel</v>
          </cell>
          <cell r="K826" t="str">
            <v>Garoua_B2B</v>
          </cell>
          <cell r="L826" t="str">
            <v>TELEINFRA</v>
          </cell>
          <cell r="M826" t="str">
            <v>CAMUSAT</v>
          </cell>
          <cell r="N826" t="str">
            <v>Good Grid + GE</v>
          </cell>
        </row>
        <row r="827">
          <cell r="A827" t="str">
            <v>OST_103</v>
          </cell>
          <cell r="B827" t="str">
            <v>Kekem</v>
          </cell>
          <cell r="C827" t="str">
            <v>OST</v>
          </cell>
          <cell r="D827" t="str">
            <v>Kekem</v>
          </cell>
          <cell r="E827">
            <v>10.019347160000001</v>
          </cell>
          <cell r="F827">
            <v>5.1428879070000004</v>
          </cell>
          <cell r="G827">
            <v>747</v>
          </cell>
          <cell r="H827" t="str">
            <v>Macro</v>
          </cell>
          <cell r="I827" t="str">
            <v>NOKIA</v>
          </cell>
          <cell r="J827" t="str">
            <v>Yannick Tchoupa</v>
          </cell>
          <cell r="K827" t="str">
            <v>Nkongsamba</v>
          </cell>
          <cell r="L827" t="str">
            <v>HAMMER_NRO_OST</v>
          </cell>
          <cell r="M827" t="str">
            <v>IHS</v>
          </cell>
          <cell r="N827" t="str">
            <v>Grid-Gen</v>
          </cell>
        </row>
        <row r="828">
          <cell r="A828" t="str">
            <v>ADM_166</v>
          </cell>
          <cell r="B828" t="str">
            <v>Ngd-Mbiassoro</v>
          </cell>
          <cell r="C828" t="str">
            <v>ADM</v>
          </cell>
          <cell r="D828" t="str">
            <v>Ngaoundere</v>
          </cell>
          <cell r="E828">
            <v>13.525191</v>
          </cell>
          <cell r="F828">
            <v>7.3300999999999998</v>
          </cell>
          <cell r="G828">
            <v>15</v>
          </cell>
          <cell r="H828" t="str">
            <v>Macro</v>
          </cell>
          <cell r="I828"/>
          <cell r="J828" t="str">
            <v>Souleymanou</v>
          </cell>
          <cell r="K828" t="str">
            <v>Ngaoundere_3</v>
          </cell>
          <cell r="L828" t="str">
            <v>TELEINFRA</v>
          </cell>
          <cell r="M828" t="str">
            <v>CAMUSAT</v>
          </cell>
          <cell r="N828" t="str">
            <v>Hybrid Solar - S1</v>
          </cell>
        </row>
        <row r="829">
          <cell r="A829" t="str">
            <v>ADM_062</v>
          </cell>
          <cell r="B829" t="str">
            <v>Meidougou-MTN</v>
          </cell>
          <cell r="C829" t="str">
            <v>ADM</v>
          </cell>
          <cell r="D829" t="str">
            <v>Meidougou</v>
          </cell>
          <cell r="E829">
            <v>14.219789430000001</v>
          </cell>
          <cell r="F829">
            <v>6.413460723</v>
          </cell>
          <cell r="G829">
            <v>1043</v>
          </cell>
          <cell r="H829" t="str">
            <v>Macro</v>
          </cell>
          <cell r="I829" t="str">
            <v>NOKIA</v>
          </cell>
          <cell r="J829" t="str">
            <v>Kuitche Hippolite</v>
          </cell>
          <cell r="K829" t="str">
            <v>Meiganga</v>
          </cell>
          <cell r="L829" t="str">
            <v>TELEINFRA</v>
          </cell>
          <cell r="M829" t="str">
            <v>IHS</v>
          </cell>
          <cell r="N829" t="str">
            <v>Grid-Gen-Lithium</v>
          </cell>
        </row>
        <row r="830">
          <cell r="A830" t="str">
            <v>SUD_256</v>
          </cell>
          <cell r="B830" t="str">
            <v>Melane</v>
          </cell>
          <cell r="C830" t="str">
            <v>SUD</v>
          </cell>
          <cell r="D830" t="str">
            <v>Melane</v>
          </cell>
          <cell r="E830">
            <v>11.561215000000001</v>
          </cell>
          <cell r="F830">
            <v>2.9825469999999998</v>
          </cell>
          <cell r="G830">
            <v>708</v>
          </cell>
          <cell r="H830" t="str">
            <v>Macro</v>
          </cell>
          <cell r="I830" t="str">
            <v>NOKIA</v>
          </cell>
          <cell r="J830" t="str">
            <v>Mougang Rodrigue</v>
          </cell>
          <cell r="K830" t="str">
            <v>Mbalmayo</v>
          </cell>
          <cell r="L830" t="str">
            <v>AFRO</v>
          </cell>
          <cell r="M830" t="str">
            <v>IHS</v>
          </cell>
          <cell r="N830" t="str">
            <v>Grid-Gen</v>
          </cell>
        </row>
        <row r="831">
          <cell r="A831" t="str">
            <v>SUO_085</v>
          </cell>
          <cell r="B831" t="str">
            <v>Ngongo-MTN</v>
          </cell>
          <cell r="C831" t="str">
            <v>SUO</v>
          </cell>
          <cell r="D831" t="str">
            <v>Ngongo</v>
          </cell>
          <cell r="E831">
            <v>9.2265277799999996</v>
          </cell>
          <cell r="F831">
            <v>4.5472777799999999</v>
          </cell>
          <cell r="G831">
            <v>0</v>
          </cell>
          <cell r="H831" t="str">
            <v>Macro</v>
          </cell>
          <cell r="I831" t="str">
            <v>NOKIA</v>
          </cell>
          <cell r="J831" t="str">
            <v>FOJO André</v>
          </cell>
          <cell r="K831" t="str">
            <v>Ekondo-Titi</v>
          </cell>
          <cell r="L831" t="str">
            <v>HAMMER_LIT_SUO</v>
          </cell>
          <cell r="M831" t="str">
            <v>IHS</v>
          </cell>
          <cell r="N831" t="str">
            <v>Gen Only</v>
          </cell>
        </row>
        <row r="832">
          <cell r="A832" t="str">
            <v>CTR_379</v>
          </cell>
          <cell r="B832" t="str">
            <v>CTR_379_Z_Ngoulmekong-Nord</v>
          </cell>
          <cell r="C832" t="str">
            <v>CTR</v>
          </cell>
          <cell r="D832" t="str">
            <v>Yaounde</v>
          </cell>
          <cell r="E832">
            <v>11.572244</v>
          </cell>
          <cell r="F832">
            <v>3.9177399999999998</v>
          </cell>
          <cell r="G832">
            <v>696</v>
          </cell>
          <cell r="H832" t="str">
            <v>Macro</v>
          </cell>
          <cell r="I832" t="str">
            <v>ZTE</v>
          </cell>
          <cell r="J832" t="str">
            <v>Ngouala TSAGUE BRISSE</v>
          </cell>
          <cell r="K832" t="str">
            <v>Yaounde_3</v>
          </cell>
          <cell r="L832" t="str">
            <v>AFRO</v>
          </cell>
          <cell r="M832" t="str">
            <v>IHS</v>
          </cell>
          <cell r="N832" t="str">
            <v>Grid-Gen</v>
          </cell>
        </row>
        <row r="833">
          <cell r="A833" t="str">
            <v>SUD_252</v>
          </cell>
          <cell r="B833" t="str">
            <v>Djoum-CAMINEX</v>
          </cell>
          <cell r="C833" t="str">
            <v>SUD</v>
          </cell>
          <cell r="D833" t="str">
            <v>Djoum</v>
          </cell>
          <cell r="E833">
            <v>12.791396000000001</v>
          </cell>
          <cell r="F833">
            <v>2.5854759999999999</v>
          </cell>
          <cell r="G833">
            <v>762</v>
          </cell>
          <cell r="H833" t="str">
            <v>Macro</v>
          </cell>
          <cell r="I833" t="str">
            <v>NOKIA</v>
          </cell>
          <cell r="J833" t="str">
            <v>Foe Dominique</v>
          </cell>
          <cell r="K833" t="str">
            <v>Djoum</v>
          </cell>
          <cell r="L833" t="str">
            <v>AFRO</v>
          </cell>
          <cell r="M833" t="str">
            <v>IHS</v>
          </cell>
          <cell r="N833" t="str">
            <v>Gen-Lithium</v>
          </cell>
        </row>
        <row r="834">
          <cell r="A834" t="str">
            <v>ADM_067</v>
          </cell>
          <cell r="B834" t="str">
            <v>Doualayel-MTN</v>
          </cell>
          <cell r="C834" t="str">
            <v>ADM</v>
          </cell>
          <cell r="D834" t="str">
            <v>Doualayel</v>
          </cell>
          <cell r="E834">
            <v>12.6462866</v>
          </cell>
          <cell r="F834">
            <v>7.0201529349999996</v>
          </cell>
          <cell r="G834">
            <v>1075</v>
          </cell>
          <cell r="H834" t="str">
            <v>Macro</v>
          </cell>
          <cell r="I834" t="str">
            <v>NOKIA</v>
          </cell>
          <cell r="J834" t="str">
            <v>Chekep Kouamo Willy</v>
          </cell>
          <cell r="K834" t="str">
            <v>Tibati</v>
          </cell>
          <cell r="L834" t="str">
            <v>TELEINFRA</v>
          </cell>
          <cell r="M834" t="str">
            <v>IHS</v>
          </cell>
          <cell r="N834" t="str">
            <v>Gen-Lithium</v>
          </cell>
        </row>
        <row r="835">
          <cell r="A835" t="str">
            <v>SUO_015</v>
          </cell>
          <cell r="B835" t="str">
            <v>Ekok</v>
          </cell>
          <cell r="C835" t="str">
            <v>SUO</v>
          </cell>
          <cell r="D835" t="str">
            <v>Ekok</v>
          </cell>
          <cell r="E835">
            <v>8.8571829999999991</v>
          </cell>
          <cell r="F835">
            <v>5.8099230000000004</v>
          </cell>
          <cell r="G835">
            <v>79</v>
          </cell>
          <cell r="H835" t="str">
            <v>Macro</v>
          </cell>
          <cell r="I835" t="str">
            <v>NOKIA</v>
          </cell>
          <cell r="J835" t="str">
            <v>Elan Mencheng  Jeremiah</v>
          </cell>
          <cell r="K835" t="str">
            <v>Mamfe</v>
          </cell>
          <cell r="L835" t="str">
            <v>HAMMER_LIT_SUO</v>
          </cell>
          <cell r="M835" t="str">
            <v>IHS</v>
          </cell>
          <cell r="N835" t="str">
            <v>Grid-Gen</v>
          </cell>
        </row>
        <row r="836">
          <cell r="A836" t="str">
            <v>CTR_407</v>
          </cell>
          <cell r="B836" t="str">
            <v>Meba-CAMTEL</v>
          </cell>
          <cell r="C836" t="str">
            <v>CTR</v>
          </cell>
          <cell r="D836" t="str">
            <v>Meba</v>
          </cell>
          <cell r="E836">
            <v>12.988027779999999</v>
          </cell>
          <cell r="F836">
            <v>4.624333333</v>
          </cell>
          <cell r="G836">
            <v>753</v>
          </cell>
          <cell r="H836" t="str">
            <v>Macro</v>
          </cell>
          <cell r="I836" t="str">
            <v>NOKIA</v>
          </cell>
          <cell r="J836" t="str">
            <v>TSAGUE Raoul</v>
          </cell>
          <cell r="K836" t="str">
            <v>Nanga-Eboko</v>
          </cell>
          <cell r="L836" t="str">
            <v>AFRO</v>
          </cell>
          <cell r="M836" t="str">
            <v>CAMUSAT</v>
          </cell>
          <cell r="N836" t="str">
            <v>Hybrid Solar - S2</v>
          </cell>
        </row>
        <row r="837">
          <cell r="A837" t="str">
            <v>CTR_434</v>
          </cell>
          <cell r="B837" t="str">
            <v>Mekin-CAMTEL</v>
          </cell>
          <cell r="C837" t="str">
            <v>CTR</v>
          </cell>
          <cell r="D837" t="str">
            <v>Mekin</v>
          </cell>
          <cell r="E837">
            <v>12.417611109999999</v>
          </cell>
          <cell r="F837">
            <v>3.2629444439999999</v>
          </cell>
          <cell r="G837">
            <v>624</v>
          </cell>
          <cell r="H837" t="str">
            <v>Macro</v>
          </cell>
          <cell r="I837" t="str">
            <v>NOKIA</v>
          </cell>
          <cell r="J837" t="str">
            <v>Kenfack Peguy</v>
          </cell>
          <cell r="K837" t="str">
            <v>Sangmelima</v>
          </cell>
          <cell r="L837" t="str">
            <v>AFRO</v>
          </cell>
          <cell r="M837" t="str">
            <v>CAMUSAT</v>
          </cell>
          <cell r="N837" t="str">
            <v>Hybrid Solar - S1</v>
          </cell>
        </row>
        <row r="838">
          <cell r="A838" t="str">
            <v>CTR_473</v>
          </cell>
          <cell r="B838" t="str">
            <v>CTR_473_Z_Fougerole-MTN-IHS</v>
          </cell>
          <cell r="C838" t="str">
            <v>CTR</v>
          </cell>
          <cell r="D838" t="str">
            <v>Yaounde</v>
          </cell>
          <cell r="E838">
            <v>11.570966</v>
          </cell>
          <cell r="F838">
            <v>3.9077449999999998</v>
          </cell>
          <cell r="G838">
            <v>680</v>
          </cell>
          <cell r="H838" t="str">
            <v>Macro</v>
          </cell>
          <cell r="I838" t="str">
            <v>ZTE</v>
          </cell>
          <cell r="J838" t="str">
            <v>Ngouala TSAGUE BRISSE</v>
          </cell>
          <cell r="K838" t="str">
            <v>Yaounde_3</v>
          </cell>
          <cell r="L838" t="str">
            <v>AFRO</v>
          </cell>
          <cell r="M838" t="str">
            <v>IHS</v>
          </cell>
          <cell r="N838" t="str">
            <v>Grid-Gen</v>
          </cell>
        </row>
        <row r="839">
          <cell r="A839" t="str">
            <v>LIT_443</v>
          </cell>
          <cell r="B839" t="str">
            <v>LIT_443_Z_PK8-Essiac</v>
          </cell>
          <cell r="C839" t="str">
            <v>LIT</v>
          </cell>
          <cell r="D839" t="str">
            <v>Douala</v>
          </cell>
          <cell r="E839">
            <v>9.7544020000000007</v>
          </cell>
          <cell r="F839">
            <v>4.0431189999999999</v>
          </cell>
          <cell r="G839">
            <v>701</v>
          </cell>
          <cell r="H839" t="str">
            <v>Macro</v>
          </cell>
          <cell r="I839" t="str">
            <v>ZTE</v>
          </cell>
          <cell r="J839" t="str">
            <v>Bruno Kemngne</v>
          </cell>
          <cell r="K839" t="str">
            <v>Douala_6</v>
          </cell>
          <cell r="L839" t="str">
            <v>HAMMER_LIT_SUO</v>
          </cell>
          <cell r="M839" t="str">
            <v>IHS</v>
          </cell>
          <cell r="N839" t="str">
            <v>Grid-Gen</v>
          </cell>
        </row>
        <row r="840">
          <cell r="A840" t="str">
            <v>SUO_016</v>
          </cell>
          <cell r="B840" t="str">
            <v>Eyumojock</v>
          </cell>
          <cell r="C840" t="str">
            <v>SUO</v>
          </cell>
          <cell r="D840" t="str">
            <v>Eyumojock</v>
          </cell>
          <cell r="E840">
            <v>8.9949239999999993</v>
          </cell>
          <cell r="F840">
            <v>5.7735630000000002</v>
          </cell>
          <cell r="G840">
            <v>143</v>
          </cell>
          <cell r="H840" t="str">
            <v>Macro</v>
          </cell>
          <cell r="I840" t="str">
            <v>NOKIA</v>
          </cell>
          <cell r="J840" t="str">
            <v>Elan Mencheng  Jeremiah</v>
          </cell>
          <cell r="K840" t="str">
            <v>Mamfe</v>
          </cell>
          <cell r="L840" t="str">
            <v>HAMMER_LIT_SUO</v>
          </cell>
          <cell r="M840" t="str">
            <v>IHS</v>
          </cell>
          <cell r="N840" t="str">
            <v>Solar-Gen</v>
          </cell>
        </row>
        <row r="841">
          <cell r="A841" t="str">
            <v>SUO_087</v>
          </cell>
          <cell r="B841" t="str">
            <v>Ekona-MTN</v>
          </cell>
          <cell r="C841" t="str">
            <v>SUO</v>
          </cell>
          <cell r="D841" t="str">
            <v>Ekona</v>
          </cell>
          <cell r="E841">
            <v>9.3391400000000004</v>
          </cell>
          <cell r="F841">
            <v>4.2267900000000003</v>
          </cell>
          <cell r="G841">
            <v>0</v>
          </cell>
          <cell r="H841" t="str">
            <v>Macro</v>
          </cell>
          <cell r="I841" t="str">
            <v>NOKIA</v>
          </cell>
          <cell r="J841" t="str">
            <v>Honore Koube</v>
          </cell>
          <cell r="K841" t="str">
            <v>Buea</v>
          </cell>
          <cell r="L841" t="str">
            <v>HAMMER_LIT_SUO</v>
          </cell>
          <cell r="M841" t="str">
            <v>IHS</v>
          </cell>
          <cell r="N841" t="str">
            <v>Gen Only</v>
          </cell>
        </row>
        <row r="842">
          <cell r="A842" t="str">
            <v>OST_013</v>
          </cell>
          <cell r="B842" t="str">
            <v>Yenon</v>
          </cell>
          <cell r="C842" t="str">
            <v>OST</v>
          </cell>
          <cell r="D842" t="str">
            <v>Yenon</v>
          </cell>
          <cell r="E842">
            <v>10.443</v>
          </cell>
          <cell r="F842">
            <v>5.2721999999999998</v>
          </cell>
          <cell r="G842">
            <v>1884</v>
          </cell>
          <cell r="H842" t="str">
            <v>Macro</v>
          </cell>
          <cell r="I842" t="str">
            <v>NOKIA</v>
          </cell>
          <cell r="J842" t="str">
            <v>Patrick Tonye</v>
          </cell>
          <cell r="K842" t="str">
            <v>Bangangte</v>
          </cell>
          <cell r="L842" t="str">
            <v>HAMMER_NRO_OST</v>
          </cell>
          <cell r="M842" t="str">
            <v>IHS</v>
          </cell>
          <cell r="N842" t="str">
            <v>Grid-Gen</v>
          </cell>
        </row>
        <row r="843">
          <cell r="A843" t="str">
            <v>ADM_064</v>
          </cell>
          <cell r="B843" t="str">
            <v>Koba-MTN</v>
          </cell>
          <cell r="C843" t="str">
            <v>ADM</v>
          </cell>
          <cell r="D843" t="str">
            <v>Koba</v>
          </cell>
          <cell r="E843">
            <v>12.56994984</v>
          </cell>
          <cell r="F843">
            <v>6.6571112179999998</v>
          </cell>
          <cell r="G843">
            <v>955</v>
          </cell>
          <cell r="H843" t="str">
            <v>Macro</v>
          </cell>
          <cell r="I843" t="str">
            <v>NOKIA</v>
          </cell>
          <cell r="J843" t="str">
            <v>Chekep Kouamo Willy</v>
          </cell>
          <cell r="K843" t="str">
            <v>Tibati</v>
          </cell>
          <cell r="L843" t="str">
            <v>TELEINFRA</v>
          </cell>
          <cell r="M843" t="str">
            <v>IHS</v>
          </cell>
          <cell r="N843" t="str">
            <v>Gen-Lithium</v>
          </cell>
        </row>
        <row r="844">
          <cell r="A844" t="str">
            <v>OST_015</v>
          </cell>
          <cell r="B844" t="str">
            <v>Bafang</v>
          </cell>
          <cell r="C844" t="str">
            <v>OST</v>
          </cell>
          <cell r="D844" t="str">
            <v>Bafang</v>
          </cell>
          <cell r="E844">
            <v>10.188978000000001</v>
          </cell>
          <cell r="F844">
            <v>5.1658179999999998</v>
          </cell>
          <cell r="G844">
            <v>1220</v>
          </cell>
          <cell r="H844" t="str">
            <v>Macro</v>
          </cell>
          <cell r="I844" t="str">
            <v>NOKIA</v>
          </cell>
          <cell r="J844" t="str">
            <v>Ngah Denis</v>
          </cell>
          <cell r="K844" t="str">
            <v>Bafang</v>
          </cell>
          <cell r="L844" t="str">
            <v>HAMMER_NRO_OST</v>
          </cell>
          <cell r="M844" t="str">
            <v>IHS</v>
          </cell>
          <cell r="N844" t="str">
            <v>Grid-Gen</v>
          </cell>
        </row>
        <row r="845">
          <cell r="A845" t="str">
            <v>CTR_671</v>
          </cell>
          <cell r="B845" t="str">
            <v>CTR_671_Z_Nkolfoulou-I</v>
          </cell>
          <cell r="C845" t="str">
            <v>CTR</v>
          </cell>
          <cell r="D845" t="str">
            <v>Yaounde</v>
          </cell>
          <cell r="E845">
            <v>11.56115</v>
          </cell>
          <cell r="F845">
            <v>3.9161600000000001</v>
          </cell>
          <cell r="G845">
            <v>31</v>
          </cell>
          <cell r="H845" t="str">
            <v>Macro</v>
          </cell>
          <cell r="I845" t="str">
            <v>ZTE</v>
          </cell>
          <cell r="J845" t="str">
            <v>Ngouala TSAGUE BRISSE</v>
          </cell>
          <cell r="K845" t="str">
            <v>Yaounde_3</v>
          </cell>
          <cell r="L845" t="str">
            <v>AFRO</v>
          </cell>
          <cell r="M845" t="str">
            <v>CAMUSAT</v>
          </cell>
          <cell r="N845" t="str">
            <v>Bad Grid + GE</v>
          </cell>
        </row>
        <row r="846">
          <cell r="A846" t="str">
            <v>CTR_394</v>
          </cell>
          <cell r="B846" t="str">
            <v>Ambam</v>
          </cell>
          <cell r="C846" t="str">
            <v>CTR</v>
          </cell>
          <cell r="D846" t="str">
            <v>Ambam</v>
          </cell>
          <cell r="E846">
            <v>11.269555560000001</v>
          </cell>
          <cell r="F846">
            <v>2.3826388889999999</v>
          </cell>
          <cell r="G846">
            <v>597</v>
          </cell>
          <cell r="H846" t="str">
            <v>Macro</v>
          </cell>
          <cell r="I846" t="str">
            <v>NOKIA</v>
          </cell>
          <cell r="J846" t="str">
            <v>Kenmegne Fabrice</v>
          </cell>
          <cell r="K846" t="str">
            <v>Ebolowa</v>
          </cell>
          <cell r="L846" t="str">
            <v>AFRO</v>
          </cell>
          <cell r="M846" t="str">
            <v>IHS</v>
          </cell>
          <cell r="N846" t="str">
            <v>Grid-Gen</v>
          </cell>
        </row>
        <row r="847">
          <cell r="A847" t="str">
            <v>NRO_015</v>
          </cell>
          <cell r="B847" t="str">
            <v>Fundong</v>
          </cell>
          <cell r="C847" t="str">
            <v>NRO</v>
          </cell>
          <cell r="D847" t="str">
            <v>Fundong</v>
          </cell>
          <cell r="E847">
            <v>10.268388890000001</v>
          </cell>
          <cell r="F847">
            <v>6.2943611109999997</v>
          </cell>
          <cell r="G847">
            <v>1704</v>
          </cell>
          <cell r="H847" t="str">
            <v>Macro</v>
          </cell>
          <cell r="I847" t="str">
            <v>NOKIA</v>
          </cell>
          <cell r="J847" t="str">
            <v>UCHENNA Cedric</v>
          </cell>
          <cell r="K847" t="str">
            <v>B2B_Bamenda</v>
          </cell>
          <cell r="L847" t="str">
            <v>HAMMER_NRO_OST</v>
          </cell>
          <cell r="M847" t="str">
            <v>IHS</v>
          </cell>
          <cell r="N847" t="str">
            <v>Grid-Gen</v>
          </cell>
        </row>
        <row r="848">
          <cell r="A848" t="str">
            <v>OST_020</v>
          </cell>
          <cell r="B848" t="str">
            <v>Dschang-II</v>
          </cell>
          <cell r="C848" t="str">
            <v>OST</v>
          </cell>
          <cell r="D848" t="str">
            <v>Dschang</v>
          </cell>
          <cell r="E848">
            <v>10.048863000000001</v>
          </cell>
          <cell r="F848">
            <v>5.4565440000000001</v>
          </cell>
          <cell r="G848">
            <v>1395</v>
          </cell>
          <cell r="H848" t="str">
            <v>Macro</v>
          </cell>
          <cell r="I848" t="str">
            <v>NOKIA</v>
          </cell>
          <cell r="J848" t="str">
            <v>Rodrigue Takala</v>
          </cell>
          <cell r="K848" t="str">
            <v>Dschang</v>
          </cell>
          <cell r="L848" t="str">
            <v>HAMMER_NRO_OST</v>
          </cell>
          <cell r="M848" t="str">
            <v>IHS</v>
          </cell>
          <cell r="N848" t="str">
            <v>Grid-Gen</v>
          </cell>
        </row>
        <row r="849">
          <cell r="A849" t="str">
            <v>EST_153</v>
          </cell>
          <cell r="B849" t="str">
            <v>Wasse</v>
          </cell>
          <cell r="C849" t="str">
            <v>EST</v>
          </cell>
          <cell r="D849" t="str">
            <v>Wasse</v>
          </cell>
          <cell r="E849">
            <v>14.93216</v>
          </cell>
          <cell r="F849">
            <v>4.2594250000000002</v>
          </cell>
          <cell r="G849">
            <v>628</v>
          </cell>
          <cell r="H849" t="str">
            <v>Macro</v>
          </cell>
          <cell r="I849" t="str">
            <v>NOKIA</v>
          </cell>
          <cell r="J849" t="str">
            <v>Franck Mezazem</v>
          </cell>
          <cell r="K849" t="str">
            <v>Bertoua_2</v>
          </cell>
          <cell r="L849" t="str">
            <v>AFRO</v>
          </cell>
          <cell r="M849" t="str">
            <v>CAMUSAT</v>
          </cell>
          <cell r="N849" t="str">
            <v>Hybrid Solar - S3</v>
          </cell>
        </row>
        <row r="850">
          <cell r="A850" t="str">
            <v>NRD_186</v>
          </cell>
          <cell r="B850" t="str">
            <v>Garoua-Bockle-II</v>
          </cell>
          <cell r="C850" t="str">
            <v>NRD</v>
          </cell>
          <cell r="D850" t="str">
            <v>Garoua</v>
          </cell>
          <cell r="E850">
            <v>13.43897722</v>
          </cell>
          <cell r="F850">
            <v>9.2970489080000007</v>
          </cell>
          <cell r="G850">
            <v>190</v>
          </cell>
          <cell r="H850" t="str">
            <v>Macro</v>
          </cell>
          <cell r="I850" t="str">
            <v>NOKIA</v>
          </cell>
          <cell r="J850" t="str">
            <v>Djouohou Armel</v>
          </cell>
          <cell r="K850" t="str">
            <v>Garoua_B2B</v>
          </cell>
          <cell r="L850" t="str">
            <v>TELEINFRA</v>
          </cell>
          <cell r="M850" t="str">
            <v>CAMUSAT</v>
          </cell>
          <cell r="N850" t="str">
            <v>Bad Grid + GE</v>
          </cell>
        </row>
        <row r="851">
          <cell r="A851" t="str">
            <v>EXN_217</v>
          </cell>
          <cell r="B851" t="str">
            <v>Douggoy-Lopere-II</v>
          </cell>
          <cell r="C851" t="str">
            <v>EXN</v>
          </cell>
          <cell r="D851" t="str">
            <v>Maroua</v>
          </cell>
          <cell r="E851">
            <v>14.342685899999999</v>
          </cell>
          <cell r="F851">
            <v>10.614196250000001</v>
          </cell>
          <cell r="G851">
            <v>396</v>
          </cell>
          <cell r="H851" t="str">
            <v>Macro</v>
          </cell>
          <cell r="I851" t="str">
            <v>NOKIA</v>
          </cell>
          <cell r="J851" t="str">
            <v>Lefranc Emati</v>
          </cell>
          <cell r="K851" t="str">
            <v>Maroua_B2B</v>
          </cell>
          <cell r="L851" t="str">
            <v>TELEINFRA</v>
          </cell>
          <cell r="M851" t="str">
            <v>CAMUSAT</v>
          </cell>
          <cell r="N851" t="str">
            <v>Medium Grid + GE</v>
          </cell>
        </row>
        <row r="852">
          <cell r="A852" t="str">
            <v>EXN_086</v>
          </cell>
          <cell r="B852" t="str">
            <v>Maroua-Titouare-II</v>
          </cell>
          <cell r="C852" t="str">
            <v>EXN</v>
          </cell>
          <cell r="D852" t="str">
            <v>Maroua</v>
          </cell>
          <cell r="E852">
            <v>14.300435480000001</v>
          </cell>
          <cell r="F852">
            <v>10.593080280000001</v>
          </cell>
          <cell r="G852">
            <v>407</v>
          </cell>
          <cell r="H852" t="str">
            <v>Macro</v>
          </cell>
          <cell r="I852" t="str">
            <v>NOKIA</v>
          </cell>
          <cell r="J852" t="str">
            <v>Lefranc Emati</v>
          </cell>
          <cell r="K852" t="str">
            <v>Maroua_B2B</v>
          </cell>
          <cell r="L852" t="str">
            <v>TELEINFRA</v>
          </cell>
          <cell r="M852" t="str">
            <v>IHS</v>
          </cell>
          <cell r="N852" t="str">
            <v>Grid-Gen</v>
          </cell>
        </row>
        <row r="853">
          <cell r="A853" t="str">
            <v>SUD_222</v>
          </cell>
          <cell r="B853" t="str">
            <v>Mbalam</v>
          </cell>
          <cell r="C853" t="str">
            <v>SUD</v>
          </cell>
          <cell r="D853" t="str">
            <v>Mbalam</v>
          </cell>
          <cell r="E853">
            <v>13.815416669999999</v>
          </cell>
          <cell r="F853">
            <v>2.2261666670000002</v>
          </cell>
          <cell r="G853">
            <v>602</v>
          </cell>
          <cell r="H853" t="str">
            <v>Macro</v>
          </cell>
          <cell r="I853" t="str">
            <v>NOKIA</v>
          </cell>
          <cell r="J853" t="str">
            <v>Foe Dominique</v>
          </cell>
          <cell r="K853" t="str">
            <v>Djoum</v>
          </cell>
          <cell r="L853" t="str">
            <v>AFRO</v>
          </cell>
          <cell r="M853" t="str">
            <v>IHS</v>
          </cell>
          <cell r="N853" t="str">
            <v>Solar-Gen-Lithium</v>
          </cell>
        </row>
        <row r="854">
          <cell r="A854" t="str">
            <v>CTR_406</v>
          </cell>
          <cell r="B854" t="str">
            <v>Mbimbim-MTN</v>
          </cell>
          <cell r="C854" t="str">
            <v>CTR</v>
          </cell>
          <cell r="D854" t="str">
            <v>Mbimbim</v>
          </cell>
          <cell r="E854">
            <v>12.199820000000001</v>
          </cell>
          <cell r="F854">
            <v>5.23231</v>
          </cell>
          <cell r="G854">
            <v>615</v>
          </cell>
          <cell r="H854" t="str">
            <v>Macro</v>
          </cell>
          <cell r="I854" t="str">
            <v>NOKIA</v>
          </cell>
          <cell r="J854" t="str">
            <v xml:space="preserve">APIANG Grégoire Flores </v>
          </cell>
          <cell r="K854" t="str">
            <v>Ntui</v>
          </cell>
          <cell r="L854" t="str">
            <v>HAMMER_NRO_OST</v>
          </cell>
          <cell r="M854" t="str">
            <v>IHS</v>
          </cell>
          <cell r="N854" t="str">
            <v>Solar-Gen</v>
          </cell>
        </row>
        <row r="855">
          <cell r="A855" t="str">
            <v>ADM_165</v>
          </cell>
          <cell r="B855" t="str">
            <v>Ngd-Balam</v>
          </cell>
          <cell r="C855" t="str">
            <v>ADM</v>
          </cell>
          <cell r="D855" t="str">
            <v>Ngaoundere</v>
          </cell>
          <cell r="E855">
            <v>13.63959</v>
          </cell>
          <cell r="F855">
            <v>7.3089899999999997</v>
          </cell>
          <cell r="G855">
            <v>15</v>
          </cell>
          <cell r="H855" t="str">
            <v>Macro</v>
          </cell>
          <cell r="I855"/>
          <cell r="J855" t="str">
            <v>Souleymanou</v>
          </cell>
          <cell r="K855" t="str">
            <v>Ngaoundere_3</v>
          </cell>
          <cell r="L855" t="str">
            <v>TELEINFRA</v>
          </cell>
          <cell r="M855" t="str">
            <v>CAMUSAT</v>
          </cell>
          <cell r="N855" t="str">
            <v>Hybrid Solar - S1</v>
          </cell>
        </row>
        <row r="856">
          <cell r="A856" t="str">
            <v>LIT_459</v>
          </cell>
          <cell r="B856" t="str">
            <v>LIT_459_Z_Bep-An-2000</v>
          </cell>
          <cell r="C856" t="str">
            <v>LIT</v>
          </cell>
          <cell r="D856" t="str">
            <v>Douala</v>
          </cell>
          <cell r="E856">
            <v>9.7229720000000004</v>
          </cell>
          <cell r="F856">
            <v>4.0656670000000004</v>
          </cell>
          <cell r="G856">
            <v>701</v>
          </cell>
          <cell r="H856" t="str">
            <v>Macro</v>
          </cell>
          <cell r="I856" t="str">
            <v>ZTE</v>
          </cell>
          <cell r="J856" t="str">
            <v>Ndo Bile Thomas</v>
          </cell>
          <cell r="K856" t="str">
            <v>Douala_4</v>
          </cell>
          <cell r="L856" t="str">
            <v>HAMMER_LIT_SUO</v>
          </cell>
          <cell r="M856" t="str">
            <v>IHS</v>
          </cell>
          <cell r="N856" t="str">
            <v>Grid-Gen</v>
          </cell>
        </row>
        <row r="857">
          <cell r="A857" t="str">
            <v>SUO_030</v>
          </cell>
          <cell r="B857" t="str">
            <v>Bachuo-Ntai</v>
          </cell>
          <cell r="C857" t="str">
            <v>SUO</v>
          </cell>
          <cell r="D857" t="str">
            <v>Bashuo-Ntai</v>
          </cell>
          <cell r="E857">
            <v>9.3908876079999999</v>
          </cell>
          <cell r="F857">
            <v>5.7147300510000001</v>
          </cell>
          <cell r="G857">
            <v>355</v>
          </cell>
          <cell r="H857" t="str">
            <v>Macro</v>
          </cell>
          <cell r="I857" t="str">
            <v>NOKIA</v>
          </cell>
          <cell r="J857" t="str">
            <v>Elan Mencheng  Jeremiah</v>
          </cell>
          <cell r="K857" t="str">
            <v>Mamfe</v>
          </cell>
          <cell r="L857" t="str">
            <v>HAMMER_LIT_SUO</v>
          </cell>
          <cell r="M857" t="str">
            <v>IHS</v>
          </cell>
          <cell r="N857" t="str">
            <v>Grid-Gen</v>
          </cell>
        </row>
        <row r="858">
          <cell r="A858" t="str">
            <v>CTR_405</v>
          </cell>
          <cell r="B858" t="str">
            <v>Ossombe-MTN</v>
          </cell>
          <cell r="C858" t="str">
            <v>CTR</v>
          </cell>
          <cell r="D858" t="str">
            <v>Ossombe</v>
          </cell>
          <cell r="E858">
            <v>11.64738889</v>
          </cell>
          <cell r="F858">
            <v>4.5961499999999997</v>
          </cell>
          <cell r="G858">
            <v>634</v>
          </cell>
          <cell r="H858" t="str">
            <v>Macro</v>
          </cell>
          <cell r="I858" t="str">
            <v>NOKIA</v>
          </cell>
          <cell r="J858" t="str">
            <v xml:space="preserve">APIANG Grégoire Flores </v>
          </cell>
          <cell r="K858" t="str">
            <v>Ntui</v>
          </cell>
          <cell r="L858" t="str">
            <v>HAMMER_NRO_OST</v>
          </cell>
          <cell r="M858" t="str">
            <v>IHS</v>
          </cell>
          <cell r="N858" t="str">
            <v>Gen-Lithium</v>
          </cell>
        </row>
        <row r="859">
          <cell r="A859" t="str">
            <v>OST_029</v>
          </cell>
          <cell r="B859" t="str">
            <v>Meguia</v>
          </cell>
          <cell r="C859" t="str">
            <v>OST</v>
          </cell>
          <cell r="D859" t="str">
            <v>Meguia</v>
          </cell>
          <cell r="E859">
            <v>9.9449799999999993</v>
          </cell>
          <cell r="F859">
            <v>5.4607720000000004</v>
          </cell>
          <cell r="G859">
            <v>1952</v>
          </cell>
          <cell r="H859" t="str">
            <v>Macro</v>
          </cell>
          <cell r="I859" t="str">
            <v>NOKIA</v>
          </cell>
          <cell r="J859" t="str">
            <v>Rodrigue Takala</v>
          </cell>
          <cell r="K859" t="str">
            <v>Dschang</v>
          </cell>
          <cell r="L859" t="str">
            <v>HAMMER_NRO_OST</v>
          </cell>
          <cell r="M859" t="str">
            <v>IHS</v>
          </cell>
          <cell r="N859" t="str">
            <v>Gen-Lithium</v>
          </cell>
        </row>
        <row r="860">
          <cell r="A860" t="str">
            <v>NRO_010</v>
          </cell>
          <cell r="B860" t="str">
            <v>Batibo</v>
          </cell>
          <cell r="C860" t="str">
            <v>NRO</v>
          </cell>
          <cell r="D860" t="str">
            <v>Batibo</v>
          </cell>
          <cell r="E860">
            <v>9.8829999999999991</v>
          </cell>
          <cell r="F860">
            <v>5.8363055560000001</v>
          </cell>
          <cell r="G860">
            <v>1111</v>
          </cell>
          <cell r="H860" t="str">
            <v>Macro</v>
          </cell>
          <cell r="I860" t="str">
            <v>NOKIA</v>
          </cell>
          <cell r="J860" t="str">
            <v>UCHENNA Cedric</v>
          </cell>
          <cell r="K860" t="str">
            <v>B2B_Bamenda</v>
          </cell>
          <cell r="L860" t="str">
            <v>HAMMER_NRO_OST</v>
          </cell>
          <cell r="M860" t="str">
            <v>IHS</v>
          </cell>
          <cell r="N860" t="str">
            <v>Grid-Gen</v>
          </cell>
        </row>
        <row r="861">
          <cell r="A861" t="str">
            <v>LIT_450</v>
          </cell>
          <cell r="B861" t="str">
            <v>LIT_450_Z_Quartier-Gentil</v>
          </cell>
          <cell r="C861" t="str">
            <v>LIT</v>
          </cell>
          <cell r="D861" t="str">
            <v>Douala</v>
          </cell>
          <cell r="E861">
            <v>9.729400536</v>
          </cell>
          <cell r="F861">
            <v>4.0496686139999998</v>
          </cell>
          <cell r="G861">
            <v>701</v>
          </cell>
          <cell r="H861" t="str">
            <v>Macro</v>
          </cell>
          <cell r="I861" t="str">
            <v>ZTE</v>
          </cell>
          <cell r="J861" t="str">
            <v>Bruno Kemngne</v>
          </cell>
          <cell r="K861" t="str">
            <v>Douala_6</v>
          </cell>
          <cell r="L861" t="str">
            <v>HAMMER_LIT_SUO</v>
          </cell>
          <cell r="M861" t="str">
            <v>IHS</v>
          </cell>
          <cell r="N861" t="str">
            <v>Grid-Gen</v>
          </cell>
        </row>
        <row r="862">
          <cell r="A862" t="str">
            <v>LIT_445</v>
          </cell>
          <cell r="B862" t="str">
            <v>LIT_445_Z_Nyalla-Crf-Mpome</v>
          </cell>
          <cell r="C862" t="str">
            <v>LIT</v>
          </cell>
          <cell r="D862" t="str">
            <v>Douala</v>
          </cell>
          <cell r="E862">
            <v>9.7849939920000004</v>
          </cell>
          <cell r="F862">
            <v>4.0266545159999998</v>
          </cell>
          <cell r="G862">
            <v>701</v>
          </cell>
          <cell r="H862" t="str">
            <v>Macro</v>
          </cell>
          <cell r="I862" t="str">
            <v>ZTE</v>
          </cell>
          <cell r="J862" t="str">
            <v>Bruno Kemngne</v>
          </cell>
          <cell r="K862" t="str">
            <v>Douala_6</v>
          </cell>
          <cell r="L862" t="str">
            <v>HAMMER_LIT_SUO</v>
          </cell>
          <cell r="M862" t="str">
            <v>IHS</v>
          </cell>
          <cell r="N862" t="str">
            <v>Grid-Gen</v>
          </cell>
        </row>
        <row r="863">
          <cell r="A863" t="str">
            <v>LIT_524</v>
          </cell>
          <cell r="B863" t="str">
            <v>LIT_524_Z_Bep-Safari</v>
          </cell>
          <cell r="C863" t="str">
            <v>LIT</v>
          </cell>
          <cell r="D863" t="str">
            <v>Douala</v>
          </cell>
          <cell r="E863">
            <v>9.7308800000000009</v>
          </cell>
          <cell r="F863">
            <v>4.0759999999999996</v>
          </cell>
          <cell r="G863">
            <v>701</v>
          </cell>
          <cell r="H863" t="str">
            <v>Macro</v>
          </cell>
          <cell r="I863" t="str">
            <v>ZTE</v>
          </cell>
          <cell r="J863" t="str">
            <v>Ndo Bile Thomas</v>
          </cell>
          <cell r="K863" t="str">
            <v>Douala_4</v>
          </cell>
          <cell r="L863" t="str">
            <v>HAMMER_LIT_SUO</v>
          </cell>
          <cell r="M863" t="str">
            <v>IHS</v>
          </cell>
          <cell r="N863" t="str">
            <v>Grid-Gen</v>
          </cell>
        </row>
        <row r="864">
          <cell r="A864" t="str">
            <v>LIT_739</v>
          </cell>
          <cell r="B864" t="str">
            <v>LIT_739_Z_SCDP-New</v>
          </cell>
          <cell r="C864" t="str">
            <v>LIT</v>
          </cell>
          <cell r="D864" t="str">
            <v>Douala</v>
          </cell>
          <cell r="E864">
            <v>9.7213060329999994</v>
          </cell>
          <cell r="F864">
            <v>4.0485649769999998</v>
          </cell>
          <cell r="G864">
            <v>701</v>
          </cell>
          <cell r="H864" t="str">
            <v>Macro</v>
          </cell>
          <cell r="I864" t="str">
            <v>ZTE</v>
          </cell>
          <cell r="J864" t="str">
            <v>Ndo Bile Thomas</v>
          </cell>
          <cell r="K864" t="str">
            <v>Douala_4</v>
          </cell>
          <cell r="L864" t="str">
            <v>HAMMER_LIT_SUO</v>
          </cell>
          <cell r="M864" t="str">
            <v>CAMUSAT</v>
          </cell>
          <cell r="N864" t="str">
            <v>Good Grid no GE - 8h</v>
          </cell>
        </row>
        <row r="865">
          <cell r="A865" t="str">
            <v>NRD_189</v>
          </cell>
          <cell r="B865" t="str">
            <v>Hopital-General-Garoua</v>
          </cell>
          <cell r="C865" t="str">
            <v>NRD</v>
          </cell>
          <cell r="D865" t="str">
            <v>Garoua</v>
          </cell>
          <cell r="E865">
            <v>13.386695</v>
          </cell>
          <cell r="F865">
            <v>9.3742870000000007</v>
          </cell>
          <cell r="G865">
            <v>244</v>
          </cell>
          <cell r="H865" t="str">
            <v>Macro</v>
          </cell>
          <cell r="I865" t="str">
            <v>NOKIA</v>
          </cell>
          <cell r="J865" t="str">
            <v>Djouohou Armel</v>
          </cell>
          <cell r="K865" t="str">
            <v>Garoua_B2B</v>
          </cell>
          <cell r="L865" t="str">
            <v>TELEINFRA</v>
          </cell>
          <cell r="M865" t="str">
            <v>CAMUSAT</v>
          </cell>
          <cell r="N865" t="str">
            <v>Medium Grid + Solar + GE</v>
          </cell>
        </row>
        <row r="866">
          <cell r="A866" t="str">
            <v>EXN_212</v>
          </cell>
          <cell r="B866" t="str">
            <v>Maroua-Douggoy-II</v>
          </cell>
          <cell r="C866" t="str">
            <v>EXN</v>
          </cell>
          <cell r="D866" t="str">
            <v>Maroua</v>
          </cell>
          <cell r="E866">
            <v>14.355102430000001</v>
          </cell>
          <cell r="F866">
            <v>10.61519331</v>
          </cell>
          <cell r="G866">
            <v>392</v>
          </cell>
          <cell r="H866" t="str">
            <v>Macro</v>
          </cell>
          <cell r="I866" t="str">
            <v>NOKIA</v>
          </cell>
          <cell r="J866" t="str">
            <v>Lefranc Emati</v>
          </cell>
          <cell r="K866" t="str">
            <v>Maroua_B2B</v>
          </cell>
          <cell r="L866" t="str">
            <v>TELEINFRA</v>
          </cell>
          <cell r="M866" t="str">
            <v>CAMUSAT</v>
          </cell>
          <cell r="N866" t="str">
            <v>Bad Grid + GE</v>
          </cell>
        </row>
        <row r="867">
          <cell r="A867" t="str">
            <v>NRD_069</v>
          </cell>
          <cell r="B867" t="str">
            <v>Djabi-IHS</v>
          </cell>
          <cell r="C867" t="str">
            <v>NRD</v>
          </cell>
          <cell r="D867" t="str">
            <v>Djabi</v>
          </cell>
          <cell r="E867">
            <v>13.804220279999999</v>
          </cell>
          <cell r="F867">
            <v>9.6369083530000008</v>
          </cell>
          <cell r="G867">
            <v>310</v>
          </cell>
          <cell r="H867" t="str">
            <v>Macro</v>
          </cell>
          <cell r="I867" t="str">
            <v>NOKIA</v>
          </cell>
          <cell r="J867" t="str">
            <v>Deli Elisée</v>
          </cell>
          <cell r="K867" t="str">
            <v>FIGUIL</v>
          </cell>
          <cell r="L867" t="str">
            <v>TELEINFRA</v>
          </cell>
          <cell r="M867" t="str">
            <v>IHS</v>
          </cell>
          <cell r="N867" t="str">
            <v>Solar-Gen-Lithium</v>
          </cell>
        </row>
        <row r="868">
          <cell r="A868" t="str">
            <v>LIT_576</v>
          </cell>
          <cell r="B868" t="str">
            <v>LIT_576_Z_Mak-Universite-II-IHS</v>
          </cell>
          <cell r="C868" t="str">
            <v>LIT</v>
          </cell>
          <cell r="D868" t="str">
            <v>Douala</v>
          </cell>
          <cell r="E868">
            <v>9.7457031819999997</v>
          </cell>
          <cell r="F868">
            <v>4.0636079499999997</v>
          </cell>
          <cell r="G868">
            <v>20</v>
          </cell>
          <cell r="H868" t="str">
            <v>Macro</v>
          </cell>
          <cell r="I868" t="str">
            <v>ZTE</v>
          </cell>
          <cell r="J868" t="str">
            <v>Bruno Kemngne</v>
          </cell>
          <cell r="K868" t="str">
            <v>Douala_6</v>
          </cell>
          <cell r="L868" t="str">
            <v>HAMMER_LIT_SUO</v>
          </cell>
          <cell r="M868" t="str">
            <v>IHS</v>
          </cell>
          <cell r="N868" t="str">
            <v>Grid-Gen</v>
          </cell>
        </row>
        <row r="869">
          <cell r="A869" t="str">
            <v>LIT_609</v>
          </cell>
          <cell r="B869" t="str">
            <v>LIT_609_Z_Agape</v>
          </cell>
          <cell r="C869" t="str">
            <v>LIT</v>
          </cell>
          <cell r="D869" t="str">
            <v>Douala</v>
          </cell>
          <cell r="E869">
            <v>9.7355407100000004</v>
          </cell>
          <cell r="F869">
            <v>4.0445907610000003</v>
          </cell>
          <cell r="G869">
            <v>2</v>
          </cell>
          <cell r="H869" t="str">
            <v>Macro</v>
          </cell>
          <cell r="I869" t="str">
            <v>ZTE</v>
          </cell>
          <cell r="J869" t="str">
            <v>Chick Canete Cho</v>
          </cell>
          <cell r="K869" t="str">
            <v>Douala_3</v>
          </cell>
          <cell r="L869" t="str">
            <v>HAMMER_LIT_SUO</v>
          </cell>
          <cell r="M869" t="str">
            <v>CAMUSAT</v>
          </cell>
          <cell r="N869" t="str">
            <v>Good Grid no GE - 8h</v>
          </cell>
        </row>
        <row r="870">
          <cell r="A870" t="str">
            <v>LIT_619</v>
          </cell>
          <cell r="B870" t="str">
            <v>LIT_619_Z_Ndogbong-Hotel-Pacifique</v>
          </cell>
          <cell r="C870" t="str">
            <v>LIT</v>
          </cell>
          <cell r="D870" t="str">
            <v>Douala</v>
          </cell>
          <cell r="E870">
            <v>9.7453800000000008</v>
          </cell>
          <cell r="F870">
            <v>4.0490500000000003</v>
          </cell>
          <cell r="G870">
            <v>52</v>
          </cell>
          <cell r="H870" t="str">
            <v>Macro</v>
          </cell>
          <cell r="I870" t="str">
            <v>ZTE</v>
          </cell>
          <cell r="J870" t="str">
            <v>Chick Canete Cho</v>
          </cell>
          <cell r="K870" t="str">
            <v>Douala_3</v>
          </cell>
          <cell r="L870" t="str">
            <v>HAMMER_LIT_SUO</v>
          </cell>
          <cell r="M870" t="str">
            <v>CAMUSAT</v>
          </cell>
          <cell r="N870" t="str">
            <v>Good Grid no GE - 12h</v>
          </cell>
        </row>
        <row r="871">
          <cell r="A871" t="str">
            <v>OST_035</v>
          </cell>
          <cell r="B871" t="str">
            <v>Baham</v>
          </cell>
          <cell r="C871" t="str">
            <v>OST</v>
          </cell>
          <cell r="D871" t="str">
            <v>Baham</v>
          </cell>
          <cell r="E871">
            <v>10.367386</v>
          </cell>
          <cell r="F871">
            <v>5.3320970000000001</v>
          </cell>
          <cell r="G871">
            <v>1680</v>
          </cell>
          <cell r="H871" t="str">
            <v>Macro</v>
          </cell>
          <cell r="I871" t="str">
            <v>NOKIA</v>
          </cell>
          <cell r="J871" t="str">
            <v>Ngah Denis</v>
          </cell>
          <cell r="K871" t="str">
            <v>Bafang</v>
          </cell>
          <cell r="L871" t="str">
            <v>HAMMER_NRO_OST</v>
          </cell>
          <cell r="M871" t="str">
            <v>IHS</v>
          </cell>
          <cell r="N871" t="str">
            <v>Grid-Gen</v>
          </cell>
        </row>
        <row r="872">
          <cell r="A872" t="str">
            <v>SUO_086</v>
          </cell>
          <cell r="B872" t="str">
            <v>Bombe-Bakundu-MTN</v>
          </cell>
          <cell r="C872" t="str">
            <v>SUO</v>
          </cell>
          <cell r="D872" t="str">
            <v>Bombe-Bakundu</v>
          </cell>
          <cell r="E872">
            <v>9.4537399999999998</v>
          </cell>
          <cell r="F872">
            <v>4.44224</v>
          </cell>
          <cell r="G872">
            <v>0</v>
          </cell>
          <cell r="H872" t="str">
            <v>Macro</v>
          </cell>
          <cell r="I872" t="str">
            <v>NOKIA</v>
          </cell>
          <cell r="J872" t="str">
            <v>FOJO André</v>
          </cell>
          <cell r="K872" t="str">
            <v>Ekondo-Titi</v>
          </cell>
          <cell r="L872" t="str">
            <v>HAMMER_LIT_SUO</v>
          </cell>
          <cell r="M872" t="str">
            <v>IHS</v>
          </cell>
          <cell r="N872" t="str">
            <v>Gen Only</v>
          </cell>
        </row>
        <row r="873">
          <cell r="A873" t="str">
            <v>OST_037</v>
          </cell>
          <cell r="B873" t="str">
            <v>Bazou</v>
          </cell>
          <cell r="C873" t="str">
            <v>OST</v>
          </cell>
          <cell r="D873" t="str">
            <v>Bazou</v>
          </cell>
          <cell r="E873">
            <v>10.478391439999999</v>
          </cell>
          <cell r="F873">
            <v>5.0458136580000001</v>
          </cell>
          <cell r="G873">
            <v>1343</v>
          </cell>
          <cell r="H873" t="str">
            <v>Macro</v>
          </cell>
          <cell r="I873" t="str">
            <v>NOKIA</v>
          </cell>
          <cell r="J873" t="str">
            <v>Patrick Tonye</v>
          </cell>
          <cell r="K873" t="str">
            <v>Bangangte</v>
          </cell>
          <cell r="L873" t="str">
            <v>HAMMER_NRO_OST</v>
          </cell>
          <cell r="M873" t="str">
            <v>IHS</v>
          </cell>
          <cell r="N873" t="str">
            <v>Grid-Gen</v>
          </cell>
        </row>
        <row r="874">
          <cell r="A874" t="str">
            <v>OST_074</v>
          </cell>
          <cell r="B874" t="str">
            <v>Dschang-Meka</v>
          </cell>
          <cell r="C874" t="str">
            <v>OST</v>
          </cell>
          <cell r="D874" t="str">
            <v>Dschang</v>
          </cell>
          <cell r="E874">
            <v>10.042298000000001</v>
          </cell>
          <cell r="F874">
            <v>5.4337439999999999</v>
          </cell>
          <cell r="G874">
            <v>1379</v>
          </cell>
          <cell r="H874" t="str">
            <v>Macro</v>
          </cell>
          <cell r="I874" t="str">
            <v>NOKIA</v>
          </cell>
          <cell r="J874" t="str">
            <v>Rodrigue Takala</v>
          </cell>
          <cell r="K874" t="str">
            <v>Dschang</v>
          </cell>
          <cell r="L874" t="str">
            <v>HAMMER_NRO_OST</v>
          </cell>
          <cell r="M874" t="str">
            <v>IHS</v>
          </cell>
          <cell r="N874" t="str">
            <v>Grid-Gen</v>
          </cell>
        </row>
        <row r="875">
          <cell r="A875" t="str">
            <v>SUD_262</v>
          </cell>
          <cell r="B875" t="str">
            <v>SUD_262_Z_Ebolowa-NewBell</v>
          </cell>
          <cell r="C875" t="str">
            <v>SUD</v>
          </cell>
          <cell r="D875" t="str">
            <v>Ebolowa</v>
          </cell>
          <cell r="E875">
            <v>11.145648</v>
          </cell>
          <cell r="F875">
            <v>2.931635</v>
          </cell>
          <cell r="G875">
            <v>603</v>
          </cell>
          <cell r="H875" t="str">
            <v>Macro</v>
          </cell>
          <cell r="I875" t="str">
            <v>ZTE</v>
          </cell>
          <cell r="J875" t="str">
            <v>Kenmegne Fabrice</v>
          </cell>
          <cell r="K875" t="str">
            <v>Ebolowa</v>
          </cell>
          <cell r="L875" t="str">
            <v>AFRO</v>
          </cell>
          <cell r="M875" t="str">
            <v>IHS</v>
          </cell>
          <cell r="N875" t="str">
            <v>Grid-Gen</v>
          </cell>
        </row>
        <row r="876">
          <cell r="A876" t="str">
            <v>SUD_263</v>
          </cell>
          <cell r="B876" t="str">
            <v>SUD_263_Z_Ebolowa-Si-MTN</v>
          </cell>
          <cell r="C876" t="str">
            <v>SUD</v>
          </cell>
          <cell r="D876" t="str">
            <v>Ebolowa</v>
          </cell>
          <cell r="E876">
            <v>11.148268</v>
          </cell>
          <cell r="F876">
            <v>2.9102060000000001</v>
          </cell>
          <cell r="G876">
            <v>607</v>
          </cell>
          <cell r="H876" t="str">
            <v>Macro</v>
          </cell>
          <cell r="I876" t="str">
            <v>ZTE</v>
          </cell>
          <cell r="J876" t="str">
            <v>Kenmegne Fabrice</v>
          </cell>
          <cell r="K876" t="str">
            <v>Ebolowa</v>
          </cell>
          <cell r="L876" t="str">
            <v>AFRO</v>
          </cell>
          <cell r="M876" t="str">
            <v>IHS</v>
          </cell>
          <cell r="N876" t="str">
            <v>Grid-Gen</v>
          </cell>
        </row>
        <row r="877">
          <cell r="A877" t="str">
            <v>NRD_166</v>
          </cell>
          <cell r="B877" t="str">
            <v>Sanguere-Paul-MTN</v>
          </cell>
          <cell r="C877" t="str">
            <v>NRD</v>
          </cell>
          <cell r="D877" t="str">
            <v>Sanguere</v>
          </cell>
          <cell r="E877">
            <v>13.459167000000001</v>
          </cell>
          <cell r="F877">
            <v>9.2664720000000003</v>
          </cell>
          <cell r="G877">
            <v>244</v>
          </cell>
          <cell r="H877" t="str">
            <v>Macro</v>
          </cell>
          <cell r="I877"/>
          <cell r="J877" t="str">
            <v>KEPLO MADI Jean-Paul</v>
          </cell>
          <cell r="K877" t="str">
            <v>Garoua_1</v>
          </cell>
          <cell r="L877" t="str">
            <v>TELEINFRA</v>
          </cell>
          <cell r="M877" t="str">
            <v>IHS</v>
          </cell>
          <cell r="N877" t="str">
            <v>Grid-Gen</v>
          </cell>
        </row>
        <row r="878">
          <cell r="A878" t="str">
            <v>CTR_097</v>
          </cell>
          <cell r="B878" t="str">
            <v>Mambine</v>
          </cell>
          <cell r="C878" t="str">
            <v>CTR</v>
          </cell>
          <cell r="D878" t="str">
            <v>Mambine</v>
          </cell>
          <cell r="E878">
            <v>11.17152778</v>
          </cell>
          <cell r="F878">
            <v>3.7301111109999998</v>
          </cell>
          <cell r="G878">
            <v>725</v>
          </cell>
          <cell r="H878" t="str">
            <v>Macro</v>
          </cell>
          <cell r="I878" t="str">
            <v>NOKIA</v>
          </cell>
          <cell r="J878" t="str">
            <v>Etienne Saha</v>
          </cell>
          <cell r="K878" t="str">
            <v>Boumnyebel</v>
          </cell>
          <cell r="L878" t="str">
            <v>AFRO</v>
          </cell>
          <cell r="M878" t="str">
            <v>IHS</v>
          </cell>
          <cell r="N878" t="str">
            <v>Grid-Gen</v>
          </cell>
        </row>
        <row r="879">
          <cell r="A879" t="str">
            <v>OST_048</v>
          </cell>
          <cell r="B879" t="str">
            <v>Bambit-MTN</v>
          </cell>
          <cell r="C879" t="str">
            <v>OST</v>
          </cell>
          <cell r="D879" t="str">
            <v>Bambit</v>
          </cell>
          <cell r="E879">
            <v>10.61559046</v>
          </cell>
          <cell r="F879">
            <v>5.1059102190000001</v>
          </cell>
          <cell r="G879">
            <v>1323</v>
          </cell>
          <cell r="H879" t="str">
            <v>Macro</v>
          </cell>
          <cell r="I879" t="str">
            <v>NOKIA</v>
          </cell>
          <cell r="J879" t="str">
            <v>Patrick Tonye</v>
          </cell>
          <cell r="K879" t="str">
            <v>Bangangte</v>
          </cell>
          <cell r="L879" t="str">
            <v>HAMMER_NRO_OST</v>
          </cell>
          <cell r="M879" t="str">
            <v>IHS</v>
          </cell>
          <cell r="N879" t="str">
            <v>Grid-Gen</v>
          </cell>
        </row>
        <row r="880">
          <cell r="A880" t="str">
            <v>NRD_174</v>
          </cell>
          <cell r="B880" t="str">
            <v>Stade-omnisport-Roumde-Adja</v>
          </cell>
          <cell r="C880" t="str">
            <v>NRD</v>
          </cell>
          <cell r="D880" t="str">
            <v>Garoua</v>
          </cell>
          <cell r="E880">
            <v>13.39861</v>
          </cell>
          <cell r="F880">
            <v>9.3292300000000008</v>
          </cell>
          <cell r="G880">
            <v>214</v>
          </cell>
          <cell r="H880" t="str">
            <v>Macro</v>
          </cell>
          <cell r="I880"/>
          <cell r="J880" t="str">
            <v>Djouohou Armel</v>
          </cell>
          <cell r="K880" t="str">
            <v>Garoua_B2B</v>
          </cell>
          <cell r="L880" t="str">
            <v>TELEINFRA</v>
          </cell>
          <cell r="M880" t="str">
            <v>CAMUSAT</v>
          </cell>
          <cell r="N880" t="str">
            <v>Medium Grid + GE</v>
          </cell>
        </row>
        <row r="881">
          <cell r="A881" t="str">
            <v>ADM_167</v>
          </cell>
          <cell r="B881" t="str">
            <v>Ngd-Maraba-MTN</v>
          </cell>
          <cell r="C881" t="str">
            <v>ADM</v>
          </cell>
          <cell r="D881" t="str">
            <v>Ngaoundere</v>
          </cell>
          <cell r="E881">
            <v>13.569509999999999</v>
          </cell>
          <cell r="F881">
            <v>7.3182</v>
          </cell>
          <cell r="G881">
            <v>1147</v>
          </cell>
          <cell r="H881" t="str">
            <v>Macro</v>
          </cell>
          <cell r="I881"/>
          <cell r="J881" t="str">
            <v>Souleymanou</v>
          </cell>
          <cell r="K881" t="str">
            <v>Ngaoundere_3</v>
          </cell>
          <cell r="L881" t="str">
            <v>TELEINFRA</v>
          </cell>
          <cell r="M881" t="str">
            <v>MTN</v>
          </cell>
          <cell r="N881" t="e">
            <v>#N/A</v>
          </cell>
        </row>
        <row r="882">
          <cell r="A882" t="str">
            <v>LIT_647</v>
          </cell>
          <cell r="B882" t="str">
            <v>LIT_647_Z_PK5-Auberge</v>
          </cell>
          <cell r="C882" t="str">
            <v>LIT</v>
          </cell>
          <cell r="D882" t="str">
            <v>Douala</v>
          </cell>
          <cell r="E882">
            <v>9.7188800000000004</v>
          </cell>
          <cell r="F882">
            <v>4.0395700000000003</v>
          </cell>
          <cell r="G882">
            <v>11</v>
          </cell>
          <cell r="H882" t="str">
            <v>Macro</v>
          </cell>
          <cell r="I882" t="str">
            <v>ZTE</v>
          </cell>
          <cell r="J882" t="str">
            <v>Bruno Kemngne</v>
          </cell>
          <cell r="K882" t="str">
            <v>Douala_6</v>
          </cell>
          <cell r="L882" t="str">
            <v>HAMMER_LIT_SUO</v>
          </cell>
          <cell r="M882" t="str">
            <v>CAMUSAT</v>
          </cell>
          <cell r="N882" t="str">
            <v>Good Grid no GE - 12h</v>
          </cell>
        </row>
        <row r="883">
          <cell r="A883" t="str">
            <v>EXN_235</v>
          </cell>
          <cell r="B883" t="str">
            <v>Korek-Djarengol-II</v>
          </cell>
          <cell r="C883" t="str">
            <v>EXN</v>
          </cell>
          <cell r="D883" t="str">
            <v>Maroua</v>
          </cell>
          <cell r="E883">
            <v>14.37240137</v>
          </cell>
          <cell r="F883">
            <v>10.62893248</v>
          </cell>
          <cell r="G883">
            <v>385</v>
          </cell>
          <cell r="H883" t="str">
            <v>Macro</v>
          </cell>
          <cell r="I883" t="str">
            <v>NOKIA</v>
          </cell>
          <cell r="J883" t="str">
            <v>Lefranc Emati</v>
          </cell>
          <cell r="K883" t="str">
            <v>Maroua_B2B</v>
          </cell>
          <cell r="L883" t="str">
            <v>TELEINFRA</v>
          </cell>
          <cell r="M883" t="str">
            <v>CAMUSAT</v>
          </cell>
          <cell r="N883" t="str">
            <v>Good Grid + GE</v>
          </cell>
        </row>
        <row r="884">
          <cell r="A884" t="str">
            <v>NRD_190</v>
          </cell>
          <cell r="B884" t="str">
            <v>Garoua-Military</v>
          </cell>
          <cell r="C884" t="str">
            <v>NRD</v>
          </cell>
          <cell r="D884" t="str">
            <v>Garoua</v>
          </cell>
          <cell r="E884">
            <v>13.380509999999999</v>
          </cell>
          <cell r="F884">
            <v>9.3098949999999991</v>
          </cell>
          <cell r="G884">
            <v>238</v>
          </cell>
          <cell r="H884" t="str">
            <v>Macro</v>
          </cell>
          <cell r="I884"/>
          <cell r="J884" t="str">
            <v>Djouohou Armel</v>
          </cell>
          <cell r="K884" t="str">
            <v>Garoua_B2B</v>
          </cell>
          <cell r="L884" t="str">
            <v>TELEINFRA</v>
          </cell>
          <cell r="M884" t="str">
            <v>CAMUSAT</v>
          </cell>
          <cell r="N884" t="str">
            <v>Medium Grid + GE</v>
          </cell>
        </row>
        <row r="885">
          <cell r="A885" t="str">
            <v>NRD_212</v>
          </cell>
          <cell r="B885" t="str">
            <v>URH_LOUMBOU</v>
          </cell>
          <cell r="C885" t="str">
            <v>NRD</v>
          </cell>
          <cell r="D885" t="str">
            <v>North (Garoua)</v>
          </cell>
          <cell r="E885">
            <v>13.550879999999999</v>
          </cell>
          <cell r="F885">
            <v>9.3518699999999999</v>
          </cell>
          <cell r="G885"/>
          <cell r="H885" t="str">
            <v>Rural</v>
          </cell>
          <cell r="I885" t="str">
            <v>Huawei</v>
          </cell>
          <cell r="J885" t="str">
            <v>Djouohou Armel</v>
          </cell>
          <cell r="K885" t="str">
            <v>Garoua_B2B</v>
          </cell>
          <cell r="L885" t="str">
            <v>TELEINFRA</v>
          </cell>
          <cell r="M885" t="e">
            <v>#N/A</v>
          </cell>
          <cell r="N885" t="e">
            <v>#N/A</v>
          </cell>
        </row>
        <row r="886">
          <cell r="A886" t="str">
            <v>EXN_237</v>
          </cell>
          <cell r="B886" t="str">
            <v>Maroua-Boulore</v>
          </cell>
          <cell r="C886" t="str">
            <v>EXN</v>
          </cell>
          <cell r="D886" t="str">
            <v>Maroua</v>
          </cell>
          <cell r="E886">
            <v>14.32765043</v>
          </cell>
          <cell r="F886">
            <v>10.63404572</v>
          </cell>
          <cell r="G886">
            <v>415</v>
          </cell>
          <cell r="H886" t="str">
            <v>Macro</v>
          </cell>
          <cell r="I886" t="str">
            <v>NOKIA</v>
          </cell>
          <cell r="J886" t="str">
            <v>Lefranc Emati</v>
          </cell>
          <cell r="K886" t="str">
            <v>Maroua_B2B</v>
          </cell>
          <cell r="L886" t="str">
            <v>TELEINFRA</v>
          </cell>
          <cell r="M886" t="str">
            <v>CAMUSAT</v>
          </cell>
          <cell r="N886" t="str">
            <v>Good Grid + GE</v>
          </cell>
        </row>
        <row r="887">
          <cell r="A887" t="str">
            <v>EXN_088</v>
          </cell>
          <cell r="B887" t="str">
            <v>Maroua-Diarenga</v>
          </cell>
          <cell r="C887" t="str">
            <v>EXN</v>
          </cell>
          <cell r="D887" t="str">
            <v>Maroua</v>
          </cell>
          <cell r="E887">
            <v>14.31955505</v>
          </cell>
          <cell r="F887">
            <v>10.589765420000001</v>
          </cell>
          <cell r="G887">
            <v>404</v>
          </cell>
          <cell r="H887" t="str">
            <v>Macro</v>
          </cell>
          <cell r="I887" t="str">
            <v>NOKIA</v>
          </cell>
          <cell r="J887" t="str">
            <v>Lefranc Emati</v>
          </cell>
          <cell r="K887" t="str">
            <v>Maroua_B2B</v>
          </cell>
          <cell r="L887" t="str">
            <v>TELEINFRA</v>
          </cell>
          <cell r="M887" t="str">
            <v>IHS</v>
          </cell>
          <cell r="N887" t="str">
            <v>Grid-Gen</v>
          </cell>
        </row>
        <row r="888">
          <cell r="A888" t="str">
            <v>EXN_241</v>
          </cell>
          <cell r="B888" t="str">
            <v>Maroua-Domayo-IHS</v>
          </cell>
          <cell r="C888" t="str">
            <v>EXN</v>
          </cell>
          <cell r="D888" t="str">
            <v>Maroua</v>
          </cell>
          <cell r="E888">
            <v>14.32128239</v>
          </cell>
          <cell r="F888">
            <v>10.59611376</v>
          </cell>
          <cell r="G888">
            <v>400</v>
          </cell>
          <cell r="H888" t="str">
            <v>Macro</v>
          </cell>
          <cell r="I888"/>
          <cell r="J888" t="str">
            <v>Lefranc Emati</v>
          </cell>
          <cell r="K888" t="str">
            <v>Maroua_B2B</v>
          </cell>
          <cell r="L888" t="str">
            <v>TELEINFRA</v>
          </cell>
          <cell r="M888" t="str">
            <v>IHS</v>
          </cell>
          <cell r="N888" t="str">
            <v>Grid-Gen</v>
          </cell>
        </row>
        <row r="889">
          <cell r="A889" t="str">
            <v>EXN_087</v>
          </cell>
          <cell r="B889" t="str">
            <v>Maroua-Massalare</v>
          </cell>
          <cell r="C889" t="str">
            <v>EXN</v>
          </cell>
          <cell r="D889" t="str">
            <v>Maroua</v>
          </cell>
          <cell r="E889">
            <v>14.3429287</v>
          </cell>
          <cell r="F889">
            <v>10.606160839999999</v>
          </cell>
          <cell r="G889">
            <v>397</v>
          </cell>
          <cell r="H889" t="str">
            <v>Macro</v>
          </cell>
          <cell r="I889" t="str">
            <v>NOKIA</v>
          </cell>
          <cell r="J889" t="str">
            <v>Lefranc Emati</v>
          </cell>
          <cell r="K889" t="str">
            <v>Maroua_B2B</v>
          </cell>
          <cell r="L889" t="str">
            <v>TELEINFRA</v>
          </cell>
          <cell r="M889" t="str">
            <v>IHS</v>
          </cell>
          <cell r="N889" t="str">
            <v>Grid-Gen</v>
          </cell>
        </row>
        <row r="890">
          <cell r="A890" t="str">
            <v>EXN_092</v>
          </cell>
          <cell r="B890" t="str">
            <v>Maroua-Ouro-Tchede</v>
          </cell>
          <cell r="C890" t="str">
            <v>EXN</v>
          </cell>
          <cell r="D890" t="str">
            <v>Maroua</v>
          </cell>
          <cell r="E890">
            <v>14.282493909999999</v>
          </cell>
          <cell r="F890">
            <v>10.583370009999999</v>
          </cell>
          <cell r="G890">
            <v>411</v>
          </cell>
          <cell r="H890" t="str">
            <v>Macro</v>
          </cell>
          <cell r="I890" t="str">
            <v>NOKIA</v>
          </cell>
          <cell r="J890" t="str">
            <v>Lefranc Emati</v>
          </cell>
          <cell r="K890" t="str">
            <v>Maroua_B2B</v>
          </cell>
          <cell r="L890" t="str">
            <v>TELEINFRA</v>
          </cell>
          <cell r="M890" t="str">
            <v>IHS</v>
          </cell>
          <cell r="N890" t="str">
            <v>Grid-Gen</v>
          </cell>
        </row>
        <row r="891">
          <cell r="A891" t="str">
            <v>SUD_258</v>
          </cell>
          <cell r="B891" t="str">
            <v>SUD_258_Z_Sangmelima-Akon-MTN</v>
          </cell>
          <cell r="C891" t="str">
            <v>SUD</v>
          </cell>
          <cell r="D891" t="str">
            <v>Sangmelima</v>
          </cell>
          <cell r="E891">
            <v>11.98962</v>
          </cell>
          <cell r="F891">
            <v>2.9536600000000002</v>
          </cell>
          <cell r="G891">
            <v>694</v>
          </cell>
          <cell r="H891" t="str">
            <v>Macro</v>
          </cell>
          <cell r="I891" t="str">
            <v>ZTE</v>
          </cell>
          <cell r="J891" t="str">
            <v>Kenfack Peguy</v>
          </cell>
          <cell r="K891" t="str">
            <v>Sangmelima</v>
          </cell>
          <cell r="L891" t="str">
            <v>AFRO</v>
          </cell>
          <cell r="M891" t="str">
            <v>IHS</v>
          </cell>
          <cell r="N891" t="str">
            <v>Grid-Gen</v>
          </cell>
        </row>
        <row r="892">
          <cell r="A892" t="str">
            <v>SUD_260</v>
          </cell>
          <cell r="B892" t="str">
            <v>SUD_260_Z_Sangmelima-Chateau</v>
          </cell>
          <cell r="C892" t="str">
            <v>SUD</v>
          </cell>
          <cell r="D892" t="str">
            <v>Sangmelima</v>
          </cell>
          <cell r="E892">
            <v>11.981133</v>
          </cell>
          <cell r="F892">
            <v>2.9286490000000001</v>
          </cell>
          <cell r="G892">
            <v>711</v>
          </cell>
          <cell r="H892" t="str">
            <v>Macro</v>
          </cell>
          <cell r="I892" t="str">
            <v>ZTE</v>
          </cell>
          <cell r="J892" t="str">
            <v>Kenfack Peguy</v>
          </cell>
          <cell r="K892" t="str">
            <v>Sangmelima</v>
          </cell>
          <cell r="L892" t="str">
            <v>AFRO</v>
          </cell>
          <cell r="M892" t="str">
            <v>CAMUSAT</v>
          </cell>
          <cell r="N892" t="str">
            <v>Medium Grid + GE</v>
          </cell>
        </row>
        <row r="893">
          <cell r="A893" t="str">
            <v>LIT_649</v>
          </cell>
          <cell r="B893" t="str">
            <v>LIT_649_Z_Bep-Cafrad</v>
          </cell>
          <cell r="C893" t="str">
            <v>LIT</v>
          </cell>
          <cell r="D893" t="str">
            <v>Douala</v>
          </cell>
          <cell r="E893">
            <v>9.7282100000000007</v>
          </cell>
          <cell r="F893">
            <v>4.06928</v>
          </cell>
          <cell r="G893">
            <v>19</v>
          </cell>
          <cell r="H893" t="str">
            <v>Macro</v>
          </cell>
          <cell r="I893" t="str">
            <v>ZTE</v>
          </cell>
          <cell r="J893" t="str">
            <v>Ndo Bile Thomas</v>
          </cell>
          <cell r="K893" t="str">
            <v>Douala_4</v>
          </cell>
          <cell r="L893" t="str">
            <v>HAMMER_LIT_SUO</v>
          </cell>
          <cell r="M893" t="str">
            <v>CAMUSAT</v>
          </cell>
          <cell r="N893" t="str">
            <v>Good Grid no GE - 12h</v>
          </cell>
        </row>
        <row r="894">
          <cell r="A894" t="str">
            <v>SUO_088</v>
          </cell>
          <cell r="B894" t="str">
            <v>Kumbe-MTN</v>
          </cell>
          <cell r="C894" t="str">
            <v>SUO</v>
          </cell>
          <cell r="D894" t="str">
            <v>Kumbe</v>
          </cell>
          <cell r="E894">
            <v>9.4148999999999994</v>
          </cell>
          <cell r="F894">
            <v>5.0364300000000002</v>
          </cell>
          <cell r="G894">
            <v>0</v>
          </cell>
          <cell r="H894" t="str">
            <v>Macro</v>
          </cell>
          <cell r="I894" t="str">
            <v>NOKIA</v>
          </cell>
          <cell r="J894" t="str">
            <v>FOJO André</v>
          </cell>
          <cell r="K894" t="str">
            <v>Ekondo-Titi</v>
          </cell>
          <cell r="L894" t="str">
            <v>HAMMER_LIT_SUO</v>
          </cell>
          <cell r="M894" t="str">
            <v>IHS</v>
          </cell>
          <cell r="N894" t="str">
            <v>Gen Only</v>
          </cell>
        </row>
        <row r="895">
          <cell r="A895" t="str">
            <v>EXN_090</v>
          </cell>
          <cell r="B895" t="str">
            <v>Maroua-Djoudandou</v>
          </cell>
          <cell r="C895" t="str">
            <v>EXN</v>
          </cell>
          <cell r="D895" t="str">
            <v>Maroua</v>
          </cell>
          <cell r="E895">
            <v>14.32442915</v>
          </cell>
          <cell r="F895">
            <v>10.60888302</v>
          </cell>
          <cell r="G895">
            <v>405</v>
          </cell>
          <cell r="H895" t="str">
            <v>Macro</v>
          </cell>
          <cell r="I895" t="str">
            <v>NOKIA</v>
          </cell>
          <cell r="J895" t="str">
            <v>Lefranc Emati</v>
          </cell>
          <cell r="K895" t="str">
            <v>Maroua_B2B</v>
          </cell>
          <cell r="L895" t="str">
            <v>TELEINFRA</v>
          </cell>
          <cell r="M895" t="str">
            <v>IHS</v>
          </cell>
          <cell r="N895" t="str">
            <v>Grid-Gen</v>
          </cell>
        </row>
        <row r="896">
          <cell r="A896" t="str">
            <v>CTR_837</v>
          </cell>
          <cell r="B896" t="str">
            <v>CTR_837_Z_Nkolfoulou-ENIA-MTN</v>
          </cell>
          <cell r="C896" t="str">
            <v>CTR</v>
          </cell>
          <cell r="D896" t="str">
            <v>Yaounde</v>
          </cell>
          <cell r="E896">
            <v>11.596291000000001</v>
          </cell>
          <cell r="F896">
            <v>3.9190049999999998</v>
          </cell>
          <cell r="G896">
            <v>714</v>
          </cell>
          <cell r="H896" t="str">
            <v>Macro</v>
          </cell>
          <cell r="I896" t="str">
            <v>ZTE</v>
          </cell>
          <cell r="J896" t="str">
            <v>Ngouala TSAGUE BRISSE</v>
          </cell>
          <cell r="K896" t="str">
            <v>Yaounde_3</v>
          </cell>
          <cell r="L896" t="str">
            <v>AFRO</v>
          </cell>
          <cell r="M896" t="str">
            <v>MTN</v>
          </cell>
          <cell r="N896" t="e">
            <v>#N/A</v>
          </cell>
        </row>
        <row r="897">
          <cell r="A897" t="str">
            <v>EXN_095</v>
          </cell>
          <cell r="B897" t="str">
            <v>Kaele-Guiedame</v>
          </cell>
          <cell r="C897" t="str">
            <v>EXN</v>
          </cell>
          <cell r="D897" t="str">
            <v>Kaele</v>
          </cell>
          <cell r="E897">
            <v>14.445527780000001</v>
          </cell>
          <cell r="F897">
            <v>10.114694439999999</v>
          </cell>
          <cell r="G897">
            <v>374</v>
          </cell>
          <cell r="H897" t="str">
            <v>Macro</v>
          </cell>
          <cell r="I897" t="str">
            <v>NOKIA</v>
          </cell>
          <cell r="J897" t="str">
            <v>Herman Tchawe</v>
          </cell>
          <cell r="K897" t="str">
            <v>Kaele</v>
          </cell>
          <cell r="L897" t="str">
            <v>TELEINFRA</v>
          </cell>
          <cell r="M897" t="str">
            <v>IHS</v>
          </cell>
          <cell r="N897" t="str">
            <v>Grid-Gen</v>
          </cell>
        </row>
        <row r="898">
          <cell r="A898" t="str">
            <v>CTR_689</v>
          </cell>
          <cell r="B898" t="str">
            <v>Minisite-SOA</v>
          </cell>
          <cell r="C898" t="str">
            <v>CTR</v>
          </cell>
          <cell r="D898" t="str">
            <v>Yaounde</v>
          </cell>
          <cell r="E898">
            <v>11.592140000000001</v>
          </cell>
          <cell r="F898">
            <v>3.9561299999999999</v>
          </cell>
          <cell r="G898">
            <v>712</v>
          </cell>
          <cell r="H898" t="str">
            <v>Macro</v>
          </cell>
          <cell r="I898"/>
          <cell r="J898" t="str">
            <v>Ngouala TSAGUE BRISSE</v>
          </cell>
          <cell r="K898" t="str">
            <v>Yaounde_3</v>
          </cell>
          <cell r="L898" t="str">
            <v>AFRO</v>
          </cell>
          <cell r="M898" t="str">
            <v>CAMUSAT</v>
          </cell>
          <cell r="N898" t="str">
            <v>Good Grid no GE - 8h</v>
          </cell>
        </row>
        <row r="899">
          <cell r="A899" t="str">
            <v>EXN_023</v>
          </cell>
          <cell r="B899" t="str">
            <v>Meri</v>
          </cell>
          <cell r="C899" t="str">
            <v>EXN</v>
          </cell>
          <cell r="D899" t="str">
            <v>Meri</v>
          </cell>
          <cell r="E899">
            <v>14.12858333</v>
          </cell>
          <cell r="F899">
            <v>10.76616667</v>
          </cell>
          <cell r="G899">
            <v>534</v>
          </cell>
          <cell r="H899" t="str">
            <v>Macro</v>
          </cell>
          <cell r="I899" t="str">
            <v>NOKIA</v>
          </cell>
          <cell r="J899" t="str">
            <v>Yaouba Yaya</v>
          </cell>
          <cell r="K899" t="str">
            <v>Mora</v>
          </cell>
          <cell r="L899" t="str">
            <v>TELEINFRA</v>
          </cell>
          <cell r="M899" t="str">
            <v>IHS</v>
          </cell>
          <cell r="N899" t="str">
            <v>Grid-Gen-Lithium</v>
          </cell>
        </row>
        <row r="900">
          <cell r="A900" t="str">
            <v>OST_059</v>
          </cell>
          <cell r="B900" t="str">
            <v>Fokoue</v>
          </cell>
          <cell r="C900" t="str">
            <v>OST</v>
          </cell>
          <cell r="D900" t="str">
            <v>Fokoue</v>
          </cell>
          <cell r="E900">
            <v>10.138277779999999</v>
          </cell>
          <cell r="F900">
            <v>5.3911777780000003</v>
          </cell>
          <cell r="G900">
            <v>1546</v>
          </cell>
          <cell r="H900" t="str">
            <v>Macro</v>
          </cell>
          <cell r="I900" t="str">
            <v>NOKIA</v>
          </cell>
          <cell r="J900" t="str">
            <v>Rodrigue Takala</v>
          </cell>
          <cell r="K900" t="str">
            <v>Dschang</v>
          </cell>
          <cell r="L900" t="str">
            <v>HAMMER_NRO_OST</v>
          </cell>
          <cell r="M900" t="str">
            <v>IHS</v>
          </cell>
          <cell r="N900" t="str">
            <v>Grid-Gen</v>
          </cell>
        </row>
        <row r="901">
          <cell r="A901" t="str">
            <v>OST_034</v>
          </cell>
          <cell r="B901" t="str">
            <v>Batie</v>
          </cell>
          <cell r="C901" t="str">
            <v>OST</v>
          </cell>
          <cell r="D901" t="str">
            <v>Batie</v>
          </cell>
          <cell r="E901">
            <v>10.32666667</v>
          </cell>
          <cell r="F901">
            <v>5.3112222219999996</v>
          </cell>
          <cell r="G901">
            <v>1653</v>
          </cell>
          <cell r="H901" t="str">
            <v>Macro</v>
          </cell>
          <cell r="I901" t="str">
            <v>NOKIA</v>
          </cell>
          <cell r="J901" t="str">
            <v>Ngah Denis</v>
          </cell>
          <cell r="K901" t="str">
            <v>Bafang</v>
          </cell>
          <cell r="L901" t="str">
            <v>HAMMER_NRO_OST</v>
          </cell>
          <cell r="M901" t="str">
            <v>IHS</v>
          </cell>
          <cell r="N901" t="str">
            <v>Grid-Gen</v>
          </cell>
        </row>
        <row r="902">
          <cell r="A902" t="str">
            <v>OST_036</v>
          </cell>
          <cell r="B902" t="str">
            <v>Bana-Centre</v>
          </cell>
          <cell r="C902" t="str">
            <v>OST</v>
          </cell>
          <cell r="D902" t="str">
            <v>Bana</v>
          </cell>
          <cell r="E902">
            <v>10.270258</v>
          </cell>
          <cell r="F902">
            <v>5.1474330000000004</v>
          </cell>
          <cell r="G902">
            <v>1460</v>
          </cell>
          <cell r="H902" t="str">
            <v>Macro</v>
          </cell>
          <cell r="I902" t="str">
            <v>NOKIA</v>
          </cell>
          <cell r="J902" t="str">
            <v>Ngah Denis</v>
          </cell>
          <cell r="K902" t="str">
            <v>Bafang</v>
          </cell>
          <cell r="L902" t="str">
            <v>HAMMER_NRO_OST</v>
          </cell>
          <cell r="M902" t="str">
            <v>IHS</v>
          </cell>
          <cell r="N902" t="str">
            <v>Grid-Gen</v>
          </cell>
        </row>
        <row r="903">
          <cell r="A903" t="str">
            <v>SUD_264</v>
          </cell>
          <cell r="B903" t="str">
            <v>SUD_264_Z_Ebolowa-Angale</v>
          </cell>
          <cell r="C903" t="str">
            <v>SUD</v>
          </cell>
          <cell r="D903" t="str">
            <v>Ebolowa</v>
          </cell>
          <cell r="E903">
            <v>11.162604</v>
          </cell>
          <cell r="F903">
            <v>2.9254980000000002</v>
          </cell>
          <cell r="G903">
            <v>600</v>
          </cell>
          <cell r="H903" t="str">
            <v>Macro</v>
          </cell>
          <cell r="I903" t="str">
            <v>ZTE</v>
          </cell>
          <cell r="J903" t="str">
            <v>Kenmegne Fabrice</v>
          </cell>
          <cell r="K903" t="str">
            <v>Ebolowa</v>
          </cell>
          <cell r="L903" t="str">
            <v>AFRO</v>
          </cell>
          <cell r="M903" t="str">
            <v>IHS</v>
          </cell>
          <cell r="N903" t="str">
            <v>Grid-Gen</v>
          </cell>
        </row>
        <row r="904">
          <cell r="A904" t="str">
            <v>CTR_025</v>
          </cell>
          <cell r="B904" t="str">
            <v>CTR_025_Z_Mendong</v>
          </cell>
          <cell r="C904" t="str">
            <v>CTR</v>
          </cell>
          <cell r="D904" t="str">
            <v>Yaounde</v>
          </cell>
          <cell r="E904">
            <v>11.470998</v>
          </cell>
          <cell r="F904">
            <v>3.8312110000000001</v>
          </cell>
          <cell r="G904">
            <v>502</v>
          </cell>
          <cell r="H904" t="str">
            <v>Macro</v>
          </cell>
          <cell r="I904" t="str">
            <v>ZTE</v>
          </cell>
          <cell r="J904" t="str">
            <v>Kenfack Henri</v>
          </cell>
          <cell r="K904" t="str">
            <v>Yaounde_4</v>
          </cell>
          <cell r="L904" t="str">
            <v>AFRO</v>
          </cell>
          <cell r="M904" t="str">
            <v>IHS</v>
          </cell>
          <cell r="N904" t="str">
            <v>Grid-Gen</v>
          </cell>
        </row>
        <row r="905">
          <cell r="A905" t="str">
            <v>CTR_069</v>
          </cell>
          <cell r="B905" t="str">
            <v>CTR_069_Z_Simbock</v>
          </cell>
          <cell r="C905" t="str">
            <v>CTR</v>
          </cell>
          <cell r="D905" t="str">
            <v>Yaounde</v>
          </cell>
          <cell r="E905">
            <v>11.462841510000001</v>
          </cell>
          <cell r="F905">
            <v>3.8413272859999998</v>
          </cell>
          <cell r="G905">
            <v>760</v>
          </cell>
          <cell r="H905" t="str">
            <v>Macro</v>
          </cell>
          <cell r="I905" t="str">
            <v>ZTE</v>
          </cell>
          <cell r="J905" t="str">
            <v>Kenfack Henri</v>
          </cell>
          <cell r="K905" t="str">
            <v>Yaounde_4</v>
          </cell>
          <cell r="L905" t="str">
            <v>AFRO</v>
          </cell>
          <cell r="M905" t="str">
            <v>IHS</v>
          </cell>
          <cell r="N905" t="str">
            <v>Grid-Gen</v>
          </cell>
        </row>
        <row r="906">
          <cell r="A906" t="str">
            <v>LIT_651</v>
          </cell>
          <cell r="B906" t="str">
            <v>LIT_651_Z_DEIDO-MARCHE</v>
          </cell>
          <cell r="C906" t="str">
            <v>LIT</v>
          </cell>
          <cell r="D906" t="str">
            <v>Douala</v>
          </cell>
          <cell r="E906">
            <v>9.7145499999999991</v>
          </cell>
          <cell r="F906">
            <v>4.0548599999999997</v>
          </cell>
          <cell r="G906">
            <v>18</v>
          </cell>
          <cell r="H906" t="str">
            <v>Macro</v>
          </cell>
          <cell r="I906" t="str">
            <v>ZTE</v>
          </cell>
          <cell r="J906" t="str">
            <v>Chick Canete Cho</v>
          </cell>
          <cell r="K906" t="str">
            <v>Douala_3</v>
          </cell>
          <cell r="L906" t="str">
            <v>HAMMER_LIT_SUO</v>
          </cell>
          <cell r="M906" t="str">
            <v>CAMUSAT</v>
          </cell>
          <cell r="N906" t="str">
            <v>Good Grid no GE - 12h</v>
          </cell>
        </row>
        <row r="907">
          <cell r="A907" t="str">
            <v>OST_018</v>
          </cell>
          <cell r="B907" t="str">
            <v>Bangangte-Ville</v>
          </cell>
          <cell r="C907" t="str">
            <v>OST</v>
          </cell>
          <cell r="D907" t="str">
            <v>Bangangte</v>
          </cell>
          <cell r="E907">
            <v>10.52430556</v>
          </cell>
          <cell r="F907">
            <v>5.14</v>
          </cell>
          <cell r="G907">
            <v>1260</v>
          </cell>
          <cell r="H907" t="str">
            <v>Macro</v>
          </cell>
          <cell r="I907" t="str">
            <v>NOKIA</v>
          </cell>
          <cell r="J907" t="str">
            <v>Patrick Tonye</v>
          </cell>
          <cell r="K907" t="str">
            <v>Bangangte</v>
          </cell>
          <cell r="L907" t="str">
            <v>HAMMER_NRO_OST</v>
          </cell>
          <cell r="M907" t="str">
            <v>IHS</v>
          </cell>
          <cell r="N907" t="str">
            <v>Grid Only</v>
          </cell>
        </row>
        <row r="908">
          <cell r="A908" t="str">
            <v>EXN_094</v>
          </cell>
          <cell r="B908" t="str">
            <v>Kousseri-Lacka</v>
          </cell>
          <cell r="C908" t="str">
            <v>EXN</v>
          </cell>
          <cell r="D908" t="str">
            <v>Kousseri</v>
          </cell>
          <cell r="E908">
            <v>15.036423579999999</v>
          </cell>
          <cell r="F908">
            <v>12.071121270000001</v>
          </cell>
          <cell r="G908">
            <v>298</v>
          </cell>
          <cell r="H908" t="str">
            <v>Macro</v>
          </cell>
          <cell r="I908" t="str">
            <v>NOKIA</v>
          </cell>
          <cell r="J908" t="str">
            <v>Hairou Alhamdou</v>
          </cell>
          <cell r="K908" t="str">
            <v>Kousseri</v>
          </cell>
          <cell r="L908" t="str">
            <v>TELEINFRA</v>
          </cell>
          <cell r="M908" t="str">
            <v>IHS</v>
          </cell>
          <cell r="N908" t="str">
            <v>Grid-Gen</v>
          </cell>
        </row>
        <row r="909">
          <cell r="A909" t="str">
            <v>ADM_172</v>
          </cell>
          <cell r="B909" t="str">
            <v>Beka-Hossere-II</v>
          </cell>
          <cell r="C909" t="str">
            <v>ADM</v>
          </cell>
          <cell r="D909" t="str">
            <v>Ngaoundere</v>
          </cell>
          <cell r="E909">
            <v>13.559089999999999</v>
          </cell>
          <cell r="F909">
            <v>7.3047899999999997</v>
          </cell>
          <cell r="G909">
            <v>1146</v>
          </cell>
          <cell r="H909" t="str">
            <v>Macro</v>
          </cell>
          <cell r="I909"/>
          <cell r="J909" t="str">
            <v>Souleymanou</v>
          </cell>
          <cell r="K909" t="str">
            <v>Ngaoundere_3</v>
          </cell>
          <cell r="L909" t="str">
            <v>TELEINFRA</v>
          </cell>
          <cell r="M909" t="str">
            <v>CAMUSAT</v>
          </cell>
          <cell r="N909" t="str">
            <v>Hybrid Solar - S1</v>
          </cell>
        </row>
        <row r="910">
          <cell r="A910" t="str">
            <v>EXN_247</v>
          </cell>
          <cell r="B910" t="str">
            <v>Domayo-II</v>
          </cell>
          <cell r="C910" t="str">
            <v>EXN</v>
          </cell>
          <cell r="D910" t="str">
            <v>Maroua</v>
          </cell>
          <cell r="E910">
            <v>14.342599999999999</v>
          </cell>
          <cell r="F910">
            <v>10.596939000000001</v>
          </cell>
          <cell r="G910">
            <v>394</v>
          </cell>
          <cell r="H910" t="str">
            <v>Macro</v>
          </cell>
          <cell r="I910"/>
          <cell r="J910" t="str">
            <v>Lefranc Emati</v>
          </cell>
          <cell r="K910" t="str">
            <v>Maroua_B2B</v>
          </cell>
          <cell r="L910" t="str">
            <v>TELEINFRA</v>
          </cell>
          <cell r="M910" t="str">
            <v>CAMUSAT</v>
          </cell>
          <cell r="N910" t="str">
            <v>Good Grid + GE</v>
          </cell>
        </row>
        <row r="911">
          <cell r="A911" t="str">
            <v>LIT_652</v>
          </cell>
          <cell r="B911" t="str">
            <v>LIT_652_Z_Ndogbong-Seven</v>
          </cell>
          <cell r="C911" t="str">
            <v>LIT</v>
          </cell>
          <cell r="D911" t="str">
            <v>Douala</v>
          </cell>
          <cell r="E911">
            <v>9.7486700000000006</v>
          </cell>
          <cell r="F911">
            <v>4.0570700000000004</v>
          </cell>
          <cell r="G911">
            <v>40</v>
          </cell>
          <cell r="H911" t="str">
            <v>Macro</v>
          </cell>
          <cell r="I911" t="str">
            <v>ZTE</v>
          </cell>
          <cell r="J911" t="str">
            <v>Bruno Kemngne</v>
          </cell>
          <cell r="K911" t="str">
            <v>Douala_6</v>
          </cell>
          <cell r="L911" t="str">
            <v>HAMMER_LIT_SUO</v>
          </cell>
          <cell r="M911" t="str">
            <v>CAMUSAT</v>
          </cell>
          <cell r="N911" t="str">
            <v>Good Grid no GE - 8h</v>
          </cell>
        </row>
        <row r="912">
          <cell r="A912" t="str">
            <v>EST_159</v>
          </cell>
          <cell r="B912" t="str">
            <v>URH_MARARABA</v>
          </cell>
          <cell r="C912" t="str">
            <v>EST</v>
          </cell>
          <cell r="D912" t="str">
            <v>East (Bertoua)</v>
          </cell>
          <cell r="E912" t="str">
            <v>13.850961</v>
          </cell>
          <cell r="F912" t="str">
            <v>5.593634</v>
          </cell>
          <cell r="G912"/>
          <cell r="H912" t="str">
            <v>Rural</v>
          </cell>
          <cell r="I912" t="str">
            <v>Huawei</v>
          </cell>
          <cell r="J912" t="str">
            <v>Herman Tchawe</v>
          </cell>
          <cell r="K912" t="str">
            <v>Kaele</v>
          </cell>
          <cell r="L912" t="str">
            <v>TELEINFRA</v>
          </cell>
          <cell r="M912" t="e">
            <v>#N/A</v>
          </cell>
          <cell r="N912" t="e">
            <v>#N/A</v>
          </cell>
        </row>
        <row r="913">
          <cell r="A913" t="str">
            <v>EXN_104</v>
          </cell>
          <cell r="B913" t="str">
            <v>Kolofata</v>
          </cell>
          <cell r="C913" t="str">
            <v>EXN</v>
          </cell>
          <cell r="D913" t="str">
            <v>Kolofata</v>
          </cell>
          <cell r="E913">
            <v>14.02181695</v>
          </cell>
          <cell r="F913">
            <v>11.16390756</v>
          </cell>
          <cell r="G913">
            <v>371</v>
          </cell>
          <cell r="H913" t="str">
            <v>Macro</v>
          </cell>
          <cell r="I913" t="str">
            <v>NOKIA</v>
          </cell>
          <cell r="J913" t="str">
            <v>Yaouba Yaya</v>
          </cell>
          <cell r="K913" t="str">
            <v>Mora</v>
          </cell>
          <cell r="L913" t="str">
            <v>TELEINFRA</v>
          </cell>
          <cell r="M913" t="str">
            <v>IHS</v>
          </cell>
          <cell r="N913" t="str">
            <v>Vandalized</v>
          </cell>
        </row>
        <row r="914">
          <cell r="A914" t="str">
            <v>LIT_654</v>
          </cell>
          <cell r="B914" t="str">
            <v>LIT_654_Z_SIC-Cacao</v>
          </cell>
          <cell r="C914" t="str">
            <v>LIT</v>
          </cell>
          <cell r="D914" t="str">
            <v>Douala</v>
          </cell>
          <cell r="E914">
            <v>9.7268899999999991</v>
          </cell>
          <cell r="F914">
            <v>4.0574399999999997</v>
          </cell>
          <cell r="G914">
            <v>10</v>
          </cell>
          <cell r="H914" t="str">
            <v>Macro</v>
          </cell>
          <cell r="I914" t="str">
            <v>ZTE</v>
          </cell>
          <cell r="J914" t="str">
            <v>Chick Canete Cho</v>
          </cell>
          <cell r="K914" t="str">
            <v>Douala_3</v>
          </cell>
          <cell r="L914" t="str">
            <v>HAMMER_LIT_SUO</v>
          </cell>
          <cell r="M914" t="str">
            <v>CAMUSAT</v>
          </cell>
          <cell r="N914" t="str">
            <v>Good Grid no GE - 12h</v>
          </cell>
        </row>
        <row r="915">
          <cell r="A915" t="str">
            <v>LIT_655</v>
          </cell>
          <cell r="B915" t="str">
            <v>LIT_655_Z_Nyalla-Marche</v>
          </cell>
          <cell r="C915" t="str">
            <v>LIT</v>
          </cell>
          <cell r="D915" t="str">
            <v>Douala</v>
          </cell>
          <cell r="E915">
            <v>9.7902520000000006</v>
          </cell>
          <cell r="F915">
            <v>4.0331869999999999</v>
          </cell>
          <cell r="G915">
            <v>753</v>
          </cell>
          <cell r="H915" t="str">
            <v>Macro</v>
          </cell>
          <cell r="I915" t="str">
            <v>ZTE</v>
          </cell>
          <cell r="J915" t="str">
            <v>Bruno Kemngne</v>
          </cell>
          <cell r="K915" t="str">
            <v>Douala_6</v>
          </cell>
          <cell r="L915" t="str">
            <v>HAMMER_LIT_SUO</v>
          </cell>
          <cell r="M915" t="str">
            <v>CAMUSAT</v>
          </cell>
          <cell r="N915" t="str">
            <v>Good Grid + GE</v>
          </cell>
        </row>
        <row r="916">
          <cell r="A916" t="str">
            <v>LIT_671</v>
          </cell>
          <cell r="B916" t="str">
            <v>LIT_671_Z_Ndogbong-Bifaka</v>
          </cell>
          <cell r="C916" t="str">
            <v>LIT</v>
          </cell>
          <cell r="D916" t="str">
            <v>Douala</v>
          </cell>
          <cell r="E916">
            <v>9.7500199999999992</v>
          </cell>
          <cell r="F916">
            <v>4.0674999999999999</v>
          </cell>
          <cell r="G916">
            <v>12</v>
          </cell>
          <cell r="H916" t="str">
            <v>Macro</v>
          </cell>
          <cell r="I916" t="str">
            <v>ZTE</v>
          </cell>
          <cell r="J916" t="str">
            <v>Bruno Kemngne</v>
          </cell>
          <cell r="K916" t="str">
            <v>Douala_6</v>
          </cell>
          <cell r="L916" t="str">
            <v>HAMMER_LIT_SUO</v>
          </cell>
          <cell r="M916" t="str">
            <v>CAMUSAT</v>
          </cell>
          <cell r="N916" t="str">
            <v>Good Grid + GE</v>
          </cell>
        </row>
        <row r="917">
          <cell r="A917" t="str">
            <v>LIT_684</v>
          </cell>
          <cell r="B917" t="str">
            <v>LIT_684_Z_Ndokoti-Carrefour-MTN</v>
          </cell>
          <cell r="C917" t="str">
            <v>LIT</v>
          </cell>
          <cell r="D917" t="str">
            <v>Douala</v>
          </cell>
          <cell r="E917">
            <v>9.7436836339999999</v>
          </cell>
          <cell r="F917">
            <v>4.0441290319999998</v>
          </cell>
          <cell r="G917">
            <v>40</v>
          </cell>
          <cell r="H917" t="str">
            <v>Macro</v>
          </cell>
          <cell r="I917" t="str">
            <v>ZTE</v>
          </cell>
          <cell r="J917" t="str">
            <v>Bruno Kemngne</v>
          </cell>
          <cell r="K917" t="str">
            <v>Douala_6</v>
          </cell>
          <cell r="L917" t="str">
            <v>HAMMER_LIT_SUO</v>
          </cell>
          <cell r="M917" t="str">
            <v>MTN</v>
          </cell>
          <cell r="N917" t="e">
            <v>#N/A</v>
          </cell>
        </row>
        <row r="918">
          <cell r="A918" t="str">
            <v>LIT_687</v>
          </cell>
          <cell r="B918" t="str">
            <v>LIT_687_Z_Bepanda-Ambiance</v>
          </cell>
          <cell r="C918" t="str">
            <v>LIT</v>
          </cell>
          <cell r="D918" t="str">
            <v>Douala</v>
          </cell>
          <cell r="E918">
            <v>9.730416</v>
          </cell>
          <cell r="F918">
            <v>4.0632859999999997</v>
          </cell>
          <cell r="G918">
            <v>15</v>
          </cell>
          <cell r="H918" t="str">
            <v>Macro</v>
          </cell>
          <cell r="I918" t="str">
            <v>ZTE</v>
          </cell>
          <cell r="J918" t="str">
            <v>Ndo Bile Thomas</v>
          </cell>
          <cell r="K918" t="str">
            <v>Douala_4</v>
          </cell>
          <cell r="L918" t="str">
            <v>HAMMER_LIT_SUO</v>
          </cell>
          <cell r="M918" t="str">
            <v>CAMUSAT</v>
          </cell>
          <cell r="N918" t="str">
            <v>Good Grid no GE - 8h</v>
          </cell>
        </row>
        <row r="919">
          <cell r="A919" t="str">
            <v>LIT_696</v>
          </cell>
          <cell r="B919" t="str">
            <v>LIT_696_Z_Ange-raphael-II</v>
          </cell>
          <cell r="C919" t="str">
            <v>LIT</v>
          </cell>
          <cell r="D919" t="str">
            <v>Douala</v>
          </cell>
          <cell r="E919">
            <v>9.7400599999999997</v>
          </cell>
          <cell r="F919">
            <v>4.0544700000000002</v>
          </cell>
          <cell r="G919">
            <v>29</v>
          </cell>
          <cell r="H919" t="str">
            <v>Macro</v>
          </cell>
          <cell r="I919" t="str">
            <v>ZTE</v>
          </cell>
          <cell r="J919" t="str">
            <v>Chick Canete Cho</v>
          </cell>
          <cell r="K919" t="str">
            <v>Douala_3</v>
          </cell>
          <cell r="L919" t="str">
            <v>HAMMER_LIT_SUO</v>
          </cell>
          <cell r="M919" t="str">
            <v>CAMUSAT</v>
          </cell>
          <cell r="N919" t="str">
            <v>Good Grid + GE</v>
          </cell>
        </row>
        <row r="920">
          <cell r="A920" t="str">
            <v>LIT_729</v>
          </cell>
          <cell r="B920" t="str">
            <v>LIT_729_Z_ZI-Bassa-II</v>
          </cell>
          <cell r="C920" t="str">
            <v>LIT</v>
          </cell>
          <cell r="D920" t="str">
            <v>Douala</v>
          </cell>
          <cell r="E920">
            <v>9.7502600000000008</v>
          </cell>
          <cell r="F920">
            <v>4.0280399999999998</v>
          </cell>
          <cell r="G920">
            <v>32</v>
          </cell>
          <cell r="H920" t="str">
            <v>Macro</v>
          </cell>
          <cell r="I920" t="str">
            <v>ZTE</v>
          </cell>
          <cell r="J920" t="str">
            <v>Bruno Kemngne</v>
          </cell>
          <cell r="K920" t="str">
            <v>Douala_6</v>
          </cell>
          <cell r="L920" t="str">
            <v>HAMMER_LIT_SUO</v>
          </cell>
          <cell r="M920" t="str">
            <v>CAMUSAT</v>
          </cell>
          <cell r="N920" t="str">
            <v>Bad Grid + GE</v>
          </cell>
        </row>
        <row r="921">
          <cell r="A921" t="str">
            <v>ADM_176</v>
          </cell>
          <cell r="B921" t="str">
            <v>Indoor-Agence-Ngaoundere</v>
          </cell>
          <cell r="C921" t="str">
            <v>ADM</v>
          </cell>
          <cell r="D921" t="str">
            <v>Ngaoundere</v>
          </cell>
          <cell r="E921">
            <v>13.576973000000001</v>
          </cell>
          <cell r="F921">
            <v>7.3211709999999997</v>
          </cell>
          <cell r="G921">
            <v>1138</v>
          </cell>
          <cell r="H921" t="str">
            <v>Macro</v>
          </cell>
          <cell r="I921"/>
          <cell r="J921" t="str">
            <v>Souleymanou</v>
          </cell>
          <cell r="K921" t="str">
            <v>Ngaoundere_3</v>
          </cell>
          <cell r="L921" t="str">
            <v>TELEINFRA</v>
          </cell>
          <cell r="M921">
            <v>0</v>
          </cell>
          <cell r="N921" t="e">
            <v>#N/A</v>
          </cell>
        </row>
        <row r="922">
          <cell r="A922" t="str">
            <v>EXN_101</v>
          </cell>
          <cell r="B922" t="str">
            <v>Djarengol-Delegue-IHS</v>
          </cell>
          <cell r="C922" t="str">
            <v>EXN</v>
          </cell>
          <cell r="D922" t="str">
            <v>Maroua</v>
          </cell>
          <cell r="E922">
            <v>14.29463114</v>
          </cell>
          <cell r="F922">
            <v>10.58774348</v>
          </cell>
          <cell r="G922">
            <v>409</v>
          </cell>
          <cell r="H922" t="str">
            <v>Macro</v>
          </cell>
          <cell r="I922" t="str">
            <v>NOKIA</v>
          </cell>
          <cell r="J922" t="str">
            <v xml:space="preserve">ASSAATSA Eric Blaise </v>
          </cell>
          <cell r="K922" t="str">
            <v>Maroua_1</v>
          </cell>
          <cell r="L922" t="str">
            <v>TELEINFRA</v>
          </cell>
          <cell r="M922" t="str">
            <v>IHS</v>
          </cell>
          <cell r="N922" t="str">
            <v>Grid-Gen</v>
          </cell>
        </row>
        <row r="923">
          <cell r="A923" t="str">
            <v>EXN_109</v>
          </cell>
          <cell r="B923" t="str">
            <v>DOUBLE-IHS</v>
          </cell>
          <cell r="C923" t="str">
            <v>EXN</v>
          </cell>
          <cell r="D923" t="str">
            <v>Double(Djakaramani)</v>
          </cell>
          <cell r="E923">
            <v>14.29594</v>
          </cell>
          <cell r="F923">
            <v>11.22405</v>
          </cell>
          <cell r="G923">
            <v>318</v>
          </cell>
          <cell r="H923" t="str">
            <v>Macro</v>
          </cell>
          <cell r="I923" t="str">
            <v>NOKIA</v>
          </cell>
          <cell r="J923" t="str">
            <v>Yaouba Yaya</v>
          </cell>
          <cell r="K923" t="str">
            <v>Mora</v>
          </cell>
          <cell r="L923" t="str">
            <v>TELEINFRA</v>
          </cell>
          <cell r="M923" t="str">
            <v>IHS</v>
          </cell>
          <cell r="N923" t="str">
            <v>Grid-Gen-Lithium</v>
          </cell>
        </row>
        <row r="924">
          <cell r="A924" t="str">
            <v>CTR_143</v>
          </cell>
          <cell r="B924" t="str">
            <v>Enganme-IHS</v>
          </cell>
          <cell r="C924" t="str">
            <v>CTR</v>
          </cell>
          <cell r="D924" t="str">
            <v>Enganme</v>
          </cell>
          <cell r="E924">
            <v>12.305478620000001</v>
          </cell>
          <cell r="F924">
            <v>4.6353183600000003</v>
          </cell>
          <cell r="G924">
            <v>613</v>
          </cell>
          <cell r="H924" t="str">
            <v>Macro</v>
          </cell>
          <cell r="I924" t="str">
            <v>NOKIA</v>
          </cell>
          <cell r="J924" t="str">
            <v>TSAGUE Raoul</v>
          </cell>
          <cell r="K924" t="str">
            <v>Nanga-Eboko</v>
          </cell>
          <cell r="L924" t="str">
            <v>AFRO</v>
          </cell>
          <cell r="M924" t="str">
            <v>IHS</v>
          </cell>
          <cell r="N924" t="str">
            <v>Solar-Gen-Lithium</v>
          </cell>
        </row>
        <row r="925">
          <cell r="A925" t="str">
            <v>EXN_100</v>
          </cell>
          <cell r="B925" t="str">
            <v>GOUZOUGOUI-IHS</v>
          </cell>
          <cell r="C925" t="str">
            <v>EXN</v>
          </cell>
          <cell r="D925" t="str">
            <v>Kaele</v>
          </cell>
          <cell r="E925">
            <v>14.42675</v>
          </cell>
          <cell r="F925">
            <v>10.09527778</v>
          </cell>
          <cell r="G925">
            <v>406</v>
          </cell>
          <cell r="H925" t="str">
            <v>Macro</v>
          </cell>
          <cell r="I925" t="str">
            <v>NOKIA</v>
          </cell>
          <cell r="J925" t="str">
            <v>Herman Tchawe</v>
          </cell>
          <cell r="K925" t="str">
            <v>Kaele</v>
          </cell>
          <cell r="L925" t="str">
            <v>TELEINFRA</v>
          </cell>
          <cell r="M925" t="str">
            <v>IHS</v>
          </cell>
          <cell r="N925" t="str">
            <v>Grid-Gen</v>
          </cell>
        </row>
        <row r="926">
          <cell r="A926" t="str">
            <v>NRD_070</v>
          </cell>
          <cell r="B926" t="str">
            <v>Kong-Kong-IHS</v>
          </cell>
          <cell r="C926" t="str">
            <v>NRD</v>
          </cell>
          <cell r="D926" t="str">
            <v>KongKong</v>
          </cell>
          <cell r="E926">
            <v>14.17719063</v>
          </cell>
          <cell r="F926">
            <v>10.042467739999999</v>
          </cell>
          <cell r="G926">
            <v>435</v>
          </cell>
          <cell r="H926" t="str">
            <v>Macro</v>
          </cell>
          <cell r="I926" t="str">
            <v>NOKIA</v>
          </cell>
          <cell r="J926" t="str">
            <v>Deli Elisée</v>
          </cell>
          <cell r="K926" t="str">
            <v>FIGUIL</v>
          </cell>
          <cell r="L926" t="str">
            <v>TELEINFRA</v>
          </cell>
          <cell r="M926" t="str">
            <v>IHS</v>
          </cell>
          <cell r="N926" t="str">
            <v>Solar-Gen-Lithium</v>
          </cell>
        </row>
        <row r="927">
          <cell r="A927" t="str">
            <v>CTR_136</v>
          </cell>
          <cell r="B927" t="str">
            <v>CTR_136_Z_Mbalmayo-mbokoulo-IHS</v>
          </cell>
          <cell r="C927" t="str">
            <v>CTR</v>
          </cell>
          <cell r="D927" t="str">
            <v>Mbalmayo</v>
          </cell>
          <cell r="E927">
            <v>11.503444440000001</v>
          </cell>
          <cell r="F927">
            <v>3.5270277779999999</v>
          </cell>
          <cell r="G927">
            <v>680</v>
          </cell>
          <cell r="H927" t="str">
            <v>Macro</v>
          </cell>
          <cell r="I927" t="str">
            <v>ZTE</v>
          </cell>
          <cell r="J927" t="str">
            <v>Mougang Rodrigue</v>
          </cell>
          <cell r="K927" t="str">
            <v>Mbalmayo</v>
          </cell>
          <cell r="L927" t="str">
            <v>AFRO</v>
          </cell>
          <cell r="M927" t="str">
            <v>IHS</v>
          </cell>
          <cell r="N927" t="str">
            <v>Grid-Gen</v>
          </cell>
        </row>
        <row r="928">
          <cell r="A928" t="str">
            <v>CTR_012</v>
          </cell>
          <cell r="B928" t="str">
            <v>CTR_012_Z_Rd-Pt-Express</v>
          </cell>
          <cell r="C928" t="str">
            <v>CTR</v>
          </cell>
          <cell r="D928" t="str">
            <v>Yaounde</v>
          </cell>
          <cell r="E928">
            <v>11.485022000000001</v>
          </cell>
          <cell r="F928">
            <v>3.83501</v>
          </cell>
          <cell r="G928">
            <v>701</v>
          </cell>
          <cell r="H928" t="str">
            <v>Macro</v>
          </cell>
          <cell r="I928" t="str">
            <v>ZTE</v>
          </cell>
          <cell r="J928" t="str">
            <v>Kenfack Henri</v>
          </cell>
          <cell r="K928" t="str">
            <v>Yaounde_4</v>
          </cell>
          <cell r="L928" t="str">
            <v>AFRO</v>
          </cell>
          <cell r="M928" t="str">
            <v>IHS</v>
          </cell>
          <cell r="N928" t="str">
            <v>Grid Only</v>
          </cell>
        </row>
        <row r="929">
          <cell r="A929" t="str">
            <v>ADM_188</v>
          </cell>
          <cell r="B929" t="str">
            <v>URH_WASSANDE</v>
          </cell>
          <cell r="C929" t="str">
            <v>ADM</v>
          </cell>
          <cell r="D929" t="str">
            <v>Ngaoundere</v>
          </cell>
          <cell r="E929">
            <v>14.054600000000001</v>
          </cell>
          <cell r="F929">
            <v>7.0913399999999998</v>
          </cell>
          <cell r="G929"/>
          <cell r="H929" t="str">
            <v>Rural</v>
          </cell>
          <cell r="I929" t="str">
            <v>Huawei</v>
          </cell>
          <cell r="J929" t="str">
            <v>Franck Njouonang</v>
          </cell>
          <cell r="K929" t="str">
            <v>Touboro</v>
          </cell>
          <cell r="L929" t="str">
            <v>TELEINFRA</v>
          </cell>
          <cell r="M929" t="e">
            <v>#N/A</v>
          </cell>
          <cell r="N929" t="e">
            <v>#N/A</v>
          </cell>
        </row>
        <row r="930">
          <cell r="A930" t="str">
            <v>ADM_001</v>
          </cell>
          <cell r="B930" t="str">
            <v>Ngd-Chateau</v>
          </cell>
          <cell r="C930" t="str">
            <v>ADM</v>
          </cell>
          <cell r="D930" t="str">
            <v>Ngaoundere</v>
          </cell>
          <cell r="E930">
            <v>13.580819999999999</v>
          </cell>
          <cell r="F930">
            <v>7.3085500000000003</v>
          </cell>
          <cell r="G930">
            <v>1145</v>
          </cell>
          <cell r="H930" t="str">
            <v>Macro</v>
          </cell>
          <cell r="I930" t="str">
            <v>NOKIA</v>
          </cell>
          <cell r="J930" t="str">
            <v>NDEWA JONAS</v>
          </cell>
          <cell r="K930" t="str">
            <v>Ngaoundere_1</v>
          </cell>
          <cell r="L930" t="str">
            <v>TELEINFRA</v>
          </cell>
          <cell r="M930" t="str">
            <v>CAMUSAT</v>
          </cell>
          <cell r="N930" t="str">
            <v>Good Grid + Solar + GE</v>
          </cell>
        </row>
        <row r="931">
          <cell r="A931" t="str">
            <v>ADM_036</v>
          </cell>
          <cell r="B931" t="str">
            <v>Ngd-Burkina</v>
          </cell>
          <cell r="C931" t="str">
            <v>ADM</v>
          </cell>
          <cell r="D931" t="str">
            <v>Ngaoundere</v>
          </cell>
          <cell r="E931">
            <v>13.599234770000001</v>
          </cell>
          <cell r="F931">
            <v>7.3099467679999997</v>
          </cell>
          <cell r="G931">
            <v>1118</v>
          </cell>
          <cell r="H931" t="str">
            <v>Macro</v>
          </cell>
          <cell r="I931" t="str">
            <v>NOKIA</v>
          </cell>
          <cell r="J931" t="str">
            <v>NDEWA JONAS</v>
          </cell>
          <cell r="K931" t="str">
            <v>Ngaoundere_1</v>
          </cell>
          <cell r="L931" t="str">
            <v>TELEINFRA</v>
          </cell>
          <cell r="M931" t="str">
            <v>IHS</v>
          </cell>
          <cell r="N931" t="str">
            <v>Grid-Gen</v>
          </cell>
        </row>
        <row r="932">
          <cell r="A932" t="str">
            <v>ADM_035</v>
          </cell>
          <cell r="B932" t="str">
            <v>Ngd-Baladji</v>
          </cell>
          <cell r="C932" t="str">
            <v>ADM</v>
          </cell>
          <cell r="D932" t="str">
            <v>Ngaoundere</v>
          </cell>
          <cell r="E932">
            <v>13.5685</v>
          </cell>
          <cell r="F932">
            <v>7.3292000000000002</v>
          </cell>
          <cell r="G932">
            <v>1106</v>
          </cell>
          <cell r="H932" t="str">
            <v>Macro</v>
          </cell>
          <cell r="I932" t="str">
            <v>NOKIA</v>
          </cell>
          <cell r="J932" t="str">
            <v>NDEWA JONAS</v>
          </cell>
          <cell r="K932" t="str">
            <v>Ngaoundere_1</v>
          </cell>
          <cell r="L932" t="str">
            <v>TELEINFRA</v>
          </cell>
          <cell r="M932" t="str">
            <v>IHS</v>
          </cell>
          <cell r="N932" t="str">
            <v>Grid-Gen</v>
          </cell>
        </row>
        <row r="933">
          <cell r="A933" t="str">
            <v>ADM_048</v>
          </cell>
          <cell r="B933" t="str">
            <v>Ngd-Q-Haoussa</v>
          </cell>
          <cell r="C933" t="str">
            <v>ADM</v>
          </cell>
          <cell r="D933" t="str">
            <v>Ngaoundere</v>
          </cell>
          <cell r="E933">
            <v>13.593629999999999</v>
          </cell>
          <cell r="F933">
            <v>7.32423</v>
          </cell>
          <cell r="G933">
            <v>1120</v>
          </cell>
          <cell r="H933" t="str">
            <v>Macro</v>
          </cell>
          <cell r="I933" t="str">
            <v>NOKIA</v>
          </cell>
          <cell r="J933" t="str">
            <v>NDEWA JONAS</v>
          </cell>
          <cell r="K933" t="str">
            <v>Ngaoundere_1</v>
          </cell>
          <cell r="L933" t="str">
            <v>TELEINFRA</v>
          </cell>
          <cell r="M933" t="str">
            <v>IHS</v>
          </cell>
          <cell r="N933" t="str">
            <v>Grid-Gen</v>
          </cell>
        </row>
        <row r="934">
          <cell r="A934" t="str">
            <v>CTR_105</v>
          </cell>
          <cell r="B934" t="str">
            <v>CTR_105_Z_Nkolzie</v>
          </cell>
          <cell r="C934" t="str">
            <v>CTR</v>
          </cell>
          <cell r="D934" t="str">
            <v>Yaounde</v>
          </cell>
          <cell r="E934">
            <v>11.472735999999999</v>
          </cell>
          <cell r="F934">
            <v>3.8398940000000001</v>
          </cell>
          <cell r="G934">
            <v>742</v>
          </cell>
          <cell r="H934" t="str">
            <v>Macro</v>
          </cell>
          <cell r="I934" t="str">
            <v>ZTE</v>
          </cell>
          <cell r="J934" t="str">
            <v>Kenfack Henri</v>
          </cell>
          <cell r="K934" t="str">
            <v>Yaounde_4</v>
          </cell>
          <cell r="L934" t="str">
            <v>AFRO</v>
          </cell>
          <cell r="M934">
            <v>0</v>
          </cell>
          <cell r="N934" t="e">
            <v>#N/A</v>
          </cell>
        </row>
        <row r="935">
          <cell r="A935" t="str">
            <v>CTR_540</v>
          </cell>
          <cell r="B935" t="str">
            <v>Obili-New</v>
          </cell>
          <cell r="C935" t="str">
            <v>CTR</v>
          </cell>
          <cell r="D935" t="str">
            <v>Yaounde</v>
          </cell>
          <cell r="E935">
            <v>11.4920007</v>
          </cell>
          <cell r="F935">
            <v>3.8570825000000002</v>
          </cell>
          <cell r="G935">
            <v>741</v>
          </cell>
          <cell r="H935" t="str">
            <v>Macro</v>
          </cell>
          <cell r="I935" t="str">
            <v>ZTE</v>
          </cell>
          <cell r="J935" t="str">
            <v>Kenfack Henri</v>
          </cell>
          <cell r="K935" t="str">
            <v>Yaounde_4</v>
          </cell>
          <cell r="L935" t="str">
            <v>AFRO</v>
          </cell>
          <cell r="M935" t="str">
            <v>IHS</v>
          </cell>
          <cell r="N935" t="str">
            <v>Grid-Gen</v>
          </cell>
        </row>
        <row r="936">
          <cell r="A936" t="str">
            <v>LIT_024</v>
          </cell>
          <cell r="B936" t="str">
            <v>LIT_024_Z_Socaver</v>
          </cell>
          <cell r="C936" t="str">
            <v>LIT</v>
          </cell>
          <cell r="D936" t="str">
            <v>Douala</v>
          </cell>
          <cell r="E936">
            <v>9.7501388890000005</v>
          </cell>
          <cell r="F936">
            <v>4.0477499999999997</v>
          </cell>
          <cell r="G936">
            <v>39</v>
          </cell>
          <cell r="H936" t="str">
            <v>Macro</v>
          </cell>
          <cell r="I936" t="str">
            <v>ZTE</v>
          </cell>
          <cell r="J936" t="str">
            <v>Chick Canete Cho</v>
          </cell>
          <cell r="K936" t="str">
            <v>Douala_3</v>
          </cell>
          <cell r="L936" t="str">
            <v>HAMMER_LIT_SUO</v>
          </cell>
          <cell r="M936" t="str">
            <v>IHS</v>
          </cell>
          <cell r="N936" t="str">
            <v>Grid-Gen</v>
          </cell>
        </row>
        <row r="937">
          <cell r="A937" t="str">
            <v>SUO_093</v>
          </cell>
          <cell r="B937" t="str">
            <v>Bai-Panya-IHS</v>
          </cell>
          <cell r="C937" t="str">
            <v>SUO</v>
          </cell>
          <cell r="D937" t="str">
            <v>Mbongue</v>
          </cell>
          <cell r="E937">
            <v>9.2942</v>
          </cell>
          <cell r="F937">
            <v>4.5171640000000002</v>
          </cell>
          <cell r="G937">
            <v>153</v>
          </cell>
          <cell r="H937" t="str">
            <v>Macro</v>
          </cell>
          <cell r="I937" t="str">
            <v>NOKIA</v>
          </cell>
          <cell r="J937" t="str">
            <v>FOJO André</v>
          </cell>
          <cell r="K937" t="str">
            <v>Ekondo-Titi</v>
          </cell>
          <cell r="L937" t="str">
            <v>HAMMER_LIT_SUO</v>
          </cell>
          <cell r="M937" t="str">
            <v>IHS</v>
          </cell>
          <cell r="N937" t="str">
            <v>Gen Only</v>
          </cell>
        </row>
        <row r="938">
          <cell r="A938" t="str">
            <v>EST_029</v>
          </cell>
          <cell r="B938" t="str">
            <v>Bigoens-IHS</v>
          </cell>
          <cell r="C938" t="str">
            <v>EST</v>
          </cell>
          <cell r="D938" t="str">
            <v>Bigoens</v>
          </cell>
          <cell r="E938">
            <v>12.925400160000001</v>
          </cell>
          <cell r="F938">
            <v>4.0009727079999999</v>
          </cell>
          <cell r="G938">
            <v>715</v>
          </cell>
          <cell r="H938" t="str">
            <v>Macro</v>
          </cell>
          <cell r="I938" t="str">
            <v>NOKIA</v>
          </cell>
          <cell r="J938" t="str">
            <v>Essiane Arthur</v>
          </cell>
          <cell r="K938" t="str">
            <v>Abong-Mbang</v>
          </cell>
          <cell r="L938" t="str">
            <v>AFRO</v>
          </cell>
          <cell r="M938" t="str">
            <v>IHS</v>
          </cell>
          <cell r="N938" t="str">
            <v>Gen-Lithium</v>
          </cell>
        </row>
        <row r="939">
          <cell r="A939" t="str">
            <v>SUO_091</v>
          </cell>
          <cell r="B939" t="str">
            <v>Ekombe-Bondji-IHS</v>
          </cell>
          <cell r="C939" t="str">
            <v>SUO</v>
          </cell>
          <cell r="D939" t="str">
            <v>Mbongue</v>
          </cell>
          <cell r="E939">
            <v>9.3452800000000007</v>
          </cell>
          <cell r="F939">
            <v>4.5937219999999996</v>
          </cell>
          <cell r="G939">
            <v>191</v>
          </cell>
          <cell r="H939" t="str">
            <v>Macro</v>
          </cell>
          <cell r="I939" t="str">
            <v>NOKIA</v>
          </cell>
          <cell r="J939" t="str">
            <v>FOJO André</v>
          </cell>
          <cell r="K939" t="str">
            <v>Ekondo-Titi</v>
          </cell>
          <cell r="L939" t="str">
            <v>HAMMER_LIT_SUO</v>
          </cell>
          <cell r="M939" t="str">
            <v>IHS</v>
          </cell>
          <cell r="N939" t="str">
            <v>Gen Only</v>
          </cell>
        </row>
        <row r="940">
          <cell r="A940" t="str">
            <v>CTR_262</v>
          </cell>
          <cell r="B940" t="str">
            <v>Nkol-Mbanda</v>
          </cell>
          <cell r="C940" t="str">
            <v>CTR</v>
          </cell>
          <cell r="D940" t="str">
            <v>Yaounde</v>
          </cell>
          <cell r="E940">
            <v>11.492385000000001</v>
          </cell>
          <cell r="F940">
            <v>3.825755</v>
          </cell>
          <cell r="G940">
            <v>739</v>
          </cell>
          <cell r="H940" t="str">
            <v>Macro</v>
          </cell>
          <cell r="I940" t="str">
            <v>ZTE</v>
          </cell>
          <cell r="J940" t="str">
            <v>Kenfack Henri</v>
          </cell>
          <cell r="K940" t="str">
            <v>Yaounde_4</v>
          </cell>
          <cell r="L940" t="str">
            <v>AFRO</v>
          </cell>
          <cell r="M940" t="str">
            <v>IHS</v>
          </cell>
          <cell r="N940" t="str">
            <v>Grid-Gen</v>
          </cell>
        </row>
        <row r="941">
          <cell r="A941" t="str">
            <v>CTR_134</v>
          </cell>
          <cell r="B941" t="str">
            <v>Esse-IHS</v>
          </cell>
          <cell r="C941" t="str">
            <v>CTR</v>
          </cell>
          <cell r="D941" t="str">
            <v>Esse</v>
          </cell>
          <cell r="E941">
            <v>11.883385000000001</v>
          </cell>
          <cell r="F941">
            <v>4.0935839999999999</v>
          </cell>
          <cell r="G941">
            <v>654</v>
          </cell>
          <cell r="H941" t="str">
            <v>Macro</v>
          </cell>
          <cell r="I941" t="str">
            <v>NOKIA</v>
          </cell>
          <cell r="J941" t="str">
            <v>Essiane Arthur</v>
          </cell>
          <cell r="K941" t="str">
            <v>Abong-Mbang</v>
          </cell>
          <cell r="L941" t="str">
            <v>AFRO</v>
          </cell>
          <cell r="M941" t="str">
            <v>IHS</v>
          </cell>
          <cell r="N941" t="str">
            <v>Grid-Gen-Lithium</v>
          </cell>
        </row>
        <row r="942">
          <cell r="A942" t="str">
            <v>EST_013</v>
          </cell>
          <cell r="B942" t="str">
            <v>Yokadouma</v>
          </cell>
          <cell r="C942" t="str">
            <v>EST</v>
          </cell>
          <cell r="D942" t="str">
            <v>Yokadouma</v>
          </cell>
          <cell r="E942">
            <v>15.049989</v>
          </cell>
          <cell r="F942">
            <v>3.5237620000000001</v>
          </cell>
          <cell r="G942">
            <v>533</v>
          </cell>
          <cell r="H942" t="str">
            <v>Macro</v>
          </cell>
          <cell r="I942" t="str">
            <v>NOKIA</v>
          </cell>
          <cell r="J942" t="str">
            <v>Hugues Hachua</v>
          </cell>
          <cell r="K942" t="str">
            <v>Batouri</v>
          </cell>
          <cell r="L942" t="str">
            <v>AFRO</v>
          </cell>
          <cell r="M942" t="str">
            <v>CAMUSAT</v>
          </cell>
          <cell r="N942" t="str">
            <v>Medium Grid + Solar + GE</v>
          </cell>
        </row>
        <row r="943">
          <cell r="A943" t="str">
            <v>EXN_250</v>
          </cell>
          <cell r="B943" t="str">
            <v>Maroua-Entree</v>
          </cell>
          <cell r="C943" t="str">
            <v>EXN</v>
          </cell>
          <cell r="D943" t="str">
            <v>Maroua</v>
          </cell>
          <cell r="E943">
            <v>14.367100000000001</v>
          </cell>
          <cell r="F943">
            <v>10.60557</v>
          </cell>
          <cell r="G943">
            <v>387</v>
          </cell>
          <cell r="H943" t="str">
            <v>Macro</v>
          </cell>
          <cell r="I943"/>
          <cell r="J943" t="str">
            <v>Lefranc Emati</v>
          </cell>
          <cell r="K943" t="str">
            <v>Maroua_B2B</v>
          </cell>
          <cell r="L943" t="str">
            <v>TELEINFRA</v>
          </cell>
          <cell r="M943" t="str">
            <v>CAMUSAT</v>
          </cell>
          <cell r="N943" t="str">
            <v>Bad Grid + GE</v>
          </cell>
        </row>
        <row r="944">
          <cell r="A944" t="str">
            <v>ADM_080</v>
          </cell>
          <cell r="B944" t="str">
            <v>Limbon-IHS</v>
          </cell>
          <cell r="C944" t="str">
            <v>ADM</v>
          </cell>
          <cell r="D944" t="str">
            <v>Limbon</v>
          </cell>
          <cell r="E944">
            <v>14.20536111</v>
          </cell>
          <cell r="F944">
            <v>6.7103333330000003</v>
          </cell>
          <cell r="G944">
            <v>1086</v>
          </cell>
          <cell r="H944" t="str">
            <v>Macro</v>
          </cell>
          <cell r="I944" t="str">
            <v>NOKIA</v>
          </cell>
          <cell r="J944" t="str">
            <v>Kuitche Hippolite</v>
          </cell>
          <cell r="K944" t="str">
            <v>Meiganga</v>
          </cell>
          <cell r="L944" t="str">
            <v>TELEINFRA</v>
          </cell>
          <cell r="M944" t="str">
            <v>IHS</v>
          </cell>
          <cell r="N944" t="str">
            <v>Grid-Gen-Lithium</v>
          </cell>
        </row>
        <row r="945">
          <cell r="A945" t="str">
            <v>LIT_143</v>
          </cell>
          <cell r="B945" t="str">
            <v>Mbambou-IHS</v>
          </cell>
          <cell r="C945" t="str">
            <v>LIT</v>
          </cell>
          <cell r="D945" t="str">
            <v>Mbambou</v>
          </cell>
          <cell r="E945">
            <v>9.8677499999999991</v>
          </cell>
          <cell r="F945">
            <v>3.7499400000000001</v>
          </cell>
          <cell r="G945">
            <v>36</v>
          </cell>
          <cell r="H945" t="str">
            <v>Macro</v>
          </cell>
          <cell r="I945" t="str">
            <v>NOKIA</v>
          </cell>
          <cell r="J945" t="str">
            <v>Yannik Mbah</v>
          </cell>
          <cell r="K945" t="str">
            <v>Edea_1</v>
          </cell>
          <cell r="L945" t="str">
            <v>HAMMER_LIT_SUO</v>
          </cell>
          <cell r="M945" t="str">
            <v>IHS</v>
          </cell>
          <cell r="N945" t="str">
            <v>Gen-Lithium</v>
          </cell>
        </row>
        <row r="946">
          <cell r="A946" t="str">
            <v>EXN_106</v>
          </cell>
          <cell r="B946" t="str">
            <v>Mora-IHS</v>
          </cell>
          <cell r="C946" t="str">
            <v>EXN</v>
          </cell>
          <cell r="D946" t="str">
            <v>Mora</v>
          </cell>
          <cell r="E946">
            <v>14.138770190000001</v>
          </cell>
          <cell r="F946">
            <v>11.04696556</v>
          </cell>
          <cell r="G946">
            <v>461</v>
          </cell>
          <cell r="H946" t="str">
            <v>Macro</v>
          </cell>
          <cell r="I946" t="str">
            <v>NOKIA</v>
          </cell>
          <cell r="J946" t="str">
            <v>Yaouba Yaya</v>
          </cell>
          <cell r="K946" t="str">
            <v>Mora</v>
          </cell>
          <cell r="L946" t="str">
            <v>TELEINFRA</v>
          </cell>
          <cell r="M946" t="str">
            <v>IHS</v>
          </cell>
          <cell r="N946" t="str">
            <v>Grid-Gen</v>
          </cell>
        </row>
        <row r="947">
          <cell r="A947" t="str">
            <v>SUO_098</v>
          </cell>
          <cell r="B947" t="str">
            <v>Munyengue-Trouble-IHS</v>
          </cell>
          <cell r="C947" t="str">
            <v>SUO</v>
          </cell>
          <cell r="D947" t="str">
            <v>Muyengue</v>
          </cell>
          <cell r="E947">
            <v>9.1262679999999996</v>
          </cell>
          <cell r="F947">
            <v>4.4047929999999997</v>
          </cell>
          <cell r="G947">
            <v>358</v>
          </cell>
          <cell r="H947" t="str">
            <v>Macro</v>
          </cell>
          <cell r="I947" t="str">
            <v>NOKIA</v>
          </cell>
          <cell r="J947" t="str">
            <v>Fabien Zourmba</v>
          </cell>
          <cell r="K947" t="str">
            <v>Kumba</v>
          </cell>
          <cell r="L947" t="str">
            <v>HAMMER_LIT_SUO</v>
          </cell>
          <cell r="M947" t="str">
            <v>IHS</v>
          </cell>
          <cell r="N947" t="str">
            <v>Gen Only</v>
          </cell>
        </row>
        <row r="948">
          <cell r="A948" t="str">
            <v>SUO_026</v>
          </cell>
          <cell r="B948" t="str">
            <v>Muyengue-II-IHS</v>
          </cell>
          <cell r="C948" t="str">
            <v>SUO</v>
          </cell>
          <cell r="D948" t="str">
            <v>Muyengue</v>
          </cell>
          <cell r="E948">
            <v>9.2701700000000002</v>
          </cell>
          <cell r="F948">
            <v>4.4011500000000003</v>
          </cell>
          <cell r="G948">
            <v>259</v>
          </cell>
          <cell r="H948" t="str">
            <v>Macro</v>
          </cell>
          <cell r="I948" t="str">
            <v>NOKIA</v>
          </cell>
          <cell r="J948" t="str">
            <v>Fabien Zourmba</v>
          </cell>
          <cell r="K948" t="str">
            <v>Kumba</v>
          </cell>
          <cell r="L948" t="str">
            <v>HAMMER_LIT_SUO</v>
          </cell>
          <cell r="M948" t="str">
            <v>IHS</v>
          </cell>
          <cell r="N948" t="str">
            <v>Grid-Gen</v>
          </cell>
        </row>
        <row r="949">
          <cell r="A949" t="str">
            <v>CTR_141</v>
          </cell>
          <cell r="B949" t="str">
            <v>Ndandouck-IHS</v>
          </cell>
          <cell r="C949" t="str">
            <v>CTR</v>
          </cell>
          <cell r="D949" t="str">
            <v>Ndandouck</v>
          </cell>
          <cell r="E949">
            <v>12.69731153</v>
          </cell>
          <cell r="F949">
            <v>4.5944617299999999</v>
          </cell>
          <cell r="G949">
            <v>682</v>
          </cell>
          <cell r="H949" t="str">
            <v>Macro</v>
          </cell>
          <cell r="I949" t="str">
            <v>NOKIA</v>
          </cell>
          <cell r="J949" t="str">
            <v>TSAGUE Raoul</v>
          </cell>
          <cell r="K949" t="str">
            <v>Nanga-Eboko</v>
          </cell>
          <cell r="L949" t="str">
            <v>AFRO</v>
          </cell>
          <cell r="M949" t="str">
            <v>IHS</v>
          </cell>
          <cell r="N949" t="str">
            <v>Solar-Gen</v>
          </cell>
        </row>
        <row r="950">
          <cell r="A950" t="str">
            <v>SUO_090</v>
          </cell>
          <cell r="B950" t="str">
            <v>Small-Ekombe-IHS</v>
          </cell>
          <cell r="C950" t="str">
            <v>SUO</v>
          </cell>
          <cell r="D950" t="str">
            <v>Mbongue</v>
          </cell>
          <cell r="E950">
            <v>9.3800000000000008</v>
          </cell>
          <cell r="F950">
            <v>4.6074999999999999</v>
          </cell>
          <cell r="G950">
            <v>260</v>
          </cell>
          <cell r="H950" t="str">
            <v>Macro</v>
          </cell>
          <cell r="I950" t="str">
            <v>NOKIA</v>
          </cell>
          <cell r="J950" t="str">
            <v>FOJO André</v>
          </cell>
          <cell r="K950" t="str">
            <v>Ekondo-Titi</v>
          </cell>
          <cell r="L950" t="str">
            <v>HAMMER_LIT_SUO</v>
          </cell>
          <cell r="M950" t="str">
            <v>IHS</v>
          </cell>
          <cell r="N950" t="str">
            <v>Hybrid Gen</v>
          </cell>
        </row>
        <row r="951">
          <cell r="A951" t="str">
            <v>CTR_135</v>
          </cell>
          <cell r="B951" t="str">
            <v>Talla-Monatele-IHS</v>
          </cell>
          <cell r="C951" t="str">
            <v>CTR</v>
          </cell>
          <cell r="D951" t="str">
            <v>Monatele</v>
          </cell>
          <cell r="E951">
            <v>11.22687968</v>
          </cell>
          <cell r="F951">
            <v>4.1774678080000003</v>
          </cell>
          <cell r="G951">
            <v>556</v>
          </cell>
          <cell r="H951" t="str">
            <v>Macro</v>
          </cell>
          <cell r="I951" t="str">
            <v>NOKIA</v>
          </cell>
          <cell r="J951" t="str">
            <v xml:space="preserve">APIANG Grégoire Flores </v>
          </cell>
          <cell r="K951" t="str">
            <v>Ntui</v>
          </cell>
          <cell r="L951" t="str">
            <v>HAMMER_NRO_OST</v>
          </cell>
          <cell r="M951" t="str">
            <v>IHS</v>
          </cell>
          <cell r="N951" t="str">
            <v>Grid-Gen</v>
          </cell>
        </row>
        <row r="952">
          <cell r="A952" t="str">
            <v>NRD_018</v>
          </cell>
          <cell r="B952" t="str">
            <v>Garoua-Chateau</v>
          </cell>
          <cell r="C952" t="str">
            <v>NRD</v>
          </cell>
          <cell r="D952" t="str">
            <v>Garoua</v>
          </cell>
          <cell r="E952">
            <v>13.36876887</v>
          </cell>
          <cell r="F952">
            <v>9.2957002729999996</v>
          </cell>
          <cell r="G952">
            <v>224</v>
          </cell>
          <cell r="H952" t="str">
            <v>Macro</v>
          </cell>
          <cell r="I952" t="str">
            <v>NOKIA</v>
          </cell>
          <cell r="J952" t="str">
            <v>Djouohou Armel</v>
          </cell>
          <cell r="K952" t="str">
            <v>Garoua_B2B</v>
          </cell>
          <cell r="L952" t="str">
            <v>TELEINFRA</v>
          </cell>
          <cell r="M952" t="str">
            <v>CAMUSAT</v>
          </cell>
          <cell r="N952" t="str">
            <v>Medium Grid + Solar + GE</v>
          </cell>
        </row>
        <row r="953">
          <cell r="A953" t="str">
            <v>ADM_057</v>
          </cell>
          <cell r="B953" t="str">
            <v>Ngd-Stade</v>
          </cell>
          <cell r="C953" t="str">
            <v>ADM</v>
          </cell>
          <cell r="D953" t="str">
            <v>Ngaoundere</v>
          </cell>
          <cell r="E953">
            <v>13.582667000000001</v>
          </cell>
          <cell r="F953">
            <v>7.3280279999999998</v>
          </cell>
          <cell r="G953">
            <v>1119</v>
          </cell>
          <cell r="H953" t="str">
            <v>Macro</v>
          </cell>
          <cell r="I953" t="str">
            <v>NOKIA</v>
          </cell>
          <cell r="J953" t="str">
            <v>NDEWA JONAS</v>
          </cell>
          <cell r="K953" t="str">
            <v>Ngaoundere_1</v>
          </cell>
          <cell r="L953" t="str">
            <v>TELEINFRA</v>
          </cell>
          <cell r="M953" t="str">
            <v>IHS</v>
          </cell>
          <cell r="N953" t="str">
            <v>Grid Only</v>
          </cell>
        </row>
        <row r="954">
          <cell r="A954" t="str">
            <v>ADM_058</v>
          </cell>
          <cell r="B954" t="str">
            <v>Ngd-Trouamala</v>
          </cell>
          <cell r="C954" t="str">
            <v>ADM</v>
          </cell>
          <cell r="D954" t="str">
            <v>Ngaoundere</v>
          </cell>
          <cell r="E954">
            <v>13.588760000000001</v>
          </cell>
          <cell r="F954">
            <v>7.3039500000000004</v>
          </cell>
          <cell r="G954">
            <v>1135</v>
          </cell>
          <cell r="H954" t="str">
            <v>Macro</v>
          </cell>
          <cell r="I954" t="str">
            <v>NOKIA</v>
          </cell>
          <cell r="J954" t="str">
            <v>NDEWA JONAS</v>
          </cell>
          <cell r="K954" t="str">
            <v>Ngaoundere_1</v>
          </cell>
          <cell r="L954" t="str">
            <v>TELEINFRA</v>
          </cell>
          <cell r="M954" t="str">
            <v>IHS</v>
          </cell>
          <cell r="N954" t="str">
            <v>Grid-Gen</v>
          </cell>
        </row>
        <row r="955">
          <cell r="A955" t="str">
            <v>CTR_142</v>
          </cell>
          <cell r="B955" t="str">
            <v>Menganme-Camtel</v>
          </cell>
          <cell r="C955" t="str">
            <v>CTR</v>
          </cell>
          <cell r="D955" t="str">
            <v>Menganme</v>
          </cell>
          <cell r="E955">
            <v>12.226440650000001</v>
          </cell>
          <cell r="F955">
            <v>4.5979177939999998</v>
          </cell>
          <cell r="G955">
            <v>586</v>
          </cell>
          <cell r="H955" t="str">
            <v>Macro</v>
          </cell>
          <cell r="I955" t="str">
            <v>NOKIA</v>
          </cell>
          <cell r="J955" t="str">
            <v>TSAGUE Raoul</v>
          </cell>
          <cell r="K955" t="str">
            <v>Nanga-Eboko</v>
          </cell>
          <cell r="L955" t="str">
            <v>AFRO</v>
          </cell>
          <cell r="M955" t="str">
            <v>CAMUSAT</v>
          </cell>
          <cell r="N955" t="str">
            <v>Bad Grid + GE</v>
          </cell>
        </row>
        <row r="956">
          <cell r="A956" t="str">
            <v>OST_025</v>
          </cell>
          <cell r="B956" t="str">
            <v>Ndokohok-IHS</v>
          </cell>
          <cell r="C956" t="str">
            <v>OST</v>
          </cell>
          <cell r="D956" t="str">
            <v>Makenene</v>
          </cell>
          <cell r="E956">
            <v>10.81738056</v>
          </cell>
          <cell r="F956">
            <v>4.8691388890000002</v>
          </cell>
          <cell r="G956">
            <v>736</v>
          </cell>
          <cell r="H956" t="str">
            <v>Macro</v>
          </cell>
          <cell r="I956" t="str">
            <v>NOKIA</v>
          </cell>
          <cell r="J956" t="str">
            <v>Patrick NSINGUI</v>
          </cell>
          <cell r="K956" t="str">
            <v>Bafia</v>
          </cell>
          <cell r="L956" t="str">
            <v>HAMMER_NRO_OST</v>
          </cell>
          <cell r="M956" t="str">
            <v>IHS</v>
          </cell>
          <cell r="N956" t="str">
            <v>Grid-Gen</v>
          </cell>
        </row>
        <row r="957">
          <cell r="A957" t="str">
            <v>OST_022</v>
          </cell>
          <cell r="B957" t="str">
            <v>Bandja</v>
          </cell>
          <cell r="C957" t="str">
            <v>OST</v>
          </cell>
          <cell r="D957" t="str">
            <v>Bandja</v>
          </cell>
          <cell r="E957">
            <v>10.222829000000001</v>
          </cell>
          <cell r="F957">
            <v>5.267684</v>
          </cell>
          <cell r="G957">
            <v>1291</v>
          </cell>
          <cell r="H957" t="str">
            <v>Macro</v>
          </cell>
          <cell r="I957" t="str">
            <v>NOKIA</v>
          </cell>
          <cell r="J957" t="str">
            <v>Ngah Denis</v>
          </cell>
          <cell r="K957" t="str">
            <v>Bafang</v>
          </cell>
          <cell r="L957" t="str">
            <v>HAMMER_NRO_OST</v>
          </cell>
          <cell r="M957" t="str">
            <v>IHS</v>
          </cell>
          <cell r="N957" t="str">
            <v>Grid-Gen</v>
          </cell>
        </row>
        <row r="958">
          <cell r="A958" t="str">
            <v>CTR_139</v>
          </cell>
          <cell r="B958" t="str">
            <v>Nji-Camtel</v>
          </cell>
          <cell r="C958" t="str">
            <v>CTR</v>
          </cell>
          <cell r="D958" t="str">
            <v>Nji</v>
          </cell>
          <cell r="E958">
            <v>12.57495085</v>
          </cell>
          <cell r="F958">
            <v>4.6542457669999999</v>
          </cell>
          <cell r="G958">
            <v>778</v>
          </cell>
          <cell r="H958" t="str">
            <v>Macro</v>
          </cell>
          <cell r="I958" t="str">
            <v>NOKIA</v>
          </cell>
          <cell r="J958" t="str">
            <v>TSAGUE Raoul</v>
          </cell>
          <cell r="K958" t="str">
            <v>Nanga-Eboko</v>
          </cell>
          <cell r="L958" t="str">
            <v>AFRO</v>
          </cell>
          <cell r="M958" t="str">
            <v>CAMUSAT</v>
          </cell>
          <cell r="N958" t="str">
            <v>Hybrid Solar - S2</v>
          </cell>
        </row>
        <row r="959">
          <cell r="A959" t="str">
            <v>SUO_008</v>
          </cell>
          <cell r="B959" t="str">
            <v>Mpenda-Mbocko-IHS</v>
          </cell>
          <cell r="C959" t="str">
            <v>SUO</v>
          </cell>
          <cell r="D959" t="str">
            <v>Mpenda-Mbocko</v>
          </cell>
          <cell r="E959">
            <v>9.4467999999999996</v>
          </cell>
          <cell r="F959">
            <v>4.2703499999999996</v>
          </cell>
          <cell r="G959">
            <v>37</v>
          </cell>
          <cell r="H959" t="str">
            <v>Macro</v>
          </cell>
          <cell r="I959" t="str">
            <v>NOKIA</v>
          </cell>
          <cell r="J959" t="str">
            <v>Ewane Eric Pitié</v>
          </cell>
          <cell r="K959" t="str">
            <v>Njombe</v>
          </cell>
          <cell r="L959" t="str">
            <v>HAMMER_LIT_SUO</v>
          </cell>
          <cell r="M959" t="str">
            <v>IHS</v>
          </cell>
          <cell r="N959" t="str">
            <v>Grid-Gen</v>
          </cell>
        </row>
        <row r="960">
          <cell r="A960" t="str">
            <v>SUO_095</v>
          </cell>
          <cell r="B960" t="str">
            <v>Bombanda-Ebulu-IHS</v>
          </cell>
          <cell r="C960" t="str">
            <v>SUO</v>
          </cell>
          <cell r="D960" t="str">
            <v>Mbongue</v>
          </cell>
          <cell r="E960">
            <v>9.269304</v>
          </cell>
          <cell r="F960">
            <v>4.637016</v>
          </cell>
          <cell r="G960">
            <v>185</v>
          </cell>
          <cell r="H960" t="str">
            <v>Macro</v>
          </cell>
          <cell r="I960" t="str">
            <v>NOKIA</v>
          </cell>
          <cell r="J960" t="str">
            <v>FOJO André</v>
          </cell>
          <cell r="K960" t="str">
            <v>Ekondo-Titi</v>
          </cell>
          <cell r="L960" t="str">
            <v>HAMMER_LIT_SUO</v>
          </cell>
          <cell r="M960" t="str">
            <v>IHS</v>
          </cell>
          <cell r="N960" t="str">
            <v>Gen Only</v>
          </cell>
        </row>
        <row r="961">
          <cell r="A961" t="str">
            <v>LIT_160</v>
          </cell>
          <cell r="B961" t="str">
            <v>LIT_160_Z_Fin-Goudron-Mt-Essec</v>
          </cell>
          <cell r="C961" t="str">
            <v>LIT</v>
          </cell>
          <cell r="D961" t="str">
            <v>Douala</v>
          </cell>
          <cell r="E961">
            <v>9.7387546020000002</v>
          </cell>
          <cell r="F961">
            <v>4.05815093</v>
          </cell>
          <cell r="G961">
            <v>17</v>
          </cell>
          <cell r="H961" t="str">
            <v>Macro</v>
          </cell>
          <cell r="I961" t="str">
            <v>ZTE</v>
          </cell>
          <cell r="J961" t="str">
            <v>Chick Canete Cho</v>
          </cell>
          <cell r="K961" t="str">
            <v>Douala_3</v>
          </cell>
          <cell r="L961" t="str">
            <v>HAMMER_LIT_SUO</v>
          </cell>
          <cell r="M961" t="str">
            <v>IHS</v>
          </cell>
          <cell r="N961" t="str">
            <v>Grid-Gen</v>
          </cell>
        </row>
        <row r="962">
          <cell r="A962" t="str">
            <v>NRD_024</v>
          </cell>
          <cell r="B962" t="str">
            <v>Dembo</v>
          </cell>
          <cell r="C962" t="str">
            <v>NRD</v>
          </cell>
          <cell r="D962" t="str">
            <v>Dembo</v>
          </cell>
          <cell r="E962">
            <v>13.54797222</v>
          </cell>
          <cell r="F962">
            <v>9.7182499999999994</v>
          </cell>
          <cell r="G962">
            <v>433</v>
          </cell>
          <cell r="H962" t="str">
            <v>Macro</v>
          </cell>
          <cell r="I962" t="str">
            <v>NOKIA</v>
          </cell>
          <cell r="J962" t="str">
            <v>Seydou Bachirou</v>
          </cell>
          <cell r="K962" t="str">
            <v>Garoua_2</v>
          </cell>
          <cell r="L962" t="str">
            <v>TELEINFRA</v>
          </cell>
          <cell r="M962" t="str">
            <v>IHS</v>
          </cell>
          <cell r="N962" t="str">
            <v>Solar-Gen-Lithium</v>
          </cell>
        </row>
        <row r="963">
          <cell r="A963" t="str">
            <v>EXN_107</v>
          </cell>
          <cell r="B963" t="str">
            <v>LAF-CAMTEL</v>
          </cell>
          <cell r="C963" t="str">
            <v>EXN</v>
          </cell>
          <cell r="D963" t="str">
            <v>Laf</v>
          </cell>
          <cell r="E963">
            <v>14.22869444</v>
          </cell>
          <cell r="F963">
            <v>10.269472220000001</v>
          </cell>
          <cell r="G963">
            <v>464</v>
          </cell>
          <cell r="H963" t="str">
            <v>Macro</v>
          </cell>
          <cell r="I963" t="str">
            <v>NOKIA</v>
          </cell>
          <cell r="J963" t="str">
            <v>Deli Elisée</v>
          </cell>
          <cell r="K963" t="str">
            <v>FIGUIL</v>
          </cell>
          <cell r="L963" t="str">
            <v>TELEINFRA</v>
          </cell>
          <cell r="M963" t="str">
            <v>CAMUSAT</v>
          </cell>
          <cell r="N963" t="str">
            <v>Hybrid Solar - S1</v>
          </cell>
        </row>
        <row r="964">
          <cell r="A964" t="str">
            <v>CTR_326</v>
          </cell>
          <cell r="B964" t="str">
            <v>Montee-Jouvence</v>
          </cell>
          <cell r="C964" t="str">
            <v>CTR</v>
          </cell>
          <cell r="D964" t="str">
            <v>Yaounde</v>
          </cell>
          <cell r="E964">
            <v>11.479814230000001</v>
          </cell>
          <cell r="F964">
            <v>3.8290037109999999</v>
          </cell>
          <cell r="G964">
            <v>754</v>
          </cell>
          <cell r="H964" t="str">
            <v>Macro</v>
          </cell>
          <cell r="I964" t="str">
            <v>ZTE</v>
          </cell>
          <cell r="J964" t="str">
            <v>Kenfack Henri</v>
          </cell>
          <cell r="K964" t="str">
            <v>Yaounde_4</v>
          </cell>
          <cell r="L964" t="str">
            <v>AFRO</v>
          </cell>
          <cell r="M964" t="str">
            <v>IHS</v>
          </cell>
          <cell r="N964" t="str">
            <v>Grid-Gen</v>
          </cell>
        </row>
        <row r="965">
          <cell r="A965" t="str">
            <v>ADM_079</v>
          </cell>
          <cell r="B965" t="str">
            <v>Mbidou-IHS</v>
          </cell>
          <cell r="C965" t="str">
            <v>ADM</v>
          </cell>
          <cell r="D965" t="str">
            <v>Mbidou</v>
          </cell>
          <cell r="E965">
            <v>14.05163333</v>
          </cell>
          <cell r="F965">
            <v>6.9688972219999998</v>
          </cell>
          <cell r="G965">
            <v>1339</v>
          </cell>
          <cell r="H965" t="str">
            <v>Macro</v>
          </cell>
          <cell r="I965" t="str">
            <v>NOKIA</v>
          </cell>
          <cell r="J965" t="str">
            <v>Kuitche Hippolite</v>
          </cell>
          <cell r="K965" t="str">
            <v>Meiganga</v>
          </cell>
          <cell r="L965" t="str">
            <v>TELEINFRA</v>
          </cell>
          <cell r="M965" t="str">
            <v>IHS</v>
          </cell>
          <cell r="N965" t="str">
            <v>Grid-Gen-Lithium</v>
          </cell>
        </row>
        <row r="966">
          <cell r="A966" t="str">
            <v>SUO_079</v>
          </cell>
          <cell r="B966" t="str">
            <v>Mile14-IHS</v>
          </cell>
          <cell r="C966" t="str">
            <v>SUO</v>
          </cell>
          <cell r="D966" t="str">
            <v>Mile14</v>
          </cell>
          <cell r="E966">
            <v>9.3093839999999997</v>
          </cell>
          <cell r="F966">
            <v>4.1232300000000004</v>
          </cell>
          <cell r="G966">
            <v>431</v>
          </cell>
          <cell r="H966" t="str">
            <v>Macro</v>
          </cell>
          <cell r="I966" t="str">
            <v>NOKIA</v>
          </cell>
          <cell r="J966" t="str">
            <v>Desmond TAMFU</v>
          </cell>
          <cell r="K966" t="str">
            <v>Tiko</v>
          </cell>
          <cell r="L966" t="str">
            <v>HAMMER_LIT_SUO</v>
          </cell>
          <cell r="M966" t="str">
            <v>IHS</v>
          </cell>
          <cell r="N966" t="str">
            <v>Grid-Gen</v>
          </cell>
        </row>
        <row r="967">
          <cell r="A967" t="str">
            <v>CTR_138</v>
          </cell>
          <cell r="B967" t="str">
            <v>Nanga-Eboko-IHS</v>
          </cell>
          <cell r="C967" t="str">
            <v>CTR</v>
          </cell>
          <cell r="D967" t="str">
            <v>Nanga-Eboko</v>
          </cell>
          <cell r="E967">
            <v>12.37858486</v>
          </cell>
          <cell r="F967">
            <v>4.6667452909999998</v>
          </cell>
          <cell r="G967">
            <v>613</v>
          </cell>
          <cell r="H967" t="str">
            <v>Macro</v>
          </cell>
          <cell r="I967" t="str">
            <v>NOKIA</v>
          </cell>
          <cell r="J967" t="str">
            <v>TSAGUE Raoul</v>
          </cell>
          <cell r="K967" t="str">
            <v>Nanga-Eboko</v>
          </cell>
          <cell r="L967" t="str">
            <v>AFRO</v>
          </cell>
          <cell r="M967" t="str">
            <v>IHS</v>
          </cell>
          <cell r="N967" t="str">
            <v>Grid-Gen</v>
          </cell>
        </row>
        <row r="968">
          <cell r="A968" t="str">
            <v>CTR_152</v>
          </cell>
          <cell r="B968" t="str">
            <v>Nkoteng-IHS</v>
          </cell>
          <cell r="C968" t="str">
            <v>CTR</v>
          </cell>
          <cell r="D968" t="str">
            <v>Nkoteng</v>
          </cell>
          <cell r="E968">
            <v>12.127775</v>
          </cell>
          <cell r="F968">
            <v>4.5129450000000002</v>
          </cell>
          <cell r="G968">
            <v>609</v>
          </cell>
          <cell r="H968" t="str">
            <v>Macro</v>
          </cell>
          <cell r="I968" t="str">
            <v>NOKIA</v>
          </cell>
          <cell r="J968" t="str">
            <v>TSAGUE Raoul</v>
          </cell>
          <cell r="K968" t="str">
            <v>Nanga-Eboko</v>
          </cell>
          <cell r="L968" t="str">
            <v>AFRO</v>
          </cell>
          <cell r="M968" t="str">
            <v>IHS</v>
          </cell>
          <cell r="N968" t="str">
            <v>Grid-Gen</v>
          </cell>
        </row>
        <row r="969">
          <cell r="A969" t="str">
            <v>NRD_039</v>
          </cell>
          <cell r="B969" t="str">
            <v>Bibemire</v>
          </cell>
          <cell r="C969" t="str">
            <v>NRD</v>
          </cell>
          <cell r="D969" t="str">
            <v>Garoua</v>
          </cell>
          <cell r="E969">
            <v>13.410352120000001</v>
          </cell>
          <cell r="F969">
            <v>9.3136137919999999</v>
          </cell>
          <cell r="G969">
            <v>187</v>
          </cell>
          <cell r="H969" t="str">
            <v>Macro</v>
          </cell>
          <cell r="I969" t="str">
            <v>NOKIA</v>
          </cell>
          <cell r="J969" t="str">
            <v>Djouohou Armel</v>
          </cell>
          <cell r="K969" t="str">
            <v>Garoua_B2B</v>
          </cell>
          <cell r="L969" t="str">
            <v>TELEINFRA</v>
          </cell>
          <cell r="M969" t="str">
            <v>IHS</v>
          </cell>
          <cell r="N969" t="str">
            <v>Grid-Gen</v>
          </cell>
        </row>
        <row r="970">
          <cell r="A970" t="str">
            <v>NRD_047</v>
          </cell>
          <cell r="B970" t="str">
            <v>Garoua-Djamboutou-CICAM</v>
          </cell>
          <cell r="C970" t="str">
            <v>NRD</v>
          </cell>
          <cell r="D970" t="str">
            <v>Garoua</v>
          </cell>
          <cell r="E970">
            <v>13.35663259</v>
          </cell>
          <cell r="F970">
            <v>9.3007439919999992</v>
          </cell>
          <cell r="G970">
            <v>210</v>
          </cell>
          <cell r="H970" t="str">
            <v>Macro</v>
          </cell>
          <cell r="I970" t="str">
            <v>NOKIA</v>
          </cell>
          <cell r="J970" t="str">
            <v>Djouohou Armel</v>
          </cell>
          <cell r="K970" t="str">
            <v>Garoua_B2B</v>
          </cell>
          <cell r="L970" t="str">
            <v>TELEINFRA</v>
          </cell>
          <cell r="M970" t="str">
            <v>IHS</v>
          </cell>
          <cell r="N970" t="str">
            <v>Grid-Gen</v>
          </cell>
        </row>
        <row r="971">
          <cell r="A971" t="str">
            <v>NRD_014</v>
          </cell>
          <cell r="B971" t="str">
            <v>Boukoula-IHS</v>
          </cell>
          <cell r="C971" t="str">
            <v>NRD</v>
          </cell>
          <cell r="D971" t="str">
            <v>Boukoula</v>
          </cell>
          <cell r="E971">
            <v>13.458845309999999</v>
          </cell>
          <cell r="F971">
            <v>10.148549969999999</v>
          </cell>
          <cell r="G971">
            <v>976</v>
          </cell>
          <cell r="H971" t="str">
            <v>Macro</v>
          </cell>
          <cell r="I971" t="str">
            <v>NOKIA</v>
          </cell>
          <cell r="J971" t="str">
            <v>Tsafack Ervice</v>
          </cell>
          <cell r="K971" t="str">
            <v>Guider</v>
          </cell>
          <cell r="L971" t="str">
            <v>TELEINFRA</v>
          </cell>
          <cell r="M971" t="str">
            <v>IHS</v>
          </cell>
          <cell r="N971" t="str">
            <v>Grid-Gen</v>
          </cell>
        </row>
        <row r="972">
          <cell r="A972" t="str">
            <v>NRD_074</v>
          </cell>
          <cell r="B972" t="str">
            <v>Crf-Figuil</v>
          </cell>
          <cell r="C972" t="str">
            <v>NRD</v>
          </cell>
          <cell r="D972" t="str">
            <v>Figuil</v>
          </cell>
          <cell r="E972">
            <v>13.964166669999999</v>
          </cell>
          <cell r="F972">
            <v>9.7554999999999996</v>
          </cell>
          <cell r="G972">
            <v>292</v>
          </cell>
          <cell r="H972" t="str">
            <v>Macro</v>
          </cell>
          <cell r="I972" t="str">
            <v>NOKIA</v>
          </cell>
          <cell r="J972" t="str">
            <v>Deli Elisée</v>
          </cell>
          <cell r="K972" t="str">
            <v>FIGUIL</v>
          </cell>
          <cell r="L972" t="str">
            <v>TELEINFRA</v>
          </cell>
          <cell r="M972" t="str">
            <v>IHS</v>
          </cell>
          <cell r="N972" t="str">
            <v>Grid-Gen</v>
          </cell>
        </row>
        <row r="973">
          <cell r="A973" t="str">
            <v>NRD_076</v>
          </cell>
          <cell r="B973" t="str">
            <v>Guider-Ville</v>
          </cell>
          <cell r="C973" t="str">
            <v>NRD</v>
          </cell>
          <cell r="D973" t="str">
            <v>Guider</v>
          </cell>
          <cell r="E973">
            <v>13.94329705</v>
          </cell>
          <cell r="F973">
            <v>9.9317821330000005</v>
          </cell>
          <cell r="G973">
            <v>348</v>
          </cell>
          <cell r="H973" t="str">
            <v>Macro</v>
          </cell>
          <cell r="I973" t="str">
            <v>NOKIA</v>
          </cell>
          <cell r="J973" t="str">
            <v>Tsafack Ervice</v>
          </cell>
          <cell r="K973" t="str">
            <v>Guider</v>
          </cell>
          <cell r="L973" t="str">
            <v>TELEINFRA</v>
          </cell>
          <cell r="M973" t="str">
            <v>IHS</v>
          </cell>
          <cell r="N973" t="str">
            <v>Grid-Gen</v>
          </cell>
        </row>
        <row r="974">
          <cell r="A974" t="str">
            <v>SUO_022</v>
          </cell>
          <cell r="B974" t="str">
            <v>Nguti</v>
          </cell>
          <cell r="C974" t="str">
            <v>SUO</v>
          </cell>
          <cell r="D974" t="str">
            <v>Nguti</v>
          </cell>
          <cell r="E974">
            <v>9.4034166670000001</v>
          </cell>
          <cell r="F974">
            <v>5.3179444440000001</v>
          </cell>
          <cell r="G974">
            <v>623</v>
          </cell>
          <cell r="H974" t="str">
            <v>Macro</v>
          </cell>
          <cell r="I974" t="str">
            <v>NOKIA</v>
          </cell>
          <cell r="J974" t="str">
            <v>Elan Mencheng  Jeremiah</v>
          </cell>
          <cell r="K974" t="str">
            <v>Mamfe</v>
          </cell>
          <cell r="L974" t="str">
            <v>HAMMER_LIT_SUO</v>
          </cell>
          <cell r="M974">
            <v>0</v>
          </cell>
          <cell r="N974" t="e">
            <v>#N/A</v>
          </cell>
        </row>
        <row r="975">
          <cell r="A975" t="str">
            <v>EXN_102</v>
          </cell>
          <cell r="B975" t="str">
            <v>Lara</v>
          </cell>
          <cell r="C975" t="str">
            <v>EXN</v>
          </cell>
          <cell r="D975" t="str">
            <v>Lara</v>
          </cell>
          <cell r="E975">
            <v>14.511316969999999</v>
          </cell>
          <cell r="F975">
            <v>10.17712972</v>
          </cell>
          <cell r="G975">
            <v>422</v>
          </cell>
          <cell r="H975" t="str">
            <v>Macro</v>
          </cell>
          <cell r="I975" t="str">
            <v>NOKIA</v>
          </cell>
          <cell r="J975" t="str">
            <v>Herman Tchawe</v>
          </cell>
          <cell r="K975" t="str">
            <v>Kaele</v>
          </cell>
          <cell r="L975" t="str">
            <v>TELEINFRA</v>
          </cell>
          <cell r="M975" t="str">
            <v>IHS</v>
          </cell>
          <cell r="N975" t="str">
            <v>Grid-Gen</v>
          </cell>
        </row>
        <row r="976">
          <cell r="A976" t="str">
            <v>ADM_071</v>
          </cell>
          <cell r="B976" t="str">
            <v>Ngd-Crf-Texaco</v>
          </cell>
          <cell r="C976" t="str">
            <v>ADM</v>
          </cell>
          <cell r="D976" t="str">
            <v>Ngaoundere</v>
          </cell>
          <cell r="E976">
            <v>13.58441667</v>
          </cell>
          <cell r="F976">
            <v>7.3239999999999998</v>
          </cell>
          <cell r="G976">
            <v>1126</v>
          </cell>
          <cell r="H976" t="str">
            <v>Macro</v>
          </cell>
          <cell r="I976" t="str">
            <v>NOKIA</v>
          </cell>
          <cell r="J976" t="str">
            <v>NDEWA JONAS</v>
          </cell>
          <cell r="K976" t="str">
            <v>Ngaoundere_1</v>
          </cell>
          <cell r="L976" t="str">
            <v>TELEINFRA</v>
          </cell>
          <cell r="M976" t="str">
            <v>IHS</v>
          </cell>
          <cell r="N976" t="str">
            <v>Grid-Gen</v>
          </cell>
        </row>
        <row r="977">
          <cell r="A977" t="str">
            <v>SUO_099</v>
          </cell>
          <cell r="B977" t="str">
            <v>Babensi-IHS</v>
          </cell>
          <cell r="C977" t="str">
            <v>SUO</v>
          </cell>
          <cell r="D977" t="str">
            <v>Babensi</v>
          </cell>
          <cell r="E977">
            <v>9.4071694440000009</v>
          </cell>
          <cell r="F977">
            <v>5.1152694439999999</v>
          </cell>
          <cell r="G977">
            <v>480</v>
          </cell>
          <cell r="H977" t="str">
            <v>Macro</v>
          </cell>
          <cell r="I977" t="str">
            <v>NOKIA</v>
          </cell>
          <cell r="J977" t="str">
            <v>FOJO André</v>
          </cell>
          <cell r="K977" t="str">
            <v>Ekondo-Titi</v>
          </cell>
          <cell r="L977" t="str">
            <v>HAMMER_LIT_SUO</v>
          </cell>
          <cell r="M977" t="str">
            <v>IHS</v>
          </cell>
          <cell r="N977" t="str">
            <v>Gen Only</v>
          </cell>
        </row>
        <row r="978">
          <cell r="A978" t="str">
            <v>SUO_096</v>
          </cell>
          <cell r="B978" t="str">
            <v>Bekondo-IHS</v>
          </cell>
          <cell r="C978" t="str">
            <v>SUO</v>
          </cell>
          <cell r="D978" t="str">
            <v>Bekondo</v>
          </cell>
          <cell r="E978">
            <v>9.3119599999999991</v>
          </cell>
          <cell r="F978">
            <v>4.6730499999999999</v>
          </cell>
          <cell r="G978">
            <v>597</v>
          </cell>
          <cell r="H978" t="str">
            <v>Macro</v>
          </cell>
          <cell r="I978" t="str">
            <v>NOKIA</v>
          </cell>
          <cell r="J978" t="str">
            <v>FOJO André</v>
          </cell>
          <cell r="K978" t="str">
            <v>Ekondo-Titi</v>
          </cell>
          <cell r="L978" t="str">
            <v>HAMMER_LIT_SUO</v>
          </cell>
          <cell r="M978" t="str">
            <v>IHS</v>
          </cell>
          <cell r="N978" t="str">
            <v>Hybrid Gen</v>
          </cell>
        </row>
        <row r="979">
          <cell r="A979" t="str">
            <v>EST_011</v>
          </cell>
          <cell r="B979" t="str">
            <v>Mbang</v>
          </cell>
          <cell r="C979" t="str">
            <v>EST</v>
          </cell>
          <cell r="D979" t="str">
            <v>Mbang</v>
          </cell>
          <cell r="E979">
            <v>14.269725210000001</v>
          </cell>
          <cell r="F979">
            <v>3.968237926</v>
          </cell>
          <cell r="G979">
            <v>648</v>
          </cell>
          <cell r="H979" t="str">
            <v>Macro</v>
          </cell>
          <cell r="I979" t="str">
            <v>NOKIA</v>
          </cell>
          <cell r="J979" t="str">
            <v>Hugues Hachua</v>
          </cell>
          <cell r="K979" t="str">
            <v>Batouri</v>
          </cell>
          <cell r="L979" t="str">
            <v>AFRO</v>
          </cell>
          <cell r="M979" t="str">
            <v>IHS</v>
          </cell>
          <cell r="N979" t="str">
            <v>Solar-Gen</v>
          </cell>
        </row>
        <row r="980">
          <cell r="A980" t="str">
            <v>NRD_056</v>
          </cell>
          <cell r="B980" t="str">
            <v>Baikwa-Bere</v>
          </cell>
          <cell r="C980" t="str">
            <v>NRD</v>
          </cell>
          <cell r="D980" t="str">
            <v>Baikwa-Bere</v>
          </cell>
          <cell r="E980">
            <v>14.4289889</v>
          </cell>
          <cell r="F980">
            <v>9.0756254240000001</v>
          </cell>
          <cell r="G980">
            <v>349</v>
          </cell>
          <cell r="H980" t="str">
            <v>Macro</v>
          </cell>
          <cell r="I980" t="str">
            <v>NOKIA</v>
          </cell>
          <cell r="J980" t="str">
            <v>Seydou Bachirou</v>
          </cell>
          <cell r="K980" t="str">
            <v>Garoua_2</v>
          </cell>
          <cell r="L980" t="str">
            <v>TELEINFRA</v>
          </cell>
          <cell r="M980" t="str">
            <v>IHS</v>
          </cell>
          <cell r="N980" t="str">
            <v>Solar-Gen-Lithium</v>
          </cell>
        </row>
        <row r="981">
          <cell r="A981" t="str">
            <v>NRD_060</v>
          </cell>
          <cell r="B981" t="str">
            <v>Garoua-Djamboutou-Village</v>
          </cell>
          <cell r="C981" t="str">
            <v>NRD</v>
          </cell>
          <cell r="D981" t="str">
            <v>Garoua</v>
          </cell>
          <cell r="E981">
            <v>13.34980556</v>
          </cell>
          <cell r="F981">
            <v>9.3156388890000006</v>
          </cell>
          <cell r="G981">
            <v>205</v>
          </cell>
          <cell r="H981" t="str">
            <v>Macro</v>
          </cell>
          <cell r="I981" t="str">
            <v>NOKIA</v>
          </cell>
          <cell r="J981" t="str">
            <v>Djouohou Armel</v>
          </cell>
          <cell r="K981" t="str">
            <v>Garoua_B2B</v>
          </cell>
          <cell r="L981" t="str">
            <v>TELEINFRA</v>
          </cell>
          <cell r="M981" t="str">
            <v>IHS</v>
          </cell>
          <cell r="N981" t="str">
            <v>Grid-Gen</v>
          </cell>
        </row>
        <row r="982">
          <cell r="A982" t="str">
            <v>EXN_331</v>
          </cell>
          <cell r="B982" t="str">
            <v>URH_MOGAZANG</v>
          </cell>
          <cell r="C982" t="str">
            <v>EXN</v>
          </cell>
          <cell r="D982" t="str">
            <v>Far-North (Maroua)</v>
          </cell>
          <cell r="E982">
            <v>14.32132</v>
          </cell>
          <cell r="F982">
            <v>10.6753</v>
          </cell>
          <cell r="G982"/>
          <cell r="H982" t="str">
            <v>Rural</v>
          </cell>
          <cell r="I982" t="str">
            <v>Huawei</v>
          </cell>
          <cell r="J982" t="str">
            <v>Lefranc Emati</v>
          </cell>
          <cell r="K982" t="str">
            <v>Maroua_B2B</v>
          </cell>
          <cell r="L982" t="str">
            <v>TELEINFRA</v>
          </cell>
          <cell r="M982" t="e">
            <v>#N/A</v>
          </cell>
          <cell r="N982" t="e">
            <v>#N/A</v>
          </cell>
        </row>
        <row r="983">
          <cell r="A983" t="str">
            <v>NRO_032</v>
          </cell>
          <cell r="B983" t="str">
            <v>Belo</v>
          </cell>
          <cell r="C983" t="str">
            <v>NRO</v>
          </cell>
          <cell r="D983" t="str">
            <v>Belo</v>
          </cell>
          <cell r="E983">
            <v>10.341443999999999</v>
          </cell>
          <cell r="F983">
            <v>6.176361</v>
          </cell>
          <cell r="G983">
            <v>1341</v>
          </cell>
          <cell r="H983" t="str">
            <v>Macro</v>
          </cell>
          <cell r="I983" t="str">
            <v>NOKIA</v>
          </cell>
          <cell r="J983" t="str">
            <v>UCHENNA Cedric</v>
          </cell>
          <cell r="K983" t="str">
            <v>B2B_Bamenda</v>
          </cell>
          <cell r="L983" t="str">
            <v>HAMMER_NRO_OST</v>
          </cell>
          <cell r="M983" t="str">
            <v>IHS</v>
          </cell>
          <cell r="N983" t="str">
            <v>Grid-Gen</v>
          </cell>
        </row>
        <row r="984">
          <cell r="A984" t="str">
            <v>LIT_121</v>
          </cell>
          <cell r="B984" t="str">
            <v>Ngog-Mbog</v>
          </cell>
          <cell r="C984" t="str">
            <v>LIT</v>
          </cell>
          <cell r="D984" t="str">
            <v>Ngog-Mbog</v>
          </cell>
          <cell r="E984">
            <v>10.71448715</v>
          </cell>
          <cell r="F984">
            <v>4.2174540919999997</v>
          </cell>
          <cell r="G984">
            <v>662</v>
          </cell>
          <cell r="H984" t="str">
            <v>Macro</v>
          </cell>
          <cell r="I984" t="str">
            <v>NOKIA</v>
          </cell>
          <cell r="J984" t="str">
            <v>Freddy Fogang</v>
          </cell>
          <cell r="K984" t="str">
            <v>Edea_2 (Pouma)</v>
          </cell>
          <cell r="L984" t="str">
            <v>HAMMER_LIT_SUO</v>
          </cell>
          <cell r="M984" t="str">
            <v>IHS</v>
          </cell>
          <cell r="N984" t="str">
            <v>Gen-Lithium</v>
          </cell>
        </row>
        <row r="985">
          <cell r="A985" t="str">
            <v>EXN_004</v>
          </cell>
          <cell r="B985" t="str">
            <v>Yagoua</v>
          </cell>
          <cell r="C985" t="str">
            <v>EXN</v>
          </cell>
          <cell r="D985" t="str">
            <v>Yagoua</v>
          </cell>
          <cell r="E985">
            <v>15.23066667</v>
          </cell>
          <cell r="F985">
            <v>10.33483333</v>
          </cell>
          <cell r="G985">
            <v>338</v>
          </cell>
          <cell r="H985" t="str">
            <v>Macro</v>
          </cell>
          <cell r="I985" t="str">
            <v>NOKIA</v>
          </cell>
          <cell r="J985" t="str">
            <v>Yonoussa Mohamadou</v>
          </cell>
          <cell r="K985" t="str">
            <v>Yagoua</v>
          </cell>
          <cell r="L985" t="str">
            <v>TELEINFRA</v>
          </cell>
          <cell r="M985" t="str">
            <v>CAMUSAT</v>
          </cell>
          <cell r="N985" t="str">
            <v>Medium Grid + Solar + GE</v>
          </cell>
        </row>
        <row r="986">
          <cell r="A986" t="str">
            <v>CTR_401</v>
          </cell>
          <cell r="B986" t="str">
            <v>CTR_401_Z_Lycee-Leclerc-MTN</v>
          </cell>
          <cell r="C986" t="str">
            <v>CTR</v>
          </cell>
          <cell r="D986" t="str">
            <v>Yaounde</v>
          </cell>
          <cell r="E986">
            <v>11.508117</v>
          </cell>
          <cell r="F986">
            <v>3.8552240000000002</v>
          </cell>
          <cell r="G986">
            <v>742</v>
          </cell>
          <cell r="H986" t="str">
            <v>Macro</v>
          </cell>
          <cell r="I986" t="str">
            <v>ZTE</v>
          </cell>
          <cell r="J986" t="str">
            <v>Kenfack Henri</v>
          </cell>
          <cell r="K986" t="str">
            <v>Yaounde_4</v>
          </cell>
          <cell r="L986" t="str">
            <v>AFRO</v>
          </cell>
          <cell r="M986" t="str">
            <v>IHS</v>
          </cell>
          <cell r="N986" t="str">
            <v>Grid-Gen</v>
          </cell>
        </row>
        <row r="987">
          <cell r="A987" t="str">
            <v>SUO_040</v>
          </cell>
          <cell r="B987" t="str">
            <v>Tinto</v>
          </cell>
          <cell r="C987" t="str">
            <v>SUO</v>
          </cell>
          <cell r="D987" t="str">
            <v>Tinto</v>
          </cell>
          <cell r="E987">
            <v>9.5806944440000006</v>
          </cell>
          <cell r="F987">
            <v>5.5207569999999997</v>
          </cell>
          <cell r="G987">
            <v>253</v>
          </cell>
          <cell r="H987" t="str">
            <v>Macro</v>
          </cell>
          <cell r="I987" t="str">
            <v>NOKIA</v>
          </cell>
          <cell r="J987" t="str">
            <v>Elan Mencheng  Jeremiah</v>
          </cell>
          <cell r="K987" t="str">
            <v>Mamfe</v>
          </cell>
          <cell r="L987" t="str">
            <v>HAMMER_LIT_SUO</v>
          </cell>
          <cell r="M987" t="str">
            <v>IHS</v>
          </cell>
          <cell r="N987" t="str">
            <v>Gen Only</v>
          </cell>
        </row>
        <row r="988">
          <cell r="A988" t="str">
            <v>OST_033</v>
          </cell>
          <cell r="B988" t="str">
            <v>Batchingou</v>
          </cell>
          <cell r="C988" t="str">
            <v>OST</v>
          </cell>
          <cell r="D988" t="str">
            <v>Batchingou</v>
          </cell>
          <cell r="E988">
            <v>10.38611111</v>
          </cell>
          <cell r="F988">
            <v>5.1721666669999999</v>
          </cell>
          <cell r="G988">
            <v>1436</v>
          </cell>
          <cell r="H988" t="str">
            <v>Macro</v>
          </cell>
          <cell r="I988" t="str">
            <v>NOKIA</v>
          </cell>
          <cell r="J988" t="str">
            <v>Patrick Tonye</v>
          </cell>
          <cell r="K988" t="str">
            <v>Bangangte</v>
          </cell>
          <cell r="L988" t="str">
            <v>HAMMER_NRO_OST</v>
          </cell>
          <cell r="M988" t="str">
            <v>IHS</v>
          </cell>
          <cell r="N988" t="str">
            <v>Grid-Gen</v>
          </cell>
        </row>
        <row r="989">
          <cell r="A989" t="str">
            <v>NRD_063</v>
          </cell>
          <cell r="B989" t="str">
            <v>Garoua-Lycee-Technique-MTN</v>
          </cell>
          <cell r="C989" t="str">
            <v>NRD</v>
          </cell>
          <cell r="D989" t="str">
            <v>Garoua</v>
          </cell>
          <cell r="E989">
            <v>13.405840359999999</v>
          </cell>
          <cell r="F989">
            <v>9.3194719369999994</v>
          </cell>
          <cell r="G989">
            <v>204</v>
          </cell>
          <cell r="H989" t="str">
            <v>Macro</v>
          </cell>
          <cell r="I989" t="str">
            <v>NOKIA</v>
          </cell>
          <cell r="J989" t="str">
            <v>Djouohou Armel</v>
          </cell>
          <cell r="K989" t="str">
            <v>Garoua_B2B</v>
          </cell>
          <cell r="L989" t="str">
            <v>TELEINFRA</v>
          </cell>
          <cell r="M989" t="str">
            <v>IHS</v>
          </cell>
          <cell r="N989" t="str">
            <v>Grid-Gen</v>
          </cell>
        </row>
        <row r="990">
          <cell r="A990" t="str">
            <v>EXN_048</v>
          </cell>
          <cell r="B990" t="str">
            <v>Gobo</v>
          </cell>
          <cell r="C990" t="str">
            <v>EXN</v>
          </cell>
          <cell r="D990" t="str">
            <v>Gobo</v>
          </cell>
          <cell r="E990">
            <v>15.426</v>
          </cell>
          <cell r="F990">
            <v>10.006167</v>
          </cell>
          <cell r="G990">
            <v>333</v>
          </cell>
          <cell r="H990" t="str">
            <v>Macro</v>
          </cell>
          <cell r="I990" t="str">
            <v>NOKIA</v>
          </cell>
          <cell r="J990" t="str">
            <v>Yonoussa Mohamadou</v>
          </cell>
          <cell r="K990" t="str">
            <v>Yagoua</v>
          </cell>
          <cell r="L990" t="str">
            <v>TELEINFRA</v>
          </cell>
          <cell r="M990" t="str">
            <v>IHS</v>
          </cell>
          <cell r="N990" t="str">
            <v>Solar-Gen-Lithium</v>
          </cell>
        </row>
        <row r="991">
          <cell r="A991" t="str">
            <v>EXN_134</v>
          </cell>
          <cell r="B991" t="str">
            <v>Mora-Technical-School-MTN-IHS</v>
          </cell>
          <cell r="C991" t="str">
            <v>EXN</v>
          </cell>
          <cell r="D991" t="str">
            <v>Mora</v>
          </cell>
          <cell r="E991">
            <v>14.12549012</v>
          </cell>
          <cell r="F991">
            <v>11.05647198</v>
          </cell>
          <cell r="G991">
            <v>443</v>
          </cell>
          <cell r="H991" t="str">
            <v>Macro</v>
          </cell>
          <cell r="I991" t="str">
            <v>NOKIA</v>
          </cell>
          <cell r="J991" t="str">
            <v>Yaouba Yaya</v>
          </cell>
          <cell r="K991" t="str">
            <v>Mora</v>
          </cell>
          <cell r="L991" t="str">
            <v>TELEINFRA</v>
          </cell>
          <cell r="M991" t="str">
            <v>IHS</v>
          </cell>
          <cell r="N991" t="str">
            <v>Grid-Gen</v>
          </cell>
        </row>
        <row r="992">
          <cell r="A992" t="str">
            <v>CTR_121</v>
          </cell>
          <cell r="B992" t="str">
            <v>CTR_121_Z_Tamtam-Weekend-IHS</v>
          </cell>
          <cell r="C992" t="str">
            <v>CTR</v>
          </cell>
          <cell r="D992" t="str">
            <v>Yaounde</v>
          </cell>
          <cell r="E992">
            <v>11.488721</v>
          </cell>
          <cell r="F992">
            <v>3.8315399999999999</v>
          </cell>
          <cell r="G992">
            <v>742</v>
          </cell>
          <cell r="H992" t="str">
            <v>Macro</v>
          </cell>
          <cell r="I992" t="str">
            <v>ZTE</v>
          </cell>
          <cell r="J992" t="str">
            <v>Kenfack Henri</v>
          </cell>
          <cell r="K992" t="str">
            <v>Yaounde_4</v>
          </cell>
          <cell r="L992" t="str">
            <v>AFRO</v>
          </cell>
          <cell r="M992" t="str">
            <v>IHS</v>
          </cell>
          <cell r="N992" t="str">
            <v>Grid-Gen</v>
          </cell>
        </row>
        <row r="993">
          <cell r="A993" t="str">
            <v>CTR_123</v>
          </cell>
          <cell r="B993" t="str">
            <v>CTR_123_Z_Maison-Blanche-IHS</v>
          </cell>
          <cell r="C993" t="str">
            <v>CTR</v>
          </cell>
          <cell r="D993" t="str">
            <v>Yaounde</v>
          </cell>
          <cell r="E993">
            <v>11.47958579</v>
          </cell>
          <cell r="F993">
            <v>3.841985647</v>
          </cell>
          <cell r="G993">
            <v>766</v>
          </cell>
          <cell r="H993" t="str">
            <v>Macro</v>
          </cell>
          <cell r="I993" t="str">
            <v>ZTE</v>
          </cell>
          <cell r="J993" t="str">
            <v>Kenfack Henri</v>
          </cell>
          <cell r="K993" t="str">
            <v>Yaounde_4</v>
          </cell>
          <cell r="L993" t="str">
            <v>AFRO</v>
          </cell>
          <cell r="M993" t="str">
            <v>IHS</v>
          </cell>
          <cell r="N993" t="str">
            <v>Grid Only</v>
          </cell>
        </row>
        <row r="994">
          <cell r="A994" t="str">
            <v>NRD_015</v>
          </cell>
          <cell r="B994" t="str">
            <v>Bascheo-IHS</v>
          </cell>
          <cell r="C994" t="str">
            <v>NRD</v>
          </cell>
          <cell r="D994" t="str">
            <v>Bascheo</v>
          </cell>
          <cell r="E994">
            <v>13.37408039</v>
          </cell>
          <cell r="F994">
            <v>9.6715404899999999</v>
          </cell>
          <cell r="G994">
            <v>333</v>
          </cell>
          <cell r="H994" t="str">
            <v>Macro</v>
          </cell>
          <cell r="I994" t="str">
            <v>NOKIA</v>
          </cell>
          <cell r="J994" t="str">
            <v>Seydou Bachirou</v>
          </cell>
          <cell r="K994" t="str">
            <v>Garoua_2</v>
          </cell>
          <cell r="L994" t="str">
            <v>TELEINFRA</v>
          </cell>
          <cell r="M994" t="str">
            <v>IHS</v>
          </cell>
          <cell r="N994" t="str">
            <v>Grid-Gen-Lithium</v>
          </cell>
        </row>
        <row r="995">
          <cell r="A995" t="str">
            <v>CTR_187</v>
          </cell>
          <cell r="B995" t="str">
            <v>Awae-MTN-IHS</v>
          </cell>
          <cell r="C995" t="str">
            <v>CTR</v>
          </cell>
          <cell r="D995" t="str">
            <v>Awae</v>
          </cell>
          <cell r="E995">
            <v>11.88585136</v>
          </cell>
          <cell r="F995">
            <v>3.8990274469999999</v>
          </cell>
          <cell r="G995">
            <v>693</v>
          </cell>
          <cell r="H995" t="str">
            <v>Macro</v>
          </cell>
          <cell r="I995" t="str">
            <v>NOKIA</v>
          </cell>
          <cell r="J995" t="str">
            <v>Essiane Arthur</v>
          </cell>
          <cell r="K995" t="str">
            <v>Abong-Mbang</v>
          </cell>
          <cell r="L995" t="str">
            <v>AFRO</v>
          </cell>
          <cell r="M995" t="str">
            <v>IHS</v>
          </cell>
          <cell r="N995" t="str">
            <v>Grid-Gen</v>
          </cell>
        </row>
        <row r="996">
          <cell r="A996" t="str">
            <v>LIT_239</v>
          </cell>
          <cell r="B996" t="str">
            <v>Nkondjock-MTN</v>
          </cell>
          <cell r="C996" t="str">
            <v>LIT</v>
          </cell>
          <cell r="D996" t="str">
            <v>Nkondjock</v>
          </cell>
          <cell r="E996">
            <v>10.23530556</v>
          </cell>
          <cell r="F996">
            <v>4.8406250000000002</v>
          </cell>
          <cell r="G996">
            <v>567</v>
          </cell>
          <cell r="H996" t="str">
            <v>Macro</v>
          </cell>
          <cell r="I996" t="str">
            <v>NOKIA</v>
          </cell>
          <cell r="J996" t="str">
            <v>Ngah Denis</v>
          </cell>
          <cell r="K996" t="str">
            <v>Bafang</v>
          </cell>
          <cell r="L996" t="str">
            <v>HAMMER_LIT_SUO</v>
          </cell>
          <cell r="M996" t="str">
            <v>IHS</v>
          </cell>
          <cell r="N996" t="str">
            <v>Grid-Gen</v>
          </cell>
        </row>
        <row r="997">
          <cell r="A997" t="str">
            <v>OST_084</v>
          </cell>
          <cell r="B997" t="str">
            <v>Dschang-St-Augustin</v>
          </cell>
          <cell r="C997" t="str">
            <v>OST</v>
          </cell>
          <cell r="D997" t="str">
            <v>Dschang</v>
          </cell>
          <cell r="E997">
            <v>10.052072000000001</v>
          </cell>
          <cell r="F997">
            <v>5.4469479999999999</v>
          </cell>
          <cell r="G997">
            <v>1341</v>
          </cell>
          <cell r="H997" t="str">
            <v>Macro</v>
          </cell>
          <cell r="I997" t="str">
            <v>NOKIA</v>
          </cell>
          <cell r="J997" t="str">
            <v>Rodrigue Takala</v>
          </cell>
          <cell r="K997" t="str">
            <v>Dschang</v>
          </cell>
          <cell r="L997" t="str">
            <v>HAMMER_NRO_OST</v>
          </cell>
          <cell r="M997" t="str">
            <v>IHS</v>
          </cell>
          <cell r="N997" t="str">
            <v>Grid-Gen</v>
          </cell>
        </row>
        <row r="998">
          <cell r="A998" t="str">
            <v>NRO_248</v>
          </cell>
          <cell r="B998" t="str">
            <v>Awing</v>
          </cell>
          <cell r="C998" t="str">
            <v>NRO</v>
          </cell>
          <cell r="D998" t="str">
            <v>Awing</v>
          </cell>
          <cell r="E998">
            <v>10.24488889</v>
          </cell>
          <cell r="F998">
            <v>5.8502000000000001</v>
          </cell>
          <cell r="G998">
            <v>1709</v>
          </cell>
          <cell r="H998" t="str">
            <v>Macro</v>
          </cell>
          <cell r="I998" t="str">
            <v>NOKIA</v>
          </cell>
          <cell r="J998" t="str">
            <v>UCHENNA Cedric</v>
          </cell>
          <cell r="K998" t="str">
            <v>B2B_Bamenda</v>
          </cell>
          <cell r="L998" t="str">
            <v>HAMMER_NRO_OST</v>
          </cell>
          <cell r="M998" t="str">
            <v>IHS</v>
          </cell>
          <cell r="N998" t="str">
            <v>Grid-Gen</v>
          </cell>
        </row>
        <row r="999">
          <cell r="A999" t="str">
            <v>OST_017</v>
          </cell>
          <cell r="B999" t="str">
            <v>Bafou</v>
          </cell>
          <cell r="C999" t="str">
            <v>OST</v>
          </cell>
          <cell r="D999" t="str">
            <v>Bafou</v>
          </cell>
          <cell r="E999">
            <v>10.099833</v>
          </cell>
          <cell r="F999">
            <v>5.4964000000000004</v>
          </cell>
          <cell r="G999">
            <v>1368</v>
          </cell>
          <cell r="H999" t="str">
            <v>Macro</v>
          </cell>
          <cell r="I999" t="str">
            <v>NOKIA</v>
          </cell>
          <cell r="J999" t="str">
            <v>Rodrigue Takala</v>
          </cell>
          <cell r="K999" t="str">
            <v>Dschang</v>
          </cell>
          <cell r="L999" t="str">
            <v>HAMMER_NRO_OST</v>
          </cell>
          <cell r="M999" t="str">
            <v>IHS</v>
          </cell>
          <cell r="N999" t="str">
            <v>Grid-Gen</v>
          </cell>
        </row>
        <row r="1000">
          <cell r="A1000" t="str">
            <v>OST_052</v>
          </cell>
          <cell r="B1000" t="str">
            <v>Banekane</v>
          </cell>
          <cell r="C1000" t="str">
            <v>OST</v>
          </cell>
          <cell r="D1000" t="str">
            <v>Banekane</v>
          </cell>
          <cell r="E1000">
            <v>10.57535448</v>
          </cell>
          <cell r="F1000">
            <v>5.1307855880000002</v>
          </cell>
          <cell r="G1000">
            <v>1322</v>
          </cell>
          <cell r="H1000" t="str">
            <v>Macro</v>
          </cell>
          <cell r="I1000" t="str">
            <v>NOKIA</v>
          </cell>
          <cell r="J1000" t="str">
            <v>Patrick Tonye</v>
          </cell>
          <cell r="K1000" t="str">
            <v>Bangangte</v>
          </cell>
          <cell r="L1000" t="str">
            <v>HAMMER_NRO_OST</v>
          </cell>
          <cell r="M1000" t="str">
            <v>IHS</v>
          </cell>
          <cell r="N1000" t="str">
            <v>Grid-Gen</v>
          </cell>
        </row>
        <row r="1001">
          <cell r="A1001" t="str">
            <v>ADM_072</v>
          </cell>
          <cell r="B1001" t="str">
            <v>Ngd-Lamidat-IHS</v>
          </cell>
          <cell r="C1001" t="str">
            <v>ADM</v>
          </cell>
          <cell r="D1001" t="str">
            <v>Ngaoundere</v>
          </cell>
          <cell r="E1001">
            <v>13.588050000000001</v>
          </cell>
          <cell r="F1001">
            <v>7.32254</v>
          </cell>
          <cell r="G1001">
            <v>1116</v>
          </cell>
          <cell r="H1001" t="str">
            <v>Macro</v>
          </cell>
          <cell r="I1001" t="str">
            <v>NOKIA</v>
          </cell>
          <cell r="J1001" t="str">
            <v>NDEWA JONAS</v>
          </cell>
          <cell r="K1001" t="str">
            <v>Ngaoundere_1</v>
          </cell>
          <cell r="L1001" t="str">
            <v>TELEINFRA</v>
          </cell>
          <cell r="M1001" t="str">
            <v>IHS</v>
          </cell>
          <cell r="N1001" t="str">
            <v>Grid-Gen</v>
          </cell>
        </row>
        <row r="1002">
          <cell r="A1002" t="str">
            <v>OST_099</v>
          </cell>
          <cell r="B1002" t="str">
            <v>Bafang-Chefferie</v>
          </cell>
          <cell r="C1002" t="str">
            <v>OST</v>
          </cell>
          <cell r="D1002" t="str">
            <v>Bafang</v>
          </cell>
          <cell r="E1002">
            <v>10.159383330000001</v>
          </cell>
          <cell r="F1002">
            <v>5.1540722219999999</v>
          </cell>
          <cell r="G1002">
            <v>1146</v>
          </cell>
          <cell r="H1002" t="str">
            <v>Macro</v>
          </cell>
          <cell r="I1002" t="str">
            <v>NOKIA</v>
          </cell>
          <cell r="J1002" t="str">
            <v>Ngah Denis</v>
          </cell>
          <cell r="K1002" t="str">
            <v>Bafang</v>
          </cell>
          <cell r="L1002" t="str">
            <v>HAMMER_NRO_OST</v>
          </cell>
          <cell r="M1002" t="str">
            <v>IHS</v>
          </cell>
          <cell r="N1002" t="str">
            <v>Grid-Gen</v>
          </cell>
        </row>
        <row r="1003">
          <cell r="A1003" t="str">
            <v>SUO_073</v>
          </cell>
          <cell r="B1003" t="str">
            <v>Mamfe-Brasserie</v>
          </cell>
          <cell r="C1003" t="str">
            <v>SUO</v>
          </cell>
          <cell r="D1003" t="str">
            <v>Mamfe</v>
          </cell>
          <cell r="E1003">
            <v>9.3114166669999996</v>
          </cell>
          <cell r="F1003">
            <v>5.7632500000000002</v>
          </cell>
          <cell r="G1003">
            <v>124</v>
          </cell>
          <cell r="H1003" t="str">
            <v>Macro</v>
          </cell>
          <cell r="I1003" t="str">
            <v>NOKIA</v>
          </cell>
          <cell r="J1003" t="str">
            <v>Elan Mencheng  Jeremiah</v>
          </cell>
          <cell r="K1003" t="str">
            <v>Mamfe</v>
          </cell>
          <cell r="L1003" t="str">
            <v>HAMMER_LIT_SUO</v>
          </cell>
          <cell r="M1003" t="str">
            <v>IHS</v>
          </cell>
          <cell r="N1003" t="str">
            <v>Grid-Gen</v>
          </cell>
        </row>
        <row r="1004">
          <cell r="A1004" t="str">
            <v>ADM_087</v>
          </cell>
          <cell r="B1004" t="str">
            <v>Ngd-Gadamadanga</v>
          </cell>
          <cell r="C1004" t="str">
            <v>ADM</v>
          </cell>
          <cell r="D1004" t="str">
            <v>Ngaoundere</v>
          </cell>
          <cell r="E1004">
            <v>13.57935</v>
          </cell>
          <cell r="F1004">
            <v>7.3381499999999997</v>
          </cell>
          <cell r="G1004">
            <v>1109</v>
          </cell>
          <cell r="H1004" t="str">
            <v>Macro</v>
          </cell>
          <cell r="I1004" t="str">
            <v>NOKIA</v>
          </cell>
          <cell r="J1004" t="str">
            <v>NDEWA JONAS</v>
          </cell>
          <cell r="K1004" t="str">
            <v>Ngaoundere_1</v>
          </cell>
          <cell r="L1004" t="str">
            <v>TELEINFRA</v>
          </cell>
          <cell r="M1004" t="str">
            <v>IHS</v>
          </cell>
          <cell r="N1004" t="str">
            <v>Grid-Gen</v>
          </cell>
        </row>
        <row r="1005">
          <cell r="A1005" t="str">
            <v>CTR_166</v>
          </cell>
          <cell r="B1005" t="str">
            <v>Donga-MTN-IHS</v>
          </cell>
          <cell r="C1005" t="str">
            <v>CTR</v>
          </cell>
          <cell r="D1005" t="str">
            <v>Donga</v>
          </cell>
          <cell r="E1005">
            <v>11.800380000000001</v>
          </cell>
          <cell r="F1005">
            <v>4.7733400000000001</v>
          </cell>
          <cell r="G1005">
            <v>719</v>
          </cell>
          <cell r="H1005" t="str">
            <v>Macro</v>
          </cell>
          <cell r="I1005" t="str">
            <v>NOKIA</v>
          </cell>
          <cell r="J1005" t="str">
            <v xml:space="preserve">APIANG Grégoire Flores </v>
          </cell>
          <cell r="K1005" t="str">
            <v>Ntui</v>
          </cell>
          <cell r="L1005" t="str">
            <v>HAMMER_NRO_OST</v>
          </cell>
          <cell r="M1005" t="str">
            <v>IHS</v>
          </cell>
          <cell r="N1005" t="str">
            <v>Gen-Lithium</v>
          </cell>
        </row>
        <row r="1006">
          <cell r="A1006" t="str">
            <v>CTR_167</v>
          </cell>
          <cell r="B1006" t="str">
            <v>Dong-MTN-IHS</v>
          </cell>
          <cell r="C1006" t="str">
            <v>CTR</v>
          </cell>
          <cell r="D1006" t="str">
            <v>Dong</v>
          </cell>
          <cell r="E1006">
            <v>11.996705</v>
          </cell>
          <cell r="F1006">
            <v>4.9100299999999999</v>
          </cell>
          <cell r="G1006">
            <v>660</v>
          </cell>
          <cell r="H1006" t="str">
            <v>Macro</v>
          </cell>
          <cell r="I1006" t="str">
            <v>NOKIA</v>
          </cell>
          <cell r="J1006" t="str">
            <v xml:space="preserve">APIANG Grégoire Flores </v>
          </cell>
          <cell r="K1006" t="str">
            <v>Ntui</v>
          </cell>
          <cell r="L1006" t="str">
            <v>HAMMER_NRO_OST</v>
          </cell>
          <cell r="M1006" t="str">
            <v>IHS</v>
          </cell>
          <cell r="N1006" t="str">
            <v>Gen-Lithium</v>
          </cell>
        </row>
        <row r="1007">
          <cell r="A1007" t="str">
            <v>SUO_101</v>
          </cell>
          <cell r="B1007" t="str">
            <v>Ebonji-IHS</v>
          </cell>
          <cell r="C1007" t="str">
            <v>SUO</v>
          </cell>
          <cell r="D1007" t="str">
            <v>Ebonji</v>
          </cell>
          <cell r="E1007">
            <v>9.6269799999999996</v>
          </cell>
          <cell r="F1007">
            <v>4.7202911289999996</v>
          </cell>
          <cell r="G1007">
            <v>292</v>
          </cell>
          <cell r="H1007" t="str">
            <v>Macro</v>
          </cell>
          <cell r="I1007" t="str">
            <v>NOKIA</v>
          </cell>
          <cell r="J1007" t="str">
            <v>FOJO André</v>
          </cell>
          <cell r="K1007" t="str">
            <v>Ekondo-Titi</v>
          </cell>
          <cell r="L1007" t="str">
            <v>HAMMER_LIT_SUO</v>
          </cell>
          <cell r="M1007" t="str">
            <v>IHS</v>
          </cell>
          <cell r="N1007" t="str">
            <v>Hybrid Gen</v>
          </cell>
        </row>
        <row r="1008">
          <cell r="A1008" t="str">
            <v>SUO_128</v>
          </cell>
          <cell r="B1008" t="str">
            <v>Ekona-II-IHS</v>
          </cell>
          <cell r="C1008" t="str">
            <v>SUO</v>
          </cell>
          <cell r="D1008" t="str">
            <v>Ekona</v>
          </cell>
          <cell r="E1008">
            <v>9.3291629999999994</v>
          </cell>
          <cell r="F1008">
            <v>4.2305190000000001</v>
          </cell>
          <cell r="G1008">
            <v>393</v>
          </cell>
          <cell r="H1008" t="str">
            <v>Macro</v>
          </cell>
          <cell r="I1008" t="str">
            <v>NOKIA</v>
          </cell>
          <cell r="J1008" t="str">
            <v>Honore Koube</v>
          </cell>
          <cell r="K1008" t="str">
            <v>Buea</v>
          </cell>
          <cell r="L1008" t="str">
            <v>HAMMER_LIT_SUO</v>
          </cell>
          <cell r="M1008" t="str">
            <v>IHS</v>
          </cell>
          <cell r="N1008" t="str">
            <v>Vandalized</v>
          </cell>
        </row>
        <row r="1009">
          <cell r="A1009" t="str">
            <v>CTR_185</v>
          </cell>
          <cell r="B1009" t="str">
            <v>Eseka-Town-MTN-IHS</v>
          </cell>
          <cell r="C1009" t="str">
            <v>CTR</v>
          </cell>
          <cell r="D1009" t="str">
            <v>Eseka</v>
          </cell>
          <cell r="E1009">
            <v>10.782666669999999</v>
          </cell>
          <cell r="F1009">
            <v>3.6532499999999999</v>
          </cell>
          <cell r="G1009">
            <v>313</v>
          </cell>
          <cell r="H1009" t="str">
            <v>Macro</v>
          </cell>
          <cell r="I1009" t="str">
            <v>NOKIA</v>
          </cell>
          <cell r="J1009" t="str">
            <v>Etienne Saha</v>
          </cell>
          <cell r="K1009" t="str">
            <v>Boumnyebel</v>
          </cell>
          <cell r="L1009" t="str">
            <v>AFRO</v>
          </cell>
          <cell r="M1009" t="str">
            <v>IHS</v>
          </cell>
          <cell r="N1009" t="str">
            <v>Grid-Gen</v>
          </cell>
        </row>
        <row r="1010">
          <cell r="A1010" t="str">
            <v>OST_097</v>
          </cell>
          <cell r="B1010" t="str">
            <v>Dschang-Rectorat-MTN</v>
          </cell>
          <cell r="C1010" t="str">
            <v>OST</v>
          </cell>
          <cell r="D1010" t="str">
            <v>Dschang</v>
          </cell>
          <cell r="E1010">
            <v>10.065484</v>
          </cell>
          <cell r="F1010">
            <v>5.4522719999999998</v>
          </cell>
          <cell r="G1010">
            <v>1359</v>
          </cell>
          <cell r="H1010" t="str">
            <v>Macro</v>
          </cell>
          <cell r="I1010" t="str">
            <v>NOKIA</v>
          </cell>
          <cell r="J1010" t="str">
            <v>Rodrigue Takala</v>
          </cell>
          <cell r="K1010" t="str">
            <v>Dschang</v>
          </cell>
          <cell r="L1010" t="str">
            <v>HAMMER_NRO_OST</v>
          </cell>
          <cell r="M1010" t="str">
            <v>IHS</v>
          </cell>
          <cell r="N1010" t="str">
            <v>Grid-Gen</v>
          </cell>
        </row>
        <row r="1011">
          <cell r="A1011" t="str">
            <v>NRD_073</v>
          </cell>
          <cell r="B1011" t="str">
            <v>Garoua-Camp-Chinois-IHS</v>
          </cell>
          <cell r="C1011" t="str">
            <v>NRD</v>
          </cell>
          <cell r="D1011" t="str">
            <v>Garoua</v>
          </cell>
          <cell r="E1011">
            <v>13.38011326</v>
          </cell>
          <cell r="F1011">
            <v>9.2867670820000008</v>
          </cell>
          <cell r="G1011">
            <v>193</v>
          </cell>
          <cell r="H1011" t="str">
            <v>Macro</v>
          </cell>
          <cell r="I1011" t="str">
            <v>NOKIA</v>
          </cell>
          <cell r="J1011" t="str">
            <v>Djouohou Armel</v>
          </cell>
          <cell r="K1011" t="str">
            <v>Garoua_B2B</v>
          </cell>
          <cell r="L1011" t="str">
            <v>TELEINFRA</v>
          </cell>
          <cell r="M1011" t="str">
            <v>IHS</v>
          </cell>
          <cell r="N1011" t="str">
            <v>Grid-Gen</v>
          </cell>
        </row>
        <row r="1012">
          <cell r="A1012" t="str">
            <v>NRD_078</v>
          </cell>
          <cell r="B1012" t="str">
            <v>Adoumre-IHS</v>
          </cell>
          <cell r="C1012" t="str">
            <v>NRD</v>
          </cell>
          <cell r="D1012" t="str">
            <v>Adoumre</v>
          </cell>
          <cell r="E1012">
            <v>13.77636111</v>
          </cell>
          <cell r="F1012">
            <v>9.2561666670000005</v>
          </cell>
          <cell r="G1012">
            <v>231</v>
          </cell>
          <cell r="H1012" t="str">
            <v>Macro</v>
          </cell>
          <cell r="I1012" t="str">
            <v>NOKIA</v>
          </cell>
          <cell r="J1012" t="str">
            <v>Seydou Bachirou</v>
          </cell>
          <cell r="K1012" t="str">
            <v>Garoua_2</v>
          </cell>
          <cell r="L1012" t="str">
            <v>TELEINFRA</v>
          </cell>
          <cell r="M1012" t="str">
            <v>IHS</v>
          </cell>
          <cell r="N1012" t="str">
            <v>Grid-Gen</v>
          </cell>
        </row>
        <row r="1013">
          <cell r="A1013" t="str">
            <v>NRD_086</v>
          </cell>
          <cell r="B1013" t="str">
            <v>Garoua-Djamboutou-Village-IHS</v>
          </cell>
          <cell r="C1013" t="str">
            <v>NRD</v>
          </cell>
          <cell r="D1013" t="str">
            <v>Garoua</v>
          </cell>
          <cell r="E1013">
            <v>13.34752626</v>
          </cell>
          <cell r="F1013">
            <v>9.3049947460000002</v>
          </cell>
          <cell r="G1013">
            <v>206</v>
          </cell>
          <cell r="H1013" t="str">
            <v>Macro</v>
          </cell>
          <cell r="I1013" t="str">
            <v>NOKIA</v>
          </cell>
          <cell r="J1013" t="str">
            <v>Djouohou Armel</v>
          </cell>
          <cell r="K1013" t="str">
            <v>Garoua_B2B</v>
          </cell>
          <cell r="L1013" t="str">
            <v>TELEINFRA</v>
          </cell>
          <cell r="M1013" t="str">
            <v>IHS</v>
          </cell>
          <cell r="N1013" t="str">
            <v>Grid-Gen</v>
          </cell>
        </row>
        <row r="1014">
          <cell r="A1014" t="str">
            <v>ADM_100</v>
          </cell>
          <cell r="B1014" t="str">
            <v>Kaladi-MTN-IHS</v>
          </cell>
          <cell r="C1014" t="str">
            <v>ADM</v>
          </cell>
          <cell r="D1014" t="str">
            <v>Kaladi</v>
          </cell>
          <cell r="E1014">
            <v>14.066409090000001</v>
          </cell>
          <cell r="F1014">
            <v>6.501430654</v>
          </cell>
          <cell r="G1014">
            <v>1041</v>
          </cell>
          <cell r="H1014" t="str">
            <v>Macro</v>
          </cell>
          <cell r="I1014" t="str">
            <v>NOKIA</v>
          </cell>
          <cell r="J1014" t="str">
            <v>Kuitche Hippolite</v>
          </cell>
          <cell r="K1014" t="str">
            <v>Meiganga</v>
          </cell>
          <cell r="L1014" t="str">
            <v>TELEINFRA</v>
          </cell>
          <cell r="M1014" t="str">
            <v>IHS</v>
          </cell>
          <cell r="N1014" t="str">
            <v>Solar-Gen</v>
          </cell>
        </row>
        <row r="1015">
          <cell r="A1015" t="str">
            <v>EST_015</v>
          </cell>
          <cell r="B1015" t="str">
            <v>Moloundou</v>
          </cell>
          <cell r="C1015" t="str">
            <v>EST</v>
          </cell>
          <cell r="D1015" t="str">
            <v>Moloundou</v>
          </cell>
          <cell r="E1015">
            <v>15.226314739999999</v>
          </cell>
          <cell r="F1015">
            <v>2.047829557</v>
          </cell>
          <cell r="G1015">
            <v>383</v>
          </cell>
          <cell r="H1015" t="str">
            <v>Macro</v>
          </cell>
          <cell r="I1015" t="str">
            <v>NOKIA</v>
          </cell>
          <cell r="J1015" t="str">
            <v>Hugues Hachua</v>
          </cell>
          <cell r="K1015" t="str">
            <v>Batouri</v>
          </cell>
          <cell r="L1015" t="str">
            <v>AFRO</v>
          </cell>
          <cell r="M1015" t="str">
            <v>IHS</v>
          </cell>
          <cell r="N1015" t="str">
            <v>Solar-Gen</v>
          </cell>
        </row>
        <row r="1016">
          <cell r="A1016" t="str">
            <v>SUD_042</v>
          </cell>
          <cell r="B1016" t="str">
            <v>SUD_042_Z_Kribi-Kienke-Bridge-IHS</v>
          </cell>
          <cell r="C1016" t="str">
            <v>SUD</v>
          </cell>
          <cell r="D1016" t="str">
            <v>Kribi</v>
          </cell>
          <cell r="E1016">
            <v>9.9110700000000005</v>
          </cell>
          <cell r="F1016">
            <v>2.938612</v>
          </cell>
          <cell r="G1016">
            <v>17</v>
          </cell>
          <cell r="H1016" t="str">
            <v>Macro</v>
          </cell>
          <cell r="I1016" t="str">
            <v>ZTE</v>
          </cell>
          <cell r="J1016" t="str">
            <v>Lucien Kamogne</v>
          </cell>
          <cell r="K1016" t="str">
            <v>Kribi</v>
          </cell>
          <cell r="L1016" t="str">
            <v>HAMMER_LIT_SUO</v>
          </cell>
          <cell r="M1016" t="str">
            <v>IHS</v>
          </cell>
          <cell r="N1016" t="str">
            <v>Grid-Gen</v>
          </cell>
        </row>
        <row r="1017">
          <cell r="A1017" t="str">
            <v>SUD_043</v>
          </cell>
          <cell r="B1017" t="str">
            <v>SUD_043_Z_Kribi-Ndombe-IHS</v>
          </cell>
          <cell r="C1017" t="str">
            <v>SUD</v>
          </cell>
          <cell r="D1017" t="str">
            <v>Kribi</v>
          </cell>
          <cell r="E1017">
            <v>9.9236749999999994</v>
          </cell>
          <cell r="F1017">
            <v>2.9515440000000002</v>
          </cell>
          <cell r="G1017">
            <v>26</v>
          </cell>
          <cell r="H1017" t="str">
            <v>Macro</v>
          </cell>
          <cell r="I1017" t="str">
            <v>ZTE</v>
          </cell>
          <cell r="J1017" t="str">
            <v>Lucien Kamogne</v>
          </cell>
          <cell r="K1017" t="str">
            <v>Kribi</v>
          </cell>
          <cell r="L1017" t="str">
            <v>HAMMER_LIT_SUO</v>
          </cell>
          <cell r="M1017" t="str">
            <v>IHS</v>
          </cell>
          <cell r="N1017" t="str">
            <v>Grid-Gen</v>
          </cell>
        </row>
        <row r="1018">
          <cell r="A1018" t="str">
            <v>SUO_108</v>
          </cell>
          <cell r="B1018" t="str">
            <v>Kumba-Barombi-Kang-II-IHS</v>
          </cell>
          <cell r="C1018" t="str">
            <v>SUO</v>
          </cell>
          <cell r="D1018" t="str">
            <v>Kumba</v>
          </cell>
          <cell r="E1018">
            <v>9.4671839999999996</v>
          </cell>
          <cell r="F1018">
            <v>4.5953239999999997</v>
          </cell>
          <cell r="G1018">
            <v>195</v>
          </cell>
          <cell r="H1018" t="str">
            <v>Macro</v>
          </cell>
          <cell r="I1018" t="str">
            <v>NOKIA</v>
          </cell>
          <cell r="J1018" t="str">
            <v>Fabien Zourmba</v>
          </cell>
          <cell r="K1018" t="str">
            <v>Kumba</v>
          </cell>
          <cell r="L1018" t="str">
            <v>HAMMER_LIT_SUO</v>
          </cell>
          <cell r="M1018" t="str">
            <v>IHS</v>
          </cell>
          <cell r="N1018" t="str">
            <v>Grid-Gen</v>
          </cell>
        </row>
        <row r="1019">
          <cell r="A1019" t="str">
            <v>SUO_109</v>
          </cell>
          <cell r="B1019" t="str">
            <v>Kumba-CCAS-IHS</v>
          </cell>
          <cell r="C1019" t="str">
            <v>SUO</v>
          </cell>
          <cell r="D1019" t="str">
            <v>Kumba</v>
          </cell>
          <cell r="E1019">
            <v>9.4560833330000005</v>
          </cell>
          <cell r="F1019">
            <v>4.6160833329999997</v>
          </cell>
          <cell r="G1019">
            <v>219</v>
          </cell>
          <cell r="H1019" t="str">
            <v>Macro</v>
          </cell>
          <cell r="I1019" t="str">
            <v>NOKIA</v>
          </cell>
          <cell r="J1019" t="str">
            <v>Fabien Zourmba</v>
          </cell>
          <cell r="K1019" t="str">
            <v>Kumba</v>
          </cell>
          <cell r="L1019" t="str">
            <v>HAMMER_LIT_SUO</v>
          </cell>
          <cell r="M1019" t="str">
            <v>IHS</v>
          </cell>
          <cell r="N1019" t="str">
            <v>Grid-Gen</v>
          </cell>
        </row>
        <row r="1020">
          <cell r="A1020" t="str">
            <v>SUO_110</v>
          </cell>
          <cell r="B1020" t="str">
            <v>Kumba-Fiango-IHS</v>
          </cell>
          <cell r="C1020" t="str">
            <v>SUO</v>
          </cell>
          <cell r="D1020" t="str">
            <v>Kumba</v>
          </cell>
          <cell r="E1020">
            <v>9.4691388889999999</v>
          </cell>
          <cell r="F1020">
            <v>4.6388611109999998</v>
          </cell>
          <cell r="G1020">
            <v>225</v>
          </cell>
          <cell r="H1020" t="str">
            <v>Macro</v>
          </cell>
          <cell r="I1020" t="str">
            <v>NOKIA</v>
          </cell>
          <cell r="J1020" t="str">
            <v>Fabien Zourmba</v>
          </cell>
          <cell r="K1020" t="str">
            <v>Kumba</v>
          </cell>
          <cell r="L1020" t="str">
            <v>HAMMER_LIT_SUO</v>
          </cell>
          <cell r="M1020" t="str">
            <v>IHS</v>
          </cell>
          <cell r="N1020" t="str">
            <v>Grid-Gen</v>
          </cell>
        </row>
        <row r="1021">
          <cell r="A1021" t="str">
            <v>SUO_114</v>
          </cell>
          <cell r="B1021" t="str">
            <v>Kumba-Kossala2-IHS</v>
          </cell>
          <cell r="C1021" t="str">
            <v>SUO</v>
          </cell>
          <cell r="D1021" t="str">
            <v>Kumba</v>
          </cell>
          <cell r="E1021">
            <v>9.4514166670000002</v>
          </cell>
          <cell r="F1021">
            <v>4.6439444439999997</v>
          </cell>
          <cell r="G1021">
            <v>228</v>
          </cell>
          <cell r="H1021" t="str">
            <v>Macro</v>
          </cell>
          <cell r="I1021" t="str">
            <v>NOKIA</v>
          </cell>
          <cell r="J1021" t="str">
            <v>Fabien Zourmba</v>
          </cell>
          <cell r="K1021" t="str">
            <v>Kumba</v>
          </cell>
          <cell r="L1021" t="str">
            <v>HAMMER_LIT_SUO</v>
          </cell>
          <cell r="M1021" t="str">
            <v>IHS</v>
          </cell>
          <cell r="N1021" t="str">
            <v>Grid-Gen</v>
          </cell>
        </row>
        <row r="1022">
          <cell r="A1022" t="str">
            <v>SUO_113</v>
          </cell>
          <cell r="B1022" t="str">
            <v>Kumba-Kossala-IHS</v>
          </cell>
          <cell r="C1022" t="str">
            <v>SUO</v>
          </cell>
          <cell r="D1022" t="str">
            <v>Kumba</v>
          </cell>
          <cell r="E1022">
            <v>9.4501388889999998</v>
          </cell>
          <cell r="F1022">
            <v>4.654555556</v>
          </cell>
          <cell r="G1022">
            <v>258</v>
          </cell>
          <cell r="H1022" t="str">
            <v>Macro</v>
          </cell>
          <cell r="I1022" t="str">
            <v>NOKIA</v>
          </cell>
          <cell r="J1022" t="str">
            <v>Fabien Zourmba</v>
          </cell>
          <cell r="K1022" t="str">
            <v>Kumba</v>
          </cell>
          <cell r="L1022" t="str">
            <v>HAMMER_LIT_SUO</v>
          </cell>
          <cell r="M1022" t="str">
            <v>IHS</v>
          </cell>
          <cell r="N1022" t="str">
            <v>Grid-Gen</v>
          </cell>
        </row>
        <row r="1023">
          <cell r="A1023" t="str">
            <v>SUO_111</v>
          </cell>
          <cell r="B1023" t="str">
            <v>Kumba-Makata-IHS</v>
          </cell>
          <cell r="C1023" t="str">
            <v>SUO</v>
          </cell>
          <cell r="D1023" t="str">
            <v>Kumba</v>
          </cell>
          <cell r="E1023">
            <v>9.4361388890000004</v>
          </cell>
          <cell r="F1023">
            <v>4.6207222200000002</v>
          </cell>
          <cell r="G1023">
            <v>238</v>
          </cell>
          <cell r="H1023" t="str">
            <v>Macro</v>
          </cell>
          <cell r="I1023" t="str">
            <v>NOKIA</v>
          </cell>
          <cell r="J1023" t="str">
            <v>Fabien Zourmba</v>
          </cell>
          <cell r="K1023" t="str">
            <v>Kumba</v>
          </cell>
          <cell r="L1023" t="str">
            <v>HAMMER_LIT_SUO</v>
          </cell>
          <cell r="M1023" t="str">
            <v>IHS</v>
          </cell>
          <cell r="N1023" t="str">
            <v>Grid-Gen</v>
          </cell>
        </row>
        <row r="1024">
          <cell r="A1024" t="str">
            <v>SUO_116</v>
          </cell>
          <cell r="B1024" t="str">
            <v>Kumba-Mbo-Street-IHS</v>
          </cell>
          <cell r="C1024" t="str">
            <v>SUO</v>
          </cell>
          <cell r="D1024" t="str">
            <v>Kumba</v>
          </cell>
          <cell r="E1024">
            <v>9.4540277780000004</v>
          </cell>
          <cell r="F1024">
            <v>4.6373899999999999</v>
          </cell>
          <cell r="G1024">
            <v>238</v>
          </cell>
          <cell r="H1024" t="str">
            <v>Macro</v>
          </cell>
          <cell r="I1024" t="str">
            <v>NOKIA</v>
          </cell>
          <cell r="J1024" t="str">
            <v>Fabien Zourmba</v>
          </cell>
          <cell r="K1024" t="str">
            <v>Kumba</v>
          </cell>
          <cell r="L1024" t="str">
            <v>HAMMER_LIT_SUO</v>
          </cell>
          <cell r="M1024" t="str">
            <v>IHS</v>
          </cell>
          <cell r="N1024" t="str">
            <v>Grid-Gen</v>
          </cell>
        </row>
        <row r="1025">
          <cell r="A1025" t="str">
            <v>SUO_115</v>
          </cell>
          <cell r="B1025" t="str">
            <v>Kumba-Pulletin-IHS</v>
          </cell>
          <cell r="C1025" t="str">
            <v>SUO</v>
          </cell>
          <cell r="D1025" t="str">
            <v>Kumba</v>
          </cell>
          <cell r="E1025">
            <v>9.4389299999999992</v>
          </cell>
          <cell r="F1025">
            <v>4.6486580000000002</v>
          </cell>
          <cell r="G1025">
            <v>254</v>
          </cell>
          <cell r="H1025" t="str">
            <v>Macro</v>
          </cell>
          <cell r="I1025" t="str">
            <v>NOKIA</v>
          </cell>
          <cell r="J1025" t="str">
            <v>Fabien Zourmba</v>
          </cell>
          <cell r="K1025" t="str">
            <v>Kumba</v>
          </cell>
          <cell r="L1025" t="str">
            <v>HAMMER_LIT_SUO</v>
          </cell>
          <cell r="M1025" t="str">
            <v>IHS</v>
          </cell>
          <cell r="N1025" t="str">
            <v>Grid-Gen</v>
          </cell>
        </row>
        <row r="1026">
          <cell r="A1026" t="str">
            <v>SUO_126</v>
          </cell>
          <cell r="B1026" t="str">
            <v>Kumba-Station-IHS</v>
          </cell>
          <cell r="C1026" t="str">
            <v>SUO</v>
          </cell>
          <cell r="D1026" t="str">
            <v>Kumba</v>
          </cell>
          <cell r="E1026">
            <v>9.4242777780000004</v>
          </cell>
          <cell r="F1026">
            <v>4.6446944439999998</v>
          </cell>
          <cell r="G1026">
            <v>265</v>
          </cell>
          <cell r="H1026" t="str">
            <v>Macro</v>
          </cell>
          <cell r="I1026" t="str">
            <v>NOKIA</v>
          </cell>
          <cell r="J1026" t="str">
            <v>Fabien Zourmba</v>
          </cell>
          <cell r="K1026" t="str">
            <v>Kumba</v>
          </cell>
          <cell r="L1026" t="str">
            <v>HAMMER_LIT_SUO</v>
          </cell>
          <cell r="M1026" t="str">
            <v>IHS</v>
          </cell>
          <cell r="N1026" t="str">
            <v>Grid-Gen</v>
          </cell>
        </row>
        <row r="1027">
          <cell r="A1027" t="str">
            <v>SUD_037</v>
          </cell>
          <cell r="B1027" t="str">
            <v>Maan-IHS</v>
          </cell>
          <cell r="C1027" t="str">
            <v>SUD</v>
          </cell>
          <cell r="D1027" t="str">
            <v>Maan</v>
          </cell>
          <cell r="E1027">
            <v>10.628916670000001</v>
          </cell>
          <cell r="F1027">
            <v>2.369583333</v>
          </cell>
          <cell r="G1027">
            <v>530</v>
          </cell>
          <cell r="H1027" t="str">
            <v>Macro</v>
          </cell>
          <cell r="I1027" t="str">
            <v>NOKIA</v>
          </cell>
          <cell r="J1027" t="str">
            <v>Kenmegne Fabrice</v>
          </cell>
          <cell r="K1027" t="str">
            <v>Ebolowa</v>
          </cell>
          <cell r="L1027" t="str">
            <v>AFRO</v>
          </cell>
          <cell r="M1027" t="str">
            <v>IHS</v>
          </cell>
          <cell r="N1027" t="str">
            <v>Grid-Gen</v>
          </cell>
        </row>
        <row r="1028">
          <cell r="A1028" t="str">
            <v>EXN_049</v>
          </cell>
          <cell r="B1028" t="str">
            <v>Gueme</v>
          </cell>
          <cell r="C1028" t="str">
            <v>EXN</v>
          </cell>
          <cell r="D1028" t="str">
            <v>Gueme</v>
          </cell>
          <cell r="E1028">
            <v>15.197018999999999</v>
          </cell>
          <cell r="F1028">
            <v>10.494185</v>
          </cell>
          <cell r="G1028">
            <v>315</v>
          </cell>
          <cell r="H1028" t="str">
            <v>Macro</v>
          </cell>
          <cell r="I1028" t="str">
            <v>NOKIA</v>
          </cell>
          <cell r="J1028" t="str">
            <v>Yonoussa Mohamadou</v>
          </cell>
          <cell r="K1028" t="str">
            <v>Yagoua</v>
          </cell>
          <cell r="L1028" t="str">
            <v>TELEINFRA</v>
          </cell>
          <cell r="M1028" t="str">
            <v>IHS</v>
          </cell>
          <cell r="N1028" t="str">
            <v>Solar-Gen-Lithium</v>
          </cell>
        </row>
        <row r="1029">
          <cell r="A1029" t="str">
            <v>EXN_058</v>
          </cell>
          <cell r="B1029" t="str">
            <v>Kalfou</v>
          </cell>
          <cell r="C1029" t="str">
            <v>EXN</v>
          </cell>
          <cell r="D1029" t="str">
            <v>Kalfou</v>
          </cell>
          <cell r="E1029">
            <v>14.92956218</v>
          </cell>
          <cell r="F1029">
            <v>10.290917739999999</v>
          </cell>
          <cell r="G1029">
            <v>337</v>
          </cell>
          <cell r="H1029" t="str">
            <v>Macro</v>
          </cell>
          <cell r="I1029" t="str">
            <v>NOKIA</v>
          </cell>
          <cell r="J1029" t="str">
            <v>Yonoussa Mohamadou</v>
          </cell>
          <cell r="K1029" t="str">
            <v>Yagoua</v>
          </cell>
          <cell r="L1029" t="str">
            <v>TELEINFRA</v>
          </cell>
          <cell r="M1029" t="str">
            <v>IHS</v>
          </cell>
          <cell r="N1029" t="str">
            <v>Grid-Gen</v>
          </cell>
        </row>
        <row r="1030">
          <cell r="A1030" t="str">
            <v>EXN_116</v>
          </cell>
          <cell r="B1030" t="str">
            <v>Maroua-Zokok-Palar-IHS</v>
          </cell>
          <cell r="C1030" t="str">
            <v>EXN</v>
          </cell>
          <cell r="D1030" t="str">
            <v>Maroua</v>
          </cell>
          <cell r="E1030">
            <v>14.298032790000001</v>
          </cell>
          <cell r="F1030">
            <v>10.602485339999999</v>
          </cell>
          <cell r="G1030">
            <v>406</v>
          </cell>
          <cell r="H1030" t="str">
            <v>Macro</v>
          </cell>
          <cell r="I1030" t="str">
            <v>NOKIA</v>
          </cell>
          <cell r="J1030" t="str">
            <v>Lefranc Emati</v>
          </cell>
          <cell r="K1030" t="str">
            <v>Maroua_B2B</v>
          </cell>
          <cell r="L1030" t="str">
            <v>TELEINFRA</v>
          </cell>
          <cell r="M1030" t="str">
            <v>IHS</v>
          </cell>
          <cell r="N1030" t="str">
            <v>Grid-Gen</v>
          </cell>
        </row>
        <row r="1031">
          <cell r="A1031" t="str">
            <v>OST_096</v>
          </cell>
          <cell r="B1031" t="str">
            <v>Dschang-Vallee</v>
          </cell>
          <cell r="C1031" t="str">
            <v>OST</v>
          </cell>
          <cell r="D1031" t="str">
            <v>Dschang</v>
          </cell>
          <cell r="E1031">
            <v>10.05778791</v>
          </cell>
          <cell r="F1031">
            <v>5.4417477400000003</v>
          </cell>
          <cell r="G1031">
            <v>1356</v>
          </cell>
          <cell r="H1031" t="str">
            <v>Macro</v>
          </cell>
          <cell r="I1031" t="str">
            <v>NOKIA</v>
          </cell>
          <cell r="J1031" t="str">
            <v>Rodrigue Takala</v>
          </cell>
          <cell r="K1031" t="str">
            <v>Dschang</v>
          </cell>
          <cell r="L1031" t="str">
            <v>HAMMER_NRO_OST</v>
          </cell>
          <cell r="M1031" t="str">
            <v>IHS</v>
          </cell>
          <cell r="N1031" t="str">
            <v>Grid-Gen</v>
          </cell>
        </row>
        <row r="1032">
          <cell r="A1032" t="str">
            <v>OST_069</v>
          </cell>
          <cell r="B1032" t="str">
            <v>Bafou-Zinkop</v>
          </cell>
          <cell r="C1032" t="str">
            <v>OST</v>
          </cell>
          <cell r="D1032" t="str">
            <v>Bafou</v>
          </cell>
          <cell r="E1032">
            <v>10.11408662</v>
          </cell>
          <cell r="F1032">
            <v>5.4909900909999996</v>
          </cell>
          <cell r="G1032">
            <v>1531</v>
          </cell>
          <cell r="H1032" t="str">
            <v>Macro</v>
          </cell>
          <cell r="I1032" t="str">
            <v>NOKIA</v>
          </cell>
          <cell r="J1032" t="str">
            <v>Rodrigue Takala</v>
          </cell>
          <cell r="K1032" t="str">
            <v>Dschang</v>
          </cell>
          <cell r="L1032" t="str">
            <v>HAMMER_NRO_OST</v>
          </cell>
          <cell r="M1032" t="str">
            <v>IHS</v>
          </cell>
          <cell r="N1032" t="str">
            <v>Grid-Gen</v>
          </cell>
        </row>
        <row r="1033">
          <cell r="A1033" t="str">
            <v>CTR_183</v>
          </cell>
          <cell r="B1033" t="str">
            <v>Mvoundou-Ngoke-MTN-IHS</v>
          </cell>
          <cell r="C1033" t="str">
            <v>CTR</v>
          </cell>
          <cell r="D1033" t="str">
            <v>Mvoundou-Ngoke</v>
          </cell>
          <cell r="E1033">
            <v>11.53494444</v>
          </cell>
          <cell r="F1033">
            <v>4.7658055560000001</v>
          </cell>
          <cell r="G1033">
            <v>489</v>
          </cell>
          <cell r="H1033" t="str">
            <v>Macro</v>
          </cell>
          <cell r="I1033" t="str">
            <v>NOKIA</v>
          </cell>
          <cell r="J1033" t="str">
            <v>Patrick NSINGUI</v>
          </cell>
          <cell r="K1033" t="str">
            <v>Bafia</v>
          </cell>
          <cell r="L1033" t="str">
            <v>HAMMER_NRO_OST</v>
          </cell>
          <cell r="M1033" t="str">
            <v>IHS</v>
          </cell>
          <cell r="N1033" t="str">
            <v>Gen-Lithium</v>
          </cell>
        </row>
        <row r="1034">
          <cell r="A1034" t="str">
            <v>ADM_101</v>
          </cell>
          <cell r="B1034" t="str">
            <v>Ngd-Burkina-II-IHS</v>
          </cell>
          <cell r="C1034" t="str">
            <v>ADM</v>
          </cell>
          <cell r="D1034" t="str">
            <v>Ngaoundere</v>
          </cell>
          <cell r="E1034">
            <v>13.6037</v>
          </cell>
          <cell r="F1034">
            <v>7.2964500000000001</v>
          </cell>
          <cell r="G1034">
            <v>1136</v>
          </cell>
          <cell r="H1034" t="str">
            <v>Macro</v>
          </cell>
          <cell r="I1034" t="str">
            <v>NOKIA</v>
          </cell>
          <cell r="J1034" t="str">
            <v>NDEWA JONAS</v>
          </cell>
          <cell r="K1034" t="str">
            <v>Ngaoundere_1</v>
          </cell>
          <cell r="L1034" t="str">
            <v>TELEINFRA</v>
          </cell>
          <cell r="M1034" t="str">
            <v>IHS</v>
          </cell>
          <cell r="N1034" t="str">
            <v>Grid-Gen</v>
          </cell>
        </row>
        <row r="1035">
          <cell r="A1035" t="str">
            <v>ADM_085</v>
          </cell>
          <cell r="B1035" t="str">
            <v>Ngd-Bamyangal-II-IHS</v>
          </cell>
          <cell r="C1035" t="str">
            <v>ADM</v>
          </cell>
          <cell r="D1035" t="str">
            <v>Ngaoundere</v>
          </cell>
          <cell r="E1035">
            <v>13.579824929999999</v>
          </cell>
          <cell r="F1035">
            <v>7.2972091639999999</v>
          </cell>
          <cell r="G1035">
            <v>1160</v>
          </cell>
          <cell r="H1035" t="str">
            <v>Macro</v>
          </cell>
          <cell r="I1035" t="str">
            <v>NOKIA</v>
          </cell>
          <cell r="J1035" t="str">
            <v>NDEWA JONAS</v>
          </cell>
          <cell r="K1035" t="str">
            <v>Ngaoundere_1</v>
          </cell>
          <cell r="L1035" t="str">
            <v>TELEINFRA</v>
          </cell>
          <cell r="M1035" t="str">
            <v>IHS</v>
          </cell>
          <cell r="N1035" t="str">
            <v>Grid-Gen</v>
          </cell>
        </row>
        <row r="1036">
          <cell r="A1036" t="str">
            <v>EST_016</v>
          </cell>
          <cell r="B1036" t="str">
            <v>Kenzou</v>
          </cell>
          <cell r="C1036" t="str">
            <v>EST</v>
          </cell>
          <cell r="D1036" t="str">
            <v>Kenzou</v>
          </cell>
          <cell r="E1036">
            <v>15.032590949999999</v>
          </cell>
          <cell r="F1036">
            <v>4.1771788680000004</v>
          </cell>
          <cell r="G1036">
            <v>625</v>
          </cell>
          <cell r="H1036" t="str">
            <v>Macro</v>
          </cell>
          <cell r="I1036" t="str">
            <v>NOKIA</v>
          </cell>
          <cell r="J1036" t="str">
            <v>Hugues Hachua</v>
          </cell>
          <cell r="K1036" t="str">
            <v>Batouri</v>
          </cell>
          <cell r="L1036" t="str">
            <v>AFRO</v>
          </cell>
          <cell r="M1036" t="str">
            <v>IHS</v>
          </cell>
          <cell r="N1036" t="str">
            <v>Solar-Gen-Lithium</v>
          </cell>
        </row>
        <row r="1037">
          <cell r="A1037" t="str">
            <v>CTR_177</v>
          </cell>
          <cell r="B1037" t="str">
            <v>Nitoukou-IHS</v>
          </cell>
          <cell r="C1037" t="str">
            <v>CTR</v>
          </cell>
          <cell r="D1037" t="str">
            <v>Nitoukou</v>
          </cell>
          <cell r="E1037">
            <v>10.875527780000001</v>
          </cell>
          <cell r="F1037">
            <v>4.6276944440000003</v>
          </cell>
          <cell r="G1037">
            <v>899</v>
          </cell>
          <cell r="H1037" t="str">
            <v>Macro</v>
          </cell>
          <cell r="I1037" t="str">
            <v>NOKIA</v>
          </cell>
          <cell r="J1037" t="str">
            <v>Patrick NSINGUI</v>
          </cell>
          <cell r="K1037" t="str">
            <v>Bafia</v>
          </cell>
          <cell r="L1037" t="str">
            <v>HAMMER_NRO_OST</v>
          </cell>
          <cell r="M1037" t="str">
            <v>IHS</v>
          </cell>
          <cell r="N1037" t="str">
            <v>Grid-Gen-Lithium</v>
          </cell>
        </row>
        <row r="1038">
          <cell r="A1038" t="str">
            <v>OST_105</v>
          </cell>
          <cell r="B1038" t="str">
            <v>Dschang-Foto</v>
          </cell>
          <cell r="C1038" t="str">
            <v>OST</v>
          </cell>
          <cell r="D1038" t="str">
            <v>Dschang</v>
          </cell>
          <cell r="E1038">
            <v>10.07354355</v>
          </cell>
          <cell r="F1038">
            <v>5.4608496070000001</v>
          </cell>
          <cell r="G1038">
            <v>1460</v>
          </cell>
          <cell r="H1038" t="str">
            <v>Macro</v>
          </cell>
          <cell r="I1038" t="str">
            <v>NOKIA</v>
          </cell>
          <cell r="J1038" t="str">
            <v>Rodrigue Takala</v>
          </cell>
          <cell r="K1038" t="str">
            <v>Dschang</v>
          </cell>
          <cell r="L1038" t="str">
            <v>HAMMER_NRO_OST</v>
          </cell>
          <cell r="M1038" t="str">
            <v>IHS</v>
          </cell>
          <cell r="N1038" t="str">
            <v>Grid-Gen</v>
          </cell>
        </row>
        <row r="1039">
          <cell r="A1039" t="str">
            <v>CTR_174</v>
          </cell>
          <cell r="B1039" t="str">
            <v>Obala-Carrefour-MTN-IHS</v>
          </cell>
          <cell r="C1039" t="str">
            <v>CTR</v>
          </cell>
          <cell r="D1039" t="str">
            <v>Obala</v>
          </cell>
          <cell r="E1039">
            <v>11.512135000000001</v>
          </cell>
          <cell r="F1039">
            <v>4.1472470000000001</v>
          </cell>
          <cell r="G1039">
            <v>568</v>
          </cell>
          <cell r="H1039" t="str">
            <v>Macro</v>
          </cell>
          <cell r="I1039" t="str">
            <v>NOKIA</v>
          </cell>
          <cell r="J1039" t="str">
            <v>Ngouala TSAGUE BRISSE</v>
          </cell>
          <cell r="K1039" t="str">
            <v>Yaounde_3</v>
          </cell>
          <cell r="L1039" t="str">
            <v>AFRO</v>
          </cell>
          <cell r="M1039" t="str">
            <v>IHS</v>
          </cell>
          <cell r="N1039" t="str">
            <v>Gen-Lithium</v>
          </cell>
        </row>
        <row r="1040">
          <cell r="A1040" t="str">
            <v>NRD_085</v>
          </cell>
          <cell r="B1040" t="str">
            <v>Garoua-Ngalbidje-IHS</v>
          </cell>
          <cell r="C1040" t="str">
            <v>NRD</v>
          </cell>
          <cell r="D1040" t="str">
            <v>Garoua</v>
          </cell>
          <cell r="E1040">
            <v>13.39720054</v>
          </cell>
          <cell r="F1040">
            <v>9.3468707230000003</v>
          </cell>
          <cell r="G1040">
            <v>218</v>
          </cell>
          <cell r="H1040" t="str">
            <v>Macro</v>
          </cell>
          <cell r="I1040" t="str">
            <v>NOKIA</v>
          </cell>
          <cell r="J1040" t="str">
            <v>Djouohou Armel</v>
          </cell>
          <cell r="K1040" t="str">
            <v>Garoua_B2B</v>
          </cell>
          <cell r="L1040" t="str">
            <v>TELEINFRA</v>
          </cell>
          <cell r="M1040" t="str">
            <v>IHS</v>
          </cell>
          <cell r="N1040" t="str">
            <v>Grid-Gen</v>
          </cell>
        </row>
        <row r="1041">
          <cell r="A1041" t="str">
            <v>LIT_174</v>
          </cell>
          <cell r="B1041" t="str">
            <v>Tiko-Long-Street-IHS</v>
          </cell>
          <cell r="C1041" t="str">
            <v>LIT</v>
          </cell>
          <cell r="D1041" t="str">
            <v>Tiko</v>
          </cell>
          <cell r="E1041">
            <v>9.3613350000000004</v>
          </cell>
          <cell r="F1041">
            <v>4.0749519999999997</v>
          </cell>
          <cell r="G1041">
            <v>35</v>
          </cell>
          <cell r="H1041" t="str">
            <v>Macro</v>
          </cell>
          <cell r="I1041" t="str">
            <v>NOKIA</v>
          </cell>
          <cell r="J1041" t="str">
            <v>Desmond TAMFU</v>
          </cell>
          <cell r="K1041" t="str">
            <v>Tiko</v>
          </cell>
          <cell r="L1041" t="str">
            <v>HAMMER_LIT_SUO</v>
          </cell>
          <cell r="M1041" t="str">
            <v>IHS</v>
          </cell>
          <cell r="N1041" t="str">
            <v>Grid-Gen</v>
          </cell>
        </row>
        <row r="1042">
          <cell r="A1042" t="str">
            <v>SUO_104</v>
          </cell>
          <cell r="B1042" t="str">
            <v>Tiko-Market-IHS</v>
          </cell>
          <cell r="C1042" t="str">
            <v>SUO</v>
          </cell>
          <cell r="D1042" t="str">
            <v>Tiko</v>
          </cell>
          <cell r="E1042">
            <v>9.3717489999999994</v>
          </cell>
          <cell r="F1042">
            <v>4.0655099999999997</v>
          </cell>
          <cell r="G1042">
            <v>19</v>
          </cell>
          <cell r="H1042" t="str">
            <v>Macro</v>
          </cell>
          <cell r="I1042" t="str">
            <v>NOKIA</v>
          </cell>
          <cell r="J1042" t="str">
            <v>Desmond TAMFU</v>
          </cell>
          <cell r="K1042" t="str">
            <v>Tiko</v>
          </cell>
          <cell r="L1042" t="str">
            <v>HAMMER_LIT_SUO</v>
          </cell>
          <cell r="M1042" t="str">
            <v>IHS</v>
          </cell>
          <cell r="N1042" t="str">
            <v>Grid-Gen</v>
          </cell>
        </row>
        <row r="1043">
          <cell r="A1043" t="str">
            <v>SUO_105</v>
          </cell>
          <cell r="B1043" t="str">
            <v>Tiko-Stadium-IHS</v>
          </cell>
          <cell r="C1043" t="str">
            <v>SUO</v>
          </cell>
          <cell r="D1043" t="str">
            <v>Tiko</v>
          </cell>
          <cell r="E1043">
            <v>9.3678167650000006</v>
          </cell>
          <cell r="F1043">
            <v>4.0697727219999997</v>
          </cell>
          <cell r="G1043">
            <v>18</v>
          </cell>
          <cell r="H1043" t="str">
            <v>Macro</v>
          </cell>
          <cell r="I1043" t="str">
            <v>NOKIA</v>
          </cell>
          <cell r="J1043" t="str">
            <v>Desmond TAMFU</v>
          </cell>
          <cell r="K1043" t="str">
            <v>Tiko</v>
          </cell>
          <cell r="L1043" t="str">
            <v>HAMMER_LIT_SUO</v>
          </cell>
          <cell r="M1043" t="str">
            <v>IHS</v>
          </cell>
          <cell r="N1043" t="str">
            <v>Grid-Gen</v>
          </cell>
        </row>
        <row r="1044">
          <cell r="A1044" t="str">
            <v>ADM_084</v>
          </cell>
          <cell r="B1044" t="str">
            <v>Ngd-Madagascar-MTN-IHS</v>
          </cell>
          <cell r="C1044" t="str">
            <v>ADM</v>
          </cell>
          <cell r="D1044" t="str">
            <v>Ngaoundere</v>
          </cell>
          <cell r="E1044">
            <v>13.57673</v>
          </cell>
          <cell r="F1044">
            <v>7.3345500000000001</v>
          </cell>
          <cell r="G1044">
            <v>1125</v>
          </cell>
          <cell r="H1044" t="str">
            <v>Macro</v>
          </cell>
          <cell r="I1044" t="str">
            <v>NOKIA</v>
          </cell>
          <cell r="J1044" t="str">
            <v>NDEWA JONAS</v>
          </cell>
          <cell r="K1044" t="str">
            <v>Ngaoundere_1</v>
          </cell>
          <cell r="L1044" t="str">
            <v>TELEINFRA</v>
          </cell>
          <cell r="M1044" t="str">
            <v>IHS</v>
          </cell>
          <cell r="N1044" t="str">
            <v>Grid-Gen</v>
          </cell>
        </row>
        <row r="1045">
          <cell r="A1045" t="str">
            <v>SUO_127</v>
          </cell>
          <cell r="B1045" t="str">
            <v>Wotutu-IHS</v>
          </cell>
          <cell r="C1045" t="str">
            <v>SUO</v>
          </cell>
          <cell r="D1045" t="str">
            <v>Wotutu</v>
          </cell>
          <cell r="E1045">
            <v>9.2047659999999993</v>
          </cell>
          <cell r="F1045">
            <v>4.0810389999999996</v>
          </cell>
          <cell r="G1045">
            <v>385</v>
          </cell>
          <cell r="H1045" t="str">
            <v>Macro</v>
          </cell>
          <cell r="I1045" t="str">
            <v>NOKIA</v>
          </cell>
          <cell r="J1045" t="str">
            <v>Desmond TAMFU</v>
          </cell>
          <cell r="K1045" t="str">
            <v>Tiko</v>
          </cell>
          <cell r="L1045" t="str">
            <v>HAMMER_LIT_SUO</v>
          </cell>
          <cell r="M1045" t="str">
            <v>IHS</v>
          </cell>
          <cell r="N1045" t="str">
            <v>Grid-Gen</v>
          </cell>
        </row>
        <row r="1046">
          <cell r="A1046" t="str">
            <v>EXN_108</v>
          </cell>
          <cell r="B1046" t="str">
            <v>Roua</v>
          </cell>
          <cell r="C1046" t="str">
            <v>EXN</v>
          </cell>
          <cell r="D1046" t="str">
            <v>Roua</v>
          </cell>
          <cell r="E1046">
            <v>13.991207940000001</v>
          </cell>
          <cell r="F1046">
            <v>10.779474130000001</v>
          </cell>
          <cell r="G1046">
            <v>671</v>
          </cell>
          <cell r="H1046" t="str">
            <v>Macro</v>
          </cell>
          <cell r="I1046" t="str">
            <v>NOKIA</v>
          </cell>
          <cell r="J1046" t="str">
            <v>Abiss Alioum</v>
          </cell>
          <cell r="K1046" t="str">
            <v>Mokolo</v>
          </cell>
          <cell r="L1046" t="str">
            <v>TELEINFRA</v>
          </cell>
          <cell r="M1046" t="str">
            <v>IHS</v>
          </cell>
          <cell r="N1046" t="str">
            <v>Grid-Gen</v>
          </cell>
        </row>
        <row r="1047">
          <cell r="A1047" t="str">
            <v>CTR_157</v>
          </cell>
          <cell r="B1047" t="str">
            <v>CTR_157_Z_Biscuiterie-IHS</v>
          </cell>
          <cell r="C1047" t="str">
            <v>CTR</v>
          </cell>
          <cell r="D1047" t="str">
            <v>Yaounde</v>
          </cell>
          <cell r="E1047">
            <v>11.488212770000001</v>
          </cell>
          <cell r="F1047">
            <v>3.853966249</v>
          </cell>
          <cell r="G1047">
            <v>742</v>
          </cell>
          <cell r="H1047" t="str">
            <v>Macro</v>
          </cell>
          <cell r="I1047" t="str">
            <v>ZTE</v>
          </cell>
          <cell r="J1047" t="str">
            <v>Kenfack Henri</v>
          </cell>
          <cell r="K1047" t="str">
            <v>Yaounde_4</v>
          </cell>
          <cell r="L1047" t="str">
            <v>AFRO</v>
          </cell>
          <cell r="M1047" t="str">
            <v>IHS</v>
          </cell>
          <cell r="N1047" t="str">
            <v>Grid-Gen</v>
          </cell>
        </row>
        <row r="1048">
          <cell r="A1048" t="str">
            <v>CTR_154</v>
          </cell>
          <cell r="B1048" t="str">
            <v>CTR_154_Z_Montee-Jouvence-II-IHS</v>
          </cell>
          <cell r="C1048" t="str">
            <v>CTR</v>
          </cell>
          <cell r="D1048" t="str">
            <v>Yaounde</v>
          </cell>
          <cell r="E1048">
            <v>11.48318512</v>
          </cell>
          <cell r="F1048">
            <v>3.8223036590000001</v>
          </cell>
          <cell r="G1048">
            <v>742</v>
          </cell>
          <cell r="H1048" t="str">
            <v>Macro</v>
          </cell>
          <cell r="I1048" t="str">
            <v>ZTE</v>
          </cell>
          <cell r="J1048" t="str">
            <v>Kenfack Henri</v>
          </cell>
          <cell r="K1048" t="str">
            <v>Yaounde_4</v>
          </cell>
          <cell r="L1048" t="str">
            <v>AFRO</v>
          </cell>
          <cell r="M1048" t="str">
            <v>IHS</v>
          </cell>
          <cell r="N1048" t="str">
            <v>Grid-Gen</v>
          </cell>
        </row>
        <row r="1049">
          <cell r="A1049" t="str">
            <v>CTR_149</v>
          </cell>
          <cell r="B1049" t="str">
            <v>Montee-Des-Soeurs-IHS</v>
          </cell>
          <cell r="C1049" t="str">
            <v>CTR</v>
          </cell>
          <cell r="D1049" t="str">
            <v>Yaounde</v>
          </cell>
          <cell r="E1049">
            <v>11.477500640000001</v>
          </cell>
          <cell r="F1049">
            <v>3.8353708630000001</v>
          </cell>
          <cell r="G1049">
            <v>754</v>
          </cell>
          <cell r="H1049" t="str">
            <v>Macro</v>
          </cell>
          <cell r="I1049" t="str">
            <v>ZTE</v>
          </cell>
          <cell r="J1049" t="str">
            <v>Kenfack Henri</v>
          </cell>
          <cell r="K1049" t="str">
            <v>Yaounde_4</v>
          </cell>
          <cell r="L1049" t="str">
            <v>AFRO</v>
          </cell>
          <cell r="M1049" t="str">
            <v>IHS</v>
          </cell>
          <cell r="N1049" t="str">
            <v>Grid-Gen</v>
          </cell>
        </row>
        <row r="1050">
          <cell r="A1050" t="str">
            <v>CTR_447</v>
          </cell>
          <cell r="B1050" t="str">
            <v>CTR_447_Z_Yde-University</v>
          </cell>
          <cell r="C1050" t="str">
            <v>CTR</v>
          </cell>
          <cell r="D1050" t="str">
            <v>Yaounde</v>
          </cell>
          <cell r="E1050">
            <v>11.49887564</v>
          </cell>
          <cell r="F1050">
            <v>3.8589115239999998</v>
          </cell>
          <cell r="G1050">
            <v>742</v>
          </cell>
          <cell r="H1050" t="str">
            <v>Macro</v>
          </cell>
          <cell r="I1050" t="str">
            <v>ZTE</v>
          </cell>
          <cell r="J1050" t="str">
            <v>Kenfack Henri</v>
          </cell>
          <cell r="K1050" t="str">
            <v>Yaounde_4</v>
          </cell>
          <cell r="L1050" t="str">
            <v>AFRO</v>
          </cell>
          <cell r="M1050" t="str">
            <v>IHS</v>
          </cell>
          <cell r="N1050" t="str">
            <v>Grid-Gen</v>
          </cell>
        </row>
        <row r="1051">
          <cell r="A1051" t="str">
            <v>LIT_417</v>
          </cell>
          <cell r="B1051" t="str">
            <v>LIT_417_Z_Feu-Rouge-Bessengue</v>
          </cell>
          <cell r="C1051" t="str">
            <v>LIT</v>
          </cell>
          <cell r="D1051" t="str">
            <v>Douala</v>
          </cell>
          <cell r="E1051">
            <v>9.7116291419999996</v>
          </cell>
          <cell r="F1051">
            <v>4.0591375320000003</v>
          </cell>
          <cell r="G1051">
            <v>18</v>
          </cell>
          <cell r="H1051" t="str">
            <v>Macro</v>
          </cell>
          <cell r="I1051" t="str">
            <v>ZTE</v>
          </cell>
          <cell r="J1051" t="str">
            <v>Chick Canete Cho</v>
          </cell>
          <cell r="K1051" t="str">
            <v>Douala_3</v>
          </cell>
          <cell r="L1051" t="str">
            <v>HAMMER_LIT_SUO</v>
          </cell>
          <cell r="M1051" t="str">
            <v>IHS</v>
          </cell>
          <cell r="N1051" t="str">
            <v>Grid-Lithium</v>
          </cell>
        </row>
        <row r="1052">
          <cell r="A1052" t="str">
            <v>LIT_531</v>
          </cell>
          <cell r="B1052" t="str">
            <v>LIT_531_Z_Mak-Village</v>
          </cell>
          <cell r="C1052" t="str">
            <v>LIT</v>
          </cell>
          <cell r="D1052" t="str">
            <v>Douala</v>
          </cell>
          <cell r="E1052">
            <v>9.7533329999999996</v>
          </cell>
          <cell r="F1052">
            <v>4.0645259999999999</v>
          </cell>
          <cell r="G1052">
            <v>40</v>
          </cell>
          <cell r="H1052" t="str">
            <v>Macro</v>
          </cell>
          <cell r="I1052" t="str">
            <v>ZTE</v>
          </cell>
          <cell r="J1052" t="str">
            <v>Bruno Kemngne</v>
          </cell>
          <cell r="K1052" t="str">
            <v>Douala_6</v>
          </cell>
          <cell r="L1052" t="str">
            <v>HAMMER_LIT_SUO</v>
          </cell>
          <cell r="M1052" t="str">
            <v>IHS</v>
          </cell>
          <cell r="N1052" t="str">
            <v>Grid-Gen</v>
          </cell>
        </row>
        <row r="1053">
          <cell r="A1053" t="str">
            <v>LIT_765</v>
          </cell>
          <cell r="B1053" t="str">
            <v>LIT_765_Z_Oyack-II</v>
          </cell>
          <cell r="C1053" t="str">
            <v>LIT</v>
          </cell>
          <cell r="D1053" t="str">
            <v>Douala</v>
          </cell>
          <cell r="E1053">
            <v>9.7410197600000004</v>
          </cell>
          <cell r="F1053">
            <v>4.0253660519999999</v>
          </cell>
          <cell r="G1053">
            <v>23</v>
          </cell>
          <cell r="H1053" t="str">
            <v>Macro</v>
          </cell>
          <cell r="I1053" t="str">
            <v>ZTE</v>
          </cell>
          <cell r="J1053" t="str">
            <v>Marius Lontsi</v>
          </cell>
          <cell r="K1053" t="str">
            <v>Douala_8</v>
          </cell>
          <cell r="L1053" t="str">
            <v>HAMMER_LIT_SUO</v>
          </cell>
          <cell r="M1053" t="str">
            <v>CAMUSAT</v>
          </cell>
          <cell r="N1053" t="str">
            <v>Good Grid no GE - 8h</v>
          </cell>
        </row>
        <row r="1054">
          <cell r="A1054" t="str">
            <v>LIT_022</v>
          </cell>
          <cell r="B1054" t="str">
            <v>LIT_022_Z_Bessengue</v>
          </cell>
          <cell r="C1054" t="str">
            <v>LIT</v>
          </cell>
          <cell r="D1054" t="str">
            <v>Douala</v>
          </cell>
          <cell r="E1054">
            <v>9.7110277780000001</v>
          </cell>
          <cell r="F1054">
            <v>4.0538611109999998</v>
          </cell>
          <cell r="G1054">
            <v>60</v>
          </cell>
          <cell r="H1054" t="str">
            <v>Macro</v>
          </cell>
          <cell r="I1054" t="str">
            <v>ZTE</v>
          </cell>
          <cell r="J1054" t="str">
            <v>Chick Canete Cho</v>
          </cell>
          <cell r="K1054" t="str">
            <v>Douala_3</v>
          </cell>
          <cell r="L1054" t="str">
            <v>HAMMER_LIT_SUO</v>
          </cell>
          <cell r="M1054" t="str">
            <v>CAMUSAT</v>
          </cell>
          <cell r="N1054" t="str">
            <v>Good Grid no GE - 8h</v>
          </cell>
        </row>
        <row r="1055">
          <cell r="A1055" t="str">
            <v>LIT_674</v>
          </cell>
          <cell r="B1055" t="str">
            <v>Canal-Olympia-1</v>
          </cell>
          <cell r="C1055" t="str">
            <v>LIT</v>
          </cell>
          <cell r="D1055" t="str">
            <v>Douala</v>
          </cell>
          <cell r="E1055">
            <v>9.7118310910000005</v>
          </cell>
          <cell r="F1055">
            <v>4.055383977</v>
          </cell>
          <cell r="G1055">
            <v>0</v>
          </cell>
          <cell r="H1055" t="str">
            <v>Macro</v>
          </cell>
          <cell r="I1055"/>
          <cell r="J1055" t="str">
            <v>Njoya Mohamed</v>
          </cell>
          <cell r="K1055" t="str">
            <v>Douala_9</v>
          </cell>
          <cell r="L1055" t="str">
            <v>HAMMER_LIT_SUO</v>
          </cell>
          <cell r="M1055" t="str">
            <v>CAMUSAT</v>
          </cell>
          <cell r="N1055" t="str">
            <v>Good Grid no GE - 8h</v>
          </cell>
        </row>
        <row r="1056">
          <cell r="A1056" t="str">
            <v>SUD_044</v>
          </cell>
          <cell r="B1056" t="str">
            <v>Abang-Minko-IHS</v>
          </cell>
          <cell r="C1056" t="str">
            <v>SUD</v>
          </cell>
          <cell r="D1056" t="str">
            <v>Abang-Minko</v>
          </cell>
          <cell r="E1056">
            <v>11.427108</v>
          </cell>
          <cell r="F1056">
            <v>2.3282859999999999</v>
          </cell>
          <cell r="G1056">
            <v>602</v>
          </cell>
          <cell r="H1056" t="str">
            <v>Macro</v>
          </cell>
          <cell r="I1056" t="str">
            <v>NOKIA</v>
          </cell>
          <cell r="J1056" t="str">
            <v>Kenmegne Fabrice</v>
          </cell>
          <cell r="K1056" t="str">
            <v>Ebolowa</v>
          </cell>
          <cell r="L1056" t="str">
            <v>AFRO</v>
          </cell>
          <cell r="M1056" t="str">
            <v>IHS</v>
          </cell>
          <cell r="N1056" t="str">
            <v>Solar-Grid-Gen</v>
          </cell>
        </row>
        <row r="1057">
          <cell r="A1057" t="str">
            <v>EST_041</v>
          </cell>
          <cell r="B1057" t="str">
            <v>Ndelele-MTN</v>
          </cell>
          <cell r="C1057" t="str">
            <v>EST</v>
          </cell>
          <cell r="D1057" t="str">
            <v>Ndelele</v>
          </cell>
          <cell r="E1057">
            <v>14.918070609999999</v>
          </cell>
          <cell r="F1057">
            <v>4.0481100530000003</v>
          </cell>
          <cell r="G1057">
            <v>619</v>
          </cell>
          <cell r="H1057" t="str">
            <v>Macro</v>
          </cell>
          <cell r="I1057" t="str">
            <v>NOKIA</v>
          </cell>
          <cell r="J1057" t="str">
            <v>Hugues Hachua</v>
          </cell>
          <cell r="K1057" t="str">
            <v>Batouri</v>
          </cell>
          <cell r="L1057" t="str">
            <v>AFRO</v>
          </cell>
          <cell r="M1057" t="str">
            <v>IHS</v>
          </cell>
          <cell r="N1057" t="str">
            <v>Solar-Gen-Lithium</v>
          </cell>
        </row>
        <row r="1058">
          <cell r="A1058" t="str">
            <v>CTR_170</v>
          </cell>
          <cell r="B1058" t="str">
            <v>Balissa-MTN-IHS</v>
          </cell>
          <cell r="C1058" t="str">
            <v>CTR</v>
          </cell>
          <cell r="D1058" t="str">
            <v>Balissa</v>
          </cell>
          <cell r="E1058">
            <v>12.941822009999999</v>
          </cell>
          <cell r="F1058">
            <v>6.961709946</v>
          </cell>
          <cell r="G1058">
            <v>1216</v>
          </cell>
          <cell r="H1058" t="str">
            <v>Macro</v>
          </cell>
          <cell r="I1058" t="str">
            <v>NOKIA</v>
          </cell>
          <cell r="J1058" t="str">
            <v xml:space="preserve">Ndongo Ayissi Jean-Bernard </v>
          </cell>
          <cell r="K1058" t="str">
            <v>Ngaoundal</v>
          </cell>
          <cell r="L1058" t="str">
            <v>TELEINFRA</v>
          </cell>
          <cell r="M1058" t="str">
            <v>IHS</v>
          </cell>
          <cell r="N1058" t="str">
            <v>Solar-Gen-Lithium</v>
          </cell>
        </row>
        <row r="1059">
          <cell r="A1059" t="str">
            <v>EST_043</v>
          </cell>
          <cell r="B1059" t="str">
            <v>Ngola-MTN</v>
          </cell>
          <cell r="C1059" t="str">
            <v>EST</v>
          </cell>
          <cell r="D1059" t="str">
            <v>Ngola</v>
          </cell>
          <cell r="E1059">
            <v>15.31142492</v>
          </cell>
          <cell r="F1059">
            <v>3.32149107</v>
          </cell>
          <cell r="G1059">
            <v>554</v>
          </cell>
          <cell r="H1059" t="str">
            <v>Macro</v>
          </cell>
          <cell r="I1059" t="str">
            <v>NOKIA</v>
          </cell>
          <cell r="J1059" t="str">
            <v>Hugues Hachua</v>
          </cell>
          <cell r="K1059" t="str">
            <v>Batouri</v>
          </cell>
          <cell r="L1059" t="str">
            <v>AFRO</v>
          </cell>
          <cell r="M1059" t="str">
            <v>IHS</v>
          </cell>
          <cell r="N1059" t="str">
            <v>Solar-Gen-Lithium</v>
          </cell>
        </row>
        <row r="1060">
          <cell r="A1060" t="str">
            <v>OST_108</v>
          </cell>
          <cell r="B1060" t="str">
            <v>Bafou-Badzifeng</v>
          </cell>
          <cell r="C1060" t="str">
            <v>OST</v>
          </cell>
          <cell r="D1060" t="str">
            <v>Bafou</v>
          </cell>
          <cell r="E1060">
            <v>10.098832</v>
          </cell>
          <cell r="F1060">
            <v>5.4618440000000001</v>
          </cell>
          <cell r="G1060">
            <v>1534</v>
          </cell>
          <cell r="H1060" t="str">
            <v>Macro</v>
          </cell>
          <cell r="I1060" t="str">
            <v>NOKIA</v>
          </cell>
          <cell r="J1060" t="str">
            <v>Rodrigue Takala</v>
          </cell>
          <cell r="K1060" t="str">
            <v>Dschang</v>
          </cell>
          <cell r="L1060" t="str">
            <v>HAMMER_NRO_OST</v>
          </cell>
          <cell r="M1060" t="str">
            <v>IHS</v>
          </cell>
          <cell r="N1060" t="str">
            <v>Grid-Gen</v>
          </cell>
        </row>
        <row r="1061">
          <cell r="A1061" t="str">
            <v>SUD_026</v>
          </cell>
          <cell r="B1061" t="str">
            <v>SUD_026_Z_Kye-Ossi-MTN-IHS</v>
          </cell>
          <cell r="C1061" t="str">
            <v>SUD</v>
          </cell>
          <cell r="D1061" t="str">
            <v>Kye-Ossi</v>
          </cell>
          <cell r="E1061">
            <v>11.339472219999999</v>
          </cell>
          <cell r="F1061">
            <v>2.1936388889999998</v>
          </cell>
          <cell r="G1061">
            <v>587</v>
          </cell>
          <cell r="H1061" t="str">
            <v>Macro</v>
          </cell>
          <cell r="I1061" t="str">
            <v>ZTE</v>
          </cell>
          <cell r="J1061" t="str">
            <v>Kenmegne Fabrice</v>
          </cell>
          <cell r="K1061" t="str">
            <v>Ebolowa</v>
          </cell>
          <cell r="L1061" t="str">
            <v>AFRO</v>
          </cell>
          <cell r="M1061" t="str">
            <v>IHS</v>
          </cell>
          <cell r="N1061" t="str">
            <v>Grid-Gen-Lithium</v>
          </cell>
        </row>
        <row r="1062">
          <cell r="A1062" t="str">
            <v>OST_112</v>
          </cell>
          <cell r="B1062" t="str">
            <v>Dschang-Q-Admin</v>
          </cell>
          <cell r="C1062" t="str">
            <v>OST</v>
          </cell>
          <cell r="D1062" t="str">
            <v>Dschang</v>
          </cell>
          <cell r="E1062">
            <v>10.056248999999999</v>
          </cell>
          <cell r="F1062">
            <v>5.4541899999999996</v>
          </cell>
          <cell r="G1062">
            <v>1324</v>
          </cell>
          <cell r="H1062" t="str">
            <v>Macro</v>
          </cell>
          <cell r="I1062" t="str">
            <v>NOKIA</v>
          </cell>
          <cell r="J1062" t="str">
            <v>Rodrigue Takala</v>
          </cell>
          <cell r="K1062" t="str">
            <v>Dschang</v>
          </cell>
          <cell r="L1062" t="str">
            <v>HAMMER_NRO_OST</v>
          </cell>
          <cell r="M1062" t="str">
            <v>IHS</v>
          </cell>
          <cell r="N1062" t="str">
            <v>Grid-Gen</v>
          </cell>
        </row>
        <row r="1063">
          <cell r="A1063" t="str">
            <v>ADM_120</v>
          </cell>
          <cell r="B1063" t="str">
            <v>Ngaoundere-Cifan-MTN-IHS</v>
          </cell>
          <cell r="C1063" t="str">
            <v>ADM</v>
          </cell>
          <cell r="D1063" t="str">
            <v>Ngaoundere</v>
          </cell>
          <cell r="E1063">
            <v>13.603409729999999</v>
          </cell>
          <cell r="F1063">
            <v>7.3346366349999998</v>
          </cell>
          <cell r="G1063">
            <v>1110</v>
          </cell>
          <cell r="H1063" t="str">
            <v>Macro</v>
          </cell>
          <cell r="I1063" t="str">
            <v>NOKIA</v>
          </cell>
          <cell r="J1063" t="str">
            <v>Souleymanou</v>
          </cell>
          <cell r="K1063" t="str">
            <v>Ngaoundere_3</v>
          </cell>
          <cell r="L1063" t="str">
            <v>TELEINFRA</v>
          </cell>
          <cell r="M1063" t="str">
            <v>IHS</v>
          </cell>
          <cell r="N1063" t="str">
            <v>Grid-Gen</v>
          </cell>
        </row>
        <row r="1064">
          <cell r="A1064" t="str">
            <v>ADM_098</v>
          </cell>
          <cell r="B1064" t="str">
            <v>Maakola-MTN-IHS</v>
          </cell>
          <cell r="C1064" t="str">
            <v>ADM</v>
          </cell>
          <cell r="D1064" t="str">
            <v>Maakola</v>
          </cell>
          <cell r="E1064">
            <v>12.740609210000001</v>
          </cell>
          <cell r="F1064">
            <v>6.5777114389999998</v>
          </cell>
          <cell r="G1064">
            <v>891</v>
          </cell>
          <cell r="H1064" t="str">
            <v>Macro</v>
          </cell>
          <cell r="I1064" t="str">
            <v>NOKIA</v>
          </cell>
          <cell r="J1064" t="str">
            <v>Chekep Kouamo Willy</v>
          </cell>
          <cell r="K1064" t="str">
            <v>Tibati</v>
          </cell>
          <cell r="L1064" t="str">
            <v>TELEINFRA</v>
          </cell>
          <cell r="M1064" t="str">
            <v>IHS</v>
          </cell>
          <cell r="N1064" t="str">
            <v>Solar-Gen-Lithium</v>
          </cell>
        </row>
        <row r="1065">
          <cell r="A1065" t="str">
            <v>ADM_109</v>
          </cell>
          <cell r="B1065" t="str">
            <v>Mbakaou-MTN-IHS</v>
          </cell>
          <cell r="C1065" t="str">
            <v>ADM</v>
          </cell>
          <cell r="D1065" t="str">
            <v>Mbakaou</v>
          </cell>
          <cell r="E1065">
            <v>12.796498189999999</v>
          </cell>
          <cell r="F1065">
            <v>6.3110803119999996</v>
          </cell>
          <cell r="G1065">
            <v>875</v>
          </cell>
          <cell r="H1065" t="str">
            <v>Macro</v>
          </cell>
          <cell r="I1065" t="str">
            <v>NOKIA</v>
          </cell>
          <cell r="J1065" t="str">
            <v>Chekep Kouamo Willy</v>
          </cell>
          <cell r="K1065" t="str">
            <v>Tibati</v>
          </cell>
          <cell r="L1065" t="str">
            <v>TELEINFRA</v>
          </cell>
          <cell r="M1065" t="str">
            <v>IHS</v>
          </cell>
          <cell r="N1065" t="str">
            <v>Grid-Gen</v>
          </cell>
        </row>
        <row r="1066">
          <cell r="A1066" t="str">
            <v>NRO_218</v>
          </cell>
          <cell r="B1066" t="str">
            <v>Andek</v>
          </cell>
          <cell r="C1066" t="str">
            <v>NRO</v>
          </cell>
          <cell r="D1066" t="str">
            <v>Andek</v>
          </cell>
          <cell r="E1066">
            <v>9.8425277779999991</v>
          </cell>
          <cell r="F1066">
            <v>5.9757222219999999</v>
          </cell>
          <cell r="G1066">
            <v>1380</v>
          </cell>
          <cell r="H1066" t="str">
            <v>Macro</v>
          </cell>
          <cell r="I1066" t="str">
            <v>NOKIA</v>
          </cell>
          <cell r="J1066" t="str">
            <v>UCHENNA Cedric</v>
          </cell>
          <cell r="K1066" t="str">
            <v>B2B_Bamenda</v>
          </cell>
          <cell r="L1066" t="str">
            <v>HAMMER_NRO_OST</v>
          </cell>
          <cell r="M1066" t="str">
            <v>IHS</v>
          </cell>
          <cell r="N1066" t="str">
            <v>Vandalized</v>
          </cell>
        </row>
        <row r="1067">
          <cell r="A1067" t="str">
            <v>CTR_186</v>
          </cell>
          <cell r="B1067" t="str">
            <v>Minka-MTN-IHS</v>
          </cell>
          <cell r="C1067" t="str">
            <v>CTR</v>
          </cell>
          <cell r="D1067" t="str">
            <v>Minka</v>
          </cell>
          <cell r="E1067">
            <v>11.14305032</v>
          </cell>
          <cell r="F1067">
            <v>3.5748096070000002</v>
          </cell>
          <cell r="G1067">
            <v>787</v>
          </cell>
          <cell r="H1067" t="str">
            <v>Macro</v>
          </cell>
          <cell r="I1067" t="str">
            <v>NOKIA</v>
          </cell>
          <cell r="J1067" t="str">
            <v>Etienne Saha</v>
          </cell>
          <cell r="K1067" t="str">
            <v>Boumnyebel</v>
          </cell>
          <cell r="L1067" t="str">
            <v>AFRO</v>
          </cell>
          <cell r="M1067" t="str">
            <v>IHS</v>
          </cell>
          <cell r="N1067" t="str">
            <v>Hybrid-Gen-Lithium</v>
          </cell>
        </row>
        <row r="1068">
          <cell r="A1068" t="str">
            <v>LIT_176</v>
          </cell>
          <cell r="B1068" t="str">
            <v>Muyengue-Bafia-IHS</v>
          </cell>
          <cell r="C1068" t="str">
            <v>LIT</v>
          </cell>
          <cell r="D1068" t="str">
            <v>Muyengue</v>
          </cell>
          <cell r="E1068">
            <v>9.3152500000000007</v>
          </cell>
          <cell r="F1068">
            <v>4.354247</v>
          </cell>
          <cell r="G1068">
            <v>249</v>
          </cell>
          <cell r="H1068" t="str">
            <v>Macro</v>
          </cell>
          <cell r="I1068" t="str">
            <v>NOKIA</v>
          </cell>
          <cell r="J1068" t="str">
            <v>Fabien Zourmba</v>
          </cell>
          <cell r="K1068" t="str">
            <v>Kumba</v>
          </cell>
          <cell r="L1068" t="str">
            <v>HAMMER_LIT_SUO</v>
          </cell>
          <cell r="M1068" t="str">
            <v>IHS</v>
          </cell>
          <cell r="N1068" t="str">
            <v>Grid-Gen</v>
          </cell>
        </row>
        <row r="1069">
          <cell r="A1069" t="str">
            <v>LIT_175</v>
          </cell>
          <cell r="B1069" t="str">
            <v>Muyengue-IHS</v>
          </cell>
          <cell r="C1069" t="str">
            <v>LIT</v>
          </cell>
          <cell r="D1069" t="str">
            <v>Muyengue</v>
          </cell>
          <cell r="E1069">
            <v>9.3208059999999993</v>
          </cell>
          <cell r="F1069">
            <v>4.4177499999999998</v>
          </cell>
          <cell r="G1069">
            <v>48</v>
          </cell>
          <cell r="H1069" t="str">
            <v>Macro</v>
          </cell>
          <cell r="I1069" t="str">
            <v>NOKIA</v>
          </cell>
          <cell r="J1069" t="str">
            <v>Fabien Zourmba</v>
          </cell>
          <cell r="K1069" t="str">
            <v>Kumba</v>
          </cell>
          <cell r="L1069" t="str">
            <v>HAMMER_LIT_SUO</v>
          </cell>
          <cell r="M1069" t="str">
            <v>IHS</v>
          </cell>
          <cell r="N1069" t="str">
            <v>Grid-Gen</v>
          </cell>
        </row>
        <row r="1070">
          <cell r="A1070" t="str">
            <v>CTR_169</v>
          </cell>
          <cell r="B1070" t="str">
            <v>Nyazoro-MTN-IHS</v>
          </cell>
          <cell r="C1070" t="str">
            <v>CTR</v>
          </cell>
          <cell r="D1070" t="str">
            <v>Nyazoro</v>
          </cell>
          <cell r="E1070">
            <v>12.82604115</v>
          </cell>
          <cell r="F1070">
            <v>7.0279294500000002</v>
          </cell>
          <cell r="G1070">
            <v>1091</v>
          </cell>
          <cell r="H1070" t="str">
            <v>Macro</v>
          </cell>
          <cell r="I1070" t="str">
            <v>NOKIA</v>
          </cell>
          <cell r="J1070" t="str">
            <v>Chekep Kouamo Willy</v>
          </cell>
          <cell r="K1070" t="str">
            <v>Tibati</v>
          </cell>
          <cell r="L1070" t="str">
            <v>TELEINFRA</v>
          </cell>
          <cell r="M1070" t="str">
            <v>IHS</v>
          </cell>
          <cell r="N1070" t="str">
            <v>Solar-Gen-Lithium</v>
          </cell>
        </row>
        <row r="1071">
          <cell r="A1071" t="str">
            <v>NRO_219</v>
          </cell>
          <cell r="B1071" t="str">
            <v>Widikum</v>
          </cell>
          <cell r="C1071" t="str">
            <v>NRO</v>
          </cell>
          <cell r="D1071" t="str">
            <v>Widikum</v>
          </cell>
          <cell r="E1071">
            <v>9.7564899999999994</v>
          </cell>
          <cell r="F1071">
            <v>5.8887010000000002</v>
          </cell>
          <cell r="G1071">
            <v>1004</v>
          </cell>
          <cell r="H1071" t="str">
            <v>Macro</v>
          </cell>
          <cell r="I1071" t="str">
            <v>NOKIA</v>
          </cell>
          <cell r="J1071" t="str">
            <v>UCHENNA Cedric</v>
          </cell>
          <cell r="K1071" t="str">
            <v>B2B_Bamenda</v>
          </cell>
          <cell r="L1071" t="str">
            <v>HAMMER_NRO_OST</v>
          </cell>
          <cell r="M1071" t="str">
            <v>IHS</v>
          </cell>
          <cell r="N1071" t="str">
            <v>Vandalized</v>
          </cell>
        </row>
        <row r="1072">
          <cell r="A1072" t="str">
            <v>OST_140</v>
          </cell>
          <cell r="B1072" t="str">
            <v>Santchou-IHS</v>
          </cell>
          <cell r="C1072" t="str">
            <v>OST</v>
          </cell>
          <cell r="D1072" t="str">
            <v>Santchou</v>
          </cell>
          <cell r="E1072">
            <v>10.00441736</v>
          </cell>
          <cell r="F1072">
            <v>5.3127809719999997</v>
          </cell>
          <cell r="G1072">
            <v>827</v>
          </cell>
          <cell r="H1072" t="str">
            <v>Macro</v>
          </cell>
          <cell r="I1072" t="str">
            <v>NOKIA</v>
          </cell>
          <cell r="J1072" t="str">
            <v>Yannick Tchoupa</v>
          </cell>
          <cell r="K1072" t="str">
            <v>Nkongsamba</v>
          </cell>
          <cell r="L1072" t="str">
            <v>HAMMER_NRO_OST</v>
          </cell>
          <cell r="M1072" t="str">
            <v>IHS</v>
          </cell>
          <cell r="N1072" t="str">
            <v>Grid-Gen</v>
          </cell>
        </row>
        <row r="1073">
          <cell r="A1073" t="str">
            <v>LIT_200</v>
          </cell>
          <cell r="B1073" t="str">
            <v>SongLoulou-IHS</v>
          </cell>
          <cell r="C1073" t="str">
            <v>LIT</v>
          </cell>
          <cell r="D1073" t="str">
            <v>Songloulou</v>
          </cell>
          <cell r="E1073">
            <v>10.468230480000001</v>
          </cell>
          <cell r="F1073">
            <v>4.1044099689999998</v>
          </cell>
          <cell r="G1073">
            <v>225</v>
          </cell>
          <cell r="H1073" t="str">
            <v>Macro</v>
          </cell>
          <cell r="I1073" t="str">
            <v>NOKIA</v>
          </cell>
          <cell r="J1073" t="str">
            <v>Freddy Fogang</v>
          </cell>
          <cell r="K1073" t="str">
            <v>Edea_2 (Pouma)</v>
          </cell>
          <cell r="L1073" t="str">
            <v>HAMMER_LIT_SUO</v>
          </cell>
          <cell r="M1073" t="str">
            <v>IHS</v>
          </cell>
          <cell r="N1073" t="str">
            <v>Grid-Gen</v>
          </cell>
        </row>
        <row r="1074">
          <cell r="A1074" t="str">
            <v>CTR_184</v>
          </cell>
          <cell r="B1074" t="str">
            <v>Taete-MTN-IHS</v>
          </cell>
          <cell r="C1074" t="str">
            <v>CTR</v>
          </cell>
          <cell r="D1074" t="str">
            <v>Taete</v>
          </cell>
          <cell r="E1074">
            <v>11.51956</v>
          </cell>
          <cell r="F1074">
            <v>4.6516299999999999</v>
          </cell>
          <cell r="G1074">
            <v>496</v>
          </cell>
          <cell r="H1074" t="str">
            <v>Macro</v>
          </cell>
          <cell r="I1074" t="str">
            <v>NOKIA</v>
          </cell>
          <cell r="J1074" t="str">
            <v>Patrick NSINGUI</v>
          </cell>
          <cell r="K1074" t="str">
            <v>Bafia</v>
          </cell>
          <cell r="L1074" t="str">
            <v>HAMMER_NRO_OST</v>
          </cell>
          <cell r="M1074" t="str">
            <v>IHS</v>
          </cell>
          <cell r="N1074" t="str">
            <v>Grid-Gen-Lithium</v>
          </cell>
        </row>
        <row r="1075">
          <cell r="A1075" t="str">
            <v>ADM_105</v>
          </cell>
          <cell r="B1075" t="str">
            <v>Tibati-Market-MTN-IHS</v>
          </cell>
          <cell r="C1075" t="str">
            <v>ADM</v>
          </cell>
          <cell r="D1075" t="str">
            <v>Tibati</v>
          </cell>
          <cell r="E1075">
            <v>12.625559000000001</v>
          </cell>
          <cell r="F1075">
            <v>6.4654150000000001</v>
          </cell>
          <cell r="G1075">
            <v>870</v>
          </cell>
          <cell r="H1075" t="str">
            <v>Macro</v>
          </cell>
          <cell r="I1075" t="str">
            <v>NOKIA</v>
          </cell>
          <cell r="J1075" t="str">
            <v>Chekep Kouamo Willy</v>
          </cell>
          <cell r="K1075" t="str">
            <v>Tibati</v>
          </cell>
          <cell r="L1075" t="str">
            <v>TELEINFRA</v>
          </cell>
          <cell r="M1075" t="str">
            <v>IHS</v>
          </cell>
          <cell r="N1075" t="str">
            <v>Grid-Gen</v>
          </cell>
        </row>
        <row r="1076">
          <cell r="A1076" t="str">
            <v>ADM_099</v>
          </cell>
          <cell r="B1076" t="str">
            <v>Wada-MTN-IHS</v>
          </cell>
          <cell r="C1076" t="str">
            <v>ADM</v>
          </cell>
          <cell r="D1076" t="str">
            <v>Wada</v>
          </cell>
          <cell r="E1076">
            <v>12.37796483</v>
          </cell>
          <cell r="F1076">
            <v>6.5325169509999998</v>
          </cell>
          <cell r="G1076">
            <v>901</v>
          </cell>
          <cell r="H1076" t="str">
            <v>Macro</v>
          </cell>
          <cell r="I1076" t="str">
            <v>NOKIA</v>
          </cell>
          <cell r="J1076" t="str">
            <v>Chekep Kouamo Willy</v>
          </cell>
          <cell r="K1076" t="str">
            <v>Tibati</v>
          </cell>
          <cell r="L1076" t="str">
            <v>TELEINFRA</v>
          </cell>
          <cell r="M1076" t="str">
            <v>IHS</v>
          </cell>
          <cell r="N1076" t="str">
            <v>Solar-Gen-Lithium</v>
          </cell>
        </row>
        <row r="1077">
          <cell r="A1077" t="str">
            <v>ADM_103</v>
          </cell>
          <cell r="B1077" t="str">
            <v>Wadjiri-IHS</v>
          </cell>
          <cell r="C1077" t="str">
            <v>ADM</v>
          </cell>
          <cell r="D1077" t="str">
            <v>Wadjiri</v>
          </cell>
          <cell r="E1077">
            <v>12.623777779999999</v>
          </cell>
          <cell r="F1077">
            <v>6.7843333330000002</v>
          </cell>
          <cell r="G1077">
            <v>1052</v>
          </cell>
          <cell r="H1077" t="str">
            <v>Macro</v>
          </cell>
          <cell r="I1077" t="str">
            <v>NOKIA</v>
          </cell>
          <cell r="J1077" t="str">
            <v>Chekep Kouamo Willy</v>
          </cell>
          <cell r="K1077" t="str">
            <v>Tibati</v>
          </cell>
          <cell r="L1077" t="str">
            <v>TELEINFRA</v>
          </cell>
          <cell r="M1077" t="str">
            <v>IHS</v>
          </cell>
          <cell r="N1077" t="str">
            <v>Gen-Lithium</v>
          </cell>
        </row>
        <row r="1078">
          <cell r="A1078" t="str">
            <v>CTR_482</v>
          </cell>
          <cell r="B1078" t="str">
            <v>Accacia-New</v>
          </cell>
          <cell r="C1078" t="str">
            <v>CTR</v>
          </cell>
          <cell r="D1078" t="str">
            <v>Yaounde</v>
          </cell>
          <cell r="E1078">
            <v>11.48914501</v>
          </cell>
          <cell r="F1078">
            <v>3.8413514649999998</v>
          </cell>
          <cell r="G1078">
            <v>718</v>
          </cell>
          <cell r="H1078" t="str">
            <v>Macro</v>
          </cell>
          <cell r="I1078" t="str">
            <v>ZTE</v>
          </cell>
          <cell r="J1078" t="str">
            <v>Kenfack Henri</v>
          </cell>
          <cell r="K1078" t="str">
            <v>Yaounde_4</v>
          </cell>
          <cell r="L1078" t="str">
            <v>AFRO</v>
          </cell>
          <cell r="M1078" t="str">
            <v>IHS</v>
          </cell>
          <cell r="N1078" t="str">
            <v>Grid Only</v>
          </cell>
        </row>
        <row r="1079">
          <cell r="A1079" t="str">
            <v>CTR_489</v>
          </cell>
          <cell r="B1079" t="str">
            <v>CTR_489_Z_Biyem-assi-Stade</v>
          </cell>
          <cell r="C1079" t="str">
            <v>CTR</v>
          </cell>
          <cell r="D1079" t="str">
            <v>Yaounde</v>
          </cell>
          <cell r="E1079">
            <v>11.492354750000001</v>
          </cell>
          <cell r="F1079">
            <v>3.83951128</v>
          </cell>
          <cell r="G1079">
            <v>742</v>
          </cell>
          <cell r="H1079" t="str">
            <v>Macro</v>
          </cell>
          <cell r="I1079" t="str">
            <v>ZTE</v>
          </cell>
          <cell r="J1079" t="str">
            <v>Kenfack Henri</v>
          </cell>
          <cell r="K1079" t="str">
            <v>Yaounde_4</v>
          </cell>
          <cell r="L1079" t="str">
            <v>AFRO</v>
          </cell>
          <cell r="M1079" t="str">
            <v>IHS</v>
          </cell>
          <cell r="N1079" t="str">
            <v>Grid-Lithium</v>
          </cell>
        </row>
        <row r="1080">
          <cell r="A1080" t="str">
            <v>LIT_630</v>
          </cell>
          <cell r="B1080" t="str">
            <v>Minisite-PK8-ESG-ISTA</v>
          </cell>
          <cell r="C1080" t="str">
            <v>LIT</v>
          </cell>
          <cell r="D1080" t="str">
            <v>Douala</v>
          </cell>
          <cell r="E1080">
            <v>9.7515699999999992</v>
          </cell>
          <cell r="F1080">
            <v>4.0412299999999997</v>
          </cell>
          <cell r="G1080">
            <v>13</v>
          </cell>
          <cell r="H1080" t="str">
            <v>Macro</v>
          </cell>
          <cell r="I1080"/>
          <cell r="J1080" t="str">
            <v>Bruno Kemngne</v>
          </cell>
          <cell r="K1080" t="str">
            <v>Douala_6</v>
          </cell>
          <cell r="L1080" t="str">
            <v>HAMMER_LIT_SUO</v>
          </cell>
          <cell r="M1080" t="str">
            <v>CAMUSAT</v>
          </cell>
          <cell r="N1080" t="str">
            <v>Good Grid no GE - 8h</v>
          </cell>
        </row>
        <row r="1081">
          <cell r="A1081" t="str">
            <v>LIT_033</v>
          </cell>
          <cell r="B1081" t="str">
            <v>LIT_033_Z_Aeroport</v>
          </cell>
          <cell r="C1081" t="str">
            <v>LIT</v>
          </cell>
          <cell r="D1081" t="str">
            <v>Douala</v>
          </cell>
          <cell r="E1081">
            <v>9.7210833329999993</v>
          </cell>
          <cell r="F1081">
            <v>4.0114999999999998</v>
          </cell>
          <cell r="G1081">
            <v>703</v>
          </cell>
          <cell r="H1081" t="str">
            <v>Macro</v>
          </cell>
          <cell r="I1081" t="str">
            <v>ZTE</v>
          </cell>
          <cell r="J1081" t="str">
            <v>Marius Lontsi</v>
          </cell>
          <cell r="K1081" t="str">
            <v>Douala_8</v>
          </cell>
          <cell r="L1081" t="str">
            <v>HAMMER_LIT_SUO</v>
          </cell>
          <cell r="M1081" t="str">
            <v>IHS</v>
          </cell>
          <cell r="N1081" t="str">
            <v>Grid Only</v>
          </cell>
        </row>
        <row r="1082">
          <cell r="A1082" t="str">
            <v>LIT_038</v>
          </cell>
          <cell r="B1082" t="str">
            <v>LIT_038_Z_Ndogp-Lycee</v>
          </cell>
          <cell r="C1082" t="str">
            <v>LIT</v>
          </cell>
          <cell r="D1082" t="str">
            <v>Douala</v>
          </cell>
          <cell r="E1082">
            <v>9.7676274969999994</v>
          </cell>
          <cell r="F1082">
            <v>4.0104039419999999</v>
          </cell>
          <cell r="G1082">
            <v>703</v>
          </cell>
          <cell r="H1082" t="str">
            <v>Macro</v>
          </cell>
          <cell r="I1082" t="str">
            <v>ZTE</v>
          </cell>
          <cell r="J1082" t="str">
            <v>Marius Lontsi</v>
          </cell>
          <cell r="K1082" t="str">
            <v>Douala_8</v>
          </cell>
          <cell r="L1082" t="str">
            <v>HAMMER_LIT_SUO</v>
          </cell>
          <cell r="M1082" t="str">
            <v>IHS</v>
          </cell>
          <cell r="N1082" t="str">
            <v>Grid-Gen</v>
          </cell>
        </row>
        <row r="1083">
          <cell r="A1083" t="str">
            <v>NRO_256</v>
          </cell>
          <cell r="B1083" t="str">
            <v>Aguli-MTN</v>
          </cell>
          <cell r="C1083" t="str">
            <v>NRO</v>
          </cell>
          <cell r="D1083" t="str">
            <v>Aguli</v>
          </cell>
          <cell r="E1083">
            <v>10.036142</v>
          </cell>
          <cell r="F1083">
            <v>6.2899979999999998</v>
          </cell>
          <cell r="G1083">
            <v>683</v>
          </cell>
          <cell r="H1083" t="str">
            <v>Macro</v>
          </cell>
          <cell r="I1083" t="str">
            <v>NOKIA</v>
          </cell>
          <cell r="J1083" t="str">
            <v>UCHENNA Cedric</v>
          </cell>
          <cell r="K1083" t="str">
            <v>B2B_Bamenda</v>
          </cell>
          <cell r="L1083" t="str">
            <v>HAMMER_NRO_OST</v>
          </cell>
          <cell r="M1083" t="str">
            <v>IHS</v>
          </cell>
          <cell r="N1083" t="str">
            <v>Gen-Lithium</v>
          </cell>
        </row>
        <row r="1084">
          <cell r="A1084" t="str">
            <v>CTR_180</v>
          </cell>
          <cell r="B1084" t="str">
            <v>Batchenga-MTN-IHS</v>
          </cell>
          <cell r="C1084" t="str">
            <v>CTR</v>
          </cell>
          <cell r="D1084" t="str">
            <v>Batchenga</v>
          </cell>
          <cell r="E1084">
            <v>11.653573</v>
          </cell>
          <cell r="F1084">
            <v>4.2853709999999996</v>
          </cell>
          <cell r="G1084">
            <v>529</v>
          </cell>
          <cell r="H1084" t="str">
            <v>Macro</v>
          </cell>
          <cell r="I1084" t="str">
            <v>NOKIA</v>
          </cell>
          <cell r="J1084" t="str">
            <v>Ngouala TSAGUE BRISSE</v>
          </cell>
          <cell r="K1084" t="str">
            <v>Yaounde_3</v>
          </cell>
          <cell r="L1084" t="str">
            <v>AFRO</v>
          </cell>
          <cell r="M1084" t="str">
            <v>IHS</v>
          </cell>
          <cell r="N1084" t="str">
            <v>Grid-Gen-Lithium</v>
          </cell>
        </row>
        <row r="1085">
          <cell r="A1085" t="str">
            <v>SUD_040</v>
          </cell>
          <cell r="B1085" t="str">
            <v>Bipindi-IHS</v>
          </cell>
          <cell r="C1085" t="str">
            <v>SUD</v>
          </cell>
          <cell r="D1085" t="str">
            <v>Bipindi</v>
          </cell>
          <cell r="E1085">
            <v>10.41295</v>
          </cell>
          <cell r="F1085">
            <v>3.08968</v>
          </cell>
          <cell r="G1085">
            <v>364</v>
          </cell>
          <cell r="H1085" t="str">
            <v>Macro</v>
          </cell>
          <cell r="I1085" t="str">
            <v>NOKIA</v>
          </cell>
          <cell r="J1085" t="str">
            <v>Etienne Saha</v>
          </cell>
          <cell r="K1085" t="str">
            <v>Boumnyebel</v>
          </cell>
          <cell r="L1085" t="str">
            <v>AFRO</v>
          </cell>
          <cell r="M1085" t="str">
            <v>IHS</v>
          </cell>
          <cell r="N1085" t="str">
            <v>Solar-Gen-Hybrid</v>
          </cell>
        </row>
        <row r="1086">
          <cell r="A1086" t="str">
            <v>OST_106</v>
          </cell>
          <cell r="B1086" t="str">
            <v>Dschang-Universite</v>
          </cell>
          <cell r="C1086" t="str">
            <v>OST</v>
          </cell>
          <cell r="D1086" t="str">
            <v>Dschang</v>
          </cell>
          <cell r="E1086">
            <v>10.06235985</v>
          </cell>
          <cell r="F1086">
            <v>5.4479036000000001</v>
          </cell>
          <cell r="G1086">
            <v>1372</v>
          </cell>
          <cell r="H1086" t="str">
            <v>Macro</v>
          </cell>
          <cell r="I1086" t="str">
            <v>NOKIA</v>
          </cell>
          <cell r="J1086" t="str">
            <v>Rodrigue Takala</v>
          </cell>
          <cell r="K1086" t="str">
            <v>Dschang</v>
          </cell>
          <cell r="L1086" t="str">
            <v>HAMMER_NRO_OST</v>
          </cell>
          <cell r="M1086" t="str">
            <v>IHS</v>
          </cell>
          <cell r="N1086" t="str">
            <v>Grid-Gen</v>
          </cell>
        </row>
        <row r="1087">
          <cell r="A1087" t="str">
            <v>ADM_112</v>
          </cell>
          <cell r="B1087" t="str">
            <v>Home-IHS</v>
          </cell>
          <cell r="C1087" t="str">
            <v>ADM</v>
          </cell>
          <cell r="D1087" t="str">
            <v>Home</v>
          </cell>
          <cell r="E1087">
            <v>14.64402778</v>
          </cell>
          <cell r="F1087">
            <v>7.7269722219999997</v>
          </cell>
          <cell r="G1087">
            <v>722</v>
          </cell>
          <cell r="H1087" t="str">
            <v>Macro</v>
          </cell>
          <cell r="I1087" t="str">
            <v>NOKIA</v>
          </cell>
          <cell r="J1087" t="str">
            <v>Franck Njouonang</v>
          </cell>
          <cell r="K1087" t="str">
            <v>Touboro</v>
          </cell>
          <cell r="L1087" t="str">
            <v>TELEINFRA</v>
          </cell>
          <cell r="M1087" t="str">
            <v>IHS</v>
          </cell>
          <cell r="N1087" t="str">
            <v>Gen-Lithium</v>
          </cell>
        </row>
        <row r="1088">
          <cell r="A1088" t="str">
            <v>NRD_021</v>
          </cell>
          <cell r="B1088" t="str">
            <v>Bibemi</v>
          </cell>
          <cell r="C1088" t="str">
            <v>NRD</v>
          </cell>
          <cell r="D1088" t="str">
            <v>Bibemi</v>
          </cell>
          <cell r="E1088">
            <v>13.86514459</v>
          </cell>
          <cell r="F1088">
            <v>9.3024839289999992</v>
          </cell>
          <cell r="G1088">
            <v>227</v>
          </cell>
          <cell r="H1088" t="str">
            <v>Macro</v>
          </cell>
          <cell r="I1088" t="str">
            <v>NOKIA</v>
          </cell>
          <cell r="J1088" t="str">
            <v>Seydou Bachirou</v>
          </cell>
          <cell r="K1088" t="str">
            <v>Garoua_2</v>
          </cell>
          <cell r="L1088" t="str">
            <v>TELEINFRA</v>
          </cell>
          <cell r="M1088" t="str">
            <v>IHS</v>
          </cell>
          <cell r="N1088" t="str">
            <v>Solar-Grid-Gen</v>
          </cell>
        </row>
        <row r="1089">
          <cell r="A1089" t="str">
            <v>CTR_579</v>
          </cell>
          <cell r="B1089" t="str">
            <v>CTR_579_Z_Cradat</v>
          </cell>
          <cell r="C1089" t="str">
            <v>CTR</v>
          </cell>
          <cell r="D1089" t="str">
            <v>Yaounde</v>
          </cell>
          <cell r="E1089">
            <v>11.501453850000001</v>
          </cell>
          <cell r="F1089">
            <v>3.8526912059999998</v>
          </cell>
          <cell r="G1089">
            <v>742</v>
          </cell>
          <cell r="H1089" t="str">
            <v>Macro</v>
          </cell>
          <cell r="I1089" t="str">
            <v>ZTE</v>
          </cell>
          <cell r="J1089" t="str">
            <v>Kenfack Henri</v>
          </cell>
          <cell r="K1089" t="str">
            <v>Yaounde_4</v>
          </cell>
          <cell r="L1089" t="str">
            <v>AFRO</v>
          </cell>
          <cell r="M1089" t="str">
            <v>CAMUSAT</v>
          </cell>
          <cell r="N1089" t="str">
            <v>Good Grid + GE</v>
          </cell>
        </row>
        <row r="1090">
          <cell r="A1090" t="str">
            <v>NRD_022</v>
          </cell>
          <cell r="B1090" t="str">
            <v>Gashiga</v>
          </cell>
          <cell r="C1090" t="str">
            <v>NRD</v>
          </cell>
          <cell r="D1090" t="str">
            <v>Gashiga</v>
          </cell>
          <cell r="E1090">
            <v>13.365399999999999</v>
          </cell>
          <cell r="F1090">
            <v>9.4324200000000005</v>
          </cell>
          <cell r="G1090">
            <v>237</v>
          </cell>
          <cell r="H1090" t="str">
            <v>Macro</v>
          </cell>
          <cell r="I1090" t="str">
            <v>NOKIA</v>
          </cell>
          <cell r="J1090" t="str">
            <v>Seydou Bachirou</v>
          </cell>
          <cell r="K1090" t="str">
            <v>Garoua_2</v>
          </cell>
          <cell r="L1090" t="str">
            <v>TELEINFRA</v>
          </cell>
          <cell r="M1090" t="str">
            <v>IHS</v>
          </cell>
          <cell r="N1090" t="str">
            <v>Grid-Gen</v>
          </cell>
        </row>
        <row r="1091">
          <cell r="A1091" t="str">
            <v>NRO_255</v>
          </cell>
          <cell r="B1091" t="str">
            <v>Mbakong-MTN</v>
          </cell>
          <cell r="C1091" t="str">
            <v>NRO</v>
          </cell>
          <cell r="D1091" t="str">
            <v>Mbakong</v>
          </cell>
          <cell r="E1091">
            <v>10.06983333</v>
          </cell>
          <cell r="F1091">
            <v>6.1890869999999998</v>
          </cell>
          <cell r="G1091">
            <v>591</v>
          </cell>
          <cell r="H1091" t="str">
            <v>Macro</v>
          </cell>
          <cell r="I1091" t="str">
            <v>NOKIA</v>
          </cell>
          <cell r="J1091" t="str">
            <v>UCHENNA Cedric</v>
          </cell>
          <cell r="K1091" t="str">
            <v>B2B_Bamenda</v>
          </cell>
          <cell r="L1091" t="str">
            <v>HAMMER_NRO_OST</v>
          </cell>
          <cell r="M1091" t="str">
            <v>IHS</v>
          </cell>
          <cell r="N1091" t="str">
            <v>Gen-Lithium</v>
          </cell>
        </row>
        <row r="1092">
          <cell r="A1092" t="str">
            <v>NRD_089</v>
          </cell>
          <cell r="B1092" t="str">
            <v>Sagamla-MTN-IHS</v>
          </cell>
          <cell r="C1092" t="str">
            <v>NRD</v>
          </cell>
          <cell r="D1092" t="str">
            <v>Guider</v>
          </cell>
          <cell r="E1092">
            <v>13.94307558</v>
          </cell>
          <cell r="F1092">
            <v>9.9423716070000001</v>
          </cell>
          <cell r="G1092">
            <v>365</v>
          </cell>
          <cell r="H1092" t="str">
            <v>Macro</v>
          </cell>
          <cell r="I1092" t="str">
            <v>NOKIA</v>
          </cell>
          <cell r="J1092" t="str">
            <v>Tsafack Ervice</v>
          </cell>
          <cell r="K1092" t="str">
            <v>Guider</v>
          </cell>
          <cell r="L1092" t="str">
            <v>TELEINFRA</v>
          </cell>
          <cell r="M1092" t="str">
            <v>IHS</v>
          </cell>
          <cell r="N1092" t="str">
            <v>Grid-Gen</v>
          </cell>
        </row>
        <row r="1093">
          <cell r="A1093" t="str">
            <v>ADM_132</v>
          </cell>
          <cell r="B1093" t="str">
            <v>Beka-Hossere-MTN-IHS</v>
          </cell>
          <cell r="C1093" t="str">
            <v>ADM</v>
          </cell>
          <cell r="D1093" t="str">
            <v>Ngaoundere</v>
          </cell>
          <cell r="E1093">
            <v>13.547844</v>
          </cell>
          <cell r="F1093">
            <v>7.3109000000000002</v>
          </cell>
          <cell r="G1093">
            <v>1165</v>
          </cell>
          <cell r="H1093" t="str">
            <v>Macro</v>
          </cell>
          <cell r="I1093" t="str">
            <v>NOKIA</v>
          </cell>
          <cell r="J1093" t="str">
            <v>NDEWA JONAS</v>
          </cell>
          <cell r="K1093" t="str">
            <v>Ngaoundere_1</v>
          </cell>
          <cell r="L1093" t="str">
            <v>TELEINFRA</v>
          </cell>
          <cell r="M1093" t="str">
            <v>IHS</v>
          </cell>
          <cell r="N1093" t="str">
            <v>Grid-Gen</v>
          </cell>
        </row>
        <row r="1094">
          <cell r="A1094" t="str">
            <v>EXN_125</v>
          </cell>
          <cell r="B1094" t="str">
            <v>Touloum-IHS</v>
          </cell>
          <cell r="C1094" t="str">
            <v>EXN</v>
          </cell>
          <cell r="D1094" t="str">
            <v>Touloum</v>
          </cell>
          <cell r="E1094">
            <v>14.83572124</v>
          </cell>
          <cell r="F1094">
            <v>10.18042522</v>
          </cell>
          <cell r="G1094">
            <v>347</v>
          </cell>
          <cell r="H1094" t="str">
            <v>Macro</v>
          </cell>
          <cell r="I1094" t="str">
            <v>NOKIA</v>
          </cell>
          <cell r="J1094" t="str">
            <v>Yonoussa Mohamadou</v>
          </cell>
          <cell r="K1094" t="str">
            <v>Yagoua</v>
          </cell>
          <cell r="L1094" t="str">
            <v>TELEINFRA</v>
          </cell>
          <cell r="M1094" t="str">
            <v>IHS</v>
          </cell>
          <cell r="N1094" t="str">
            <v>Grid-Gen</v>
          </cell>
        </row>
        <row r="1095">
          <cell r="A1095" t="str">
            <v>SUO_089</v>
          </cell>
          <cell r="B1095" t="str">
            <v>Ashum-MTN</v>
          </cell>
          <cell r="C1095" t="str">
            <v>SUO</v>
          </cell>
          <cell r="D1095" t="str">
            <v>Ashum</v>
          </cell>
          <cell r="E1095">
            <v>9.5214599999999994</v>
          </cell>
          <cell r="F1095">
            <v>5.4960699999999996</v>
          </cell>
          <cell r="G1095">
            <v>0</v>
          </cell>
          <cell r="H1095" t="str">
            <v>Macro</v>
          </cell>
          <cell r="I1095" t="str">
            <v>NOKIA</v>
          </cell>
          <cell r="J1095" t="str">
            <v>Elan Mencheng  Jeremiah</v>
          </cell>
          <cell r="K1095" t="str">
            <v>Mamfe</v>
          </cell>
          <cell r="L1095" t="str">
            <v>HAMMER_LIT_SUO</v>
          </cell>
          <cell r="M1095" t="str">
            <v>IHS</v>
          </cell>
          <cell r="N1095" t="str">
            <v>Hybrid Gen</v>
          </cell>
        </row>
        <row r="1096">
          <cell r="A1096" t="str">
            <v>LIT_049</v>
          </cell>
          <cell r="B1096" t="str">
            <v>LIT_049_Z_Madagascar</v>
          </cell>
          <cell r="C1096" t="str">
            <v>LIT</v>
          </cell>
          <cell r="D1096" t="str">
            <v>Douala</v>
          </cell>
          <cell r="E1096">
            <v>9.7385775609999996</v>
          </cell>
          <cell r="F1096">
            <v>4.0161498250000003</v>
          </cell>
          <cell r="G1096">
            <v>703</v>
          </cell>
          <cell r="H1096" t="str">
            <v>Macro</v>
          </cell>
          <cell r="I1096" t="str">
            <v>ZTE</v>
          </cell>
          <cell r="J1096" t="str">
            <v>Nomo Gerard Brice</v>
          </cell>
          <cell r="K1096" t="str">
            <v>Douala_5</v>
          </cell>
          <cell r="L1096" t="str">
            <v>HAMMER_LIT_SUO</v>
          </cell>
          <cell r="M1096" t="str">
            <v>IHS</v>
          </cell>
          <cell r="N1096" t="str">
            <v>Grid-Gen</v>
          </cell>
        </row>
        <row r="1097">
          <cell r="A1097" t="str">
            <v>LIT_061</v>
          </cell>
          <cell r="B1097" t="str">
            <v>LIT_061_Z_Cinema-ABC</v>
          </cell>
          <cell r="C1097" t="str">
            <v>LIT</v>
          </cell>
          <cell r="D1097" t="str">
            <v>Douala</v>
          </cell>
          <cell r="E1097">
            <v>9.7119166670000006</v>
          </cell>
          <cell r="F1097">
            <v>4.0377222220000002</v>
          </cell>
          <cell r="G1097">
            <v>703</v>
          </cell>
          <cell r="H1097" t="str">
            <v>Macro</v>
          </cell>
          <cell r="I1097" t="str">
            <v>ZTE</v>
          </cell>
          <cell r="J1097" t="str">
            <v>Boris Asopdongo</v>
          </cell>
          <cell r="K1097" t="str">
            <v>Douala_2</v>
          </cell>
          <cell r="L1097" t="str">
            <v>HAMMER_LIT_SUO</v>
          </cell>
          <cell r="M1097" t="str">
            <v>IHS</v>
          </cell>
          <cell r="N1097" t="str">
            <v>Grid-Lithium</v>
          </cell>
        </row>
        <row r="1098">
          <cell r="A1098" t="str">
            <v>LIT_076</v>
          </cell>
          <cell r="B1098" t="str">
            <v>LIT_076_Z_Nylon</v>
          </cell>
          <cell r="C1098" t="str">
            <v>LIT</v>
          </cell>
          <cell r="D1098" t="str">
            <v>Douala</v>
          </cell>
          <cell r="E1098">
            <v>9.7347760040000004</v>
          </cell>
          <cell r="F1098">
            <v>4.026088176</v>
          </cell>
          <cell r="G1098">
            <v>703</v>
          </cell>
          <cell r="H1098" t="str">
            <v>Macro</v>
          </cell>
          <cell r="I1098" t="str">
            <v>ZTE</v>
          </cell>
          <cell r="J1098" t="str">
            <v>Nomo Gerard Brice</v>
          </cell>
          <cell r="K1098" t="str">
            <v>Douala_5</v>
          </cell>
          <cell r="L1098" t="str">
            <v>HAMMER_LIT_SUO</v>
          </cell>
          <cell r="M1098" t="str">
            <v>IHS</v>
          </cell>
          <cell r="N1098" t="str">
            <v>Grid-Gen</v>
          </cell>
        </row>
        <row r="1099">
          <cell r="A1099" t="str">
            <v>OST_073</v>
          </cell>
          <cell r="B1099" t="str">
            <v>Nkong-Zem</v>
          </cell>
          <cell r="C1099" t="str">
            <v>OST</v>
          </cell>
          <cell r="D1099" t="str">
            <v>Nkong-Zem</v>
          </cell>
          <cell r="E1099">
            <v>10.13644444</v>
          </cell>
          <cell r="F1099">
            <v>5.5126666670000004</v>
          </cell>
          <cell r="G1099">
            <v>1522</v>
          </cell>
          <cell r="H1099" t="str">
            <v>Macro</v>
          </cell>
          <cell r="I1099" t="str">
            <v>NOKIA</v>
          </cell>
          <cell r="J1099" t="str">
            <v>Rodrigue Takala</v>
          </cell>
          <cell r="K1099" t="str">
            <v>Dschang</v>
          </cell>
          <cell r="L1099" t="str">
            <v>HAMMER_NRO_OST</v>
          </cell>
          <cell r="M1099" t="str">
            <v>IHS</v>
          </cell>
          <cell r="N1099" t="str">
            <v>Grid-Gen</v>
          </cell>
        </row>
        <row r="1100">
          <cell r="A1100" t="str">
            <v>EST_040</v>
          </cell>
          <cell r="B1100" t="str">
            <v>Tikondi-MTN</v>
          </cell>
          <cell r="C1100" t="str">
            <v>EST</v>
          </cell>
          <cell r="D1100" t="str">
            <v>Tikondi</v>
          </cell>
          <cell r="E1100">
            <v>14.141220840000001</v>
          </cell>
          <cell r="F1100">
            <v>4.4625692150000003</v>
          </cell>
          <cell r="G1100">
            <v>670</v>
          </cell>
          <cell r="H1100" t="str">
            <v>Macro</v>
          </cell>
          <cell r="I1100" t="str">
            <v>NOKIA</v>
          </cell>
          <cell r="J1100" t="str">
            <v>Hugues Hachua</v>
          </cell>
          <cell r="K1100" t="str">
            <v>Batouri</v>
          </cell>
          <cell r="L1100" t="str">
            <v>AFRO</v>
          </cell>
          <cell r="M1100" t="str">
            <v>IHS</v>
          </cell>
          <cell r="N1100" t="str">
            <v>Grid-Gen</v>
          </cell>
        </row>
        <row r="1101">
          <cell r="A1101" t="str">
            <v>OST_122</v>
          </cell>
          <cell r="B1101" t="str">
            <v>Dschang-Foreke</v>
          </cell>
          <cell r="C1101" t="str">
            <v>OST</v>
          </cell>
          <cell r="D1101" t="str">
            <v>Dschang</v>
          </cell>
          <cell r="E1101">
            <v>10.051314</v>
          </cell>
          <cell r="F1101">
            <v>5.4410080000000001</v>
          </cell>
          <cell r="G1101">
            <v>1324</v>
          </cell>
          <cell r="H1101" t="str">
            <v>Macro</v>
          </cell>
          <cell r="I1101" t="str">
            <v>NOKIA</v>
          </cell>
          <cell r="J1101" t="str">
            <v>Rodrigue Takala</v>
          </cell>
          <cell r="K1101" t="str">
            <v>Dschang</v>
          </cell>
          <cell r="L1101" t="str">
            <v>HAMMER_NRO_OST</v>
          </cell>
          <cell r="M1101" t="str">
            <v>IHS</v>
          </cell>
          <cell r="N1101" t="str">
            <v>Grid Only</v>
          </cell>
        </row>
        <row r="1102">
          <cell r="A1102" t="str">
            <v>ADM_147</v>
          </cell>
          <cell r="B1102" t="str">
            <v>Ngd-burkina-rural</v>
          </cell>
          <cell r="C1102" t="str">
            <v>ADM</v>
          </cell>
          <cell r="D1102" t="str">
            <v>Ngaoundere</v>
          </cell>
          <cell r="E1102">
            <v>13.623900000000001</v>
          </cell>
          <cell r="F1102">
            <v>7.3004300000000004</v>
          </cell>
          <cell r="G1102">
            <v>1165</v>
          </cell>
          <cell r="H1102" t="str">
            <v>Macro</v>
          </cell>
          <cell r="I1102" t="str">
            <v>NOKIA</v>
          </cell>
          <cell r="J1102" t="str">
            <v>NDEWA JONAS</v>
          </cell>
          <cell r="K1102" t="str">
            <v>Ngaoundere_1</v>
          </cell>
          <cell r="L1102" t="str">
            <v>TELEINFRA</v>
          </cell>
          <cell r="M1102" t="str">
            <v>CAMUSAT</v>
          </cell>
          <cell r="N1102" t="str">
            <v>Hybrid Solar - S1</v>
          </cell>
        </row>
        <row r="1103">
          <cell r="A1103" t="str">
            <v>NRO_261</v>
          </cell>
          <cell r="B1103" t="str">
            <v>Number49-MTN</v>
          </cell>
          <cell r="C1103" t="str">
            <v>NRO</v>
          </cell>
          <cell r="D1103" t="str">
            <v>Number49</v>
          </cell>
          <cell r="E1103">
            <v>9.7139000000000006</v>
          </cell>
          <cell r="F1103">
            <v>5.8370839999999999</v>
          </cell>
          <cell r="G1103">
            <v>475</v>
          </cell>
          <cell r="H1103" t="str">
            <v>Macro</v>
          </cell>
          <cell r="I1103" t="str">
            <v>NOKIA</v>
          </cell>
          <cell r="J1103" t="str">
            <v>UCHENNA Cedric</v>
          </cell>
          <cell r="K1103" t="str">
            <v>B2B_Bamenda</v>
          </cell>
          <cell r="L1103" t="str">
            <v>HAMMER_NRO_OST</v>
          </cell>
          <cell r="M1103" t="str">
            <v>IHS</v>
          </cell>
          <cell r="N1103" t="str">
            <v>Grid-Gen</v>
          </cell>
        </row>
        <row r="1104">
          <cell r="A1104" t="str">
            <v>NRO_026</v>
          </cell>
          <cell r="B1104" t="str">
            <v>Kembong</v>
          </cell>
          <cell r="C1104" t="str">
            <v>NRO</v>
          </cell>
          <cell r="D1104" t="str">
            <v>Kembong</v>
          </cell>
          <cell r="E1104">
            <v>9.2497100000000003</v>
          </cell>
          <cell r="F1104">
            <v>5.6207500000000001</v>
          </cell>
          <cell r="G1104">
            <v>225</v>
          </cell>
          <cell r="H1104" t="str">
            <v>Macro</v>
          </cell>
          <cell r="I1104" t="str">
            <v>NOKIA</v>
          </cell>
          <cell r="J1104" t="str">
            <v>UCHENNA Cedric</v>
          </cell>
          <cell r="K1104" t="str">
            <v>B2B_Bamenda</v>
          </cell>
          <cell r="L1104" t="str">
            <v>HAMMER_NRO_OST</v>
          </cell>
          <cell r="M1104" t="str">
            <v>IHS</v>
          </cell>
          <cell r="N1104" t="str">
            <v>Grid-Gen</v>
          </cell>
        </row>
        <row r="1105">
          <cell r="A1105" t="str">
            <v>ADM_135</v>
          </cell>
          <cell r="B1105" t="str">
            <v>Ngd-Madagascar</v>
          </cell>
          <cell r="C1105" t="str">
            <v>ADM</v>
          </cell>
          <cell r="D1105" t="str">
            <v>Ngaoundere</v>
          </cell>
          <cell r="E1105">
            <v>13.58494</v>
          </cell>
          <cell r="F1105">
            <v>7.33209</v>
          </cell>
          <cell r="G1105">
            <v>1130</v>
          </cell>
          <cell r="H1105" t="str">
            <v>Macro</v>
          </cell>
          <cell r="I1105" t="str">
            <v>NOKIA</v>
          </cell>
          <cell r="J1105" t="str">
            <v>Souleymanou</v>
          </cell>
          <cell r="K1105" t="str">
            <v>Ngaoundere_3</v>
          </cell>
          <cell r="L1105" t="str">
            <v>TELEINFRA</v>
          </cell>
          <cell r="M1105" t="str">
            <v>IHS</v>
          </cell>
          <cell r="N1105" t="str">
            <v>Grid-Gen</v>
          </cell>
        </row>
        <row r="1106">
          <cell r="A1106" t="str">
            <v>NRO_031</v>
          </cell>
          <cell r="B1106" t="str">
            <v>Mbingo-IHS</v>
          </cell>
          <cell r="C1106" t="str">
            <v>NRO</v>
          </cell>
          <cell r="D1106" t="str">
            <v>Mbingo</v>
          </cell>
          <cell r="E1106">
            <v>10.280441</v>
          </cell>
          <cell r="F1106">
            <v>6.1755639999999996</v>
          </cell>
          <cell r="G1106">
            <v>1379</v>
          </cell>
          <cell r="H1106" t="str">
            <v>Macro</v>
          </cell>
          <cell r="I1106" t="str">
            <v>NOKIA</v>
          </cell>
          <cell r="J1106" t="str">
            <v>UCHENNA Cedric</v>
          </cell>
          <cell r="K1106" t="str">
            <v>B2B_Bamenda</v>
          </cell>
          <cell r="L1106" t="str">
            <v>HAMMER_NRO_OST</v>
          </cell>
          <cell r="M1106" t="str">
            <v>IHS</v>
          </cell>
          <cell r="N1106" t="str">
            <v>Grid-Gen</v>
          </cell>
        </row>
        <row r="1107">
          <cell r="A1107" t="str">
            <v>CTR_597</v>
          </cell>
          <cell r="B1107" t="str">
            <v>CTR_597_Z_Nkomeda</v>
          </cell>
          <cell r="C1107" t="str">
            <v>CTR</v>
          </cell>
          <cell r="D1107" t="str">
            <v>Yaounde</v>
          </cell>
          <cell r="E1107">
            <v>11.456334</v>
          </cell>
          <cell r="F1107">
            <v>3.8486310000000001</v>
          </cell>
          <cell r="G1107">
            <v>742</v>
          </cell>
          <cell r="H1107" t="str">
            <v>Macro</v>
          </cell>
          <cell r="I1107" t="str">
            <v>ZTE</v>
          </cell>
          <cell r="J1107" t="str">
            <v>Kenfack Henri</v>
          </cell>
          <cell r="K1107" t="str">
            <v>Yaounde_4</v>
          </cell>
          <cell r="L1107" t="str">
            <v>AFRO</v>
          </cell>
          <cell r="M1107" t="str">
            <v>CAMUSAT</v>
          </cell>
          <cell r="N1107" t="str">
            <v>Medium Grid + GE</v>
          </cell>
        </row>
        <row r="1108">
          <cell r="A1108" t="str">
            <v>NRD_091</v>
          </cell>
          <cell r="B1108" t="str">
            <v>Gor-IHS</v>
          </cell>
          <cell r="C1108" t="str">
            <v>NRD</v>
          </cell>
          <cell r="D1108" t="str">
            <v>Gor</v>
          </cell>
          <cell r="E1108">
            <v>14.988060000000001</v>
          </cell>
          <cell r="F1108">
            <v>8.6511300000000002</v>
          </cell>
          <cell r="G1108">
            <v>499</v>
          </cell>
          <cell r="H1108" t="str">
            <v>Macro</v>
          </cell>
          <cell r="I1108" t="str">
            <v>NOKIA</v>
          </cell>
          <cell r="J1108" t="str">
            <v>Franck Njouonang</v>
          </cell>
          <cell r="K1108" t="str">
            <v>Touboro</v>
          </cell>
          <cell r="L1108" t="str">
            <v>TELEINFRA</v>
          </cell>
          <cell r="M1108" t="str">
            <v>IHS</v>
          </cell>
          <cell r="N1108" t="str">
            <v>Gen-Lithium</v>
          </cell>
        </row>
        <row r="1109">
          <cell r="A1109" t="str">
            <v>OST_123</v>
          </cell>
          <cell r="B1109" t="str">
            <v>Dschang-Foto-II</v>
          </cell>
          <cell r="C1109" t="str">
            <v>OST</v>
          </cell>
          <cell r="D1109" t="str">
            <v>Dschang</v>
          </cell>
          <cell r="E1109">
            <v>10.069552</v>
          </cell>
          <cell r="F1109">
            <v>5.4581388889999998</v>
          </cell>
          <cell r="G1109">
            <v>1430</v>
          </cell>
          <cell r="H1109" t="str">
            <v>Macro</v>
          </cell>
          <cell r="I1109" t="str">
            <v>NOKIA</v>
          </cell>
          <cell r="J1109" t="str">
            <v>Rodrigue Takala</v>
          </cell>
          <cell r="K1109" t="str">
            <v>Dschang</v>
          </cell>
          <cell r="L1109" t="str">
            <v>HAMMER_NRO_OST</v>
          </cell>
          <cell r="M1109" t="str">
            <v>IHS</v>
          </cell>
          <cell r="N1109" t="str">
            <v>Grid-Gen</v>
          </cell>
        </row>
        <row r="1110">
          <cell r="A1110" t="str">
            <v>SUO_132</v>
          </cell>
          <cell r="B1110" t="str">
            <v>Bonakanda</v>
          </cell>
          <cell r="C1110" t="str">
            <v>SUO</v>
          </cell>
          <cell r="D1110" t="str">
            <v>Bonakanda</v>
          </cell>
          <cell r="E1110">
            <v>9.2720000000000002</v>
          </cell>
          <cell r="F1110">
            <v>4.2024999999999997</v>
          </cell>
          <cell r="G1110">
            <v>860</v>
          </cell>
          <cell r="H1110" t="str">
            <v>Macro</v>
          </cell>
          <cell r="I1110" t="str">
            <v>NOKIA</v>
          </cell>
          <cell r="J1110" t="str">
            <v>Honore Koube</v>
          </cell>
          <cell r="K1110" t="str">
            <v>Buea</v>
          </cell>
          <cell r="L1110" t="str">
            <v>HAMMER_LIT_SUO</v>
          </cell>
          <cell r="M1110" t="str">
            <v>IHS</v>
          </cell>
          <cell r="N1110" t="str">
            <v>Grid-Gen</v>
          </cell>
        </row>
        <row r="1111">
          <cell r="A1111" t="str">
            <v>EST_042</v>
          </cell>
          <cell r="B1111" t="str">
            <v>Lokomo-MTN</v>
          </cell>
          <cell r="C1111" t="str">
            <v>EST</v>
          </cell>
          <cell r="D1111" t="str">
            <v>Lokomo</v>
          </cell>
          <cell r="E1111">
            <v>15.460399369999999</v>
          </cell>
          <cell r="F1111">
            <v>2.6892310130000001</v>
          </cell>
          <cell r="G1111">
            <v>477</v>
          </cell>
          <cell r="H1111" t="str">
            <v>Macro</v>
          </cell>
          <cell r="I1111" t="str">
            <v>NOKIA</v>
          </cell>
          <cell r="J1111" t="str">
            <v>Hugues Hachua</v>
          </cell>
          <cell r="K1111" t="str">
            <v>Batouri</v>
          </cell>
          <cell r="L1111" t="str">
            <v>AFRO</v>
          </cell>
          <cell r="M1111" t="str">
            <v>IHS</v>
          </cell>
          <cell r="N1111" t="str">
            <v>Grid-Gen</v>
          </cell>
        </row>
        <row r="1112">
          <cell r="A1112" t="str">
            <v>OST_126</v>
          </cell>
          <cell r="B1112" t="str">
            <v>Bafang-Centre</v>
          </cell>
          <cell r="C1112" t="str">
            <v>OST</v>
          </cell>
          <cell r="D1112" t="str">
            <v>Bafang</v>
          </cell>
          <cell r="E1112">
            <v>10.178885810000001</v>
          </cell>
          <cell r="F1112">
            <v>5.1576809050000003</v>
          </cell>
          <cell r="G1112">
            <v>1187</v>
          </cell>
          <cell r="H1112" t="str">
            <v>Macro</v>
          </cell>
          <cell r="I1112" t="str">
            <v>NOKIA</v>
          </cell>
          <cell r="J1112" t="str">
            <v>Ngah Denis</v>
          </cell>
          <cell r="K1112" t="str">
            <v>Bafang</v>
          </cell>
          <cell r="L1112" t="str">
            <v>HAMMER_NRO_OST</v>
          </cell>
          <cell r="M1112" t="str">
            <v>IHS</v>
          </cell>
          <cell r="N1112" t="str">
            <v>Grid Only</v>
          </cell>
        </row>
        <row r="1113">
          <cell r="A1113" t="str">
            <v>SUO_112</v>
          </cell>
          <cell r="B1113" t="str">
            <v>Kumba-Market</v>
          </cell>
          <cell r="C1113" t="str">
            <v>SUO</v>
          </cell>
          <cell r="D1113" t="str">
            <v>Kumba</v>
          </cell>
          <cell r="E1113">
            <v>9.4360555559999995</v>
          </cell>
          <cell r="F1113">
            <v>4.6351111109999996</v>
          </cell>
          <cell r="G1113">
            <v>249</v>
          </cell>
          <cell r="H1113" t="str">
            <v>Macro</v>
          </cell>
          <cell r="I1113" t="str">
            <v>NOKIA</v>
          </cell>
          <cell r="J1113" t="str">
            <v>Fabien Zourmba</v>
          </cell>
          <cell r="K1113" t="str">
            <v>Kumba</v>
          </cell>
          <cell r="L1113" t="str">
            <v>HAMMER_LIT_SUO</v>
          </cell>
          <cell r="M1113" t="str">
            <v>IHS</v>
          </cell>
          <cell r="N1113" t="str">
            <v>Grid-Gen</v>
          </cell>
        </row>
        <row r="1114">
          <cell r="A1114" t="str">
            <v>EXN_069</v>
          </cell>
          <cell r="B1114" t="str">
            <v>Yagoua-Quinf</v>
          </cell>
          <cell r="C1114" t="str">
            <v>EXN</v>
          </cell>
          <cell r="D1114" t="str">
            <v>Yagoua</v>
          </cell>
          <cell r="E1114">
            <v>15.22466667</v>
          </cell>
          <cell r="F1114">
            <v>10.344361109999999</v>
          </cell>
          <cell r="G1114">
            <v>333</v>
          </cell>
          <cell r="H1114" t="str">
            <v>Macro</v>
          </cell>
          <cell r="I1114" t="str">
            <v>NOKIA</v>
          </cell>
          <cell r="J1114" t="str">
            <v>Yonoussa Mohamadou</v>
          </cell>
          <cell r="K1114" t="str">
            <v>Yagoua</v>
          </cell>
          <cell r="L1114" t="str">
            <v>TELEINFRA</v>
          </cell>
          <cell r="M1114" t="str">
            <v>IHS</v>
          </cell>
          <cell r="N1114" t="str">
            <v>Grid-Gen</v>
          </cell>
        </row>
        <row r="1115">
          <cell r="A1115" t="str">
            <v>ADM_106</v>
          </cell>
          <cell r="B1115" t="str">
            <v>Meiganga-EELC-MTN-IHS</v>
          </cell>
          <cell r="C1115" t="str">
            <v>ADM</v>
          </cell>
          <cell r="D1115" t="str">
            <v>Meiganga</v>
          </cell>
          <cell r="E1115">
            <v>14.28645457</v>
          </cell>
          <cell r="F1115">
            <v>6.5142368590000004</v>
          </cell>
          <cell r="G1115">
            <v>1003</v>
          </cell>
          <cell r="H1115" t="str">
            <v>Macro</v>
          </cell>
          <cell r="I1115" t="str">
            <v>NOKIA</v>
          </cell>
          <cell r="J1115" t="str">
            <v>Kuitche Hippolite</v>
          </cell>
          <cell r="K1115" t="str">
            <v>Meiganga</v>
          </cell>
          <cell r="L1115" t="str">
            <v>TELEINFRA</v>
          </cell>
          <cell r="M1115" t="str">
            <v>IHS</v>
          </cell>
          <cell r="N1115" t="str">
            <v>Grid-Gen</v>
          </cell>
        </row>
        <row r="1116">
          <cell r="A1116" t="str">
            <v>ADM_107</v>
          </cell>
          <cell r="B1116" t="str">
            <v>Meiganga-Markt-MTN-IHS</v>
          </cell>
          <cell r="C1116" t="str">
            <v>ADM</v>
          </cell>
          <cell r="D1116" t="str">
            <v>Meiganga</v>
          </cell>
          <cell r="E1116">
            <v>14.29155884</v>
          </cell>
          <cell r="F1116">
            <v>6.5193594069999996</v>
          </cell>
          <cell r="G1116">
            <v>999</v>
          </cell>
          <cell r="H1116" t="str">
            <v>Macro</v>
          </cell>
          <cell r="I1116" t="str">
            <v>NOKIA</v>
          </cell>
          <cell r="J1116" t="str">
            <v>Kuitche Hippolite</v>
          </cell>
          <cell r="K1116" t="str">
            <v>Meiganga</v>
          </cell>
          <cell r="L1116" t="str">
            <v>TELEINFRA</v>
          </cell>
          <cell r="M1116" t="str">
            <v>IHS</v>
          </cell>
          <cell r="N1116" t="str">
            <v>Grid-Gen</v>
          </cell>
        </row>
        <row r="1117">
          <cell r="A1117" t="str">
            <v>SUD_038</v>
          </cell>
          <cell r="B1117" t="str">
            <v>Olamze-IHS</v>
          </cell>
          <cell r="C1117" t="str">
            <v>SUD</v>
          </cell>
          <cell r="D1117" t="str">
            <v>Olamze</v>
          </cell>
          <cell r="E1117">
            <v>11.095330000000001</v>
          </cell>
          <cell r="F1117">
            <v>2.2120500000000001</v>
          </cell>
          <cell r="G1117">
            <v>578</v>
          </cell>
          <cell r="H1117" t="str">
            <v>Macro</v>
          </cell>
          <cell r="I1117" t="str">
            <v>NOKIA</v>
          </cell>
          <cell r="J1117" t="str">
            <v>Kenmegne Fabrice</v>
          </cell>
          <cell r="K1117" t="str">
            <v>Ebolowa</v>
          </cell>
          <cell r="L1117" t="str">
            <v>AFRO</v>
          </cell>
          <cell r="M1117" t="str">
            <v>IHS</v>
          </cell>
          <cell r="N1117" t="str">
            <v>Grid-Gen</v>
          </cell>
        </row>
        <row r="1118">
          <cell r="A1118" t="str">
            <v>EST_045</v>
          </cell>
          <cell r="B1118" t="str">
            <v>Kette</v>
          </cell>
          <cell r="C1118" t="str">
            <v>EST</v>
          </cell>
          <cell r="D1118" t="str">
            <v>Kette</v>
          </cell>
          <cell r="E1118">
            <v>14.54405556</v>
          </cell>
          <cell r="F1118">
            <v>4.8880555560000003</v>
          </cell>
          <cell r="G1118">
            <v>791</v>
          </cell>
          <cell r="H1118" t="str">
            <v>Macro</v>
          </cell>
          <cell r="I1118" t="str">
            <v>NOKIA</v>
          </cell>
          <cell r="J1118" t="str">
            <v>Hugues Hachua</v>
          </cell>
          <cell r="K1118" t="str">
            <v>Batouri</v>
          </cell>
          <cell r="L1118" t="str">
            <v>AFRO</v>
          </cell>
          <cell r="M1118" t="str">
            <v>IHS</v>
          </cell>
          <cell r="N1118" t="str">
            <v>Solar-Gen-Lithium</v>
          </cell>
        </row>
        <row r="1119">
          <cell r="A1119" t="str">
            <v>SUO_102</v>
          </cell>
          <cell r="B1119" t="str">
            <v>Mile29-Mamfe-IHS</v>
          </cell>
          <cell r="C1119" t="str">
            <v>SUO</v>
          </cell>
          <cell r="D1119" t="str">
            <v>Mile29</v>
          </cell>
          <cell r="E1119">
            <v>9.6257757999999995</v>
          </cell>
          <cell r="F1119">
            <v>5.7065238000000003</v>
          </cell>
          <cell r="G1119">
            <v>509</v>
          </cell>
          <cell r="H1119" t="str">
            <v>Macro</v>
          </cell>
          <cell r="I1119" t="str">
            <v>NOKIA</v>
          </cell>
          <cell r="J1119" t="str">
            <v>Elan Mencheng  Jeremiah</v>
          </cell>
          <cell r="K1119" t="str">
            <v>Mamfe</v>
          </cell>
          <cell r="L1119" t="str">
            <v>HAMMER_LIT_SUO</v>
          </cell>
          <cell r="M1119" t="str">
            <v>IHS</v>
          </cell>
          <cell r="N1119" t="str">
            <v>Solar Gen</v>
          </cell>
        </row>
        <row r="1120">
          <cell r="A1120" t="str">
            <v>CTR_664</v>
          </cell>
          <cell r="B1120" t="str">
            <v>CTR_664_Z_Avenue-Biyemassi</v>
          </cell>
          <cell r="C1120" t="str">
            <v>CTR</v>
          </cell>
          <cell r="D1120" t="str">
            <v>Yaounde</v>
          </cell>
          <cell r="E1120">
            <v>11.489882</v>
          </cell>
          <cell r="F1120">
            <v>3.8437269999999999</v>
          </cell>
          <cell r="G1120">
            <v>698</v>
          </cell>
          <cell r="H1120" t="str">
            <v>Macro</v>
          </cell>
          <cell r="I1120" t="str">
            <v>ZTE</v>
          </cell>
          <cell r="J1120" t="str">
            <v>Kenfack Henri</v>
          </cell>
          <cell r="K1120" t="str">
            <v>Yaounde_4</v>
          </cell>
          <cell r="L1120" t="str">
            <v>AFRO</v>
          </cell>
          <cell r="M1120" t="str">
            <v>CAMUSAT</v>
          </cell>
          <cell r="N1120" t="str">
            <v>Good Grid no GE - 12h</v>
          </cell>
        </row>
        <row r="1121">
          <cell r="A1121" t="str">
            <v>LIT_084</v>
          </cell>
          <cell r="B1121" t="str">
            <v>LIT_084_Z_C-D-Billes</v>
          </cell>
          <cell r="C1121" t="str">
            <v>LIT</v>
          </cell>
          <cell r="D1121" t="str">
            <v>Douala</v>
          </cell>
          <cell r="E1121">
            <v>9.7484166670000008</v>
          </cell>
          <cell r="F1121">
            <v>4.010916667</v>
          </cell>
          <cell r="G1121">
            <v>703</v>
          </cell>
          <cell r="H1121" t="str">
            <v>Macro</v>
          </cell>
          <cell r="I1121" t="str">
            <v>ZTE</v>
          </cell>
          <cell r="J1121" t="str">
            <v>Marius Lontsi</v>
          </cell>
          <cell r="K1121" t="str">
            <v>Douala_8</v>
          </cell>
          <cell r="L1121" t="str">
            <v>HAMMER_LIT_SUO</v>
          </cell>
          <cell r="M1121" t="str">
            <v>IHS</v>
          </cell>
          <cell r="N1121" t="str">
            <v>Grid-Gen</v>
          </cell>
        </row>
        <row r="1122">
          <cell r="A1122" t="str">
            <v>LIT_089</v>
          </cell>
          <cell r="B1122" t="str">
            <v>LIT_089_Z_Brazz-St-Bruno</v>
          </cell>
          <cell r="C1122" t="str">
            <v>LIT</v>
          </cell>
          <cell r="D1122" t="str">
            <v>Douala</v>
          </cell>
          <cell r="E1122">
            <v>9.7256962900000001</v>
          </cell>
          <cell r="F1122">
            <v>4.0286419010000003</v>
          </cell>
          <cell r="G1122">
            <v>703</v>
          </cell>
          <cell r="H1122" t="str">
            <v>Macro</v>
          </cell>
          <cell r="I1122" t="str">
            <v>ZTE</v>
          </cell>
          <cell r="J1122" t="str">
            <v>Boris Asopdongo</v>
          </cell>
          <cell r="K1122" t="str">
            <v>Douala_2</v>
          </cell>
          <cell r="L1122" t="str">
            <v>HAMMER_LIT_SUO</v>
          </cell>
          <cell r="M1122" t="str">
            <v>IHS</v>
          </cell>
          <cell r="N1122" t="str">
            <v>Grid Only</v>
          </cell>
        </row>
        <row r="1123">
          <cell r="A1123" t="str">
            <v>LIT_093</v>
          </cell>
          <cell r="B1123" t="str">
            <v>LIT_093_Z_Ndogp-Nodal</v>
          </cell>
          <cell r="C1123" t="str">
            <v>LIT</v>
          </cell>
          <cell r="D1123" t="str">
            <v>Douala</v>
          </cell>
          <cell r="E1123">
            <v>9.7680334850000001</v>
          </cell>
          <cell r="F1123">
            <v>4.0295866309999999</v>
          </cell>
          <cell r="G1123">
            <v>703</v>
          </cell>
          <cell r="H1123" t="str">
            <v>Macro</v>
          </cell>
          <cell r="I1123" t="str">
            <v>ZTE</v>
          </cell>
          <cell r="J1123" t="str">
            <v>Marius Lontsi</v>
          </cell>
          <cell r="K1123" t="str">
            <v>Douala_8</v>
          </cell>
          <cell r="L1123" t="str">
            <v>HAMMER_LIT_SUO</v>
          </cell>
          <cell r="M1123">
            <v>0</v>
          </cell>
          <cell r="N1123" t="e">
            <v>#N/A</v>
          </cell>
        </row>
        <row r="1124">
          <cell r="A1124" t="str">
            <v>LIT_081</v>
          </cell>
          <cell r="B1124" t="str">
            <v>LIT_081_Z_Brazzaville</v>
          </cell>
          <cell r="C1124" t="str">
            <v>LIT</v>
          </cell>
          <cell r="D1124" t="str">
            <v>Douala</v>
          </cell>
          <cell r="E1124">
            <v>9.7270833329999995</v>
          </cell>
          <cell r="F1124">
            <v>4.0234444439999999</v>
          </cell>
          <cell r="G1124">
            <v>703</v>
          </cell>
          <cell r="H1124" t="str">
            <v>Macro</v>
          </cell>
          <cell r="I1124" t="str">
            <v>ZTE</v>
          </cell>
          <cell r="J1124" t="str">
            <v>Boris Asopdongo</v>
          </cell>
          <cell r="K1124" t="str">
            <v>Douala_2</v>
          </cell>
          <cell r="L1124" t="str">
            <v>HAMMER_LIT_SUO</v>
          </cell>
          <cell r="M1124" t="str">
            <v>IHS</v>
          </cell>
          <cell r="N1124" t="str">
            <v>Grid-Gen</v>
          </cell>
        </row>
        <row r="1125">
          <cell r="A1125" t="str">
            <v>LIT_198</v>
          </cell>
          <cell r="B1125" t="str">
            <v>LIT_198_Z_Cogefar</v>
          </cell>
          <cell r="C1125" t="str">
            <v>LIT</v>
          </cell>
          <cell r="D1125" t="str">
            <v>Douala</v>
          </cell>
          <cell r="E1125">
            <v>9.7871666669999993</v>
          </cell>
          <cell r="F1125">
            <v>3.9927222219999998</v>
          </cell>
          <cell r="G1125">
            <v>701</v>
          </cell>
          <cell r="H1125" t="str">
            <v>Macro</v>
          </cell>
          <cell r="I1125" t="str">
            <v>ZTE</v>
          </cell>
          <cell r="J1125" t="str">
            <v>Marius Lontsi</v>
          </cell>
          <cell r="K1125" t="str">
            <v>Douala_8</v>
          </cell>
          <cell r="L1125" t="str">
            <v>HAMMER_LIT_SUO</v>
          </cell>
          <cell r="M1125" t="str">
            <v>IHS</v>
          </cell>
          <cell r="N1125" t="str">
            <v>Grid-Gen</v>
          </cell>
        </row>
        <row r="1126">
          <cell r="A1126" t="str">
            <v>SUD_003</v>
          </cell>
          <cell r="B1126" t="str">
            <v>Meyomessala</v>
          </cell>
          <cell r="C1126" t="str">
            <v>SUD</v>
          </cell>
          <cell r="D1126" t="str">
            <v>Meyomessala</v>
          </cell>
          <cell r="E1126">
            <v>12.269030559999999</v>
          </cell>
          <cell r="F1126">
            <v>3.1145138889999999</v>
          </cell>
          <cell r="G1126">
            <v>695</v>
          </cell>
          <cell r="H1126" t="str">
            <v>Macro</v>
          </cell>
          <cell r="I1126" t="str">
            <v>NOKIA</v>
          </cell>
          <cell r="J1126" t="str">
            <v>Kenfack Peguy</v>
          </cell>
          <cell r="K1126" t="str">
            <v>Sangmelima</v>
          </cell>
          <cell r="L1126" t="str">
            <v>AFRO</v>
          </cell>
          <cell r="M1126" t="str">
            <v>CAMUSAT</v>
          </cell>
          <cell r="N1126" t="str">
            <v>Bad Grid + Solar + GE</v>
          </cell>
        </row>
        <row r="1127">
          <cell r="A1127" t="str">
            <v>OST_152</v>
          </cell>
          <cell r="B1127" t="str">
            <v>Bazou-IHS</v>
          </cell>
          <cell r="C1127" t="str">
            <v>OST</v>
          </cell>
          <cell r="D1127" t="str">
            <v>Bazou</v>
          </cell>
          <cell r="E1127">
            <v>10.46514</v>
          </cell>
          <cell r="F1127">
            <v>5.11585</v>
          </cell>
          <cell r="G1127">
            <v>1540</v>
          </cell>
          <cell r="H1127" t="str">
            <v>Macro</v>
          </cell>
          <cell r="I1127" t="str">
            <v>NOKIA</v>
          </cell>
          <cell r="J1127" t="str">
            <v>Patrick Tonye</v>
          </cell>
          <cell r="K1127" t="str">
            <v>Bangangte</v>
          </cell>
          <cell r="L1127" t="str">
            <v>HAMMER_NRO_OST</v>
          </cell>
          <cell r="M1127" t="str">
            <v>IHS</v>
          </cell>
          <cell r="N1127" t="str">
            <v>Grid-Gen</v>
          </cell>
        </row>
        <row r="1128">
          <cell r="A1128" t="str">
            <v>SUO_100</v>
          </cell>
          <cell r="B1128" t="str">
            <v>Ossing-IHS</v>
          </cell>
          <cell r="C1128" t="str">
            <v>SUO</v>
          </cell>
          <cell r="D1128" t="str">
            <v>Ossing</v>
          </cell>
          <cell r="E1128">
            <v>9.2792522599999998</v>
          </cell>
          <cell r="F1128">
            <v>5.6401190000000003</v>
          </cell>
          <cell r="G1128">
            <v>134</v>
          </cell>
          <cell r="H1128" t="str">
            <v>Macro</v>
          </cell>
          <cell r="I1128" t="str">
            <v>NOKIA</v>
          </cell>
          <cell r="J1128" t="str">
            <v>Elan Mencheng  Jeremiah</v>
          </cell>
          <cell r="K1128" t="str">
            <v>Mamfe</v>
          </cell>
          <cell r="L1128" t="str">
            <v>HAMMER_LIT_SUO</v>
          </cell>
          <cell r="M1128" t="str">
            <v>IHS</v>
          </cell>
          <cell r="N1128" t="str">
            <v>Hybrid Gen</v>
          </cell>
        </row>
        <row r="1129">
          <cell r="A1129" t="str">
            <v>OST_139</v>
          </cell>
          <cell r="B1129" t="str">
            <v>Fokoue-IHS</v>
          </cell>
          <cell r="C1129" t="str">
            <v>OST</v>
          </cell>
          <cell r="D1129" t="str">
            <v>Fokoue</v>
          </cell>
          <cell r="E1129">
            <v>10.1206283</v>
          </cell>
          <cell r="F1129">
            <v>5.3643900000000002</v>
          </cell>
          <cell r="G1129">
            <v>1587</v>
          </cell>
          <cell r="H1129" t="str">
            <v>Macro</v>
          </cell>
          <cell r="I1129" t="str">
            <v>NOKIA</v>
          </cell>
          <cell r="J1129" t="str">
            <v>Rodrigue Takala</v>
          </cell>
          <cell r="K1129" t="str">
            <v>Dschang</v>
          </cell>
          <cell r="L1129" t="str">
            <v>HAMMER_NRO_OST</v>
          </cell>
          <cell r="M1129" t="str">
            <v>IHS</v>
          </cell>
          <cell r="N1129" t="str">
            <v>Grid-Gen</v>
          </cell>
        </row>
        <row r="1130">
          <cell r="A1130" t="str">
            <v>NRO_041</v>
          </cell>
          <cell r="B1130" t="str">
            <v>Muchemni-Fundong-IHS</v>
          </cell>
          <cell r="C1130" t="str">
            <v>NRO</v>
          </cell>
          <cell r="D1130" t="str">
            <v>Fundong</v>
          </cell>
          <cell r="E1130">
            <v>10.261240000000001</v>
          </cell>
          <cell r="F1130">
            <v>6.2548000000000004</v>
          </cell>
          <cell r="G1130">
            <v>1616</v>
          </cell>
          <cell r="H1130" t="str">
            <v>Macro</v>
          </cell>
          <cell r="I1130" t="str">
            <v>NOKIA</v>
          </cell>
          <cell r="J1130" t="str">
            <v>UCHENNA Cedric</v>
          </cell>
          <cell r="K1130" t="str">
            <v>B2B_Bamenda</v>
          </cell>
          <cell r="L1130" t="str">
            <v>HAMMER_NRO_OST</v>
          </cell>
          <cell r="M1130" t="str">
            <v>IHS</v>
          </cell>
          <cell r="N1130" t="str">
            <v>Grid-Gen</v>
          </cell>
        </row>
        <row r="1131">
          <cell r="A1131" t="str">
            <v>NRO_058</v>
          </cell>
          <cell r="B1131" t="str">
            <v>Babanki-IHS</v>
          </cell>
          <cell r="C1131" t="str">
            <v>NRO</v>
          </cell>
          <cell r="D1131" t="str">
            <v>Babanki</v>
          </cell>
          <cell r="E1131">
            <v>10.256549</v>
          </cell>
          <cell r="F1131">
            <v>6.1390130000000003</v>
          </cell>
          <cell r="G1131">
            <v>1266</v>
          </cell>
          <cell r="H1131" t="str">
            <v>Macro</v>
          </cell>
          <cell r="I1131" t="str">
            <v>NOKIA</v>
          </cell>
          <cell r="J1131" t="str">
            <v>UCHENNA Cedric</v>
          </cell>
          <cell r="K1131" t="str">
            <v>B2B_Bamenda</v>
          </cell>
          <cell r="L1131" t="str">
            <v>HAMMER_NRO_OST</v>
          </cell>
          <cell r="M1131" t="str">
            <v>IHS</v>
          </cell>
          <cell r="N1131" t="str">
            <v>Grid-Gen</v>
          </cell>
        </row>
        <row r="1132">
          <cell r="A1132" t="str">
            <v>SUO_107</v>
          </cell>
          <cell r="B1132" t="str">
            <v>Mamfe-Town-IHS</v>
          </cell>
          <cell r="C1132" t="str">
            <v>SUO</v>
          </cell>
          <cell r="D1132" t="str">
            <v>Mamfe</v>
          </cell>
          <cell r="E1132">
            <v>9.3219899999999996</v>
          </cell>
          <cell r="F1132">
            <v>5.7688800000000002</v>
          </cell>
          <cell r="G1132">
            <v>188</v>
          </cell>
          <cell r="H1132" t="str">
            <v>Macro</v>
          </cell>
          <cell r="I1132" t="str">
            <v>NOKIA</v>
          </cell>
          <cell r="J1132" t="str">
            <v>Elan Mencheng  Jeremiah</v>
          </cell>
          <cell r="K1132" t="str">
            <v>Mamfe</v>
          </cell>
          <cell r="L1132" t="str">
            <v>HAMMER_LIT_SUO</v>
          </cell>
          <cell r="M1132" t="str">
            <v>IHS</v>
          </cell>
          <cell r="N1132" t="str">
            <v>Hybrid-Gen-Lithium</v>
          </cell>
        </row>
        <row r="1133">
          <cell r="A1133" t="str">
            <v>OST_143</v>
          </cell>
          <cell r="B1133" t="str">
            <v>Bassamba-IHS</v>
          </cell>
          <cell r="C1133" t="str">
            <v>OST</v>
          </cell>
          <cell r="D1133" t="str">
            <v>Bassamba</v>
          </cell>
          <cell r="E1133">
            <v>10.572450999999999</v>
          </cell>
          <cell r="F1133">
            <v>5.0519470000000002</v>
          </cell>
          <cell r="G1133">
            <v>1049</v>
          </cell>
          <cell r="H1133" t="str">
            <v>Macro</v>
          </cell>
          <cell r="I1133" t="str">
            <v>NOKIA</v>
          </cell>
          <cell r="J1133" t="str">
            <v>Patrick Tonye</v>
          </cell>
          <cell r="K1133" t="str">
            <v>Bangangte</v>
          </cell>
          <cell r="L1133" t="str">
            <v>HAMMER_NRO_OST</v>
          </cell>
          <cell r="M1133" t="str">
            <v>IHS</v>
          </cell>
          <cell r="N1133" t="str">
            <v>Grid-Gen</v>
          </cell>
        </row>
        <row r="1134">
          <cell r="A1134" t="str">
            <v>NRO_047</v>
          </cell>
          <cell r="B1134" t="str">
            <v>Bafmeng</v>
          </cell>
          <cell r="C1134" t="str">
            <v>NRO</v>
          </cell>
          <cell r="D1134" t="str">
            <v>Bafmeng</v>
          </cell>
          <cell r="E1134">
            <v>10.235620000000001</v>
          </cell>
          <cell r="F1134">
            <v>6.3545299999999996</v>
          </cell>
          <cell r="G1134">
            <v>1536</v>
          </cell>
          <cell r="H1134" t="str">
            <v>Macro</v>
          </cell>
          <cell r="I1134" t="str">
            <v>NOKIA</v>
          </cell>
          <cell r="J1134" t="str">
            <v>UCHENNA Cedric</v>
          </cell>
          <cell r="K1134" t="str">
            <v>B2B_Bamenda</v>
          </cell>
          <cell r="L1134" t="str">
            <v>HAMMER_NRO_OST</v>
          </cell>
          <cell r="M1134" t="str">
            <v>IHS</v>
          </cell>
          <cell r="N1134" t="str">
            <v>Hybrid Gen</v>
          </cell>
        </row>
        <row r="1135">
          <cell r="A1135" t="str">
            <v>OST_153</v>
          </cell>
          <cell r="B1135" t="str">
            <v>Fotouni-IHS</v>
          </cell>
          <cell r="C1135" t="str">
            <v>OST</v>
          </cell>
          <cell r="D1135" t="str">
            <v>Fotouni</v>
          </cell>
          <cell r="E1135">
            <v>10.231991000000001</v>
          </cell>
          <cell r="F1135">
            <v>5.3258770000000002</v>
          </cell>
          <cell r="G1135">
            <v>1570</v>
          </cell>
          <cell r="H1135" t="str">
            <v>Macro</v>
          </cell>
          <cell r="I1135" t="str">
            <v>NOKIA</v>
          </cell>
          <cell r="J1135" t="str">
            <v>Ngah Denis</v>
          </cell>
          <cell r="K1135" t="str">
            <v>Bafang</v>
          </cell>
          <cell r="L1135" t="str">
            <v>HAMMER_NRO_OST</v>
          </cell>
          <cell r="M1135" t="str">
            <v>IHS</v>
          </cell>
          <cell r="N1135" t="str">
            <v>Gen-Lithium</v>
          </cell>
        </row>
        <row r="1136">
          <cell r="A1136" t="str">
            <v>NRO_079</v>
          </cell>
          <cell r="B1136" t="str">
            <v>Abuh</v>
          </cell>
          <cell r="C1136" t="str">
            <v>NRO</v>
          </cell>
          <cell r="D1136" t="str">
            <v>Abuh</v>
          </cell>
          <cell r="E1136">
            <v>10.33537664</v>
          </cell>
          <cell r="F1136">
            <v>6.2975426839999997</v>
          </cell>
          <cell r="G1136">
            <v>1728</v>
          </cell>
          <cell r="H1136" t="str">
            <v>Macro</v>
          </cell>
          <cell r="I1136" t="str">
            <v>NOKIA</v>
          </cell>
          <cell r="J1136" t="str">
            <v>UCHENNA Cedric</v>
          </cell>
          <cell r="K1136" t="str">
            <v>B2B_Bamenda</v>
          </cell>
          <cell r="L1136" t="str">
            <v>HAMMER_NRO_OST</v>
          </cell>
          <cell r="M1136" t="str">
            <v>IHS</v>
          </cell>
          <cell r="N1136" t="str">
            <v>Hybrid Gen</v>
          </cell>
        </row>
        <row r="1137">
          <cell r="A1137" t="str">
            <v>NRO_086</v>
          </cell>
          <cell r="B1137" t="str">
            <v>Berore-IHS</v>
          </cell>
          <cell r="C1137" t="str">
            <v>NRO</v>
          </cell>
          <cell r="D1137" t="str">
            <v>Berore</v>
          </cell>
          <cell r="E1137">
            <v>9.3556620689999992</v>
          </cell>
          <cell r="F1137">
            <v>5.7750906740000003</v>
          </cell>
          <cell r="G1137">
            <v>279</v>
          </cell>
          <cell r="H1137" t="str">
            <v>Macro</v>
          </cell>
          <cell r="I1137" t="str">
            <v>NOKIA</v>
          </cell>
          <cell r="J1137" t="str">
            <v>UCHENNA Cedric</v>
          </cell>
          <cell r="K1137" t="str">
            <v>B2B_Bamenda</v>
          </cell>
          <cell r="L1137" t="str">
            <v>HAMMER_NRO_OST</v>
          </cell>
          <cell r="M1137" t="str">
            <v>IHS</v>
          </cell>
          <cell r="N1137" t="str">
            <v>Vandalized</v>
          </cell>
        </row>
        <row r="1138">
          <cell r="A1138" t="str">
            <v>NRO_092</v>
          </cell>
          <cell r="B1138" t="str">
            <v>Fundong-FM</v>
          </cell>
          <cell r="C1138" t="str">
            <v>NRO</v>
          </cell>
          <cell r="D1138" t="str">
            <v>Fundong</v>
          </cell>
          <cell r="E1138">
            <v>10.294694440000001</v>
          </cell>
          <cell r="F1138">
            <v>6.271361111</v>
          </cell>
          <cell r="G1138">
            <v>1675</v>
          </cell>
          <cell r="H1138" t="str">
            <v>Macro</v>
          </cell>
          <cell r="I1138" t="str">
            <v>NOKIA</v>
          </cell>
          <cell r="J1138" t="str">
            <v>UCHENNA Cedric</v>
          </cell>
          <cell r="K1138" t="str">
            <v>B2B_Bamenda</v>
          </cell>
          <cell r="L1138" t="str">
            <v>HAMMER_NRO_OST</v>
          </cell>
          <cell r="M1138" t="str">
            <v>IHS</v>
          </cell>
          <cell r="N1138" t="str">
            <v>Hybrid Gen</v>
          </cell>
        </row>
        <row r="1139">
          <cell r="A1139" t="str">
            <v>CTR_443</v>
          </cell>
          <cell r="B1139" t="str">
            <v>Biakoa-MTN-IHS</v>
          </cell>
          <cell r="C1139" t="str">
            <v>CTR</v>
          </cell>
          <cell r="D1139" t="str">
            <v>Biakoa</v>
          </cell>
          <cell r="E1139">
            <v>11.474489</v>
          </cell>
          <cell r="F1139">
            <v>4.5497170000000002</v>
          </cell>
          <cell r="G1139">
            <v>541</v>
          </cell>
          <cell r="H1139" t="str">
            <v>Macro</v>
          </cell>
          <cell r="I1139" t="str">
            <v>NOKIA</v>
          </cell>
          <cell r="J1139" t="str">
            <v>Patrick NSINGUI</v>
          </cell>
          <cell r="K1139" t="str">
            <v>Bafia</v>
          </cell>
          <cell r="L1139" t="str">
            <v>HAMMER_NRO_OST</v>
          </cell>
          <cell r="M1139" t="str">
            <v>IHS</v>
          </cell>
          <cell r="N1139" t="str">
            <v>Solar-Grid-Gen-Lithium</v>
          </cell>
        </row>
        <row r="1140">
          <cell r="A1140" t="str">
            <v>OST_161</v>
          </cell>
          <cell r="B1140" t="str">
            <v>Bankwop-IHS</v>
          </cell>
          <cell r="C1140" t="str">
            <v>OST</v>
          </cell>
          <cell r="D1140" t="str">
            <v>Bankwop</v>
          </cell>
          <cell r="E1140">
            <v>10.18317</v>
          </cell>
          <cell r="F1140">
            <v>5.1073599999999999</v>
          </cell>
          <cell r="G1140">
            <v>1466</v>
          </cell>
          <cell r="H1140" t="str">
            <v>Macro</v>
          </cell>
          <cell r="I1140" t="str">
            <v>NOKIA</v>
          </cell>
          <cell r="J1140" t="str">
            <v>Ngah Denis</v>
          </cell>
          <cell r="K1140" t="str">
            <v>Bafang</v>
          </cell>
          <cell r="L1140" t="str">
            <v>HAMMER_NRO_OST</v>
          </cell>
          <cell r="M1140" t="str">
            <v>IHS</v>
          </cell>
          <cell r="N1140" t="str">
            <v>Grid-Gen</v>
          </cell>
        </row>
        <row r="1141">
          <cell r="A1141" t="str">
            <v>OST_164</v>
          </cell>
          <cell r="B1141" t="str">
            <v>Col-Batie-IHS</v>
          </cell>
          <cell r="C1141" t="str">
            <v>OST</v>
          </cell>
          <cell r="D1141" t="str">
            <v>Batie</v>
          </cell>
          <cell r="E1141">
            <v>10.290229999999999</v>
          </cell>
          <cell r="F1141">
            <v>5.3072400000000002</v>
          </cell>
          <cell r="G1141">
            <v>1650</v>
          </cell>
          <cell r="H1141" t="str">
            <v>Macro</v>
          </cell>
          <cell r="I1141" t="str">
            <v>NOKIA</v>
          </cell>
          <cell r="J1141" t="str">
            <v>Ngah Denis</v>
          </cell>
          <cell r="K1141" t="str">
            <v>Bafang</v>
          </cell>
          <cell r="L1141" t="str">
            <v>HAMMER_NRO_OST</v>
          </cell>
          <cell r="M1141" t="str">
            <v>IHS</v>
          </cell>
          <cell r="N1141" t="str">
            <v>Grid-Gen</v>
          </cell>
        </row>
        <row r="1142">
          <cell r="A1142" t="str">
            <v>SUO_097</v>
          </cell>
          <cell r="B1142" t="str">
            <v>Gamoko-Hill-IHS</v>
          </cell>
          <cell r="C1142" t="str">
            <v>SUO</v>
          </cell>
          <cell r="D1142" t="str">
            <v>Gamoko</v>
          </cell>
          <cell r="E1142">
            <v>9.2823890000000002</v>
          </cell>
          <cell r="F1142">
            <v>4.5496309999999998</v>
          </cell>
          <cell r="G1142">
            <v>297</v>
          </cell>
          <cell r="H1142" t="str">
            <v>Macro</v>
          </cell>
          <cell r="I1142" t="str">
            <v>NOKIA</v>
          </cell>
          <cell r="J1142" t="str">
            <v>FOJO André</v>
          </cell>
          <cell r="K1142" t="str">
            <v>Ekondo-Titi</v>
          </cell>
          <cell r="L1142" t="str">
            <v>HAMMER_LIT_SUO</v>
          </cell>
          <cell r="M1142" t="str">
            <v>IHS</v>
          </cell>
          <cell r="N1142" t="str">
            <v>Vandalized</v>
          </cell>
        </row>
        <row r="1143">
          <cell r="A1143" t="str">
            <v>SUO_136</v>
          </cell>
          <cell r="B1143" t="str">
            <v>Fongo-Tongo</v>
          </cell>
          <cell r="C1143" t="str">
            <v>SUO</v>
          </cell>
          <cell r="D1143" t="str">
            <v>Fongo-Tongo</v>
          </cell>
          <cell r="E1143">
            <v>9.9698600000000006</v>
          </cell>
          <cell r="F1143">
            <v>5.51159</v>
          </cell>
          <cell r="G1143">
            <v>1674</v>
          </cell>
          <cell r="H1143" t="str">
            <v>Macro</v>
          </cell>
          <cell r="I1143" t="str">
            <v>NOKIA</v>
          </cell>
          <cell r="J1143" t="str">
            <v>Rodrigue Takala</v>
          </cell>
          <cell r="K1143" t="str">
            <v>Dschang</v>
          </cell>
          <cell r="L1143" t="str">
            <v>HAMMER_LIT_SUO</v>
          </cell>
          <cell r="M1143" t="str">
            <v>IHS</v>
          </cell>
          <cell r="N1143" t="str">
            <v>Grid-Gen</v>
          </cell>
        </row>
        <row r="1144">
          <cell r="A1144" t="str">
            <v>EXN_141</v>
          </cell>
          <cell r="B1144" t="str">
            <v>Kousseri-Ngueli-MTN-IHS</v>
          </cell>
          <cell r="C1144" t="str">
            <v>EXN</v>
          </cell>
          <cell r="D1144" t="str">
            <v>Kousseri</v>
          </cell>
          <cell r="E1144">
            <v>15.04699312</v>
          </cell>
          <cell r="F1144">
            <v>12.067719159999999</v>
          </cell>
          <cell r="G1144">
            <v>297</v>
          </cell>
          <cell r="H1144" t="str">
            <v>Macro</v>
          </cell>
          <cell r="I1144" t="str">
            <v>NOKIA</v>
          </cell>
          <cell r="J1144" t="str">
            <v>Hairou Alhamdou</v>
          </cell>
          <cell r="K1144" t="str">
            <v>Kousseri</v>
          </cell>
          <cell r="L1144" t="str">
            <v>TELEINFRA</v>
          </cell>
          <cell r="M1144" t="str">
            <v>IHS</v>
          </cell>
          <cell r="N1144" t="str">
            <v>Grid-Gen</v>
          </cell>
        </row>
        <row r="1145">
          <cell r="A1145" t="str">
            <v>EXN_138</v>
          </cell>
          <cell r="B1145" t="str">
            <v>Kousseri-MTN-IHS</v>
          </cell>
          <cell r="C1145" t="str">
            <v>EXN</v>
          </cell>
          <cell r="D1145" t="str">
            <v>Kousseri</v>
          </cell>
          <cell r="E1145">
            <v>15.012909909999999</v>
          </cell>
          <cell r="F1145">
            <v>12.089725339999999</v>
          </cell>
          <cell r="G1145">
            <v>298</v>
          </cell>
          <cell r="H1145" t="str">
            <v>Macro</v>
          </cell>
          <cell r="I1145" t="str">
            <v>NOKIA</v>
          </cell>
          <cell r="J1145" t="str">
            <v>Hairou Alhamdou</v>
          </cell>
          <cell r="K1145" t="str">
            <v>Kousseri</v>
          </cell>
          <cell r="L1145" t="str">
            <v>TELEINFRA</v>
          </cell>
          <cell r="M1145" t="str">
            <v>IHS</v>
          </cell>
          <cell r="N1145" t="str">
            <v>Grid-Gen</v>
          </cell>
        </row>
        <row r="1146">
          <cell r="A1146" t="str">
            <v>SUD_053</v>
          </cell>
          <cell r="B1146" t="str">
            <v>SUD_053_Z_Kribi-Mpala</v>
          </cell>
          <cell r="C1146" t="str">
            <v>SUD</v>
          </cell>
          <cell r="D1146" t="str">
            <v>Kribi</v>
          </cell>
          <cell r="E1146">
            <v>9.9549199999999995</v>
          </cell>
          <cell r="F1146">
            <v>3.0100899999999999</v>
          </cell>
          <cell r="G1146">
            <v>19</v>
          </cell>
          <cell r="H1146" t="str">
            <v>Macro</v>
          </cell>
          <cell r="I1146" t="str">
            <v>ZTE</v>
          </cell>
          <cell r="J1146" t="str">
            <v>Lucien Kamogne</v>
          </cell>
          <cell r="K1146" t="str">
            <v>Kribi</v>
          </cell>
          <cell r="L1146" t="str">
            <v>HAMMER_LIT_SUO</v>
          </cell>
          <cell r="M1146" t="str">
            <v>IHS</v>
          </cell>
          <cell r="N1146" t="str">
            <v>Grid-Gen</v>
          </cell>
        </row>
        <row r="1147">
          <cell r="A1147" t="str">
            <v>NRO_088</v>
          </cell>
          <cell r="B1147" t="str">
            <v>Nchum-IHS</v>
          </cell>
          <cell r="C1147" t="str">
            <v>NRO</v>
          </cell>
          <cell r="D1147" t="str">
            <v>Nchum</v>
          </cell>
          <cell r="E1147">
            <v>10.121734999999999</v>
          </cell>
          <cell r="F1147">
            <v>6.1115719999999998</v>
          </cell>
          <cell r="G1147">
            <v>1127</v>
          </cell>
          <cell r="H1147" t="str">
            <v>Macro</v>
          </cell>
          <cell r="I1147" t="str">
            <v>NOKIA</v>
          </cell>
          <cell r="J1147" t="str">
            <v>UCHENNA Cedric</v>
          </cell>
          <cell r="K1147" t="str">
            <v>B2B_Bamenda</v>
          </cell>
          <cell r="L1147" t="str">
            <v>HAMMER_NRO_OST</v>
          </cell>
          <cell r="M1147" t="str">
            <v>IHS</v>
          </cell>
          <cell r="N1147" t="str">
            <v>Hybrid Gen</v>
          </cell>
        </row>
        <row r="1148">
          <cell r="A1148" t="str">
            <v>SUO_168</v>
          </cell>
          <cell r="B1148" t="str">
            <v>BTS-Mobile-Bachuo-Akagbe</v>
          </cell>
          <cell r="C1148" t="str">
            <v>SUO</v>
          </cell>
          <cell r="D1148" t="str">
            <v>Bachuo</v>
          </cell>
          <cell r="E1148">
            <v>9.4384399999999999</v>
          </cell>
          <cell r="F1148">
            <v>5.6939299999999999</v>
          </cell>
          <cell r="G1148">
            <v>148</v>
          </cell>
          <cell r="H1148" t="str">
            <v>Macro</v>
          </cell>
          <cell r="I1148" t="str">
            <v>NOKIA</v>
          </cell>
          <cell r="J1148" t="str">
            <v>Elan Mencheng  Jeremiah</v>
          </cell>
          <cell r="K1148" t="str">
            <v>Mamfe</v>
          </cell>
          <cell r="L1148" t="str">
            <v>HAMMER_LIT_SUO</v>
          </cell>
          <cell r="M1148">
            <v>0</v>
          </cell>
          <cell r="N1148" t="e">
            <v>#N/A</v>
          </cell>
        </row>
        <row r="1149">
          <cell r="A1149" t="str">
            <v>NRO_001</v>
          </cell>
          <cell r="B1149" t="str">
            <v>Akum</v>
          </cell>
          <cell r="C1149" t="str">
            <v>NRO</v>
          </cell>
          <cell r="D1149" t="str">
            <v>Akum</v>
          </cell>
          <cell r="E1149">
            <v>10.153124999999999</v>
          </cell>
          <cell r="F1149">
            <v>5.8542969999999999</v>
          </cell>
          <cell r="G1149">
            <v>1941</v>
          </cell>
          <cell r="H1149" t="str">
            <v>Macro</v>
          </cell>
          <cell r="I1149" t="str">
            <v>NOKIA</v>
          </cell>
          <cell r="J1149" t="str">
            <v>ABONGTEOH SOFOR Derick</v>
          </cell>
          <cell r="K1149" t="str">
            <v>Bamenda_1</v>
          </cell>
          <cell r="L1149" t="str">
            <v>HAMMER_NRO_OST</v>
          </cell>
          <cell r="M1149" t="str">
            <v>CAMUSAT</v>
          </cell>
          <cell r="N1149" t="str">
            <v>Medium Grid + GE</v>
          </cell>
        </row>
        <row r="1150">
          <cell r="A1150" t="str">
            <v>OST_158</v>
          </cell>
          <cell r="B1150" t="str">
            <v>Fondjanti</v>
          </cell>
          <cell r="C1150" t="str">
            <v>OST</v>
          </cell>
          <cell r="D1150" t="str">
            <v>Fondjanti</v>
          </cell>
          <cell r="E1150">
            <v>10.189159999999999</v>
          </cell>
          <cell r="F1150">
            <v>5.0656100000000004</v>
          </cell>
          <cell r="G1150">
            <v>1263</v>
          </cell>
          <cell r="H1150" t="str">
            <v>Macro</v>
          </cell>
          <cell r="I1150" t="str">
            <v>NOKIA</v>
          </cell>
          <cell r="J1150" t="str">
            <v>Ngah Denis</v>
          </cell>
          <cell r="K1150" t="str">
            <v>Bafang</v>
          </cell>
          <cell r="L1150" t="str">
            <v>HAMMER_NRO_OST</v>
          </cell>
          <cell r="M1150" t="str">
            <v>IHS</v>
          </cell>
          <cell r="N1150" t="str">
            <v>Grid-Gen</v>
          </cell>
        </row>
        <row r="1151">
          <cell r="A1151" t="str">
            <v>NRO_002</v>
          </cell>
          <cell r="B1151" t="str">
            <v>Ntumansah</v>
          </cell>
          <cell r="C1151" t="str">
            <v>NRO</v>
          </cell>
          <cell r="D1151" t="str">
            <v>Bamenda</v>
          </cell>
          <cell r="E1151">
            <v>10.14045114</v>
          </cell>
          <cell r="F1151">
            <v>5.9715766480000001</v>
          </cell>
          <cell r="G1151">
            <v>1248</v>
          </cell>
          <cell r="H1151" t="str">
            <v>Macro</v>
          </cell>
          <cell r="I1151" t="str">
            <v>NOKIA</v>
          </cell>
          <cell r="J1151" t="str">
            <v>ABONGTEOH SOFOR Derick</v>
          </cell>
          <cell r="K1151" t="str">
            <v>Bamenda_1</v>
          </cell>
          <cell r="L1151" t="str">
            <v>HAMMER_NRO_OST</v>
          </cell>
          <cell r="M1151" t="str">
            <v>IHS</v>
          </cell>
          <cell r="N1151" t="str">
            <v>Grid-Gen</v>
          </cell>
        </row>
        <row r="1152">
          <cell r="A1152" t="str">
            <v>CTR_672</v>
          </cell>
          <cell r="B1152" t="str">
            <v>CTR_672_Z_Nkolzie-II</v>
          </cell>
          <cell r="C1152" t="str">
            <v>CTR</v>
          </cell>
          <cell r="D1152" t="str">
            <v>Nkolzie</v>
          </cell>
          <cell r="E1152">
            <v>11.47142</v>
          </cell>
          <cell r="F1152">
            <v>3.8437899999999998</v>
          </cell>
          <cell r="G1152">
            <v>794</v>
          </cell>
          <cell r="H1152" t="str">
            <v>Macro</v>
          </cell>
          <cell r="I1152" t="str">
            <v>ZTE</v>
          </cell>
          <cell r="J1152" t="str">
            <v>Kenfack Henri</v>
          </cell>
          <cell r="K1152" t="str">
            <v>Yaounde_4</v>
          </cell>
          <cell r="L1152" t="str">
            <v>AFRO</v>
          </cell>
          <cell r="M1152" t="str">
            <v>CAMUSAT</v>
          </cell>
          <cell r="N1152" t="str">
            <v>Good Grid + GE</v>
          </cell>
        </row>
        <row r="1153">
          <cell r="A1153" t="str">
            <v>LIT_201</v>
          </cell>
          <cell r="B1153" t="str">
            <v>Pouma-Makob</v>
          </cell>
          <cell r="C1153" t="str">
            <v>LIT</v>
          </cell>
          <cell r="D1153" t="str">
            <v>Pouma</v>
          </cell>
          <cell r="E1153">
            <v>10.59965</v>
          </cell>
          <cell r="F1153">
            <v>3.9650099999999999</v>
          </cell>
          <cell r="G1153">
            <v>242</v>
          </cell>
          <cell r="H1153" t="str">
            <v>Macro</v>
          </cell>
          <cell r="I1153" t="str">
            <v>NOKIA</v>
          </cell>
          <cell r="J1153" t="str">
            <v>Freddy Fogang</v>
          </cell>
          <cell r="K1153" t="str">
            <v>Edea_2 (Pouma)</v>
          </cell>
          <cell r="L1153" t="str">
            <v>HAMMER_LIT_SUO</v>
          </cell>
          <cell r="M1153" t="str">
            <v>IHS</v>
          </cell>
          <cell r="N1153" t="str">
            <v>Grid-Gen</v>
          </cell>
        </row>
        <row r="1154">
          <cell r="A1154" t="str">
            <v>EST_048</v>
          </cell>
          <cell r="B1154" t="str">
            <v>Gari-Gombo</v>
          </cell>
          <cell r="C1154" t="str">
            <v>EST</v>
          </cell>
          <cell r="D1154" t="str">
            <v>Gari-Gombo</v>
          </cell>
          <cell r="E1154">
            <v>15.114790129999999</v>
          </cell>
          <cell r="F1154">
            <v>3.9268130000000001</v>
          </cell>
          <cell r="G1154">
            <v>66</v>
          </cell>
          <cell r="H1154" t="str">
            <v>Macro</v>
          </cell>
          <cell r="I1154" t="str">
            <v>NOKIA</v>
          </cell>
          <cell r="J1154" t="str">
            <v>Hugues Hachua</v>
          </cell>
          <cell r="K1154" t="str">
            <v>Batouri</v>
          </cell>
          <cell r="L1154" t="str">
            <v>AFRO</v>
          </cell>
          <cell r="M1154" t="str">
            <v>IHS</v>
          </cell>
          <cell r="N1154" t="str">
            <v>Grid-Gen</v>
          </cell>
        </row>
        <row r="1155">
          <cell r="A1155" t="str">
            <v>NRD_105</v>
          </cell>
          <cell r="B1155" t="str">
            <v>Boula-Ibi-IHS</v>
          </cell>
          <cell r="C1155" t="str">
            <v>NRD</v>
          </cell>
          <cell r="D1155" t="str">
            <v>Boula-Ibi</v>
          </cell>
          <cell r="E1155">
            <v>13.76236804</v>
          </cell>
          <cell r="F1155">
            <v>9.5550020799999995</v>
          </cell>
          <cell r="G1155">
            <v>502</v>
          </cell>
          <cell r="H1155" t="str">
            <v>Macro</v>
          </cell>
          <cell r="I1155" t="str">
            <v>NOKIA</v>
          </cell>
          <cell r="J1155" t="str">
            <v>Deli Elisée</v>
          </cell>
          <cell r="K1155" t="str">
            <v>FIGUIL</v>
          </cell>
          <cell r="L1155" t="str">
            <v>TELEINFRA</v>
          </cell>
          <cell r="M1155" t="str">
            <v>IHS</v>
          </cell>
          <cell r="N1155" t="str">
            <v>Solar AER-Gen-Lithium</v>
          </cell>
        </row>
        <row r="1156">
          <cell r="A1156" t="str">
            <v>CTR_747</v>
          </cell>
          <cell r="B1156" t="str">
            <v>CTR_747_Z_Obili-GP-MTN</v>
          </cell>
          <cell r="C1156" t="str">
            <v>CTR</v>
          </cell>
          <cell r="D1156" t="str">
            <v>Yaounde</v>
          </cell>
          <cell r="E1156">
            <v>11.4864</v>
          </cell>
          <cell r="F1156">
            <v>3.85853</v>
          </cell>
          <cell r="G1156">
            <v>715</v>
          </cell>
          <cell r="H1156" t="str">
            <v>Macro</v>
          </cell>
          <cell r="I1156" t="str">
            <v>ZTE</v>
          </cell>
          <cell r="J1156" t="str">
            <v>Kenfack Henri</v>
          </cell>
          <cell r="K1156" t="str">
            <v>Yaounde_4</v>
          </cell>
          <cell r="L1156" t="str">
            <v>AFRO</v>
          </cell>
          <cell r="M1156" t="str">
            <v>MTN</v>
          </cell>
          <cell r="N1156" t="e">
            <v>#N/A</v>
          </cell>
        </row>
        <row r="1157">
          <cell r="A1157" t="str">
            <v>LIT_205</v>
          </cell>
          <cell r="B1157" t="str">
            <v>LIT_205_Z_Ndogp-St-Nicolas</v>
          </cell>
          <cell r="C1157" t="str">
            <v>LIT</v>
          </cell>
          <cell r="D1157" t="str">
            <v>Douala</v>
          </cell>
          <cell r="E1157">
            <v>9.7575425249999999</v>
          </cell>
          <cell r="F1157">
            <v>4.0194667649999998</v>
          </cell>
          <cell r="G1157">
            <v>701</v>
          </cell>
          <cell r="H1157" t="str">
            <v>Macro</v>
          </cell>
          <cell r="I1157" t="str">
            <v>ZTE</v>
          </cell>
          <cell r="J1157" t="str">
            <v>Nomo Gerard Brice</v>
          </cell>
          <cell r="K1157" t="str">
            <v>Douala_5</v>
          </cell>
          <cell r="L1157" t="str">
            <v>HAMMER_LIT_SUO</v>
          </cell>
          <cell r="M1157" t="str">
            <v>IHS</v>
          </cell>
          <cell r="N1157" t="str">
            <v>Grid-Gen</v>
          </cell>
        </row>
        <row r="1158">
          <cell r="A1158" t="str">
            <v>SUO_010</v>
          </cell>
          <cell r="B1158" t="str">
            <v>Bambili</v>
          </cell>
          <cell r="C1158" t="str">
            <v>SUO</v>
          </cell>
          <cell r="D1158" t="str">
            <v>Bambili</v>
          </cell>
          <cell r="E1158">
            <v>10.284402</v>
          </cell>
          <cell r="F1158">
            <v>5.9980599999999997</v>
          </cell>
          <cell r="G1158">
            <v>1903</v>
          </cell>
          <cell r="H1158" t="str">
            <v>Macro</v>
          </cell>
          <cell r="I1158" t="str">
            <v>NOKIA</v>
          </cell>
          <cell r="J1158" t="str">
            <v>ABONGTEOH SOFOR Derick</v>
          </cell>
          <cell r="K1158" t="str">
            <v>Bamenda_1</v>
          </cell>
          <cell r="L1158" t="str">
            <v>HAMMER_LIT_SUO</v>
          </cell>
          <cell r="M1158" t="str">
            <v>IHS</v>
          </cell>
          <cell r="N1158" t="str">
            <v>Grid-Gen</v>
          </cell>
        </row>
        <row r="1159">
          <cell r="A1159" t="str">
            <v>NRO_009</v>
          </cell>
          <cell r="B1159" t="str">
            <v>Ndu</v>
          </cell>
          <cell r="C1159" t="str">
            <v>NRO</v>
          </cell>
          <cell r="D1159" t="str">
            <v>NDU</v>
          </cell>
          <cell r="E1159">
            <v>10.796094999999999</v>
          </cell>
          <cell r="F1159">
            <v>6.420661</v>
          </cell>
          <cell r="G1159">
            <v>2091</v>
          </cell>
          <cell r="H1159" t="str">
            <v>Macro</v>
          </cell>
          <cell r="I1159" t="str">
            <v>NOKIA</v>
          </cell>
          <cell r="J1159" t="str">
            <v>Collins Kogge</v>
          </cell>
          <cell r="K1159" t="str">
            <v>Kumbo</v>
          </cell>
          <cell r="L1159" t="str">
            <v>HAMMER_NRO_OST</v>
          </cell>
          <cell r="M1159" t="str">
            <v>IHS</v>
          </cell>
          <cell r="N1159" t="str">
            <v>Grid-Gen</v>
          </cell>
        </row>
        <row r="1160">
          <cell r="A1160" t="str">
            <v>OST_145</v>
          </cell>
          <cell r="B1160" t="str">
            <v>Bangou-IHS</v>
          </cell>
          <cell r="C1160" t="str">
            <v>OST</v>
          </cell>
          <cell r="D1160" t="str">
            <v>Bangou</v>
          </cell>
          <cell r="E1160">
            <v>10.389585</v>
          </cell>
          <cell r="F1160">
            <v>5.2544219999999999</v>
          </cell>
          <cell r="G1160">
            <v>1866</v>
          </cell>
          <cell r="H1160" t="str">
            <v>Macro</v>
          </cell>
          <cell r="I1160" t="str">
            <v>NOKIA</v>
          </cell>
          <cell r="J1160" t="str">
            <v>Patrick Tonye</v>
          </cell>
          <cell r="K1160" t="str">
            <v>Bangangte</v>
          </cell>
          <cell r="L1160" t="str">
            <v>HAMMER_NRO_OST</v>
          </cell>
          <cell r="M1160" t="str">
            <v>CAMUSAT</v>
          </cell>
          <cell r="N1160" t="str">
            <v>Medium Grid + GE</v>
          </cell>
        </row>
        <row r="1161">
          <cell r="A1161" t="str">
            <v>OST_180</v>
          </cell>
          <cell r="B1161" t="str">
            <v>Bangangte-Centre</v>
          </cell>
          <cell r="C1161" t="str">
            <v>OST</v>
          </cell>
          <cell r="D1161" t="str">
            <v>Bangangte</v>
          </cell>
          <cell r="E1161">
            <v>10.519800999999999</v>
          </cell>
          <cell r="F1161">
            <v>5.1472110000000004</v>
          </cell>
          <cell r="G1161">
            <v>1344</v>
          </cell>
          <cell r="H1161" t="str">
            <v>Macro</v>
          </cell>
          <cell r="I1161" t="str">
            <v>NOKIA</v>
          </cell>
          <cell r="J1161" t="str">
            <v>Patrick Tonye</v>
          </cell>
          <cell r="K1161" t="str">
            <v>Bangangte</v>
          </cell>
          <cell r="L1161" t="str">
            <v>HAMMER_NRO_OST</v>
          </cell>
          <cell r="M1161" t="str">
            <v>IHS</v>
          </cell>
          <cell r="N1161" t="str">
            <v>Grid-Gen</v>
          </cell>
        </row>
        <row r="1162">
          <cell r="A1162" t="str">
            <v>NRO_019</v>
          </cell>
          <cell r="B1162" t="str">
            <v>Jakiri</v>
          </cell>
          <cell r="C1162" t="str">
            <v>NRO</v>
          </cell>
          <cell r="D1162" t="str">
            <v>Jakiri</v>
          </cell>
          <cell r="E1162">
            <v>10.608499999999999</v>
          </cell>
          <cell r="F1162">
            <v>6.0838055559999997</v>
          </cell>
          <cell r="G1162">
            <v>1879</v>
          </cell>
          <cell r="H1162" t="str">
            <v>Macro</v>
          </cell>
          <cell r="I1162" t="str">
            <v>NOKIA</v>
          </cell>
          <cell r="J1162" t="str">
            <v>Collins Kogge</v>
          </cell>
          <cell r="K1162" t="str">
            <v>Kumbo</v>
          </cell>
          <cell r="L1162" t="str">
            <v>HAMMER_NRO_OST</v>
          </cell>
          <cell r="M1162" t="str">
            <v>IHS</v>
          </cell>
          <cell r="N1162" t="str">
            <v>Grid-Gen-Lithium</v>
          </cell>
        </row>
        <row r="1163">
          <cell r="A1163" t="str">
            <v>OST_183</v>
          </cell>
          <cell r="B1163" t="str">
            <v>Bangoua</v>
          </cell>
          <cell r="C1163" t="str">
            <v>OST</v>
          </cell>
          <cell r="D1163" t="str">
            <v>Bangoua</v>
          </cell>
          <cell r="E1163">
            <v>10.455870000000001</v>
          </cell>
          <cell r="F1163">
            <v>5.2135600000000002</v>
          </cell>
          <cell r="G1163">
            <v>1523</v>
          </cell>
          <cell r="H1163" t="str">
            <v>Macro</v>
          </cell>
          <cell r="I1163" t="str">
            <v>NOKIA</v>
          </cell>
          <cell r="J1163" t="str">
            <v>Patrick Tonye</v>
          </cell>
          <cell r="K1163" t="str">
            <v>Bangangte</v>
          </cell>
          <cell r="L1163" t="str">
            <v>HAMMER_NRO_OST</v>
          </cell>
          <cell r="M1163" t="str">
            <v>IHS</v>
          </cell>
          <cell r="N1163" t="str">
            <v>Grid-Gen</v>
          </cell>
        </row>
        <row r="1164">
          <cell r="A1164" t="str">
            <v>NRD_092</v>
          </cell>
          <cell r="B1164" t="str">
            <v>Boudva-IHS</v>
          </cell>
          <cell r="C1164" t="str">
            <v>NRD</v>
          </cell>
          <cell r="D1164" t="str">
            <v>Boudva</v>
          </cell>
          <cell r="E1164">
            <v>14.1733969</v>
          </cell>
          <cell r="F1164">
            <v>10.00004858</v>
          </cell>
          <cell r="G1164">
            <v>416</v>
          </cell>
          <cell r="H1164" t="str">
            <v>Macro</v>
          </cell>
          <cell r="I1164" t="str">
            <v>NOKIA</v>
          </cell>
          <cell r="J1164" t="str">
            <v>Deli Elisée</v>
          </cell>
          <cell r="K1164" t="str">
            <v>FIGUIL</v>
          </cell>
          <cell r="L1164" t="str">
            <v>TELEINFRA</v>
          </cell>
          <cell r="M1164" t="str">
            <v>IHS</v>
          </cell>
          <cell r="N1164" t="str">
            <v>Gen Only</v>
          </cell>
        </row>
        <row r="1165">
          <cell r="A1165" t="str">
            <v>LIT_251</v>
          </cell>
          <cell r="B1165" t="str">
            <v>LIT_251_Z_Ndogp-ZR</v>
          </cell>
          <cell r="C1165" t="str">
            <v>LIT</v>
          </cell>
          <cell r="D1165" t="str">
            <v>Douala</v>
          </cell>
          <cell r="E1165">
            <v>9.778171704</v>
          </cell>
          <cell r="F1165">
            <v>4.0124941720000002</v>
          </cell>
          <cell r="G1165">
            <v>701</v>
          </cell>
          <cell r="H1165" t="str">
            <v>Macro</v>
          </cell>
          <cell r="I1165" t="str">
            <v>ZTE</v>
          </cell>
          <cell r="J1165" t="str">
            <v>Nomo Gerard Brice</v>
          </cell>
          <cell r="K1165" t="str">
            <v>Douala_5</v>
          </cell>
          <cell r="L1165" t="str">
            <v>HAMMER_LIT_SUO</v>
          </cell>
          <cell r="M1165" t="str">
            <v>IHS</v>
          </cell>
          <cell r="N1165" t="str">
            <v>Grid-Gen</v>
          </cell>
        </row>
        <row r="1166">
          <cell r="A1166" t="str">
            <v>NRO_020</v>
          </cell>
          <cell r="B1166" t="str">
            <v>Kumbo-II</v>
          </cell>
          <cell r="C1166" t="str">
            <v>NRO</v>
          </cell>
          <cell r="D1166" t="str">
            <v>Kumbo</v>
          </cell>
          <cell r="E1166">
            <v>10.7036</v>
          </cell>
          <cell r="F1166">
            <v>6.2024166669999996</v>
          </cell>
          <cell r="G1166">
            <v>1933</v>
          </cell>
          <cell r="H1166" t="str">
            <v>Macro</v>
          </cell>
          <cell r="I1166" t="str">
            <v>NOKIA</v>
          </cell>
          <cell r="J1166" t="str">
            <v>Collins Kogge</v>
          </cell>
          <cell r="K1166" t="str">
            <v>Kumbo</v>
          </cell>
          <cell r="L1166" t="str">
            <v>HAMMER_NRO_OST</v>
          </cell>
          <cell r="M1166" t="str">
            <v>IHS</v>
          </cell>
          <cell r="N1166" t="str">
            <v>Grid-Gen-Lithium</v>
          </cell>
        </row>
        <row r="1167">
          <cell r="A1167" t="str">
            <v>NRD_118</v>
          </cell>
          <cell r="B1167" t="str">
            <v>Djamboutou-MTN-IHS</v>
          </cell>
          <cell r="C1167" t="str">
            <v>NRD</v>
          </cell>
          <cell r="D1167" t="str">
            <v>Garoua</v>
          </cell>
          <cell r="E1167">
            <v>13.36232601</v>
          </cell>
          <cell r="F1167">
            <v>9.3053318310000002</v>
          </cell>
          <cell r="G1167">
            <v>223</v>
          </cell>
          <cell r="H1167" t="str">
            <v>Macro</v>
          </cell>
          <cell r="I1167" t="str">
            <v>NOKIA</v>
          </cell>
          <cell r="J1167" t="str">
            <v>Djouohou Armel</v>
          </cell>
          <cell r="K1167" t="str">
            <v>Garoua_B2B</v>
          </cell>
          <cell r="L1167" t="str">
            <v>TELEINFRA</v>
          </cell>
          <cell r="M1167" t="str">
            <v>IHS</v>
          </cell>
          <cell r="N1167" t="str">
            <v>Grid-Gen</v>
          </cell>
        </row>
        <row r="1168">
          <cell r="A1168" t="str">
            <v>CTR_190</v>
          </cell>
          <cell r="B1168" t="str">
            <v>Kiiki</v>
          </cell>
          <cell r="C1168" t="str">
            <v>CTR</v>
          </cell>
          <cell r="D1168" t="str">
            <v>Kiiki</v>
          </cell>
          <cell r="E1168">
            <v>11.171894</v>
          </cell>
          <cell r="F1168">
            <v>4.6678420000000003</v>
          </cell>
          <cell r="G1168">
            <v>523</v>
          </cell>
          <cell r="H1168" t="str">
            <v>Macro</v>
          </cell>
          <cell r="I1168" t="str">
            <v>NOKIA</v>
          </cell>
          <cell r="J1168" t="str">
            <v>Patrick NSINGUI</v>
          </cell>
          <cell r="K1168" t="str">
            <v>Bafia</v>
          </cell>
          <cell r="L1168" t="str">
            <v>HAMMER_NRO_OST</v>
          </cell>
          <cell r="M1168" t="str">
            <v>IHS</v>
          </cell>
          <cell r="N1168" t="str">
            <v>Grid-Gen</v>
          </cell>
        </row>
        <row r="1169">
          <cell r="A1169" t="str">
            <v>SUO_125</v>
          </cell>
          <cell r="B1169" t="str">
            <v>Kumba-Krama-IHS</v>
          </cell>
          <cell r="C1169" t="str">
            <v>SUO</v>
          </cell>
          <cell r="D1169" t="str">
            <v>Kumba</v>
          </cell>
          <cell r="E1169">
            <v>9.438701</v>
          </cell>
          <cell r="F1169">
            <v>4.6297610000000002</v>
          </cell>
          <cell r="G1169">
            <v>242</v>
          </cell>
          <cell r="H1169" t="str">
            <v>Macro</v>
          </cell>
          <cell r="I1169" t="str">
            <v>NOKIA</v>
          </cell>
          <cell r="J1169" t="str">
            <v>Fabien Zourmba</v>
          </cell>
          <cell r="K1169" t="str">
            <v>Kumba</v>
          </cell>
          <cell r="L1169" t="str">
            <v>HAMMER_LIT_SUO</v>
          </cell>
          <cell r="M1169" t="str">
            <v>IHS</v>
          </cell>
          <cell r="N1169" t="str">
            <v>Grid-Gen</v>
          </cell>
        </row>
        <row r="1170">
          <cell r="A1170" t="str">
            <v>EXN_128</v>
          </cell>
          <cell r="B1170" t="str">
            <v>Magada-IHS</v>
          </cell>
          <cell r="C1170" t="str">
            <v>EXN</v>
          </cell>
          <cell r="D1170" t="str">
            <v>Magada</v>
          </cell>
          <cell r="E1170">
            <v>14.185750000000001</v>
          </cell>
          <cell r="F1170">
            <v>10.10637</v>
          </cell>
          <cell r="G1170">
            <v>435</v>
          </cell>
          <cell r="H1170" t="str">
            <v>Macro</v>
          </cell>
          <cell r="I1170" t="str">
            <v>NOKIA</v>
          </cell>
          <cell r="J1170" t="str">
            <v>Deli Elisée</v>
          </cell>
          <cell r="K1170" t="str">
            <v>FIGUIL</v>
          </cell>
          <cell r="L1170" t="str">
            <v>TELEINFRA</v>
          </cell>
          <cell r="M1170" t="str">
            <v>IHS</v>
          </cell>
          <cell r="N1170" t="str">
            <v>Gen Only</v>
          </cell>
        </row>
        <row r="1171">
          <cell r="A1171" t="str">
            <v>LIT_430</v>
          </cell>
          <cell r="B1171" t="str">
            <v>Mbanga2-IHS</v>
          </cell>
          <cell r="C1171" t="str">
            <v>LIT</v>
          </cell>
          <cell r="D1171" t="str">
            <v>Mbanga</v>
          </cell>
          <cell r="E1171">
            <v>9.5662900000000004</v>
          </cell>
          <cell r="F1171">
            <v>4.4976000000000003</v>
          </cell>
          <cell r="G1171">
            <v>118</v>
          </cell>
          <cell r="H1171" t="str">
            <v>Macro</v>
          </cell>
          <cell r="I1171" t="str">
            <v>NOKIA</v>
          </cell>
          <cell r="J1171" t="str">
            <v>Ewane Eric Pitié</v>
          </cell>
          <cell r="K1171" t="str">
            <v>Njombe</v>
          </cell>
          <cell r="L1171" t="str">
            <v>HAMMER_LIT_SUO</v>
          </cell>
          <cell r="M1171" t="str">
            <v>IHS</v>
          </cell>
          <cell r="N1171" t="str">
            <v>Grid-Gen</v>
          </cell>
        </row>
        <row r="1172">
          <cell r="A1172" t="str">
            <v>LIT_431</v>
          </cell>
          <cell r="B1172" t="str">
            <v>Ndoulou-IHS</v>
          </cell>
          <cell r="C1172" t="str">
            <v>LIT</v>
          </cell>
          <cell r="D1172" t="str">
            <v>Ndoulou</v>
          </cell>
          <cell r="E1172">
            <v>9.6697500000000005</v>
          </cell>
          <cell r="F1172">
            <v>4.2938333330000003</v>
          </cell>
          <cell r="G1172">
            <v>83</v>
          </cell>
          <cell r="H1172" t="str">
            <v>Macro</v>
          </cell>
          <cell r="I1172" t="str">
            <v>NOKIA</v>
          </cell>
          <cell r="J1172" t="str">
            <v>Ewane Eric Pitié</v>
          </cell>
          <cell r="K1172" t="str">
            <v>Njombe</v>
          </cell>
          <cell r="L1172" t="str">
            <v>HAMMER_LIT_SUO</v>
          </cell>
          <cell r="M1172" t="str">
            <v>IHS</v>
          </cell>
          <cell r="N1172" t="str">
            <v>Grid-Gen</v>
          </cell>
        </row>
        <row r="1173">
          <cell r="A1173" t="str">
            <v>ADM_151</v>
          </cell>
          <cell r="B1173" t="str">
            <v>Ngd-Bamyangal-rural</v>
          </cell>
          <cell r="C1173" t="str">
            <v>ADM</v>
          </cell>
          <cell r="D1173" t="str">
            <v>Ngaoundere</v>
          </cell>
          <cell r="E1173">
            <v>13.5641</v>
          </cell>
          <cell r="F1173">
            <v>7.2793999999999999</v>
          </cell>
          <cell r="G1173">
            <v>1145</v>
          </cell>
          <cell r="H1173" t="str">
            <v>Macro</v>
          </cell>
          <cell r="I1173" t="str">
            <v>NOKIA</v>
          </cell>
          <cell r="J1173" t="str">
            <v>NDEWA JONAS</v>
          </cell>
          <cell r="K1173" t="str">
            <v>Ngaoundere_1</v>
          </cell>
          <cell r="L1173" t="str">
            <v>TELEINFRA</v>
          </cell>
          <cell r="M1173" t="str">
            <v>CAMUSAT</v>
          </cell>
          <cell r="N1173" t="str">
            <v>Good Grid + Solar + GE</v>
          </cell>
        </row>
        <row r="1174">
          <cell r="A1174" t="str">
            <v>CTR_442</v>
          </cell>
          <cell r="B1174" t="str">
            <v>Nkolmeyang-IHS</v>
          </cell>
          <cell r="C1174" t="str">
            <v>CTR</v>
          </cell>
          <cell r="D1174" t="str">
            <v>Nkolmeyang</v>
          </cell>
          <cell r="E1174">
            <v>11.224541</v>
          </cell>
          <cell r="F1174">
            <v>3.1909130000000001</v>
          </cell>
          <cell r="G1174">
            <v>766</v>
          </cell>
          <cell r="H1174" t="str">
            <v>Macro</v>
          </cell>
          <cell r="I1174" t="str">
            <v>NOKIA</v>
          </cell>
          <cell r="J1174" t="str">
            <v>Mougang Rodrigue</v>
          </cell>
          <cell r="K1174" t="str">
            <v>Mbalmayo</v>
          </cell>
          <cell r="L1174" t="str">
            <v>AFRO</v>
          </cell>
          <cell r="M1174" t="str">
            <v>IHS</v>
          </cell>
          <cell r="N1174" t="str">
            <v>Hybrid Gen</v>
          </cell>
        </row>
        <row r="1175">
          <cell r="A1175" t="str">
            <v>CTR_056</v>
          </cell>
          <cell r="B1175" t="str">
            <v>CTR_056_Z_Shell-Nsimeyong</v>
          </cell>
          <cell r="C1175" t="str">
            <v>CTR</v>
          </cell>
          <cell r="D1175" t="str">
            <v>Yaounde</v>
          </cell>
          <cell r="E1175">
            <v>11.497440539999999</v>
          </cell>
          <cell r="F1175">
            <v>3.84050783</v>
          </cell>
          <cell r="G1175">
            <v>741</v>
          </cell>
          <cell r="H1175" t="str">
            <v>Macro</v>
          </cell>
          <cell r="I1175" t="str">
            <v>ZTE</v>
          </cell>
          <cell r="J1175" t="str">
            <v>Kenfack Henri</v>
          </cell>
          <cell r="K1175" t="str">
            <v>Yaounde_4</v>
          </cell>
          <cell r="L1175" t="str">
            <v>AFRO</v>
          </cell>
          <cell r="M1175" t="str">
            <v>IHS</v>
          </cell>
          <cell r="N1175" t="str">
            <v>Grid-Gen</v>
          </cell>
        </row>
        <row r="1176">
          <cell r="A1176" t="str">
            <v>SUD_050</v>
          </cell>
          <cell r="B1176" t="str">
            <v>Nkoumadjap-IHS</v>
          </cell>
          <cell r="C1176" t="str">
            <v>SUD</v>
          </cell>
          <cell r="D1176" t="str">
            <v>Nkoumadjap</v>
          </cell>
          <cell r="E1176">
            <v>11.94828</v>
          </cell>
          <cell r="F1176">
            <v>3.2002999999999999</v>
          </cell>
          <cell r="G1176">
            <v>668</v>
          </cell>
          <cell r="H1176" t="str">
            <v>Macro</v>
          </cell>
          <cell r="I1176" t="str">
            <v>NOKIA</v>
          </cell>
          <cell r="J1176" t="str">
            <v>Kenfack Peguy</v>
          </cell>
          <cell r="K1176" t="str">
            <v>Sangmelima</v>
          </cell>
          <cell r="L1176" t="str">
            <v>AFRO</v>
          </cell>
          <cell r="M1176" t="str">
            <v>IHS</v>
          </cell>
          <cell r="N1176" t="str">
            <v>Hybrid Gen</v>
          </cell>
        </row>
        <row r="1177">
          <cell r="A1177" t="str">
            <v>CTR_206</v>
          </cell>
          <cell r="B1177" t="str">
            <v>Talba</v>
          </cell>
          <cell r="C1177" t="str">
            <v>CTR</v>
          </cell>
          <cell r="D1177" t="str">
            <v>Talba</v>
          </cell>
          <cell r="E1177">
            <v>11.47569</v>
          </cell>
          <cell r="F1177">
            <v>4.6003100000000003</v>
          </cell>
          <cell r="G1177">
            <v>473</v>
          </cell>
          <cell r="H1177" t="str">
            <v>Macro</v>
          </cell>
          <cell r="I1177" t="str">
            <v>NOKIA</v>
          </cell>
          <cell r="J1177" t="str">
            <v>Patrick NSINGUI</v>
          </cell>
          <cell r="K1177" t="str">
            <v>Bafia</v>
          </cell>
          <cell r="L1177" t="str">
            <v>HAMMER_NRO_OST</v>
          </cell>
          <cell r="M1177" t="str">
            <v>IHS</v>
          </cell>
          <cell r="N1177" t="str">
            <v>Grid-Gen</v>
          </cell>
        </row>
        <row r="1178">
          <cell r="A1178" t="str">
            <v>EXN_131</v>
          </cell>
          <cell r="B1178" t="str">
            <v>Zanay-IHS</v>
          </cell>
          <cell r="C1178" t="str">
            <v>EXN</v>
          </cell>
          <cell r="D1178" t="str">
            <v>Zanay</v>
          </cell>
          <cell r="E1178">
            <v>13.91406868</v>
          </cell>
          <cell r="F1178">
            <v>10.5830863</v>
          </cell>
          <cell r="G1178">
            <v>627</v>
          </cell>
          <cell r="H1178" t="str">
            <v>Macro</v>
          </cell>
          <cell r="I1178" t="str">
            <v>NOKIA</v>
          </cell>
          <cell r="J1178" t="str">
            <v>Abiss Alioum</v>
          </cell>
          <cell r="K1178" t="str">
            <v>Mokolo</v>
          </cell>
          <cell r="L1178" t="str">
            <v>TELEINFRA</v>
          </cell>
          <cell r="M1178" t="str">
            <v>IHS</v>
          </cell>
          <cell r="N1178" t="str">
            <v>Grid-Gen-Lithium</v>
          </cell>
        </row>
        <row r="1179">
          <cell r="A1179" t="str">
            <v>CTR_074</v>
          </cell>
          <cell r="B1179" t="str">
            <v>CTR_074_Z_Damas</v>
          </cell>
          <cell r="C1179" t="str">
            <v>CTR</v>
          </cell>
          <cell r="D1179" t="str">
            <v>Yaounde</v>
          </cell>
          <cell r="E1179">
            <v>11.48831</v>
          </cell>
          <cell r="F1179">
            <v>3.8182830000000001</v>
          </cell>
          <cell r="G1179">
            <v>737</v>
          </cell>
          <cell r="H1179" t="str">
            <v>Macro</v>
          </cell>
          <cell r="I1179" t="str">
            <v>ZTE</v>
          </cell>
          <cell r="J1179" t="str">
            <v>Kenfack Henri</v>
          </cell>
          <cell r="K1179" t="str">
            <v>Yaounde_4</v>
          </cell>
          <cell r="L1179" t="str">
            <v>AFRO</v>
          </cell>
          <cell r="M1179" t="str">
            <v>IHS</v>
          </cell>
          <cell r="N1179" t="str">
            <v>Grid-Gen</v>
          </cell>
        </row>
        <row r="1180">
          <cell r="A1180" t="str">
            <v>CTR_127</v>
          </cell>
          <cell r="B1180" t="str">
            <v>CTR_127_Z_Enam-IHS</v>
          </cell>
          <cell r="C1180" t="str">
            <v>CTR</v>
          </cell>
          <cell r="D1180" t="str">
            <v>Yaounde</v>
          </cell>
          <cell r="E1180">
            <v>11.51112204</v>
          </cell>
          <cell r="F1180">
            <v>3.8611303870000002</v>
          </cell>
          <cell r="G1180">
            <v>736</v>
          </cell>
          <cell r="H1180" t="str">
            <v>Macro</v>
          </cell>
          <cell r="I1180" t="str">
            <v>ZTE</v>
          </cell>
          <cell r="J1180" t="str">
            <v>Kenfack Henri</v>
          </cell>
          <cell r="K1180" t="str">
            <v>Yaounde_4</v>
          </cell>
          <cell r="L1180" t="str">
            <v>AFRO</v>
          </cell>
          <cell r="M1180" t="str">
            <v>IHS</v>
          </cell>
          <cell r="N1180" t="str">
            <v>Grid Only</v>
          </cell>
        </row>
        <row r="1181">
          <cell r="A1181" t="str">
            <v>CTR_155</v>
          </cell>
          <cell r="B1181" t="str">
            <v>CTR_155_Z_Scalom-EHS-IHS</v>
          </cell>
          <cell r="C1181" t="str">
            <v>CTR</v>
          </cell>
          <cell r="D1181" t="str">
            <v>Yaounde</v>
          </cell>
          <cell r="E1181">
            <v>11.496198590000001</v>
          </cell>
          <cell r="F1181">
            <v>3.845979958</v>
          </cell>
          <cell r="G1181">
            <v>744</v>
          </cell>
          <cell r="H1181" t="str">
            <v>Macro</v>
          </cell>
          <cell r="I1181" t="str">
            <v>ZTE</v>
          </cell>
          <cell r="J1181" t="str">
            <v>Kenfack Henri</v>
          </cell>
          <cell r="K1181" t="str">
            <v>Yaounde_4</v>
          </cell>
          <cell r="L1181" t="str">
            <v>AFRO</v>
          </cell>
          <cell r="M1181" t="str">
            <v>IHS</v>
          </cell>
          <cell r="N1181" t="str">
            <v>Grid-Lithium</v>
          </cell>
        </row>
        <row r="1182">
          <cell r="A1182" t="str">
            <v>LIT_250</v>
          </cell>
          <cell r="B1182" t="str">
            <v>LIT_250_Z_Bobongo</v>
          </cell>
          <cell r="C1182" t="str">
            <v>LIT</v>
          </cell>
          <cell r="D1182" t="str">
            <v>Douala</v>
          </cell>
          <cell r="E1182">
            <v>9.7451698869999994</v>
          </cell>
          <cell r="F1182">
            <v>4.0024960729999997</v>
          </cell>
          <cell r="G1182">
            <v>701</v>
          </cell>
          <cell r="H1182" t="str">
            <v>Macro</v>
          </cell>
          <cell r="I1182" t="str">
            <v>ZTE</v>
          </cell>
          <cell r="J1182" t="str">
            <v>Nomo Gerard Brice</v>
          </cell>
          <cell r="K1182" t="str">
            <v>Douala_5</v>
          </cell>
          <cell r="L1182" t="str">
            <v>HAMMER_LIT_SUO</v>
          </cell>
          <cell r="M1182" t="str">
            <v>IHS</v>
          </cell>
          <cell r="N1182" t="str">
            <v>Grid-Gen</v>
          </cell>
        </row>
        <row r="1183">
          <cell r="A1183" t="str">
            <v>LIT_283</v>
          </cell>
          <cell r="B1183" t="str">
            <v>LIT_283_Z_Ndogpassi-III</v>
          </cell>
          <cell r="C1183" t="str">
            <v>LIT</v>
          </cell>
          <cell r="D1183" t="str">
            <v>Douala</v>
          </cell>
          <cell r="E1183">
            <v>9.7568518019999999</v>
          </cell>
          <cell r="F1183">
            <v>4.0085030469999996</v>
          </cell>
          <cell r="G1183">
            <v>701</v>
          </cell>
          <cell r="H1183" t="str">
            <v>Macro</v>
          </cell>
          <cell r="I1183" t="str">
            <v>ZTE</v>
          </cell>
          <cell r="J1183" t="str">
            <v>Nomo Gerard Brice</v>
          </cell>
          <cell r="K1183" t="str">
            <v>Douala_5</v>
          </cell>
          <cell r="L1183" t="str">
            <v>HAMMER_LIT_SUO</v>
          </cell>
          <cell r="M1183" t="str">
            <v>IHS</v>
          </cell>
          <cell r="N1183" t="str">
            <v>Grid-Gen</v>
          </cell>
        </row>
        <row r="1184">
          <cell r="A1184" t="str">
            <v>LIT_292</v>
          </cell>
          <cell r="B1184" t="str">
            <v>LIT_292_Z_Ndogp-Bloc-13</v>
          </cell>
          <cell r="C1184" t="str">
            <v>LIT</v>
          </cell>
          <cell r="D1184" t="str">
            <v>Douala</v>
          </cell>
          <cell r="E1184">
            <v>9.7680864209999996</v>
          </cell>
          <cell r="F1184">
            <v>4.0178207090000004</v>
          </cell>
          <cell r="G1184">
            <v>701</v>
          </cell>
          <cell r="H1184" t="str">
            <v>Macro</v>
          </cell>
          <cell r="I1184" t="str">
            <v>ZTE</v>
          </cell>
          <cell r="J1184" t="str">
            <v>Marius Lontsi</v>
          </cell>
          <cell r="K1184" t="str">
            <v>Douala_8</v>
          </cell>
          <cell r="L1184" t="str">
            <v>HAMMER_LIT_SUO</v>
          </cell>
          <cell r="M1184" t="str">
            <v>IHS</v>
          </cell>
          <cell r="N1184" t="str">
            <v>Grid-Gen</v>
          </cell>
        </row>
        <row r="1185">
          <cell r="A1185" t="str">
            <v>EXN_075</v>
          </cell>
          <cell r="B1185" t="str">
            <v>Datcheka</v>
          </cell>
          <cell r="C1185" t="str">
            <v>EXN</v>
          </cell>
          <cell r="D1185" t="str">
            <v>Datcheka</v>
          </cell>
          <cell r="E1185">
            <v>15.106472220000001</v>
          </cell>
          <cell r="F1185">
            <v>10.01202778</v>
          </cell>
          <cell r="G1185">
            <v>334</v>
          </cell>
          <cell r="H1185" t="str">
            <v>Macro</v>
          </cell>
          <cell r="I1185" t="str">
            <v>NOKIA</v>
          </cell>
          <cell r="J1185" t="str">
            <v>Yonoussa Mohamadou</v>
          </cell>
          <cell r="K1185" t="str">
            <v>Yagoua</v>
          </cell>
          <cell r="L1185" t="str">
            <v>TELEINFRA</v>
          </cell>
          <cell r="M1185" t="str">
            <v>IHS</v>
          </cell>
          <cell r="N1185" t="str">
            <v>Solar-Grid-Gen</v>
          </cell>
        </row>
        <row r="1186">
          <cell r="A1186" t="str">
            <v>CTR_194</v>
          </cell>
          <cell r="B1186" t="str">
            <v>CTR_194_Z_Ngoa-Ekelle-New</v>
          </cell>
          <cell r="C1186" t="str">
            <v>CTR</v>
          </cell>
          <cell r="D1186" t="str">
            <v>Yaounde</v>
          </cell>
          <cell r="E1186">
            <v>11.503572999999999</v>
          </cell>
          <cell r="F1186">
            <v>3.8554490000000001</v>
          </cell>
          <cell r="G1186">
            <v>804</v>
          </cell>
          <cell r="H1186" t="str">
            <v>Macro</v>
          </cell>
          <cell r="I1186" t="str">
            <v>ZTE</v>
          </cell>
          <cell r="J1186" t="str">
            <v>Kenfack Henri</v>
          </cell>
          <cell r="K1186" t="str">
            <v>Yaounde_4</v>
          </cell>
          <cell r="L1186" t="str">
            <v>AFRO</v>
          </cell>
          <cell r="M1186">
            <v>0</v>
          </cell>
          <cell r="N1186" t="e">
            <v>#N/A</v>
          </cell>
        </row>
        <row r="1187">
          <cell r="A1187" t="str">
            <v>SUD_054</v>
          </cell>
          <cell r="B1187" t="str">
            <v>Akom-II-IHS</v>
          </cell>
          <cell r="C1187" t="str">
            <v>SUD</v>
          </cell>
          <cell r="D1187" t="str">
            <v>Akom II</v>
          </cell>
          <cell r="E1187">
            <v>10.553445</v>
          </cell>
          <cell r="F1187">
            <v>2.8372259999999998</v>
          </cell>
          <cell r="G1187">
            <v>294</v>
          </cell>
          <cell r="H1187" t="str">
            <v>Macro</v>
          </cell>
          <cell r="I1187" t="str">
            <v>NOKIA</v>
          </cell>
          <cell r="J1187" t="str">
            <v>Kenmegne Fabrice</v>
          </cell>
          <cell r="K1187" t="str">
            <v>Ebolowa</v>
          </cell>
          <cell r="L1187" t="str">
            <v>AFRO</v>
          </cell>
          <cell r="M1187" t="str">
            <v>IHS</v>
          </cell>
          <cell r="N1187" t="str">
            <v>Gen-Lithium</v>
          </cell>
        </row>
        <row r="1188">
          <cell r="A1188" t="str">
            <v>OST_211</v>
          </cell>
          <cell r="B1188" t="str">
            <v>Bangam-IHS</v>
          </cell>
          <cell r="C1188" t="str">
            <v>OST</v>
          </cell>
          <cell r="D1188" t="str">
            <v>Bangam</v>
          </cell>
          <cell r="E1188">
            <v>10.26008</v>
          </cell>
          <cell r="F1188">
            <v>5.3425000000000002</v>
          </cell>
          <cell r="G1188">
            <v>1682</v>
          </cell>
          <cell r="H1188" t="str">
            <v>Macro</v>
          </cell>
          <cell r="I1188" t="str">
            <v>NOKIA</v>
          </cell>
          <cell r="J1188" t="str">
            <v>Kamdom Yannick</v>
          </cell>
          <cell r="K1188" t="str">
            <v>Mbouda</v>
          </cell>
          <cell r="L1188" t="str">
            <v>HAMMER_NRO_OST</v>
          </cell>
          <cell r="M1188" t="str">
            <v>IHS</v>
          </cell>
          <cell r="N1188" t="str">
            <v>Grid-Gen</v>
          </cell>
        </row>
        <row r="1189">
          <cell r="A1189" t="str">
            <v>SUD_052</v>
          </cell>
          <cell r="B1189" t="str">
            <v>Bengbis-MTN-IHS</v>
          </cell>
          <cell r="C1189" t="str">
            <v>SUD</v>
          </cell>
          <cell r="D1189" t="str">
            <v>Bengbis</v>
          </cell>
          <cell r="E1189">
            <v>12.44754674</v>
          </cell>
          <cell r="F1189">
            <v>3.4441205899999998</v>
          </cell>
          <cell r="G1189">
            <v>649</v>
          </cell>
          <cell r="H1189" t="str">
            <v>Macro</v>
          </cell>
          <cell r="I1189" t="str">
            <v>NOKIA</v>
          </cell>
          <cell r="J1189" t="str">
            <v>Kenfack Peguy</v>
          </cell>
          <cell r="K1189" t="str">
            <v>Sangmelima</v>
          </cell>
          <cell r="L1189" t="str">
            <v>AFRO</v>
          </cell>
          <cell r="M1189" t="str">
            <v>IHS</v>
          </cell>
          <cell r="N1189" t="str">
            <v>Grid-Gen</v>
          </cell>
        </row>
        <row r="1190">
          <cell r="A1190" t="str">
            <v>SUO_025</v>
          </cell>
          <cell r="B1190" t="str">
            <v>Bova-Bokombo-IHS</v>
          </cell>
          <cell r="C1190" t="str">
            <v>SUO</v>
          </cell>
          <cell r="D1190" t="str">
            <v>Bova-Bokombo</v>
          </cell>
          <cell r="E1190">
            <v>9.2106999999999992</v>
          </cell>
          <cell r="F1190">
            <v>4.4311999999999996</v>
          </cell>
          <cell r="G1190">
            <v>175</v>
          </cell>
          <cell r="H1190" t="str">
            <v>Macro</v>
          </cell>
          <cell r="I1190" t="str">
            <v>NOKIA</v>
          </cell>
          <cell r="J1190" t="str">
            <v>FOJO André</v>
          </cell>
          <cell r="K1190" t="str">
            <v>Ekondo-Titi</v>
          </cell>
          <cell r="L1190" t="str">
            <v>HAMMER_LIT_SUO</v>
          </cell>
          <cell r="M1190" t="str">
            <v>IHS</v>
          </cell>
          <cell r="N1190" t="str">
            <v>Gen Only</v>
          </cell>
        </row>
        <row r="1191">
          <cell r="A1191" t="str">
            <v>EXN_038</v>
          </cell>
          <cell r="B1191" t="str">
            <v>Moulvouday</v>
          </cell>
          <cell r="C1191" t="str">
            <v>EXN</v>
          </cell>
          <cell r="D1191" t="str">
            <v>Moulvoudaye</v>
          </cell>
          <cell r="E1191">
            <v>14.860611110000001</v>
          </cell>
          <cell r="F1191">
            <v>10.40722222</v>
          </cell>
          <cell r="G1191">
            <v>337</v>
          </cell>
          <cell r="H1191" t="str">
            <v>Macro</v>
          </cell>
          <cell r="I1191" t="str">
            <v>NOKIA</v>
          </cell>
          <cell r="J1191" t="str">
            <v>Yonoussa Mohamadou</v>
          </cell>
          <cell r="K1191" t="str">
            <v>Yagoua</v>
          </cell>
          <cell r="L1191" t="str">
            <v>TELEINFRA</v>
          </cell>
          <cell r="M1191" t="str">
            <v>IHS</v>
          </cell>
          <cell r="N1191" t="str">
            <v>Solar-Grid-Gen-Lithium</v>
          </cell>
        </row>
        <row r="1192">
          <cell r="A1192" t="str">
            <v>CTR_437</v>
          </cell>
          <cell r="B1192" t="str">
            <v>Ekabita-Essele</v>
          </cell>
          <cell r="C1192" t="str">
            <v>CTR</v>
          </cell>
          <cell r="D1192" t="str">
            <v>Ekabita-Essele</v>
          </cell>
          <cell r="E1192">
            <v>11.55061111</v>
          </cell>
          <cell r="F1192">
            <v>4.0779880000000004</v>
          </cell>
          <cell r="G1192">
            <v>621</v>
          </cell>
          <cell r="H1192" t="str">
            <v>Macro</v>
          </cell>
          <cell r="I1192" t="str">
            <v>NOKIA</v>
          </cell>
          <cell r="J1192" t="str">
            <v>Ngouala TSAGUE BRISSE</v>
          </cell>
          <cell r="K1192" t="str">
            <v>Yaounde_3</v>
          </cell>
          <cell r="L1192" t="str">
            <v>AFRO</v>
          </cell>
          <cell r="M1192" t="str">
            <v>IHS</v>
          </cell>
          <cell r="N1192" t="str">
            <v>Grid-Gen</v>
          </cell>
        </row>
        <row r="1193">
          <cell r="A1193" t="str">
            <v>OST_208</v>
          </cell>
          <cell r="B1193" t="str">
            <v>Fondjomekwet-IHS</v>
          </cell>
          <cell r="C1193" t="str">
            <v>OST</v>
          </cell>
          <cell r="D1193" t="str">
            <v>Fondjomekwet</v>
          </cell>
          <cell r="E1193">
            <v>10.165513000000001</v>
          </cell>
          <cell r="F1193">
            <v>5.2756600000000002</v>
          </cell>
          <cell r="G1193">
            <v>1298</v>
          </cell>
          <cell r="H1193" t="str">
            <v>Macro</v>
          </cell>
          <cell r="I1193" t="str">
            <v>NOKIA</v>
          </cell>
          <cell r="J1193" t="str">
            <v>Ngah Denis</v>
          </cell>
          <cell r="K1193" t="str">
            <v>Bafang</v>
          </cell>
          <cell r="L1193" t="str">
            <v>HAMMER_NRO_OST</v>
          </cell>
          <cell r="M1193" t="str">
            <v>IHS</v>
          </cell>
          <cell r="N1193" t="str">
            <v>Grid-Gen</v>
          </cell>
        </row>
        <row r="1194">
          <cell r="A1194" t="str">
            <v>OST_182</v>
          </cell>
          <cell r="B1194" t="str">
            <v>Bakou</v>
          </cell>
          <cell r="C1194" t="str">
            <v>OST</v>
          </cell>
          <cell r="D1194" t="str">
            <v>Bakou</v>
          </cell>
          <cell r="E1194">
            <v>10.182205</v>
          </cell>
          <cell r="F1194">
            <v>5.0764579999999997</v>
          </cell>
          <cell r="G1194">
            <v>1368</v>
          </cell>
          <cell r="H1194" t="str">
            <v>Macro</v>
          </cell>
          <cell r="I1194" t="str">
            <v>NOKIA</v>
          </cell>
          <cell r="J1194" t="str">
            <v>Ngah Denis</v>
          </cell>
          <cell r="K1194" t="str">
            <v>Bafang</v>
          </cell>
          <cell r="L1194" t="str">
            <v>HAMMER_NRO_OST</v>
          </cell>
          <cell r="M1194" t="str">
            <v>IHS</v>
          </cell>
          <cell r="N1194" t="str">
            <v>Grid-Gen</v>
          </cell>
        </row>
        <row r="1195">
          <cell r="A1195" t="str">
            <v>OST_156</v>
          </cell>
          <cell r="B1195" t="str">
            <v>Foyemtcha</v>
          </cell>
          <cell r="C1195" t="str">
            <v>OST</v>
          </cell>
          <cell r="D1195" t="str">
            <v>Foyemtcha</v>
          </cell>
          <cell r="E1195">
            <v>10.07422219</v>
          </cell>
          <cell r="F1195">
            <v>5.2085462710000003</v>
          </cell>
          <cell r="G1195">
            <v>729</v>
          </cell>
          <cell r="H1195" t="str">
            <v>Macro</v>
          </cell>
          <cell r="I1195" t="str">
            <v>NOKIA</v>
          </cell>
          <cell r="J1195" t="str">
            <v>Yannick Tchoupa</v>
          </cell>
          <cell r="K1195" t="str">
            <v>Nkongsamba</v>
          </cell>
          <cell r="L1195" t="str">
            <v>HAMMER_NRO_OST</v>
          </cell>
          <cell r="M1195" t="str">
            <v>IHS</v>
          </cell>
          <cell r="N1195" t="str">
            <v>Grid-Gen</v>
          </cell>
        </row>
        <row r="1196">
          <cell r="A1196" t="str">
            <v>NRD_117</v>
          </cell>
          <cell r="B1196" t="str">
            <v>Ngalbidje-MTN-IHS</v>
          </cell>
          <cell r="C1196" t="str">
            <v>NRD</v>
          </cell>
          <cell r="D1196" t="str">
            <v>Ngalbidje</v>
          </cell>
          <cell r="E1196">
            <v>13.39329736</v>
          </cell>
          <cell r="F1196">
            <v>9.3518686160000009</v>
          </cell>
          <cell r="G1196">
            <v>228</v>
          </cell>
          <cell r="H1196" t="str">
            <v>Macro</v>
          </cell>
          <cell r="I1196" t="str">
            <v>NOKIA</v>
          </cell>
          <cell r="J1196" t="str">
            <v>Seydou Bachirou</v>
          </cell>
          <cell r="K1196" t="str">
            <v>Garoua_2</v>
          </cell>
          <cell r="L1196" t="str">
            <v>TELEINFRA</v>
          </cell>
          <cell r="M1196" t="str">
            <v>IHS</v>
          </cell>
          <cell r="N1196" t="str">
            <v>Grid-Gen</v>
          </cell>
        </row>
        <row r="1197">
          <cell r="A1197" t="str">
            <v>NRO_021</v>
          </cell>
          <cell r="B1197" t="str">
            <v>Ma</v>
          </cell>
          <cell r="C1197" t="str">
            <v>NRO</v>
          </cell>
          <cell r="D1197" t="str">
            <v>Ma</v>
          </cell>
          <cell r="E1197">
            <v>10.72689426</v>
          </cell>
          <cell r="F1197">
            <v>6.3109595140000003</v>
          </cell>
          <cell r="G1197">
            <v>2193</v>
          </cell>
          <cell r="H1197" t="str">
            <v>Macro</v>
          </cell>
          <cell r="I1197" t="str">
            <v>NOKIA</v>
          </cell>
          <cell r="J1197" t="str">
            <v>Collins Kogge</v>
          </cell>
          <cell r="K1197" t="str">
            <v>Kumbo</v>
          </cell>
          <cell r="L1197" t="str">
            <v>HAMMER_NRO_OST</v>
          </cell>
          <cell r="M1197" t="str">
            <v>IHS</v>
          </cell>
          <cell r="N1197" t="str">
            <v>Grid-Gen</v>
          </cell>
        </row>
        <row r="1198">
          <cell r="A1198" t="str">
            <v>SUO_134</v>
          </cell>
          <cell r="B1198" t="str">
            <v>Mbonge</v>
          </cell>
          <cell r="C1198" t="str">
            <v>SUO</v>
          </cell>
          <cell r="D1198" t="str">
            <v>Mbonge</v>
          </cell>
          <cell r="E1198">
            <v>9.1090999999999998</v>
          </cell>
          <cell r="F1198">
            <v>4.5344100000000003</v>
          </cell>
          <cell r="G1198">
            <v>22</v>
          </cell>
          <cell r="H1198" t="str">
            <v>Macro</v>
          </cell>
          <cell r="I1198" t="str">
            <v>NOKIA</v>
          </cell>
          <cell r="J1198" t="str">
            <v>FOJO André</v>
          </cell>
          <cell r="K1198" t="str">
            <v>Ekondo-Titi</v>
          </cell>
          <cell r="L1198" t="str">
            <v>HAMMER_LIT_SUO</v>
          </cell>
          <cell r="M1198" t="str">
            <v>IHS</v>
          </cell>
          <cell r="N1198" t="str">
            <v>Hybrid Gen</v>
          </cell>
        </row>
        <row r="1199">
          <cell r="A1199" t="str">
            <v>LIT_212</v>
          </cell>
          <cell r="B1199" t="str">
            <v>Sole</v>
          </cell>
          <cell r="C1199" t="str">
            <v>LIT</v>
          </cell>
          <cell r="D1199" t="str">
            <v>Sole</v>
          </cell>
          <cell r="E1199">
            <v>9.8097721999999994</v>
          </cell>
          <cell r="F1199">
            <v>4.6046389999999997</v>
          </cell>
          <cell r="G1199">
            <v>130</v>
          </cell>
          <cell r="H1199" t="str">
            <v>Macro</v>
          </cell>
          <cell r="I1199" t="str">
            <v>NOKIA</v>
          </cell>
          <cell r="J1199" t="str">
            <v>Ewane Eric Pitié</v>
          </cell>
          <cell r="K1199" t="str">
            <v>Njombe</v>
          </cell>
          <cell r="L1199" t="str">
            <v>HAMMER_LIT_SUO</v>
          </cell>
          <cell r="M1199" t="str">
            <v>IHS</v>
          </cell>
          <cell r="N1199" t="str">
            <v>Grid-Gen</v>
          </cell>
        </row>
        <row r="1200">
          <cell r="A1200" t="str">
            <v>LIT_300</v>
          </cell>
          <cell r="B1200" t="str">
            <v>LIT_300_Z_Song-Mahop</v>
          </cell>
          <cell r="C1200" t="str">
            <v>LIT</v>
          </cell>
          <cell r="D1200" t="str">
            <v>Douala</v>
          </cell>
          <cell r="E1200">
            <v>9.730461</v>
          </cell>
          <cell r="F1200">
            <v>4.0167780000000004</v>
          </cell>
          <cell r="G1200">
            <v>701</v>
          </cell>
          <cell r="H1200" t="str">
            <v>Macro</v>
          </cell>
          <cell r="I1200" t="str">
            <v>ZTE</v>
          </cell>
          <cell r="J1200" t="str">
            <v>Marius Lontsi</v>
          </cell>
          <cell r="K1200" t="str">
            <v>Douala_8</v>
          </cell>
          <cell r="L1200" t="str">
            <v>HAMMER_LIT_SUO</v>
          </cell>
          <cell r="M1200" t="str">
            <v>IHS</v>
          </cell>
          <cell r="N1200" t="str">
            <v>Grid-Gen</v>
          </cell>
        </row>
        <row r="1201">
          <cell r="A1201" t="str">
            <v>NRO_017</v>
          </cell>
          <cell r="B1201" t="str">
            <v>Bali</v>
          </cell>
          <cell r="C1201" t="str">
            <v>NRO</v>
          </cell>
          <cell r="D1201" t="str">
            <v>Bali</v>
          </cell>
          <cell r="E1201">
            <v>10.012064779999999</v>
          </cell>
          <cell r="F1201">
            <v>5.8790416499999996</v>
          </cell>
          <cell r="G1201">
            <v>1385</v>
          </cell>
          <cell r="H1201" t="str">
            <v>Macro</v>
          </cell>
          <cell r="I1201" t="str">
            <v>NOKIA</v>
          </cell>
          <cell r="J1201" t="str">
            <v>ABONGTEOH SOFOR Derick</v>
          </cell>
          <cell r="K1201" t="str">
            <v>Bamenda_1</v>
          </cell>
          <cell r="L1201" t="str">
            <v>HAMMER_NRO_OST</v>
          </cell>
          <cell r="M1201" t="str">
            <v>IHS</v>
          </cell>
          <cell r="N1201" t="str">
            <v>Grid-Gen</v>
          </cell>
        </row>
        <row r="1202">
          <cell r="A1202" t="str">
            <v>CTR_436</v>
          </cell>
          <cell r="B1202" t="str">
            <v>Akongo-IHS</v>
          </cell>
          <cell r="C1202" t="str">
            <v>CTR</v>
          </cell>
          <cell r="D1202" t="str">
            <v>Akongo</v>
          </cell>
          <cell r="E1202">
            <v>11.10155556</v>
          </cell>
          <cell r="F1202">
            <v>3.3911666669999998</v>
          </cell>
          <cell r="G1202">
            <v>691</v>
          </cell>
          <cell r="H1202" t="str">
            <v>Macro</v>
          </cell>
          <cell r="I1202" t="str">
            <v>NOKIA</v>
          </cell>
          <cell r="J1202" t="str">
            <v>Mougang Rodrigue</v>
          </cell>
          <cell r="K1202" t="str">
            <v>Mbalmayo</v>
          </cell>
          <cell r="L1202" t="str">
            <v>AFRO</v>
          </cell>
          <cell r="M1202" t="str">
            <v>IHS</v>
          </cell>
          <cell r="N1202" t="str">
            <v>Hybrid Gen</v>
          </cell>
        </row>
        <row r="1203">
          <cell r="A1203" t="str">
            <v>OST_222</v>
          </cell>
          <cell r="B1203" t="str">
            <v>Bafang-Hotel-IHS</v>
          </cell>
          <cell r="C1203" t="str">
            <v>OST</v>
          </cell>
          <cell r="D1203" t="str">
            <v>Bafang</v>
          </cell>
          <cell r="E1203">
            <v>10.17006009</v>
          </cell>
          <cell r="F1203">
            <v>5.1548999560000004</v>
          </cell>
          <cell r="G1203">
            <v>1178</v>
          </cell>
          <cell r="H1203" t="str">
            <v>Macro</v>
          </cell>
          <cell r="I1203" t="str">
            <v>NOKIA</v>
          </cell>
          <cell r="J1203" t="str">
            <v>Ngah Denis</v>
          </cell>
          <cell r="K1203" t="str">
            <v>Bafang</v>
          </cell>
          <cell r="L1203" t="str">
            <v>HAMMER_NRO_OST</v>
          </cell>
          <cell r="M1203" t="str">
            <v>IHS</v>
          </cell>
          <cell r="N1203" t="str">
            <v>Grid-Gen</v>
          </cell>
        </row>
        <row r="1204">
          <cell r="A1204" t="str">
            <v>EST_005</v>
          </cell>
          <cell r="B1204" t="str">
            <v>EST_005_Z_Batouri</v>
          </cell>
          <cell r="C1204" t="str">
            <v>EST</v>
          </cell>
          <cell r="D1204" t="str">
            <v>Batouri</v>
          </cell>
          <cell r="E1204">
            <v>14.34790619</v>
          </cell>
          <cell r="F1204">
            <v>4.4307486369999998</v>
          </cell>
          <cell r="G1204">
            <v>651</v>
          </cell>
          <cell r="H1204" t="str">
            <v>Macro</v>
          </cell>
          <cell r="I1204" t="str">
            <v>ZTE</v>
          </cell>
          <cell r="J1204" t="str">
            <v>Hugues Hachua</v>
          </cell>
          <cell r="K1204" t="str">
            <v>Batouri</v>
          </cell>
          <cell r="L1204" t="str">
            <v>AFRO</v>
          </cell>
          <cell r="M1204" t="str">
            <v>CAMUSAT</v>
          </cell>
          <cell r="N1204" t="str">
            <v>Bad Grid + Solar + GE</v>
          </cell>
        </row>
        <row r="1205">
          <cell r="A1205" t="str">
            <v>EST_070</v>
          </cell>
          <cell r="B1205" t="str">
            <v>EST_070_Z_Batouri-Kako-MTN</v>
          </cell>
          <cell r="C1205" t="str">
            <v>EST</v>
          </cell>
          <cell r="D1205" t="str">
            <v>Batouri</v>
          </cell>
          <cell r="E1205">
            <v>14.366790310000001</v>
          </cell>
          <cell r="F1205">
            <v>4.4371406159999998</v>
          </cell>
          <cell r="G1205">
            <v>683</v>
          </cell>
          <cell r="H1205" t="str">
            <v>Macro</v>
          </cell>
          <cell r="I1205" t="str">
            <v>ZTE</v>
          </cell>
          <cell r="J1205" t="str">
            <v>Hugues Hachua</v>
          </cell>
          <cell r="K1205" t="str">
            <v>Batouri</v>
          </cell>
          <cell r="L1205" t="str">
            <v>AFRO</v>
          </cell>
          <cell r="M1205" t="str">
            <v>IHS</v>
          </cell>
          <cell r="N1205" t="str">
            <v>Grid-Gen</v>
          </cell>
        </row>
        <row r="1206">
          <cell r="A1206" t="str">
            <v>LIT_280</v>
          </cell>
          <cell r="B1206" t="str">
            <v>LIT_280_Z_Songa-Boko</v>
          </cell>
          <cell r="C1206" t="str">
            <v>LIT</v>
          </cell>
          <cell r="D1206" t="str">
            <v>Douala</v>
          </cell>
          <cell r="E1206">
            <v>9.7644095209999993</v>
          </cell>
          <cell r="F1206">
            <v>3.9800795930000001</v>
          </cell>
          <cell r="G1206">
            <v>701</v>
          </cell>
          <cell r="H1206" t="str">
            <v>Macro</v>
          </cell>
          <cell r="I1206" t="str">
            <v>ZTE</v>
          </cell>
          <cell r="J1206" t="str">
            <v>Marius Lontsi</v>
          </cell>
          <cell r="K1206" t="str">
            <v>Douala_8</v>
          </cell>
          <cell r="L1206" t="str">
            <v>HAMMER_LIT_SUO</v>
          </cell>
          <cell r="M1206" t="str">
            <v>IHS</v>
          </cell>
          <cell r="N1206" t="str">
            <v>Grid-Gen</v>
          </cell>
        </row>
        <row r="1207">
          <cell r="A1207" t="str">
            <v>ADM_180</v>
          </cell>
          <cell r="B1207" t="str">
            <v>Ngd-Beka</v>
          </cell>
          <cell r="C1207" t="str">
            <v>ADM</v>
          </cell>
          <cell r="D1207" t="str">
            <v>Ngaoundere</v>
          </cell>
          <cell r="E1207">
            <v>13.55874</v>
          </cell>
          <cell r="F1207">
            <v>7.3242700000000003</v>
          </cell>
          <cell r="G1207">
            <v>1109</v>
          </cell>
          <cell r="H1207" t="str">
            <v>Macro</v>
          </cell>
          <cell r="I1207" t="str">
            <v>NOKIA</v>
          </cell>
          <cell r="J1207" t="str">
            <v>NDEWA JONAS</v>
          </cell>
          <cell r="K1207" t="str">
            <v>Ngaoundere_1</v>
          </cell>
          <cell r="L1207" t="str">
            <v>TELEINFRA</v>
          </cell>
          <cell r="M1207">
            <v>0</v>
          </cell>
          <cell r="N1207" t="e">
            <v>#N/A</v>
          </cell>
        </row>
        <row r="1208">
          <cell r="A1208" t="str">
            <v>ADM_157</v>
          </cell>
          <cell r="B1208" t="str">
            <v>Ngd-Mbideng-IHS</v>
          </cell>
          <cell r="C1208" t="str">
            <v>ADM</v>
          </cell>
          <cell r="D1208" t="str">
            <v>Ngaoundere</v>
          </cell>
          <cell r="E1208">
            <v>13.58141</v>
          </cell>
          <cell r="F1208">
            <v>7.3030999999999997</v>
          </cell>
          <cell r="G1208">
            <v>1155</v>
          </cell>
          <cell r="H1208" t="str">
            <v>Macro</v>
          </cell>
          <cell r="I1208"/>
          <cell r="J1208" t="str">
            <v>NDEWA JONAS</v>
          </cell>
          <cell r="K1208" t="str">
            <v>Ngaoundere_1</v>
          </cell>
          <cell r="L1208" t="str">
            <v>TELEINFRA</v>
          </cell>
          <cell r="M1208" t="str">
            <v>IHS</v>
          </cell>
          <cell r="N1208" t="str">
            <v>Grid-Gen</v>
          </cell>
        </row>
        <row r="1209">
          <cell r="A1209" t="str">
            <v>CTR_440</v>
          </cell>
          <cell r="B1209" t="str">
            <v>Nkolbewae-IHS</v>
          </cell>
          <cell r="C1209" t="str">
            <v>CTR</v>
          </cell>
          <cell r="D1209" t="str">
            <v>Nkol-bewaa</v>
          </cell>
          <cell r="E1209">
            <v>11.219939999999999</v>
          </cell>
          <cell r="F1209">
            <v>3.3494000000000002</v>
          </cell>
          <cell r="G1209">
            <v>691</v>
          </cell>
          <cell r="H1209" t="str">
            <v>Macro</v>
          </cell>
          <cell r="I1209" t="str">
            <v>NOKIA</v>
          </cell>
          <cell r="J1209" t="str">
            <v>Mougang Rodrigue</v>
          </cell>
          <cell r="K1209" t="str">
            <v>Mbalmayo</v>
          </cell>
          <cell r="L1209" t="str">
            <v>AFRO</v>
          </cell>
          <cell r="M1209" t="str">
            <v>IHS</v>
          </cell>
          <cell r="N1209" t="str">
            <v>Solar-Hybrid-Gen</v>
          </cell>
        </row>
        <row r="1210">
          <cell r="A1210" t="str">
            <v>LIT_169</v>
          </cell>
          <cell r="B1210" t="str">
            <v>LIT_169_Z_Nkong-Q3</v>
          </cell>
          <cell r="C1210" t="str">
            <v>LIT</v>
          </cell>
          <cell r="D1210" t="str">
            <v>Nkongsamba</v>
          </cell>
          <cell r="E1210">
            <v>9.9393340000000006</v>
          </cell>
          <cell r="F1210">
            <v>4.9732659999999997</v>
          </cell>
          <cell r="G1210">
            <v>860</v>
          </cell>
          <cell r="H1210" t="str">
            <v>Macro</v>
          </cell>
          <cell r="I1210" t="str">
            <v>ZTE</v>
          </cell>
          <cell r="J1210" t="str">
            <v>Yannick Tchoupa</v>
          </cell>
          <cell r="K1210" t="str">
            <v>Nkongsamba</v>
          </cell>
          <cell r="L1210" t="str">
            <v>HAMMER_LIT_SUO</v>
          </cell>
          <cell r="M1210" t="str">
            <v>IHS</v>
          </cell>
          <cell r="N1210" t="str">
            <v>Grid-Gen</v>
          </cell>
        </row>
        <row r="1211">
          <cell r="A1211" t="str">
            <v>CTR_210</v>
          </cell>
          <cell r="B1211" t="str">
            <v>CTR_210_Z_Scalom</v>
          </cell>
          <cell r="C1211" t="str">
            <v>CTR</v>
          </cell>
          <cell r="D1211" t="str">
            <v>Yaounde</v>
          </cell>
          <cell r="E1211">
            <v>11.50017165</v>
          </cell>
          <cell r="F1211">
            <v>3.8448303259999999</v>
          </cell>
          <cell r="G1211">
            <v>755</v>
          </cell>
          <cell r="H1211" t="str">
            <v>Macro</v>
          </cell>
          <cell r="I1211" t="str">
            <v>ZTE</v>
          </cell>
          <cell r="J1211" t="str">
            <v>Kenfack Henri</v>
          </cell>
          <cell r="K1211" t="str">
            <v>Yaounde_4</v>
          </cell>
          <cell r="L1211" t="str">
            <v>AFRO</v>
          </cell>
          <cell r="M1211" t="str">
            <v>IHS</v>
          </cell>
          <cell r="N1211" t="str">
            <v>Grid-Gen</v>
          </cell>
        </row>
        <row r="1212">
          <cell r="A1212" t="str">
            <v>NRO_029</v>
          </cell>
          <cell r="B1212" t="str">
            <v>Mankon</v>
          </cell>
          <cell r="C1212" t="str">
            <v>NRO</v>
          </cell>
          <cell r="D1212" t="str">
            <v>Bamenda</v>
          </cell>
          <cell r="E1212">
            <v>10.12986111</v>
          </cell>
          <cell r="F1212">
            <v>5.9838333329999998</v>
          </cell>
          <cell r="G1212">
            <v>1237</v>
          </cell>
          <cell r="H1212" t="str">
            <v>Macro</v>
          </cell>
          <cell r="I1212" t="str">
            <v>NOKIA</v>
          </cell>
          <cell r="J1212" t="str">
            <v>ABONGTEOH SOFOR Derick</v>
          </cell>
          <cell r="K1212" t="str">
            <v>Bamenda_1</v>
          </cell>
          <cell r="L1212" t="str">
            <v>HAMMER_NRO_OST</v>
          </cell>
          <cell r="M1212" t="str">
            <v>IHS</v>
          </cell>
          <cell r="N1212" t="str">
            <v>Grid-Gen</v>
          </cell>
        </row>
        <row r="1213">
          <cell r="A1213" t="str">
            <v>EST_028</v>
          </cell>
          <cell r="B1213" t="str">
            <v>Kambolepi-IHS</v>
          </cell>
          <cell r="C1213" t="str">
            <v>EST</v>
          </cell>
          <cell r="D1213" t="str">
            <v>Kambolepi</v>
          </cell>
          <cell r="E1213">
            <v>14.46194</v>
          </cell>
          <cell r="F1213">
            <v>4.4560399999999998</v>
          </cell>
          <cell r="G1213">
            <v>656</v>
          </cell>
          <cell r="H1213" t="str">
            <v>Macro</v>
          </cell>
          <cell r="I1213" t="str">
            <v>NOKIA</v>
          </cell>
          <cell r="J1213" t="str">
            <v>Hugues Hachua</v>
          </cell>
          <cell r="K1213" t="str">
            <v>Batouri</v>
          </cell>
          <cell r="L1213" t="str">
            <v>AFRO</v>
          </cell>
          <cell r="M1213" t="str">
            <v>IHS</v>
          </cell>
          <cell r="N1213" t="str">
            <v>Gen-Lithium</v>
          </cell>
        </row>
        <row r="1214">
          <cell r="A1214" t="str">
            <v>EXN_096</v>
          </cell>
          <cell r="B1214" t="str">
            <v>Yagoua-Ville</v>
          </cell>
          <cell r="C1214" t="str">
            <v>EXN</v>
          </cell>
          <cell r="D1214" t="str">
            <v>Yagoua</v>
          </cell>
          <cell r="E1214">
            <v>15.232442000000001</v>
          </cell>
          <cell r="F1214">
            <v>10.343622999999999</v>
          </cell>
          <cell r="G1214">
            <v>329</v>
          </cell>
          <cell r="H1214" t="str">
            <v>Macro</v>
          </cell>
          <cell r="I1214" t="str">
            <v>NOKIA</v>
          </cell>
          <cell r="J1214" t="str">
            <v>Yonoussa Mohamadou</v>
          </cell>
          <cell r="K1214" t="str">
            <v>Yagoua</v>
          </cell>
          <cell r="L1214" t="str">
            <v>TELEINFRA</v>
          </cell>
          <cell r="M1214" t="str">
            <v>IHS</v>
          </cell>
          <cell r="N1214" t="str">
            <v>Grid-Gen</v>
          </cell>
        </row>
        <row r="1215">
          <cell r="A1215" t="str">
            <v>EXN_169</v>
          </cell>
          <cell r="B1215" t="str">
            <v>Meme-II-IHS</v>
          </cell>
          <cell r="C1215" t="str">
            <v>EXN</v>
          </cell>
          <cell r="D1215" t="str">
            <v>Meme-II</v>
          </cell>
          <cell r="E1215">
            <v>14.23281309</v>
          </cell>
          <cell r="F1215">
            <v>10.970443919999999</v>
          </cell>
          <cell r="G1215">
            <v>411</v>
          </cell>
          <cell r="H1215" t="str">
            <v>Macro</v>
          </cell>
          <cell r="I1215" t="str">
            <v>NOKIA</v>
          </cell>
          <cell r="J1215" t="str">
            <v>Yaouba Yaya</v>
          </cell>
          <cell r="K1215" t="str">
            <v>Mora</v>
          </cell>
          <cell r="L1215" t="str">
            <v>TELEINFRA</v>
          </cell>
          <cell r="M1215" t="str">
            <v>IHS</v>
          </cell>
          <cell r="N1215" t="str">
            <v>Grid-Gen</v>
          </cell>
        </row>
        <row r="1216">
          <cell r="A1216" t="str">
            <v>EXN_172</v>
          </cell>
          <cell r="B1216" t="str">
            <v>Zouvoul-IHS</v>
          </cell>
          <cell r="C1216" t="str">
            <v>EXN</v>
          </cell>
          <cell r="D1216" t="str">
            <v>Zouvoul</v>
          </cell>
          <cell r="E1216">
            <v>13.91654707</v>
          </cell>
          <cell r="F1216">
            <v>10.24997926</v>
          </cell>
          <cell r="G1216">
            <v>464</v>
          </cell>
          <cell r="H1216" t="str">
            <v>Macro</v>
          </cell>
          <cell r="I1216" t="str">
            <v>NOKIA</v>
          </cell>
          <cell r="J1216" t="str">
            <v>Tsafack Ervice</v>
          </cell>
          <cell r="K1216" t="str">
            <v>Guider</v>
          </cell>
          <cell r="L1216" t="str">
            <v>TELEINFRA</v>
          </cell>
          <cell r="M1216" t="str">
            <v>IHS</v>
          </cell>
          <cell r="N1216" t="str">
            <v>Gen-Lithium</v>
          </cell>
        </row>
        <row r="1217">
          <cell r="A1217" t="str">
            <v>NRO_221</v>
          </cell>
          <cell r="B1217" t="str">
            <v>Nkwein-MTN</v>
          </cell>
          <cell r="C1217" t="str">
            <v>NRO</v>
          </cell>
          <cell r="D1217" t="str">
            <v>Bamenda</v>
          </cell>
          <cell r="E1217">
            <v>10.16461</v>
          </cell>
          <cell r="F1217">
            <v>5.9707999999999997</v>
          </cell>
          <cell r="G1217">
            <v>1262</v>
          </cell>
          <cell r="H1217" t="str">
            <v>Macro</v>
          </cell>
          <cell r="I1217" t="str">
            <v>NOKIA</v>
          </cell>
          <cell r="J1217" t="str">
            <v>ABONGTEOH SOFOR Derick</v>
          </cell>
          <cell r="K1217" t="str">
            <v>Bamenda_1</v>
          </cell>
          <cell r="L1217" t="str">
            <v>HAMMER_NRO_OST</v>
          </cell>
          <cell r="M1217" t="str">
            <v>IHS</v>
          </cell>
          <cell r="N1217" t="str">
            <v>Grid-Gen</v>
          </cell>
        </row>
        <row r="1218">
          <cell r="A1218" t="str">
            <v>NRO_013</v>
          </cell>
          <cell r="B1218" t="str">
            <v>Oku</v>
          </cell>
          <cell r="C1218" t="str">
            <v>NRO</v>
          </cell>
          <cell r="D1218" t="str">
            <v>Oku</v>
          </cell>
          <cell r="E1218">
            <v>10.498529</v>
          </cell>
          <cell r="F1218">
            <v>6.2388089999999998</v>
          </cell>
          <cell r="G1218">
            <v>2053</v>
          </cell>
          <cell r="H1218" t="str">
            <v>Macro</v>
          </cell>
          <cell r="I1218" t="str">
            <v>NOKIA</v>
          </cell>
          <cell r="J1218" t="str">
            <v>Collins Kogge</v>
          </cell>
          <cell r="K1218" t="str">
            <v>Kumbo</v>
          </cell>
          <cell r="L1218" t="str">
            <v>HAMMER_NRO_OST</v>
          </cell>
          <cell r="M1218" t="str">
            <v>IHS</v>
          </cell>
          <cell r="N1218" t="str">
            <v>Grid-Gen</v>
          </cell>
        </row>
        <row r="1219">
          <cell r="A1219" t="str">
            <v>NRO_222</v>
          </cell>
          <cell r="B1219" t="str">
            <v>Nkwein-Ntambang</v>
          </cell>
          <cell r="C1219" t="str">
            <v>NRO</v>
          </cell>
          <cell r="D1219" t="str">
            <v>Bamenda</v>
          </cell>
          <cell r="E1219">
            <v>10.200369999999999</v>
          </cell>
          <cell r="F1219">
            <v>5.9946999999999999</v>
          </cell>
          <cell r="G1219">
            <v>1306</v>
          </cell>
          <cell r="H1219" t="str">
            <v>Macro</v>
          </cell>
          <cell r="I1219" t="str">
            <v>NOKIA</v>
          </cell>
          <cell r="J1219" t="str">
            <v>ABONGTEOH SOFOR Derick</v>
          </cell>
          <cell r="K1219" t="str">
            <v>Bamenda_1</v>
          </cell>
          <cell r="L1219" t="str">
            <v>HAMMER_NRO_OST</v>
          </cell>
          <cell r="M1219" t="str">
            <v>IHS</v>
          </cell>
          <cell r="N1219" t="str">
            <v>Grid-Gen</v>
          </cell>
        </row>
        <row r="1220">
          <cell r="A1220" t="str">
            <v>NRO_028</v>
          </cell>
          <cell r="B1220" t="str">
            <v>Hot-Spot</v>
          </cell>
          <cell r="C1220" t="str">
            <v>NRO</v>
          </cell>
          <cell r="D1220" t="str">
            <v>Bamenda</v>
          </cell>
          <cell r="E1220">
            <v>10.183187</v>
          </cell>
          <cell r="F1220">
            <v>5.9502888890000003</v>
          </cell>
          <cell r="G1220">
            <v>1528</v>
          </cell>
          <cell r="H1220" t="str">
            <v>Macro</v>
          </cell>
          <cell r="I1220" t="str">
            <v>NOKIA</v>
          </cell>
          <cell r="J1220" t="str">
            <v>UCHENNA Cedric</v>
          </cell>
          <cell r="K1220" t="str">
            <v>B2B_Bamenda</v>
          </cell>
          <cell r="L1220" t="str">
            <v>HAMMER_NRO_OST</v>
          </cell>
          <cell r="M1220">
            <v>0</v>
          </cell>
          <cell r="N1220" t="e">
            <v>#N/A</v>
          </cell>
        </row>
        <row r="1221">
          <cell r="A1221" t="str">
            <v>LIT_501</v>
          </cell>
          <cell r="B1221" t="str">
            <v>Sohock-IHS</v>
          </cell>
          <cell r="C1221" t="str">
            <v>LIT</v>
          </cell>
          <cell r="D1221" t="str">
            <v>Sohock</v>
          </cell>
          <cell r="E1221">
            <v>10.229269520000001</v>
          </cell>
          <cell r="F1221">
            <v>4.9741999630000002</v>
          </cell>
          <cell r="G1221">
            <v>242</v>
          </cell>
          <cell r="H1221" t="str">
            <v>Macro</v>
          </cell>
          <cell r="I1221" t="str">
            <v>NOKIA</v>
          </cell>
          <cell r="J1221" t="str">
            <v>Ngah Denis</v>
          </cell>
          <cell r="K1221" t="str">
            <v>Bafang</v>
          </cell>
          <cell r="L1221" t="str">
            <v>HAMMER_LIT_SUO</v>
          </cell>
          <cell r="M1221" t="str">
            <v>IHS</v>
          </cell>
          <cell r="N1221" t="str">
            <v>Gen-Lithium</v>
          </cell>
        </row>
        <row r="1222">
          <cell r="A1222" t="str">
            <v>OST_251</v>
          </cell>
          <cell r="B1222" t="str">
            <v>Foreke</v>
          </cell>
          <cell r="C1222" t="str">
            <v>OST</v>
          </cell>
          <cell r="D1222" t="str">
            <v>Dschang</v>
          </cell>
          <cell r="E1222">
            <v>10.054582999999999</v>
          </cell>
          <cell r="F1222">
            <v>5.3873090000000001</v>
          </cell>
          <cell r="G1222">
            <v>1462</v>
          </cell>
          <cell r="H1222" t="str">
            <v>Macro</v>
          </cell>
          <cell r="I1222" t="str">
            <v>NOKIA</v>
          </cell>
          <cell r="J1222" t="str">
            <v>Rodrigue Takala</v>
          </cell>
          <cell r="K1222" t="str">
            <v>Dschang</v>
          </cell>
          <cell r="L1222" t="str">
            <v>HAMMER_NRO_OST</v>
          </cell>
          <cell r="M1222" t="str">
            <v>CAMUSAT</v>
          </cell>
          <cell r="N1222" t="str">
            <v>Bad Grid + GE</v>
          </cell>
        </row>
        <row r="1223">
          <cell r="A1223" t="str">
            <v>NRD_026</v>
          </cell>
          <cell r="B1223" t="str">
            <v>Badjouma</v>
          </cell>
          <cell r="C1223" t="str">
            <v>NRD</v>
          </cell>
          <cell r="D1223" t="str">
            <v>Badjouma</v>
          </cell>
          <cell r="E1223">
            <v>13.60990402</v>
          </cell>
          <cell r="F1223">
            <v>9.4466210400000001</v>
          </cell>
          <cell r="G1223">
            <v>279</v>
          </cell>
          <cell r="H1223" t="str">
            <v>Macro</v>
          </cell>
          <cell r="I1223" t="str">
            <v>NOKIA</v>
          </cell>
          <cell r="J1223" t="str">
            <v>KEPLO MADI Jean-Paul</v>
          </cell>
          <cell r="K1223" t="str">
            <v>Garoua_1</v>
          </cell>
          <cell r="L1223" t="str">
            <v>TELEINFRA</v>
          </cell>
          <cell r="M1223" t="str">
            <v>IHS</v>
          </cell>
          <cell r="N1223" t="str">
            <v>Solar-Gen</v>
          </cell>
        </row>
        <row r="1224">
          <cell r="A1224" t="str">
            <v>NRD_100</v>
          </cell>
          <cell r="B1224" t="str">
            <v>Guider-CRTV</v>
          </cell>
          <cell r="C1224" t="str">
            <v>NRD</v>
          </cell>
          <cell r="D1224" t="str">
            <v>Guider</v>
          </cell>
          <cell r="E1224">
            <v>13.960272870000001</v>
          </cell>
          <cell r="F1224">
            <v>9.9312749260000004</v>
          </cell>
          <cell r="G1224">
            <v>352</v>
          </cell>
          <cell r="H1224" t="str">
            <v>Macro</v>
          </cell>
          <cell r="I1224" t="str">
            <v>NOKIA</v>
          </cell>
          <cell r="J1224" t="str">
            <v>Tsafack Ervice</v>
          </cell>
          <cell r="K1224" t="str">
            <v>Guider</v>
          </cell>
          <cell r="L1224" t="str">
            <v>TELEINFRA</v>
          </cell>
          <cell r="M1224" t="str">
            <v>CAMUSAT</v>
          </cell>
          <cell r="N1224" t="str">
            <v>Good Grid + Solar + GE</v>
          </cell>
        </row>
        <row r="1225">
          <cell r="A1225" t="str">
            <v>EXN_127</v>
          </cell>
          <cell r="B1225" t="str">
            <v>Wina-IHS</v>
          </cell>
          <cell r="C1225" t="str">
            <v>EXN</v>
          </cell>
          <cell r="D1225" t="str">
            <v>Wina</v>
          </cell>
          <cell r="E1225">
            <v>15.18848</v>
          </cell>
          <cell r="F1225">
            <v>10.10033</v>
          </cell>
          <cell r="G1225">
            <v>332</v>
          </cell>
          <cell r="H1225" t="str">
            <v>Macro</v>
          </cell>
          <cell r="I1225" t="str">
            <v>NOKIA</v>
          </cell>
          <cell r="J1225" t="str">
            <v>Yonoussa Mohamadou</v>
          </cell>
          <cell r="K1225" t="str">
            <v>Yagoua</v>
          </cell>
          <cell r="L1225" t="str">
            <v>TELEINFRA</v>
          </cell>
          <cell r="M1225" t="str">
            <v>IHS</v>
          </cell>
          <cell r="N1225" t="str">
            <v>Gen Only</v>
          </cell>
        </row>
        <row r="1226">
          <cell r="A1226" t="str">
            <v>CTR_238</v>
          </cell>
          <cell r="B1226" t="str">
            <v>CTR_238_Z_Chapelle-Nsimeyong</v>
          </cell>
          <cell r="C1226" t="str">
            <v>CTR</v>
          </cell>
          <cell r="D1226" t="str">
            <v>Yaounde</v>
          </cell>
          <cell r="E1226">
            <v>11.493603</v>
          </cell>
          <cell r="F1226">
            <v>3.8331879999999998</v>
          </cell>
          <cell r="G1226">
            <v>742</v>
          </cell>
          <cell r="H1226" t="str">
            <v>Macro</v>
          </cell>
          <cell r="I1226" t="str">
            <v>ZTE</v>
          </cell>
          <cell r="J1226" t="str">
            <v>Kenfack Henri</v>
          </cell>
          <cell r="K1226" t="str">
            <v>Yaounde_4</v>
          </cell>
          <cell r="L1226" t="str">
            <v>AFRO</v>
          </cell>
          <cell r="M1226" t="str">
            <v>IHS</v>
          </cell>
          <cell r="N1226" t="str">
            <v>Grid-Gen</v>
          </cell>
        </row>
        <row r="1227">
          <cell r="A1227" t="str">
            <v>CTR_242</v>
          </cell>
          <cell r="B1227" t="str">
            <v>CTR_242_Z_E-Poste</v>
          </cell>
          <cell r="C1227" t="str">
            <v>CTR</v>
          </cell>
          <cell r="D1227" t="str">
            <v>Yaounde</v>
          </cell>
          <cell r="E1227">
            <v>11.500903210000001</v>
          </cell>
          <cell r="F1227">
            <v>3.8502134030000001</v>
          </cell>
          <cell r="G1227">
            <v>721</v>
          </cell>
          <cell r="H1227" t="str">
            <v>Macro</v>
          </cell>
          <cell r="I1227" t="str">
            <v>ZTE</v>
          </cell>
          <cell r="J1227" t="str">
            <v>Kenfack Henri</v>
          </cell>
          <cell r="K1227" t="str">
            <v>Yaounde_4</v>
          </cell>
          <cell r="L1227" t="str">
            <v>AFRO</v>
          </cell>
          <cell r="M1227" t="str">
            <v>IHS</v>
          </cell>
          <cell r="N1227" t="str">
            <v>Grid-Gen</v>
          </cell>
        </row>
        <row r="1228">
          <cell r="A1228" t="str">
            <v>LIT_183</v>
          </cell>
          <cell r="B1228" t="str">
            <v>LIT_183_Z_Nkololoun</v>
          </cell>
          <cell r="C1228" t="str">
            <v>LIT</v>
          </cell>
          <cell r="D1228" t="str">
            <v>Douala</v>
          </cell>
          <cell r="E1228">
            <v>9.7193060819999992</v>
          </cell>
          <cell r="F1228">
            <v>4.0347613019999997</v>
          </cell>
          <cell r="G1228">
            <v>701</v>
          </cell>
          <cell r="H1228" t="str">
            <v>Macro</v>
          </cell>
          <cell r="I1228" t="str">
            <v>ZTE</v>
          </cell>
          <cell r="J1228" t="str">
            <v>Boris Asopdongo</v>
          </cell>
          <cell r="K1228" t="str">
            <v>Douala_2</v>
          </cell>
          <cell r="L1228" t="str">
            <v>HAMMER_LIT_SUO</v>
          </cell>
          <cell r="M1228" t="str">
            <v>IHS</v>
          </cell>
          <cell r="N1228" t="str">
            <v>Grid Only</v>
          </cell>
        </row>
        <row r="1229">
          <cell r="A1229" t="str">
            <v>LIT_339</v>
          </cell>
          <cell r="B1229" t="str">
            <v>LIT_339_Z_Cogefar-II</v>
          </cell>
          <cell r="C1229" t="str">
            <v>LIT</v>
          </cell>
          <cell r="D1229" t="str">
            <v>Douala</v>
          </cell>
          <cell r="E1229">
            <v>9.7754999999999992</v>
          </cell>
          <cell r="F1229">
            <v>3.996</v>
          </cell>
          <cell r="G1229">
            <v>701</v>
          </cell>
          <cell r="H1229" t="str">
            <v>Macro</v>
          </cell>
          <cell r="I1229" t="str">
            <v>ZTE</v>
          </cell>
          <cell r="J1229" t="str">
            <v>Nomo Gerard Brice</v>
          </cell>
          <cell r="K1229" t="str">
            <v>Douala_5</v>
          </cell>
          <cell r="L1229" t="str">
            <v>HAMMER_LIT_SUO</v>
          </cell>
          <cell r="M1229" t="str">
            <v>IHS</v>
          </cell>
          <cell r="N1229" t="str">
            <v>Grid-Gen</v>
          </cell>
        </row>
        <row r="1230">
          <cell r="A1230" t="str">
            <v>LIT_254</v>
          </cell>
          <cell r="B1230" t="str">
            <v>LIT_254_Z_Japoma-Village</v>
          </cell>
          <cell r="C1230" t="str">
            <v>LIT</v>
          </cell>
          <cell r="D1230" t="str">
            <v>Douala</v>
          </cell>
          <cell r="E1230">
            <v>9.7986111109999996</v>
          </cell>
          <cell r="F1230">
            <v>4.0321111109999999</v>
          </cell>
          <cell r="G1230">
            <v>701</v>
          </cell>
          <cell r="H1230" t="str">
            <v>Macro</v>
          </cell>
          <cell r="I1230" t="str">
            <v>ZTE</v>
          </cell>
          <cell r="J1230" t="str">
            <v>Marius Lontsi</v>
          </cell>
          <cell r="K1230" t="str">
            <v>Douala_8</v>
          </cell>
          <cell r="L1230" t="str">
            <v>HAMMER_LIT_SUO</v>
          </cell>
          <cell r="M1230" t="str">
            <v>IHS</v>
          </cell>
          <cell r="N1230" t="str">
            <v>Grid-Gen</v>
          </cell>
        </row>
        <row r="1231">
          <cell r="A1231" t="str">
            <v>SUO_081</v>
          </cell>
          <cell r="B1231" t="str">
            <v>Limbe-Bimbia-CRTV</v>
          </cell>
          <cell r="C1231" t="str">
            <v>SUO</v>
          </cell>
          <cell r="D1231" t="str">
            <v>Limbe</v>
          </cell>
          <cell r="E1231">
            <v>9.2418611110000004</v>
          </cell>
          <cell r="F1231">
            <v>3.9622777779999998</v>
          </cell>
          <cell r="G1231">
            <v>246</v>
          </cell>
          <cell r="H1231" t="str">
            <v>Macro</v>
          </cell>
          <cell r="I1231" t="str">
            <v>NOKIA</v>
          </cell>
          <cell r="J1231" t="str">
            <v>Emile TAMFU</v>
          </cell>
          <cell r="K1231" t="str">
            <v>Limbe</v>
          </cell>
          <cell r="L1231" t="str">
            <v>HAMMER_LIT_SUO</v>
          </cell>
          <cell r="M1231">
            <v>0</v>
          </cell>
          <cell r="N1231" t="e">
            <v>#N/A</v>
          </cell>
        </row>
        <row r="1232">
          <cell r="A1232" t="str">
            <v>EXN_050</v>
          </cell>
          <cell r="B1232" t="str">
            <v>Kay-Kay</v>
          </cell>
          <cell r="C1232" t="str">
            <v>EXN</v>
          </cell>
          <cell r="D1232" t="str">
            <v>Kay-Kay</v>
          </cell>
          <cell r="E1232">
            <v>15.022875000000001</v>
          </cell>
          <cell r="F1232">
            <v>10.66751</v>
          </cell>
          <cell r="G1232">
            <v>316</v>
          </cell>
          <cell r="H1232" t="str">
            <v>Macro</v>
          </cell>
          <cell r="I1232" t="str">
            <v>NOKIA</v>
          </cell>
          <cell r="J1232" t="str">
            <v>Yonoussa Mohamadou</v>
          </cell>
          <cell r="K1232" t="str">
            <v>Yagoua</v>
          </cell>
          <cell r="L1232" t="str">
            <v>TELEINFRA</v>
          </cell>
          <cell r="M1232" t="str">
            <v>IHS</v>
          </cell>
          <cell r="N1232" t="str">
            <v>Solar-Gen-Lithium</v>
          </cell>
        </row>
        <row r="1233">
          <cell r="A1233" t="str">
            <v>NRO_229</v>
          </cell>
          <cell r="B1233" t="str">
            <v>Mendankwe</v>
          </cell>
          <cell r="C1233" t="str">
            <v>NRO</v>
          </cell>
          <cell r="D1233" t="str">
            <v>Bamenda</v>
          </cell>
          <cell r="E1233">
            <v>10.183342</v>
          </cell>
          <cell r="F1233">
            <v>5.9335500000000003</v>
          </cell>
          <cell r="G1233">
            <v>1656</v>
          </cell>
          <cell r="H1233" t="str">
            <v>Macro</v>
          </cell>
          <cell r="I1233" t="str">
            <v>NOKIA</v>
          </cell>
          <cell r="J1233" t="str">
            <v>ABONGTEOH SOFOR Derick</v>
          </cell>
          <cell r="K1233" t="str">
            <v>Bamenda_1</v>
          </cell>
          <cell r="L1233" t="str">
            <v>HAMMER_NRO_OST</v>
          </cell>
          <cell r="M1233" t="str">
            <v>IHS</v>
          </cell>
          <cell r="N1233" t="str">
            <v>Grid-Gen</v>
          </cell>
        </row>
        <row r="1234">
          <cell r="A1234" t="str">
            <v>CTR_310</v>
          </cell>
          <cell r="B1234" t="str">
            <v>CTR_310_Z_Mvolye-New</v>
          </cell>
          <cell r="C1234" t="str">
            <v>CTR</v>
          </cell>
          <cell r="D1234" t="str">
            <v>Yaounde</v>
          </cell>
          <cell r="E1234">
            <v>11.50944189</v>
          </cell>
          <cell r="F1234">
            <v>3.8423316390000002</v>
          </cell>
          <cell r="G1234">
            <v>762</v>
          </cell>
          <cell r="H1234" t="str">
            <v>Macro</v>
          </cell>
          <cell r="I1234" t="str">
            <v>ZTE</v>
          </cell>
          <cell r="J1234" t="str">
            <v>Kenfack Henri</v>
          </cell>
          <cell r="K1234" t="str">
            <v>Yaounde_4</v>
          </cell>
          <cell r="L1234" t="str">
            <v>AFRO</v>
          </cell>
          <cell r="M1234" t="str">
            <v>IHS</v>
          </cell>
          <cell r="N1234" t="str">
            <v>Grid Only</v>
          </cell>
        </row>
        <row r="1235">
          <cell r="A1235" t="str">
            <v>CTR_181</v>
          </cell>
          <cell r="B1235" t="str">
            <v>Nanga-Eboko-CRTV</v>
          </cell>
          <cell r="C1235" t="str">
            <v>CTR</v>
          </cell>
          <cell r="D1235" t="str">
            <v>Nanga-Eboko</v>
          </cell>
          <cell r="E1235">
            <v>12.36696252</v>
          </cell>
          <cell r="F1235">
            <v>4.6637552979999999</v>
          </cell>
          <cell r="G1235">
            <v>627</v>
          </cell>
          <cell r="H1235" t="str">
            <v>Macro</v>
          </cell>
          <cell r="I1235" t="str">
            <v>NOKIA</v>
          </cell>
          <cell r="J1235" t="str">
            <v>TSAGUE Raoul</v>
          </cell>
          <cell r="K1235" t="str">
            <v>Nanga-Eboko</v>
          </cell>
          <cell r="L1235" t="str">
            <v>AFRO</v>
          </cell>
          <cell r="M1235" t="str">
            <v>CAMUSAT</v>
          </cell>
          <cell r="N1235" t="str">
            <v>Bad Grid + GE</v>
          </cell>
        </row>
        <row r="1236">
          <cell r="A1236" t="str">
            <v>NRD_111</v>
          </cell>
          <cell r="B1236" t="str">
            <v>Hamalade-IHS</v>
          </cell>
          <cell r="C1236" t="str">
            <v>NRD</v>
          </cell>
          <cell r="D1236" t="str">
            <v>Hamalade</v>
          </cell>
          <cell r="E1236">
            <v>14.14958</v>
          </cell>
          <cell r="F1236">
            <v>9.4623200000000001</v>
          </cell>
          <cell r="G1236">
            <v>350</v>
          </cell>
          <cell r="H1236" t="str">
            <v>Macro</v>
          </cell>
          <cell r="I1236" t="str">
            <v>NOKIA</v>
          </cell>
          <cell r="J1236" t="str">
            <v>Seydou Bachirou</v>
          </cell>
          <cell r="K1236" t="str">
            <v>Garoua_2</v>
          </cell>
          <cell r="L1236" t="str">
            <v>TELEINFRA</v>
          </cell>
          <cell r="M1236" t="str">
            <v>IHS</v>
          </cell>
          <cell r="N1236" t="str">
            <v>Solar-Gen</v>
          </cell>
        </row>
        <row r="1237">
          <cell r="A1237" t="str">
            <v>NRO_227</v>
          </cell>
          <cell r="B1237" t="str">
            <v>Bda-Chinde</v>
          </cell>
          <cell r="C1237" t="str">
            <v>NRO</v>
          </cell>
          <cell r="D1237" t="str">
            <v>Bamenda</v>
          </cell>
          <cell r="E1237">
            <v>10.129416669999999</v>
          </cell>
          <cell r="F1237">
            <v>5.9586111109999997</v>
          </cell>
          <cell r="G1237">
            <v>1223</v>
          </cell>
          <cell r="H1237" t="str">
            <v>Macro</v>
          </cell>
          <cell r="I1237" t="str">
            <v>NOKIA</v>
          </cell>
          <cell r="J1237" t="str">
            <v>UCHENNA Cedric</v>
          </cell>
          <cell r="K1237" t="str">
            <v>B2B_Bamenda</v>
          </cell>
          <cell r="L1237" t="str">
            <v>HAMMER_NRO_OST</v>
          </cell>
          <cell r="M1237" t="str">
            <v>IHS</v>
          </cell>
          <cell r="N1237" t="str">
            <v>Hybrid-Gen-Lithium</v>
          </cell>
        </row>
        <row r="1238">
          <cell r="A1238" t="str">
            <v>NRO_240</v>
          </cell>
          <cell r="B1238" t="str">
            <v>Akum-Ville-MTN</v>
          </cell>
          <cell r="C1238" t="str">
            <v>NRO</v>
          </cell>
          <cell r="D1238" t="str">
            <v>Akum</v>
          </cell>
          <cell r="E1238">
            <v>10.14087</v>
          </cell>
          <cell r="F1238">
            <v>5.9113800000000003</v>
          </cell>
          <cell r="G1238">
            <v>1471</v>
          </cell>
          <cell r="H1238" t="str">
            <v>Macro</v>
          </cell>
          <cell r="I1238" t="str">
            <v>NOKIA</v>
          </cell>
          <cell r="J1238" t="str">
            <v>ABONGTEOH SOFOR Derick</v>
          </cell>
          <cell r="K1238" t="str">
            <v>Bamenda_1</v>
          </cell>
          <cell r="L1238" t="str">
            <v>HAMMER_NRO_OST</v>
          </cell>
          <cell r="M1238" t="str">
            <v>IHS</v>
          </cell>
          <cell r="N1238" t="str">
            <v>Gen Only</v>
          </cell>
        </row>
        <row r="1239">
          <cell r="A1239" t="str">
            <v>NRO_244</v>
          </cell>
          <cell r="B1239" t="str">
            <v>Nkwein-Clinic-St-Louis-MTN</v>
          </cell>
          <cell r="C1239" t="str">
            <v>NRO</v>
          </cell>
          <cell r="D1239" t="str">
            <v>Bamenda</v>
          </cell>
          <cell r="E1239">
            <v>10.17882</v>
          </cell>
          <cell r="F1239">
            <v>5.9811500000000004</v>
          </cell>
          <cell r="G1239">
            <v>1</v>
          </cell>
          <cell r="H1239" t="str">
            <v>Macro</v>
          </cell>
          <cell r="I1239" t="str">
            <v>NOKIA</v>
          </cell>
          <cell r="J1239" t="str">
            <v>ABONGTEOH SOFOR Derick</v>
          </cell>
          <cell r="K1239" t="str">
            <v>Bamenda_1</v>
          </cell>
          <cell r="L1239" t="str">
            <v>HAMMER_NRO_OST</v>
          </cell>
          <cell r="M1239" t="str">
            <v>IHS</v>
          </cell>
          <cell r="N1239" t="str">
            <v>Grid-Gen</v>
          </cell>
        </row>
        <row r="1240">
          <cell r="A1240" t="str">
            <v>OST_255</v>
          </cell>
          <cell r="B1240" t="str">
            <v>Bafou-Balepe-IHS</v>
          </cell>
          <cell r="C1240" t="str">
            <v>OST</v>
          </cell>
          <cell r="D1240" t="str">
            <v>Loung</v>
          </cell>
          <cell r="E1240">
            <v>10.09165544</v>
          </cell>
          <cell r="F1240">
            <v>5.5468572319999998</v>
          </cell>
          <cell r="G1240">
            <v>1519</v>
          </cell>
          <cell r="H1240" t="str">
            <v>Macro</v>
          </cell>
          <cell r="I1240" t="str">
            <v>NOKIA</v>
          </cell>
          <cell r="J1240" t="str">
            <v>Rodrigue Takala</v>
          </cell>
          <cell r="K1240" t="str">
            <v>Dschang</v>
          </cell>
          <cell r="L1240" t="str">
            <v>HAMMER_NRO_OST</v>
          </cell>
          <cell r="M1240" t="str">
            <v>IHS</v>
          </cell>
          <cell r="N1240" t="str">
            <v>Grid-Gen</v>
          </cell>
        </row>
        <row r="1241">
          <cell r="A1241" t="str">
            <v>OST_263</v>
          </cell>
          <cell r="B1241" t="str">
            <v>Fondonera-IHS</v>
          </cell>
          <cell r="C1241" t="str">
            <v>OST</v>
          </cell>
          <cell r="D1241" t="str">
            <v>Santchou</v>
          </cell>
          <cell r="E1241">
            <v>9.9417069999999992</v>
          </cell>
          <cell r="F1241">
            <v>5.3853280000000003</v>
          </cell>
          <cell r="G1241">
            <v>1640</v>
          </cell>
          <cell r="H1241" t="str">
            <v>Macro</v>
          </cell>
          <cell r="I1241" t="str">
            <v>NOKIA</v>
          </cell>
          <cell r="J1241" t="str">
            <v>Ngah Denis</v>
          </cell>
          <cell r="K1241" t="str">
            <v>Bafang</v>
          </cell>
          <cell r="L1241" t="str">
            <v>HAMMER_NRO_OST</v>
          </cell>
          <cell r="M1241" t="str">
            <v>IHS</v>
          </cell>
          <cell r="N1241" t="str">
            <v>Grid-Gen</v>
          </cell>
        </row>
        <row r="1242">
          <cell r="A1242" t="str">
            <v>OST_256</v>
          </cell>
          <cell r="B1242" t="str">
            <v>Makong-II-IHS</v>
          </cell>
          <cell r="C1242" t="str">
            <v>OST</v>
          </cell>
          <cell r="D1242" t="str">
            <v>Dschang</v>
          </cell>
          <cell r="E1242">
            <v>10.01366</v>
          </cell>
          <cell r="F1242">
            <v>5.4562400000000002</v>
          </cell>
          <cell r="G1242">
            <v>1490</v>
          </cell>
          <cell r="H1242" t="str">
            <v>Macro</v>
          </cell>
          <cell r="I1242" t="str">
            <v>NOKIA</v>
          </cell>
          <cell r="J1242" t="str">
            <v>Rodrigue Takala</v>
          </cell>
          <cell r="K1242" t="str">
            <v>Dschang</v>
          </cell>
          <cell r="L1242" t="str">
            <v>HAMMER_NRO_OST</v>
          </cell>
          <cell r="M1242" t="str">
            <v>IHS</v>
          </cell>
          <cell r="N1242" t="str">
            <v>Grid-Gen</v>
          </cell>
        </row>
        <row r="1243">
          <cell r="A1243" t="str">
            <v>SUO_131</v>
          </cell>
          <cell r="B1243" t="str">
            <v>Bonjongo</v>
          </cell>
          <cell r="C1243" t="str">
            <v>SUO</v>
          </cell>
          <cell r="D1243" t="str">
            <v>Bonjongo</v>
          </cell>
          <cell r="E1243">
            <v>9.1784979999999994</v>
          </cell>
          <cell r="F1243">
            <v>4.0648429999999998</v>
          </cell>
          <cell r="G1243">
            <v>654</v>
          </cell>
          <cell r="H1243" t="str">
            <v>Macro</v>
          </cell>
          <cell r="I1243" t="str">
            <v>NOKIA</v>
          </cell>
          <cell r="J1243" t="str">
            <v>Emile TAMFU</v>
          </cell>
          <cell r="K1243" t="str">
            <v>Limbe</v>
          </cell>
          <cell r="L1243" t="str">
            <v>HAMMER_LIT_SUO</v>
          </cell>
          <cell r="M1243" t="str">
            <v>IHS</v>
          </cell>
          <cell r="N1243" t="str">
            <v>Grid-Gen</v>
          </cell>
        </row>
        <row r="1244">
          <cell r="A1244" t="str">
            <v>NRO_067</v>
          </cell>
          <cell r="B1244" t="str">
            <v>Bambui-Round-About-IHS</v>
          </cell>
          <cell r="C1244" t="str">
            <v>NRO</v>
          </cell>
          <cell r="D1244" t="str">
            <v>Bambili</v>
          </cell>
          <cell r="E1244">
            <v>10.2272</v>
          </cell>
          <cell r="F1244">
            <v>6.0099450000000001</v>
          </cell>
          <cell r="G1244">
            <v>1283</v>
          </cell>
          <cell r="H1244" t="str">
            <v>Macro</v>
          </cell>
          <cell r="I1244" t="str">
            <v>NOKIA</v>
          </cell>
          <cell r="J1244" t="str">
            <v>ABONGTEOH SOFOR Derick</v>
          </cell>
          <cell r="K1244" t="str">
            <v>Bamenda_1</v>
          </cell>
          <cell r="L1244" t="str">
            <v>HAMMER_NRO_OST</v>
          </cell>
          <cell r="M1244" t="str">
            <v>IHS</v>
          </cell>
          <cell r="N1244" t="str">
            <v>Hybrid Gen</v>
          </cell>
        </row>
        <row r="1245">
          <cell r="A1245" t="str">
            <v>EXN_118</v>
          </cell>
          <cell r="B1245" t="str">
            <v>Doreissou-IHS</v>
          </cell>
          <cell r="C1245" t="str">
            <v>EXN</v>
          </cell>
          <cell r="D1245" t="str">
            <v>Doreissou</v>
          </cell>
          <cell r="E1245">
            <v>15.135102</v>
          </cell>
          <cell r="F1245">
            <v>10.567138</v>
          </cell>
          <cell r="G1245">
            <v>317</v>
          </cell>
          <cell r="H1245" t="str">
            <v>Macro</v>
          </cell>
          <cell r="I1245" t="str">
            <v>NOKIA</v>
          </cell>
          <cell r="J1245" t="str">
            <v>Yonoussa Mohamadou</v>
          </cell>
          <cell r="K1245" t="str">
            <v>Yagoua</v>
          </cell>
          <cell r="L1245" t="str">
            <v>TELEINFRA</v>
          </cell>
          <cell r="M1245" t="str">
            <v>IHS</v>
          </cell>
          <cell r="N1245" t="str">
            <v>Gen-Lithium</v>
          </cell>
        </row>
        <row r="1246">
          <cell r="A1246" t="str">
            <v>SUD_055</v>
          </cell>
          <cell r="B1246" t="str">
            <v>Sud-Cameroun-Hevea-Camtel</v>
          </cell>
          <cell r="C1246" t="str">
            <v>SUD</v>
          </cell>
          <cell r="D1246" t="str">
            <v>Niete</v>
          </cell>
          <cell r="E1246">
            <v>12.40581194</v>
          </cell>
          <cell r="F1246">
            <v>3.1779930090000001</v>
          </cell>
          <cell r="G1246">
            <v>695</v>
          </cell>
          <cell r="H1246" t="str">
            <v>Macro</v>
          </cell>
          <cell r="I1246" t="str">
            <v>NOKIA</v>
          </cell>
          <cell r="J1246" t="str">
            <v>Kenfack Peguy</v>
          </cell>
          <cell r="K1246" t="str">
            <v>Sangmelima</v>
          </cell>
          <cell r="L1246" t="str">
            <v>AFRO</v>
          </cell>
          <cell r="M1246" t="str">
            <v>CAMUSAT</v>
          </cell>
          <cell r="N1246" t="str">
            <v>Good Grid no GE - 8h</v>
          </cell>
        </row>
        <row r="1247">
          <cell r="A1247" t="str">
            <v>CTR_339</v>
          </cell>
          <cell r="B1247" t="str">
            <v>CTR_339_Z_Chapelle-Obili</v>
          </cell>
          <cell r="C1247" t="str">
            <v>CTR</v>
          </cell>
          <cell r="D1247" t="str">
            <v>Yaounde</v>
          </cell>
          <cell r="E1247">
            <v>11.493992</v>
          </cell>
          <cell r="F1247">
            <v>3.8486799999999999</v>
          </cell>
          <cell r="G1247">
            <v>724</v>
          </cell>
          <cell r="H1247" t="str">
            <v>Macro</v>
          </cell>
          <cell r="I1247" t="str">
            <v>ZTE</v>
          </cell>
          <cell r="J1247" t="str">
            <v>Kenfack Henri</v>
          </cell>
          <cell r="K1247" t="str">
            <v>Yaounde_4</v>
          </cell>
          <cell r="L1247" t="str">
            <v>AFRO</v>
          </cell>
          <cell r="M1247" t="str">
            <v>IHS</v>
          </cell>
          <cell r="N1247" t="str">
            <v>Grid-Gen</v>
          </cell>
        </row>
        <row r="1248">
          <cell r="A1248" t="str">
            <v>LIT_365</v>
          </cell>
          <cell r="B1248" t="str">
            <v>LIT_365_Z_Yambong</v>
          </cell>
          <cell r="C1248" t="str">
            <v>LIT</v>
          </cell>
          <cell r="D1248" t="str">
            <v>Douala</v>
          </cell>
          <cell r="E1248">
            <v>9.8054259580000007</v>
          </cell>
          <cell r="F1248">
            <v>4.0200733890000002</v>
          </cell>
          <cell r="G1248">
            <v>701</v>
          </cell>
          <cell r="H1248" t="str">
            <v>Macro</v>
          </cell>
          <cell r="I1248" t="str">
            <v>ZTE</v>
          </cell>
          <cell r="J1248" t="str">
            <v>Nomo Gerard Brice</v>
          </cell>
          <cell r="K1248" t="str">
            <v>Douala_5</v>
          </cell>
          <cell r="L1248" t="str">
            <v>HAMMER_LIT_SUO</v>
          </cell>
          <cell r="M1248" t="str">
            <v>IHS</v>
          </cell>
          <cell r="N1248" t="str">
            <v>Grid-Gen</v>
          </cell>
        </row>
        <row r="1249">
          <cell r="A1249" t="str">
            <v>LIT_340</v>
          </cell>
          <cell r="B1249" t="str">
            <v>LIT_340_Z_Brazz-Tergal</v>
          </cell>
          <cell r="C1249" t="str">
            <v>LIT</v>
          </cell>
          <cell r="D1249" t="str">
            <v>Douala</v>
          </cell>
          <cell r="E1249">
            <v>9.7302548869999992</v>
          </cell>
          <cell r="F1249">
            <v>4.0283897639999999</v>
          </cell>
          <cell r="G1249">
            <v>701</v>
          </cell>
          <cell r="H1249" t="str">
            <v>Macro</v>
          </cell>
          <cell r="I1249" t="str">
            <v>ZTE</v>
          </cell>
          <cell r="J1249" t="str">
            <v>Boris Asopdongo</v>
          </cell>
          <cell r="K1249" t="str">
            <v>Douala_2</v>
          </cell>
          <cell r="L1249" t="str">
            <v>HAMMER_LIT_SUO</v>
          </cell>
          <cell r="M1249" t="str">
            <v>IHS</v>
          </cell>
          <cell r="N1249" t="str">
            <v>Grid-Gen</v>
          </cell>
        </row>
        <row r="1250">
          <cell r="A1250" t="str">
            <v>LIT_409</v>
          </cell>
          <cell r="B1250" t="str">
            <v>LIT_409_Z_Ndogpassi-Lycee-II</v>
          </cell>
          <cell r="C1250" t="str">
            <v>LIT</v>
          </cell>
          <cell r="D1250" t="str">
            <v>Douala</v>
          </cell>
          <cell r="E1250">
            <v>9.7621998439999995</v>
          </cell>
          <cell r="F1250">
            <v>4.0044988220000004</v>
          </cell>
          <cell r="G1250">
            <v>701</v>
          </cell>
          <cell r="H1250" t="str">
            <v>Macro</v>
          </cell>
          <cell r="I1250" t="str">
            <v>ZTE</v>
          </cell>
          <cell r="J1250" t="str">
            <v>Nomo Gerard Brice</v>
          </cell>
          <cell r="K1250" t="str">
            <v>Douala_5</v>
          </cell>
          <cell r="L1250" t="str">
            <v>HAMMER_LIT_SUO</v>
          </cell>
          <cell r="M1250" t="str">
            <v>IHS</v>
          </cell>
          <cell r="N1250" t="str">
            <v>Grid-Gen</v>
          </cell>
        </row>
        <row r="1251">
          <cell r="A1251" t="str">
            <v>LIT_425</v>
          </cell>
          <cell r="B1251" t="str">
            <v>LIT_425_Z_Bilongue</v>
          </cell>
          <cell r="C1251" t="str">
            <v>LIT</v>
          </cell>
          <cell r="D1251" t="str">
            <v>Douala</v>
          </cell>
          <cell r="E1251">
            <v>9.7414166669999993</v>
          </cell>
          <cell r="F1251">
            <v>4.0096388889999997</v>
          </cell>
          <cell r="G1251">
            <v>701</v>
          </cell>
          <cell r="H1251" t="str">
            <v>Macro</v>
          </cell>
          <cell r="I1251" t="str">
            <v>ZTE</v>
          </cell>
          <cell r="J1251" t="str">
            <v>Marius Lontsi</v>
          </cell>
          <cell r="K1251" t="str">
            <v>Douala_8</v>
          </cell>
          <cell r="L1251" t="str">
            <v>HAMMER_LIT_SUO</v>
          </cell>
          <cell r="M1251" t="str">
            <v>IHS</v>
          </cell>
          <cell r="N1251" t="str">
            <v>Grid-Gen</v>
          </cell>
        </row>
        <row r="1252">
          <cell r="A1252" t="str">
            <v>LIT_419</v>
          </cell>
          <cell r="B1252" t="str">
            <v>LIT_419_Z_Makombe</v>
          </cell>
          <cell r="C1252" t="str">
            <v>LIT</v>
          </cell>
          <cell r="D1252" t="str">
            <v>Douala</v>
          </cell>
          <cell r="E1252">
            <v>9.7438888890000008</v>
          </cell>
          <cell r="F1252">
            <v>4.0194000000000001</v>
          </cell>
          <cell r="G1252">
            <v>701</v>
          </cell>
          <cell r="H1252" t="str">
            <v>Macro</v>
          </cell>
          <cell r="I1252" t="str">
            <v>ZTE</v>
          </cell>
          <cell r="J1252" t="str">
            <v>Nomo Gerard Brice</v>
          </cell>
          <cell r="K1252" t="str">
            <v>Douala_5</v>
          </cell>
          <cell r="L1252" t="str">
            <v>HAMMER_LIT_SUO</v>
          </cell>
          <cell r="M1252" t="str">
            <v>IHS</v>
          </cell>
          <cell r="N1252" t="str">
            <v>Grid-Gen</v>
          </cell>
        </row>
        <row r="1253">
          <cell r="A1253" t="str">
            <v>LIT_129</v>
          </cell>
          <cell r="B1253" t="str">
            <v>Bonadiwoto-IHS</v>
          </cell>
          <cell r="C1253" t="str">
            <v>LIT</v>
          </cell>
          <cell r="D1253" t="str">
            <v>Douala</v>
          </cell>
          <cell r="E1253">
            <v>9.7268399999999993</v>
          </cell>
          <cell r="F1253">
            <v>4.0165800000000003</v>
          </cell>
          <cell r="G1253">
            <v>11</v>
          </cell>
          <cell r="H1253" t="str">
            <v>Macro</v>
          </cell>
          <cell r="I1253" t="str">
            <v>ZTE</v>
          </cell>
          <cell r="J1253" t="str">
            <v>Nomo Gerard Brice</v>
          </cell>
          <cell r="K1253" t="str">
            <v>Douala_5</v>
          </cell>
          <cell r="L1253" t="str">
            <v>HAMMER_LIT_SUO</v>
          </cell>
          <cell r="M1253" t="str">
            <v>IHS</v>
          </cell>
          <cell r="N1253" t="str">
            <v>Grid-Gen</v>
          </cell>
        </row>
        <row r="1254">
          <cell r="A1254" t="str">
            <v>LIT_156</v>
          </cell>
          <cell r="B1254" t="str">
            <v>LIT_156_Z_Bonaloka-IHS</v>
          </cell>
          <cell r="C1254" t="str">
            <v>LIT</v>
          </cell>
          <cell r="D1254" t="str">
            <v>Douala</v>
          </cell>
          <cell r="E1254">
            <v>9.7329299999999996</v>
          </cell>
          <cell r="F1254">
            <v>4.0102500000000001</v>
          </cell>
          <cell r="G1254">
            <v>701</v>
          </cell>
          <cell r="H1254" t="str">
            <v>Macro</v>
          </cell>
          <cell r="I1254" t="str">
            <v>ZTE</v>
          </cell>
          <cell r="J1254" t="str">
            <v>Nomo Gerard Brice</v>
          </cell>
          <cell r="K1254" t="str">
            <v>Douala_5</v>
          </cell>
          <cell r="L1254" t="str">
            <v>HAMMER_LIT_SUO</v>
          </cell>
          <cell r="M1254" t="str">
            <v>IHS</v>
          </cell>
          <cell r="N1254" t="str">
            <v>Grid-Gen</v>
          </cell>
        </row>
        <row r="1255">
          <cell r="A1255" t="str">
            <v>NRD_109</v>
          </cell>
          <cell r="B1255" t="str">
            <v>Kapanyaye-IHS</v>
          </cell>
          <cell r="C1255" t="str">
            <v>NRD</v>
          </cell>
          <cell r="D1255" t="str">
            <v>Kapanyaye</v>
          </cell>
          <cell r="E1255">
            <v>14.21494991</v>
          </cell>
          <cell r="F1255">
            <v>9.3400127200000007</v>
          </cell>
          <cell r="G1255">
            <v>502</v>
          </cell>
          <cell r="H1255" t="str">
            <v>Macro</v>
          </cell>
          <cell r="I1255" t="str">
            <v>NOKIA</v>
          </cell>
          <cell r="J1255" t="str">
            <v>Seydou Bachirou</v>
          </cell>
          <cell r="K1255" t="str">
            <v>Garoua_2</v>
          </cell>
          <cell r="L1255" t="str">
            <v>TELEINFRA</v>
          </cell>
          <cell r="M1255" t="str">
            <v>IHS</v>
          </cell>
          <cell r="N1255" t="str">
            <v>Solar-Gen</v>
          </cell>
        </row>
        <row r="1256">
          <cell r="A1256" t="str">
            <v>NRD_129</v>
          </cell>
          <cell r="B1256" t="str">
            <v>Boussa-IHS</v>
          </cell>
          <cell r="C1256" t="str">
            <v>NRD</v>
          </cell>
          <cell r="D1256" t="str">
            <v>Boussa</v>
          </cell>
          <cell r="E1256">
            <v>14.111588469999999</v>
          </cell>
          <cell r="F1256">
            <v>9.4145892379999996</v>
          </cell>
          <cell r="G1256">
            <v>315</v>
          </cell>
          <cell r="H1256" t="str">
            <v>Macro</v>
          </cell>
          <cell r="I1256" t="str">
            <v>NOKIA</v>
          </cell>
          <cell r="J1256" t="str">
            <v>Seydou Bachirou</v>
          </cell>
          <cell r="K1256" t="str">
            <v>Garoua_2</v>
          </cell>
          <cell r="L1256" t="str">
            <v>TELEINFRA</v>
          </cell>
          <cell r="M1256" t="str">
            <v>IHS</v>
          </cell>
          <cell r="N1256" t="str">
            <v>Solar-Gen</v>
          </cell>
        </row>
        <row r="1257">
          <cell r="A1257" t="str">
            <v>NRD_126</v>
          </cell>
          <cell r="B1257" t="str">
            <v>Adoumri-Houla-IHS</v>
          </cell>
          <cell r="C1257" t="str">
            <v>NRD</v>
          </cell>
          <cell r="D1257" t="str">
            <v>Adoumri</v>
          </cell>
          <cell r="E1257">
            <v>13.70979595</v>
          </cell>
          <cell r="F1257">
            <v>9.2890654349999995</v>
          </cell>
          <cell r="G1257">
            <v>202</v>
          </cell>
          <cell r="H1257" t="str">
            <v>Macro</v>
          </cell>
          <cell r="I1257" t="str">
            <v>NOKIA</v>
          </cell>
          <cell r="J1257" t="str">
            <v>Seydou Bachirou</v>
          </cell>
          <cell r="K1257" t="str">
            <v>Garoua_2</v>
          </cell>
          <cell r="L1257" t="str">
            <v>TELEINFRA</v>
          </cell>
          <cell r="M1257" t="str">
            <v>IHS</v>
          </cell>
          <cell r="N1257" t="str">
            <v>Grid-Gen</v>
          </cell>
        </row>
        <row r="1258">
          <cell r="A1258" t="str">
            <v>NRD_023</v>
          </cell>
          <cell r="B1258" t="str">
            <v>Rey-Bouba</v>
          </cell>
          <cell r="C1258" t="str">
            <v>NRD</v>
          </cell>
          <cell r="D1258" t="str">
            <v>Rey-bouba</v>
          </cell>
          <cell r="E1258">
            <v>14.174799999999999</v>
          </cell>
          <cell r="F1258">
            <v>8.6797500000000003</v>
          </cell>
          <cell r="G1258">
            <v>231</v>
          </cell>
          <cell r="H1258" t="str">
            <v>Macro</v>
          </cell>
          <cell r="I1258" t="str">
            <v>NOKIA</v>
          </cell>
          <cell r="J1258" t="str">
            <v>Franck Njouonang</v>
          </cell>
          <cell r="K1258" t="str">
            <v>Touboro</v>
          </cell>
          <cell r="L1258" t="str">
            <v>TELEINFRA</v>
          </cell>
          <cell r="M1258" t="str">
            <v>IHS</v>
          </cell>
          <cell r="N1258" t="str">
            <v>Grid-Gen-Lithium</v>
          </cell>
        </row>
        <row r="1259">
          <cell r="A1259" t="str">
            <v>CTR_476</v>
          </cell>
          <cell r="B1259" t="str">
            <v>CTR_476_Z_Mendong-II</v>
          </cell>
          <cell r="C1259" t="str">
            <v>CTR</v>
          </cell>
          <cell r="D1259" t="str">
            <v>Yaounde</v>
          </cell>
          <cell r="E1259">
            <v>11.474246000000001</v>
          </cell>
          <cell r="F1259">
            <v>3.8210709999999999</v>
          </cell>
          <cell r="G1259">
            <v>734</v>
          </cell>
          <cell r="H1259" t="str">
            <v>Macro</v>
          </cell>
          <cell r="I1259" t="str">
            <v>ZTE</v>
          </cell>
          <cell r="J1259" t="str">
            <v>Kenfack Henri</v>
          </cell>
          <cell r="K1259" t="str">
            <v>Yaounde_4</v>
          </cell>
          <cell r="L1259" t="str">
            <v>AFRO</v>
          </cell>
          <cell r="M1259" t="str">
            <v>IHS</v>
          </cell>
          <cell r="N1259" t="str">
            <v>Grid-Gen</v>
          </cell>
        </row>
        <row r="1260">
          <cell r="A1260" t="str">
            <v>SUD_060</v>
          </cell>
          <cell r="B1260" t="str">
            <v>SUD_060_Z_Azem-IHS</v>
          </cell>
          <cell r="C1260" t="str">
            <v>SUD</v>
          </cell>
          <cell r="D1260" t="str">
            <v>Azem</v>
          </cell>
          <cell r="E1260">
            <v>11.113478000000001</v>
          </cell>
          <cell r="F1260">
            <v>2.8805480000000001</v>
          </cell>
          <cell r="G1260">
            <v>599.54</v>
          </cell>
          <cell r="H1260" t="str">
            <v>Macro</v>
          </cell>
          <cell r="I1260" t="str">
            <v>ZTE</v>
          </cell>
          <cell r="J1260" t="str">
            <v>Kenmegne Fabrice</v>
          </cell>
          <cell r="K1260" t="str">
            <v>Ebolowa</v>
          </cell>
          <cell r="L1260" t="str">
            <v>AFRO</v>
          </cell>
          <cell r="M1260" t="str">
            <v>IHS</v>
          </cell>
          <cell r="N1260" t="str">
            <v>Grid-Gen</v>
          </cell>
        </row>
        <row r="1261">
          <cell r="A1261" t="str">
            <v>NRO_064</v>
          </cell>
          <cell r="B1261" t="str">
            <v>Bamenda-Abangoh-IHS</v>
          </cell>
          <cell r="C1261" t="str">
            <v>NRO</v>
          </cell>
          <cell r="D1261" t="str">
            <v>Bamenda</v>
          </cell>
          <cell r="E1261">
            <v>10.150498000000001</v>
          </cell>
          <cell r="F1261">
            <v>5.9370609999999999</v>
          </cell>
          <cell r="G1261">
            <v>1275</v>
          </cell>
          <cell r="H1261" t="str">
            <v>Macro</v>
          </cell>
          <cell r="I1261" t="str">
            <v>NOKIA</v>
          </cell>
          <cell r="J1261" t="str">
            <v>UCHENNA Cedric</v>
          </cell>
          <cell r="K1261" t="str">
            <v>B2B_Bamenda</v>
          </cell>
          <cell r="L1261" t="str">
            <v>HAMMER_NRO_OST</v>
          </cell>
          <cell r="M1261" t="str">
            <v>IHS</v>
          </cell>
          <cell r="N1261" t="str">
            <v>Grid-Gen</v>
          </cell>
        </row>
        <row r="1262">
          <cell r="A1262" t="str">
            <v>EXN_136</v>
          </cell>
          <cell r="B1262" t="str">
            <v>Mousgoy-IHS</v>
          </cell>
          <cell r="C1262" t="str">
            <v>EXN</v>
          </cell>
          <cell r="D1262" t="str">
            <v>Mousgoy</v>
          </cell>
          <cell r="E1262">
            <v>13.89436006</v>
          </cell>
          <cell r="F1262">
            <v>10.166061640000001</v>
          </cell>
          <cell r="G1262">
            <v>502</v>
          </cell>
          <cell r="H1262" t="str">
            <v>Macro</v>
          </cell>
          <cell r="I1262" t="str">
            <v>NOKIA</v>
          </cell>
          <cell r="J1262" t="str">
            <v>Tsafack Ervice</v>
          </cell>
          <cell r="K1262" t="str">
            <v>Guider</v>
          </cell>
          <cell r="L1262" t="str">
            <v>TELEINFRA</v>
          </cell>
          <cell r="M1262" t="str">
            <v>IHS</v>
          </cell>
          <cell r="N1262" t="str">
            <v>Solar AER-Hybrid-Gen</v>
          </cell>
        </row>
        <row r="1263">
          <cell r="A1263" t="str">
            <v>CTR_486</v>
          </cell>
          <cell r="B1263" t="str">
            <v>CTR_486_Z_Mendong-Maetur-IHS</v>
          </cell>
          <cell r="C1263" t="str">
            <v>CTR</v>
          </cell>
          <cell r="D1263" t="str">
            <v>Yaounde</v>
          </cell>
          <cell r="E1263">
            <v>11.46287877</v>
          </cell>
          <cell r="F1263">
            <v>3.8320583570000002</v>
          </cell>
          <cell r="G1263">
            <v>706</v>
          </cell>
          <cell r="H1263" t="str">
            <v>Macro</v>
          </cell>
          <cell r="I1263" t="str">
            <v>ZTE</v>
          </cell>
          <cell r="J1263" t="str">
            <v>Kenfack Henri</v>
          </cell>
          <cell r="K1263" t="str">
            <v>Yaounde_4</v>
          </cell>
          <cell r="L1263" t="str">
            <v>AFRO</v>
          </cell>
          <cell r="M1263" t="str">
            <v>IHS</v>
          </cell>
          <cell r="N1263" t="str">
            <v>Grid-Gen</v>
          </cell>
        </row>
        <row r="1264">
          <cell r="A1264" t="str">
            <v>CTR_524</v>
          </cell>
          <cell r="B1264" t="str">
            <v>CTR_524_Z_Bonas-Yde-MTN-IHS</v>
          </cell>
          <cell r="C1264" t="str">
            <v>CTR</v>
          </cell>
          <cell r="D1264" t="str">
            <v>Yaounde</v>
          </cell>
          <cell r="E1264">
            <v>11.49575038</v>
          </cell>
          <cell r="F1264">
            <v>3.850814808</v>
          </cell>
          <cell r="G1264">
            <v>716</v>
          </cell>
          <cell r="H1264" t="str">
            <v>Macro</v>
          </cell>
          <cell r="I1264" t="str">
            <v>ZTE</v>
          </cell>
          <cell r="J1264" t="str">
            <v>Kenfack Henri</v>
          </cell>
          <cell r="K1264" t="str">
            <v>Yaounde_4</v>
          </cell>
          <cell r="L1264" t="str">
            <v>AFRO</v>
          </cell>
          <cell r="M1264" t="str">
            <v>IHS</v>
          </cell>
          <cell r="N1264" t="str">
            <v>Grid-Gen</v>
          </cell>
        </row>
        <row r="1265">
          <cell r="A1265" t="str">
            <v>CTR_538</v>
          </cell>
          <cell r="B1265" t="str">
            <v>CTR_538_Z_Biyemassi-Crf-IHS</v>
          </cell>
          <cell r="C1265" t="str">
            <v>CTR</v>
          </cell>
          <cell r="D1265" t="str">
            <v>Yaounde</v>
          </cell>
          <cell r="E1265">
            <v>11.487314668</v>
          </cell>
          <cell r="F1265">
            <v>3.8504760330000001</v>
          </cell>
          <cell r="G1265">
            <v>735</v>
          </cell>
          <cell r="H1265" t="str">
            <v>Macro</v>
          </cell>
          <cell r="I1265" t="str">
            <v>ZTE</v>
          </cell>
          <cell r="J1265" t="str">
            <v>Kenfack Henri</v>
          </cell>
          <cell r="K1265" t="str">
            <v>Yaounde_4</v>
          </cell>
          <cell r="L1265" t="str">
            <v>AFRO</v>
          </cell>
          <cell r="M1265" t="str">
            <v>IHS</v>
          </cell>
          <cell r="N1265" t="str">
            <v>Grid-Gen</v>
          </cell>
        </row>
        <row r="1266">
          <cell r="A1266" t="str">
            <v>LIT_164</v>
          </cell>
          <cell r="B1266" t="str">
            <v>LIT_164_Z_Mbanga-Bakoko-IHS</v>
          </cell>
          <cell r="C1266" t="str">
            <v>LIT</v>
          </cell>
          <cell r="D1266" t="str">
            <v>Douala</v>
          </cell>
          <cell r="E1266">
            <v>9.7994722220000003</v>
          </cell>
          <cell r="F1266">
            <v>4.0041944440000004</v>
          </cell>
          <cell r="G1266">
            <v>701</v>
          </cell>
          <cell r="H1266" t="str">
            <v>Macro</v>
          </cell>
          <cell r="I1266" t="str">
            <v>ZTE</v>
          </cell>
          <cell r="J1266" t="str">
            <v>Marius Lontsi</v>
          </cell>
          <cell r="K1266" t="str">
            <v>Douala_8</v>
          </cell>
          <cell r="L1266" t="str">
            <v>HAMMER_LIT_SUO</v>
          </cell>
          <cell r="M1266" t="str">
            <v>IHS</v>
          </cell>
          <cell r="N1266" t="str">
            <v>Grid-Gen</v>
          </cell>
        </row>
        <row r="1267">
          <cell r="A1267" t="str">
            <v>LIT_162</v>
          </cell>
          <cell r="B1267" t="str">
            <v>LIT_162_Z_Camp-Yabassi</v>
          </cell>
          <cell r="C1267" t="str">
            <v>LIT</v>
          </cell>
          <cell r="D1267" t="str">
            <v>Douala</v>
          </cell>
          <cell r="E1267">
            <v>9.7117419999999992</v>
          </cell>
          <cell r="F1267">
            <v>4.041156</v>
          </cell>
          <cell r="G1267">
            <v>701</v>
          </cell>
          <cell r="H1267" t="str">
            <v>Macro</v>
          </cell>
          <cell r="I1267" t="str">
            <v>ZTE</v>
          </cell>
          <cell r="J1267" t="str">
            <v>Ndo Bile Thomas</v>
          </cell>
          <cell r="K1267" t="str">
            <v>Douala_4</v>
          </cell>
          <cell r="L1267" t="str">
            <v>HAMMER_LIT_SUO</v>
          </cell>
          <cell r="M1267" t="str">
            <v>IHS</v>
          </cell>
          <cell r="N1267" t="str">
            <v>Grid-Lithium</v>
          </cell>
        </row>
        <row r="1268">
          <cell r="A1268" t="str">
            <v>LIT_157</v>
          </cell>
          <cell r="B1268" t="str">
            <v>LIT_157_Z_Cite-Berges-IHS</v>
          </cell>
          <cell r="C1268" t="str">
            <v>LIT</v>
          </cell>
          <cell r="D1268" t="str">
            <v>Douala</v>
          </cell>
          <cell r="E1268">
            <v>9.7486388799999997</v>
          </cell>
          <cell r="F1268">
            <v>4.0032305560000001</v>
          </cell>
          <cell r="G1268">
            <v>701</v>
          </cell>
          <cell r="H1268" t="str">
            <v>Macro</v>
          </cell>
          <cell r="I1268" t="str">
            <v>ZTE</v>
          </cell>
          <cell r="J1268" t="str">
            <v>Nomo Gerard Brice</v>
          </cell>
          <cell r="K1268" t="str">
            <v>Douala_5</v>
          </cell>
          <cell r="L1268" t="str">
            <v>HAMMER_LIT_SUO</v>
          </cell>
          <cell r="M1268" t="str">
            <v>IHS</v>
          </cell>
          <cell r="N1268" t="str">
            <v>Grid-Gen</v>
          </cell>
        </row>
        <row r="1269">
          <cell r="A1269" t="str">
            <v>LIT_428</v>
          </cell>
          <cell r="B1269" t="str">
            <v>LIT_428_Z_New-Town-Aeroport-IHS</v>
          </cell>
          <cell r="C1269" t="str">
            <v>LIT</v>
          </cell>
          <cell r="D1269" t="str">
            <v>Douala</v>
          </cell>
          <cell r="E1269">
            <v>9.7263582040000003</v>
          </cell>
          <cell r="F1269">
            <v>4.0104490500000001</v>
          </cell>
          <cell r="G1269">
            <v>701</v>
          </cell>
          <cell r="H1269" t="str">
            <v>Macro</v>
          </cell>
          <cell r="I1269" t="str">
            <v>ZTE</v>
          </cell>
          <cell r="J1269" t="str">
            <v>Nomo Gerard Brice</v>
          </cell>
          <cell r="K1269" t="str">
            <v>Douala_5</v>
          </cell>
          <cell r="L1269" t="str">
            <v>HAMMER_LIT_SUO</v>
          </cell>
          <cell r="M1269" t="str">
            <v>IHS</v>
          </cell>
          <cell r="N1269" t="str">
            <v>Grid-Gen</v>
          </cell>
        </row>
        <row r="1270">
          <cell r="A1270" t="str">
            <v>LIT_236</v>
          </cell>
          <cell r="B1270" t="str">
            <v>Marche-Mboppi</v>
          </cell>
          <cell r="C1270" t="str">
            <v>LIT</v>
          </cell>
          <cell r="D1270" t="str">
            <v>Douala</v>
          </cell>
          <cell r="E1270">
            <v>9.7161088039999992</v>
          </cell>
          <cell r="F1270">
            <v>4.0464699040000003</v>
          </cell>
          <cell r="G1270">
            <v>19</v>
          </cell>
          <cell r="H1270" t="str">
            <v>Macro</v>
          </cell>
          <cell r="I1270" t="str">
            <v>ZTE</v>
          </cell>
          <cell r="J1270" t="str">
            <v>Ndo Bile Thomas</v>
          </cell>
          <cell r="K1270" t="str">
            <v>Douala_4</v>
          </cell>
          <cell r="L1270" t="str">
            <v>HAMMER_LIT_SUO</v>
          </cell>
          <cell r="M1270" t="str">
            <v>IHS</v>
          </cell>
          <cell r="N1270" t="str">
            <v>Grid-Gen</v>
          </cell>
        </row>
        <row r="1271">
          <cell r="A1271" t="str">
            <v>NRD_010</v>
          </cell>
          <cell r="B1271" t="str">
            <v>Mayo-Oulo</v>
          </cell>
          <cell r="C1271" t="str">
            <v>NRD</v>
          </cell>
          <cell r="D1271" t="str">
            <v>Mayo-Oulo</v>
          </cell>
          <cell r="E1271">
            <v>13.60897222</v>
          </cell>
          <cell r="F1271">
            <v>9.9730555560000003</v>
          </cell>
          <cell r="G1271">
            <v>0</v>
          </cell>
          <cell r="H1271" t="str">
            <v>Macro</v>
          </cell>
          <cell r="I1271" t="str">
            <v>NOKIA</v>
          </cell>
          <cell r="J1271" t="str">
            <v>Tsafack Ervice</v>
          </cell>
          <cell r="K1271" t="str">
            <v>Guider</v>
          </cell>
          <cell r="L1271" t="str">
            <v>TELEINFRA</v>
          </cell>
          <cell r="M1271" t="str">
            <v>IHS</v>
          </cell>
          <cell r="N1271" t="str">
            <v>Grid-Gen</v>
          </cell>
        </row>
        <row r="1272">
          <cell r="A1272" t="str">
            <v>EST_089</v>
          </cell>
          <cell r="B1272" t="str">
            <v>Badongoue-MTN-IHS</v>
          </cell>
          <cell r="C1272" t="str">
            <v>EST</v>
          </cell>
          <cell r="D1272" t="str">
            <v>Badongoue</v>
          </cell>
          <cell r="E1272">
            <v>14.229784260000001</v>
          </cell>
          <cell r="F1272">
            <v>4.4067303500000001</v>
          </cell>
          <cell r="G1272">
            <v>652</v>
          </cell>
          <cell r="H1272" t="str">
            <v>Macro</v>
          </cell>
          <cell r="I1272" t="str">
            <v>NOKIA</v>
          </cell>
          <cell r="J1272" t="str">
            <v>Hugues Hachua</v>
          </cell>
          <cell r="K1272" t="str">
            <v>Batouri</v>
          </cell>
          <cell r="L1272" t="str">
            <v>AFRO</v>
          </cell>
          <cell r="M1272" t="str">
            <v>IHS</v>
          </cell>
          <cell r="N1272" t="str">
            <v>Grid-Gen-Lithium</v>
          </cell>
        </row>
        <row r="1273">
          <cell r="A1273" t="str">
            <v>OST_262</v>
          </cell>
          <cell r="B1273" t="str">
            <v>Zemda</v>
          </cell>
          <cell r="C1273" t="str">
            <v>OST</v>
          </cell>
          <cell r="D1273" t="str">
            <v>Zemda</v>
          </cell>
          <cell r="E1273">
            <v>10.01004</v>
          </cell>
          <cell r="F1273">
            <v>5.5268199999999998</v>
          </cell>
          <cell r="G1273">
            <v>1563</v>
          </cell>
          <cell r="H1273" t="str">
            <v>Macro</v>
          </cell>
          <cell r="I1273" t="str">
            <v>NOKIA</v>
          </cell>
          <cell r="J1273" t="str">
            <v>Rodrigue Takala</v>
          </cell>
          <cell r="K1273" t="str">
            <v>Dschang</v>
          </cell>
          <cell r="L1273" t="str">
            <v>HAMMER_NRO_OST</v>
          </cell>
          <cell r="M1273" t="str">
            <v>CAMUSAT</v>
          </cell>
          <cell r="N1273" t="str">
            <v>Hybrid Solar - S3</v>
          </cell>
        </row>
        <row r="1274">
          <cell r="A1274" t="str">
            <v>OST_258</v>
          </cell>
          <cell r="B1274" t="str">
            <v>Badenkop</v>
          </cell>
          <cell r="C1274" t="str">
            <v>OST</v>
          </cell>
          <cell r="D1274" t="str">
            <v>Badenkop</v>
          </cell>
          <cell r="E1274">
            <v>10.347950000000001</v>
          </cell>
          <cell r="F1274">
            <v>5.2531600000000003</v>
          </cell>
          <cell r="G1274">
            <v>1741</v>
          </cell>
          <cell r="H1274" t="str">
            <v>Macro</v>
          </cell>
          <cell r="I1274" t="str">
            <v>NOKIA</v>
          </cell>
          <cell r="J1274" t="str">
            <v>Ngah Denis</v>
          </cell>
          <cell r="K1274" t="str">
            <v>Bafang</v>
          </cell>
          <cell r="L1274" t="str">
            <v>HAMMER_NRO_OST</v>
          </cell>
          <cell r="M1274" t="str">
            <v>CAMUSAT</v>
          </cell>
          <cell r="N1274" t="str">
            <v>Medium Grid + GE</v>
          </cell>
        </row>
        <row r="1275">
          <cell r="A1275" t="str">
            <v>OST_260</v>
          </cell>
          <cell r="B1275" t="str">
            <v>Bamena</v>
          </cell>
          <cell r="C1275" t="str">
            <v>OST</v>
          </cell>
          <cell r="D1275" t="str">
            <v>Bamena</v>
          </cell>
          <cell r="E1275">
            <v>10.42778</v>
          </cell>
          <cell r="F1275">
            <v>5.1706799999999999</v>
          </cell>
          <cell r="G1275">
            <v>1517</v>
          </cell>
          <cell r="H1275" t="str">
            <v>Macro</v>
          </cell>
          <cell r="I1275" t="str">
            <v>NOKIA</v>
          </cell>
          <cell r="J1275" t="str">
            <v>Patrick Tonye</v>
          </cell>
          <cell r="K1275" t="str">
            <v>Bangangte</v>
          </cell>
          <cell r="L1275" t="str">
            <v>HAMMER_NRO_OST</v>
          </cell>
          <cell r="M1275" t="str">
            <v>CAMUSAT</v>
          </cell>
          <cell r="N1275" t="str">
            <v>Good Grid + GE</v>
          </cell>
        </row>
        <row r="1276">
          <cell r="A1276" t="str">
            <v>NRO_050</v>
          </cell>
          <cell r="B1276" t="str">
            <v>Bangolan</v>
          </cell>
          <cell r="C1276" t="str">
            <v>NRO</v>
          </cell>
          <cell r="D1276" t="str">
            <v>Bangolan</v>
          </cell>
          <cell r="E1276">
            <v>10.619210000000001</v>
          </cell>
          <cell r="F1276">
            <v>5.9365949999999996</v>
          </cell>
          <cell r="G1276">
            <v>1247</v>
          </cell>
          <cell r="H1276" t="str">
            <v>Macro</v>
          </cell>
          <cell r="I1276" t="str">
            <v>NOKIA</v>
          </cell>
          <cell r="J1276" t="str">
            <v>ABONGTEOH SOFOR Derick</v>
          </cell>
          <cell r="K1276" t="str">
            <v>Bamenda_1</v>
          </cell>
          <cell r="L1276" t="str">
            <v>HAMMER_NRO_OST</v>
          </cell>
          <cell r="M1276" t="str">
            <v>IHS</v>
          </cell>
          <cell r="N1276" t="str">
            <v>Hybrid Gen</v>
          </cell>
        </row>
        <row r="1277">
          <cell r="A1277" t="str">
            <v>EST_102</v>
          </cell>
          <cell r="B1277" t="str">
            <v>SFID-Ndeng-MTN-IHS</v>
          </cell>
          <cell r="C1277" t="str">
            <v>EST</v>
          </cell>
          <cell r="D1277" t="str">
            <v>Deng</v>
          </cell>
          <cell r="E1277">
            <v>14.99394962</v>
          </cell>
          <cell r="F1277">
            <v>3.7863096330000001</v>
          </cell>
          <cell r="G1277">
            <v>681</v>
          </cell>
          <cell r="H1277" t="str">
            <v>Macro</v>
          </cell>
          <cell r="I1277" t="str">
            <v>NOKIA</v>
          </cell>
          <cell r="J1277" t="str">
            <v>Hugues Hachua</v>
          </cell>
          <cell r="K1277" t="str">
            <v>Batouri</v>
          </cell>
          <cell r="L1277" t="str">
            <v>AFRO</v>
          </cell>
          <cell r="M1277" t="str">
            <v>IHS</v>
          </cell>
          <cell r="N1277" t="str">
            <v>Hybrid Gen</v>
          </cell>
        </row>
        <row r="1278">
          <cell r="A1278" t="str">
            <v>OST_259</v>
          </cell>
          <cell r="B1278" t="str">
            <v>Bapa</v>
          </cell>
          <cell r="C1278" t="str">
            <v>OST</v>
          </cell>
          <cell r="D1278" t="str">
            <v>Bapa</v>
          </cell>
          <cell r="E1278">
            <v>10.320550000000001</v>
          </cell>
          <cell r="F1278">
            <v>5.2646100000000002</v>
          </cell>
          <cell r="G1278">
            <v>1658</v>
          </cell>
          <cell r="H1278" t="str">
            <v>Macro</v>
          </cell>
          <cell r="I1278" t="str">
            <v>NOKIA</v>
          </cell>
          <cell r="J1278" t="str">
            <v>Ngah Denis</v>
          </cell>
          <cell r="K1278" t="str">
            <v>Bafang</v>
          </cell>
          <cell r="L1278" t="str">
            <v>HAMMER_NRO_OST</v>
          </cell>
          <cell r="M1278" t="str">
            <v>CAMUSAT</v>
          </cell>
          <cell r="N1278" t="str">
            <v>Hybrid Solar - S1</v>
          </cell>
        </row>
        <row r="1279">
          <cell r="A1279" t="str">
            <v>NRO_066</v>
          </cell>
          <cell r="B1279" t="str">
            <v>Bda-Bus-Station-IHS</v>
          </cell>
          <cell r="C1279" t="str">
            <v>NRO</v>
          </cell>
          <cell r="D1279" t="str">
            <v>Bamenda</v>
          </cell>
          <cell r="E1279">
            <v>10.170363</v>
          </cell>
          <cell r="F1279">
            <v>5.9441740000000003</v>
          </cell>
          <cell r="G1279">
            <v>1518</v>
          </cell>
          <cell r="H1279" t="str">
            <v>Macro</v>
          </cell>
          <cell r="I1279" t="str">
            <v>NOKIA</v>
          </cell>
          <cell r="J1279" t="str">
            <v>UCHENNA Cedric</v>
          </cell>
          <cell r="K1279" t="str">
            <v>B2B_Bamenda</v>
          </cell>
          <cell r="L1279" t="str">
            <v>HAMMER_NRO_OST</v>
          </cell>
          <cell r="M1279" t="str">
            <v>IHS</v>
          </cell>
          <cell r="N1279" t="str">
            <v>Grid-Gen</v>
          </cell>
        </row>
        <row r="1280">
          <cell r="A1280" t="str">
            <v>NRD_124</v>
          </cell>
          <cell r="B1280" t="str">
            <v>Ouro-Be-IHS</v>
          </cell>
          <cell r="C1280" t="str">
            <v>NRD</v>
          </cell>
          <cell r="D1280" t="str">
            <v>Ouro-Be</v>
          </cell>
          <cell r="E1280">
            <v>13.66908948</v>
          </cell>
          <cell r="F1280">
            <v>9.3108709980000004</v>
          </cell>
          <cell r="G1280">
            <v>195</v>
          </cell>
          <cell r="H1280" t="str">
            <v>Macro</v>
          </cell>
          <cell r="I1280" t="str">
            <v>NOKIA</v>
          </cell>
          <cell r="J1280" t="str">
            <v>Seydou Bachirou</v>
          </cell>
          <cell r="K1280" t="str">
            <v>Garoua_2</v>
          </cell>
          <cell r="L1280" t="str">
            <v>TELEINFRA</v>
          </cell>
          <cell r="M1280" t="str">
            <v>IHS</v>
          </cell>
          <cell r="N1280" t="str">
            <v>Grid-Gen-Lithium</v>
          </cell>
        </row>
        <row r="1281">
          <cell r="A1281" t="str">
            <v>OST_301</v>
          </cell>
          <cell r="B1281" t="str">
            <v>Bantoum-II-IHS</v>
          </cell>
          <cell r="C1281" t="str">
            <v>OST</v>
          </cell>
          <cell r="D1281" t="str">
            <v>Bantoum</v>
          </cell>
          <cell r="E1281">
            <v>10.65343</v>
          </cell>
          <cell r="F1281">
            <v>5.0926299999999998</v>
          </cell>
          <cell r="G1281">
            <v>1186</v>
          </cell>
          <cell r="H1281" t="str">
            <v>Macro</v>
          </cell>
          <cell r="I1281" t="str">
            <v>NOKIA</v>
          </cell>
          <cell r="J1281" t="str">
            <v>Patrick Tonye</v>
          </cell>
          <cell r="K1281" t="str">
            <v>Bangangte</v>
          </cell>
          <cell r="L1281" t="str">
            <v>HAMMER_NRO_OST</v>
          </cell>
          <cell r="M1281" t="str">
            <v>IHS</v>
          </cell>
          <cell r="N1281" t="str">
            <v>Grid-Gen</v>
          </cell>
        </row>
        <row r="1282">
          <cell r="A1282" t="str">
            <v>SUD_057</v>
          </cell>
          <cell r="B1282" t="str">
            <v>SUD_057_Z_Kribi-Lycee-Technique</v>
          </cell>
          <cell r="C1282" t="str">
            <v>SUD</v>
          </cell>
          <cell r="D1282" t="str">
            <v>Kribi</v>
          </cell>
          <cell r="E1282">
            <v>9.9191199999999995</v>
          </cell>
          <cell r="F1282">
            <v>2.9650699999999999</v>
          </cell>
          <cell r="G1282">
            <v>17.899999999999999</v>
          </cell>
          <cell r="H1282" t="str">
            <v>Macro</v>
          </cell>
          <cell r="I1282" t="str">
            <v>ZTE</v>
          </cell>
          <cell r="J1282" t="str">
            <v>Lucien Kamogne</v>
          </cell>
          <cell r="K1282" t="str">
            <v>Kribi</v>
          </cell>
          <cell r="L1282" t="str">
            <v>HAMMER_LIT_SUO</v>
          </cell>
          <cell r="M1282" t="str">
            <v>IHS</v>
          </cell>
          <cell r="N1282" t="str">
            <v>Grid-Gen</v>
          </cell>
        </row>
        <row r="1283">
          <cell r="A1283" t="str">
            <v>SUO_151</v>
          </cell>
          <cell r="B1283" t="str">
            <v>Limbe-College-Excellence-IHS</v>
          </cell>
          <cell r="C1283" t="str">
            <v>SUO</v>
          </cell>
          <cell r="D1283" t="str">
            <v>Limbe</v>
          </cell>
          <cell r="E1283">
            <v>9.2051800000000004</v>
          </cell>
          <cell r="F1283">
            <v>4.034294</v>
          </cell>
          <cell r="G1283">
            <v>71</v>
          </cell>
          <cell r="H1283" t="str">
            <v>Macro</v>
          </cell>
          <cell r="I1283" t="str">
            <v>NOKIA</v>
          </cell>
          <cell r="J1283" t="str">
            <v>Emile TAMFU</v>
          </cell>
          <cell r="K1283" t="str">
            <v>Limbe</v>
          </cell>
          <cell r="L1283" t="str">
            <v>HAMMER_LIT_SUO</v>
          </cell>
          <cell r="M1283" t="str">
            <v>IHS</v>
          </cell>
          <cell r="N1283" t="str">
            <v>Grid-Gen</v>
          </cell>
        </row>
        <row r="1284">
          <cell r="A1284" t="str">
            <v>SUO_149</v>
          </cell>
          <cell r="B1284" t="str">
            <v>Mutengene-Ombe-IHS</v>
          </cell>
          <cell r="C1284" t="str">
            <v>SUO</v>
          </cell>
          <cell r="D1284" t="str">
            <v>Mutengene</v>
          </cell>
          <cell r="E1284">
            <v>9.2765303449999994</v>
          </cell>
          <cell r="F1284">
            <v>4.0783082960000003</v>
          </cell>
          <cell r="G1284">
            <v>216</v>
          </cell>
          <cell r="H1284" t="str">
            <v>Macro</v>
          </cell>
          <cell r="I1284" t="str">
            <v>NOKIA</v>
          </cell>
          <cell r="J1284" t="str">
            <v>Desmond TAMFU</v>
          </cell>
          <cell r="K1284" t="str">
            <v>Tiko</v>
          </cell>
          <cell r="L1284" t="str">
            <v>HAMMER_LIT_SUO</v>
          </cell>
          <cell r="M1284" t="str">
            <v>IHS</v>
          </cell>
          <cell r="N1284" t="str">
            <v>Gen Only</v>
          </cell>
        </row>
        <row r="1285">
          <cell r="A1285" t="str">
            <v>NRO_062</v>
          </cell>
          <cell r="B1285" t="str">
            <v>Bda-Kwe-Pastoral-Center-IHS</v>
          </cell>
          <cell r="C1285" t="str">
            <v>NRO</v>
          </cell>
          <cell r="D1285" t="str">
            <v>Bamenda</v>
          </cell>
          <cell r="E1285">
            <v>10.162668999999999</v>
          </cell>
          <cell r="F1285">
            <v>5.9346329999999998</v>
          </cell>
          <cell r="G1285">
            <v>1288</v>
          </cell>
          <cell r="H1285" t="str">
            <v>Macro</v>
          </cell>
          <cell r="I1285" t="str">
            <v>NOKIA</v>
          </cell>
          <cell r="J1285" t="str">
            <v>UCHENNA Cedric</v>
          </cell>
          <cell r="K1285" t="str">
            <v>B2B_Bamenda</v>
          </cell>
          <cell r="L1285" t="str">
            <v>HAMMER_NRO_OST</v>
          </cell>
          <cell r="M1285" t="str">
            <v>IHS</v>
          </cell>
          <cell r="N1285" t="str">
            <v>Grid-Gen</v>
          </cell>
        </row>
        <row r="1286">
          <cell r="A1286" t="str">
            <v>OST_300</v>
          </cell>
          <cell r="B1286" t="str">
            <v>Bahouan-IHS</v>
          </cell>
          <cell r="C1286" t="str">
            <v>OST</v>
          </cell>
          <cell r="D1286" t="str">
            <v>Bahouan</v>
          </cell>
          <cell r="E1286">
            <v>10.341004999999999</v>
          </cell>
          <cell r="F1286">
            <v>5.3519269999999999</v>
          </cell>
          <cell r="G1286">
            <v>1611</v>
          </cell>
          <cell r="H1286" t="str">
            <v>Macro</v>
          </cell>
          <cell r="I1286" t="str">
            <v>NOKIA</v>
          </cell>
          <cell r="J1286" t="str">
            <v>Ngah Denis</v>
          </cell>
          <cell r="K1286" t="str">
            <v>Bafang</v>
          </cell>
          <cell r="L1286" t="str">
            <v>HAMMER_NRO_OST</v>
          </cell>
          <cell r="M1286" t="str">
            <v>IHS</v>
          </cell>
          <cell r="N1286" t="str">
            <v>Grid-Gen</v>
          </cell>
        </row>
        <row r="1287">
          <cell r="A1287" t="str">
            <v>NRO_059</v>
          </cell>
          <cell r="B1287" t="str">
            <v>Bda-Mankon-Palace-IHS</v>
          </cell>
          <cell r="C1287" t="str">
            <v>NRO</v>
          </cell>
          <cell r="D1287" t="str">
            <v>Bamenda</v>
          </cell>
          <cell r="E1287">
            <v>10.11253</v>
          </cell>
          <cell r="F1287">
            <v>6.0124050000000002</v>
          </cell>
          <cell r="G1287">
            <v>1299</v>
          </cell>
          <cell r="H1287" t="str">
            <v>Macro</v>
          </cell>
          <cell r="I1287" t="str">
            <v>NOKIA</v>
          </cell>
          <cell r="J1287" t="str">
            <v>UCHENNA Cedric</v>
          </cell>
          <cell r="K1287" t="str">
            <v>B2B_Bamenda</v>
          </cell>
          <cell r="L1287" t="str">
            <v>HAMMER_NRO_OST</v>
          </cell>
          <cell r="M1287" t="str">
            <v>IHS</v>
          </cell>
          <cell r="N1287" t="str">
            <v>Grid-Gen</v>
          </cell>
        </row>
        <row r="1288">
          <cell r="A1288" t="str">
            <v>OST_303</v>
          </cell>
          <cell r="B1288" t="str">
            <v>Badoumguia</v>
          </cell>
          <cell r="C1288" t="str">
            <v>OST</v>
          </cell>
          <cell r="D1288" t="str">
            <v>Badoumguia</v>
          </cell>
          <cell r="E1288">
            <v>10.279529999999999</v>
          </cell>
          <cell r="F1288">
            <v>5.2206599999999996</v>
          </cell>
          <cell r="G1288">
            <v>1335</v>
          </cell>
          <cell r="H1288" t="str">
            <v>Macro</v>
          </cell>
          <cell r="I1288" t="str">
            <v>NOKIA</v>
          </cell>
          <cell r="J1288" t="str">
            <v>Ngah Denis</v>
          </cell>
          <cell r="K1288" t="str">
            <v>Bafang</v>
          </cell>
          <cell r="L1288" t="str">
            <v>HAMMER_NRO_OST</v>
          </cell>
          <cell r="M1288" t="str">
            <v>CAMUSAT</v>
          </cell>
          <cell r="N1288" t="str">
            <v>Hybrid Solar - S3</v>
          </cell>
        </row>
        <row r="1289">
          <cell r="A1289" t="str">
            <v>CTR_563</v>
          </cell>
          <cell r="B1289" t="str">
            <v>CTR_563_Z_Tsomo-Assi</v>
          </cell>
          <cell r="C1289" t="str">
            <v>CTR</v>
          </cell>
          <cell r="D1289" t="str">
            <v>Yaounde</v>
          </cell>
          <cell r="E1289">
            <v>11.498673999999999</v>
          </cell>
          <cell r="F1289">
            <v>3.8354029999999999</v>
          </cell>
          <cell r="G1289">
            <v>706</v>
          </cell>
          <cell r="H1289" t="str">
            <v>Macro</v>
          </cell>
          <cell r="I1289" t="str">
            <v>ZTE</v>
          </cell>
          <cell r="J1289" t="str">
            <v>Kenfack Henri</v>
          </cell>
          <cell r="K1289" t="str">
            <v>Yaounde_4</v>
          </cell>
          <cell r="L1289" t="str">
            <v>AFRO</v>
          </cell>
          <cell r="M1289" t="str">
            <v>CAMUSAT</v>
          </cell>
          <cell r="N1289" t="str">
            <v>Good Grid + GE</v>
          </cell>
        </row>
        <row r="1290">
          <cell r="A1290" t="str">
            <v>LIT_433</v>
          </cell>
          <cell r="B1290" t="str">
            <v>LIT_433_Z_Bonaloka-Entree</v>
          </cell>
          <cell r="C1290" t="str">
            <v>LIT</v>
          </cell>
          <cell r="D1290" t="str">
            <v>Douala</v>
          </cell>
          <cell r="E1290">
            <v>9.723611</v>
          </cell>
          <cell r="F1290">
            <v>4.020194</v>
          </cell>
          <cell r="G1290">
            <v>701</v>
          </cell>
          <cell r="H1290" t="str">
            <v>Macro</v>
          </cell>
          <cell r="I1290" t="str">
            <v>ZTE</v>
          </cell>
          <cell r="J1290" t="str">
            <v>Marius Lontsi</v>
          </cell>
          <cell r="K1290" t="str">
            <v>Douala_8</v>
          </cell>
          <cell r="L1290" t="str">
            <v>HAMMER_LIT_SUO</v>
          </cell>
          <cell r="M1290" t="str">
            <v>IHS</v>
          </cell>
          <cell r="N1290" t="str">
            <v>Grid-Gen</v>
          </cell>
        </row>
        <row r="1291">
          <cell r="A1291" t="str">
            <v>LIT_482</v>
          </cell>
          <cell r="B1291" t="str">
            <v>LIT_482_Z_YATCHIKA-IHS</v>
          </cell>
          <cell r="C1291" t="str">
            <v>LIT</v>
          </cell>
          <cell r="D1291" t="str">
            <v>Douala</v>
          </cell>
          <cell r="E1291">
            <v>9.7919099999999997</v>
          </cell>
          <cell r="F1291">
            <v>3.9765259999999998</v>
          </cell>
          <cell r="G1291">
            <v>701</v>
          </cell>
          <cell r="H1291" t="str">
            <v>Macro</v>
          </cell>
          <cell r="I1291" t="str">
            <v>ZTE</v>
          </cell>
          <cell r="J1291" t="str">
            <v>Nomo Gerard Brice</v>
          </cell>
          <cell r="K1291" t="str">
            <v>Douala_5</v>
          </cell>
          <cell r="L1291" t="str">
            <v>HAMMER_LIT_SUO</v>
          </cell>
          <cell r="M1291" t="str">
            <v>IHS</v>
          </cell>
          <cell r="N1291" t="str">
            <v>Grid-Gen</v>
          </cell>
        </row>
        <row r="1292">
          <cell r="A1292" t="str">
            <v>LIT_240</v>
          </cell>
          <cell r="B1292" t="str">
            <v>LIT_240_Z_Boko-Douala</v>
          </cell>
          <cell r="C1292" t="str">
            <v>LIT</v>
          </cell>
          <cell r="D1292" t="str">
            <v>Douala</v>
          </cell>
          <cell r="E1292">
            <v>9.7639026789999992</v>
          </cell>
          <cell r="F1292">
            <v>3.9972714759999999</v>
          </cell>
          <cell r="G1292">
            <v>701</v>
          </cell>
          <cell r="H1292" t="str">
            <v>Macro</v>
          </cell>
          <cell r="I1292" t="str">
            <v>ZTE</v>
          </cell>
          <cell r="J1292" t="str">
            <v>Marius Lontsi</v>
          </cell>
          <cell r="K1292" t="str">
            <v>Douala_8</v>
          </cell>
          <cell r="L1292" t="str">
            <v>HAMMER_LIT_SUO</v>
          </cell>
          <cell r="M1292" t="str">
            <v>IHS</v>
          </cell>
          <cell r="N1292" t="str">
            <v>Grid-Gen</v>
          </cell>
        </row>
        <row r="1293">
          <cell r="A1293" t="str">
            <v>LIT_439</v>
          </cell>
          <cell r="B1293" t="str">
            <v>LIT_439_Z_Nkololoun-II</v>
          </cell>
          <cell r="C1293" t="str">
            <v>LIT</v>
          </cell>
          <cell r="D1293" t="str">
            <v>Douala</v>
          </cell>
          <cell r="E1293">
            <v>9.7166390000000007</v>
          </cell>
          <cell r="F1293">
            <v>4.0371389999999998</v>
          </cell>
          <cell r="G1293">
            <v>701</v>
          </cell>
          <cell r="H1293" t="str">
            <v>Macro</v>
          </cell>
          <cell r="I1293" t="str">
            <v>ZTE</v>
          </cell>
          <cell r="J1293" t="str">
            <v>Marius Lontsi</v>
          </cell>
          <cell r="K1293" t="str">
            <v>Douala_8</v>
          </cell>
          <cell r="L1293" t="str">
            <v>HAMMER_LIT_SUO</v>
          </cell>
          <cell r="M1293" t="str">
            <v>IHS</v>
          </cell>
          <cell r="N1293" t="str">
            <v>Grid-Gen</v>
          </cell>
        </row>
        <row r="1294">
          <cell r="A1294" t="str">
            <v>OST_322</v>
          </cell>
          <cell r="B1294" t="str">
            <v>Basseu-MTN</v>
          </cell>
          <cell r="C1294" t="str">
            <v>OST</v>
          </cell>
          <cell r="D1294" t="str">
            <v>Bandja</v>
          </cell>
          <cell r="E1294">
            <v>10.21722209</v>
          </cell>
          <cell r="F1294">
            <v>5.2269746179999999</v>
          </cell>
          <cell r="G1294">
            <v>1306</v>
          </cell>
          <cell r="H1294" t="str">
            <v>Macro</v>
          </cell>
          <cell r="I1294" t="str">
            <v>NOKIA</v>
          </cell>
          <cell r="J1294" t="str">
            <v>Ngah Denis</v>
          </cell>
          <cell r="K1294" t="str">
            <v>Bafang</v>
          </cell>
          <cell r="L1294" t="str">
            <v>HAMMER_NRO_OST</v>
          </cell>
          <cell r="M1294" t="str">
            <v>MTN</v>
          </cell>
          <cell r="N1294" t="e">
            <v>#N/A</v>
          </cell>
        </row>
        <row r="1295">
          <cell r="A1295" t="str">
            <v>OST_314</v>
          </cell>
          <cell r="B1295" t="str">
            <v>Bangoulap</v>
          </cell>
          <cell r="C1295" t="str">
            <v>OST</v>
          </cell>
          <cell r="D1295" t="str">
            <v>Bangangté</v>
          </cell>
          <cell r="E1295" t="str">
            <v>10.527413</v>
          </cell>
          <cell r="F1295" t="str">
            <v>5.09448</v>
          </cell>
          <cell r="G1295">
            <v>1475</v>
          </cell>
          <cell r="H1295" t="str">
            <v>Macro</v>
          </cell>
          <cell r="I1295" t="str">
            <v>NOKIA</v>
          </cell>
          <cell r="J1295" t="str">
            <v>Patrick Tonye</v>
          </cell>
          <cell r="K1295" t="str">
            <v>Bangangte</v>
          </cell>
          <cell r="L1295" t="str">
            <v>HAMMER_NRO_OST</v>
          </cell>
          <cell r="M1295" t="str">
            <v>CAMUSAT</v>
          </cell>
          <cell r="N1295" t="str">
            <v>Hybrid Solar - S3</v>
          </cell>
        </row>
        <row r="1296">
          <cell r="A1296" t="str">
            <v>CTR_660</v>
          </cell>
          <cell r="B1296" t="str">
            <v>CTR_660_Z_Nsimeyong-Chefferie</v>
          </cell>
          <cell r="C1296" t="str">
            <v>CTR</v>
          </cell>
          <cell r="D1296" t="str">
            <v>Yaounde</v>
          </cell>
          <cell r="E1296">
            <v>11.488453</v>
          </cell>
          <cell r="F1296">
            <v>3.8269160000000002</v>
          </cell>
          <cell r="G1296">
            <v>253</v>
          </cell>
          <cell r="H1296" t="str">
            <v>Macro</v>
          </cell>
          <cell r="I1296" t="str">
            <v>ZTE</v>
          </cell>
          <cell r="J1296" t="str">
            <v>Kenfack Henri</v>
          </cell>
          <cell r="K1296" t="str">
            <v>Yaounde_4</v>
          </cell>
          <cell r="L1296" t="str">
            <v>AFRO</v>
          </cell>
          <cell r="M1296" t="str">
            <v>CAMUSAT</v>
          </cell>
          <cell r="N1296" t="str">
            <v>Good Grid no GE - 12h</v>
          </cell>
        </row>
        <row r="1297">
          <cell r="A1297" t="str">
            <v>CTR_702</v>
          </cell>
          <cell r="B1297" t="str">
            <v>CTR_702_Z_Hilton</v>
          </cell>
          <cell r="C1297" t="str">
            <v>CTR</v>
          </cell>
          <cell r="D1297" t="str">
            <v>Yaounde</v>
          </cell>
          <cell r="E1297">
            <v>11.515812</v>
          </cell>
          <cell r="F1297">
            <v>3.864576</v>
          </cell>
          <cell r="G1297">
            <v>710</v>
          </cell>
          <cell r="H1297" t="str">
            <v>Macro</v>
          </cell>
          <cell r="I1297" t="str">
            <v>ZTE</v>
          </cell>
          <cell r="J1297" t="str">
            <v>Kenfack Henri</v>
          </cell>
          <cell r="K1297" t="str">
            <v>Yaounde_4</v>
          </cell>
          <cell r="L1297" t="str">
            <v>AFRO</v>
          </cell>
          <cell r="M1297" t="str">
            <v>CAMUSAT</v>
          </cell>
          <cell r="N1297" t="str">
            <v>Good Grid no GE - 8h</v>
          </cell>
        </row>
        <row r="1298">
          <cell r="A1298" t="str">
            <v>NRO_065</v>
          </cell>
          <cell r="B1298" t="str">
            <v>Mbatu-IHS</v>
          </cell>
          <cell r="C1298" t="str">
            <v>NRO</v>
          </cell>
          <cell r="D1298" t="str">
            <v>Mbatu</v>
          </cell>
          <cell r="E1298">
            <v>10.13917</v>
          </cell>
          <cell r="F1298">
            <v>5.9347300000000001</v>
          </cell>
          <cell r="G1298">
            <v>1306</v>
          </cell>
          <cell r="H1298" t="str">
            <v>Macro</v>
          </cell>
          <cell r="I1298" t="str">
            <v>NOKIA</v>
          </cell>
          <cell r="J1298" t="str">
            <v>ABONGTEOH SOFOR Derick</v>
          </cell>
          <cell r="K1298" t="str">
            <v>Bamenda_1</v>
          </cell>
          <cell r="L1298" t="str">
            <v>HAMMER_NRO_OST</v>
          </cell>
          <cell r="M1298" t="str">
            <v>IHS</v>
          </cell>
          <cell r="N1298" t="str">
            <v>Grid-Gen</v>
          </cell>
        </row>
        <row r="1299">
          <cell r="A1299" t="str">
            <v>NRD_110</v>
          </cell>
          <cell r="B1299" t="str">
            <v>Bardake-IHS</v>
          </cell>
          <cell r="C1299" t="str">
            <v>NRD</v>
          </cell>
          <cell r="D1299" t="str">
            <v>Bardake</v>
          </cell>
          <cell r="E1299">
            <v>12.97309555</v>
          </cell>
          <cell r="F1299">
            <v>9.3453549040000006</v>
          </cell>
          <cell r="G1299">
            <v>170</v>
          </cell>
          <cell r="H1299" t="str">
            <v>Macro</v>
          </cell>
          <cell r="I1299" t="str">
            <v>NOKIA</v>
          </cell>
          <cell r="J1299" t="str">
            <v>Seydou Bachirou</v>
          </cell>
          <cell r="K1299" t="str">
            <v>Garoua_2</v>
          </cell>
          <cell r="L1299" t="str">
            <v>TELEINFRA</v>
          </cell>
          <cell r="M1299" t="str">
            <v>IHS</v>
          </cell>
          <cell r="N1299" t="str">
            <v>Grid-Gen</v>
          </cell>
        </row>
        <row r="1300">
          <cell r="A1300" t="str">
            <v>SUO_153</v>
          </cell>
          <cell r="B1300" t="str">
            <v>Bai-Kuke-IHS</v>
          </cell>
          <cell r="C1300" t="str">
            <v>SUO</v>
          </cell>
          <cell r="D1300" t="str">
            <v>Bai-Kuke</v>
          </cell>
          <cell r="E1300">
            <v>9.14391</v>
          </cell>
          <cell r="F1300">
            <v>4.4569099999999997</v>
          </cell>
          <cell r="G1300">
            <v>74</v>
          </cell>
          <cell r="H1300" t="str">
            <v>Macro</v>
          </cell>
          <cell r="I1300" t="str">
            <v>NOKIA</v>
          </cell>
          <cell r="J1300" t="str">
            <v>FOJO André</v>
          </cell>
          <cell r="K1300" t="str">
            <v>Ekondo-Titi</v>
          </cell>
          <cell r="L1300" t="str">
            <v>HAMMER_LIT_SUO</v>
          </cell>
          <cell r="M1300" t="str">
            <v>IHS</v>
          </cell>
          <cell r="N1300" t="str">
            <v>Gen Only</v>
          </cell>
        </row>
        <row r="1301">
          <cell r="A1301" t="str">
            <v>SUO_150</v>
          </cell>
          <cell r="B1301" t="str">
            <v>Banguem-Street-II</v>
          </cell>
          <cell r="C1301" t="str">
            <v>SUO</v>
          </cell>
          <cell r="D1301" t="str">
            <v>Banguem</v>
          </cell>
          <cell r="E1301">
            <v>9.7692160720000008</v>
          </cell>
          <cell r="F1301">
            <v>5.08428053</v>
          </cell>
          <cell r="G1301">
            <v>1223</v>
          </cell>
          <cell r="H1301" t="str">
            <v>Macro</v>
          </cell>
          <cell r="I1301" t="str">
            <v>NOKIA</v>
          </cell>
          <cell r="J1301" t="str">
            <v>Yannick Tchoupa</v>
          </cell>
          <cell r="K1301" t="str">
            <v>Nkongsamba</v>
          </cell>
          <cell r="L1301" t="str">
            <v>HAMMER_LIT_SUO</v>
          </cell>
          <cell r="M1301" t="str">
            <v>IHS</v>
          </cell>
          <cell r="N1301" t="str">
            <v>Grid-Gen</v>
          </cell>
        </row>
        <row r="1302">
          <cell r="A1302" t="str">
            <v>OST_310</v>
          </cell>
          <cell r="B1302" t="str">
            <v>Bamendou-II</v>
          </cell>
          <cell r="C1302" t="str">
            <v>OST</v>
          </cell>
          <cell r="D1302" t="str">
            <v>Bamendou</v>
          </cell>
          <cell r="E1302">
            <v>10.173830000000001</v>
          </cell>
          <cell r="F1302">
            <v>5.4412000000000003</v>
          </cell>
          <cell r="G1302">
            <v>1519</v>
          </cell>
          <cell r="H1302" t="str">
            <v>Macro</v>
          </cell>
          <cell r="I1302" t="str">
            <v>NOKIA</v>
          </cell>
          <cell r="J1302" t="str">
            <v>Rodrigue Takala</v>
          </cell>
          <cell r="K1302" t="str">
            <v>Dschang</v>
          </cell>
          <cell r="L1302" t="str">
            <v>HAMMER_NRO_OST</v>
          </cell>
          <cell r="M1302" t="str">
            <v>CAMUSAT</v>
          </cell>
          <cell r="N1302" t="str">
            <v>Medium Grid + GE</v>
          </cell>
        </row>
        <row r="1303">
          <cell r="A1303" t="str">
            <v>OST_266</v>
          </cell>
          <cell r="B1303" t="str">
            <v>Bangangte-Lycee-Classique-IHS</v>
          </cell>
          <cell r="C1303" t="str">
            <v>OST</v>
          </cell>
          <cell r="D1303" t="str">
            <v>Bangangte</v>
          </cell>
          <cell r="E1303">
            <v>10.512169999999999</v>
          </cell>
          <cell r="F1303">
            <v>5.1365629999999998</v>
          </cell>
          <cell r="G1303">
            <v>1365</v>
          </cell>
          <cell r="H1303" t="str">
            <v>Macro</v>
          </cell>
          <cell r="I1303"/>
          <cell r="J1303" t="str">
            <v>Patrick Tonye</v>
          </cell>
          <cell r="K1303" t="str">
            <v>Bangangte</v>
          </cell>
          <cell r="L1303" t="str">
            <v>HAMMER_NRO_OST</v>
          </cell>
          <cell r="M1303" t="str">
            <v>IHS</v>
          </cell>
          <cell r="N1303" t="str">
            <v>Grid-Gen</v>
          </cell>
        </row>
        <row r="1304">
          <cell r="A1304" t="str">
            <v>EXN_239</v>
          </cell>
          <cell r="B1304" t="str">
            <v>Badjouma-Zagam</v>
          </cell>
          <cell r="C1304" t="str">
            <v>EXN</v>
          </cell>
          <cell r="D1304" t="str">
            <v>Badjouma</v>
          </cell>
          <cell r="E1304">
            <v>13.681419999999999</v>
          </cell>
          <cell r="F1304">
            <v>9.4925599999999992</v>
          </cell>
          <cell r="G1304">
            <v>273</v>
          </cell>
          <cell r="H1304" t="str">
            <v>Macro</v>
          </cell>
          <cell r="I1304" t="str">
            <v>NOKIA</v>
          </cell>
          <cell r="J1304" t="str">
            <v>KEPLO MADI Jean-Paul</v>
          </cell>
          <cell r="K1304" t="str">
            <v>Garoua_1</v>
          </cell>
          <cell r="L1304" t="str">
            <v>TELEINFRA</v>
          </cell>
          <cell r="M1304" t="str">
            <v>CAMUSAT</v>
          </cell>
          <cell r="N1304" t="str">
            <v>Hybrid Solar - S3</v>
          </cell>
        </row>
        <row r="1305">
          <cell r="A1305" t="str">
            <v>NRD_142</v>
          </cell>
          <cell r="B1305" t="str">
            <v>Garoua-Mairie</v>
          </cell>
          <cell r="C1305" t="str">
            <v>NRD</v>
          </cell>
          <cell r="D1305" t="str">
            <v>Garoua</v>
          </cell>
          <cell r="E1305">
            <v>13.399527969999999</v>
          </cell>
          <cell r="F1305">
            <v>9.3074981319999992</v>
          </cell>
          <cell r="G1305">
            <v>201</v>
          </cell>
          <cell r="H1305" t="str">
            <v>Macro</v>
          </cell>
          <cell r="I1305" t="str">
            <v>NOKIA</v>
          </cell>
          <cell r="J1305" t="str">
            <v>Djouohou Armel</v>
          </cell>
          <cell r="K1305" t="str">
            <v>Garoua_B2B</v>
          </cell>
          <cell r="L1305" t="str">
            <v>TELEINFRA</v>
          </cell>
          <cell r="M1305" t="str">
            <v>CAMUSAT</v>
          </cell>
          <cell r="N1305" t="str">
            <v>Medium Grid + GE</v>
          </cell>
        </row>
        <row r="1306">
          <cell r="A1306" t="str">
            <v>LIT_462</v>
          </cell>
          <cell r="B1306" t="str">
            <v>Malende-IHS</v>
          </cell>
          <cell r="C1306" t="str">
            <v>LIT</v>
          </cell>
          <cell r="D1306" t="str">
            <v>Malende</v>
          </cell>
          <cell r="E1306">
            <v>9.4310279999999995</v>
          </cell>
          <cell r="F1306">
            <v>4.3433029999999997</v>
          </cell>
          <cell r="G1306">
            <v>44</v>
          </cell>
          <cell r="H1306" t="str">
            <v>Macro</v>
          </cell>
          <cell r="I1306" t="str">
            <v>NOKIA</v>
          </cell>
          <cell r="J1306" t="str">
            <v>Honore Koube</v>
          </cell>
          <cell r="K1306" t="str">
            <v>Buea</v>
          </cell>
          <cell r="L1306" t="str">
            <v>HAMMER_LIT_SUO</v>
          </cell>
          <cell r="M1306" t="str">
            <v>IHS</v>
          </cell>
          <cell r="N1306" t="str">
            <v>Gen Only</v>
          </cell>
        </row>
        <row r="1307">
          <cell r="A1307" t="str">
            <v>EXN_158</v>
          </cell>
          <cell r="B1307" t="str">
            <v>Maroua-Total-Domayo-MTN-IHS</v>
          </cell>
          <cell r="C1307" t="str">
            <v>EXN</v>
          </cell>
          <cell r="D1307" t="str">
            <v>Maroua</v>
          </cell>
          <cell r="E1307">
            <v>14.3093333</v>
          </cell>
          <cell r="F1307">
            <v>10.589722200000001</v>
          </cell>
          <cell r="G1307">
            <v>406</v>
          </cell>
          <cell r="H1307" t="str">
            <v>Macro</v>
          </cell>
          <cell r="I1307" t="str">
            <v>NOKIA</v>
          </cell>
          <cell r="J1307" t="str">
            <v>Lefranc Emati</v>
          </cell>
          <cell r="K1307" t="str">
            <v>Maroua_B2B</v>
          </cell>
          <cell r="L1307" t="str">
            <v>TELEINFRA</v>
          </cell>
          <cell r="M1307" t="str">
            <v>IHS</v>
          </cell>
          <cell r="N1307" t="e">
            <v>#N/A</v>
          </cell>
        </row>
        <row r="1308">
          <cell r="A1308" t="str">
            <v>OST_267</v>
          </cell>
          <cell r="B1308" t="str">
            <v>Dschang-Lycee-Technique-IHS</v>
          </cell>
          <cell r="C1308" t="str">
            <v>OST</v>
          </cell>
          <cell r="D1308" t="str">
            <v>Dschang</v>
          </cell>
          <cell r="E1308">
            <v>10.044180559999999</v>
          </cell>
          <cell r="F1308">
            <v>5.4285388890000004</v>
          </cell>
          <cell r="G1308">
            <v>1440</v>
          </cell>
          <cell r="H1308" t="str">
            <v>Macro</v>
          </cell>
          <cell r="I1308"/>
          <cell r="J1308" t="str">
            <v>Rodrigue Takala</v>
          </cell>
          <cell r="K1308" t="str">
            <v>Dschang</v>
          </cell>
          <cell r="L1308" t="str">
            <v>HAMMER_NRO_OST</v>
          </cell>
          <cell r="M1308" t="str">
            <v>IHS</v>
          </cell>
          <cell r="N1308" t="str">
            <v>Grid-Gen</v>
          </cell>
        </row>
        <row r="1309">
          <cell r="A1309" t="str">
            <v>EXN_135</v>
          </cell>
          <cell r="B1309" t="str">
            <v>Bougoudoum-IHS</v>
          </cell>
          <cell r="C1309" t="str">
            <v>EXN</v>
          </cell>
          <cell r="D1309" t="str">
            <v>Bougoudoum</v>
          </cell>
          <cell r="E1309">
            <v>15.52624</v>
          </cell>
          <cell r="F1309">
            <v>10.06081</v>
          </cell>
          <cell r="G1309">
            <v>334</v>
          </cell>
          <cell r="H1309" t="str">
            <v>Macro</v>
          </cell>
          <cell r="I1309" t="str">
            <v>NOKIA</v>
          </cell>
          <cell r="J1309" t="str">
            <v>Yonoussa Mohamadou</v>
          </cell>
          <cell r="K1309" t="str">
            <v>Yagoua</v>
          </cell>
          <cell r="L1309" t="str">
            <v>TELEINFRA</v>
          </cell>
          <cell r="M1309" t="str">
            <v>IHS</v>
          </cell>
          <cell r="N1309" t="str">
            <v>Gen Only</v>
          </cell>
        </row>
        <row r="1310">
          <cell r="A1310" t="str">
            <v>NRD_138</v>
          </cell>
          <cell r="B1310" t="str">
            <v>Garoua-Roumde-Adja-II</v>
          </cell>
          <cell r="C1310" t="str">
            <v>NRD</v>
          </cell>
          <cell r="D1310" t="str">
            <v>Garoua</v>
          </cell>
          <cell r="E1310">
            <v>13.39334303</v>
          </cell>
          <cell r="F1310">
            <v>9.3197559999999999</v>
          </cell>
          <cell r="G1310">
            <v>203</v>
          </cell>
          <cell r="H1310" t="str">
            <v>Macro</v>
          </cell>
          <cell r="I1310" t="str">
            <v>NOKIA</v>
          </cell>
          <cell r="J1310" t="str">
            <v>Djouohou Armel</v>
          </cell>
          <cell r="K1310" t="str">
            <v>Garoua_B2B</v>
          </cell>
          <cell r="L1310" t="str">
            <v>TELEINFRA</v>
          </cell>
          <cell r="M1310" t="str">
            <v>CAMUSAT</v>
          </cell>
          <cell r="N1310" t="str">
            <v>Good Grid + GE</v>
          </cell>
        </row>
        <row r="1311">
          <cell r="A1311" t="str">
            <v>NRO_051</v>
          </cell>
          <cell r="B1311" t="str">
            <v>Bafanji</v>
          </cell>
          <cell r="C1311" t="str">
            <v>NRO</v>
          </cell>
          <cell r="D1311" t="str">
            <v>Bafanji</v>
          </cell>
          <cell r="E1311">
            <v>10.380775999999999</v>
          </cell>
          <cell r="F1311">
            <v>5.8407260000000001</v>
          </cell>
          <cell r="G1311">
            <v>1212</v>
          </cell>
          <cell r="H1311" t="str">
            <v>Macro</v>
          </cell>
          <cell r="I1311" t="str">
            <v>NOKIA</v>
          </cell>
          <cell r="J1311" t="str">
            <v>ABONGTEOH SOFOR Derick</v>
          </cell>
          <cell r="K1311" t="str">
            <v>Bamenda_1</v>
          </cell>
          <cell r="L1311" t="str">
            <v>HAMMER_NRO_OST</v>
          </cell>
          <cell r="M1311" t="str">
            <v>IHS</v>
          </cell>
          <cell r="N1311" t="str">
            <v>Gen Only</v>
          </cell>
        </row>
        <row r="1312">
          <cell r="A1312" t="str">
            <v>OST_286</v>
          </cell>
          <cell r="B1312" t="str">
            <v>BANKA</v>
          </cell>
          <cell r="C1312" t="str">
            <v>OST</v>
          </cell>
          <cell r="D1312" t="str">
            <v>Banka</v>
          </cell>
          <cell r="E1312">
            <v>10.210483999999999</v>
          </cell>
          <cell r="F1312">
            <v>5.162083</v>
          </cell>
          <cell r="G1312">
            <v>1222</v>
          </cell>
          <cell r="H1312" t="str">
            <v>Macro</v>
          </cell>
          <cell r="I1312"/>
          <cell r="J1312" t="str">
            <v>Ngah Denis</v>
          </cell>
          <cell r="K1312" t="str">
            <v>Bafang</v>
          </cell>
          <cell r="L1312" t="str">
            <v>HAMMER_NRO_OST</v>
          </cell>
          <cell r="M1312" t="str">
            <v>CAMUSAT</v>
          </cell>
          <cell r="N1312" t="str">
            <v>Good Grid + GE</v>
          </cell>
        </row>
        <row r="1313">
          <cell r="A1313" t="str">
            <v>SUO_152</v>
          </cell>
          <cell r="B1313" t="str">
            <v>Tole-Tea-IHS</v>
          </cell>
          <cell r="C1313" t="str">
            <v>SUO</v>
          </cell>
          <cell r="D1313" t="str">
            <v>Buea</v>
          </cell>
          <cell r="E1313">
            <v>9.2476299999999991</v>
          </cell>
          <cell r="F1313">
            <v>4.1245200000000004</v>
          </cell>
          <cell r="G1313">
            <v>694</v>
          </cell>
          <cell r="H1313" t="str">
            <v>Macro</v>
          </cell>
          <cell r="I1313" t="str">
            <v>NOKIA</v>
          </cell>
          <cell r="J1313" t="str">
            <v>Honore Koube</v>
          </cell>
          <cell r="K1313" t="str">
            <v>Buea</v>
          </cell>
          <cell r="L1313" t="str">
            <v>HAMMER_LIT_SUO</v>
          </cell>
          <cell r="M1313" t="str">
            <v>IHS</v>
          </cell>
          <cell r="N1313" t="str">
            <v>Grid-Gen</v>
          </cell>
        </row>
        <row r="1314">
          <cell r="A1314" t="str">
            <v>LIT_451</v>
          </cell>
          <cell r="B1314" t="str">
            <v>LIT_451_Z_Bilongue-II</v>
          </cell>
          <cell r="C1314" t="str">
            <v>LIT</v>
          </cell>
          <cell r="D1314" t="str">
            <v>Douala</v>
          </cell>
          <cell r="E1314">
            <v>9.7447450359999994</v>
          </cell>
          <cell r="F1314">
            <v>4.0146611229999998</v>
          </cell>
          <cell r="G1314">
            <v>701</v>
          </cell>
          <cell r="H1314" t="str">
            <v>Macro</v>
          </cell>
          <cell r="I1314" t="str">
            <v>ZTE</v>
          </cell>
          <cell r="J1314" t="str">
            <v>Nomo Gerard Brice</v>
          </cell>
          <cell r="K1314" t="str">
            <v>Douala_5</v>
          </cell>
          <cell r="L1314" t="str">
            <v>HAMMER_LIT_SUO</v>
          </cell>
          <cell r="M1314" t="str">
            <v>IHS</v>
          </cell>
          <cell r="N1314" t="str">
            <v>Grid-Gen</v>
          </cell>
        </row>
        <row r="1315">
          <cell r="A1315" t="str">
            <v>EXN_144</v>
          </cell>
          <cell r="B1315" t="str">
            <v>Yagoua-MTN-IHS</v>
          </cell>
          <cell r="C1315" t="str">
            <v>EXN</v>
          </cell>
          <cell r="D1315" t="str">
            <v>Yagoua</v>
          </cell>
          <cell r="E1315">
            <v>15.23714</v>
          </cell>
          <cell r="F1315">
            <v>10.324249999999999</v>
          </cell>
          <cell r="G1315">
            <v>342</v>
          </cell>
          <cell r="H1315" t="str">
            <v>Macro</v>
          </cell>
          <cell r="I1315" t="str">
            <v>NOKIA</v>
          </cell>
          <cell r="J1315" t="str">
            <v>Yonoussa Mohamadou</v>
          </cell>
          <cell r="K1315" t="str">
            <v>Yagoua</v>
          </cell>
          <cell r="L1315" t="str">
            <v>TELEINFRA</v>
          </cell>
          <cell r="M1315" t="str">
            <v>IHS</v>
          </cell>
          <cell r="N1315" t="str">
            <v>Grid-Gen</v>
          </cell>
        </row>
        <row r="1316">
          <cell r="A1316" t="str">
            <v>OST_004</v>
          </cell>
          <cell r="B1316" t="str">
            <v>Foumban</v>
          </cell>
          <cell r="C1316" t="str">
            <v>OST</v>
          </cell>
          <cell r="D1316" t="str">
            <v>Foumban</v>
          </cell>
          <cell r="E1316">
            <v>10.89080556</v>
          </cell>
          <cell r="F1316">
            <v>5.7293333329999996</v>
          </cell>
          <cell r="G1316">
            <v>1214</v>
          </cell>
          <cell r="H1316" t="str">
            <v>Macro</v>
          </cell>
          <cell r="I1316" t="str">
            <v>NOKIA</v>
          </cell>
          <cell r="J1316" t="str">
            <v>Yannick Kamdom</v>
          </cell>
          <cell r="K1316" t="str">
            <v>Foumban_3</v>
          </cell>
          <cell r="L1316" t="str">
            <v>HAMMER_NRO_OST</v>
          </cell>
          <cell r="M1316" t="str">
            <v>IHS</v>
          </cell>
          <cell r="N1316" t="str">
            <v>Grid-Gen</v>
          </cell>
        </row>
        <row r="1317">
          <cell r="A1317" t="str">
            <v>EXN_152</v>
          </cell>
          <cell r="B1317" t="str">
            <v>Badjonre-IHS</v>
          </cell>
          <cell r="C1317" t="str">
            <v>EXN</v>
          </cell>
          <cell r="D1317" t="str">
            <v>Badjonre</v>
          </cell>
          <cell r="E1317">
            <v>14.66306</v>
          </cell>
          <cell r="F1317">
            <v>10.333880000000001</v>
          </cell>
          <cell r="G1317">
            <v>381</v>
          </cell>
          <cell r="H1317" t="str">
            <v>Macro</v>
          </cell>
          <cell r="I1317" t="str">
            <v>NOKIA</v>
          </cell>
          <cell r="J1317" t="str">
            <v>Herman Tchawe</v>
          </cell>
          <cell r="K1317" t="str">
            <v>Kaele</v>
          </cell>
          <cell r="L1317" t="str">
            <v>TELEINFRA</v>
          </cell>
          <cell r="M1317" t="str">
            <v>IHS</v>
          </cell>
          <cell r="N1317" t="str">
            <v>Solar-Gen</v>
          </cell>
        </row>
        <row r="1318">
          <cell r="A1318" t="str">
            <v>NRO_093</v>
          </cell>
          <cell r="B1318" t="str">
            <v>Bamengwi-IHS</v>
          </cell>
          <cell r="C1318" t="str">
            <v>NRO</v>
          </cell>
          <cell r="D1318" t="str">
            <v>Bamengwi</v>
          </cell>
          <cell r="E1318">
            <v>10.08236172</v>
          </cell>
          <cell r="F1318">
            <v>5.2362787199999996</v>
          </cell>
          <cell r="G1318">
            <v>733</v>
          </cell>
          <cell r="H1318" t="str">
            <v>Macro</v>
          </cell>
          <cell r="I1318" t="str">
            <v>NOKIA</v>
          </cell>
          <cell r="J1318" t="str">
            <v>Yannick Tchoupa</v>
          </cell>
          <cell r="K1318" t="str">
            <v>Nkongsamba</v>
          </cell>
          <cell r="L1318" t="str">
            <v>HAMMER_NRO_OST</v>
          </cell>
          <cell r="M1318" t="str">
            <v>IHS</v>
          </cell>
          <cell r="N1318" t="str">
            <v>Grid-Gen</v>
          </cell>
        </row>
        <row r="1319">
          <cell r="A1319" t="str">
            <v>EST_103</v>
          </cell>
          <cell r="B1319" t="str">
            <v>Salapoumbe-Ville-MTN-IHS</v>
          </cell>
          <cell r="C1319" t="str">
            <v>EST</v>
          </cell>
          <cell r="D1319" t="str">
            <v>SALAPOUMBE</v>
          </cell>
          <cell r="E1319">
            <v>15.367748000000001</v>
          </cell>
          <cell r="F1319">
            <v>2.638719</v>
          </cell>
          <cell r="G1319">
            <v>553</v>
          </cell>
          <cell r="H1319" t="str">
            <v>Macro</v>
          </cell>
          <cell r="I1319" t="str">
            <v>NOKIA</v>
          </cell>
          <cell r="J1319" t="str">
            <v>Hugues Hachua</v>
          </cell>
          <cell r="K1319" t="str">
            <v>Batouri</v>
          </cell>
          <cell r="L1319" t="str">
            <v>AFRO</v>
          </cell>
          <cell r="M1319" t="str">
            <v>IHS</v>
          </cell>
          <cell r="N1319" t="str">
            <v>Hybrid Gen</v>
          </cell>
        </row>
        <row r="1320">
          <cell r="A1320" t="str">
            <v>EXN_142</v>
          </cell>
          <cell r="B1320" t="str">
            <v>Mokola-MTN</v>
          </cell>
          <cell r="C1320" t="str">
            <v>EXN</v>
          </cell>
          <cell r="D1320" t="str">
            <v>Mokola</v>
          </cell>
          <cell r="E1320">
            <v>13.81625</v>
          </cell>
          <cell r="F1320">
            <v>10.77037</v>
          </cell>
          <cell r="G1320">
            <v>827</v>
          </cell>
          <cell r="H1320" t="str">
            <v>Macro</v>
          </cell>
          <cell r="I1320" t="str">
            <v>NOKIA</v>
          </cell>
          <cell r="J1320" t="str">
            <v>Abiss Alioum</v>
          </cell>
          <cell r="K1320" t="str">
            <v>Mokolo</v>
          </cell>
          <cell r="L1320" t="str">
            <v>TELEINFRA</v>
          </cell>
          <cell r="M1320" t="str">
            <v>IHS</v>
          </cell>
          <cell r="N1320" t="str">
            <v>Grid-Gen</v>
          </cell>
        </row>
        <row r="1321">
          <cell r="A1321" t="str">
            <v>EXN_156</v>
          </cell>
          <cell r="B1321" t="str">
            <v>Mokolo3-IHS</v>
          </cell>
          <cell r="C1321" t="str">
            <v>EXN</v>
          </cell>
          <cell r="D1321" t="str">
            <v>Maroua</v>
          </cell>
          <cell r="E1321">
            <v>13.8028</v>
          </cell>
          <cell r="F1321">
            <v>10.7437583</v>
          </cell>
          <cell r="G1321">
            <v>812</v>
          </cell>
          <cell r="H1321" t="str">
            <v>Macro</v>
          </cell>
          <cell r="I1321" t="str">
            <v>NOKIA</v>
          </cell>
          <cell r="J1321" t="str">
            <v>Abiss Alioum</v>
          </cell>
          <cell r="K1321" t="str">
            <v>Mokolo</v>
          </cell>
          <cell r="L1321" t="str">
            <v>TELEINFRA</v>
          </cell>
          <cell r="M1321" t="str">
            <v>IHS</v>
          </cell>
          <cell r="N1321" t="str">
            <v>Grid-Gen</v>
          </cell>
        </row>
        <row r="1322">
          <cell r="A1322" t="str">
            <v>ADM_119</v>
          </cell>
          <cell r="B1322" t="str">
            <v>Ngaoundal3-IHS</v>
          </cell>
          <cell r="C1322" t="str">
            <v>ADM</v>
          </cell>
          <cell r="D1322" t="str">
            <v>Ngaoundal</v>
          </cell>
          <cell r="E1322">
            <v>13.275097369999999</v>
          </cell>
          <cell r="F1322">
            <v>6.4695662130000002</v>
          </cell>
          <cell r="G1322">
            <v>951</v>
          </cell>
          <cell r="H1322" t="str">
            <v>Macro</v>
          </cell>
          <cell r="I1322" t="str">
            <v>NOKIA</v>
          </cell>
          <cell r="J1322" t="str">
            <v xml:space="preserve">Ndongo Ayissi Jean-Bernard </v>
          </cell>
          <cell r="K1322" t="str">
            <v>Ngaoundal</v>
          </cell>
          <cell r="L1322" t="str">
            <v>TELEINFRA</v>
          </cell>
          <cell r="M1322" t="str">
            <v>IHS</v>
          </cell>
          <cell r="N1322" t="str">
            <v>Grid-Gen-Lithium</v>
          </cell>
        </row>
        <row r="1323">
          <cell r="A1323" t="str">
            <v>ADM_155</v>
          </cell>
          <cell r="B1323" t="str">
            <v>Ngd-Sabonbari-America-IHS</v>
          </cell>
          <cell r="C1323" t="str">
            <v>ADM</v>
          </cell>
          <cell r="D1323" t="str">
            <v>Ngaoundere</v>
          </cell>
          <cell r="E1323">
            <v>13.597519439999999</v>
          </cell>
          <cell r="F1323">
            <v>7.3173888890000001</v>
          </cell>
          <cell r="G1323">
            <v>1105</v>
          </cell>
          <cell r="H1323" t="str">
            <v>Macro</v>
          </cell>
          <cell r="I1323"/>
          <cell r="J1323" t="str">
            <v>Souleymanou</v>
          </cell>
          <cell r="K1323" t="str">
            <v>Ngaoundere_3</v>
          </cell>
          <cell r="L1323" t="str">
            <v>TELEINFRA</v>
          </cell>
          <cell r="M1323" t="str">
            <v>IHS</v>
          </cell>
          <cell r="N1323" t="str">
            <v>Grid-Gen</v>
          </cell>
        </row>
        <row r="1324">
          <cell r="A1324" t="str">
            <v>CTR_506</v>
          </cell>
          <cell r="B1324" t="str">
            <v>Nkoteng-Ville-IHS</v>
          </cell>
          <cell r="C1324" t="str">
            <v>CTR</v>
          </cell>
          <cell r="D1324" t="str">
            <v>Nkoteng</v>
          </cell>
          <cell r="E1324">
            <v>12.121656</v>
          </cell>
          <cell r="F1324">
            <v>4.50244</v>
          </cell>
          <cell r="G1324">
            <v>610</v>
          </cell>
          <cell r="H1324" t="str">
            <v>Macro</v>
          </cell>
          <cell r="I1324" t="str">
            <v>NOKIA</v>
          </cell>
          <cell r="J1324" t="str">
            <v>TSAGUE Raoul</v>
          </cell>
          <cell r="K1324" t="str">
            <v>Nanga-Eboko</v>
          </cell>
          <cell r="L1324" t="str">
            <v>AFRO</v>
          </cell>
          <cell r="M1324" t="str">
            <v>IHS</v>
          </cell>
          <cell r="N1324" t="str">
            <v>Grid-Gen</v>
          </cell>
        </row>
        <row r="1325">
          <cell r="A1325" t="str">
            <v>CTR_716</v>
          </cell>
          <cell r="B1325" t="str">
            <v>CTR_716_Z_Simbock-II</v>
          </cell>
          <cell r="C1325" t="str">
            <v>CTR</v>
          </cell>
          <cell r="D1325" t="str">
            <v>Yaounde</v>
          </cell>
          <cell r="E1325">
            <v>11.449978</v>
          </cell>
          <cell r="F1325">
            <v>3.8474520000000001</v>
          </cell>
          <cell r="G1325">
            <v>709</v>
          </cell>
          <cell r="H1325" t="str">
            <v>Macro</v>
          </cell>
          <cell r="I1325" t="str">
            <v>ZTE</v>
          </cell>
          <cell r="J1325" t="str">
            <v>Kenfack Henri</v>
          </cell>
          <cell r="K1325" t="str">
            <v>Yaounde_4</v>
          </cell>
          <cell r="L1325" t="str">
            <v>AFRO</v>
          </cell>
          <cell r="M1325" t="str">
            <v>CAMUSAT</v>
          </cell>
          <cell r="N1325" t="str">
            <v>Good Grid + GE</v>
          </cell>
        </row>
        <row r="1326">
          <cell r="A1326" t="str">
            <v>EXN_236</v>
          </cell>
          <cell r="B1326" t="str">
            <v>Yagoua-Quinf-II</v>
          </cell>
          <cell r="C1326" t="str">
            <v>EXN</v>
          </cell>
          <cell r="D1326" t="str">
            <v>Yagoua</v>
          </cell>
          <cell r="E1326">
            <v>15.22073</v>
          </cell>
          <cell r="F1326">
            <v>10.33708</v>
          </cell>
          <cell r="G1326">
            <v>330</v>
          </cell>
          <cell r="H1326" t="str">
            <v>Macro</v>
          </cell>
          <cell r="I1326" t="str">
            <v>NOKIA</v>
          </cell>
          <cell r="J1326" t="str">
            <v>Yonoussa Mohamadou</v>
          </cell>
          <cell r="K1326" t="str">
            <v>Yagoua</v>
          </cell>
          <cell r="L1326" t="str">
            <v>TELEINFRA</v>
          </cell>
          <cell r="M1326" t="str">
            <v>CAMUSAT</v>
          </cell>
          <cell r="N1326" t="str">
            <v>Good Grid + GE</v>
          </cell>
        </row>
        <row r="1327">
          <cell r="A1327" t="str">
            <v>NRD_149</v>
          </cell>
          <cell r="B1327" t="str">
            <v>Garoua-Djamboutou-II</v>
          </cell>
          <cell r="C1327" t="str">
            <v>NRD</v>
          </cell>
          <cell r="D1327" t="str">
            <v>Garoua</v>
          </cell>
          <cell r="E1327">
            <v>13.353164509999999</v>
          </cell>
          <cell r="F1327">
            <v>9.3201755169999991</v>
          </cell>
          <cell r="G1327">
            <v>213</v>
          </cell>
          <cell r="H1327" t="str">
            <v>Macro</v>
          </cell>
          <cell r="I1327" t="str">
            <v>NOKIA</v>
          </cell>
          <cell r="J1327" t="str">
            <v>Djouohou Armel</v>
          </cell>
          <cell r="K1327" t="str">
            <v>Garoua_B2B</v>
          </cell>
          <cell r="L1327" t="str">
            <v>TELEINFRA</v>
          </cell>
          <cell r="M1327" t="str">
            <v>CAMUSAT</v>
          </cell>
          <cell r="N1327" t="str">
            <v>Good Grid + GE</v>
          </cell>
        </row>
        <row r="1328">
          <cell r="A1328" t="str">
            <v>EXN_178</v>
          </cell>
          <cell r="B1328" t="str">
            <v>Torock-IHS</v>
          </cell>
          <cell r="C1328" t="str">
            <v>EXN</v>
          </cell>
          <cell r="D1328" t="str">
            <v>Torock</v>
          </cell>
          <cell r="E1328">
            <v>14.522036</v>
          </cell>
          <cell r="F1328">
            <v>10.04726</v>
          </cell>
          <cell r="G1328">
            <v>360</v>
          </cell>
          <cell r="H1328" t="str">
            <v>Macro</v>
          </cell>
          <cell r="I1328" t="str">
            <v>NOKIA</v>
          </cell>
          <cell r="J1328" t="str">
            <v>Herman Tchawe</v>
          </cell>
          <cell r="K1328" t="str">
            <v>Kaele</v>
          </cell>
          <cell r="L1328" t="str">
            <v>TELEINFRA</v>
          </cell>
          <cell r="M1328" t="str">
            <v>IHS</v>
          </cell>
          <cell r="N1328" t="str">
            <v>Solar-Grid-Gen</v>
          </cell>
        </row>
        <row r="1329">
          <cell r="A1329" t="str">
            <v>LIT_363</v>
          </cell>
          <cell r="B1329" t="str">
            <v>LIT_363_Z_Boko-Plage-IHS</v>
          </cell>
          <cell r="C1329" t="str">
            <v>LIT</v>
          </cell>
          <cell r="D1329" t="str">
            <v>Douala</v>
          </cell>
          <cell r="E1329">
            <v>9.7677300000000002</v>
          </cell>
          <cell r="F1329">
            <v>3.9926010000000001</v>
          </cell>
          <cell r="G1329">
            <v>701</v>
          </cell>
          <cell r="H1329" t="str">
            <v>Macro</v>
          </cell>
          <cell r="I1329" t="str">
            <v>ZTE</v>
          </cell>
          <cell r="J1329" t="str">
            <v>Marius Lontsi</v>
          </cell>
          <cell r="K1329" t="str">
            <v>Douala_8</v>
          </cell>
          <cell r="L1329" t="str">
            <v>HAMMER_LIT_SUO</v>
          </cell>
          <cell r="M1329" t="str">
            <v>CAMUSAT</v>
          </cell>
          <cell r="N1329" t="str">
            <v>Good Grid + GE</v>
          </cell>
        </row>
        <row r="1330">
          <cell r="A1330" t="str">
            <v>LIT_125</v>
          </cell>
          <cell r="B1330" t="str">
            <v>International-Airport-IHS</v>
          </cell>
          <cell r="C1330" t="str">
            <v>LIT</v>
          </cell>
          <cell r="D1330" t="str">
            <v>Douala</v>
          </cell>
          <cell r="E1330">
            <v>9.7169159999999994</v>
          </cell>
          <cell r="F1330">
            <v>4.0134129999999999</v>
          </cell>
          <cell r="G1330">
            <v>13</v>
          </cell>
          <cell r="H1330" t="str">
            <v>Macro</v>
          </cell>
          <cell r="I1330" t="str">
            <v>ZTE</v>
          </cell>
          <cell r="J1330" t="str">
            <v>Nomo Gerard Brice</v>
          </cell>
          <cell r="K1330" t="str">
            <v>Douala_5</v>
          </cell>
          <cell r="L1330" t="str">
            <v>HAMMER_LIT_SUO</v>
          </cell>
          <cell r="M1330" t="str">
            <v>IHS</v>
          </cell>
          <cell r="N1330" t="str">
            <v>Grid Only</v>
          </cell>
        </row>
        <row r="1331">
          <cell r="A1331" t="str">
            <v>LIT_385</v>
          </cell>
          <cell r="B1331" t="str">
            <v>Dibamba-Camrail</v>
          </cell>
          <cell r="C1331" t="str">
            <v>LIT</v>
          </cell>
          <cell r="D1331" t="str">
            <v>Douala</v>
          </cell>
          <cell r="E1331">
            <v>9.8315277779999999</v>
          </cell>
          <cell r="F1331">
            <v>4.0473611109999998</v>
          </cell>
          <cell r="G1331">
            <v>10</v>
          </cell>
          <cell r="H1331" t="str">
            <v>Macro</v>
          </cell>
          <cell r="I1331" t="str">
            <v>NOKIA</v>
          </cell>
          <cell r="J1331" t="str">
            <v>Marius Lontsi</v>
          </cell>
          <cell r="K1331" t="str">
            <v>Douala_8</v>
          </cell>
          <cell r="L1331" t="str">
            <v>HAMMER_LIT_SUO</v>
          </cell>
          <cell r="M1331" t="str">
            <v>CAMUSAT</v>
          </cell>
          <cell r="N1331" t="str">
            <v>Hybrid Solar - S3</v>
          </cell>
        </row>
        <row r="1332">
          <cell r="A1332" t="str">
            <v>LIT_548</v>
          </cell>
          <cell r="B1332" t="str">
            <v>LIT_548_Z_Nkololoun-Marche</v>
          </cell>
          <cell r="C1332" t="str">
            <v>LIT</v>
          </cell>
          <cell r="D1332" t="str">
            <v>Douala</v>
          </cell>
          <cell r="E1332">
            <v>9.7089400000000001</v>
          </cell>
          <cell r="F1332">
            <v>4.0362400000000003</v>
          </cell>
          <cell r="G1332">
            <v>701</v>
          </cell>
          <cell r="H1332" t="str">
            <v>Macro</v>
          </cell>
          <cell r="I1332" t="str">
            <v>ZTE</v>
          </cell>
          <cell r="J1332" t="str">
            <v>Marius Lontsi</v>
          </cell>
          <cell r="K1332" t="str">
            <v>Douala_8</v>
          </cell>
          <cell r="L1332" t="str">
            <v>HAMMER_LIT_SUO</v>
          </cell>
          <cell r="M1332" t="str">
            <v>CAMUSAT</v>
          </cell>
          <cell r="N1332" t="str">
            <v>Good Grid no GE - 8h</v>
          </cell>
        </row>
        <row r="1333">
          <cell r="A1333" t="str">
            <v>NRD_148</v>
          </cell>
          <cell r="B1333" t="str">
            <v>Poumpoumrey-II</v>
          </cell>
          <cell r="C1333" t="str">
            <v>NRD</v>
          </cell>
          <cell r="D1333" t="str">
            <v>Garoua</v>
          </cell>
          <cell r="E1333">
            <v>13.420170000000001</v>
          </cell>
          <cell r="F1333">
            <v>9.3400599999999994</v>
          </cell>
          <cell r="G1333">
            <v>188</v>
          </cell>
          <cell r="H1333" t="str">
            <v>Macro</v>
          </cell>
          <cell r="I1333" t="str">
            <v>NOKIA</v>
          </cell>
          <cell r="J1333" t="str">
            <v>Djouohou Armel</v>
          </cell>
          <cell r="K1333" t="str">
            <v>Garoua_B2B</v>
          </cell>
          <cell r="L1333" t="str">
            <v>TELEINFRA</v>
          </cell>
          <cell r="M1333" t="str">
            <v>CAMUSAT</v>
          </cell>
          <cell r="N1333" t="str">
            <v>Good Grid + GE</v>
          </cell>
        </row>
        <row r="1334">
          <cell r="A1334" t="str">
            <v>NRD_159</v>
          </cell>
          <cell r="B1334" t="str">
            <v>Garoua-Rte-Gashiga</v>
          </cell>
          <cell r="C1334" t="str">
            <v>NRD</v>
          </cell>
          <cell r="D1334" t="str">
            <v>Garoua</v>
          </cell>
          <cell r="E1334">
            <v>13.36252</v>
          </cell>
          <cell r="F1334">
            <v>9.4224300000000003</v>
          </cell>
          <cell r="G1334">
            <v>232</v>
          </cell>
          <cell r="H1334" t="str">
            <v>Macro</v>
          </cell>
          <cell r="I1334" t="str">
            <v>NOKIA</v>
          </cell>
          <cell r="J1334" t="str">
            <v>Djouohou Armel</v>
          </cell>
          <cell r="K1334" t="str">
            <v>Garoua_B2B</v>
          </cell>
          <cell r="L1334" t="str">
            <v>TELEINFRA</v>
          </cell>
          <cell r="M1334" t="str">
            <v>CAMUSAT</v>
          </cell>
          <cell r="N1334" t="str">
            <v>Good Grid + Solar + GE</v>
          </cell>
        </row>
        <row r="1335">
          <cell r="A1335" t="str">
            <v>NRD_028</v>
          </cell>
          <cell r="B1335" t="str">
            <v>Ribao</v>
          </cell>
          <cell r="C1335" t="str">
            <v>NRD</v>
          </cell>
          <cell r="D1335" t="str">
            <v>Ribao</v>
          </cell>
          <cell r="E1335">
            <v>13.92416158</v>
          </cell>
          <cell r="F1335">
            <v>9.7081612629999992</v>
          </cell>
          <cell r="G1335">
            <v>361</v>
          </cell>
          <cell r="H1335" t="str">
            <v>Macro</v>
          </cell>
          <cell r="I1335" t="str">
            <v>NOKIA</v>
          </cell>
          <cell r="J1335" t="str">
            <v>Deli Elisée</v>
          </cell>
          <cell r="K1335" t="str">
            <v>FIGUIL</v>
          </cell>
          <cell r="L1335" t="str">
            <v>TELEINFRA</v>
          </cell>
          <cell r="M1335" t="str">
            <v>IHS</v>
          </cell>
          <cell r="N1335" t="str">
            <v>Solar-Gen</v>
          </cell>
        </row>
        <row r="1336">
          <cell r="A1336" t="str">
            <v>OST_003</v>
          </cell>
          <cell r="B1336" t="str">
            <v>Bfsam-Banengo</v>
          </cell>
          <cell r="C1336" t="str">
            <v>OST</v>
          </cell>
          <cell r="D1336" t="str">
            <v>Bafoussam</v>
          </cell>
          <cell r="E1336">
            <v>10.42122</v>
          </cell>
          <cell r="F1336">
            <v>5.4560449999999996</v>
          </cell>
          <cell r="G1336">
            <v>1521</v>
          </cell>
          <cell r="H1336" t="str">
            <v>Macro</v>
          </cell>
          <cell r="I1336" t="str">
            <v>NOKIA</v>
          </cell>
          <cell r="J1336" t="str">
            <v>Ngah Denis</v>
          </cell>
          <cell r="K1336" t="str">
            <v>Bafoussam_B2B</v>
          </cell>
          <cell r="L1336" t="str">
            <v>HAMMER_NRO_OST</v>
          </cell>
          <cell r="M1336">
            <v>0</v>
          </cell>
          <cell r="N1336" t="e">
            <v>#N/A</v>
          </cell>
        </row>
        <row r="1337">
          <cell r="A1337" t="str">
            <v>OST_005</v>
          </cell>
          <cell r="B1337" t="str">
            <v>Foumbot</v>
          </cell>
          <cell r="C1337" t="str">
            <v>OST</v>
          </cell>
          <cell r="D1337" t="str">
            <v>Foumbot</v>
          </cell>
          <cell r="E1337">
            <v>10.640889</v>
          </cell>
          <cell r="F1337">
            <v>5.5256759999999998</v>
          </cell>
          <cell r="G1337">
            <v>1102</v>
          </cell>
          <cell r="H1337" t="str">
            <v>Macro</v>
          </cell>
          <cell r="I1337" t="str">
            <v>NOKIA</v>
          </cell>
          <cell r="J1337" t="str">
            <v>Yannick Kamdom</v>
          </cell>
          <cell r="K1337" t="str">
            <v>Foumban_3</v>
          </cell>
          <cell r="L1337" t="str">
            <v>HAMMER_NRO_OST</v>
          </cell>
          <cell r="M1337" t="str">
            <v>IHS</v>
          </cell>
          <cell r="N1337" t="str">
            <v>Grid-Gen</v>
          </cell>
        </row>
        <row r="1338">
          <cell r="A1338" t="str">
            <v>OST_008</v>
          </cell>
          <cell r="B1338" t="str">
            <v>Balessing</v>
          </cell>
          <cell r="C1338" t="str">
            <v>OST</v>
          </cell>
          <cell r="D1338" t="str">
            <v>Balessing</v>
          </cell>
          <cell r="E1338">
            <v>10.24900014</v>
          </cell>
          <cell r="F1338">
            <v>5.502943696</v>
          </cell>
          <cell r="G1338">
            <v>1485</v>
          </cell>
          <cell r="H1338" t="str">
            <v>Macro</v>
          </cell>
          <cell r="I1338" t="str">
            <v>NOKIA</v>
          </cell>
          <cell r="J1338" t="str">
            <v>Rodrigue Takala</v>
          </cell>
          <cell r="K1338" t="str">
            <v>Dschang</v>
          </cell>
          <cell r="L1338" t="str">
            <v>HAMMER_NRO_OST</v>
          </cell>
          <cell r="M1338">
            <v>0</v>
          </cell>
          <cell r="N1338" t="e">
            <v>#N/A</v>
          </cell>
        </row>
        <row r="1339">
          <cell r="A1339" t="str">
            <v>LIT_496</v>
          </cell>
          <cell r="B1339" t="str">
            <v>Dizangue-KM14-IHS</v>
          </cell>
          <cell r="C1339" t="str">
            <v>LIT</v>
          </cell>
          <cell r="D1339" t="str">
            <v>Dizangue</v>
          </cell>
          <cell r="E1339">
            <v>9.9668333610000008</v>
          </cell>
          <cell r="F1339">
            <v>3.8539444220000001</v>
          </cell>
          <cell r="G1339">
            <v>79</v>
          </cell>
          <cell r="H1339" t="str">
            <v>Macro</v>
          </cell>
          <cell r="I1339" t="str">
            <v>NOKIA</v>
          </cell>
          <cell r="J1339" t="str">
            <v>Yannik Mbah</v>
          </cell>
          <cell r="K1339" t="str">
            <v>Edea_1</v>
          </cell>
          <cell r="L1339" t="str">
            <v>HAMMER_LIT_SUO</v>
          </cell>
          <cell r="M1339" t="str">
            <v>IHS</v>
          </cell>
          <cell r="N1339" t="str">
            <v>Grid-Gen</v>
          </cell>
        </row>
        <row r="1340">
          <cell r="A1340" t="str">
            <v>OST_141</v>
          </cell>
          <cell r="B1340" t="str">
            <v>Mbouda</v>
          </cell>
          <cell r="C1340" t="str">
            <v>OST</v>
          </cell>
          <cell r="D1340" t="str">
            <v>Mbouda</v>
          </cell>
          <cell r="E1340">
            <v>10.24418</v>
          </cell>
          <cell r="F1340">
            <v>5.6217290000000002</v>
          </cell>
          <cell r="G1340">
            <v>1472</v>
          </cell>
          <cell r="H1340" t="str">
            <v>Macro</v>
          </cell>
          <cell r="I1340" t="str">
            <v>NOKIA</v>
          </cell>
          <cell r="J1340" t="str">
            <v>Kamdom Yannick</v>
          </cell>
          <cell r="K1340" t="str">
            <v>Mbouda</v>
          </cell>
          <cell r="L1340" t="str">
            <v>HAMMER_NRO_OST</v>
          </cell>
          <cell r="M1340">
            <v>0</v>
          </cell>
          <cell r="N1340" t="e">
            <v>#N/A</v>
          </cell>
        </row>
        <row r="1341">
          <cell r="A1341" t="str">
            <v>NRD_162</v>
          </cell>
          <cell r="B1341" t="str">
            <v>Garoua-Sonayo</v>
          </cell>
          <cell r="C1341" t="str">
            <v>NRD</v>
          </cell>
          <cell r="D1341" t="str">
            <v>Garoua</v>
          </cell>
          <cell r="E1341">
            <v>13.44270476</v>
          </cell>
          <cell r="F1341">
            <v>9.3785864839999995</v>
          </cell>
          <cell r="G1341">
            <v>201</v>
          </cell>
          <cell r="H1341" t="str">
            <v>Macro</v>
          </cell>
          <cell r="I1341" t="str">
            <v>NOKIA</v>
          </cell>
          <cell r="J1341" t="str">
            <v>Djouohou Armel</v>
          </cell>
          <cell r="K1341" t="str">
            <v>Garoua_B2B</v>
          </cell>
          <cell r="L1341" t="str">
            <v>TELEINFRA</v>
          </cell>
          <cell r="M1341" t="str">
            <v>CAMUSAT</v>
          </cell>
          <cell r="N1341" t="str">
            <v>Good Grid + GE</v>
          </cell>
        </row>
        <row r="1342">
          <cell r="A1342" t="str">
            <v>NRD_157</v>
          </cell>
          <cell r="B1342" t="str">
            <v>Nakong</v>
          </cell>
          <cell r="C1342" t="str">
            <v>NRD</v>
          </cell>
          <cell r="D1342" t="str">
            <v>Nakong</v>
          </cell>
          <cell r="E1342">
            <v>13.25271</v>
          </cell>
          <cell r="F1342">
            <v>9.3098899999999993</v>
          </cell>
          <cell r="G1342">
            <v>27</v>
          </cell>
          <cell r="H1342" t="str">
            <v>Macro</v>
          </cell>
          <cell r="I1342" t="str">
            <v>NOKIA</v>
          </cell>
          <cell r="J1342" t="str">
            <v>Seydou Bachirou</v>
          </cell>
          <cell r="K1342" t="str">
            <v>Garoua_2</v>
          </cell>
          <cell r="L1342" t="str">
            <v>TELEINFRA</v>
          </cell>
          <cell r="M1342" t="str">
            <v>CAMUSAT</v>
          </cell>
          <cell r="N1342" t="str">
            <v>Bad Grid + Solar + GE</v>
          </cell>
        </row>
        <row r="1343">
          <cell r="A1343" t="str">
            <v>NRD_164</v>
          </cell>
          <cell r="B1343" t="str">
            <v>Padarme-IHS</v>
          </cell>
          <cell r="C1343" t="str">
            <v>NRD</v>
          </cell>
          <cell r="D1343" t="str">
            <v>Padarme</v>
          </cell>
          <cell r="E1343">
            <v>14.057700000000001</v>
          </cell>
          <cell r="F1343">
            <v>9.5308194400000001</v>
          </cell>
          <cell r="G1343">
            <v>319</v>
          </cell>
          <cell r="H1343" t="str">
            <v>Macro</v>
          </cell>
          <cell r="I1343" t="str">
            <v>NOKIA</v>
          </cell>
          <cell r="J1343" t="str">
            <v>Seydou Bachirou</v>
          </cell>
          <cell r="K1343" t="str">
            <v>Garoua_2</v>
          </cell>
          <cell r="L1343" t="str">
            <v>TELEINFRA</v>
          </cell>
          <cell r="M1343" t="str">
            <v>IHS</v>
          </cell>
          <cell r="N1343" t="str">
            <v>Solar AER-Gen-Lithium</v>
          </cell>
        </row>
        <row r="1344">
          <cell r="A1344" t="str">
            <v>EXN_210</v>
          </cell>
          <cell r="B1344" t="str">
            <v>Gabarairou</v>
          </cell>
          <cell r="C1344" t="str">
            <v>EXN</v>
          </cell>
          <cell r="D1344" t="str">
            <v>Moulvoudaye</v>
          </cell>
          <cell r="E1344">
            <v>14.82916</v>
          </cell>
          <cell r="F1344">
            <v>10.57916</v>
          </cell>
          <cell r="G1344">
            <v>326</v>
          </cell>
          <cell r="H1344" t="str">
            <v>Macro</v>
          </cell>
          <cell r="I1344" t="str">
            <v>NOKIA</v>
          </cell>
          <cell r="J1344" t="str">
            <v>Yonoussa Mohamadou</v>
          </cell>
          <cell r="K1344" t="str">
            <v>Yagoua</v>
          </cell>
          <cell r="L1344" t="str">
            <v>TELEINFRA</v>
          </cell>
          <cell r="M1344" t="str">
            <v>IHS</v>
          </cell>
          <cell r="N1344" t="str">
            <v>Gen-Lithium</v>
          </cell>
        </row>
        <row r="1345">
          <cell r="A1345" t="str">
            <v>CTR_493</v>
          </cell>
          <cell r="B1345" t="str">
            <v>CTR_493_Z_Mbalmayo-Oyack</v>
          </cell>
          <cell r="C1345" t="str">
            <v>CTR</v>
          </cell>
          <cell r="D1345" t="str">
            <v>Mbalmayo</v>
          </cell>
          <cell r="E1345">
            <v>11.504189999999999</v>
          </cell>
          <cell r="F1345">
            <v>3.50543</v>
          </cell>
          <cell r="G1345">
            <v>659</v>
          </cell>
          <cell r="H1345" t="str">
            <v>Macro</v>
          </cell>
          <cell r="I1345" t="str">
            <v>ZTE</v>
          </cell>
          <cell r="J1345" t="str">
            <v>Mougang Rodrigue</v>
          </cell>
          <cell r="K1345" t="str">
            <v>Mbalmayo</v>
          </cell>
          <cell r="L1345" t="str">
            <v>AFRO</v>
          </cell>
          <cell r="M1345" t="str">
            <v>IHS</v>
          </cell>
          <cell r="N1345" t="str">
            <v>Grid-Gen</v>
          </cell>
        </row>
        <row r="1346">
          <cell r="A1346" t="str">
            <v>SUD_062</v>
          </cell>
          <cell r="B1346" t="str">
            <v>Ndonkol-MTN-IHS</v>
          </cell>
          <cell r="C1346" t="str">
            <v>SUD</v>
          </cell>
          <cell r="D1346" t="str">
            <v>Ndonkol</v>
          </cell>
          <cell r="E1346">
            <v>12.11431844</v>
          </cell>
          <cell r="F1346">
            <v>3.149738916</v>
          </cell>
          <cell r="G1346">
            <v>682</v>
          </cell>
          <cell r="H1346" t="str">
            <v>Macro</v>
          </cell>
          <cell r="I1346" t="str">
            <v>NOKIA</v>
          </cell>
          <cell r="J1346" t="str">
            <v>Kenfack Peguy</v>
          </cell>
          <cell r="K1346" t="str">
            <v>Sangmelima</v>
          </cell>
          <cell r="L1346" t="str">
            <v>AFRO</v>
          </cell>
          <cell r="M1346" t="str">
            <v>IHS</v>
          </cell>
          <cell r="N1346" t="str">
            <v>Grid-Gen</v>
          </cell>
        </row>
        <row r="1347">
          <cell r="A1347" t="str">
            <v>CTR_532</v>
          </cell>
          <cell r="B1347" t="str">
            <v>Ngomedzap-MTN</v>
          </cell>
          <cell r="C1347" t="str">
            <v>CTR</v>
          </cell>
          <cell r="D1347" t="str">
            <v>Ngomedzap</v>
          </cell>
          <cell r="E1347">
            <v>11.192014</v>
          </cell>
          <cell r="F1347">
            <v>3.2704219999999999</v>
          </cell>
          <cell r="G1347">
            <v>848</v>
          </cell>
          <cell r="H1347" t="str">
            <v>Macro</v>
          </cell>
          <cell r="I1347" t="str">
            <v>NOKIA</v>
          </cell>
          <cell r="J1347" t="str">
            <v>Mougang Rodrigue</v>
          </cell>
          <cell r="K1347" t="str">
            <v>Mbalmayo</v>
          </cell>
          <cell r="L1347" t="str">
            <v>AFRO</v>
          </cell>
          <cell r="M1347" t="str">
            <v>IHS</v>
          </cell>
          <cell r="N1347" t="str">
            <v>Gen Only</v>
          </cell>
        </row>
        <row r="1348">
          <cell r="A1348" t="str">
            <v>LIT_495</v>
          </cell>
          <cell r="B1348" t="str">
            <v>Niete-V15-IHS</v>
          </cell>
          <cell r="C1348" t="str">
            <v>LIT</v>
          </cell>
          <cell r="D1348" t="str">
            <v>Niete</v>
          </cell>
          <cell r="E1348">
            <v>10.056777780000001</v>
          </cell>
          <cell r="F1348">
            <v>2.5851944439999999</v>
          </cell>
          <cell r="G1348">
            <v>59</v>
          </cell>
          <cell r="H1348" t="str">
            <v>Macro</v>
          </cell>
          <cell r="I1348" t="str">
            <v>NOKIA</v>
          </cell>
          <cell r="J1348" t="str">
            <v>Lucien Kamogne</v>
          </cell>
          <cell r="K1348" t="str">
            <v>Kribi</v>
          </cell>
          <cell r="L1348" t="str">
            <v>HAMMER_LIT_SUO</v>
          </cell>
          <cell r="M1348" t="str">
            <v>IHS</v>
          </cell>
          <cell r="N1348" t="str">
            <v>Grid-Gen</v>
          </cell>
        </row>
        <row r="1349">
          <cell r="A1349" t="str">
            <v>LIT_492</v>
          </cell>
          <cell r="B1349" t="str">
            <v>Njombe-Market-IHS</v>
          </cell>
          <cell r="C1349" t="str">
            <v>LIT</v>
          </cell>
          <cell r="D1349" t="str">
            <v>Njombe</v>
          </cell>
          <cell r="E1349">
            <v>9.6623333670000005</v>
          </cell>
          <cell r="F1349">
            <v>4.5892777599999999</v>
          </cell>
          <cell r="G1349">
            <v>397</v>
          </cell>
          <cell r="H1349" t="str">
            <v>Macro</v>
          </cell>
          <cell r="I1349" t="str">
            <v>NOKIA</v>
          </cell>
          <cell r="J1349" t="str">
            <v>Ewane Eric Pitié</v>
          </cell>
          <cell r="K1349" t="str">
            <v>Njombe</v>
          </cell>
          <cell r="L1349" t="str">
            <v>HAMMER_LIT_SUO</v>
          </cell>
          <cell r="M1349" t="str">
            <v>IHS</v>
          </cell>
          <cell r="N1349" t="str">
            <v>Grid-Gen</v>
          </cell>
        </row>
        <row r="1350">
          <cell r="A1350" t="str">
            <v>NRO_045</v>
          </cell>
          <cell r="B1350" t="str">
            <v>Abuenshie</v>
          </cell>
          <cell r="C1350" t="str">
            <v>NRO</v>
          </cell>
          <cell r="D1350" t="str">
            <v>Abuenshie</v>
          </cell>
          <cell r="E1350">
            <v>10.71881057</v>
          </cell>
          <cell r="F1350">
            <v>6.9556067549999998</v>
          </cell>
          <cell r="G1350">
            <v>264</v>
          </cell>
          <cell r="H1350" t="str">
            <v>Macro</v>
          </cell>
          <cell r="I1350" t="str">
            <v>NOKIA</v>
          </cell>
          <cell r="J1350" t="str">
            <v>ABONGTEOH SOFOR Derick</v>
          </cell>
          <cell r="K1350" t="str">
            <v>Bamenda_1</v>
          </cell>
          <cell r="L1350" t="str">
            <v>HAMMER_NRO_OST</v>
          </cell>
          <cell r="M1350" t="str">
            <v>IHS</v>
          </cell>
          <cell r="N1350" t="str">
            <v>Vandalized</v>
          </cell>
        </row>
        <row r="1351">
          <cell r="A1351" t="str">
            <v>NRO_048</v>
          </cell>
          <cell r="B1351" t="str">
            <v>Sabga</v>
          </cell>
          <cell r="C1351" t="str">
            <v>NRO</v>
          </cell>
          <cell r="D1351" t="str">
            <v>Sabga</v>
          </cell>
          <cell r="E1351">
            <v>10.313808999999999</v>
          </cell>
          <cell r="F1351">
            <v>6.0067490000000001</v>
          </cell>
          <cell r="G1351">
            <v>1692</v>
          </cell>
          <cell r="H1351" t="str">
            <v>Macro</v>
          </cell>
          <cell r="I1351" t="str">
            <v>NOKIA</v>
          </cell>
          <cell r="J1351" t="str">
            <v>ABONGTEOH SOFOR Derick</v>
          </cell>
          <cell r="K1351" t="str">
            <v>Bamenda_1</v>
          </cell>
          <cell r="L1351" t="str">
            <v>HAMMER_NRO_OST</v>
          </cell>
          <cell r="M1351" t="str">
            <v>IHS</v>
          </cell>
          <cell r="N1351" t="str">
            <v>Grid-Gen</v>
          </cell>
        </row>
        <row r="1352">
          <cell r="A1352" t="str">
            <v>LIT_563</v>
          </cell>
          <cell r="B1352" t="str">
            <v>LIT_563_Z_Yassa-Pesage-IHS</v>
          </cell>
          <cell r="C1352" t="str">
            <v>LIT</v>
          </cell>
          <cell r="D1352" t="str">
            <v>Douala</v>
          </cell>
          <cell r="E1352">
            <v>9.8148239999999998</v>
          </cell>
          <cell r="F1352">
            <v>4.0003799999999998</v>
          </cell>
          <cell r="G1352">
            <v>701</v>
          </cell>
          <cell r="H1352" t="str">
            <v>Macro</v>
          </cell>
          <cell r="I1352" t="str">
            <v>ZTE</v>
          </cell>
          <cell r="J1352" t="str">
            <v>Nomo Gerard Brice</v>
          </cell>
          <cell r="K1352" t="str">
            <v>Douala_5</v>
          </cell>
          <cell r="L1352" t="str">
            <v>HAMMER_LIT_SUO</v>
          </cell>
          <cell r="M1352" t="str">
            <v>IHS</v>
          </cell>
          <cell r="N1352" t="str">
            <v>Grid-Gen</v>
          </cell>
        </row>
        <row r="1353">
          <cell r="A1353" t="str">
            <v>LIT_554</v>
          </cell>
          <cell r="B1353" t="str">
            <v>LIT_554_Z_Ndpssi-Vallee-de-la-Paix</v>
          </cell>
          <cell r="C1353" t="str">
            <v>LIT</v>
          </cell>
          <cell r="D1353" t="str">
            <v>Douala</v>
          </cell>
          <cell r="E1353">
            <v>9.7616285020000007</v>
          </cell>
          <cell r="F1353">
            <v>4.0231758180000003</v>
          </cell>
          <cell r="G1353">
            <v>701</v>
          </cell>
          <cell r="H1353" t="str">
            <v>Macro</v>
          </cell>
          <cell r="I1353" t="str">
            <v>ZTE</v>
          </cell>
          <cell r="J1353" t="str">
            <v>Marius Lontsi</v>
          </cell>
          <cell r="K1353" t="str">
            <v>Douala_8</v>
          </cell>
          <cell r="L1353" t="str">
            <v>HAMMER_LIT_SUO</v>
          </cell>
          <cell r="M1353" t="str">
            <v>CAMUSAT</v>
          </cell>
          <cell r="N1353" t="str">
            <v>Good Grid no GE - 12h</v>
          </cell>
        </row>
        <row r="1354">
          <cell r="A1354" t="str">
            <v>LIT_733</v>
          </cell>
          <cell r="B1354" t="str">
            <v>LIT_733_Z_Japoma-Stade-Camtel</v>
          </cell>
          <cell r="C1354" t="str">
            <v>LIT</v>
          </cell>
          <cell r="D1354" t="str">
            <v>Douala</v>
          </cell>
          <cell r="E1354">
            <v>9.8228605939999998</v>
          </cell>
          <cell r="F1354">
            <v>4.0032099680000002</v>
          </cell>
          <cell r="G1354">
            <v>701</v>
          </cell>
          <cell r="H1354" t="str">
            <v>Macro</v>
          </cell>
          <cell r="I1354" t="str">
            <v>ZTE</v>
          </cell>
          <cell r="J1354" t="str">
            <v>Marius Lontsi</v>
          </cell>
          <cell r="K1354" t="str">
            <v>Douala_8</v>
          </cell>
          <cell r="L1354" t="str">
            <v>HAMMER_LIT_SUO</v>
          </cell>
          <cell r="M1354" t="str">
            <v>CAMUSAT</v>
          </cell>
          <cell r="N1354" t="str">
            <v>Good Grid no GE - 8h</v>
          </cell>
        </row>
        <row r="1355">
          <cell r="A1355" t="str">
            <v>ADM_006</v>
          </cell>
          <cell r="B1355" t="str">
            <v>Banyo</v>
          </cell>
          <cell r="C1355" t="str">
            <v>ADM</v>
          </cell>
          <cell r="D1355" t="str">
            <v>Banyo</v>
          </cell>
          <cell r="E1355">
            <v>11.80254624</v>
          </cell>
          <cell r="F1355">
            <v>6.7644809400000003</v>
          </cell>
          <cell r="G1355">
            <v>1134</v>
          </cell>
          <cell r="H1355" t="str">
            <v>Macro</v>
          </cell>
          <cell r="I1355" t="str">
            <v>NOKIA</v>
          </cell>
          <cell r="J1355" t="str">
            <v>Yannick Kamdom</v>
          </cell>
          <cell r="K1355" t="str">
            <v>Foumban_3</v>
          </cell>
          <cell r="L1355" t="str">
            <v>HAMMER_NRO_OST</v>
          </cell>
          <cell r="M1355" t="str">
            <v>CAMUSAT</v>
          </cell>
          <cell r="N1355" t="str">
            <v>Medium Grid + GE</v>
          </cell>
        </row>
        <row r="1356">
          <cell r="A1356" t="str">
            <v>NRO_006</v>
          </cell>
          <cell r="B1356" t="str">
            <v>Ndop</v>
          </cell>
          <cell r="C1356" t="str">
            <v>NRO</v>
          </cell>
          <cell r="D1356" t="str">
            <v>Ndop</v>
          </cell>
          <cell r="E1356">
            <v>10.4353</v>
          </cell>
          <cell r="F1356">
            <v>5.98522</v>
          </cell>
          <cell r="G1356">
            <v>1203</v>
          </cell>
          <cell r="H1356" t="str">
            <v>Macro</v>
          </cell>
          <cell r="I1356" t="str">
            <v>NOKIA</v>
          </cell>
          <cell r="J1356" t="str">
            <v>Collins Kogge</v>
          </cell>
          <cell r="K1356" t="str">
            <v>Kumbo</v>
          </cell>
          <cell r="L1356" t="str">
            <v>HAMMER_NRO_OST</v>
          </cell>
          <cell r="M1356" t="str">
            <v>IHS</v>
          </cell>
          <cell r="N1356" t="str">
            <v>Grid-Gen-Lithium</v>
          </cell>
        </row>
        <row r="1357">
          <cell r="A1357" t="str">
            <v>EXN_202</v>
          </cell>
          <cell r="B1357" t="str">
            <v>Bagarao</v>
          </cell>
          <cell r="C1357" t="str">
            <v>EXN</v>
          </cell>
          <cell r="D1357" t="str">
            <v>Bagarao</v>
          </cell>
          <cell r="E1357">
            <v>15.07025297</v>
          </cell>
          <cell r="F1357">
            <v>10.39578547</v>
          </cell>
          <cell r="G1357">
            <v>650</v>
          </cell>
          <cell r="H1357" t="str">
            <v>Macro</v>
          </cell>
          <cell r="I1357" t="str">
            <v>NOKIA</v>
          </cell>
          <cell r="J1357" t="str">
            <v>Yonoussa Mohamadou</v>
          </cell>
          <cell r="K1357" t="str">
            <v>Yagoua</v>
          </cell>
          <cell r="L1357" t="str">
            <v>TELEINFRA</v>
          </cell>
          <cell r="M1357" t="str">
            <v>CAMUSAT</v>
          </cell>
          <cell r="N1357" t="str">
            <v>Hybrid Solar - S3</v>
          </cell>
        </row>
        <row r="1358">
          <cell r="A1358" t="str">
            <v>NRO_068</v>
          </cell>
          <cell r="B1358" t="str">
            <v>Bambili-Round-About-IHS</v>
          </cell>
          <cell r="C1358" t="str">
            <v>NRO</v>
          </cell>
          <cell r="D1358" t="str">
            <v>Bambili</v>
          </cell>
          <cell r="E1358">
            <v>10.255388999999999</v>
          </cell>
          <cell r="F1358">
            <v>6.0048890000000004</v>
          </cell>
          <cell r="G1358">
            <v>1394</v>
          </cell>
          <cell r="H1358" t="str">
            <v>Macro</v>
          </cell>
          <cell r="I1358" t="str">
            <v>NOKIA</v>
          </cell>
          <cell r="J1358" t="str">
            <v>ABONGTEOH SOFOR Derick</v>
          </cell>
          <cell r="K1358" t="str">
            <v>Bamenda_1</v>
          </cell>
          <cell r="L1358" t="str">
            <v>HAMMER_NRO_OST</v>
          </cell>
          <cell r="M1358" t="str">
            <v>IHS</v>
          </cell>
          <cell r="N1358" t="str">
            <v>Grid-Gen</v>
          </cell>
        </row>
        <row r="1359">
          <cell r="A1359" t="str">
            <v>ADM_012</v>
          </cell>
          <cell r="B1359" t="str">
            <v>Bankim</v>
          </cell>
          <cell r="C1359" t="str">
            <v>ADM</v>
          </cell>
          <cell r="D1359" t="str">
            <v>Bankim</v>
          </cell>
          <cell r="E1359">
            <v>11.47177778</v>
          </cell>
          <cell r="F1359">
            <v>6.0834000000000001</v>
          </cell>
          <cell r="G1359">
            <v>777</v>
          </cell>
          <cell r="H1359" t="str">
            <v>Macro</v>
          </cell>
          <cell r="I1359" t="str">
            <v>NOKIA</v>
          </cell>
          <cell r="J1359" t="str">
            <v>Yannick Kamdom</v>
          </cell>
          <cell r="K1359" t="str">
            <v>Foumban_3</v>
          </cell>
          <cell r="L1359" t="str">
            <v>HAMMER_NRO_OST</v>
          </cell>
          <cell r="M1359" t="str">
            <v>IHS</v>
          </cell>
          <cell r="N1359" t="str">
            <v>Gen Only</v>
          </cell>
        </row>
        <row r="1360">
          <cell r="A1360" t="str">
            <v>NRO_071</v>
          </cell>
          <cell r="B1360" t="str">
            <v>Jikejem</v>
          </cell>
          <cell r="C1360" t="str">
            <v>NRO</v>
          </cell>
          <cell r="D1360" t="str">
            <v>Jikejem</v>
          </cell>
          <cell r="E1360">
            <v>10.465515999999999</v>
          </cell>
          <cell r="F1360">
            <v>6.2407300000000001</v>
          </cell>
          <cell r="G1360">
            <v>1781</v>
          </cell>
          <cell r="H1360" t="str">
            <v>Macro</v>
          </cell>
          <cell r="I1360" t="str">
            <v>NOKIA</v>
          </cell>
          <cell r="J1360" t="str">
            <v>Collins Kogge</v>
          </cell>
          <cell r="K1360" t="str">
            <v>Kumbo</v>
          </cell>
          <cell r="L1360" t="str">
            <v>HAMMER_NRO_OST</v>
          </cell>
          <cell r="M1360" t="str">
            <v>IHS</v>
          </cell>
          <cell r="N1360" t="str">
            <v>Hybrid Gen</v>
          </cell>
        </row>
        <row r="1361">
          <cell r="A1361" t="str">
            <v>OST_023</v>
          </cell>
          <cell r="B1361" t="str">
            <v>Magba</v>
          </cell>
          <cell r="C1361" t="str">
            <v>OST</v>
          </cell>
          <cell r="D1361" t="str">
            <v>Magba</v>
          </cell>
          <cell r="E1361">
            <v>11.209085999999999</v>
          </cell>
          <cell r="F1361">
            <v>5.9755229999999999</v>
          </cell>
          <cell r="G1361">
            <v>916</v>
          </cell>
          <cell r="H1361" t="str">
            <v>Macro</v>
          </cell>
          <cell r="I1361" t="str">
            <v>NOKIA</v>
          </cell>
          <cell r="J1361" t="str">
            <v>Yannick Kamdom</v>
          </cell>
          <cell r="K1361" t="str">
            <v>Foumban_3</v>
          </cell>
          <cell r="L1361" t="str">
            <v>HAMMER_NRO_OST</v>
          </cell>
          <cell r="M1361" t="str">
            <v>IHS</v>
          </cell>
          <cell r="N1361" t="str">
            <v>Grid-Gen</v>
          </cell>
        </row>
        <row r="1362">
          <cell r="A1362" t="str">
            <v>OST_028</v>
          </cell>
          <cell r="B1362" t="str">
            <v>Foumban-Kounga</v>
          </cell>
          <cell r="C1362" t="str">
            <v>OST</v>
          </cell>
          <cell r="D1362" t="str">
            <v>Foumban</v>
          </cell>
          <cell r="E1362">
            <v>10.880699999999999</v>
          </cell>
          <cell r="F1362">
            <v>5.7306299999999997</v>
          </cell>
          <cell r="G1362">
            <v>1220</v>
          </cell>
          <cell r="H1362" t="str">
            <v>Macro</v>
          </cell>
          <cell r="I1362" t="str">
            <v>NOKIA</v>
          </cell>
          <cell r="J1362" t="str">
            <v>YaYa Nchare</v>
          </cell>
          <cell r="K1362" t="str">
            <v>Foumban_1</v>
          </cell>
          <cell r="L1362" t="str">
            <v>HAMMER_NRO_OST</v>
          </cell>
          <cell r="M1362" t="str">
            <v>IHS</v>
          </cell>
          <cell r="N1362" t="str">
            <v>Grid-Gen</v>
          </cell>
        </row>
        <row r="1363">
          <cell r="A1363" t="str">
            <v>OST_040</v>
          </cell>
          <cell r="B1363" t="str">
            <v>Batcham</v>
          </cell>
          <cell r="C1363" t="str">
            <v>OST</v>
          </cell>
          <cell r="D1363" t="str">
            <v>Batcham</v>
          </cell>
          <cell r="E1363">
            <v>10.204649290000001</v>
          </cell>
          <cell r="F1363">
            <v>5.5850247780000002</v>
          </cell>
          <cell r="G1363">
            <v>1638</v>
          </cell>
          <cell r="H1363" t="str">
            <v>Macro</v>
          </cell>
          <cell r="I1363" t="str">
            <v>NOKIA</v>
          </cell>
          <cell r="J1363" t="str">
            <v>Kamdom Yannick</v>
          </cell>
          <cell r="K1363" t="str">
            <v>Mbouda</v>
          </cell>
          <cell r="L1363" t="str">
            <v>HAMMER_NRO_OST</v>
          </cell>
          <cell r="M1363" t="str">
            <v>IHS</v>
          </cell>
          <cell r="N1363" t="str">
            <v>Grid-Gen</v>
          </cell>
        </row>
        <row r="1364">
          <cell r="A1364" t="str">
            <v>EST_096</v>
          </cell>
          <cell r="B1364" t="str">
            <v>Boubara-IHS</v>
          </cell>
          <cell r="C1364" t="str">
            <v>EST</v>
          </cell>
          <cell r="D1364" t="str">
            <v>Boubara</v>
          </cell>
          <cell r="E1364">
            <v>14.592555559999999</v>
          </cell>
          <cell r="F1364">
            <v>4.7114166669999999</v>
          </cell>
          <cell r="G1364">
            <v>721</v>
          </cell>
          <cell r="H1364" t="str">
            <v>Macro</v>
          </cell>
          <cell r="I1364" t="str">
            <v>NOKIA</v>
          </cell>
          <cell r="J1364" t="str">
            <v>Hugues Hachua</v>
          </cell>
          <cell r="K1364" t="str">
            <v>Batouri</v>
          </cell>
          <cell r="L1364" t="str">
            <v>AFRO</v>
          </cell>
          <cell r="M1364" t="str">
            <v>IHS</v>
          </cell>
          <cell r="N1364" t="str">
            <v>Gen-Lithium</v>
          </cell>
        </row>
        <row r="1365">
          <cell r="A1365" t="str">
            <v>LIT_494</v>
          </cell>
          <cell r="B1365" t="str">
            <v>Campo-Beach-IHS</v>
          </cell>
          <cell r="C1365" t="str">
            <v>LIT</v>
          </cell>
          <cell r="D1365" t="str">
            <v>Campo</v>
          </cell>
          <cell r="E1365">
            <v>9.828265</v>
          </cell>
          <cell r="F1365">
            <v>2.3788429999999998</v>
          </cell>
          <cell r="G1365">
            <v>29</v>
          </cell>
          <cell r="H1365" t="str">
            <v>Macro</v>
          </cell>
          <cell r="I1365" t="str">
            <v>NOKIA</v>
          </cell>
          <cell r="J1365" t="str">
            <v>Lucien Kamogne</v>
          </cell>
          <cell r="K1365" t="str">
            <v>Kribi</v>
          </cell>
          <cell r="L1365" t="str">
            <v>HAMMER_LIT_SUO</v>
          </cell>
          <cell r="M1365" t="str">
            <v>IHS</v>
          </cell>
          <cell r="N1365" t="str">
            <v>Grid-Gen</v>
          </cell>
        </row>
        <row r="1366">
          <cell r="A1366" t="str">
            <v>ADM_122</v>
          </cell>
          <cell r="B1366" t="str">
            <v>Danfili-MTN-IHS</v>
          </cell>
          <cell r="C1366" t="str">
            <v>ADM</v>
          </cell>
          <cell r="D1366" t="str">
            <v>Danfili</v>
          </cell>
          <cell r="E1366">
            <v>12.99833402</v>
          </cell>
          <cell r="F1366">
            <v>6.6059404610000003</v>
          </cell>
          <cell r="G1366">
            <v>755</v>
          </cell>
          <cell r="H1366" t="str">
            <v>Macro</v>
          </cell>
          <cell r="I1366" t="str">
            <v>NOKIA</v>
          </cell>
          <cell r="J1366" t="str">
            <v>Chekep Kouamo Willy</v>
          </cell>
          <cell r="K1366" t="str">
            <v>Tibati</v>
          </cell>
          <cell r="L1366" t="str">
            <v>TELEINFRA</v>
          </cell>
          <cell r="M1366" t="str">
            <v>IHS</v>
          </cell>
          <cell r="N1366" t="str">
            <v>Grid-Gen-Lithium</v>
          </cell>
        </row>
        <row r="1367">
          <cell r="A1367" t="str">
            <v>OST_039</v>
          </cell>
          <cell r="B1367" t="str">
            <v>Malantouen</v>
          </cell>
          <cell r="C1367" t="str">
            <v>OST</v>
          </cell>
          <cell r="D1367" t="str">
            <v>Malantouen</v>
          </cell>
          <cell r="E1367">
            <v>11.121764000000001</v>
          </cell>
          <cell r="F1367">
            <v>5.7176619999999998</v>
          </cell>
          <cell r="G1367">
            <v>724</v>
          </cell>
          <cell r="H1367" t="str">
            <v>Macro</v>
          </cell>
          <cell r="I1367" t="str">
            <v>NOKIA</v>
          </cell>
          <cell r="J1367" t="str">
            <v>Yannick Kamdom</v>
          </cell>
          <cell r="K1367" t="str">
            <v>Foumban_3</v>
          </cell>
          <cell r="L1367" t="str">
            <v>HAMMER_NRO_OST</v>
          </cell>
          <cell r="M1367" t="str">
            <v>IHS</v>
          </cell>
          <cell r="N1367" t="str">
            <v>Grid-Gen</v>
          </cell>
        </row>
        <row r="1368">
          <cell r="A1368" t="str">
            <v>OST_047</v>
          </cell>
          <cell r="B1368" t="str">
            <v>Foumban-CAMTEL</v>
          </cell>
          <cell r="C1368" t="str">
            <v>OST</v>
          </cell>
          <cell r="D1368" t="str">
            <v>Foumban</v>
          </cell>
          <cell r="E1368">
            <v>10.896844960999999</v>
          </cell>
          <cell r="F1368">
            <v>5.7349561839999996</v>
          </cell>
          <cell r="G1368">
            <v>1178</v>
          </cell>
          <cell r="H1368" t="str">
            <v>Macro</v>
          </cell>
          <cell r="I1368" t="str">
            <v>NOKIA</v>
          </cell>
          <cell r="J1368" t="str">
            <v>Yannick Kamdom</v>
          </cell>
          <cell r="K1368" t="str">
            <v>Foumban_3</v>
          </cell>
          <cell r="L1368" t="str">
            <v>HAMMER_NRO_OST</v>
          </cell>
          <cell r="M1368" t="str">
            <v>CAMUSAT</v>
          </cell>
          <cell r="N1368" t="str">
            <v>Medium Grid + Solar + GE</v>
          </cell>
        </row>
        <row r="1369">
          <cell r="A1369" t="str">
            <v>EXN_160</v>
          </cell>
          <cell r="B1369" t="str">
            <v>Kaele-MTN-IHS</v>
          </cell>
          <cell r="C1369" t="str">
            <v>EXN</v>
          </cell>
          <cell r="D1369" t="str">
            <v>Kaele</v>
          </cell>
          <cell r="E1369">
            <v>14.460805089999999</v>
          </cell>
          <cell r="F1369">
            <v>10.1078978</v>
          </cell>
          <cell r="G1369">
            <v>363</v>
          </cell>
          <cell r="H1369" t="str">
            <v>Macro</v>
          </cell>
          <cell r="I1369" t="str">
            <v>NOKIA</v>
          </cell>
          <cell r="J1369" t="str">
            <v>Herman Tchawe</v>
          </cell>
          <cell r="K1369" t="str">
            <v>Kaele</v>
          </cell>
          <cell r="L1369" t="str">
            <v>TELEINFRA</v>
          </cell>
          <cell r="M1369" t="str">
            <v>IHS</v>
          </cell>
          <cell r="N1369" t="str">
            <v>Grid-Gen</v>
          </cell>
        </row>
        <row r="1370">
          <cell r="A1370" t="str">
            <v>EXN_180</v>
          </cell>
          <cell r="B1370" t="str">
            <v>Kousseri-Market-MTN-IHS</v>
          </cell>
          <cell r="C1370" t="str">
            <v>EXN</v>
          </cell>
          <cell r="D1370" t="str">
            <v>Kousseri</v>
          </cell>
          <cell r="E1370">
            <v>15.024654699999999</v>
          </cell>
          <cell r="F1370">
            <v>12.0862047</v>
          </cell>
          <cell r="G1370">
            <v>301</v>
          </cell>
          <cell r="H1370" t="str">
            <v>Macro</v>
          </cell>
          <cell r="I1370" t="str">
            <v>NOKIA</v>
          </cell>
          <cell r="J1370" t="str">
            <v>Hairou Alhamdou</v>
          </cell>
          <cell r="K1370" t="str">
            <v>Kousseri</v>
          </cell>
          <cell r="L1370" t="str">
            <v>TELEINFRA</v>
          </cell>
          <cell r="M1370" t="str">
            <v>IHS</v>
          </cell>
          <cell r="N1370" t="str">
            <v>Grid-Gen</v>
          </cell>
        </row>
        <row r="1371">
          <cell r="A1371" t="str">
            <v>LIT_502</v>
          </cell>
          <cell r="B1371" t="str">
            <v>Kouedjou-IHS</v>
          </cell>
          <cell r="C1371" t="str">
            <v>LIT</v>
          </cell>
          <cell r="D1371" t="str">
            <v>Kouedjou</v>
          </cell>
          <cell r="E1371">
            <v>10.292336479999999</v>
          </cell>
          <cell r="F1371">
            <v>4.7744956639999998</v>
          </cell>
          <cell r="G1371">
            <v>75</v>
          </cell>
          <cell r="H1371" t="str">
            <v>Macro</v>
          </cell>
          <cell r="I1371" t="str">
            <v>NOKIA</v>
          </cell>
          <cell r="J1371" t="str">
            <v>Lucien Kamogne</v>
          </cell>
          <cell r="K1371" t="str">
            <v>Kribi</v>
          </cell>
          <cell r="L1371" t="str">
            <v>HAMMER_LIT_SUO</v>
          </cell>
          <cell r="M1371" t="str">
            <v>IHS</v>
          </cell>
          <cell r="N1371" t="str">
            <v>Hybrid Gen</v>
          </cell>
        </row>
        <row r="1372">
          <cell r="A1372" t="str">
            <v>LIT_503</v>
          </cell>
          <cell r="B1372" t="str">
            <v>Logbadjeck-IHS</v>
          </cell>
          <cell r="C1372" t="str">
            <v>LIT</v>
          </cell>
          <cell r="D1372" t="str">
            <v>Logbadjeck</v>
          </cell>
          <cell r="E1372">
            <v>10.106470699999999</v>
          </cell>
          <cell r="F1372">
            <v>3.9788042809999999</v>
          </cell>
          <cell r="G1372">
            <v>101</v>
          </cell>
          <cell r="H1372" t="str">
            <v>Macro</v>
          </cell>
          <cell r="I1372" t="str">
            <v>NOKIA</v>
          </cell>
          <cell r="J1372" t="str">
            <v>Yannik Mbah</v>
          </cell>
          <cell r="K1372" t="str">
            <v>Edea_1</v>
          </cell>
          <cell r="L1372" t="str">
            <v>HAMMER_LIT_SUO</v>
          </cell>
          <cell r="M1372" t="str">
            <v>IHS</v>
          </cell>
          <cell r="N1372" t="str">
            <v>Grid-Gen</v>
          </cell>
        </row>
        <row r="1373">
          <cell r="A1373" t="str">
            <v>LIT_521</v>
          </cell>
          <cell r="B1373" t="str">
            <v>Loum-Joli-IHS</v>
          </cell>
          <cell r="C1373" t="str">
            <v>LIT</v>
          </cell>
          <cell r="D1373" t="str">
            <v>Loum</v>
          </cell>
          <cell r="E1373">
            <v>9.7282499999999992</v>
          </cell>
          <cell r="F1373">
            <v>4.7167300000000001</v>
          </cell>
          <cell r="G1373">
            <v>264</v>
          </cell>
          <cell r="H1373" t="str">
            <v>Macro</v>
          </cell>
          <cell r="I1373" t="str">
            <v>NOKIA</v>
          </cell>
          <cell r="J1373" t="str">
            <v>Ewane Eric Pitié</v>
          </cell>
          <cell r="K1373" t="str">
            <v>Njombe</v>
          </cell>
          <cell r="L1373" t="str">
            <v>HAMMER_LIT_SUO</v>
          </cell>
          <cell r="M1373" t="str">
            <v>IHS</v>
          </cell>
          <cell r="N1373" t="str">
            <v>Grid-Gen</v>
          </cell>
        </row>
        <row r="1374">
          <cell r="A1374" t="str">
            <v>OST_043</v>
          </cell>
          <cell r="B1374" t="str">
            <v>Foumbot-MTN</v>
          </cell>
          <cell r="C1374" t="str">
            <v>OST</v>
          </cell>
          <cell r="D1374" t="str">
            <v>Foumbot</v>
          </cell>
          <cell r="E1374">
            <v>10.62366667</v>
          </cell>
          <cell r="F1374">
            <v>5.5059722219999996</v>
          </cell>
          <cell r="G1374">
            <v>1077</v>
          </cell>
          <cell r="H1374" t="str">
            <v>Macro</v>
          </cell>
          <cell r="I1374" t="str">
            <v>NOKIA</v>
          </cell>
          <cell r="J1374" t="str">
            <v>Yannick Kamdom</v>
          </cell>
          <cell r="K1374" t="str">
            <v>Foumban_3</v>
          </cell>
          <cell r="L1374" t="str">
            <v>HAMMER_NRO_OST</v>
          </cell>
          <cell r="M1374" t="str">
            <v>IHS</v>
          </cell>
          <cell r="N1374" t="str">
            <v>Grid-Gen</v>
          </cell>
        </row>
        <row r="1375">
          <cell r="A1375" t="str">
            <v>OST_057</v>
          </cell>
          <cell r="B1375" t="str">
            <v>Massangam</v>
          </cell>
          <cell r="C1375" t="str">
            <v>OST</v>
          </cell>
          <cell r="D1375" t="str">
            <v>Massangam</v>
          </cell>
          <cell r="E1375">
            <v>11.01599058</v>
          </cell>
          <cell r="F1375">
            <v>5.4269608490000003</v>
          </cell>
          <cell r="G1375">
            <v>767</v>
          </cell>
          <cell r="H1375" t="str">
            <v>Macro</v>
          </cell>
          <cell r="I1375" t="str">
            <v>NOKIA</v>
          </cell>
          <cell r="J1375" t="str">
            <v>Willy Ngougni</v>
          </cell>
          <cell r="K1375" t="str">
            <v>Foumban_2</v>
          </cell>
          <cell r="L1375" t="str">
            <v>HAMMER_NRO_OST</v>
          </cell>
          <cell r="M1375" t="str">
            <v>IHS</v>
          </cell>
          <cell r="N1375" t="str">
            <v>Solar-Grid-Gen-Lithium</v>
          </cell>
        </row>
        <row r="1376">
          <cell r="A1376" t="str">
            <v>EXN_208</v>
          </cell>
          <cell r="B1376" t="str">
            <v>Kuruda</v>
          </cell>
          <cell r="C1376" t="str">
            <v>EXN</v>
          </cell>
          <cell r="D1376" t="str">
            <v>Kuruda</v>
          </cell>
          <cell r="E1376">
            <v>15.089278999999999</v>
          </cell>
          <cell r="F1376">
            <v>10.480892000000001</v>
          </cell>
          <cell r="G1376">
            <v>318</v>
          </cell>
          <cell r="H1376" t="str">
            <v>Macro</v>
          </cell>
          <cell r="I1376" t="str">
            <v>NOKIA</v>
          </cell>
          <cell r="J1376" t="str">
            <v>Yonoussa Mohamadou</v>
          </cell>
          <cell r="K1376" t="str">
            <v>Yagoua</v>
          </cell>
          <cell r="L1376" t="str">
            <v>TELEINFRA</v>
          </cell>
          <cell r="M1376" t="str">
            <v>IHS</v>
          </cell>
          <cell r="N1376" t="str">
            <v>Gen-Lithium</v>
          </cell>
        </row>
        <row r="1377">
          <cell r="A1377" t="str">
            <v>EXN_200</v>
          </cell>
          <cell r="B1377" t="str">
            <v>Goulourgou</v>
          </cell>
          <cell r="C1377" t="str">
            <v>EXN</v>
          </cell>
          <cell r="D1377" t="str">
            <v>Kalfou</v>
          </cell>
          <cell r="E1377">
            <v>15.063769669999999</v>
          </cell>
          <cell r="F1377">
            <v>10.14433039</v>
          </cell>
          <cell r="G1377">
            <v>334</v>
          </cell>
          <cell r="H1377" t="str">
            <v>Macro</v>
          </cell>
          <cell r="I1377" t="str">
            <v>NOKIA</v>
          </cell>
          <cell r="J1377" t="str">
            <v>Yonoussa Mohamadou</v>
          </cell>
          <cell r="K1377" t="str">
            <v>Yagoua</v>
          </cell>
          <cell r="L1377" t="str">
            <v>TELEINFRA</v>
          </cell>
          <cell r="M1377" t="str">
            <v>IHS</v>
          </cell>
          <cell r="N1377" t="str">
            <v>Hybrid Gen</v>
          </cell>
        </row>
        <row r="1378">
          <cell r="A1378" t="str">
            <v>EXN_205</v>
          </cell>
          <cell r="B1378" t="str">
            <v>Guendjen</v>
          </cell>
          <cell r="C1378" t="str">
            <v>EXN</v>
          </cell>
          <cell r="D1378" t="str">
            <v>Kalfou</v>
          </cell>
          <cell r="E1378">
            <v>15.279267000000001</v>
          </cell>
          <cell r="F1378">
            <v>10.215508</v>
          </cell>
          <cell r="G1378">
            <v>650</v>
          </cell>
          <cell r="H1378" t="str">
            <v>Macro</v>
          </cell>
          <cell r="I1378" t="str">
            <v>NOKIA</v>
          </cell>
          <cell r="J1378" t="str">
            <v>Yonoussa Mohamadou</v>
          </cell>
          <cell r="K1378" t="str">
            <v>Yagoua</v>
          </cell>
          <cell r="L1378" t="str">
            <v>TELEINFRA</v>
          </cell>
          <cell r="M1378" t="str">
            <v>CAMUSAT</v>
          </cell>
          <cell r="N1378" t="str">
            <v>Hybrid Solar - S1</v>
          </cell>
        </row>
        <row r="1379">
          <cell r="A1379" t="str">
            <v>CTR_746</v>
          </cell>
          <cell r="B1379" t="str">
            <v>CTR_746_Z_Mendong-IV-MTN</v>
          </cell>
          <cell r="C1379" t="str">
            <v>CTR</v>
          </cell>
          <cell r="D1379" t="str">
            <v>Yaounde</v>
          </cell>
          <cell r="E1379">
            <v>11.450657</v>
          </cell>
          <cell r="F1379">
            <v>3.8338480000000001</v>
          </cell>
          <cell r="G1379">
            <v>745</v>
          </cell>
          <cell r="H1379" t="str">
            <v>Macro</v>
          </cell>
          <cell r="I1379" t="str">
            <v>ZTE</v>
          </cell>
          <cell r="J1379" t="str">
            <v>Kenfack Henri</v>
          </cell>
          <cell r="K1379" t="str">
            <v>Yaounde_4</v>
          </cell>
          <cell r="L1379" t="str">
            <v>AFRO</v>
          </cell>
          <cell r="M1379" t="str">
            <v>MTN</v>
          </cell>
          <cell r="N1379" t="e">
            <v>#N/A</v>
          </cell>
        </row>
        <row r="1380">
          <cell r="A1380" t="str">
            <v>LIT_480</v>
          </cell>
          <cell r="B1380" t="str">
            <v>Mbongo-IHS</v>
          </cell>
          <cell r="C1380" t="str">
            <v>LIT</v>
          </cell>
          <cell r="D1380" t="str">
            <v>Mbongo</v>
          </cell>
          <cell r="E1380">
            <v>9.8615680000000001</v>
          </cell>
          <cell r="F1380">
            <v>3.8673299999999999</v>
          </cell>
          <cell r="G1380">
            <v>23</v>
          </cell>
          <cell r="H1380" t="str">
            <v>Macro</v>
          </cell>
          <cell r="I1380" t="str">
            <v>NOKIA</v>
          </cell>
          <cell r="J1380" t="str">
            <v>Yannik Mbah</v>
          </cell>
          <cell r="K1380" t="str">
            <v>Edea_1</v>
          </cell>
          <cell r="L1380" t="str">
            <v>HAMMER_LIT_SUO</v>
          </cell>
          <cell r="M1380" t="str">
            <v>IHS</v>
          </cell>
          <cell r="N1380" t="str">
            <v>Grid-Gen</v>
          </cell>
        </row>
        <row r="1381">
          <cell r="A1381" t="str">
            <v>SUD_056</v>
          </cell>
          <cell r="B1381" t="str">
            <v>Memve-Ele-IHS</v>
          </cell>
          <cell r="C1381" t="str">
            <v>SUD</v>
          </cell>
          <cell r="D1381" t="str">
            <v>Memve-Ele</v>
          </cell>
          <cell r="E1381">
            <v>10.366884000000001</v>
          </cell>
          <cell r="F1381">
            <v>2.389894</v>
          </cell>
          <cell r="G1381">
            <v>463</v>
          </cell>
          <cell r="H1381" t="str">
            <v>Macro</v>
          </cell>
          <cell r="I1381" t="str">
            <v>NOKIA</v>
          </cell>
          <cell r="J1381" t="str">
            <v>Kenmegne Fabrice</v>
          </cell>
          <cell r="K1381" t="str">
            <v>Ebolowa</v>
          </cell>
          <cell r="L1381" t="str">
            <v>AFRO</v>
          </cell>
          <cell r="M1381" t="str">
            <v>IHS</v>
          </cell>
          <cell r="N1381" t="str">
            <v>Hybrid Gen</v>
          </cell>
        </row>
        <row r="1382">
          <cell r="A1382" t="str">
            <v>EXN_161</v>
          </cell>
          <cell r="B1382" t="str">
            <v>Mokong-MTN-IHS</v>
          </cell>
          <cell r="C1382" t="str">
            <v>EXN</v>
          </cell>
          <cell r="D1382" t="str">
            <v>Mokong</v>
          </cell>
          <cell r="E1382">
            <v>13.994440000000001</v>
          </cell>
          <cell r="F1382">
            <v>10.595138</v>
          </cell>
          <cell r="G1382">
            <v>543</v>
          </cell>
          <cell r="H1382" t="str">
            <v>Macro</v>
          </cell>
          <cell r="I1382" t="str">
            <v>NOKIA</v>
          </cell>
          <cell r="J1382" t="str">
            <v>Abiss Alioum</v>
          </cell>
          <cell r="K1382" t="str">
            <v>Mokolo</v>
          </cell>
          <cell r="L1382" t="str">
            <v>TELEINFRA</v>
          </cell>
          <cell r="M1382" t="str">
            <v>IHS</v>
          </cell>
          <cell r="N1382" t="str">
            <v>Gen-Lithium</v>
          </cell>
        </row>
        <row r="1383">
          <cell r="A1383" t="str">
            <v>NRO_061</v>
          </cell>
          <cell r="B1383" t="str">
            <v>Bambili-University-IHS</v>
          </cell>
          <cell r="C1383" t="str">
            <v>NRO</v>
          </cell>
          <cell r="D1383" t="str">
            <v>Bambili</v>
          </cell>
          <cell r="E1383">
            <v>10.258063999999999</v>
          </cell>
          <cell r="F1383">
            <v>6.0091229999999998</v>
          </cell>
          <cell r="G1383">
            <v>1419</v>
          </cell>
          <cell r="H1383" t="str">
            <v>Macro</v>
          </cell>
          <cell r="I1383" t="str">
            <v>NOKIA</v>
          </cell>
          <cell r="J1383" t="str">
            <v>ABONGTEOH SOFOR Derick</v>
          </cell>
          <cell r="K1383" t="str">
            <v>Bamenda_1</v>
          </cell>
          <cell r="L1383" t="str">
            <v>HAMMER_NRO_OST</v>
          </cell>
          <cell r="M1383" t="str">
            <v>IHS</v>
          </cell>
          <cell r="N1383" t="str">
            <v>Grid-Gen</v>
          </cell>
        </row>
        <row r="1384">
          <cell r="A1384" t="str">
            <v>LIT_493</v>
          </cell>
          <cell r="B1384" t="str">
            <v>Penja-shell-IHS</v>
          </cell>
          <cell r="C1384" t="str">
            <v>LIT</v>
          </cell>
          <cell r="D1384" t="str">
            <v>Penja</v>
          </cell>
          <cell r="E1384">
            <v>9.6796667060000008</v>
          </cell>
          <cell r="F1384">
            <v>4.64638887</v>
          </cell>
          <cell r="G1384">
            <v>162</v>
          </cell>
          <cell r="H1384" t="str">
            <v>Macro</v>
          </cell>
          <cell r="I1384" t="str">
            <v>NOKIA</v>
          </cell>
          <cell r="J1384" t="str">
            <v>Ewane Eric Pitié</v>
          </cell>
          <cell r="K1384" t="str">
            <v>Njombe</v>
          </cell>
          <cell r="L1384" t="str">
            <v>HAMMER_LIT_SUO</v>
          </cell>
          <cell r="M1384" t="str">
            <v>IHS</v>
          </cell>
          <cell r="N1384" t="str">
            <v>Grid-Gen</v>
          </cell>
        </row>
        <row r="1385">
          <cell r="A1385" t="str">
            <v>NRD_099</v>
          </cell>
          <cell r="B1385" t="str">
            <v>Sorawel-IHS</v>
          </cell>
          <cell r="C1385" t="str">
            <v>NRD</v>
          </cell>
          <cell r="D1385" t="str">
            <v>Sorawel</v>
          </cell>
          <cell r="E1385">
            <v>13.8543</v>
          </cell>
          <cell r="F1385">
            <v>9.7834699999999994</v>
          </cell>
          <cell r="G1385">
            <v>330</v>
          </cell>
          <cell r="H1385" t="str">
            <v>Macro</v>
          </cell>
          <cell r="I1385" t="str">
            <v>NOKIA</v>
          </cell>
          <cell r="J1385" t="str">
            <v>Deli Elisée</v>
          </cell>
          <cell r="K1385" t="str">
            <v>FIGUIL</v>
          </cell>
          <cell r="L1385" t="str">
            <v>TELEINFRA</v>
          </cell>
          <cell r="M1385" t="str">
            <v>IHS</v>
          </cell>
          <cell r="N1385" t="str">
            <v>Grid-Gen</v>
          </cell>
        </row>
        <row r="1386">
          <cell r="A1386" t="str">
            <v>LIT_504</v>
          </cell>
          <cell r="B1386" t="str">
            <v>LIT_504_Z_Talla-Kribi-IHS</v>
          </cell>
          <cell r="C1386" t="str">
            <v>LIT</v>
          </cell>
          <cell r="D1386" t="str">
            <v>Kribi</v>
          </cell>
          <cell r="E1386">
            <v>9.9106199999999998</v>
          </cell>
          <cell r="F1386">
            <v>2.9310100000000001</v>
          </cell>
          <cell r="G1386">
            <v>17</v>
          </cell>
          <cell r="H1386" t="str">
            <v>Macro</v>
          </cell>
          <cell r="I1386" t="str">
            <v>ZTE</v>
          </cell>
          <cell r="J1386" t="str">
            <v>Lucien Kamogne</v>
          </cell>
          <cell r="K1386" t="str">
            <v>Kribi</v>
          </cell>
          <cell r="L1386" t="str">
            <v>HAMMER_LIT_SUO</v>
          </cell>
          <cell r="M1386" t="str">
            <v>IHS</v>
          </cell>
          <cell r="N1386" t="str">
            <v>Grid-Gen</v>
          </cell>
        </row>
        <row r="1387">
          <cell r="A1387" t="str">
            <v>EXN_154</v>
          </cell>
          <cell r="B1387" t="str">
            <v>Zidim-IHS</v>
          </cell>
          <cell r="C1387" t="str">
            <v>EXN</v>
          </cell>
          <cell r="D1387" t="str">
            <v>Zidim</v>
          </cell>
          <cell r="E1387">
            <v>13.95323</v>
          </cell>
          <cell r="F1387">
            <v>10.48775</v>
          </cell>
          <cell r="G1387">
            <v>555</v>
          </cell>
          <cell r="H1387" t="str">
            <v>Macro</v>
          </cell>
          <cell r="I1387" t="str">
            <v>NOKIA</v>
          </cell>
          <cell r="J1387" t="str">
            <v>Abiss Alioum</v>
          </cell>
          <cell r="K1387" t="str">
            <v>Mokolo</v>
          </cell>
          <cell r="L1387" t="str">
            <v>TELEINFRA</v>
          </cell>
          <cell r="M1387" t="str">
            <v>IHS</v>
          </cell>
          <cell r="N1387" t="str">
            <v>Solar-Gen-Lithium</v>
          </cell>
        </row>
        <row r="1388">
          <cell r="A1388" t="str">
            <v>NRO_081</v>
          </cell>
          <cell r="B1388" t="str">
            <v>Njinikom</v>
          </cell>
          <cell r="C1388" t="str">
            <v>NRO</v>
          </cell>
          <cell r="D1388" t="str">
            <v>Njinikom</v>
          </cell>
          <cell r="E1388">
            <v>10.307306000000001</v>
          </cell>
          <cell r="F1388">
            <v>6.2242499999999996</v>
          </cell>
          <cell r="G1388">
            <v>1481</v>
          </cell>
          <cell r="H1388" t="str">
            <v>Macro</v>
          </cell>
          <cell r="I1388" t="str">
            <v>NOKIA</v>
          </cell>
          <cell r="J1388" t="str">
            <v>ABONGTEOH SOFOR Derick</v>
          </cell>
          <cell r="K1388" t="str">
            <v>Bamenda_1</v>
          </cell>
          <cell r="L1388" t="str">
            <v>HAMMER_NRO_OST</v>
          </cell>
          <cell r="M1388" t="str">
            <v>IHS</v>
          </cell>
          <cell r="N1388" t="str">
            <v>Grid-Gen</v>
          </cell>
        </row>
        <row r="1389">
          <cell r="A1389" t="str">
            <v>CTR_848</v>
          </cell>
          <cell r="B1389" t="str">
            <v>CTR_848_Z_Niki-Accacia-IHS</v>
          </cell>
          <cell r="C1389" t="str">
            <v>CTR</v>
          </cell>
          <cell r="D1389" t="str">
            <v>Yaounde</v>
          </cell>
          <cell r="E1389">
            <v>11.4867726</v>
          </cell>
          <cell r="F1389">
            <v>3.8381879809999999</v>
          </cell>
          <cell r="G1389">
            <v>698</v>
          </cell>
          <cell r="H1389" t="str">
            <v>Macro</v>
          </cell>
          <cell r="I1389" t="str">
            <v>ZTE</v>
          </cell>
          <cell r="J1389" t="str">
            <v>Kenfack Henri</v>
          </cell>
          <cell r="K1389" t="str">
            <v>Yaounde_4</v>
          </cell>
          <cell r="L1389" t="str">
            <v>AFRO</v>
          </cell>
          <cell r="M1389" t="str">
            <v>IHS</v>
          </cell>
          <cell r="N1389" t="e">
            <v>#N/A</v>
          </cell>
        </row>
        <row r="1390">
          <cell r="A1390" t="str">
            <v>CTR_851</v>
          </cell>
          <cell r="B1390" t="str">
            <v>CTR_851_Z_Tradex-Simbock-MTN</v>
          </cell>
          <cell r="C1390" t="str">
            <v>CTR</v>
          </cell>
          <cell r="D1390" t="str">
            <v>Yaounde</v>
          </cell>
          <cell r="E1390">
            <v>11.471133612999999</v>
          </cell>
          <cell r="F1390">
            <v>3.82602742</v>
          </cell>
          <cell r="G1390">
            <v>744</v>
          </cell>
          <cell r="H1390" t="str">
            <v>Macro</v>
          </cell>
          <cell r="I1390" t="str">
            <v>ZTE</v>
          </cell>
          <cell r="J1390" t="str">
            <v>Kenfack Henri</v>
          </cell>
          <cell r="K1390" t="str">
            <v>Yaounde_4</v>
          </cell>
          <cell r="L1390" t="str">
            <v>AFRO</v>
          </cell>
          <cell r="M1390" t="str">
            <v>MTN</v>
          </cell>
          <cell r="N1390" t="e">
            <v>#N/A</v>
          </cell>
        </row>
        <row r="1391">
          <cell r="A1391" t="str">
            <v>LIT_761</v>
          </cell>
          <cell r="B1391" t="str">
            <v>Mboppi-Market-IHS</v>
          </cell>
          <cell r="C1391" t="str">
            <v>LIT</v>
          </cell>
          <cell r="D1391" t="str">
            <v>Douala</v>
          </cell>
          <cell r="E1391">
            <v>9.7119900000000001</v>
          </cell>
          <cell r="F1391">
            <v>4.0474600000000001</v>
          </cell>
          <cell r="G1391">
            <v>15</v>
          </cell>
          <cell r="H1391" t="str">
            <v>Macro</v>
          </cell>
          <cell r="I1391" t="str">
            <v>ZTE</v>
          </cell>
          <cell r="J1391" t="str">
            <v>Ndo Bile Thomas</v>
          </cell>
          <cell r="K1391" t="str">
            <v>Douala_4</v>
          </cell>
          <cell r="L1391" t="str">
            <v>HAMMER_LIT_SUO</v>
          </cell>
          <cell r="M1391" t="str">
            <v>IHS</v>
          </cell>
          <cell r="N1391" t="e">
            <v>#N/A</v>
          </cell>
        </row>
        <row r="1392">
          <cell r="A1392" t="str">
            <v>NRO_096</v>
          </cell>
          <cell r="B1392" t="str">
            <v>Kwaja</v>
          </cell>
          <cell r="C1392" t="str">
            <v>NRO</v>
          </cell>
          <cell r="D1392" t="str">
            <v>Kwaja</v>
          </cell>
          <cell r="E1392">
            <v>11.04256</v>
          </cell>
          <cell r="F1392">
            <v>6.6481199999999996</v>
          </cell>
          <cell r="G1392">
            <v>1192</v>
          </cell>
          <cell r="H1392" t="str">
            <v>Macro</v>
          </cell>
          <cell r="I1392" t="str">
            <v>NOKIA</v>
          </cell>
          <cell r="J1392" t="str">
            <v>ABONGTEOH SOFOR Derick</v>
          </cell>
          <cell r="K1392" t="str">
            <v>Bamenda_1</v>
          </cell>
          <cell r="L1392" t="str">
            <v>HAMMER_NRO_OST</v>
          </cell>
          <cell r="M1392" t="str">
            <v>IHS</v>
          </cell>
          <cell r="N1392" t="str">
            <v>Vandalized</v>
          </cell>
        </row>
        <row r="1393">
          <cell r="A1393" t="str">
            <v>CTR_561</v>
          </cell>
          <cell r="B1393" t="str">
            <v>CTR_561_Z_Superette-Biyem-Assi</v>
          </cell>
          <cell r="C1393" t="str">
            <v>CTR</v>
          </cell>
          <cell r="D1393" t="str">
            <v>Yaounde</v>
          </cell>
          <cell r="E1393">
            <v>11.48221</v>
          </cell>
          <cell r="F1393">
            <v>3.8378160000000001</v>
          </cell>
          <cell r="G1393">
            <v>720</v>
          </cell>
          <cell r="H1393" t="str">
            <v>Macro</v>
          </cell>
          <cell r="I1393" t="str">
            <v>ZTE</v>
          </cell>
          <cell r="J1393" t="str">
            <v>Kenfack Henri</v>
          </cell>
          <cell r="K1393" t="str">
            <v>Yaounde_4</v>
          </cell>
          <cell r="L1393" t="str">
            <v>AFRO</v>
          </cell>
          <cell r="M1393" t="str">
            <v>CAMUSAT</v>
          </cell>
          <cell r="N1393" t="str">
            <v>Good Grid no GE - 12h</v>
          </cell>
        </row>
        <row r="1394">
          <cell r="A1394" t="str">
            <v>NRD_163</v>
          </cell>
          <cell r="B1394" t="str">
            <v>Garoua-Camp-Chinois-II</v>
          </cell>
          <cell r="C1394" t="str">
            <v>NRD</v>
          </cell>
          <cell r="D1394" t="str">
            <v>Garoua</v>
          </cell>
          <cell r="E1394">
            <v>13.374180000000001</v>
          </cell>
          <cell r="F1394">
            <v>9.2906399999999998</v>
          </cell>
          <cell r="G1394">
            <v>227</v>
          </cell>
          <cell r="H1394" t="str">
            <v>Macro</v>
          </cell>
          <cell r="I1394" t="str">
            <v>NOKIA</v>
          </cell>
          <cell r="J1394" t="str">
            <v>Djouohou Armel</v>
          </cell>
          <cell r="K1394" t="str">
            <v>Garoua_B2B</v>
          </cell>
          <cell r="L1394" t="str">
            <v>TELEINFRA</v>
          </cell>
          <cell r="M1394" t="str">
            <v>CAMUSAT</v>
          </cell>
          <cell r="N1394" t="str">
            <v>Good Grid + GE</v>
          </cell>
        </row>
        <row r="1395">
          <cell r="A1395" t="str">
            <v>SUD_064</v>
          </cell>
          <cell r="B1395" t="str">
            <v>Djoum-Ville-IHS</v>
          </cell>
          <cell r="C1395" t="str">
            <v>SUD</v>
          </cell>
          <cell r="D1395" t="str">
            <v>Djoum</v>
          </cell>
          <cell r="E1395">
            <v>12.689621000000001</v>
          </cell>
          <cell r="F1395">
            <v>2.6744409999999998</v>
          </cell>
          <cell r="G1395">
            <v>699</v>
          </cell>
          <cell r="H1395" t="str">
            <v>Macro</v>
          </cell>
          <cell r="I1395" t="str">
            <v>NOKIA</v>
          </cell>
          <cell r="J1395" t="str">
            <v>Foe Dominique</v>
          </cell>
          <cell r="K1395" t="str">
            <v>Djoum</v>
          </cell>
          <cell r="L1395" t="str">
            <v>AFRO</v>
          </cell>
          <cell r="M1395" t="str">
            <v>IHS</v>
          </cell>
          <cell r="N1395" t="str">
            <v>Grid-Gen</v>
          </cell>
        </row>
        <row r="1396">
          <cell r="A1396" t="str">
            <v>EXN_165</v>
          </cell>
          <cell r="B1396" t="str">
            <v>Doumo-IHS</v>
          </cell>
          <cell r="C1396" t="str">
            <v>EXN</v>
          </cell>
          <cell r="D1396" t="str">
            <v>Doumo</v>
          </cell>
          <cell r="E1396">
            <v>13.830394999999999</v>
          </cell>
          <cell r="F1396">
            <v>10.292048299999999</v>
          </cell>
          <cell r="G1396">
            <v>548</v>
          </cell>
          <cell r="H1396" t="str">
            <v>Macro</v>
          </cell>
          <cell r="I1396" t="str">
            <v>NOKIA</v>
          </cell>
          <cell r="J1396" t="str">
            <v>Abiss Alioum</v>
          </cell>
          <cell r="K1396" t="str">
            <v>Mokolo</v>
          </cell>
          <cell r="L1396" t="str">
            <v>TELEINFRA</v>
          </cell>
          <cell r="M1396" t="str">
            <v>IHS</v>
          </cell>
          <cell r="N1396" t="str">
            <v>Gen-Lithium</v>
          </cell>
        </row>
        <row r="1397">
          <cell r="A1397" t="str">
            <v>EXN_182</v>
          </cell>
          <cell r="B1397" t="str">
            <v>Kousseri-Michedire-MTN-IHS</v>
          </cell>
          <cell r="C1397" t="str">
            <v>EXN</v>
          </cell>
          <cell r="D1397" t="str">
            <v>Kousseri</v>
          </cell>
          <cell r="E1397">
            <v>15.016107999999999</v>
          </cell>
          <cell r="F1397">
            <v>12.072015</v>
          </cell>
          <cell r="G1397">
            <v>298</v>
          </cell>
          <cell r="H1397" t="str">
            <v>Macro</v>
          </cell>
          <cell r="I1397" t="str">
            <v>NOKIA</v>
          </cell>
          <cell r="J1397" t="str">
            <v>Hairou Alhamdou</v>
          </cell>
          <cell r="K1397" t="str">
            <v>Kousseri</v>
          </cell>
          <cell r="L1397" t="str">
            <v>TELEINFRA</v>
          </cell>
          <cell r="M1397" t="str">
            <v>IHS</v>
          </cell>
          <cell r="N1397" t="str">
            <v>Hybrid-Gen-Lithium</v>
          </cell>
        </row>
        <row r="1398">
          <cell r="A1398" t="str">
            <v>EXN_181</v>
          </cell>
          <cell r="B1398" t="str">
            <v>Kousseri-Arazai-MTN-IHS</v>
          </cell>
          <cell r="C1398" t="str">
            <v>EXN</v>
          </cell>
          <cell r="D1398" t="str">
            <v>Kousseri</v>
          </cell>
          <cell r="E1398">
            <v>14.99759865</v>
          </cell>
          <cell r="F1398">
            <v>12.085933539999999</v>
          </cell>
          <cell r="G1398">
            <v>295</v>
          </cell>
          <cell r="H1398" t="str">
            <v>Macro</v>
          </cell>
          <cell r="I1398" t="str">
            <v>NOKIA</v>
          </cell>
          <cell r="J1398" t="str">
            <v>Hairou Alhamdou</v>
          </cell>
          <cell r="K1398" t="str">
            <v>Kousseri</v>
          </cell>
          <cell r="L1398" t="str">
            <v>TELEINFRA</v>
          </cell>
          <cell r="M1398" t="str">
            <v>IHS</v>
          </cell>
          <cell r="N1398" t="e">
            <v>#N/A</v>
          </cell>
        </row>
        <row r="1399">
          <cell r="A1399" t="str">
            <v>LIT_575</v>
          </cell>
          <cell r="B1399" t="str">
            <v>LIT_575_Z_Boko-Douala-II-IHS</v>
          </cell>
          <cell r="C1399" t="str">
            <v>LIT</v>
          </cell>
          <cell r="D1399" t="str">
            <v>Douala</v>
          </cell>
          <cell r="E1399">
            <v>9.7673199999999998</v>
          </cell>
          <cell r="F1399">
            <v>4.0035119999999997</v>
          </cell>
          <cell r="G1399">
            <v>21</v>
          </cell>
          <cell r="H1399" t="str">
            <v>Macro</v>
          </cell>
          <cell r="I1399" t="str">
            <v>ZTE</v>
          </cell>
          <cell r="J1399" t="str">
            <v>Nomo Gerard Brice</v>
          </cell>
          <cell r="K1399" t="str">
            <v>Douala_5</v>
          </cell>
          <cell r="L1399" t="str">
            <v>HAMMER_LIT_SUO</v>
          </cell>
          <cell r="M1399" t="str">
            <v>IHS</v>
          </cell>
          <cell r="N1399" t="str">
            <v>Grid-Gen</v>
          </cell>
        </row>
        <row r="1400">
          <cell r="A1400" t="str">
            <v>EXN_242</v>
          </cell>
          <cell r="B1400" t="str">
            <v>Zouhaye</v>
          </cell>
          <cell r="C1400" t="str">
            <v>EXN</v>
          </cell>
          <cell r="D1400" t="str">
            <v>Zouhaye</v>
          </cell>
          <cell r="E1400">
            <v>15.025219999999999</v>
          </cell>
          <cell r="F1400">
            <v>10.004490000000001</v>
          </cell>
          <cell r="G1400">
            <v>878</v>
          </cell>
          <cell r="H1400" t="str">
            <v>Macro</v>
          </cell>
          <cell r="I1400" t="str">
            <v>NOKIA</v>
          </cell>
          <cell r="J1400" t="str">
            <v>Yonoussa Mohamadou</v>
          </cell>
          <cell r="K1400" t="str">
            <v>Yagoua</v>
          </cell>
          <cell r="L1400" t="str">
            <v>TELEINFRA</v>
          </cell>
          <cell r="M1400" t="str">
            <v>CAMUSAT</v>
          </cell>
          <cell r="N1400" t="str">
            <v>Hybrid Solar - S2</v>
          </cell>
        </row>
        <row r="1401">
          <cell r="A1401" t="str">
            <v>EXN_162</v>
          </cell>
          <cell r="B1401" t="str">
            <v>Mayo-kaba-IHS</v>
          </cell>
          <cell r="C1401" t="str">
            <v>EXN</v>
          </cell>
          <cell r="D1401" t="str">
            <v xml:space="preserve">Mayo-Kaba </v>
          </cell>
          <cell r="E1401">
            <v>13.867609</v>
          </cell>
          <cell r="F1401">
            <v>10.28393</v>
          </cell>
          <cell r="G1401">
            <v>521</v>
          </cell>
          <cell r="H1401" t="str">
            <v>Macro</v>
          </cell>
          <cell r="I1401" t="str">
            <v>NOKIA</v>
          </cell>
          <cell r="J1401" t="str">
            <v>Abiss Alioum</v>
          </cell>
          <cell r="K1401" t="str">
            <v>Mokolo</v>
          </cell>
          <cell r="L1401" t="str">
            <v>TELEINFRA</v>
          </cell>
          <cell r="M1401" t="str">
            <v>IHS</v>
          </cell>
          <cell r="N1401" t="str">
            <v>Hybrid Gen</v>
          </cell>
        </row>
        <row r="1402">
          <cell r="A1402" t="str">
            <v>OST_071</v>
          </cell>
          <cell r="B1402" t="str">
            <v>Mbouda-Lepi</v>
          </cell>
          <cell r="C1402" t="str">
            <v>OST</v>
          </cell>
          <cell r="D1402" t="str">
            <v>Mbouda</v>
          </cell>
          <cell r="E1402">
            <v>10.263342</v>
          </cell>
          <cell r="F1402">
            <v>5.6247740000000004</v>
          </cell>
          <cell r="G1402">
            <v>1389</v>
          </cell>
          <cell r="H1402" t="str">
            <v>Macro</v>
          </cell>
          <cell r="I1402" t="str">
            <v>NOKIA</v>
          </cell>
          <cell r="J1402" t="str">
            <v>Kamdom Yannick</v>
          </cell>
          <cell r="K1402" t="str">
            <v>Mbouda</v>
          </cell>
          <cell r="L1402" t="str">
            <v>HAMMER_NRO_OST</v>
          </cell>
          <cell r="M1402" t="str">
            <v>IHS</v>
          </cell>
          <cell r="N1402" t="str">
            <v>Grid-Gen</v>
          </cell>
        </row>
        <row r="1403">
          <cell r="A1403" t="str">
            <v>EXN_155</v>
          </cell>
          <cell r="B1403" t="str">
            <v>Minawao-IHS</v>
          </cell>
          <cell r="C1403" t="str">
            <v>EXN</v>
          </cell>
          <cell r="D1403" t="str">
            <v>Minawao</v>
          </cell>
          <cell r="E1403">
            <v>13.850009999999999</v>
          </cell>
          <cell r="F1403">
            <v>10.560560000000001</v>
          </cell>
          <cell r="G1403">
            <v>670</v>
          </cell>
          <cell r="H1403" t="str">
            <v>Macro</v>
          </cell>
          <cell r="I1403" t="str">
            <v>NOKIA</v>
          </cell>
          <cell r="J1403" t="str">
            <v>Abiss Alioum</v>
          </cell>
          <cell r="K1403" t="str">
            <v>Mokolo</v>
          </cell>
          <cell r="L1403" t="str">
            <v>TELEINFRA</v>
          </cell>
          <cell r="M1403" t="str">
            <v>IHS</v>
          </cell>
          <cell r="N1403" t="str">
            <v>Solar-Gen</v>
          </cell>
        </row>
        <row r="1404">
          <cell r="A1404" t="str">
            <v>SUD_066</v>
          </cell>
          <cell r="B1404" t="str">
            <v>Mvangan-IHS</v>
          </cell>
          <cell r="C1404" t="str">
            <v>SUD</v>
          </cell>
          <cell r="D1404" t="str">
            <v>Mvangan</v>
          </cell>
          <cell r="E1404">
            <v>11.741167000000001</v>
          </cell>
          <cell r="F1404">
            <v>2.656444</v>
          </cell>
          <cell r="G1404">
            <v>601</v>
          </cell>
          <cell r="H1404" t="str">
            <v>Macro</v>
          </cell>
          <cell r="I1404" t="str">
            <v>NOKIA</v>
          </cell>
          <cell r="J1404" t="str">
            <v>Kenfack Peguy</v>
          </cell>
          <cell r="K1404" t="str">
            <v>Sangmelima</v>
          </cell>
          <cell r="L1404" t="str">
            <v>AFRO</v>
          </cell>
          <cell r="M1404" t="str">
            <v>IHS</v>
          </cell>
          <cell r="N1404" t="str">
            <v>Hybrid-Gen-Lithium</v>
          </cell>
        </row>
        <row r="1405">
          <cell r="A1405" t="str">
            <v>OST_060</v>
          </cell>
          <cell r="B1405" t="str">
            <v>Babadjou</v>
          </cell>
          <cell r="C1405" t="str">
            <v>OST</v>
          </cell>
          <cell r="D1405" t="str">
            <v>Babadjou</v>
          </cell>
          <cell r="E1405">
            <v>10.20737033</v>
          </cell>
          <cell r="F1405">
            <v>5.6773095189999996</v>
          </cell>
          <cell r="G1405">
            <v>1569</v>
          </cell>
          <cell r="H1405" t="str">
            <v>Macro</v>
          </cell>
          <cell r="I1405" t="str">
            <v>NOKIA</v>
          </cell>
          <cell r="J1405" t="str">
            <v>Kamdom Yannick</v>
          </cell>
          <cell r="K1405" t="str">
            <v>Mbouda</v>
          </cell>
          <cell r="L1405" t="str">
            <v>HAMMER_NRO_OST</v>
          </cell>
          <cell r="M1405" t="str">
            <v>IHS</v>
          </cell>
          <cell r="N1405" t="str">
            <v>Grid-Gen</v>
          </cell>
        </row>
        <row r="1406">
          <cell r="A1406" t="str">
            <v>NRO_247</v>
          </cell>
          <cell r="B1406" t="str">
            <v>Pinyin-New</v>
          </cell>
          <cell r="C1406" t="str">
            <v>NRO</v>
          </cell>
          <cell r="D1406" t="str">
            <v>Pinyin</v>
          </cell>
          <cell r="E1406">
            <v>10.06854</v>
          </cell>
          <cell r="F1406">
            <v>5.77623</v>
          </cell>
          <cell r="G1406">
            <v>2051</v>
          </cell>
          <cell r="H1406" t="str">
            <v>Macro</v>
          </cell>
          <cell r="I1406" t="str">
            <v>NOKIA</v>
          </cell>
          <cell r="J1406" t="str">
            <v>ABONGTEOH SOFOR Derick</v>
          </cell>
          <cell r="K1406" t="str">
            <v>Bamenda_1</v>
          </cell>
          <cell r="L1406" t="str">
            <v>HAMMER_NRO_OST</v>
          </cell>
          <cell r="M1406">
            <v>0</v>
          </cell>
          <cell r="N1406" t="e">
            <v>#N/A</v>
          </cell>
        </row>
        <row r="1407">
          <cell r="A1407" t="str">
            <v>LIT_579</v>
          </cell>
          <cell r="B1407" t="str">
            <v>LIT_579_Z_Soboum-IHS</v>
          </cell>
          <cell r="C1407" t="str">
            <v>LIT</v>
          </cell>
          <cell r="D1407" t="str">
            <v>Douala</v>
          </cell>
          <cell r="E1407">
            <v>9.7347881170000008</v>
          </cell>
          <cell r="F1407">
            <v>4.0175187829999999</v>
          </cell>
          <cell r="G1407">
            <v>10</v>
          </cell>
          <cell r="H1407" t="str">
            <v>Macro</v>
          </cell>
          <cell r="I1407" t="str">
            <v>ZTE</v>
          </cell>
          <cell r="J1407" t="str">
            <v>Nomo Gerard Brice</v>
          </cell>
          <cell r="K1407" t="str">
            <v>Douala_5</v>
          </cell>
          <cell r="L1407" t="str">
            <v>HAMMER_LIT_SUO</v>
          </cell>
          <cell r="M1407" t="str">
            <v>IHS</v>
          </cell>
          <cell r="N1407" t="str">
            <v>Grid-Gen</v>
          </cell>
        </row>
        <row r="1408">
          <cell r="A1408" t="str">
            <v>EXN_163</v>
          </cell>
          <cell r="B1408" t="str">
            <v>Gamdougoum-IHS</v>
          </cell>
          <cell r="C1408" t="str">
            <v>EXN</v>
          </cell>
          <cell r="D1408" t="str">
            <v>Gamdougoum</v>
          </cell>
          <cell r="E1408">
            <v>13.752709640000001</v>
          </cell>
          <cell r="F1408">
            <v>10.29583085</v>
          </cell>
          <cell r="G1408">
            <v>647</v>
          </cell>
          <cell r="H1408" t="str">
            <v>Macro</v>
          </cell>
          <cell r="I1408" t="str">
            <v>NOKIA</v>
          </cell>
          <cell r="J1408" t="str">
            <v>Abiss Alioum</v>
          </cell>
          <cell r="K1408" t="str">
            <v>Mokolo</v>
          </cell>
          <cell r="L1408" t="str">
            <v>TELEINFRA</v>
          </cell>
          <cell r="M1408" t="str">
            <v>IHS</v>
          </cell>
          <cell r="N1408" t="str">
            <v>Solar-Gen-Lithium</v>
          </cell>
        </row>
        <row r="1409">
          <cell r="A1409" t="str">
            <v>EXN_173</v>
          </cell>
          <cell r="B1409" t="str">
            <v>Guili-Centre-IHS</v>
          </cell>
          <cell r="C1409" t="str">
            <v>EXN</v>
          </cell>
          <cell r="D1409" t="str">
            <v>Guili</v>
          </cell>
          <cell r="E1409">
            <v>13.5503</v>
          </cell>
          <cell r="F1409">
            <v>10.339729999999999</v>
          </cell>
          <cell r="G1409">
            <v>772</v>
          </cell>
          <cell r="H1409" t="str">
            <v>Macro</v>
          </cell>
          <cell r="I1409" t="str">
            <v>NOKIA</v>
          </cell>
          <cell r="J1409" t="str">
            <v>Tsafack Ervice</v>
          </cell>
          <cell r="K1409" t="str">
            <v>Guider</v>
          </cell>
          <cell r="L1409" t="str">
            <v>TELEINFRA</v>
          </cell>
          <cell r="M1409" t="str">
            <v>IHS</v>
          </cell>
          <cell r="N1409" t="str">
            <v>Grid-Gen</v>
          </cell>
        </row>
        <row r="1410">
          <cell r="A1410" t="str">
            <v>LIT_509</v>
          </cell>
          <cell r="B1410" t="str">
            <v>Kopongo</v>
          </cell>
          <cell r="C1410" t="str">
            <v>LIT</v>
          </cell>
          <cell r="D1410" t="str">
            <v>Kopongo</v>
          </cell>
          <cell r="E1410">
            <v>10.11505</v>
          </cell>
          <cell r="F1410">
            <v>3.9529899999999998</v>
          </cell>
          <cell r="G1410">
            <v>131</v>
          </cell>
          <cell r="H1410" t="str">
            <v>Macro</v>
          </cell>
          <cell r="I1410" t="str">
            <v>NOKIA</v>
          </cell>
          <cell r="J1410" t="str">
            <v>Yannik Mbah</v>
          </cell>
          <cell r="K1410" t="str">
            <v>Edea_1</v>
          </cell>
          <cell r="L1410" t="str">
            <v>HAMMER_LIT_SUO</v>
          </cell>
          <cell r="M1410" t="str">
            <v>IHS</v>
          </cell>
          <cell r="N1410" t="str">
            <v>Grid-Gen</v>
          </cell>
        </row>
        <row r="1411">
          <cell r="A1411" t="str">
            <v>LIT_508</v>
          </cell>
          <cell r="B1411" t="str">
            <v>Logbong</v>
          </cell>
          <cell r="C1411" t="str">
            <v>LIT</v>
          </cell>
          <cell r="D1411" t="str">
            <v>Logbong</v>
          </cell>
          <cell r="E1411">
            <v>10.551838</v>
          </cell>
          <cell r="F1411">
            <v>3.9563540000000001</v>
          </cell>
          <cell r="G1411">
            <v>403</v>
          </cell>
          <cell r="H1411" t="str">
            <v>Macro</v>
          </cell>
          <cell r="I1411" t="str">
            <v>NOKIA</v>
          </cell>
          <cell r="J1411" t="str">
            <v>Freddy Fogang</v>
          </cell>
          <cell r="K1411" t="str">
            <v>Edea_2 (Pouma)</v>
          </cell>
          <cell r="L1411" t="str">
            <v>HAMMER_LIT_SUO</v>
          </cell>
          <cell r="M1411" t="str">
            <v>IHS</v>
          </cell>
          <cell r="N1411" t="str">
            <v>Grid-Gen</v>
          </cell>
        </row>
        <row r="1412">
          <cell r="A1412" t="str">
            <v>LIT_500</v>
          </cell>
          <cell r="B1412" t="str">
            <v>Ndjokloumbe-IHS</v>
          </cell>
          <cell r="C1412" t="str">
            <v>LIT</v>
          </cell>
          <cell r="D1412" t="str">
            <v>Ndjokloumbe</v>
          </cell>
          <cell r="E1412">
            <v>10.25852781</v>
          </cell>
          <cell r="F1412">
            <v>3.619138859</v>
          </cell>
          <cell r="G1412">
            <v>240</v>
          </cell>
          <cell r="H1412" t="str">
            <v>Macro</v>
          </cell>
          <cell r="I1412" t="str">
            <v>NOKIA</v>
          </cell>
          <cell r="J1412" t="str">
            <v>Freddy Fogang</v>
          </cell>
          <cell r="K1412" t="str">
            <v>Edea_2 (Pouma)</v>
          </cell>
          <cell r="L1412" t="str">
            <v>HAMMER_LIT_SUO</v>
          </cell>
          <cell r="M1412" t="str">
            <v>IHS</v>
          </cell>
          <cell r="N1412" t="str">
            <v>Hybrid Gen</v>
          </cell>
        </row>
        <row r="1413">
          <cell r="A1413" t="str">
            <v>OST_087</v>
          </cell>
          <cell r="B1413" t="str">
            <v>Foumban-Ndjidare</v>
          </cell>
          <cell r="C1413" t="str">
            <v>OST</v>
          </cell>
          <cell r="D1413" t="str">
            <v>Foumban</v>
          </cell>
          <cell r="E1413">
            <v>10.915457999999999</v>
          </cell>
          <cell r="F1413">
            <v>5.7285979999999999</v>
          </cell>
          <cell r="G1413">
            <v>1198</v>
          </cell>
          <cell r="H1413" t="str">
            <v>Macro</v>
          </cell>
          <cell r="I1413" t="str">
            <v>NOKIA</v>
          </cell>
          <cell r="J1413" t="str">
            <v>YaYa Nchare</v>
          </cell>
          <cell r="K1413" t="str">
            <v>Foumban_1</v>
          </cell>
          <cell r="L1413" t="str">
            <v>HAMMER_NRO_OST</v>
          </cell>
          <cell r="M1413" t="str">
            <v>IHS</v>
          </cell>
          <cell r="N1413" t="str">
            <v>Grid-Gen</v>
          </cell>
        </row>
        <row r="1414">
          <cell r="A1414" t="str">
            <v>ADM_003</v>
          </cell>
          <cell r="B1414" t="str">
            <v>Ngd-Universite</v>
          </cell>
          <cell r="C1414" t="str">
            <v>ADM</v>
          </cell>
          <cell r="D1414" t="str">
            <v>Ngaoundere</v>
          </cell>
          <cell r="E1414">
            <v>13.547499999999999</v>
          </cell>
          <cell r="F1414">
            <v>7.4143999999999997</v>
          </cell>
          <cell r="G1414">
            <v>1087</v>
          </cell>
          <cell r="H1414" t="str">
            <v>Macro</v>
          </cell>
          <cell r="I1414" t="str">
            <v>NOKIA</v>
          </cell>
          <cell r="J1414" t="str">
            <v>Herve Pouomo</v>
          </cell>
          <cell r="K1414" t="str">
            <v>Ngaoundere_2</v>
          </cell>
          <cell r="L1414" t="str">
            <v>TELEINFRA</v>
          </cell>
          <cell r="M1414" t="str">
            <v>IHS</v>
          </cell>
          <cell r="N1414" t="str">
            <v>Grid-Gen</v>
          </cell>
        </row>
        <row r="1415">
          <cell r="A1415" t="str">
            <v>CTR_531</v>
          </cell>
          <cell r="B1415" t="str">
            <v>Nkolve-IHS</v>
          </cell>
          <cell r="C1415" t="str">
            <v>CTR</v>
          </cell>
          <cell r="D1415" t="str">
            <v>Nkolve</v>
          </cell>
          <cell r="E1415">
            <v>11.36356</v>
          </cell>
          <cell r="F1415">
            <v>4.2195799999999997</v>
          </cell>
          <cell r="G1415">
            <v>495</v>
          </cell>
          <cell r="H1415" t="str">
            <v>Macro</v>
          </cell>
          <cell r="I1415" t="str">
            <v>NOKIA</v>
          </cell>
          <cell r="J1415" t="str">
            <v>Ngouala TSAGUE BRISSE</v>
          </cell>
          <cell r="K1415" t="str">
            <v>Yaounde_3</v>
          </cell>
          <cell r="L1415" t="str">
            <v>AFRO</v>
          </cell>
          <cell r="M1415" t="str">
            <v>IHS</v>
          </cell>
          <cell r="N1415" t="str">
            <v>Gen-Lithium</v>
          </cell>
        </row>
        <row r="1416">
          <cell r="A1416" t="str">
            <v>LIT_515</v>
          </cell>
          <cell r="B1416" t="str">
            <v>Sodibanga</v>
          </cell>
          <cell r="C1416" t="str">
            <v>LIT</v>
          </cell>
          <cell r="D1416" t="str">
            <v>Sodibanga</v>
          </cell>
          <cell r="E1416">
            <v>10.382439</v>
          </cell>
          <cell r="F1416">
            <v>3.6897669999999998</v>
          </cell>
          <cell r="G1416">
            <v>89</v>
          </cell>
          <cell r="H1416" t="str">
            <v>Macro</v>
          </cell>
          <cell r="I1416" t="str">
            <v>NOKIA</v>
          </cell>
          <cell r="J1416" t="str">
            <v>Freddy Fogang</v>
          </cell>
          <cell r="K1416" t="str">
            <v>Edea_2 (Pouma)</v>
          </cell>
          <cell r="L1416" t="str">
            <v>HAMMER_LIT_SUO</v>
          </cell>
          <cell r="M1416" t="str">
            <v>IHS</v>
          </cell>
          <cell r="N1416" t="str">
            <v>Hybrid Gen</v>
          </cell>
        </row>
        <row r="1417">
          <cell r="A1417" t="str">
            <v>NRD_125</v>
          </cell>
          <cell r="B1417" t="str">
            <v>So-Djay-IHS</v>
          </cell>
          <cell r="C1417" t="str">
            <v>NRD</v>
          </cell>
          <cell r="D1417" t="str">
            <v>So-Djay</v>
          </cell>
          <cell r="E1417">
            <v>13.73895257</v>
          </cell>
          <cell r="F1417">
            <v>9.7704064529999997</v>
          </cell>
          <cell r="G1417">
            <v>338</v>
          </cell>
          <cell r="H1417" t="str">
            <v>Macro</v>
          </cell>
          <cell r="I1417" t="str">
            <v>NOKIA</v>
          </cell>
          <cell r="J1417" t="str">
            <v>Tsafack Ervice</v>
          </cell>
          <cell r="K1417" t="str">
            <v>Guider</v>
          </cell>
          <cell r="L1417" t="str">
            <v>TELEINFRA</v>
          </cell>
          <cell r="M1417" t="str">
            <v>IHS</v>
          </cell>
          <cell r="N1417" t="str">
            <v>Solar-Gen</v>
          </cell>
        </row>
        <row r="1418">
          <cell r="A1418" t="str">
            <v>LIT_583</v>
          </cell>
          <cell r="B1418" t="str">
            <v>LIT_583_Z_Dibamba</v>
          </cell>
          <cell r="C1418" t="str">
            <v>LIT</v>
          </cell>
          <cell r="D1418" t="str">
            <v>Douala</v>
          </cell>
          <cell r="E1418">
            <v>9.8450000000000006</v>
          </cell>
          <cell r="F1418">
            <v>3.9995590000000001</v>
          </cell>
          <cell r="G1418">
            <v>8</v>
          </cell>
          <cell r="H1418" t="str">
            <v>Macro</v>
          </cell>
          <cell r="I1418" t="str">
            <v>ZTE</v>
          </cell>
          <cell r="J1418" t="str">
            <v>Marius Lontsi</v>
          </cell>
          <cell r="K1418" t="str">
            <v>Douala_8</v>
          </cell>
          <cell r="L1418" t="str">
            <v>HAMMER_LIT_SUO</v>
          </cell>
          <cell r="M1418" t="str">
            <v>CAMUSAT</v>
          </cell>
          <cell r="N1418" t="str">
            <v>Medium Grid + GE</v>
          </cell>
        </row>
        <row r="1419">
          <cell r="A1419" t="str">
            <v>EXN_051</v>
          </cell>
          <cell r="B1419" t="str">
            <v>Logone-Birni</v>
          </cell>
          <cell r="C1419" t="str">
            <v>EXN</v>
          </cell>
          <cell r="D1419" t="str">
            <v>Logone-Birni</v>
          </cell>
          <cell r="E1419">
            <v>15.094942</v>
          </cell>
          <cell r="F1419">
            <v>11.780098000000001</v>
          </cell>
          <cell r="G1419">
            <v>298</v>
          </cell>
          <cell r="H1419" t="str">
            <v>Macro</v>
          </cell>
          <cell r="I1419" t="str">
            <v>NOKIA</v>
          </cell>
          <cell r="J1419" t="str">
            <v>Hairou Alhamdou</v>
          </cell>
          <cell r="K1419" t="str">
            <v>Kousseri</v>
          </cell>
          <cell r="L1419" t="str">
            <v>TELEINFRA</v>
          </cell>
          <cell r="M1419" t="str">
            <v>IHS</v>
          </cell>
          <cell r="N1419" t="str">
            <v>Solar-Gen</v>
          </cell>
        </row>
        <row r="1420">
          <cell r="A1420" t="str">
            <v>NRD_133</v>
          </cell>
          <cell r="B1420" t="str">
            <v>Pitoa-Entree</v>
          </cell>
          <cell r="C1420" t="str">
            <v>NRD</v>
          </cell>
          <cell r="D1420" t="str">
            <v>Pitoa</v>
          </cell>
          <cell r="E1420">
            <v>13.49900794</v>
          </cell>
          <cell r="F1420">
            <v>9.3812828800000005</v>
          </cell>
          <cell r="G1420">
            <v>187</v>
          </cell>
          <cell r="H1420" t="str">
            <v>Macro</v>
          </cell>
          <cell r="I1420" t="str">
            <v>NOKIA</v>
          </cell>
          <cell r="J1420" t="str">
            <v>KEPLO MADI Jean-Paul</v>
          </cell>
          <cell r="K1420" t="str">
            <v>Garoua_1</v>
          </cell>
          <cell r="L1420" t="str">
            <v>TELEINFRA</v>
          </cell>
          <cell r="M1420" t="str">
            <v>CAMUSAT</v>
          </cell>
          <cell r="N1420" t="str">
            <v>Good Grid + Solar + GE</v>
          </cell>
        </row>
        <row r="1421">
          <cell r="A1421" t="str">
            <v>EXN_171</v>
          </cell>
          <cell r="B1421" t="str">
            <v>Dogba-IHS</v>
          </cell>
          <cell r="C1421" t="str">
            <v>EXN</v>
          </cell>
          <cell r="D1421" t="str">
            <v>Dogba</v>
          </cell>
          <cell r="E1421">
            <v>14.311170000000001</v>
          </cell>
          <cell r="F1421">
            <v>10.794449999999999</v>
          </cell>
          <cell r="G1421">
            <v>394</v>
          </cell>
          <cell r="H1421" t="str">
            <v>Macro</v>
          </cell>
          <cell r="I1421" t="str">
            <v>NOKIA</v>
          </cell>
          <cell r="J1421" t="str">
            <v xml:space="preserve">ASSAATSA Eric Blaise </v>
          </cell>
          <cell r="K1421" t="str">
            <v>Maroua_1</v>
          </cell>
          <cell r="L1421" t="str">
            <v>TELEINFRA</v>
          </cell>
          <cell r="M1421" t="str">
            <v>IHS</v>
          </cell>
          <cell r="N1421" t="str">
            <v>Gen-Lithium</v>
          </cell>
        </row>
        <row r="1422">
          <cell r="A1422" t="str">
            <v>ADM_007</v>
          </cell>
          <cell r="B1422" t="str">
            <v>Ngd-CRTV</v>
          </cell>
          <cell r="C1422" t="str">
            <v>ADM</v>
          </cell>
          <cell r="D1422" t="str">
            <v>Ngaoundere</v>
          </cell>
          <cell r="E1422">
            <v>13.588944440000001</v>
          </cell>
          <cell r="F1422">
            <v>7.2953888889999998</v>
          </cell>
          <cell r="G1422">
            <v>1186</v>
          </cell>
          <cell r="H1422" t="str">
            <v>Macro</v>
          </cell>
          <cell r="I1422" t="str">
            <v>NOKIA</v>
          </cell>
          <cell r="J1422" t="str">
            <v>Herve Pouomo</v>
          </cell>
          <cell r="K1422" t="str">
            <v>Ngaoundere_2</v>
          </cell>
          <cell r="L1422" t="str">
            <v>TELEINFRA</v>
          </cell>
          <cell r="M1422" t="str">
            <v>CAMUSAT</v>
          </cell>
          <cell r="N1422" t="str">
            <v>Good Grid + Solar + GE</v>
          </cell>
        </row>
        <row r="1423">
          <cell r="A1423" t="str">
            <v>OST_082</v>
          </cell>
          <cell r="B1423" t="str">
            <v>Foumban-Nkoungougnet</v>
          </cell>
          <cell r="C1423" t="str">
            <v>OST</v>
          </cell>
          <cell r="D1423" t="str">
            <v>Foumban</v>
          </cell>
          <cell r="E1423">
            <v>10.906758</v>
          </cell>
          <cell r="F1423">
            <v>5.7239329999999997</v>
          </cell>
          <cell r="G1423">
            <v>1142</v>
          </cell>
          <cell r="H1423" t="str">
            <v>Macro</v>
          </cell>
          <cell r="I1423" t="str">
            <v>NOKIA</v>
          </cell>
          <cell r="J1423" t="str">
            <v>Willy Ngougni</v>
          </cell>
          <cell r="K1423" t="str">
            <v>Foumban_2</v>
          </cell>
          <cell r="L1423" t="str">
            <v>HAMMER_NRO_OST</v>
          </cell>
          <cell r="M1423" t="str">
            <v>IHS</v>
          </cell>
          <cell r="N1423" t="str">
            <v>Grid-Gen</v>
          </cell>
        </row>
        <row r="1424">
          <cell r="A1424" t="str">
            <v>EXN_168</v>
          </cell>
          <cell r="B1424" t="str">
            <v>Kinguin-IHS</v>
          </cell>
          <cell r="C1424" t="str">
            <v>EXN</v>
          </cell>
          <cell r="D1424" t="str">
            <v>Kinguin</v>
          </cell>
          <cell r="E1424">
            <v>13.66309775</v>
          </cell>
          <cell r="F1424">
            <v>10.568921080000001</v>
          </cell>
          <cell r="G1424">
            <v>934</v>
          </cell>
          <cell r="H1424" t="str">
            <v>Macro</v>
          </cell>
          <cell r="I1424" t="str">
            <v>NOKIA</v>
          </cell>
          <cell r="J1424" t="str">
            <v>Abiss Alioum</v>
          </cell>
          <cell r="K1424" t="str">
            <v>Mokolo</v>
          </cell>
          <cell r="L1424" t="str">
            <v>TELEINFRA</v>
          </cell>
          <cell r="M1424" t="str">
            <v>IHS</v>
          </cell>
          <cell r="N1424" t="str">
            <v>Grid-Gen-Lithium</v>
          </cell>
        </row>
        <row r="1425">
          <cell r="A1425" t="str">
            <v>LIT_520</v>
          </cell>
          <cell r="B1425" t="str">
            <v>Loum-Nkombi-II-IHS</v>
          </cell>
          <cell r="C1425" t="str">
            <v>LIT</v>
          </cell>
          <cell r="D1425" t="str">
            <v>Loum</v>
          </cell>
          <cell r="E1425">
            <v>9.73777778</v>
          </cell>
          <cell r="F1425">
            <v>4.7126700000000001</v>
          </cell>
          <cell r="G1425">
            <v>233</v>
          </cell>
          <cell r="H1425" t="str">
            <v>Macro</v>
          </cell>
          <cell r="I1425" t="str">
            <v>NOKIA</v>
          </cell>
          <cell r="J1425" t="str">
            <v>Ewane Eric Pitié</v>
          </cell>
          <cell r="K1425" t="str">
            <v>Njombe</v>
          </cell>
          <cell r="L1425" t="str">
            <v>HAMMER_LIT_SUO</v>
          </cell>
          <cell r="M1425" t="str">
            <v>IHS</v>
          </cell>
          <cell r="N1425" t="str">
            <v>Grid-Gen</v>
          </cell>
        </row>
        <row r="1426">
          <cell r="A1426" t="str">
            <v>EXN_186</v>
          </cell>
          <cell r="B1426" t="str">
            <v>Mouda-IHS</v>
          </cell>
          <cell r="C1426" t="str">
            <v>EXN</v>
          </cell>
          <cell r="D1426" t="str">
            <v>Mouda</v>
          </cell>
          <cell r="E1426">
            <v>14.232417979999999</v>
          </cell>
          <cell r="F1426">
            <v>10.358144680000001</v>
          </cell>
          <cell r="G1426">
            <v>480</v>
          </cell>
          <cell r="H1426" t="str">
            <v>Macro</v>
          </cell>
          <cell r="I1426" t="str">
            <v>NOKIA</v>
          </cell>
          <cell r="J1426" t="str">
            <v>Deli Elisée</v>
          </cell>
          <cell r="K1426" t="str">
            <v>FIGUIL</v>
          </cell>
          <cell r="L1426" t="str">
            <v>TELEINFRA</v>
          </cell>
          <cell r="M1426" t="str">
            <v>IHS</v>
          </cell>
          <cell r="N1426" t="str">
            <v>Gen-Lithium</v>
          </cell>
        </row>
        <row r="1427">
          <cell r="A1427" t="str">
            <v>OST_101</v>
          </cell>
          <cell r="B1427" t="str">
            <v>Foumban-Njinka</v>
          </cell>
          <cell r="C1427" t="str">
            <v>OST</v>
          </cell>
          <cell r="D1427" t="str">
            <v>Foumban</v>
          </cell>
          <cell r="E1427">
            <v>10.89542778</v>
          </cell>
          <cell r="F1427">
            <v>5.7383055560000003</v>
          </cell>
          <cell r="G1427">
            <v>1174</v>
          </cell>
          <cell r="H1427" t="str">
            <v>Macro</v>
          </cell>
          <cell r="I1427" t="str">
            <v>NOKIA</v>
          </cell>
          <cell r="J1427" t="str">
            <v>YaYa Nchare</v>
          </cell>
          <cell r="K1427" t="str">
            <v>Foumban_1</v>
          </cell>
          <cell r="L1427" t="str">
            <v>HAMMER_NRO_OST</v>
          </cell>
          <cell r="M1427" t="str">
            <v>IHS</v>
          </cell>
          <cell r="N1427" t="str">
            <v>Grid-Gen</v>
          </cell>
        </row>
        <row r="1428">
          <cell r="A1428" t="str">
            <v>EST_101</v>
          </cell>
          <cell r="B1428" t="str">
            <v>Gbiti-IHS</v>
          </cell>
          <cell r="C1428" t="str">
            <v>EST</v>
          </cell>
          <cell r="D1428" t="str">
            <v>Gbiti</v>
          </cell>
          <cell r="E1428">
            <v>14.708956069999999</v>
          </cell>
          <cell r="F1428">
            <v>4.6995185050000003</v>
          </cell>
          <cell r="G1428">
            <v>667</v>
          </cell>
          <cell r="H1428" t="str">
            <v>Macro</v>
          </cell>
          <cell r="I1428" t="str">
            <v>NOKIA</v>
          </cell>
          <cell r="J1428" t="str">
            <v>Hugues Hachua</v>
          </cell>
          <cell r="K1428" t="str">
            <v>Batouri</v>
          </cell>
          <cell r="L1428" t="str">
            <v>AFRO</v>
          </cell>
          <cell r="M1428" t="str">
            <v>IHS</v>
          </cell>
          <cell r="N1428" t="str">
            <v>Hybrid-Gen-Lithium</v>
          </cell>
        </row>
        <row r="1429">
          <cell r="A1429" t="str">
            <v>LIT_513</v>
          </cell>
          <cell r="B1429" t="str">
            <v>Poutkak</v>
          </cell>
          <cell r="C1429" t="str">
            <v>LIT</v>
          </cell>
          <cell r="D1429" t="str">
            <v>Poutkak</v>
          </cell>
          <cell r="E1429">
            <v>10.5571</v>
          </cell>
          <cell r="F1429">
            <v>4.1062200000000004</v>
          </cell>
          <cell r="G1429">
            <v>274</v>
          </cell>
          <cell r="H1429" t="str">
            <v>Macro</v>
          </cell>
          <cell r="I1429" t="str">
            <v>NOKIA</v>
          </cell>
          <cell r="J1429" t="str">
            <v>Freddy Fogang</v>
          </cell>
          <cell r="K1429" t="str">
            <v>Edea_2 (Pouma)</v>
          </cell>
          <cell r="L1429" t="str">
            <v>HAMMER_LIT_SUO</v>
          </cell>
          <cell r="M1429" t="str">
            <v>IHS</v>
          </cell>
          <cell r="N1429" t="str">
            <v>Grid-Gen</v>
          </cell>
        </row>
        <row r="1430">
          <cell r="A1430" t="str">
            <v>LIT_506</v>
          </cell>
          <cell r="B1430" t="str">
            <v>Sokelle-IHS</v>
          </cell>
          <cell r="C1430" t="str">
            <v>LIT</v>
          </cell>
          <cell r="D1430" t="str">
            <v>Sokelle</v>
          </cell>
          <cell r="E1430">
            <v>10.515552</v>
          </cell>
          <cell r="F1430">
            <v>3.7805119999999999</v>
          </cell>
          <cell r="G1430">
            <v>155</v>
          </cell>
          <cell r="H1430" t="str">
            <v>Macro</v>
          </cell>
          <cell r="I1430" t="str">
            <v>NOKIA</v>
          </cell>
          <cell r="J1430" t="str">
            <v>Freddy Fogang</v>
          </cell>
          <cell r="K1430" t="str">
            <v>Edea_2 (Pouma)</v>
          </cell>
          <cell r="L1430" t="str">
            <v>HAMMER_LIT_SUO</v>
          </cell>
          <cell r="M1430" t="str">
            <v>IHS</v>
          </cell>
          <cell r="N1430" t="str">
            <v>Gen Only</v>
          </cell>
        </row>
        <row r="1431">
          <cell r="A1431" t="str">
            <v>EXN_174</v>
          </cell>
          <cell r="B1431" t="str">
            <v>Zileng-IHS</v>
          </cell>
          <cell r="C1431" t="str">
            <v>EXN</v>
          </cell>
          <cell r="D1431" t="str">
            <v>Zileng</v>
          </cell>
          <cell r="E1431">
            <v>13.82775262</v>
          </cell>
          <cell r="F1431">
            <v>10.71362892</v>
          </cell>
          <cell r="G1431">
            <v>821</v>
          </cell>
          <cell r="H1431" t="str">
            <v>Macro</v>
          </cell>
          <cell r="I1431" t="str">
            <v>NOKIA</v>
          </cell>
          <cell r="J1431" t="str">
            <v>Abiss Alioum</v>
          </cell>
          <cell r="K1431" t="str">
            <v>Mokolo</v>
          </cell>
          <cell r="L1431" t="str">
            <v>TELEINFRA</v>
          </cell>
          <cell r="M1431" t="str">
            <v>IHS</v>
          </cell>
          <cell r="N1431" t="str">
            <v>Grid-Gen</v>
          </cell>
        </row>
        <row r="1432">
          <cell r="A1432" t="str">
            <v>NRD_183</v>
          </cell>
          <cell r="B1432" t="str">
            <v>PITOA-II</v>
          </cell>
          <cell r="C1432" t="str">
            <v>NRD</v>
          </cell>
          <cell r="D1432" t="str">
            <v>Pitoa</v>
          </cell>
          <cell r="E1432">
            <v>13.50366</v>
          </cell>
          <cell r="F1432">
            <v>9.3941400000000002</v>
          </cell>
          <cell r="G1432">
            <v>192</v>
          </cell>
          <cell r="H1432" t="str">
            <v>Macro</v>
          </cell>
          <cell r="I1432"/>
          <cell r="J1432" t="str">
            <v>KEPLO MADI Jean-Paul</v>
          </cell>
          <cell r="K1432" t="str">
            <v>Garoua_1</v>
          </cell>
          <cell r="L1432" t="str">
            <v>TELEINFRA</v>
          </cell>
          <cell r="M1432" t="str">
            <v>CAMUSAT</v>
          </cell>
          <cell r="N1432" t="str">
            <v>Good Grid + Solar + GE</v>
          </cell>
        </row>
        <row r="1433">
          <cell r="A1433" t="str">
            <v>NRD_222</v>
          </cell>
          <cell r="B1433" t="str">
            <v>URH_BADJOUMARADIER</v>
          </cell>
          <cell r="C1433" t="str">
            <v>NRD</v>
          </cell>
          <cell r="D1433" t="str">
            <v>North (Garoua)</v>
          </cell>
          <cell r="E1433">
            <v>13.634919999999999</v>
          </cell>
          <cell r="F1433">
            <v>9.4610299999999992</v>
          </cell>
          <cell r="G1433"/>
          <cell r="H1433" t="str">
            <v>Rural</v>
          </cell>
          <cell r="I1433" t="str">
            <v>Huawei</v>
          </cell>
          <cell r="J1433" t="str">
            <v>Seydou Bachirou</v>
          </cell>
          <cell r="K1433" t="str">
            <v>Garoua_2</v>
          </cell>
          <cell r="L1433" t="str">
            <v>TELEINFRA</v>
          </cell>
          <cell r="M1433" t="e">
            <v>#N/A</v>
          </cell>
          <cell r="N1433" t="e">
            <v>#N/A</v>
          </cell>
        </row>
        <row r="1434">
          <cell r="A1434" t="str">
            <v>LIT_598</v>
          </cell>
          <cell r="B1434" t="str">
            <v>LIT_598_Z_Mbanga-Pongo-IHS</v>
          </cell>
          <cell r="C1434" t="str">
            <v>LIT</v>
          </cell>
          <cell r="D1434" t="str">
            <v>Douala</v>
          </cell>
          <cell r="E1434">
            <v>9.7453940760000002</v>
          </cell>
          <cell r="F1434">
            <v>3.9695681129999998</v>
          </cell>
          <cell r="G1434">
            <v>8</v>
          </cell>
          <cell r="H1434" t="str">
            <v>Macro</v>
          </cell>
          <cell r="I1434" t="str">
            <v>ZTE</v>
          </cell>
          <cell r="J1434" t="str">
            <v>Marius Lontsi</v>
          </cell>
          <cell r="K1434" t="str">
            <v>Douala_8</v>
          </cell>
          <cell r="L1434" t="str">
            <v>HAMMER_LIT_SUO</v>
          </cell>
          <cell r="M1434" t="str">
            <v>IHS</v>
          </cell>
          <cell r="N1434" t="str">
            <v>Hybrid Gen</v>
          </cell>
        </row>
        <row r="1435">
          <cell r="A1435" t="str">
            <v>LIT_617</v>
          </cell>
          <cell r="B1435" t="str">
            <v>LIT_617_Z_Dibamba-Centrale-Electrique</v>
          </cell>
          <cell r="C1435" t="str">
            <v>LIT</v>
          </cell>
          <cell r="D1435" t="str">
            <v>Douala</v>
          </cell>
          <cell r="E1435">
            <v>9.8141716809999995</v>
          </cell>
          <cell r="F1435">
            <v>3.9793101910000002</v>
          </cell>
          <cell r="G1435">
            <v>34</v>
          </cell>
          <cell r="H1435" t="str">
            <v>Macro</v>
          </cell>
          <cell r="I1435" t="str">
            <v>ZTE</v>
          </cell>
          <cell r="J1435" t="str">
            <v>Marius Lontsi</v>
          </cell>
          <cell r="K1435" t="str">
            <v>Douala_8</v>
          </cell>
          <cell r="L1435" t="str">
            <v>HAMMER_LIT_SUO</v>
          </cell>
          <cell r="M1435" t="str">
            <v>CAMUSAT</v>
          </cell>
          <cell r="N1435" t="str">
            <v>Good Grid + GE</v>
          </cell>
        </row>
        <row r="1436">
          <cell r="A1436" t="str">
            <v>NRD_208</v>
          </cell>
          <cell r="B1436" t="str">
            <v>URH_BAKSA</v>
          </cell>
          <cell r="C1436" t="str">
            <v>NRD</v>
          </cell>
          <cell r="D1436" t="str">
            <v>North (Garoua)</v>
          </cell>
          <cell r="E1436" t="str">
            <v>13.84972</v>
          </cell>
          <cell r="F1436" t="str">
            <v>9.37806</v>
          </cell>
          <cell r="G1436"/>
          <cell r="H1436" t="str">
            <v>Rural</v>
          </cell>
          <cell r="I1436" t="str">
            <v>Huawei</v>
          </cell>
          <cell r="J1436" t="str">
            <v>Seydou Bachirou</v>
          </cell>
          <cell r="K1436" t="str">
            <v>Garoua_2</v>
          </cell>
          <cell r="L1436" t="str">
            <v>TELEINFRA</v>
          </cell>
          <cell r="M1436" t="e">
            <v>#N/A</v>
          </cell>
          <cell r="N1436" t="e">
            <v>#N/A</v>
          </cell>
        </row>
        <row r="1437">
          <cell r="A1437" t="str">
            <v>EXN_167</v>
          </cell>
          <cell r="B1437" t="str">
            <v>Bariki-IHS</v>
          </cell>
          <cell r="C1437" t="str">
            <v>EXN</v>
          </cell>
          <cell r="D1437" t="str">
            <v>Bariki</v>
          </cell>
          <cell r="E1437">
            <v>13.76604895</v>
          </cell>
          <cell r="F1437">
            <v>10.583605759999999</v>
          </cell>
          <cell r="G1437">
            <v>808</v>
          </cell>
          <cell r="H1437" t="str">
            <v>Macro</v>
          </cell>
          <cell r="I1437" t="str">
            <v>NOKIA</v>
          </cell>
          <cell r="J1437" t="str">
            <v>Abiss Alioum</v>
          </cell>
          <cell r="K1437" t="str">
            <v>Mokolo</v>
          </cell>
          <cell r="L1437" t="str">
            <v>TELEINFRA</v>
          </cell>
          <cell r="M1437" t="str">
            <v>IHS</v>
          </cell>
          <cell r="N1437" t="str">
            <v>Solar-Gen-Lithium</v>
          </cell>
        </row>
        <row r="1438">
          <cell r="A1438" t="str">
            <v>OST_093</v>
          </cell>
          <cell r="B1438" t="str">
            <v>Mayo-Djinga-FH</v>
          </cell>
          <cell r="C1438" t="str">
            <v>OST</v>
          </cell>
          <cell r="D1438" t="str">
            <v>Mayo-Djinga</v>
          </cell>
          <cell r="E1438">
            <v>11.57961111</v>
          </cell>
          <cell r="F1438">
            <v>6.411805556</v>
          </cell>
          <cell r="G1438">
            <v>1234</v>
          </cell>
          <cell r="H1438" t="str">
            <v>Macro</v>
          </cell>
          <cell r="I1438" t="str">
            <v>NOKIA</v>
          </cell>
          <cell r="J1438" t="str">
            <v>Willy Ngougni</v>
          </cell>
          <cell r="K1438" t="str">
            <v>Foumban_2</v>
          </cell>
          <cell r="L1438" t="str">
            <v>HAMMER_NRO_OST</v>
          </cell>
          <cell r="M1438" t="str">
            <v>IHS</v>
          </cell>
          <cell r="N1438" t="str">
            <v>Solar-Grid-Gen-Lithium</v>
          </cell>
        </row>
        <row r="1439">
          <cell r="A1439" t="str">
            <v>LIT_517</v>
          </cell>
          <cell r="B1439" t="str">
            <v>Bihaing-IHS</v>
          </cell>
          <cell r="C1439" t="str">
            <v>LIT</v>
          </cell>
          <cell r="D1439" t="str">
            <v>Bihaing</v>
          </cell>
          <cell r="E1439">
            <v>10.587097</v>
          </cell>
          <cell r="F1439">
            <v>3.9262969999999999</v>
          </cell>
          <cell r="G1439">
            <v>228</v>
          </cell>
          <cell r="H1439" t="str">
            <v>Macro</v>
          </cell>
          <cell r="I1439" t="str">
            <v>NOKIA</v>
          </cell>
          <cell r="J1439" t="str">
            <v>Lucien Kamogne</v>
          </cell>
          <cell r="K1439" t="str">
            <v>Kribi</v>
          </cell>
          <cell r="L1439" t="str">
            <v>HAMMER_LIT_SUO</v>
          </cell>
          <cell r="M1439" t="str">
            <v>IHS</v>
          </cell>
          <cell r="N1439" t="str">
            <v>Grid-Gen</v>
          </cell>
        </row>
        <row r="1440">
          <cell r="A1440" t="str">
            <v>LIT_505</v>
          </cell>
          <cell r="B1440" t="str">
            <v>Bissiang</v>
          </cell>
          <cell r="C1440" t="str">
            <v>LIT</v>
          </cell>
          <cell r="D1440" t="str">
            <v>Bissiang</v>
          </cell>
          <cell r="E1440">
            <v>10.032160559999999</v>
          </cell>
          <cell r="F1440">
            <v>2.946655786</v>
          </cell>
          <cell r="G1440">
            <v>69</v>
          </cell>
          <cell r="H1440" t="str">
            <v>Macro</v>
          </cell>
          <cell r="I1440" t="str">
            <v>NOKIA</v>
          </cell>
          <cell r="J1440" t="str">
            <v>Lucien Kamogne</v>
          </cell>
          <cell r="K1440" t="str">
            <v>Kribi</v>
          </cell>
          <cell r="L1440" t="str">
            <v>HAMMER_LIT_SUO</v>
          </cell>
          <cell r="M1440" t="str">
            <v>IHS</v>
          </cell>
          <cell r="N1440" t="str">
            <v>Hybrid-Gen-Lithium</v>
          </cell>
        </row>
        <row r="1441">
          <cell r="A1441" t="str">
            <v>NRD_122</v>
          </cell>
          <cell r="B1441" t="str">
            <v>Douroum-IHS</v>
          </cell>
          <cell r="C1441" t="str">
            <v>NRD</v>
          </cell>
          <cell r="D1441" t="str">
            <v>Douroum</v>
          </cell>
          <cell r="E1441">
            <v>13.75698644</v>
          </cell>
          <cell r="F1441">
            <v>10.097598530000001</v>
          </cell>
          <cell r="G1441">
            <v>410</v>
          </cell>
          <cell r="H1441" t="str">
            <v>Macro</v>
          </cell>
          <cell r="I1441" t="str">
            <v>NOKIA</v>
          </cell>
          <cell r="J1441" t="str">
            <v>Tsafack Ervice</v>
          </cell>
          <cell r="K1441" t="str">
            <v>Guider</v>
          </cell>
          <cell r="L1441" t="str">
            <v>TELEINFRA</v>
          </cell>
          <cell r="M1441" t="str">
            <v>IHS</v>
          </cell>
          <cell r="N1441" t="str">
            <v>Grid-Gen</v>
          </cell>
        </row>
        <row r="1442">
          <cell r="A1442" t="str">
            <v>LIT_456</v>
          </cell>
          <cell r="B1442" t="str">
            <v>LIT_456_Z_Edea-Mbondanjick</v>
          </cell>
          <cell r="C1442" t="str">
            <v>LIT</v>
          </cell>
          <cell r="D1442" t="str">
            <v>Edea</v>
          </cell>
          <cell r="E1442">
            <v>10.135024400000001</v>
          </cell>
          <cell r="F1442">
            <v>3.7839063999999998</v>
          </cell>
          <cell r="G1442">
            <v>70</v>
          </cell>
          <cell r="H1442" t="str">
            <v>Macro</v>
          </cell>
          <cell r="I1442" t="str">
            <v>ZTE</v>
          </cell>
          <cell r="J1442" t="str">
            <v>Yannik Mbah</v>
          </cell>
          <cell r="K1442" t="str">
            <v>Edea_1</v>
          </cell>
          <cell r="L1442" t="str">
            <v>HAMMER_LIT_SUO</v>
          </cell>
          <cell r="M1442" t="str">
            <v>IHS</v>
          </cell>
          <cell r="N1442" t="str">
            <v>Gen-Lithium</v>
          </cell>
        </row>
        <row r="1443">
          <cell r="A1443" t="str">
            <v>SUO_154</v>
          </cell>
          <cell r="B1443" t="str">
            <v>Limbe-Mokindi-MTN-IHS</v>
          </cell>
          <cell r="C1443" t="str">
            <v>SUO</v>
          </cell>
          <cell r="D1443" t="str">
            <v>Limbe</v>
          </cell>
          <cell r="E1443">
            <v>9.1684028000000009</v>
          </cell>
          <cell r="F1443">
            <v>4.0212133999999997</v>
          </cell>
          <cell r="G1443">
            <v>79</v>
          </cell>
          <cell r="H1443" t="str">
            <v>Macro</v>
          </cell>
          <cell r="I1443" t="str">
            <v>NOKIA</v>
          </cell>
          <cell r="J1443" t="str">
            <v>Emile TAMFU</v>
          </cell>
          <cell r="K1443" t="str">
            <v>Limbe</v>
          </cell>
          <cell r="L1443" t="str">
            <v>HAMMER_LIT_SUO</v>
          </cell>
          <cell r="M1443" t="str">
            <v>IHS</v>
          </cell>
          <cell r="N1443" t="str">
            <v>Grid-Gen</v>
          </cell>
        </row>
        <row r="1444">
          <cell r="A1444" t="str">
            <v>NRD_123</v>
          </cell>
          <cell r="B1444" t="str">
            <v>Mandama-IHS</v>
          </cell>
          <cell r="C1444" t="str">
            <v>NRD</v>
          </cell>
          <cell r="D1444" t="str">
            <v>Mandama</v>
          </cell>
          <cell r="E1444">
            <v>13.704643280000001</v>
          </cell>
          <cell r="F1444">
            <v>10.14307851</v>
          </cell>
          <cell r="G1444">
            <v>519</v>
          </cell>
          <cell r="H1444" t="str">
            <v>Macro</v>
          </cell>
          <cell r="I1444" t="str">
            <v>NOKIA</v>
          </cell>
          <cell r="J1444" t="str">
            <v>Tsafack Ervice</v>
          </cell>
          <cell r="K1444" t="str">
            <v>Guider</v>
          </cell>
          <cell r="L1444" t="str">
            <v>TELEINFRA</v>
          </cell>
          <cell r="M1444" t="str">
            <v>IHS</v>
          </cell>
          <cell r="N1444" t="str">
            <v>Grid-Gen</v>
          </cell>
        </row>
        <row r="1445">
          <cell r="A1445" t="str">
            <v>NRD_225</v>
          </cell>
          <cell r="B1445" t="str">
            <v>URH_KOSSOUMO</v>
          </cell>
          <cell r="C1445" t="str">
            <v>NRD</v>
          </cell>
          <cell r="D1445" t="str">
            <v>North (Garoua)</v>
          </cell>
          <cell r="E1445">
            <v>13.27497</v>
          </cell>
          <cell r="F1445">
            <v>9.2560699999999994</v>
          </cell>
          <cell r="G1445"/>
          <cell r="H1445" t="str">
            <v>Rural</v>
          </cell>
          <cell r="I1445" t="str">
            <v>Huawei</v>
          </cell>
          <cell r="J1445" t="str">
            <v>Seydou Bachirou</v>
          </cell>
          <cell r="K1445" t="str">
            <v>Garoua_2</v>
          </cell>
          <cell r="L1445" t="str">
            <v>TELEINFRA</v>
          </cell>
          <cell r="M1445" t="e">
            <v>#N/A</v>
          </cell>
          <cell r="N1445" t="e">
            <v>#N/A</v>
          </cell>
        </row>
        <row r="1446">
          <cell r="A1446" t="str">
            <v>SUD_069</v>
          </cell>
          <cell r="B1446" t="str">
            <v>Mbile-IHS</v>
          </cell>
          <cell r="C1446" t="str">
            <v>SUD</v>
          </cell>
          <cell r="D1446" t="str">
            <v>Mbile</v>
          </cell>
          <cell r="E1446">
            <v>12.15047</v>
          </cell>
          <cell r="F1446">
            <v>2.6520929999999998</v>
          </cell>
          <cell r="G1446">
            <v>629</v>
          </cell>
          <cell r="H1446" t="str">
            <v>Macro</v>
          </cell>
          <cell r="I1446" t="str">
            <v>NOKIA</v>
          </cell>
          <cell r="J1446" t="str">
            <v>Kenfack Peguy</v>
          </cell>
          <cell r="K1446" t="str">
            <v>Sangmelima</v>
          </cell>
          <cell r="L1446" t="str">
            <v>AFRO</v>
          </cell>
          <cell r="M1446" t="str">
            <v>IHS</v>
          </cell>
          <cell r="N1446" t="str">
            <v>Gen Only</v>
          </cell>
        </row>
        <row r="1447">
          <cell r="A1447" t="str">
            <v>LIT_499</v>
          </cell>
          <cell r="B1447" t="str">
            <v>Ndogbessol-IHS</v>
          </cell>
          <cell r="C1447" t="str">
            <v>LIT</v>
          </cell>
          <cell r="D1447" t="str">
            <v>Ndogbessol</v>
          </cell>
          <cell r="E1447">
            <v>10.558162859999999</v>
          </cell>
          <cell r="F1447">
            <v>3.665055594</v>
          </cell>
          <cell r="G1447">
            <v>67</v>
          </cell>
          <cell r="H1447" t="str">
            <v>Macro</v>
          </cell>
          <cell r="I1447" t="str">
            <v>NOKIA</v>
          </cell>
          <cell r="J1447" t="str">
            <v>Etienne Saha</v>
          </cell>
          <cell r="K1447" t="str">
            <v>Boumnyebel</v>
          </cell>
          <cell r="L1447" t="str">
            <v>HAMMER_LIT_SUO</v>
          </cell>
          <cell r="M1447" t="str">
            <v>IHS</v>
          </cell>
          <cell r="N1447" t="str">
            <v>Gen-Lithium</v>
          </cell>
        </row>
        <row r="1448">
          <cell r="A1448" t="str">
            <v>NRD_203</v>
          </cell>
          <cell r="B1448" t="str">
            <v>URH_MANDJOLA</v>
          </cell>
          <cell r="C1448" t="str">
            <v>NRD</v>
          </cell>
          <cell r="D1448" t="str">
            <v>North (Garoua)</v>
          </cell>
          <cell r="E1448" t="str">
            <v>13.89584</v>
          </cell>
          <cell r="F1448" t="str">
            <v>9.41802</v>
          </cell>
          <cell r="G1448"/>
          <cell r="H1448" t="str">
            <v>Rural</v>
          </cell>
          <cell r="I1448" t="str">
            <v>Huawei</v>
          </cell>
          <cell r="J1448" t="str">
            <v>Romeo Mathieu YEMIH</v>
          </cell>
          <cell r="K1448" t="str">
            <v>Makary</v>
          </cell>
          <cell r="L1448" t="str">
            <v>TELEINFRA</v>
          </cell>
          <cell r="M1448" t="e">
            <v>#N/A</v>
          </cell>
          <cell r="N1448" t="e">
            <v>#N/A</v>
          </cell>
        </row>
        <row r="1449">
          <cell r="A1449" t="str">
            <v>LIT_620</v>
          </cell>
          <cell r="B1449" t="str">
            <v>LIT_620_Z_Notre-Dame-de-Yassa</v>
          </cell>
          <cell r="C1449" t="str">
            <v>LIT</v>
          </cell>
          <cell r="D1449" t="str">
            <v>Douala</v>
          </cell>
          <cell r="E1449">
            <v>9.8199179999999995</v>
          </cell>
          <cell r="F1449">
            <v>4.0132909999999997</v>
          </cell>
          <cell r="G1449">
            <v>43</v>
          </cell>
          <cell r="H1449" t="str">
            <v>Macro</v>
          </cell>
          <cell r="I1449" t="str">
            <v>ZTE</v>
          </cell>
          <cell r="J1449" t="str">
            <v>Marius Lontsi</v>
          </cell>
          <cell r="K1449" t="str">
            <v>Douala_8</v>
          </cell>
          <cell r="L1449" t="str">
            <v>HAMMER_LIT_SUO</v>
          </cell>
          <cell r="M1449" t="str">
            <v>CAMUSAT</v>
          </cell>
          <cell r="N1449" t="str">
            <v>Good Grid + GE</v>
          </cell>
        </row>
        <row r="1450">
          <cell r="A1450" t="str">
            <v>LIT_632</v>
          </cell>
          <cell r="B1450" t="str">
            <v>LIT_632_Z_Boko-Hospital-IHS</v>
          </cell>
          <cell r="C1450" t="str">
            <v>LIT</v>
          </cell>
          <cell r="D1450" t="str">
            <v>Douala</v>
          </cell>
          <cell r="E1450">
            <v>9.7730420000000002</v>
          </cell>
          <cell r="F1450">
            <v>3.9890490000000001</v>
          </cell>
          <cell r="G1450">
            <v>22</v>
          </cell>
          <cell r="H1450" t="str">
            <v>Macro</v>
          </cell>
          <cell r="I1450" t="str">
            <v>ZTE</v>
          </cell>
          <cell r="J1450" t="str">
            <v>Marius Lontsi</v>
          </cell>
          <cell r="K1450" t="str">
            <v>Douala_8</v>
          </cell>
          <cell r="L1450" t="str">
            <v>HAMMER_LIT_SUO</v>
          </cell>
          <cell r="M1450" t="str">
            <v>IHS</v>
          </cell>
          <cell r="N1450" t="str">
            <v>Grid-Gen</v>
          </cell>
        </row>
        <row r="1451">
          <cell r="A1451" t="str">
            <v>LIT_512</v>
          </cell>
          <cell r="B1451" t="str">
            <v>Apouh</v>
          </cell>
          <cell r="C1451" t="str">
            <v>LIT</v>
          </cell>
          <cell r="D1451" t="str">
            <v>Apouh</v>
          </cell>
          <cell r="E1451">
            <v>10.114940000000001</v>
          </cell>
          <cell r="F1451">
            <v>3.63666</v>
          </cell>
          <cell r="G1451">
            <v>57</v>
          </cell>
          <cell r="H1451" t="str">
            <v>Macro</v>
          </cell>
          <cell r="I1451" t="str">
            <v>NOKIA</v>
          </cell>
          <cell r="J1451" t="str">
            <v>Yannik Mbah</v>
          </cell>
          <cell r="K1451" t="str">
            <v>Edea_1</v>
          </cell>
          <cell r="L1451" t="str">
            <v>HAMMER_LIT_SUO</v>
          </cell>
          <cell r="M1451" t="str">
            <v>IHS</v>
          </cell>
          <cell r="N1451" t="str">
            <v>Grid-Gen</v>
          </cell>
        </row>
        <row r="1452">
          <cell r="A1452" t="str">
            <v>LIT_633</v>
          </cell>
          <cell r="B1452" t="str">
            <v>LIT_633_Z_Boko-IHS</v>
          </cell>
          <cell r="C1452" t="str">
            <v>LIT</v>
          </cell>
          <cell r="D1452" t="str">
            <v>Douala</v>
          </cell>
          <cell r="E1452">
            <v>9.7589501159999994</v>
          </cell>
          <cell r="F1452">
            <v>3.996633584</v>
          </cell>
          <cell r="G1452">
            <v>4</v>
          </cell>
          <cell r="H1452" t="str">
            <v>Macro</v>
          </cell>
          <cell r="I1452" t="str">
            <v>ZTE</v>
          </cell>
          <cell r="J1452" t="str">
            <v>Nomo Gerard Brice</v>
          </cell>
          <cell r="K1452" t="str">
            <v>Douala_5</v>
          </cell>
          <cell r="L1452" t="str">
            <v>HAMMER_LIT_SUO</v>
          </cell>
          <cell r="M1452" t="str">
            <v>IHS</v>
          </cell>
          <cell r="N1452" t="str">
            <v>Grid-Gen</v>
          </cell>
        </row>
        <row r="1453">
          <cell r="A1453" t="str">
            <v>NRO_104</v>
          </cell>
          <cell r="B1453" t="str">
            <v>Santa-New</v>
          </cell>
          <cell r="C1453" t="str">
            <v>NRO</v>
          </cell>
          <cell r="D1453" t="str">
            <v>Santa</v>
          </cell>
          <cell r="E1453">
            <v>10.159727</v>
          </cell>
          <cell r="F1453">
            <v>5.8020189999999996</v>
          </cell>
          <cell r="G1453">
            <v>1791</v>
          </cell>
          <cell r="H1453" t="str">
            <v>Macro</v>
          </cell>
          <cell r="I1453" t="str">
            <v>NOKIA</v>
          </cell>
          <cell r="J1453" t="str">
            <v>ABONGTEOH SOFOR Derick</v>
          </cell>
          <cell r="K1453" t="str">
            <v>Bamenda_1</v>
          </cell>
          <cell r="L1453" t="str">
            <v>HAMMER_NRO_OST</v>
          </cell>
          <cell r="M1453" t="str">
            <v>IHS</v>
          </cell>
          <cell r="N1453" t="str">
            <v>Grid-Gen</v>
          </cell>
        </row>
        <row r="1454">
          <cell r="A1454" t="str">
            <v>LIT_519</v>
          </cell>
          <cell r="B1454" t="str">
            <v>Madjap</v>
          </cell>
          <cell r="C1454" t="str">
            <v>LIT</v>
          </cell>
          <cell r="D1454" t="str">
            <v>Mandjap</v>
          </cell>
          <cell r="E1454">
            <v>10.328799999999999</v>
          </cell>
          <cell r="F1454">
            <v>3.7234400000000001</v>
          </cell>
          <cell r="G1454">
            <v>120</v>
          </cell>
          <cell r="H1454" t="str">
            <v>Macro</v>
          </cell>
          <cell r="I1454" t="str">
            <v>NOKIA</v>
          </cell>
          <cell r="J1454" t="str">
            <v>Freddy Fogang</v>
          </cell>
          <cell r="K1454" t="str">
            <v>Edea_2 (Pouma)</v>
          </cell>
          <cell r="L1454" t="str">
            <v>HAMMER_LIT_SUO</v>
          </cell>
          <cell r="M1454" t="str">
            <v>IHS</v>
          </cell>
          <cell r="N1454" t="str">
            <v>Hybrid Gen</v>
          </cell>
        </row>
        <row r="1455">
          <cell r="A1455" t="str">
            <v>CTR_455</v>
          </cell>
          <cell r="B1455" t="str">
            <v>Mengue-Bibey-Camrail</v>
          </cell>
          <cell r="C1455" t="str">
            <v>CTR</v>
          </cell>
          <cell r="D1455" t="str">
            <v>Mengue-Bibey</v>
          </cell>
          <cell r="E1455">
            <v>12.755314</v>
          </cell>
          <cell r="F1455">
            <v>4.9358370000000003</v>
          </cell>
          <cell r="G1455">
            <v>593</v>
          </cell>
          <cell r="H1455" t="str">
            <v>Macro</v>
          </cell>
          <cell r="I1455" t="str">
            <v>NOKIA</v>
          </cell>
          <cell r="J1455" t="str">
            <v>TSAGUE Raoul</v>
          </cell>
          <cell r="K1455" t="str">
            <v>Nanga-Eboko</v>
          </cell>
          <cell r="L1455" t="str">
            <v>AFRO</v>
          </cell>
          <cell r="M1455">
            <v>0</v>
          </cell>
          <cell r="N1455" t="e">
            <v>#N/A</v>
          </cell>
        </row>
        <row r="1456">
          <cell r="A1456" t="str">
            <v>CTR_454</v>
          </cell>
          <cell r="B1456" t="str">
            <v>Ouassa-Bamvele-Camrail</v>
          </cell>
          <cell r="C1456" t="str">
            <v>CTR</v>
          </cell>
          <cell r="D1456" t="str">
            <v>Ouassa-Bamvele</v>
          </cell>
          <cell r="E1456">
            <v>12.6159166</v>
          </cell>
          <cell r="F1456">
            <v>4.9006944399999997</v>
          </cell>
          <cell r="G1456">
            <v>589</v>
          </cell>
          <cell r="H1456" t="str">
            <v>Macro</v>
          </cell>
          <cell r="I1456" t="str">
            <v>NOKIA</v>
          </cell>
          <cell r="J1456" t="str">
            <v>TSAGUE Raoul</v>
          </cell>
          <cell r="K1456" t="str">
            <v>Nanga-Eboko</v>
          </cell>
          <cell r="L1456" t="str">
            <v>AFRO</v>
          </cell>
          <cell r="M1456" t="str">
            <v>CAMUSAT</v>
          </cell>
          <cell r="N1456" t="str">
            <v>Hybrid Solar - S3</v>
          </cell>
        </row>
        <row r="1457">
          <cell r="A1457" t="str">
            <v>EST_106</v>
          </cell>
          <cell r="B1457" t="str">
            <v>Yola-MTN-IHS</v>
          </cell>
          <cell r="C1457" t="str">
            <v>EST</v>
          </cell>
          <cell r="D1457" t="str">
            <v>Yola</v>
          </cell>
          <cell r="E1457">
            <v>15.020321709999999</v>
          </cell>
          <cell r="F1457">
            <v>4.0317675380000004</v>
          </cell>
          <cell r="G1457">
            <v>611</v>
          </cell>
          <cell r="H1457" t="str">
            <v>Macro</v>
          </cell>
          <cell r="I1457" t="str">
            <v>NOKIA</v>
          </cell>
          <cell r="J1457" t="str">
            <v>Hugues Hachua</v>
          </cell>
          <cell r="K1457" t="str">
            <v>Batouri</v>
          </cell>
          <cell r="L1457" t="str">
            <v>AFRO</v>
          </cell>
          <cell r="M1457" t="str">
            <v>IHS</v>
          </cell>
          <cell r="N1457" t="str">
            <v>Solar-Gen-Lithium</v>
          </cell>
        </row>
        <row r="1458">
          <cell r="A1458" t="str">
            <v>EST_114</v>
          </cell>
          <cell r="B1458" t="str">
            <v>Ouli-IHS</v>
          </cell>
          <cell r="C1458" t="str">
            <v>EST</v>
          </cell>
          <cell r="D1458" t="str">
            <v>Ouli</v>
          </cell>
          <cell r="E1458">
            <v>14.555601449999999</v>
          </cell>
          <cell r="F1458">
            <v>5.1998215129999998</v>
          </cell>
          <cell r="G1458">
            <v>893</v>
          </cell>
          <cell r="H1458" t="str">
            <v>Macro</v>
          </cell>
          <cell r="I1458" t="str">
            <v>NOKIA</v>
          </cell>
          <cell r="J1458" t="str">
            <v>Hugues Hachua</v>
          </cell>
          <cell r="K1458" t="str">
            <v>Batouri</v>
          </cell>
          <cell r="L1458" t="str">
            <v>AFRO</v>
          </cell>
          <cell r="M1458" t="str">
            <v>IHS</v>
          </cell>
          <cell r="N1458" t="str">
            <v>Gen Only</v>
          </cell>
        </row>
        <row r="1459">
          <cell r="A1459" t="str">
            <v>LIT_514</v>
          </cell>
          <cell r="B1459" t="str">
            <v>Nkan</v>
          </cell>
          <cell r="C1459" t="str">
            <v>LIT</v>
          </cell>
          <cell r="D1459" t="str">
            <v>Nkan</v>
          </cell>
          <cell r="E1459">
            <v>10.670152</v>
          </cell>
          <cell r="F1459">
            <v>4.0926910000000003</v>
          </cell>
          <cell r="G1459">
            <v>243</v>
          </cell>
          <cell r="H1459" t="str">
            <v>Macro</v>
          </cell>
          <cell r="I1459" t="str">
            <v>NOKIA</v>
          </cell>
          <cell r="J1459" t="str">
            <v>Freddy Fogang</v>
          </cell>
          <cell r="K1459" t="str">
            <v>Edea_2 (Pouma)</v>
          </cell>
          <cell r="L1459" t="str">
            <v>HAMMER_LIT_SUO</v>
          </cell>
          <cell r="M1459" t="str">
            <v>IHS</v>
          </cell>
          <cell r="N1459" t="str">
            <v>Hybrid Gen</v>
          </cell>
        </row>
        <row r="1460">
          <cell r="A1460" t="str">
            <v>LIT_507</v>
          </cell>
          <cell r="B1460" t="str">
            <v>Sibongo</v>
          </cell>
          <cell r="C1460" t="str">
            <v>LIT</v>
          </cell>
          <cell r="D1460" t="str">
            <v>Sibongo</v>
          </cell>
          <cell r="E1460">
            <v>10.61636</v>
          </cell>
          <cell r="F1460">
            <v>3.8074400000000002</v>
          </cell>
          <cell r="G1460">
            <v>198</v>
          </cell>
          <cell r="H1460" t="str">
            <v>Macro</v>
          </cell>
          <cell r="I1460" t="str">
            <v>NOKIA</v>
          </cell>
          <cell r="J1460" t="str">
            <v>Freddy Fogang</v>
          </cell>
          <cell r="K1460" t="str">
            <v>Edea_2 (Pouma)</v>
          </cell>
          <cell r="L1460" t="str">
            <v>HAMMER_LIT_SUO</v>
          </cell>
          <cell r="M1460" t="str">
            <v>IHS</v>
          </cell>
          <cell r="N1460" t="str">
            <v>Grid-Gen</v>
          </cell>
        </row>
        <row r="1461">
          <cell r="A1461" t="str">
            <v>EST_115</v>
          </cell>
          <cell r="B1461" t="str">
            <v>Kika-IHS</v>
          </cell>
          <cell r="C1461" t="str">
            <v>EST</v>
          </cell>
          <cell r="D1461" t="str">
            <v>Kika</v>
          </cell>
          <cell r="E1461">
            <v>15.348837</v>
          </cell>
          <cell r="F1461">
            <v>2.271064</v>
          </cell>
          <cell r="G1461">
            <v>342</v>
          </cell>
          <cell r="H1461" t="str">
            <v>Macro</v>
          </cell>
          <cell r="I1461" t="str">
            <v>NOKIA</v>
          </cell>
          <cell r="J1461" t="str">
            <v>Hugues Hachua</v>
          </cell>
          <cell r="K1461" t="str">
            <v>Batouri</v>
          </cell>
          <cell r="L1461" t="str">
            <v>AFRO</v>
          </cell>
          <cell r="M1461" t="str">
            <v>IHS</v>
          </cell>
          <cell r="N1461" t="str">
            <v>Solar AER-Hybrid-Gen</v>
          </cell>
        </row>
        <row r="1462">
          <cell r="A1462" t="str">
            <v>LIT_634</v>
          </cell>
          <cell r="B1462" t="str">
            <v>LIT_634_Z_Ndogpassi-Pays-Bas-IHS</v>
          </cell>
          <cell r="C1462" t="str">
            <v>LIT</v>
          </cell>
          <cell r="D1462" t="str">
            <v>Douala</v>
          </cell>
          <cell r="E1462">
            <v>9.7738645789999996</v>
          </cell>
          <cell r="F1462">
            <v>4.0212480480000004</v>
          </cell>
          <cell r="G1462">
            <v>28</v>
          </cell>
          <cell r="H1462" t="str">
            <v>Macro</v>
          </cell>
          <cell r="I1462" t="str">
            <v>ZTE</v>
          </cell>
          <cell r="J1462" t="str">
            <v>Nomo Gerard Brice</v>
          </cell>
          <cell r="K1462" t="str">
            <v>Douala_5</v>
          </cell>
          <cell r="L1462" t="str">
            <v>HAMMER_LIT_SUO</v>
          </cell>
          <cell r="M1462" t="str">
            <v>IHS</v>
          </cell>
          <cell r="N1462" t="str">
            <v>Grid-Gen</v>
          </cell>
        </row>
        <row r="1463">
          <cell r="A1463" t="str">
            <v>LIT_639</v>
          </cell>
          <cell r="B1463" t="str">
            <v>LIT_639_Z_Yassa-Dispensaire</v>
          </cell>
          <cell r="C1463" t="str">
            <v>LIT</v>
          </cell>
          <cell r="D1463" t="str">
            <v>Douala</v>
          </cell>
          <cell r="E1463">
            <v>9.8015899999999991</v>
          </cell>
          <cell r="F1463">
            <v>3.9889399999999999</v>
          </cell>
          <cell r="G1463">
            <v>23</v>
          </cell>
          <cell r="H1463" t="str">
            <v>Macro</v>
          </cell>
          <cell r="I1463" t="str">
            <v>ZTE</v>
          </cell>
          <cell r="J1463" t="str">
            <v>Marius Lontsi</v>
          </cell>
          <cell r="K1463" t="str">
            <v>Douala_8</v>
          </cell>
          <cell r="L1463" t="str">
            <v>HAMMER_LIT_SUO</v>
          </cell>
          <cell r="M1463" t="str">
            <v>CAMUSAT</v>
          </cell>
          <cell r="N1463" t="str">
            <v>Good Grid + GE</v>
          </cell>
        </row>
        <row r="1464">
          <cell r="A1464" t="str">
            <v>LIT_510</v>
          </cell>
          <cell r="B1464" t="str">
            <v>Kanga</v>
          </cell>
          <cell r="C1464" t="str">
            <v>LIT</v>
          </cell>
          <cell r="D1464" t="str">
            <v>Massock-Songloulou</v>
          </cell>
          <cell r="E1464">
            <v>10.480359999999999</v>
          </cell>
          <cell r="F1464">
            <v>4.1411300000000004</v>
          </cell>
          <cell r="G1464">
            <v>225</v>
          </cell>
          <cell r="H1464" t="str">
            <v>Macro</v>
          </cell>
          <cell r="I1464" t="str">
            <v>NOKIA</v>
          </cell>
          <cell r="J1464" t="str">
            <v>Freddy Fogang</v>
          </cell>
          <cell r="K1464" t="str">
            <v>Edea_2 (Pouma)</v>
          </cell>
          <cell r="L1464" t="str">
            <v>HAMMER_LIT_SUO</v>
          </cell>
          <cell r="M1464" t="str">
            <v>IHS</v>
          </cell>
          <cell r="N1464" t="str">
            <v>Grid-Gen</v>
          </cell>
        </row>
        <row r="1465">
          <cell r="A1465" t="str">
            <v>CTR_533</v>
          </cell>
          <cell r="B1465" t="str">
            <v>Lengom-IHS</v>
          </cell>
          <cell r="C1465" t="str">
            <v>CTR</v>
          </cell>
          <cell r="D1465" t="str">
            <v>Yaounde</v>
          </cell>
          <cell r="E1465">
            <v>11.48578813</v>
          </cell>
          <cell r="F1465">
            <v>4.0890786800000001</v>
          </cell>
          <cell r="G1465">
            <v>665</v>
          </cell>
          <cell r="H1465" t="str">
            <v>Macro</v>
          </cell>
          <cell r="I1465" t="str">
            <v>NOKIA</v>
          </cell>
          <cell r="J1465" t="str">
            <v>Ngouala TSAGUE BRISSE</v>
          </cell>
          <cell r="K1465" t="str">
            <v>Yaounde_3</v>
          </cell>
          <cell r="L1465" t="str">
            <v>AFRO</v>
          </cell>
          <cell r="M1465" t="str">
            <v>IHS</v>
          </cell>
          <cell r="N1465" t="str">
            <v>Grid-Gen-Lithium</v>
          </cell>
        </row>
        <row r="1466">
          <cell r="A1466" t="str">
            <v>CTR_767</v>
          </cell>
          <cell r="B1466" t="str">
            <v>CTR_767_Z_Camp-Sic-Mendong</v>
          </cell>
          <cell r="C1466" t="str">
            <v>CTR</v>
          </cell>
          <cell r="D1466" t="str">
            <v>Yaounde</v>
          </cell>
          <cell r="E1466">
            <v>11.468579999999999</v>
          </cell>
          <cell r="F1466">
            <v>3.8367900000000001</v>
          </cell>
          <cell r="G1466">
            <v>774</v>
          </cell>
          <cell r="H1466" t="str">
            <v>Macro</v>
          </cell>
          <cell r="I1466" t="str">
            <v>ZTE</v>
          </cell>
          <cell r="J1466" t="str">
            <v>Kenfack Henri</v>
          </cell>
          <cell r="K1466" t="str">
            <v>Yaounde_4</v>
          </cell>
          <cell r="L1466" t="str">
            <v>AFRO</v>
          </cell>
          <cell r="M1466" t="str">
            <v>CAMUSAT</v>
          </cell>
          <cell r="N1466" t="str">
            <v>Good Grid no GE - 8h</v>
          </cell>
        </row>
        <row r="1467">
          <cell r="A1467" t="str">
            <v>CTR_737</v>
          </cell>
          <cell r="B1467" t="str">
            <v>CTR_737_Z_Mini_SS_AFD</v>
          </cell>
          <cell r="C1467" t="str">
            <v>CTR</v>
          </cell>
          <cell r="D1467" t="str">
            <v>Yaounde</v>
          </cell>
          <cell r="E1467">
            <v>11.50334571</v>
          </cell>
          <cell r="F1467">
            <v>3.8435185779999999</v>
          </cell>
          <cell r="G1467">
            <v>0</v>
          </cell>
          <cell r="H1467" t="str">
            <v>Macro</v>
          </cell>
          <cell r="I1467" t="str">
            <v>ZTE</v>
          </cell>
          <cell r="J1467" t="str">
            <v>Kenfack Henri</v>
          </cell>
          <cell r="K1467" t="str">
            <v>Yaounde_4</v>
          </cell>
          <cell r="L1467" t="str">
            <v>AFRO</v>
          </cell>
          <cell r="M1467" t="str">
            <v>CAMUSAT</v>
          </cell>
          <cell r="N1467" t="str">
            <v>Good Grid no GE - 8h</v>
          </cell>
        </row>
        <row r="1468">
          <cell r="A1468" t="str">
            <v>EXN_188</v>
          </cell>
          <cell r="B1468" t="str">
            <v>Kousseri-Papar-IHS</v>
          </cell>
          <cell r="C1468" t="str">
            <v>EXN</v>
          </cell>
          <cell r="D1468" t="str">
            <v>Kousseri</v>
          </cell>
          <cell r="E1468">
            <v>15.02115094</v>
          </cell>
          <cell r="F1468">
            <v>12.077497839999999</v>
          </cell>
          <cell r="G1468">
            <v>294</v>
          </cell>
          <cell r="H1468" t="str">
            <v>Macro</v>
          </cell>
          <cell r="I1468" t="str">
            <v>NOKIA</v>
          </cell>
          <cell r="J1468" t="str">
            <v>Hairou Alhamdou</v>
          </cell>
          <cell r="K1468" t="str">
            <v>Kousseri</v>
          </cell>
          <cell r="L1468" t="str">
            <v>TELEINFRA</v>
          </cell>
          <cell r="M1468" t="str">
            <v>IHS</v>
          </cell>
          <cell r="N1468" t="str">
            <v>Gen Only</v>
          </cell>
        </row>
        <row r="1469">
          <cell r="A1469" t="str">
            <v>EST_122</v>
          </cell>
          <cell r="B1469" t="str">
            <v>Mindourou-Grumcam-IHS</v>
          </cell>
          <cell r="C1469" t="str">
            <v>EST</v>
          </cell>
          <cell r="D1469" t="str">
            <v>Mindourou</v>
          </cell>
          <cell r="E1469">
            <v>14.574845209999999</v>
          </cell>
          <cell r="F1469">
            <v>4.1014213570000004</v>
          </cell>
          <cell r="G1469">
            <v>625</v>
          </cell>
          <cell r="H1469" t="str">
            <v>Macro</v>
          </cell>
          <cell r="I1469" t="str">
            <v>NOKIA</v>
          </cell>
          <cell r="J1469" t="str">
            <v>Hugues Hachua</v>
          </cell>
          <cell r="K1469" t="str">
            <v>Batouri</v>
          </cell>
          <cell r="L1469" t="str">
            <v>AFRO</v>
          </cell>
          <cell r="M1469" t="str">
            <v>IHS</v>
          </cell>
          <cell r="N1469" t="str">
            <v>Gen-Lithium</v>
          </cell>
        </row>
        <row r="1470">
          <cell r="A1470" t="str">
            <v>EST_105</v>
          </cell>
          <cell r="B1470" t="str">
            <v>Mbitom-camrail</v>
          </cell>
          <cell r="C1470" t="str">
            <v>EST</v>
          </cell>
          <cell r="D1470" t="str">
            <v>Betare-Oya</v>
          </cell>
          <cell r="E1470">
            <v>13.3291944</v>
          </cell>
          <cell r="F1470">
            <v>5.7049444400000002</v>
          </cell>
          <cell r="G1470">
            <v>730</v>
          </cell>
          <cell r="H1470" t="str">
            <v>Macro</v>
          </cell>
          <cell r="I1470" t="str">
            <v>NOKIA</v>
          </cell>
          <cell r="J1470" t="str">
            <v xml:space="preserve">Ndongo Ayissi Jean-Bernard </v>
          </cell>
          <cell r="K1470" t="str">
            <v>Ngaoundal</v>
          </cell>
          <cell r="L1470" t="str">
            <v>TELEINFRA</v>
          </cell>
          <cell r="M1470" t="str">
            <v>CAMUSAT</v>
          </cell>
          <cell r="N1470" t="str">
            <v>Hybrid Solar - S1</v>
          </cell>
        </row>
        <row r="1471">
          <cell r="A1471" t="str">
            <v>ADM_114</v>
          </cell>
          <cell r="B1471" t="str">
            <v>Pangar-camrail</v>
          </cell>
          <cell r="C1471" t="str">
            <v>ADM</v>
          </cell>
          <cell r="D1471" t="str">
            <v>Pangar</v>
          </cell>
          <cell r="E1471">
            <v>13.357211639999999</v>
          </cell>
          <cell r="F1471">
            <v>6.0117513850000002</v>
          </cell>
          <cell r="G1471">
            <v>865</v>
          </cell>
          <cell r="H1471" t="str">
            <v>Macro</v>
          </cell>
          <cell r="I1471" t="str">
            <v>NOKIA</v>
          </cell>
          <cell r="J1471" t="str">
            <v xml:space="preserve">Ndongo Ayissi Jean-Bernard </v>
          </cell>
          <cell r="K1471" t="str">
            <v>Ngaoundal</v>
          </cell>
          <cell r="L1471" t="str">
            <v>TELEINFRA</v>
          </cell>
          <cell r="M1471" t="str">
            <v>CAMUSAT</v>
          </cell>
          <cell r="N1471" t="str">
            <v>Hybrid Solar - S3</v>
          </cell>
        </row>
        <row r="1472">
          <cell r="A1472" t="str">
            <v>CTR_016</v>
          </cell>
          <cell r="B1472" t="str">
            <v>CTR_016_Z_Mvog-Betsi</v>
          </cell>
          <cell r="C1472" t="str">
            <v>CTR</v>
          </cell>
          <cell r="D1472" t="str">
            <v>Yaounde</v>
          </cell>
          <cell r="E1472">
            <v>11.48129801</v>
          </cell>
          <cell r="F1472">
            <v>3.8661583510000002</v>
          </cell>
          <cell r="G1472">
            <v>750</v>
          </cell>
          <cell r="H1472" t="str">
            <v>Macro</v>
          </cell>
          <cell r="I1472" t="str">
            <v>ZTE</v>
          </cell>
          <cell r="J1472" t="str">
            <v>Nguetsa Armand</v>
          </cell>
          <cell r="K1472" t="str">
            <v>Yaounde_5</v>
          </cell>
          <cell r="L1472" t="str">
            <v>AFRO</v>
          </cell>
          <cell r="M1472" t="str">
            <v>IHS</v>
          </cell>
          <cell r="N1472" t="str">
            <v>Grid-Gen</v>
          </cell>
        </row>
        <row r="1473">
          <cell r="A1473" t="str">
            <v>LIT_642</v>
          </cell>
          <cell r="B1473" t="str">
            <v>LIT_642_Z_Yassa-II</v>
          </cell>
          <cell r="C1473" t="str">
            <v>LIT</v>
          </cell>
          <cell r="D1473" t="str">
            <v>Douala</v>
          </cell>
          <cell r="E1473">
            <v>9.8245699999999996</v>
          </cell>
          <cell r="F1473">
            <v>3.9898600000000002</v>
          </cell>
          <cell r="G1473">
            <v>41</v>
          </cell>
          <cell r="H1473" t="str">
            <v>Macro</v>
          </cell>
          <cell r="I1473" t="str">
            <v>ZTE</v>
          </cell>
          <cell r="J1473" t="str">
            <v>Marius Lontsi</v>
          </cell>
          <cell r="K1473" t="str">
            <v>Douala_8</v>
          </cell>
          <cell r="L1473" t="str">
            <v>HAMMER_LIT_SUO</v>
          </cell>
          <cell r="M1473" t="str">
            <v>CAMUSAT</v>
          </cell>
          <cell r="N1473" t="str">
            <v>Good Grid + GE</v>
          </cell>
        </row>
        <row r="1474">
          <cell r="A1474" t="str">
            <v>NRD_001</v>
          </cell>
          <cell r="B1474" t="str">
            <v>Garoua-Orange</v>
          </cell>
          <cell r="C1474" t="str">
            <v>NRD</v>
          </cell>
          <cell r="D1474" t="str">
            <v>Garoua</v>
          </cell>
          <cell r="E1474">
            <v>13.39424923</v>
          </cell>
          <cell r="F1474">
            <v>9.3049089639999991</v>
          </cell>
          <cell r="G1474">
            <v>206</v>
          </cell>
          <cell r="H1474" t="str">
            <v>Macro</v>
          </cell>
          <cell r="I1474" t="str">
            <v>NOKIA</v>
          </cell>
          <cell r="J1474" t="str">
            <v>Djouohou Armel</v>
          </cell>
          <cell r="K1474" t="str">
            <v>Garoua_B2B</v>
          </cell>
          <cell r="L1474" t="str">
            <v>TELEINFRA</v>
          </cell>
          <cell r="M1474">
            <v>0</v>
          </cell>
          <cell r="N1474" t="e">
            <v>#N/A</v>
          </cell>
        </row>
        <row r="1475">
          <cell r="A1475" t="str">
            <v>OST_224</v>
          </cell>
          <cell r="B1475" t="str">
            <v>Moumee-New</v>
          </cell>
          <cell r="C1475" t="str">
            <v>OST</v>
          </cell>
          <cell r="D1475" t="str">
            <v>Moumee</v>
          </cell>
          <cell r="E1475">
            <v>10.089029</v>
          </cell>
          <cell r="F1475">
            <v>5.1649770000000004</v>
          </cell>
          <cell r="G1475">
            <v>879</v>
          </cell>
          <cell r="H1475" t="str">
            <v>Macro</v>
          </cell>
          <cell r="I1475" t="str">
            <v>NOKIA</v>
          </cell>
          <cell r="J1475" t="str">
            <v>Yannick Tchoupa</v>
          </cell>
          <cell r="K1475" t="str">
            <v>Nkongsamba</v>
          </cell>
          <cell r="L1475" t="str">
            <v>HAMMER_NRO_OST</v>
          </cell>
          <cell r="M1475" t="str">
            <v>IHS</v>
          </cell>
          <cell r="N1475" t="str">
            <v>Grid-Gen</v>
          </cell>
        </row>
        <row r="1476">
          <cell r="A1476" t="str">
            <v>NRO_128</v>
          </cell>
          <cell r="B1476" t="str">
            <v>Bamenda-Blue-moon-IHS</v>
          </cell>
          <cell r="C1476" t="str">
            <v>NRO</v>
          </cell>
          <cell r="D1476" t="str">
            <v>Bamenda</v>
          </cell>
          <cell r="E1476">
            <v>10.1557306</v>
          </cell>
          <cell r="F1476">
            <v>5.92761111</v>
          </cell>
          <cell r="G1476">
            <v>1510</v>
          </cell>
          <cell r="H1476" t="str">
            <v>Macro</v>
          </cell>
          <cell r="I1476" t="str">
            <v>NOKIA</v>
          </cell>
          <cell r="J1476" t="str">
            <v>UCHENNA Cedric</v>
          </cell>
          <cell r="K1476" t="str">
            <v>B2B_Bamenda</v>
          </cell>
          <cell r="L1476" t="str">
            <v>HAMMER_NRO_OST</v>
          </cell>
          <cell r="M1476" t="str">
            <v>IHS</v>
          </cell>
          <cell r="N1476" t="str">
            <v>Grid-Gen</v>
          </cell>
        </row>
        <row r="1477">
          <cell r="A1477" t="str">
            <v>LIT_536</v>
          </cell>
          <cell r="B1477" t="str">
            <v>Yoyo-New</v>
          </cell>
          <cell r="C1477" t="str">
            <v>LIT</v>
          </cell>
          <cell r="D1477" t="str">
            <v>Yoyo</v>
          </cell>
          <cell r="E1477">
            <v>9.6445360000000004</v>
          </cell>
          <cell r="F1477">
            <v>3.6675309999999999</v>
          </cell>
          <cell r="G1477">
            <v>11</v>
          </cell>
          <cell r="H1477" t="str">
            <v>Macro</v>
          </cell>
          <cell r="I1477" t="str">
            <v>NOKIA</v>
          </cell>
          <cell r="J1477" t="str">
            <v>Yannik Mbah</v>
          </cell>
          <cell r="K1477" t="str">
            <v>Edea_1</v>
          </cell>
          <cell r="L1477" t="str">
            <v>HAMMER_LIT_SUO</v>
          </cell>
          <cell r="M1477" t="str">
            <v>IHS</v>
          </cell>
          <cell r="N1477" t="str">
            <v>Gen-Lithium</v>
          </cell>
        </row>
        <row r="1478">
          <cell r="A1478" t="str">
            <v>CTR_050</v>
          </cell>
          <cell r="B1478" t="str">
            <v>CTR_050_Z_Mini-Ferme</v>
          </cell>
          <cell r="C1478" t="str">
            <v>CTR</v>
          </cell>
          <cell r="D1478" t="str">
            <v>Yaounde</v>
          </cell>
          <cell r="E1478">
            <v>11.496103720000001</v>
          </cell>
          <cell r="F1478">
            <v>3.8671797680000002</v>
          </cell>
          <cell r="G1478">
            <v>760</v>
          </cell>
          <cell r="H1478" t="str">
            <v>Macro</v>
          </cell>
          <cell r="I1478" t="str">
            <v>ZTE</v>
          </cell>
          <cell r="J1478" t="str">
            <v>Nguetsa Armand</v>
          </cell>
          <cell r="K1478" t="str">
            <v>Yaounde_5</v>
          </cell>
          <cell r="L1478" t="str">
            <v>AFRO</v>
          </cell>
          <cell r="M1478" t="str">
            <v>IHS</v>
          </cell>
          <cell r="N1478" t="str">
            <v>Grid Only</v>
          </cell>
        </row>
        <row r="1479">
          <cell r="A1479" t="str">
            <v>SUO_163</v>
          </cell>
          <cell r="B1479" t="str">
            <v>Buea-Hospital</v>
          </cell>
          <cell r="C1479" t="str">
            <v>SUO</v>
          </cell>
          <cell r="D1479" t="str">
            <v>Buea</v>
          </cell>
          <cell r="E1479">
            <v>9.2372169999999993</v>
          </cell>
          <cell r="F1479">
            <v>4.149858</v>
          </cell>
          <cell r="G1479">
            <v>0</v>
          </cell>
          <cell r="H1479" t="str">
            <v>Macro</v>
          </cell>
          <cell r="I1479" t="str">
            <v>NOKIA</v>
          </cell>
          <cell r="J1479" t="str">
            <v>Honore Koube</v>
          </cell>
          <cell r="K1479" t="str">
            <v>Buea</v>
          </cell>
          <cell r="L1479" t="str">
            <v>HAMMER_LIT_SUO</v>
          </cell>
          <cell r="M1479" t="str">
            <v>IHS</v>
          </cell>
          <cell r="N1479" t="str">
            <v>Grid-Gen</v>
          </cell>
        </row>
        <row r="1480">
          <cell r="A1480" t="str">
            <v>EXN_126</v>
          </cell>
          <cell r="B1480" t="str">
            <v>Guere-IHS</v>
          </cell>
          <cell r="C1480" t="str">
            <v>EXN</v>
          </cell>
          <cell r="D1480" t="str">
            <v>Guere</v>
          </cell>
          <cell r="E1480">
            <v>15.252560000000001</v>
          </cell>
          <cell r="F1480">
            <v>10.023899999999999</v>
          </cell>
          <cell r="G1480">
            <v>329</v>
          </cell>
          <cell r="H1480" t="str">
            <v>Macro</v>
          </cell>
          <cell r="I1480" t="str">
            <v>NOKIA</v>
          </cell>
          <cell r="J1480" t="str">
            <v>Yonoussa Mohamadou</v>
          </cell>
          <cell r="K1480" t="str">
            <v>Yagoua</v>
          </cell>
          <cell r="L1480" t="str">
            <v>TELEINFRA</v>
          </cell>
          <cell r="M1480" t="str">
            <v>IHS</v>
          </cell>
          <cell r="N1480" t="str">
            <v>Gen Only</v>
          </cell>
        </row>
        <row r="1481">
          <cell r="A1481" t="str">
            <v>LIT_389</v>
          </cell>
          <cell r="B1481" t="str">
            <v>Lounghe-Camrail</v>
          </cell>
          <cell r="C1481" t="str">
            <v>LIT</v>
          </cell>
          <cell r="D1481" t="str">
            <v>Dibamba</v>
          </cell>
          <cell r="E1481">
            <v>10.016555500000001</v>
          </cell>
          <cell r="F1481">
            <v>3.9984999999999999</v>
          </cell>
          <cell r="G1481">
            <v>125</v>
          </cell>
          <cell r="H1481" t="str">
            <v>Macro</v>
          </cell>
          <cell r="I1481" t="str">
            <v>NOKIA</v>
          </cell>
          <cell r="J1481" t="str">
            <v>Yannik Mbah</v>
          </cell>
          <cell r="K1481" t="str">
            <v>Edea_1</v>
          </cell>
          <cell r="L1481" t="str">
            <v>HAMMER_LIT_SUO</v>
          </cell>
          <cell r="M1481" t="str">
            <v>CAMUSAT</v>
          </cell>
          <cell r="N1481" t="str">
            <v>Pure Solar</v>
          </cell>
        </row>
        <row r="1482">
          <cell r="A1482" t="str">
            <v>SUD_016</v>
          </cell>
          <cell r="B1482" t="str">
            <v>Nkomekui</v>
          </cell>
          <cell r="C1482" t="str">
            <v>SUD</v>
          </cell>
          <cell r="D1482" t="str">
            <v>Nkomekui</v>
          </cell>
          <cell r="E1482">
            <v>11.324051000000001</v>
          </cell>
          <cell r="F1482">
            <v>3.8412350000000002</v>
          </cell>
          <cell r="G1482">
            <v>800</v>
          </cell>
          <cell r="H1482" t="str">
            <v>Macro</v>
          </cell>
          <cell r="I1482" t="str">
            <v>NOKIA</v>
          </cell>
          <cell r="J1482" t="str">
            <v>Nguetsa Armand</v>
          </cell>
          <cell r="K1482" t="str">
            <v>Yaounde_5</v>
          </cell>
          <cell r="L1482" t="str">
            <v>AFRO</v>
          </cell>
          <cell r="M1482" t="str">
            <v>IHS</v>
          </cell>
          <cell r="N1482" t="str">
            <v>Grid-Gen</v>
          </cell>
        </row>
        <row r="1483">
          <cell r="A1483" t="str">
            <v>CTR_451</v>
          </cell>
          <cell r="B1483" t="str">
            <v>Menloh-Maloume-Camrail</v>
          </cell>
          <cell r="C1483" t="str">
            <v>CTR</v>
          </cell>
          <cell r="D1483" t="str">
            <v>Eseka</v>
          </cell>
          <cell r="E1483">
            <v>10.89945339</v>
          </cell>
          <cell r="F1483">
            <v>3.5724312220000001</v>
          </cell>
          <cell r="G1483">
            <v>504</v>
          </cell>
          <cell r="H1483" t="str">
            <v>Macro</v>
          </cell>
          <cell r="I1483" t="str">
            <v>NOKIA</v>
          </cell>
          <cell r="J1483" t="str">
            <v>Etienne Saha</v>
          </cell>
          <cell r="K1483" t="str">
            <v>Boumnyebel</v>
          </cell>
          <cell r="L1483" t="str">
            <v>AFRO</v>
          </cell>
          <cell r="M1483" t="str">
            <v>CAMUSAT</v>
          </cell>
          <cell r="N1483" t="str">
            <v>Hybrid Solar - S1</v>
          </cell>
        </row>
        <row r="1484">
          <cell r="A1484" t="str">
            <v>LIT_067</v>
          </cell>
          <cell r="B1484" t="str">
            <v>Ngoulmepa-New</v>
          </cell>
          <cell r="C1484" t="str">
            <v>LIT</v>
          </cell>
          <cell r="D1484" t="str">
            <v>Ngoulmepa</v>
          </cell>
          <cell r="E1484">
            <v>10.0662778</v>
          </cell>
          <cell r="F1484">
            <v>3.9014166700000001</v>
          </cell>
          <cell r="G1484">
            <v>64</v>
          </cell>
          <cell r="H1484" t="str">
            <v>Macro</v>
          </cell>
          <cell r="I1484" t="str">
            <v>NOKIA</v>
          </cell>
          <cell r="J1484" t="str">
            <v>Fogang Ouemba Freddy</v>
          </cell>
          <cell r="K1484" t="str">
            <v>Pouma</v>
          </cell>
          <cell r="L1484" t="str">
            <v>HAMMER_LIT_SUO</v>
          </cell>
          <cell r="M1484" t="str">
            <v>IHS</v>
          </cell>
          <cell r="N1484" t="str">
            <v>Gen Only</v>
          </cell>
        </row>
        <row r="1485">
          <cell r="A1485" t="str">
            <v>EXN_245</v>
          </cell>
          <cell r="B1485" t="str">
            <v>Hougno</v>
          </cell>
          <cell r="C1485" t="str">
            <v>EXN</v>
          </cell>
          <cell r="D1485" t="str">
            <v>Hougno</v>
          </cell>
          <cell r="E1485">
            <v>15.170017</v>
          </cell>
          <cell r="F1485">
            <v>10.048408</v>
          </cell>
          <cell r="G1485">
            <v>326</v>
          </cell>
          <cell r="H1485" t="str">
            <v>Macro</v>
          </cell>
          <cell r="I1485" t="str">
            <v>NOKIA</v>
          </cell>
          <cell r="J1485" t="str">
            <v>Yonoussa Mohamadou</v>
          </cell>
          <cell r="K1485" t="str">
            <v>Yagoua</v>
          </cell>
          <cell r="L1485" t="str">
            <v>TELEINFRA</v>
          </cell>
          <cell r="M1485" t="str">
            <v>CAMUSAT</v>
          </cell>
          <cell r="N1485" t="str">
            <v>Hybrid Solar - S3</v>
          </cell>
        </row>
        <row r="1486">
          <cell r="A1486" t="str">
            <v>NRO_123</v>
          </cell>
          <cell r="B1486" t="str">
            <v>Evidence-building-IHS</v>
          </cell>
          <cell r="C1486" t="str">
            <v>NRO</v>
          </cell>
          <cell r="D1486" t="str">
            <v>Bamenda</v>
          </cell>
          <cell r="E1486">
            <v>10.151759999999999</v>
          </cell>
          <cell r="F1486">
            <v>5.9619400000000002</v>
          </cell>
          <cell r="G1486">
            <v>1236</v>
          </cell>
          <cell r="H1486" t="str">
            <v>Macro</v>
          </cell>
          <cell r="I1486" t="str">
            <v>NOKIA</v>
          </cell>
          <cell r="J1486" t="str">
            <v>ABONGTEOH SOFOR Derick</v>
          </cell>
          <cell r="K1486" t="str">
            <v>Bamenda_1</v>
          </cell>
          <cell r="L1486" t="str">
            <v>HAMMER_NRO_OST</v>
          </cell>
          <cell r="M1486" t="str">
            <v>IHS</v>
          </cell>
          <cell r="N1486" t="str">
            <v>Grid-Gen</v>
          </cell>
        </row>
        <row r="1487">
          <cell r="A1487" t="str">
            <v>LIT_402</v>
          </cell>
          <cell r="B1487" t="str">
            <v>Hikoa-Malep-Camrail</v>
          </cell>
          <cell r="C1487" t="str">
            <v>LIT</v>
          </cell>
          <cell r="D1487" t="str">
            <v>Messondo</v>
          </cell>
          <cell r="E1487">
            <v>10.61905556</v>
          </cell>
          <cell r="F1487">
            <v>3.6764999999999999</v>
          </cell>
          <cell r="G1487">
            <v>197</v>
          </cell>
          <cell r="H1487" t="str">
            <v>Macro</v>
          </cell>
          <cell r="I1487" t="str">
            <v>NOKIA</v>
          </cell>
          <cell r="J1487" t="str">
            <v>Etienne Saha</v>
          </cell>
          <cell r="K1487" t="str">
            <v>Boumnyebel</v>
          </cell>
          <cell r="L1487" t="str">
            <v>HAMMER_LIT_SUO</v>
          </cell>
          <cell r="M1487" t="str">
            <v>CAMUSAT</v>
          </cell>
          <cell r="N1487" t="str">
            <v>Hybrid Solar - S3</v>
          </cell>
        </row>
        <row r="1488">
          <cell r="A1488" t="str">
            <v>CTR_452</v>
          </cell>
          <cell r="B1488" t="str">
            <v>Otele-Camrail</v>
          </cell>
          <cell r="C1488" t="str">
            <v>CTR</v>
          </cell>
          <cell r="D1488" t="str">
            <v>Ngoumou</v>
          </cell>
          <cell r="E1488">
            <v>11.245194440000001</v>
          </cell>
          <cell r="F1488">
            <v>3.5917500000000002</v>
          </cell>
          <cell r="G1488">
            <v>689</v>
          </cell>
          <cell r="H1488" t="str">
            <v>Macro</v>
          </cell>
          <cell r="I1488" t="str">
            <v>NOKIA</v>
          </cell>
          <cell r="J1488" t="str">
            <v>Etienne Saha</v>
          </cell>
          <cell r="K1488" t="str">
            <v>Boumnyebel</v>
          </cell>
          <cell r="L1488" t="str">
            <v>AFRO</v>
          </cell>
          <cell r="M1488" t="str">
            <v>CAMUSAT</v>
          </cell>
          <cell r="N1488" t="str">
            <v>Bad Grid + Solar + GE</v>
          </cell>
        </row>
        <row r="1489">
          <cell r="A1489" t="str">
            <v>LIT_648</v>
          </cell>
          <cell r="B1489" t="str">
            <v>LIT_648_Z_Babylone-dispensaire</v>
          </cell>
          <cell r="C1489" t="str">
            <v>LIT</v>
          </cell>
          <cell r="D1489" t="str">
            <v>Douala</v>
          </cell>
          <cell r="E1489">
            <v>9.7122899999999994</v>
          </cell>
          <cell r="F1489">
            <v>4.0308400000000004</v>
          </cell>
          <cell r="G1489">
            <v>29</v>
          </cell>
          <cell r="H1489" t="str">
            <v>Macro</v>
          </cell>
          <cell r="I1489" t="str">
            <v>ZTE</v>
          </cell>
          <cell r="J1489" t="str">
            <v>Boris Asopdongo</v>
          </cell>
          <cell r="K1489" t="str">
            <v>Douala_2</v>
          </cell>
          <cell r="L1489" t="str">
            <v>HAMMER_LIT_SUO</v>
          </cell>
          <cell r="M1489" t="str">
            <v>CAMUSAT</v>
          </cell>
          <cell r="N1489" t="str">
            <v>Good Grid no GE - 12h</v>
          </cell>
        </row>
        <row r="1490">
          <cell r="A1490" t="str">
            <v>OST_092</v>
          </cell>
          <cell r="B1490" t="str">
            <v>Taram-FH</v>
          </cell>
          <cell r="C1490" t="str">
            <v>OST</v>
          </cell>
          <cell r="D1490" t="str">
            <v>Taram</v>
          </cell>
          <cell r="E1490">
            <v>11.779888890000001</v>
          </cell>
          <cell r="F1490">
            <v>6.706611111</v>
          </cell>
          <cell r="G1490">
            <v>1172</v>
          </cell>
          <cell r="H1490" t="str">
            <v>Macro</v>
          </cell>
          <cell r="I1490" t="str">
            <v>NOKIA</v>
          </cell>
          <cell r="J1490" t="str">
            <v>Willy Ngougni</v>
          </cell>
          <cell r="K1490" t="str">
            <v>Foumban_2</v>
          </cell>
          <cell r="L1490" t="str">
            <v>HAMMER_NRO_OST</v>
          </cell>
          <cell r="M1490" t="str">
            <v>IHS</v>
          </cell>
          <cell r="N1490" t="str">
            <v>Grid-Gen-Lithium</v>
          </cell>
        </row>
        <row r="1491">
          <cell r="A1491" t="str">
            <v>OST_083</v>
          </cell>
          <cell r="B1491" t="str">
            <v>Foumban-Ndjisse</v>
          </cell>
          <cell r="C1491" t="str">
            <v>OST</v>
          </cell>
          <cell r="D1491" t="str">
            <v>Foumban</v>
          </cell>
          <cell r="E1491">
            <v>10.891291669999999</v>
          </cell>
          <cell r="F1491">
            <v>5.7221000000000002</v>
          </cell>
          <cell r="G1491">
            <v>1208</v>
          </cell>
          <cell r="H1491" t="str">
            <v>Macro</v>
          </cell>
          <cell r="I1491" t="str">
            <v>NOKIA</v>
          </cell>
          <cell r="J1491" t="str">
            <v>YaYa Nchare</v>
          </cell>
          <cell r="K1491" t="str">
            <v>Foumban_1</v>
          </cell>
          <cell r="L1491" t="str">
            <v>HAMMER_NRO_OST</v>
          </cell>
          <cell r="M1491" t="str">
            <v>IHS</v>
          </cell>
          <cell r="N1491" t="str">
            <v>Grid-Gen</v>
          </cell>
        </row>
        <row r="1492">
          <cell r="A1492" t="str">
            <v>OST_128</v>
          </cell>
          <cell r="B1492" t="str">
            <v>Foumban-Lycee-MTN</v>
          </cell>
          <cell r="C1492" t="str">
            <v>OST</v>
          </cell>
          <cell r="D1492" t="str">
            <v>Foumban</v>
          </cell>
          <cell r="E1492">
            <v>10.872109999999999</v>
          </cell>
          <cell r="F1492">
            <v>5.7245999999999997</v>
          </cell>
          <cell r="G1492">
            <v>1223</v>
          </cell>
          <cell r="H1492" t="str">
            <v>Macro</v>
          </cell>
          <cell r="I1492" t="str">
            <v>NOKIA</v>
          </cell>
          <cell r="J1492" t="str">
            <v>YaYa Nchare</v>
          </cell>
          <cell r="K1492" t="str">
            <v>Foumban_1</v>
          </cell>
          <cell r="L1492" t="str">
            <v>HAMMER_NRO_OST</v>
          </cell>
          <cell r="M1492" t="str">
            <v>IHS</v>
          </cell>
          <cell r="N1492" t="str">
            <v>Grid-Gen</v>
          </cell>
        </row>
        <row r="1493">
          <cell r="A1493" t="str">
            <v>LIT_558</v>
          </cell>
          <cell r="B1493" t="str">
            <v>LIT_558_Z_Nkong-CRTV-II</v>
          </cell>
          <cell r="C1493" t="str">
            <v>LIT</v>
          </cell>
          <cell r="D1493" t="str">
            <v>Nkongsamba</v>
          </cell>
          <cell r="E1493">
            <v>9.9389679999999991</v>
          </cell>
          <cell r="F1493">
            <v>4.9618549999999999</v>
          </cell>
          <cell r="G1493">
            <v>893</v>
          </cell>
          <cell r="H1493" t="str">
            <v>Macro</v>
          </cell>
          <cell r="I1493" t="str">
            <v>ZTE</v>
          </cell>
          <cell r="J1493" t="str">
            <v>Yannick Tchoupa</v>
          </cell>
          <cell r="K1493" t="str">
            <v>Nkongsamba</v>
          </cell>
          <cell r="L1493" t="str">
            <v>HAMMER_LIT_SUO</v>
          </cell>
          <cell r="M1493" t="str">
            <v>IHS</v>
          </cell>
          <cell r="N1493" t="str">
            <v>Grid-Gen</v>
          </cell>
        </row>
        <row r="1494">
          <cell r="A1494" t="str">
            <v>CTR_100</v>
          </cell>
          <cell r="B1494" t="str">
            <v>Zamengoue</v>
          </cell>
          <cell r="C1494" t="str">
            <v>CTR</v>
          </cell>
          <cell r="D1494" t="str">
            <v>Zamengoue</v>
          </cell>
          <cell r="E1494">
            <v>11.44375</v>
          </cell>
          <cell r="F1494">
            <v>3.9450555559999998</v>
          </cell>
          <cell r="G1494">
            <v>818</v>
          </cell>
          <cell r="H1494" t="str">
            <v>Macro</v>
          </cell>
          <cell r="I1494" t="str">
            <v>NOKIA</v>
          </cell>
          <cell r="J1494" t="str">
            <v>Nguetsa Armand</v>
          </cell>
          <cell r="K1494" t="str">
            <v>Yaounde_5</v>
          </cell>
          <cell r="L1494" t="str">
            <v>AFRO</v>
          </cell>
          <cell r="M1494" t="str">
            <v>CAMUSAT</v>
          </cell>
          <cell r="N1494" t="str">
            <v>Good Grid no GE - 8h</v>
          </cell>
        </row>
        <row r="1495">
          <cell r="A1495" t="str">
            <v>ADM_152</v>
          </cell>
          <cell r="B1495" t="str">
            <v>Poli-New</v>
          </cell>
          <cell r="C1495" t="str">
            <v>ADM</v>
          </cell>
          <cell r="D1495" t="str">
            <v>Poli</v>
          </cell>
          <cell r="E1495">
            <v>13.226000000000001</v>
          </cell>
          <cell r="F1495">
            <v>8.476972</v>
          </cell>
          <cell r="G1495">
            <v>482</v>
          </cell>
          <cell r="H1495" t="str">
            <v>Macro</v>
          </cell>
          <cell r="I1495" t="str">
            <v>NOKIA</v>
          </cell>
          <cell r="J1495" t="str">
            <v>Mohamadou Belo Ahmadou</v>
          </cell>
          <cell r="K1495" t="str">
            <v>Gouna</v>
          </cell>
          <cell r="L1495" t="str">
            <v>TELEINFRA</v>
          </cell>
          <cell r="M1495" t="str">
            <v>IHS</v>
          </cell>
          <cell r="N1495" t="str">
            <v>Gen-Lithium</v>
          </cell>
        </row>
        <row r="1496">
          <cell r="A1496" t="str">
            <v>NRD_031</v>
          </cell>
          <cell r="B1496" t="str">
            <v>Gouna</v>
          </cell>
          <cell r="C1496" t="str">
            <v>NRD</v>
          </cell>
          <cell r="D1496" t="str">
            <v>Gouna</v>
          </cell>
          <cell r="E1496">
            <v>13.570167</v>
          </cell>
          <cell r="F1496">
            <v>8.5237780000000001</v>
          </cell>
          <cell r="G1496">
            <v>549</v>
          </cell>
          <cell r="H1496" t="str">
            <v>Macro</v>
          </cell>
          <cell r="I1496" t="str">
            <v>NOKIA</v>
          </cell>
          <cell r="J1496" t="str">
            <v>Mohamadou Belo Ahmadou</v>
          </cell>
          <cell r="K1496" t="str">
            <v>Gouna</v>
          </cell>
          <cell r="L1496" t="str">
            <v>TELEINFRA</v>
          </cell>
          <cell r="M1496" t="str">
            <v>IHS</v>
          </cell>
          <cell r="N1496" t="str">
            <v>Solar-Gen-Lithium</v>
          </cell>
        </row>
        <row r="1497">
          <cell r="A1497" t="str">
            <v>EXN_265</v>
          </cell>
          <cell r="B1497" t="str">
            <v>Datcheka-IHS</v>
          </cell>
          <cell r="C1497" t="str">
            <v>EXN</v>
          </cell>
          <cell r="D1497" t="str">
            <v>Datcheka</v>
          </cell>
          <cell r="E1497">
            <v>15.13386</v>
          </cell>
          <cell r="F1497">
            <v>10.01136</v>
          </cell>
          <cell r="G1497">
            <v>326</v>
          </cell>
          <cell r="H1497" t="str">
            <v>Macro</v>
          </cell>
          <cell r="I1497" t="str">
            <v>NOKIA</v>
          </cell>
          <cell r="J1497" t="str">
            <v>Yonoussa Mohamadou</v>
          </cell>
          <cell r="K1497" t="str">
            <v>Yagoua</v>
          </cell>
          <cell r="L1497" t="str">
            <v>TELEINFRA</v>
          </cell>
          <cell r="M1497" t="str">
            <v>IHS</v>
          </cell>
          <cell r="N1497" t="e">
            <v>#N/A</v>
          </cell>
        </row>
        <row r="1498">
          <cell r="A1498" t="str">
            <v>EXN_310</v>
          </cell>
          <cell r="B1498" t="str">
            <v>URH_BEGUE</v>
          </cell>
          <cell r="C1498" t="str">
            <v>EXN</v>
          </cell>
          <cell r="D1498" t="str">
            <v>Maroua</v>
          </cell>
          <cell r="E1498" t="str">
            <v>15.1298</v>
          </cell>
          <cell r="F1498" t="str">
            <v>10.68927</v>
          </cell>
          <cell r="G1498"/>
          <cell r="H1498" t="str">
            <v>Rural</v>
          </cell>
          <cell r="I1498" t="str">
            <v>Huawei</v>
          </cell>
          <cell r="J1498" t="str">
            <v>Yonoussa Mohamadou</v>
          </cell>
          <cell r="K1498" t="str">
            <v>Yagoua</v>
          </cell>
          <cell r="L1498" t="str">
            <v>TELEINFRA</v>
          </cell>
          <cell r="M1498" t="e">
            <v>#N/A</v>
          </cell>
          <cell r="N1498" t="e">
            <v>#N/A</v>
          </cell>
        </row>
        <row r="1499">
          <cell r="A1499" t="str">
            <v>EXN_298</v>
          </cell>
          <cell r="B1499" t="str">
            <v>URH_BOUGAYE</v>
          </cell>
          <cell r="C1499" t="str">
            <v>EXN</v>
          </cell>
          <cell r="D1499" t="str">
            <v>Maroua</v>
          </cell>
          <cell r="E1499">
            <v>15.10764</v>
          </cell>
          <cell r="F1499">
            <v>10.253450000000001</v>
          </cell>
          <cell r="G1499"/>
          <cell r="H1499" t="str">
            <v>Rural</v>
          </cell>
          <cell r="I1499" t="str">
            <v>Huawei</v>
          </cell>
          <cell r="J1499" t="str">
            <v>Yonoussa Mohamadou</v>
          </cell>
          <cell r="K1499" t="str">
            <v>Yagoua</v>
          </cell>
          <cell r="L1499" t="str">
            <v>TELEINFRA</v>
          </cell>
          <cell r="M1499" t="e">
            <v>#N/A</v>
          </cell>
          <cell r="N1499" t="e">
            <v>#N/A</v>
          </cell>
        </row>
        <row r="1500">
          <cell r="A1500" t="str">
            <v>EXN_312</v>
          </cell>
          <cell r="B1500" t="str">
            <v>URH_KARTOUA</v>
          </cell>
          <cell r="C1500" t="str">
            <v>EXN</v>
          </cell>
          <cell r="D1500" t="str">
            <v>Maroua</v>
          </cell>
          <cell r="E1500">
            <v>15.234709000000001</v>
          </cell>
          <cell r="F1500">
            <v>10.466224</v>
          </cell>
          <cell r="G1500"/>
          <cell r="H1500" t="str">
            <v>Rural</v>
          </cell>
          <cell r="I1500" t="str">
            <v>Huawei</v>
          </cell>
          <cell r="J1500" t="str">
            <v>Yonoussa Mohamadou</v>
          </cell>
          <cell r="K1500" t="str">
            <v>Yagoua</v>
          </cell>
          <cell r="L1500" t="str">
            <v>TELEINFRA</v>
          </cell>
          <cell r="M1500" t="e">
            <v>#N/A</v>
          </cell>
          <cell r="N1500" t="e">
            <v>#N/A</v>
          </cell>
        </row>
        <row r="1501">
          <cell r="A1501" t="str">
            <v>CTR_191</v>
          </cell>
          <cell r="B1501" t="str">
            <v>Okola</v>
          </cell>
          <cell r="C1501" t="str">
            <v>CTR</v>
          </cell>
          <cell r="D1501" t="str">
            <v>Okola</v>
          </cell>
          <cell r="E1501">
            <v>11.384074849999999</v>
          </cell>
          <cell r="F1501">
            <v>4.031921906</v>
          </cell>
          <cell r="G1501">
            <v>0</v>
          </cell>
          <cell r="H1501" t="str">
            <v>Macro</v>
          </cell>
          <cell r="I1501" t="str">
            <v>NOKIA</v>
          </cell>
          <cell r="J1501" t="str">
            <v>Nguetsa Armand</v>
          </cell>
          <cell r="K1501" t="str">
            <v>Yaounde_5</v>
          </cell>
          <cell r="L1501" t="str">
            <v>AFRO</v>
          </cell>
          <cell r="M1501" t="str">
            <v>IHS</v>
          </cell>
          <cell r="N1501" t="str">
            <v>Grid-Gen</v>
          </cell>
        </row>
        <row r="1502">
          <cell r="A1502" t="str">
            <v>LIT_656</v>
          </cell>
          <cell r="B1502" t="str">
            <v>LIT_656_Z_Cite-Berge-EPC</v>
          </cell>
          <cell r="C1502" t="str">
            <v>LIT</v>
          </cell>
          <cell r="D1502" t="str">
            <v>Douala</v>
          </cell>
          <cell r="E1502">
            <v>9.7499800000000008</v>
          </cell>
          <cell r="F1502">
            <v>3.9981900000000001</v>
          </cell>
          <cell r="G1502">
            <v>10</v>
          </cell>
          <cell r="H1502" t="str">
            <v>Macro</v>
          </cell>
          <cell r="I1502" t="str">
            <v>ZTE</v>
          </cell>
          <cell r="J1502" t="str">
            <v>Marius Lontsi</v>
          </cell>
          <cell r="K1502" t="str">
            <v>Douala_8</v>
          </cell>
          <cell r="L1502" t="str">
            <v>HAMMER_LIT_SUO</v>
          </cell>
          <cell r="M1502" t="str">
            <v>CAMUSAT</v>
          </cell>
          <cell r="N1502" t="str">
            <v>Bad Grid + GE</v>
          </cell>
        </row>
        <row r="1503">
          <cell r="A1503" t="str">
            <v>LIT_683</v>
          </cell>
          <cell r="B1503" t="str">
            <v>LIT_683_Z_Ndogpassi-Crf-Lotus-MTN</v>
          </cell>
          <cell r="C1503" t="str">
            <v>LIT</v>
          </cell>
          <cell r="D1503" t="str">
            <v>Douala</v>
          </cell>
          <cell r="E1503">
            <v>9.7743099999999998</v>
          </cell>
          <cell r="F1503">
            <v>4.0268600000000001</v>
          </cell>
          <cell r="G1503">
            <v>40</v>
          </cell>
          <cell r="H1503" t="str">
            <v>Macro</v>
          </cell>
          <cell r="I1503" t="str">
            <v>ZTE</v>
          </cell>
          <cell r="J1503" t="str">
            <v>Nomo Gerard Brice</v>
          </cell>
          <cell r="K1503" t="str">
            <v>Douala_5</v>
          </cell>
          <cell r="L1503" t="str">
            <v>HAMMER_LIT_SUO</v>
          </cell>
          <cell r="M1503" t="str">
            <v>MTN</v>
          </cell>
          <cell r="N1503" t="e">
            <v>#N/A</v>
          </cell>
        </row>
        <row r="1504">
          <cell r="A1504" t="str">
            <v>ADM_068</v>
          </cell>
          <cell r="B1504" t="str">
            <v>Mayo-Darle-MTN</v>
          </cell>
          <cell r="C1504" t="str">
            <v>ADM</v>
          </cell>
          <cell r="D1504" t="str">
            <v>Mayo-Darle</v>
          </cell>
          <cell r="E1504">
            <v>11.56548692</v>
          </cell>
          <cell r="F1504">
            <v>6.4863052559999996</v>
          </cell>
          <cell r="G1504">
            <v>1295</v>
          </cell>
          <cell r="H1504" t="str">
            <v>Macro</v>
          </cell>
          <cell r="I1504" t="str">
            <v>NOKIA</v>
          </cell>
          <cell r="J1504" t="str">
            <v>Willy Ngougni</v>
          </cell>
          <cell r="K1504" t="str">
            <v>Foumban_2</v>
          </cell>
          <cell r="L1504" t="str">
            <v>HAMMER_NRO_OST</v>
          </cell>
          <cell r="M1504" t="str">
            <v>IHS</v>
          </cell>
          <cell r="N1504" t="str">
            <v>Gen-Lithium</v>
          </cell>
        </row>
        <row r="1505">
          <cell r="A1505" t="str">
            <v>EXN_317</v>
          </cell>
          <cell r="B1505" t="str">
            <v>URH_TAALA</v>
          </cell>
          <cell r="C1505" t="str">
            <v>EXN</v>
          </cell>
          <cell r="D1505" t="str">
            <v>Maroua</v>
          </cell>
          <cell r="E1505" t="str">
            <v>15.0774</v>
          </cell>
          <cell r="F1505" t="str">
            <v>9.97352</v>
          </cell>
          <cell r="G1505"/>
          <cell r="H1505" t="str">
            <v>Rural</v>
          </cell>
          <cell r="I1505" t="str">
            <v>Huawei</v>
          </cell>
          <cell r="J1505" t="str">
            <v>Herve Pouomo</v>
          </cell>
          <cell r="K1505" t="str">
            <v>Ngaoundere_2</v>
          </cell>
          <cell r="L1505" t="str">
            <v>TELEINFRA</v>
          </cell>
          <cell r="M1505" t="e">
            <v>#N/A</v>
          </cell>
          <cell r="N1505" t="e">
            <v>#N/A</v>
          </cell>
        </row>
        <row r="1506">
          <cell r="A1506" t="str">
            <v>EXN_291</v>
          </cell>
          <cell r="B1506" t="str">
            <v>URH_TSEBE</v>
          </cell>
          <cell r="C1506" t="str">
            <v>EXN</v>
          </cell>
          <cell r="D1506" t="str">
            <v>Maroua</v>
          </cell>
          <cell r="E1506">
            <v>15.29355</v>
          </cell>
          <cell r="F1506">
            <v>10.31012</v>
          </cell>
          <cell r="G1506"/>
          <cell r="H1506" t="str">
            <v>Rural</v>
          </cell>
          <cell r="I1506" t="str">
            <v>Huawei</v>
          </cell>
          <cell r="J1506" t="str">
            <v>Herve Pouomo</v>
          </cell>
          <cell r="K1506" t="str">
            <v>Ngaoundere_2</v>
          </cell>
          <cell r="L1506" t="str">
            <v>TELEINFRA</v>
          </cell>
          <cell r="M1506" t="e">
            <v>#N/A</v>
          </cell>
          <cell r="N1506" t="e">
            <v>#N/A</v>
          </cell>
        </row>
        <row r="1507">
          <cell r="A1507" t="str">
            <v>OST_116</v>
          </cell>
          <cell r="B1507" t="str">
            <v>Doumofe-MTN</v>
          </cell>
          <cell r="C1507" t="str">
            <v>OST</v>
          </cell>
          <cell r="D1507" t="str">
            <v>Doumofe</v>
          </cell>
          <cell r="E1507">
            <v>11.05672</v>
          </cell>
          <cell r="F1507">
            <v>5.8473800000000002</v>
          </cell>
          <cell r="G1507">
            <v>0</v>
          </cell>
          <cell r="H1507" t="str">
            <v>Macro</v>
          </cell>
          <cell r="I1507" t="str">
            <v>NOKIA</v>
          </cell>
          <cell r="J1507" t="str">
            <v>Yannick Kamdom</v>
          </cell>
          <cell r="K1507" t="str">
            <v>Foumban_3</v>
          </cell>
          <cell r="L1507" t="str">
            <v>HAMMER_NRO_OST</v>
          </cell>
          <cell r="M1507" t="str">
            <v>IHS</v>
          </cell>
          <cell r="N1507" t="str">
            <v>Solar-Gen-Lithium</v>
          </cell>
        </row>
        <row r="1508">
          <cell r="A1508" t="str">
            <v>NRD_144</v>
          </cell>
          <cell r="B1508" t="str">
            <v>Guidiguis-Ville</v>
          </cell>
          <cell r="C1508" t="str">
            <v>NRD</v>
          </cell>
          <cell r="D1508" t="str">
            <v>Guidiguis</v>
          </cell>
          <cell r="E1508">
            <v>14.71246</v>
          </cell>
          <cell r="F1508">
            <v>10.13251</v>
          </cell>
          <cell r="G1508">
            <v>369</v>
          </cell>
          <cell r="H1508" t="str">
            <v>Macro</v>
          </cell>
          <cell r="I1508" t="str">
            <v>NOKIA</v>
          </cell>
          <cell r="J1508" t="str">
            <v>Herman Tchawe</v>
          </cell>
          <cell r="K1508" t="str">
            <v>Kaele</v>
          </cell>
          <cell r="L1508" t="str">
            <v>TELEINFRA</v>
          </cell>
          <cell r="M1508" t="str">
            <v>CAMUSAT</v>
          </cell>
          <cell r="N1508" t="str">
            <v>Medium Grid + GE</v>
          </cell>
        </row>
        <row r="1509">
          <cell r="A1509" t="str">
            <v>OST_115</v>
          </cell>
          <cell r="B1509" t="str">
            <v>Pangari-MTN</v>
          </cell>
          <cell r="C1509" t="str">
            <v>OST</v>
          </cell>
          <cell r="D1509" t="str">
            <v>Pangari</v>
          </cell>
          <cell r="E1509">
            <v>11.613909019999999</v>
          </cell>
          <cell r="F1509">
            <v>6.3442297480000001</v>
          </cell>
          <cell r="G1509">
            <v>1211</v>
          </cell>
          <cell r="H1509" t="str">
            <v>Macro</v>
          </cell>
          <cell r="I1509" t="str">
            <v>NOKIA</v>
          </cell>
          <cell r="J1509" t="str">
            <v>Willy Ngougni</v>
          </cell>
          <cell r="K1509" t="str">
            <v>Foumban_2</v>
          </cell>
          <cell r="L1509" t="str">
            <v>HAMMER_NRO_OST</v>
          </cell>
          <cell r="M1509" t="str">
            <v>IHS</v>
          </cell>
          <cell r="N1509" t="str">
            <v>Solar-Gen-Lithium</v>
          </cell>
        </row>
        <row r="1510">
          <cell r="A1510" t="str">
            <v>EXN_008</v>
          </cell>
          <cell r="B1510" t="str">
            <v>Salack</v>
          </cell>
          <cell r="C1510" t="str">
            <v>EXN</v>
          </cell>
          <cell r="D1510" t="str">
            <v>Salak</v>
          </cell>
          <cell r="E1510">
            <v>14.25830556</v>
          </cell>
          <cell r="F1510">
            <v>10.45972222</v>
          </cell>
          <cell r="G1510">
            <v>423</v>
          </cell>
          <cell r="H1510" t="str">
            <v>Macro</v>
          </cell>
          <cell r="I1510" t="str">
            <v>NOKIA</v>
          </cell>
          <cell r="J1510" t="str">
            <v>Yanoussa Ahmadou</v>
          </cell>
          <cell r="K1510" t="str">
            <v>Maroua_2</v>
          </cell>
          <cell r="L1510" t="str">
            <v>TELEINFRA</v>
          </cell>
          <cell r="M1510" t="str">
            <v>IHS</v>
          </cell>
          <cell r="N1510" t="str">
            <v>Grid-Gen</v>
          </cell>
        </row>
        <row r="1511">
          <cell r="A1511" t="str">
            <v>NRO_134</v>
          </cell>
          <cell r="B1511" t="str">
            <v>Bamenda-Ntasen-IHS</v>
          </cell>
          <cell r="C1511" t="str">
            <v>NRO</v>
          </cell>
          <cell r="D1511" t="str">
            <v>Buea</v>
          </cell>
          <cell r="E1511">
            <v>10.162387433999999</v>
          </cell>
          <cell r="F1511">
            <v>5.9898595930000003</v>
          </cell>
          <cell r="G1511">
            <v>1250</v>
          </cell>
          <cell r="H1511" t="str">
            <v>Macro</v>
          </cell>
          <cell r="I1511" t="str">
            <v>NOKIA</v>
          </cell>
          <cell r="J1511" t="str">
            <v>UCHENNA Cedric</v>
          </cell>
          <cell r="K1511" t="str">
            <v>B2B_Bamenda</v>
          </cell>
          <cell r="L1511" t="str">
            <v>HAMMER_NRO_OST</v>
          </cell>
          <cell r="M1511" t="str">
            <v>IHS</v>
          </cell>
          <cell r="N1511" t="e">
            <v>#N/A</v>
          </cell>
        </row>
        <row r="1512">
          <cell r="A1512" t="str">
            <v>EXN_014</v>
          </cell>
          <cell r="B1512" t="str">
            <v>Maga</v>
          </cell>
          <cell r="C1512" t="str">
            <v>EXN</v>
          </cell>
          <cell r="D1512" t="str">
            <v>Maga</v>
          </cell>
          <cell r="E1512">
            <v>14.945201000000001</v>
          </cell>
          <cell r="F1512">
            <v>10.840525</v>
          </cell>
          <cell r="G1512">
            <v>0</v>
          </cell>
          <cell r="H1512" t="str">
            <v>Macro</v>
          </cell>
          <cell r="I1512" t="str">
            <v>NOKIA</v>
          </cell>
          <cell r="J1512" t="str">
            <v xml:space="preserve">ASSAATSA Eric Blaise </v>
          </cell>
          <cell r="K1512" t="str">
            <v>Maroua_1</v>
          </cell>
          <cell r="L1512" t="str">
            <v>TELEINFRA</v>
          </cell>
          <cell r="M1512" t="str">
            <v>IHS</v>
          </cell>
          <cell r="N1512" t="str">
            <v>Grid-Gen</v>
          </cell>
        </row>
        <row r="1513">
          <cell r="A1513" t="str">
            <v>CTR_249</v>
          </cell>
          <cell r="B1513" t="str">
            <v>Science</v>
          </cell>
          <cell r="C1513" t="str">
            <v>CTR</v>
          </cell>
          <cell r="D1513" t="str">
            <v>Yaounde</v>
          </cell>
          <cell r="E1513">
            <v>11.48182622</v>
          </cell>
          <cell r="F1513">
            <v>3.8608267939999998</v>
          </cell>
          <cell r="G1513">
            <v>783</v>
          </cell>
          <cell r="H1513" t="str">
            <v>Macro</v>
          </cell>
          <cell r="I1513" t="str">
            <v>ZTE</v>
          </cell>
          <cell r="J1513" t="str">
            <v>Nguetsa Armand</v>
          </cell>
          <cell r="K1513" t="str">
            <v>Yaounde_5</v>
          </cell>
          <cell r="L1513" t="str">
            <v>AFRO</v>
          </cell>
          <cell r="M1513" t="str">
            <v>IHS</v>
          </cell>
          <cell r="N1513" t="str">
            <v>Grid-Gen</v>
          </cell>
        </row>
        <row r="1514">
          <cell r="A1514" t="str">
            <v>CTR_246</v>
          </cell>
          <cell r="B1514" t="str">
            <v>CTR_246_Z_Nkolafeme</v>
          </cell>
          <cell r="C1514" t="str">
            <v>CTR</v>
          </cell>
          <cell r="D1514" t="str">
            <v>Yaounde</v>
          </cell>
          <cell r="E1514">
            <v>11.454439000000001</v>
          </cell>
          <cell r="F1514">
            <v>3.8984380000000001</v>
          </cell>
          <cell r="G1514">
            <v>742</v>
          </cell>
          <cell r="H1514" t="str">
            <v>Macro</v>
          </cell>
          <cell r="I1514" t="str">
            <v>ZTE</v>
          </cell>
          <cell r="J1514" t="str">
            <v>Nguetsa Armand</v>
          </cell>
          <cell r="K1514" t="str">
            <v>Yaounde_5</v>
          </cell>
          <cell r="L1514" t="str">
            <v>AFRO</v>
          </cell>
          <cell r="M1514" t="str">
            <v>IHS</v>
          </cell>
          <cell r="N1514" t="str">
            <v>Grid-Gen</v>
          </cell>
        </row>
        <row r="1515">
          <cell r="A1515" t="str">
            <v>LIT_685</v>
          </cell>
          <cell r="B1515" t="str">
            <v>LIT_685_Z_NYANGOBE-MTN</v>
          </cell>
          <cell r="C1515" t="str">
            <v>LIT</v>
          </cell>
          <cell r="D1515" t="str">
            <v>Douala</v>
          </cell>
          <cell r="E1515">
            <v>9.78546826</v>
          </cell>
          <cell r="F1515">
            <v>4.0033089750000004</v>
          </cell>
          <cell r="G1515">
            <v>40</v>
          </cell>
          <cell r="H1515" t="str">
            <v>Macro</v>
          </cell>
          <cell r="I1515" t="str">
            <v>ZTE</v>
          </cell>
          <cell r="J1515" t="str">
            <v>Nomo Gerard Brice</v>
          </cell>
          <cell r="K1515" t="str">
            <v>Douala_5</v>
          </cell>
          <cell r="L1515" t="str">
            <v>HAMMER_LIT_SUO</v>
          </cell>
          <cell r="M1515" t="str">
            <v>MTN</v>
          </cell>
          <cell r="N1515" t="e">
            <v>#N/A</v>
          </cell>
        </row>
        <row r="1516">
          <cell r="A1516" t="str">
            <v>OST_125</v>
          </cell>
          <cell r="B1516" t="str">
            <v>Foumbot-Centre-Ville</v>
          </cell>
          <cell r="C1516" t="str">
            <v>OST</v>
          </cell>
          <cell r="D1516" t="str">
            <v>Foumbot</v>
          </cell>
          <cell r="E1516">
            <v>10.636027779999999</v>
          </cell>
          <cell r="F1516">
            <v>5.5117500000000001</v>
          </cell>
          <cell r="G1516">
            <v>1058</v>
          </cell>
          <cell r="H1516" t="str">
            <v>Macro</v>
          </cell>
          <cell r="I1516" t="str">
            <v>NOKIA</v>
          </cell>
          <cell r="J1516" t="str">
            <v>Yannick Kamdom</v>
          </cell>
          <cell r="K1516" t="str">
            <v>Foumban_3</v>
          </cell>
          <cell r="L1516" t="str">
            <v>HAMMER_NRO_OST</v>
          </cell>
          <cell r="M1516" t="str">
            <v>IHS</v>
          </cell>
          <cell r="N1516" t="str">
            <v>Grid-Gen</v>
          </cell>
        </row>
        <row r="1517">
          <cell r="A1517" t="str">
            <v>OST_031</v>
          </cell>
          <cell r="B1517" t="str">
            <v>Ngambe-Tikar-IHS</v>
          </cell>
          <cell r="C1517" t="str">
            <v>OST</v>
          </cell>
          <cell r="D1517" t="str">
            <v>Ngambe-Tikar</v>
          </cell>
          <cell r="E1517">
            <v>11.489656</v>
          </cell>
          <cell r="F1517">
            <v>5.7820590000000003</v>
          </cell>
          <cell r="G1517">
            <v>786</v>
          </cell>
          <cell r="H1517" t="str">
            <v>Macro</v>
          </cell>
          <cell r="I1517" t="str">
            <v>NOKIA</v>
          </cell>
          <cell r="J1517" t="str">
            <v>Willy Ngougni</v>
          </cell>
          <cell r="K1517" t="str">
            <v>Foumban_2</v>
          </cell>
          <cell r="L1517" t="str">
            <v>HAMMER_NRO_OST</v>
          </cell>
          <cell r="M1517" t="str">
            <v>IHS</v>
          </cell>
          <cell r="N1517" t="str">
            <v>Grid-Gen</v>
          </cell>
        </row>
        <row r="1518">
          <cell r="A1518" t="str">
            <v>NRD_009</v>
          </cell>
          <cell r="B1518" t="str">
            <v>Garoua-Lainde</v>
          </cell>
          <cell r="C1518" t="str">
            <v>NRD</v>
          </cell>
          <cell r="D1518" t="str">
            <v>Garoua</v>
          </cell>
          <cell r="E1518">
            <v>13.412625309999999</v>
          </cell>
          <cell r="F1518">
            <v>9.3414236440000007</v>
          </cell>
          <cell r="G1518">
            <v>202</v>
          </cell>
          <cell r="H1518" t="str">
            <v>Macro</v>
          </cell>
          <cell r="I1518" t="str">
            <v>NOKIA</v>
          </cell>
          <cell r="J1518" t="str">
            <v>Djouohou Armel</v>
          </cell>
          <cell r="K1518" t="str">
            <v>Garoua_B2B</v>
          </cell>
          <cell r="L1518" t="str">
            <v>TELEINFRA</v>
          </cell>
          <cell r="M1518" t="str">
            <v>IHS</v>
          </cell>
          <cell r="N1518" t="str">
            <v>Grid-Gen</v>
          </cell>
        </row>
        <row r="1519">
          <cell r="A1519" t="str">
            <v>NRD_134</v>
          </cell>
          <cell r="B1519" t="str">
            <v>Guider-Sanguere</v>
          </cell>
          <cell r="C1519" t="str">
            <v>NRD</v>
          </cell>
          <cell r="D1519" t="str">
            <v>Guider</v>
          </cell>
          <cell r="E1519">
            <v>13.93837809</v>
          </cell>
          <cell r="F1519">
            <v>9.922418102</v>
          </cell>
          <cell r="G1519">
            <v>350</v>
          </cell>
          <cell r="H1519" t="str">
            <v>Macro</v>
          </cell>
          <cell r="I1519" t="str">
            <v>NOKIA</v>
          </cell>
          <cell r="J1519" t="str">
            <v>Tsafack Ervice</v>
          </cell>
          <cell r="K1519" t="str">
            <v>Guider</v>
          </cell>
          <cell r="L1519" t="str">
            <v>TELEINFRA</v>
          </cell>
          <cell r="M1519" t="str">
            <v>CAMUSAT</v>
          </cell>
          <cell r="N1519" t="str">
            <v>Good Grid + GE</v>
          </cell>
        </row>
        <row r="1520">
          <cell r="A1520" t="str">
            <v>EXN_192</v>
          </cell>
          <cell r="B1520" t="str">
            <v>Kar-Hay-Ville</v>
          </cell>
          <cell r="C1520" t="str">
            <v>EXN</v>
          </cell>
          <cell r="D1520" t="str">
            <v>Kar-Hay</v>
          </cell>
          <cell r="E1520">
            <v>14.9712</v>
          </cell>
          <cell r="F1520">
            <v>10.118969999999999</v>
          </cell>
          <cell r="G1520">
            <v>342</v>
          </cell>
          <cell r="H1520" t="str">
            <v>Macro</v>
          </cell>
          <cell r="I1520" t="str">
            <v>NOKIA</v>
          </cell>
          <cell r="J1520" t="str">
            <v>Herman Tchawe</v>
          </cell>
          <cell r="K1520" t="str">
            <v>Kaele</v>
          </cell>
          <cell r="L1520" t="str">
            <v>TELEINFRA</v>
          </cell>
          <cell r="M1520" t="str">
            <v>CAMUSAT</v>
          </cell>
          <cell r="N1520" t="str">
            <v>Good Grid + GE</v>
          </cell>
        </row>
        <row r="1521">
          <cell r="A1521" t="str">
            <v>OST_042</v>
          </cell>
          <cell r="B1521" t="str">
            <v>Foumban-Manka-IHS</v>
          </cell>
          <cell r="C1521" t="str">
            <v>OST</v>
          </cell>
          <cell r="D1521" t="str">
            <v>Foumban</v>
          </cell>
          <cell r="E1521">
            <v>10.911051</v>
          </cell>
          <cell r="F1521">
            <v>5.7353709999999998</v>
          </cell>
          <cell r="G1521">
            <v>1050</v>
          </cell>
          <cell r="H1521" t="str">
            <v>Macro</v>
          </cell>
          <cell r="I1521" t="str">
            <v>NOKIA</v>
          </cell>
          <cell r="J1521" t="str">
            <v>YaYa Nchare</v>
          </cell>
          <cell r="K1521" t="str">
            <v>Foumban_1</v>
          </cell>
          <cell r="L1521" t="str">
            <v>HAMMER_NRO_OST</v>
          </cell>
          <cell r="M1521" t="str">
            <v>IHS</v>
          </cell>
          <cell r="N1521" t="str">
            <v>Grid-Gen</v>
          </cell>
        </row>
        <row r="1522">
          <cell r="A1522" t="str">
            <v>NRD_029</v>
          </cell>
          <cell r="B1522" t="str">
            <v>Banda</v>
          </cell>
          <cell r="C1522" t="str">
            <v>NRD</v>
          </cell>
          <cell r="D1522" t="str">
            <v>Banda</v>
          </cell>
          <cell r="E1522">
            <v>13.641</v>
          </cell>
          <cell r="F1522">
            <v>8.1963889999999999</v>
          </cell>
          <cell r="G1522">
            <v>1379</v>
          </cell>
          <cell r="H1522" t="str">
            <v>Macro</v>
          </cell>
          <cell r="I1522" t="str">
            <v>NOKIA</v>
          </cell>
          <cell r="J1522" t="str">
            <v>Mohamadou Belo Ahmadou</v>
          </cell>
          <cell r="K1522" t="str">
            <v>Gouna</v>
          </cell>
          <cell r="L1522" t="str">
            <v>TELEINFRA</v>
          </cell>
          <cell r="M1522" t="str">
            <v>IHS</v>
          </cell>
          <cell r="N1522" t="str">
            <v>Solar-Gen-Lithium</v>
          </cell>
        </row>
        <row r="1523">
          <cell r="A1523" t="str">
            <v>LIT_693</v>
          </cell>
          <cell r="B1523" t="str">
            <v>LIT_693_Z_Ndogp-Ecole-Publique</v>
          </cell>
          <cell r="C1523" t="str">
            <v>LIT</v>
          </cell>
          <cell r="D1523" t="str">
            <v>Douala</v>
          </cell>
          <cell r="E1523">
            <v>9.7723220000000008</v>
          </cell>
          <cell r="F1523">
            <v>4.006132</v>
          </cell>
          <cell r="G1523">
            <v>40</v>
          </cell>
          <cell r="H1523" t="str">
            <v>Macro</v>
          </cell>
          <cell r="I1523" t="str">
            <v>ZTE</v>
          </cell>
          <cell r="J1523" t="str">
            <v>Marius Lontsi</v>
          </cell>
          <cell r="K1523" t="str">
            <v>Douala_8</v>
          </cell>
          <cell r="L1523" t="str">
            <v>HAMMER_LIT_SUO</v>
          </cell>
          <cell r="M1523" t="str">
            <v>CAMUSAT</v>
          </cell>
          <cell r="N1523" t="str">
            <v>Good Grid no GE - 8h</v>
          </cell>
        </row>
        <row r="1524">
          <cell r="A1524" t="str">
            <v>CTR_228</v>
          </cell>
          <cell r="B1524" t="str">
            <v>Evodoula</v>
          </cell>
          <cell r="C1524" t="str">
            <v>CTR</v>
          </cell>
          <cell r="D1524" t="str">
            <v>Evodoula</v>
          </cell>
          <cell r="E1524">
            <v>11.19563889</v>
          </cell>
          <cell r="F1524">
            <v>4.0974722220000004</v>
          </cell>
          <cell r="G1524">
            <v>566</v>
          </cell>
          <cell r="H1524" t="str">
            <v>Macro</v>
          </cell>
          <cell r="I1524" t="str">
            <v>NOKIA</v>
          </cell>
          <cell r="J1524" t="str">
            <v>Nguetsa Armand</v>
          </cell>
          <cell r="K1524" t="str">
            <v>Yaounde_5</v>
          </cell>
          <cell r="L1524" t="str">
            <v>AFRO</v>
          </cell>
          <cell r="M1524" t="str">
            <v>IHS</v>
          </cell>
          <cell r="N1524" t="str">
            <v>Grid-Gen</v>
          </cell>
        </row>
        <row r="1525">
          <cell r="A1525" t="str">
            <v>CTR_227</v>
          </cell>
          <cell r="B1525" t="str">
            <v>Lobo</v>
          </cell>
          <cell r="C1525" t="str">
            <v>CTR</v>
          </cell>
          <cell r="D1525" t="str">
            <v>Lobo</v>
          </cell>
          <cell r="E1525">
            <v>11.22727776</v>
          </cell>
          <cell r="F1525">
            <v>3.8938333310000002</v>
          </cell>
          <cell r="G1525">
            <v>687</v>
          </cell>
          <cell r="H1525" t="str">
            <v>Macro</v>
          </cell>
          <cell r="I1525" t="str">
            <v>NOKIA</v>
          </cell>
          <cell r="J1525" t="str">
            <v>Nguetsa Armand</v>
          </cell>
          <cell r="K1525" t="str">
            <v>Yaounde_5</v>
          </cell>
          <cell r="L1525" t="str">
            <v>AFRO</v>
          </cell>
          <cell r="M1525" t="str">
            <v>IHS</v>
          </cell>
          <cell r="N1525" t="str">
            <v>Grid-Gen-Lithium</v>
          </cell>
        </row>
        <row r="1526">
          <cell r="A1526" t="str">
            <v>OST_150</v>
          </cell>
          <cell r="B1526" t="str">
            <v>Bafounda-IHS</v>
          </cell>
          <cell r="C1526" t="str">
            <v>OST</v>
          </cell>
          <cell r="D1526" t="str">
            <v>Bafounda</v>
          </cell>
          <cell r="E1526">
            <v>10.30095262</v>
          </cell>
          <cell r="F1526">
            <v>5.5786664249999998</v>
          </cell>
          <cell r="G1526">
            <v>1344</v>
          </cell>
          <cell r="H1526" t="str">
            <v>Macro</v>
          </cell>
          <cell r="I1526" t="str">
            <v>NOKIA</v>
          </cell>
          <cell r="J1526" t="str">
            <v>Kamdom Yannick</v>
          </cell>
          <cell r="K1526" t="str">
            <v>Mbouda</v>
          </cell>
          <cell r="L1526" t="str">
            <v>HAMMER_NRO_OST</v>
          </cell>
          <cell r="M1526" t="str">
            <v>IHS</v>
          </cell>
          <cell r="N1526" t="str">
            <v>Grid-Gen</v>
          </cell>
        </row>
        <row r="1527">
          <cell r="A1527" t="str">
            <v>NRO_027</v>
          </cell>
          <cell r="B1527" t="str">
            <v>Balatchi-IHS</v>
          </cell>
          <cell r="C1527" t="str">
            <v>NRO</v>
          </cell>
          <cell r="D1527" t="str">
            <v>Balatchi</v>
          </cell>
          <cell r="E1527">
            <v>10.200261579999999</v>
          </cell>
          <cell r="F1527">
            <v>5.6288939129999997</v>
          </cell>
          <cell r="G1527">
            <v>1715</v>
          </cell>
          <cell r="H1527" t="str">
            <v>Macro</v>
          </cell>
          <cell r="I1527" t="str">
            <v>NOKIA</v>
          </cell>
          <cell r="J1527" t="str">
            <v>Kamdom Yannick</v>
          </cell>
          <cell r="K1527" t="str">
            <v>Mbouda</v>
          </cell>
          <cell r="L1527" t="str">
            <v>HAMMER_NRO_OST</v>
          </cell>
          <cell r="M1527" t="str">
            <v>IHS</v>
          </cell>
          <cell r="N1527" t="str">
            <v>Hybrid Gen</v>
          </cell>
        </row>
        <row r="1528">
          <cell r="A1528" t="str">
            <v>ADM_016</v>
          </cell>
          <cell r="B1528" t="str">
            <v>Tchabal</v>
          </cell>
          <cell r="C1528" t="str">
            <v>ADM</v>
          </cell>
          <cell r="D1528" t="str">
            <v>Tchabal</v>
          </cell>
          <cell r="E1528">
            <v>13.562028</v>
          </cell>
          <cell r="F1528">
            <v>7.5756389999999998</v>
          </cell>
          <cell r="G1528">
            <v>1379</v>
          </cell>
          <cell r="H1528" t="str">
            <v>Macro</v>
          </cell>
          <cell r="I1528" t="str">
            <v>NOKIA</v>
          </cell>
          <cell r="J1528" t="str">
            <v>Herve Pouomo</v>
          </cell>
          <cell r="K1528" t="str">
            <v>Ngaoundere_2</v>
          </cell>
          <cell r="L1528" t="str">
            <v>TELEINFRA</v>
          </cell>
          <cell r="M1528" t="str">
            <v>IHS</v>
          </cell>
          <cell r="N1528" t="str">
            <v>Solar-Grid-Gen</v>
          </cell>
        </row>
        <row r="1529">
          <cell r="A1529" t="str">
            <v>EXN_009</v>
          </cell>
          <cell r="B1529" t="str">
            <v>Zokok</v>
          </cell>
          <cell r="C1529" t="str">
            <v>EXN</v>
          </cell>
          <cell r="D1529" t="str">
            <v>Maroua</v>
          </cell>
          <cell r="E1529">
            <v>14.30985284</v>
          </cell>
          <cell r="F1529">
            <v>10.6048531</v>
          </cell>
          <cell r="G1529">
            <v>417</v>
          </cell>
          <cell r="H1529" t="str">
            <v>Macro</v>
          </cell>
          <cell r="I1529" t="str">
            <v>NOKIA</v>
          </cell>
          <cell r="J1529" t="str">
            <v>Yanoussa Ahmadou</v>
          </cell>
          <cell r="K1529" t="str">
            <v>Maroua_2</v>
          </cell>
          <cell r="L1529" t="str">
            <v>TELEINFRA</v>
          </cell>
          <cell r="M1529">
            <v>0</v>
          </cell>
          <cell r="N1529" t="e">
            <v>#N/A</v>
          </cell>
        </row>
        <row r="1530">
          <cell r="A1530" t="str">
            <v>EXN_209</v>
          </cell>
          <cell r="B1530" t="str">
            <v>Gagadje</v>
          </cell>
          <cell r="C1530" t="str">
            <v>EXN</v>
          </cell>
          <cell r="D1530" t="str">
            <v>Mindif</v>
          </cell>
          <cell r="E1530">
            <v>14.572030379999999</v>
          </cell>
          <cell r="F1530">
            <v>10.389787610000001</v>
          </cell>
          <cell r="G1530">
            <v>356</v>
          </cell>
          <cell r="H1530" t="str">
            <v>Macro</v>
          </cell>
          <cell r="I1530" t="str">
            <v>NOKIA</v>
          </cell>
          <cell r="J1530" t="str">
            <v>Herman Tchawe</v>
          </cell>
          <cell r="K1530" t="str">
            <v>Kaele</v>
          </cell>
          <cell r="L1530" t="str">
            <v>TELEINFRA</v>
          </cell>
          <cell r="M1530" t="str">
            <v>CAMUSAT</v>
          </cell>
          <cell r="N1530" t="str">
            <v>Hybrid Solar - S3</v>
          </cell>
        </row>
        <row r="1531">
          <cell r="A1531" t="str">
            <v>CTR_265</v>
          </cell>
          <cell r="B1531" t="str">
            <v>CTR_265_Z_CRH-Etoug-Ebe</v>
          </cell>
          <cell r="C1531" t="str">
            <v>CTR</v>
          </cell>
          <cell r="D1531" t="str">
            <v>Yaounde</v>
          </cell>
          <cell r="E1531">
            <v>11.4762036</v>
          </cell>
          <cell r="F1531">
            <v>3.8474708359999998</v>
          </cell>
          <cell r="G1531">
            <v>742</v>
          </cell>
          <cell r="H1531" t="str">
            <v>Macro</v>
          </cell>
          <cell r="I1531" t="str">
            <v>ZTE</v>
          </cell>
          <cell r="J1531" t="str">
            <v>Nguetsa Armand</v>
          </cell>
          <cell r="K1531" t="str">
            <v>Yaounde_5</v>
          </cell>
          <cell r="L1531" t="str">
            <v>AFRO</v>
          </cell>
          <cell r="M1531" t="str">
            <v>IHS</v>
          </cell>
          <cell r="N1531" t="str">
            <v>Grid-Gen</v>
          </cell>
        </row>
        <row r="1532">
          <cell r="A1532" t="str">
            <v>EXN_207</v>
          </cell>
          <cell r="B1532" t="str">
            <v>Matafal</v>
          </cell>
          <cell r="C1532" t="str">
            <v>EXN</v>
          </cell>
          <cell r="D1532" t="str">
            <v>Matafal</v>
          </cell>
          <cell r="E1532">
            <v>14.029159999999999</v>
          </cell>
          <cell r="F1532">
            <v>10.112500000000001</v>
          </cell>
          <cell r="G1532">
            <v>408</v>
          </cell>
          <cell r="H1532" t="str">
            <v>Macro</v>
          </cell>
          <cell r="I1532" t="str">
            <v>NOKIA</v>
          </cell>
          <cell r="J1532" t="str">
            <v>Deli Elisée</v>
          </cell>
          <cell r="K1532" t="str">
            <v>FIGUIL</v>
          </cell>
          <cell r="L1532" t="str">
            <v>TELEINFRA</v>
          </cell>
          <cell r="M1532" t="str">
            <v>IHS</v>
          </cell>
          <cell r="N1532" t="str">
            <v>Gen-Lithium</v>
          </cell>
        </row>
        <row r="1533">
          <cell r="A1533" t="str">
            <v>CTR_256</v>
          </cell>
          <cell r="B1533" t="str">
            <v>CTR_256_Z_Crf-Nkolbisson</v>
          </cell>
          <cell r="C1533" t="str">
            <v>CTR</v>
          </cell>
          <cell r="D1533" t="str">
            <v>Yaounde</v>
          </cell>
          <cell r="E1533">
            <v>11.46078</v>
          </cell>
          <cell r="F1533">
            <v>3.8701370000000002</v>
          </cell>
          <cell r="G1533">
            <v>742</v>
          </cell>
          <cell r="H1533" t="str">
            <v>Macro</v>
          </cell>
          <cell r="I1533" t="str">
            <v>ZTE</v>
          </cell>
          <cell r="J1533" t="str">
            <v>Nguetsa Armand</v>
          </cell>
          <cell r="K1533" t="str">
            <v>Yaounde_5</v>
          </cell>
          <cell r="L1533" t="str">
            <v>AFRO</v>
          </cell>
          <cell r="M1533" t="str">
            <v>IHS</v>
          </cell>
          <cell r="N1533" t="str">
            <v>Grid-Gen</v>
          </cell>
        </row>
        <row r="1534">
          <cell r="A1534" t="str">
            <v>EXN_231</v>
          </cell>
          <cell r="B1534" t="str">
            <v>Tourou</v>
          </cell>
          <cell r="C1534" t="str">
            <v>EXN</v>
          </cell>
          <cell r="D1534" t="str">
            <v>Tourou</v>
          </cell>
          <cell r="E1534">
            <v>13.73043</v>
          </cell>
          <cell r="F1534">
            <v>10.92793</v>
          </cell>
          <cell r="G1534">
            <v>1046</v>
          </cell>
          <cell r="H1534" t="str">
            <v>Macro</v>
          </cell>
          <cell r="I1534" t="str">
            <v>NOKIA</v>
          </cell>
          <cell r="J1534" t="str">
            <v>Abiss Alioum</v>
          </cell>
          <cell r="K1534" t="str">
            <v>Mokolo</v>
          </cell>
          <cell r="L1534" t="str">
            <v>TELEINFRA</v>
          </cell>
          <cell r="M1534" t="str">
            <v>CAMUSAT</v>
          </cell>
          <cell r="N1534" t="str">
            <v>Hybrid Solar - S3</v>
          </cell>
        </row>
        <row r="1535">
          <cell r="A1535" t="str">
            <v>CTR_255</v>
          </cell>
          <cell r="B1535" t="str">
            <v>CTR_255_Z_Dagobert</v>
          </cell>
          <cell r="C1535" t="str">
            <v>CTR</v>
          </cell>
          <cell r="D1535" t="str">
            <v>Yaounde</v>
          </cell>
          <cell r="E1535">
            <v>11.453436999999999</v>
          </cell>
          <cell r="F1535">
            <v>3.8883960000000002</v>
          </cell>
          <cell r="G1535">
            <v>742</v>
          </cell>
          <cell r="H1535" t="str">
            <v>Macro</v>
          </cell>
          <cell r="I1535" t="str">
            <v>ZTE</v>
          </cell>
          <cell r="J1535" t="str">
            <v>Nguetsa Armand</v>
          </cell>
          <cell r="K1535" t="str">
            <v>Yaounde_5</v>
          </cell>
          <cell r="L1535" t="str">
            <v>AFRO</v>
          </cell>
          <cell r="M1535" t="str">
            <v>IHS</v>
          </cell>
          <cell r="N1535" t="str">
            <v>Grid-Gen</v>
          </cell>
        </row>
        <row r="1536">
          <cell r="A1536" t="str">
            <v>EXN_026</v>
          </cell>
          <cell r="B1536" t="str">
            <v>Katoual-MTN</v>
          </cell>
          <cell r="C1536" t="str">
            <v>EXN</v>
          </cell>
          <cell r="D1536" t="str">
            <v>Katoual</v>
          </cell>
          <cell r="E1536">
            <v>14.20672532</v>
          </cell>
          <cell r="F1536">
            <v>10.52290829</v>
          </cell>
          <cell r="G1536">
            <v>438</v>
          </cell>
          <cell r="H1536" t="str">
            <v>Macro</v>
          </cell>
          <cell r="I1536" t="str">
            <v>NOKIA</v>
          </cell>
          <cell r="J1536" t="str">
            <v>Yanoussa Ahmadou</v>
          </cell>
          <cell r="K1536" t="str">
            <v>Maroua_2</v>
          </cell>
          <cell r="L1536" t="str">
            <v>TELEINFRA</v>
          </cell>
          <cell r="M1536" t="str">
            <v>IHS</v>
          </cell>
          <cell r="N1536" t="str">
            <v>Grid-Gen</v>
          </cell>
        </row>
        <row r="1537">
          <cell r="A1537" t="str">
            <v>EXN_211</v>
          </cell>
          <cell r="B1537" t="str">
            <v>Dakana</v>
          </cell>
          <cell r="C1537" t="str">
            <v>EXN</v>
          </cell>
          <cell r="D1537" t="str">
            <v>Dakana</v>
          </cell>
          <cell r="E1537">
            <v>14.39583</v>
          </cell>
          <cell r="F1537">
            <v>10.7875</v>
          </cell>
          <cell r="G1537">
            <v>355</v>
          </cell>
          <cell r="H1537" t="str">
            <v>Macro</v>
          </cell>
          <cell r="I1537" t="str">
            <v>NOKIA</v>
          </cell>
          <cell r="J1537" t="str">
            <v xml:space="preserve">ASSAATSA Eric Blaise </v>
          </cell>
          <cell r="K1537" t="str">
            <v>Maroua_1</v>
          </cell>
          <cell r="L1537" t="str">
            <v>TELEINFRA</v>
          </cell>
          <cell r="M1537" t="str">
            <v>IHS</v>
          </cell>
          <cell r="N1537" t="str">
            <v>Gen-Lithium</v>
          </cell>
        </row>
        <row r="1538">
          <cell r="A1538" t="str">
            <v>OST_142</v>
          </cell>
          <cell r="B1538" t="str">
            <v>Mbouda-Batang-IHS</v>
          </cell>
          <cell r="C1538" t="str">
            <v>OST</v>
          </cell>
          <cell r="D1538" t="str">
            <v>Mbouda</v>
          </cell>
          <cell r="E1538">
            <v>10.257853000000001</v>
          </cell>
          <cell r="F1538">
            <v>5.6144150000000002</v>
          </cell>
          <cell r="G1538">
            <v>1421</v>
          </cell>
          <cell r="H1538" t="str">
            <v>Macro</v>
          </cell>
          <cell r="I1538" t="str">
            <v>NOKIA</v>
          </cell>
          <cell r="J1538" t="str">
            <v>Kamdom Yannick</v>
          </cell>
          <cell r="K1538" t="str">
            <v>Mbouda</v>
          </cell>
          <cell r="L1538" t="str">
            <v>HAMMER_NRO_OST</v>
          </cell>
          <cell r="M1538" t="str">
            <v>IHS</v>
          </cell>
          <cell r="N1538" t="str">
            <v>Grid-Gen</v>
          </cell>
        </row>
        <row r="1539">
          <cell r="A1539" t="str">
            <v>OST_144</v>
          </cell>
          <cell r="B1539" t="str">
            <v>Mbouda-SIK-IHS</v>
          </cell>
          <cell r="C1539" t="str">
            <v>OST</v>
          </cell>
          <cell r="D1539" t="str">
            <v>Mbouda</v>
          </cell>
          <cell r="E1539">
            <v>10.257313999999999</v>
          </cell>
          <cell r="F1539">
            <v>5.6272060000000002</v>
          </cell>
          <cell r="G1539">
            <v>1398</v>
          </cell>
          <cell r="H1539" t="str">
            <v>Macro</v>
          </cell>
          <cell r="I1539" t="str">
            <v>NOKIA</v>
          </cell>
          <cell r="J1539" t="str">
            <v>Kamdom Yannick</v>
          </cell>
          <cell r="K1539" t="str">
            <v>Mbouda</v>
          </cell>
          <cell r="L1539" t="str">
            <v>HAMMER_NRO_OST</v>
          </cell>
          <cell r="M1539" t="str">
            <v>IHS</v>
          </cell>
          <cell r="N1539" t="str">
            <v>Grid-Gen</v>
          </cell>
        </row>
        <row r="1540">
          <cell r="A1540" t="str">
            <v>NRD_032</v>
          </cell>
          <cell r="B1540" t="str">
            <v>Ngong-II</v>
          </cell>
          <cell r="C1540" t="str">
            <v>NRD</v>
          </cell>
          <cell r="D1540" t="str">
            <v>Ngong</v>
          </cell>
          <cell r="E1540">
            <v>13.50997222</v>
          </cell>
          <cell r="F1540">
            <v>9.0578055559999999</v>
          </cell>
          <cell r="G1540">
            <v>356</v>
          </cell>
          <cell r="H1540" t="str">
            <v>Macro</v>
          </cell>
          <cell r="I1540" t="str">
            <v>NOKIA</v>
          </cell>
          <cell r="J1540" t="str">
            <v>KEPLO MADI Jean-Paul</v>
          </cell>
          <cell r="K1540" t="str">
            <v>Garoua_1</v>
          </cell>
          <cell r="L1540" t="str">
            <v>TELEINFRA</v>
          </cell>
          <cell r="M1540" t="str">
            <v>IHS</v>
          </cell>
          <cell r="N1540" t="str">
            <v>Grid-Gen</v>
          </cell>
        </row>
        <row r="1541">
          <cell r="A1541" t="str">
            <v>EXN_036</v>
          </cell>
          <cell r="B1541" t="str">
            <v>Balaza</v>
          </cell>
          <cell r="C1541" t="str">
            <v>EXN</v>
          </cell>
          <cell r="D1541" t="str">
            <v>Balaza</v>
          </cell>
          <cell r="E1541">
            <v>14.478233879999999</v>
          </cell>
          <cell r="F1541">
            <v>10.695740689999999</v>
          </cell>
          <cell r="G1541">
            <v>363</v>
          </cell>
          <cell r="H1541" t="str">
            <v>Macro</v>
          </cell>
          <cell r="I1541" t="str">
            <v>NOKIA</v>
          </cell>
          <cell r="J1541" t="str">
            <v>Yanoussa Ahmadou</v>
          </cell>
          <cell r="K1541" t="str">
            <v>Maroua_2</v>
          </cell>
          <cell r="L1541" t="str">
            <v>TELEINFRA</v>
          </cell>
          <cell r="M1541" t="str">
            <v>IHS</v>
          </cell>
          <cell r="N1541" t="str">
            <v>Solar-Grid-Gen-Lithium</v>
          </cell>
        </row>
        <row r="1542">
          <cell r="A1542" t="str">
            <v>EXN_204</v>
          </cell>
          <cell r="B1542" t="str">
            <v>Maroua-Zokok-Palar-II</v>
          </cell>
          <cell r="C1542" t="str">
            <v>EXN</v>
          </cell>
          <cell r="D1542" t="str">
            <v>Maroua</v>
          </cell>
          <cell r="E1542">
            <v>14.291589780000001</v>
          </cell>
          <cell r="F1542">
            <v>10.59619329</v>
          </cell>
          <cell r="G1542">
            <v>404</v>
          </cell>
          <cell r="H1542" t="str">
            <v>Macro</v>
          </cell>
          <cell r="I1542" t="str">
            <v>NOKIA</v>
          </cell>
          <cell r="J1542" t="str">
            <v>Lefranc Emati</v>
          </cell>
          <cell r="K1542" t="str">
            <v>Maroua_B2B</v>
          </cell>
          <cell r="L1542" t="str">
            <v>TELEINFRA</v>
          </cell>
          <cell r="M1542" t="str">
            <v>CAMUSAT</v>
          </cell>
          <cell r="N1542" t="str">
            <v>Good Grid + GE</v>
          </cell>
        </row>
        <row r="1543">
          <cell r="A1543" t="str">
            <v>CTR_333</v>
          </cell>
          <cell r="B1543" t="str">
            <v>CTR_333_Z_Nkolbi-Boss</v>
          </cell>
          <cell r="C1543" t="str">
            <v>CTR</v>
          </cell>
          <cell r="D1543" t="str">
            <v>Yaounde</v>
          </cell>
          <cell r="E1543">
            <v>11.457069430000001</v>
          </cell>
          <cell r="F1543">
            <v>3.8794786320000001</v>
          </cell>
          <cell r="G1543">
            <v>742</v>
          </cell>
          <cell r="H1543" t="str">
            <v>Macro</v>
          </cell>
          <cell r="I1543" t="str">
            <v>ZTE</v>
          </cell>
          <cell r="J1543" t="str">
            <v>Nguetsa Armand</v>
          </cell>
          <cell r="K1543" t="str">
            <v>Yaounde_5</v>
          </cell>
          <cell r="L1543" t="str">
            <v>AFRO</v>
          </cell>
          <cell r="M1543" t="str">
            <v>IHS</v>
          </cell>
          <cell r="N1543" t="str">
            <v>Grid-Gen</v>
          </cell>
        </row>
        <row r="1544">
          <cell r="A1544" t="str">
            <v>EST_126</v>
          </cell>
          <cell r="B1544" t="str">
            <v>Gomala-IHS</v>
          </cell>
          <cell r="C1544" t="str">
            <v>EST</v>
          </cell>
          <cell r="D1544" t="str">
            <v>Gomala</v>
          </cell>
          <cell r="E1544">
            <v>14.83356859</v>
          </cell>
          <cell r="F1544">
            <v>4.3303083359999999</v>
          </cell>
          <cell r="G1544">
            <v>637</v>
          </cell>
          <cell r="H1544" t="str">
            <v>Macro</v>
          </cell>
          <cell r="I1544" t="str">
            <v>NOKIA</v>
          </cell>
          <cell r="J1544" t="str">
            <v>Hugues Hachua</v>
          </cell>
          <cell r="K1544" t="str">
            <v>Batouri</v>
          </cell>
          <cell r="L1544" t="str">
            <v>AFRO</v>
          </cell>
          <cell r="M1544" t="str">
            <v>IHS</v>
          </cell>
          <cell r="N1544" t="str">
            <v>Solar-Gen-Lithium</v>
          </cell>
        </row>
        <row r="1545">
          <cell r="A1545" t="str">
            <v>OST_149</v>
          </cell>
          <cell r="B1545" t="str">
            <v>Njimom-IHS</v>
          </cell>
          <cell r="C1545" t="str">
            <v>OST</v>
          </cell>
          <cell r="D1545" t="str">
            <v>Njimom</v>
          </cell>
          <cell r="E1545">
            <v>10.945707000000001</v>
          </cell>
          <cell r="F1545">
            <v>5.8263490000000004</v>
          </cell>
          <cell r="G1545">
            <v>1312</v>
          </cell>
          <cell r="H1545" t="str">
            <v>Macro</v>
          </cell>
          <cell r="I1545" t="str">
            <v>NOKIA</v>
          </cell>
          <cell r="J1545" t="str">
            <v>Willy Ngougni</v>
          </cell>
          <cell r="K1545" t="str">
            <v>Foumban_2</v>
          </cell>
          <cell r="L1545" t="str">
            <v>HAMMER_NRO_OST</v>
          </cell>
          <cell r="M1545" t="str">
            <v>IHS</v>
          </cell>
          <cell r="N1545" t="str">
            <v>Grid-Gen-Lithium</v>
          </cell>
        </row>
        <row r="1546">
          <cell r="A1546" t="str">
            <v>EXN_006</v>
          </cell>
          <cell r="B1546" t="str">
            <v>Bogo</v>
          </cell>
          <cell r="C1546" t="str">
            <v>EXN</v>
          </cell>
          <cell r="D1546" t="str">
            <v>Bogo</v>
          </cell>
          <cell r="E1546">
            <v>14.617508000000001</v>
          </cell>
          <cell r="F1546">
            <v>10.737931</v>
          </cell>
          <cell r="G1546">
            <v>343</v>
          </cell>
          <cell r="H1546" t="str">
            <v>Macro</v>
          </cell>
          <cell r="I1546" t="str">
            <v>NOKIA</v>
          </cell>
          <cell r="J1546" t="str">
            <v xml:space="preserve">ASSAATSA Eric Blaise </v>
          </cell>
          <cell r="K1546" t="str">
            <v>Maroua_1</v>
          </cell>
          <cell r="L1546" t="str">
            <v>TELEINFRA</v>
          </cell>
          <cell r="M1546" t="str">
            <v>IHS</v>
          </cell>
          <cell r="N1546" t="str">
            <v>Grid-Gen-Lithium</v>
          </cell>
        </row>
        <row r="1547">
          <cell r="A1547" t="str">
            <v>OST_026</v>
          </cell>
          <cell r="B1547" t="str">
            <v>Galim</v>
          </cell>
          <cell r="C1547" t="str">
            <v>OST</v>
          </cell>
          <cell r="D1547" t="str">
            <v>Galim</v>
          </cell>
          <cell r="E1547">
            <v>10.36611111</v>
          </cell>
          <cell r="F1547">
            <v>5.6907500000000004</v>
          </cell>
          <cell r="G1547">
            <v>1171</v>
          </cell>
          <cell r="H1547" t="str">
            <v>Macro</v>
          </cell>
          <cell r="I1547" t="str">
            <v>NOKIA</v>
          </cell>
          <cell r="J1547" t="str">
            <v>Kamdom Yannick</v>
          </cell>
          <cell r="K1547" t="str">
            <v>Mbouda</v>
          </cell>
          <cell r="L1547" t="str">
            <v>HAMMER_NRO_OST</v>
          </cell>
          <cell r="M1547" t="str">
            <v>IHS</v>
          </cell>
          <cell r="N1547" t="str">
            <v>Grid-Gen</v>
          </cell>
        </row>
        <row r="1548">
          <cell r="A1548" t="str">
            <v>OST_027</v>
          </cell>
          <cell r="B1548" t="str">
            <v>Lamape</v>
          </cell>
          <cell r="C1548" t="str">
            <v>OST</v>
          </cell>
          <cell r="D1548" t="str">
            <v>Lamape</v>
          </cell>
          <cell r="E1548">
            <v>11.29461</v>
          </cell>
          <cell r="F1548">
            <v>6.0490700000000004</v>
          </cell>
          <cell r="G1548">
            <v>721</v>
          </cell>
          <cell r="H1548" t="str">
            <v>Macro</v>
          </cell>
          <cell r="I1548" t="str">
            <v>NOKIA</v>
          </cell>
          <cell r="J1548" t="str">
            <v>Yannick Kamdom</v>
          </cell>
          <cell r="K1548" t="str">
            <v>Foumban_3</v>
          </cell>
          <cell r="L1548" t="str">
            <v>HAMMER_NRO_OST</v>
          </cell>
          <cell r="M1548" t="str">
            <v>IHS</v>
          </cell>
          <cell r="N1548" t="str">
            <v>Grid-Gen</v>
          </cell>
        </row>
        <row r="1549">
          <cell r="A1549" t="str">
            <v>NRD_035</v>
          </cell>
          <cell r="B1549" t="str">
            <v>Gra-Plateau-MTN</v>
          </cell>
          <cell r="C1549" t="str">
            <v>NRD</v>
          </cell>
          <cell r="D1549" t="str">
            <v>Garoua</v>
          </cell>
          <cell r="E1549">
            <v>13.38475571</v>
          </cell>
          <cell r="F1549">
            <v>9.3272808929999993</v>
          </cell>
          <cell r="G1549">
            <v>222</v>
          </cell>
          <cell r="H1549" t="str">
            <v>Macro</v>
          </cell>
          <cell r="I1549" t="str">
            <v>NOKIA</v>
          </cell>
          <cell r="J1549" t="str">
            <v>Djouohou Armel</v>
          </cell>
          <cell r="K1549" t="str">
            <v>Garoua_B2B</v>
          </cell>
          <cell r="L1549" t="str">
            <v>TELEINFRA</v>
          </cell>
          <cell r="M1549" t="str">
            <v>IHS</v>
          </cell>
          <cell r="N1549" t="str">
            <v>Grid-Gen</v>
          </cell>
        </row>
        <row r="1550">
          <cell r="A1550" t="str">
            <v>NRD_002</v>
          </cell>
          <cell r="B1550" t="str">
            <v>Plateau</v>
          </cell>
          <cell r="C1550" t="str">
            <v>NRD</v>
          </cell>
          <cell r="D1550" t="str">
            <v>Garoua</v>
          </cell>
          <cell r="E1550">
            <v>13.385375679999999</v>
          </cell>
          <cell r="F1550">
            <v>9.3153302849999999</v>
          </cell>
          <cell r="G1550">
            <v>226</v>
          </cell>
          <cell r="H1550" t="str">
            <v>Macro</v>
          </cell>
          <cell r="I1550" t="str">
            <v>NOKIA</v>
          </cell>
          <cell r="J1550" t="str">
            <v>KEPLO MADI Jean-Paul</v>
          </cell>
          <cell r="K1550" t="str">
            <v>Garoua_1</v>
          </cell>
          <cell r="L1550" t="str">
            <v>TELEINFRA</v>
          </cell>
          <cell r="M1550" t="str">
            <v>CAMUSAT</v>
          </cell>
          <cell r="N1550" t="str">
            <v>Good Grid + Solar + GE</v>
          </cell>
        </row>
        <row r="1551">
          <cell r="A1551" t="str">
            <v>EXN_071</v>
          </cell>
          <cell r="B1551" t="str">
            <v>Maroua-Camp-SIC</v>
          </cell>
          <cell r="C1551" t="str">
            <v>EXN</v>
          </cell>
          <cell r="D1551" t="str">
            <v>Maroua</v>
          </cell>
          <cell r="E1551">
            <v>14.31575</v>
          </cell>
          <cell r="F1551">
            <v>10.596083330000001</v>
          </cell>
          <cell r="G1551">
            <v>403</v>
          </cell>
          <cell r="H1551" t="str">
            <v>Macro</v>
          </cell>
          <cell r="I1551" t="str">
            <v>NOKIA</v>
          </cell>
          <cell r="J1551" t="str">
            <v>Lefranc Emati</v>
          </cell>
          <cell r="K1551" t="str">
            <v>Maroua_B2B</v>
          </cell>
          <cell r="L1551" t="str">
            <v>TELEINFRA</v>
          </cell>
          <cell r="M1551" t="str">
            <v>IHS</v>
          </cell>
          <cell r="N1551" t="str">
            <v>Grid-Gen</v>
          </cell>
        </row>
        <row r="1552">
          <cell r="A1552" t="str">
            <v>NRD_012</v>
          </cell>
          <cell r="B1552" t="str">
            <v>Lagdo</v>
          </cell>
          <cell r="C1552" t="str">
            <v>NRD</v>
          </cell>
          <cell r="D1552" t="str">
            <v>Lagdo</v>
          </cell>
          <cell r="E1552">
            <v>13.6617503</v>
          </cell>
          <cell r="F1552">
            <v>9.0611305299999998</v>
          </cell>
          <cell r="G1552">
            <v>228</v>
          </cell>
          <cell r="H1552" t="str">
            <v>Macro</v>
          </cell>
          <cell r="I1552" t="str">
            <v>NOKIA</v>
          </cell>
          <cell r="J1552" t="str">
            <v>Mohamadou Belo Ahmadou</v>
          </cell>
          <cell r="K1552" t="str">
            <v>Gouna</v>
          </cell>
          <cell r="L1552" t="str">
            <v>TELEINFRA</v>
          </cell>
          <cell r="M1552" t="str">
            <v>IHS</v>
          </cell>
          <cell r="N1552" t="str">
            <v>Grid-Gen</v>
          </cell>
        </row>
        <row r="1553">
          <cell r="A1553" t="str">
            <v>EXN_066</v>
          </cell>
          <cell r="B1553" t="str">
            <v>Maroua-Stade</v>
          </cell>
          <cell r="C1553" t="str">
            <v>EXN</v>
          </cell>
          <cell r="D1553" t="str">
            <v>Maroua</v>
          </cell>
          <cell r="E1553">
            <v>14.32445774</v>
          </cell>
          <cell r="F1553">
            <v>10.589946879999999</v>
          </cell>
          <cell r="G1553">
            <v>398</v>
          </cell>
          <cell r="H1553" t="str">
            <v>Macro</v>
          </cell>
          <cell r="I1553" t="str">
            <v>NOKIA</v>
          </cell>
          <cell r="J1553" t="str">
            <v>Lefranc Emati</v>
          </cell>
          <cell r="K1553" t="str">
            <v>Maroua_B2B</v>
          </cell>
          <cell r="L1553" t="str">
            <v>TELEINFRA</v>
          </cell>
          <cell r="M1553" t="str">
            <v>IHS</v>
          </cell>
          <cell r="N1553" t="str">
            <v>Grid-Gen</v>
          </cell>
        </row>
        <row r="1554">
          <cell r="A1554" t="str">
            <v>NRD_045</v>
          </cell>
          <cell r="B1554" t="str">
            <v>Garoua-Foulbere</v>
          </cell>
          <cell r="C1554" t="str">
            <v>NRD</v>
          </cell>
          <cell r="D1554" t="str">
            <v>Garoua</v>
          </cell>
          <cell r="E1554">
            <v>13.399875979999999</v>
          </cell>
          <cell r="F1554">
            <v>9.2967548739999994</v>
          </cell>
          <cell r="G1554">
            <v>191</v>
          </cell>
          <cell r="H1554" t="str">
            <v>Macro</v>
          </cell>
          <cell r="I1554" t="str">
            <v>NOKIA</v>
          </cell>
          <cell r="J1554" t="str">
            <v>Djouohou Armel</v>
          </cell>
          <cell r="K1554" t="str">
            <v>Garoua_B2B</v>
          </cell>
          <cell r="L1554" t="str">
            <v>TELEINFRA</v>
          </cell>
          <cell r="M1554" t="str">
            <v>IHS</v>
          </cell>
          <cell r="N1554" t="str">
            <v>Grid-Gen</v>
          </cell>
        </row>
        <row r="1555">
          <cell r="A1555" t="str">
            <v>EXN_073</v>
          </cell>
          <cell r="B1555" t="str">
            <v>Ndoukoula</v>
          </cell>
          <cell r="C1555" t="str">
            <v>EXN</v>
          </cell>
          <cell r="D1555" t="str">
            <v>Ndoukoula</v>
          </cell>
          <cell r="E1555">
            <v>14.03714587</v>
          </cell>
          <cell r="F1555">
            <v>10.27962445</v>
          </cell>
          <cell r="G1555">
            <v>444</v>
          </cell>
          <cell r="H1555" t="str">
            <v>Macro</v>
          </cell>
          <cell r="I1555" t="str">
            <v>NOKIA</v>
          </cell>
          <cell r="J1555" t="str">
            <v>Yanoussa Ahmadou</v>
          </cell>
          <cell r="K1555" t="str">
            <v>Maroua_2</v>
          </cell>
          <cell r="L1555" t="str">
            <v>TELEINFRA</v>
          </cell>
          <cell r="M1555" t="str">
            <v>IHS</v>
          </cell>
          <cell r="N1555" t="str">
            <v>Hybrid Gen</v>
          </cell>
        </row>
        <row r="1556">
          <cell r="A1556" t="str">
            <v>LIT_694</v>
          </cell>
          <cell r="B1556" t="str">
            <v>LIT_694_Z_Brazzaville-II</v>
          </cell>
          <cell r="C1556" t="str">
            <v>LIT</v>
          </cell>
          <cell r="D1556" t="str">
            <v>Douala</v>
          </cell>
          <cell r="E1556">
            <v>9.7304399999999998</v>
          </cell>
          <cell r="F1556">
            <v>4.0231899999999996</v>
          </cell>
          <cell r="G1556">
            <v>20</v>
          </cell>
          <cell r="H1556" t="str">
            <v>Macro</v>
          </cell>
          <cell r="I1556" t="str">
            <v>ZTE</v>
          </cell>
          <cell r="J1556" t="str">
            <v>Boris Asopdongo</v>
          </cell>
          <cell r="K1556" t="str">
            <v>Douala_2</v>
          </cell>
          <cell r="L1556" t="str">
            <v>HAMMER_LIT_SUO</v>
          </cell>
          <cell r="M1556" t="str">
            <v>CAMUSAT</v>
          </cell>
          <cell r="N1556" t="str">
            <v>Good Grid + GE</v>
          </cell>
        </row>
        <row r="1557">
          <cell r="A1557" t="str">
            <v>EXN_215</v>
          </cell>
          <cell r="B1557" t="str">
            <v>Mazavou</v>
          </cell>
          <cell r="C1557" t="str">
            <v>EXN</v>
          </cell>
          <cell r="D1557" t="str">
            <v>Kalfou</v>
          </cell>
          <cell r="E1557">
            <v>13.58584001</v>
          </cell>
          <cell r="F1557">
            <v>10.337542559999999</v>
          </cell>
          <cell r="G1557">
            <v>778</v>
          </cell>
          <cell r="H1557" t="str">
            <v>Macro</v>
          </cell>
          <cell r="I1557" t="str">
            <v>NOKIA</v>
          </cell>
          <cell r="J1557" t="str">
            <v>Tsafack Ervice</v>
          </cell>
          <cell r="K1557" t="str">
            <v>Guider</v>
          </cell>
          <cell r="L1557" t="str">
            <v>TELEINFRA</v>
          </cell>
          <cell r="M1557" t="str">
            <v>CAMUSAT</v>
          </cell>
          <cell r="N1557" t="str">
            <v>Hybrid Solar - S3</v>
          </cell>
        </row>
        <row r="1558">
          <cell r="A1558" t="str">
            <v>ADM_017</v>
          </cell>
          <cell r="B1558" t="str">
            <v>Ngd-Dang</v>
          </cell>
          <cell r="C1558" t="str">
            <v>ADM</v>
          </cell>
          <cell r="D1558" t="str">
            <v>Ngaoundere</v>
          </cell>
          <cell r="E1558">
            <v>13.557</v>
          </cell>
          <cell r="F1558">
            <v>7.4322220000000003</v>
          </cell>
          <cell r="G1558">
            <v>1080</v>
          </cell>
          <cell r="H1558" t="str">
            <v>Macro</v>
          </cell>
          <cell r="I1558" t="str">
            <v>NOKIA</v>
          </cell>
          <cell r="J1558" t="str">
            <v>Herve Pouomo</v>
          </cell>
          <cell r="K1558" t="str">
            <v>Ngaoundere_2</v>
          </cell>
          <cell r="L1558" t="str">
            <v>TELEINFRA</v>
          </cell>
          <cell r="M1558" t="str">
            <v>IHS</v>
          </cell>
          <cell r="N1558" t="str">
            <v>Grid-Gen</v>
          </cell>
        </row>
        <row r="1559">
          <cell r="A1559" t="str">
            <v>CTR_340</v>
          </cell>
          <cell r="B1559" t="str">
            <v>CTR_340_Z_Oyomabang</v>
          </cell>
          <cell r="C1559" t="str">
            <v>CTR</v>
          </cell>
          <cell r="D1559" t="str">
            <v>Yaounde</v>
          </cell>
          <cell r="E1559">
            <v>11.469170999999999</v>
          </cell>
          <cell r="F1559">
            <v>3.880325</v>
          </cell>
          <cell r="G1559">
            <v>742</v>
          </cell>
          <cell r="H1559" t="str">
            <v>Macro</v>
          </cell>
          <cell r="I1559" t="str">
            <v>ZTE</v>
          </cell>
          <cell r="J1559" t="str">
            <v>Nguetsa Armand</v>
          </cell>
          <cell r="K1559" t="str">
            <v>Yaounde_5</v>
          </cell>
          <cell r="L1559" t="str">
            <v>AFRO</v>
          </cell>
          <cell r="M1559" t="str">
            <v>IHS</v>
          </cell>
          <cell r="N1559" t="str">
            <v>Grid-Gen</v>
          </cell>
        </row>
        <row r="1560">
          <cell r="A1560" t="str">
            <v>NRD_055</v>
          </cell>
          <cell r="B1560" t="str">
            <v>Chamber-Wangai</v>
          </cell>
          <cell r="C1560" t="str">
            <v>NRD</v>
          </cell>
          <cell r="D1560" t="str">
            <v>Chamber-Wangai</v>
          </cell>
          <cell r="E1560">
            <v>12.79780556</v>
          </cell>
          <cell r="F1560">
            <v>8.6177499999999991</v>
          </cell>
          <cell r="G1560">
            <v>325</v>
          </cell>
          <cell r="H1560" t="str">
            <v>Macro</v>
          </cell>
          <cell r="I1560" t="str">
            <v>NOKIA</v>
          </cell>
          <cell r="J1560" t="str">
            <v>Mohamadou Belo Ahmadou</v>
          </cell>
          <cell r="K1560" t="str">
            <v>Gouna</v>
          </cell>
          <cell r="L1560" t="str">
            <v>TELEINFRA</v>
          </cell>
          <cell r="M1560" t="str">
            <v>IHS</v>
          </cell>
          <cell r="N1560" t="str">
            <v>Solar-Gen</v>
          </cell>
        </row>
        <row r="1561">
          <cell r="A1561" t="str">
            <v>NRD_058</v>
          </cell>
          <cell r="B1561" t="str">
            <v>Guidjiba-MTN</v>
          </cell>
          <cell r="C1561" t="str">
            <v>NRD</v>
          </cell>
          <cell r="D1561" t="str">
            <v>Guidjiba</v>
          </cell>
          <cell r="E1561">
            <v>13.73305556</v>
          </cell>
          <cell r="F1561">
            <v>8.4763888890000008</v>
          </cell>
          <cell r="G1561">
            <v>385</v>
          </cell>
          <cell r="H1561" t="str">
            <v>Macro</v>
          </cell>
          <cell r="I1561" t="str">
            <v>NOKIA</v>
          </cell>
          <cell r="J1561" t="str">
            <v>Mohamadou Belo Ahmadou</v>
          </cell>
          <cell r="K1561" t="str">
            <v>Gouna</v>
          </cell>
          <cell r="L1561" t="str">
            <v>TELEINFRA</v>
          </cell>
          <cell r="M1561" t="str">
            <v>IHS</v>
          </cell>
          <cell r="N1561" t="str">
            <v>Solar-Gen-Lithium</v>
          </cell>
        </row>
        <row r="1562">
          <cell r="A1562" t="str">
            <v>ADM_034</v>
          </cell>
          <cell r="B1562" t="str">
            <v>Ngd-Projet-Laitier</v>
          </cell>
          <cell r="C1562" t="str">
            <v>ADM</v>
          </cell>
          <cell r="D1562" t="str">
            <v>Ngaoundere</v>
          </cell>
          <cell r="E1562">
            <v>13.5495</v>
          </cell>
          <cell r="F1562">
            <v>7.3827999999999996</v>
          </cell>
          <cell r="G1562">
            <v>1099</v>
          </cell>
          <cell r="H1562" t="str">
            <v>Macro</v>
          </cell>
          <cell r="I1562" t="str">
            <v>NOKIA</v>
          </cell>
          <cell r="J1562" t="str">
            <v>Herve Pouomo</v>
          </cell>
          <cell r="K1562" t="str">
            <v>Ngaoundere_2</v>
          </cell>
          <cell r="L1562" t="str">
            <v>TELEINFRA</v>
          </cell>
          <cell r="M1562" t="str">
            <v>IHS</v>
          </cell>
          <cell r="N1562" t="str">
            <v>Grid-Gen</v>
          </cell>
        </row>
        <row r="1563">
          <cell r="A1563" t="str">
            <v>EXN_194</v>
          </cell>
          <cell r="B1563" t="str">
            <v>Kousseri-II</v>
          </cell>
          <cell r="C1563" t="str">
            <v>EXN</v>
          </cell>
          <cell r="D1563" t="str">
            <v>Kousseri</v>
          </cell>
          <cell r="E1563">
            <v>15.026923</v>
          </cell>
          <cell r="F1563">
            <v>12.074465999999999</v>
          </cell>
          <cell r="G1563">
            <v>295</v>
          </cell>
          <cell r="H1563" t="str">
            <v>Macro</v>
          </cell>
          <cell r="I1563" t="str">
            <v>NOKIA</v>
          </cell>
          <cell r="J1563" t="str">
            <v>Hairou Alhamdou</v>
          </cell>
          <cell r="K1563" t="str">
            <v>Kousseri</v>
          </cell>
          <cell r="L1563" t="str">
            <v>TELEINFRA</v>
          </cell>
          <cell r="M1563" t="str">
            <v>CAMUSAT</v>
          </cell>
          <cell r="N1563" t="str">
            <v>Bad Grid + GE</v>
          </cell>
        </row>
        <row r="1564">
          <cell r="A1564" t="str">
            <v>SUD_073</v>
          </cell>
          <cell r="B1564" t="str">
            <v>SUD_073_Z_Kye-Ossi-II</v>
          </cell>
          <cell r="C1564" t="str">
            <v>SUD</v>
          </cell>
          <cell r="D1564" t="str">
            <v>Kye-Ossi</v>
          </cell>
          <cell r="E1564">
            <v>11.33806828</v>
          </cell>
          <cell r="F1564">
            <v>2.185370034</v>
          </cell>
          <cell r="G1564">
            <v>581</v>
          </cell>
          <cell r="H1564" t="str">
            <v>Macro</v>
          </cell>
          <cell r="I1564" t="str">
            <v>ZTE</v>
          </cell>
          <cell r="J1564" t="str">
            <v>Kenmegne Fabrice</v>
          </cell>
          <cell r="K1564" t="str">
            <v>Ebolowa</v>
          </cell>
          <cell r="L1564" t="str">
            <v>AFRO</v>
          </cell>
          <cell r="M1564" t="str">
            <v>CAMUSAT</v>
          </cell>
          <cell r="N1564" t="str">
            <v>Bad Grid + GE</v>
          </cell>
        </row>
        <row r="1565">
          <cell r="A1565" t="str">
            <v>EXN_085</v>
          </cell>
          <cell r="B1565" t="str">
            <v>Maroua-Marche-Abattoir</v>
          </cell>
          <cell r="C1565" t="str">
            <v>EXN</v>
          </cell>
          <cell r="D1565" t="str">
            <v>Maroua</v>
          </cell>
          <cell r="E1565">
            <v>14.332000000000001</v>
          </cell>
          <cell r="F1565">
            <v>10.60341667</v>
          </cell>
          <cell r="G1565">
            <v>401</v>
          </cell>
          <cell r="H1565" t="str">
            <v>Macro</v>
          </cell>
          <cell r="I1565" t="str">
            <v>NOKIA</v>
          </cell>
          <cell r="J1565" t="str">
            <v>Lefranc Emati</v>
          </cell>
          <cell r="K1565" t="str">
            <v>Maroua_B2B</v>
          </cell>
          <cell r="L1565" t="str">
            <v>TELEINFRA</v>
          </cell>
          <cell r="M1565" t="str">
            <v>IHS</v>
          </cell>
          <cell r="N1565" t="str">
            <v>Grid-Gen</v>
          </cell>
        </row>
        <row r="1566">
          <cell r="A1566" t="str">
            <v>ADM_033</v>
          </cell>
          <cell r="B1566" t="str">
            <v>Ngd-ZI</v>
          </cell>
          <cell r="C1566" t="str">
            <v>ADM</v>
          </cell>
          <cell r="D1566" t="str">
            <v>Ngaoundere</v>
          </cell>
          <cell r="E1566">
            <v>13.581490000000001</v>
          </cell>
          <cell r="F1566">
            <v>7.3573700000000004</v>
          </cell>
          <cell r="G1566">
            <v>32</v>
          </cell>
          <cell r="H1566" t="str">
            <v>Macro</v>
          </cell>
          <cell r="I1566" t="str">
            <v>NOKIA</v>
          </cell>
          <cell r="J1566" t="str">
            <v>Herve Pouomo</v>
          </cell>
          <cell r="K1566" t="str">
            <v>Ngaoundere_2</v>
          </cell>
          <cell r="L1566" t="str">
            <v>TELEINFRA</v>
          </cell>
          <cell r="M1566" t="str">
            <v>IHS</v>
          </cell>
          <cell r="N1566" t="str">
            <v>Grid-Gen</v>
          </cell>
        </row>
        <row r="1567">
          <cell r="A1567" t="str">
            <v>NRD_059</v>
          </cell>
          <cell r="B1567" t="str">
            <v>Gamba-MTN</v>
          </cell>
          <cell r="C1567" t="str">
            <v>NRD</v>
          </cell>
          <cell r="D1567" t="str">
            <v>Gamba</v>
          </cell>
          <cell r="E1567">
            <v>13.590870109999999</v>
          </cell>
          <cell r="F1567">
            <v>8.0853801040000004</v>
          </cell>
          <cell r="G1567">
            <v>541</v>
          </cell>
          <cell r="H1567" t="str">
            <v>Macro</v>
          </cell>
          <cell r="I1567" t="str">
            <v>NOKIA</v>
          </cell>
          <cell r="J1567" t="str">
            <v>Mohamadou Belo Ahmadou</v>
          </cell>
          <cell r="K1567" t="str">
            <v>Gouna</v>
          </cell>
          <cell r="L1567" t="str">
            <v>TELEINFRA</v>
          </cell>
          <cell r="M1567" t="str">
            <v>IHS</v>
          </cell>
          <cell r="N1567" t="str">
            <v>Solar-Gen-Lithium</v>
          </cell>
        </row>
        <row r="1568">
          <cell r="A1568" t="str">
            <v>NRD_067</v>
          </cell>
          <cell r="B1568" t="str">
            <v>Garoua-Foulbere-IV</v>
          </cell>
          <cell r="C1568" t="str">
            <v>NRD</v>
          </cell>
          <cell r="D1568" t="str">
            <v>Garoua</v>
          </cell>
          <cell r="E1568">
            <v>13.40175181</v>
          </cell>
          <cell r="F1568">
            <v>9.3137122510000001</v>
          </cell>
          <cell r="G1568">
            <v>185</v>
          </cell>
          <cell r="H1568" t="str">
            <v>Macro</v>
          </cell>
          <cell r="I1568" t="str">
            <v>NOKIA</v>
          </cell>
          <cell r="J1568" t="str">
            <v>Djouohou Armel</v>
          </cell>
          <cell r="K1568" t="str">
            <v>Garoua_B2B</v>
          </cell>
          <cell r="L1568" t="str">
            <v>TELEINFRA</v>
          </cell>
          <cell r="M1568" t="str">
            <v>IHS</v>
          </cell>
          <cell r="N1568" t="str">
            <v>Grid-Gen</v>
          </cell>
        </row>
        <row r="1569">
          <cell r="A1569" t="str">
            <v>OST_136</v>
          </cell>
          <cell r="B1569" t="str">
            <v>Foumbot-Mangoum</v>
          </cell>
          <cell r="C1569" t="str">
            <v>OST</v>
          </cell>
          <cell r="D1569" t="str">
            <v>Foumbot</v>
          </cell>
          <cell r="E1569">
            <v>10.601877</v>
          </cell>
          <cell r="F1569">
            <v>5.4846349999999999</v>
          </cell>
          <cell r="G1569">
            <v>1035</v>
          </cell>
          <cell r="H1569" t="str">
            <v>Macro</v>
          </cell>
          <cell r="I1569" t="str">
            <v>NOKIA</v>
          </cell>
          <cell r="J1569" t="str">
            <v>Yannick Kamdom</v>
          </cell>
          <cell r="K1569" t="str">
            <v>Foumban_3</v>
          </cell>
          <cell r="L1569" t="str">
            <v>HAMMER_NRO_OST</v>
          </cell>
          <cell r="M1569" t="str">
            <v>IHS</v>
          </cell>
          <cell r="N1569" t="str">
            <v>Grid-Gen</v>
          </cell>
        </row>
        <row r="1570">
          <cell r="A1570" t="str">
            <v>OST_160</v>
          </cell>
          <cell r="B1570" t="str">
            <v>Bagam-IHS</v>
          </cell>
          <cell r="C1570" t="str">
            <v>OST</v>
          </cell>
          <cell r="D1570" t="str">
            <v>Bagam</v>
          </cell>
          <cell r="E1570">
            <v>10.288911000000001</v>
          </cell>
          <cell r="F1570">
            <v>5.6783070000000002</v>
          </cell>
          <cell r="G1570">
            <v>1323</v>
          </cell>
          <cell r="H1570" t="str">
            <v>Macro</v>
          </cell>
          <cell r="I1570" t="str">
            <v>NOKIA</v>
          </cell>
          <cell r="J1570" t="str">
            <v>Kamdom Yannick</v>
          </cell>
          <cell r="K1570" t="str">
            <v>Mbouda</v>
          </cell>
          <cell r="L1570" t="str">
            <v>HAMMER_NRO_OST</v>
          </cell>
          <cell r="M1570" t="str">
            <v>IHS</v>
          </cell>
          <cell r="N1570" t="str">
            <v>Grid-Gen</v>
          </cell>
        </row>
        <row r="1571">
          <cell r="A1571" t="str">
            <v>EXN_097</v>
          </cell>
          <cell r="B1571" t="str">
            <v>Bogo-MTN</v>
          </cell>
          <cell r="C1571" t="str">
            <v>EXN</v>
          </cell>
          <cell r="D1571" t="str">
            <v>Bogo</v>
          </cell>
          <cell r="E1571">
            <v>14.600315</v>
          </cell>
          <cell r="F1571">
            <v>10.734609000000001</v>
          </cell>
          <cell r="G1571">
            <v>352</v>
          </cell>
          <cell r="H1571" t="str">
            <v>Macro</v>
          </cell>
          <cell r="I1571" t="str">
            <v>NOKIA</v>
          </cell>
          <cell r="J1571" t="str">
            <v xml:space="preserve">ASSAATSA Eric Blaise </v>
          </cell>
          <cell r="K1571" t="str">
            <v>Maroua_1</v>
          </cell>
          <cell r="L1571" t="str">
            <v>TELEINFRA</v>
          </cell>
          <cell r="M1571" t="str">
            <v>IHS</v>
          </cell>
          <cell r="N1571" t="str">
            <v>Grid-Gen</v>
          </cell>
        </row>
        <row r="1572">
          <cell r="A1572" t="str">
            <v>CTR_372</v>
          </cell>
          <cell r="B1572" t="str">
            <v>CTR_372_Z_An-Marche-Melen</v>
          </cell>
          <cell r="C1572" t="str">
            <v>CTR</v>
          </cell>
          <cell r="D1572" t="str">
            <v>Yaounde</v>
          </cell>
          <cell r="E1572">
            <v>11.495165999999999</v>
          </cell>
          <cell r="F1572">
            <v>3.8641420000000002</v>
          </cell>
          <cell r="G1572">
            <v>742</v>
          </cell>
          <cell r="H1572" t="str">
            <v>Macro</v>
          </cell>
          <cell r="I1572" t="str">
            <v>ZTE</v>
          </cell>
          <cell r="J1572" t="str">
            <v>Nguetsa Armand</v>
          </cell>
          <cell r="K1572" t="str">
            <v>Yaounde_5</v>
          </cell>
          <cell r="L1572" t="str">
            <v>AFRO</v>
          </cell>
          <cell r="M1572" t="str">
            <v>IHS</v>
          </cell>
          <cell r="N1572" t="str">
            <v>Grid Only</v>
          </cell>
        </row>
        <row r="1573">
          <cell r="A1573" t="str">
            <v>OST_030</v>
          </cell>
          <cell r="B1573" t="str">
            <v>Bamendjing-IHS</v>
          </cell>
          <cell r="C1573" t="str">
            <v>OST</v>
          </cell>
          <cell r="D1573" t="str">
            <v>Bamendjing</v>
          </cell>
          <cell r="E1573">
            <v>10.491792999999999</v>
          </cell>
          <cell r="F1573">
            <v>5.7008859999999997</v>
          </cell>
          <cell r="G1573">
            <v>1269</v>
          </cell>
          <cell r="H1573" t="str">
            <v>Macro</v>
          </cell>
          <cell r="I1573" t="str">
            <v>NOKIA</v>
          </cell>
          <cell r="J1573" t="str">
            <v>Kamdom Yannick</v>
          </cell>
          <cell r="K1573" t="str">
            <v>Mbouda</v>
          </cell>
          <cell r="L1573" t="str">
            <v>HAMMER_NRO_OST</v>
          </cell>
          <cell r="M1573" t="str">
            <v>IHS</v>
          </cell>
          <cell r="N1573" t="str">
            <v>Grid-Gen</v>
          </cell>
        </row>
        <row r="1574">
          <cell r="A1574" t="str">
            <v>ADM_011</v>
          </cell>
          <cell r="B1574" t="str">
            <v>Tignere</v>
          </cell>
          <cell r="C1574" t="str">
            <v>ADM</v>
          </cell>
          <cell r="D1574" t="str">
            <v>Tignere</v>
          </cell>
          <cell r="E1574">
            <v>12.66219444</v>
          </cell>
          <cell r="F1574">
            <v>7.3697777779999996</v>
          </cell>
          <cell r="G1574">
            <v>1116</v>
          </cell>
          <cell r="H1574" t="str">
            <v>Macro</v>
          </cell>
          <cell r="I1574" t="str">
            <v>NOKIA</v>
          </cell>
          <cell r="J1574" t="str">
            <v>Herve Pouomo</v>
          </cell>
          <cell r="K1574" t="str">
            <v>Ngaoundere_2</v>
          </cell>
          <cell r="L1574" t="str">
            <v>TELEINFRA</v>
          </cell>
          <cell r="M1574" t="str">
            <v>IHS</v>
          </cell>
          <cell r="N1574" t="str">
            <v>Grid-Gen</v>
          </cell>
        </row>
        <row r="1575">
          <cell r="A1575" t="str">
            <v>ADM_138</v>
          </cell>
          <cell r="B1575" t="str">
            <v>Goro-IHS</v>
          </cell>
          <cell r="C1575" t="str">
            <v>ADM</v>
          </cell>
          <cell r="D1575" t="str">
            <v>Goro</v>
          </cell>
          <cell r="E1575">
            <v>13.878584999999999</v>
          </cell>
          <cell r="F1575">
            <v>6.4128080000000001</v>
          </cell>
          <cell r="G1575">
            <v>993</v>
          </cell>
          <cell r="H1575" t="str">
            <v>Macro</v>
          </cell>
          <cell r="I1575" t="str">
            <v>NOKIA</v>
          </cell>
          <cell r="J1575" t="str">
            <v xml:space="preserve">Ndongo Ayissi Jean-Bernard </v>
          </cell>
          <cell r="K1575" t="str">
            <v>Ngaoundal</v>
          </cell>
          <cell r="L1575" t="str">
            <v>TELEINFRA</v>
          </cell>
          <cell r="M1575" t="str">
            <v>IHS</v>
          </cell>
          <cell r="N1575" t="str">
            <v>Solar-Gen-Lithium</v>
          </cell>
        </row>
        <row r="1576">
          <cell r="A1576" t="str">
            <v>NRD_025</v>
          </cell>
          <cell r="B1576" t="str">
            <v>Tcheboa-MTN-IHS</v>
          </cell>
          <cell r="C1576" t="str">
            <v>NRD</v>
          </cell>
          <cell r="D1576" t="str">
            <v>Ngong</v>
          </cell>
          <cell r="E1576">
            <v>13.23188889</v>
          </cell>
          <cell r="F1576">
            <v>9.0112222220000007</v>
          </cell>
          <cell r="G1576">
            <v>263</v>
          </cell>
          <cell r="H1576" t="str">
            <v>Macro</v>
          </cell>
          <cell r="I1576" t="str">
            <v>NOKIA</v>
          </cell>
          <cell r="J1576" t="str">
            <v>KEPLO MADI Jean-Paul</v>
          </cell>
          <cell r="K1576" t="str">
            <v>Garoua_1</v>
          </cell>
          <cell r="L1576" t="str">
            <v>TELEINFRA</v>
          </cell>
          <cell r="M1576" t="str">
            <v>IHS</v>
          </cell>
          <cell r="N1576" t="str">
            <v>Grid-Gen-Lithium</v>
          </cell>
        </row>
        <row r="1577">
          <cell r="A1577" t="str">
            <v>NRD_072</v>
          </cell>
          <cell r="B1577" t="str">
            <v>Gra-Yelwa-II</v>
          </cell>
          <cell r="C1577" t="str">
            <v>NRD</v>
          </cell>
          <cell r="D1577" t="str">
            <v>Garoua</v>
          </cell>
          <cell r="E1577">
            <v>13.37758333</v>
          </cell>
          <cell r="F1577">
            <v>9.2956944440000004</v>
          </cell>
          <cell r="G1577">
            <v>196</v>
          </cell>
          <cell r="H1577" t="str">
            <v>Macro</v>
          </cell>
          <cell r="I1577" t="str">
            <v>NOKIA</v>
          </cell>
          <cell r="J1577" t="str">
            <v>Djouohou Armel</v>
          </cell>
          <cell r="K1577" t="str">
            <v>Garoua_B2B</v>
          </cell>
          <cell r="L1577" t="str">
            <v>TELEINFRA</v>
          </cell>
          <cell r="M1577" t="str">
            <v>IHS</v>
          </cell>
          <cell r="N1577" t="str">
            <v>Grid-Gen</v>
          </cell>
        </row>
        <row r="1578">
          <cell r="A1578" t="str">
            <v>EST_130</v>
          </cell>
          <cell r="B1578" t="str">
            <v>Borongoue-IHS</v>
          </cell>
          <cell r="C1578" t="str">
            <v>EST</v>
          </cell>
          <cell r="D1578" t="str">
            <v>Borongoue</v>
          </cell>
          <cell r="E1578">
            <v>14.594326840000001</v>
          </cell>
          <cell r="F1578">
            <v>4.3893419140000001</v>
          </cell>
          <cell r="G1578">
            <v>673</v>
          </cell>
          <cell r="H1578" t="str">
            <v>Macro</v>
          </cell>
          <cell r="I1578" t="str">
            <v>NOKIA</v>
          </cell>
          <cell r="J1578" t="str">
            <v>Hugues Hachua</v>
          </cell>
          <cell r="K1578" t="str">
            <v>Batouri</v>
          </cell>
          <cell r="L1578" t="str">
            <v>AFRO</v>
          </cell>
          <cell r="M1578" t="str">
            <v>IHS</v>
          </cell>
          <cell r="N1578" t="str">
            <v>Solar-Gen</v>
          </cell>
        </row>
        <row r="1579">
          <cell r="A1579" t="str">
            <v>EXN_130</v>
          </cell>
          <cell r="B1579" t="str">
            <v>Gazawa-MTN-IHS</v>
          </cell>
          <cell r="C1579" t="str">
            <v>EXN</v>
          </cell>
          <cell r="D1579" t="str">
            <v>Gazawa</v>
          </cell>
          <cell r="E1579">
            <v>14.136710000000001</v>
          </cell>
          <cell r="F1579">
            <v>10.5383</v>
          </cell>
          <cell r="G1579">
            <v>476</v>
          </cell>
          <cell r="H1579" t="str">
            <v>Macro</v>
          </cell>
          <cell r="I1579" t="str">
            <v>NOKIA</v>
          </cell>
          <cell r="J1579" t="str">
            <v>Yanoussa Ahmadou</v>
          </cell>
          <cell r="K1579" t="str">
            <v>Maroua_2</v>
          </cell>
          <cell r="L1579" t="str">
            <v>TELEINFRA</v>
          </cell>
          <cell r="M1579" t="str">
            <v>IHS</v>
          </cell>
          <cell r="N1579" t="str">
            <v>Grid-Gen</v>
          </cell>
        </row>
        <row r="1580">
          <cell r="A1580" t="str">
            <v>EXN_110</v>
          </cell>
          <cell r="B1580" t="str">
            <v>Maga-Ville</v>
          </cell>
          <cell r="C1580" t="str">
            <v>EXN</v>
          </cell>
          <cell r="D1580" t="str">
            <v>Maga</v>
          </cell>
          <cell r="E1580">
            <v>14.954555559999999</v>
          </cell>
          <cell r="F1580">
            <v>10.84902778</v>
          </cell>
          <cell r="G1580">
            <v>315</v>
          </cell>
          <cell r="H1580" t="str">
            <v>Macro</v>
          </cell>
          <cell r="I1580" t="str">
            <v>NOKIA</v>
          </cell>
          <cell r="J1580" t="str">
            <v xml:space="preserve">ASSAATSA Eric Blaise </v>
          </cell>
          <cell r="K1580" t="str">
            <v>Maroua_1</v>
          </cell>
          <cell r="L1580" t="str">
            <v>TELEINFRA</v>
          </cell>
          <cell r="M1580" t="str">
            <v>IHS</v>
          </cell>
          <cell r="N1580" t="str">
            <v>Hybrid-Gen-Lithium</v>
          </cell>
        </row>
        <row r="1581">
          <cell r="A1581" t="str">
            <v>EXN_157</v>
          </cell>
          <cell r="B1581" t="str">
            <v>Meskin-MTN-IHS</v>
          </cell>
          <cell r="C1581" t="str">
            <v>EXN</v>
          </cell>
          <cell r="D1581" t="str">
            <v>Meskin</v>
          </cell>
          <cell r="E1581">
            <v>14.270693659999999</v>
          </cell>
          <cell r="F1581">
            <v>10.56449598</v>
          </cell>
          <cell r="G1581">
            <v>419</v>
          </cell>
          <cell r="H1581" t="str">
            <v>Macro</v>
          </cell>
          <cell r="I1581" t="str">
            <v>NOKIA</v>
          </cell>
          <cell r="J1581" t="str">
            <v>Yanoussa Ahmadou</v>
          </cell>
          <cell r="K1581" t="str">
            <v>Maroua_2</v>
          </cell>
          <cell r="L1581" t="str">
            <v>TELEINFRA</v>
          </cell>
          <cell r="M1581" t="str">
            <v>IHS</v>
          </cell>
          <cell r="N1581" t="str">
            <v>Grid-Gen-Lithium</v>
          </cell>
        </row>
        <row r="1582">
          <cell r="A1582" t="str">
            <v>ADM_069</v>
          </cell>
          <cell r="B1582" t="str">
            <v>Ngd-Bini</v>
          </cell>
          <cell r="C1582" t="str">
            <v>ADM</v>
          </cell>
          <cell r="D1582" t="str">
            <v>Ngaoundere</v>
          </cell>
          <cell r="E1582">
            <v>13.548719999999999</v>
          </cell>
          <cell r="F1582">
            <v>7.4119299999999999</v>
          </cell>
          <cell r="G1582">
            <v>1080</v>
          </cell>
          <cell r="H1582" t="str">
            <v>Macro</v>
          </cell>
          <cell r="I1582" t="str">
            <v>NOKIA</v>
          </cell>
          <cell r="J1582" t="str">
            <v>Herve Pouomo</v>
          </cell>
          <cell r="K1582" t="str">
            <v>Ngaoundere_2</v>
          </cell>
          <cell r="L1582" t="str">
            <v>TELEINFRA</v>
          </cell>
          <cell r="M1582" t="str">
            <v>IHS</v>
          </cell>
          <cell r="N1582" t="str">
            <v>Grid-Gen</v>
          </cell>
        </row>
        <row r="1583">
          <cell r="A1583" t="str">
            <v>ADM_082</v>
          </cell>
          <cell r="B1583" t="str">
            <v>DEENA-IHS</v>
          </cell>
          <cell r="C1583" t="str">
            <v>ADM</v>
          </cell>
          <cell r="D1583" t="str">
            <v>Deena</v>
          </cell>
          <cell r="E1583">
            <v>13.53925005</v>
          </cell>
          <cell r="F1583">
            <v>7.7253197629999999</v>
          </cell>
          <cell r="G1583">
            <v>608</v>
          </cell>
          <cell r="H1583" t="str">
            <v>Macro</v>
          </cell>
          <cell r="I1583" t="str">
            <v>NOKIA</v>
          </cell>
          <cell r="J1583" t="str">
            <v>Herve Pouomo</v>
          </cell>
          <cell r="K1583" t="str">
            <v>Ngaoundere_2</v>
          </cell>
          <cell r="L1583" t="str">
            <v>TELEINFRA</v>
          </cell>
          <cell r="M1583" t="str">
            <v>IHS</v>
          </cell>
          <cell r="N1583" t="str">
            <v>Solar-Gen-Lithium</v>
          </cell>
        </row>
        <row r="1584">
          <cell r="A1584" t="str">
            <v>ADM_081</v>
          </cell>
          <cell r="B1584" t="str">
            <v>Ngaouyanga-IHS</v>
          </cell>
          <cell r="C1584" t="str">
            <v>ADM</v>
          </cell>
          <cell r="D1584" t="str">
            <v>Ngaouyanga</v>
          </cell>
          <cell r="E1584">
            <v>13.61781929</v>
          </cell>
          <cell r="F1584">
            <v>7.9005018600000003</v>
          </cell>
          <cell r="G1584">
            <v>610</v>
          </cell>
          <cell r="H1584" t="str">
            <v>Macro</v>
          </cell>
          <cell r="I1584" t="str">
            <v>NOKIA</v>
          </cell>
          <cell r="J1584" t="str">
            <v>Herve Pouomo</v>
          </cell>
          <cell r="K1584" t="str">
            <v>Ngaoundere_2</v>
          </cell>
          <cell r="L1584" t="str">
            <v>TELEINFRA</v>
          </cell>
          <cell r="M1584" t="str">
            <v>IHS</v>
          </cell>
          <cell r="N1584" t="str">
            <v>Gen-Lithium</v>
          </cell>
        </row>
        <row r="1585">
          <cell r="A1585" t="str">
            <v>CTR_627</v>
          </cell>
          <cell r="B1585" t="str">
            <v>Obala-Ville-IHS</v>
          </cell>
          <cell r="C1585" t="str">
            <v>CTR</v>
          </cell>
          <cell r="D1585" t="str">
            <v>Obala</v>
          </cell>
          <cell r="E1585">
            <v>11.53349</v>
          </cell>
          <cell r="F1585">
            <v>4.1695700000000002</v>
          </cell>
          <cell r="G1585">
            <v>533</v>
          </cell>
          <cell r="H1585" t="str">
            <v>Macro</v>
          </cell>
          <cell r="I1585" t="str">
            <v>NOKIA</v>
          </cell>
          <cell r="J1585" t="str">
            <v>Ngouala TSAGUE BRISSE</v>
          </cell>
          <cell r="K1585" t="str">
            <v>Yaounde_3</v>
          </cell>
          <cell r="L1585" t="str">
            <v>AFRO</v>
          </cell>
          <cell r="M1585" t="str">
            <v>IHS</v>
          </cell>
          <cell r="N1585" t="str">
            <v>Grid-Gen</v>
          </cell>
        </row>
        <row r="1586">
          <cell r="A1586" t="str">
            <v>NRD_137</v>
          </cell>
          <cell r="B1586" t="str">
            <v>Touboro-Ville</v>
          </cell>
          <cell r="C1586" t="str">
            <v>NRD</v>
          </cell>
          <cell r="D1586" t="str">
            <v>Touboro</v>
          </cell>
          <cell r="E1586">
            <v>15.353083</v>
          </cell>
          <cell r="F1586">
            <v>7.7682570000000002</v>
          </cell>
          <cell r="G1586">
            <v>516</v>
          </cell>
          <cell r="H1586" t="str">
            <v>Macro</v>
          </cell>
          <cell r="I1586" t="str">
            <v>NOKIA</v>
          </cell>
          <cell r="J1586" t="str">
            <v>NANA Ismaila</v>
          </cell>
          <cell r="K1586" t="str">
            <v>Touboro_B2B</v>
          </cell>
          <cell r="L1586" t="str">
            <v>TELEINFRA</v>
          </cell>
          <cell r="M1586" t="str">
            <v>CAMUSAT</v>
          </cell>
          <cell r="N1586" t="str">
            <v>Medium Grid + GE</v>
          </cell>
        </row>
        <row r="1587">
          <cell r="A1587" t="str">
            <v>OST_137</v>
          </cell>
          <cell r="B1587" t="str">
            <v>Foumban-Njiyouom</v>
          </cell>
          <cell r="C1587" t="str">
            <v>OST</v>
          </cell>
          <cell r="D1587" t="str">
            <v>Foumban</v>
          </cell>
          <cell r="E1587">
            <v>10.89963889</v>
          </cell>
          <cell r="F1587">
            <v>5.7246111109999998</v>
          </cell>
          <cell r="G1587">
            <v>1175</v>
          </cell>
          <cell r="H1587" t="str">
            <v>Macro</v>
          </cell>
          <cell r="I1587" t="str">
            <v>NOKIA</v>
          </cell>
          <cell r="J1587" t="str">
            <v>Willy Ngougni</v>
          </cell>
          <cell r="K1587" t="str">
            <v>Foumban_2</v>
          </cell>
          <cell r="L1587" t="str">
            <v>HAMMER_NRO_OST</v>
          </cell>
          <cell r="M1587" t="str">
            <v>IHS</v>
          </cell>
          <cell r="N1587" t="str">
            <v>Grid-Gen</v>
          </cell>
        </row>
        <row r="1588">
          <cell r="A1588" t="str">
            <v>CTR_382</v>
          </cell>
          <cell r="B1588" t="str">
            <v>Messa-Carriere</v>
          </cell>
          <cell r="C1588" t="str">
            <v>CTR</v>
          </cell>
          <cell r="D1588" t="str">
            <v>Yaounde</v>
          </cell>
          <cell r="E1588">
            <v>11.485326000000001</v>
          </cell>
          <cell r="F1588">
            <v>3.8782749999999999</v>
          </cell>
          <cell r="G1588">
            <v>804</v>
          </cell>
          <cell r="H1588" t="str">
            <v>Macro</v>
          </cell>
          <cell r="I1588" t="str">
            <v>ZTE</v>
          </cell>
          <cell r="J1588" t="str">
            <v>Nguetsa Armand</v>
          </cell>
          <cell r="K1588" t="str">
            <v>Yaounde_5</v>
          </cell>
          <cell r="L1588" t="str">
            <v>AFRO</v>
          </cell>
          <cell r="M1588" t="str">
            <v>IHS</v>
          </cell>
          <cell r="N1588" t="str">
            <v>Grid Only</v>
          </cell>
        </row>
        <row r="1589">
          <cell r="A1589" t="str">
            <v>CTR_419</v>
          </cell>
          <cell r="B1589" t="str">
            <v>CTR_419_Z_Etougebe-Lycee-MTN</v>
          </cell>
          <cell r="C1589" t="str">
            <v>CTR</v>
          </cell>
          <cell r="D1589" t="str">
            <v>Yaounde</v>
          </cell>
          <cell r="E1589">
            <v>11.479153910000001</v>
          </cell>
          <cell r="F1589">
            <v>3.854154651</v>
          </cell>
          <cell r="G1589">
            <v>742</v>
          </cell>
          <cell r="H1589" t="str">
            <v>Macro</v>
          </cell>
          <cell r="I1589" t="str">
            <v>ZTE</v>
          </cell>
          <cell r="J1589" t="str">
            <v>Nguetsa Armand</v>
          </cell>
          <cell r="K1589" t="str">
            <v>Yaounde_5</v>
          </cell>
          <cell r="L1589" t="str">
            <v>AFRO</v>
          </cell>
          <cell r="M1589" t="str">
            <v>IHS</v>
          </cell>
          <cell r="N1589" t="str">
            <v>Grid-Gen</v>
          </cell>
        </row>
        <row r="1590">
          <cell r="A1590" t="str">
            <v>LIT_725</v>
          </cell>
          <cell r="B1590" t="str">
            <v>LIT_725_Z_Japoma-I</v>
          </cell>
          <cell r="C1590" t="str">
            <v>LIT</v>
          </cell>
          <cell r="D1590" t="str">
            <v>Douala</v>
          </cell>
          <cell r="E1590">
            <v>9.8233246659999995</v>
          </cell>
          <cell r="F1590">
            <v>4.0254625969999998</v>
          </cell>
          <cell r="G1590">
            <v>35</v>
          </cell>
          <cell r="H1590" t="str">
            <v>Macro</v>
          </cell>
          <cell r="I1590" t="str">
            <v>ZTE</v>
          </cell>
          <cell r="J1590" t="str">
            <v>Marius Lontsi</v>
          </cell>
          <cell r="K1590" t="str">
            <v>Douala_8</v>
          </cell>
          <cell r="L1590" t="str">
            <v>HAMMER_LIT_SUO</v>
          </cell>
          <cell r="M1590" t="str">
            <v>CAMUSAT</v>
          </cell>
          <cell r="N1590" t="str">
            <v>Good Grid + GE</v>
          </cell>
        </row>
        <row r="1591">
          <cell r="A1591" t="str">
            <v>LIT_751</v>
          </cell>
          <cell r="B1591" t="str">
            <v>LIT_751_Z_Nyalla-III</v>
          </cell>
          <cell r="C1591" t="str">
            <v>LIT</v>
          </cell>
          <cell r="D1591" t="str">
            <v>Douala</v>
          </cell>
          <cell r="E1591">
            <v>9.8096899999999998</v>
          </cell>
          <cell r="F1591">
            <v>4.0113000000000003</v>
          </cell>
          <cell r="G1591">
            <v>49</v>
          </cell>
          <cell r="H1591" t="str">
            <v>Macro</v>
          </cell>
          <cell r="I1591" t="str">
            <v>ZTE</v>
          </cell>
          <cell r="J1591" t="str">
            <v>Marius Lontsi</v>
          </cell>
          <cell r="K1591" t="str">
            <v>Douala_8</v>
          </cell>
          <cell r="L1591" t="str">
            <v>HAMMER_LIT_SUO</v>
          </cell>
          <cell r="M1591" t="str">
            <v>CAMUSAT</v>
          </cell>
          <cell r="N1591" t="str">
            <v>Good Grid no GE - 8h</v>
          </cell>
        </row>
        <row r="1592">
          <cell r="A1592" t="str">
            <v>OST_138</v>
          </cell>
          <cell r="B1592" t="str">
            <v>Koutaba-IHS</v>
          </cell>
          <cell r="C1592" t="str">
            <v>OST</v>
          </cell>
          <cell r="D1592" t="str">
            <v>Koutaba</v>
          </cell>
          <cell r="E1592">
            <v>10.74681</v>
          </cell>
          <cell r="F1592">
            <v>5.64154</v>
          </cell>
          <cell r="G1592">
            <v>1242</v>
          </cell>
          <cell r="H1592" t="str">
            <v>Macro</v>
          </cell>
          <cell r="I1592" t="str">
            <v>NOKIA</v>
          </cell>
          <cell r="J1592" t="str">
            <v>Yannick Kamdom</v>
          </cell>
          <cell r="K1592" t="str">
            <v>Foumban_3</v>
          </cell>
          <cell r="L1592" t="str">
            <v>HAMMER_NRO_OST</v>
          </cell>
          <cell r="M1592" t="str">
            <v>IHS</v>
          </cell>
          <cell r="N1592" t="str">
            <v>Grid-Gen</v>
          </cell>
        </row>
        <row r="1593">
          <cell r="A1593" t="str">
            <v>EXN_039</v>
          </cell>
          <cell r="B1593" t="str">
            <v>Pette</v>
          </cell>
          <cell r="C1593" t="str">
            <v>EXN</v>
          </cell>
          <cell r="D1593" t="str">
            <v>Pette</v>
          </cell>
          <cell r="E1593">
            <v>14.48852778</v>
          </cell>
          <cell r="F1593">
            <v>10.98438889</v>
          </cell>
          <cell r="G1593">
            <v>324</v>
          </cell>
          <cell r="H1593" t="str">
            <v>Macro</v>
          </cell>
          <cell r="I1593" t="str">
            <v>NOKIA</v>
          </cell>
          <cell r="J1593" t="str">
            <v>Yanoussa Ahmadou</v>
          </cell>
          <cell r="K1593" t="str">
            <v>Maroua_2</v>
          </cell>
          <cell r="L1593" t="str">
            <v>TELEINFRA</v>
          </cell>
          <cell r="M1593" t="str">
            <v>CAMUSAT</v>
          </cell>
          <cell r="N1593" t="str">
            <v>Hybrid Solar - S1</v>
          </cell>
        </row>
        <row r="1594">
          <cell r="A1594" t="str">
            <v>OST_209</v>
          </cell>
          <cell r="B1594" t="str">
            <v>Koupa-Matapit-IHS</v>
          </cell>
          <cell r="C1594" t="str">
            <v>OST</v>
          </cell>
          <cell r="D1594" t="str">
            <v>Koupa-Matapit</v>
          </cell>
          <cell r="E1594">
            <v>10.791734</v>
          </cell>
          <cell r="F1594">
            <v>5.7724390000000003</v>
          </cell>
          <cell r="G1594">
            <v>1234</v>
          </cell>
          <cell r="H1594" t="str">
            <v>Macro</v>
          </cell>
          <cell r="I1594" t="str">
            <v>NOKIA</v>
          </cell>
          <cell r="J1594" t="str">
            <v>Yannick Kamdom</v>
          </cell>
          <cell r="K1594" t="str">
            <v>Foumban_3</v>
          </cell>
          <cell r="L1594" t="str">
            <v>HAMMER_NRO_OST</v>
          </cell>
          <cell r="M1594" t="str">
            <v>IHS</v>
          </cell>
          <cell r="N1594" t="str">
            <v>Grid-Gen</v>
          </cell>
        </row>
        <row r="1595">
          <cell r="A1595" t="str">
            <v>OST_207</v>
          </cell>
          <cell r="B1595" t="str">
            <v>Ndoumkain</v>
          </cell>
          <cell r="C1595" t="str">
            <v>OST</v>
          </cell>
          <cell r="D1595" t="str">
            <v>Ndoumkain</v>
          </cell>
          <cell r="E1595">
            <v>10.562298999999999</v>
          </cell>
          <cell r="F1595">
            <v>5.6579920000000001</v>
          </cell>
          <cell r="G1595">
            <v>1163</v>
          </cell>
          <cell r="H1595" t="str">
            <v>Macro</v>
          </cell>
          <cell r="I1595" t="str">
            <v>NOKIA</v>
          </cell>
          <cell r="J1595" t="str">
            <v>Willy Ngougni</v>
          </cell>
          <cell r="K1595" t="str">
            <v>Foumban_2</v>
          </cell>
          <cell r="L1595" t="str">
            <v>HAMMER_NRO_OST</v>
          </cell>
          <cell r="M1595" t="str">
            <v>IHS</v>
          </cell>
          <cell r="N1595" t="str">
            <v>Grid-Gen</v>
          </cell>
        </row>
        <row r="1596">
          <cell r="A1596" t="str">
            <v>CTR_636</v>
          </cell>
          <cell r="B1596" t="str">
            <v>BTS-Mobile-Mbandjock</v>
          </cell>
          <cell r="C1596" t="str">
            <v>CTR</v>
          </cell>
          <cell r="D1596" t="str">
            <v>Mbandjock</v>
          </cell>
          <cell r="E1596">
            <v>11.942473</v>
          </cell>
          <cell r="F1596">
            <v>4.4136839999999999</v>
          </cell>
          <cell r="G1596">
            <v>610</v>
          </cell>
          <cell r="H1596" t="str">
            <v>Macro</v>
          </cell>
          <cell r="I1596" t="str">
            <v>NOKIA</v>
          </cell>
          <cell r="J1596" t="str">
            <v>TSAGUE Raoul</v>
          </cell>
          <cell r="K1596" t="str">
            <v>Nanga-Eboko</v>
          </cell>
          <cell r="L1596" t="str">
            <v>AFRO</v>
          </cell>
          <cell r="M1596" t="str">
            <v>CAMUSAT</v>
          </cell>
          <cell r="N1596" t="str">
            <v>Hybrid Solar - S3</v>
          </cell>
        </row>
        <row r="1597">
          <cell r="A1597" t="str">
            <v>NRD_155</v>
          </cell>
          <cell r="B1597" t="str">
            <v>Gaba</v>
          </cell>
          <cell r="C1597" t="str">
            <v>NRD</v>
          </cell>
          <cell r="D1597" t="str">
            <v>Gaba</v>
          </cell>
          <cell r="E1597">
            <v>14.39478106</v>
          </cell>
          <cell r="F1597">
            <v>8.3652298649999999</v>
          </cell>
          <cell r="G1597">
            <v>330</v>
          </cell>
          <cell r="H1597" t="str">
            <v>Macro</v>
          </cell>
          <cell r="I1597" t="str">
            <v>NOKIA</v>
          </cell>
          <cell r="J1597" t="str">
            <v>Franck Njouonang</v>
          </cell>
          <cell r="K1597" t="str">
            <v>Touboro</v>
          </cell>
          <cell r="L1597" t="str">
            <v>TELEINFRA</v>
          </cell>
          <cell r="M1597" t="str">
            <v>CAMUSAT</v>
          </cell>
          <cell r="N1597" t="str">
            <v>Hybrid Solar - S3</v>
          </cell>
        </row>
        <row r="1598">
          <cell r="A1598" t="str">
            <v>NRD_075</v>
          </cell>
          <cell r="B1598" t="str">
            <v>Garoua-Lidire</v>
          </cell>
          <cell r="C1598" t="str">
            <v>NRD</v>
          </cell>
          <cell r="D1598" t="str">
            <v>Garoua</v>
          </cell>
          <cell r="E1598">
            <v>13.39949412</v>
          </cell>
          <cell r="F1598">
            <v>9.3026958969999995</v>
          </cell>
          <cell r="G1598">
            <v>192</v>
          </cell>
          <cell r="H1598" t="str">
            <v>Macro</v>
          </cell>
          <cell r="I1598" t="str">
            <v>NOKIA</v>
          </cell>
          <cell r="J1598" t="str">
            <v>Djouohou Armel</v>
          </cell>
          <cell r="K1598" t="str">
            <v>Garoua_B2B</v>
          </cell>
          <cell r="L1598" t="str">
            <v>TELEINFRA</v>
          </cell>
          <cell r="M1598" t="str">
            <v>IHS</v>
          </cell>
          <cell r="N1598" t="str">
            <v>Grid-Gen</v>
          </cell>
        </row>
        <row r="1599">
          <cell r="A1599" t="str">
            <v>NRD_077</v>
          </cell>
          <cell r="B1599" t="str">
            <v>Lagdo-Marche</v>
          </cell>
          <cell r="C1599" t="str">
            <v>NRD</v>
          </cell>
          <cell r="D1599" t="str">
            <v>Lagdo</v>
          </cell>
          <cell r="E1599">
            <v>13.66715537</v>
          </cell>
          <cell r="F1599">
            <v>9.0507661739999996</v>
          </cell>
          <cell r="G1599">
            <v>237</v>
          </cell>
          <cell r="H1599" t="str">
            <v>Macro</v>
          </cell>
          <cell r="I1599" t="str">
            <v>NOKIA</v>
          </cell>
          <cell r="J1599" t="str">
            <v>Mohamadou Belo Ahmadou</v>
          </cell>
          <cell r="K1599" t="str">
            <v>Gouna</v>
          </cell>
          <cell r="L1599" t="str">
            <v>TELEINFRA</v>
          </cell>
          <cell r="M1599" t="str">
            <v>IHS</v>
          </cell>
          <cell r="N1599" t="str">
            <v>Grid-Gen</v>
          </cell>
        </row>
        <row r="1600">
          <cell r="A1600" t="str">
            <v>NRD_087</v>
          </cell>
          <cell r="B1600" t="str">
            <v>Sanguere-MTN-IHS</v>
          </cell>
          <cell r="C1600" t="str">
            <v>NRD</v>
          </cell>
          <cell r="D1600" t="str">
            <v>Sanguere</v>
          </cell>
          <cell r="E1600">
            <v>13.510289999999999</v>
          </cell>
          <cell r="F1600">
            <v>9.1794399999999996</v>
          </cell>
          <cell r="G1600">
            <v>313</v>
          </cell>
          <cell r="H1600" t="str">
            <v>Macro</v>
          </cell>
          <cell r="I1600" t="str">
            <v>NOKIA</v>
          </cell>
          <cell r="J1600" t="str">
            <v>KEPLO MADI Jean-Paul</v>
          </cell>
          <cell r="K1600" t="str">
            <v>Garoua_1</v>
          </cell>
          <cell r="L1600" t="str">
            <v>TELEINFRA</v>
          </cell>
          <cell r="M1600" t="str">
            <v>IHS</v>
          </cell>
          <cell r="N1600" t="str">
            <v>Solar-Grid-Gen-Lithium</v>
          </cell>
        </row>
        <row r="1601">
          <cell r="A1601" t="str">
            <v>EXN_224</v>
          </cell>
          <cell r="B1601" t="str">
            <v>Hile-Alifa-IHS</v>
          </cell>
          <cell r="C1601" t="str">
            <v>EXN</v>
          </cell>
          <cell r="D1601" t="str">
            <v>Hile-Alifa</v>
          </cell>
          <cell r="E1601">
            <v>14.313919029999999</v>
          </cell>
          <cell r="F1601">
            <v>12.692421</v>
          </cell>
          <cell r="G1601">
            <v>289</v>
          </cell>
          <cell r="H1601" t="str">
            <v>Macro</v>
          </cell>
          <cell r="I1601" t="str">
            <v>NOKIA</v>
          </cell>
          <cell r="J1601" t="str">
            <v>Romeo Mathieu YEMIH</v>
          </cell>
          <cell r="K1601" t="str">
            <v>Makary</v>
          </cell>
          <cell r="L1601" t="str">
            <v>TELEINFRA</v>
          </cell>
          <cell r="M1601" t="str">
            <v>IHS</v>
          </cell>
          <cell r="N1601" t="str">
            <v>Gen-Lithium</v>
          </cell>
        </row>
        <row r="1602">
          <cell r="A1602" t="str">
            <v>EXN_223</v>
          </cell>
          <cell r="B1602" t="str">
            <v>Mada-IHS</v>
          </cell>
          <cell r="C1602" t="str">
            <v>EXN</v>
          </cell>
          <cell r="D1602" t="str">
            <v>Mada</v>
          </cell>
          <cell r="E1602">
            <v>14.472499790000001</v>
          </cell>
          <cell r="F1602">
            <v>12.63541977</v>
          </cell>
          <cell r="G1602">
            <v>293</v>
          </cell>
          <cell r="H1602" t="str">
            <v>Macro</v>
          </cell>
          <cell r="I1602" t="str">
            <v>NOKIA</v>
          </cell>
          <cell r="J1602" t="str">
            <v>Romeo Mathieu YEMIH</v>
          </cell>
          <cell r="K1602" t="str">
            <v>Makary</v>
          </cell>
          <cell r="L1602" t="str">
            <v>TELEINFRA</v>
          </cell>
          <cell r="M1602" t="str">
            <v>IHS</v>
          </cell>
          <cell r="N1602" t="str">
            <v>Gen-Lithium</v>
          </cell>
        </row>
        <row r="1603">
          <cell r="A1603" t="str">
            <v>EST_133</v>
          </cell>
          <cell r="B1603" t="str">
            <v>Nyabi</v>
          </cell>
          <cell r="C1603" t="str">
            <v>EST</v>
          </cell>
          <cell r="D1603" t="str">
            <v>Nyabi</v>
          </cell>
          <cell r="E1603">
            <v>14.676729999999999</v>
          </cell>
          <cell r="F1603">
            <v>4.3918799999999996</v>
          </cell>
          <cell r="G1603">
            <v>640</v>
          </cell>
          <cell r="H1603" t="str">
            <v>Macro</v>
          </cell>
          <cell r="I1603" t="str">
            <v>NOKIA</v>
          </cell>
          <cell r="J1603" t="str">
            <v>Hugues Hachua</v>
          </cell>
          <cell r="K1603" t="str">
            <v>Batouri</v>
          </cell>
          <cell r="L1603" t="str">
            <v>AFRO</v>
          </cell>
          <cell r="M1603" t="str">
            <v>CAMUSAT</v>
          </cell>
          <cell r="N1603" t="str">
            <v>HGB</v>
          </cell>
        </row>
        <row r="1604">
          <cell r="A1604" t="str">
            <v>NRD_090</v>
          </cell>
          <cell r="B1604" t="str">
            <v>Lagdo-MTN-IHS</v>
          </cell>
          <cell r="C1604" t="str">
            <v>NRD</v>
          </cell>
          <cell r="D1604" t="str">
            <v>Lagdo</v>
          </cell>
          <cell r="E1604">
            <v>13.677430040000001</v>
          </cell>
          <cell r="F1604">
            <v>9.0595998259999995</v>
          </cell>
          <cell r="G1604">
            <v>242</v>
          </cell>
          <cell r="H1604" t="str">
            <v>Macro</v>
          </cell>
          <cell r="I1604" t="str">
            <v>NOKIA</v>
          </cell>
          <cell r="J1604" t="str">
            <v>Mohamadou Belo Ahmadou</v>
          </cell>
          <cell r="K1604" t="str">
            <v>Gouna</v>
          </cell>
          <cell r="L1604" t="str">
            <v>TELEINFRA</v>
          </cell>
          <cell r="M1604" t="str">
            <v>IHS</v>
          </cell>
          <cell r="N1604" t="str">
            <v>Grid Only</v>
          </cell>
        </row>
        <row r="1605">
          <cell r="A1605" t="str">
            <v>ADM_077</v>
          </cell>
          <cell r="B1605" t="str">
            <v>Ngd-EPC-IHS</v>
          </cell>
          <cell r="C1605" t="str">
            <v>ADM</v>
          </cell>
          <cell r="D1605" t="str">
            <v>Ngaoundere</v>
          </cell>
          <cell r="E1605">
            <v>13.573935000000001</v>
          </cell>
          <cell r="F1605">
            <v>7.31135</v>
          </cell>
          <cell r="G1605">
            <v>1069</v>
          </cell>
          <cell r="H1605" t="str">
            <v>Macro</v>
          </cell>
          <cell r="I1605" t="str">
            <v>NOKIA</v>
          </cell>
          <cell r="J1605" t="str">
            <v>Herve Pouomo</v>
          </cell>
          <cell r="K1605" t="str">
            <v>Ngaoundere_2</v>
          </cell>
          <cell r="L1605" t="str">
            <v>TELEINFRA</v>
          </cell>
          <cell r="M1605" t="str">
            <v>IHS</v>
          </cell>
          <cell r="N1605" t="str">
            <v>Grid-Gen</v>
          </cell>
        </row>
        <row r="1606">
          <cell r="A1606" t="str">
            <v>NRD_088</v>
          </cell>
          <cell r="B1606" t="str">
            <v>Ngong-Town-IHS</v>
          </cell>
          <cell r="C1606" t="str">
            <v>NRD</v>
          </cell>
          <cell r="D1606" t="str">
            <v>Ngong</v>
          </cell>
          <cell r="E1606">
            <v>13.511055560000001</v>
          </cell>
          <cell r="F1606">
            <v>9.022583333</v>
          </cell>
          <cell r="G1606">
            <v>321</v>
          </cell>
          <cell r="H1606" t="str">
            <v>Macro</v>
          </cell>
          <cell r="I1606" t="str">
            <v>NOKIA</v>
          </cell>
          <cell r="J1606" t="str">
            <v>KEPLO MADI Jean-Paul</v>
          </cell>
          <cell r="K1606" t="str">
            <v>Garoua_1</v>
          </cell>
          <cell r="L1606" t="str">
            <v>TELEINFRA</v>
          </cell>
          <cell r="M1606" t="str">
            <v>IHS</v>
          </cell>
          <cell r="N1606" t="str">
            <v>Grid-Gen</v>
          </cell>
        </row>
        <row r="1607">
          <cell r="A1607" t="str">
            <v>CTR_425</v>
          </cell>
          <cell r="B1607" t="str">
            <v>CTR_425_Z_New-Marche-Melen</v>
          </cell>
          <cell r="C1607" t="str">
            <v>CTR</v>
          </cell>
          <cell r="D1607" t="str">
            <v>Yaounde</v>
          </cell>
          <cell r="E1607">
            <v>11.488843060000001</v>
          </cell>
          <cell r="F1607">
            <v>3.8647355179999998</v>
          </cell>
          <cell r="G1607">
            <v>742</v>
          </cell>
          <cell r="H1607" t="str">
            <v>Macro</v>
          </cell>
          <cell r="I1607" t="str">
            <v>ZTE</v>
          </cell>
          <cell r="J1607" t="str">
            <v>Nguetsa Armand</v>
          </cell>
          <cell r="K1607" t="str">
            <v>Yaounde_5</v>
          </cell>
          <cell r="L1607" t="str">
            <v>AFRO</v>
          </cell>
          <cell r="M1607" t="str">
            <v>IHS</v>
          </cell>
          <cell r="N1607" t="str">
            <v>Grid-Gen</v>
          </cell>
        </row>
        <row r="1608">
          <cell r="A1608" t="str">
            <v>NRD_030</v>
          </cell>
          <cell r="B1608" t="str">
            <v>Djarako</v>
          </cell>
          <cell r="C1608" t="str">
            <v>NRD</v>
          </cell>
          <cell r="D1608" t="str">
            <v>Djarako</v>
          </cell>
          <cell r="E1608">
            <v>13.516278</v>
          </cell>
          <cell r="F1608">
            <v>8.7860829999999996</v>
          </cell>
          <cell r="G1608">
            <v>324</v>
          </cell>
          <cell r="H1608" t="str">
            <v>Macro</v>
          </cell>
          <cell r="I1608" t="str">
            <v>NOKIA</v>
          </cell>
          <cell r="J1608" t="str">
            <v>Mohamadou Belo Ahmadou</v>
          </cell>
          <cell r="K1608" t="str">
            <v>Gouna</v>
          </cell>
          <cell r="L1608" t="str">
            <v>TELEINFRA</v>
          </cell>
          <cell r="M1608" t="str">
            <v>IHS</v>
          </cell>
          <cell r="N1608" t="str">
            <v>Gen Only</v>
          </cell>
        </row>
        <row r="1609">
          <cell r="A1609" t="str">
            <v>NRO_127</v>
          </cell>
          <cell r="B1609" t="str">
            <v>Bamenda-ATTIAH-IHS</v>
          </cell>
          <cell r="C1609" t="str">
            <v>NRO</v>
          </cell>
          <cell r="D1609" t="str">
            <v>Bamenda</v>
          </cell>
          <cell r="E1609">
            <v>10.130277</v>
          </cell>
          <cell r="F1609">
            <v>5.9480833000000004</v>
          </cell>
          <cell r="G1609">
            <v>1247</v>
          </cell>
          <cell r="H1609" t="str">
            <v>Macro</v>
          </cell>
          <cell r="I1609" t="str">
            <v>NOKIA</v>
          </cell>
          <cell r="J1609" t="str">
            <v>UCHENNA Cedric</v>
          </cell>
          <cell r="K1609" t="str">
            <v>B2B_Bamenda</v>
          </cell>
          <cell r="L1609" t="str">
            <v>HAMMER_NRO_OST</v>
          </cell>
          <cell r="M1609" t="str">
            <v>IHS</v>
          </cell>
          <cell r="N1609" t="str">
            <v>Grid-Gen</v>
          </cell>
        </row>
        <row r="1610">
          <cell r="A1610" t="str">
            <v>OST_058</v>
          </cell>
          <cell r="B1610" t="str">
            <v>Kouoptamo</v>
          </cell>
          <cell r="C1610" t="str">
            <v>OST</v>
          </cell>
          <cell r="D1610" t="str">
            <v>Kouoptamo</v>
          </cell>
          <cell r="E1610">
            <v>10.614302</v>
          </cell>
          <cell r="F1610">
            <v>5.648746</v>
          </cell>
          <cell r="G1610">
            <v>1172</v>
          </cell>
          <cell r="H1610" t="str">
            <v>Macro</v>
          </cell>
          <cell r="I1610" t="str">
            <v>NOKIA</v>
          </cell>
          <cell r="J1610" t="str">
            <v>Yannick Kamdom</v>
          </cell>
          <cell r="K1610" t="str">
            <v>Foumban_3</v>
          </cell>
          <cell r="L1610" t="str">
            <v>HAMMER_NRO_OST</v>
          </cell>
          <cell r="M1610" t="str">
            <v>IHS</v>
          </cell>
          <cell r="N1610" t="str">
            <v>Grid-Gen</v>
          </cell>
        </row>
        <row r="1611">
          <cell r="A1611" t="str">
            <v>EXN_153</v>
          </cell>
          <cell r="B1611" t="str">
            <v>Salak-MTN-IHS</v>
          </cell>
          <cell r="C1611" t="str">
            <v>EXN</v>
          </cell>
          <cell r="D1611" t="str">
            <v>Salak</v>
          </cell>
          <cell r="E1611">
            <v>14.23457</v>
          </cell>
          <cell r="F1611">
            <v>10.448180000000001</v>
          </cell>
          <cell r="G1611">
            <v>427</v>
          </cell>
          <cell r="H1611" t="str">
            <v>Macro</v>
          </cell>
          <cell r="I1611" t="str">
            <v>NOKIA</v>
          </cell>
          <cell r="J1611" t="str">
            <v>Yanoussa Ahmadou</v>
          </cell>
          <cell r="K1611" t="str">
            <v>Maroua_2</v>
          </cell>
          <cell r="L1611" t="str">
            <v>TELEINFRA</v>
          </cell>
          <cell r="M1611" t="str">
            <v>IHS</v>
          </cell>
          <cell r="N1611" t="str">
            <v>Solar-Gen-Lithium</v>
          </cell>
        </row>
        <row r="1612">
          <cell r="A1612" t="str">
            <v>OST_114</v>
          </cell>
          <cell r="B1612" t="str">
            <v>Koupa-Kagnam</v>
          </cell>
          <cell r="C1612" t="str">
            <v>OST</v>
          </cell>
          <cell r="D1612" t="str">
            <v>Koupa-Kagnam</v>
          </cell>
          <cell r="E1612">
            <v>10.762173000000001</v>
          </cell>
          <cell r="F1612">
            <v>5.7329280000000002</v>
          </cell>
          <cell r="G1612">
            <v>1213</v>
          </cell>
          <cell r="H1612" t="str">
            <v>Macro</v>
          </cell>
          <cell r="I1612" t="str">
            <v>NOKIA</v>
          </cell>
          <cell r="J1612" t="str">
            <v>Yannick Kamdom</v>
          </cell>
          <cell r="K1612" t="str">
            <v>Foumban_3</v>
          </cell>
          <cell r="L1612" t="str">
            <v>HAMMER_NRO_OST</v>
          </cell>
          <cell r="M1612" t="str">
            <v>IHS</v>
          </cell>
          <cell r="N1612" t="str">
            <v>Grid-Gen-Lithium</v>
          </cell>
        </row>
        <row r="1613">
          <cell r="A1613" t="str">
            <v>CTR_510</v>
          </cell>
          <cell r="B1613" t="str">
            <v>Mbandjock-II</v>
          </cell>
          <cell r="C1613" t="str">
            <v>CTR</v>
          </cell>
          <cell r="D1613" t="str">
            <v>Mbandjock</v>
          </cell>
          <cell r="E1613">
            <v>11.91034679</v>
          </cell>
          <cell r="F1613">
            <v>4.4446903200000003</v>
          </cell>
          <cell r="G1613">
            <v>578</v>
          </cell>
          <cell r="H1613" t="str">
            <v>Macro</v>
          </cell>
          <cell r="I1613" t="str">
            <v>NOKIA</v>
          </cell>
          <cell r="J1613" t="str">
            <v>TSAGUE Raoul</v>
          </cell>
          <cell r="K1613" t="str">
            <v>Nanga-Eboko</v>
          </cell>
          <cell r="L1613" t="str">
            <v>AFRO</v>
          </cell>
          <cell r="M1613" t="str">
            <v>CAMUSAT</v>
          </cell>
          <cell r="N1613" t="str">
            <v>Good Grid no GE - 8h</v>
          </cell>
        </row>
        <row r="1614">
          <cell r="A1614" t="str">
            <v>NRD_107</v>
          </cell>
          <cell r="B1614" t="str">
            <v>Badankali-IHS</v>
          </cell>
          <cell r="C1614" t="str">
            <v>NRD</v>
          </cell>
          <cell r="D1614" t="str">
            <v>Badankali</v>
          </cell>
          <cell r="E1614">
            <v>13.527277</v>
          </cell>
          <cell r="F1614">
            <v>8.6523640000000004</v>
          </cell>
          <cell r="G1614">
            <v>316.7</v>
          </cell>
          <cell r="H1614" t="str">
            <v>Macro</v>
          </cell>
          <cell r="I1614" t="str">
            <v>NOKIA</v>
          </cell>
          <cell r="J1614" t="str">
            <v>Mohamadou Belo Ahmadou</v>
          </cell>
          <cell r="K1614" t="str">
            <v>Gouna</v>
          </cell>
          <cell r="L1614" t="str">
            <v>TELEINFRA</v>
          </cell>
          <cell r="M1614" t="str">
            <v>IHS</v>
          </cell>
          <cell r="N1614" t="str">
            <v>Solar AER-Gen-Lithium</v>
          </cell>
        </row>
        <row r="1615">
          <cell r="A1615" t="str">
            <v>NRD_112</v>
          </cell>
          <cell r="B1615" t="str">
            <v>Tongo-IHS</v>
          </cell>
          <cell r="C1615" t="str">
            <v>NRD</v>
          </cell>
          <cell r="D1615" t="str">
            <v>Tongo</v>
          </cell>
          <cell r="E1615">
            <v>13.51412</v>
          </cell>
          <cell r="F1615">
            <v>8.9180700000000002</v>
          </cell>
          <cell r="G1615">
            <v>307</v>
          </cell>
          <cell r="H1615" t="str">
            <v>Macro</v>
          </cell>
          <cell r="I1615" t="str">
            <v>NOKIA</v>
          </cell>
          <cell r="J1615" t="str">
            <v>Mohamadou Belo Ahmadou</v>
          </cell>
          <cell r="K1615" t="str">
            <v>Gouna</v>
          </cell>
          <cell r="L1615" t="str">
            <v>TELEINFRA</v>
          </cell>
          <cell r="M1615" t="str">
            <v>IHS</v>
          </cell>
          <cell r="N1615" t="str">
            <v>Grid-Hybrid-Gen-Lithium</v>
          </cell>
        </row>
        <row r="1616">
          <cell r="A1616" t="str">
            <v>ADM_142</v>
          </cell>
          <cell r="B1616" t="str">
            <v>Yarbang-Gaziya-IHS</v>
          </cell>
          <cell r="C1616" t="str">
            <v>ADM</v>
          </cell>
          <cell r="D1616" t="str">
            <v>Yarban Gaziya</v>
          </cell>
          <cell r="E1616">
            <v>14.9756453</v>
          </cell>
          <cell r="F1616">
            <v>7.0129499070000003</v>
          </cell>
          <cell r="G1616">
            <v>1300</v>
          </cell>
          <cell r="H1616" t="str">
            <v>Macro</v>
          </cell>
          <cell r="I1616" t="str">
            <v>NOKIA</v>
          </cell>
          <cell r="J1616" t="str">
            <v>Kuitche Hippolite</v>
          </cell>
          <cell r="K1616" t="str">
            <v>Meiganga</v>
          </cell>
          <cell r="L1616" t="str">
            <v>TELEINFRA</v>
          </cell>
          <cell r="M1616" t="str">
            <v>IHS</v>
          </cell>
          <cell r="N1616" t="str">
            <v>Gen-Lithium</v>
          </cell>
        </row>
        <row r="1617">
          <cell r="A1617" t="str">
            <v>ADM_153</v>
          </cell>
          <cell r="B1617" t="str">
            <v>Darassalam-IHS</v>
          </cell>
          <cell r="C1617" t="str">
            <v>ADM</v>
          </cell>
          <cell r="D1617" t="str">
            <v>Darra Salam</v>
          </cell>
          <cell r="E1617">
            <v>12.06114</v>
          </cell>
          <cell r="F1617">
            <v>6.65618</v>
          </cell>
          <cell r="G1617">
            <v>1060</v>
          </cell>
          <cell r="H1617" t="str">
            <v>Macro</v>
          </cell>
          <cell r="I1617" t="str">
            <v>NOKIA</v>
          </cell>
          <cell r="J1617" t="str">
            <v>Chekep Kouamo Willy</v>
          </cell>
          <cell r="K1617" t="str">
            <v>Tibati</v>
          </cell>
          <cell r="L1617" t="str">
            <v>TELEINFRA</v>
          </cell>
          <cell r="M1617" t="str">
            <v>IHS</v>
          </cell>
          <cell r="N1617" t="str">
            <v>Gen-Lithium</v>
          </cell>
        </row>
        <row r="1618">
          <cell r="A1618" t="str">
            <v>ADM_076</v>
          </cell>
          <cell r="B1618" t="str">
            <v>Ngaoundere-University-IHS</v>
          </cell>
          <cell r="C1618" t="str">
            <v>ADM</v>
          </cell>
          <cell r="D1618" t="str">
            <v>Ngaoundere</v>
          </cell>
          <cell r="E1618">
            <v>13.551530380000001</v>
          </cell>
          <cell r="F1618">
            <v>7.4183101880000004</v>
          </cell>
          <cell r="G1618">
            <v>1093</v>
          </cell>
          <cell r="H1618" t="str">
            <v>Macro</v>
          </cell>
          <cell r="I1618" t="str">
            <v>NOKIA</v>
          </cell>
          <cell r="J1618" t="str">
            <v>Herve Pouomo</v>
          </cell>
          <cell r="K1618" t="str">
            <v>Ngaoundere_2</v>
          </cell>
          <cell r="L1618" t="str">
            <v>TELEINFRA</v>
          </cell>
          <cell r="M1618" t="str">
            <v>IHS</v>
          </cell>
          <cell r="N1618" t="str">
            <v>Grid-Gen</v>
          </cell>
        </row>
        <row r="1619">
          <cell r="A1619" t="str">
            <v>LIT_593</v>
          </cell>
          <cell r="B1619" t="str">
            <v>Loum-PHP</v>
          </cell>
          <cell r="C1619" t="str">
            <v>LIT</v>
          </cell>
          <cell r="D1619" t="str">
            <v>Loum</v>
          </cell>
          <cell r="E1619">
            <v>9.7012300000000007</v>
          </cell>
          <cell r="F1619">
            <v>4.7228399999999997</v>
          </cell>
          <cell r="G1619">
            <v>420</v>
          </cell>
          <cell r="H1619" t="str">
            <v>Macro</v>
          </cell>
          <cell r="I1619" t="str">
            <v>NOKIA</v>
          </cell>
          <cell r="J1619" t="str">
            <v>Ewane Eric Pitié</v>
          </cell>
          <cell r="K1619" t="str">
            <v>Njombe</v>
          </cell>
          <cell r="L1619" t="str">
            <v>HAMMER_LIT_SUO</v>
          </cell>
          <cell r="M1619" t="str">
            <v>CAMUSAT</v>
          </cell>
          <cell r="N1619" t="str">
            <v>Bad Grid + GE</v>
          </cell>
        </row>
        <row r="1620">
          <cell r="A1620" t="str">
            <v>NRO_094</v>
          </cell>
          <cell r="B1620" t="str">
            <v>SONGKOLONG-IHS</v>
          </cell>
          <cell r="C1620" t="str">
            <v>NRO</v>
          </cell>
          <cell r="D1620" t="str">
            <v>Songkolong</v>
          </cell>
          <cell r="E1620">
            <v>11.319546989999999</v>
          </cell>
          <cell r="F1620">
            <v>6.4088443039999996</v>
          </cell>
          <cell r="G1620">
            <v>805</v>
          </cell>
          <cell r="H1620" t="str">
            <v>Macro</v>
          </cell>
          <cell r="I1620" t="str">
            <v>NOKIA</v>
          </cell>
          <cell r="J1620" t="str">
            <v>Willy Ngougni</v>
          </cell>
          <cell r="K1620" t="str">
            <v>Foumban_2</v>
          </cell>
          <cell r="L1620" t="str">
            <v>HAMMER_NRO_OST</v>
          </cell>
          <cell r="M1620" t="str">
            <v>IHS</v>
          </cell>
          <cell r="N1620" t="str">
            <v>Gen-Lithium</v>
          </cell>
        </row>
        <row r="1621">
          <cell r="A1621" t="str">
            <v>ADM_141</v>
          </cell>
          <cell r="B1621" t="str">
            <v>Batoua-Godole-IHS</v>
          </cell>
          <cell r="C1621" t="str">
            <v>ADM</v>
          </cell>
          <cell r="D1621" t="str">
            <v>Batoua-Godole</v>
          </cell>
          <cell r="E1621">
            <v>14.724999840000001</v>
          </cell>
          <cell r="F1621">
            <v>6.3286940569999999</v>
          </cell>
          <cell r="G1621">
            <v>1080</v>
          </cell>
          <cell r="H1621" t="str">
            <v>Macro</v>
          </cell>
          <cell r="I1621" t="str">
            <v>NOKIA</v>
          </cell>
          <cell r="J1621" t="str">
            <v>Kuitche Hippolite</v>
          </cell>
          <cell r="K1621" t="str">
            <v>Meiganga</v>
          </cell>
          <cell r="L1621" t="str">
            <v>TELEINFRA</v>
          </cell>
          <cell r="M1621" t="str">
            <v>IHS</v>
          </cell>
          <cell r="N1621" t="str">
            <v>Solar-Gen</v>
          </cell>
        </row>
        <row r="1622">
          <cell r="A1622" t="str">
            <v>LIT_590</v>
          </cell>
          <cell r="B1622" t="str">
            <v>Njombe-PHP</v>
          </cell>
          <cell r="C1622" t="str">
            <v>LIT</v>
          </cell>
          <cell r="D1622" t="str">
            <v>Njombe</v>
          </cell>
          <cell r="E1622">
            <v>9.6305399999999999</v>
          </cell>
          <cell r="F1622">
            <v>4.5908600000000002</v>
          </cell>
          <cell r="G1622">
            <v>234</v>
          </cell>
          <cell r="H1622" t="str">
            <v>Macro</v>
          </cell>
          <cell r="I1622" t="str">
            <v>NOKIA</v>
          </cell>
          <cell r="J1622" t="str">
            <v>Ewane Eric Pitié</v>
          </cell>
          <cell r="K1622" t="str">
            <v>Njombe</v>
          </cell>
          <cell r="L1622" t="str">
            <v>HAMMER_LIT_SUO</v>
          </cell>
          <cell r="M1622" t="str">
            <v>CAMUSAT</v>
          </cell>
          <cell r="N1622" t="str">
            <v>Good Grid + GE</v>
          </cell>
        </row>
        <row r="1623">
          <cell r="A1623" t="str">
            <v>EXN_227</v>
          </cell>
          <cell r="B1623" t="str">
            <v>TCHEVI-IHS</v>
          </cell>
          <cell r="C1623" t="str">
            <v>EXN</v>
          </cell>
          <cell r="D1623" t="str">
            <v>Tchevi</v>
          </cell>
          <cell r="E1623">
            <v>13.51906</v>
          </cell>
          <cell r="F1623">
            <v>10.167999999999999</v>
          </cell>
          <cell r="G1623">
            <v>833</v>
          </cell>
          <cell r="H1623" t="str">
            <v>Macro</v>
          </cell>
          <cell r="I1623" t="str">
            <v>NOKIA</v>
          </cell>
          <cell r="J1623" t="str">
            <v>Tsafack Ervice</v>
          </cell>
          <cell r="K1623" t="str">
            <v>Guider</v>
          </cell>
          <cell r="L1623" t="str">
            <v>TELEINFRA</v>
          </cell>
          <cell r="M1623" t="str">
            <v>IHS</v>
          </cell>
          <cell r="N1623" t="str">
            <v>Grid-Gen</v>
          </cell>
        </row>
        <row r="1624">
          <cell r="A1624" t="str">
            <v>EXN_232</v>
          </cell>
          <cell r="B1624" t="str">
            <v>Gossi-IHS</v>
          </cell>
          <cell r="C1624" t="str">
            <v>EXN</v>
          </cell>
          <cell r="D1624" t="str">
            <v>Gossi</v>
          </cell>
          <cell r="E1624">
            <v>13.72207511</v>
          </cell>
          <cell r="F1624">
            <v>10.945534609999999</v>
          </cell>
          <cell r="G1624">
            <v>887</v>
          </cell>
          <cell r="H1624" t="str">
            <v>Macro</v>
          </cell>
          <cell r="I1624" t="str">
            <v>NOKIA</v>
          </cell>
          <cell r="J1624" t="str">
            <v>Abiss Alioum</v>
          </cell>
          <cell r="K1624" t="str">
            <v>Mokolo</v>
          </cell>
          <cell r="L1624" t="str">
            <v>TELEINFRA</v>
          </cell>
          <cell r="M1624" t="str">
            <v>IHS</v>
          </cell>
          <cell r="N1624" t="e">
            <v>#N/A</v>
          </cell>
        </row>
        <row r="1625">
          <cell r="A1625" t="str">
            <v>LIT_594</v>
          </cell>
          <cell r="B1625" t="str">
            <v>Penja-PHP</v>
          </cell>
          <cell r="C1625" t="str">
            <v>LIT</v>
          </cell>
          <cell r="D1625" t="str">
            <v>Penja</v>
          </cell>
          <cell r="E1625">
            <v>9.7103699999999993</v>
          </cell>
          <cell r="F1625">
            <v>4.6416000000000004</v>
          </cell>
          <cell r="G1625">
            <v>156</v>
          </cell>
          <cell r="H1625" t="str">
            <v>Macro</v>
          </cell>
          <cell r="I1625" t="str">
            <v>NOKIA</v>
          </cell>
          <cell r="J1625" t="str">
            <v>Ewane Eric Pitié</v>
          </cell>
          <cell r="K1625" t="str">
            <v>Njombe</v>
          </cell>
          <cell r="L1625" t="str">
            <v>HAMMER_LIT_SUO</v>
          </cell>
          <cell r="M1625" t="str">
            <v>CAMUSAT</v>
          </cell>
          <cell r="N1625" t="str">
            <v>Medium Grid + GE</v>
          </cell>
        </row>
        <row r="1626">
          <cell r="A1626" t="str">
            <v>EXN_238</v>
          </cell>
          <cell r="B1626" t="str">
            <v>Mora-Kourgui</v>
          </cell>
          <cell r="C1626" t="str">
            <v>EXN</v>
          </cell>
          <cell r="D1626" t="str">
            <v>Mora</v>
          </cell>
          <cell r="E1626">
            <v>14.110722900000001</v>
          </cell>
          <cell r="F1626">
            <v>11.08609068</v>
          </cell>
          <cell r="G1626">
            <v>418</v>
          </cell>
          <cell r="H1626" t="str">
            <v>Macro</v>
          </cell>
          <cell r="I1626" t="str">
            <v>NOKIA</v>
          </cell>
          <cell r="J1626" t="str">
            <v>Yaouba Yaya</v>
          </cell>
          <cell r="K1626" t="str">
            <v>Mora</v>
          </cell>
          <cell r="L1626" t="str">
            <v>TELEINFRA</v>
          </cell>
          <cell r="M1626" t="str">
            <v>CAMUSAT</v>
          </cell>
          <cell r="N1626" t="str">
            <v>Medium Grid + Solar + GE</v>
          </cell>
        </row>
        <row r="1627">
          <cell r="A1627" t="str">
            <v>SUD_076</v>
          </cell>
          <cell r="B1627" t="str">
            <v>SUD_076_Z_Kribi-Port-Eau-Profonde-IHS</v>
          </cell>
          <cell r="C1627" t="str">
            <v>SUD</v>
          </cell>
          <cell r="D1627" t="str">
            <v>Kribi</v>
          </cell>
          <cell r="E1627">
            <v>9.8707521190000005</v>
          </cell>
          <cell r="F1627">
            <v>2.7223981180000001</v>
          </cell>
          <cell r="G1627">
            <v>20</v>
          </cell>
          <cell r="H1627" t="str">
            <v>Macro</v>
          </cell>
          <cell r="I1627" t="str">
            <v>ZTE</v>
          </cell>
          <cell r="J1627" t="str">
            <v>Lucien Kamogne</v>
          </cell>
          <cell r="K1627" t="str">
            <v>Kribi</v>
          </cell>
          <cell r="L1627" t="str">
            <v>HAMMER_LIT_SUO</v>
          </cell>
          <cell r="M1627" t="str">
            <v>IHS</v>
          </cell>
          <cell r="N1627" t="str">
            <v>Gen-Lithium</v>
          </cell>
        </row>
        <row r="1628">
          <cell r="A1628" t="str">
            <v>LIT_591</v>
          </cell>
          <cell r="B1628" t="str">
            <v>Dehane-PHP</v>
          </cell>
          <cell r="C1628" t="str">
            <v>LIT</v>
          </cell>
          <cell r="D1628" t="str">
            <v>Dehane</v>
          </cell>
          <cell r="E1628">
            <v>10.075969000000001</v>
          </cell>
          <cell r="F1628">
            <v>3.494218</v>
          </cell>
          <cell r="G1628">
            <v>29</v>
          </cell>
          <cell r="H1628" t="str">
            <v>Macro</v>
          </cell>
          <cell r="I1628" t="str">
            <v>NOKIA</v>
          </cell>
          <cell r="J1628" t="str">
            <v>Yannik Mbah</v>
          </cell>
          <cell r="K1628" t="str">
            <v>Edea_1</v>
          </cell>
          <cell r="L1628" t="str">
            <v>HAMMER_LIT_SUO</v>
          </cell>
          <cell r="M1628" t="str">
            <v>CAMUSAT</v>
          </cell>
          <cell r="N1628" t="str">
            <v>Good Grid no GE - 8h</v>
          </cell>
        </row>
        <row r="1629">
          <cell r="A1629" t="str">
            <v>NRD_152</v>
          </cell>
          <cell r="B1629" t="str">
            <v>Doumo-IHS-VSAT</v>
          </cell>
          <cell r="C1629" t="str">
            <v>NRD</v>
          </cell>
          <cell r="D1629" t="str">
            <v>Doumo</v>
          </cell>
          <cell r="E1629">
            <v>13.311579999999999</v>
          </cell>
          <cell r="F1629">
            <v>10.06255</v>
          </cell>
          <cell r="G1629">
            <v>1060</v>
          </cell>
          <cell r="H1629" t="str">
            <v>Macro</v>
          </cell>
          <cell r="I1629" t="str">
            <v>NOKIA</v>
          </cell>
          <cell r="J1629" t="str">
            <v>Tsafack Ervice</v>
          </cell>
          <cell r="K1629" t="str">
            <v>Guider</v>
          </cell>
          <cell r="L1629" t="str">
            <v>TELEINFRA</v>
          </cell>
          <cell r="M1629" t="str">
            <v>IHS</v>
          </cell>
          <cell r="N1629" t="str">
            <v>Gen-Lithium</v>
          </cell>
        </row>
        <row r="1630">
          <cell r="A1630" t="str">
            <v>LIT_592</v>
          </cell>
          <cell r="B1630" t="str">
            <v>Manjo-PHP</v>
          </cell>
          <cell r="C1630" t="str">
            <v>LIT</v>
          </cell>
          <cell r="D1630" t="str">
            <v>Manjo</v>
          </cell>
          <cell r="E1630">
            <v>9.7892650000000003</v>
          </cell>
          <cell r="F1630">
            <v>4.8359310000000004</v>
          </cell>
          <cell r="G1630">
            <v>514</v>
          </cell>
          <cell r="H1630" t="str">
            <v>Macro</v>
          </cell>
          <cell r="I1630" t="str">
            <v>NOKIA</v>
          </cell>
          <cell r="J1630" t="str">
            <v>Yannick Tchoupa</v>
          </cell>
          <cell r="K1630" t="str">
            <v>Nkongsamba</v>
          </cell>
          <cell r="L1630" t="str">
            <v>HAMMER_LIT_SUO</v>
          </cell>
          <cell r="M1630" t="str">
            <v>CAMUSAT</v>
          </cell>
          <cell r="N1630" t="str">
            <v>Good Grid + GE</v>
          </cell>
        </row>
        <row r="1631">
          <cell r="A1631" t="str">
            <v>LIT_420</v>
          </cell>
          <cell r="B1631" t="str">
            <v>LIT_420_Z_Qtier-Tergal</v>
          </cell>
          <cell r="C1631" t="str">
            <v>LIT</v>
          </cell>
          <cell r="D1631" t="str">
            <v>Douala</v>
          </cell>
          <cell r="E1631">
            <v>9.7273025549999996</v>
          </cell>
          <cell r="F1631">
            <v>4.0326751439999997</v>
          </cell>
          <cell r="G1631">
            <v>13</v>
          </cell>
          <cell r="H1631" t="str">
            <v>Macro</v>
          </cell>
          <cell r="I1631" t="str">
            <v>ZTE</v>
          </cell>
          <cell r="J1631" t="str">
            <v>Nomo Gerard Brice</v>
          </cell>
          <cell r="K1631" t="str">
            <v>Douala_5</v>
          </cell>
          <cell r="L1631" t="str">
            <v>HAMMER_LIT_SUO</v>
          </cell>
          <cell r="M1631" t="str">
            <v>IHS</v>
          </cell>
          <cell r="N1631" t="str">
            <v>Grid-Gen</v>
          </cell>
        </row>
        <row r="1632">
          <cell r="A1632" t="str">
            <v>LIT_539</v>
          </cell>
          <cell r="B1632" t="str">
            <v>LIT_539_Z_Nkolmintag</v>
          </cell>
          <cell r="C1632" t="str">
            <v>LIT</v>
          </cell>
          <cell r="D1632" t="str">
            <v>Douala</v>
          </cell>
          <cell r="E1632">
            <v>9.7227399999999999</v>
          </cell>
          <cell r="F1632">
            <v>4.0352600000000001</v>
          </cell>
          <cell r="G1632">
            <v>8</v>
          </cell>
          <cell r="H1632" t="str">
            <v>Macro</v>
          </cell>
          <cell r="I1632" t="str">
            <v>ZTE</v>
          </cell>
          <cell r="J1632" t="str">
            <v>Boris Asopdongo</v>
          </cell>
          <cell r="K1632" t="str">
            <v>Douala_2</v>
          </cell>
          <cell r="L1632" t="str">
            <v>HAMMER_LIT_SUO</v>
          </cell>
          <cell r="M1632" t="str">
            <v>CAMUSAT</v>
          </cell>
          <cell r="N1632" t="str">
            <v>Good Grid no GE - 12h</v>
          </cell>
        </row>
        <row r="1633">
          <cell r="A1633" t="str">
            <v>EXN_139</v>
          </cell>
          <cell r="B1633" t="str">
            <v>Rhumsiki</v>
          </cell>
          <cell r="C1633" t="str">
            <v>EXN</v>
          </cell>
          <cell r="D1633" t="str">
            <v>Rhumsiki</v>
          </cell>
          <cell r="E1633">
            <v>13.597294</v>
          </cell>
          <cell r="F1633">
            <v>10.517419309999999</v>
          </cell>
          <cell r="G1633">
            <v>1042</v>
          </cell>
          <cell r="H1633" t="str">
            <v>Macro</v>
          </cell>
          <cell r="I1633" t="str">
            <v>NOKIA</v>
          </cell>
          <cell r="J1633" t="str">
            <v>Abiss Alioum</v>
          </cell>
          <cell r="K1633" t="str">
            <v>Mokolo</v>
          </cell>
          <cell r="L1633" t="str">
            <v>TELEINFRA</v>
          </cell>
          <cell r="M1633" t="str">
            <v>IHS</v>
          </cell>
          <cell r="N1633" t="str">
            <v>Grid-Gen-Lithium</v>
          </cell>
        </row>
        <row r="1634">
          <cell r="A1634" t="str">
            <v>LIT_568</v>
          </cell>
          <cell r="B1634" t="str">
            <v>LIT_568_Z_Bobongo-II</v>
          </cell>
          <cell r="C1634" t="str">
            <v>LIT</v>
          </cell>
          <cell r="D1634" t="str">
            <v>Douala</v>
          </cell>
          <cell r="E1634">
            <v>9.7370246920000003</v>
          </cell>
          <cell r="F1634">
            <v>3.9883299779999999</v>
          </cell>
          <cell r="G1634">
            <v>11</v>
          </cell>
          <cell r="H1634" t="str">
            <v>Macro</v>
          </cell>
          <cell r="I1634" t="str">
            <v>ZTE</v>
          </cell>
          <cell r="J1634" t="str">
            <v>Nomo Gerard Brice</v>
          </cell>
          <cell r="K1634" t="str">
            <v>Douala_5</v>
          </cell>
          <cell r="L1634" t="str">
            <v>HAMMER_LIT_SUO</v>
          </cell>
          <cell r="M1634" t="str">
            <v>CAMUSAT</v>
          </cell>
          <cell r="N1634" t="str">
            <v>Medium Grid + GE</v>
          </cell>
        </row>
        <row r="1635">
          <cell r="A1635" t="str">
            <v>EXN_133</v>
          </cell>
          <cell r="B1635" t="str">
            <v>Darrack-MTN-IHS</v>
          </cell>
          <cell r="C1635" t="str">
            <v>EXN</v>
          </cell>
          <cell r="D1635" t="str">
            <v>Darrack</v>
          </cell>
          <cell r="E1635">
            <v>14.295430850000001</v>
          </cell>
          <cell r="F1635">
            <v>12.879772579999999</v>
          </cell>
          <cell r="G1635">
            <v>283</v>
          </cell>
          <cell r="H1635" t="str">
            <v>Macro</v>
          </cell>
          <cell r="I1635" t="str">
            <v>NOKIA</v>
          </cell>
          <cell r="J1635" t="str">
            <v>Romeo Mathieu YEMIH</v>
          </cell>
          <cell r="K1635" t="str">
            <v>Makary</v>
          </cell>
          <cell r="L1635" t="str">
            <v>TELEINFRA</v>
          </cell>
          <cell r="M1635" t="str">
            <v>IHS</v>
          </cell>
          <cell r="N1635" t="str">
            <v>Solar-Gen</v>
          </cell>
        </row>
        <row r="1636">
          <cell r="A1636" t="str">
            <v>EXN_225</v>
          </cell>
          <cell r="B1636" t="str">
            <v>Tchika</v>
          </cell>
          <cell r="C1636" t="str">
            <v>EXN</v>
          </cell>
          <cell r="D1636" t="str">
            <v>Tchika</v>
          </cell>
          <cell r="E1636">
            <v>14.275805950000001</v>
          </cell>
          <cell r="F1636">
            <v>12.782990590000001</v>
          </cell>
          <cell r="G1636">
            <v>289</v>
          </cell>
          <cell r="H1636" t="str">
            <v>Macro</v>
          </cell>
          <cell r="I1636" t="str">
            <v>NOKIA</v>
          </cell>
          <cell r="J1636" t="str">
            <v>Romeo Mathieu YEMIH</v>
          </cell>
          <cell r="K1636" t="str">
            <v>Makary</v>
          </cell>
          <cell r="L1636" t="str">
            <v>TELEINFRA</v>
          </cell>
          <cell r="M1636" t="str">
            <v>IHS</v>
          </cell>
          <cell r="N1636" t="str">
            <v>Vandalized</v>
          </cell>
        </row>
        <row r="1637">
          <cell r="A1637" t="str">
            <v>EXN_185</v>
          </cell>
          <cell r="B1637" t="str">
            <v>Moude-IHS</v>
          </cell>
          <cell r="C1637" t="str">
            <v>EXN</v>
          </cell>
          <cell r="D1637" t="str">
            <v>Moude</v>
          </cell>
          <cell r="E1637">
            <v>13.566520000000001</v>
          </cell>
          <cell r="F1637">
            <v>10.42773</v>
          </cell>
          <cell r="G1637">
            <v>891</v>
          </cell>
          <cell r="H1637" t="str">
            <v>Macro</v>
          </cell>
          <cell r="I1637" t="str">
            <v>NOKIA</v>
          </cell>
          <cell r="J1637" t="str">
            <v>Tsafack Ervice</v>
          </cell>
          <cell r="K1637" t="str">
            <v>Guider</v>
          </cell>
          <cell r="L1637" t="str">
            <v>TELEINFRA</v>
          </cell>
          <cell r="M1637" t="str">
            <v>IHS</v>
          </cell>
          <cell r="N1637" t="e">
            <v>#N/A</v>
          </cell>
        </row>
        <row r="1638">
          <cell r="A1638" t="str">
            <v>ADM_148</v>
          </cell>
          <cell r="B1638" t="str">
            <v>Ouro-Dara</v>
          </cell>
          <cell r="C1638" t="str">
            <v>ADM</v>
          </cell>
          <cell r="D1638" t="str">
            <v>Oura-Dara</v>
          </cell>
          <cell r="E1638">
            <v>14.44455859</v>
          </cell>
          <cell r="F1638">
            <v>7.6774954040000001</v>
          </cell>
          <cell r="G1638">
            <v>838</v>
          </cell>
          <cell r="H1638" t="str">
            <v>Macro</v>
          </cell>
          <cell r="I1638" t="str">
            <v>NOKIA</v>
          </cell>
          <cell r="J1638" t="str">
            <v>Franck Njouonang</v>
          </cell>
          <cell r="K1638" t="str">
            <v>Touboro</v>
          </cell>
          <cell r="L1638" t="str">
            <v>TELEINFRA</v>
          </cell>
          <cell r="M1638" t="str">
            <v>CAMUSAT</v>
          </cell>
          <cell r="N1638" t="str">
            <v>Hybrid Solar - S1</v>
          </cell>
        </row>
        <row r="1639">
          <cell r="A1639" t="str">
            <v>OST_090</v>
          </cell>
          <cell r="B1639" t="str">
            <v>Bangourain</v>
          </cell>
          <cell r="C1639" t="str">
            <v>OST</v>
          </cell>
          <cell r="D1639" t="str">
            <v>Bangourain</v>
          </cell>
          <cell r="E1639">
            <v>10.674911</v>
          </cell>
          <cell r="F1639">
            <v>5.8746729999999996</v>
          </cell>
          <cell r="G1639">
            <v>1170</v>
          </cell>
          <cell r="H1639" t="str">
            <v>Macro</v>
          </cell>
          <cell r="I1639" t="str">
            <v>NOKIA</v>
          </cell>
          <cell r="J1639" t="str">
            <v>Yannick Kamdom</v>
          </cell>
          <cell r="K1639" t="str">
            <v>Foumban_3</v>
          </cell>
          <cell r="L1639" t="str">
            <v>HAMMER_NRO_OST</v>
          </cell>
          <cell r="M1639" t="str">
            <v>IHS</v>
          </cell>
          <cell r="N1639" t="str">
            <v>Grid-Gen</v>
          </cell>
        </row>
        <row r="1640">
          <cell r="A1640" t="str">
            <v>SUD_071</v>
          </cell>
          <cell r="B1640" t="str">
            <v>SUD_071_Z_Kribi-Bassiki</v>
          </cell>
          <cell r="C1640" t="str">
            <v>SUD</v>
          </cell>
          <cell r="D1640" t="str">
            <v>Kribi</v>
          </cell>
          <cell r="E1640">
            <v>9.9156099999999991</v>
          </cell>
          <cell r="F1640">
            <v>2.9492400000000001</v>
          </cell>
          <cell r="G1640">
            <v>50</v>
          </cell>
          <cell r="H1640" t="str">
            <v>Macro</v>
          </cell>
          <cell r="I1640" t="str">
            <v>ZTE</v>
          </cell>
          <cell r="J1640" t="str">
            <v>Lucien Kamogne</v>
          </cell>
          <cell r="K1640" t="str">
            <v>Kribi</v>
          </cell>
          <cell r="L1640" t="str">
            <v>HAMMER_LIT_SUO</v>
          </cell>
          <cell r="M1640" t="str">
            <v>CAMUSAT</v>
          </cell>
          <cell r="N1640" t="str">
            <v>Good Grid no GE - 8h</v>
          </cell>
        </row>
        <row r="1641">
          <cell r="A1641" t="str">
            <v>SUO_166</v>
          </cell>
          <cell r="B1641" t="str">
            <v>Upper-Mawo-IHS</v>
          </cell>
          <cell r="C1641" t="str">
            <v>SUO</v>
          </cell>
          <cell r="D1641" t="str">
            <v>Limbe</v>
          </cell>
          <cell r="E1641">
            <v>9.2248000000000001</v>
          </cell>
          <cell r="F1641">
            <v>4.0115999999999996</v>
          </cell>
          <cell r="G1641">
            <v>88</v>
          </cell>
          <cell r="H1641" t="str">
            <v>Macro</v>
          </cell>
          <cell r="I1641" t="str">
            <v>NOKIA</v>
          </cell>
          <cell r="J1641" t="str">
            <v>Desmond TAMFU</v>
          </cell>
          <cell r="K1641" t="str">
            <v>Tiko</v>
          </cell>
          <cell r="L1641" t="str">
            <v>HAMMER_LIT_SUO</v>
          </cell>
          <cell r="M1641" t="str">
            <v>IHS</v>
          </cell>
          <cell r="N1641" t="str">
            <v>Grid-Gen</v>
          </cell>
        </row>
        <row r="1642">
          <cell r="A1642" t="str">
            <v>SUO_167</v>
          </cell>
          <cell r="B1642" t="str">
            <v>Bondjo-Hill-IHS</v>
          </cell>
          <cell r="C1642" t="str">
            <v>SUO</v>
          </cell>
          <cell r="D1642" t="str">
            <v>Limbe</v>
          </cell>
          <cell r="E1642">
            <v>9.2173599999999993</v>
          </cell>
          <cell r="F1642">
            <v>3.9952800000000002</v>
          </cell>
          <cell r="G1642">
            <v>71</v>
          </cell>
          <cell r="H1642" t="str">
            <v>Macro</v>
          </cell>
          <cell r="I1642" t="str">
            <v>NOKIA</v>
          </cell>
          <cell r="J1642" t="str">
            <v>Emile TAMFU</v>
          </cell>
          <cell r="K1642" t="str">
            <v>Limbe</v>
          </cell>
          <cell r="L1642" t="str">
            <v>HAMMER_LIT_SUO</v>
          </cell>
          <cell r="M1642" t="str">
            <v>IHS</v>
          </cell>
          <cell r="N1642" t="str">
            <v>Grid-Gen</v>
          </cell>
        </row>
        <row r="1643">
          <cell r="A1643" t="str">
            <v>SUO_165</v>
          </cell>
          <cell r="B1643" t="str">
            <v>MABETA</v>
          </cell>
          <cell r="C1643" t="str">
            <v>SUO</v>
          </cell>
          <cell r="D1643" t="str">
            <v>Limbe</v>
          </cell>
          <cell r="E1643">
            <v>9.2848100000000002</v>
          </cell>
          <cell r="F1643">
            <v>3.9926699999999999</v>
          </cell>
          <cell r="G1643">
            <v>54</v>
          </cell>
          <cell r="H1643" t="str">
            <v>Macro</v>
          </cell>
          <cell r="I1643" t="str">
            <v>NOKIA</v>
          </cell>
          <cell r="J1643" t="str">
            <v>Emile TAMFU</v>
          </cell>
          <cell r="K1643" t="str">
            <v>Limbe</v>
          </cell>
          <cell r="L1643" t="str">
            <v>HAMMER_LIT_SUO</v>
          </cell>
          <cell r="M1643" t="str">
            <v>IHS</v>
          </cell>
          <cell r="N1643" t="str">
            <v>Hybrid Gen</v>
          </cell>
        </row>
        <row r="1644">
          <cell r="A1644" t="str">
            <v>NRD_020</v>
          </cell>
          <cell r="B1644" t="str">
            <v>Beka</v>
          </cell>
          <cell r="C1644" t="str">
            <v>NRD</v>
          </cell>
          <cell r="D1644" t="str">
            <v>Beka</v>
          </cell>
          <cell r="E1644">
            <v>12.95731232</v>
          </cell>
          <cell r="F1644">
            <v>9.0950404230000004</v>
          </cell>
          <cell r="G1644">
            <v>193</v>
          </cell>
          <cell r="H1644" t="str">
            <v>Macro</v>
          </cell>
          <cell r="I1644" t="str">
            <v>NOKIA</v>
          </cell>
          <cell r="J1644" t="str">
            <v>KEPLO MADI Jean-Paul</v>
          </cell>
          <cell r="K1644" t="str">
            <v>Garoua_1</v>
          </cell>
          <cell r="L1644" t="str">
            <v>TELEINFRA</v>
          </cell>
          <cell r="M1644" t="str">
            <v>IHS</v>
          </cell>
          <cell r="N1644" t="str">
            <v>Solar-Gen-Lithium</v>
          </cell>
        </row>
        <row r="1645">
          <cell r="A1645" t="str">
            <v>NRO_130</v>
          </cell>
          <cell r="B1645" t="str">
            <v>Bamenda-GRA-IHS</v>
          </cell>
          <cell r="C1645" t="str">
            <v>NRO</v>
          </cell>
          <cell r="D1645" t="str">
            <v>Bamenda</v>
          </cell>
          <cell r="E1645">
            <v>10.174574585</v>
          </cell>
          <cell r="F1645">
            <v>5.9511520999999998</v>
          </cell>
          <cell r="G1645">
            <v>1485</v>
          </cell>
          <cell r="H1645" t="str">
            <v>Macro</v>
          </cell>
          <cell r="I1645" t="str">
            <v>NOKIA</v>
          </cell>
          <cell r="J1645" t="str">
            <v>UCHENNA Cedric</v>
          </cell>
          <cell r="K1645" t="str">
            <v>B2B_Bamenda</v>
          </cell>
          <cell r="L1645" t="str">
            <v>HAMMER_NRO_OST</v>
          </cell>
          <cell r="M1645" t="str">
            <v>IHS</v>
          </cell>
          <cell r="N1645" t="str">
            <v>Grid-Gen</v>
          </cell>
        </row>
        <row r="1646">
          <cell r="A1646" t="str">
            <v>OST_070</v>
          </cell>
          <cell r="B1646" t="str">
            <v>Baigon</v>
          </cell>
          <cell r="C1646" t="str">
            <v>OST</v>
          </cell>
          <cell r="D1646" t="str">
            <v>Baigon</v>
          </cell>
          <cell r="E1646">
            <v>10.680891000000001</v>
          </cell>
          <cell r="F1646">
            <v>5.5728350000000004</v>
          </cell>
          <cell r="G1646">
            <v>1126</v>
          </cell>
          <cell r="H1646" t="str">
            <v>Macro</v>
          </cell>
          <cell r="I1646" t="str">
            <v>NOKIA</v>
          </cell>
          <cell r="J1646" t="str">
            <v>Yannick Kamdom</v>
          </cell>
          <cell r="K1646" t="str">
            <v>Foumban_3</v>
          </cell>
          <cell r="L1646" t="str">
            <v>HAMMER_NRO_OST</v>
          </cell>
          <cell r="M1646" t="str">
            <v>IHS</v>
          </cell>
          <cell r="N1646" t="str">
            <v>Grid-Gen</v>
          </cell>
        </row>
        <row r="1647">
          <cell r="A1647" t="str">
            <v>EST_139</v>
          </cell>
          <cell r="B1647" t="str">
            <v>EST_139_Z_Batouri-Sambo</v>
          </cell>
          <cell r="C1647" t="str">
            <v>EST</v>
          </cell>
          <cell r="D1647" t="str">
            <v>Batouri</v>
          </cell>
          <cell r="E1647">
            <v>14.37003</v>
          </cell>
          <cell r="F1647">
            <v>4.4248799999999999</v>
          </cell>
          <cell r="G1647">
            <v>630</v>
          </cell>
          <cell r="H1647" t="str">
            <v>Macro</v>
          </cell>
          <cell r="I1647" t="str">
            <v>ZTE</v>
          </cell>
          <cell r="J1647" t="str">
            <v>Hugues Hachua</v>
          </cell>
          <cell r="K1647" t="str">
            <v>Batouri</v>
          </cell>
          <cell r="L1647" t="str">
            <v>AFRO</v>
          </cell>
          <cell r="M1647" t="str">
            <v>CAMUSAT</v>
          </cell>
          <cell r="N1647" t="str">
            <v>Hybrid Solar - S1</v>
          </cell>
        </row>
        <row r="1648">
          <cell r="A1648" t="str">
            <v>SUD_083</v>
          </cell>
          <cell r="B1648" t="str">
            <v>SUD_083_Z_Ebolowa-Agence-New</v>
          </cell>
          <cell r="C1648" t="str">
            <v>SUD</v>
          </cell>
          <cell r="D1648" t="str">
            <v>Ebolowa</v>
          </cell>
          <cell r="E1648">
            <v>11.147550000000001</v>
          </cell>
          <cell r="F1648">
            <v>2.9174199999999999</v>
          </cell>
          <cell r="G1648">
            <v>599</v>
          </cell>
          <cell r="H1648" t="str">
            <v>Macro</v>
          </cell>
          <cell r="I1648" t="str">
            <v>ZTE</v>
          </cell>
          <cell r="J1648" t="str">
            <v>Kenmegne Fabrice</v>
          </cell>
          <cell r="K1648" t="str">
            <v>Ebolowa</v>
          </cell>
          <cell r="L1648" t="str">
            <v>AFRO</v>
          </cell>
          <cell r="M1648">
            <v>0</v>
          </cell>
          <cell r="N1648" t="e">
            <v>#N/A</v>
          </cell>
        </row>
        <row r="1649">
          <cell r="A1649" t="str">
            <v>LIT_614</v>
          </cell>
          <cell r="B1649" t="str">
            <v>LIT_614_Z_Mbanga-Bakoko-SIC</v>
          </cell>
          <cell r="C1649" t="str">
            <v>LIT</v>
          </cell>
          <cell r="D1649" t="str">
            <v>Douala</v>
          </cell>
          <cell r="E1649">
            <v>9.79073028</v>
          </cell>
          <cell r="F1649">
            <v>4.0127128599999997</v>
          </cell>
          <cell r="G1649">
            <v>46</v>
          </cell>
          <cell r="H1649" t="str">
            <v>Macro</v>
          </cell>
          <cell r="I1649" t="str">
            <v>ZTE</v>
          </cell>
          <cell r="J1649" t="str">
            <v>Nomo Gerard Brice</v>
          </cell>
          <cell r="K1649" t="str">
            <v>Douala_5</v>
          </cell>
          <cell r="L1649" t="str">
            <v>HAMMER_LIT_SUO</v>
          </cell>
          <cell r="M1649">
            <v>0</v>
          </cell>
          <cell r="N1649" t="e">
            <v>#N/A</v>
          </cell>
        </row>
        <row r="1650">
          <cell r="A1650" t="str">
            <v>CTR_466</v>
          </cell>
          <cell r="B1650" t="str">
            <v>CTR_466_Z_Yona-Hotel-MTN-IHS</v>
          </cell>
          <cell r="C1650" t="str">
            <v>CTR</v>
          </cell>
          <cell r="D1650" t="str">
            <v>Yaounde</v>
          </cell>
          <cell r="E1650">
            <v>11.453133640000001</v>
          </cell>
          <cell r="F1650">
            <v>3.872155529</v>
          </cell>
          <cell r="G1650">
            <v>742</v>
          </cell>
          <cell r="H1650" t="str">
            <v>Macro</v>
          </cell>
          <cell r="I1650" t="str">
            <v>ZTE</v>
          </cell>
          <cell r="J1650" t="str">
            <v>Nguetsa Armand</v>
          </cell>
          <cell r="K1650" t="str">
            <v>Yaounde_5</v>
          </cell>
          <cell r="L1650" t="str">
            <v>AFRO</v>
          </cell>
          <cell r="M1650" t="str">
            <v>IHS</v>
          </cell>
          <cell r="N1650" t="str">
            <v>Grid-Gen</v>
          </cell>
        </row>
        <row r="1651">
          <cell r="A1651" t="str">
            <v>CTR_733</v>
          </cell>
          <cell r="B1651" t="str">
            <v>Nkongtock-IHS</v>
          </cell>
          <cell r="C1651" t="str">
            <v>CTR</v>
          </cell>
          <cell r="D1651" t="str">
            <v>Nkongtock</v>
          </cell>
          <cell r="E1651">
            <v>11.164960000000001</v>
          </cell>
          <cell r="F1651">
            <v>3.77542</v>
          </cell>
          <cell r="G1651">
            <v>713</v>
          </cell>
          <cell r="H1651" t="str">
            <v>Macro</v>
          </cell>
          <cell r="I1651" t="str">
            <v>NOKIA</v>
          </cell>
          <cell r="J1651" t="str">
            <v>Etienne Saha</v>
          </cell>
          <cell r="K1651" t="str">
            <v>Boumnyebel</v>
          </cell>
          <cell r="L1651" t="str">
            <v>AFRO</v>
          </cell>
          <cell r="M1651" t="str">
            <v>IHS</v>
          </cell>
          <cell r="N1651" t="str">
            <v>Solar-Gen</v>
          </cell>
        </row>
        <row r="1652">
          <cell r="A1652" t="str">
            <v>LIT_664</v>
          </cell>
          <cell r="B1652" t="str">
            <v>Ngwei-II-IHS</v>
          </cell>
          <cell r="C1652" t="str">
            <v>LIT</v>
          </cell>
          <cell r="D1652" t="str">
            <v>Ngwei</v>
          </cell>
          <cell r="E1652">
            <v>10.4977</v>
          </cell>
          <cell r="F1652">
            <v>3.8355000000000001</v>
          </cell>
          <cell r="G1652">
            <v>713</v>
          </cell>
          <cell r="H1652" t="str">
            <v>Macro</v>
          </cell>
          <cell r="I1652" t="str">
            <v>NOKIA</v>
          </cell>
          <cell r="J1652" t="str">
            <v>Freddy Fogang</v>
          </cell>
          <cell r="K1652" t="str">
            <v>Edea_2 (Pouma)</v>
          </cell>
          <cell r="L1652" t="str">
            <v>HAMMER_LIT_SUO</v>
          </cell>
          <cell r="M1652" t="str">
            <v>IHS</v>
          </cell>
          <cell r="N1652" t="str">
            <v>Solar-Gen</v>
          </cell>
        </row>
        <row r="1653">
          <cell r="A1653" t="str">
            <v>SUD_088</v>
          </cell>
          <cell r="B1653" t="str">
            <v>Nkomedzap-Camtel</v>
          </cell>
          <cell r="C1653" t="str">
            <v>SUD</v>
          </cell>
          <cell r="D1653" t="str">
            <v>Nkomedzap</v>
          </cell>
          <cell r="E1653">
            <v>10.100006</v>
          </cell>
          <cell r="F1653">
            <v>3.341386</v>
          </cell>
          <cell r="G1653">
            <v>64</v>
          </cell>
          <cell r="H1653" t="str">
            <v>Macro</v>
          </cell>
          <cell r="I1653" t="str">
            <v>NOKIA</v>
          </cell>
          <cell r="J1653" t="str">
            <v>Yannik Mbah</v>
          </cell>
          <cell r="K1653" t="str">
            <v>Edea_1</v>
          </cell>
          <cell r="L1653" t="str">
            <v>AFRO</v>
          </cell>
          <cell r="M1653" t="str">
            <v>CAMUSAT</v>
          </cell>
          <cell r="N1653" t="str">
            <v>Good Grid + GE</v>
          </cell>
        </row>
        <row r="1654">
          <cell r="A1654" t="str">
            <v>SUD_070</v>
          </cell>
          <cell r="B1654" t="str">
            <v>Adjap-IHS</v>
          </cell>
          <cell r="C1654" t="str">
            <v>SUD</v>
          </cell>
          <cell r="D1654" t="str">
            <v>Adjap</v>
          </cell>
          <cell r="E1654">
            <v>10.860250000000001</v>
          </cell>
          <cell r="F1654">
            <v>3.0336500000000002</v>
          </cell>
          <cell r="G1654">
            <v>725</v>
          </cell>
          <cell r="H1654" t="str">
            <v>Macro</v>
          </cell>
          <cell r="I1654" t="str">
            <v>NOKIA</v>
          </cell>
          <cell r="J1654" t="str">
            <v>Kenmegne Fabrice</v>
          </cell>
          <cell r="K1654" t="str">
            <v>Ebolowa</v>
          </cell>
          <cell r="L1654" t="str">
            <v>AFRO</v>
          </cell>
          <cell r="M1654" t="str">
            <v>IHS</v>
          </cell>
          <cell r="N1654" t="str">
            <v>Grid-Gen</v>
          </cell>
        </row>
        <row r="1655">
          <cell r="A1655" t="str">
            <v>OST_177</v>
          </cell>
          <cell r="B1655" t="str">
            <v>Foumban-Njibam</v>
          </cell>
          <cell r="C1655" t="str">
            <v>OST</v>
          </cell>
          <cell r="D1655" t="str">
            <v>Foumban</v>
          </cell>
          <cell r="E1655">
            <v>10.905661</v>
          </cell>
          <cell r="F1655">
            <v>5.7161</v>
          </cell>
          <cell r="G1655">
            <v>1144</v>
          </cell>
          <cell r="H1655" t="str">
            <v>Macro</v>
          </cell>
          <cell r="I1655" t="str">
            <v>NOKIA</v>
          </cell>
          <cell r="J1655" t="str">
            <v>YaYa Nchare</v>
          </cell>
          <cell r="K1655" t="str">
            <v>Foumban_1</v>
          </cell>
          <cell r="L1655" t="str">
            <v>HAMMER_NRO_OST</v>
          </cell>
          <cell r="M1655" t="str">
            <v>IHS</v>
          </cell>
          <cell r="N1655" t="str">
            <v>Grid-Gen</v>
          </cell>
        </row>
        <row r="1656">
          <cell r="A1656" t="str">
            <v>SUD_079</v>
          </cell>
          <cell r="B1656" t="str">
            <v>SUD_079_Z_Kribi-LONDJI</v>
          </cell>
          <cell r="C1656" t="str">
            <v>SUD</v>
          </cell>
          <cell r="D1656" t="str">
            <v>Kribi</v>
          </cell>
          <cell r="E1656">
            <v>9.9750300000000003</v>
          </cell>
          <cell r="F1656">
            <v>3.0691000000000002</v>
          </cell>
          <cell r="G1656">
            <v>18</v>
          </cell>
          <cell r="H1656" t="str">
            <v>Macro</v>
          </cell>
          <cell r="I1656" t="str">
            <v>ZTE</v>
          </cell>
          <cell r="J1656" t="str">
            <v>Lucien Kamogne</v>
          </cell>
          <cell r="K1656" t="str">
            <v>Kribi</v>
          </cell>
          <cell r="L1656" t="str">
            <v>HAMMER_LIT_SUO</v>
          </cell>
          <cell r="M1656" t="str">
            <v>CAMUSAT</v>
          </cell>
          <cell r="N1656" t="str">
            <v>Bad Grid + Solar + GE</v>
          </cell>
        </row>
        <row r="1657">
          <cell r="A1657" t="str">
            <v>NRD_101</v>
          </cell>
          <cell r="B1657" t="str">
            <v>Gra-Foulbere-Moussa-yaya</v>
          </cell>
          <cell r="C1657" t="str">
            <v>NRD</v>
          </cell>
          <cell r="D1657" t="str">
            <v>Garoua</v>
          </cell>
          <cell r="E1657">
            <v>13.405530000000001</v>
          </cell>
          <cell r="F1657">
            <v>9.3103499999999997</v>
          </cell>
          <cell r="G1657">
            <v>185</v>
          </cell>
          <cell r="H1657" t="str">
            <v>Macro</v>
          </cell>
          <cell r="I1657" t="str">
            <v>NOKIA</v>
          </cell>
          <cell r="J1657" t="str">
            <v>Djouohou Armel</v>
          </cell>
          <cell r="K1657" t="str">
            <v>Garoua_B2B</v>
          </cell>
          <cell r="L1657" t="str">
            <v>TELEINFRA</v>
          </cell>
          <cell r="M1657" t="str">
            <v>IHS</v>
          </cell>
          <cell r="N1657" t="str">
            <v>Grid-Gen</v>
          </cell>
        </row>
        <row r="1658">
          <cell r="A1658" t="str">
            <v>EXN_098</v>
          </cell>
          <cell r="B1658" t="str">
            <v>Guirvidig</v>
          </cell>
          <cell r="C1658" t="str">
            <v>EXN</v>
          </cell>
          <cell r="D1658" t="str">
            <v>Guirvidig</v>
          </cell>
          <cell r="E1658">
            <v>14.830423570000001</v>
          </cell>
          <cell r="F1658">
            <v>10.88262486</v>
          </cell>
          <cell r="G1658">
            <v>316</v>
          </cell>
          <cell r="H1658" t="str">
            <v>Macro</v>
          </cell>
          <cell r="I1658" t="str">
            <v>NOKIA</v>
          </cell>
          <cell r="J1658" t="str">
            <v xml:space="preserve">ASSAATSA Eric Blaise </v>
          </cell>
          <cell r="K1658" t="str">
            <v>Maroua_1</v>
          </cell>
          <cell r="L1658" t="str">
            <v>TELEINFRA</v>
          </cell>
          <cell r="M1658" t="str">
            <v>IHS</v>
          </cell>
          <cell r="N1658" t="str">
            <v>Grid-Gen</v>
          </cell>
        </row>
        <row r="1659">
          <cell r="A1659" t="str">
            <v>ADM_078</v>
          </cell>
          <cell r="B1659" t="str">
            <v>Wakwa-IHS</v>
          </cell>
          <cell r="C1659" t="str">
            <v>ADM</v>
          </cell>
          <cell r="D1659" t="str">
            <v>Wakwa</v>
          </cell>
          <cell r="E1659">
            <v>13.55816667</v>
          </cell>
          <cell r="F1659">
            <v>7.2422222219999997</v>
          </cell>
          <cell r="G1659">
            <v>1235</v>
          </cell>
          <cell r="H1659" t="str">
            <v>Macro</v>
          </cell>
          <cell r="I1659" t="str">
            <v>NOKIA</v>
          </cell>
          <cell r="J1659" t="str">
            <v>Herve Pouomo</v>
          </cell>
          <cell r="K1659" t="str">
            <v>Ngaoundere_2</v>
          </cell>
          <cell r="L1659" t="str">
            <v>TELEINFRA</v>
          </cell>
          <cell r="M1659" t="str">
            <v>IHS</v>
          </cell>
          <cell r="N1659" t="str">
            <v>Grid-Gen</v>
          </cell>
        </row>
        <row r="1660">
          <cell r="A1660" t="str">
            <v>OST_006</v>
          </cell>
          <cell r="B1660" t="str">
            <v>Nkoundja</v>
          </cell>
          <cell r="C1660" t="str">
            <v>OST</v>
          </cell>
          <cell r="D1660" t="str">
            <v>Nkoundja</v>
          </cell>
          <cell r="E1660">
            <v>10.740596719999999</v>
          </cell>
          <cell r="F1660">
            <v>5.6378866360000002</v>
          </cell>
          <cell r="G1660">
            <v>1241</v>
          </cell>
          <cell r="H1660" t="str">
            <v>Macro</v>
          </cell>
          <cell r="I1660" t="str">
            <v>NOKIA</v>
          </cell>
          <cell r="J1660" t="str">
            <v>Willy Ngougni</v>
          </cell>
          <cell r="K1660" t="str">
            <v>Foumban_2</v>
          </cell>
          <cell r="L1660" t="str">
            <v>HAMMER_NRO_OST</v>
          </cell>
          <cell r="M1660" t="str">
            <v>IHS</v>
          </cell>
          <cell r="N1660" t="str">
            <v>Grid-Gen</v>
          </cell>
        </row>
        <row r="1661">
          <cell r="A1661" t="str">
            <v>LIT_646</v>
          </cell>
          <cell r="B1661" t="str">
            <v>LIT_646_Z_Japoma-II</v>
          </cell>
          <cell r="C1661" t="str">
            <v>LIT</v>
          </cell>
          <cell r="D1661" t="str">
            <v>Douala</v>
          </cell>
          <cell r="E1661">
            <v>9.8165399999999998</v>
          </cell>
          <cell r="F1661">
            <v>4.0369000000000002</v>
          </cell>
          <cell r="G1661">
            <v>29</v>
          </cell>
          <cell r="H1661" t="str">
            <v>Macro</v>
          </cell>
          <cell r="I1661" t="str">
            <v>ZTE</v>
          </cell>
          <cell r="J1661" t="str">
            <v>Bruno Kemngne</v>
          </cell>
          <cell r="K1661" t="str">
            <v>Douala_6</v>
          </cell>
          <cell r="L1661" t="str">
            <v>HAMMER_LIT_SUO</v>
          </cell>
          <cell r="M1661">
            <v>0</v>
          </cell>
          <cell r="N1661" t="e">
            <v>#N/A</v>
          </cell>
        </row>
        <row r="1662">
          <cell r="A1662" t="str">
            <v>LIT_006</v>
          </cell>
          <cell r="B1662" t="str">
            <v>Ferme-Suisse</v>
          </cell>
          <cell r="C1662" t="str">
            <v>LIT</v>
          </cell>
          <cell r="D1662" t="str">
            <v>Ferme-Suisse</v>
          </cell>
          <cell r="E1662">
            <v>10.101207</v>
          </cell>
          <cell r="F1662">
            <v>3.5781610000000001</v>
          </cell>
          <cell r="G1662">
            <v>51</v>
          </cell>
          <cell r="H1662" t="str">
            <v>Macro</v>
          </cell>
          <cell r="I1662" t="str">
            <v>NOKIA</v>
          </cell>
          <cell r="J1662" t="str">
            <v>Yannik Mbah</v>
          </cell>
          <cell r="K1662" t="str">
            <v>Edea_1</v>
          </cell>
          <cell r="L1662" t="str">
            <v>HAMMER_LIT_SUO</v>
          </cell>
          <cell r="M1662" t="str">
            <v>IHS</v>
          </cell>
          <cell r="N1662" t="str">
            <v>Grid-Gen</v>
          </cell>
        </row>
        <row r="1663">
          <cell r="A1663" t="str">
            <v>EXN_015</v>
          </cell>
          <cell r="B1663" t="str">
            <v>Tokombere</v>
          </cell>
          <cell r="C1663" t="str">
            <v>EXN</v>
          </cell>
          <cell r="D1663" t="str">
            <v>Tokombere</v>
          </cell>
          <cell r="E1663">
            <v>14.14724857</v>
          </cell>
          <cell r="F1663">
            <v>10.86825425</v>
          </cell>
          <cell r="G1663">
            <v>445</v>
          </cell>
          <cell r="H1663" t="str">
            <v>Macro</v>
          </cell>
          <cell r="I1663" t="str">
            <v>NOKIA</v>
          </cell>
          <cell r="J1663" t="str">
            <v>Yaouba Yaya</v>
          </cell>
          <cell r="K1663" t="str">
            <v>Mora</v>
          </cell>
          <cell r="L1663" t="str">
            <v>TELEINFRA</v>
          </cell>
          <cell r="M1663" t="str">
            <v>IHS</v>
          </cell>
          <cell r="N1663" t="str">
            <v>Grid-Gen</v>
          </cell>
        </row>
        <row r="1664">
          <cell r="A1664" t="str">
            <v>EXN_052</v>
          </cell>
          <cell r="B1664" t="str">
            <v>Soulede</v>
          </cell>
          <cell r="C1664" t="str">
            <v>EXN</v>
          </cell>
          <cell r="D1664" t="str">
            <v>Soulede</v>
          </cell>
          <cell r="E1664">
            <v>13.910361910000001</v>
          </cell>
          <cell r="F1664">
            <v>10.748629559999999</v>
          </cell>
          <cell r="G1664">
            <v>750</v>
          </cell>
          <cell r="H1664" t="str">
            <v>Macro</v>
          </cell>
          <cell r="I1664" t="str">
            <v>NOKIA</v>
          </cell>
          <cell r="J1664" t="str">
            <v>Abiss Alioum</v>
          </cell>
          <cell r="K1664" t="str">
            <v>Mokolo</v>
          </cell>
          <cell r="L1664" t="str">
            <v>TELEINFRA</v>
          </cell>
          <cell r="M1664" t="str">
            <v>IHS</v>
          </cell>
          <cell r="N1664" t="str">
            <v>Solar-Grid-Gen</v>
          </cell>
        </row>
        <row r="1665">
          <cell r="A1665" t="str">
            <v>NRD_115</v>
          </cell>
          <cell r="B1665" t="str">
            <v>Gara-Guider-IHS</v>
          </cell>
          <cell r="C1665" t="str">
            <v>NRD</v>
          </cell>
          <cell r="D1665" t="str">
            <v>Guider</v>
          </cell>
          <cell r="E1665">
            <v>13.8298182</v>
          </cell>
          <cell r="F1665">
            <v>9.8282745469999995</v>
          </cell>
          <cell r="G1665">
            <v>380</v>
          </cell>
          <cell r="H1665" t="str">
            <v>Macro</v>
          </cell>
          <cell r="I1665" t="str">
            <v>NOKIA</v>
          </cell>
          <cell r="J1665" t="str">
            <v>Tsafack Ervice</v>
          </cell>
          <cell r="K1665" t="str">
            <v>Guider</v>
          </cell>
          <cell r="L1665" t="str">
            <v>TELEINFRA</v>
          </cell>
          <cell r="M1665" t="str">
            <v>IHS</v>
          </cell>
          <cell r="N1665" t="str">
            <v>Gen-Lithium</v>
          </cell>
        </row>
        <row r="1666">
          <cell r="A1666" t="str">
            <v>EXN_243</v>
          </cell>
          <cell r="B1666" t="str">
            <v>Kossehone</v>
          </cell>
          <cell r="C1666" t="str">
            <v>EXN</v>
          </cell>
          <cell r="D1666" t="str">
            <v>KOSSEHONE</v>
          </cell>
          <cell r="E1666">
            <v>13.67134227</v>
          </cell>
          <cell r="F1666">
            <v>10.72088022</v>
          </cell>
          <cell r="G1666">
            <v>881</v>
          </cell>
          <cell r="H1666" t="str">
            <v>Macro</v>
          </cell>
          <cell r="I1666" t="str">
            <v>NOKIA</v>
          </cell>
          <cell r="J1666" t="str">
            <v>Abiss Alioum</v>
          </cell>
          <cell r="K1666" t="str">
            <v>Mokolo</v>
          </cell>
          <cell r="L1666" t="str">
            <v>TELEINFRA</v>
          </cell>
          <cell r="M1666" t="str">
            <v>CAMUSAT</v>
          </cell>
          <cell r="N1666" t="str">
            <v>Bad Grid + Solar + GE</v>
          </cell>
        </row>
        <row r="1667">
          <cell r="A1667" t="str">
            <v>NRD_128</v>
          </cell>
          <cell r="B1667" t="str">
            <v>Djaba-IHS</v>
          </cell>
          <cell r="C1667" t="str">
            <v>NRD</v>
          </cell>
          <cell r="D1667" t="str">
            <v>Djaba</v>
          </cell>
          <cell r="E1667">
            <v>13.712719999999999</v>
          </cell>
          <cell r="F1667">
            <v>8.3913759999999993</v>
          </cell>
          <cell r="G1667">
            <v>352</v>
          </cell>
          <cell r="H1667" t="str">
            <v>Macro</v>
          </cell>
          <cell r="I1667" t="str">
            <v>NOKIA</v>
          </cell>
          <cell r="J1667" t="str">
            <v>Mohamadou Belo Ahmadou</v>
          </cell>
          <cell r="K1667" t="str">
            <v>Gouna</v>
          </cell>
          <cell r="L1667" t="str">
            <v>TELEINFRA</v>
          </cell>
          <cell r="M1667" t="str">
            <v>IHS</v>
          </cell>
          <cell r="N1667" t="str">
            <v>Gen-Lithium</v>
          </cell>
        </row>
        <row r="1668">
          <cell r="A1668" t="str">
            <v>SUD_086</v>
          </cell>
          <cell r="B1668" t="str">
            <v>SUD_086_Z_Lende-Kribi</v>
          </cell>
          <cell r="C1668" t="str">
            <v>SUD</v>
          </cell>
          <cell r="D1668" t="str">
            <v>Kribi</v>
          </cell>
          <cell r="E1668">
            <v>9.9488099999999999</v>
          </cell>
          <cell r="F1668">
            <v>2.9327299999999998</v>
          </cell>
          <cell r="G1668">
            <v>65</v>
          </cell>
          <cell r="H1668" t="str">
            <v>Macro</v>
          </cell>
          <cell r="I1668" t="str">
            <v>ZTE</v>
          </cell>
          <cell r="J1668" t="str">
            <v>Lucien Kamogne</v>
          </cell>
          <cell r="K1668" t="str">
            <v>Kribi</v>
          </cell>
          <cell r="L1668" t="str">
            <v>HAMMER_LIT_SUO</v>
          </cell>
          <cell r="M1668" t="str">
            <v>CAMUSAT</v>
          </cell>
          <cell r="N1668" t="str">
            <v>Hybrid Solar - S1</v>
          </cell>
        </row>
        <row r="1669">
          <cell r="A1669" t="str">
            <v>LIT_658</v>
          </cell>
          <cell r="B1669" t="str">
            <v>Nkeng-Likok-II</v>
          </cell>
          <cell r="C1669" t="str">
            <v>LIT</v>
          </cell>
          <cell r="D1669" t="str">
            <v>Nkeng-Likok-II</v>
          </cell>
          <cell r="E1669">
            <v>11.106059999999999</v>
          </cell>
          <cell r="F1669">
            <v>3.8881899999999998</v>
          </cell>
          <cell r="G1669">
            <v>584</v>
          </cell>
          <cell r="H1669" t="str">
            <v>Macro</v>
          </cell>
          <cell r="I1669" t="str">
            <v>NOKIA</v>
          </cell>
          <cell r="J1669" t="str">
            <v>Etienne Saha</v>
          </cell>
          <cell r="K1669" t="str">
            <v>Boumnyebel</v>
          </cell>
          <cell r="L1669" t="str">
            <v>HAMMER_LIT_SUO</v>
          </cell>
          <cell r="M1669" t="str">
            <v>CAMUSAT</v>
          </cell>
          <cell r="N1669" t="str">
            <v>Hybrid Solar - S3</v>
          </cell>
        </row>
        <row r="1670">
          <cell r="A1670" t="str">
            <v>EXN_190</v>
          </cell>
          <cell r="B1670" t="str">
            <v>Dargala-New</v>
          </cell>
          <cell r="C1670" t="str">
            <v>EXN</v>
          </cell>
          <cell r="D1670" t="str">
            <v>Dargala</v>
          </cell>
          <cell r="E1670">
            <v>14.605913109999999</v>
          </cell>
          <cell r="F1670">
            <v>10.53111593</v>
          </cell>
          <cell r="G1670">
            <v>349</v>
          </cell>
          <cell r="H1670" t="str">
            <v>Macro</v>
          </cell>
          <cell r="I1670" t="str">
            <v>NOKIA</v>
          </cell>
          <cell r="J1670" t="str">
            <v>Yanoussa Ahmadou</v>
          </cell>
          <cell r="K1670" t="str">
            <v>Maroua_2</v>
          </cell>
          <cell r="L1670" t="str">
            <v>TELEINFRA</v>
          </cell>
          <cell r="M1670" t="str">
            <v>IHS</v>
          </cell>
          <cell r="N1670" t="str">
            <v>Grid-Gen</v>
          </cell>
        </row>
        <row r="1671">
          <cell r="A1671" t="str">
            <v>CTR_517</v>
          </cell>
          <cell r="B1671" t="str">
            <v>Akoeman</v>
          </cell>
          <cell r="C1671" t="str">
            <v>CTR</v>
          </cell>
          <cell r="D1671" t="str">
            <v>Akoeman</v>
          </cell>
          <cell r="E1671">
            <v>11.572122999999999</v>
          </cell>
          <cell r="F1671">
            <v>3.192669</v>
          </cell>
          <cell r="G1671">
            <v>689</v>
          </cell>
          <cell r="H1671" t="str">
            <v>Macro</v>
          </cell>
          <cell r="I1671" t="str">
            <v>NOKIA</v>
          </cell>
          <cell r="J1671" t="str">
            <v>Mougang Rodrigue</v>
          </cell>
          <cell r="K1671" t="str">
            <v>Mbalmayo</v>
          </cell>
          <cell r="L1671" t="str">
            <v>AFRO</v>
          </cell>
          <cell r="M1671" t="str">
            <v>IHS</v>
          </cell>
          <cell r="N1671" t="str">
            <v>Grid-Gen</v>
          </cell>
        </row>
        <row r="1672">
          <cell r="A1672" t="str">
            <v>EXN_189</v>
          </cell>
          <cell r="B1672" t="str">
            <v>Pouss-New</v>
          </cell>
          <cell r="C1672" t="str">
            <v>EXN</v>
          </cell>
          <cell r="D1672" t="str">
            <v>Pouss</v>
          </cell>
          <cell r="E1672">
            <v>15.051030000000001</v>
          </cell>
          <cell r="F1672">
            <v>10.84768</v>
          </cell>
          <cell r="G1672">
            <v>317</v>
          </cell>
          <cell r="H1672" t="str">
            <v>Macro</v>
          </cell>
          <cell r="I1672" t="str">
            <v>NOKIA</v>
          </cell>
          <cell r="J1672" t="str">
            <v xml:space="preserve">ASSAATSA Eric Blaise </v>
          </cell>
          <cell r="K1672" t="str">
            <v>Maroua_1</v>
          </cell>
          <cell r="L1672" t="str">
            <v>TELEINFRA</v>
          </cell>
          <cell r="M1672" t="str">
            <v>IHS</v>
          </cell>
          <cell r="N1672" t="str">
            <v>Grid-Gen-Lithium</v>
          </cell>
        </row>
        <row r="1673">
          <cell r="A1673" t="str">
            <v>ADM_161</v>
          </cell>
          <cell r="B1673" t="str">
            <v>Mbaka</v>
          </cell>
          <cell r="C1673" t="str">
            <v>ADM</v>
          </cell>
          <cell r="D1673" t="str">
            <v>Mbaka</v>
          </cell>
          <cell r="E1673">
            <v>14.17004</v>
          </cell>
          <cell r="F1673">
            <v>7.6242799999999997</v>
          </cell>
          <cell r="G1673">
            <v>869</v>
          </cell>
          <cell r="H1673" t="str">
            <v>Macro</v>
          </cell>
          <cell r="I1673" t="str">
            <v>NOKIA</v>
          </cell>
          <cell r="J1673" t="str">
            <v>Franck Njouonang</v>
          </cell>
          <cell r="K1673" t="str">
            <v>Touboro</v>
          </cell>
          <cell r="L1673" t="str">
            <v>TELEINFRA</v>
          </cell>
          <cell r="M1673" t="str">
            <v>CAMUSAT</v>
          </cell>
          <cell r="N1673" t="str">
            <v>Hybrid Solar - S3</v>
          </cell>
        </row>
        <row r="1674">
          <cell r="A1674" t="str">
            <v>NRD_008</v>
          </cell>
          <cell r="B1674" t="str">
            <v>Tchollire</v>
          </cell>
          <cell r="C1674" t="str">
            <v>NRD</v>
          </cell>
          <cell r="D1674" t="str">
            <v>Tchollire</v>
          </cell>
          <cell r="E1674">
            <v>14.18850029</v>
          </cell>
          <cell r="F1674">
            <v>8.3996568800000002</v>
          </cell>
          <cell r="G1674">
            <v>367</v>
          </cell>
          <cell r="H1674" t="str">
            <v>Macro</v>
          </cell>
          <cell r="I1674" t="str">
            <v>NOKIA</v>
          </cell>
          <cell r="J1674" t="str">
            <v>Franck Njouonang</v>
          </cell>
          <cell r="K1674" t="str">
            <v>Touboro</v>
          </cell>
          <cell r="L1674" t="str">
            <v>TELEINFRA</v>
          </cell>
          <cell r="M1674" t="str">
            <v>IHS</v>
          </cell>
          <cell r="N1674" t="str">
            <v>Grid-Gen-Lithium</v>
          </cell>
        </row>
        <row r="1675">
          <cell r="A1675" t="str">
            <v>EST_003</v>
          </cell>
          <cell r="B1675" t="str">
            <v>Bouam</v>
          </cell>
          <cell r="C1675" t="str">
            <v>EST</v>
          </cell>
          <cell r="D1675" t="str">
            <v>Bouam</v>
          </cell>
          <cell r="E1675">
            <v>13.43594918</v>
          </cell>
          <cell r="F1675">
            <v>4.5707334749999999</v>
          </cell>
          <cell r="G1675">
            <v>721</v>
          </cell>
          <cell r="H1675" t="str">
            <v>Macro</v>
          </cell>
          <cell r="I1675" t="str">
            <v>NOKIA</v>
          </cell>
          <cell r="J1675" t="str">
            <v>Tchimeni Franck</v>
          </cell>
          <cell r="K1675" t="str">
            <v>Bertoua_1</v>
          </cell>
          <cell r="L1675" t="str">
            <v>AFRO</v>
          </cell>
          <cell r="M1675" t="str">
            <v>IHS</v>
          </cell>
          <cell r="N1675" t="str">
            <v>Grid-Gen</v>
          </cell>
        </row>
        <row r="1676">
          <cell r="A1676" t="str">
            <v>CTR_757</v>
          </cell>
          <cell r="B1676" t="str">
            <v>Ndokoa-IHS</v>
          </cell>
          <cell r="C1676" t="str">
            <v>CTR</v>
          </cell>
          <cell r="D1676" t="str">
            <v>Ndokoa</v>
          </cell>
          <cell r="E1676">
            <v>11.733779999999999</v>
          </cell>
          <cell r="F1676">
            <v>4.3758499999999998</v>
          </cell>
          <cell r="G1676">
            <v>529</v>
          </cell>
          <cell r="H1676" t="str">
            <v>Macro</v>
          </cell>
          <cell r="I1676" t="str">
            <v>NOKIA</v>
          </cell>
          <cell r="J1676" t="str">
            <v>TSAGUE Raoul</v>
          </cell>
          <cell r="K1676" t="str">
            <v>Nanga-Eboko</v>
          </cell>
          <cell r="L1676" t="str">
            <v>AFRO</v>
          </cell>
          <cell r="M1676" t="str">
            <v>IHS</v>
          </cell>
          <cell r="N1676" t="str">
            <v>Solar-Gen-Lithium</v>
          </cell>
        </row>
        <row r="1677">
          <cell r="A1677" t="str">
            <v>LIT_679</v>
          </cell>
          <cell r="B1677" t="str">
            <v>Melong-Carrefour-MTN</v>
          </cell>
          <cell r="C1677" t="str">
            <v>LIT</v>
          </cell>
          <cell r="D1677" t="str">
            <v>Melong</v>
          </cell>
          <cell r="E1677">
            <v>9.9575700000000005</v>
          </cell>
          <cell r="F1677">
            <v>5.1254</v>
          </cell>
          <cell r="G1677">
            <v>813</v>
          </cell>
          <cell r="H1677" t="str">
            <v>Macro</v>
          </cell>
          <cell r="I1677" t="str">
            <v>NOKIA</v>
          </cell>
          <cell r="J1677" t="str">
            <v>Yannick Tchoupa</v>
          </cell>
          <cell r="K1677" t="str">
            <v>Nkongsamba</v>
          </cell>
          <cell r="L1677" t="str">
            <v>HAMMER_LIT_SUO</v>
          </cell>
          <cell r="M1677" t="str">
            <v>MTN</v>
          </cell>
          <cell r="N1677" t="e">
            <v>#N/A</v>
          </cell>
        </row>
        <row r="1678">
          <cell r="A1678" t="str">
            <v>SUD_090</v>
          </cell>
          <cell r="B1678" t="str">
            <v>SUD_090_Z_Mabenanga-Kribi</v>
          </cell>
          <cell r="C1678" t="str">
            <v>SUD</v>
          </cell>
          <cell r="D1678" t="str">
            <v>Kribi</v>
          </cell>
          <cell r="E1678">
            <v>9.9319299999999995</v>
          </cell>
          <cell r="F1678">
            <v>2.81908</v>
          </cell>
          <cell r="G1678">
            <v>43</v>
          </cell>
          <cell r="H1678" t="str">
            <v>Macro</v>
          </cell>
          <cell r="I1678" t="str">
            <v>ZTE</v>
          </cell>
          <cell r="J1678" t="str">
            <v>Lucien Kamogne</v>
          </cell>
          <cell r="K1678" t="str">
            <v>Kribi</v>
          </cell>
          <cell r="L1678" t="str">
            <v>HAMMER_LIT_SUO</v>
          </cell>
          <cell r="M1678" t="str">
            <v>CAMUSAT</v>
          </cell>
          <cell r="N1678" t="str">
            <v>Hybrid Solar - S1</v>
          </cell>
        </row>
        <row r="1679">
          <cell r="A1679" t="str">
            <v>ADM_160</v>
          </cell>
          <cell r="B1679" t="str">
            <v>Phacochere</v>
          </cell>
          <cell r="C1679" t="str">
            <v>ADM</v>
          </cell>
          <cell r="D1679" t="str">
            <v>Phacochere</v>
          </cell>
          <cell r="E1679">
            <v>15.138037690000001</v>
          </cell>
          <cell r="F1679">
            <v>8.1430764579999995</v>
          </cell>
          <cell r="G1679">
            <v>603</v>
          </cell>
          <cell r="H1679" t="str">
            <v>Macro</v>
          </cell>
          <cell r="I1679" t="str">
            <v>NOKIA</v>
          </cell>
          <cell r="J1679" t="str">
            <v>Franck Njouonang</v>
          </cell>
          <cell r="K1679" t="str">
            <v>Touboro</v>
          </cell>
          <cell r="L1679" t="str">
            <v>TELEINFRA</v>
          </cell>
          <cell r="M1679" t="str">
            <v>CAMUSAT</v>
          </cell>
          <cell r="N1679" t="str">
            <v>Hybrid Solar - S2</v>
          </cell>
        </row>
        <row r="1680">
          <cell r="A1680" t="str">
            <v>EST_008</v>
          </cell>
          <cell r="B1680" t="str">
            <v>Djangane</v>
          </cell>
          <cell r="C1680" t="str">
            <v>EST</v>
          </cell>
          <cell r="D1680" t="str">
            <v>Djangane</v>
          </cell>
          <cell r="E1680">
            <v>13.357758329999999</v>
          </cell>
          <cell r="F1680">
            <v>4.8370583329999999</v>
          </cell>
          <cell r="G1680">
            <v>716</v>
          </cell>
          <cell r="H1680" t="str">
            <v>Macro</v>
          </cell>
          <cell r="I1680" t="str">
            <v>NOKIA</v>
          </cell>
          <cell r="J1680" t="str">
            <v>Tchimeni Franck</v>
          </cell>
          <cell r="K1680" t="str">
            <v>Bertoua_1</v>
          </cell>
          <cell r="L1680" t="str">
            <v>AFRO</v>
          </cell>
          <cell r="M1680" t="str">
            <v>IHS</v>
          </cell>
          <cell r="N1680" t="str">
            <v>Grid-Gen</v>
          </cell>
        </row>
        <row r="1681">
          <cell r="A1681" t="str">
            <v>EXN_199</v>
          </cell>
          <cell r="B1681" t="str">
            <v>Ouro-Zangui</v>
          </cell>
          <cell r="C1681" t="str">
            <v>EXN</v>
          </cell>
          <cell r="D1681" t="str">
            <v>Ouro Zangui</v>
          </cell>
          <cell r="E1681">
            <v>14.496244969999999</v>
          </cell>
          <cell r="F1681">
            <v>10.521407549999999</v>
          </cell>
          <cell r="G1681">
            <v>369</v>
          </cell>
          <cell r="H1681" t="str">
            <v>Macro</v>
          </cell>
          <cell r="I1681" t="str">
            <v>NOKIA</v>
          </cell>
          <cell r="J1681" t="str">
            <v>Yanoussa Ahmadou</v>
          </cell>
          <cell r="K1681" t="str">
            <v>Maroua_2</v>
          </cell>
          <cell r="L1681" t="str">
            <v>TELEINFRA</v>
          </cell>
          <cell r="M1681" t="str">
            <v>IHS</v>
          </cell>
          <cell r="N1681" t="str">
            <v>Gen-Lithium</v>
          </cell>
        </row>
        <row r="1682">
          <cell r="A1682" t="str">
            <v>SUD_098</v>
          </cell>
          <cell r="B1682" t="str">
            <v>Dikoum-Camtel</v>
          </cell>
          <cell r="C1682" t="str">
            <v>SUD</v>
          </cell>
          <cell r="D1682" t="str">
            <v>Dikoum</v>
          </cell>
          <cell r="E1682">
            <v>12.416114</v>
          </cell>
          <cell r="F1682">
            <v>3.0671520000000001</v>
          </cell>
          <cell r="G1682">
            <v>725</v>
          </cell>
          <cell r="H1682" t="str">
            <v>Macro</v>
          </cell>
          <cell r="I1682" t="str">
            <v>NOKIA</v>
          </cell>
          <cell r="J1682" t="str">
            <v>Kenfack Peguy</v>
          </cell>
          <cell r="K1682" t="str">
            <v>Sangmelima</v>
          </cell>
          <cell r="L1682" t="str">
            <v>AFRO</v>
          </cell>
          <cell r="M1682" t="str">
            <v>CAMUSAT</v>
          </cell>
          <cell r="N1682" t="str">
            <v>Good Grid no GE - 12h</v>
          </cell>
        </row>
        <row r="1683">
          <cell r="A1683" t="str">
            <v>SUD_099</v>
          </cell>
          <cell r="B1683" t="str">
            <v>Mimbo</v>
          </cell>
          <cell r="C1683" t="str">
            <v>SUD</v>
          </cell>
          <cell r="D1683" t="str">
            <v>Mimbo</v>
          </cell>
          <cell r="E1683">
            <v>11.954167999999999</v>
          </cell>
          <cell r="F1683">
            <v>2.9958339999999999</v>
          </cell>
          <cell r="G1683">
            <v>1553</v>
          </cell>
          <cell r="H1683" t="str">
            <v>Macro</v>
          </cell>
          <cell r="I1683" t="str">
            <v>NOKIA</v>
          </cell>
          <cell r="J1683" t="str">
            <v>Kenfack Peguy</v>
          </cell>
          <cell r="K1683" t="str">
            <v>Sangmelima</v>
          </cell>
          <cell r="L1683" t="str">
            <v>AFRO</v>
          </cell>
          <cell r="M1683" t="str">
            <v>CAMUSAT</v>
          </cell>
          <cell r="N1683" t="str">
            <v>HGB</v>
          </cell>
        </row>
        <row r="1684">
          <cell r="A1684" t="str">
            <v>NRD_106</v>
          </cell>
          <cell r="B1684" t="str">
            <v>Mayo-Nonde-IHS</v>
          </cell>
          <cell r="C1684" t="str">
            <v>NRD</v>
          </cell>
          <cell r="D1684" t="str">
            <v>Mayo-Nonde</v>
          </cell>
          <cell r="E1684">
            <v>14.25110181</v>
          </cell>
          <cell r="F1684">
            <v>9.0045399719999999</v>
          </cell>
          <cell r="G1684">
            <v>502</v>
          </cell>
          <cell r="H1684" t="str">
            <v>Macro</v>
          </cell>
          <cell r="I1684" t="str">
            <v>NOKIA</v>
          </cell>
          <cell r="J1684" t="str">
            <v>KEPLO MADI Jean-Paul</v>
          </cell>
          <cell r="K1684" t="str">
            <v>Garoua_1</v>
          </cell>
          <cell r="L1684" t="str">
            <v>TELEINFRA</v>
          </cell>
          <cell r="M1684" t="str">
            <v>IHS</v>
          </cell>
          <cell r="N1684" t="str">
            <v>Solar-Gen</v>
          </cell>
        </row>
        <row r="1685">
          <cell r="A1685" t="str">
            <v>OST_221</v>
          </cell>
          <cell r="B1685" t="str">
            <v>Bamendjing-MTN-IHS</v>
          </cell>
          <cell r="C1685" t="str">
            <v>OST</v>
          </cell>
          <cell r="D1685" t="str">
            <v>Bamendjing</v>
          </cell>
          <cell r="E1685">
            <v>10.445923000000001</v>
          </cell>
          <cell r="F1685">
            <v>5.7151249999999996</v>
          </cell>
          <cell r="G1685">
            <v>1269</v>
          </cell>
          <cell r="H1685" t="str">
            <v>Macro</v>
          </cell>
          <cell r="I1685" t="str">
            <v>NOKIA</v>
          </cell>
          <cell r="J1685" t="str">
            <v>Kamdom Yannick</v>
          </cell>
          <cell r="K1685" t="str">
            <v>Mbouda</v>
          </cell>
          <cell r="L1685" t="str">
            <v>HAMMER_NRO_OST</v>
          </cell>
          <cell r="M1685" t="str">
            <v>IHS</v>
          </cell>
          <cell r="N1685" t="str">
            <v>Grid-Gen</v>
          </cell>
        </row>
        <row r="1686">
          <cell r="A1686" t="str">
            <v>OST_205</v>
          </cell>
          <cell r="B1686" t="str">
            <v>Bangambi-IHS</v>
          </cell>
          <cell r="C1686" t="str">
            <v>OST</v>
          </cell>
          <cell r="D1686" t="str">
            <v>Bangambi</v>
          </cell>
          <cell r="E1686">
            <v>10.732094999999999</v>
          </cell>
          <cell r="F1686">
            <v>5.826333</v>
          </cell>
          <cell r="G1686">
            <v>1169</v>
          </cell>
          <cell r="H1686" t="str">
            <v>Macro</v>
          </cell>
          <cell r="I1686" t="str">
            <v>NOKIA</v>
          </cell>
          <cell r="J1686" t="str">
            <v>Kamdom Yannick</v>
          </cell>
          <cell r="K1686" t="str">
            <v>Mbouda</v>
          </cell>
          <cell r="L1686" t="str">
            <v>HAMMER_NRO_OST</v>
          </cell>
          <cell r="M1686" t="str">
            <v>IHS</v>
          </cell>
          <cell r="N1686" t="str">
            <v>Grid-Gen</v>
          </cell>
        </row>
        <row r="1687">
          <cell r="A1687" t="str">
            <v>OST_175</v>
          </cell>
          <cell r="B1687" t="str">
            <v>Foumban-Ndjidare-II</v>
          </cell>
          <cell r="C1687" t="str">
            <v>OST</v>
          </cell>
          <cell r="D1687" t="str">
            <v>Foumban</v>
          </cell>
          <cell r="E1687">
            <v>10.920590000000001</v>
          </cell>
          <cell r="F1687">
            <v>5.7333800000000004</v>
          </cell>
          <cell r="G1687">
            <v>1168</v>
          </cell>
          <cell r="H1687" t="str">
            <v>Macro</v>
          </cell>
          <cell r="I1687" t="str">
            <v>NOKIA</v>
          </cell>
          <cell r="J1687" t="str">
            <v>YaYa Nchare</v>
          </cell>
          <cell r="K1687" t="str">
            <v>Foumban_1</v>
          </cell>
          <cell r="L1687" t="str">
            <v>HAMMER_NRO_OST</v>
          </cell>
          <cell r="M1687" t="str">
            <v>IHS</v>
          </cell>
          <cell r="N1687" t="str">
            <v>Grid-Gen</v>
          </cell>
        </row>
        <row r="1688">
          <cell r="A1688" t="str">
            <v>NRD_167</v>
          </cell>
          <cell r="B1688" t="str">
            <v>Bouba-Ndjida-Park</v>
          </cell>
          <cell r="C1688" t="str">
            <v>NRD</v>
          </cell>
          <cell r="D1688" t="str">
            <v>Bouba-Ndjida</v>
          </cell>
          <cell r="E1688">
            <v>14.508760000000001</v>
          </cell>
          <cell r="F1688">
            <v>8.3789800000000003</v>
          </cell>
          <cell r="G1688">
            <v>638</v>
          </cell>
          <cell r="H1688" t="str">
            <v>Macro</v>
          </cell>
          <cell r="I1688" t="str">
            <v>NOKIA</v>
          </cell>
          <cell r="J1688" t="str">
            <v>Franck Njouonang</v>
          </cell>
          <cell r="K1688" t="str">
            <v>Touboro</v>
          </cell>
          <cell r="L1688" t="str">
            <v>TELEINFRA</v>
          </cell>
          <cell r="M1688" t="str">
            <v>CAMUSAT</v>
          </cell>
          <cell r="N1688" t="str">
            <v>Hybrid Solar - S2</v>
          </cell>
        </row>
        <row r="1689">
          <cell r="A1689" t="str">
            <v>SUD_085</v>
          </cell>
          <cell r="B1689" t="str">
            <v>Campo-Maan</v>
          </cell>
          <cell r="C1689" t="str">
            <v>SUD</v>
          </cell>
          <cell r="D1689" t="str">
            <v>Campo</v>
          </cell>
          <cell r="E1689">
            <v>10.32798</v>
          </cell>
          <cell r="F1689">
            <v>2.3727</v>
          </cell>
          <cell r="G1689">
            <v>407</v>
          </cell>
          <cell r="H1689" t="str">
            <v>Macro</v>
          </cell>
          <cell r="I1689" t="str">
            <v>NOKIA</v>
          </cell>
          <cell r="J1689" t="str">
            <v>Kenmegne Fabrice</v>
          </cell>
          <cell r="K1689" t="str">
            <v>Ebolowa</v>
          </cell>
          <cell r="L1689" t="str">
            <v>AFRO</v>
          </cell>
          <cell r="M1689" t="str">
            <v>CAMUSAT</v>
          </cell>
          <cell r="N1689" t="str">
            <v>Hybrid Solar - S1</v>
          </cell>
        </row>
        <row r="1690">
          <cell r="A1690" t="str">
            <v>OST_176</v>
          </cell>
          <cell r="B1690" t="str">
            <v>Foumban-Njintout</v>
          </cell>
          <cell r="C1690" t="str">
            <v>OST</v>
          </cell>
          <cell r="D1690" t="str">
            <v>Foumban</v>
          </cell>
          <cell r="E1690">
            <v>10.875457000000001</v>
          </cell>
          <cell r="F1690">
            <v>5.7328859999999997</v>
          </cell>
          <cell r="G1690">
            <v>1224</v>
          </cell>
          <cell r="H1690" t="str">
            <v>Macro</v>
          </cell>
          <cell r="I1690" t="str">
            <v>NOKIA</v>
          </cell>
          <cell r="J1690" t="str">
            <v>Willy Ngougni</v>
          </cell>
          <cell r="K1690" t="str">
            <v>Foumban_2</v>
          </cell>
          <cell r="L1690" t="str">
            <v>HAMMER_NRO_OST</v>
          </cell>
          <cell r="M1690" t="str">
            <v>IHS</v>
          </cell>
          <cell r="N1690" t="str">
            <v>Grid-Gen</v>
          </cell>
        </row>
        <row r="1691">
          <cell r="A1691" t="str">
            <v>SUO_173</v>
          </cell>
          <cell r="B1691" t="str">
            <v>Jabane</v>
          </cell>
          <cell r="C1691" t="str">
            <v>SUO</v>
          </cell>
          <cell r="D1691" t="str">
            <v>Jabane</v>
          </cell>
          <cell r="E1691">
            <v>8.4994200000000006</v>
          </cell>
          <cell r="F1691">
            <v>4.5484</v>
          </cell>
          <cell r="G1691">
            <v>5</v>
          </cell>
          <cell r="H1691" t="str">
            <v>Macro</v>
          </cell>
          <cell r="I1691" t="str">
            <v>NOKIA</v>
          </cell>
          <cell r="J1691" t="str">
            <v>Emile TAMFU</v>
          </cell>
          <cell r="K1691" t="str">
            <v>Limbe</v>
          </cell>
          <cell r="L1691" t="str">
            <v>HAMMER_LIT_SUO</v>
          </cell>
          <cell r="M1691" t="str">
            <v>CAMUSAT</v>
          </cell>
          <cell r="N1691" t="str">
            <v>Good Grid no GE - 8h</v>
          </cell>
        </row>
        <row r="1692">
          <cell r="A1692" t="str">
            <v>EST_019</v>
          </cell>
          <cell r="B1692" t="str">
            <v>Dimako</v>
          </cell>
          <cell r="C1692" t="str">
            <v>EST</v>
          </cell>
          <cell r="D1692" t="str">
            <v>Dimako</v>
          </cell>
          <cell r="E1692">
            <v>13.58666667</v>
          </cell>
          <cell r="F1692">
            <v>4.3759638890000003</v>
          </cell>
          <cell r="G1692">
            <v>663</v>
          </cell>
          <cell r="H1692" t="str">
            <v>Macro</v>
          </cell>
          <cell r="I1692" t="str">
            <v>NOKIA</v>
          </cell>
          <cell r="J1692" t="str">
            <v>Tchimeni Franck</v>
          </cell>
          <cell r="K1692" t="str">
            <v>Bertoua_1</v>
          </cell>
          <cell r="L1692" t="str">
            <v>AFRO</v>
          </cell>
          <cell r="M1692" t="str">
            <v>IHS</v>
          </cell>
          <cell r="N1692" t="str">
            <v>Grid-Gen</v>
          </cell>
        </row>
        <row r="1693">
          <cell r="A1693" t="str">
            <v>SUD_106</v>
          </cell>
          <cell r="B1693" t="str">
            <v>Messok</v>
          </cell>
          <cell r="C1693" t="str">
            <v>SUD</v>
          </cell>
          <cell r="D1693" t="str">
            <v>Messok</v>
          </cell>
          <cell r="E1693">
            <v>12.26511</v>
          </cell>
          <cell r="F1693">
            <v>3.1953999999999998</v>
          </cell>
          <cell r="G1693">
            <v>641</v>
          </cell>
          <cell r="H1693" t="str">
            <v>Macro</v>
          </cell>
          <cell r="I1693" t="str">
            <v>NOKIA</v>
          </cell>
          <cell r="J1693" t="str">
            <v>Kenfack Peguy</v>
          </cell>
          <cell r="K1693" t="str">
            <v>Sangmelima</v>
          </cell>
          <cell r="L1693" t="str">
            <v>AFRO</v>
          </cell>
          <cell r="M1693" t="str">
            <v>CAMUSAT</v>
          </cell>
          <cell r="N1693" t="str">
            <v>Hybrid Solar - S3</v>
          </cell>
        </row>
        <row r="1694">
          <cell r="A1694" t="str">
            <v>OST_200</v>
          </cell>
          <cell r="B1694" t="str">
            <v>Mantoum-Village</v>
          </cell>
          <cell r="C1694" t="str">
            <v>OST</v>
          </cell>
          <cell r="D1694" t="str">
            <v>Mantoum</v>
          </cell>
          <cell r="E1694">
            <v>11.152048000000001</v>
          </cell>
          <cell r="F1694">
            <v>5.6471260000000001</v>
          </cell>
          <cell r="G1694">
            <v>707</v>
          </cell>
          <cell r="H1694" t="str">
            <v>Macro</v>
          </cell>
          <cell r="I1694" t="str">
            <v>NOKIA</v>
          </cell>
          <cell r="J1694" t="str">
            <v>Yannick Kamdom</v>
          </cell>
          <cell r="K1694" t="str">
            <v>Foumban_3</v>
          </cell>
          <cell r="L1694" t="str">
            <v>HAMMER_NRO_OST</v>
          </cell>
          <cell r="M1694" t="str">
            <v>IHS</v>
          </cell>
          <cell r="N1694" t="str">
            <v>Hybrid Gen</v>
          </cell>
        </row>
        <row r="1695">
          <cell r="A1695" t="str">
            <v>SUO_191</v>
          </cell>
          <cell r="B1695" t="str">
            <v>Limbe-Issokolo-IHS</v>
          </cell>
          <cell r="C1695" t="str">
            <v>SUO</v>
          </cell>
          <cell r="D1695" t="str">
            <v>Limbe</v>
          </cell>
          <cell r="E1695">
            <v>9.1693055000000001</v>
          </cell>
          <cell r="F1695">
            <v>4.0128333300000003</v>
          </cell>
          <cell r="G1695">
            <v>26</v>
          </cell>
          <cell r="H1695" t="str">
            <v>Macro</v>
          </cell>
          <cell r="I1695" t="str">
            <v>NOKIA</v>
          </cell>
          <cell r="J1695" t="str">
            <v>Emile Tamfu</v>
          </cell>
          <cell r="K1695" t="str">
            <v>Limbe</v>
          </cell>
          <cell r="L1695" t="str">
            <v>HAMMER_LIT_SUO</v>
          </cell>
          <cell r="M1695" t="str">
            <v>IHS</v>
          </cell>
          <cell r="N1695" t="e">
            <v>#N/A</v>
          </cell>
        </row>
        <row r="1696">
          <cell r="A1696" t="str">
            <v>NRO_122</v>
          </cell>
          <cell r="B1696" t="str">
            <v>Nitob-IHS</v>
          </cell>
          <cell r="C1696" t="str">
            <v>NRO</v>
          </cell>
          <cell r="D1696" t="str">
            <v>Bamenda</v>
          </cell>
          <cell r="E1696">
            <v>10.135848559999999</v>
          </cell>
          <cell r="F1696">
            <v>5.9554388989999998</v>
          </cell>
          <cell r="G1696">
            <v>1261</v>
          </cell>
          <cell r="H1696" t="str">
            <v>Macro</v>
          </cell>
          <cell r="I1696" t="str">
            <v>NOKIA</v>
          </cell>
          <cell r="J1696" t="str">
            <v>ABONGTEOH SOFOR Derick</v>
          </cell>
          <cell r="K1696" t="str">
            <v>Bamenda_1</v>
          </cell>
          <cell r="L1696" t="str">
            <v>HAMMER_NRO_OST</v>
          </cell>
          <cell r="M1696" t="str">
            <v>IHS</v>
          </cell>
          <cell r="N1696" t="str">
            <v>Grid-Gen</v>
          </cell>
        </row>
        <row r="1697">
          <cell r="A1697" t="str">
            <v>SUO_164</v>
          </cell>
          <cell r="B1697" t="str">
            <v>Mutengene-E-Police</v>
          </cell>
          <cell r="C1697" t="str">
            <v>SUO</v>
          </cell>
          <cell r="D1697" t="str">
            <v>Mutengene</v>
          </cell>
          <cell r="E1697">
            <v>9.3284400000000005</v>
          </cell>
          <cell r="F1697">
            <v>4.0882399999999999</v>
          </cell>
          <cell r="G1697">
            <v>178</v>
          </cell>
          <cell r="H1697" t="str">
            <v>Macro</v>
          </cell>
          <cell r="I1697" t="str">
            <v>NOKIA</v>
          </cell>
          <cell r="J1697" t="str">
            <v>Desmond TAMFU</v>
          </cell>
          <cell r="K1697" t="str">
            <v>Tiko</v>
          </cell>
          <cell r="L1697" t="str">
            <v>HAMMER_LIT_SUO</v>
          </cell>
          <cell r="M1697" t="str">
            <v>CAMUSAT</v>
          </cell>
          <cell r="N1697" t="str">
            <v>Bad Grid + Solar + GE</v>
          </cell>
        </row>
        <row r="1698">
          <cell r="A1698" t="str">
            <v>SUO_189</v>
          </cell>
          <cell r="B1698" t="str">
            <v>Tole-IHS</v>
          </cell>
          <cell r="C1698" t="str">
            <v>SUO</v>
          </cell>
          <cell r="D1698" t="str">
            <v>Buea</v>
          </cell>
          <cell r="E1698">
            <v>9.2432800000000004</v>
          </cell>
          <cell r="F1698">
            <v>4.1433499999999999</v>
          </cell>
          <cell r="G1698">
            <v>837</v>
          </cell>
          <cell r="H1698" t="str">
            <v>Macro</v>
          </cell>
          <cell r="I1698" t="str">
            <v>NOKIA</v>
          </cell>
          <cell r="J1698" t="str">
            <v>Honore Koube</v>
          </cell>
          <cell r="K1698" t="str">
            <v>Buea</v>
          </cell>
          <cell r="L1698" t="str">
            <v>HAMMER_LIT_SUO</v>
          </cell>
          <cell r="M1698" t="str">
            <v>IHS</v>
          </cell>
          <cell r="N1698" t="e">
            <v>#N/A</v>
          </cell>
        </row>
        <row r="1699">
          <cell r="A1699" t="str">
            <v>SUO_190</v>
          </cell>
          <cell r="B1699" t="str">
            <v>Tole-II-IHS</v>
          </cell>
          <cell r="C1699" t="str">
            <v>SUO</v>
          </cell>
          <cell r="D1699" t="str">
            <v>Buea</v>
          </cell>
          <cell r="E1699">
            <v>9.2511100000000006</v>
          </cell>
          <cell r="F1699">
            <v>4.1463799999999997</v>
          </cell>
          <cell r="G1699">
            <v>782</v>
          </cell>
          <cell r="H1699" t="str">
            <v>Macro</v>
          </cell>
          <cell r="I1699" t="str">
            <v>NOKIA</v>
          </cell>
          <cell r="J1699" t="str">
            <v>Honore Koube</v>
          </cell>
          <cell r="K1699" t="str">
            <v>Buea</v>
          </cell>
          <cell r="L1699" t="str">
            <v>HAMMER_LIT_SUO</v>
          </cell>
          <cell r="M1699" t="str">
            <v>IHS</v>
          </cell>
          <cell r="N1699" t="e">
            <v>#N/A</v>
          </cell>
        </row>
        <row r="1700">
          <cell r="A1700" t="str">
            <v>SUO_205</v>
          </cell>
          <cell r="B1700" t="str">
            <v>Tiko-Junction-IHS</v>
          </cell>
          <cell r="C1700" t="str">
            <v>SUO</v>
          </cell>
          <cell r="D1700" t="str">
            <v>Tiko</v>
          </cell>
          <cell r="E1700">
            <v>9.3573330000000006</v>
          </cell>
          <cell r="F1700">
            <v>4.0841387999999998</v>
          </cell>
          <cell r="G1700">
            <v>42</v>
          </cell>
          <cell r="H1700" t="str">
            <v>Macro</v>
          </cell>
          <cell r="I1700" t="str">
            <v>NOKIA</v>
          </cell>
          <cell r="J1700" t="str">
            <v>Desmond TAMFU</v>
          </cell>
          <cell r="K1700" t="str">
            <v>Tiko</v>
          </cell>
          <cell r="L1700" t="str">
            <v>HAMMER_LIT_SUO</v>
          </cell>
          <cell r="M1700" t="str">
            <v>IHS</v>
          </cell>
          <cell r="N1700" t="str">
            <v>Grid-Gen</v>
          </cell>
        </row>
        <row r="1701">
          <cell r="A1701" t="str">
            <v>SUO_209</v>
          </cell>
          <cell r="B1701" t="str">
            <v>Tiko-Likomba-IHS</v>
          </cell>
          <cell r="C1701" t="str">
            <v>SUO</v>
          </cell>
          <cell r="D1701" t="str">
            <v>Tiko</v>
          </cell>
          <cell r="E1701">
            <v>9.3507751999999993</v>
          </cell>
          <cell r="F1701">
            <v>4.0888059600000002</v>
          </cell>
          <cell r="G1701">
            <v>63</v>
          </cell>
          <cell r="H1701" t="str">
            <v>Macro</v>
          </cell>
          <cell r="I1701" t="str">
            <v>NOKIA</v>
          </cell>
          <cell r="J1701" t="str">
            <v>Desmond TAMFU</v>
          </cell>
          <cell r="K1701" t="str">
            <v>Tiko</v>
          </cell>
          <cell r="L1701" t="str">
            <v>HAMMER_LIT_SUO</v>
          </cell>
          <cell r="M1701" t="str">
            <v>IHS</v>
          </cell>
          <cell r="N1701" t="str">
            <v>Grid-Gen</v>
          </cell>
        </row>
        <row r="1702">
          <cell r="A1702" t="str">
            <v>SUO_211</v>
          </cell>
          <cell r="B1702" t="str">
            <v>MUTENGENE-Q12-IHS</v>
          </cell>
          <cell r="C1702" t="str">
            <v>SUO</v>
          </cell>
          <cell r="D1702" t="str">
            <v>Mutengene</v>
          </cell>
          <cell r="E1702">
            <v>9.3193099999999998</v>
          </cell>
          <cell r="F1702">
            <v>4.0927300000000004</v>
          </cell>
          <cell r="G1702">
            <v>233</v>
          </cell>
          <cell r="H1702" t="str">
            <v>Macro</v>
          </cell>
          <cell r="I1702" t="str">
            <v>NOKIA</v>
          </cell>
          <cell r="J1702" t="str">
            <v>Desmond TAMFU</v>
          </cell>
          <cell r="K1702" t="str">
            <v>Tiko</v>
          </cell>
          <cell r="L1702" t="str">
            <v>HAMMER_LIT_SUO</v>
          </cell>
          <cell r="M1702" t="str">
            <v>IHS</v>
          </cell>
          <cell r="N1702" t="str">
            <v>Grid-Gen</v>
          </cell>
        </row>
        <row r="1703">
          <cell r="A1703" t="str">
            <v>SUO_197</v>
          </cell>
          <cell r="B1703" t="str">
            <v>Bokwai-IHS</v>
          </cell>
          <cell r="C1703" t="str">
            <v>SUO</v>
          </cell>
          <cell r="D1703" t="str">
            <v>Bokwai</v>
          </cell>
          <cell r="E1703">
            <v>9.2729400000000002</v>
          </cell>
          <cell r="F1703">
            <v>4.1705670000000001</v>
          </cell>
          <cell r="G1703">
            <v>702</v>
          </cell>
          <cell r="H1703" t="str">
            <v>Macro</v>
          </cell>
          <cell r="I1703" t="str">
            <v>NOKIA</v>
          </cell>
          <cell r="J1703" t="str">
            <v>Honore Koube</v>
          </cell>
          <cell r="K1703" t="str">
            <v>Buea</v>
          </cell>
          <cell r="L1703" t="str">
            <v>HAMMER_LIT_SUO</v>
          </cell>
          <cell r="M1703" t="str">
            <v>IHS</v>
          </cell>
          <cell r="N1703" t="str">
            <v>Grid-Gen</v>
          </cell>
        </row>
        <row r="1704">
          <cell r="A1704" t="str">
            <v>OST_201</v>
          </cell>
          <cell r="B1704" t="str">
            <v>Mantoum-Ville</v>
          </cell>
          <cell r="C1704" t="str">
            <v>OST</v>
          </cell>
          <cell r="D1704" t="str">
            <v>Mantoum</v>
          </cell>
          <cell r="E1704">
            <v>11.172957</v>
          </cell>
          <cell r="F1704">
            <v>5.6561120000000003</v>
          </cell>
          <cell r="G1704">
            <v>720</v>
          </cell>
          <cell r="H1704" t="str">
            <v>Macro</v>
          </cell>
          <cell r="I1704" t="str">
            <v>NOKIA</v>
          </cell>
          <cell r="J1704" t="str">
            <v>Willy Ngougni</v>
          </cell>
          <cell r="K1704" t="str">
            <v>Foumban_2</v>
          </cell>
          <cell r="L1704" t="str">
            <v>HAMMER_NRO_OST</v>
          </cell>
          <cell r="M1704" t="str">
            <v>IHS</v>
          </cell>
          <cell r="N1704" t="str">
            <v>Hybrid Gen</v>
          </cell>
        </row>
        <row r="1705">
          <cell r="A1705" t="str">
            <v>CTR_553</v>
          </cell>
          <cell r="B1705" t="str">
            <v>CTR_553_Z_Oyomabang-Ecole-IHS</v>
          </cell>
          <cell r="C1705" t="str">
            <v>CTR</v>
          </cell>
          <cell r="D1705" t="str">
            <v>Yaounde</v>
          </cell>
          <cell r="E1705">
            <v>11.473720999999999</v>
          </cell>
          <cell r="F1705">
            <v>3.8785859999999999</v>
          </cell>
          <cell r="G1705">
            <v>742</v>
          </cell>
          <cell r="H1705" t="str">
            <v>Macro</v>
          </cell>
          <cell r="I1705" t="str">
            <v>ZTE</v>
          </cell>
          <cell r="J1705" t="str">
            <v>Nguetsa Armand</v>
          </cell>
          <cell r="K1705" t="str">
            <v>Yaounde_5</v>
          </cell>
          <cell r="L1705" t="str">
            <v>AFRO</v>
          </cell>
          <cell r="M1705" t="str">
            <v>IHS</v>
          </cell>
          <cell r="N1705" t="str">
            <v>Grid-Gen</v>
          </cell>
        </row>
        <row r="1706">
          <cell r="A1706" t="str">
            <v>OST_189</v>
          </cell>
          <cell r="B1706" t="str">
            <v>Mfessang</v>
          </cell>
          <cell r="C1706" t="str">
            <v>OST</v>
          </cell>
          <cell r="D1706" t="str">
            <v>Mfessang</v>
          </cell>
          <cell r="E1706">
            <v>10.65691</v>
          </cell>
          <cell r="F1706">
            <v>5.3856599999999997</v>
          </cell>
          <cell r="G1706">
            <v>983</v>
          </cell>
          <cell r="H1706" t="str">
            <v>Macro</v>
          </cell>
          <cell r="I1706" t="str">
            <v>NOKIA</v>
          </cell>
          <cell r="J1706" t="str">
            <v>Patrick Tonye</v>
          </cell>
          <cell r="K1706" t="str">
            <v>Bangangte</v>
          </cell>
          <cell r="L1706" t="str">
            <v>HAMMER_NRO_OST</v>
          </cell>
          <cell r="M1706" t="str">
            <v>IHS</v>
          </cell>
          <cell r="N1706" t="str">
            <v>Gen-Lithium</v>
          </cell>
        </row>
        <row r="1707">
          <cell r="A1707" t="str">
            <v>OST_220</v>
          </cell>
          <cell r="B1707" t="str">
            <v>Ngambouo</v>
          </cell>
          <cell r="C1707" t="str">
            <v>OST</v>
          </cell>
          <cell r="D1707" t="str">
            <v>Ngambouo</v>
          </cell>
          <cell r="E1707">
            <v>10.51872</v>
          </cell>
          <cell r="F1707">
            <v>5.6598800000000002</v>
          </cell>
          <cell r="G1707">
            <v>1174</v>
          </cell>
          <cell r="H1707" t="str">
            <v>Macro</v>
          </cell>
          <cell r="I1707" t="str">
            <v>NOKIA</v>
          </cell>
          <cell r="J1707" t="str">
            <v>Willy Ngougni</v>
          </cell>
          <cell r="K1707" t="str">
            <v>Foumban_2</v>
          </cell>
          <cell r="L1707" t="str">
            <v>HAMMER_NRO_OST</v>
          </cell>
          <cell r="M1707" t="str">
            <v>IHS</v>
          </cell>
          <cell r="N1707" t="str">
            <v>Gen-Lithium</v>
          </cell>
        </row>
        <row r="1708">
          <cell r="A1708" t="str">
            <v>OST_178</v>
          </cell>
          <cell r="B1708" t="str">
            <v>Foumban-Njintout-II</v>
          </cell>
          <cell r="C1708" t="str">
            <v>OST</v>
          </cell>
          <cell r="D1708" t="str">
            <v>Foumban</v>
          </cell>
          <cell r="E1708">
            <v>10.883953999999999</v>
          </cell>
          <cell r="F1708">
            <v>5.7378410000000004</v>
          </cell>
          <cell r="G1708">
            <v>1171</v>
          </cell>
          <cell r="H1708" t="str">
            <v>Macro</v>
          </cell>
          <cell r="I1708" t="str">
            <v>NOKIA</v>
          </cell>
          <cell r="J1708" t="str">
            <v>Willy Ngougni</v>
          </cell>
          <cell r="K1708" t="str">
            <v>Foumban_2</v>
          </cell>
          <cell r="L1708" t="str">
            <v>HAMMER_NRO_OST</v>
          </cell>
          <cell r="M1708" t="str">
            <v>IHS</v>
          </cell>
          <cell r="N1708" t="str">
            <v>Grid-Gen</v>
          </cell>
        </row>
        <row r="1709">
          <cell r="A1709" t="str">
            <v>CTR_828</v>
          </cell>
          <cell r="B1709" t="str">
            <v>CTR_828_Z_BAFIA-BEGNIAN-IHS</v>
          </cell>
          <cell r="C1709" t="str">
            <v>CTR</v>
          </cell>
          <cell r="D1709" t="str">
            <v>Bafia</v>
          </cell>
          <cell r="E1709">
            <v>11.235777779999999</v>
          </cell>
          <cell r="F1709">
            <v>4.7377222220000004</v>
          </cell>
          <cell r="G1709">
            <v>497</v>
          </cell>
          <cell r="H1709" t="str">
            <v>Macro</v>
          </cell>
          <cell r="I1709" t="str">
            <v>ZTE</v>
          </cell>
          <cell r="J1709" t="str">
            <v>Patrick NSINGUI</v>
          </cell>
          <cell r="K1709" t="str">
            <v>Bafia</v>
          </cell>
          <cell r="L1709" t="str">
            <v>HAMMER_NRO_OST</v>
          </cell>
          <cell r="M1709" t="str">
            <v>IHS</v>
          </cell>
          <cell r="N1709" t="str">
            <v>Grid-Gen</v>
          </cell>
        </row>
        <row r="1710">
          <cell r="A1710" t="str">
            <v>CTR_576</v>
          </cell>
          <cell r="B1710" t="str">
            <v>CTR_576_Z_Nkolbisson-Nodal</v>
          </cell>
          <cell r="C1710" t="str">
            <v>CTR</v>
          </cell>
          <cell r="D1710" t="str">
            <v>Yaounde</v>
          </cell>
          <cell r="E1710">
            <v>11.446991000000001</v>
          </cell>
          <cell r="F1710">
            <v>3.865783</v>
          </cell>
          <cell r="G1710">
            <v>742</v>
          </cell>
          <cell r="H1710" t="str">
            <v>Macro</v>
          </cell>
          <cell r="I1710" t="str">
            <v>ZTE</v>
          </cell>
          <cell r="J1710" t="str">
            <v>Nguetsa Armand</v>
          </cell>
          <cell r="K1710" t="str">
            <v>Yaounde_5</v>
          </cell>
          <cell r="L1710" t="str">
            <v>AFRO</v>
          </cell>
          <cell r="M1710">
            <v>0</v>
          </cell>
          <cell r="N1710" t="e">
            <v>#N/A</v>
          </cell>
        </row>
        <row r="1711">
          <cell r="A1711" t="str">
            <v>EST_134</v>
          </cell>
          <cell r="B1711" t="str">
            <v>Adouma</v>
          </cell>
          <cell r="C1711" t="str">
            <v>EST</v>
          </cell>
          <cell r="D1711" t="str">
            <v>Adouma</v>
          </cell>
          <cell r="E1711">
            <v>13.11641</v>
          </cell>
          <cell r="F1711">
            <v>3.9866600000000001</v>
          </cell>
          <cell r="G1711">
            <v>693</v>
          </cell>
          <cell r="H1711" t="str">
            <v>Macro</v>
          </cell>
          <cell r="I1711" t="str">
            <v>NOKIA</v>
          </cell>
          <cell r="J1711" t="str">
            <v>Essiane Arthur</v>
          </cell>
          <cell r="K1711" t="str">
            <v>Abong-Mbang</v>
          </cell>
          <cell r="L1711" t="str">
            <v>AFRO</v>
          </cell>
          <cell r="M1711" t="str">
            <v>CAMUSAT</v>
          </cell>
          <cell r="N1711" t="str">
            <v>Hybrid Solar - S2</v>
          </cell>
        </row>
        <row r="1712">
          <cell r="A1712" t="str">
            <v>OST_219</v>
          </cell>
          <cell r="B1712" t="str">
            <v>Ngbetnsouen</v>
          </cell>
          <cell r="C1712" t="str">
            <v>OST</v>
          </cell>
          <cell r="D1712" t="str">
            <v>Ngbetnsouen</v>
          </cell>
          <cell r="E1712">
            <v>10.530250000000001</v>
          </cell>
          <cell r="F1712">
            <v>5.6344200000000004</v>
          </cell>
          <cell r="G1712">
            <v>1165</v>
          </cell>
          <cell r="H1712" t="str">
            <v>Macro</v>
          </cell>
          <cell r="I1712" t="str">
            <v>NOKIA</v>
          </cell>
          <cell r="J1712" t="str">
            <v>Willy Ngougni</v>
          </cell>
          <cell r="K1712" t="str">
            <v>Foumban_2</v>
          </cell>
          <cell r="L1712" t="str">
            <v>HAMMER_NRO_OST</v>
          </cell>
          <cell r="M1712" t="str">
            <v>IHS</v>
          </cell>
          <cell r="N1712" t="str">
            <v>Grid-Gen</v>
          </cell>
        </row>
        <row r="1713">
          <cell r="A1713" t="str">
            <v>LIT_698</v>
          </cell>
          <cell r="B1713" t="str">
            <v>LIT_698_Z_Yansoki-MTN</v>
          </cell>
          <cell r="C1713" t="str">
            <v>LIT</v>
          </cell>
          <cell r="D1713" t="str">
            <v>Douala</v>
          </cell>
          <cell r="E1713">
            <v>9.7803439999999995</v>
          </cell>
          <cell r="F1713">
            <v>3.979349</v>
          </cell>
          <cell r="G1713">
            <v>43</v>
          </cell>
          <cell r="H1713" t="str">
            <v>Macro</v>
          </cell>
          <cell r="I1713" t="str">
            <v>ZTE</v>
          </cell>
          <cell r="J1713" t="str">
            <v>Nomo Gerard Brice</v>
          </cell>
          <cell r="K1713" t="str">
            <v>Douala_5</v>
          </cell>
          <cell r="L1713" t="str">
            <v>HAMMER_LIT_SUO</v>
          </cell>
          <cell r="M1713" t="str">
            <v>MTN</v>
          </cell>
          <cell r="N1713" t="e">
            <v>#N/A</v>
          </cell>
        </row>
        <row r="1714">
          <cell r="A1714" t="str">
            <v>LIT_736</v>
          </cell>
          <cell r="B1714" t="str">
            <v>LIT_736_Z_Mboppi-New</v>
          </cell>
          <cell r="C1714" t="str">
            <v>LIT</v>
          </cell>
          <cell r="D1714" t="str">
            <v>Douala</v>
          </cell>
          <cell r="E1714">
            <v>9.7138217880000006</v>
          </cell>
          <cell r="F1714">
            <v>4.0449067640000003</v>
          </cell>
          <cell r="G1714">
            <v>27</v>
          </cell>
          <cell r="H1714" t="str">
            <v>Macro</v>
          </cell>
          <cell r="I1714" t="str">
            <v>ZTE</v>
          </cell>
          <cell r="J1714" t="str">
            <v>Ndo Bile Thomas</v>
          </cell>
          <cell r="K1714" t="str">
            <v>Douala_4</v>
          </cell>
          <cell r="L1714" t="str">
            <v>HAMMER_LIT_SUO</v>
          </cell>
          <cell r="M1714" t="str">
            <v>CAMUSAT</v>
          </cell>
          <cell r="N1714" t="str">
            <v>Good Grid no GE - 8h</v>
          </cell>
        </row>
        <row r="1715">
          <cell r="A1715" t="str">
            <v>OST_227</v>
          </cell>
          <cell r="B1715" t="str">
            <v>Foumbot-Centre-Ville-II</v>
          </cell>
          <cell r="C1715" t="str">
            <v>OST</v>
          </cell>
          <cell r="D1715" t="str">
            <v>Foumbot</v>
          </cell>
          <cell r="E1715">
            <v>10.645837999999999</v>
          </cell>
          <cell r="F1715">
            <v>5.5048700000000004</v>
          </cell>
          <cell r="G1715">
            <v>1078</v>
          </cell>
          <cell r="H1715" t="str">
            <v>Macro</v>
          </cell>
          <cell r="I1715" t="str">
            <v>NOKIA</v>
          </cell>
          <cell r="J1715" t="str">
            <v>Yannick Kamdom</v>
          </cell>
          <cell r="K1715" t="str">
            <v>Foumban_3</v>
          </cell>
          <cell r="L1715" t="str">
            <v>HAMMER_NRO_OST</v>
          </cell>
          <cell r="M1715" t="str">
            <v>CAMUSAT</v>
          </cell>
          <cell r="N1715" t="str">
            <v>Bad Grid + GE</v>
          </cell>
        </row>
        <row r="1716">
          <cell r="A1716" t="str">
            <v>SUO_210</v>
          </cell>
          <cell r="B1716" t="str">
            <v>Mutengene-Maternity-IHS</v>
          </cell>
          <cell r="C1716" t="str">
            <v>SUO</v>
          </cell>
          <cell r="D1716" t="str">
            <v>Mutengene</v>
          </cell>
          <cell r="E1716">
            <v>9.3142300000000002</v>
          </cell>
          <cell r="F1716">
            <v>4.09354</v>
          </cell>
          <cell r="G1716">
            <v>245</v>
          </cell>
          <cell r="H1716" t="str">
            <v>Macro</v>
          </cell>
          <cell r="I1716" t="str">
            <v>NOKIA</v>
          </cell>
          <cell r="J1716" t="str">
            <v>Desmond TAMFU</v>
          </cell>
          <cell r="K1716" t="str">
            <v>Tiko</v>
          </cell>
          <cell r="L1716" t="str">
            <v>HAMMER_LIT_SUO</v>
          </cell>
          <cell r="M1716" t="str">
            <v>IHS</v>
          </cell>
          <cell r="N1716" t="str">
            <v>Grid-Gen</v>
          </cell>
        </row>
        <row r="1717">
          <cell r="A1717" t="str">
            <v>CTR_829</v>
          </cell>
          <cell r="B1717" t="str">
            <v>Saa-IHS</v>
          </cell>
          <cell r="C1717" t="str">
            <v>CTR</v>
          </cell>
          <cell r="D1717" t="str">
            <v>Saa</v>
          </cell>
          <cell r="E1717">
            <v>11.442842494000001</v>
          </cell>
          <cell r="F1717">
            <v>4.3615461959999999</v>
          </cell>
          <cell r="G1717">
            <v>553</v>
          </cell>
          <cell r="H1717" t="str">
            <v>Macro</v>
          </cell>
          <cell r="I1717" t="str">
            <v>NOKIA</v>
          </cell>
          <cell r="J1717" t="str">
            <v xml:space="preserve">APIANG Grégoire Flores </v>
          </cell>
          <cell r="K1717" t="str">
            <v>Ntui</v>
          </cell>
          <cell r="L1717" t="str">
            <v>HAMMER_NRO_OST</v>
          </cell>
          <cell r="M1717" t="str">
            <v>IHS</v>
          </cell>
          <cell r="N1717" t="str">
            <v>Grid-Gen</v>
          </cell>
        </row>
        <row r="1718">
          <cell r="A1718" t="str">
            <v>OST_252</v>
          </cell>
          <cell r="B1718" t="str">
            <v>Koundoum</v>
          </cell>
          <cell r="C1718" t="str">
            <v>OST</v>
          </cell>
          <cell r="D1718" t="str">
            <v>Koundoum</v>
          </cell>
          <cell r="E1718">
            <v>10.803623</v>
          </cell>
          <cell r="F1718">
            <v>5.6515930000000001</v>
          </cell>
          <cell r="G1718">
            <v>1192</v>
          </cell>
          <cell r="H1718" t="str">
            <v>Macro</v>
          </cell>
          <cell r="I1718" t="str">
            <v>NOKIA</v>
          </cell>
          <cell r="J1718" t="str">
            <v>Yannick Kamdom</v>
          </cell>
          <cell r="K1718" t="str">
            <v>Foumban_3</v>
          </cell>
          <cell r="L1718" t="str">
            <v>HAMMER_NRO_OST</v>
          </cell>
          <cell r="M1718" t="str">
            <v>IHS</v>
          </cell>
          <cell r="N1718" t="str">
            <v>Gen-Lithium</v>
          </cell>
        </row>
        <row r="1719">
          <cell r="A1719" t="str">
            <v>LIT_757</v>
          </cell>
          <cell r="B1719" t="str">
            <v>LIT_757_Z_Yatchika-II</v>
          </cell>
          <cell r="C1719" t="str">
            <v>LIT</v>
          </cell>
          <cell r="D1719" t="str">
            <v>Douala</v>
          </cell>
          <cell r="E1719">
            <v>9.8031900000000007</v>
          </cell>
          <cell r="F1719">
            <v>3.98062</v>
          </cell>
          <cell r="G1719">
            <v>36</v>
          </cell>
          <cell r="H1719" t="str">
            <v>Macro</v>
          </cell>
          <cell r="I1719" t="str">
            <v>ZTE</v>
          </cell>
          <cell r="J1719" t="str">
            <v>Marius Lontsi</v>
          </cell>
          <cell r="K1719" t="str">
            <v>Douala_8</v>
          </cell>
          <cell r="L1719" t="str">
            <v>HAMMER_LIT_SUO</v>
          </cell>
          <cell r="M1719" t="str">
            <v>CAMUSAT</v>
          </cell>
          <cell r="N1719" t="str">
            <v>Good Grid no GE - 8h</v>
          </cell>
        </row>
        <row r="1720">
          <cell r="A1720" t="str">
            <v>OST_245</v>
          </cell>
          <cell r="B1720" t="str">
            <v>Mankouotmbou</v>
          </cell>
          <cell r="C1720" t="str">
            <v>OST</v>
          </cell>
          <cell r="D1720" t="str">
            <v>Mankouotmbou</v>
          </cell>
          <cell r="E1720">
            <v>11.0974</v>
          </cell>
          <cell r="F1720">
            <v>5.49742</v>
          </cell>
          <cell r="G1720">
            <v>752</v>
          </cell>
          <cell r="H1720" t="str">
            <v>Macro</v>
          </cell>
          <cell r="I1720" t="str">
            <v>NOKIA</v>
          </cell>
          <cell r="J1720" t="str">
            <v>Yannick Kamdom</v>
          </cell>
          <cell r="K1720" t="str">
            <v>Foumban_3</v>
          </cell>
          <cell r="L1720" t="str">
            <v>HAMMER_NRO_OST</v>
          </cell>
          <cell r="M1720" t="str">
            <v>CAMUSAT</v>
          </cell>
          <cell r="N1720" t="str">
            <v>Hybrid Solar - S3</v>
          </cell>
        </row>
        <row r="1721">
          <cell r="A1721" t="str">
            <v>CTR_593</v>
          </cell>
          <cell r="B1721" t="str">
            <v>Leboudi</v>
          </cell>
          <cell r="C1721" t="str">
            <v>CTR</v>
          </cell>
          <cell r="D1721" t="str">
            <v>Leboudi</v>
          </cell>
          <cell r="E1721">
            <v>11.45316</v>
          </cell>
          <cell r="F1721">
            <v>3.92279</v>
          </cell>
          <cell r="G1721">
            <v>880</v>
          </cell>
          <cell r="H1721" t="str">
            <v>Macro</v>
          </cell>
          <cell r="I1721" t="str">
            <v>NOKIA</v>
          </cell>
          <cell r="J1721" t="str">
            <v>Nguetsa Armand</v>
          </cell>
          <cell r="K1721" t="str">
            <v>Yaounde_5</v>
          </cell>
          <cell r="L1721" t="str">
            <v>AFRO</v>
          </cell>
          <cell r="M1721" t="str">
            <v>IHS</v>
          </cell>
          <cell r="N1721" t="str">
            <v>Grid-Gen</v>
          </cell>
        </row>
        <row r="1722">
          <cell r="A1722" t="str">
            <v>NRD_178</v>
          </cell>
          <cell r="B1722" t="str">
            <v>Guider-Djamboutou</v>
          </cell>
          <cell r="C1722" t="str">
            <v>NRD</v>
          </cell>
          <cell r="D1722" t="str">
            <v>Guider</v>
          </cell>
          <cell r="E1722">
            <v>13.91157439</v>
          </cell>
          <cell r="F1722">
            <v>9.8510495720000009</v>
          </cell>
          <cell r="G1722">
            <v>339</v>
          </cell>
          <cell r="H1722" t="str">
            <v>Macro</v>
          </cell>
          <cell r="I1722" t="str">
            <v>NOKIA</v>
          </cell>
          <cell r="J1722" t="str">
            <v>Tsafack Ervice</v>
          </cell>
          <cell r="K1722" t="str">
            <v>Guider</v>
          </cell>
          <cell r="L1722" t="str">
            <v>TELEINFRA</v>
          </cell>
          <cell r="M1722" t="str">
            <v>CAMUSAT</v>
          </cell>
          <cell r="N1722" t="str">
            <v>Hybrid Solar - S3</v>
          </cell>
        </row>
        <row r="1723">
          <cell r="A1723" t="str">
            <v>SUD_105</v>
          </cell>
          <cell r="B1723" t="str">
            <v>Mbomela-IHS</v>
          </cell>
          <cell r="C1723" t="str">
            <v>SUD</v>
          </cell>
          <cell r="D1723" t="str">
            <v>Mbomela</v>
          </cell>
          <cell r="E1723">
            <v>13.062144999999999</v>
          </cell>
          <cell r="F1723">
            <v>2.7271320000000001</v>
          </cell>
          <cell r="G1723">
            <v>671</v>
          </cell>
          <cell r="H1723" t="str">
            <v>Macro</v>
          </cell>
          <cell r="I1723" t="str">
            <v>NOKIA</v>
          </cell>
          <cell r="J1723" t="str">
            <v>Foe Dominique</v>
          </cell>
          <cell r="K1723" t="str">
            <v>Djoum</v>
          </cell>
          <cell r="L1723" t="str">
            <v>AFRO</v>
          </cell>
          <cell r="M1723" t="str">
            <v>IHS</v>
          </cell>
          <cell r="N1723" t="e">
            <v>#N/A</v>
          </cell>
        </row>
        <row r="1724">
          <cell r="A1724" t="str">
            <v>EST_144</v>
          </cell>
          <cell r="B1724" t="str">
            <v>EST_144_Z_Garoua-Boulai-Entrance</v>
          </cell>
          <cell r="C1724" t="str">
            <v>EST</v>
          </cell>
          <cell r="D1724" t="str">
            <v>Garoua-Boulai</v>
          </cell>
          <cell r="E1724">
            <v>14.561</v>
          </cell>
          <cell r="F1724">
            <v>5.8662000000000001</v>
          </cell>
          <cell r="G1724">
            <v>1011</v>
          </cell>
          <cell r="H1724" t="str">
            <v>Macro</v>
          </cell>
          <cell r="I1724" t="str">
            <v>ZTE</v>
          </cell>
          <cell r="J1724" t="str">
            <v>Kuitche Hippolite</v>
          </cell>
          <cell r="K1724" t="str">
            <v>Meiganga</v>
          </cell>
          <cell r="L1724" t="str">
            <v>TELEINFRA</v>
          </cell>
          <cell r="M1724" t="str">
            <v>CAMUSAT</v>
          </cell>
          <cell r="N1724" t="str">
            <v>Hybrid Solar - S3</v>
          </cell>
        </row>
        <row r="1725">
          <cell r="A1725" t="str">
            <v>OST_243</v>
          </cell>
          <cell r="B1725" t="str">
            <v>Batcham-II</v>
          </cell>
          <cell r="C1725" t="str">
            <v>OST</v>
          </cell>
          <cell r="D1725" t="str">
            <v>Batcham</v>
          </cell>
          <cell r="E1725">
            <v>10.229164900000001</v>
          </cell>
          <cell r="F1725">
            <v>5.5494054349999997</v>
          </cell>
          <cell r="G1725">
            <v>1496</v>
          </cell>
          <cell r="H1725" t="str">
            <v>Macro</v>
          </cell>
          <cell r="I1725" t="str">
            <v>NOKIA</v>
          </cell>
          <cell r="J1725" t="str">
            <v>Kamdom Yannick</v>
          </cell>
          <cell r="K1725" t="str">
            <v>Mbouda</v>
          </cell>
          <cell r="L1725" t="str">
            <v>HAMMER_NRO_OST</v>
          </cell>
          <cell r="M1725" t="str">
            <v>CAMUSAT</v>
          </cell>
          <cell r="N1725" t="str">
            <v>HGB</v>
          </cell>
        </row>
        <row r="1726">
          <cell r="A1726" t="str">
            <v>LIT_758</v>
          </cell>
          <cell r="B1726" t="str">
            <v>LIT_758_Z_Ucac-Icam</v>
          </cell>
          <cell r="C1726" t="str">
            <v>LIT</v>
          </cell>
          <cell r="D1726" t="str">
            <v>Douala</v>
          </cell>
          <cell r="E1726">
            <v>9.7931899999999992</v>
          </cell>
          <cell r="F1726">
            <v>3.9681299999999999</v>
          </cell>
          <cell r="G1726">
            <v>22</v>
          </cell>
          <cell r="H1726" t="str">
            <v>Macro</v>
          </cell>
          <cell r="I1726" t="str">
            <v>ZTE</v>
          </cell>
          <cell r="J1726" t="str">
            <v>Marius Lontsi</v>
          </cell>
          <cell r="K1726" t="str">
            <v>Douala_8</v>
          </cell>
          <cell r="L1726" t="str">
            <v>HAMMER_LIT_SUO</v>
          </cell>
          <cell r="M1726" t="str">
            <v>CAMUSAT</v>
          </cell>
          <cell r="N1726" t="str">
            <v>Good Grid + GE</v>
          </cell>
        </row>
        <row r="1727">
          <cell r="A1727" t="str">
            <v>CTR_591</v>
          </cell>
          <cell r="B1727" t="str">
            <v>CTR_591_Z_Afeme-Nord</v>
          </cell>
          <cell r="C1727" t="str">
            <v>CTR</v>
          </cell>
          <cell r="D1727" t="str">
            <v>Yaounde</v>
          </cell>
          <cell r="E1727">
            <v>11.468569</v>
          </cell>
          <cell r="F1727">
            <v>3.893141</v>
          </cell>
          <cell r="G1727">
            <v>742</v>
          </cell>
          <cell r="H1727" t="str">
            <v>Macro</v>
          </cell>
          <cell r="I1727" t="str">
            <v>ZTE</v>
          </cell>
          <cell r="J1727" t="str">
            <v>Nguetsa Armand</v>
          </cell>
          <cell r="K1727" t="str">
            <v>Yaounde_5</v>
          </cell>
          <cell r="L1727" t="str">
            <v>AFRO</v>
          </cell>
          <cell r="M1727" t="str">
            <v>IHS</v>
          </cell>
          <cell r="N1727" t="str">
            <v>Grid-Gen</v>
          </cell>
        </row>
        <row r="1728">
          <cell r="A1728" t="str">
            <v>OST_233</v>
          </cell>
          <cell r="B1728" t="str">
            <v>Foumban-Kounga-II</v>
          </cell>
          <cell r="C1728" t="str">
            <v>OST</v>
          </cell>
          <cell r="D1728" t="str">
            <v>Foumban</v>
          </cell>
          <cell r="E1728">
            <v>10.8879</v>
          </cell>
          <cell r="F1728">
            <v>5.7349800000000002</v>
          </cell>
          <cell r="G1728">
            <v>1140</v>
          </cell>
          <cell r="H1728" t="str">
            <v>Macro</v>
          </cell>
          <cell r="I1728" t="str">
            <v>NOKIA</v>
          </cell>
          <cell r="J1728" t="str">
            <v>YaYa Nchare</v>
          </cell>
          <cell r="K1728" t="str">
            <v>Foumban_1</v>
          </cell>
          <cell r="L1728" t="str">
            <v>HAMMER_NRO_OST</v>
          </cell>
          <cell r="M1728" t="str">
            <v>CAMUSAT</v>
          </cell>
          <cell r="N1728" t="str">
            <v>Bad Grid + GE</v>
          </cell>
        </row>
        <row r="1729">
          <cell r="A1729" t="str">
            <v>OST_229</v>
          </cell>
          <cell r="B1729" t="str">
            <v>Foumban-Ndjisse-III</v>
          </cell>
          <cell r="C1729" t="str">
            <v>OST</v>
          </cell>
          <cell r="D1729" t="str">
            <v>Foumban</v>
          </cell>
          <cell r="E1729">
            <v>10.89039</v>
          </cell>
          <cell r="F1729">
            <v>5.7172780000000003</v>
          </cell>
          <cell r="G1729">
            <v>1191</v>
          </cell>
          <cell r="H1729" t="str">
            <v>Macro</v>
          </cell>
          <cell r="I1729" t="str">
            <v>NOKIA</v>
          </cell>
          <cell r="J1729" t="str">
            <v>YaYa Nchare</v>
          </cell>
          <cell r="K1729" t="str">
            <v>Foumban_1</v>
          </cell>
          <cell r="L1729" t="str">
            <v>HAMMER_NRO_OST</v>
          </cell>
          <cell r="M1729" t="str">
            <v>CAMUSAT</v>
          </cell>
          <cell r="N1729" t="str">
            <v>HGB</v>
          </cell>
        </row>
        <row r="1730">
          <cell r="A1730" t="str">
            <v>LIT_750</v>
          </cell>
          <cell r="B1730" t="str">
            <v>MISSOLE-II-PK35-IHS</v>
          </cell>
          <cell r="C1730" t="str">
            <v>LIT</v>
          </cell>
          <cell r="D1730" t="str">
            <v>Missole</v>
          </cell>
          <cell r="E1730">
            <v>9.9641950000000001</v>
          </cell>
          <cell r="F1730">
            <v>3.9604529999999998</v>
          </cell>
          <cell r="G1730">
            <v>72</v>
          </cell>
          <cell r="H1730" t="str">
            <v>Macro</v>
          </cell>
          <cell r="I1730" t="str">
            <v>NOKIA</v>
          </cell>
          <cell r="J1730" t="str">
            <v>Yannik Mbah</v>
          </cell>
          <cell r="K1730" t="str">
            <v>Edea_1</v>
          </cell>
          <cell r="L1730" t="str">
            <v>HAMMER_LIT_SUO</v>
          </cell>
          <cell r="M1730" t="str">
            <v>IHS</v>
          </cell>
          <cell r="N1730" t="e">
            <v>#N/A</v>
          </cell>
        </row>
        <row r="1731">
          <cell r="A1731" t="str">
            <v>LIT_749</v>
          </cell>
          <cell r="B1731" t="str">
            <v>LIT_749_Z_Edea-Peage-IHS</v>
          </cell>
          <cell r="C1731" t="str">
            <v>LIT</v>
          </cell>
          <cell r="D1731" t="str">
            <v>Edea</v>
          </cell>
          <cell r="E1731">
            <v>10.094920999999999</v>
          </cell>
          <cell r="F1731">
            <v>3.8239709999999998</v>
          </cell>
          <cell r="G1731">
            <v>63</v>
          </cell>
          <cell r="H1731" t="str">
            <v>Macro</v>
          </cell>
          <cell r="I1731" t="str">
            <v>ZTE</v>
          </cell>
          <cell r="J1731" t="str">
            <v>Yannik Mbah</v>
          </cell>
          <cell r="K1731" t="str">
            <v>Edea_1</v>
          </cell>
          <cell r="L1731" t="str">
            <v>HAMMER_LIT_SUO</v>
          </cell>
          <cell r="M1731" t="str">
            <v>IHS</v>
          </cell>
          <cell r="N1731" t="e">
            <v>#N/A</v>
          </cell>
        </row>
        <row r="1732">
          <cell r="A1732" t="str">
            <v>SUO_169</v>
          </cell>
          <cell r="B1732" t="str">
            <v>Buea-Bomaka-III-MTN</v>
          </cell>
          <cell r="C1732" t="str">
            <v>SUO</v>
          </cell>
          <cell r="D1732" t="str">
            <v>Buea</v>
          </cell>
          <cell r="E1732">
            <v>9.3043560000000003</v>
          </cell>
          <cell r="F1732">
            <v>4.1453300000000004</v>
          </cell>
          <cell r="G1732">
            <v>666</v>
          </cell>
          <cell r="H1732" t="str">
            <v>Macro</v>
          </cell>
          <cell r="I1732" t="str">
            <v>NOKIA</v>
          </cell>
          <cell r="J1732" t="str">
            <v>Desmond TAMFU</v>
          </cell>
          <cell r="K1732" t="str">
            <v>Tiko</v>
          </cell>
          <cell r="L1732" t="str">
            <v>HAMMER_LIT_SUO</v>
          </cell>
          <cell r="M1732" t="str">
            <v>MTN</v>
          </cell>
          <cell r="N1732" t="e">
            <v>#N/A</v>
          </cell>
        </row>
        <row r="1733">
          <cell r="A1733" t="str">
            <v>SUO_201</v>
          </cell>
          <cell r="B1733" t="str">
            <v>Buea-Bomaka-II-IHS</v>
          </cell>
          <cell r="C1733" t="str">
            <v>SUO</v>
          </cell>
          <cell r="D1733" t="str">
            <v>Buea</v>
          </cell>
          <cell r="E1733">
            <v>9.3041499999999999</v>
          </cell>
          <cell r="F1733">
            <v>4.15381</v>
          </cell>
          <cell r="G1733">
            <v>528</v>
          </cell>
          <cell r="H1733" t="str">
            <v>Macro</v>
          </cell>
          <cell r="I1733" t="str">
            <v>NOKIA</v>
          </cell>
          <cell r="J1733" t="str">
            <v>Honore Koube</v>
          </cell>
          <cell r="K1733" t="str">
            <v>Buea</v>
          </cell>
          <cell r="L1733" t="str">
            <v>HAMMER_LIT_SUO</v>
          </cell>
          <cell r="M1733" t="str">
            <v>IHS</v>
          </cell>
          <cell r="N1733" t="str">
            <v>Grid-Gen</v>
          </cell>
        </row>
        <row r="1734">
          <cell r="A1734" t="str">
            <v>CTR_676</v>
          </cell>
          <cell r="B1734" t="str">
            <v>Nkolnkoumou</v>
          </cell>
          <cell r="C1734" t="str">
            <v>CTR</v>
          </cell>
          <cell r="D1734" t="str">
            <v>Yaounde</v>
          </cell>
          <cell r="E1734">
            <v>11.389912300000001</v>
          </cell>
          <cell r="F1734">
            <v>3.8661723019999998</v>
          </cell>
          <cell r="G1734">
            <v>801</v>
          </cell>
          <cell r="H1734" t="str">
            <v>Macro</v>
          </cell>
          <cell r="I1734" t="str">
            <v>NOKIA</v>
          </cell>
          <cell r="J1734" t="str">
            <v>Nguetsa Armand</v>
          </cell>
          <cell r="K1734" t="str">
            <v>Yaounde_5</v>
          </cell>
          <cell r="L1734" t="str">
            <v>AFRO</v>
          </cell>
          <cell r="M1734" t="str">
            <v>IHS</v>
          </cell>
          <cell r="N1734" t="str">
            <v>Grid-Gen-Lithium</v>
          </cell>
        </row>
        <row r="1735">
          <cell r="A1735" t="str">
            <v>CTR_657</v>
          </cell>
          <cell r="B1735" t="str">
            <v>CTR_657_Z_Nkolbisson-Ayene-Bar</v>
          </cell>
          <cell r="C1735" t="str">
            <v>CTR</v>
          </cell>
          <cell r="D1735" t="str">
            <v>Yaounde</v>
          </cell>
          <cell r="E1735">
            <v>11.431025999999999</v>
          </cell>
          <cell r="F1735">
            <v>3.8762189999999999</v>
          </cell>
          <cell r="G1735">
            <v>727</v>
          </cell>
          <cell r="H1735" t="str">
            <v>Macro</v>
          </cell>
          <cell r="I1735" t="str">
            <v>ZTE</v>
          </cell>
          <cell r="J1735" t="str">
            <v>Nguetsa Armand</v>
          </cell>
          <cell r="K1735" t="str">
            <v>Yaounde_5</v>
          </cell>
          <cell r="L1735" t="str">
            <v>AFRO</v>
          </cell>
          <cell r="M1735" t="str">
            <v>CAMUSAT</v>
          </cell>
          <cell r="N1735" t="str">
            <v>Bad Grid + GE</v>
          </cell>
        </row>
        <row r="1736">
          <cell r="A1736" t="str">
            <v>LIT_766</v>
          </cell>
          <cell r="B1736" t="str">
            <v>LIT_766_Z_Yassa-Village-Camtel</v>
          </cell>
          <cell r="C1736" t="str">
            <v>LIT</v>
          </cell>
          <cell r="D1736" t="str">
            <v>Douala</v>
          </cell>
          <cell r="E1736">
            <v>9.794143</v>
          </cell>
          <cell r="F1736">
            <v>3.9966189999999999</v>
          </cell>
          <cell r="G1736">
            <v>24</v>
          </cell>
          <cell r="H1736" t="str">
            <v>Macro</v>
          </cell>
          <cell r="I1736" t="str">
            <v>ZTE</v>
          </cell>
          <cell r="J1736" t="str">
            <v>Marius Lontsi</v>
          </cell>
          <cell r="K1736" t="str">
            <v>Douala_8</v>
          </cell>
          <cell r="L1736" t="str">
            <v>HAMMER_LIT_SUO</v>
          </cell>
          <cell r="M1736" t="str">
            <v>CAMUSAT</v>
          </cell>
          <cell r="N1736" t="str">
            <v>Good Grid no GE - 8h</v>
          </cell>
        </row>
        <row r="1737">
          <cell r="A1737" t="str">
            <v>EXN_259</v>
          </cell>
          <cell r="B1737" t="str">
            <v>Fotokol-Town-IHS</v>
          </cell>
          <cell r="C1737" t="str">
            <v>EXN</v>
          </cell>
          <cell r="D1737" t="str">
            <v>Fotokol</v>
          </cell>
          <cell r="E1737">
            <v>14.22471</v>
          </cell>
          <cell r="F1737">
            <v>12.37622</v>
          </cell>
          <cell r="G1737">
            <v>286</v>
          </cell>
          <cell r="H1737" t="str">
            <v>Macro</v>
          </cell>
          <cell r="I1737" t="str">
            <v>NOKIA</v>
          </cell>
          <cell r="J1737" t="str">
            <v>Romeo Mathieu YEMIH</v>
          </cell>
          <cell r="K1737" t="str">
            <v>Makary</v>
          </cell>
          <cell r="L1737" t="str">
            <v>TELEINFRA</v>
          </cell>
          <cell r="M1737" t="str">
            <v>IHS</v>
          </cell>
          <cell r="N1737" t="str">
            <v>Hybrid Gen</v>
          </cell>
        </row>
        <row r="1738">
          <cell r="A1738" t="str">
            <v>CTR_869</v>
          </cell>
          <cell r="B1738" t="str">
            <v>MONATELE-IHS</v>
          </cell>
          <cell r="C1738" t="str">
            <v>CTR</v>
          </cell>
          <cell r="D1738" t="str">
            <v>Monatele</v>
          </cell>
          <cell r="E1738">
            <v>11.205656729999999</v>
          </cell>
          <cell r="F1738">
            <v>4.2595929750000003</v>
          </cell>
          <cell r="G1738">
            <v>423</v>
          </cell>
          <cell r="H1738" t="str">
            <v>Macro</v>
          </cell>
          <cell r="I1738" t="str">
            <v>NOKIA</v>
          </cell>
          <cell r="J1738" t="str">
            <v xml:space="preserve">APIANG Grégoire Flores </v>
          </cell>
          <cell r="K1738" t="str">
            <v>Ntui</v>
          </cell>
          <cell r="L1738" t="str">
            <v>HAMMER_NRO_OST</v>
          </cell>
          <cell r="M1738" t="str">
            <v>IHS</v>
          </cell>
          <cell r="N1738" t="str">
            <v>Grid-Gen</v>
          </cell>
        </row>
        <row r="1739">
          <cell r="A1739" t="str">
            <v>EXN_258</v>
          </cell>
          <cell r="B1739" t="str">
            <v>Mora4-IHS</v>
          </cell>
          <cell r="C1739" t="str">
            <v>EXN</v>
          </cell>
          <cell r="D1739" t="str">
            <v>Mora</v>
          </cell>
          <cell r="E1739">
            <v>14.12866</v>
          </cell>
          <cell r="F1739">
            <v>11.049397000000001</v>
          </cell>
          <cell r="G1739">
            <v>462</v>
          </cell>
          <cell r="H1739" t="str">
            <v>Macro</v>
          </cell>
          <cell r="I1739" t="str">
            <v>NOKIA</v>
          </cell>
          <cell r="J1739" t="str">
            <v>Yaouba Yaya</v>
          </cell>
          <cell r="K1739" t="str">
            <v>Mora</v>
          </cell>
          <cell r="L1739" t="str">
            <v>TELEINFRA</v>
          </cell>
          <cell r="M1739" t="str">
            <v>IHS</v>
          </cell>
          <cell r="N1739" t="str">
            <v>Grid-Gen</v>
          </cell>
        </row>
        <row r="1740">
          <cell r="A1740" t="str">
            <v>NRD_119</v>
          </cell>
          <cell r="B1740" t="str">
            <v>Poli-Ville-IHS</v>
          </cell>
          <cell r="C1740" t="str">
            <v>NRD</v>
          </cell>
          <cell r="D1740" t="str">
            <v>Poli</v>
          </cell>
          <cell r="E1740">
            <v>13.24269975</v>
          </cell>
          <cell r="F1740">
            <v>8.4725799540000004</v>
          </cell>
          <cell r="G1740">
            <v>478</v>
          </cell>
          <cell r="H1740" t="str">
            <v>Macro</v>
          </cell>
          <cell r="I1740" t="str">
            <v>NOKIA</v>
          </cell>
          <cell r="J1740" t="str">
            <v>Mohamadou Belo Ahmadou</v>
          </cell>
          <cell r="K1740" t="str">
            <v>Gouna</v>
          </cell>
          <cell r="L1740" t="str">
            <v>TELEINFRA</v>
          </cell>
          <cell r="M1740" t="str">
            <v>IHS</v>
          </cell>
          <cell r="N1740" t="str">
            <v>Grid-Gen</v>
          </cell>
        </row>
        <row r="1741">
          <cell r="A1741" t="str">
            <v>OST_235</v>
          </cell>
          <cell r="B1741" t="str">
            <v>Foumban-Camtel-II</v>
          </cell>
          <cell r="C1741" t="str">
            <v>OST</v>
          </cell>
          <cell r="D1741" t="str">
            <v>Foumban</v>
          </cell>
          <cell r="E1741">
            <v>10.89955</v>
          </cell>
          <cell r="F1741">
            <v>5.7295340000000001</v>
          </cell>
          <cell r="G1741">
            <v>1140</v>
          </cell>
          <cell r="H1741" t="str">
            <v>Macro</v>
          </cell>
          <cell r="I1741" t="str">
            <v>NOKIA</v>
          </cell>
          <cell r="J1741" t="str">
            <v>YaYa Nchare</v>
          </cell>
          <cell r="K1741" t="str">
            <v>Foumban_1</v>
          </cell>
          <cell r="L1741" t="str">
            <v>HAMMER_NRO_OST</v>
          </cell>
          <cell r="M1741" t="str">
            <v>CAMUSAT</v>
          </cell>
          <cell r="N1741" t="str">
            <v>Bad Grid + Solar + GE</v>
          </cell>
        </row>
        <row r="1742">
          <cell r="A1742" t="str">
            <v>EST_023</v>
          </cell>
          <cell r="B1742" t="str">
            <v>Goyoum</v>
          </cell>
          <cell r="C1742" t="str">
            <v>EST</v>
          </cell>
          <cell r="D1742" t="str">
            <v>Goyoum</v>
          </cell>
          <cell r="E1742">
            <v>13.37752703</v>
          </cell>
          <cell r="F1742">
            <v>5.2169685159999997</v>
          </cell>
          <cell r="G1742">
            <v>687</v>
          </cell>
          <cell r="H1742" t="str">
            <v>Macro</v>
          </cell>
          <cell r="I1742" t="str">
            <v>NOKIA</v>
          </cell>
          <cell r="J1742" t="str">
            <v>Tchimeni Franck</v>
          </cell>
          <cell r="K1742" t="str">
            <v>Bertoua_1</v>
          </cell>
          <cell r="L1742" t="str">
            <v>AFRO</v>
          </cell>
          <cell r="M1742" t="str">
            <v>CAMUSAT</v>
          </cell>
          <cell r="N1742" t="str">
            <v>Hybrid Solar - S2</v>
          </cell>
        </row>
        <row r="1743">
          <cell r="A1743" t="str">
            <v>SUO_227</v>
          </cell>
          <cell r="B1743" t="str">
            <v>Limbe-Batoke-Camtel</v>
          </cell>
          <cell r="C1743" t="str">
            <v>SUO</v>
          </cell>
          <cell r="D1743" t="str">
            <v>Limbe</v>
          </cell>
          <cell r="E1743">
            <v>9.0958489999999994</v>
          </cell>
          <cell r="F1743">
            <v>4.0315510000000003</v>
          </cell>
          <cell r="G1743">
            <v>36</v>
          </cell>
          <cell r="H1743" t="str">
            <v>Macro</v>
          </cell>
          <cell r="I1743" t="str">
            <v>NOKIA</v>
          </cell>
          <cell r="J1743" t="str">
            <v>Emile TAMFU</v>
          </cell>
          <cell r="K1743" t="str">
            <v>Limbe</v>
          </cell>
          <cell r="L1743" t="str">
            <v>HAMMER_LIT_SUO</v>
          </cell>
          <cell r="M1743" t="str">
            <v>CAMUSAT</v>
          </cell>
          <cell r="N1743" t="str">
            <v>Good Grid no GE - 8h</v>
          </cell>
        </row>
        <row r="1744">
          <cell r="A1744" t="str">
            <v>CTR_822</v>
          </cell>
          <cell r="B1744" t="str">
            <v>Ebebda-MTN</v>
          </cell>
          <cell r="C1744" t="str">
            <v>CTR</v>
          </cell>
          <cell r="D1744" t="str">
            <v>Ebebda</v>
          </cell>
          <cell r="E1744">
            <v>11.277049999999999</v>
          </cell>
          <cell r="F1744">
            <v>4.3530800000000003</v>
          </cell>
          <cell r="G1744">
            <v>395</v>
          </cell>
          <cell r="H1744" t="str">
            <v>Macro</v>
          </cell>
          <cell r="I1744" t="str">
            <v>NOKIA</v>
          </cell>
          <cell r="J1744" t="str">
            <v xml:space="preserve">APIANG Grégoire Flores </v>
          </cell>
          <cell r="K1744" t="str">
            <v>Ntui</v>
          </cell>
          <cell r="L1744" t="str">
            <v>HAMMER_NRO_OST</v>
          </cell>
          <cell r="M1744" t="str">
            <v>CAMUSAT</v>
          </cell>
          <cell r="N1744" t="str">
            <v>Hybrid Solar - S1</v>
          </cell>
        </row>
        <row r="1745">
          <cell r="A1745" t="str">
            <v>SUD_107</v>
          </cell>
          <cell r="B1745" t="str">
            <v>EMINEMVOM-IHS</v>
          </cell>
          <cell r="C1745" t="str">
            <v>SUD</v>
          </cell>
          <cell r="D1745" t="str">
            <v>Eminevom</v>
          </cell>
          <cell r="E1745">
            <v>11.7803</v>
          </cell>
          <cell r="F1745">
            <v>2.9594</v>
          </cell>
          <cell r="G1745">
            <v>713</v>
          </cell>
          <cell r="H1745" t="str">
            <v>Macro</v>
          </cell>
          <cell r="I1745" t="str">
            <v>NOKIA</v>
          </cell>
          <cell r="J1745" t="str">
            <v>Kenfack Peguy</v>
          </cell>
          <cell r="K1745" t="str">
            <v>Sangmelima</v>
          </cell>
          <cell r="L1745" t="str">
            <v>AFRO</v>
          </cell>
          <cell r="M1745" t="str">
            <v>IHS</v>
          </cell>
          <cell r="N1745" t="e">
            <v>#N/A</v>
          </cell>
        </row>
        <row r="1746">
          <cell r="A1746" t="str">
            <v>CTR_795</v>
          </cell>
          <cell r="B1746" t="str">
            <v>EDZENDOUAN</v>
          </cell>
          <cell r="C1746" t="str">
            <v>CTR</v>
          </cell>
          <cell r="D1746" t="str">
            <v>Edzendouan</v>
          </cell>
          <cell r="E1746">
            <v>11.75019</v>
          </cell>
          <cell r="F1746">
            <v>4.1937899999999999</v>
          </cell>
          <cell r="G1746">
            <v>573</v>
          </cell>
          <cell r="H1746" t="str">
            <v>Macro</v>
          </cell>
          <cell r="I1746" t="str">
            <v>NOKIA</v>
          </cell>
          <cell r="J1746" t="str">
            <v>Ngouala TSAGUE BRISSE</v>
          </cell>
          <cell r="K1746" t="str">
            <v>Yaounde_3</v>
          </cell>
          <cell r="L1746" t="str">
            <v>AFRO</v>
          </cell>
          <cell r="M1746" t="str">
            <v>CAMUSAT</v>
          </cell>
          <cell r="N1746" t="str">
            <v>Hybrid Solar - S1</v>
          </cell>
        </row>
        <row r="1747">
          <cell r="A1747" t="str">
            <v>CTR_823</v>
          </cell>
          <cell r="B1747" t="str">
            <v>Koundou-MTN</v>
          </cell>
          <cell r="C1747" t="str">
            <v>CTR</v>
          </cell>
          <cell r="D1747" t="str">
            <v>Koundou</v>
          </cell>
          <cell r="E1747">
            <v>12.117330000000001</v>
          </cell>
          <cell r="F1747">
            <v>3.9051800000000001</v>
          </cell>
          <cell r="G1747">
            <v>702</v>
          </cell>
          <cell r="H1747" t="str">
            <v>Macro</v>
          </cell>
          <cell r="I1747" t="str">
            <v>NOKIA</v>
          </cell>
          <cell r="J1747" t="str">
            <v>Essiane Arthur</v>
          </cell>
          <cell r="K1747" t="str">
            <v>Abong-Mbang</v>
          </cell>
          <cell r="L1747" t="str">
            <v>AFRO</v>
          </cell>
          <cell r="M1747" t="str">
            <v>CAMUSAT</v>
          </cell>
          <cell r="N1747" t="str">
            <v>Hybrid Solar - S1</v>
          </cell>
        </row>
        <row r="1748">
          <cell r="A1748" t="str">
            <v>CTR_835</v>
          </cell>
          <cell r="B1748" t="str">
            <v>Carrefour-Elat</v>
          </cell>
          <cell r="C1748" t="str">
            <v>CTR</v>
          </cell>
          <cell r="D1748" t="str">
            <v>Elat</v>
          </cell>
          <cell r="E1748">
            <v>11.723775</v>
          </cell>
          <cell r="F1748">
            <v>3.9254959999999999</v>
          </cell>
          <cell r="G1748">
            <v>751</v>
          </cell>
          <cell r="H1748" t="str">
            <v>Macro</v>
          </cell>
          <cell r="I1748" t="str">
            <v>NOKIA</v>
          </cell>
          <cell r="J1748" t="str">
            <v>Essiane Arthur</v>
          </cell>
          <cell r="K1748" t="str">
            <v>Abong-Mbang</v>
          </cell>
          <cell r="L1748" t="str">
            <v>AFRO</v>
          </cell>
          <cell r="M1748" t="str">
            <v>CAMUSAT</v>
          </cell>
          <cell r="N1748" t="str">
            <v>Medium Grid + GE</v>
          </cell>
        </row>
        <row r="1749">
          <cell r="A1749" t="str">
            <v>NRO_124</v>
          </cell>
          <cell r="B1749" t="str">
            <v>T-junction-IHS</v>
          </cell>
          <cell r="C1749" t="str">
            <v>NRO</v>
          </cell>
          <cell r="D1749" t="str">
            <v>Bamenda</v>
          </cell>
          <cell r="E1749">
            <v>10.152419999999999</v>
          </cell>
          <cell r="F1749">
            <v>5.9520799999999996</v>
          </cell>
          <cell r="G1749">
            <v>1250</v>
          </cell>
          <cell r="H1749" t="str">
            <v>Macro</v>
          </cell>
          <cell r="I1749" t="str">
            <v>NOKIA</v>
          </cell>
          <cell r="J1749" t="str">
            <v>ABONGTEOH SOFOR Derick</v>
          </cell>
          <cell r="K1749" t="str">
            <v>Bamenda_1</v>
          </cell>
          <cell r="L1749" t="str">
            <v>HAMMER_NRO_OST</v>
          </cell>
          <cell r="M1749" t="str">
            <v>IHS</v>
          </cell>
          <cell r="N1749" t="str">
            <v>Grid-Gen</v>
          </cell>
        </row>
        <row r="1750">
          <cell r="A1750" t="str">
            <v>NRO_121</v>
          </cell>
          <cell r="B1750" t="str">
            <v>Bamenda-Foncha-Street-IHS</v>
          </cell>
          <cell r="C1750" t="str">
            <v>NRO</v>
          </cell>
          <cell r="D1750" t="str">
            <v>Bamenda</v>
          </cell>
          <cell r="E1750">
            <v>10.173774999999999</v>
          </cell>
          <cell r="F1750">
            <v>5.9725000000000001</v>
          </cell>
          <cell r="G1750">
            <v>1260</v>
          </cell>
          <cell r="H1750" t="str">
            <v>Macro</v>
          </cell>
          <cell r="I1750" t="str">
            <v>NOKIA</v>
          </cell>
          <cell r="J1750" t="str">
            <v>UCHENNA Cedric</v>
          </cell>
          <cell r="K1750" t="str">
            <v>B2B_Bamenda</v>
          </cell>
          <cell r="L1750" t="str">
            <v>HAMMER_NRO_OST</v>
          </cell>
          <cell r="M1750" t="str">
            <v>IHS</v>
          </cell>
          <cell r="N1750" t="str">
            <v>Grid-Gen</v>
          </cell>
        </row>
        <row r="1751">
          <cell r="A1751" t="str">
            <v>CTR_870</v>
          </cell>
          <cell r="B1751" t="str">
            <v>MENGUE-BIBEY-IHS</v>
          </cell>
          <cell r="C1751" t="str">
            <v>CTR</v>
          </cell>
          <cell r="D1751" t="str">
            <v>Mengue Bibey</v>
          </cell>
          <cell r="E1751">
            <v>12.835900000000001</v>
          </cell>
          <cell r="F1751">
            <v>4.8651</v>
          </cell>
          <cell r="G1751">
            <v>745</v>
          </cell>
          <cell r="H1751" t="str">
            <v>Macro</v>
          </cell>
          <cell r="I1751" t="str">
            <v>NOKIA</v>
          </cell>
          <cell r="J1751" t="str">
            <v>TSAGUE Raoul</v>
          </cell>
          <cell r="K1751" t="str">
            <v>Nanga-Eboko</v>
          </cell>
          <cell r="L1751" t="str">
            <v>AFRO</v>
          </cell>
          <cell r="M1751" t="str">
            <v>IHS</v>
          </cell>
          <cell r="N1751" t="e">
            <v>#N/A</v>
          </cell>
        </row>
        <row r="1752">
          <cell r="A1752" t="str">
            <v>SUD_112</v>
          </cell>
          <cell r="B1752" t="str">
            <v>Akom-Centre-Hill-IHS</v>
          </cell>
          <cell r="C1752" t="str">
            <v>SUD</v>
          </cell>
          <cell r="D1752" t="str">
            <v>Akom</v>
          </cell>
          <cell r="E1752">
            <v>13.312965</v>
          </cell>
          <cell r="F1752">
            <v>2.6309710000000002</v>
          </cell>
          <cell r="G1752">
            <v>731</v>
          </cell>
          <cell r="H1752" t="str">
            <v>Macro</v>
          </cell>
          <cell r="I1752" t="str">
            <v>NOKIA</v>
          </cell>
          <cell r="J1752" t="str">
            <v>Foe Dominique</v>
          </cell>
          <cell r="K1752" t="str">
            <v>Djoum</v>
          </cell>
          <cell r="L1752" t="str">
            <v>AFRO</v>
          </cell>
          <cell r="M1752" t="str">
            <v>IHS</v>
          </cell>
          <cell r="N1752" t="e">
            <v>#N/A</v>
          </cell>
        </row>
        <row r="1753">
          <cell r="A1753" t="str">
            <v>SUO_243</v>
          </cell>
          <cell r="B1753" t="str">
            <v>Mile16-Buea-HIS</v>
          </cell>
          <cell r="C1753" t="str">
            <v>SUO</v>
          </cell>
          <cell r="D1753" t="str">
            <v>Buea</v>
          </cell>
          <cell r="E1753">
            <v>9.3027354879999997</v>
          </cell>
          <cell r="F1753">
            <v>4.1396489440000002</v>
          </cell>
          <cell r="G1753">
            <v>513</v>
          </cell>
          <cell r="H1753" t="str">
            <v>Macro</v>
          </cell>
          <cell r="I1753" t="str">
            <v>NOKIA</v>
          </cell>
          <cell r="J1753" t="str">
            <v>Desmond TAMFU</v>
          </cell>
          <cell r="K1753" t="str">
            <v>Tiko</v>
          </cell>
          <cell r="L1753" t="str">
            <v>HAMMER_LIT_SUO</v>
          </cell>
          <cell r="M1753">
            <v>0</v>
          </cell>
          <cell r="N1753" t="e">
            <v>#N/A</v>
          </cell>
        </row>
        <row r="1754">
          <cell r="A1754" t="str">
            <v>LIT_426</v>
          </cell>
          <cell r="B1754" t="str">
            <v>LIT_426_Z_Bobongo-Itba-IHS</v>
          </cell>
          <cell r="C1754" t="str">
            <v>LIT</v>
          </cell>
          <cell r="D1754" t="str">
            <v>Douala</v>
          </cell>
          <cell r="E1754">
            <v>9.7371065669999997</v>
          </cell>
          <cell r="F1754">
            <v>4.0084996659999996</v>
          </cell>
          <cell r="G1754">
            <v>4</v>
          </cell>
          <cell r="H1754" t="str">
            <v>Macro</v>
          </cell>
          <cell r="I1754" t="str">
            <v>ZTE</v>
          </cell>
          <cell r="J1754" t="str">
            <v>Nomo Gerard Brice</v>
          </cell>
          <cell r="K1754" t="str">
            <v>Douala_5</v>
          </cell>
          <cell r="L1754" t="str">
            <v>HAMMER_LIT_SUO</v>
          </cell>
          <cell r="M1754" t="str">
            <v>IHS</v>
          </cell>
          <cell r="N1754" t="str">
            <v>Grid-Gen</v>
          </cell>
        </row>
        <row r="1755">
          <cell r="A1755" t="str">
            <v>NRO_129</v>
          </cell>
          <cell r="B1755" t="str">
            <v>Bambili-Campus</v>
          </cell>
          <cell r="C1755" t="str">
            <v>NRO</v>
          </cell>
          <cell r="D1755" t="str">
            <v>Bambili</v>
          </cell>
          <cell r="E1755">
            <v>10.247678000000001</v>
          </cell>
          <cell r="F1755">
            <v>6.0185250000000003</v>
          </cell>
          <cell r="G1755">
            <v>1304</v>
          </cell>
          <cell r="H1755" t="str">
            <v>Macro</v>
          </cell>
          <cell r="I1755" t="str">
            <v>NOKIA</v>
          </cell>
          <cell r="J1755" t="str">
            <v>ABONGTEOH SOFOR Derick</v>
          </cell>
          <cell r="K1755" t="str">
            <v>Bamenda_1</v>
          </cell>
          <cell r="L1755" t="str">
            <v>HAMMER_NRO_OST</v>
          </cell>
          <cell r="M1755" t="str">
            <v>IHS</v>
          </cell>
          <cell r="N1755" t="str">
            <v>Gen Only</v>
          </cell>
        </row>
        <row r="1756">
          <cell r="A1756" t="str">
            <v>SUO_182</v>
          </cell>
          <cell r="B1756" t="str">
            <v>Buea-Service-Center-IHS</v>
          </cell>
          <cell r="C1756" t="str">
            <v>SUO</v>
          </cell>
          <cell r="D1756" t="str">
            <v>Buea</v>
          </cell>
          <cell r="E1756">
            <v>9.2917417560000004</v>
          </cell>
          <cell r="F1756">
            <v>4.1534585279999998</v>
          </cell>
          <cell r="G1756">
            <v>785</v>
          </cell>
          <cell r="H1756" t="str">
            <v>Macro</v>
          </cell>
          <cell r="I1756" t="str">
            <v>NOKIA</v>
          </cell>
          <cell r="J1756" t="str">
            <v>Honore Koube</v>
          </cell>
          <cell r="K1756" t="str">
            <v>Buea</v>
          </cell>
          <cell r="L1756" t="str">
            <v>HAMMER_LIT_SUO</v>
          </cell>
          <cell r="M1756" t="str">
            <v>IHS</v>
          </cell>
          <cell r="N1756" t="str">
            <v>Grid-Gen</v>
          </cell>
        </row>
        <row r="1757">
          <cell r="A1757" t="str">
            <v>SUO_194</v>
          </cell>
          <cell r="B1757" t="str">
            <v>Limbe-Alpha-Club-Towe-IHS</v>
          </cell>
          <cell r="C1757" t="str">
            <v>SUO</v>
          </cell>
          <cell r="D1757" t="str">
            <v>Limbe</v>
          </cell>
          <cell r="E1757">
            <v>9.2177500000000006</v>
          </cell>
          <cell r="F1757">
            <v>4.02666667</v>
          </cell>
          <cell r="G1757">
            <v>125</v>
          </cell>
          <cell r="H1757" t="str">
            <v>Macro</v>
          </cell>
          <cell r="I1757" t="str">
            <v>NOKIA</v>
          </cell>
          <cell r="J1757" t="str">
            <v>Emile TAMFU</v>
          </cell>
          <cell r="K1757" t="str">
            <v>Limbe</v>
          </cell>
          <cell r="L1757" t="str">
            <v>HAMMER_LIT_SUO</v>
          </cell>
          <cell r="M1757" t="str">
            <v>IHS</v>
          </cell>
          <cell r="N1757" t="e">
            <v>#N/A</v>
          </cell>
        </row>
        <row r="1758">
          <cell r="A1758" t="str">
            <v>SUO_207</v>
          </cell>
          <cell r="B1758" t="str">
            <v>Limbe-Bota-IHS</v>
          </cell>
          <cell r="C1758" t="str">
            <v>SUO</v>
          </cell>
          <cell r="D1758" t="str">
            <v>Limbe</v>
          </cell>
          <cell r="E1758">
            <v>9.1944199809999994</v>
          </cell>
          <cell r="F1758">
            <v>4.0293031409999998</v>
          </cell>
          <cell r="G1758">
            <v>43</v>
          </cell>
          <cell r="H1758" t="str">
            <v>Macro</v>
          </cell>
          <cell r="I1758" t="str">
            <v>NOKIA</v>
          </cell>
          <cell r="J1758" t="str">
            <v>Emile TAMFU</v>
          </cell>
          <cell r="K1758" t="str">
            <v>Limbe</v>
          </cell>
          <cell r="L1758" t="str">
            <v>HAMMER_LIT_SUO</v>
          </cell>
          <cell r="M1758" t="str">
            <v>IHS</v>
          </cell>
          <cell r="N1758" t="str">
            <v>Grid-Gen</v>
          </cell>
        </row>
        <row r="1759">
          <cell r="A1759" t="str">
            <v>SUO_219</v>
          </cell>
          <cell r="B1759" t="str">
            <v>LIMBE-COCONUT-ISLAND-MTN</v>
          </cell>
          <cell r="C1759" t="str">
            <v>SUO</v>
          </cell>
          <cell r="D1759" t="str">
            <v>Limbe</v>
          </cell>
          <cell r="E1759">
            <v>9.2047756369999991</v>
          </cell>
          <cell r="F1759">
            <v>4.0153491150000002</v>
          </cell>
          <cell r="G1759">
            <v>21</v>
          </cell>
          <cell r="H1759" t="str">
            <v>Macro</v>
          </cell>
          <cell r="I1759" t="str">
            <v>NOKIA</v>
          </cell>
          <cell r="J1759" t="str">
            <v>Emile TAMFU</v>
          </cell>
          <cell r="K1759" t="str">
            <v>Limbe</v>
          </cell>
          <cell r="L1759" t="str">
            <v>HAMMER_LIT_SUO</v>
          </cell>
          <cell r="M1759" t="str">
            <v>MTN</v>
          </cell>
          <cell r="N1759" t="e">
            <v>#N/A</v>
          </cell>
        </row>
        <row r="1760">
          <cell r="A1760" t="str">
            <v>SUO_183</v>
          </cell>
          <cell r="B1760" t="str">
            <v>Molyko-IHS</v>
          </cell>
          <cell r="C1760" t="str">
            <v>SUO</v>
          </cell>
          <cell r="D1760" t="str">
            <v>Buea</v>
          </cell>
          <cell r="E1760">
            <v>9.2818170000000002</v>
          </cell>
          <cell r="F1760">
            <v>4.1585219999999996</v>
          </cell>
          <cell r="G1760">
            <v>616</v>
          </cell>
          <cell r="H1760" t="str">
            <v>Macro</v>
          </cell>
          <cell r="I1760" t="str">
            <v>NOKIA</v>
          </cell>
          <cell r="J1760" t="str">
            <v>Honore Koube</v>
          </cell>
          <cell r="K1760" t="str">
            <v>Buea</v>
          </cell>
          <cell r="L1760" t="str">
            <v>HAMMER_LIT_SUO</v>
          </cell>
          <cell r="M1760" t="str">
            <v>IHS</v>
          </cell>
          <cell r="N1760" t="str">
            <v>Grid-Gen</v>
          </cell>
        </row>
        <row r="1761">
          <cell r="A1761" t="str">
            <v>SUO_214</v>
          </cell>
          <cell r="B1761" t="str">
            <v>Mile4-Q10-IHS</v>
          </cell>
          <cell r="C1761" t="str">
            <v>SUO</v>
          </cell>
          <cell r="D1761" t="str">
            <v>Moliwe</v>
          </cell>
          <cell r="E1761">
            <v>9.2276165100000007</v>
          </cell>
          <cell r="F1761">
            <v>4.0582985249999997</v>
          </cell>
          <cell r="G1761">
            <v>240</v>
          </cell>
          <cell r="H1761" t="str">
            <v>Macro</v>
          </cell>
          <cell r="I1761" t="str">
            <v>NOKIA</v>
          </cell>
          <cell r="J1761" t="str">
            <v>Desmond TAMFU</v>
          </cell>
          <cell r="K1761" t="str">
            <v>Tiko</v>
          </cell>
          <cell r="L1761" t="str">
            <v>HAMMER_LIT_SUO</v>
          </cell>
          <cell r="M1761" t="str">
            <v>IHS</v>
          </cell>
          <cell r="N1761" t="str">
            <v>Grid-Gen</v>
          </cell>
        </row>
        <row r="1762">
          <cell r="A1762" t="str">
            <v>SUO_186</v>
          </cell>
          <cell r="B1762" t="str">
            <v>Buea-Boduma-IHS</v>
          </cell>
          <cell r="C1762" t="str">
            <v>SUO</v>
          </cell>
          <cell r="D1762" t="str">
            <v>Buea</v>
          </cell>
          <cell r="E1762">
            <v>9.2641901769999997</v>
          </cell>
          <cell r="F1762">
            <v>4.1578287779999998</v>
          </cell>
          <cell r="G1762">
            <v>706</v>
          </cell>
          <cell r="H1762" t="str">
            <v>Macro</v>
          </cell>
          <cell r="I1762" t="str">
            <v>NOKIA</v>
          </cell>
          <cell r="J1762" t="str">
            <v>Honore Koube</v>
          </cell>
          <cell r="K1762" t="str">
            <v>Buea</v>
          </cell>
          <cell r="L1762" t="str">
            <v>HAMMER_LIT_SUO</v>
          </cell>
          <cell r="M1762" t="str">
            <v>IHS</v>
          </cell>
          <cell r="N1762" t="str">
            <v>Grid-Gen</v>
          </cell>
        </row>
        <row r="1763">
          <cell r="A1763" t="str">
            <v>SUO_170</v>
          </cell>
          <cell r="B1763" t="str">
            <v>Buea-Low-Boduma-MTN</v>
          </cell>
          <cell r="C1763" t="str">
            <v>SUO</v>
          </cell>
          <cell r="D1763" t="str">
            <v>Buea</v>
          </cell>
          <cell r="E1763">
            <v>9.2732779999999995</v>
          </cell>
          <cell r="F1763">
            <v>4.1609917000000003</v>
          </cell>
          <cell r="G1763">
            <v>665</v>
          </cell>
          <cell r="H1763" t="str">
            <v>Macro</v>
          </cell>
          <cell r="I1763" t="str">
            <v>NOKIA</v>
          </cell>
          <cell r="J1763" t="str">
            <v>Honore Koube</v>
          </cell>
          <cell r="K1763" t="str">
            <v>Buea</v>
          </cell>
          <cell r="L1763" t="str">
            <v>HAMMER_LIT_SUO</v>
          </cell>
          <cell r="M1763" t="str">
            <v>MTN</v>
          </cell>
          <cell r="N1763" t="e">
            <v>#N/A</v>
          </cell>
        </row>
        <row r="1764">
          <cell r="A1764" t="str">
            <v>SUO_180</v>
          </cell>
          <cell r="B1764" t="str">
            <v>Buea-Sandpit-IHS</v>
          </cell>
          <cell r="C1764" t="str">
            <v>SUO</v>
          </cell>
          <cell r="D1764" t="str">
            <v>Buea</v>
          </cell>
          <cell r="E1764">
            <v>9.2602499999999992</v>
          </cell>
          <cell r="F1764">
            <v>4.1488800000000001</v>
          </cell>
          <cell r="G1764">
            <v>708</v>
          </cell>
          <cell r="H1764" t="str">
            <v>Macro</v>
          </cell>
          <cell r="I1764" t="str">
            <v>NOKIA</v>
          </cell>
          <cell r="J1764" t="str">
            <v>Honore Koube</v>
          </cell>
          <cell r="K1764" t="str">
            <v>Buea</v>
          </cell>
          <cell r="L1764" t="str">
            <v>HAMMER_LIT_SUO</v>
          </cell>
          <cell r="M1764" t="str">
            <v>IHS</v>
          </cell>
          <cell r="N1764" t="str">
            <v>Grid-Gen</v>
          </cell>
        </row>
        <row r="1765">
          <cell r="A1765" t="str">
            <v>SUO_199</v>
          </cell>
          <cell r="B1765" t="str">
            <v>Buea-Soppo-University-IHS</v>
          </cell>
          <cell r="C1765" t="str">
            <v>SUO</v>
          </cell>
          <cell r="D1765" t="str">
            <v>Buea</v>
          </cell>
          <cell r="E1765">
            <v>9.2829290039999997</v>
          </cell>
          <cell r="F1765">
            <v>4.15111864</v>
          </cell>
          <cell r="G1765">
            <v>590</v>
          </cell>
          <cell r="H1765" t="str">
            <v>Macro</v>
          </cell>
          <cell r="I1765" t="str">
            <v>NOKIA</v>
          </cell>
          <cell r="J1765" t="str">
            <v>Honore Koube</v>
          </cell>
          <cell r="K1765" t="str">
            <v>Buea</v>
          </cell>
          <cell r="L1765" t="str">
            <v>HAMMER_LIT_SUO</v>
          </cell>
          <cell r="M1765" t="str">
            <v>IHS</v>
          </cell>
          <cell r="N1765" t="str">
            <v>Grid-Gen</v>
          </cell>
        </row>
        <row r="1766">
          <cell r="A1766" t="str">
            <v>SUO_188</v>
          </cell>
          <cell r="B1766" t="str">
            <v>Limbe-Church-Street-IHS</v>
          </cell>
          <cell r="C1766" t="str">
            <v>SUO</v>
          </cell>
          <cell r="D1766" t="str">
            <v>Limbe</v>
          </cell>
          <cell r="E1766">
            <v>9.21035</v>
          </cell>
          <cell r="F1766">
            <v>4.0152099999999997</v>
          </cell>
          <cell r="G1766">
            <v>12</v>
          </cell>
          <cell r="H1766" t="str">
            <v>Macro</v>
          </cell>
          <cell r="I1766" t="str">
            <v>NOKIA</v>
          </cell>
          <cell r="J1766" t="str">
            <v>Emile TAMFU</v>
          </cell>
          <cell r="K1766" t="str">
            <v>Limbe</v>
          </cell>
          <cell r="L1766" t="str">
            <v>HAMMER_LIT_SUO</v>
          </cell>
          <cell r="M1766" t="str">
            <v>IHS</v>
          </cell>
          <cell r="N1766" t="str">
            <v>Grid Only</v>
          </cell>
        </row>
        <row r="1767">
          <cell r="A1767" t="str">
            <v>SUO_192</v>
          </cell>
          <cell r="B1767" t="str">
            <v>Limbe-GRA-IHS</v>
          </cell>
          <cell r="C1767" t="str">
            <v>SUO</v>
          </cell>
          <cell r="D1767" t="str">
            <v>Limbe</v>
          </cell>
          <cell r="E1767">
            <v>9.1909700000000001</v>
          </cell>
          <cell r="F1767">
            <v>4.0170669999999999</v>
          </cell>
          <cell r="G1767">
            <v>39</v>
          </cell>
          <cell r="H1767" t="str">
            <v>Macro</v>
          </cell>
          <cell r="I1767" t="str">
            <v>NOKIA</v>
          </cell>
          <cell r="J1767" t="str">
            <v>Emile TAMFU</v>
          </cell>
          <cell r="K1767" t="str">
            <v>Limbe</v>
          </cell>
          <cell r="L1767" t="str">
            <v>HAMMER_LIT_SUO</v>
          </cell>
          <cell r="M1767" t="str">
            <v>IHS</v>
          </cell>
          <cell r="N1767" t="e">
            <v>#N/A</v>
          </cell>
        </row>
        <row r="1768">
          <cell r="A1768" t="str">
            <v>SUO_213</v>
          </cell>
          <cell r="B1768" t="str">
            <v>Molyko-Buea-SC2</v>
          </cell>
          <cell r="C1768" t="str">
            <v>SUO</v>
          </cell>
          <cell r="D1768" t="str">
            <v>Buea</v>
          </cell>
          <cell r="E1768">
            <v>9.2935199999999991</v>
          </cell>
          <cell r="F1768">
            <v>4.1583300000000003</v>
          </cell>
          <cell r="G1768">
            <v>575</v>
          </cell>
          <cell r="H1768" t="str">
            <v>Macro</v>
          </cell>
          <cell r="I1768" t="str">
            <v>NOKIA</v>
          </cell>
          <cell r="J1768" t="str">
            <v>Honore Koube</v>
          </cell>
          <cell r="K1768" t="str">
            <v>Buea</v>
          </cell>
          <cell r="L1768" t="str">
            <v>HAMMER_LIT_SUO</v>
          </cell>
          <cell r="M1768" t="str">
            <v>IHS</v>
          </cell>
          <cell r="N1768" t="str">
            <v>Grid-Gen</v>
          </cell>
        </row>
        <row r="1769">
          <cell r="A1769" t="str">
            <v>SUO_193</v>
          </cell>
          <cell r="B1769" t="str">
            <v>Towe-South-IHS</v>
          </cell>
          <cell r="C1769" t="str">
            <v>SUO</v>
          </cell>
          <cell r="D1769" t="str">
            <v>Limbe</v>
          </cell>
          <cell r="E1769">
            <v>9.2118138700000003</v>
          </cell>
          <cell r="F1769">
            <v>4.0210842920000003</v>
          </cell>
          <cell r="G1769">
            <v>85</v>
          </cell>
          <cell r="H1769" t="str">
            <v>Macro</v>
          </cell>
          <cell r="I1769" t="str">
            <v>NOKIA</v>
          </cell>
          <cell r="J1769" t="str">
            <v>Emile TAMFU</v>
          </cell>
          <cell r="K1769" t="str">
            <v>Limbe</v>
          </cell>
          <cell r="L1769" t="str">
            <v>HAMMER_LIT_SUO</v>
          </cell>
          <cell r="M1769" t="str">
            <v>IHS</v>
          </cell>
          <cell r="N1769" t="e">
            <v>#N/A</v>
          </cell>
        </row>
        <row r="1770">
          <cell r="A1770" t="str">
            <v>SUO_195</v>
          </cell>
          <cell r="B1770" t="str">
            <v>Wonya-Mavio-IHS</v>
          </cell>
          <cell r="C1770" t="str">
            <v>SUO</v>
          </cell>
          <cell r="D1770" t="str">
            <v>Buea</v>
          </cell>
          <cell r="E1770">
            <v>9.3044100000000007</v>
          </cell>
          <cell r="F1770">
            <v>4.1587100000000001</v>
          </cell>
          <cell r="G1770">
            <v>529</v>
          </cell>
          <cell r="H1770" t="str">
            <v>Macro</v>
          </cell>
          <cell r="I1770" t="str">
            <v>NOKIA</v>
          </cell>
          <cell r="J1770" t="str">
            <v>Honore Koube</v>
          </cell>
          <cell r="K1770" t="str">
            <v>Buea</v>
          </cell>
          <cell r="L1770" t="str">
            <v>HAMMER_LIT_SUO</v>
          </cell>
          <cell r="M1770" t="str">
            <v>IHS</v>
          </cell>
          <cell r="N1770" t="str">
            <v>Grid-Gen</v>
          </cell>
        </row>
        <row r="1771">
          <cell r="A1771" t="str">
            <v>NRO_126</v>
          </cell>
          <cell r="B1771" t="str">
            <v>Bamenda</v>
          </cell>
          <cell r="C1771" t="str">
            <v>NRO</v>
          </cell>
          <cell r="D1771" t="str">
            <v>Bamenda</v>
          </cell>
          <cell r="E1771">
            <v>10.14494</v>
          </cell>
          <cell r="F1771">
            <v>5.9593400000000001</v>
          </cell>
          <cell r="G1771">
            <v>1265</v>
          </cell>
          <cell r="H1771" t="str">
            <v>Macro</v>
          </cell>
          <cell r="I1771" t="str">
            <v>NOKIA</v>
          </cell>
          <cell r="J1771" t="str">
            <v>UCHENNA Cedric</v>
          </cell>
          <cell r="K1771" t="str">
            <v>B2B_Bamenda</v>
          </cell>
          <cell r="L1771" t="str">
            <v>HAMMER_NRO_OST</v>
          </cell>
          <cell r="M1771" t="str">
            <v>IHS</v>
          </cell>
          <cell r="N1771" t="str">
            <v>Grid-Gen</v>
          </cell>
        </row>
        <row r="1772">
          <cell r="A1772" t="str">
            <v>NRO_135</v>
          </cell>
          <cell r="B1772" t="str">
            <v>Bamenda-Mile8-IHS</v>
          </cell>
          <cell r="C1772" t="str">
            <v>NRO</v>
          </cell>
          <cell r="D1772" t="str">
            <v>Bamenda</v>
          </cell>
          <cell r="E1772">
            <v>10.174574585</v>
          </cell>
          <cell r="F1772">
            <v>5.9511520999999998</v>
          </cell>
          <cell r="G1772">
            <v>1485</v>
          </cell>
          <cell r="H1772" t="str">
            <v>Macro</v>
          </cell>
          <cell r="I1772" t="str">
            <v>NOKIA</v>
          </cell>
          <cell r="J1772" t="str">
            <v>UCHENNA Cedric</v>
          </cell>
          <cell r="K1772" t="str">
            <v>B2B_Bamenda</v>
          </cell>
          <cell r="L1772" t="str">
            <v>HAMMER_NRO_OST</v>
          </cell>
          <cell r="M1772" t="str">
            <v>IHS</v>
          </cell>
          <cell r="N1772" t="e">
            <v>#N/A</v>
          </cell>
        </row>
        <row r="1773">
          <cell r="A1773" t="str">
            <v>NRO_139</v>
          </cell>
          <cell r="B1773" t="str">
            <v>Akum-IHS</v>
          </cell>
          <cell r="C1773" t="str">
            <v>NRO</v>
          </cell>
          <cell r="D1773" t="str">
            <v>Akum</v>
          </cell>
          <cell r="E1773">
            <v>10.159671235999999</v>
          </cell>
          <cell r="F1773">
            <v>5.8850037449999997</v>
          </cell>
          <cell r="G1773">
            <v>1735</v>
          </cell>
          <cell r="H1773" t="str">
            <v>Macro</v>
          </cell>
          <cell r="I1773" t="str">
            <v>NOKIA</v>
          </cell>
          <cell r="J1773" t="str">
            <v>ABONGTEOH SOFOR Derick</v>
          </cell>
          <cell r="K1773" t="str">
            <v>Bamenda_1</v>
          </cell>
          <cell r="L1773" t="str">
            <v>HAMMER_NRO_OST</v>
          </cell>
          <cell r="M1773" t="str">
            <v>IHS</v>
          </cell>
          <cell r="N1773" t="str">
            <v>Grid-Gen</v>
          </cell>
        </row>
        <row r="1774">
          <cell r="A1774" t="str">
            <v>NRO_140</v>
          </cell>
          <cell r="B1774" t="str">
            <v>Bambui-II</v>
          </cell>
          <cell r="C1774" t="str">
            <v>NRO</v>
          </cell>
          <cell r="D1774" t="str">
            <v>Tubah</v>
          </cell>
          <cell r="E1774">
            <v>10.239309</v>
          </cell>
          <cell r="F1774">
            <v>6.0330079999999997</v>
          </cell>
          <cell r="G1774">
            <v>1259</v>
          </cell>
          <cell r="H1774" t="str">
            <v>Macro</v>
          </cell>
          <cell r="I1774" t="str">
            <v>NOKIA</v>
          </cell>
          <cell r="J1774" t="str">
            <v>ABONGTEOH SOFOR Derick</v>
          </cell>
          <cell r="K1774" t="str">
            <v>Bamenda_1</v>
          </cell>
          <cell r="L1774" t="str">
            <v>HAMMER_NRO_OST</v>
          </cell>
          <cell r="M1774" t="str">
            <v>CAMUSAT</v>
          </cell>
          <cell r="N1774" t="str">
            <v>HGB</v>
          </cell>
        </row>
        <row r="1775">
          <cell r="A1775" t="str">
            <v>NRO_141</v>
          </cell>
          <cell r="B1775" t="str">
            <v>Mankon-II</v>
          </cell>
          <cell r="C1775" t="str">
            <v>NRO</v>
          </cell>
          <cell r="D1775" t="str">
            <v>Bamenda</v>
          </cell>
          <cell r="E1775">
            <v>10.081028</v>
          </cell>
          <cell r="F1775">
            <v>5.9741169999999997</v>
          </cell>
          <cell r="G1775">
            <v>1277</v>
          </cell>
          <cell r="H1775" t="str">
            <v>Macro</v>
          </cell>
          <cell r="I1775" t="str">
            <v>NOKIA</v>
          </cell>
          <cell r="J1775" t="str">
            <v>ABONGTEOH SOFOR Derick</v>
          </cell>
          <cell r="K1775" t="str">
            <v>Bamenda_1</v>
          </cell>
          <cell r="L1775" t="str">
            <v>HAMMER_NRO_OST</v>
          </cell>
          <cell r="M1775" t="str">
            <v>CAMUSAT</v>
          </cell>
          <cell r="N1775" t="str">
            <v>HGB</v>
          </cell>
        </row>
        <row r="1776">
          <cell r="A1776" t="str">
            <v>NRO_120</v>
          </cell>
          <cell r="B1776" t="str">
            <v>Mulang-IHS</v>
          </cell>
          <cell r="C1776" t="str">
            <v>NRO</v>
          </cell>
          <cell r="D1776" t="str">
            <v>Bamenda</v>
          </cell>
          <cell r="E1776">
            <v>10.1563</v>
          </cell>
          <cell r="F1776">
            <v>5.9743599999999999</v>
          </cell>
          <cell r="G1776">
            <v>1267</v>
          </cell>
          <cell r="H1776" t="str">
            <v>Macro</v>
          </cell>
          <cell r="I1776" t="str">
            <v>NOKIA</v>
          </cell>
          <cell r="J1776" t="str">
            <v>ABONGTEOH SOFOR Derick</v>
          </cell>
          <cell r="K1776" t="str">
            <v>Bamenda_1</v>
          </cell>
          <cell r="L1776" t="str">
            <v>HAMMER_NRO_OST</v>
          </cell>
          <cell r="M1776" t="str">
            <v>IHS</v>
          </cell>
          <cell r="N1776" t="str">
            <v>Grid-Gen</v>
          </cell>
        </row>
        <row r="1777">
          <cell r="A1777" t="str">
            <v>NRO_150</v>
          </cell>
          <cell r="B1777" t="str">
            <v>MBIYEH-IHS</v>
          </cell>
          <cell r="C1777" t="str">
            <v>NRO</v>
          </cell>
          <cell r="D1777" t="str">
            <v>Ndu</v>
          </cell>
          <cell r="E1777" t="str">
            <v>10.754328711</v>
          </cell>
          <cell r="F1777" t="str">
            <v>6.455512063</v>
          </cell>
          <cell r="G1777">
            <v>2144</v>
          </cell>
          <cell r="H1777" t="str">
            <v>Macro</v>
          </cell>
          <cell r="I1777" t="str">
            <v>NOKIA</v>
          </cell>
          <cell r="J1777" t="str">
            <v>ABONGTEOH SOFOR Derick</v>
          </cell>
          <cell r="K1777" t="str">
            <v>Bamenda_1</v>
          </cell>
          <cell r="L1777" t="str">
            <v>HAMMER_NRO_OST</v>
          </cell>
          <cell r="M1777" t="str">
            <v>IHS</v>
          </cell>
          <cell r="N1777" t="e">
            <v>#N/A</v>
          </cell>
        </row>
        <row r="1778">
          <cell r="A1778" t="str">
            <v>NRO_151</v>
          </cell>
          <cell r="B1778" t="str">
            <v>Bali-Njenka-IHS</v>
          </cell>
          <cell r="C1778" t="str">
            <v>NRO</v>
          </cell>
          <cell r="D1778" t="str">
            <v>Bali</v>
          </cell>
          <cell r="E1778" t="str">
            <v>10.021952</v>
          </cell>
          <cell r="F1778" t="str">
            <v>5.892525</v>
          </cell>
          <cell r="G1778">
            <v>1355</v>
          </cell>
          <cell r="H1778" t="str">
            <v>Macro</v>
          </cell>
          <cell r="I1778" t="str">
            <v>NOKIA</v>
          </cell>
          <cell r="J1778" t="str">
            <v>ABONGTEOH SOFOR Derick</v>
          </cell>
          <cell r="K1778" t="str">
            <v>Bamenda_1</v>
          </cell>
          <cell r="L1778" t="str">
            <v>HAMMER_NRO_OST</v>
          </cell>
          <cell r="M1778" t="str">
            <v>IHS</v>
          </cell>
          <cell r="N1778" t="e">
            <v>#N/A</v>
          </cell>
        </row>
        <row r="1779">
          <cell r="A1779" t="str">
            <v>SUO_218</v>
          </cell>
          <cell r="B1779" t="str">
            <v>Kumba-Bonakama-IHS</v>
          </cell>
          <cell r="C1779" t="str">
            <v>SUO</v>
          </cell>
          <cell r="D1779" t="str">
            <v>Kumba</v>
          </cell>
          <cell r="E1779">
            <v>9.4454780409999994</v>
          </cell>
          <cell r="F1779">
            <v>4.6208197499999999</v>
          </cell>
          <cell r="G1779">
            <v>223</v>
          </cell>
          <cell r="H1779" t="str">
            <v>Macro</v>
          </cell>
          <cell r="I1779" t="str">
            <v>NOKIA</v>
          </cell>
          <cell r="J1779" t="str">
            <v>Fabien Zourmba</v>
          </cell>
          <cell r="K1779" t="str">
            <v>Kumba</v>
          </cell>
          <cell r="L1779" t="str">
            <v>HAMMER_LIT_SUO</v>
          </cell>
          <cell r="M1779" t="str">
            <v>IHS</v>
          </cell>
          <cell r="N1779" t="str">
            <v>Grid-Gen</v>
          </cell>
        </row>
        <row r="1780">
          <cell r="A1780" t="str">
            <v>SUO_216</v>
          </cell>
          <cell r="B1780" t="str">
            <v>Kumba-Preventive-IHS</v>
          </cell>
          <cell r="C1780" t="str">
            <v>SUO</v>
          </cell>
          <cell r="D1780" t="str">
            <v>Kumba</v>
          </cell>
          <cell r="E1780">
            <v>9.4460344050000007</v>
          </cell>
          <cell r="F1780">
            <v>4.6310690279999998</v>
          </cell>
          <cell r="G1780">
            <v>236</v>
          </cell>
          <cell r="H1780" t="str">
            <v>Macro</v>
          </cell>
          <cell r="I1780" t="str">
            <v>NOKIA</v>
          </cell>
          <cell r="J1780" t="str">
            <v>Fabien Zourmba</v>
          </cell>
          <cell r="K1780" t="str">
            <v>Kumba</v>
          </cell>
          <cell r="L1780" t="str">
            <v>HAMMER_LIT_SUO</v>
          </cell>
          <cell r="M1780" t="str">
            <v>IHS</v>
          </cell>
          <cell r="N1780" t="str">
            <v>Grid-Gen</v>
          </cell>
        </row>
        <row r="1781">
          <cell r="A1781" t="str">
            <v>NRO_148</v>
          </cell>
          <cell r="B1781" t="str">
            <v>BAMENDA-MENTEH-IHS</v>
          </cell>
          <cell r="C1781" t="str">
            <v>NRO</v>
          </cell>
          <cell r="D1781" t="str">
            <v>Bamenda</v>
          </cell>
          <cell r="E1781">
            <v>10.242944</v>
          </cell>
          <cell r="F1781">
            <v>6.0108329999999999</v>
          </cell>
          <cell r="G1781">
            <v>1294</v>
          </cell>
          <cell r="H1781" t="str">
            <v>Macro</v>
          </cell>
          <cell r="I1781" t="str">
            <v>NOKIA</v>
          </cell>
          <cell r="J1781" t="str">
            <v>UCHENNA Cedric</v>
          </cell>
          <cell r="K1781" t="str">
            <v>B2B_Bamenda</v>
          </cell>
          <cell r="L1781" t="str">
            <v>HAMMER_NRO_OST</v>
          </cell>
          <cell r="M1781" t="str">
            <v>IHS</v>
          </cell>
          <cell r="N1781" t="e">
            <v>#N/A</v>
          </cell>
        </row>
        <row r="1782">
          <cell r="A1782" t="str">
            <v>NRO_149</v>
          </cell>
          <cell r="B1782" t="str">
            <v>Wum-II-IHS</v>
          </cell>
          <cell r="C1782" t="str">
            <v>NRO</v>
          </cell>
          <cell r="D1782" t="str">
            <v>Wum</v>
          </cell>
          <cell r="E1782">
            <v>10.078659</v>
          </cell>
          <cell r="F1782">
            <v>6.3822049999999999</v>
          </cell>
          <cell r="G1782">
            <v>1098</v>
          </cell>
          <cell r="H1782" t="str">
            <v>Macro</v>
          </cell>
          <cell r="I1782" t="str">
            <v>NOKIA</v>
          </cell>
          <cell r="J1782" t="str">
            <v>ABONGTEOH SOFOR Derick</v>
          </cell>
          <cell r="K1782" t="str">
            <v>Bamenda_1</v>
          </cell>
          <cell r="L1782" t="str">
            <v>HAMMER_NRO_OST</v>
          </cell>
          <cell r="M1782" t="str">
            <v>IHS</v>
          </cell>
          <cell r="N1782" t="e">
            <v>#N/A</v>
          </cell>
        </row>
        <row r="1783">
          <cell r="A1783" t="str">
            <v>NRO_144</v>
          </cell>
          <cell r="B1783" t="str">
            <v>Mbengwi-Mile17-IHS</v>
          </cell>
          <cell r="C1783" t="str">
            <v>NRO</v>
          </cell>
          <cell r="D1783" t="str">
            <v>Mbengwi</v>
          </cell>
          <cell r="E1783" t="str">
            <v>10.020528</v>
          </cell>
          <cell r="F1783" t="str">
            <v>6.001250</v>
          </cell>
          <cell r="G1783">
            <v>1261</v>
          </cell>
          <cell r="H1783" t="str">
            <v>Macro</v>
          </cell>
          <cell r="I1783" t="str">
            <v>NOKIA</v>
          </cell>
          <cell r="J1783" t="str">
            <v>ABONGTEOH SOFOR Derick</v>
          </cell>
          <cell r="K1783" t="str">
            <v>Bamenda_1</v>
          </cell>
          <cell r="L1783" t="str">
            <v>HAMMER_NRO_OST</v>
          </cell>
          <cell r="M1783" t="str">
            <v>IHS</v>
          </cell>
          <cell r="N1783" t="e">
            <v>#N/A</v>
          </cell>
        </row>
        <row r="1784">
          <cell r="A1784" t="str">
            <v>SUO_245</v>
          </cell>
          <cell r="B1784" t="str">
            <v>Mamfe-Camtel</v>
          </cell>
          <cell r="C1784" t="str">
            <v>SUO</v>
          </cell>
          <cell r="D1784" t="str">
            <v>Mamfe</v>
          </cell>
          <cell r="E1784">
            <v>9.3162029999999998</v>
          </cell>
          <cell r="F1784">
            <v>5.752631</v>
          </cell>
          <cell r="G1784">
            <v>92</v>
          </cell>
          <cell r="H1784" t="str">
            <v>Macro</v>
          </cell>
          <cell r="I1784" t="str">
            <v>NOKIA</v>
          </cell>
          <cell r="J1784" t="str">
            <v>Elan Mencheng  Jeremiah</v>
          </cell>
          <cell r="K1784" t="str">
            <v>Mamfe</v>
          </cell>
          <cell r="L1784" t="str">
            <v>HAMMER_LIT_SUO</v>
          </cell>
          <cell r="M1784" t="str">
            <v>CAMUSAT</v>
          </cell>
          <cell r="N1784" t="str">
            <v>HGB</v>
          </cell>
        </row>
        <row r="1785">
          <cell r="A1785" t="str">
            <v>SUO_200</v>
          </cell>
          <cell r="B1785" t="str">
            <v>Buea-UB-Lamp-IHS</v>
          </cell>
          <cell r="C1785" t="str">
            <v>SUO</v>
          </cell>
          <cell r="D1785" t="str">
            <v>Buea</v>
          </cell>
          <cell r="E1785">
            <v>9.2881624479999996</v>
          </cell>
          <cell r="F1785">
            <v>4.1471633260000003</v>
          </cell>
          <cell r="G1785">
            <v>559</v>
          </cell>
          <cell r="H1785" t="str">
            <v>Macro</v>
          </cell>
          <cell r="I1785" t="str">
            <v>NOKIA</v>
          </cell>
          <cell r="J1785" t="str">
            <v>Honore Koube</v>
          </cell>
          <cell r="K1785" t="str">
            <v>Buea</v>
          </cell>
          <cell r="L1785" t="str">
            <v>HAMMER_LIT_SUO</v>
          </cell>
          <cell r="M1785" t="str">
            <v>IHS</v>
          </cell>
          <cell r="N1785" t="str">
            <v>Grid-Gen</v>
          </cell>
        </row>
        <row r="1786">
          <cell r="A1786" t="str">
            <v>SUO_215</v>
          </cell>
          <cell r="B1786" t="str">
            <v>Buea-Kouma-IHS</v>
          </cell>
          <cell r="C1786" t="str">
            <v>SUO</v>
          </cell>
          <cell r="D1786" t="str">
            <v>Buea</v>
          </cell>
          <cell r="E1786">
            <v>9.2191957769999995</v>
          </cell>
          <cell r="F1786">
            <v>4.1347642779999996</v>
          </cell>
          <cell r="G1786">
            <v>966</v>
          </cell>
          <cell r="H1786" t="str">
            <v>Macro</v>
          </cell>
          <cell r="I1786" t="str">
            <v>NOKIA</v>
          </cell>
          <cell r="J1786" t="str">
            <v>Honore Koube</v>
          </cell>
          <cell r="K1786" t="str">
            <v>Buea</v>
          </cell>
          <cell r="L1786" t="str">
            <v>HAMMER_LIT_SUO</v>
          </cell>
          <cell r="M1786" t="str">
            <v>IHS</v>
          </cell>
          <cell r="N1786" t="str">
            <v>Grid-Gen</v>
          </cell>
        </row>
        <row r="1787">
          <cell r="A1787" t="str">
            <v>SUO_179</v>
          </cell>
          <cell r="B1787" t="str">
            <v>Molyko-Paramount-Street-IHS</v>
          </cell>
          <cell r="C1787" t="str">
            <v>SUO</v>
          </cell>
          <cell r="D1787" t="str">
            <v>Buea</v>
          </cell>
          <cell r="E1787">
            <v>9.2866920000000004</v>
          </cell>
          <cell r="F1787">
            <v>4.1594990000000003</v>
          </cell>
          <cell r="G1787">
            <v>600</v>
          </cell>
          <cell r="H1787" t="str">
            <v>Macro</v>
          </cell>
          <cell r="I1787" t="str">
            <v>NOKIA</v>
          </cell>
          <cell r="J1787" t="str">
            <v>Honore Koube</v>
          </cell>
          <cell r="K1787" t="str">
            <v>Buea</v>
          </cell>
          <cell r="L1787" t="str">
            <v>HAMMER_LIT_SUO</v>
          </cell>
          <cell r="M1787" t="str">
            <v>IHS</v>
          </cell>
          <cell r="N1787" t="str">
            <v>Grid-Gen</v>
          </cell>
        </row>
        <row r="1788">
          <cell r="A1788" t="str">
            <v>SUO_217</v>
          </cell>
          <cell r="B1788" t="str">
            <v>Kumba-Nkamlikum</v>
          </cell>
          <cell r="C1788" t="str">
            <v>SUO</v>
          </cell>
          <cell r="D1788" t="str">
            <v>Kumba</v>
          </cell>
          <cell r="E1788">
            <v>9.4315711619999991</v>
          </cell>
          <cell r="F1788">
            <v>4.627730809</v>
          </cell>
          <cell r="G1788">
            <v>243</v>
          </cell>
          <cell r="H1788" t="str">
            <v>Macro</v>
          </cell>
          <cell r="I1788" t="str">
            <v>NOKIA</v>
          </cell>
          <cell r="J1788" t="str">
            <v>Fabien Zourmba</v>
          </cell>
          <cell r="K1788" t="str">
            <v>Kumba</v>
          </cell>
          <cell r="L1788" t="str">
            <v>HAMMER_LIT_SUO</v>
          </cell>
          <cell r="M1788" t="str">
            <v>IHS</v>
          </cell>
          <cell r="N1788" t="str">
            <v>Grid-Gen</v>
          </cell>
        </row>
        <row r="1789">
          <cell r="A1789" t="str">
            <v>CTR_692</v>
          </cell>
          <cell r="B1789" t="str">
            <v>CTR_692_Z_Febe-Village-IHS</v>
          </cell>
          <cell r="C1789" t="str">
            <v>CTR</v>
          </cell>
          <cell r="D1789" t="str">
            <v>Yaounde</v>
          </cell>
          <cell r="E1789">
            <v>11.475661000000001</v>
          </cell>
          <cell r="F1789">
            <v>3.9136899999999999</v>
          </cell>
          <cell r="G1789">
            <v>914</v>
          </cell>
          <cell r="H1789" t="str">
            <v>Macro</v>
          </cell>
          <cell r="I1789" t="str">
            <v>ZTE</v>
          </cell>
          <cell r="J1789" t="str">
            <v>Nguetsa Armand</v>
          </cell>
          <cell r="K1789" t="str">
            <v>Yaounde_5</v>
          </cell>
          <cell r="L1789" t="str">
            <v>AFRO</v>
          </cell>
          <cell r="M1789" t="str">
            <v>IHS</v>
          </cell>
          <cell r="N1789" t="str">
            <v>Grid-Gen</v>
          </cell>
        </row>
        <row r="1790">
          <cell r="A1790" t="str">
            <v>SUO_237</v>
          </cell>
          <cell r="B1790" t="str">
            <v>Kumba-Mbongue-Road-IHS</v>
          </cell>
          <cell r="C1790" t="str">
            <v>SUO</v>
          </cell>
          <cell r="D1790" t="str">
            <v>Kumba</v>
          </cell>
          <cell r="E1790">
            <v>9.428110663</v>
          </cell>
          <cell r="F1790">
            <v>4.6375565769999998</v>
          </cell>
          <cell r="G1790">
            <v>252</v>
          </cell>
          <cell r="H1790" t="str">
            <v>Macro</v>
          </cell>
          <cell r="I1790" t="str">
            <v>NOKIA</v>
          </cell>
          <cell r="J1790" t="str">
            <v>Fabien Zourmba</v>
          </cell>
          <cell r="K1790" t="str">
            <v>Kumba</v>
          </cell>
          <cell r="L1790" t="str">
            <v>HAMMER_LIT_SUO</v>
          </cell>
          <cell r="M1790" t="str">
            <v>IHS</v>
          </cell>
          <cell r="N1790" t="e">
            <v>#N/A</v>
          </cell>
        </row>
        <row r="1791">
          <cell r="A1791" t="str">
            <v>SUO_242</v>
          </cell>
          <cell r="B1791" t="str">
            <v>Buea-GRA-IHS</v>
          </cell>
          <cell r="C1791" t="str">
            <v>SUO</v>
          </cell>
          <cell r="D1791" t="str">
            <v>Buea</v>
          </cell>
          <cell r="E1791">
            <v>9.2243165999999999</v>
          </cell>
          <cell r="F1791">
            <v>4.1491449999999999</v>
          </cell>
          <cell r="G1791">
            <v>993</v>
          </cell>
          <cell r="H1791" t="str">
            <v>Macro</v>
          </cell>
          <cell r="I1791" t="str">
            <v>NOKIA</v>
          </cell>
          <cell r="J1791" t="str">
            <v>Honore Koube</v>
          </cell>
          <cell r="K1791" t="str">
            <v>Buea</v>
          </cell>
          <cell r="L1791" t="str">
            <v>HAMMER_LIT_SUO</v>
          </cell>
          <cell r="M1791" t="str">
            <v>IHS</v>
          </cell>
          <cell r="N1791" t="e">
            <v>#N/A</v>
          </cell>
        </row>
        <row r="1792">
          <cell r="A1792" t="str">
            <v>SUO_184</v>
          </cell>
          <cell r="B1792" t="str">
            <v>GSS-BUEA-TOWN-IHS</v>
          </cell>
          <cell r="C1792" t="str">
            <v>SUO</v>
          </cell>
          <cell r="D1792" t="str">
            <v>Buea</v>
          </cell>
          <cell r="E1792">
            <v>9.2375833299999996</v>
          </cell>
          <cell r="F1792">
            <v>4.1626388900000002</v>
          </cell>
          <cell r="G1792">
            <v>960</v>
          </cell>
          <cell r="H1792" t="str">
            <v>Macro</v>
          </cell>
          <cell r="I1792" t="str">
            <v>NOKIA</v>
          </cell>
          <cell r="J1792" t="str">
            <v>Honore Koube</v>
          </cell>
          <cell r="K1792" t="str">
            <v>Buea</v>
          </cell>
          <cell r="L1792" t="str">
            <v>HAMMER_LIT_SUO</v>
          </cell>
          <cell r="M1792" t="str">
            <v>IHS</v>
          </cell>
          <cell r="N1792" t="str">
            <v>Grid-Gen</v>
          </cell>
        </row>
        <row r="1793">
          <cell r="A1793" t="str">
            <v>SUO_249</v>
          </cell>
          <cell r="B1793" t="str">
            <v>Bakwele-IHS</v>
          </cell>
          <cell r="C1793" t="str">
            <v>SUO</v>
          </cell>
          <cell r="D1793" t="str">
            <v>Pella</v>
          </cell>
          <cell r="E1793">
            <v>9.1824999999999992</v>
          </cell>
          <cell r="F1793">
            <v>4.9594040000000001</v>
          </cell>
          <cell r="G1793">
            <v>131</v>
          </cell>
          <cell r="H1793" t="str">
            <v>Macro</v>
          </cell>
          <cell r="I1793" t="str">
            <v>NOKIA</v>
          </cell>
          <cell r="J1793" t="str">
            <v>ABONGTEOH SOFOR Derick</v>
          </cell>
          <cell r="K1793" t="str">
            <v>Bamenda_1</v>
          </cell>
          <cell r="L1793" t="str">
            <v>HAMMER_LIT_SUO</v>
          </cell>
          <cell r="M1793" t="str">
            <v>IHS</v>
          </cell>
          <cell r="N1793" t="e">
            <v>#N/A</v>
          </cell>
        </row>
        <row r="1794">
          <cell r="A1794" t="str">
            <v>SUO_106</v>
          </cell>
          <cell r="B1794" t="str">
            <v>Mamfe-Centre-IHS</v>
          </cell>
          <cell r="C1794" t="str">
            <v>SUO</v>
          </cell>
          <cell r="D1794" t="str">
            <v>Mamfe</v>
          </cell>
          <cell r="E1794">
            <v>9.3078610000000008</v>
          </cell>
          <cell r="F1794">
            <v>5.7569439999999998</v>
          </cell>
          <cell r="G1794">
            <v>93</v>
          </cell>
          <cell r="H1794" t="str">
            <v>Macro</v>
          </cell>
          <cell r="I1794" t="str">
            <v>NOKIA</v>
          </cell>
          <cell r="J1794" t="str">
            <v>Elan Mencheng  Jeremiah</v>
          </cell>
          <cell r="K1794" t="str">
            <v>Mamfe</v>
          </cell>
          <cell r="L1794" t="str">
            <v>HAMMER_LIT_SUO</v>
          </cell>
          <cell r="M1794" t="str">
            <v>IHS</v>
          </cell>
          <cell r="N1794" t="e">
            <v>#N/A</v>
          </cell>
        </row>
        <row r="1795">
          <cell r="A1795" t="str">
            <v>NRO_147</v>
          </cell>
          <cell r="B1795" t="str">
            <v>Bambili-Campus-II-IHS</v>
          </cell>
          <cell r="C1795" t="str">
            <v>NRO</v>
          </cell>
          <cell r="D1795" t="str">
            <v>Tubah</v>
          </cell>
          <cell r="E1795">
            <v>10.247678000000001</v>
          </cell>
          <cell r="F1795">
            <v>6.0185250000000003</v>
          </cell>
          <cell r="G1795">
            <v>1304</v>
          </cell>
          <cell r="H1795" t="str">
            <v>Macro</v>
          </cell>
          <cell r="I1795"/>
          <cell r="J1795" t="str">
            <v>ABONGTEOH SOFOR Derick</v>
          </cell>
          <cell r="K1795" t="str">
            <v>Bamenda_1</v>
          </cell>
          <cell r="L1795" t="str">
            <v>HAMMER_NRO_OST</v>
          </cell>
          <cell r="M1795" t="str">
            <v>IHS</v>
          </cell>
          <cell r="N1795" t="e">
            <v>#N/A</v>
          </cell>
        </row>
        <row r="1796">
          <cell r="A1796" t="str">
            <v>NRO_059</v>
          </cell>
          <cell r="B1796" t="str">
            <v>URH_BAFUT2</v>
          </cell>
          <cell r="C1796" t="str">
            <v>NRO</v>
          </cell>
          <cell r="D1796" t="str">
            <v>Bamenda</v>
          </cell>
          <cell r="E1796" t="str">
            <v>10.08806</v>
          </cell>
          <cell r="F1796" t="str">
            <v>6.072114</v>
          </cell>
          <cell r="G1796"/>
          <cell r="H1796" t="str">
            <v>Rural</v>
          </cell>
          <cell r="I1796" t="str">
            <v>Huawei</v>
          </cell>
          <cell r="J1796" t="str">
            <v>UCHENNA Cedric</v>
          </cell>
          <cell r="K1796" t="str">
            <v>B2B_Bamenda</v>
          </cell>
          <cell r="L1796" t="str">
            <v>HAMMER_NRO_OST</v>
          </cell>
          <cell r="M1796" t="str">
            <v>IHS</v>
          </cell>
          <cell r="N1796" t="str">
            <v>Grid-Gen</v>
          </cell>
        </row>
        <row r="1797">
          <cell r="A1797" t="str">
            <v>NRO_050</v>
          </cell>
          <cell r="B1797" t="str">
            <v>URH_BOKUM</v>
          </cell>
          <cell r="C1797" t="str">
            <v>NRO</v>
          </cell>
          <cell r="D1797" t="str">
            <v>Bamenda</v>
          </cell>
          <cell r="E1797">
            <v>10.640336980000001</v>
          </cell>
          <cell r="F1797">
            <v>5.9967876110000002</v>
          </cell>
          <cell r="G1797"/>
          <cell r="H1797" t="str">
            <v>Rural</v>
          </cell>
          <cell r="I1797" t="str">
            <v>Huawei</v>
          </cell>
          <cell r="J1797" t="str">
            <v>ABONGTEOH SOFOR Derick</v>
          </cell>
          <cell r="K1797" t="str">
            <v>Bamenda_1</v>
          </cell>
          <cell r="L1797" t="str">
            <v>HAMMER_NRO_OST</v>
          </cell>
          <cell r="M1797" t="str">
            <v>IHS</v>
          </cell>
          <cell r="N1797" t="str">
            <v>Hybrid Gen</v>
          </cell>
        </row>
        <row r="1798">
          <cell r="A1798" t="str">
            <v>SUD_126</v>
          </cell>
          <cell r="B1798" t="str">
            <v>Mekoto</v>
          </cell>
          <cell r="C1798" t="str">
            <v>SUD</v>
          </cell>
          <cell r="D1798" t="str">
            <v>Ekombitié</v>
          </cell>
          <cell r="E1798">
            <v>13.101660000000001</v>
          </cell>
          <cell r="F1798">
            <v>2.7189299999999998</v>
          </cell>
          <cell r="G1798">
            <v>688</v>
          </cell>
          <cell r="H1798" t="str">
            <v>Macro</v>
          </cell>
          <cell r="I1798" t="str">
            <v>NOKIA</v>
          </cell>
          <cell r="J1798" t="str">
            <v>Foe Dominique</v>
          </cell>
          <cell r="K1798" t="str">
            <v>Djoum</v>
          </cell>
          <cell r="L1798" t="str">
            <v>AFRO</v>
          </cell>
          <cell r="M1798" t="str">
            <v>CAMUSAT</v>
          </cell>
          <cell r="N1798" t="str">
            <v>Hybrid Solar - S2</v>
          </cell>
        </row>
        <row r="1799">
          <cell r="A1799" t="str">
            <v>SUD_108</v>
          </cell>
          <cell r="B1799" t="str">
            <v>Endoum-Carrefour</v>
          </cell>
          <cell r="C1799" t="str">
            <v>SUD</v>
          </cell>
          <cell r="D1799" t="str">
            <v>Minton</v>
          </cell>
          <cell r="E1799">
            <v>11.515027999999999</v>
          </cell>
          <cell r="F1799">
            <v>3.468388</v>
          </cell>
          <cell r="G1799">
            <v>654</v>
          </cell>
          <cell r="H1799" t="str">
            <v>Macro</v>
          </cell>
          <cell r="I1799" t="str">
            <v>NOKIA</v>
          </cell>
          <cell r="J1799" t="str">
            <v>Mougang Rodrigue</v>
          </cell>
          <cell r="K1799" t="str">
            <v>Mbalmayo</v>
          </cell>
          <cell r="L1799" t="str">
            <v>AFRO</v>
          </cell>
          <cell r="M1799" t="str">
            <v>CAMUSAT</v>
          </cell>
          <cell r="N1799" t="str">
            <v>Good Grid + GE</v>
          </cell>
        </row>
        <row r="1800">
          <cell r="A1800" t="str">
            <v>CTR_720</v>
          </cell>
          <cell r="B1800" t="str">
            <v>CTR_720_Z_Carriere</v>
          </cell>
          <cell r="C1800" t="str">
            <v>CTR</v>
          </cell>
          <cell r="D1800" t="str">
            <v>Yaounde</v>
          </cell>
          <cell r="E1800">
            <v>11.488709999999999</v>
          </cell>
          <cell r="F1800">
            <v>3.88585</v>
          </cell>
          <cell r="G1800">
            <v>824</v>
          </cell>
          <cell r="H1800" t="str">
            <v>Macro</v>
          </cell>
          <cell r="I1800" t="str">
            <v>ZTE</v>
          </cell>
          <cell r="J1800" t="str">
            <v>Nguetsa Armand</v>
          </cell>
          <cell r="K1800" t="str">
            <v>Yaounde_5</v>
          </cell>
          <cell r="L1800" t="str">
            <v>AFRO</v>
          </cell>
          <cell r="M1800" t="str">
            <v>CAMUSAT</v>
          </cell>
          <cell r="N1800" t="str">
            <v>Good Grid no GE - 8h</v>
          </cell>
        </row>
        <row r="1801">
          <cell r="A1801" t="str">
            <v>SUO_238</v>
          </cell>
          <cell r="B1801" t="str">
            <v>Kumba-Gare-Ntam-IHS</v>
          </cell>
          <cell r="C1801" t="str">
            <v>CTR</v>
          </cell>
          <cell r="D1801" t="str">
            <v>Kumba</v>
          </cell>
          <cell r="E1801">
            <v>9.4641999999999999</v>
          </cell>
          <cell r="F1801">
            <v>4.6326000000000001</v>
          </cell>
          <cell r="G1801">
            <v>223</v>
          </cell>
          <cell r="H1801" t="str">
            <v>Macro</v>
          </cell>
          <cell r="I1801" t="str">
            <v>NOKIA</v>
          </cell>
          <cell r="J1801" t="str">
            <v>Fabien Zourmba</v>
          </cell>
          <cell r="K1801" t="str">
            <v>Kumba</v>
          </cell>
          <cell r="L1801" t="str">
            <v>HAMMER_NRO_OST</v>
          </cell>
          <cell r="M1801" t="str">
            <v>IHS</v>
          </cell>
          <cell r="N1801" t="str">
            <v>Hybrid Gen</v>
          </cell>
        </row>
        <row r="1802">
          <cell r="A1802" t="str">
            <v>SUO_212</v>
          </cell>
          <cell r="B1802" t="str">
            <v>Limbe-Mile4-IHS</v>
          </cell>
          <cell r="C1802" t="str">
            <v>CTR</v>
          </cell>
          <cell r="D1802" t="str">
            <v>Limbe</v>
          </cell>
          <cell r="E1802">
            <v>9.2251388900000002</v>
          </cell>
          <cell r="F1802">
            <v>4.0628611100000001</v>
          </cell>
          <cell r="G1802">
            <v>1304</v>
          </cell>
          <cell r="H1802" t="str">
            <v>Macro</v>
          </cell>
          <cell r="I1802" t="str">
            <v>NOKIA</v>
          </cell>
          <cell r="J1802" t="str">
            <v>Desmond TAMFU</v>
          </cell>
          <cell r="K1802" t="str">
            <v>Tiko</v>
          </cell>
          <cell r="L1802" t="str">
            <v>HAMMER_NRO_OST</v>
          </cell>
          <cell r="M1802" t="str">
            <v>IHS</v>
          </cell>
          <cell r="N1802" t="str">
            <v>Grid-Gen</v>
          </cell>
        </row>
        <row r="1803">
          <cell r="A1803" t="str">
            <v>EST_022</v>
          </cell>
          <cell r="B1803" t="str">
            <v>Nkoum</v>
          </cell>
          <cell r="C1803" t="str">
            <v>EST</v>
          </cell>
          <cell r="D1803" t="str">
            <v>Nkoum</v>
          </cell>
          <cell r="E1803">
            <v>13.29252778</v>
          </cell>
          <cell r="F1803">
            <v>4.1651666670000003</v>
          </cell>
          <cell r="G1803">
            <v>722</v>
          </cell>
          <cell r="H1803" t="str">
            <v>Macro</v>
          </cell>
          <cell r="I1803" t="str">
            <v>NOKIA</v>
          </cell>
          <cell r="J1803" t="str">
            <v>Tchimeni Franck</v>
          </cell>
          <cell r="K1803" t="str">
            <v>Bertoua_1</v>
          </cell>
          <cell r="L1803" t="str">
            <v>AFRO</v>
          </cell>
          <cell r="M1803" t="str">
            <v>IHS</v>
          </cell>
          <cell r="N1803" t="str">
            <v>Grid-Gen</v>
          </cell>
        </row>
        <row r="1804">
          <cell r="A1804" t="str">
            <v>EST_002</v>
          </cell>
          <cell r="B1804" t="str">
            <v>Belabo</v>
          </cell>
          <cell r="C1804" t="str">
            <v>EST</v>
          </cell>
          <cell r="D1804" t="str">
            <v>Belabo</v>
          </cell>
          <cell r="E1804">
            <v>13.289799070000001</v>
          </cell>
          <cell r="F1804">
            <v>4.9247428600000003</v>
          </cell>
          <cell r="G1804">
            <v>614</v>
          </cell>
          <cell r="H1804" t="str">
            <v>Macro</v>
          </cell>
          <cell r="I1804" t="str">
            <v>NOKIA</v>
          </cell>
          <cell r="J1804" t="str">
            <v>Tchimeni Franck</v>
          </cell>
          <cell r="K1804" t="str">
            <v>Bertoua_1</v>
          </cell>
          <cell r="L1804" t="str">
            <v>AFRO</v>
          </cell>
          <cell r="M1804" t="str">
            <v>CAMUSAT</v>
          </cell>
          <cell r="N1804" t="str">
            <v>Good Grid + GE</v>
          </cell>
        </row>
        <row r="1805">
          <cell r="A1805" t="str">
            <v>EST_076</v>
          </cell>
          <cell r="B1805" t="str">
            <v>Diang-MTN</v>
          </cell>
          <cell r="C1805" t="str">
            <v>EST</v>
          </cell>
          <cell r="D1805" t="str">
            <v>Diang</v>
          </cell>
          <cell r="E1805">
            <v>13.348309629999999</v>
          </cell>
          <cell r="F1805">
            <v>4.5790919920000004</v>
          </cell>
          <cell r="G1805">
            <v>716</v>
          </cell>
          <cell r="H1805" t="str">
            <v>Macro</v>
          </cell>
          <cell r="I1805" t="str">
            <v>NOKIA</v>
          </cell>
          <cell r="J1805" t="str">
            <v>Tchimeni Franck</v>
          </cell>
          <cell r="K1805" t="str">
            <v>Bertoua_1</v>
          </cell>
          <cell r="L1805" t="str">
            <v>AFRO</v>
          </cell>
          <cell r="M1805" t="str">
            <v>IHS</v>
          </cell>
          <cell r="N1805" t="str">
            <v>Grid-Gen</v>
          </cell>
        </row>
        <row r="1806">
          <cell r="A1806" t="str">
            <v>EST_071</v>
          </cell>
          <cell r="B1806" t="str">
            <v>Kouen</v>
          </cell>
          <cell r="C1806" t="str">
            <v>EST</v>
          </cell>
          <cell r="D1806" t="str">
            <v>Kouen</v>
          </cell>
          <cell r="E1806">
            <v>13.507347709999999</v>
          </cell>
          <cell r="F1806">
            <v>4.3122656519999998</v>
          </cell>
          <cell r="G1806">
            <v>660</v>
          </cell>
          <cell r="H1806" t="str">
            <v>Macro</v>
          </cell>
          <cell r="I1806" t="str">
            <v>NOKIA</v>
          </cell>
          <cell r="J1806" t="str">
            <v>Tchimeni Franck</v>
          </cell>
          <cell r="K1806" t="str">
            <v>Bertoua_1</v>
          </cell>
          <cell r="L1806" t="str">
            <v>AFRO</v>
          </cell>
          <cell r="M1806" t="str">
            <v>IHS</v>
          </cell>
          <cell r="N1806" t="str">
            <v>Grid-Gen-Lithium</v>
          </cell>
        </row>
        <row r="1807">
          <cell r="A1807" t="str">
            <v>SUO_181</v>
          </cell>
          <cell r="B1807" t="str">
            <v>Great-Soppo-IHS</v>
          </cell>
          <cell r="C1807" t="str">
            <v>SUO</v>
          </cell>
          <cell r="D1807" t="str">
            <v>Buea</v>
          </cell>
          <cell r="E1807">
            <v>9.2539125999999996</v>
          </cell>
          <cell r="F1807">
            <v>4.1565310000000002</v>
          </cell>
          <cell r="G1807">
            <v>785</v>
          </cell>
          <cell r="H1807" t="str">
            <v>Macro</v>
          </cell>
          <cell r="I1807" t="str">
            <v>NOKIA</v>
          </cell>
          <cell r="J1807" t="str">
            <v>Honore Koube</v>
          </cell>
          <cell r="K1807" t="str">
            <v>Buea</v>
          </cell>
          <cell r="L1807" t="str">
            <v>HAMMER_LIT_SUO</v>
          </cell>
          <cell r="M1807" t="str">
            <v>IHS</v>
          </cell>
          <cell r="N1807" t="str">
            <v>Grid-Gen</v>
          </cell>
        </row>
        <row r="1808">
          <cell r="A1808" t="str">
            <v>EST_072</v>
          </cell>
          <cell r="B1808" t="str">
            <v>Longtimbi</v>
          </cell>
          <cell r="C1808" t="str">
            <v>EST</v>
          </cell>
          <cell r="D1808" t="str">
            <v>Longtimbi</v>
          </cell>
          <cell r="E1808">
            <v>13.62118403</v>
          </cell>
          <cell r="F1808">
            <v>4.472683279</v>
          </cell>
          <cell r="G1808">
            <v>662</v>
          </cell>
          <cell r="H1808" t="str">
            <v>Macro</v>
          </cell>
          <cell r="I1808" t="str">
            <v>NOKIA</v>
          </cell>
          <cell r="J1808" t="str">
            <v>Tchimeni Franck</v>
          </cell>
          <cell r="K1808" t="str">
            <v>Bertoua_1</v>
          </cell>
          <cell r="L1808" t="str">
            <v>AFRO</v>
          </cell>
          <cell r="M1808" t="str">
            <v>IHS</v>
          </cell>
          <cell r="N1808" t="str">
            <v>Grid-Gen</v>
          </cell>
        </row>
        <row r="1809">
          <cell r="A1809" t="str">
            <v>LIT_789</v>
          </cell>
          <cell r="B1809" t="str">
            <v>Mbanga-Mouyouka-IHS</v>
          </cell>
          <cell r="C1809" t="str">
            <v>LIT</v>
          </cell>
          <cell r="D1809" t="str">
            <v>Mouyouka</v>
          </cell>
          <cell r="E1809">
            <v>9.5645539320000008</v>
          </cell>
          <cell r="F1809">
            <v>4.4323546379999996</v>
          </cell>
          <cell r="G1809">
            <v>86</v>
          </cell>
          <cell r="H1809" t="str">
            <v>Macro</v>
          </cell>
          <cell r="I1809" t="str">
            <v>NOKIA</v>
          </cell>
          <cell r="J1809" t="str">
            <v>Ewane Eric Pitié</v>
          </cell>
          <cell r="K1809" t="str">
            <v>Njombe</v>
          </cell>
          <cell r="L1809" t="str">
            <v>HAMMER_LIT_SUO</v>
          </cell>
          <cell r="M1809" t="str">
            <v>IHS</v>
          </cell>
          <cell r="N1809" t="e">
            <v>#N/A</v>
          </cell>
        </row>
        <row r="1810">
          <cell r="A1810" t="str">
            <v>NRO_157</v>
          </cell>
          <cell r="B1810" t="str">
            <v>URH_MBANJE-NJAP</v>
          </cell>
          <cell r="C1810" t="str">
            <v>NRO</v>
          </cell>
          <cell r="D1810" t="str">
            <v>Bamenda</v>
          </cell>
          <cell r="E1810" t="str">
            <v>10.674461</v>
          </cell>
          <cell r="F1810" t="str">
            <v>6.518011</v>
          </cell>
          <cell r="G1810"/>
          <cell r="H1810" t="str">
            <v>Rural</v>
          </cell>
          <cell r="I1810" t="str">
            <v>Huawei</v>
          </cell>
          <cell r="J1810" t="e">
            <v>#N/A</v>
          </cell>
          <cell r="K1810" t="e">
            <v>#N/A</v>
          </cell>
          <cell r="L1810" t="str">
            <v>HAMMER_NRO_OST</v>
          </cell>
          <cell r="M1810" t="e">
            <v>#N/A</v>
          </cell>
          <cell r="N1810" t="e">
            <v>#N/A</v>
          </cell>
        </row>
        <row r="1811">
          <cell r="A1811" t="str">
            <v>SUO_246</v>
          </cell>
          <cell r="B1811" t="str">
            <v>GBHS-Muyuka</v>
          </cell>
          <cell r="C1811" t="str">
            <v>SUO</v>
          </cell>
          <cell r="D1811" t="str">
            <v>Bamenda</v>
          </cell>
          <cell r="E1811">
            <v>10.174574585</v>
          </cell>
          <cell r="F1811">
            <v>5.9511520999999998</v>
          </cell>
          <cell r="G1811">
            <v>1485</v>
          </cell>
          <cell r="H1811" t="str">
            <v>Macro</v>
          </cell>
          <cell r="I1811" t="str">
            <v>NOKIA</v>
          </cell>
          <cell r="J1811" t="str">
            <v>Fabien Zourmba</v>
          </cell>
          <cell r="K1811" t="str">
            <v>Kumba</v>
          </cell>
          <cell r="L1811" t="str">
            <v>HAMMER_LIT_SUO</v>
          </cell>
          <cell r="M1811">
            <v>0</v>
          </cell>
          <cell r="N1811" t="e">
            <v>#N/A</v>
          </cell>
        </row>
        <row r="1812">
          <cell r="A1812" t="str">
            <v>LIT_764</v>
          </cell>
          <cell r="B1812" t="str">
            <v>Baaba-II</v>
          </cell>
          <cell r="C1812" t="str">
            <v>LIT</v>
          </cell>
          <cell r="D1812" t="str">
            <v>Baaba</v>
          </cell>
          <cell r="E1812">
            <v>11.63039</v>
          </cell>
          <cell r="F1812">
            <v>3.9292099999999999</v>
          </cell>
          <cell r="G1812">
            <v>662</v>
          </cell>
          <cell r="H1812" t="str">
            <v>Macro</v>
          </cell>
          <cell r="I1812" t="str">
            <v>NOKIA</v>
          </cell>
          <cell r="J1812" t="str">
            <v>Yannick Tchoupa</v>
          </cell>
          <cell r="K1812" t="str">
            <v>Nkongsamba</v>
          </cell>
          <cell r="L1812" t="str">
            <v>HAMMER_LIT_SUO</v>
          </cell>
          <cell r="M1812" t="str">
            <v>IHS</v>
          </cell>
          <cell r="N1812" t="str">
            <v>Grid-Gen</v>
          </cell>
        </row>
        <row r="1813">
          <cell r="A1813" t="str">
            <v>SUD_125</v>
          </cell>
          <cell r="B1813" t="str">
            <v>Bidou-IHS</v>
          </cell>
          <cell r="C1813" t="str">
            <v>SUD</v>
          </cell>
          <cell r="D1813" t="str">
            <v>Bamenda</v>
          </cell>
          <cell r="E1813">
            <v>10.174574585</v>
          </cell>
          <cell r="F1813">
            <v>5.9511520999999998</v>
          </cell>
          <cell r="G1813">
            <v>1485</v>
          </cell>
          <cell r="H1813" t="str">
            <v>Macro</v>
          </cell>
          <cell r="I1813" t="str">
            <v>NOKIA</v>
          </cell>
          <cell r="J1813" t="str">
            <v>Lucien Kamogne</v>
          </cell>
          <cell r="K1813" t="str">
            <v>Kribi</v>
          </cell>
          <cell r="L1813" t="str">
            <v>HAMMER_LIT_SUO</v>
          </cell>
          <cell r="M1813" t="str">
            <v>IHS</v>
          </cell>
          <cell r="N1813" t="e">
            <v>#N/A</v>
          </cell>
        </row>
        <row r="1814">
          <cell r="A1814" t="str">
            <v>SUO_241</v>
          </cell>
          <cell r="B1814" t="str">
            <v>Kumba-Mbongue-Road-IHS</v>
          </cell>
          <cell r="C1814" t="str">
            <v>SUO</v>
          </cell>
          <cell r="D1814" t="str">
            <v>Kumba</v>
          </cell>
          <cell r="E1814">
            <v>9.428110663</v>
          </cell>
          <cell r="F1814">
            <v>4.6375565769999998</v>
          </cell>
          <cell r="G1814">
            <v>252</v>
          </cell>
          <cell r="H1814" t="str">
            <v>Macro</v>
          </cell>
          <cell r="I1814" t="str">
            <v>NOKIA</v>
          </cell>
          <cell r="J1814" t="str">
            <v>Honore Koube</v>
          </cell>
          <cell r="K1814" t="str">
            <v>Buea</v>
          </cell>
          <cell r="L1814" t="str">
            <v>HAMMER_LIT_SUO</v>
          </cell>
          <cell r="M1814" t="str">
            <v>CAMUSAT</v>
          </cell>
          <cell r="N1814" t="str">
            <v>Good Grid + GE</v>
          </cell>
        </row>
        <row r="1815">
          <cell r="A1815" t="str">
            <v>CTR_856</v>
          </cell>
          <cell r="B1815" t="str">
            <v>Binguela-Camrail</v>
          </cell>
          <cell r="C1815" t="str">
            <v>CTR</v>
          </cell>
          <cell r="D1815" t="str">
            <v>Binguela</v>
          </cell>
          <cell r="E1815">
            <v>11.404638800000001</v>
          </cell>
          <cell r="F1815">
            <v>3.7513333329999998</v>
          </cell>
          <cell r="G1815">
            <v>722</v>
          </cell>
          <cell r="H1815" t="str">
            <v>Macro</v>
          </cell>
          <cell r="I1815" t="str">
            <v>NOKIA</v>
          </cell>
          <cell r="J1815" t="str">
            <v>Essiane Arthur</v>
          </cell>
          <cell r="K1815" t="str">
            <v>Abong-Mbang</v>
          </cell>
          <cell r="L1815" t="str">
            <v>AFRO</v>
          </cell>
          <cell r="M1815" t="str">
            <v>IHS</v>
          </cell>
          <cell r="N1815" t="str">
            <v>Grid-Gen</v>
          </cell>
        </row>
        <row r="1816">
          <cell r="A1816" t="str">
            <v>CTR_880</v>
          </cell>
          <cell r="B1816" t="str">
            <v>Nkolmessing-Abom-II</v>
          </cell>
          <cell r="C1816" t="str">
            <v>CTR</v>
          </cell>
          <cell r="D1816" t="str">
            <v>Ebolmadzom</v>
          </cell>
          <cell r="E1816">
            <v>11.61816</v>
          </cell>
          <cell r="F1816">
            <v>3.8944399999999999</v>
          </cell>
          <cell r="G1816">
            <v>716</v>
          </cell>
          <cell r="H1816" t="str">
            <v>Macro</v>
          </cell>
          <cell r="I1816" t="str">
            <v>NOKIA</v>
          </cell>
          <cell r="J1816" t="str">
            <v>Mougang Rodrigue</v>
          </cell>
          <cell r="K1816" t="str">
            <v>Mbalmayo</v>
          </cell>
          <cell r="L1816" t="str">
            <v>AFRO</v>
          </cell>
          <cell r="M1816" t="str">
            <v>CAMUSAT</v>
          </cell>
          <cell r="N1816" t="str">
            <v>Good Grid + GE</v>
          </cell>
        </row>
        <row r="1817">
          <cell r="A1817" t="str">
            <v>ADM_140</v>
          </cell>
          <cell r="B1817" t="str">
            <v>Tekel-IHS</v>
          </cell>
          <cell r="C1817" t="str">
            <v>ADM</v>
          </cell>
          <cell r="D1817" t="str">
            <v>Martap</v>
          </cell>
          <cell r="E1817">
            <v>13.176916670000001</v>
          </cell>
          <cell r="F1817">
            <v>6.8271940000000004</v>
          </cell>
          <cell r="G1817">
            <v>969</v>
          </cell>
          <cell r="H1817" t="str">
            <v>Macro</v>
          </cell>
          <cell r="I1817" t="str">
            <v>NOKIA</v>
          </cell>
          <cell r="J1817" t="str">
            <v xml:space="preserve">Ndongo Ayissi Jean-Bernard </v>
          </cell>
          <cell r="K1817" t="str">
            <v>Ngaoundal</v>
          </cell>
          <cell r="L1817" t="str">
            <v>TELEINFRA</v>
          </cell>
          <cell r="M1817" t="str">
            <v>IHS</v>
          </cell>
          <cell r="N1817" t="e">
            <v>#N/A</v>
          </cell>
        </row>
        <row r="1818">
          <cell r="A1818" t="str">
            <v>OST_228</v>
          </cell>
          <cell r="B1818" t="str">
            <v>Foumbot-Ndoumbem</v>
          </cell>
          <cell r="C1818" t="str">
            <v>OST</v>
          </cell>
          <cell r="D1818" t="str">
            <v>Foumbot</v>
          </cell>
          <cell r="E1818">
            <v>10.622356999999999</v>
          </cell>
          <cell r="F1818">
            <v>5.5156530000000004</v>
          </cell>
          <cell r="G1818">
            <v>1082</v>
          </cell>
          <cell r="H1818" t="str">
            <v>Macro</v>
          </cell>
          <cell r="I1818" t="str">
            <v>NOKIA</v>
          </cell>
          <cell r="J1818" t="str">
            <v>Yannick Kamdom</v>
          </cell>
          <cell r="K1818" t="str">
            <v>Foumban_3</v>
          </cell>
          <cell r="L1818" t="str">
            <v>HAMMER_NRO_OST</v>
          </cell>
          <cell r="M1818" t="str">
            <v>CAMUSAT</v>
          </cell>
          <cell r="N1818" t="str">
            <v>Medium Grid + Solar + GE</v>
          </cell>
        </row>
        <row r="1819">
          <cell r="A1819" t="str">
            <v>NRO_154</v>
          </cell>
          <cell r="B1819" t="str">
            <v>URH_NJAP</v>
          </cell>
          <cell r="C1819" t="str">
            <v>NRO</v>
          </cell>
          <cell r="D1819" t="str">
            <v>Bamenda</v>
          </cell>
          <cell r="E1819" t="str">
            <v>10.699469</v>
          </cell>
          <cell r="F1819" t="str">
            <v>6.5304</v>
          </cell>
          <cell r="G1819"/>
          <cell r="H1819" t="str">
            <v>Rural</v>
          </cell>
          <cell r="I1819" t="str">
            <v>Huawei</v>
          </cell>
          <cell r="J1819" t="str">
            <v>Willy Ngougni</v>
          </cell>
          <cell r="K1819" t="str">
            <v>Foumban_2</v>
          </cell>
          <cell r="L1819" t="str">
            <v>HAMMER_NRO_OST</v>
          </cell>
          <cell r="M1819" t="e">
            <v>#N/A</v>
          </cell>
          <cell r="N1819" t="e">
            <v>#N/A</v>
          </cell>
        </row>
        <row r="1820">
          <cell r="A1820" t="str">
            <v>NRO_008</v>
          </cell>
          <cell r="B1820" t="str">
            <v>Bamenda-CRTV</v>
          </cell>
          <cell r="C1820" t="str">
            <v>NRO</v>
          </cell>
          <cell r="D1820" t="str">
            <v>Bamenda</v>
          </cell>
          <cell r="E1820">
            <v>10.164778</v>
          </cell>
          <cell r="F1820">
            <v>5.9527380000000001</v>
          </cell>
          <cell r="G1820">
            <v>1436</v>
          </cell>
          <cell r="H1820" t="str">
            <v>Macro</v>
          </cell>
          <cell r="I1820" t="str">
            <v>NOKIA</v>
          </cell>
          <cell r="J1820" t="str">
            <v>UCHENNA Cedric</v>
          </cell>
          <cell r="K1820" t="str">
            <v>B2B_Bamenda</v>
          </cell>
          <cell r="L1820" t="str">
            <v>HAMMER_NRO_OST</v>
          </cell>
          <cell r="M1820" t="str">
            <v>CAMUSAT</v>
          </cell>
          <cell r="N1820" t="str">
            <v>Medium Grid + GE</v>
          </cell>
        </row>
        <row r="1821">
          <cell r="A1821" t="str">
            <v>NRO_016</v>
          </cell>
          <cell r="B1821" t="str">
            <v>Bda-Agence</v>
          </cell>
          <cell r="C1821" t="str">
            <v>NRO</v>
          </cell>
          <cell r="D1821" t="str">
            <v>Bamenda</v>
          </cell>
          <cell r="E1821">
            <v>10.15175</v>
          </cell>
          <cell r="F1821">
            <v>5.9570277779999996</v>
          </cell>
          <cell r="G1821">
            <v>1238</v>
          </cell>
          <cell r="H1821" t="str">
            <v>Macro</v>
          </cell>
          <cell r="I1821" t="str">
            <v>NOKIA</v>
          </cell>
          <cell r="J1821" t="str">
            <v>UCHENNA Cedric</v>
          </cell>
          <cell r="K1821" t="str">
            <v>B2B_Bamenda</v>
          </cell>
          <cell r="L1821" t="str">
            <v>HAMMER_NRO_OST</v>
          </cell>
          <cell r="M1821" t="str">
            <v>CAMUSAT</v>
          </cell>
          <cell r="N1821" t="str">
            <v>Bad Grid + GE</v>
          </cell>
        </row>
        <row r="1822">
          <cell r="A1822" t="str">
            <v>NRO_226</v>
          </cell>
          <cell r="B1822" t="str">
            <v>Bda-Nitop-II</v>
          </cell>
          <cell r="C1822" t="str">
            <v>NRO</v>
          </cell>
          <cell r="D1822" t="str">
            <v>Bamenda</v>
          </cell>
          <cell r="E1822">
            <v>10.140155</v>
          </cell>
          <cell r="F1822">
            <v>5.9474780000000003</v>
          </cell>
          <cell r="G1822">
            <v>1261</v>
          </cell>
          <cell r="H1822" t="str">
            <v>Macro</v>
          </cell>
          <cell r="I1822" t="str">
            <v>NOKIA</v>
          </cell>
          <cell r="J1822" t="str">
            <v>UCHENNA Cedric</v>
          </cell>
          <cell r="K1822" t="str">
            <v>B2B_Bamenda</v>
          </cell>
          <cell r="L1822" t="str">
            <v>HAMMER_NRO_OST</v>
          </cell>
          <cell r="M1822" t="str">
            <v>IHS</v>
          </cell>
          <cell r="N1822" t="str">
            <v>Grid-Gen</v>
          </cell>
        </row>
        <row r="1823">
          <cell r="A1823" t="str">
            <v>OST_257</v>
          </cell>
          <cell r="B1823" t="str">
            <v>Babette</v>
          </cell>
          <cell r="C1823" t="str">
            <v>OST</v>
          </cell>
          <cell r="D1823" t="str">
            <v>Babette</v>
          </cell>
          <cell r="E1823">
            <v>10.26543</v>
          </cell>
          <cell r="F1823">
            <v>5.5982599999999998</v>
          </cell>
          <cell r="G1823">
            <v>1352</v>
          </cell>
          <cell r="H1823" t="str">
            <v>Macro</v>
          </cell>
          <cell r="I1823" t="str">
            <v>NOKIA</v>
          </cell>
          <cell r="J1823" t="str">
            <v>Kamdom Yannick</v>
          </cell>
          <cell r="K1823" t="str">
            <v>Mbouda</v>
          </cell>
          <cell r="L1823" t="str">
            <v>HAMMER_NRO_OST</v>
          </cell>
          <cell r="M1823" t="str">
            <v>CAMUSAT</v>
          </cell>
          <cell r="N1823" t="str">
            <v>Hybrid Solar - S3</v>
          </cell>
        </row>
        <row r="1824">
          <cell r="A1824" t="str">
            <v>LIT_787</v>
          </cell>
          <cell r="B1824" t="str">
            <v>Njombe-SDH-IHS</v>
          </cell>
          <cell r="C1824" t="str">
            <v>LIT</v>
          </cell>
          <cell r="D1824" t="str">
            <v>Njombe-Penja</v>
          </cell>
          <cell r="E1824">
            <v>9.6429670000000005</v>
          </cell>
          <cell r="F1824">
            <v>4.609273</v>
          </cell>
          <cell r="G1824">
            <v>413</v>
          </cell>
          <cell r="H1824" t="str">
            <v>Macro</v>
          </cell>
          <cell r="I1824" t="str">
            <v>NOKIA</v>
          </cell>
          <cell r="J1824" t="str">
            <v>Ewane Eric Pitié</v>
          </cell>
          <cell r="K1824" t="str">
            <v>Njombe</v>
          </cell>
          <cell r="L1824" t="str">
            <v>HAMMER_LIT_SUO</v>
          </cell>
          <cell r="M1824" t="str">
            <v>IHS</v>
          </cell>
          <cell r="N1824" t="e">
            <v>#N/A</v>
          </cell>
        </row>
        <row r="1825">
          <cell r="A1825" t="str">
            <v>ADM_154</v>
          </cell>
          <cell r="B1825" t="str">
            <v>Mbamti-New</v>
          </cell>
          <cell r="C1825" t="str">
            <v>ADM</v>
          </cell>
          <cell r="D1825" t="str">
            <v>Mbamti</v>
          </cell>
          <cell r="E1825">
            <v>11.93638889</v>
          </cell>
          <cell r="F1825">
            <v>6.7180555599999998</v>
          </cell>
          <cell r="G1825">
            <v>1110</v>
          </cell>
          <cell r="H1825" t="str">
            <v>Macro</v>
          </cell>
          <cell r="I1825" t="str">
            <v>NOKIA</v>
          </cell>
          <cell r="J1825" t="str">
            <v>Willy Ngougni</v>
          </cell>
          <cell r="K1825" t="str">
            <v>Foumban_2</v>
          </cell>
          <cell r="L1825" t="str">
            <v>HAMMER_NRO_OST</v>
          </cell>
          <cell r="M1825" t="str">
            <v>IHS</v>
          </cell>
          <cell r="N1825" t="str">
            <v>Solar-Gen</v>
          </cell>
        </row>
        <row r="1826">
          <cell r="A1826" t="str">
            <v>SUD_113</v>
          </cell>
          <cell r="B1826" t="str">
            <v>Mokom-IHS</v>
          </cell>
          <cell r="C1826" t="str">
            <v>SUD</v>
          </cell>
          <cell r="D1826" t="str">
            <v>Mintom</v>
          </cell>
          <cell r="E1826">
            <v>13.510070000000001</v>
          </cell>
          <cell r="F1826">
            <v>2.22763</v>
          </cell>
          <cell r="G1826">
            <v>618</v>
          </cell>
          <cell r="H1826" t="str">
            <v>Macro</v>
          </cell>
          <cell r="I1826" t="str">
            <v>NOKIA</v>
          </cell>
          <cell r="J1826" t="str">
            <v>Kenfack Peguy</v>
          </cell>
          <cell r="K1826" t="str">
            <v>Sangmelima</v>
          </cell>
          <cell r="L1826" t="str">
            <v>AFRO</v>
          </cell>
          <cell r="M1826" t="str">
            <v>IHS</v>
          </cell>
          <cell r="N1826" t="str">
            <v>Gen-Lithium</v>
          </cell>
        </row>
        <row r="1827">
          <cell r="A1827" t="str">
            <v>CTR_909</v>
          </cell>
          <cell r="B1827" t="str">
            <v>Minkama-IHS</v>
          </cell>
          <cell r="C1827" t="str">
            <v>CTR</v>
          </cell>
          <cell r="D1827" t="str">
            <v>Obala</v>
          </cell>
          <cell r="E1827">
            <v>11.595981</v>
          </cell>
          <cell r="F1827">
            <v>4.2223870000000003</v>
          </cell>
          <cell r="G1827">
            <v>513</v>
          </cell>
          <cell r="H1827" t="str">
            <v>Macro</v>
          </cell>
          <cell r="I1827" t="str">
            <v>NOKIA</v>
          </cell>
          <cell r="J1827" t="str">
            <v>Ngouala TSAGUE BRISSE</v>
          </cell>
          <cell r="K1827" t="str">
            <v>Yaounde_3</v>
          </cell>
          <cell r="L1827" t="str">
            <v>AFRO</v>
          </cell>
          <cell r="M1827" t="str">
            <v>IHS</v>
          </cell>
          <cell r="N1827" t="e">
            <v>#N/A</v>
          </cell>
        </row>
        <row r="1828">
          <cell r="A1828" t="str">
            <v>EST_155</v>
          </cell>
          <cell r="B1828" t="str">
            <v>Paki-IHS</v>
          </cell>
          <cell r="C1828" t="str">
            <v>EST</v>
          </cell>
          <cell r="D1828" t="str">
            <v>Doumé</v>
          </cell>
          <cell r="E1828">
            <v>13.399559999999999</v>
          </cell>
          <cell r="F1828">
            <v>4.2046700000000001</v>
          </cell>
          <cell r="G1828">
            <v>675</v>
          </cell>
          <cell r="H1828" t="str">
            <v>Macro</v>
          </cell>
          <cell r="I1828" t="str">
            <v>NOKIA</v>
          </cell>
          <cell r="J1828" t="str">
            <v xml:space="preserve">APIANG Grégoire Flores </v>
          </cell>
          <cell r="K1828" t="str">
            <v>Ntui</v>
          </cell>
          <cell r="L1828" t="str">
            <v>HAMMER_NRO_OST</v>
          </cell>
          <cell r="M1828" t="str">
            <v>IHS</v>
          </cell>
          <cell r="N1828" t="e">
            <v>#N/A</v>
          </cell>
        </row>
        <row r="1829">
          <cell r="A1829" t="str">
            <v>EST_156</v>
          </cell>
          <cell r="B1829" t="str">
            <v>EST_156_Z_Garoua-Boulai-Sabal-IHS</v>
          </cell>
          <cell r="C1829" t="str">
            <v>EST</v>
          </cell>
          <cell r="D1829" t="str">
            <v>Garoua</v>
          </cell>
          <cell r="E1829">
            <v>14.539490000000001</v>
          </cell>
          <cell r="F1829">
            <v>5.9071199999999999</v>
          </cell>
          <cell r="G1829">
            <v>1024</v>
          </cell>
          <cell r="H1829" t="str">
            <v>Macro</v>
          </cell>
          <cell r="I1829" t="str">
            <v>ZTE</v>
          </cell>
          <cell r="J1829" t="str">
            <v>Kuitche Hippolite</v>
          </cell>
          <cell r="K1829" t="str">
            <v>Meiganga</v>
          </cell>
          <cell r="L1829" t="str">
            <v>TELEINFRA</v>
          </cell>
          <cell r="M1829" t="str">
            <v>IHS</v>
          </cell>
          <cell r="N1829" t="e">
            <v>#N/A</v>
          </cell>
        </row>
        <row r="1830">
          <cell r="A1830" t="str">
            <v>EST_092</v>
          </cell>
          <cell r="B1830" t="str">
            <v>Doume-MTN-IHS</v>
          </cell>
          <cell r="C1830" t="str">
            <v>EST</v>
          </cell>
          <cell r="D1830" t="str">
            <v>Doume</v>
          </cell>
          <cell r="E1830">
            <v>13.45396751</v>
          </cell>
          <cell r="F1830">
            <v>4.2421874669999999</v>
          </cell>
          <cell r="G1830">
            <v>687</v>
          </cell>
          <cell r="H1830" t="str">
            <v>Macro</v>
          </cell>
          <cell r="I1830" t="str">
            <v>NOKIA</v>
          </cell>
          <cell r="J1830" t="str">
            <v>Tchimeni Franck</v>
          </cell>
          <cell r="K1830" t="str">
            <v>Bertoua_1</v>
          </cell>
          <cell r="L1830" t="str">
            <v>AFRO</v>
          </cell>
          <cell r="M1830" t="str">
            <v>IHS</v>
          </cell>
          <cell r="N1830" t="str">
            <v>Grid-Gen</v>
          </cell>
        </row>
        <row r="1831">
          <cell r="A1831" t="str">
            <v>SUD_111</v>
          </cell>
          <cell r="B1831" t="str">
            <v>Nkolmeyos-IHS</v>
          </cell>
          <cell r="C1831" t="str">
            <v>SUD</v>
          </cell>
          <cell r="D1831" t="str">
            <v>Nkolmeyos</v>
          </cell>
          <cell r="E1831">
            <v>13.408300000000001</v>
          </cell>
          <cell r="F1831">
            <v>2.3821699999999999</v>
          </cell>
          <cell r="G1831">
            <v>654</v>
          </cell>
          <cell r="H1831" t="str">
            <v>Macro</v>
          </cell>
          <cell r="I1831" t="str">
            <v>NOKIA</v>
          </cell>
          <cell r="J1831" t="str">
            <v>Foe Dominique</v>
          </cell>
          <cell r="K1831" t="str">
            <v>Djoum</v>
          </cell>
          <cell r="L1831" t="str">
            <v>AFRO</v>
          </cell>
          <cell r="M1831" t="str">
            <v>IHS</v>
          </cell>
          <cell r="N1831" t="str">
            <v>Gen-Lithium</v>
          </cell>
        </row>
        <row r="1832">
          <cell r="A1832" t="str">
            <v>SUO_234</v>
          </cell>
          <cell r="B1832" t="str">
            <v>Limbe-Mile1</v>
          </cell>
          <cell r="C1832" t="str">
            <v>SUO</v>
          </cell>
          <cell r="D1832" t="str">
            <v>Limbe</v>
          </cell>
          <cell r="E1832">
            <v>9.2038489999999999</v>
          </cell>
          <cell r="F1832">
            <v>4.0267559999999998</v>
          </cell>
          <cell r="G1832">
            <v>41</v>
          </cell>
          <cell r="H1832" t="str">
            <v>Macro</v>
          </cell>
          <cell r="I1832" t="str">
            <v>NOKIA</v>
          </cell>
          <cell r="J1832" t="str">
            <v>Emile TAMFU</v>
          </cell>
          <cell r="K1832" t="str">
            <v>Limbe</v>
          </cell>
          <cell r="L1832" t="str">
            <v>HAMMER_LIT_SUO</v>
          </cell>
          <cell r="M1832" t="str">
            <v>CAMUSAT</v>
          </cell>
          <cell r="N1832" t="str">
            <v>Medium Grid + GE</v>
          </cell>
        </row>
        <row r="1833">
          <cell r="A1833" t="str">
            <v>SUO_232</v>
          </cell>
          <cell r="B1833" t="str">
            <v>Buea-Bwitingui-Road</v>
          </cell>
          <cell r="C1833" t="str">
            <v>SUO</v>
          </cell>
          <cell r="D1833" t="str">
            <v>Buea</v>
          </cell>
          <cell r="E1833">
            <v>9.2903830000000003</v>
          </cell>
          <cell r="F1833">
            <v>4.1728860000000001</v>
          </cell>
          <cell r="G1833">
            <v>596</v>
          </cell>
          <cell r="H1833" t="str">
            <v>Macro</v>
          </cell>
          <cell r="I1833" t="str">
            <v>NOKIA</v>
          </cell>
          <cell r="J1833" t="str">
            <v>Honore Koube</v>
          </cell>
          <cell r="K1833" t="str">
            <v>Buea</v>
          </cell>
          <cell r="L1833" t="str">
            <v>HAMMER_LIT_SUO</v>
          </cell>
          <cell r="M1833" t="str">
            <v>CAMUSAT</v>
          </cell>
          <cell r="N1833" t="str">
            <v>Good Grid + GE</v>
          </cell>
        </row>
        <row r="1834">
          <cell r="A1834" t="str">
            <v>SUO_240</v>
          </cell>
          <cell r="B1834" t="str">
            <v>Buea-Street2</v>
          </cell>
          <cell r="C1834" t="str">
            <v>SUO</v>
          </cell>
          <cell r="D1834" t="str">
            <v>Buea</v>
          </cell>
          <cell r="E1834">
            <v>9.2470230000000004</v>
          </cell>
          <cell r="F1834">
            <v>4.1612209</v>
          </cell>
          <cell r="G1834">
            <v>874</v>
          </cell>
          <cell r="H1834" t="str">
            <v>Macro</v>
          </cell>
          <cell r="I1834" t="str">
            <v>NOKIA</v>
          </cell>
          <cell r="J1834" t="str">
            <v>Honore Koube</v>
          </cell>
          <cell r="K1834" t="str">
            <v>Buea</v>
          </cell>
          <cell r="L1834" t="str">
            <v>HAMMER_LIT_SUO</v>
          </cell>
          <cell r="M1834" t="str">
            <v>CAMUSAT</v>
          </cell>
          <cell r="N1834" t="str">
            <v>Bad Grid + GE</v>
          </cell>
        </row>
        <row r="1835">
          <cell r="A1835" t="str">
            <v>SUO_236</v>
          </cell>
          <cell r="B1835" t="str">
            <v>White-Star-Hotel</v>
          </cell>
          <cell r="C1835" t="str">
            <v>SUO</v>
          </cell>
          <cell r="D1835" t="str">
            <v>Limbe</v>
          </cell>
          <cell r="E1835">
            <v>9.2115399999999994</v>
          </cell>
          <cell r="F1835">
            <v>4.0469799999999996</v>
          </cell>
          <cell r="G1835">
            <v>135</v>
          </cell>
          <cell r="H1835" t="str">
            <v>Macro</v>
          </cell>
          <cell r="I1835" t="str">
            <v>NOKIA</v>
          </cell>
          <cell r="J1835" t="str">
            <v>Honore Koube</v>
          </cell>
          <cell r="K1835" t="str">
            <v>Buea</v>
          </cell>
          <cell r="L1835" t="str">
            <v>HAMMER_LIT_SUO</v>
          </cell>
          <cell r="M1835" t="str">
            <v>CAMUSAT</v>
          </cell>
          <cell r="N1835" t="str">
            <v>Medium Grid + GE</v>
          </cell>
        </row>
        <row r="1836">
          <cell r="A1836" t="str">
            <v>SUO_235</v>
          </cell>
          <cell r="B1836" t="str">
            <v>Limbe-Ngueme</v>
          </cell>
          <cell r="C1836" t="str">
            <v>SUO</v>
          </cell>
          <cell r="D1836" t="str">
            <v>Limbe</v>
          </cell>
          <cell r="E1836">
            <v>9.1565483000000008</v>
          </cell>
          <cell r="F1836">
            <v>4.0187382999999999</v>
          </cell>
          <cell r="G1836">
            <v>65</v>
          </cell>
          <cell r="H1836" t="str">
            <v>Macro</v>
          </cell>
          <cell r="I1836" t="str">
            <v>NOKIA</v>
          </cell>
          <cell r="J1836" t="str">
            <v>Emile TAMFU</v>
          </cell>
          <cell r="K1836" t="str">
            <v>Limbe</v>
          </cell>
          <cell r="L1836" t="str">
            <v>HAMMER_LIT_SUO</v>
          </cell>
          <cell r="M1836" t="str">
            <v>CAMUSAT</v>
          </cell>
          <cell r="N1836" t="str">
            <v>Medium Grid + GE</v>
          </cell>
        </row>
        <row r="1837">
          <cell r="A1837" t="str">
            <v>SUO_233</v>
          </cell>
          <cell r="B1837" t="str">
            <v>Limbe-Legend-Inn</v>
          </cell>
          <cell r="C1837" t="str">
            <v>SUO</v>
          </cell>
          <cell r="D1837" t="str">
            <v>Limbe</v>
          </cell>
          <cell r="E1837">
            <v>9.1848100000000006</v>
          </cell>
          <cell r="F1837">
            <v>4.0237889999999998</v>
          </cell>
          <cell r="G1837">
            <v>70</v>
          </cell>
          <cell r="H1837" t="str">
            <v>Macro</v>
          </cell>
          <cell r="I1837" t="str">
            <v>NOKIA</v>
          </cell>
          <cell r="J1837" t="str">
            <v>Emile TAMFU</v>
          </cell>
          <cell r="K1837" t="str">
            <v>Limbe</v>
          </cell>
          <cell r="L1837" t="str">
            <v>HAMMER_LIT_SUO</v>
          </cell>
          <cell r="M1837" t="str">
            <v>CAMUSAT</v>
          </cell>
          <cell r="N1837" t="str">
            <v>Good Grid + GE</v>
          </cell>
        </row>
        <row r="1838">
          <cell r="A1838" t="str">
            <v>CTR_761</v>
          </cell>
          <cell r="B1838" t="str">
            <v>CTR_761_Z_Nkolbisson-II</v>
          </cell>
          <cell r="C1838" t="str">
            <v>CTR</v>
          </cell>
          <cell r="D1838" t="str">
            <v>Yaounde</v>
          </cell>
          <cell r="E1838">
            <v>11.46002</v>
          </cell>
          <cell r="F1838">
            <v>3.858473</v>
          </cell>
          <cell r="G1838">
            <v>765</v>
          </cell>
          <cell r="H1838" t="str">
            <v>Macro</v>
          </cell>
          <cell r="I1838" t="str">
            <v>ZTE</v>
          </cell>
          <cell r="J1838" t="str">
            <v>Nguetsa Armand</v>
          </cell>
          <cell r="K1838" t="str">
            <v>Yaounde_5</v>
          </cell>
          <cell r="L1838" t="str">
            <v>AFRO</v>
          </cell>
          <cell r="M1838" t="str">
            <v>CAMUSAT</v>
          </cell>
          <cell r="N1838" t="str">
            <v>Bad Grid + GE</v>
          </cell>
        </row>
        <row r="1839">
          <cell r="A1839" t="str">
            <v>CTR_858</v>
          </cell>
          <cell r="B1839" t="str">
            <v>Nguibassal</v>
          </cell>
          <cell r="C1839" t="str">
            <v>CTR</v>
          </cell>
          <cell r="D1839" t="str">
            <v>Nguibassal</v>
          </cell>
          <cell r="E1839">
            <v>11.056139999999999</v>
          </cell>
          <cell r="F1839">
            <v>4.0651400000000004</v>
          </cell>
          <cell r="G1839">
            <v>389</v>
          </cell>
          <cell r="H1839" t="str">
            <v>Macro</v>
          </cell>
          <cell r="I1839" t="str">
            <v>NOKIA</v>
          </cell>
          <cell r="J1839" t="str">
            <v>Etienne Saha</v>
          </cell>
          <cell r="K1839" t="str">
            <v>Boumnyebel</v>
          </cell>
          <cell r="L1839" t="str">
            <v>AFRO</v>
          </cell>
          <cell r="M1839" t="str">
            <v>CAMUSAT</v>
          </cell>
          <cell r="N1839" t="str">
            <v>Hybrid Solar - S3</v>
          </cell>
        </row>
        <row r="1840">
          <cell r="A1840" t="str">
            <v>ADM_187</v>
          </cell>
          <cell r="B1840" t="str">
            <v>Djoa-IHS</v>
          </cell>
          <cell r="C1840" t="str">
            <v>ADM</v>
          </cell>
          <cell r="D1840" t="str">
            <v>Tibati</v>
          </cell>
          <cell r="E1840">
            <v>12.478252901999999</v>
          </cell>
          <cell r="F1840">
            <v>6.5131192550000003</v>
          </cell>
          <cell r="G1840">
            <v>892</v>
          </cell>
          <cell r="H1840" t="str">
            <v>Macro</v>
          </cell>
          <cell r="I1840" t="str">
            <v>NOKIA</v>
          </cell>
          <cell r="J1840" t="str">
            <v>Chekep Kouamo Willy</v>
          </cell>
          <cell r="K1840" t="str">
            <v>Tibati</v>
          </cell>
          <cell r="L1840" t="str">
            <v>TELEINFRA</v>
          </cell>
          <cell r="M1840" t="str">
            <v>IHS</v>
          </cell>
          <cell r="N1840" t="e">
            <v>#N/A</v>
          </cell>
        </row>
        <row r="1841">
          <cell r="A1841" t="str">
            <v>ADM_179</v>
          </cell>
          <cell r="B1841" t="str">
            <v>Nyamboya-MTN</v>
          </cell>
          <cell r="C1841" t="str">
            <v>ADM</v>
          </cell>
          <cell r="D1841" t="str">
            <v>Nyamboya</v>
          </cell>
          <cell r="E1841">
            <v>11.577</v>
          </cell>
          <cell r="F1841">
            <v>6.2858999999999998</v>
          </cell>
          <cell r="G1841">
            <v>742</v>
          </cell>
          <cell r="H1841" t="str">
            <v>Macro</v>
          </cell>
          <cell r="I1841" t="str">
            <v>NOKIA</v>
          </cell>
          <cell r="J1841" t="str">
            <v>Willy Ngougni</v>
          </cell>
          <cell r="K1841" t="str">
            <v>Foumban_2</v>
          </cell>
          <cell r="L1841" t="str">
            <v>HAMMER_NRO_OST</v>
          </cell>
          <cell r="M1841" t="str">
            <v>MTN</v>
          </cell>
          <cell r="N1841" t="e">
            <v>#N/A</v>
          </cell>
        </row>
        <row r="1842">
          <cell r="A1842" t="str">
            <v>EXN_274</v>
          </cell>
          <cell r="B1842" t="str">
            <v>Tagawa-IHS</v>
          </cell>
          <cell r="C1842" t="str">
            <v>EXN</v>
          </cell>
          <cell r="D1842" t="str">
            <v>Tagawa</v>
          </cell>
          <cell r="E1842">
            <v>14.454549</v>
          </cell>
          <cell r="F1842">
            <v>11.327851000000001</v>
          </cell>
          <cell r="G1842">
            <v>302</v>
          </cell>
          <cell r="H1842" t="str">
            <v>Macro</v>
          </cell>
          <cell r="I1842" t="str">
            <v>NOKIA</v>
          </cell>
          <cell r="J1842" t="str">
            <v>Hairou Alhamdou</v>
          </cell>
          <cell r="K1842" t="str">
            <v>Kousseri</v>
          </cell>
          <cell r="L1842" t="str">
            <v>TELEINFRA</v>
          </cell>
          <cell r="M1842" t="str">
            <v>IHS</v>
          </cell>
          <cell r="N1842" t="e">
            <v>#N/A</v>
          </cell>
        </row>
        <row r="1843">
          <cell r="A1843" t="str">
            <v>EXN_273</v>
          </cell>
          <cell r="B1843" t="str">
            <v>Tide-Goulfey-IHS</v>
          </cell>
          <cell r="C1843" t="str">
            <v>EXN</v>
          </cell>
          <cell r="D1843" t="str">
            <v>Kabo-Kabir</v>
          </cell>
          <cell r="E1843">
            <v>14.713946999999999</v>
          </cell>
          <cell r="F1843">
            <v>12.106871999999999</v>
          </cell>
          <cell r="G1843">
            <v>296</v>
          </cell>
          <cell r="H1843" t="str">
            <v>Macro</v>
          </cell>
          <cell r="I1843" t="str">
            <v>NOKIA</v>
          </cell>
          <cell r="J1843" t="str">
            <v>Hairou Alhamdou</v>
          </cell>
          <cell r="K1843" t="str">
            <v>Kousseri</v>
          </cell>
          <cell r="L1843" t="str">
            <v>TELEINFRA</v>
          </cell>
          <cell r="M1843" t="str">
            <v>IHS</v>
          </cell>
          <cell r="N1843" t="e">
            <v>#N/A</v>
          </cell>
        </row>
        <row r="1844">
          <cell r="A1844" t="str">
            <v>LIT_772</v>
          </cell>
          <cell r="B1844" t="str">
            <v>Manjo-Q2-MTN</v>
          </cell>
          <cell r="C1844" t="str">
            <v>LIT</v>
          </cell>
          <cell r="D1844" t="str">
            <v>Manjo</v>
          </cell>
          <cell r="E1844">
            <v>9.8199810000000003</v>
          </cell>
          <cell r="F1844">
            <v>4.8416420000000002</v>
          </cell>
          <cell r="G1844">
            <v>519</v>
          </cell>
          <cell r="H1844" t="str">
            <v>Macro</v>
          </cell>
          <cell r="I1844" t="str">
            <v>NOKIA</v>
          </cell>
          <cell r="J1844" t="str">
            <v>Yannick Tchoupa</v>
          </cell>
          <cell r="K1844" t="str">
            <v>Nkongsamba</v>
          </cell>
          <cell r="L1844" t="str">
            <v>HAMMER_LIT_SUO</v>
          </cell>
          <cell r="M1844" t="str">
            <v>MTN</v>
          </cell>
          <cell r="N1844" t="e">
            <v>#N/A</v>
          </cell>
        </row>
        <row r="1845">
          <cell r="A1845" t="str">
            <v>LIT_769</v>
          </cell>
          <cell r="B1845" t="str">
            <v>Kake</v>
          </cell>
          <cell r="C1845" t="str">
            <v>LIT</v>
          </cell>
          <cell r="D1845" t="str">
            <v>Kake</v>
          </cell>
          <cell r="E1845">
            <v>9.6027710000000006</v>
          </cell>
          <cell r="F1845">
            <v>4.2887979999999999</v>
          </cell>
          <cell r="G1845">
            <v>85</v>
          </cell>
          <cell r="H1845" t="str">
            <v>Macro</v>
          </cell>
          <cell r="I1845" t="str">
            <v>NOKIA</v>
          </cell>
          <cell r="J1845" t="str">
            <v>Ewane Eric Pitié</v>
          </cell>
          <cell r="K1845" t="str">
            <v>Njombe</v>
          </cell>
          <cell r="L1845" t="str">
            <v>HAMMER_LIT_SUO</v>
          </cell>
          <cell r="M1845" t="str">
            <v>CAMUSAT</v>
          </cell>
          <cell r="N1845" t="str">
            <v>Hybrid Solar - S3</v>
          </cell>
        </row>
        <row r="1846">
          <cell r="A1846" t="str">
            <v>CTR_894</v>
          </cell>
          <cell r="B1846" t="str">
            <v>Pella</v>
          </cell>
          <cell r="C1846" t="str">
            <v>CTR</v>
          </cell>
          <cell r="D1846" t="str">
            <v>Pella</v>
          </cell>
          <cell r="E1846">
            <v>12.883386</v>
          </cell>
          <cell r="F1846">
            <v>4.9594040000000001</v>
          </cell>
          <cell r="G1846">
            <v>591</v>
          </cell>
          <cell r="H1846" t="str">
            <v>Macro</v>
          </cell>
          <cell r="I1846" t="str">
            <v>NOKIA</v>
          </cell>
          <cell r="J1846" t="str">
            <v>TSAGUE Raoul</v>
          </cell>
          <cell r="K1846" t="str">
            <v>Nanga-Eboko</v>
          </cell>
          <cell r="L1846" t="str">
            <v>AFRO</v>
          </cell>
          <cell r="M1846" t="str">
            <v>CAMUSAT</v>
          </cell>
          <cell r="N1846" t="str">
            <v>Good Grid + GE</v>
          </cell>
        </row>
        <row r="1847">
          <cell r="A1847" t="str">
            <v>CTR_892</v>
          </cell>
          <cell r="B1847" t="str">
            <v>Sangla</v>
          </cell>
          <cell r="C1847" t="str">
            <v>CTR</v>
          </cell>
          <cell r="D1847" t="str">
            <v>Sangla</v>
          </cell>
          <cell r="E1847">
            <v>12.00362</v>
          </cell>
          <cell r="F1847">
            <v>3.9656699999999998</v>
          </cell>
          <cell r="G1847">
            <v>704</v>
          </cell>
          <cell r="H1847" t="str">
            <v>Macro</v>
          </cell>
          <cell r="I1847" t="str">
            <v>NOKIA</v>
          </cell>
          <cell r="J1847" t="str">
            <v>TSAGUE Raoul</v>
          </cell>
          <cell r="K1847" t="str">
            <v>Nanga-Eboko</v>
          </cell>
          <cell r="L1847" t="str">
            <v>AFRO</v>
          </cell>
          <cell r="M1847" t="str">
            <v>CAMUSAT</v>
          </cell>
          <cell r="N1847" t="str">
            <v>Hybrid Solar - S3</v>
          </cell>
        </row>
        <row r="1848">
          <cell r="A1848" t="str">
            <v>SUD_130</v>
          </cell>
          <cell r="B1848" t="str">
            <v>Nintyaminyoumin</v>
          </cell>
          <cell r="C1848" t="str">
            <v>SUD</v>
          </cell>
          <cell r="D1848" t="str">
            <v>Sangmelima</v>
          </cell>
          <cell r="E1848">
            <v>12.0246</v>
          </cell>
          <cell r="F1848">
            <v>3.0007000000000001</v>
          </cell>
          <cell r="G1848">
            <v>736</v>
          </cell>
          <cell r="H1848" t="str">
            <v>Macro</v>
          </cell>
          <cell r="I1848" t="str">
            <v>NOKIA</v>
          </cell>
          <cell r="J1848" t="str">
            <v>Etienne Saha</v>
          </cell>
          <cell r="K1848" t="str">
            <v>Boumnyebel</v>
          </cell>
          <cell r="L1848" t="str">
            <v>AFRO</v>
          </cell>
          <cell r="M1848" t="str">
            <v>CAMUSAT</v>
          </cell>
          <cell r="N1848" t="str">
            <v>Hybrid Solar - S3</v>
          </cell>
        </row>
        <row r="1849">
          <cell r="A1849" t="str">
            <v>CTR_122</v>
          </cell>
          <cell r="B1849" t="str">
            <v>CTR_122_Z_Meyong-Meyeme</v>
          </cell>
          <cell r="C1849" t="str">
            <v>CTR</v>
          </cell>
          <cell r="D1849" t="str">
            <v>Yaounde</v>
          </cell>
          <cell r="E1849">
            <v>11.47900263</v>
          </cell>
          <cell r="F1849">
            <v>3.877098953</v>
          </cell>
          <cell r="G1849">
            <v>844</v>
          </cell>
          <cell r="H1849" t="str">
            <v>Macro</v>
          </cell>
          <cell r="I1849" t="str">
            <v>ZTE</v>
          </cell>
          <cell r="J1849" t="str">
            <v>Nguetsa Armand</v>
          </cell>
          <cell r="K1849" t="str">
            <v>Yaounde_5</v>
          </cell>
          <cell r="L1849" t="str">
            <v>AFRO</v>
          </cell>
          <cell r="M1849" t="str">
            <v>IHS</v>
          </cell>
          <cell r="N1849" t="str">
            <v>Grid-Gen</v>
          </cell>
        </row>
        <row r="1850">
          <cell r="A1850" t="str">
            <v>SUD_119</v>
          </cell>
          <cell r="B1850" t="str">
            <v>Nkototououtou</v>
          </cell>
          <cell r="C1850" t="str">
            <v>SUD</v>
          </cell>
          <cell r="D1850" t="str">
            <v>Sangmelima</v>
          </cell>
          <cell r="E1850">
            <v>12.024781000000001</v>
          </cell>
          <cell r="F1850">
            <v>3.0788190000000002</v>
          </cell>
          <cell r="G1850">
            <v>689</v>
          </cell>
          <cell r="H1850" t="str">
            <v>Macro</v>
          </cell>
          <cell r="I1850" t="str">
            <v>NOKIA</v>
          </cell>
          <cell r="J1850" t="str">
            <v>Kenfack Peguy</v>
          </cell>
          <cell r="K1850" t="str">
            <v>Sangmelima</v>
          </cell>
          <cell r="L1850" t="str">
            <v>AFRO</v>
          </cell>
          <cell r="M1850" t="str">
            <v>CAMUSAT</v>
          </cell>
          <cell r="N1850" t="str">
            <v>Hybrid Solar - S1</v>
          </cell>
        </row>
        <row r="1851">
          <cell r="A1851" t="str">
            <v>SUD_124</v>
          </cell>
          <cell r="B1851" t="str">
            <v>Meyo-Elie</v>
          </cell>
          <cell r="C1851" t="str">
            <v>SUD</v>
          </cell>
          <cell r="D1851" t="str">
            <v>Ambam</v>
          </cell>
          <cell r="E1851">
            <v>11.232100000000001</v>
          </cell>
          <cell r="F1851">
            <v>2.4266899999999998</v>
          </cell>
          <cell r="G1851">
            <v>614</v>
          </cell>
          <cell r="H1851" t="str">
            <v>Macro</v>
          </cell>
          <cell r="I1851" t="str">
            <v>NOKIA</v>
          </cell>
          <cell r="J1851" t="str">
            <v>Kenmegne Fabrice</v>
          </cell>
          <cell r="K1851" t="str">
            <v>Ebolowa</v>
          </cell>
          <cell r="L1851" t="str">
            <v>AFRO</v>
          </cell>
          <cell r="M1851" t="str">
            <v>CAMUSAT</v>
          </cell>
          <cell r="N1851" t="str">
            <v>Hybrid Solar - S3</v>
          </cell>
        </row>
        <row r="1852">
          <cell r="A1852" t="str">
            <v>ADM_092</v>
          </cell>
          <cell r="B1852" t="str">
            <v>Mbe-IHS</v>
          </cell>
          <cell r="C1852" t="str">
            <v>ADM</v>
          </cell>
          <cell r="D1852" t="str">
            <v>Mbe</v>
          </cell>
          <cell r="E1852">
            <v>13.589888889999999</v>
          </cell>
          <cell r="F1852">
            <v>7.862388889</v>
          </cell>
          <cell r="G1852">
            <v>654</v>
          </cell>
          <cell r="H1852" t="str">
            <v>Macro</v>
          </cell>
          <cell r="I1852" t="str">
            <v>NOKIA</v>
          </cell>
          <cell r="J1852" t="str">
            <v>Herve Pouomo</v>
          </cell>
          <cell r="K1852" t="str">
            <v>Ngaoundere_2</v>
          </cell>
          <cell r="L1852" t="str">
            <v>TELEINFRA</v>
          </cell>
          <cell r="M1852" t="str">
            <v>IHS</v>
          </cell>
          <cell r="N1852" t="str">
            <v>Solar-Gen-Lithium</v>
          </cell>
        </row>
        <row r="1853">
          <cell r="A1853" t="str">
            <v>ADM_075</v>
          </cell>
          <cell r="B1853" t="str">
            <v>Mayo-Baleo-IHS</v>
          </cell>
          <cell r="C1853" t="str">
            <v>ADM</v>
          </cell>
          <cell r="D1853" t="str">
            <v>Mayo-Baleo</v>
          </cell>
          <cell r="E1853">
            <v>12.338805560000001</v>
          </cell>
          <cell r="F1853">
            <v>7.6559722219999999</v>
          </cell>
          <cell r="G1853">
            <v>602</v>
          </cell>
          <cell r="H1853" t="str">
            <v>Macro</v>
          </cell>
          <cell r="I1853" t="str">
            <v>NOKIA</v>
          </cell>
          <cell r="J1853" t="str">
            <v>Herve Pouomo</v>
          </cell>
          <cell r="K1853" t="str">
            <v>Ngaoundere_2</v>
          </cell>
          <cell r="L1853" t="str">
            <v>TELEINFRA</v>
          </cell>
          <cell r="M1853" t="str">
            <v>IHS</v>
          </cell>
          <cell r="N1853" t="str">
            <v>Gen-Lithium</v>
          </cell>
        </row>
        <row r="1854">
          <cell r="A1854" t="str">
            <v>NRO_243</v>
          </cell>
          <cell r="B1854" t="str">
            <v>Bda-Mulang</v>
          </cell>
          <cell r="C1854" t="str">
            <v>NRO</v>
          </cell>
          <cell r="D1854" t="str">
            <v>Bamenda</v>
          </cell>
          <cell r="E1854">
            <v>10.153200999999999</v>
          </cell>
          <cell r="F1854">
            <v>5.9875800000000003</v>
          </cell>
          <cell r="G1854">
            <v>1</v>
          </cell>
          <cell r="H1854" t="str">
            <v>Macro</v>
          </cell>
          <cell r="I1854" t="str">
            <v>NOKIA</v>
          </cell>
          <cell r="J1854" t="str">
            <v>UCHENNA Cedric</v>
          </cell>
          <cell r="K1854" t="str">
            <v>B2B_Bamenda</v>
          </cell>
          <cell r="L1854" t="str">
            <v>HAMMER_NRO_OST</v>
          </cell>
          <cell r="M1854" t="str">
            <v>IHS</v>
          </cell>
          <cell r="N1854" t="str">
            <v>Grid-Gen</v>
          </cell>
        </row>
        <row r="1855">
          <cell r="A1855" t="str">
            <v>ADM_144</v>
          </cell>
          <cell r="B1855" t="str">
            <v>Sambo-Labo-IHS</v>
          </cell>
          <cell r="C1855" t="str">
            <v>ADM</v>
          </cell>
          <cell r="D1855" t="str">
            <v>Sambo Lambo</v>
          </cell>
          <cell r="E1855">
            <v>11.98019</v>
          </cell>
          <cell r="F1855">
            <v>7.0679699999999999</v>
          </cell>
          <cell r="G1855">
            <v>1040</v>
          </cell>
          <cell r="H1855" t="str">
            <v>Macro</v>
          </cell>
          <cell r="I1855" t="str">
            <v>NOKIA</v>
          </cell>
          <cell r="J1855" t="str">
            <v>Willy Ngougni</v>
          </cell>
          <cell r="K1855" t="str">
            <v>Foumban_2</v>
          </cell>
          <cell r="L1855" t="str">
            <v>HAMMER_NRO_OST</v>
          </cell>
          <cell r="M1855" t="str">
            <v>IHS</v>
          </cell>
          <cell r="N1855" t="str">
            <v>Gen-Lithium</v>
          </cell>
        </row>
        <row r="1856">
          <cell r="A1856" t="str">
            <v>OST_264</v>
          </cell>
          <cell r="B1856" t="str">
            <v>FOSSET</v>
          </cell>
          <cell r="C1856" t="str">
            <v>OST</v>
          </cell>
          <cell r="D1856" t="str">
            <v>Foumbot</v>
          </cell>
          <cell r="E1856">
            <v>10.6676</v>
          </cell>
          <cell r="F1856">
            <v>5.5187299999999997</v>
          </cell>
          <cell r="G1856">
            <v>1140</v>
          </cell>
          <cell r="H1856" t="str">
            <v>Macro</v>
          </cell>
          <cell r="I1856" t="str">
            <v>NOKIA</v>
          </cell>
          <cell r="J1856" t="str">
            <v>Yannick Kamdom</v>
          </cell>
          <cell r="K1856" t="str">
            <v>Foumban_3</v>
          </cell>
          <cell r="L1856" t="str">
            <v>HAMMER_NRO_OST</v>
          </cell>
          <cell r="M1856" t="str">
            <v>IHS</v>
          </cell>
          <cell r="N1856" t="str">
            <v>Grid-Gen</v>
          </cell>
        </row>
        <row r="1857">
          <cell r="A1857" t="str">
            <v>CTR_910</v>
          </cell>
          <cell r="B1857" t="str">
            <v>Zili-Nkoteng-IHS</v>
          </cell>
          <cell r="C1857" t="str">
            <v>CTR</v>
          </cell>
          <cell r="D1857" t="str">
            <v>Nkoteng</v>
          </cell>
          <cell r="E1857">
            <v>12.007429</v>
          </cell>
          <cell r="F1857">
            <v>4.5012980000000002</v>
          </cell>
          <cell r="G1857">
            <v>598</v>
          </cell>
          <cell r="H1857" t="str">
            <v>Macro</v>
          </cell>
          <cell r="I1857" t="str">
            <v>NOKIA</v>
          </cell>
          <cell r="J1857" t="str">
            <v>TSAGUE Raoul</v>
          </cell>
          <cell r="K1857" t="str">
            <v>Nanga-Eboko</v>
          </cell>
          <cell r="L1857" t="str">
            <v>AFRO</v>
          </cell>
          <cell r="M1857" t="str">
            <v>IHS</v>
          </cell>
          <cell r="N1857">
            <v>0</v>
          </cell>
        </row>
        <row r="1858">
          <cell r="A1858" t="str">
            <v>EST_093</v>
          </cell>
          <cell r="B1858" t="str">
            <v>Deng-Deng-IHS</v>
          </cell>
          <cell r="C1858" t="str">
            <v>EST</v>
          </cell>
          <cell r="D1858" t="str">
            <v>Deng-Deng</v>
          </cell>
          <cell r="E1858">
            <v>13.525797109999999</v>
          </cell>
          <cell r="F1858">
            <v>5.1924613639999997</v>
          </cell>
          <cell r="G1858">
            <v>739</v>
          </cell>
          <cell r="H1858" t="str">
            <v>Macro</v>
          </cell>
          <cell r="I1858" t="str">
            <v>NOKIA</v>
          </cell>
          <cell r="J1858" t="str">
            <v>Tchimeni Franck</v>
          </cell>
          <cell r="K1858" t="str">
            <v>Bertoua_1</v>
          </cell>
          <cell r="L1858" t="str">
            <v>AFRO</v>
          </cell>
          <cell r="M1858" t="str">
            <v>IHS</v>
          </cell>
          <cell r="N1858" t="str">
            <v>Gen-Lithium</v>
          </cell>
        </row>
        <row r="1859">
          <cell r="A1859" t="str">
            <v>SUD_117</v>
          </cell>
          <cell r="B1859" t="str">
            <v>Meyo-Nkoulou</v>
          </cell>
          <cell r="C1859" t="str">
            <v>SUD</v>
          </cell>
          <cell r="D1859" t="str">
            <v>Kyé-Ossi</v>
          </cell>
          <cell r="E1859">
            <v>11.34258</v>
          </cell>
          <cell r="F1859">
            <v>2.2708200000000001</v>
          </cell>
          <cell r="G1859">
            <v>700</v>
          </cell>
          <cell r="H1859" t="str">
            <v>Macro</v>
          </cell>
          <cell r="I1859" t="str">
            <v>NOKIA</v>
          </cell>
          <cell r="J1859" t="str">
            <v>Kenmegne Fabrice</v>
          </cell>
          <cell r="K1859" t="str">
            <v>Ebolowa</v>
          </cell>
          <cell r="L1859" t="str">
            <v>AFRO</v>
          </cell>
          <cell r="M1859" t="str">
            <v>CAMUSAT</v>
          </cell>
          <cell r="N1859" t="str">
            <v>Hybrid Solar - S2</v>
          </cell>
        </row>
        <row r="1860">
          <cell r="A1860" t="str">
            <v>SUD_110</v>
          </cell>
          <cell r="B1860" t="str">
            <v>MBPIKILIKI</v>
          </cell>
          <cell r="C1860" t="str">
            <v>SUD</v>
          </cell>
          <cell r="D1860" t="str">
            <v>Mbikiliki</v>
          </cell>
          <cell r="E1860">
            <v>10.547985000000001</v>
          </cell>
          <cell r="F1860">
            <v>3.1693880000000001</v>
          </cell>
          <cell r="G1860">
            <v>365</v>
          </cell>
          <cell r="H1860" t="str">
            <v>Macro</v>
          </cell>
          <cell r="I1860" t="str">
            <v>NOKIA</v>
          </cell>
          <cell r="J1860" t="str">
            <v>Etienne Saha</v>
          </cell>
          <cell r="K1860" t="str">
            <v>Boumnyebel</v>
          </cell>
          <cell r="L1860" t="str">
            <v>AFRO</v>
          </cell>
          <cell r="M1860">
            <v>0</v>
          </cell>
          <cell r="N1860" t="e">
            <v>#N/A</v>
          </cell>
        </row>
        <row r="1861">
          <cell r="A1861" t="str">
            <v>EXN_140</v>
          </cell>
          <cell r="B1861" t="str">
            <v>Mokolo-Djimeta-IHS</v>
          </cell>
          <cell r="C1861" t="str">
            <v>EXN</v>
          </cell>
          <cell r="D1861" t="str">
            <v>Mokolo</v>
          </cell>
          <cell r="E1861">
            <v>13.79742839</v>
          </cell>
          <cell r="F1861">
            <v>10.73494021</v>
          </cell>
          <cell r="G1861">
            <v>809</v>
          </cell>
          <cell r="H1861" t="str">
            <v>Macro</v>
          </cell>
          <cell r="I1861" t="str">
            <v>NOKIA</v>
          </cell>
          <cell r="J1861" t="str">
            <v>Abiss Alioum</v>
          </cell>
          <cell r="K1861" t="str">
            <v>Mokolo</v>
          </cell>
          <cell r="L1861" t="str">
            <v>TELEINFRA</v>
          </cell>
          <cell r="M1861" t="str">
            <v>IHS</v>
          </cell>
          <cell r="N1861" t="str">
            <v>Grid-Gen</v>
          </cell>
        </row>
        <row r="1862">
          <cell r="A1862" t="str">
            <v>NRO_253</v>
          </cell>
          <cell r="B1862" t="str">
            <v>Bda-Ntamulung-MTN</v>
          </cell>
          <cell r="C1862" t="str">
            <v>NRO</v>
          </cell>
          <cell r="D1862" t="str">
            <v>Bamenda</v>
          </cell>
          <cell r="E1862">
            <v>10.15929</v>
          </cell>
          <cell r="F1862">
            <v>5.9636100000000001</v>
          </cell>
          <cell r="G1862">
            <v>1289</v>
          </cell>
          <cell r="H1862" t="str">
            <v>Macro</v>
          </cell>
          <cell r="I1862" t="str">
            <v>NOKIA</v>
          </cell>
          <cell r="J1862" t="str">
            <v>UCHENNA Cedric</v>
          </cell>
          <cell r="K1862" t="str">
            <v>B2B_Bamenda</v>
          </cell>
          <cell r="L1862" t="str">
            <v>HAMMER_NRO_OST</v>
          </cell>
          <cell r="M1862" t="str">
            <v>IHS</v>
          </cell>
          <cell r="N1862" t="str">
            <v>Grid-Gen</v>
          </cell>
        </row>
        <row r="1863">
          <cell r="A1863" t="str">
            <v>OST_265</v>
          </cell>
          <cell r="B1863" t="str">
            <v>Kombou-IHS</v>
          </cell>
          <cell r="C1863" t="str">
            <v>OST</v>
          </cell>
          <cell r="D1863" t="str">
            <v>Kombou</v>
          </cell>
          <cell r="E1863">
            <v>10.147864480000001</v>
          </cell>
          <cell r="F1863">
            <v>5.7368316559999997</v>
          </cell>
          <cell r="G1863">
            <v>1743</v>
          </cell>
          <cell r="H1863" t="str">
            <v>Macro</v>
          </cell>
          <cell r="I1863" t="str">
            <v>NOKIA</v>
          </cell>
          <cell r="J1863" t="str">
            <v>Kamdom Yannick</v>
          </cell>
          <cell r="K1863" t="str">
            <v>Mbouda</v>
          </cell>
          <cell r="L1863" t="str">
            <v>HAMMER_NRO_OST</v>
          </cell>
          <cell r="M1863" t="str">
            <v>IHS</v>
          </cell>
          <cell r="N1863" t="str">
            <v>Grid-Gen</v>
          </cell>
        </row>
        <row r="1864">
          <cell r="A1864" t="str">
            <v>NRO_254</v>
          </cell>
          <cell r="B1864" t="str">
            <v>Bda-Tubah-MTN</v>
          </cell>
          <cell r="C1864" t="str">
            <v>NRO</v>
          </cell>
          <cell r="D1864" t="str">
            <v>Bamenda</v>
          </cell>
          <cell r="E1864">
            <v>10.21741667</v>
          </cell>
          <cell r="F1864">
            <v>6.0127222219999998</v>
          </cell>
          <cell r="G1864">
            <v>1340</v>
          </cell>
          <cell r="H1864" t="str">
            <v>Macro</v>
          </cell>
          <cell r="I1864" t="str">
            <v>NOKIA</v>
          </cell>
          <cell r="J1864" t="str">
            <v>UCHENNA Cedric</v>
          </cell>
          <cell r="K1864" t="str">
            <v>B2B_Bamenda</v>
          </cell>
          <cell r="L1864" t="str">
            <v>HAMMER_NRO_OST</v>
          </cell>
          <cell r="M1864" t="str">
            <v>IHS</v>
          </cell>
          <cell r="N1864" t="str">
            <v>Grid-Gen</v>
          </cell>
        </row>
        <row r="1865">
          <cell r="A1865" t="str">
            <v>OST_113</v>
          </cell>
          <cell r="B1865" t="str">
            <v>Bda-Titam-Naka</v>
          </cell>
          <cell r="C1865" t="str">
            <v>OST</v>
          </cell>
          <cell r="D1865" t="str">
            <v>Bamenda</v>
          </cell>
          <cell r="E1865">
            <v>10.11797222</v>
          </cell>
          <cell r="F1865">
            <v>5.9276944440000001</v>
          </cell>
          <cell r="G1865">
            <v>0</v>
          </cell>
          <cell r="H1865" t="str">
            <v>Macro</v>
          </cell>
          <cell r="I1865" t="str">
            <v>NOKIA</v>
          </cell>
          <cell r="J1865" t="str">
            <v>UCHENNA Cedric</v>
          </cell>
          <cell r="K1865" t="str">
            <v>B2B_Bamenda</v>
          </cell>
          <cell r="L1865" t="str">
            <v>HAMMER_NRO_OST</v>
          </cell>
          <cell r="M1865" t="str">
            <v>IHS</v>
          </cell>
          <cell r="N1865" t="str">
            <v>Grid-Gen</v>
          </cell>
        </row>
        <row r="1866">
          <cell r="A1866" t="str">
            <v>SUO_255</v>
          </cell>
          <cell r="B1866" t="str">
            <v>Muyuka-Beach-Bush-IHS</v>
          </cell>
          <cell r="C1866" t="str">
            <v>NRO</v>
          </cell>
          <cell r="D1866" t="str">
            <v>Muyuka</v>
          </cell>
          <cell r="E1866">
            <v>9.4138710000000003</v>
          </cell>
          <cell r="F1866">
            <v>4.2892159999999997</v>
          </cell>
          <cell r="G1866">
            <v>42</v>
          </cell>
          <cell r="H1866" t="str">
            <v>Macro</v>
          </cell>
          <cell r="I1866" t="str">
            <v>NOKIA</v>
          </cell>
          <cell r="J1866" t="str">
            <v>Fabien Zourmba</v>
          </cell>
          <cell r="K1866" t="str">
            <v>Kumba</v>
          </cell>
          <cell r="L1866" t="str">
            <v>HAMMER_NRO_OST</v>
          </cell>
          <cell r="M1866" t="str">
            <v>IHS</v>
          </cell>
          <cell r="N1866" t="e">
            <v>#N/A</v>
          </cell>
        </row>
        <row r="1867">
          <cell r="A1867" t="str">
            <v>CTR_893</v>
          </cell>
          <cell r="B1867" t="str">
            <v>Ndjole</v>
          </cell>
          <cell r="C1867" t="str">
            <v>NRO</v>
          </cell>
          <cell r="D1867" t="str">
            <v>Ndjole</v>
          </cell>
          <cell r="E1867">
            <v>11.9438</v>
          </cell>
          <cell r="F1867">
            <v>4.8148999999999997</v>
          </cell>
          <cell r="G1867">
            <v>631</v>
          </cell>
          <cell r="H1867" t="str">
            <v>Macro</v>
          </cell>
          <cell r="I1867" t="str">
            <v>NOKIA</v>
          </cell>
          <cell r="J1867" t="str">
            <v xml:space="preserve">APIANG Grégoire Flores </v>
          </cell>
          <cell r="K1867" t="str">
            <v>Ntui</v>
          </cell>
          <cell r="L1867" t="str">
            <v>HAMMER_NRO_OST</v>
          </cell>
          <cell r="M1867" t="str">
            <v>CAMUSAT</v>
          </cell>
          <cell r="N1867" t="str">
            <v>Hybrid Solar - S3</v>
          </cell>
        </row>
        <row r="1868">
          <cell r="A1868" t="str">
            <v>OST_195</v>
          </cell>
          <cell r="B1868" t="str">
            <v>Fochieya-IHS</v>
          </cell>
          <cell r="C1868" t="str">
            <v>OST</v>
          </cell>
          <cell r="D1868" t="str">
            <v xml:space="preserve"> Fochieya</v>
          </cell>
          <cell r="E1868">
            <v>10.59618</v>
          </cell>
          <cell r="F1868">
            <v>5.5173800000000002</v>
          </cell>
          <cell r="G1868">
            <v>1114</v>
          </cell>
          <cell r="H1868" t="str">
            <v>Macro</v>
          </cell>
          <cell r="I1868" t="str">
            <v>NOKIA</v>
          </cell>
          <cell r="J1868" t="str">
            <v>Ngah Denis</v>
          </cell>
          <cell r="K1868" t="str">
            <v>Bafang</v>
          </cell>
          <cell r="L1868" t="str">
            <v>HAMMER_NRO_OST</v>
          </cell>
          <cell r="M1868" t="str">
            <v>IHS</v>
          </cell>
          <cell r="N1868" t="str">
            <v>Grid-Gen</v>
          </cell>
        </row>
        <row r="1869">
          <cell r="A1869" t="str">
            <v>ADM_083</v>
          </cell>
          <cell r="B1869" t="str">
            <v>Ngd-Dang-MTN-IHS</v>
          </cell>
          <cell r="C1869" t="str">
            <v>ADM</v>
          </cell>
          <cell r="D1869" t="str">
            <v>Ngaoundere</v>
          </cell>
          <cell r="E1869">
            <v>13.55766234</v>
          </cell>
          <cell r="F1869">
            <v>7.43703234</v>
          </cell>
          <cell r="G1869">
            <v>1093</v>
          </cell>
          <cell r="H1869" t="str">
            <v>Macro</v>
          </cell>
          <cell r="I1869" t="str">
            <v>NOKIA</v>
          </cell>
          <cell r="J1869" t="str">
            <v>Herve Pouomo</v>
          </cell>
          <cell r="K1869" t="str">
            <v>Ngaoundere_2</v>
          </cell>
          <cell r="L1869" t="str">
            <v>TELEINFRA</v>
          </cell>
          <cell r="M1869" t="str">
            <v>IHS</v>
          </cell>
          <cell r="N1869" t="str">
            <v>Grid-Gen</v>
          </cell>
        </row>
        <row r="1870">
          <cell r="A1870" t="str">
            <v>NRD_140</v>
          </cell>
          <cell r="B1870" t="str">
            <v>Garoua-Nigeriare-II</v>
          </cell>
          <cell r="C1870" t="str">
            <v>NRD</v>
          </cell>
          <cell r="D1870" t="str">
            <v>Garoua</v>
          </cell>
          <cell r="E1870">
            <v>13.4112487</v>
          </cell>
          <cell r="F1870">
            <v>9.317623695</v>
          </cell>
          <cell r="G1870">
            <v>178</v>
          </cell>
          <cell r="H1870" t="str">
            <v>Macro</v>
          </cell>
          <cell r="I1870" t="str">
            <v>NOKIA</v>
          </cell>
          <cell r="J1870" t="str">
            <v>Djouohou Armel</v>
          </cell>
          <cell r="K1870" t="str">
            <v>Garoua_B2B</v>
          </cell>
          <cell r="L1870" t="str">
            <v>TELEINFRA</v>
          </cell>
          <cell r="M1870" t="str">
            <v>CAMUSAT</v>
          </cell>
          <cell r="N1870" t="str">
            <v>Good Grid + GE</v>
          </cell>
        </row>
        <row r="1871">
          <cell r="A1871" t="str">
            <v>NRO_063</v>
          </cell>
          <cell r="B1871" t="str">
            <v>Bamenda-GTTC-IHS</v>
          </cell>
          <cell r="C1871" t="str">
            <v>NRO</v>
          </cell>
          <cell r="D1871" t="str">
            <v>Bamenda</v>
          </cell>
          <cell r="E1871">
            <v>10.18257</v>
          </cell>
          <cell r="F1871">
            <v>5.9678990000000001</v>
          </cell>
          <cell r="G1871">
            <v>1315</v>
          </cell>
          <cell r="H1871" t="str">
            <v>Macro</v>
          </cell>
          <cell r="I1871" t="str">
            <v>NOKIA</v>
          </cell>
          <cell r="J1871" t="str">
            <v>UCHENNA Cedric</v>
          </cell>
          <cell r="K1871" t="str">
            <v>B2B_Bamenda</v>
          </cell>
          <cell r="L1871" t="str">
            <v>HAMMER_NRO_OST</v>
          </cell>
          <cell r="M1871" t="str">
            <v>IHS</v>
          </cell>
          <cell r="N1871" t="str">
            <v>Grid-Gen</v>
          </cell>
        </row>
        <row r="1872">
          <cell r="A1872" t="str">
            <v>SUO_266</v>
          </cell>
          <cell r="B1872" t="str">
            <v>Ekata-IHS</v>
          </cell>
          <cell r="C1872" t="str">
            <v>SUO</v>
          </cell>
          <cell r="D1872" t="str">
            <v>Bavenga</v>
          </cell>
          <cell r="E1872">
            <v>9.3553611100000005</v>
          </cell>
          <cell r="F1872">
            <v>4.32888611</v>
          </cell>
          <cell r="G1872">
            <v>128</v>
          </cell>
          <cell r="H1872" t="str">
            <v>Macro</v>
          </cell>
          <cell r="I1872" t="str">
            <v>NOKIA</v>
          </cell>
          <cell r="J1872" t="str">
            <v>Honore Koube</v>
          </cell>
          <cell r="K1872" t="str">
            <v>Buea</v>
          </cell>
          <cell r="L1872" t="str">
            <v>HAMMER_LIT_SUO</v>
          </cell>
          <cell r="M1872" t="str">
            <v>IHS</v>
          </cell>
          <cell r="N1872" t="e">
            <v>#N/A</v>
          </cell>
        </row>
        <row r="1873">
          <cell r="A1873" t="str">
            <v>ADM_163</v>
          </cell>
          <cell r="B1873" t="str">
            <v>Mbamti-Katarko</v>
          </cell>
          <cell r="C1873" t="str">
            <v>ADM</v>
          </cell>
          <cell r="D1873" t="str">
            <v>Mbamti</v>
          </cell>
          <cell r="E1873">
            <v>12.012269999999999</v>
          </cell>
          <cell r="F1873">
            <v>6.6860099999999996</v>
          </cell>
          <cell r="G1873">
            <v>954</v>
          </cell>
          <cell r="H1873" t="str">
            <v>Macro</v>
          </cell>
          <cell r="I1873" t="str">
            <v>NOKIA</v>
          </cell>
          <cell r="J1873" t="str">
            <v>Willy Ngougni</v>
          </cell>
          <cell r="K1873" t="str">
            <v>Foumban_2</v>
          </cell>
          <cell r="L1873" t="str">
            <v>HAMMER_NRO_OST</v>
          </cell>
          <cell r="M1873" t="str">
            <v>CAMUSAT</v>
          </cell>
          <cell r="N1873" t="str">
            <v>Hybrid Solar - S3</v>
          </cell>
        </row>
        <row r="1874">
          <cell r="A1874" t="str">
            <v>OST_273</v>
          </cell>
          <cell r="B1874" t="str">
            <v>Bato</v>
          </cell>
          <cell r="C1874" t="str">
            <v>OST</v>
          </cell>
          <cell r="D1874" t="str">
            <v>Bato</v>
          </cell>
          <cell r="E1874">
            <v>10.300660000000001</v>
          </cell>
          <cell r="F1874">
            <v>5.632422</v>
          </cell>
          <cell r="G1874">
            <v>1299</v>
          </cell>
          <cell r="H1874" t="str">
            <v>Macro</v>
          </cell>
          <cell r="I1874" t="str">
            <v>NOKIA</v>
          </cell>
          <cell r="J1874" t="str">
            <v>Kamdom Yannick</v>
          </cell>
          <cell r="K1874" t="str">
            <v>Mbouda</v>
          </cell>
          <cell r="L1874" t="str">
            <v>HAMMER_NRO_OST</v>
          </cell>
          <cell r="M1874" t="str">
            <v>CAMUSAT</v>
          </cell>
          <cell r="N1874" t="str">
            <v>Bad Grid + GE</v>
          </cell>
        </row>
        <row r="1875">
          <cell r="A1875" t="str">
            <v>SUD_138</v>
          </cell>
          <cell r="B1875" t="str">
            <v>Evelessi-IHS</v>
          </cell>
          <cell r="C1875" t="str">
            <v>SUD</v>
          </cell>
          <cell r="D1875" t="str">
            <v>Sangmelima</v>
          </cell>
          <cell r="E1875">
            <v>11.686638889999999</v>
          </cell>
          <cell r="F1875">
            <v>2.9645277779999999</v>
          </cell>
          <cell r="G1875">
            <v>727</v>
          </cell>
          <cell r="H1875" t="str">
            <v>Macro</v>
          </cell>
          <cell r="I1875" t="str">
            <v>NOKIA</v>
          </cell>
          <cell r="J1875" t="str">
            <v>Kenfack Peguy</v>
          </cell>
          <cell r="K1875" t="str">
            <v>Sangmelima</v>
          </cell>
          <cell r="L1875" t="str">
            <v>AFRO</v>
          </cell>
          <cell r="M1875" t="str">
            <v>IHS</v>
          </cell>
          <cell r="N1875" t="e">
            <v>#N/A</v>
          </cell>
        </row>
        <row r="1876">
          <cell r="A1876" t="str">
            <v>SUD_135</v>
          </cell>
          <cell r="B1876" t="str">
            <v>Petit-Zambi</v>
          </cell>
          <cell r="C1876" t="str">
            <v>SUD</v>
          </cell>
          <cell r="D1876" t="str">
            <v>Bipindi</v>
          </cell>
          <cell r="E1876" t="str">
            <v>10.26913</v>
          </cell>
          <cell r="F1876" t="str">
            <v>3.05377</v>
          </cell>
          <cell r="G1876">
            <v>99</v>
          </cell>
          <cell r="H1876" t="str">
            <v>Macro</v>
          </cell>
          <cell r="I1876" t="str">
            <v>NOKIA</v>
          </cell>
          <cell r="J1876" t="str">
            <v>Lucien Kamogne</v>
          </cell>
          <cell r="K1876" t="str">
            <v>Kribi</v>
          </cell>
          <cell r="L1876" t="str">
            <v>HAMMER_LIT_SUO</v>
          </cell>
          <cell r="M1876" t="str">
            <v>CAMUSAT</v>
          </cell>
          <cell r="N1876" t="str">
            <v>Hybrid Solar - S3</v>
          </cell>
        </row>
        <row r="1877">
          <cell r="A1877" t="str">
            <v>EXN_272</v>
          </cell>
          <cell r="B1877" t="str">
            <v>Doulek</v>
          </cell>
          <cell r="C1877" t="str">
            <v>EXN</v>
          </cell>
          <cell r="D1877" t="str">
            <v>Doulek</v>
          </cell>
          <cell r="E1877">
            <v>14.247833</v>
          </cell>
          <cell r="F1877">
            <v>10.747101000000001</v>
          </cell>
          <cell r="G1877">
            <v>455</v>
          </cell>
          <cell r="H1877" t="str">
            <v>Macro</v>
          </cell>
          <cell r="I1877" t="str">
            <v>NOKIA</v>
          </cell>
          <cell r="J1877" t="str">
            <v xml:space="preserve">ASSAATSA Eric Blaise </v>
          </cell>
          <cell r="K1877" t="str">
            <v>Maroua_1</v>
          </cell>
          <cell r="L1877" t="str">
            <v>TELEINFRA</v>
          </cell>
          <cell r="M1877" t="str">
            <v>CAMUSAT</v>
          </cell>
          <cell r="N1877" t="str">
            <v>Hybrid Solar - S3</v>
          </cell>
        </row>
        <row r="1878">
          <cell r="A1878" t="str">
            <v>CTR_128</v>
          </cell>
          <cell r="B1878" t="str">
            <v>CTR_128_Z_Polytechnique</v>
          </cell>
          <cell r="C1878" t="str">
            <v>CTR</v>
          </cell>
          <cell r="D1878" t="str">
            <v>Yaounde</v>
          </cell>
          <cell r="E1878">
            <v>11.50118958</v>
          </cell>
          <cell r="F1878">
            <v>3.863102069</v>
          </cell>
          <cell r="G1878">
            <v>732</v>
          </cell>
          <cell r="H1878" t="str">
            <v>Macro</v>
          </cell>
          <cell r="I1878" t="str">
            <v>ZTE</v>
          </cell>
          <cell r="J1878" t="str">
            <v>Nguetsa Armand</v>
          </cell>
          <cell r="K1878" t="str">
            <v>Yaounde_5</v>
          </cell>
          <cell r="L1878" t="str">
            <v>AFRO</v>
          </cell>
          <cell r="M1878" t="str">
            <v>IHS</v>
          </cell>
          <cell r="N1878" t="str">
            <v>Grid Only</v>
          </cell>
        </row>
        <row r="1879">
          <cell r="A1879" t="str">
            <v>ADM_185</v>
          </cell>
          <cell r="B1879" t="str">
            <v>Bembaran-Camtel</v>
          </cell>
          <cell r="C1879" t="str">
            <v>ADM</v>
          </cell>
          <cell r="D1879" t="str">
            <v>Bembaran</v>
          </cell>
          <cell r="E1879">
            <v>14.37025573</v>
          </cell>
          <cell r="F1879">
            <v>6.2555780199999997</v>
          </cell>
          <cell r="G1879">
            <v>986</v>
          </cell>
          <cell r="H1879" t="str">
            <v>Macro</v>
          </cell>
          <cell r="I1879" t="str">
            <v>NOKIA</v>
          </cell>
          <cell r="J1879" t="str">
            <v>Kuitche Hippolite</v>
          </cell>
          <cell r="K1879" t="str">
            <v>Meiganga</v>
          </cell>
          <cell r="L1879" t="str">
            <v>TELEINFRA</v>
          </cell>
          <cell r="M1879" t="str">
            <v>CAMUSAT</v>
          </cell>
          <cell r="N1879" t="str">
            <v>Hybrid Solar - S3</v>
          </cell>
        </row>
        <row r="1880">
          <cell r="A1880" t="str">
            <v>NRO_070</v>
          </cell>
          <cell r="B1880" t="str">
            <v>Bamenda-Meta-Quater-IHS</v>
          </cell>
          <cell r="C1880" t="str">
            <v>NRO</v>
          </cell>
          <cell r="D1880" t="str">
            <v>Bamenda</v>
          </cell>
          <cell r="E1880">
            <v>10.153093</v>
          </cell>
          <cell r="F1880">
            <v>5.9435089999999997</v>
          </cell>
          <cell r="G1880">
            <v>1288</v>
          </cell>
          <cell r="H1880" t="str">
            <v>Macro</v>
          </cell>
          <cell r="I1880" t="str">
            <v>NOKIA</v>
          </cell>
          <cell r="J1880" t="str">
            <v>UCHENNA Cedric</v>
          </cell>
          <cell r="K1880" t="str">
            <v>B2B_Bamenda</v>
          </cell>
          <cell r="L1880" t="str">
            <v>HAMMER_NRO_OST</v>
          </cell>
          <cell r="M1880" t="str">
            <v>IHS</v>
          </cell>
          <cell r="N1880" t="str">
            <v>Grid-Gen</v>
          </cell>
        </row>
        <row r="1881">
          <cell r="A1881" t="str">
            <v>CTR_855</v>
          </cell>
          <cell r="B1881" t="str">
            <v>Biyouha</v>
          </cell>
          <cell r="C1881" t="str">
            <v>CTR</v>
          </cell>
          <cell r="D1881" t="str">
            <v>Biyouha</v>
          </cell>
          <cell r="E1881">
            <v>10.741770000000001</v>
          </cell>
          <cell r="F1881">
            <v>3.8166099999999998</v>
          </cell>
          <cell r="G1881">
            <v>208</v>
          </cell>
          <cell r="H1881" t="str">
            <v>Macro</v>
          </cell>
          <cell r="I1881" t="str">
            <v>NOKIA</v>
          </cell>
          <cell r="J1881" t="str">
            <v>Etienne Saha</v>
          </cell>
          <cell r="K1881" t="str">
            <v>Boumnyebel</v>
          </cell>
          <cell r="L1881" t="str">
            <v>AFRO</v>
          </cell>
          <cell r="M1881" t="str">
            <v>CAMUSAT</v>
          </cell>
          <cell r="N1881" t="str">
            <v>Hybrid Solar - S3</v>
          </cell>
        </row>
        <row r="1882">
          <cell r="A1882" t="str">
            <v>EXN_218</v>
          </cell>
          <cell r="B1882" t="str">
            <v>Sedek</v>
          </cell>
          <cell r="C1882" t="str">
            <v>EXN</v>
          </cell>
          <cell r="D1882" t="str">
            <v>Sedek</v>
          </cell>
          <cell r="E1882">
            <v>14.729932</v>
          </cell>
          <cell r="F1882">
            <v>10.671268</v>
          </cell>
          <cell r="G1882">
            <v>330</v>
          </cell>
          <cell r="H1882" t="str">
            <v>Macro</v>
          </cell>
          <cell r="I1882" t="str">
            <v>NOKIA</v>
          </cell>
          <cell r="J1882" t="str">
            <v xml:space="preserve">ASSAATSA Eric Blaise </v>
          </cell>
          <cell r="K1882" t="str">
            <v>Maroua_1</v>
          </cell>
          <cell r="L1882" t="str">
            <v>TELEINFRA</v>
          </cell>
          <cell r="M1882" t="str">
            <v>IHS</v>
          </cell>
          <cell r="N1882" t="str">
            <v>Gen-Lithium</v>
          </cell>
        </row>
        <row r="1883">
          <cell r="A1883" t="str">
            <v>NRO_131</v>
          </cell>
          <cell r="B1883" t="str">
            <v>Bamenda-Hospital-Roundabout-IHS</v>
          </cell>
          <cell r="C1883" t="str">
            <v>NRO</v>
          </cell>
          <cell r="D1883" t="str">
            <v>Bamenda</v>
          </cell>
          <cell r="E1883">
            <v>10.146864860000001</v>
          </cell>
          <cell r="F1883">
            <v>5.953281585</v>
          </cell>
          <cell r="G1883">
            <v>1244</v>
          </cell>
          <cell r="H1883" t="str">
            <v>Macro</v>
          </cell>
          <cell r="I1883" t="str">
            <v>NOKIA</v>
          </cell>
          <cell r="J1883" t="str">
            <v>UCHENNA Cedric</v>
          </cell>
          <cell r="K1883" t="str">
            <v>B2B_Bamenda</v>
          </cell>
          <cell r="L1883" t="str">
            <v>HAMMER_NRO_OST</v>
          </cell>
          <cell r="M1883" t="str">
            <v>IHS</v>
          </cell>
          <cell r="N1883" t="str">
            <v>Grid-Gen</v>
          </cell>
        </row>
        <row r="1884">
          <cell r="A1884" t="str">
            <v>NRO_133</v>
          </cell>
          <cell r="B1884" t="str">
            <v>IHS-Bamenda-Bujong</v>
          </cell>
          <cell r="C1884" t="str">
            <v>NRO</v>
          </cell>
          <cell r="D1884" t="str">
            <v>Bamenda</v>
          </cell>
          <cell r="E1884">
            <v>10.197214647999999</v>
          </cell>
          <cell r="F1884">
            <v>5.9401656259999998</v>
          </cell>
          <cell r="G1884">
            <v>1636</v>
          </cell>
          <cell r="H1884" t="str">
            <v>Macro</v>
          </cell>
          <cell r="I1884" t="str">
            <v>NOKIA</v>
          </cell>
          <cell r="J1884" t="str">
            <v>UCHENNA Cedric</v>
          </cell>
          <cell r="K1884" t="str">
            <v>B2B_Bamenda</v>
          </cell>
          <cell r="L1884" t="str">
            <v>HAMMER_NRO_OST</v>
          </cell>
          <cell r="M1884" t="str">
            <v>IHS</v>
          </cell>
          <cell r="N1884" t="e">
            <v>#N/A</v>
          </cell>
        </row>
        <row r="1885">
          <cell r="A1885" t="str">
            <v>OST_272</v>
          </cell>
          <cell r="B1885" t="str">
            <v>Mamegnam</v>
          </cell>
          <cell r="C1885" t="str">
            <v>OST</v>
          </cell>
          <cell r="D1885" t="str">
            <v>Mamegnam</v>
          </cell>
          <cell r="E1885">
            <v>10.959490000000001</v>
          </cell>
          <cell r="F1885">
            <v>5.5056599999999998</v>
          </cell>
          <cell r="G1885">
            <v>934</v>
          </cell>
          <cell r="H1885" t="str">
            <v>Macro</v>
          </cell>
          <cell r="I1885" t="str">
            <v>NOKIA</v>
          </cell>
          <cell r="J1885" t="str">
            <v>Yannick Kamdom</v>
          </cell>
          <cell r="K1885" t="str">
            <v>Foumban_3</v>
          </cell>
          <cell r="L1885" t="str">
            <v>HAMMER_NRO_OST</v>
          </cell>
          <cell r="M1885" t="str">
            <v>CAMUSAT</v>
          </cell>
          <cell r="N1885" t="str">
            <v>Hybrid Solar - S2</v>
          </cell>
        </row>
        <row r="1886">
          <cell r="A1886" t="str">
            <v>NRO_112</v>
          </cell>
          <cell r="B1886" t="str">
            <v>Bamenda-Bayelle-MTN</v>
          </cell>
          <cell r="C1886" t="str">
            <v>NRO</v>
          </cell>
          <cell r="D1886" t="str">
            <v>Bamenda</v>
          </cell>
          <cell r="E1886">
            <v>10.172800000000001</v>
          </cell>
          <cell r="F1886">
            <v>5.9655300000000002</v>
          </cell>
          <cell r="G1886">
            <v>1263</v>
          </cell>
          <cell r="H1886" t="str">
            <v>Macro</v>
          </cell>
          <cell r="I1886" t="str">
            <v>NOKIA</v>
          </cell>
          <cell r="J1886" t="str">
            <v>UCHENNA Cedric</v>
          </cell>
          <cell r="K1886" t="str">
            <v>B2B_Bamenda</v>
          </cell>
          <cell r="L1886" t="str">
            <v>HAMMER_NRO_OST</v>
          </cell>
          <cell r="M1886" t="str">
            <v>MTN</v>
          </cell>
          <cell r="N1886" t="e">
            <v>#N/A</v>
          </cell>
        </row>
        <row r="1887">
          <cell r="A1887" t="str">
            <v>CTR_323</v>
          </cell>
          <cell r="B1887" t="str">
            <v>CTR_323_Z_Emia</v>
          </cell>
          <cell r="C1887" t="str">
            <v>CTR</v>
          </cell>
          <cell r="D1887" t="str">
            <v>Yaounde</v>
          </cell>
          <cell r="E1887">
            <v>11.504308</v>
          </cell>
          <cell r="F1887">
            <v>3.859626</v>
          </cell>
          <cell r="G1887">
            <v>808</v>
          </cell>
          <cell r="H1887" t="str">
            <v>Macro</v>
          </cell>
          <cell r="I1887" t="str">
            <v>ZTE</v>
          </cell>
          <cell r="J1887" t="str">
            <v>Nguetsa Armand</v>
          </cell>
          <cell r="K1887" t="str">
            <v>Yaounde_5</v>
          </cell>
          <cell r="L1887" t="str">
            <v>AFRO</v>
          </cell>
          <cell r="M1887" t="str">
            <v>IHS</v>
          </cell>
          <cell r="N1887" t="str">
            <v>Grid-Lithium</v>
          </cell>
        </row>
        <row r="1888">
          <cell r="A1888" t="str">
            <v>CTR_471</v>
          </cell>
          <cell r="B1888" t="str">
            <v>CTR_471_Z_Nkolso-MTN-IHS</v>
          </cell>
          <cell r="C1888" t="str">
            <v>CTR</v>
          </cell>
          <cell r="D1888" t="str">
            <v>Yaounde</v>
          </cell>
          <cell r="E1888">
            <v>11.470218579999999</v>
          </cell>
          <cell r="F1888">
            <v>3.8716341719999998</v>
          </cell>
          <cell r="G1888">
            <v>760</v>
          </cell>
          <cell r="H1888" t="str">
            <v>Macro</v>
          </cell>
          <cell r="I1888" t="str">
            <v>ZTE</v>
          </cell>
          <cell r="J1888" t="str">
            <v>Nguetsa Armand</v>
          </cell>
          <cell r="K1888" t="str">
            <v>Yaounde_5</v>
          </cell>
          <cell r="L1888" t="str">
            <v>AFRO</v>
          </cell>
          <cell r="M1888" t="str">
            <v>IHS</v>
          </cell>
          <cell r="N1888" t="str">
            <v>Grid-Gen</v>
          </cell>
        </row>
        <row r="1889">
          <cell r="A1889" t="str">
            <v>CTR_522</v>
          </cell>
          <cell r="B1889" t="str">
            <v>CTR_522_Z_Nkolbisson-Usne-Ds-Eaux-IHS</v>
          </cell>
          <cell r="C1889" t="str">
            <v>CTR</v>
          </cell>
          <cell r="D1889" t="str">
            <v>Yaounde</v>
          </cell>
          <cell r="E1889">
            <v>11.422029609999999</v>
          </cell>
          <cell r="F1889">
            <v>3.8735003739999998</v>
          </cell>
          <cell r="G1889">
            <v>740</v>
          </cell>
          <cell r="H1889" t="str">
            <v>Macro</v>
          </cell>
          <cell r="I1889" t="str">
            <v>ZTE</v>
          </cell>
          <cell r="J1889" t="str">
            <v>Nguetsa Armand</v>
          </cell>
          <cell r="K1889" t="str">
            <v>Yaounde_5</v>
          </cell>
          <cell r="L1889" t="str">
            <v>AFRO</v>
          </cell>
          <cell r="M1889" t="str">
            <v>IHS</v>
          </cell>
          <cell r="N1889" t="str">
            <v>Grid-Gen</v>
          </cell>
        </row>
        <row r="1890">
          <cell r="A1890" t="str">
            <v>CTR_548</v>
          </cell>
          <cell r="B1890" t="str">
            <v>CTR_548_Z_LAC-New</v>
          </cell>
          <cell r="C1890" t="str">
            <v>CTR</v>
          </cell>
          <cell r="D1890" t="str">
            <v>Yaounde</v>
          </cell>
          <cell r="E1890">
            <v>11.504474999999999</v>
          </cell>
          <cell r="F1890">
            <v>3.8677229999999998</v>
          </cell>
          <cell r="G1890">
            <v>735</v>
          </cell>
          <cell r="H1890" t="str">
            <v>Macro</v>
          </cell>
          <cell r="I1890" t="str">
            <v>ZTE</v>
          </cell>
          <cell r="J1890" t="str">
            <v>Nguetsa Armand</v>
          </cell>
          <cell r="K1890" t="str">
            <v>Yaounde_5</v>
          </cell>
          <cell r="L1890" t="str">
            <v>AFRO</v>
          </cell>
          <cell r="M1890" t="str">
            <v>IHS</v>
          </cell>
          <cell r="N1890" t="str">
            <v>Grid-Gen</v>
          </cell>
        </row>
        <row r="1891">
          <cell r="A1891" t="str">
            <v>CTR_557</v>
          </cell>
          <cell r="B1891" t="str">
            <v>CTR_557_Z_Crfr-Ecole-Maternelle-Carriere</v>
          </cell>
          <cell r="C1891" t="str">
            <v>CTR</v>
          </cell>
          <cell r="D1891" t="str">
            <v>Yaounde</v>
          </cell>
          <cell r="E1891">
            <v>11.480086</v>
          </cell>
          <cell r="F1891">
            <v>3.8815309999999998</v>
          </cell>
          <cell r="G1891">
            <v>780</v>
          </cell>
          <cell r="H1891" t="str">
            <v>Macro</v>
          </cell>
          <cell r="I1891" t="str">
            <v>ZTE</v>
          </cell>
          <cell r="J1891" t="str">
            <v>Nguetsa Armand</v>
          </cell>
          <cell r="K1891" t="str">
            <v>Yaounde_5</v>
          </cell>
          <cell r="L1891" t="str">
            <v>AFRO</v>
          </cell>
          <cell r="M1891" t="str">
            <v>CAMUSAT</v>
          </cell>
          <cell r="N1891" t="str">
            <v>Good Grid + GE</v>
          </cell>
        </row>
        <row r="1892">
          <cell r="A1892" t="str">
            <v>CTR_560</v>
          </cell>
          <cell r="B1892" t="str">
            <v>CTR_560_Z_Oyomambang-Ekorezok</v>
          </cell>
          <cell r="C1892" t="str">
            <v>CTR</v>
          </cell>
          <cell r="D1892" t="str">
            <v>Yaounde</v>
          </cell>
          <cell r="E1892">
            <v>11.460815</v>
          </cell>
          <cell r="F1892">
            <v>3.8855559999999998</v>
          </cell>
          <cell r="G1892">
            <v>736</v>
          </cell>
          <cell r="H1892" t="str">
            <v>Macro</v>
          </cell>
          <cell r="I1892" t="str">
            <v>ZTE</v>
          </cell>
          <cell r="J1892" t="str">
            <v>Nguetsa Armand</v>
          </cell>
          <cell r="K1892" t="str">
            <v>Yaounde_5</v>
          </cell>
          <cell r="L1892" t="str">
            <v>AFRO</v>
          </cell>
          <cell r="M1892" t="str">
            <v>CAMUSAT</v>
          </cell>
          <cell r="N1892" t="str">
            <v>Good Grid + GE</v>
          </cell>
        </row>
        <row r="1893">
          <cell r="A1893" t="str">
            <v>CTR_718</v>
          </cell>
          <cell r="B1893" t="str">
            <v>CTR_718_Z_Oyomabang-marche</v>
          </cell>
          <cell r="C1893" t="str">
            <v>CTR</v>
          </cell>
          <cell r="D1893" t="str">
            <v>Yaounde</v>
          </cell>
          <cell r="E1893">
            <v>11.472671999999999</v>
          </cell>
          <cell r="F1893">
            <v>3.8762300000000001</v>
          </cell>
          <cell r="G1893">
            <v>744</v>
          </cell>
          <cell r="H1893" t="str">
            <v>Macro</v>
          </cell>
          <cell r="I1893" t="str">
            <v>ZTE</v>
          </cell>
          <cell r="J1893" t="str">
            <v>Nguetsa Armand</v>
          </cell>
          <cell r="K1893" t="str">
            <v>Yaounde_5</v>
          </cell>
          <cell r="L1893" t="str">
            <v>AFRO</v>
          </cell>
          <cell r="M1893" t="str">
            <v>CAMUSAT</v>
          </cell>
          <cell r="N1893" t="str">
            <v>Good Grid no GE - 8h</v>
          </cell>
        </row>
        <row r="1894">
          <cell r="A1894" t="str">
            <v>CTR_740</v>
          </cell>
          <cell r="B1894" t="str">
            <v>CTR_740_Z_Etoug-Ebe-II</v>
          </cell>
          <cell r="C1894" t="str">
            <v>CTR</v>
          </cell>
          <cell r="D1894" t="str">
            <v>Yaounde</v>
          </cell>
          <cell r="E1894">
            <v>11.465529999999999</v>
          </cell>
          <cell r="F1894">
            <v>3.8506999999999998</v>
          </cell>
          <cell r="G1894">
            <v>789</v>
          </cell>
          <cell r="H1894" t="str">
            <v>Macro</v>
          </cell>
          <cell r="I1894" t="str">
            <v>ZTE</v>
          </cell>
          <cell r="J1894" t="str">
            <v>Nguetsa Armand</v>
          </cell>
          <cell r="K1894" t="str">
            <v>Yaounde_5</v>
          </cell>
          <cell r="L1894" t="str">
            <v>AFRO</v>
          </cell>
          <cell r="M1894" t="str">
            <v>CAMUSAT</v>
          </cell>
          <cell r="N1894" t="str">
            <v>Bad Grid + GE</v>
          </cell>
        </row>
        <row r="1895">
          <cell r="A1895" t="str">
            <v>CTR_846</v>
          </cell>
          <cell r="B1895" t="str">
            <v>CTR_846_Z_Mewoulo-II-MTN</v>
          </cell>
          <cell r="C1895" t="str">
            <v>CTR</v>
          </cell>
          <cell r="D1895" t="str">
            <v>Yaounde</v>
          </cell>
          <cell r="E1895">
            <v>11.472882999999999</v>
          </cell>
          <cell r="F1895">
            <v>3.86314</v>
          </cell>
          <cell r="G1895">
            <v>796</v>
          </cell>
          <cell r="H1895" t="str">
            <v>Macro</v>
          </cell>
          <cell r="I1895" t="str">
            <v>ZTE</v>
          </cell>
          <cell r="J1895" t="str">
            <v>Nguetsa Armand</v>
          </cell>
          <cell r="K1895" t="str">
            <v>Yaounde_5</v>
          </cell>
          <cell r="L1895" t="str">
            <v>AFRO</v>
          </cell>
          <cell r="M1895" t="str">
            <v>MTN</v>
          </cell>
          <cell r="N1895" t="e">
            <v>#N/A</v>
          </cell>
        </row>
        <row r="1896">
          <cell r="A1896" t="str">
            <v>CTR_865</v>
          </cell>
          <cell r="B1896" t="str">
            <v>CTR_865_Z_Oyomabang-II</v>
          </cell>
          <cell r="C1896" t="str">
            <v>CTR</v>
          </cell>
          <cell r="D1896" t="str">
            <v>Yaounde</v>
          </cell>
          <cell r="E1896">
            <v>11.467409999999999</v>
          </cell>
          <cell r="F1896">
            <v>3.8758900000000001</v>
          </cell>
          <cell r="G1896">
            <v>715</v>
          </cell>
          <cell r="H1896" t="str">
            <v>Macro</v>
          </cell>
          <cell r="I1896" t="str">
            <v>ZTE</v>
          </cell>
          <cell r="J1896" t="str">
            <v>Nguetsa Armand</v>
          </cell>
          <cell r="K1896" t="str">
            <v>Yaounde_5</v>
          </cell>
          <cell r="L1896" t="str">
            <v>AFRO</v>
          </cell>
          <cell r="M1896" t="str">
            <v>CAMUSAT</v>
          </cell>
          <cell r="N1896" t="str">
            <v>Good Grid + GE</v>
          </cell>
        </row>
        <row r="1897">
          <cell r="A1897" t="str">
            <v>CTR_623</v>
          </cell>
          <cell r="B1897" t="str">
            <v>CTR_623_Z_Elum-Ndem-IHS</v>
          </cell>
          <cell r="C1897" t="str">
            <v>CTR</v>
          </cell>
          <cell r="D1897" t="str">
            <v>Yaounde</v>
          </cell>
          <cell r="E1897">
            <v>11.470928730000001</v>
          </cell>
          <cell r="F1897">
            <v>3.856959045</v>
          </cell>
          <cell r="G1897">
            <v>796</v>
          </cell>
          <cell r="H1897" t="str">
            <v>Macro</v>
          </cell>
          <cell r="I1897" t="str">
            <v>ZTE</v>
          </cell>
          <cell r="J1897" t="str">
            <v>Nguetsa Armand</v>
          </cell>
          <cell r="K1897" t="str">
            <v>Yaounde_5</v>
          </cell>
          <cell r="L1897" t="str">
            <v>AFRO</v>
          </cell>
          <cell r="M1897" t="str">
            <v>IHS</v>
          </cell>
          <cell r="N1897" t="str">
            <v>Grid-Gen</v>
          </cell>
        </row>
        <row r="1898">
          <cell r="A1898" t="str">
            <v>CTR_696</v>
          </cell>
          <cell r="B1898" t="str">
            <v>Nkongkarak-MTN-IHS</v>
          </cell>
          <cell r="C1898" t="str">
            <v>CTR</v>
          </cell>
          <cell r="D1898" t="str">
            <v>Nkongkarak</v>
          </cell>
          <cell r="E1898">
            <v>11.264653879999999</v>
          </cell>
          <cell r="F1898">
            <v>3.889509383</v>
          </cell>
          <cell r="G1898">
            <v>696</v>
          </cell>
          <cell r="H1898" t="str">
            <v>Macro</v>
          </cell>
          <cell r="I1898"/>
          <cell r="J1898" t="str">
            <v>Nguetsa Armand</v>
          </cell>
          <cell r="K1898" t="str">
            <v>Yaounde_5</v>
          </cell>
          <cell r="L1898" t="str">
            <v>AFRO</v>
          </cell>
          <cell r="M1898" t="str">
            <v>IHS</v>
          </cell>
          <cell r="N1898" t="str">
            <v>Hybrid Gen</v>
          </cell>
        </row>
        <row r="1899">
          <cell r="A1899" t="str">
            <v>CTR_694</v>
          </cell>
          <cell r="B1899" t="str">
            <v>Ekekam-MTN-IHS</v>
          </cell>
          <cell r="C1899" t="str">
            <v>CTR</v>
          </cell>
          <cell r="D1899" t="str">
            <v>Yaounde</v>
          </cell>
          <cell r="E1899">
            <v>11.352887000000001</v>
          </cell>
          <cell r="F1899">
            <v>3.8882949999999998</v>
          </cell>
          <cell r="G1899">
            <v>823</v>
          </cell>
          <cell r="H1899" t="str">
            <v>Macro</v>
          </cell>
          <cell r="I1899"/>
          <cell r="J1899" t="str">
            <v>Nguetsa Armand</v>
          </cell>
          <cell r="K1899" t="str">
            <v>Yaounde_5</v>
          </cell>
          <cell r="L1899" t="str">
            <v>AFRO</v>
          </cell>
          <cell r="M1899" t="str">
            <v>IHS</v>
          </cell>
          <cell r="N1899" t="str">
            <v>Gen-Lithium</v>
          </cell>
        </row>
        <row r="1900">
          <cell r="A1900" t="str">
            <v>CTR_717</v>
          </cell>
          <cell r="B1900" t="str">
            <v>Ekang-I</v>
          </cell>
          <cell r="C1900" t="str">
            <v>CTR</v>
          </cell>
          <cell r="D1900" t="str">
            <v>Ekang</v>
          </cell>
          <cell r="E1900">
            <v>11.444621</v>
          </cell>
          <cell r="F1900">
            <v>3.9106000000000001</v>
          </cell>
          <cell r="G1900">
            <v>731</v>
          </cell>
          <cell r="H1900" t="str">
            <v>Macro</v>
          </cell>
          <cell r="I1900"/>
          <cell r="J1900" t="str">
            <v>Nguetsa Armand</v>
          </cell>
          <cell r="K1900" t="str">
            <v>Yaounde_5</v>
          </cell>
          <cell r="L1900" t="str">
            <v>AFRO</v>
          </cell>
          <cell r="M1900" t="str">
            <v>CAMUSAT</v>
          </cell>
          <cell r="N1900" t="str">
            <v>Medium Grid + GE</v>
          </cell>
        </row>
        <row r="1901">
          <cell r="A1901" t="str">
            <v>CTR_738</v>
          </cell>
          <cell r="B1901" t="str">
            <v>Mvog-Awae</v>
          </cell>
          <cell r="C1901" t="str">
            <v>CTR</v>
          </cell>
          <cell r="D1901" t="str">
            <v>Yaounde</v>
          </cell>
          <cell r="E1901">
            <v>11.434089999999999</v>
          </cell>
          <cell r="F1901">
            <v>3.9157000000000002</v>
          </cell>
          <cell r="G1901">
            <v>878</v>
          </cell>
          <cell r="H1901" t="str">
            <v>Macro</v>
          </cell>
          <cell r="I1901"/>
          <cell r="J1901" t="str">
            <v>Nguetsa Armand</v>
          </cell>
          <cell r="K1901" t="str">
            <v>Yaounde_5</v>
          </cell>
          <cell r="L1901" t="str">
            <v>AFRO</v>
          </cell>
          <cell r="M1901" t="str">
            <v>CAMUSAT</v>
          </cell>
          <cell r="N1901" t="str">
            <v>Bad Grid + GE</v>
          </cell>
        </row>
        <row r="1902">
          <cell r="A1902" t="str">
            <v>CTR_743</v>
          </cell>
          <cell r="B1902" t="str">
            <v>OZOM-I</v>
          </cell>
          <cell r="C1902" t="str">
            <v>CTR</v>
          </cell>
          <cell r="D1902" t="str">
            <v>Ozom</v>
          </cell>
          <cell r="E1902">
            <v>11.41155</v>
          </cell>
          <cell r="F1902">
            <v>3.8823099999999999</v>
          </cell>
          <cell r="G1902">
            <v>794</v>
          </cell>
          <cell r="H1902" t="str">
            <v>Macro</v>
          </cell>
          <cell r="I1902"/>
          <cell r="J1902" t="str">
            <v>Nguetsa Armand</v>
          </cell>
          <cell r="K1902" t="str">
            <v>Yaounde_5</v>
          </cell>
          <cell r="L1902" t="str">
            <v>AFRO</v>
          </cell>
          <cell r="M1902" t="str">
            <v>CAMUSAT</v>
          </cell>
          <cell r="N1902" t="str">
            <v>Hybrid Solar - S1</v>
          </cell>
        </row>
        <row r="1903">
          <cell r="A1903" t="str">
            <v>CTR_038</v>
          </cell>
          <cell r="B1903" t="str">
            <v>CTR_038_Z_NR-Bastos</v>
          </cell>
          <cell r="C1903" t="str">
            <v>CTR</v>
          </cell>
          <cell r="D1903" t="str">
            <v>Yaounde</v>
          </cell>
          <cell r="E1903">
            <v>11.513026999999999</v>
          </cell>
          <cell r="F1903">
            <v>3.8853939999999998</v>
          </cell>
          <cell r="G1903">
            <v>752</v>
          </cell>
          <cell r="H1903" t="str">
            <v>Macro</v>
          </cell>
          <cell r="I1903" t="str">
            <v>ZTE</v>
          </cell>
          <cell r="J1903" t="str">
            <v>Mouamadou</v>
          </cell>
          <cell r="K1903" t="str">
            <v>Yaounde_6</v>
          </cell>
          <cell r="L1903" t="str">
            <v>AFRO</v>
          </cell>
          <cell r="M1903" t="str">
            <v>IHS</v>
          </cell>
          <cell r="N1903" t="str">
            <v>Grid Only</v>
          </cell>
        </row>
        <row r="1904">
          <cell r="A1904" t="str">
            <v>CTR_047</v>
          </cell>
          <cell r="B1904" t="str">
            <v>Elig-Essono</v>
          </cell>
          <cell r="C1904" t="str">
            <v>CTR</v>
          </cell>
          <cell r="D1904" t="str">
            <v>Yaounde</v>
          </cell>
          <cell r="E1904">
            <v>11.522290999999999</v>
          </cell>
          <cell r="F1904">
            <v>3.8691529999999998</v>
          </cell>
          <cell r="G1904">
            <v>709</v>
          </cell>
          <cell r="H1904" t="str">
            <v>Macro</v>
          </cell>
          <cell r="I1904" t="str">
            <v>ZTE</v>
          </cell>
          <cell r="J1904" t="str">
            <v>Mouamadou</v>
          </cell>
          <cell r="K1904" t="str">
            <v>Yaounde_6</v>
          </cell>
          <cell r="L1904" t="str">
            <v>AFRO</v>
          </cell>
          <cell r="M1904" t="str">
            <v>IHS</v>
          </cell>
          <cell r="N1904" t="str">
            <v>Grid Only</v>
          </cell>
        </row>
        <row r="1905">
          <cell r="A1905" t="str">
            <v>CTR_049</v>
          </cell>
          <cell r="B1905" t="str">
            <v>CTR_049_Z_Manguier</v>
          </cell>
          <cell r="C1905" t="str">
            <v>CTR</v>
          </cell>
          <cell r="D1905" t="str">
            <v>Yaounde</v>
          </cell>
          <cell r="E1905">
            <v>11.53341</v>
          </cell>
          <cell r="F1905">
            <v>3.9055019999999998</v>
          </cell>
          <cell r="G1905">
            <v>760</v>
          </cell>
          <cell r="H1905" t="str">
            <v>Macro</v>
          </cell>
          <cell r="I1905" t="str">
            <v>ZTE</v>
          </cell>
          <cell r="J1905" t="str">
            <v>Mouamadou</v>
          </cell>
          <cell r="K1905" t="str">
            <v>Yaounde_6</v>
          </cell>
          <cell r="L1905" t="str">
            <v>AFRO</v>
          </cell>
          <cell r="M1905" t="str">
            <v>IHS</v>
          </cell>
          <cell r="N1905" t="str">
            <v>Grid-Gen</v>
          </cell>
        </row>
        <row r="1906">
          <cell r="A1906" t="str">
            <v>CTR_064</v>
          </cell>
          <cell r="B1906" t="str">
            <v>CTR_064_Z_Etoa-Meki</v>
          </cell>
          <cell r="C1906" t="str">
            <v>CTR</v>
          </cell>
          <cell r="D1906" t="str">
            <v>Yaounde</v>
          </cell>
          <cell r="E1906">
            <v>11.523887</v>
          </cell>
          <cell r="F1906">
            <v>3.8818320000000002</v>
          </cell>
          <cell r="G1906">
            <v>760</v>
          </cell>
          <cell r="H1906" t="str">
            <v>Macro</v>
          </cell>
          <cell r="I1906" t="str">
            <v>ZTE</v>
          </cell>
          <cell r="J1906" t="str">
            <v>Mouamadou</v>
          </cell>
          <cell r="K1906" t="str">
            <v>Yaounde_6</v>
          </cell>
          <cell r="L1906" t="str">
            <v>AFRO</v>
          </cell>
          <cell r="M1906">
            <v>0</v>
          </cell>
          <cell r="N1906" t="e">
            <v>#N/A</v>
          </cell>
        </row>
        <row r="1907">
          <cell r="A1907" t="str">
            <v>CTR_070</v>
          </cell>
          <cell r="B1907" t="str">
            <v>CTR_070_Z_Carington</v>
          </cell>
          <cell r="C1907" t="str">
            <v>CTR</v>
          </cell>
          <cell r="D1907" t="str">
            <v>Yaounde</v>
          </cell>
          <cell r="E1907">
            <v>11.535695</v>
          </cell>
          <cell r="F1907">
            <v>3.8854649999999999</v>
          </cell>
          <cell r="G1907">
            <v>760</v>
          </cell>
          <cell r="H1907" t="str">
            <v>Macro</v>
          </cell>
          <cell r="I1907" t="str">
            <v>ZTE</v>
          </cell>
          <cell r="J1907" t="str">
            <v>Mouamadou</v>
          </cell>
          <cell r="K1907" t="str">
            <v>Yaounde_6</v>
          </cell>
          <cell r="L1907" t="str">
            <v>AFRO</v>
          </cell>
          <cell r="M1907" t="str">
            <v>IHS</v>
          </cell>
          <cell r="N1907" t="str">
            <v>Grid Only</v>
          </cell>
        </row>
        <row r="1908">
          <cell r="A1908" t="str">
            <v>CTR_071</v>
          </cell>
          <cell r="B1908" t="str">
            <v>CTR_071_Z_Madison</v>
          </cell>
          <cell r="C1908" t="str">
            <v>CTR</v>
          </cell>
          <cell r="D1908" t="str">
            <v>Yaounde</v>
          </cell>
          <cell r="E1908">
            <v>11.544388</v>
          </cell>
          <cell r="F1908">
            <v>3.8686029999999998</v>
          </cell>
          <cell r="G1908">
            <v>760</v>
          </cell>
          <cell r="H1908" t="str">
            <v>Macro</v>
          </cell>
          <cell r="I1908" t="str">
            <v>ZTE</v>
          </cell>
          <cell r="J1908" t="str">
            <v>Mouamadou</v>
          </cell>
          <cell r="K1908" t="str">
            <v>Yaounde_6</v>
          </cell>
          <cell r="L1908" t="str">
            <v>AFRO</v>
          </cell>
          <cell r="M1908" t="str">
            <v>IHS</v>
          </cell>
          <cell r="N1908" t="str">
            <v>Grid-Gen</v>
          </cell>
        </row>
        <row r="1909">
          <cell r="A1909" t="str">
            <v>CTR_570</v>
          </cell>
          <cell r="B1909" t="str">
            <v>CTR_570_Z_Mfandena</v>
          </cell>
          <cell r="C1909" t="str">
            <v>CTR</v>
          </cell>
          <cell r="D1909" t="str">
            <v>Yaounde</v>
          </cell>
          <cell r="E1909">
            <v>11.544205</v>
          </cell>
          <cell r="F1909">
            <v>3.888595</v>
          </cell>
          <cell r="G1909">
            <v>742</v>
          </cell>
          <cell r="H1909" t="str">
            <v>Macro</v>
          </cell>
          <cell r="I1909" t="str">
            <v>ZTE</v>
          </cell>
          <cell r="J1909" t="str">
            <v>Mouamadou</v>
          </cell>
          <cell r="K1909" t="str">
            <v>Yaounde_6</v>
          </cell>
          <cell r="L1909" t="str">
            <v>AFRO</v>
          </cell>
          <cell r="M1909">
            <v>0</v>
          </cell>
          <cell r="N1909" t="e">
            <v>#N/A</v>
          </cell>
        </row>
        <row r="1910">
          <cell r="A1910" t="str">
            <v>CTR_090</v>
          </cell>
          <cell r="B1910" t="str">
            <v>CTR_090_Z_Av-Germaine</v>
          </cell>
          <cell r="C1910" t="str">
            <v>CTR</v>
          </cell>
          <cell r="D1910" t="str">
            <v>Yaounde</v>
          </cell>
          <cell r="E1910">
            <v>11.533517</v>
          </cell>
          <cell r="F1910">
            <v>3.8686379999999998</v>
          </cell>
          <cell r="G1910">
            <v>576</v>
          </cell>
          <cell r="H1910" t="str">
            <v>Macro</v>
          </cell>
          <cell r="I1910" t="str">
            <v>ZTE</v>
          </cell>
          <cell r="J1910" t="str">
            <v>Mouamadou</v>
          </cell>
          <cell r="K1910" t="str">
            <v>Yaounde_6</v>
          </cell>
          <cell r="L1910" t="str">
            <v>AFRO</v>
          </cell>
          <cell r="M1910" t="str">
            <v>IHS</v>
          </cell>
          <cell r="N1910" t="str">
            <v>Grid-Lithium</v>
          </cell>
        </row>
        <row r="1911">
          <cell r="A1911" t="str">
            <v>CTR_029</v>
          </cell>
          <cell r="B1911" t="str">
            <v>CTR_029_Z_Djoungolo</v>
          </cell>
          <cell r="C1911" t="str">
            <v>CTR</v>
          </cell>
          <cell r="D1911" t="str">
            <v>Yaounde</v>
          </cell>
          <cell r="E1911">
            <v>11.519784</v>
          </cell>
          <cell r="F1911">
            <v>3.878968</v>
          </cell>
          <cell r="G1911">
            <v>502</v>
          </cell>
          <cell r="H1911" t="str">
            <v>Macro</v>
          </cell>
          <cell r="I1911" t="str">
            <v>ZTE</v>
          </cell>
          <cell r="J1911" t="str">
            <v>Mouamadou</v>
          </cell>
          <cell r="K1911" t="str">
            <v>Yaounde_6</v>
          </cell>
          <cell r="L1911" t="str">
            <v>AFRO</v>
          </cell>
          <cell r="M1911" t="str">
            <v>IHS</v>
          </cell>
          <cell r="N1911" t="str">
            <v>Grid-Gen</v>
          </cell>
        </row>
        <row r="1912">
          <cell r="A1912" t="str">
            <v>CTR_075</v>
          </cell>
          <cell r="B1912" t="str">
            <v>CTR_075_Z_Elig-Edzoa</v>
          </cell>
          <cell r="C1912" t="str">
            <v>CTR</v>
          </cell>
          <cell r="D1912" t="str">
            <v>Yaounde</v>
          </cell>
          <cell r="E1912">
            <v>11.529439</v>
          </cell>
          <cell r="F1912">
            <v>3.8915359999999999</v>
          </cell>
          <cell r="G1912">
            <v>447</v>
          </cell>
          <cell r="H1912" t="str">
            <v>Macro</v>
          </cell>
          <cell r="I1912" t="str">
            <v>ZTE</v>
          </cell>
          <cell r="J1912" t="str">
            <v>Mouamadou</v>
          </cell>
          <cell r="K1912" t="str">
            <v>Yaounde_6</v>
          </cell>
          <cell r="L1912" t="str">
            <v>AFRO</v>
          </cell>
          <cell r="M1912" t="str">
            <v>IHS</v>
          </cell>
          <cell r="N1912" t="str">
            <v>Grid Only</v>
          </cell>
        </row>
        <row r="1913">
          <cell r="A1913" t="str">
            <v>CTR_102</v>
          </cell>
          <cell r="B1913" t="str">
            <v>CTR_102_Z_H-Franco</v>
          </cell>
          <cell r="C1913" t="str">
            <v>CTR</v>
          </cell>
          <cell r="D1913" t="str">
            <v>Yaounde</v>
          </cell>
          <cell r="E1913">
            <v>11.519819</v>
          </cell>
          <cell r="F1913">
            <v>3.8824679999999998</v>
          </cell>
          <cell r="G1913">
            <v>742</v>
          </cell>
          <cell r="H1913" t="str">
            <v>Macro</v>
          </cell>
          <cell r="I1913" t="str">
            <v>ZTE</v>
          </cell>
          <cell r="J1913" t="str">
            <v>Mouamadou</v>
          </cell>
          <cell r="K1913" t="str">
            <v>Yaounde_6</v>
          </cell>
          <cell r="L1913" t="str">
            <v>AFRO</v>
          </cell>
          <cell r="M1913">
            <v>0</v>
          </cell>
          <cell r="N1913" t="e">
            <v>#N/A</v>
          </cell>
        </row>
        <row r="1914">
          <cell r="A1914" t="str">
            <v>CTR_132</v>
          </cell>
          <cell r="B1914" t="str">
            <v>CTR_132_Z_NR-Omnisport</v>
          </cell>
          <cell r="C1914" t="str">
            <v>CTR</v>
          </cell>
          <cell r="D1914" t="str">
            <v>Yaounde</v>
          </cell>
          <cell r="E1914">
            <v>11.539171</v>
          </cell>
          <cell r="F1914">
            <v>3.881907</v>
          </cell>
          <cell r="G1914">
            <v>742</v>
          </cell>
          <cell r="H1914" t="str">
            <v>Macro</v>
          </cell>
          <cell r="I1914" t="str">
            <v>ZTE</v>
          </cell>
          <cell r="J1914" t="str">
            <v>Mouamadou</v>
          </cell>
          <cell r="K1914" t="str">
            <v>Yaounde_6</v>
          </cell>
          <cell r="L1914" t="str">
            <v>AFRO</v>
          </cell>
          <cell r="M1914" t="str">
            <v>IHS</v>
          </cell>
          <cell r="N1914" t="str">
            <v>Grid-Gen</v>
          </cell>
        </row>
        <row r="1915">
          <cell r="A1915" t="str">
            <v>CTR_199</v>
          </cell>
          <cell r="B1915" t="str">
            <v>CTR_199_Z_Satcom</v>
          </cell>
          <cell r="C1915" t="str">
            <v>CTR</v>
          </cell>
          <cell r="D1915" t="str">
            <v>Yaounde</v>
          </cell>
          <cell r="E1915">
            <v>11.525157</v>
          </cell>
          <cell r="F1915">
            <v>3.876214</v>
          </cell>
          <cell r="G1915">
            <v>742</v>
          </cell>
          <cell r="H1915" t="str">
            <v>Macro</v>
          </cell>
          <cell r="I1915" t="str">
            <v>ZTE</v>
          </cell>
          <cell r="J1915" t="str">
            <v>Mouamadou</v>
          </cell>
          <cell r="K1915" t="str">
            <v>Yaounde_6</v>
          </cell>
          <cell r="L1915" t="str">
            <v>AFRO</v>
          </cell>
          <cell r="M1915" t="str">
            <v>IHS</v>
          </cell>
          <cell r="N1915" t="str">
            <v>Grid-Gen</v>
          </cell>
        </row>
        <row r="1916">
          <cell r="A1916" t="str">
            <v>CTR_207</v>
          </cell>
          <cell r="B1916" t="str">
            <v>CTR_207_Z_Chapelle-Essos</v>
          </cell>
          <cell r="C1916" t="str">
            <v>CTR</v>
          </cell>
          <cell r="D1916" t="str">
            <v>Yaounde</v>
          </cell>
          <cell r="E1916">
            <v>11.536329</v>
          </cell>
          <cell r="F1916">
            <v>3.8723000000000001</v>
          </cell>
          <cell r="G1916">
            <v>742</v>
          </cell>
          <cell r="H1916" t="str">
            <v>Macro</v>
          </cell>
          <cell r="I1916" t="str">
            <v>ZTE</v>
          </cell>
          <cell r="J1916" t="str">
            <v>Mouamadou</v>
          </cell>
          <cell r="K1916" t="str">
            <v>Yaounde_6</v>
          </cell>
          <cell r="L1916" t="str">
            <v>AFRO</v>
          </cell>
          <cell r="M1916" t="str">
            <v>IHS</v>
          </cell>
          <cell r="N1916" t="str">
            <v>Grid-Gen</v>
          </cell>
        </row>
        <row r="1917">
          <cell r="A1917" t="str">
            <v>LIT_587</v>
          </cell>
          <cell r="B1917" t="str">
            <v>LIT_587_Z_Camp-Yabassi-IHS</v>
          </cell>
          <cell r="C1917" t="str">
            <v>LIT</v>
          </cell>
          <cell r="D1917" t="str">
            <v>Douala</v>
          </cell>
          <cell r="E1917">
            <v>9.7153500000000008</v>
          </cell>
          <cell r="F1917">
            <v>4.0422599999999997</v>
          </cell>
          <cell r="G1917">
            <v>16</v>
          </cell>
          <cell r="H1917" t="str">
            <v>Macro</v>
          </cell>
          <cell r="I1917" t="str">
            <v>ZTE</v>
          </cell>
          <cell r="J1917" t="str">
            <v>Ndo Bile Thomas</v>
          </cell>
          <cell r="K1917" t="str">
            <v>Douala_4</v>
          </cell>
          <cell r="L1917" t="str">
            <v>HAMMER_LIT_SUO</v>
          </cell>
          <cell r="M1917" t="str">
            <v>IHS</v>
          </cell>
          <cell r="N1917" t="str">
            <v>Grid-Gen</v>
          </cell>
        </row>
        <row r="1918">
          <cell r="A1918" t="str">
            <v>LIT_814</v>
          </cell>
          <cell r="B1918" t="str">
            <v>LIT_814_Z_Madagascar-Nodal</v>
          </cell>
          <cell r="C1918" t="str">
            <v>LIT</v>
          </cell>
          <cell r="D1918" t="str">
            <v>Douala</v>
          </cell>
          <cell r="E1918">
            <v>9.7339120000000001</v>
          </cell>
          <cell r="F1918">
            <v>4.0324910000000003</v>
          </cell>
          <cell r="G1918">
            <v>2</v>
          </cell>
          <cell r="H1918" t="str">
            <v>Macro</v>
          </cell>
          <cell r="I1918" t="str">
            <v>ZTE</v>
          </cell>
          <cell r="J1918" t="str">
            <v>Marius Lontsi</v>
          </cell>
          <cell r="K1918" t="str">
            <v>Douala_8</v>
          </cell>
          <cell r="L1918" t="str">
            <v>HAMMER_LIT_SUO</v>
          </cell>
          <cell r="M1918">
            <v>0</v>
          </cell>
          <cell r="N1918" t="e">
            <v>#N/A</v>
          </cell>
        </row>
        <row r="1919">
          <cell r="A1919" t="str">
            <v>LIT_839</v>
          </cell>
          <cell r="B1919" t="str">
            <v>LIT_839_Z_KMC-NKOLBONG</v>
          </cell>
          <cell r="C1919" t="str">
            <v>LIT</v>
          </cell>
          <cell r="D1919" t="str">
            <v>Douala</v>
          </cell>
          <cell r="E1919">
            <v>9.7963399990000006</v>
          </cell>
          <cell r="F1919">
            <v>4.018515786</v>
          </cell>
          <cell r="G1919">
            <v>63</v>
          </cell>
          <cell r="H1919" t="str">
            <v>Macro</v>
          </cell>
          <cell r="I1919" t="str">
            <v>ZTE</v>
          </cell>
          <cell r="J1919" t="str">
            <v>Marius Lontsi</v>
          </cell>
          <cell r="K1919" t="str">
            <v>Douala_8</v>
          </cell>
          <cell r="L1919" t="str">
            <v>HAMMER_LIT_SUO</v>
          </cell>
          <cell r="M1919" t="str">
            <v>CAMUSAT</v>
          </cell>
          <cell r="N1919" t="str">
            <v>Good Grid + Solar + GE</v>
          </cell>
        </row>
        <row r="1920">
          <cell r="A1920" t="str">
            <v>LIT_663</v>
          </cell>
          <cell r="B1920" t="str">
            <v>Minisite-Tradex-Village</v>
          </cell>
          <cell r="C1920" t="str">
            <v>LIT</v>
          </cell>
          <cell r="D1920" t="str">
            <v>Douala</v>
          </cell>
          <cell r="E1920">
            <v>9.7682178739999994</v>
          </cell>
          <cell r="F1920">
            <v>3.9994228760000001</v>
          </cell>
          <cell r="G1920">
            <v>0</v>
          </cell>
          <cell r="H1920" t="str">
            <v>Macro</v>
          </cell>
          <cell r="I1920"/>
          <cell r="J1920" t="str">
            <v>Marius Lontsi</v>
          </cell>
          <cell r="K1920" t="str">
            <v>Douala_8</v>
          </cell>
          <cell r="L1920" t="str">
            <v>HAMMER_LIT_SUO</v>
          </cell>
          <cell r="M1920" t="str">
            <v>CAMUSAT</v>
          </cell>
          <cell r="N1920" t="str">
            <v>Good Grid no GE - 8h</v>
          </cell>
        </row>
        <row r="1921">
          <cell r="A1921" t="str">
            <v>LIT_734</v>
          </cell>
          <cell r="B1921" t="str">
            <v>Carrefour-Mezzanine</v>
          </cell>
          <cell r="C1921" t="str">
            <v>LIT</v>
          </cell>
          <cell r="D1921" t="str">
            <v>Douala</v>
          </cell>
          <cell r="E1921">
            <v>9.7197800000000001</v>
          </cell>
          <cell r="F1921">
            <v>4.0229499999999998</v>
          </cell>
          <cell r="G1921">
            <v>26</v>
          </cell>
          <cell r="H1921" t="str">
            <v>Macro</v>
          </cell>
          <cell r="I1921"/>
          <cell r="J1921" t="str">
            <v>Marius Lontsi</v>
          </cell>
          <cell r="K1921" t="str">
            <v>Douala_8</v>
          </cell>
          <cell r="L1921" t="str">
            <v>HAMMER_LIT_SUO</v>
          </cell>
          <cell r="M1921">
            <v>0</v>
          </cell>
          <cell r="N1921" t="e">
            <v>#N/A</v>
          </cell>
        </row>
        <row r="1922">
          <cell r="A1922" t="str">
            <v>LIT_727</v>
          </cell>
          <cell r="B1922" t="str">
            <v>Douala-Grand-Mall-FZ</v>
          </cell>
          <cell r="C1922" t="str">
            <v>LIT</v>
          </cell>
          <cell r="D1922" t="str">
            <v>Douala</v>
          </cell>
          <cell r="E1922">
            <v>9.7197800000000001</v>
          </cell>
          <cell r="F1922">
            <v>4.0229499999999998</v>
          </cell>
          <cell r="G1922">
            <v>12</v>
          </cell>
          <cell r="H1922" t="str">
            <v>Macro</v>
          </cell>
          <cell r="I1922"/>
          <cell r="J1922" t="str">
            <v>Marius Lontsi Mekontchou</v>
          </cell>
          <cell r="K1922" t="str">
            <v>Douala_8</v>
          </cell>
          <cell r="L1922" t="str">
            <v>HAMMER_LIT_SUO</v>
          </cell>
          <cell r="M1922">
            <v>0</v>
          </cell>
          <cell r="N1922" t="e">
            <v>#N/A</v>
          </cell>
        </row>
        <row r="1923">
          <cell r="A1923" t="str">
            <v>LIT_014</v>
          </cell>
          <cell r="B1923" t="str">
            <v>LIT_014_Z_Stamatiades</v>
          </cell>
          <cell r="C1923" t="str">
            <v>LIT</v>
          </cell>
          <cell r="D1923" t="str">
            <v>Douala</v>
          </cell>
          <cell r="E1923">
            <v>9.6990664409999994</v>
          </cell>
          <cell r="F1923">
            <v>4.0469503280000003</v>
          </cell>
          <cell r="G1923">
            <v>703</v>
          </cell>
          <cell r="H1923" t="str">
            <v>Macro</v>
          </cell>
          <cell r="I1923" t="str">
            <v>ZTE</v>
          </cell>
          <cell r="J1923" t="str">
            <v>Njoya Mohamed</v>
          </cell>
          <cell r="K1923" t="str">
            <v>Douala_9</v>
          </cell>
          <cell r="L1923" t="str">
            <v>HAMMER_LIT_SUO</v>
          </cell>
          <cell r="M1923" t="str">
            <v>IHS</v>
          </cell>
          <cell r="N1923" t="str">
            <v>Grid Only</v>
          </cell>
        </row>
        <row r="1924">
          <cell r="A1924" t="str">
            <v>LIT_015</v>
          </cell>
          <cell r="B1924" t="str">
            <v>LIT_015_Z_Bali-SNEC</v>
          </cell>
          <cell r="C1924" t="str">
            <v>LIT</v>
          </cell>
          <cell r="D1924" t="str">
            <v>Douala</v>
          </cell>
          <cell r="E1924">
            <v>9.6915750000000003</v>
          </cell>
          <cell r="F1924">
            <v>4.0324333330000002</v>
          </cell>
          <cell r="G1924">
            <v>703</v>
          </cell>
          <cell r="H1924" t="str">
            <v>Macro</v>
          </cell>
          <cell r="I1924" t="str">
            <v>ZTE</v>
          </cell>
          <cell r="J1924" t="str">
            <v>Nomo Gerard Brice</v>
          </cell>
          <cell r="K1924" t="str">
            <v>Douala_5</v>
          </cell>
          <cell r="L1924" t="str">
            <v>HAMMER_LIT_SUO</v>
          </cell>
          <cell r="M1924" t="str">
            <v>CAMUSAT</v>
          </cell>
          <cell r="N1924" t="str">
            <v>Good Grid + GE</v>
          </cell>
        </row>
        <row r="1925">
          <cell r="A1925" t="str">
            <v>LIT_025</v>
          </cell>
          <cell r="B1925" t="str">
            <v>LIT_025_Z_Tsekenis</v>
          </cell>
          <cell r="C1925" t="str">
            <v>LIT</v>
          </cell>
          <cell r="D1925" t="str">
            <v>Douala</v>
          </cell>
          <cell r="E1925">
            <v>9.6933194310000008</v>
          </cell>
          <cell r="F1925">
            <v>4.049020777</v>
          </cell>
          <cell r="G1925">
            <v>703</v>
          </cell>
          <cell r="H1925" t="str">
            <v>Macro</v>
          </cell>
          <cell r="I1925" t="str">
            <v>ZTE</v>
          </cell>
          <cell r="J1925" t="str">
            <v>Njoya Mohamed</v>
          </cell>
          <cell r="K1925" t="str">
            <v>Douala_9</v>
          </cell>
          <cell r="L1925" t="str">
            <v>HAMMER_LIT_SUO</v>
          </cell>
          <cell r="M1925" t="str">
            <v>IHS</v>
          </cell>
          <cell r="N1925" t="str">
            <v>Grid-Gen</v>
          </cell>
        </row>
        <row r="1926">
          <cell r="A1926" t="str">
            <v>LIT_045</v>
          </cell>
          <cell r="B1926" t="str">
            <v>LIT_045_Z_Centenaire</v>
          </cell>
          <cell r="C1926" t="str">
            <v>LIT</v>
          </cell>
          <cell r="D1926" t="str">
            <v>Douala</v>
          </cell>
          <cell r="E1926">
            <v>9.6938494520000003</v>
          </cell>
          <cell r="F1926">
            <v>4.0524674129999996</v>
          </cell>
          <cell r="G1926">
            <v>703</v>
          </cell>
          <cell r="H1926" t="str">
            <v>Macro</v>
          </cell>
          <cell r="I1926" t="str">
            <v>ZTE</v>
          </cell>
          <cell r="J1926" t="str">
            <v>Njoya Mohamed</v>
          </cell>
          <cell r="K1926" t="str">
            <v>Douala_9</v>
          </cell>
          <cell r="L1926" t="str">
            <v>HAMMER_LIT_SUO</v>
          </cell>
          <cell r="M1926" t="str">
            <v>IHS</v>
          </cell>
          <cell r="N1926" t="str">
            <v>Grid Only</v>
          </cell>
        </row>
        <row r="1927">
          <cell r="A1927" t="str">
            <v>LIT_047</v>
          </cell>
          <cell r="B1927" t="str">
            <v>LIT_047_Z_Kayo-Elie</v>
          </cell>
          <cell r="C1927" t="str">
            <v>LIT</v>
          </cell>
          <cell r="D1927" t="str">
            <v>Douala</v>
          </cell>
          <cell r="E1927">
            <v>9.6960922650000008</v>
          </cell>
          <cell r="F1927">
            <v>4.0371671859999996</v>
          </cell>
          <cell r="G1927">
            <v>703</v>
          </cell>
          <cell r="H1927" t="str">
            <v>Macro</v>
          </cell>
          <cell r="I1927" t="str">
            <v>ZTE</v>
          </cell>
          <cell r="J1927" t="str">
            <v>Nomo Gerard Brice</v>
          </cell>
          <cell r="K1927" t="str">
            <v>Douala_5</v>
          </cell>
          <cell r="L1927" t="str">
            <v>HAMMER_LIT_SUO</v>
          </cell>
          <cell r="M1927" t="str">
            <v>IHS</v>
          </cell>
          <cell r="N1927" t="str">
            <v>Grid-Gen</v>
          </cell>
        </row>
        <row r="1928">
          <cell r="A1928" t="str">
            <v>LIT_703</v>
          </cell>
          <cell r="B1928" t="str">
            <v>Soudanaise-micro</v>
          </cell>
          <cell r="C1928" t="str">
            <v>LIT</v>
          </cell>
          <cell r="D1928" t="str">
            <v>Douala</v>
          </cell>
          <cell r="E1928">
            <v>9.6945277779999994</v>
          </cell>
          <cell r="F1928">
            <v>4.0476388889999999</v>
          </cell>
          <cell r="G1928">
            <v>15</v>
          </cell>
          <cell r="H1928" t="str">
            <v>Macro</v>
          </cell>
          <cell r="I1928" t="str">
            <v>NOKIA</v>
          </cell>
          <cell r="J1928" t="str">
            <v>Njoya Mohamed</v>
          </cell>
          <cell r="K1928" t="str">
            <v>Douala_9</v>
          </cell>
          <cell r="L1928" t="str">
            <v>HAMMER_LIT_SUO</v>
          </cell>
          <cell r="M1928">
            <v>0</v>
          </cell>
          <cell r="N1928" t="e">
            <v>#N/A</v>
          </cell>
        </row>
        <row r="1929">
          <cell r="A1929" t="str">
            <v>LIT_019</v>
          </cell>
          <cell r="B1929" t="str">
            <v>LIT_019_Z_Liberte</v>
          </cell>
          <cell r="C1929" t="str">
            <v>LIT</v>
          </cell>
          <cell r="D1929" t="str">
            <v>Douala</v>
          </cell>
          <cell r="E1929">
            <v>9.6988611109999994</v>
          </cell>
          <cell r="F1929">
            <v>4.0558611109999996</v>
          </cell>
          <cell r="G1929">
            <v>703</v>
          </cell>
          <cell r="H1929" t="str">
            <v>Macro</v>
          </cell>
          <cell r="I1929" t="str">
            <v>ZTE</v>
          </cell>
          <cell r="J1929" t="str">
            <v>Njoya Mohamed</v>
          </cell>
          <cell r="K1929" t="str">
            <v>Douala_9</v>
          </cell>
          <cell r="L1929" t="str">
            <v>HAMMER_LIT_SUO</v>
          </cell>
          <cell r="M1929">
            <v>0</v>
          </cell>
          <cell r="N1929" t="e">
            <v>#N/A</v>
          </cell>
        </row>
        <row r="1930">
          <cell r="A1930" t="str">
            <v>LIT_581</v>
          </cell>
          <cell r="B1930" t="str">
            <v>LIT_581_Z_Ministere-New</v>
          </cell>
          <cell r="C1930" t="str">
            <v>LIT</v>
          </cell>
          <cell r="D1930" t="str">
            <v>Douala</v>
          </cell>
          <cell r="E1930">
            <v>9.6822605300000006</v>
          </cell>
          <cell r="F1930">
            <v>4.0398468919999999</v>
          </cell>
          <cell r="G1930">
            <v>701</v>
          </cell>
          <cell r="H1930" t="str">
            <v>Macro</v>
          </cell>
          <cell r="I1930" t="str">
            <v>ZTE</v>
          </cell>
          <cell r="J1930" t="str">
            <v>Boris Asopdongo</v>
          </cell>
          <cell r="K1930" t="str">
            <v>Douala_2</v>
          </cell>
          <cell r="L1930" t="str">
            <v>HAMMER_LIT_SUO</v>
          </cell>
          <cell r="M1930" t="str">
            <v>IHS</v>
          </cell>
          <cell r="N1930" t="str">
            <v>Grid-Gen</v>
          </cell>
        </row>
        <row r="1931">
          <cell r="A1931" t="str">
            <v>LIT_087</v>
          </cell>
          <cell r="B1931" t="str">
            <v>LIT_087_Z_Wouri</v>
          </cell>
          <cell r="C1931" t="str">
            <v>LIT</v>
          </cell>
          <cell r="D1931" t="str">
            <v>Douala</v>
          </cell>
          <cell r="E1931">
            <v>9.6935233279999995</v>
          </cell>
          <cell r="F1931">
            <v>4.0452296759999999</v>
          </cell>
          <cell r="G1931">
            <v>703</v>
          </cell>
          <cell r="H1931" t="str">
            <v>Macro</v>
          </cell>
          <cell r="I1931" t="str">
            <v>ZTE</v>
          </cell>
          <cell r="J1931" t="str">
            <v>Ndo Bile Thomas</v>
          </cell>
          <cell r="K1931" t="str">
            <v>Douala_4</v>
          </cell>
          <cell r="L1931" t="str">
            <v>HAMMER_LIT_SUO</v>
          </cell>
          <cell r="M1931" t="str">
            <v>IHS</v>
          </cell>
          <cell r="N1931" t="str">
            <v>Grid-Gen</v>
          </cell>
        </row>
        <row r="1932">
          <cell r="A1932" t="str">
            <v>LIT_705</v>
          </cell>
          <cell r="B1932" t="str">
            <v>Akwa-Palace-Micro</v>
          </cell>
          <cell r="C1932" t="str">
            <v>LIT</v>
          </cell>
          <cell r="D1932" t="str">
            <v>Douala</v>
          </cell>
          <cell r="E1932">
            <v>9.6955166669999997</v>
          </cell>
          <cell r="F1932">
            <v>4.0502083329999996</v>
          </cell>
          <cell r="G1932">
            <v>15</v>
          </cell>
          <cell r="H1932" t="str">
            <v>Macro</v>
          </cell>
          <cell r="I1932" t="str">
            <v>NOKIA</v>
          </cell>
          <cell r="J1932" t="str">
            <v>Njoya Mohamed</v>
          </cell>
          <cell r="K1932" t="str">
            <v>Douala_9</v>
          </cell>
          <cell r="L1932" t="str">
            <v>HAMMER_LIT_SUO</v>
          </cell>
          <cell r="M1932" t="str">
            <v>CAMUSAT</v>
          </cell>
          <cell r="N1932" t="str">
            <v>Good Grid no GE - 8h</v>
          </cell>
        </row>
        <row r="1933">
          <cell r="A1933" t="str">
            <v>LIT_041</v>
          </cell>
          <cell r="B1933" t="str">
            <v>LIT_041_Z_La-Falaise</v>
          </cell>
          <cell r="C1933" t="str">
            <v>LIT</v>
          </cell>
          <cell r="D1933" t="str">
            <v>Douala</v>
          </cell>
          <cell r="E1933">
            <v>9.6881944440000005</v>
          </cell>
          <cell r="F1933">
            <v>4.0462499999999997</v>
          </cell>
          <cell r="G1933">
            <v>703</v>
          </cell>
          <cell r="H1933" t="str">
            <v>Macro</v>
          </cell>
          <cell r="I1933" t="str">
            <v>ZTE</v>
          </cell>
          <cell r="J1933" t="str">
            <v>Nomo Gerard Brice</v>
          </cell>
          <cell r="K1933" t="str">
            <v>Douala_5</v>
          </cell>
          <cell r="L1933" t="str">
            <v>HAMMER_LIT_SUO</v>
          </cell>
          <cell r="M1933" t="str">
            <v>IHS</v>
          </cell>
          <cell r="N1933" t="str">
            <v>Grid Only</v>
          </cell>
        </row>
        <row r="1934">
          <cell r="A1934" t="str">
            <v>LIT_043</v>
          </cell>
          <cell r="B1934" t="str">
            <v>LIT_043_Z_SNAC</v>
          </cell>
          <cell r="C1934" t="str">
            <v>LIT</v>
          </cell>
          <cell r="D1934" t="str">
            <v>Douala</v>
          </cell>
          <cell r="E1934">
            <v>9.6880555560000001</v>
          </cell>
          <cell r="F1934">
            <v>4.0374722219999999</v>
          </cell>
          <cell r="G1934">
            <v>703</v>
          </cell>
          <cell r="H1934" t="str">
            <v>Macro</v>
          </cell>
          <cell r="I1934" t="str">
            <v>ZTE</v>
          </cell>
          <cell r="J1934" t="str">
            <v>Boris Asopdongo</v>
          </cell>
          <cell r="K1934" t="str">
            <v>Douala_2</v>
          </cell>
          <cell r="L1934" t="str">
            <v>HAMMER_LIT_SUO</v>
          </cell>
          <cell r="M1934" t="str">
            <v>IHS</v>
          </cell>
          <cell r="N1934" t="str">
            <v>Grid Only</v>
          </cell>
        </row>
        <row r="1935">
          <cell r="A1935" t="str">
            <v>LIT_099</v>
          </cell>
          <cell r="B1935" t="str">
            <v>LIT_099_Z_H-Sawa</v>
          </cell>
          <cell r="C1935" t="str">
            <v>LIT</v>
          </cell>
          <cell r="D1935" t="str">
            <v>Douala</v>
          </cell>
          <cell r="E1935">
            <v>9.6838833330000007</v>
          </cell>
          <cell r="F1935">
            <v>4.0338861110000002</v>
          </cell>
          <cell r="G1935">
            <v>703</v>
          </cell>
          <cell r="H1935" t="str">
            <v>Macro</v>
          </cell>
          <cell r="I1935" t="str">
            <v>ZTE</v>
          </cell>
          <cell r="J1935" t="str">
            <v>Njoya Mohamed</v>
          </cell>
          <cell r="K1935" t="str">
            <v>Douala_9</v>
          </cell>
          <cell r="L1935" t="str">
            <v>HAMMER_LIT_SUO</v>
          </cell>
          <cell r="M1935" t="str">
            <v>IHS</v>
          </cell>
          <cell r="N1935" t="str">
            <v>Grid Only</v>
          </cell>
        </row>
        <row r="1936">
          <cell r="A1936" t="str">
            <v>LIT_104</v>
          </cell>
          <cell r="B1936" t="str">
            <v>LIT_104_Z_Bpriso-Nodal</v>
          </cell>
          <cell r="C1936" t="str">
            <v>LIT</v>
          </cell>
          <cell r="D1936" t="str">
            <v>Douala</v>
          </cell>
          <cell r="E1936">
            <v>9.6967444440000001</v>
          </cell>
          <cell r="F1936">
            <v>4.0293805559999996</v>
          </cell>
          <cell r="G1936">
            <v>703</v>
          </cell>
          <cell r="H1936" t="str">
            <v>Macro</v>
          </cell>
          <cell r="I1936" t="str">
            <v>ZTE</v>
          </cell>
          <cell r="J1936" t="str">
            <v>Njoya Mohamed</v>
          </cell>
          <cell r="K1936" t="str">
            <v>Douala_9</v>
          </cell>
          <cell r="L1936" t="str">
            <v>HAMMER_LIT_SUO</v>
          </cell>
          <cell r="M1936">
            <v>0</v>
          </cell>
          <cell r="N1936" t="e">
            <v>#N/A</v>
          </cell>
        </row>
        <row r="1937">
          <cell r="A1937" t="str">
            <v>LIT_139</v>
          </cell>
          <cell r="B1937" t="str">
            <v>LIT_139_Z_Camship</v>
          </cell>
          <cell r="C1937" t="str">
            <v>LIT</v>
          </cell>
          <cell r="D1937" t="str">
            <v>Douala</v>
          </cell>
          <cell r="E1937">
            <v>9.6861111110000007</v>
          </cell>
          <cell r="F1937">
            <v>4.0441111110000003</v>
          </cell>
          <cell r="G1937">
            <v>703</v>
          </cell>
          <cell r="H1937" t="str">
            <v>Macro</v>
          </cell>
          <cell r="I1937" t="str">
            <v>ZTE</v>
          </cell>
          <cell r="J1937" t="str">
            <v>Njoya Mohamed</v>
          </cell>
          <cell r="K1937" t="str">
            <v>Douala_9</v>
          </cell>
          <cell r="L1937" t="str">
            <v>HAMMER_LIT_SUO</v>
          </cell>
          <cell r="M1937" t="str">
            <v>IHS</v>
          </cell>
          <cell r="N1937" t="str">
            <v>Grid-Gen</v>
          </cell>
        </row>
        <row r="1938">
          <cell r="A1938" t="str">
            <v>LIT_008</v>
          </cell>
          <cell r="B1938" t="str">
            <v>LIT_008_Z_Hila</v>
          </cell>
          <cell r="C1938" t="str">
            <v>LIT</v>
          </cell>
          <cell r="D1938" t="str">
            <v>Douala</v>
          </cell>
          <cell r="E1938">
            <v>9.7078948700000005</v>
          </cell>
          <cell r="F1938">
            <v>4.0433141539999999</v>
          </cell>
          <cell r="G1938">
            <v>703</v>
          </cell>
          <cell r="H1938" t="str">
            <v>Macro</v>
          </cell>
          <cell r="I1938" t="str">
            <v>ZTE</v>
          </cell>
          <cell r="J1938" t="str">
            <v>Njoya Mohamed</v>
          </cell>
          <cell r="K1938" t="str">
            <v>Douala_9</v>
          </cell>
          <cell r="L1938" t="str">
            <v>HAMMER_LIT_SUO</v>
          </cell>
          <cell r="M1938" t="str">
            <v>IHS</v>
          </cell>
          <cell r="N1938" t="str">
            <v>Grid Only</v>
          </cell>
        </row>
        <row r="1939">
          <cell r="A1939" t="str">
            <v>LIT_079</v>
          </cell>
          <cell r="B1939" t="str">
            <v>LIT_079_Z_Koloko</v>
          </cell>
          <cell r="C1939" t="str">
            <v>LIT</v>
          </cell>
          <cell r="D1939" t="str">
            <v>Douala</v>
          </cell>
          <cell r="E1939">
            <v>9.7019444440000004</v>
          </cell>
          <cell r="F1939">
            <v>4.029083333</v>
          </cell>
          <cell r="G1939">
            <v>703</v>
          </cell>
          <cell r="H1939" t="str">
            <v>Macro</v>
          </cell>
          <cell r="I1939" t="str">
            <v>ZTE</v>
          </cell>
          <cell r="J1939" t="str">
            <v>Boris Asopdongo</v>
          </cell>
          <cell r="K1939" t="str">
            <v>Douala_2</v>
          </cell>
          <cell r="L1939" t="str">
            <v>HAMMER_LIT_SUO</v>
          </cell>
          <cell r="M1939" t="str">
            <v>IHS</v>
          </cell>
          <cell r="N1939" t="str">
            <v>Grid-Gen</v>
          </cell>
        </row>
        <row r="1940">
          <cell r="A1940" t="str">
            <v>LIT_126</v>
          </cell>
          <cell r="B1940" t="str">
            <v>LIT_126_Z_Bonadibong</v>
          </cell>
          <cell r="C1940" t="str">
            <v>LIT</v>
          </cell>
          <cell r="D1940" t="str">
            <v>Douala</v>
          </cell>
          <cell r="E1940">
            <v>9.6990769320000005</v>
          </cell>
          <cell r="F1940">
            <v>4.0409648730000001</v>
          </cell>
          <cell r="G1940">
            <v>703</v>
          </cell>
          <cell r="H1940" t="str">
            <v>Macro</v>
          </cell>
          <cell r="I1940" t="str">
            <v>ZTE</v>
          </cell>
          <cell r="J1940" t="str">
            <v>Njoya Mohamed</v>
          </cell>
          <cell r="K1940" t="str">
            <v>Douala_9</v>
          </cell>
          <cell r="L1940" t="str">
            <v>HAMMER_LIT_SUO</v>
          </cell>
          <cell r="M1940" t="str">
            <v>IHS</v>
          </cell>
          <cell r="N1940" t="str">
            <v>Grid-Gen</v>
          </cell>
        </row>
        <row r="1941">
          <cell r="A1941" t="str">
            <v>LIT_053</v>
          </cell>
          <cell r="B1941" t="str">
            <v>LIT_053_Z_Shell-Newbell</v>
          </cell>
          <cell r="C1941" t="str">
            <v>LIT</v>
          </cell>
          <cell r="D1941" t="str">
            <v>Douala</v>
          </cell>
          <cell r="E1941">
            <v>9.7068055560000008</v>
          </cell>
          <cell r="F1941">
            <v>4.0239166669999999</v>
          </cell>
          <cell r="G1941">
            <v>703</v>
          </cell>
          <cell r="H1941" t="str">
            <v>Macro</v>
          </cell>
          <cell r="I1941" t="str">
            <v>ZTE</v>
          </cell>
          <cell r="J1941" t="str">
            <v>Boris Asopdongo</v>
          </cell>
          <cell r="K1941" t="str">
            <v>Douala_2</v>
          </cell>
          <cell r="L1941" t="str">
            <v>HAMMER_LIT_SUO</v>
          </cell>
          <cell r="M1941" t="str">
            <v>IHS</v>
          </cell>
          <cell r="N1941" t="str">
            <v>Grid-Gen</v>
          </cell>
        </row>
        <row r="1942">
          <cell r="A1942" t="str">
            <v>LIT_090</v>
          </cell>
          <cell r="B1942" t="str">
            <v>LIT_090_Z_Newb-Mairie</v>
          </cell>
          <cell r="C1942" t="str">
            <v>LIT</v>
          </cell>
          <cell r="D1942" t="str">
            <v>Douala</v>
          </cell>
          <cell r="E1942">
            <v>9.7063888889999994</v>
          </cell>
          <cell r="F1942">
            <v>4.0343055559999996</v>
          </cell>
          <cell r="G1942">
            <v>703</v>
          </cell>
          <cell r="H1942" t="str">
            <v>Macro</v>
          </cell>
          <cell r="I1942" t="str">
            <v>ZTE</v>
          </cell>
          <cell r="J1942" t="str">
            <v>Boris Asopdongo</v>
          </cell>
          <cell r="K1942" t="str">
            <v>Douala_2</v>
          </cell>
          <cell r="L1942" t="str">
            <v>HAMMER_LIT_SUO</v>
          </cell>
          <cell r="M1942" t="str">
            <v>IHS</v>
          </cell>
          <cell r="N1942" t="str">
            <v>Grid-Gen</v>
          </cell>
        </row>
        <row r="1943">
          <cell r="A1943" t="str">
            <v>LIT_091</v>
          </cell>
          <cell r="B1943" t="str">
            <v>LIT_091_Z_Nkongmondo</v>
          </cell>
          <cell r="C1943" t="str">
            <v>LIT</v>
          </cell>
          <cell r="D1943" t="str">
            <v>Douala</v>
          </cell>
          <cell r="E1943">
            <v>9.6993898590000001</v>
          </cell>
          <cell r="F1943">
            <v>4.0335205609999996</v>
          </cell>
          <cell r="G1943">
            <v>703</v>
          </cell>
          <cell r="H1943" t="str">
            <v>Macro</v>
          </cell>
          <cell r="I1943" t="str">
            <v>ZTE</v>
          </cell>
          <cell r="J1943" t="str">
            <v>Boris Asopdongo</v>
          </cell>
          <cell r="K1943" t="str">
            <v>Douala_2</v>
          </cell>
          <cell r="L1943" t="str">
            <v>HAMMER_LIT_SUO</v>
          </cell>
          <cell r="M1943" t="str">
            <v>IHS</v>
          </cell>
          <cell r="N1943" t="str">
            <v>Grid Only</v>
          </cell>
        </row>
        <row r="1944">
          <cell r="A1944" t="str">
            <v>LIT_708</v>
          </cell>
          <cell r="B1944" t="str">
            <v>CNPS-Indoor</v>
          </cell>
          <cell r="C1944" t="str">
            <v>LIT</v>
          </cell>
          <cell r="D1944" t="str">
            <v>Douala</v>
          </cell>
          <cell r="E1944">
            <v>9.6856805559999994</v>
          </cell>
          <cell r="F1944">
            <v>4.0393611109999998</v>
          </cell>
          <cell r="G1944">
            <v>0</v>
          </cell>
          <cell r="H1944" t="str">
            <v>Macro</v>
          </cell>
          <cell r="I1944" t="str">
            <v>NOKIA</v>
          </cell>
          <cell r="J1944" t="str">
            <v>Boris Asopdongo</v>
          </cell>
          <cell r="K1944" t="str">
            <v>Douala_2</v>
          </cell>
          <cell r="L1944" t="str">
            <v>HAMMER_LIT_SUO</v>
          </cell>
          <cell r="M1944" t="str">
            <v>CAMUSAT</v>
          </cell>
          <cell r="N1944" t="str">
            <v>Good Grid no GE - 8h</v>
          </cell>
        </row>
        <row r="1945">
          <cell r="A1945" t="str">
            <v>LIT_700</v>
          </cell>
          <cell r="B1945" t="str">
            <v>BICEC-Indoor</v>
          </cell>
          <cell r="C1945" t="str">
            <v>LIT</v>
          </cell>
          <cell r="D1945" t="str">
            <v>Douala</v>
          </cell>
          <cell r="E1945">
            <v>9.6874439999999993</v>
          </cell>
          <cell r="F1945">
            <v>4.0405559999999996</v>
          </cell>
          <cell r="G1945">
            <v>0</v>
          </cell>
          <cell r="H1945" t="str">
            <v>Macro</v>
          </cell>
          <cell r="I1945" t="str">
            <v>NOKIA</v>
          </cell>
          <cell r="J1945" t="str">
            <v>Boris Asopdongo</v>
          </cell>
          <cell r="K1945" t="str">
            <v>Douala_2</v>
          </cell>
          <cell r="L1945" t="str">
            <v>HAMMER_LIT_SUO</v>
          </cell>
          <cell r="M1945" t="str">
            <v>CAMUSAT</v>
          </cell>
          <cell r="N1945" t="str">
            <v>Good Grid no GE - 8h</v>
          </cell>
        </row>
        <row r="1946">
          <cell r="A1946" t="str">
            <v>LIT_244</v>
          </cell>
          <cell r="B1946" t="str">
            <v>LIT_244_Z_H-Astoria</v>
          </cell>
          <cell r="C1946" t="str">
            <v>LIT</v>
          </cell>
          <cell r="D1946" t="str">
            <v>Douala</v>
          </cell>
          <cell r="E1946">
            <v>9.6983333330000008</v>
          </cell>
          <cell r="F1946">
            <v>4.0495555559999996</v>
          </cell>
          <cell r="G1946">
            <v>701</v>
          </cell>
          <cell r="H1946" t="str">
            <v>Macro</v>
          </cell>
          <cell r="I1946" t="str">
            <v>ZTE</v>
          </cell>
          <cell r="J1946" t="str">
            <v>Njoya Mohamed</v>
          </cell>
          <cell r="K1946" t="str">
            <v>Douala_9</v>
          </cell>
          <cell r="L1946" t="str">
            <v>HAMMER_LIT_SUO</v>
          </cell>
          <cell r="M1946" t="str">
            <v>IHS</v>
          </cell>
          <cell r="N1946" t="str">
            <v>Grid Only</v>
          </cell>
        </row>
        <row r="1947">
          <cell r="A1947" t="str">
            <v>LIT_242</v>
          </cell>
          <cell r="B1947" t="str">
            <v>LIT_242_Z_SABC-Bali</v>
          </cell>
          <cell r="C1947" t="str">
            <v>LIT</v>
          </cell>
          <cell r="D1947" t="str">
            <v>Douala</v>
          </cell>
          <cell r="E1947">
            <v>9.6926111109999997</v>
          </cell>
          <cell r="F1947">
            <v>4.0382222219999999</v>
          </cell>
          <cell r="G1947">
            <v>701</v>
          </cell>
          <cell r="H1947" t="str">
            <v>Macro</v>
          </cell>
          <cell r="I1947" t="str">
            <v>ZTE</v>
          </cell>
          <cell r="J1947" t="str">
            <v>Njoya Mohamed</v>
          </cell>
          <cell r="K1947" t="str">
            <v>Douala_9</v>
          </cell>
          <cell r="L1947" t="str">
            <v>HAMMER_LIT_SUO</v>
          </cell>
          <cell r="M1947" t="str">
            <v>IHS</v>
          </cell>
          <cell r="N1947" t="str">
            <v>Grid-Gen</v>
          </cell>
        </row>
        <row r="1948">
          <cell r="A1948" t="str">
            <v>LIT_268</v>
          </cell>
          <cell r="B1948" t="str">
            <v>LIT_268_Z_Youpwe</v>
          </cell>
          <cell r="C1948" t="str">
            <v>LIT</v>
          </cell>
          <cell r="D1948" t="str">
            <v>Douala</v>
          </cell>
          <cell r="E1948">
            <v>9.7011944440000004</v>
          </cell>
          <cell r="F1948">
            <v>4.0083055559999998</v>
          </cell>
          <cell r="G1948">
            <v>701</v>
          </cell>
          <cell r="H1948" t="str">
            <v>Macro</v>
          </cell>
          <cell r="I1948" t="str">
            <v>ZTE</v>
          </cell>
          <cell r="J1948" t="str">
            <v>Nomo Gerard Brice</v>
          </cell>
          <cell r="K1948" t="str">
            <v>Douala_5</v>
          </cell>
          <cell r="L1948" t="str">
            <v>HAMMER_LIT_SUO</v>
          </cell>
          <cell r="M1948" t="str">
            <v>IHS</v>
          </cell>
          <cell r="N1948" t="str">
            <v>Grid-Gen</v>
          </cell>
        </row>
        <row r="1949">
          <cell r="A1949" t="str">
            <v>LIT_294</v>
          </cell>
          <cell r="B1949" t="str">
            <v>LIT_294_Z_Ngodi</v>
          </cell>
          <cell r="C1949" t="str">
            <v>LIT</v>
          </cell>
          <cell r="D1949" t="str">
            <v>Douala</v>
          </cell>
          <cell r="E1949">
            <v>9.7068611110000003</v>
          </cell>
          <cell r="F1949">
            <v>4.0513333329999996</v>
          </cell>
          <cell r="G1949">
            <v>701</v>
          </cell>
          <cell r="H1949" t="str">
            <v>Macro</v>
          </cell>
          <cell r="I1949" t="str">
            <v>ZTE</v>
          </cell>
          <cell r="J1949" t="str">
            <v>Njoya Mohamed</v>
          </cell>
          <cell r="K1949" t="str">
            <v>Douala_9</v>
          </cell>
          <cell r="L1949" t="str">
            <v>HAMMER_LIT_SUO</v>
          </cell>
          <cell r="M1949" t="str">
            <v>IHS</v>
          </cell>
          <cell r="N1949" t="str">
            <v>Grid-Gen</v>
          </cell>
        </row>
        <row r="1950">
          <cell r="A1950" t="str">
            <v>LIT_281</v>
          </cell>
          <cell r="B1950" t="str">
            <v>LIT_281_Z_Camp-Bertaud</v>
          </cell>
          <cell r="C1950" t="str">
            <v>LIT</v>
          </cell>
          <cell r="D1950" t="str">
            <v>Douala</v>
          </cell>
          <cell r="E1950">
            <v>9.7061060000000001</v>
          </cell>
          <cell r="F1950">
            <v>4.0400830000000001</v>
          </cell>
          <cell r="G1950">
            <v>701</v>
          </cell>
          <cell r="H1950" t="str">
            <v>Macro</v>
          </cell>
          <cell r="I1950" t="str">
            <v>ZTE</v>
          </cell>
          <cell r="J1950" t="str">
            <v>NJOYA MOHAMAMED</v>
          </cell>
          <cell r="K1950" t="str">
            <v>Douala_9</v>
          </cell>
          <cell r="L1950" t="str">
            <v>HAMMER_LIT_SUO</v>
          </cell>
          <cell r="M1950" t="str">
            <v>IHS</v>
          </cell>
          <cell r="N1950" t="str">
            <v>Grid-Lithium</v>
          </cell>
        </row>
        <row r="1951">
          <cell r="A1951" t="str">
            <v>LIT_336</v>
          </cell>
          <cell r="B1951" t="str">
            <v>LIT_336_Z_Bonamikengue</v>
          </cell>
          <cell r="C1951" t="str">
            <v>LIT</v>
          </cell>
          <cell r="D1951" t="str">
            <v>Douala</v>
          </cell>
          <cell r="E1951">
            <v>9.6963232779999995</v>
          </cell>
          <cell r="F1951">
            <v>4.0475537859999999</v>
          </cell>
          <cell r="G1951">
            <v>701</v>
          </cell>
          <cell r="H1951" t="str">
            <v>Macro</v>
          </cell>
          <cell r="I1951" t="str">
            <v>ZTE</v>
          </cell>
          <cell r="J1951" t="str">
            <v>Njoya Mohamed</v>
          </cell>
          <cell r="K1951" t="str">
            <v>Douala_9</v>
          </cell>
          <cell r="L1951" t="str">
            <v>HAMMER_LIT_SUO</v>
          </cell>
          <cell r="M1951" t="str">
            <v>IHS</v>
          </cell>
          <cell r="N1951" t="str">
            <v>Grid-Lithium</v>
          </cell>
        </row>
        <row r="1952">
          <cell r="A1952" t="str">
            <v>LIT_411</v>
          </cell>
          <cell r="B1952" t="str">
            <v>LIT_411_Z_Ngodi-Cimetiere</v>
          </cell>
          <cell r="C1952" t="str">
            <v>LIT</v>
          </cell>
          <cell r="D1952" t="str">
            <v>Douala</v>
          </cell>
          <cell r="E1952">
            <v>9.7084548759999993</v>
          </cell>
          <cell r="F1952">
            <v>4.046558213</v>
          </cell>
          <cell r="G1952">
            <v>701</v>
          </cell>
          <cell r="H1952" t="str">
            <v>Macro</v>
          </cell>
          <cell r="I1952" t="str">
            <v>ZTE</v>
          </cell>
          <cell r="J1952" t="str">
            <v>Njoya Mohamed</v>
          </cell>
          <cell r="K1952" t="str">
            <v>Douala_9</v>
          </cell>
          <cell r="L1952" t="str">
            <v>HAMMER_LIT_SUO</v>
          </cell>
          <cell r="M1952" t="str">
            <v>IHS</v>
          </cell>
          <cell r="N1952" t="str">
            <v>Grid-Lithium</v>
          </cell>
        </row>
        <row r="1953">
          <cell r="A1953" t="str">
            <v>LIT_122</v>
          </cell>
          <cell r="B1953" t="str">
            <v>LIT_122_Z_Old-Airport-IHS</v>
          </cell>
          <cell r="C1953" t="str">
            <v>LIT</v>
          </cell>
          <cell r="D1953" t="str">
            <v>Douala</v>
          </cell>
          <cell r="E1953">
            <v>9.7097432379999997</v>
          </cell>
          <cell r="F1953">
            <v>4.0223513239999997</v>
          </cell>
          <cell r="G1953">
            <v>703</v>
          </cell>
          <cell r="H1953" t="str">
            <v>Macro</v>
          </cell>
          <cell r="I1953" t="str">
            <v>ZTE</v>
          </cell>
          <cell r="J1953" t="str">
            <v>Boris Asopdongo</v>
          </cell>
          <cell r="K1953" t="str">
            <v>Douala_2</v>
          </cell>
          <cell r="L1953" t="str">
            <v>HAMMER_LIT_SUO</v>
          </cell>
          <cell r="M1953" t="str">
            <v>IHS</v>
          </cell>
          <cell r="N1953" t="str">
            <v>Grid-Lithium</v>
          </cell>
        </row>
        <row r="1954">
          <cell r="A1954" t="str">
            <v>LIT_141</v>
          </cell>
          <cell r="B1954" t="str">
            <v>LIT_141_Z_Sky-Way-Hotel-IHS</v>
          </cell>
          <cell r="C1954" t="str">
            <v>LIT</v>
          </cell>
          <cell r="D1954" t="str">
            <v>Douala</v>
          </cell>
          <cell r="E1954">
            <v>9.6992100000000008</v>
          </cell>
          <cell r="F1954">
            <v>4.0201200000000004</v>
          </cell>
          <cell r="G1954">
            <v>701</v>
          </cell>
          <cell r="H1954" t="str">
            <v>Macro</v>
          </cell>
          <cell r="I1954" t="str">
            <v>ZTE</v>
          </cell>
          <cell r="J1954" t="str">
            <v>Njoya Mohamed</v>
          </cell>
          <cell r="K1954" t="str">
            <v>Douala_9</v>
          </cell>
          <cell r="L1954" t="str">
            <v>HAMMER_LIT_SUO</v>
          </cell>
          <cell r="M1954" t="str">
            <v>IHS</v>
          </cell>
          <cell r="N1954" t="str">
            <v>Grid-Lithium</v>
          </cell>
        </row>
        <row r="1955">
          <cell r="A1955" t="str">
            <v>LIT_413</v>
          </cell>
          <cell r="B1955" t="str">
            <v>LIT_413_Z_Bali-Koumassi</v>
          </cell>
          <cell r="C1955" t="str">
            <v>LIT</v>
          </cell>
          <cell r="D1955" t="str">
            <v>Douala</v>
          </cell>
          <cell r="E1955">
            <v>9.6898269999999993</v>
          </cell>
          <cell r="F1955">
            <v>4.0406969999999998</v>
          </cell>
          <cell r="G1955">
            <v>701</v>
          </cell>
          <cell r="H1955" t="str">
            <v>Macro</v>
          </cell>
          <cell r="I1955" t="str">
            <v>ZTE</v>
          </cell>
          <cell r="J1955" t="str">
            <v>Njoya Mohamed</v>
          </cell>
          <cell r="K1955" t="str">
            <v>Douala_9</v>
          </cell>
          <cell r="L1955" t="str">
            <v>HAMMER_LIT_SUO</v>
          </cell>
          <cell r="M1955" t="str">
            <v>IHS</v>
          </cell>
          <cell r="N1955" t="str">
            <v>Grid-Gen</v>
          </cell>
        </row>
        <row r="1956">
          <cell r="A1956" t="str">
            <v>LIT_410</v>
          </cell>
          <cell r="B1956" t="str">
            <v>LIT_410_Z_Bpriso-Vanitex-New</v>
          </cell>
          <cell r="C1956" t="str">
            <v>LIT</v>
          </cell>
          <cell r="D1956" t="str">
            <v>Douala</v>
          </cell>
          <cell r="E1956">
            <v>9.7016222699999997</v>
          </cell>
          <cell r="F1956">
            <v>4.0246775609999998</v>
          </cell>
          <cell r="G1956">
            <v>701</v>
          </cell>
          <cell r="H1956" t="str">
            <v>Macro</v>
          </cell>
          <cell r="I1956" t="str">
            <v>ZTE</v>
          </cell>
          <cell r="J1956" t="str">
            <v>Njoya Mohamed</v>
          </cell>
          <cell r="K1956" t="str">
            <v>Douala_9</v>
          </cell>
          <cell r="L1956" t="str">
            <v>HAMMER_LIT_SUO</v>
          </cell>
          <cell r="M1956" t="str">
            <v>IHS</v>
          </cell>
          <cell r="N1956" t="str">
            <v>Grid-Gen</v>
          </cell>
        </row>
        <row r="1957">
          <cell r="A1957" t="str">
            <v>LIT_429</v>
          </cell>
          <cell r="B1957" t="str">
            <v>LIT_429_Z_Spectrum-Bonanjo-IHS</v>
          </cell>
          <cell r="C1957" t="str">
            <v>LIT</v>
          </cell>
          <cell r="D1957" t="str">
            <v>Douala</v>
          </cell>
          <cell r="E1957">
            <v>9.6902699999999999</v>
          </cell>
          <cell r="F1957">
            <v>4.0260300000000004</v>
          </cell>
          <cell r="G1957">
            <v>701</v>
          </cell>
          <cell r="H1957" t="str">
            <v>Macro</v>
          </cell>
          <cell r="I1957" t="str">
            <v>ZTE</v>
          </cell>
          <cell r="J1957" t="str">
            <v>Boris Asopdongo</v>
          </cell>
          <cell r="K1957" t="str">
            <v>Douala_2</v>
          </cell>
          <cell r="L1957" t="str">
            <v>HAMMER_LIT_SUO</v>
          </cell>
          <cell r="M1957" t="str">
            <v>IHS</v>
          </cell>
          <cell r="N1957" t="str">
            <v>Grid-Gen</v>
          </cell>
        </row>
        <row r="1958">
          <cell r="A1958" t="str">
            <v>LIT_453</v>
          </cell>
          <cell r="B1958" t="str">
            <v>LIT_453_Z_Avenue-General-De-Gaulle</v>
          </cell>
          <cell r="C1958" t="str">
            <v>LIT</v>
          </cell>
          <cell r="D1958" t="str">
            <v>Douala</v>
          </cell>
          <cell r="E1958">
            <v>9.6864170000000005</v>
          </cell>
          <cell r="F1958">
            <v>4.0294439999999998</v>
          </cell>
          <cell r="G1958">
            <v>701</v>
          </cell>
          <cell r="H1958" t="str">
            <v>Macro</v>
          </cell>
          <cell r="I1958" t="str">
            <v>ZTE</v>
          </cell>
          <cell r="J1958" t="str">
            <v>Boris Asopdongo</v>
          </cell>
          <cell r="K1958" t="str">
            <v>Douala_2</v>
          </cell>
          <cell r="L1958" t="str">
            <v>HAMMER_LIT_SUO</v>
          </cell>
          <cell r="M1958" t="str">
            <v>IHS</v>
          </cell>
          <cell r="N1958" t="str">
            <v>Grid Only</v>
          </cell>
        </row>
        <row r="1959">
          <cell r="A1959" t="str">
            <v>LIT_460</v>
          </cell>
          <cell r="B1959" t="str">
            <v>LIT_460_Z_Ngodi-Akwa</v>
          </cell>
          <cell r="C1959" t="str">
            <v>LIT</v>
          </cell>
          <cell r="D1959" t="str">
            <v>Douala</v>
          </cell>
          <cell r="E1959">
            <v>9.7035017379999999</v>
          </cell>
          <cell r="F1959">
            <v>4.044757937</v>
          </cell>
          <cell r="G1959">
            <v>701</v>
          </cell>
          <cell r="H1959" t="str">
            <v>Macro</v>
          </cell>
          <cell r="I1959" t="str">
            <v>ZTE</v>
          </cell>
          <cell r="J1959" t="str">
            <v>Njoya Mohamed</v>
          </cell>
          <cell r="K1959" t="str">
            <v>Douala_9</v>
          </cell>
          <cell r="L1959" t="str">
            <v>HAMMER_LIT_SUO</v>
          </cell>
          <cell r="M1959" t="str">
            <v>IHS</v>
          </cell>
          <cell r="N1959" t="str">
            <v>Grid Only</v>
          </cell>
        </row>
        <row r="1960">
          <cell r="A1960" t="str">
            <v>LIT_497</v>
          </cell>
          <cell r="B1960" t="str">
            <v>Manoka-IHS</v>
          </cell>
          <cell r="C1960" t="str">
            <v>LIT</v>
          </cell>
          <cell r="D1960" t="str">
            <v>Manoka</v>
          </cell>
          <cell r="E1960">
            <v>9.627010018</v>
          </cell>
          <cell r="F1960">
            <v>3.8655299840000001</v>
          </cell>
          <cell r="G1960">
            <v>7</v>
          </cell>
          <cell r="H1960" t="str">
            <v>Macro</v>
          </cell>
          <cell r="I1960" t="str">
            <v>NOKIA</v>
          </cell>
          <cell r="J1960" t="str">
            <v>Njoya Mohamed</v>
          </cell>
          <cell r="K1960" t="str">
            <v>Douala_9</v>
          </cell>
          <cell r="L1960" t="str">
            <v>HAMMER_LIT_SUO</v>
          </cell>
          <cell r="M1960" t="str">
            <v>IHS</v>
          </cell>
          <cell r="N1960" t="str">
            <v>Solar-Gen-Lithium</v>
          </cell>
        </row>
        <row r="1961">
          <cell r="A1961" t="str">
            <v>LIT_547</v>
          </cell>
          <cell r="B1961" t="str">
            <v>LIT_547_Z_Marche-Congo</v>
          </cell>
          <cell r="C1961" t="str">
            <v>LIT</v>
          </cell>
          <cell r="D1961" t="str">
            <v>Douala</v>
          </cell>
          <cell r="E1961">
            <v>9.7022700000000004</v>
          </cell>
          <cell r="F1961">
            <v>4.0392910000000004</v>
          </cell>
          <cell r="G1961">
            <v>28</v>
          </cell>
          <cell r="H1961" t="str">
            <v>Macro</v>
          </cell>
          <cell r="I1961" t="str">
            <v>ZTE</v>
          </cell>
          <cell r="J1961" t="str">
            <v>Boris Asopdongo</v>
          </cell>
          <cell r="K1961" t="str">
            <v>Douala_2</v>
          </cell>
          <cell r="L1961" t="str">
            <v>HAMMER_LIT_SUO</v>
          </cell>
          <cell r="M1961" t="str">
            <v>CAMUSAT</v>
          </cell>
          <cell r="N1961" t="str">
            <v>Good Grid no GE - 8h</v>
          </cell>
        </row>
        <row r="1962">
          <cell r="A1962" t="str">
            <v>LIT_564</v>
          </cell>
          <cell r="B1962" t="str">
            <v>LIT_564_Z_Bois-Des-Singes</v>
          </cell>
          <cell r="C1962" t="str">
            <v>LIT</v>
          </cell>
          <cell r="D1962" t="str">
            <v>Douala</v>
          </cell>
          <cell r="E1962">
            <v>9.7203834990000004</v>
          </cell>
          <cell r="F1962">
            <v>4.0004659020000002</v>
          </cell>
          <cell r="G1962">
            <v>701</v>
          </cell>
          <cell r="H1962" t="str">
            <v>Macro</v>
          </cell>
          <cell r="I1962" t="str">
            <v>ZTE</v>
          </cell>
          <cell r="J1962" t="str">
            <v>Nomo Gerard Brice</v>
          </cell>
          <cell r="K1962" t="str">
            <v>Douala_5</v>
          </cell>
          <cell r="L1962" t="str">
            <v>HAMMER_LIT_SUO</v>
          </cell>
          <cell r="M1962" t="str">
            <v>CAMUSAT</v>
          </cell>
          <cell r="N1962" t="str">
            <v>Medium Grid + GE</v>
          </cell>
        </row>
        <row r="1963">
          <cell r="A1963" t="str">
            <v>LIT_596</v>
          </cell>
          <cell r="B1963" t="str">
            <v>LIT_596_Z_Franqueville</v>
          </cell>
          <cell r="C1963" t="str">
            <v>LIT</v>
          </cell>
          <cell r="D1963" t="str">
            <v>Douala</v>
          </cell>
          <cell r="E1963">
            <v>9.6978500000000007</v>
          </cell>
          <cell r="F1963">
            <v>4.0524399999999998</v>
          </cell>
          <cell r="G1963">
            <v>701</v>
          </cell>
          <cell r="H1963" t="str">
            <v>Macro</v>
          </cell>
          <cell r="I1963" t="str">
            <v>ZTE</v>
          </cell>
          <cell r="J1963" t="str">
            <v>Njoya Mohamed</v>
          </cell>
          <cell r="K1963" t="str">
            <v>Douala_9</v>
          </cell>
          <cell r="L1963" t="str">
            <v>HAMMER_LIT_SUO</v>
          </cell>
          <cell r="M1963" t="str">
            <v>CAMUSAT</v>
          </cell>
          <cell r="N1963" t="str">
            <v>Good Grid no GE - 8h</v>
          </cell>
        </row>
        <row r="1964">
          <cell r="A1964" t="str">
            <v>LIT_616</v>
          </cell>
          <cell r="B1964" t="str">
            <v>LIT_616_Z_Buca-Voyage</v>
          </cell>
          <cell r="C1964" t="str">
            <v>LIT</v>
          </cell>
          <cell r="D1964" t="str">
            <v>Douala</v>
          </cell>
          <cell r="E1964">
            <v>9.7156400000000005</v>
          </cell>
          <cell r="F1964">
            <v>4.032</v>
          </cell>
          <cell r="G1964">
            <v>31</v>
          </cell>
          <cell r="H1964" t="str">
            <v>Macro</v>
          </cell>
          <cell r="I1964" t="str">
            <v>ZTE</v>
          </cell>
          <cell r="J1964" t="str">
            <v>Njoya Mohamed</v>
          </cell>
          <cell r="K1964" t="str">
            <v>Douala_9</v>
          </cell>
          <cell r="L1964" t="str">
            <v>HAMMER_LIT_SUO</v>
          </cell>
          <cell r="M1964" t="str">
            <v>CAMUSAT</v>
          </cell>
          <cell r="N1964" t="str">
            <v>Good Grid no GE - 8h</v>
          </cell>
        </row>
        <row r="1965">
          <cell r="A1965" t="str">
            <v>LIT_644</v>
          </cell>
          <cell r="B1965" t="str">
            <v>LIT_644_Z_Laquintinie-Camtel</v>
          </cell>
          <cell r="C1965" t="str">
            <v>LIT</v>
          </cell>
          <cell r="D1965" t="str">
            <v>Douala</v>
          </cell>
          <cell r="E1965">
            <v>9.7020579999999992</v>
          </cell>
          <cell r="F1965">
            <v>4.0493040000000002</v>
          </cell>
          <cell r="G1965">
            <v>10</v>
          </cell>
          <cell r="H1965" t="str">
            <v>Macro</v>
          </cell>
          <cell r="I1965" t="str">
            <v>ZTE</v>
          </cell>
          <cell r="J1965" t="str">
            <v>Njoya Mohamed</v>
          </cell>
          <cell r="K1965" t="str">
            <v>Douala_9</v>
          </cell>
          <cell r="L1965" t="str">
            <v>HAMMER_LIT_SUO</v>
          </cell>
          <cell r="M1965" t="str">
            <v>CAMUSAT</v>
          </cell>
          <cell r="N1965" t="str">
            <v>Good Grid no GE - 8h</v>
          </cell>
        </row>
        <row r="1966">
          <cell r="A1966" t="str">
            <v>LIT_675</v>
          </cell>
          <cell r="B1966" t="str">
            <v>LIT_675_Z_Bpriso-Croissanterie</v>
          </cell>
          <cell r="C1966" t="str">
            <v>LIT</v>
          </cell>
          <cell r="D1966" t="str">
            <v>Douala</v>
          </cell>
          <cell r="E1966">
            <v>9.6973800000000008</v>
          </cell>
          <cell r="F1966">
            <v>4.0262500000000001</v>
          </cell>
          <cell r="G1966">
            <v>15</v>
          </cell>
          <cell r="H1966" t="str">
            <v>Macro</v>
          </cell>
          <cell r="I1966" t="str">
            <v>ZTE</v>
          </cell>
          <cell r="J1966" t="str">
            <v>Nomo Gerard Brice</v>
          </cell>
          <cell r="K1966" t="str">
            <v>Douala_5</v>
          </cell>
          <cell r="L1966" t="str">
            <v>HAMMER_LIT_SUO</v>
          </cell>
          <cell r="M1966" t="str">
            <v>CAMUSAT</v>
          </cell>
          <cell r="N1966" t="str">
            <v>Good Grid + GE</v>
          </cell>
        </row>
        <row r="1967">
          <cell r="A1967" t="str">
            <v>LIT_676</v>
          </cell>
          <cell r="B1967" t="str">
            <v>LIT_676_Z_Bpriso-Hydrocarbure</v>
          </cell>
          <cell r="C1967" t="str">
            <v>LIT</v>
          </cell>
          <cell r="D1967" t="str">
            <v>Douala</v>
          </cell>
          <cell r="E1967">
            <v>9.6945999999999994</v>
          </cell>
          <cell r="F1967">
            <v>4.0273899999999996</v>
          </cell>
          <cell r="G1967">
            <v>14</v>
          </cell>
          <cell r="H1967" t="str">
            <v>Macro</v>
          </cell>
          <cell r="I1967" t="str">
            <v>ZTE</v>
          </cell>
          <cell r="J1967" t="str">
            <v>Nomo Gerard Brice</v>
          </cell>
          <cell r="K1967" t="str">
            <v>Douala_5</v>
          </cell>
          <cell r="L1967" t="str">
            <v>HAMMER_LIT_SUO</v>
          </cell>
          <cell r="M1967" t="str">
            <v>CAMUSAT</v>
          </cell>
          <cell r="N1967" t="str">
            <v>Good Grid no GE - 8h</v>
          </cell>
        </row>
        <row r="1968">
          <cell r="A1968" t="str">
            <v>LIT_746</v>
          </cell>
          <cell r="B1968" t="str">
            <v>LIT_746_Z_Douala-Bali-III-MTN</v>
          </cell>
          <cell r="C1968" t="str">
            <v>LIT</v>
          </cell>
          <cell r="D1968" t="str">
            <v>Douala</v>
          </cell>
          <cell r="E1968">
            <v>9.6962174319999992</v>
          </cell>
          <cell r="F1968">
            <v>4.0337908909999998</v>
          </cell>
          <cell r="G1968">
            <v>31</v>
          </cell>
          <cell r="H1968" t="str">
            <v>Macro</v>
          </cell>
          <cell r="I1968" t="str">
            <v>ZTE</v>
          </cell>
          <cell r="J1968" t="str">
            <v>Njoya Mohamed</v>
          </cell>
          <cell r="K1968" t="str">
            <v>Douala_9</v>
          </cell>
          <cell r="L1968" t="str">
            <v>HAMMER_LIT_SUO</v>
          </cell>
          <cell r="M1968" t="str">
            <v>MTN</v>
          </cell>
          <cell r="N1968" t="e">
            <v>#N/A</v>
          </cell>
        </row>
        <row r="1969">
          <cell r="A1969" t="str">
            <v>LIT_748</v>
          </cell>
          <cell r="B1969" t="str">
            <v>LIT_748_Z_Armee-de-l-AIR-IHS</v>
          </cell>
          <cell r="C1969" t="str">
            <v>LIT</v>
          </cell>
          <cell r="D1969" t="str">
            <v>Douala</v>
          </cell>
          <cell r="E1969">
            <v>9.7043111100000008</v>
          </cell>
          <cell r="F1969">
            <v>4.0199388799999998</v>
          </cell>
          <cell r="G1969">
            <v>28</v>
          </cell>
          <cell r="H1969" t="str">
            <v>Macro</v>
          </cell>
          <cell r="I1969" t="str">
            <v>ZTE</v>
          </cell>
          <cell r="J1969" t="str">
            <v>Nomo Gerard Brice</v>
          </cell>
          <cell r="K1969" t="str">
            <v>Douala_5</v>
          </cell>
          <cell r="L1969" t="str">
            <v>HAMMER_LIT_SUO</v>
          </cell>
          <cell r="M1969" t="str">
            <v>IHS</v>
          </cell>
          <cell r="N1969" t="e">
            <v>#N/A</v>
          </cell>
        </row>
        <row r="1970">
          <cell r="A1970" t="str">
            <v>LIT_752</v>
          </cell>
          <cell r="B1970" t="str">
            <v>LIT_752_Z_NEW-BELL-CAMTEL</v>
          </cell>
          <cell r="C1970" t="str">
            <v>LIT</v>
          </cell>
          <cell r="D1970" t="str">
            <v>Douala</v>
          </cell>
          <cell r="E1970">
            <v>9.7037329999999997</v>
          </cell>
          <cell r="F1970">
            <v>4.0315750000000001</v>
          </cell>
          <cell r="G1970">
            <v>18</v>
          </cell>
          <cell r="H1970" t="str">
            <v>Macro</v>
          </cell>
          <cell r="I1970" t="str">
            <v>ZTE</v>
          </cell>
          <cell r="J1970" t="str">
            <v>Boris Asopdongo</v>
          </cell>
          <cell r="K1970" t="str">
            <v>Douala_2</v>
          </cell>
          <cell r="L1970" t="str">
            <v>HAMMER_LIT_SUO</v>
          </cell>
          <cell r="M1970" t="str">
            <v>CAMUSAT</v>
          </cell>
          <cell r="N1970" t="str">
            <v>Good Grid + GE</v>
          </cell>
        </row>
        <row r="1971">
          <cell r="A1971" t="str">
            <v>LIT_753</v>
          </cell>
          <cell r="B1971" t="str">
            <v>LIT_753_Z_Bois-Des-Singes-II-MTN</v>
          </cell>
          <cell r="C1971" t="str">
            <v>LIT</v>
          </cell>
          <cell r="D1971" t="str">
            <v>Douala</v>
          </cell>
          <cell r="E1971">
            <v>9.7108519999999992</v>
          </cell>
          <cell r="F1971">
            <v>4.004397</v>
          </cell>
          <cell r="G1971">
            <v>19</v>
          </cell>
          <cell r="H1971" t="str">
            <v>Macro</v>
          </cell>
          <cell r="I1971" t="str">
            <v>ZTE</v>
          </cell>
          <cell r="J1971" t="str">
            <v>Nomo Gerard Brice</v>
          </cell>
          <cell r="K1971" t="str">
            <v>Douala_5</v>
          </cell>
          <cell r="L1971" t="str">
            <v>HAMMER_LIT_SUO</v>
          </cell>
          <cell r="M1971" t="str">
            <v>MTN</v>
          </cell>
          <cell r="N1971" t="e">
            <v>#N/A</v>
          </cell>
        </row>
        <row r="1972">
          <cell r="A1972" t="str">
            <v>LIT_009</v>
          </cell>
          <cell r="B1972" t="str">
            <v>LIT_009_Z_La-Rose</v>
          </cell>
          <cell r="C1972" t="str">
            <v>LIT</v>
          </cell>
          <cell r="D1972" t="str">
            <v>Douala</v>
          </cell>
          <cell r="E1972">
            <v>9.6866119160000004</v>
          </cell>
          <cell r="F1972">
            <v>4.0415117409999999</v>
          </cell>
          <cell r="G1972">
            <v>15</v>
          </cell>
          <cell r="H1972" t="str">
            <v>Macro</v>
          </cell>
          <cell r="I1972" t="str">
            <v>ZTE</v>
          </cell>
          <cell r="J1972" t="str">
            <v>Njoya Mohamed</v>
          </cell>
          <cell r="K1972" t="str">
            <v>Douala_9</v>
          </cell>
          <cell r="L1972" t="str">
            <v>HAMMER_LIT_SUO</v>
          </cell>
          <cell r="M1972" t="str">
            <v>IHS</v>
          </cell>
          <cell r="N1972" t="str">
            <v>Grid-Gen</v>
          </cell>
        </row>
        <row r="1973">
          <cell r="A1973" t="str">
            <v>LIT_055</v>
          </cell>
          <cell r="B1973" t="str">
            <v>LIT_055_Z_Ancien-Aeroport</v>
          </cell>
          <cell r="C1973" t="str">
            <v>LIT</v>
          </cell>
          <cell r="D1973" t="str">
            <v>Douala</v>
          </cell>
          <cell r="E1973">
            <v>9.705944444</v>
          </cell>
          <cell r="F1973">
            <v>4.0177500000000004</v>
          </cell>
          <cell r="G1973">
            <v>11</v>
          </cell>
          <cell r="H1973" t="str">
            <v>Macro</v>
          </cell>
          <cell r="I1973" t="str">
            <v>ZTE</v>
          </cell>
          <cell r="J1973" t="str">
            <v>Nomo Gerard Brice</v>
          </cell>
          <cell r="K1973" t="str">
            <v>Douala_5</v>
          </cell>
          <cell r="L1973" t="str">
            <v>HAMMER_LIT_SUO</v>
          </cell>
          <cell r="M1973" t="str">
            <v>IHS</v>
          </cell>
          <cell r="N1973" t="str">
            <v>Grid-Gen</v>
          </cell>
        </row>
        <row r="1974">
          <cell r="A1974" t="str">
            <v>LIT_060</v>
          </cell>
          <cell r="B1974" t="str">
            <v>LIT_060_Z_Bpriso-ASECNA</v>
          </cell>
          <cell r="C1974" t="str">
            <v>LIT</v>
          </cell>
          <cell r="D1974" t="str">
            <v>Douala</v>
          </cell>
          <cell r="E1974">
            <v>9.6955238480000006</v>
          </cell>
          <cell r="F1974">
            <v>4.022382532</v>
          </cell>
          <cell r="G1974">
            <v>16.5</v>
          </cell>
          <cell r="H1974" t="str">
            <v>Macro</v>
          </cell>
          <cell r="I1974" t="str">
            <v>ZTE</v>
          </cell>
          <cell r="J1974" t="str">
            <v>Nomo Gerard Brice</v>
          </cell>
          <cell r="K1974" t="str">
            <v>Douala_5</v>
          </cell>
          <cell r="L1974" t="str">
            <v>HAMMER_LIT_SUO</v>
          </cell>
          <cell r="M1974" t="str">
            <v>IHS</v>
          </cell>
          <cell r="N1974" t="str">
            <v>Grid-Gen</v>
          </cell>
        </row>
        <row r="1975">
          <cell r="A1975" t="str">
            <v>LIT_065</v>
          </cell>
          <cell r="B1975" t="str">
            <v>LIT_065_Z_H-Lumiere</v>
          </cell>
          <cell r="C1975" t="str">
            <v>LIT</v>
          </cell>
          <cell r="D1975" t="str">
            <v>Douala</v>
          </cell>
          <cell r="E1975">
            <v>9.7024330820000007</v>
          </cell>
          <cell r="F1975">
            <v>4.0524582599999999</v>
          </cell>
          <cell r="G1975">
            <v>13</v>
          </cell>
          <cell r="H1975" t="str">
            <v>Macro</v>
          </cell>
          <cell r="I1975" t="str">
            <v>ZTE</v>
          </cell>
          <cell r="J1975" t="str">
            <v>Njoya Mohamed</v>
          </cell>
          <cell r="K1975" t="str">
            <v>Douala_9</v>
          </cell>
          <cell r="L1975" t="str">
            <v>HAMMER_LIT_SUO</v>
          </cell>
          <cell r="M1975" t="str">
            <v>IHS</v>
          </cell>
          <cell r="N1975" t="str">
            <v>Grid Only</v>
          </cell>
        </row>
        <row r="1976">
          <cell r="A1976" t="str">
            <v>LIT_095</v>
          </cell>
          <cell r="B1976" t="str">
            <v>LIT_095_Z_Newb-Srce-Quartier</v>
          </cell>
          <cell r="C1976" t="str">
            <v>LIT</v>
          </cell>
          <cell r="D1976" t="str">
            <v>Douala</v>
          </cell>
          <cell r="E1976">
            <v>9.7102420459999994</v>
          </cell>
          <cell r="F1976">
            <v>4.0271321090000001</v>
          </cell>
          <cell r="G1976">
            <v>12</v>
          </cell>
          <cell r="H1976" t="str">
            <v>Macro</v>
          </cell>
          <cell r="I1976" t="str">
            <v>ZTE</v>
          </cell>
          <cell r="J1976" t="str">
            <v>Boris Asopdongo</v>
          </cell>
          <cell r="K1976" t="str">
            <v>Douala_2</v>
          </cell>
          <cell r="L1976" t="str">
            <v>HAMMER_LIT_SUO</v>
          </cell>
          <cell r="M1976" t="str">
            <v>IHS</v>
          </cell>
          <cell r="N1976" t="str">
            <v>Grid Only</v>
          </cell>
        </row>
        <row r="1977">
          <cell r="A1977" t="str">
            <v>LIT_153</v>
          </cell>
          <cell r="B1977" t="str">
            <v>LIT_153_Z_Babylone-IHS</v>
          </cell>
          <cell r="C1977" t="str">
            <v>LIT</v>
          </cell>
          <cell r="D1977" t="str">
            <v>Douala</v>
          </cell>
          <cell r="E1977">
            <v>9.7150794279999992</v>
          </cell>
          <cell r="F1977">
            <v>4.0285728900000004</v>
          </cell>
          <cell r="G1977">
            <v>37</v>
          </cell>
          <cell r="H1977" t="str">
            <v>Macro</v>
          </cell>
          <cell r="I1977" t="str">
            <v>ZTE</v>
          </cell>
          <cell r="J1977" t="str">
            <v>Boris Asopdongo</v>
          </cell>
          <cell r="K1977" t="str">
            <v>Douala_2</v>
          </cell>
          <cell r="L1977" t="str">
            <v>HAMMER_LIT_SUO</v>
          </cell>
          <cell r="M1977" t="str">
            <v>IHS</v>
          </cell>
          <cell r="N1977" t="str">
            <v>Grid-Gen</v>
          </cell>
        </row>
        <row r="1978">
          <cell r="A1978" t="str">
            <v>LIT_325</v>
          </cell>
          <cell r="B1978" t="str">
            <v>LIT_325_Z_Hogmeni</v>
          </cell>
          <cell r="C1978" t="str">
            <v>LIT</v>
          </cell>
          <cell r="D1978" t="str">
            <v>Douala</v>
          </cell>
          <cell r="E1978">
            <v>9.6940682959999993</v>
          </cell>
          <cell r="F1978">
            <v>4.0414936240000001</v>
          </cell>
          <cell r="G1978">
            <v>0</v>
          </cell>
          <cell r="H1978" t="str">
            <v>Macro</v>
          </cell>
          <cell r="I1978" t="str">
            <v>ZTE</v>
          </cell>
          <cell r="J1978" t="str">
            <v>Njoya Mohamed</v>
          </cell>
          <cell r="K1978" t="str">
            <v>Douala_9</v>
          </cell>
          <cell r="L1978" t="str">
            <v>HAMMER_LIT_SUO</v>
          </cell>
          <cell r="M1978" t="str">
            <v>IHS</v>
          </cell>
          <cell r="N1978" t="str">
            <v>Grid Only</v>
          </cell>
        </row>
        <row r="1979">
          <cell r="A1979" t="str">
            <v>LIT_367</v>
          </cell>
          <cell r="B1979" t="str">
            <v>LIT_367_Z_Activa-Akwa</v>
          </cell>
          <cell r="C1979" t="str">
            <v>LIT</v>
          </cell>
          <cell r="D1979" t="str">
            <v>Douala</v>
          </cell>
          <cell r="E1979">
            <v>9.6953910000000008</v>
          </cell>
          <cell r="F1979">
            <v>4.0546090000000001</v>
          </cell>
          <cell r="G1979">
            <v>1</v>
          </cell>
          <cell r="H1979" t="str">
            <v>Macro</v>
          </cell>
          <cell r="I1979" t="str">
            <v>ZTE</v>
          </cell>
          <cell r="J1979" t="str">
            <v>Njoya Mohamed</v>
          </cell>
          <cell r="K1979" t="str">
            <v>Douala_9</v>
          </cell>
          <cell r="L1979" t="str">
            <v>HAMMER_LIT_SUO</v>
          </cell>
          <cell r="M1979" t="str">
            <v>IHS</v>
          </cell>
          <cell r="N1979" t="str">
            <v>Grid Only</v>
          </cell>
        </row>
        <row r="1980">
          <cell r="A1980" t="str">
            <v>LIT_381</v>
          </cell>
          <cell r="B1980" t="str">
            <v>LIT_381_Z_Pain-Magique</v>
          </cell>
          <cell r="C1980" t="str">
            <v>LIT</v>
          </cell>
          <cell r="D1980" t="str">
            <v>Douala</v>
          </cell>
          <cell r="E1980">
            <v>9.7009443760000007</v>
          </cell>
          <cell r="F1980">
            <v>4.0447554439999998</v>
          </cell>
          <cell r="G1980">
            <v>22</v>
          </cell>
          <cell r="H1980" t="str">
            <v>Macro</v>
          </cell>
          <cell r="I1980" t="str">
            <v>ZTE</v>
          </cell>
          <cell r="J1980" t="str">
            <v>Njoya Mohamed</v>
          </cell>
          <cell r="K1980" t="str">
            <v>Douala_9</v>
          </cell>
          <cell r="L1980" t="str">
            <v>HAMMER_LIT_SUO</v>
          </cell>
          <cell r="M1980" t="str">
            <v>IHS</v>
          </cell>
          <cell r="N1980" t="str">
            <v>Grid Only</v>
          </cell>
        </row>
        <row r="1981">
          <cell r="A1981" t="str">
            <v>LIT_395</v>
          </cell>
          <cell r="B1981" t="str">
            <v>LIT_395_Z_Newb-Q-Haoussa</v>
          </cell>
          <cell r="C1981" t="str">
            <v>LIT</v>
          </cell>
          <cell r="D1981" t="str">
            <v>Douala</v>
          </cell>
          <cell r="E1981">
            <v>9.7093001680000004</v>
          </cell>
          <cell r="F1981">
            <v>4.0320665150000004</v>
          </cell>
          <cell r="G1981">
            <v>13</v>
          </cell>
          <cell r="H1981" t="str">
            <v>Macro</v>
          </cell>
          <cell r="I1981" t="str">
            <v>ZTE</v>
          </cell>
          <cell r="J1981" t="str">
            <v>Boris Asopdongo</v>
          </cell>
          <cell r="K1981" t="str">
            <v>Douala_2</v>
          </cell>
          <cell r="L1981" t="str">
            <v>HAMMER_LIT_SUO</v>
          </cell>
          <cell r="M1981" t="str">
            <v>IHS</v>
          </cell>
          <cell r="N1981" t="str">
            <v>Grid Only</v>
          </cell>
        </row>
        <row r="1982">
          <cell r="A1982" t="str">
            <v>LIT_407</v>
          </cell>
          <cell r="B1982" t="str">
            <v>LIT_407_Z_Shell-NewBell-Carrefour</v>
          </cell>
          <cell r="C1982" t="str">
            <v>LIT</v>
          </cell>
          <cell r="D1982" t="str">
            <v>Douala</v>
          </cell>
          <cell r="E1982">
            <v>9.7051388890000005</v>
          </cell>
          <cell r="F1982">
            <v>4.028333333</v>
          </cell>
          <cell r="G1982">
            <v>13</v>
          </cell>
          <cell r="H1982" t="str">
            <v>Macro</v>
          </cell>
          <cell r="I1982" t="str">
            <v>ZTE</v>
          </cell>
          <cell r="J1982" t="str">
            <v>Boris Asopdongo</v>
          </cell>
          <cell r="K1982" t="str">
            <v>Douala_2</v>
          </cell>
          <cell r="L1982" t="str">
            <v>HAMMER_LIT_SUO</v>
          </cell>
          <cell r="M1982" t="str">
            <v>IHS</v>
          </cell>
          <cell r="N1982" t="str">
            <v>Grid Only</v>
          </cell>
        </row>
        <row r="1983">
          <cell r="A1983" t="str">
            <v>LIT_427</v>
          </cell>
          <cell r="B1983" t="str">
            <v>LIT_427_Z_Lycee-Koumassi-IHS</v>
          </cell>
          <cell r="C1983" t="str">
            <v>LIT</v>
          </cell>
          <cell r="D1983" t="str">
            <v>Douala</v>
          </cell>
          <cell r="E1983">
            <v>9.6921209009999991</v>
          </cell>
          <cell r="F1983">
            <v>4.0353811039999998</v>
          </cell>
          <cell r="G1983">
            <v>15</v>
          </cell>
          <cell r="H1983" t="str">
            <v>Macro</v>
          </cell>
          <cell r="I1983" t="str">
            <v>ZTE</v>
          </cell>
          <cell r="J1983" t="str">
            <v>Njoya Mohamed</v>
          </cell>
          <cell r="K1983" t="str">
            <v>Douala_9</v>
          </cell>
          <cell r="L1983" t="str">
            <v>HAMMER_LIT_SUO</v>
          </cell>
          <cell r="M1983" t="str">
            <v>IHS</v>
          </cell>
          <cell r="N1983" t="str">
            <v>Grid-Gen</v>
          </cell>
        </row>
        <row r="1984">
          <cell r="A1984" t="str">
            <v>LIT_528</v>
          </cell>
          <cell r="B1984" t="str">
            <v>LIT_528_Z_Newb-Ancien-Etage-New</v>
          </cell>
          <cell r="C1984" t="str">
            <v>LIT</v>
          </cell>
          <cell r="D1984" t="str">
            <v>Douala</v>
          </cell>
          <cell r="E1984">
            <v>9.7120614199999995</v>
          </cell>
          <cell r="F1984">
            <v>4.0339329099999999</v>
          </cell>
          <cell r="G1984">
            <v>16</v>
          </cell>
          <cell r="H1984" t="str">
            <v>Macro</v>
          </cell>
          <cell r="I1984" t="str">
            <v>ZTE</v>
          </cell>
          <cell r="J1984" t="str">
            <v>Boris Asopdongo</v>
          </cell>
          <cell r="K1984" t="str">
            <v>Douala_2</v>
          </cell>
          <cell r="L1984" t="str">
            <v>HAMMER_LIT_SUO</v>
          </cell>
          <cell r="M1984" t="str">
            <v>IHS</v>
          </cell>
          <cell r="N1984" t="str">
            <v>Grid Only</v>
          </cell>
        </row>
        <row r="1985">
          <cell r="A1985" t="str">
            <v>LIT_580</v>
          </cell>
          <cell r="B1985" t="str">
            <v>LIT_580_Z_Douche</v>
          </cell>
          <cell r="C1985" t="str">
            <v>LIT</v>
          </cell>
          <cell r="D1985" t="str">
            <v>Douala</v>
          </cell>
          <cell r="E1985">
            <v>9.7040830000000007</v>
          </cell>
          <cell r="F1985">
            <v>4.04244</v>
          </cell>
          <cell r="G1985">
            <v>19</v>
          </cell>
          <cell r="H1985" t="str">
            <v>Macro</v>
          </cell>
          <cell r="I1985" t="str">
            <v>ZTE</v>
          </cell>
          <cell r="J1985" t="str">
            <v>Njoya Mohamed</v>
          </cell>
          <cell r="K1985" t="str">
            <v>Douala_9</v>
          </cell>
          <cell r="L1985" t="str">
            <v>HAMMER_LIT_SUO</v>
          </cell>
          <cell r="M1985" t="str">
            <v>IHS</v>
          </cell>
          <cell r="N1985" t="str">
            <v>Grid-Gen</v>
          </cell>
        </row>
        <row r="1986">
          <cell r="A1986" t="str">
            <v>LIT_082</v>
          </cell>
          <cell r="B1986" t="str">
            <v>LIT_082_Z_Laquintinie</v>
          </cell>
          <cell r="C1986" t="str">
            <v>LIT</v>
          </cell>
          <cell r="D1986" t="str">
            <v>Douala</v>
          </cell>
          <cell r="E1986">
            <v>9.7045491399999992</v>
          </cell>
          <cell r="F1986">
            <v>4.0478001819999996</v>
          </cell>
          <cell r="G1986">
            <v>12</v>
          </cell>
          <cell r="H1986" t="str">
            <v>Macro</v>
          </cell>
          <cell r="I1986" t="str">
            <v>ZTE</v>
          </cell>
          <cell r="J1986" t="str">
            <v>Njoya Mohamed</v>
          </cell>
          <cell r="K1986" t="str">
            <v>Douala_9</v>
          </cell>
          <cell r="L1986" t="str">
            <v>HAMMER_LIT_SUO</v>
          </cell>
          <cell r="M1986" t="str">
            <v>IHS</v>
          </cell>
          <cell r="N1986" t="str">
            <v>Grid-Lithium</v>
          </cell>
        </row>
        <row r="1987">
          <cell r="A1987" t="str">
            <v>LIT_382</v>
          </cell>
          <cell r="B1987" t="str">
            <v>LIT_382_Z_Banyangui</v>
          </cell>
          <cell r="C1987" t="str">
            <v>LIT</v>
          </cell>
          <cell r="D1987" t="str">
            <v>Douala</v>
          </cell>
          <cell r="E1987">
            <v>9.6990833330000008</v>
          </cell>
          <cell r="F1987">
            <v>4.0381666669999996</v>
          </cell>
          <cell r="G1987">
            <v>25</v>
          </cell>
          <cell r="H1987" t="str">
            <v>Macro</v>
          </cell>
          <cell r="I1987" t="str">
            <v>ZTE</v>
          </cell>
          <cell r="J1987" t="str">
            <v>Boris Asopdongo</v>
          </cell>
          <cell r="K1987" t="str">
            <v>Douala_2</v>
          </cell>
          <cell r="L1987" t="str">
            <v>HAMMER_LIT_SUO</v>
          </cell>
          <cell r="M1987" t="str">
            <v>IHS</v>
          </cell>
          <cell r="N1987" t="str">
            <v>Grid Only</v>
          </cell>
        </row>
        <row r="1988">
          <cell r="A1988" t="str">
            <v>LIT_412</v>
          </cell>
          <cell r="B1988" t="str">
            <v>LIT_412_Z_Bonadibong-Crf-Tif</v>
          </cell>
          <cell r="C1988" t="str">
            <v>LIT</v>
          </cell>
          <cell r="D1988" t="str">
            <v>Douala</v>
          </cell>
          <cell r="E1988">
            <v>9.6972563130000005</v>
          </cell>
          <cell r="F1988">
            <v>4.0439376139999998</v>
          </cell>
          <cell r="G1988">
            <v>8</v>
          </cell>
          <cell r="H1988" t="str">
            <v>Macro</v>
          </cell>
          <cell r="I1988" t="str">
            <v>ZTE</v>
          </cell>
          <cell r="J1988" t="str">
            <v>Njoya Mohamed</v>
          </cell>
          <cell r="K1988" t="str">
            <v>Douala_9</v>
          </cell>
          <cell r="L1988" t="str">
            <v>HAMMER_LIT_SUO</v>
          </cell>
          <cell r="M1988" t="str">
            <v>IHS</v>
          </cell>
          <cell r="N1988" t="str">
            <v>Grid Only</v>
          </cell>
        </row>
        <row r="1989">
          <cell r="A1989" t="str">
            <v>LIT_626</v>
          </cell>
          <cell r="B1989" t="str">
            <v>LIT_626_Z_Ngodi-Cite</v>
          </cell>
          <cell r="C1989" t="str">
            <v>LIT</v>
          </cell>
          <cell r="D1989" t="str">
            <v>Douala</v>
          </cell>
          <cell r="E1989">
            <v>9.7068019230000004</v>
          </cell>
          <cell r="F1989">
            <v>4.0453760330000001</v>
          </cell>
          <cell r="G1989">
            <v>24</v>
          </cell>
          <cell r="H1989" t="str">
            <v>Macro</v>
          </cell>
          <cell r="I1989" t="str">
            <v>ZTE</v>
          </cell>
          <cell r="J1989" t="str">
            <v>Njoya Mohamed</v>
          </cell>
          <cell r="K1989" t="str">
            <v>Douala_9</v>
          </cell>
          <cell r="L1989" t="str">
            <v>HAMMER_LIT_SUO</v>
          </cell>
          <cell r="M1989" t="str">
            <v>CAMUSAT</v>
          </cell>
          <cell r="N1989" t="str">
            <v>Good Grid no GE - 8h</v>
          </cell>
        </row>
        <row r="1990">
          <cell r="A1990" t="str">
            <v>LIT_653</v>
          </cell>
          <cell r="B1990" t="str">
            <v>LIT_653_Z_Ancien-Troisieme</v>
          </cell>
          <cell r="C1990" t="str">
            <v>LIT</v>
          </cell>
          <cell r="D1990" t="str">
            <v>Douala</v>
          </cell>
          <cell r="E1990">
            <v>9.7008203900000005</v>
          </cell>
          <cell r="F1990">
            <v>4.0416225409999997</v>
          </cell>
          <cell r="G1990">
            <v>48</v>
          </cell>
          <cell r="H1990" t="str">
            <v>Macro</v>
          </cell>
          <cell r="I1990" t="str">
            <v>ZTE</v>
          </cell>
          <cell r="J1990" t="str">
            <v>Boris Asopdongo</v>
          </cell>
          <cell r="K1990" t="str">
            <v>Douala_2</v>
          </cell>
          <cell r="L1990" t="str">
            <v>HAMMER_LIT_SUO</v>
          </cell>
          <cell r="M1990" t="str">
            <v>CAMUSAT</v>
          </cell>
          <cell r="N1990" t="str">
            <v>Good Grid no GE - 8h</v>
          </cell>
        </row>
        <row r="1991">
          <cell r="A1991" t="str">
            <v>LIT_763</v>
          </cell>
          <cell r="B1991" t="str">
            <v>LIT_763_Z_BTS-Mobile-Marche-Central</v>
          </cell>
          <cell r="C1991" t="str">
            <v>LIT</v>
          </cell>
          <cell r="D1991" t="str">
            <v>Douala</v>
          </cell>
          <cell r="E1991">
            <v>9.7026868779999997</v>
          </cell>
          <cell r="F1991">
            <v>4.034740341</v>
          </cell>
          <cell r="G1991">
            <v>28</v>
          </cell>
          <cell r="H1991" t="str">
            <v>Macro</v>
          </cell>
          <cell r="I1991" t="str">
            <v>ZTE</v>
          </cell>
          <cell r="J1991" t="str">
            <v>Njoya Mohamed</v>
          </cell>
          <cell r="K1991" t="str">
            <v>Douala_9</v>
          </cell>
          <cell r="L1991" t="str">
            <v>HAMMER_LIT_SUO</v>
          </cell>
          <cell r="M1991" t="str">
            <v>CAMUSAT</v>
          </cell>
          <cell r="N1991" t="str">
            <v>Good Grid + GE</v>
          </cell>
        </row>
        <row r="1992">
          <cell r="A1992" t="str">
            <v>LIT_665</v>
          </cell>
          <cell r="B1992" t="str">
            <v>LIT_665_Z_Minisite-SOUDANAISE</v>
          </cell>
          <cell r="C1992" t="str">
            <v>LIT</v>
          </cell>
          <cell r="D1992" t="str">
            <v>Douala</v>
          </cell>
          <cell r="E1992">
            <v>9.6945277779999994</v>
          </cell>
          <cell r="F1992">
            <v>4.0476388889999999</v>
          </cell>
          <cell r="G1992">
            <v>31</v>
          </cell>
          <cell r="H1992" t="str">
            <v>Macro</v>
          </cell>
          <cell r="I1992" t="str">
            <v>ZTE</v>
          </cell>
          <cell r="J1992" t="str">
            <v>Njoya Mohamed</v>
          </cell>
          <cell r="K1992" t="str">
            <v>Douala_9</v>
          </cell>
          <cell r="L1992" t="str">
            <v>HAMMER_LIT_SUO</v>
          </cell>
          <cell r="M1992">
            <v>0</v>
          </cell>
          <cell r="N1992" t="e">
            <v>#N/A</v>
          </cell>
        </row>
        <row r="1993">
          <cell r="A1993" t="str">
            <v>LIT_628</v>
          </cell>
          <cell r="B1993" t="str">
            <v>Minisite-Bonapriso-Castel-Hall</v>
          </cell>
          <cell r="C1993" t="str">
            <v>LIT</v>
          </cell>
          <cell r="D1993" t="str">
            <v>Douala</v>
          </cell>
          <cell r="E1993">
            <v>9.6961948240000009</v>
          </cell>
          <cell r="F1993">
            <v>4.0340323629999997</v>
          </cell>
          <cell r="G1993">
            <v>0</v>
          </cell>
          <cell r="H1993" t="str">
            <v>Macro</v>
          </cell>
          <cell r="I1993"/>
          <cell r="J1993" t="str">
            <v>Nomo Gerard Brice</v>
          </cell>
          <cell r="K1993" t="str">
            <v>Douala_5</v>
          </cell>
          <cell r="L1993" t="str">
            <v>HAMMER_LIT_SUO</v>
          </cell>
          <cell r="M1993">
            <v>0</v>
          </cell>
          <cell r="N1993" t="e">
            <v>#N/A</v>
          </cell>
        </row>
        <row r="1994">
          <cell r="A1994" t="str">
            <v>LIT_662</v>
          </cell>
          <cell r="B1994" t="str">
            <v>LIT_662_Z_Minisite-Dubai</v>
          </cell>
          <cell r="C1994" t="str">
            <v>LIT</v>
          </cell>
          <cell r="D1994" t="str">
            <v>Douala</v>
          </cell>
          <cell r="E1994">
            <v>9.694908152</v>
          </cell>
          <cell r="F1994">
            <v>4.0512760500000002</v>
          </cell>
          <cell r="G1994">
            <v>0</v>
          </cell>
          <cell r="H1994" t="str">
            <v>Macro</v>
          </cell>
          <cell r="I1994" t="str">
            <v>ZTE</v>
          </cell>
          <cell r="J1994" t="str">
            <v>Ndo Bile Thomas</v>
          </cell>
          <cell r="K1994" t="str">
            <v>Douala_4</v>
          </cell>
          <cell r="L1994" t="str">
            <v>HAMMER_LIT_SUO</v>
          </cell>
          <cell r="M1994" t="str">
            <v>CAMUSAT</v>
          </cell>
          <cell r="N1994" t="str">
            <v>Good Grid no GE - 8h</v>
          </cell>
        </row>
        <row r="1995">
          <cell r="A1995" t="str">
            <v>LIT_673</v>
          </cell>
          <cell r="B1995" t="str">
            <v>Liberte-Indoor</v>
          </cell>
          <cell r="C1995" t="str">
            <v>LIT</v>
          </cell>
          <cell r="D1995" t="str">
            <v>Douala</v>
          </cell>
          <cell r="E1995">
            <v>9.6988611109999994</v>
          </cell>
          <cell r="F1995">
            <v>4.0558611109999996</v>
          </cell>
          <cell r="G1995">
            <v>14</v>
          </cell>
          <cell r="H1995" t="str">
            <v>Macro</v>
          </cell>
          <cell r="I1995" t="str">
            <v>ZTE</v>
          </cell>
          <cell r="J1995" t="str">
            <v>Njoya Mohamed</v>
          </cell>
          <cell r="K1995" t="str">
            <v>Douala_9</v>
          </cell>
          <cell r="L1995" t="str">
            <v>HAMMER_LIT_SUO</v>
          </cell>
          <cell r="M1995">
            <v>0</v>
          </cell>
          <cell r="N1995" t="e">
            <v>#N/A</v>
          </cell>
        </row>
        <row r="1996">
          <cell r="A1996" t="str">
            <v>LIT_742</v>
          </cell>
          <cell r="B1996" t="str">
            <v>SGC_Bonanjo</v>
          </cell>
          <cell r="C1996" t="str">
            <v>LIT</v>
          </cell>
          <cell r="D1996" t="str">
            <v>Douala</v>
          </cell>
          <cell r="E1996">
            <v>9.6878679999999999</v>
          </cell>
          <cell r="F1996">
            <v>4.0424350000000002</v>
          </cell>
          <cell r="G1996">
            <v>16</v>
          </cell>
          <cell r="H1996" t="str">
            <v>Macro</v>
          </cell>
          <cell r="I1996"/>
          <cell r="J1996" t="str">
            <v>Njoya Mohamed</v>
          </cell>
          <cell r="K1996" t="str">
            <v>Douala_9</v>
          </cell>
          <cell r="L1996" t="str">
            <v>HAMMER_LIT_SUO</v>
          </cell>
          <cell r="M1996" t="str">
            <v>CAMUSAT</v>
          </cell>
          <cell r="N1996" t="str">
            <v>Good Grid no GE - 8h</v>
          </cell>
        </row>
        <row r="1997">
          <cell r="A1997" t="str">
            <v>LIT_778</v>
          </cell>
          <cell r="B1997" t="str">
            <v>Indoor-K-Hotel</v>
          </cell>
          <cell r="C1997" t="str">
            <v>LIT</v>
          </cell>
          <cell r="D1997" t="str">
            <v>Douala</v>
          </cell>
          <cell r="E1997">
            <v>9.6885729999999999</v>
          </cell>
          <cell r="F1997">
            <v>4.0422669999999998</v>
          </cell>
          <cell r="G1997">
            <v>0</v>
          </cell>
          <cell r="H1997" t="str">
            <v>Macro</v>
          </cell>
          <cell r="I1997"/>
          <cell r="J1997" t="str">
            <v>Boris Asopdongo</v>
          </cell>
          <cell r="K1997" t="str">
            <v>Douala_2</v>
          </cell>
          <cell r="L1997" t="str">
            <v>HAMMER_LIT_SUO</v>
          </cell>
          <cell r="M1997">
            <v>0</v>
          </cell>
          <cell r="N1997" t="e">
            <v>#N/A</v>
          </cell>
        </row>
        <row r="1998">
          <cell r="A1998" t="str">
            <v>LIT_057</v>
          </cell>
          <cell r="B1998" t="str">
            <v>LIT_057_Z_Bsadi-Terminus</v>
          </cell>
          <cell r="C1998" t="str">
            <v>LIT</v>
          </cell>
          <cell r="D1998" t="str">
            <v>Douala</v>
          </cell>
          <cell r="E1998">
            <v>9.7364898610000008</v>
          </cell>
          <cell r="F1998">
            <v>4.1001338929999998</v>
          </cell>
          <cell r="G1998">
            <v>703</v>
          </cell>
          <cell r="H1998" t="str">
            <v>Macro</v>
          </cell>
          <cell r="I1998" t="str">
            <v>ZTE</v>
          </cell>
          <cell r="J1998" t="str">
            <v>Beauclair Sonzia</v>
          </cell>
          <cell r="K1998" t="str">
            <v>Douala_1</v>
          </cell>
          <cell r="L1998" t="str">
            <v>HAMMER_LIT_SUO</v>
          </cell>
          <cell r="M1998" t="str">
            <v>IHS</v>
          </cell>
          <cell r="N1998" t="str">
            <v>Grid Only</v>
          </cell>
        </row>
        <row r="1999">
          <cell r="A1999" t="str">
            <v>LIT_074</v>
          </cell>
          <cell r="B1999" t="str">
            <v>LIT_074_Z_Bonewonda</v>
          </cell>
          <cell r="C1999" t="str">
            <v>LIT</v>
          </cell>
          <cell r="D1999" t="str">
            <v>Douala</v>
          </cell>
          <cell r="E1999">
            <v>9.7217220270000002</v>
          </cell>
          <cell r="F1999">
            <v>4.076343359</v>
          </cell>
          <cell r="G1999">
            <v>703</v>
          </cell>
          <cell r="H1999" t="str">
            <v>Macro</v>
          </cell>
          <cell r="I1999" t="str">
            <v>ZTE</v>
          </cell>
          <cell r="J1999" t="str">
            <v>Beauclair Sonzia</v>
          </cell>
          <cell r="K1999" t="str">
            <v>Douala_1</v>
          </cell>
          <cell r="L1999" t="str">
            <v>HAMMER_LIT_SUO</v>
          </cell>
          <cell r="M1999" t="str">
            <v>IHS</v>
          </cell>
          <cell r="N1999" t="str">
            <v>Grid-Gen</v>
          </cell>
        </row>
        <row r="2000">
          <cell r="A2000" t="str">
            <v>LIT_023</v>
          </cell>
          <cell r="B2000" t="str">
            <v>LIT_023_Z_Minoterie</v>
          </cell>
          <cell r="C2000" t="str">
            <v>LIT</v>
          </cell>
          <cell r="D2000" t="str">
            <v>Douala</v>
          </cell>
          <cell r="E2000">
            <v>9.6801666669999999</v>
          </cell>
          <cell r="F2000">
            <v>4.0364166670000001</v>
          </cell>
          <cell r="G2000">
            <v>703</v>
          </cell>
          <cell r="H2000" t="str">
            <v>Macro</v>
          </cell>
          <cell r="I2000" t="str">
            <v>ZTE</v>
          </cell>
          <cell r="J2000" t="str">
            <v>Boris Asopdongo</v>
          </cell>
          <cell r="K2000" t="str">
            <v>Douala_2</v>
          </cell>
          <cell r="L2000" t="str">
            <v>HAMMER_LIT_SUO</v>
          </cell>
          <cell r="M2000" t="str">
            <v>IHS</v>
          </cell>
          <cell r="N2000" t="str">
            <v>Grid-Gen</v>
          </cell>
        </row>
        <row r="2001">
          <cell r="A2001" t="str">
            <v>EST_150</v>
          </cell>
          <cell r="B2001" t="str">
            <v>Andom</v>
          </cell>
          <cell r="C2001" t="str">
            <v>EST</v>
          </cell>
          <cell r="D2001" t="str">
            <v>Andom</v>
          </cell>
          <cell r="E2001">
            <v>13.262269999999999</v>
          </cell>
          <cell r="F2001">
            <v>4.5804499999999999</v>
          </cell>
          <cell r="G2001">
            <v>701</v>
          </cell>
          <cell r="H2001" t="str">
            <v>Macro</v>
          </cell>
          <cell r="I2001" t="str">
            <v>NOKIA</v>
          </cell>
          <cell r="J2001" t="str">
            <v>Kenmegne Fabrice</v>
          </cell>
          <cell r="K2001" t="str">
            <v>Ebolowa</v>
          </cell>
          <cell r="L2001" t="str">
            <v>AFRO</v>
          </cell>
          <cell r="M2001" t="str">
            <v>CAMUSAT</v>
          </cell>
          <cell r="N2001" t="str">
            <v>Hybrid Solar - S2</v>
          </cell>
        </row>
        <row r="2002">
          <cell r="A2002" t="str">
            <v>SUD_121</v>
          </cell>
          <cell r="B2002" t="str">
            <v>Akom-I</v>
          </cell>
          <cell r="C2002" t="str">
            <v>SUD</v>
          </cell>
          <cell r="D2002" t="str">
            <v>Akom-I</v>
          </cell>
          <cell r="E2002">
            <v>10.111931999999999</v>
          </cell>
          <cell r="F2002">
            <v>2.819636</v>
          </cell>
          <cell r="G2002">
            <v>58</v>
          </cell>
          <cell r="H2002" t="str">
            <v>Macro</v>
          </cell>
          <cell r="I2002" t="str">
            <v>NOKIA</v>
          </cell>
          <cell r="J2002" t="str">
            <v>Lucien Kamogne</v>
          </cell>
          <cell r="K2002" t="str">
            <v>Kribi</v>
          </cell>
          <cell r="L2002" t="str">
            <v>HAMMER_LIT_SUO</v>
          </cell>
          <cell r="M2002" t="str">
            <v>CAMUSAT</v>
          </cell>
          <cell r="N2002" t="str">
            <v>Hybrid Solar - S3</v>
          </cell>
        </row>
        <row r="2003">
          <cell r="A2003" t="str">
            <v>SUD_122</v>
          </cell>
          <cell r="B2003" t="str">
            <v>Nsimalene-Yemwak</v>
          </cell>
          <cell r="C2003" t="str">
            <v>SUD</v>
          </cell>
          <cell r="D2003" t="str">
            <v>Nsimalene-Yemwak</v>
          </cell>
          <cell r="E2003">
            <v>11.922558</v>
          </cell>
          <cell r="F2003">
            <v>3.0886469999999999</v>
          </cell>
          <cell r="G2003">
            <v>701</v>
          </cell>
          <cell r="H2003" t="str">
            <v>Macro</v>
          </cell>
          <cell r="I2003" t="str">
            <v>NOKIA</v>
          </cell>
          <cell r="J2003" t="str">
            <v>Kenfack Peguy</v>
          </cell>
          <cell r="K2003" t="str">
            <v>Sangmelima</v>
          </cell>
          <cell r="L2003" t="str">
            <v>AFRO</v>
          </cell>
          <cell r="M2003" t="str">
            <v>CAMUSAT</v>
          </cell>
          <cell r="N2003" t="str">
            <v>HGB</v>
          </cell>
        </row>
        <row r="2004">
          <cell r="A2004" t="str">
            <v>SUD_115</v>
          </cell>
          <cell r="B2004" t="str">
            <v>Ngom</v>
          </cell>
          <cell r="C2004" t="str">
            <v>SUD</v>
          </cell>
          <cell r="D2004" t="str">
            <v>Ngom</v>
          </cell>
          <cell r="E2004">
            <v>11.178698880000001</v>
          </cell>
          <cell r="F2004">
            <v>2.452893242</v>
          </cell>
          <cell r="G2004">
            <v>599</v>
          </cell>
          <cell r="H2004" t="str">
            <v>Macro</v>
          </cell>
          <cell r="I2004" t="str">
            <v>NOKIA</v>
          </cell>
          <cell r="J2004" t="str">
            <v>Kenfack Peguy</v>
          </cell>
          <cell r="K2004" t="str">
            <v>Sangmelima</v>
          </cell>
          <cell r="L2004" t="str">
            <v>AFRO</v>
          </cell>
          <cell r="M2004" t="str">
            <v>CAMUSAT</v>
          </cell>
          <cell r="N2004" t="str">
            <v>Bad Grid + GE</v>
          </cell>
        </row>
        <row r="2005">
          <cell r="A2005" t="str">
            <v>SUD_127</v>
          </cell>
          <cell r="B2005" t="str">
            <v>Akom-II</v>
          </cell>
          <cell r="C2005" t="str">
            <v>SUD</v>
          </cell>
          <cell r="D2005" t="str">
            <v>Akom-I</v>
          </cell>
          <cell r="E2005">
            <v>10.268199279999999</v>
          </cell>
          <cell r="F2005">
            <v>2.7833047870000001</v>
          </cell>
          <cell r="G2005">
            <v>184</v>
          </cell>
          <cell r="H2005" t="str">
            <v>Macro</v>
          </cell>
          <cell r="I2005" t="str">
            <v>NOKIA</v>
          </cell>
          <cell r="J2005" t="str">
            <v>Lucien Kamogne</v>
          </cell>
          <cell r="K2005" t="str">
            <v>Kribi</v>
          </cell>
          <cell r="L2005" t="str">
            <v>AFRO</v>
          </cell>
          <cell r="M2005" t="str">
            <v>CAMUSAT</v>
          </cell>
          <cell r="N2005" t="str">
            <v>Hybrid Solar - S3</v>
          </cell>
        </row>
        <row r="2006">
          <cell r="A2006" t="str">
            <v>LIT_106</v>
          </cell>
          <cell r="B2006" t="str">
            <v>LIT_106_Z_Denver</v>
          </cell>
          <cell r="C2006" t="str">
            <v>LIT</v>
          </cell>
          <cell r="D2006" t="str">
            <v>Douala</v>
          </cell>
          <cell r="E2006">
            <v>9.7359839840000006</v>
          </cell>
          <cell r="F2006">
            <v>4.0910935520000002</v>
          </cell>
          <cell r="G2006">
            <v>703</v>
          </cell>
          <cell r="H2006" t="str">
            <v>Macro</v>
          </cell>
          <cell r="I2006" t="str">
            <v>ZTE</v>
          </cell>
          <cell r="J2006" t="str">
            <v>Beauclair Sonzia</v>
          </cell>
          <cell r="K2006" t="str">
            <v>Douala_1</v>
          </cell>
          <cell r="L2006" t="str">
            <v>HAMMER_LIT_SUO</v>
          </cell>
          <cell r="M2006" t="str">
            <v>IHS</v>
          </cell>
          <cell r="N2006" t="str">
            <v>Grid-Gen</v>
          </cell>
        </row>
        <row r="2007">
          <cell r="A2007" t="str">
            <v>LIT_046</v>
          </cell>
          <cell r="B2007" t="str">
            <v>LIT_046_Z_Du-Levant</v>
          </cell>
          <cell r="C2007" t="str">
            <v>LIT</v>
          </cell>
          <cell r="D2007" t="str">
            <v>Douala</v>
          </cell>
          <cell r="E2007">
            <v>9.6723894700000006</v>
          </cell>
          <cell r="F2007">
            <v>4.0864144339999999</v>
          </cell>
          <cell r="G2007">
            <v>703</v>
          </cell>
          <cell r="H2007" t="str">
            <v>Macro</v>
          </cell>
          <cell r="I2007" t="str">
            <v>ZTE</v>
          </cell>
          <cell r="J2007" t="str">
            <v>Ndo Bile Thomas</v>
          </cell>
          <cell r="K2007" t="str">
            <v>Douala_4</v>
          </cell>
          <cell r="L2007" t="str">
            <v>HAMMER_LIT_SUO</v>
          </cell>
          <cell r="M2007" t="str">
            <v>IHS</v>
          </cell>
          <cell r="N2007" t="str">
            <v>Grid-Gen</v>
          </cell>
        </row>
        <row r="2008">
          <cell r="A2008" t="str">
            <v>LIT_181</v>
          </cell>
          <cell r="B2008" t="str">
            <v>LIT_181_Z_Bonendale</v>
          </cell>
          <cell r="C2008" t="str">
            <v>LIT</v>
          </cell>
          <cell r="D2008" t="str">
            <v>Douala</v>
          </cell>
          <cell r="E2008">
            <v>9.6568260329999998</v>
          </cell>
          <cell r="F2008">
            <v>4.1166003069999997</v>
          </cell>
          <cell r="G2008">
            <v>701</v>
          </cell>
          <cell r="H2008" t="str">
            <v>Macro</v>
          </cell>
          <cell r="I2008" t="str">
            <v>ZTE</v>
          </cell>
          <cell r="J2008" t="str">
            <v>Pascal Nwandji</v>
          </cell>
          <cell r="K2008" t="str">
            <v>Douala_10</v>
          </cell>
          <cell r="L2008" t="str">
            <v>HAMMER_LIT_SUO</v>
          </cell>
          <cell r="M2008" t="str">
            <v>IHS</v>
          </cell>
          <cell r="N2008" t="str">
            <v>Grid-Gen</v>
          </cell>
        </row>
        <row r="2009">
          <cell r="A2009" t="str">
            <v>LIT_206</v>
          </cell>
          <cell r="B2009" t="str">
            <v>LIT_206_Z_Ngwele</v>
          </cell>
          <cell r="C2009" t="str">
            <v>LIT</v>
          </cell>
          <cell r="D2009" t="str">
            <v>Douala</v>
          </cell>
          <cell r="E2009">
            <v>9.6542867169999997</v>
          </cell>
          <cell r="F2009">
            <v>4.0861048660000003</v>
          </cell>
          <cell r="G2009">
            <v>701</v>
          </cell>
          <cell r="H2009" t="str">
            <v>Macro</v>
          </cell>
          <cell r="I2009" t="str">
            <v>ZTE</v>
          </cell>
          <cell r="J2009" t="str">
            <v>Pascal Nwandji</v>
          </cell>
          <cell r="K2009" t="str">
            <v>Douala_10</v>
          </cell>
          <cell r="L2009" t="str">
            <v>HAMMER_LIT_SUO</v>
          </cell>
          <cell r="M2009" t="str">
            <v>IHS</v>
          </cell>
          <cell r="N2009" t="str">
            <v>Grid-Gen</v>
          </cell>
        </row>
        <row r="2010">
          <cell r="A2010" t="str">
            <v>LIT_203</v>
          </cell>
          <cell r="B2010" t="str">
            <v>LIT_203_Z_Bonamatoumbe</v>
          </cell>
          <cell r="C2010" t="str">
            <v>LIT</v>
          </cell>
          <cell r="D2010" t="str">
            <v>Douala</v>
          </cell>
          <cell r="E2010">
            <v>9.6674312130000004</v>
          </cell>
          <cell r="F2010">
            <v>4.0967854099999998</v>
          </cell>
          <cell r="G2010">
            <v>701</v>
          </cell>
          <cell r="H2010" t="str">
            <v>Macro</v>
          </cell>
          <cell r="I2010" t="str">
            <v>ZTE</v>
          </cell>
          <cell r="J2010" t="str">
            <v>Ndo Bile Thomas</v>
          </cell>
          <cell r="K2010" t="str">
            <v>Douala_4</v>
          </cell>
          <cell r="L2010" t="str">
            <v>HAMMER_LIT_SUO</v>
          </cell>
          <cell r="M2010" t="str">
            <v>IHS</v>
          </cell>
          <cell r="N2010" t="str">
            <v>Grid-Gen</v>
          </cell>
        </row>
        <row r="2011">
          <cell r="A2011" t="str">
            <v>LIT_243</v>
          </cell>
          <cell r="B2011" t="str">
            <v>LIT_243_Z_Bberi-Centre</v>
          </cell>
          <cell r="C2011" t="str">
            <v>LIT</v>
          </cell>
          <cell r="D2011" t="str">
            <v>Douala</v>
          </cell>
          <cell r="E2011">
            <v>9.6637192420000009</v>
          </cell>
          <cell r="F2011">
            <v>4.0859723839999997</v>
          </cell>
          <cell r="G2011">
            <v>701</v>
          </cell>
          <cell r="H2011" t="str">
            <v>Macro</v>
          </cell>
          <cell r="I2011" t="str">
            <v>ZTE</v>
          </cell>
          <cell r="J2011" t="str">
            <v>Ndo Bile Thomas</v>
          </cell>
          <cell r="K2011" t="str">
            <v>Douala_4</v>
          </cell>
          <cell r="L2011" t="str">
            <v>HAMMER_LIT_SUO</v>
          </cell>
          <cell r="M2011" t="str">
            <v>IHS</v>
          </cell>
          <cell r="N2011" t="str">
            <v>Grid-Gen</v>
          </cell>
        </row>
        <row r="2012">
          <cell r="A2012" t="str">
            <v>LIT_245</v>
          </cell>
          <cell r="B2012" t="str">
            <v>LIT_245_Z_De-La-Salle</v>
          </cell>
          <cell r="C2012" t="str">
            <v>LIT</v>
          </cell>
          <cell r="D2012" t="str">
            <v>Douala</v>
          </cell>
          <cell r="E2012">
            <v>9.7043333329999992</v>
          </cell>
          <cell r="F2012">
            <v>4.059583333</v>
          </cell>
          <cell r="G2012">
            <v>701</v>
          </cell>
          <cell r="H2012" t="str">
            <v>Macro</v>
          </cell>
          <cell r="I2012" t="str">
            <v>ZTE</v>
          </cell>
          <cell r="J2012" t="str">
            <v>Ndo Bile Thomas</v>
          </cell>
          <cell r="K2012" t="str">
            <v>Douala_4</v>
          </cell>
          <cell r="L2012" t="str">
            <v>HAMMER_LIT_SUO</v>
          </cell>
          <cell r="M2012" t="str">
            <v>IHS</v>
          </cell>
          <cell r="N2012" t="str">
            <v>Grid-Lithium</v>
          </cell>
        </row>
        <row r="2013">
          <cell r="A2013" t="str">
            <v>LIT_051</v>
          </cell>
          <cell r="B2013" t="str">
            <v>LIT_051_Z_Nkapa</v>
          </cell>
          <cell r="C2013" t="str">
            <v>LIT</v>
          </cell>
          <cell r="D2013" t="str">
            <v>Nkapa</v>
          </cell>
          <cell r="E2013">
            <v>9.592954314</v>
          </cell>
          <cell r="F2013">
            <v>4.1734353459999998</v>
          </cell>
          <cell r="G2013">
            <v>62</v>
          </cell>
          <cell r="H2013" t="str">
            <v>Macro</v>
          </cell>
          <cell r="I2013" t="str">
            <v>ZTE</v>
          </cell>
          <cell r="J2013" t="str">
            <v>Ewane Eric Pitié</v>
          </cell>
          <cell r="K2013" t="str">
            <v>Njombe</v>
          </cell>
          <cell r="L2013" t="str">
            <v>HAMMER_LIT_SUO</v>
          </cell>
          <cell r="M2013" t="str">
            <v>IHS</v>
          </cell>
          <cell r="N2013" t="str">
            <v>Grid-Gen</v>
          </cell>
        </row>
        <row r="2014">
          <cell r="A2014" t="str">
            <v>LIT_498</v>
          </cell>
          <cell r="B2014" t="str">
            <v>LIT_498_Z_Bomono-Gare-IHS</v>
          </cell>
          <cell r="C2014" t="str">
            <v>LIT</v>
          </cell>
          <cell r="D2014" t="str">
            <v>Bomono</v>
          </cell>
          <cell r="E2014">
            <v>9.6001192510000006</v>
          </cell>
          <cell r="F2014">
            <v>4.1654919340000003</v>
          </cell>
          <cell r="G2014">
            <v>62</v>
          </cell>
          <cell r="H2014" t="str">
            <v>Macro</v>
          </cell>
          <cell r="I2014" t="str">
            <v>ZTE</v>
          </cell>
          <cell r="J2014" t="str">
            <v>Pascal Nwandji</v>
          </cell>
          <cell r="K2014" t="str">
            <v>Douala_10</v>
          </cell>
          <cell r="L2014" t="str">
            <v>HAMMER_LIT_SUO</v>
          </cell>
          <cell r="M2014" t="str">
            <v>IHS</v>
          </cell>
          <cell r="N2014" t="str">
            <v>Grid-Gen</v>
          </cell>
        </row>
        <row r="2015">
          <cell r="A2015" t="str">
            <v>LIT_790</v>
          </cell>
          <cell r="B2015" t="str">
            <v>LIT_790_Z_Bomono-ba-mbengue-IHS</v>
          </cell>
          <cell r="C2015" t="str">
            <v>LIT</v>
          </cell>
          <cell r="D2015" t="str">
            <v>Dibombari</v>
          </cell>
          <cell r="E2015">
            <v>9.5903889000000007</v>
          </cell>
          <cell r="F2015">
            <v>4.1461940000000004</v>
          </cell>
          <cell r="G2015">
            <v>54</v>
          </cell>
          <cell r="H2015" t="str">
            <v>Macro</v>
          </cell>
          <cell r="I2015" t="str">
            <v>ZTE</v>
          </cell>
          <cell r="J2015" t="str">
            <v>Pascal Nwandji</v>
          </cell>
          <cell r="K2015" t="str">
            <v>Douala_10</v>
          </cell>
          <cell r="L2015" t="str">
            <v>HAMMER_LIT_SUO</v>
          </cell>
          <cell r="M2015" t="str">
            <v>IHS</v>
          </cell>
          <cell r="N2015" t="e">
            <v>#N/A</v>
          </cell>
        </row>
        <row r="2016">
          <cell r="A2016" t="str">
            <v>LIT_259</v>
          </cell>
          <cell r="B2016" t="str">
            <v>LIT_259_Z_Mabanda-MTN</v>
          </cell>
          <cell r="C2016" t="str">
            <v>LIT</v>
          </cell>
          <cell r="D2016" t="str">
            <v>Douala</v>
          </cell>
          <cell r="E2016">
            <v>9.6568051199999996</v>
          </cell>
          <cell r="F2016">
            <v>4.0690272280000004</v>
          </cell>
          <cell r="G2016">
            <v>701</v>
          </cell>
          <cell r="H2016" t="str">
            <v>Macro</v>
          </cell>
          <cell r="I2016" t="str">
            <v>ZTE</v>
          </cell>
          <cell r="J2016" t="str">
            <v>Boris Asopdongo</v>
          </cell>
          <cell r="K2016" t="str">
            <v>Douala_2</v>
          </cell>
          <cell r="L2016" t="str">
            <v>HAMMER_LIT_SUO</v>
          </cell>
          <cell r="M2016" t="str">
            <v>IHS</v>
          </cell>
          <cell r="N2016" t="str">
            <v>Grid-Gen</v>
          </cell>
        </row>
        <row r="2017">
          <cell r="A2017" t="str">
            <v>LIT_260</v>
          </cell>
          <cell r="B2017" t="str">
            <v>LIT_260_Z_Ndobo-Rail</v>
          </cell>
          <cell r="C2017" t="str">
            <v>LIT</v>
          </cell>
          <cell r="D2017" t="str">
            <v>Douala</v>
          </cell>
          <cell r="E2017">
            <v>9.6417222220000003</v>
          </cell>
          <cell r="F2017">
            <v>4.0983333330000002</v>
          </cell>
          <cell r="G2017">
            <v>701</v>
          </cell>
          <cell r="H2017" t="str">
            <v>Macro</v>
          </cell>
          <cell r="I2017" t="str">
            <v>ZTE</v>
          </cell>
          <cell r="J2017" t="str">
            <v>Pascal Nwandji</v>
          </cell>
          <cell r="K2017" t="str">
            <v>Douala_10</v>
          </cell>
          <cell r="L2017" t="str">
            <v>HAMMER_LIT_SUO</v>
          </cell>
          <cell r="M2017" t="str">
            <v>IHS</v>
          </cell>
          <cell r="N2017" t="str">
            <v>Grid-Gen</v>
          </cell>
        </row>
        <row r="2018">
          <cell r="A2018" t="str">
            <v>LIT_267</v>
          </cell>
          <cell r="B2018" t="str">
            <v>LIT_267_Z_Sable</v>
          </cell>
          <cell r="C2018" t="str">
            <v>LIT</v>
          </cell>
          <cell r="D2018" t="str">
            <v>Douala</v>
          </cell>
          <cell r="E2018">
            <v>9.7289296800000002</v>
          </cell>
          <cell r="F2018">
            <v>4.0832597130000003</v>
          </cell>
          <cell r="G2018">
            <v>701</v>
          </cell>
          <cell r="H2018" t="str">
            <v>Macro</v>
          </cell>
          <cell r="I2018" t="str">
            <v>ZTE</v>
          </cell>
          <cell r="J2018" t="str">
            <v>Chick Canete Cho</v>
          </cell>
          <cell r="K2018" t="str">
            <v>Douala_3</v>
          </cell>
          <cell r="L2018" t="str">
            <v>HAMMER_LIT_SUO</v>
          </cell>
          <cell r="M2018" t="str">
            <v>IHS</v>
          </cell>
          <cell r="N2018" t="str">
            <v>Grid-Gen</v>
          </cell>
        </row>
        <row r="2019">
          <cell r="A2019" t="str">
            <v>LIT_258</v>
          </cell>
          <cell r="B2019" t="str">
            <v>LIT_258_Z_ZI-Cimencam</v>
          </cell>
          <cell r="C2019" t="str">
            <v>LIT</v>
          </cell>
          <cell r="D2019" t="str">
            <v>Douala</v>
          </cell>
          <cell r="E2019">
            <v>9.6881197950000004</v>
          </cell>
          <cell r="F2019">
            <v>4.069114355</v>
          </cell>
          <cell r="G2019">
            <v>701</v>
          </cell>
          <cell r="H2019" t="str">
            <v>Macro</v>
          </cell>
          <cell r="I2019" t="str">
            <v>ZTE</v>
          </cell>
          <cell r="J2019" t="str">
            <v>Pascal Nwandji</v>
          </cell>
          <cell r="K2019" t="str">
            <v>Douala_10</v>
          </cell>
          <cell r="L2019" t="str">
            <v>HAMMER_LIT_SUO</v>
          </cell>
          <cell r="M2019">
            <v>0</v>
          </cell>
          <cell r="N2019" t="e">
            <v>#N/A</v>
          </cell>
        </row>
        <row r="2020">
          <cell r="A2020" t="str">
            <v>LIT_291</v>
          </cell>
          <cell r="B2020" t="str">
            <v>LIT_291_Z_Grand-Hangar</v>
          </cell>
          <cell r="C2020" t="str">
            <v>LIT</v>
          </cell>
          <cell r="D2020" t="str">
            <v>Douala</v>
          </cell>
          <cell r="E2020">
            <v>9.6593889999999991</v>
          </cell>
          <cell r="F2020">
            <v>4.0809439999999997</v>
          </cell>
          <cell r="G2020">
            <v>701</v>
          </cell>
          <cell r="H2020" t="str">
            <v>Macro</v>
          </cell>
          <cell r="I2020" t="str">
            <v>ZTE</v>
          </cell>
          <cell r="J2020" t="str">
            <v>Boris Asopdongo</v>
          </cell>
          <cell r="K2020" t="str">
            <v>Douala_2</v>
          </cell>
          <cell r="L2020" t="str">
            <v>HAMMER_LIT_SUO</v>
          </cell>
          <cell r="M2020" t="str">
            <v>IHS</v>
          </cell>
          <cell r="N2020" t="str">
            <v>Grid-Gen</v>
          </cell>
        </row>
        <row r="2021">
          <cell r="A2021" t="str">
            <v>LIT_290</v>
          </cell>
          <cell r="B2021" t="str">
            <v>LIT_290_Z_Bonabappe</v>
          </cell>
          <cell r="C2021" t="str">
            <v>LIT</v>
          </cell>
          <cell r="D2021" t="str">
            <v>Douala</v>
          </cell>
          <cell r="E2021">
            <v>9.676142102</v>
          </cell>
          <cell r="F2021">
            <v>4.0744396820000004</v>
          </cell>
          <cell r="G2021">
            <v>701</v>
          </cell>
          <cell r="H2021" t="str">
            <v>Macro</v>
          </cell>
          <cell r="I2021" t="str">
            <v>ZTE</v>
          </cell>
          <cell r="J2021" t="str">
            <v>Ndo Bile Thomas</v>
          </cell>
          <cell r="K2021" t="str">
            <v>Douala_4</v>
          </cell>
          <cell r="L2021" t="str">
            <v>HAMMER_LIT_SUO</v>
          </cell>
          <cell r="M2021" t="str">
            <v>IHS</v>
          </cell>
          <cell r="N2021" t="str">
            <v>Grid-Gen</v>
          </cell>
        </row>
        <row r="2022">
          <cell r="A2022" t="str">
            <v>LIT_345</v>
          </cell>
          <cell r="B2022" t="str">
            <v>LIT_345_Z_Deido-plage</v>
          </cell>
          <cell r="C2022" t="str">
            <v>LIT</v>
          </cell>
          <cell r="D2022" t="str">
            <v>Douala</v>
          </cell>
          <cell r="E2022">
            <v>9.7098691919999993</v>
          </cell>
          <cell r="F2022">
            <v>4.0679976870000001</v>
          </cell>
          <cell r="G2022">
            <v>701</v>
          </cell>
          <cell r="H2022" t="str">
            <v>Macro</v>
          </cell>
          <cell r="I2022" t="str">
            <v>ZTE</v>
          </cell>
          <cell r="J2022" t="str">
            <v>Chick Canete Cho</v>
          </cell>
          <cell r="K2022" t="str">
            <v>Douala_3</v>
          </cell>
          <cell r="L2022" t="str">
            <v>HAMMER_LIT_SUO</v>
          </cell>
          <cell r="M2022" t="str">
            <v>IHS</v>
          </cell>
          <cell r="N2022" t="str">
            <v>Grid-Gen</v>
          </cell>
        </row>
        <row r="2023">
          <cell r="A2023" t="str">
            <v>LIT_311</v>
          </cell>
          <cell r="B2023" t="str">
            <v>LIT_311_Z_Camatrans-New</v>
          </cell>
          <cell r="C2023" t="str">
            <v>LIT</v>
          </cell>
          <cell r="D2023" t="str">
            <v>Douala</v>
          </cell>
          <cell r="E2023">
            <v>9.6700802209999992</v>
          </cell>
          <cell r="F2023">
            <v>4.022040681</v>
          </cell>
          <cell r="G2023">
            <v>701</v>
          </cell>
          <cell r="H2023" t="str">
            <v>Macro</v>
          </cell>
          <cell r="I2023" t="str">
            <v>ZTE</v>
          </cell>
          <cell r="J2023" t="str">
            <v>Boris Asopdongo</v>
          </cell>
          <cell r="K2023" t="str">
            <v>Douala_2</v>
          </cell>
          <cell r="L2023" t="str">
            <v>HAMMER_LIT_SUO</v>
          </cell>
          <cell r="M2023" t="str">
            <v>IHS</v>
          </cell>
          <cell r="N2023" t="str">
            <v>Grid-Gen</v>
          </cell>
        </row>
        <row r="2024">
          <cell r="A2024" t="str">
            <v>LIT_277</v>
          </cell>
          <cell r="B2024" t="str">
            <v>LIT_277_Z_Bsadi-ZoneA-New</v>
          </cell>
          <cell r="C2024" t="str">
            <v>LIT</v>
          </cell>
          <cell r="D2024" t="str">
            <v>Douala</v>
          </cell>
          <cell r="E2024">
            <v>9.7427675180000008</v>
          </cell>
          <cell r="F2024">
            <v>4.0872461419999997</v>
          </cell>
          <cell r="G2024">
            <v>701</v>
          </cell>
          <cell r="H2024" t="str">
            <v>Macro</v>
          </cell>
          <cell r="I2024" t="str">
            <v>ZTE</v>
          </cell>
          <cell r="J2024" t="str">
            <v>Fidèle Etaba</v>
          </cell>
          <cell r="K2024" t="str">
            <v>Douala_7</v>
          </cell>
          <cell r="L2024" t="str">
            <v>HAMMER_LIT_SUO</v>
          </cell>
          <cell r="M2024" t="str">
            <v>IHS</v>
          </cell>
          <cell r="N2024" t="str">
            <v>Grid Only</v>
          </cell>
        </row>
        <row r="2025">
          <cell r="A2025" t="str">
            <v>LIT_346</v>
          </cell>
          <cell r="B2025" t="str">
            <v>LIT_346_Z_Bberi-Abattoir</v>
          </cell>
          <cell r="C2025" t="str">
            <v>LIT</v>
          </cell>
          <cell r="D2025" t="str">
            <v>Douala</v>
          </cell>
          <cell r="E2025">
            <v>9.6449115770000002</v>
          </cell>
          <cell r="F2025">
            <v>4.112341936</v>
          </cell>
          <cell r="G2025">
            <v>701</v>
          </cell>
          <cell r="H2025" t="str">
            <v>Macro</v>
          </cell>
          <cell r="I2025" t="str">
            <v>ZTE</v>
          </cell>
          <cell r="J2025" t="str">
            <v>Pascal Nwandji</v>
          </cell>
          <cell r="K2025" t="str">
            <v>Douala_10</v>
          </cell>
          <cell r="L2025" t="str">
            <v>HAMMER_LIT_SUO</v>
          </cell>
          <cell r="M2025" t="str">
            <v>IHS</v>
          </cell>
          <cell r="N2025" t="str">
            <v>Grid-Gen</v>
          </cell>
        </row>
        <row r="2026">
          <cell r="A2026" t="str">
            <v>LIT_347</v>
          </cell>
          <cell r="B2026" t="str">
            <v>LIT_347_Z_Base-Navale</v>
          </cell>
          <cell r="C2026" t="str">
            <v>LIT</v>
          </cell>
          <cell r="D2026" t="str">
            <v>Douala</v>
          </cell>
          <cell r="E2026">
            <v>9.6660303499999998</v>
          </cell>
          <cell r="F2026">
            <v>4.0272517270000003</v>
          </cell>
          <cell r="G2026">
            <v>701</v>
          </cell>
          <cell r="H2026" t="str">
            <v>Macro</v>
          </cell>
          <cell r="I2026" t="str">
            <v>ZTE</v>
          </cell>
          <cell r="J2026" t="str">
            <v>Boris Asopdongo</v>
          </cell>
          <cell r="K2026" t="str">
            <v>Douala_2</v>
          </cell>
          <cell r="L2026" t="str">
            <v>HAMMER_LIT_SUO</v>
          </cell>
          <cell r="M2026" t="str">
            <v>IHS</v>
          </cell>
          <cell r="N2026" t="str">
            <v>Grid-Gen</v>
          </cell>
        </row>
        <row r="2027">
          <cell r="A2027" t="str">
            <v>SUO_061</v>
          </cell>
          <cell r="B2027" t="str">
            <v>SUO_061_Z_Bekoko-MTN</v>
          </cell>
          <cell r="C2027" t="str">
            <v>SUO</v>
          </cell>
          <cell r="D2027" t="str">
            <v>Bekoko</v>
          </cell>
          <cell r="E2027">
            <v>9.5713699999999999</v>
          </cell>
          <cell r="F2027">
            <v>4.1094900000000001</v>
          </cell>
          <cell r="G2027">
            <v>0</v>
          </cell>
          <cell r="H2027" t="str">
            <v>Macro</v>
          </cell>
          <cell r="I2027" t="str">
            <v>ZTE</v>
          </cell>
          <cell r="J2027" t="str">
            <v>Pascal Nwandji</v>
          </cell>
          <cell r="K2027" t="str">
            <v>Douala_10</v>
          </cell>
          <cell r="L2027" t="str">
            <v>HAMMER_LIT_SUO</v>
          </cell>
          <cell r="M2027" t="str">
            <v>IHS</v>
          </cell>
          <cell r="N2027" t="str">
            <v>Grid-Gen</v>
          </cell>
        </row>
        <row r="2028">
          <cell r="A2028" t="str">
            <v>LIT_362</v>
          </cell>
          <cell r="B2028" t="str">
            <v>LIT_362_Z_Bonabappe-II</v>
          </cell>
          <cell r="C2028" t="str">
            <v>LIT</v>
          </cell>
          <cell r="D2028" t="str">
            <v>Douala</v>
          </cell>
          <cell r="E2028">
            <v>9.6829542750000002</v>
          </cell>
          <cell r="F2028">
            <v>4.0803252209999998</v>
          </cell>
          <cell r="G2028">
            <v>701</v>
          </cell>
          <cell r="H2028" t="str">
            <v>Macro</v>
          </cell>
          <cell r="I2028" t="str">
            <v>ZTE</v>
          </cell>
          <cell r="J2028" t="str">
            <v>Ndo Bile Thomas</v>
          </cell>
          <cell r="K2028" t="str">
            <v>Douala_4</v>
          </cell>
          <cell r="L2028" t="str">
            <v>HAMMER_LIT_SUO</v>
          </cell>
          <cell r="M2028" t="str">
            <v>IHS</v>
          </cell>
          <cell r="N2028" t="str">
            <v>Grid-Gen</v>
          </cell>
        </row>
        <row r="2029">
          <cell r="A2029" t="str">
            <v>LIT_361</v>
          </cell>
          <cell r="B2029" t="str">
            <v>LIT_361_Z_Grand-Hangar-II</v>
          </cell>
          <cell r="C2029" t="str">
            <v>LIT</v>
          </cell>
          <cell r="D2029" t="str">
            <v>Douala</v>
          </cell>
          <cell r="E2029">
            <v>9.6495744390000002</v>
          </cell>
          <cell r="F2029">
            <v>4.0790985380000002</v>
          </cell>
          <cell r="G2029">
            <v>701</v>
          </cell>
          <cell r="H2029" t="str">
            <v>Macro</v>
          </cell>
          <cell r="I2029" t="str">
            <v>ZTE</v>
          </cell>
          <cell r="J2029" t="str">
            <v>Boris Asopdongo</v>
          </cell>
          <cell r="K2029" t="str">
            <v>Douala_2</v>
          </cell>
          <cell r="L2029" t="str">
            <v>HAMMER_LIT_SUO</v>
          </cell>
          <cell r="M2029" t="str">
            <v>IHS</v>
          </cell>
          <cell r="N2029" t="str">
            <v>Grid-Gen</v>
          </cell>
        </row>
        <row r="2030">
          <cell r="A2030" t="str">
            <v>LIT_377</v>
          </cell>
          <cell r="B2030" t="str">
            <v>LIT_377_Z_Ngwelle-II</v>
          </cell>
          <cell r="C2030" t="str">
            <v>LIT</v>
          </cell>
          <cell r="D2030" t="str">
            <v>Douala</v>
          </cell>
          <cell r="E2030">
            <v>9.6464999999999996</v>
          </cell>
          <cell r="F2030">
            <v>4.0846388889999998</v>
          </cell>
          <cell r="G2030">
            <v>701</v>
          </cell>
          <cell r="H2030" t="str">
            <v>Macro</v>
          </cell>
          <cell r="I2030" t="str">
            <v>ZTE</v>
          </cell>
          <cell r="J2030" t="str">
            <v>Pascal Nwandji</v>
          </cell>
          <cell r="K2030" t="str">
            <v>Douala_10</v>
          </cell>
          <cell r="L2030" t="str">
            <v>HAMMER_LIT_SUO</v>
          </cell>
          <cell r="M2030" t="str">
            <v>IHS</v>
          </cell>
          <cell r="N2030" t="str">
            <v>Grid-Gen</v>
          </cell>
        </row>
        <row r="2031">
          <cell r="A2031" t="str">
            <v>LIT_379</v>
          </cell>
          <cell r="B2031" t="str">
            <v>LIT_379_Z_Bonewonda-Chefferie</v>
          </cell>
          <cell r="C2031" t="str">
            <v>LIT</v>
          </cell>
          <cell r="D2031" t="str">
            <v>Douala</v>
          </cell>
          <cell r="E2031">
            <v>9.7194652720000008</v>
          </cell>
          <cell r="F2031">
            <v>4.0798608649999997</v>
          </cell>
          <cell r="G2031">
            <v>701</v>
          </cell>
          <cell r="H2031" t="str">
            <v>Macro</v>
          </cell>
          <cell r="I2031" t="str">
            <v>ZTE</v>
          </cell>
          <cell r="J2031" t="str">
            <v>Beauclair Sonzia</v>
          </cell>
          <cell r="K2031" t="str">
            <v>Douala_1</v>
          </cell>
          <cell r="L2031" t="str">
            <v>HAMMER_LIT_SUO</v>
          </cell>
          <cell r="M2031" t="str">
            <v>IHS</v>
          </cell>
          <cell r="N2031" t="str">
            <v>Grid Only</v>
          </cell>
        </row>
        <row r="2032">
          <cell r="A2032" t="str">
            <v>LIT_400</v>
          </cell>
          <cell r="B2032" t="str">
            <v>LIT_400_Z_Bonawon</v>
          </cell>
          <cell r="C2032" t="str">
            <v>LIT</v>
          </cell>
          <cell r="D2032" t="str">
            <v>Douala</v>
          </cell>
          <cell r="E2032">
            <v>9.7314689219999995</v>
          </cell>
          <cell r="F2032">
            <v>4.0984706610000003</v>
          </cell>
          <cell r="G2032">
            <v>701</v>
          </cell>
          <cell r="H2032" t="str">
            <v>Macro</v>
          </cell>
          <cell r="I2032" t="str">
            <v>ZTE</v>
          </cell>
          <cell r="J2032" t="str">
            <v>Chick Canete Cho</v>
          </cell>
          <cell r="K2032" t="str">
            <v>Douala_3</v>
          </cell>
          <cell r="L2032" t="str">
            <v>HAMMER_LIT_SUO</v>
          </cell>
          <cell r="M2032" t="str">
            <v>IHS</v>
          </cell>
          <cell r="N2032" t="str">
            <v>Grid-Gen</v>
          </cell>
        </row>
        <row r="2033">
          <cell r="A2033" t="str">
            <v>LIT_414</v>
          </cell>
          <cell r="B2033" t="str">
            <v>LIT_414_Z_Deido-Bonateki</v>
          </cell>
          <cell r="C2033" t="str">
            <v>LIT</v>
          </cell>
          <cell r="D2033" t="str">
            <v>Douala</v>
          </cell>
          <cell r="E2033">
            <v>9.7101748850000007</v>
          </cell>
          <cell r="F2033">
            <v>4.0637417439999997</v>
          </cell>
          <cell r="G2033">
            <v>701</v>
          </cell>
          <cell r="H2033" t="str">
            <v>Macro</v>
          </cell>
          <cell r="I2033" t="str">
            <v>ZTE</v>
          </cell>
          <cell r="J2033" t="str">
            <v>Chick Canete Cho</v>
          </cell>
          <cell r="K2033" t="str">
            <v>Douala_3</v>
          </cell>
          <cell r="L2033" t="str">
            <v>HAMMER_LIT_SUO</v>
          </cell>
          <cell r="M2033" t="str">
            <v>IHS</v>
          </cell>
          <cell r="N2033" t="str">
            <v>Grid Only</v>
          </cell>
        </row>
        <row r="2034">
          <cell r="A2034" t="str">
            <v>LIT_130</v>
          </cell>
          <cell r="B2034" t="str">
            <v>LIT_130_Z_Bonaminkano-IHS</v>
          </cell>
          <cell r="C2034" t="str">
            <v>LIT</v>
          </cell>
          <cell r="D2034" t="str">
            <v>Douala</v>
          </cell>
          <cell r="E2034">
            <v>9.6787700000000001</v>
          </cell>
          <cell r="F2034">
            <v>4.0795000000000003</v>
          </cell>
          <cell r="G2034">
            <v>703</v>
          </cell>
          <cell r="H2034" t="str">
            <v>Macro</v>
          </cell>
          <cell r="I2034" t="str">
            <v>ZTE</v>
          </cell>
          <cell r="J2034" t="str">
            <v>Ndo Bile Thomas</v>
          </cell>
          <cell r="K2034" t="str">
            <v>Douala_4</v>
          </cell>
          <cell r="L2034" t="str">
            <v>HAMMER_LIT_SUO</v>
          </cell>
          <cell r="M2034" t="str">
            <v>IHS</v>
          </cell>
          <cell r="N2034" t="str">
            <v>Grid-Gen</v>
          </cell>
        </row>
        <row r="2035">
          <cell r="A2035" t="str">
            <v>LIT_120</v>
          </cell>
          <cell r="B2035" t="str">
            <v>LIT_120_Z_Bonamouti</v>
          </cell>
          <cell r="C2035" t="str">
            <v>LIT</v>
          </cell>
          <cell r="D2035" t="str">
            <v>Douala</v>
          </cell>
          <cell r="E2035">
            <v>9.7029800000000002</v>
          </cell>
          <cell r="F2035">
            <v>4.0565519999999999</v>
          </cell>
          <cell r="G2035">
            <v>703</v>
          </cell>
          <cell r="H2035" t="str">
            <v>Macro</v>
          </cell>
          <cell r="I2035" t="str">
            <v>ZTE</v>
          </cell>
          <cell r="J2035" t="str">
            <v>Ndo Bile Thomas</v>
          </cell>
          <cell r="K2035" t="str">
            <v>Douala_4</v>
          </cell>
          <cell r="L2035" t="str">
            <v>HAMMER_LIT_SUO</v>
          </cell>
          <cell r="M2035" t="str">
            <v>IHS</v>
          </cell>
          <cell r="N2035" t="str">
            <v>Grid Only</v>
          </cell>
        </row>
        <row r="2036">
          <cell r="A2036" t="str">
            <v>LIT_155</v>
          </cell>
          <cell r="B2036" t="str">
            <v>LIT_155_Z_Nkomba-II-IHS</v>
          </cell>
          <cell r="C2036" t="str">
            <v>LIT</v>
          </cell>
          <cell r="D2036" t="str">
            <v>Douala</v>
          </cell>
          <cell r="E2036">
            <v>9.6669037909999993</v>
          </cell>
          <cell r="F2036">
            <v>4.0661340069999996</v>
          </cell>
          <cell r="G2036">
            <v>701</v>
          </cell>
          <cell r="H2036" t="str">
            <v>Macro</v>
          </cell>
          <cell r="I2036" t="str">
            <v>ZTE</v>
          </cell>
          <cell r="J2036" t="str">
            <v>Ndo Bile Thomas</v>
          </cell>
          <cell r="K2036" t="str">
            <v>Douala_4</v>
          </cell>
          <cell r="L2036" t="str">
            <v>HAMMER_LIT_SUO</v>
          </cell>
          <cell r="M2036" t="str">
            <v>IHS</v>
          </cell>
          <cell r="N2036" t="str">
            <v>Grid-Gen</v>
          </cell>
        </row>
        <row r="2037">
          <cell r="A2037" t="str">
            <v>LIT_360</v>
          </cell>
          <cell r="B2037" t="str">
            <v>LIT_360_Z_Foret-Bar-Mabanda-IHS</v>
          </cell>
          <cell r="C2037" t="str">
            <v>LIT</v>
          </cell>
          <cell r="D2037" t="str">
            <v>Douala</v>
          </cell>
          <cell r="E2037">
            <v>9.6631599589999997</v>
          </cell>
          <cell r="F2037">
            <v>4.0754900430000003</v>
          </cell>
          <cell r="G2037">
            <v>701</v>
          </cell>
          <cell r="H2037" t="str">
            <v>Macro</v>
          </cell>
          <cell r="I2037" t="str">
            <v>ZTE</v>
          </cell>
          <cell r="J2037" t="str">
            <v>Boris Asopdongo</v>
          </cell>
          <cell r="K2037" t="str">
            <v>Douala_2</v>
          </cell>
          <cell r="L2037" t="str">
            <v>HAMMER_LIT_SUO</v>
          </cell>
          <cell r="M2037" t="str">
            <v>IHS</v>
          </cell>
          <cell r="N2037" t="str">
            <v>Grid-Gen</v>
          </cell>
        </row>
        <row r="2038">
          <cell r="A2038" t="str">
            <v>LIT_171</v>
          </cell>
          <cell r="B2038" t="str">
            <v>LIT_171_Z_Santa-Barbara-Dla-IHS</v>
          </cell>
          <cell r="C2038" t="str">
            <v>LIT</v>
          </cell>
          <cell r="D2038" t="str">
            <v>Douala</v>
          </cell>
          <cell r="E2038">
            <v>9.7380490010000003</v>
          </cell>
          <cell r="F2038">
            <v>4.0835016340000001</v>
          </cell>
          <cell r="G2038">
            <v>701</v>
          </cell>
          <cell r="H2038" t="str">
            <v>Macro</v>
          </cell>
          <cell r="I2038" t="str">
            <v>ZTE</v>
          </cell>
          <cell r="J2038" t="str">
            <v>Chick Canete Cho</v>
          </cell>
          <cell r="K2038" t="str">
            <v>Douala_3</v>
          </cell>
          <cell r="L2038" t="str">
            <v>HAMMER_LIT_SUO</v>
          </cell>
          <cell r="M2038" t="str">
            <v>IHS</v>
          </cell>
          <cell r="N2038" t="str">
            <v>Grid Only</v>
          </cell>
        </row>
        <row r="2039">
          <cell r="A2039" t="str">
            <v>LIT_173</v>
          </cell>
          <cell r="B2039" t="str">
            <v>CDC-Delmonte-IHS</v>
          </cell>
          <cell r="C2039" t="str">
            <v>LIT</v>
          </cell>
          <cell r="D2039" t="str">
            <v>CDC-Delmonte</v>
          </cell>
          <cell r="E2039">
            <v>9.4067111109999999</v>
          </cell>
          <cell r="F2039">
            <v>4.1254178570000004</v>
          </cell>
          <cell r="G2039">
            <v>28</v>
          </cell>
          <cell r="H2039" t="str">
            <v>Macro</v>
          </cell>
          <cell r="I2039" t="str">
            <v>NOKIA</v>
          </cell>
          <cell r="J2039" t="str">
            <v>Desmond TAMFU</v>
          </cell>
          <cell r="K2039" t="str">
            <v>Tiko</v>
          </cell>
          <cell r="L2039" t="str">
            <v>HAMMER_LIT_SUO</v>
          </cell>
          <cell r="M2039" t="str">
            <v>IHS</v>
          </cell>
          <cell r="N2039" t="str">
            <v>Grid-Gen</v>
          </cell>
        </row>
        <row r="2040">
          <cell r="A2040" t="str">
            <v>LIT_437</v>
          </cell>
          <cell r="B2040" t="str">
            <v>LIT_437_Z_Total-Ndobo</v>
          </cell>
          <cell r="C2040" t="str">
            <v>LIT</v>
          </cell>
          <cell r="D2040" t="str">
            <v>Douala</v>
          </cell>
          <cell r="E2040">
            <v>9.6313377990000006</v>
          </cell>
          <cell r="F2040">
            <v>4.1020617389999998</v>
          </cell>
          <cell r="G2040">
            <v>701</v>
          </cell>
          <cell r="H2040" t="str">
            <v>Macro</v>
          </cell>
          <cell r="I2040" t="str">
            <v>ZTE</v>
          </cell>
          <cell r="J2040" t="str">
            <v>Pascal Nwandji</v>
          </cell>
          <cell r="K2040" t="str">
            <v>Douala_10</v>
          </cell>
          <cell r="L2040" t="str">
            <v>HAMMER_LIT_SUO</v>
          </cell>
          <cell r="M2040" t="str">
            <v>IHS</v>
          </cell>
          <cell r="N2040" t="str">
            <v>Grid-Gen</v>
          </cell>
        </row>
        <row r="2041">
          <cell r="A2041" t="str">
            <v>LIT_446</v>
          </cell>
          <cell r="B2041" t="str">
            <v>LIT_446_Z_Bsadi-Hopital</v>
          </cell>
          <cell r="C2041" t="str">
            <v>LIT</v>
          </cell>
          <cell r="D2041" t="str">
            <v>Douala</v>
          </cell>
          <cell r="E2041">
            <v>9.7414983779999993</v>
          </cell>
          <cell r="F2041">
            <v>4.0937957980000004</v>
          </cell>
          <cell r="G2041">
            <v>701</v>
          </cell>
          <cell r="H2041" t="str">
            <v>Macro</v>
          </cell>
          <cell r="I2041" t="str">
            <v>ZTE</v>
          </cell>
          <cell r="J2041" t="str">
            <v>Fidèle Etaba</v>
          </cell>
          <cell r="K2041" t="str">
            <v>Douala_7</v>
          </cell>
          <cell r="L2041" t="str">
            <v>HAMMER_LIT_SUO</v>
          </cell>
          <cell r="M2041" t="str">
            <v>IHS</v>
          </cell>
          <cell r="N2041" t="str">
            <v>Grid-Gen</v>
          </cell>
        </row>
        <row r="2042">
          <cell r="A2042" t="str">
            <v>LIT_479</v>
          </cell>
          <cell r="B2042" t="str">
            <v>LIT_479_Z_Minkwele-IHS</v>
          </cell>
          <cell r="C2042" t="str">
            <v>LIT</v>
          </cell>
          <cell r="D2042" t="str">
            <v>Douala</v>
          </cell>
          <cell r="E2042">
            <v>9.5960400000000003</v>
          </cell>
          <cell r="F2042">
            <v>4.1059603999999998</v>
          </cell>
          <cell r="G2042">
            <v>701</v>
          </cell>
          <cell r="H2042" t="str">
            <v>Macro</v>
          </cell>
          <cell r="I2042" t="str">
            <v>ZTE</v>
          </cell>
          <cell r="J2042" t="str">
            <v>Pascal Nwandji</v>
          </cell>
          <cell r="K2042" t="str">
            <v>Douala_10</v>
          </cell>
          <cell r="L2042" t="str">
            <v>HAMMER_LIT_SUO</v>
          </cell>
          <cell r="M2042" t="str">
            <v>IHS</v>
          </cell>
          <cell r="N2042" t="str">
            <v>Grid-Gen</v>
          </cell>
        </row>
        <row r="2043">
          <cell r="A2043" t="str">
            <v>LIT_489</v>
          </cell>
          <cell r="B2043" t="str">
            <v>LIT_489_Z_Mabanda4-IHS</v>
          </cell>
          <cell r="C2043" t="str">
            <v>LIT</v>
          </cell>
          <cell r="D2043" t="str">
            <v>Douala</v>
          </cell>
          <cell r="E2043">
            <v>9.650118333</v>
          </cell>
          <cell r="F2043">
            <v>4.0705834999999997</v>
          </cell>
          <cell r="G2043">
            <v>701</v>
          </cell>
          <cell r="H2043" t="str">
            <v>Macro</v>
          </cell>
          <cell r="I2043" t="str">
            <v>ZTE</v>
          </cell>
          <cell r="J2043" t="str">
            <v>Boris Asopdongo</v>
          </cell>
          <cell r="K2043" t="str">
            <v>Douala_2</v>
          </cell>
          <cell r="L2043" t="str">
            <v>HAMMER_LIT_SUO</v>
          </cell>
          <cell r="M2043" t="str">
            <v>IHS</v>
          </cell>
          <cell r="N2043" t="str">
            <v>Grid-Gen</v>
          </cell>
        </row>
        <row r="2044">
          <cell r="A2044" t="str">
            <v>LIT_485</v>
          </cell>
          <cell r="B2044" t="str">
            <v>LIT_485_Z_Crf-Mutzig-IHS</v>
          </cell>
          <cell r="C2044" t="str">
            <v>LIT</v>
          </cell>
          <cell r="D2044" t="str">
            <v>Douala</v>
          </cell>
          <cell r="E2044">
            <v>9.617381</v>
          </cell>
          <cell r="F2044">
            <v>4.1094809999999997</v>
          </cell>
          <cell r="G2044">
            <v>701</v>
          </cell>
          <cell r="H2044" t="str">
            <v>Macro</v>
          </cell>
          <cell r="I2044" t="str">
            <v>ZTE</v>
          </cell>
          <cell r="J2044" t="str">
            <v>Pascal Nwandji</v>
          </cell>
          <cell r="K2044" t="str">
            <v>Douala_10</v>
          </cell>
          <cell r="L2044" t="str">
            <v>HAMMER_LIT_SUO</v>
          </cell>
          <cell r="M2044" t="str">
            <v>IHS</v>
          </cell>
          <cell r="N2044" t="str">
            <v>Grid-Gen</v>
          </cell>
        </row>
        <row r="2045">
          <cell r="A2045" t="str">
            <v>LIT_486</v>
          </cell>
          <cell r="B2045" t="str">
            <v>LIT_486_Z_Denver2</v>
          </cell>
          <cell r="C2045" t="str">
            <v>LIT</v>
          </cell>
          <cell r="D2045" t="str">
            <v>Douala</v>
          </cell>
          <cell r="E2045">
            <v>9.72969434</v>
          </cell>
          <cell r="F2045">
            <v>4.0919983039999996</v>
          </cell>
          <cell r="G2045">
            <v>701</v>
          </cell>
          <cell r="H2045" t="str">
            <v>Macro</v>
          </cell>
          <cell r="I2045" t="str">
            <v>ZTE</v>
          </cell>
          <cell r="J2045" t="str">
            <v>Chick Canete Cho</v>
          </cell>
          <cell r="K2045" t="str">
            <v>Douala_3</v>
          </cell>
          <cell r="L2045" t="str">
            <v>HAMMER_LIT_SUO</v>
          </cell>
          <cell r="M2045" t="str">
            <v>IHS</v>
          </cell>
          <cell r="N2045" t="str">
            <v>Grid Only</v>
          </cell>
        </row>
        <row r="2046">
          <cell r="A2046" t="str">
            <v>LIT_488</v>
          </cell>
          <cell r="B2046" t="str">
            <v>LIT_488_Z_Mabanda3</v>
          </cell>
          <cell r="C2046" t="str">
            <v>LIT</v>
          </cell>
          <cell r="D2046" t="str">
            <v>Douala</v>
          </cell>
          <cell r="E2046">
            <v>9.6611142050000005</v>
          </cell>
          <cell r="F2046">
            <v>4.06175409</v>
          </cell>
          <cell r="G2046">
            <v>701</v>
          </cell>
          <cell r="H2046" t="str">
            <v>Macro</v>
          </cell>
          <cell r="I2046" t="str">
            <v>ZTE</v>
          </cell>
          <cell r="J2046" t="str">
            <v>Boris Asopdongo</v>
          </cell>
          <cell r="K2046" t="str">
            <v>Douala_2</v>
          </cell>
          <cell r="L2046" t="str">
            <v>HAMMER_LIT_SUO</v>
          </cell>
          <cell r="M2046" t="str">
            <v>IHS</v>
          </cell>
          <cell r="N2046" t="str">
            <v>Grid-Gen</v>
          </cell>
        </row>
        <row r="2047">
          <cell r="A2047" t="str">
            <v>LIT_435</v>
          </cell>
          <cell r="B2047" t="str">
            <v>LIT_435_Z_Bonassama</v>
          </cell>
          <cell r="C2047" t="str">
            <v>LIT</v>
          </cell>
          <cell r="D2047" t="str">
            <v>Douala</v>
          </cell>
          <cell r="E2047">
            <v>9.6803209999999993</v>
          </cell>
          <cell r="F2047">
            <v>4.0749430000000002</v>
          </cell>
          <cell r="G2047">
            <v>701</v>
          </cell>
          <cell r="H2047" t="str">
            <v>Macro</v>
          </cell>
          <cell r="I2047" t="str">
            <v>ZTE</v>
          </cell>
          <cell r="J2047" t="str">
            <v>Chick Canete Cho</v>
          </cell>
          <cell r="K2047" t="str">
            <v>Douala_3</v>
          </cell>
          <cell r="L2047" t="str">
            <v>HAMMER_LIT_SUO</v>
          </cell>
          <cell r="M2047" t="str">
            <v>IHS</v>
          </cell>
          <cell r="N2047" t="str">
            <v>Grid-Gen</v>
          </cell>
        </row>
        <row r="2048">
          <cell r="A2048" t="str">
            <v>LIT_444</v>
          </cell>
          <cell r="B2048" t="str">
            <v>LIT_444_Z_Bberi-Q-Princes-II</v>
          </cell>
          <cell r="C2048" t="str">
            <v>LIT</v>
          </cell>
          <cell r="D2048" t="str">
            <v>Douala</v>
          </cell>
          <cell r="E2048">
            <v>9.6728871200000004</v>
          </cell>
          <cell r="F2048">
            <v>4.082381668</v>
          </cell>
          <cell r="G2048">
            <v>701</v>
          </cell>
          <cell r="H2048" t="str">
            <v>Macro</v>
          </cell>
          <cell r="I2048" t="str">
            <v>ZTE</v>
          </cell>
          <cell r="J2048" t="str">
            <v>Ndo Bile Thomas</v>
          </cell>
          <cell r="K2048" t="str">
            <v>Douala_4</v>
          </cell>
          <cell r="L2048" t="str">
            <v>HAMMER_LIT_SUO</v>
          </cell>
          <cell r="M2048" t="str">
            <v>IHS</v>
          </cell>
          <cell r="N2048" t="str">
            <v>Grid-Gen</v>
          </cell>
        </row>
        <row r="2049">
          <cell r="A2049" t="str">
            <v>LIT_151</v>
          </cell>
          <cell r="B2049" t="str">
            <v>LIT_151_Z_Base-Elf-New</v>
          </cell>
          <cell r="C2049" t="str">
            <v>LIT</v>
          </cell>
          <cell r="D2049" t="str">
            <v>Douala</v>
          </cell>
          <cell r="E2049">
            <v>9.6963799999999996</v>
          </cell>
          <cell r="F2049">
            <v>4.0649129999999998</v>
          </cell>
          <cell r="G2049">
            <v>701</v>
          </cell>
          <cell r="H2049" t="str">
            <v>Macro</v>
          </cell>
          <cell r="I2049" t="str">
            <v>ZTE</v>
          </cell>
          <cell r="J2049" t="str">
            <v>Chick Canete Cho</v>
          </cell>
          <cell r="K2049" t="str">
            <v>Douala_3</v>
          </cell>
          <cell r="L2049" t="str">
            <v>HAMMER_LIT_SUO</v>
          </cell>
          <cell r="M2049" t="str">
            <v>IHS</v>
          </cell>
          <cell r="N2049" t="str">
            <v>Grid-Gen</v>
          </cell>
        </row>
        <row r="2050">
          <cell r="A2050" t="str">
            <v>LIT_436</v>
          </cell>
          <cell r="B2050" t="str">
            <v>LIT_436_Z_Deido-Pharmacie-La-Rive</v>
          </cell>
          <cell r="C2050" t="str">
            <v>LIT</v>
          </cell>
          <cell r="D2050" t="str">
            <v>Douala</v>
          </cell>
          <cell r="E2050">
            <v>9.7126093139999998</v>
          </cell>
          <cell r="F2050">
            <v>4.0668966260000001</v>
          </cell>
          <cell r="G2050">
            <v>701</v>
          </cell>
          <cell r="H2050" t="str">
            <v>Macro</v>
          </cell>
          <cell r="I2050" t="str">
            <v>ZTE</v>
          </cell>
          <cell r="J2050" t="str">
            <v>Chick Canete Cho</v>
          </cell>
          <cell r="K2050" t="str">
            <v>Douala_3</v>
          </cell>
          <cell r="L2050" t="str">
            <v>HAMMER_LIT_SUO</v>
          </cell>
          <cell r="M2050" t="str">
            <v>IHS</v>
          </cell>
          <cell r="N2050" t="str">
            <v>Grid-Gen</v>
          </cell>
        </row>
        <row r="2051">
          <cell r="A2051" t="str">
            <v>LIT_535</v>
          </cell>
          <cell r="B2051" t="str">
            <v>LIT_535_Z_Bberi-Q-Princes</v>
          </cell>
          <cell r="C2051" t="str">
            <v>LIT</v>
          </cell>
          <cell r="D2051" t="str">
            <v>Douala</v>
          </cell>
          <cell r="E2051">
            <v>9.6706800000000008</v>
          </cell>
          <cell r="F2051">
            <v>4.0796299999999999</v>
          </cell>
          <cell r="G2051">
            <v>701</v>
          </cell>
          <cell r="H2051" t="str">
            <v>Macro</v>
          </cell>
          <cell r="I2051" t="str">
            <v>ZTE</v>
          </cell>
          <cell r="J2051" t="str">
            <v>Pascal Nwandji</v>
          </cell>
          <cell r="K2051" t="str">
            <v>Douala_10</v>
          </cell>
          <cell r="L2051" t="str">
            <v>HAMMER_LIT_SUO</v>
          </cell>
          <cell r="M2051" t="str">
            <v>IHS</v>
          </cell>
          <cell r="N2051" t="str">
            <v>Grid Only</v>
          </cell>
        </row>
        <row r="2052">
          <cell r="A2052" t="str">
            <v>SUO_157</v>
          </cell>
          <cell r="B2052" t="str">
            <v>NEW-Bonako</v>
          </cell>
          <cell r="C2052" t="str">
            <v>SUO</v>
          </cell>
          <cell r="D2052" t="str">
            <v>Tiko</v>
          </cell>
          <cell r="E2052">
            <v>9.503838</v>
          </cell>
          <cell r="F2052">
            <v>4.1618300000000001</v>
          </cell>
          <cell r="G2052">
            <v>13</v>
          </cell>
          <cell r="H2052" t="str">
            <v>Macro</v>
          </cell>
          <cell r="I2052" t="str">
            <v>NOKIA</v>
          </cell>
          <cell r="J2052" t="str">
            <v>Desmond TAMFU</v>
          </cell>
          <cell r="K2052" t="str">
            <v>Tiko</v>
          </cell>
          <cell r="L2052" t="str">
            <v>HAMMER_LIT_SUO</v>
          </cell>
          <cell r="M2052" t="str">
            <v>IHS</v>
          </cell>
          <cell r="N2052" t="str">
            <v>Grid-Gen</v>
          </cell>
        </row>
        <row r="2053">
          <cell r="A2053" t="str">
            <v>LIT_597</v>
          </cell>
          <cell r="B2053" t="str">
            <v>LIT_597_Z_Bberi-Warehouse-IHS</v>
          </cell>
          <cell r="C2053" t="str">
            <v>LIT</v>
          </cell>
          <cell r="D2053" t="str">
            <v>Douala</v>
          </cell>
          <cell r="E2053">
            <v>9.6257398720000005</v>
          </cell>
          <cell r="F2053">
            <v>4.1037602629999999</v>
          </cell>
          <cell r="G2053">
            <v>701</v>
          </cell>
          <cell r="H2053" t="str">
            <v>Macro</v>
          </cell>
          <cell r="I2053" t="str">
            <v>ZTE</v>
          </cell>
          <cell r="J2053" t="str">
            <v>Boris Asopdongo</v>
          </cell>
          <cell r="K2053" t="str">
            <v>Douala_2</v>
          </cell>
          <cell r="L2053" t="str">
            <v>HAMMER_LIT_SUO</v>
          </cell>
          <cell r="M2053" t="str">
            <v>IHS</v>
          </cell>
          <cell r="N2053" t="str">
            <v>Grid-Gen</v>
          </cell>
        </row>
        <row r="2054">
          <cell r="A2054" t="str">
            <v>LIT_738</v>
          </cell>
          <cell r="B2054" t="str">
            <v>LIT_738_Z_Bonaberi-Magzi-IHS</v>
          </cell>
          <cell r="C2054" t="str">
            <v>LIT</v>
          </cell>
          <cell r="D2054" t="str">
            <v>Douala</v>
          </cell>
          <cell r="E2054">
            <v>9.6775862880000005</v>
          </cell>
          <cell r="F2054">
            <v>4.0686491709999997</v>
          </cell>
          <cell r="G2054">
            <v>701</v>
          </cell>
          <cell r="H2054" t="str">
            <v>Macro</v>
          </cell>
          <cell r="I2054" t="str">
            <v>ZTE</v>
          </cell>
          <cell r="J2054" t="str">
            <v>NWADJI Pascal</v>
          </cell>
          <cell r="K2054" t="str">
            <v>Douala_10</v>
          </cell>
          <cell r="L2054" t="str">
            <v>HAMMER_LIT_SUO</v>
          </cell>
          <cell r="M2054" t="str">
            <v>IHS</v>
          </cell>
          <cell r="N2054" t="e">
            <v>#N/A</v>
          </cell>
        </row>
        <row r="2055">
          <cell r="A2055" t="str">
            <v>LIT_740</v>
          </cell>
          <cell r="B2055" t="str">
            <v>LIT_740_Z_Marche-Central-Bonawon-New</v>
          </cell>
          <cell r="C2055" t="str">
            <v>LIT</v>
          </cell>
          <cell r="D2055" t="str">
            <v>Douala</v>
          </cell>
          <cell r="E2055">
            <v>9.7042099999999998</v>
          </cell>
          <cell r="F2055">
            <v>4.0376500000000002</v>
          </cell>
          <cell r="G2055">
            <v>29</v>
          </cell>
          <cell r="H2055" t="str">
            <v>Macro</v>
          </cell>
          <cell r="I2055" t="str">
            <v>ZTE</v>
          </cell>
          <cell r="J2055" t="str">
            <v>Njoya Mohamed</v>
          </cell>
          <cell r="K2055" t="str">
            <v>Douala_9</v>
          </cell>
          <cell r="L2055" t="str">
            <v>HAMMER_LIT_SUO</v>
          </cell>
          <cell r="M2055" t="str">
            <v>CAMUSAT</v>
          </cell>
          <cell r="N2055" t="str">
            <v>Good Grid no GE - 8h</v>
          </cell>
        </row>
        <row r="2056">
          <cell r="A2056" t="str">
            <v>LIT_577</v>
          </cell>
          <cell r="B2056" t="str">
            <v>LIT_577_Z_Mabanda2-IHS</v>
          </cell>
          <cell r="C2056" t="str">
            <v>LIT</v>
          </cell>
          <cell r="D2056" t="str">
            <v>Douala</v>
          </cell>
          <cell r="E2056">
            <v>9.6565899999999996</v>
          </cell>
          <cell r="F2056">
            <v>4.0763299999999996</v>
          </cell>
          <cell r="G2056">
            <v>5</v>
          </cell>
          <cell r="H2056" t="str">
            <v>Macro</v>
          </cell>
          <cell r="I2056" t="str">
            <v>ZTE</v>
          </cell>
          <cell r="J2056" t="str">
            <v>Boris Asopdongo</v>
          </cell>
          <cell r="K2056" t="str">
            <v>Douala_2</v>
          </cell>
          <cell r="L2056" t="str">
            <v>HAMMER_LIT_SUO</v>
          </cell>
          <cell r="M2056" t="str">
            <v>IHS</v>
          </cell>
          <cell r="N2056" t="str">
            <v>Grid-Gen</v>
          </cell>
        </row>
        <row r="2057">
          <cell r="A2057" t="str">
            <v>LIT_588</v>
          </cell>
          <cell r="B2057" t="str">
            <v>LIT_588_Z_Denver-Total-IHS</v>
          </cell>
          <cell r="C2057" t="str">
            <v>LIT</v>
          </cell>
          <cell r="D2057" t="str">
            <v>Douala</v>
          </cell>
          <cell r="E2057">
            <v>9.7336569970000006</v>
          </cell>
          <cell r="F2057">
            <v>4.086691965</v>
          </cell>
          <cell r="G2057">
            <v>8</v>
          </cell>
          <cell r="H2057" t="str">
            <v>Macro</v>
          </cell>
          <cell r="I2057" t="str">
            <v>ZTE</v>
          </cell>
          <cell r="J2057" t="str">
            <v>Chick Canete Cho</v>
          </cell>
          <cell r="K2057" t="str">
            <v>Douala_3</v>
          </cell>
          <cell r="L2057" t="str">
            <v>HAMMER_LIT_SUO</v>
          </cell>
          <cell r="M2057" t="str">
            <v>IHS</v>
          </cell>
          <cell r="N2057" t="str">
            <v>Grid-Gen</v>
          </cell>
        </row>
        <row r="2058">
          <cell r="A2058" t="str">
            <v>LIT_589</v>
          </cell>
          <cell r="B2058" t="str">
            <v>LIT_589_Z_Bonassama-New-IHS</v>
          </cell>
          <cell r="C2058" t="str">
            <v>LIT</v>
          </cell>
          <cell r="D2058" t="str">
            <v>Douala</v>
          </cell>
          <cell r="E2058">
            <v>9.6862600000000008</v>
          </cell>
          <cell r="F2058">
            <v>4.0726100000000001</v>
          </cell>
          <cell r="G2058">
            <v>9</v>
          </cell>
          <cell r="H2058" t="str">
            <v>Macro</v>
          </cell>
          <cell r="I2058" t="str">
            <v>ZTE</v>
          </cell>
          <cell r="J2058" t="str">
            <v>Chick Canete Cho</v>
          </cell>
          <cell r="K2058" t="str">
            <v>Douala_3</v>
          </cell>
          <cell r="L2058" t="str">
            <v>HAMMER_LIT_SUO</v>
          </cell>
          <cell r="M2058" t="str">
            <v>IHS</v>
          </cell>
          <cell r="N2058" t="str">
            <v>Grid-Gen</v>
          </cell>
        </row>
        <row r="2059">
          <cell r="A2059" t="str">
            <v>LIT_615</v>
          </cell>
          <cell r="B2059" t="str">
            <v>LIT_615_Z_Bonewonda-III</v>
          </cell>
          <cell r="C2059" t="str">
            <v>LIT</v>
          </cell>
          <cell r="D2059" t="str">
            <v>Douala</v>
          </cell>
          <cell r="E2059">
            <v>9.7279199999999992</v>
          </cell>
          <cell r="F2059">
            <v>4.0775699999999997</v>
          </cell>
          <cell r="G2059">
            <v>3</v>
          </cell>
          <cell r="H2059" t="str">
            <v>Macro</v>
          </cell>
          <cell r="I2059" t="str">
            <v>ZTE</v>
          </cell>
          <cell r="J2059" t="str">
            <v>Chick Canete Cho</v>
          </cell>
          <cell r="K2059" t="str">
            <v>Douala_3</v>
          </cell>
          <cell r="L2059" t="str">
            <v>HAMMER_LIT_SUO</v>
          </cell>
          <cell r="M2059" t="str">
            <v>CAMUSAT</v>
          </cell>
          <cell r="N2059" t="str">
            <v>Good Grid + GE</v>
          </cell>
        </row>
        <row r="2060">
          <cell r="A2060" t="str">
            <v>LIT_621</v>
          </cell>
          <cell r="B2060" t="str">
            <v>LIT_621_Z_Minkwele-II</v>
          </cell>
          <cell r="C2060" t="str">
            <v>LIT</v>
          </cell>
          <cell r="D2060" t="str">
            <v>Douala</v>
          </cell>
          <cell r="E2060">
            <v>9.6102408639999997</v>
          </cell>
          <cell r="F2060">
            <v>4.0994980280000002</v>
          </cell>
          <cell r="G2060">
            <v>7</v>
          </cell>
          <cell r="H2060" t="str">
            <v>Macro</v>
          </cell>
          <cell r="I2060" t="str">
            <v>ZTE</v>
          </cell>
          <cell r="J2060" t="str">
            <v>Pascal Nwandji</v>
          </cell>
          <cell r="K2060" t="str">
            <v>Douala_10</v>
          </cell>
          <cell r="L2060" t="str">
            <v>HAMMER_LIT_SUO</v>
          </cell>
          <cell r="M2060" t="str">
            <v>IHS</v>
          </cell>
          <cell r="N2060" t="str">
            <v>Grid-Gen</v>
          </cell>
        </row>
        <row r="2061">
          <cell r="A2061" t="str">
            <v>LIT_624</v>
          </cell>
          <cell r="B2061" t="str">
            <v>LIT_624_Z_Ndobo3-MTN</v>
          </cell>
          <cell r="C2061" t="str">
            <v>LIT</v>
          </cell>
          <cell r="D2061" t="str">
            <v>Douala</v>
          </cell>
          <cell r="E2061">
            <v>9.6340055840000005</v>
          </cell>
          <cell r="F2061">
            <v>4.1121464159999999</v>
          </cell>
          <cell r="G2061">
            <v>10</v>
          </cell>
          <cell r="H2061" t="str">
            <v>Macro</v>
          </cell>
          <cell r="I2061" t="str">
            <v>ZTE</v>
          </cell>
          <cell r="J2061" t="str">
            <v>Pascal Nwandji</v>
          </cell>
          <cell r="K2061" t="str">
            <v>Douala_10</v>
          </cell>
          <cell r="L2061" t="str">
            <v>HAMMER_LIT_SUO</v>
          </cell>
          <cell r="M2061" t="str">
            <v>MTN</v>
          </cell>
          <cell r="N2061" t="e">
            <v>#N/A</v>
          </cell>
        </row>
        <row r="2062">
          <cell r="A2062" t="str">
            <v>LIT_637</v>
          </cell>
          <cell r="B2062" t="str">
            <v>LIT_637_Z_Bberi-Enem</v>
          </cell>
          <cell r="C2062" t="str">
            <v>LIT</v>
          </cell>
          <cell r="D2062" t="str">
            <v>Douala</v>
          </cell>
          <cell r="E2062">
            <v>9.6384350150000007</v>
          </cell>
          <cell r="F2062">
            <v>4.0965336710000004</v>
          </cell>
          <cell r="G2062">
            <v>4</v>
          </cell>
          <cell r="H2062" t="str">
            <v>Macro</v>
          </cell>
          <cell r="I2062" t="str">
            <v>ZTE</v>
          </cell>
          <cell r="J2062" t="str">
            <v>Pascal Nwandji</v>
          </cell>
          <cell r="K2062" t="str">
            <v>Douala_10</v>
          </cell>
          <cell r="L2062" t="str">
            <v>HAMMER_LIT_SUO</v>
          </cell>
          <cell r="M2062" t="str">
            <v>CAMUSAT</v>
          </cell>
          <cell r="N2062" t="str">
            <v>Good Grid + GE</v>
          </cell>
        </row>
        <row r="2063">
          <cell r="A2063" t="str">
            <v>CTR_104</v>
          </cell>
          <cell r="B2063" t="str">
            <v>CTR_104_Z_Abattoir</v>
          </cell>
          <cell r="C2063" t="str">
            <v>CTR</v>
          </cell>
          <cell r="D2063" t="str">
            <v>Yaounde</v>
          </cell>
          <cell r="E2063">
            <v>11.531801</v>
          </cell>
          <cell r="F2063">
            <v>3.917427</v>
          </cell>
          <cell r="G2063">
            <v>742</v>
          </cell>
          <cell r="H2063" t="str">
            <v>Macro</v>
          </cell>
          <cell r="I2063" t="str">
            <v>ZTE</v>
          </cell>
          <cell r="J2063" t="str">
            <v>Mouamadou</v>
          </cell>
          <cell r="K2063" t="str">
            <v>Yaounde_6</v>
          </cell>
          <cell r="L2063" t="str">
            <v>AFRO</v>
          </cell>
          <cell r="M2063" t="str">
            <v>IHS</v>
          </cell>
          <cell r="N2063" t="str">
            <v>Grid Only</v>
          </cell>
        </row>
        <row r="2064">
          <cell r="A2064" t="str">
            <v>CTR_086</v>
          </cell>
          <cell r="B2064" t="str">
            <v>CTR_086_Z_Etoudi</v>
          </cell>
          <cell r="C2064" t="str">
            <v>CTR</v>
          </cell>
          <cell r="D2064" t="str">
            <v>Yaounde</v>
          </cell>
          <cell r="E2064">
            <v>11.527512</v>
          </cell>
          <cell r="F2064">
            <v>3.9105720000000002</v>
          </cell>
          <cell r="G2064">
            <v>576</v>
          </cell>
          <cell r="H2064" t="str">
            <v>Macro</v>
          </cell>
          <cell r="I2064" t="str">
            <v>ZTE</v>
          </cell>
          <cell r="J2064" t="str">
            <v>Mouamadou</v>
          </cell>
          <cell r="K2064" t="str">
            <v>Yaounde_6</v>
          </cell>
          <cell r="L2064" t="str">
            <v>AFRO</v>
          </cell>
          <cell r="M2064" t="str">
            <v>IHS</v>
          </cell>
          <cell r="N2064" t="str">
            <v>Grid-Gen</v>
          </cell>
        </row>
        <row r="2065">
          <cell r="A2065" t="str">
            <v>CTR_198</v>
          </cell>
          <cell r="B2065" t="str">
            <v>Bastos-Nylon</v>
          </cell>
          <cell r="C2065" t="str">
            <v>CTR</v>
          </cell>
          <cell r="D2065" t="str">
            <v>Yaounde</v>
          </cell>
          <cell r="E2065">
            <v>11.507231000000001</v>
          </cell>
          <cell r="F2065">
            <v>3.8895970000000002</v>
          </cell>
          <cell r="G2065">
            <v>743</v>
          </cell>
          <cell r="H2065" t="str">
            <v>Macro</v>
          </cell>
          <cell r="I2065" t="str">
            <v>ZTE</v>
          </cell>
          <cell r="J2065" t="str">
            <v>Mouamadou</v>
          </cell>
          <cell r="K2065" t="str">
            <v>Yaounde_6</v>
          </cell>
          <cell r="L2065" t="str">
            <v>AFRO</v>
          </cell>
          <cell r="M2065" t="str">
            <v>IHS</v>
          </cell>
          <cell r="N2065" t="str">
            <v>Grid-Gen</v>
          </cell>
        </row>
        <row r="2066">
          <cell r="A2066" t="str">
            <v>CTR_263</v>
          </cell>
          <cell r="B2066" t="str">
            <v>CTR_263_Z_Abom</v>
          </cell>
          <cell r="C2066" t="str">
            <v>CTR</v>
          </cell>
          <cell r="D2066" t="str">
            <v>Yaounde</v>
          </cell>
          <cell r="E2066">
            <v>11.567608999999999</v>
          </cell>
          <cell r="F2066">
            <v>3.891438</v>
          </cell>
          <cell r="G2066">
            <v>742</v>
          </cell>
          <cell r="H2066" t="str">
            <v>Macro</v>
          </cell>
          <cell r="I2066" t="str">
            <v>ZTE</v>
          </cell>
          <cell r="J2066" t="str">
            <v>Mouamadou</v>
          </cell>
          <cell r="K2066" t="str">
            <v>Yaounde_6</v>
          </cell>
          <cell r="L2066" t="str">
            <v>AFRO</v>
          </cell>
          <cell r="M2066" t="str">
            <v>IHS</v>
          </cell>
          <cell r="N2066" t="str">
            <v>Grid-Gen</v>
          </cell>
        </row>
        <row r="2067">
          <cell r="A2067" t="str">
            <v>CTR_327</v>
          </cell>
          <cell r="B2067" t="str">
            <v>CTR_327_Z_Fouda-New</v>
          </cell>
          <cell r="C2067" t="str">
            <v>CTR</v>
          </cell>
          <cell r="D2067" t="str">
            <v>Yaounde</v>
          </cell>
          <cell r="E2067">
            <v>11.531596</v>
          </cell>
          <cell r="F2067">
            <v>3.8760340000000002</v>
          </cell>
          <cell r="G2067">
            <v>742</v>
          </cell>
          <cell r="H2067" t="str">
            <v>Macro</v>
          </cell>
          <cell r="I2067" t="str">
            <v>ZTE</v>
          </cell>
          <cell r="J2067" t="str">
            <v>Mouamadou</v>
          </cell>
          <cell r="K2067" t="str">
            <v>Yaounde_6</v>
          </cell>
          <cell r="L2067" t="str">
            <v>AFRO</v>
          </cell>
          <cell r="M2067" t="str">
            <v>IHS</v>
          </cell>
          <cell r="N2067" t="str">
            <v>Grid-Gen</v>
          </cell>
        </row>
        <row r="2068">
          <cell r="A2068" t="str">
            <v>CTR_380</v>
          </cell>
          <cell r="B2068" t="str">
            <v>CTR_380_Z_Ntaba</v>
          </cell>
          <cell r="C2068" t="str">
            <v>CTR</v>
          </cell>
          <cell r="D2068" t="str">
            <v>Yaounde</v>
          </cell>
          <cell r="E2068">
            <v>11.527169000000001</v>
          </cell>
          <cell r="F2068">
            <v>3.886984</v>
          </cell>
          <cell r="G2068">
            <v>742</v>
          </cell>
          <cell r="H2068" t="str">
            <v>Macro</v>
          </cell>
          <cell r="I2068" t="str">
            <v>ZTE</v>
          </cell>
          <cell r="J2068" t="str">
            <v>Mouamadou</v>
          </cell>
          <cell r="K2068" t="str">
            <v>Yaounde_6</v>
          </cell>
          <cell r="L2068" t="str">
            <v>AFRO</v>
          </cell>
          <cell r="M2068" t="str">
            <v>IHS</v>
          </cell>
          <cell r="N2068" t="str">
            <v>Grid-Gen</v>
          </cell>
        </row>
        <row r="2069">
          <cell r="A2069" t="str">
            <v>CTR_131</v>
          </cell>
          <cell r="B2069" t="str">
            <v>CTR_131_Z_Elig-Edzoa-IHS</v>
          </cell>
          <cell r="C2069" t="str">
            <v>CTR</v>
          </cell>
          <cell r="D2069" t="str">
            <v>Yaounde</v>
          </cell>
          <cell r="E2069">
            <v>11.530484</v>
          </cell>
          <cell r="F2069">
            <v>3.8816440000000001</v>
          </cell>
          <cell r="G2069">
            <v>742</v>
          </cell>
          <cell r="H2069" t="str">
            <v>Macro</v>
          </cell>
          <cell r="I2069" t="str">
            <v>ZTE</v>
          </cell>
          <cell r="J2069" t="str">
            <v>Mouamadou</v>
          </cell>
          <cell r="K2069" t="str">
            <v>Yaounde_6</v>
          </cell>
          <cell r="L2069" t="str">
            <v>AFRO</v>
          </cell>
          <cell r="M2069" t="str">
            <v>IHS</v>
          </cell>
          <cell r="N2069" t="str">
            <v>Grid-Gen</v>
          </cell>
        </row>
        <row r="2070">
          <cell r="A2070" t="str">
            <v>CTR_161</v>
          </cell>
          <cell r="B2070" t="str">
            <v>CTR_161_Z_Omnisport-Rail-IHS</v>
          </cell>
          <cell r="C2070" t="str">
            <v>CTR</v>
          </cell>
          <cell r="D2070" t="str">
            <v>Yaounde</v>
          </cell>
          <cell r="E2070">
            <v>11.533712</v>
          </cell>
          <cell r="F2070">
            <v>3.8959169999999999</v>
          </cell>
          <cell r="G2070">
            <v>742</v>
          </cell>
          <cell r="H2070" t="str">
            <v>Macro</v>
          </cell>
          <cell r="I2070" t="str">
            <v>ZTE</v>
          </cell>
          <cell r="J2070" t="str">
            <v>Mouamadou</v>
          </cell>
          <cell r="K2070" t="str">
            <v>Yaounde_6</v>
          </cell>
          <cell r="L2070" t="str">
            <v>AFRO</v>
          </cell>
          <cell r="M2070" t="str">
            <v>IHS</v>
          </cell>
          <cell r="N2070" t="str">
            <v>Grid-Gen</v>
          </cell>
        </row>
        <row r="2071">
          <cell r="A2071" t="str">
            <v>CTR_449</v>
          </cell>
          <cell r="B2071" t="str">
            <v>Rd-Pt-Longkak</v>
          </cell>
          <cell r="C2071" t="str">
            <v>CTR</v>
          </cell>
          <cell r="D2071" t="str">
            <v>Yaounde</v>
          </cell>
          <cell r="E2071">
            <v>11.520026</v>
          </cell>
          <cell r="F2071">
            <v>3.8849320000000001</v>
          </cell>
          <cell r="G2071">
            <v>743</v>
          </cell>
          <cell r="H2071" t="str">
            <v>Macro</v>
          </cell>
          <cell r="I2071" t="str">
            <v>ZTE</v>
          </cell>
          <cell r="J2071" t="str">
            <v>Mouamadou</v>
          </cell>
          <cell r="K2071" t="str">
            <v>Yaounde_6</v>
          </cell>
          <cell r="L2071" t="str">
            <v>AFRO</v>
          </cell>
          <cell r="M2071" t="str">
            <v>IHS</v>
          </cell>
          <cell r="N2071" t="str">
            <v>Grid-Gen</v>
          </cell>
        </row>
        <row r="2072">
          <cell r="A2072" t="str">
            <v>CTR_583</v>
          </cell>
          <cell r="B2072" t="str">
            <v>CTR_583_Z_Garage-Japonais</v>
          </cell>
          <cell r="C2072" t="str">
            <v>CTR</v>
          </cell>
          <cell r="D2072" t="str">
            <v>Yaounde</v>
          </cell>
          <cell r="E2072">
            <v>11.543483999999999</v>
          </cell>
          <cell r="F2072">
            <v>3.8595269999999999</v>
          </cell>
          <cell r="G2072">
            <v>742</v>
          </cell>
          <cell r="H2072" t="str">
            <v>Macro</v>
          </cell>
          <cell r="I2072" t="str">
            <v>ZTE</v>
          </cell>
          <cell r="J2072" t="str">
            <v>Mouamadou</v>
          </cell>
          <cell r="K2072" t="str">
            <v>Yaounde_6</v>
          </cell>
          <cell r="L2072" t="str">
            <v>AFRO</v>
          </cell>
          <cell r="M2072" t="str">
            <v>CAMUSAT</v>
          </cell>
          <cell r="N2072" t="str">
            <v>Good Grid + GE</v>
          </cell>
        </row>
        <row r="2073">
          <cell r="A2073" t="str">
            <v>CTR_566</v>
          </cell>
          <cell r="B2073" t="str">
            <v>CTR_566_Z_NR-Omnisport-Qtier-Yambassa</v>
          </cell>
          <cell r="C2073" t="str">
            <v>CTR</v>
          </cell>
          <cell r="D2073" t="str">
            <v>Yaounde</v>
          </cell>
          <cell r="E2073">
            <v>11.539206</v>
          </cell>
          <cell r="F2073">
            <v>3.874959</v>
          </cell>
          <cell r="G2073">
            <v>744</v>
          </cell>
          <cell r="H2073" t="str">
            <v>Macro</v>
          </cell>
          <cell r="I2073" t="str">
            <v>ZTE</v>
          </cell>
          <cell r="J2073" t="str">
            <v>Mouamadou</v>
          </cell>
          <cell r="K2073" t="str">
            <v>Yaounde_6</v>
          </cell>
          <cell r="L2073" t="str">
            <v>AFRO</v>
          </cell>
          <cell r="M2073" t="str">
            <v>CAMUSAT</v>
          </cell>
          <cell r="N2073" t="str">
            <v>Good Grid no GE - 8h</v>
          </cell>
        </row>
        <row r="2074">
          <cell r="A2074" t="str">
            <v>CTR_643</v>
          </cell>
          <cell r="B2074" t="str">
            <v>CTR_643_Z_Mfandena-IHS</v>
          </cell>
          <cell r="C2074" t="str">
            <v>CTR</v>
          </cell>
          <cell r="D2074" t="str">
            <v>Yaounde</v>
          </cell>
          <cell r="E2074">
            <v>11.538017999999999</v>
          </cell>
          <cell r="F2074">
            <v>3.8875660000000001</v>
          </cell>
          <cell r="G2074">
            <v>767</v>
          </cell>
          <cell r="H2074" t="str">
            <v>Macro</v>
          </cell>
          <cell r="I2074" t="str">
            <v>ZTE</v>
          </cell>
          <cell r="J2074" t="str">
            <v>Mouamadou</v>
          </cell>
          <cell r="K2074" t="str">
            <v>Yaounde_6</v>
          </cell>
          <cell r="L2074" t="str">
            <v>AFRO</v>
          </cell>
          <cell r="M2074" t="str">
            <v>IHS</v>
          </cell>
          <cell r="N2074" t="str">
            <v>Grid-Gen</v>
          </cell>
        </row>
        <row r="2075">
          <cell r="A2075" t="str">
            <v>CTR_390</v>
          </cell>
          <cell r="B2075" t="str">
            <v>CTR_390_Z_Tongolo</v>
          </cell>
          <cell r="C2075" t="str">
            <v>CTR</v>
          </cell>
          <cell r="D2075" t="str">
            <v>Yaounde</v>
          </cell>
          <cell r="E2075">
            <v>11.526486</v>
          </cell>
          <cell r="F2075">
            <v>3.904452</v>
          </cell>
          <cell r="G2075">
            <v>734</v>
          </cell>
          <cell r="H2075" t="str">
            <v>Macro</v>
          </cell>
          <cell r="I2075" t="str">
            <v>ZTE</v>
          </cell>
          <cell r="J2075" t="str">
            <v>Mouamadou</v>
          </cell>
          <cell r="K2075" t="str">
            <v>Yaounde_6</v>
          </cell>
          <cell r="L2075" t="str">
            <v>AFRO</v>
          </cell>
          <cell r="M2075" t="str">
            <v>IHS</v>
          </cell>
          <cell r="N2075" t="str">
            <v>Grid-Gen</v>
          </cell>
        </row>
        <row r="2076">
          <cell r="A2076" t="str">
            <v>CTR_446</v>
          </cell>
          <cell r="B2076" t="str">
            <v>CTR_446_Z_Chapelle-Manguier-IHS</v>
          </cell>
          <cell r="C2076" t="str">
            <v>CTR</v>
          </cell>
          <cell r="D2076" t="str">
            <v>Yaounde</v>
          </cell>
          <cell r="E2076">
            <v>11.533733</v>
          </cell>
          <cell r="F2076">
            <v>3.900131</v>
          </cell>
          <cell r="G2076">
            <v>772</v>
          </cell>
          <cell r="H2076" t="str">
            <v>Macro</v>
          </cell>
          <cell r="I2076" t="str">
            <v>ZTE</v>
          </cell>
          <cell r="J2076" t="str">
            <v>Mouamadou</v>
          </cell>
          <cell r="K2076" t="str">
            <v>Yaounde_6</v>
          </cell>
          <cell r="L2076" t="str">
            <v>AFRO</v>
          </cell>
          <cell r="M2076" t="str">
            <v>IHS</v>
          </cell>
          <cell r="N2076" t="str">
            <v>Grid-Gen</v>
          </cell>
        </row>
        <row r="2077">
          <cell r="A2077" t="str">
            <v>CTR_520</v>
          </cell>
          <cell r="B2077" t="str">
            <v>CTR_520_Z_Etoudi-Chapelle-IHS</v>
          </cell>
          <cell r="C2077" t="str">
            <v>CTR</v>
          </cell>
          <cell r="D2077" t="str">
            <v>Yaounde</v>
          </cell>
          <cell r="E2077">
            <v>11.525809000000001</v>
          </cell>
          <cell r="F2077">
            <v>3.9198300000000001</v>
          </cell>
          <cell r="G2077">
            <v>765</v>
          </cell>
          <cell r="H2077" t="str">
            <v>Macro</v>
          </cell>
          <cell r="I2077" t="str">
            <v>ZTE</v>
          </cell>
          <cell r="J2077" t="str">
            <v>Mouamadou</v>
          </cell>
          <cell r="K2077" t="str">
            <v>Yaounde_6</v>
          </cell>
          <cell r="L2077" t="str">
            <v>AFRO</v>
          </cell>
          <cell r="M2077" t="str">
            <v>IHS</v>
          </cell>
          <cell r="N2077" t="str">
            <v>Grid-Gen</v>
          </cell>
        </row>
        <row r="2078">
          <cell r="A2078" t="str">
            <v>CTR_917</v>
          </cell>
          <cell r="B2078" t="str">
            <v>CTR_917_Z_ETOUDI-NEW</v>
          </cell>
          <cell r="C2078" t="str">
            <v>CTR</v>
          </cell>
          <cell r="D2078" t="str">
            <v>Yaounde</v>
          </cell>
          <cell r="E2078">
            <v>11.520114</v>
          </cell>
          <cell r="F2078">
            <v>3.9189189999999998</v>
          </cell>
          <cell r="G2078">
            <v>773</v>
          </cell>
          <cell r="H2078" t="str">
            <v>Macro</v>
          </cell>
          <cell r="I2078" t="str">
            <v>ZTE</v>
          </cell>
          <cell r="J2078" t="str">
            <v>Mouamadou</v>
          </cell>
          <cell r="K2078" t="str">
            <v>Yaounde_6</v>
          </cell>
          <cell r="L2078" t="str">
            <v>AFRO</v>
          </cell>
          <cell r="M2078" t="str">
            <v>CAMUSAT</v>
          </cell>
          <cell r="N2078" t="str">
            <v>Good Grid no GE - 8h</v>
          </cell>
        </row>
        <row r="2079">
          <cell r="A2079" t="str">
            <v>CTR_068</v>
          </cell>
          <cell r="B2079" t="str">
            <v>CTR_068_Z_Mobil-Essos</v>
          </cell>
          <cell r="C2079" t="str">
            <v>CTR</v>
          </cell>
          <cell r="D2079" t="str">
            <v>Yaounde</v>
          </cell>
          <cell r="E2079">
            <v>11.54186</v>
          </cell>
          <cell r="F2079">
            <v>3.8748520000000002</v>
          </cell>
          <cell r="G2079">
            <v>750</v>
          </cell>
          <cell r="H2079" t="str">
            <v>Macro</v>
          </cell>
          <cell r="I2079" t="str">
            <v>ZTE</v>
          </cell>
          <cell r="J2079" t="str">
            <v>Mouamadou</v>
          </cell>
          <cell r="K2079" t="str">
            <v>Yaounde_6</v>
          </cell>
          <cell r="L2079" t="str">
            <v>AFRO</v>
          </cell>
          <cell r="M2079" t="str">
            <v>IHS</v>
          </cell>
          <cell r="N2079" t="str">
            <v>Grid-Gen</v>
          </cell>
        </row>
        <row r="2080">
          <cell r="A2080" t="str">
            <v>CTR_093</v>
          </cell>
          <cell r="B2080" t="str">
            <v>CTR_093_Z_H-Paradis</v>
          </cell>
          <cell r="C2080" t="str">
            <v>CTR</v>
          </cell>
          <cell r="D2080" t="str">
            <v>Yaounde</v>
          </cell>
          <cell r="E2080">
            <v>11.541961000000001</v>
          </cell>
          <cell r="F2080">
            <v>3.8976639999999998</v>
          </cell>
          <cell r="G2080">
            <v>770</v>
          </cell>
          <cell r="H2080" t="str">
            <v>Macro</v>
          </cell>
          <cell r="I2080" t="str">
            <v>ZTE</v>
          </cell>
          <cell r="J2080" t="str">
            <v>Mouamadou</v>
          </cell>
          <cell r="K2080" t="str">
            <v>Yaounde_6</v>
          </cell>
          <cell r="L2080" t="str">
            <v>AFRO</v>
          </cell>
          <cell r="M2080" t="str">
            <v>IHS</v>
          </cell>
          <cell r="N2080" t="str">
            <v>Grid Only</v>
          </cell>
        </row>
        <row r="2081">
          <cell r="A2081" t="str">
            <v>CTR_096</v>
          </cell>
          <cell r="B2081" t="str">
            <v>CTR_096_Z_Mvog-Ada-TKC</v>
          </cell>
          <cell r="C2081" t="str">
            <v>CTR</v>
          </cell>
          <cell r="D2081" t="str">
            <v>Yaounde</v>
          </cell>
          <cell r="E2081">
            <v>11.52795779</v>
          </cell>
          <cell r="F2081">
            <v>3.8642242379999998</v>
          </cell>
          <cell r="G2081">
            <v>742</v>
          </cell>
          <cell r="H2081" t="str">
            <v>Macro</v>
          </cell>
          <cell r="I2081" t="str">
            <v>ZTE</v>
          </cell>
          <cell r="J2081" t="str">
            <v>Mouamadou</v>
          </cell>
          <cell r="K2081" t="str">
            <v>Yaounde_6</v>
          </cell>
          <cell r="L2081" t="str">
            <v>AFRO</v>
          </cell>
          <cell r="M2081" t="str">
            <v>IHS</v>
          </cell>
          <cell r="N2081" t="str">
            <v>Grid-Lithium</v>
          </cell>
        </row>
        <row r="2082">
          <cell r="A2082" t="str">
            <v>CTR_270</v>
          </cell>
          <cell r="B2082" t="str">
            <v>CTR_270_Z_Montesquieux</v>
          </cell>
          <cell r="C2082" t="str">
            <v>CTR</v>
          </cell>
          <cell r="D2082" t="str">
            <v>Yaounde</v>
          </cell>
          <cell r="E2082">
            <v>11.52491187</v>
          </cell>
          <cell r="F2082">
            <v>3.8619825300000001</v>
          </cell>
          <cell r="G2082">
            <v>725</v>
          </cell>
          <cell r="H2082" t="str">
            <v>Macro</v>
          </cell>
          <cell r="I2082" t="str">
            <v>ZTE</v>
          </cell>
          <cell r="J2082" t="str">
            <v>Mouamadou</v>
          </cell>
          <cell r="K2082" t="str">
            <v>Yaounde_6</v>
          </cell>
          <cell r="L2082" t="str">
            <v>AFRO</v>
          </cell>
          <cell r="M2082" t="str">
            <v>IHS</v>
          </cell>
          <cell r="N2082" t="str">
            <v>Grid-Gen</v>
          </cell>
        </row>
        <row r="2083">
          <cell r="A2083" t="str">
            <v>CTR_341</v>
          </cell>
          <cell r="B2083" t="str">
            <v>CTR_341_Z_Mvog-Ebanda</v>
          </cell>
          <cell r="C2083" t="str">
            <v>CTR</v>
          </cell>
          <cell r="D2083" t="str">
            <v>Yaounde</v>
          </cell>
          <cell r="E2083">
            <v>11.573967</v>
          </cell>
          <cell r="F2083">
            <v>3.8967529999999999</v>
          </cell>
          <cell r="G2083">
            <v>706</v>
          </cell>
          <cell r="H2083" t="str">
            <v>Macro</v>
          </cell>
          <cell r="I2083" t="str">
            <v>ZTE</v>
          </cell>
          <cell r="J2083" t="str">
            <v>Mouamadou</v>
          </cell>
          <cell r="K2083" t="str">
            <v>Yaounde_6</v>
          </cell>
          <cell r="L2083" t="str">
            <v>AFRO</v>
          </cell>
          <cell r="M2083" t="str">
            <v>IHS</v>
          </cell>
          <cell r="N2083" t="str">
            <v>Grid-Gen</v>
          </cell>
        </row>
        <row r="2084">
          <cell r="A2084" t="str">
            <v>CTR_377</v>
          </cell>
          <cell r="B2084" t="str">
            <v>CTR_377_Z_Imm-Olympique</v>
          </cell>
          <cell r="C2084" t="str">
            <v>CTR</v>
          </cell>
          <cell r="D2084" t="str">
            <v>Yaounde</v>
          </cell>
          <cell r="E2084">
            <v>11.52237882</v>
          </cell>
          <cell r="F2084">
            <v>3.8653385139999998</v>
          </cell>
          <cell r="G2084">
            <v>742</v>
          </cell>
          <cell r="H2084" t="str">
            <v>Macro</v>
          </cell>
          <cell r="I2084" t="str">
            <v>ZTE</v>
          </cell>
          <cell r="J2084" t="str">
            <v>Mouamadou</v>
          </cell>
          <cell r="K2084" t="str">
            <v>Yaounde_6</v>
          </cell>
          <cell r="L2084" t="str">
            <v>AFRO</v>
          </cell>
          <cell r="M2084" t="str">
            <v>IHS</v>
          </cell>
          <cell r="N2084" t="str">
            <v>Grid-Gen</v>
          </cell>
        </row>
        <row r="2085">
          <cell r="A2085" t="str">
            <v>CTR_477</v>
          </cell>
          <cell r="B2085" t="str">
            <v>CTR_477_Z_Crf-Cornier</v>
          </cell>
          <cell r="C2085" t="str">
            <v>CTR</v>
          </cell>
          <cell r="D2085" t="str">
            <v>Yaounde</v>
          </cell>
          <cell r="E2085">
            <v>11.541368</v>
          </cell>
          <cell r="F2085">
            <v>3.8653960000000001</v>
          </cell>
          <cell r="G2085">
            <v>734</v>
          </cell>
          <cell r="H2085" t="str">
            <v>Macro</v>
          </cell>
          <cell r="I2085" t="str">
            <v>ZTE</v>
          </cell>
          <cell r="J2085" t="str">
            <v>Mouamadou</v>
          </cell>
          <cell r="K2085" t="str">
            <v>Yaounde_6</v>
          </cell>
          <cell r="L2085" t="str">
            <v>AFRO</v>
          </cell>
          <cell r="M2085" t="str">
            <v>IHS</v>
          </cell>
          <cell r="N2085" t="str">
            <v>Grid-Gen</v>
          </cell>
        </row>
        <row r="2086">
          <cell r="A2086" t="str">
            <v>CTR_484</v>
          </cell>
          <cell r="B2086" t="str">
            <v>CTR_484_Z_H-Plateau-New</v>
          </cell>
          <cell r="C2086" t="str">
            <v>CTR</v>
          </cell>
          <cell r="D2086" t="str">
            <v>Yaounde</v>
          </cell>
          <cell r="E2086">
            <v>11.549262000000001</v>
          </cell>
          <cell r="F2086">
            <v>3.8788070000000001</v>
          </cell>
          <cell r="G2086">
            <v>775</v>
          </cell>
          <cell r="H2086" t="str">
            <v>Macro</v>
          </cell>
          <cell r="I2086" t="str">
            <v>ZTE</v>
          </cell>
          <cell r="J2086" t="str">
            <v>Mouamadou</v>
          </cell>
          <cell r="K2086" t="str">
            <v>Yaounde_6</v>
          </cell>
          <cell r="L2086" t="str">
            <v>AFRO</v>
          </cell>
          <cell r="M2086" t="str">
            <v>IHS</v>
          </cell>
          <cell r="N2086" t="str">
            <v>Grid-Gen</v>
          </cell>
        </row>
        <row r="2087">
          <cell r="A2087" t="str">
            <v>CTR_542</v>
          </cell>
          <cell r="B2087" t="str">
            <v>CTR_542_Z_Titi-Garage</v>
          </cell>
          <cell r="C2087" t="str">
            <v>CTR</v>
          </cell>
          <cell r="D2087" t="str">
            <v>Yaounde</v>
          </cell>
          <cell r="E2087">
            <v>11.55179</v>
          </cell>
          <cell r="F2087">
            <v>3.8845830000000001</v>
          </cell>
          <cell r="G2087">
            <v>753</v>
          </cell>
          <cell r="H2087" t="str">
            <v>Macro</v>
          </cell>
          <cell r="I2087" t="str">
            <v>ZTE</v>
          </cell>
          <cell r="J2087" t="str">
            <v>Mouamadou</v>
          </cell>
          <cell r="K2087" t="str">
            <v>Yaounde_6</v>
          </cell>
          <cell r="L2087" t="str">
            <v>AFRO</v>
          </cell>
          <cell r="M2087" t="str">
            <v>IHS</v>
          </cell>
          <cell r="N2087" t="str">
            <v>Grid-Gen</v>
          </cell>
        </row>
        <row r="2088">
          <cell r="A2088" t="str">
            <v>CTR_595</v>
          </cell>
          <cell r="B2088" t="str">
            <v>CTR_595_Z_Camp-Sonel</v>
          </cell>
          <cell r="C2088" t="str">
            <v>CTR</v>
          </cell>
          <cell r="D2088" t="str">
            <v>Yaounde</v>
          </cell>
          <cell r="E2088">
            <v>11.545785</v>
          </cell>
          <cell r="F2088">
            <v>3.8758659999999998</v>
          </cell>
          <cell r="G2088">
            <v>762</v>
          </cell>
          <cell r="H2088" t="str">
            <v>Macro</v>
          </cell>
          <cell r="I2088" t="str">
            <v>ZTE</v>
          </cell>
          <cell r="J2088" t="str">
            <v>Mouamadou</v>
          </cell>
          <cell r="K2088" t="str">
            <v>Yaounde_6</v>
          </cell>
          <cell r="L2088" t="str">
            <v>AFRO</v>
          </cell>
          <cell r="M2088" t="str">
            <v>CAMUSAT</v>
          </cell>
          <cell r="N2088" t="str">
            <v>Good Grid no GE - 8h</v>
          </cell>
        </row>
        <row r="2089">
          <cell r="A2089" t="str">
            <v>CTR_758</v>
          </cell>
          <cell r="B2089" t="str">
            <v>CTR_758_Z_Vallee-Omnisport</v>
          </cell>
          <cell r="C2089" t="str">
            <v>CTR</v>
          </cell>
          <cell r="D2089" t="str">
            <v>Yaounde</v>
          </cell>
          <cell r="E2089">
            <v>11.535310000000001</v>
          </cell>
          <cell r="F2089">
            <v>3.8897400000000002</v>
          </cell>
          <cell r="G2089">
            <v>745</v>
          </cell>
          <cell r="H2089" t="str">
            <v>Macro</v>
          </cell>
          <cell r="I2089" t="str">
            <v>ZTE</v>
          </cell>
          <cell r="J2089" t="str">
            <v>Mouamadou</v>
          </cell>
          <cell r="K2089" t="str">
            <v>Yaounde_6</v>
          </cell>
          <cell r="L2089" t="str">
            <v>AFRO</v>
          </cell>
          <cell r="M2089" t="str">
            <v>CAMUSAT</v>
          </cell>
          <cell r="N2089" t="str">
            <v>Good Grid no GE - 8h</v>
          </cell>
        </row>
        <row r="2090">
          <cell r="A2090" t="str">
            <v>CTR_633</v>
          </cell>
          <cell r="B2090" t="str">
            <v>CTR_633_Z_Etoudi-II-IHS</v>
          </cell>
          <cell r="C2090" t="str">
            <v>CTR</v>
          </cell>
          <cell r="D2090" t="str">
            <v>Yaounde</v>
          </cell>
          <cell r="E2090">
            <v>11.525084</v>
          </cell>
          <cell r="F2090">
            <v>3.9143080000000001</v>
          </cell>
          <cell r="G2090">
            <v>778</v>
          </cell>
          <cell r="H2090" t="str">
            <v>Macro</v>
          </cell>
          <cell r="I2090" t="str">
            <v>ZTE</v>
          </cell>
          <cell r="J2090" t="str">
            <v>Mouamadou</v>
          </cell>
          <cell r="K2090" t="str">
            <v>Yaounde_6</v>
          </cell>
          <cell r="L2090" t="str">
            <v>AFRO</v>
          </cell>
          <cell r="M2090" t="str">
            <v>IHS</v>
          </cell>
          <cell r="N2090" t="str">
            <v>Grid-Gen</v>
          </cell>
        </row>
        <row r="2091">
          <cell r="A2091" t="str">
            <v>CTR_668</v>
          </cell>
          <cell r="B2091" t="str">
            <v>CTR_668_Z_Mvog-Ebanda-II</v>
          </cell>
          <cell r="C2091" t="str">
            <v>CTR</v>
          </cell>
          <cell r="D2091" t="str">
            <v>Yaounde</v>
          </cell>
          <cell r="E2091">
            <v>11.586754000000001</v>
          </cell>
          <cell r="F2091">
            <v>3.9031899999999999</v>
          </cell>
          <cell r="G2091">
            <v>120</v>
          </cell>
          <cell r="H2091" t="str">
            <v>Macro</v>
          </cell>
          <cell r="I2091" t="str">
            <v>ZTE</v>
          </cell>
          <cell r="J2091" t="str">
            <v>Mouamadou</v>
          </cell>
          <cell r="K2091" t="str">
            <v>Yaounde_6</v>
          </cell>
          <cell r="L2091" t="str">
            <v>AFRO</v>
          </cell>
          <cell r="M2091" t="str">
            <v>CAMUSAT</v>
          </cell>
          <cell r="N2091" t="str">
            <v>Good Grid + Solar + GE</v>
          </cell>
        </row>
        <row r="2092">
          <cell r="A2092" t="str">
            <v>CTR_682</v>
          </cell>
          <cell r="B2092" t="str">
            <v>CTR_682_Z_Etoa-Meki-II</v>
          </cell>
          <cell r="C2092" t="str">
            <v>CTR</v>
          </cell>
          <cell r="D2092" t="str">
            <v>Yaounde</v>
          </cell>
          <cell r="E2092">
            <v>11.52703</v>
          </cell>
          <cell r="F2092">
            <v>3.8798400000000002</v>
          </cell>
          <cell r="G2092">
            <v>751</v>
          </cell>
          <cell r="H2092" t="str">
            <v>Macro</v>
          </cell>
          <cell r="I2092" t="str">
            <v>ZTE</v>
          </cell>
          <cell r="J2092" t="str">
            <v>Mouamadou</v>
          </cell>
          <cell r="K2092" t="str">
            <v>Yaounde_6</v>
          </cell>
          <cell r="L2092" t="str">
            <v>AFRO</v>
          </cell>
          <cell r="M2092" t="str">
            <v>CAMUSAT</v>
          </cell>
          <cell r="N2092" t="str">
            <v>Good Grid no GE - 8h</v>
          </cell>
        </row>
        <row r="2093">
          <cell r="A2093" t="str">
            <v>CTR_805</v>
          </cell>
          <cell r="B2093" t="str">
            <v>CBC</v>
          </cell>
          <cell r="C2093" t="str">
            <v>CTR</v>
          </cell>
          <cell r="D2093" t="str">
            <v>Yaounde</v>
          </cell>
          <cell r="E2093">
            <v>11.520035549999999</v>
          </cell>
          <cell r="F2093">
            <v>3.8643768719999998</v>
          </cell>
          <cell r="G2093">
            <v>714</v>
          </cell>
          <cell r="H2093" t="str">
            <v>Macro</v>
          </cell>
          <cell r="I2093"/>
          <cell r="J2093" t="str">
            <v>Mouamadou</v>
          </cell>
          <cell r="K2093" t="str">
            <v>Yaounde_6</v>
          </cell>
          <cell r="L2093" t="str">
            <v>AFRO</v>
          </cell>
          <cell r="M2093">
            <v>0</v>
          </cell>
          <cell r="N2093" t="e">
            <v>#N/A</v>
          </cell>
        </row>
        <row r="2094">
          <cell r="A2094" t="str">
            <v>CTR_684</v>
          </cell>
          <cell r="B2094" t="str">
            <v>Minisite-Elig-Edzoa</v>
          </cell>
          <cell r="C2094" t="str">
            <v>CTR</v>
          </cell>
          <cell r="D2094" t="str">
            <v>Yaounde</v>
          </cell>
          <cell r="E2094">
            <v>11.522944710000001</v>
          </cell>
          <cell r="F2094">
            <v>3.8891341439999998</v>
          </cell>
          <cell r="G2094">
            <v>0</v>
          </cell>
          <cell r="H2094" t="str">
            <v>Macro</v>
          </cell>
          <cell r="I2094"/>
          <cell r="J2094" t="str">
            <v>Mouamadou</v>
          </cell>
          <cell r="K2094" t="str">
            <v>Yaounde_6</v>
          </cell>
          <cell r="L2094" t="str">
            <v>AFRO</v>
          </cell>
          <cell r="M2094" t="str">
            <v>CAMUSAT</v>
          </cell>
          <cell r="N2094" t="str">
            <v>Good Grid no GE - 8h</v>
          </cell>
        </row>
        <row r="2095">
          <cell r="A2095" t="str">
            <v>CTR_036</v>
          </cell>
          <cell r="B2095" t="str">
            <v>Mfou</v>
          </cell>
          <cell r="C2095" t="str">
            <v>CTR</v>
          </cell>
          <cell r="D2095" t="str">
            <v>Mfou</v>
          </cell>
          <cell r="E2095">
            <v>11.638828999999999</v>
          </cell>
          <cell r="F2095">
            <v>3.725924</v>
          </cell>
          <cell r="G2095">
            <v>710</v>
          </cell>
          <cell r="H2095" t="str">
            <v>Macro</v>
          </cell>
          <cell r="I2095" t="str">
            <v>NOKIA</v>
          </cell>
          <cell r="J2095" t="str">
            <v>Totat Symphorien</v>
          </cell>
          <cell r="K2095" t="str">
            <v>Yaounde_7</v>
          </cell>
          <cell r="L2095" t="str">
            <v>AFRO</v>
          </cell>
          <cell r="M2095" t="str">
            <v>IHS</v>
          </cell>
          <cell r="N2095" t="str">
            <v>Grid-Gen</v>
          </cell>
        </row>
        <row r="2096">
          <cell r="A2096" t="str">
            <v>CTR_063</v>
          </cell>
          <cell r="B2096" t="str">
            <v>Akono</v>
          </cell>
          <cell r="C2096" t="str">
            <v>CTR</v>
          </cell>
          <cell r="D2096" t="str">
            <v>Akono</v>
          </cell>
          <cell r="E2096">
            <v>11.331657140000001</v>
          </cell>
          <cell r="F2096">
            <v>3.5036710339999999</v>
          </cell>
          <cell r="G2096">
            <v>671</v>
          </cell>
          <cell r="H2096" t="str">
            <v>Macro</v>
          </cell>
          <cell r="I2096" t="str">
            <v>NOKIA</v>
          </cell>
          <cell r="J2096" t="str">
            <v>Totat Symphorien</v>
          </cell>
          <cell r="K2096" t="str">
            <v>Yaounde_7</v>
          </cell>
          <cell r="L2096" t="str">
            <v>AFRO</v>
          </cell>
          <cell r="M2096" t="str">
            <v>IHS</v>
          </cell>
          <cell r="N2096" t="str">
            <v>Grid-Gen</v>
          </cell>
        </row>
        <row r="2097">
          <cell r="A2097" t="str">
            <v>CTR_209</v>
          </cell>
          <cell r="B2097" t="str">
            <v>CTR_209_Z_Efoulan</v>
          </cell>
          <cell r="C2097" t="str">
            <v>CTR</v>
          </cell>
          <cell r="D2097" t="str">
            <v>Yaounde</v>
          </cell>
          <cell r="E2097">
            <v>11.505106</v>
          </cell>
          <cell r="F2097">
            <v>3.8322150000000001</v>
          </cell>
          <cell r="G2097">
            <v>742</v>
          </cell>
          <cell r="H2097" t="str">
            <v>Macro</v>
          </cell>
          <cell r="I2097" t="str">
            <v>ZTE</v>
          </cell>
          <cell r="J2097" t="str">
            <v>Totat Symphorien</v>
          </cell>
          <cell r="K2097" t="str">
            <v>Yaounde_7</v>
          </cell>
          <cell r="L2097" t="str">
            <v>AFRO</v>
          </cell>
          <cell r="M2097" t="str">
            <v>IHS</v>
          </cell>
          <cell r="N2097" t="str">
            <v>Grid-Gen</v>
          </cell>
        </row>
        <row r="2098">
          <cell r="A2098" t="str">
            <v>CTR_543</v>
          </cell>
          <cell r="B2098" t="str">
            <v>Obobogo-New</v>
          </cell>
          <cell r="C2098" t="str">
            <v>CTR</v>
          </cell>
          <cell r="D2098" t="str">
            <v>Yaounde</v>
          </cell>
          <cell r="E2098">
            <v>11.503841</v>
          </cell>
          <cell r="F2098">
            <v>3.824948</v>
          </cell>
          <cell r="G2098">
            <v>725</v>
          </cell>
          <cell r="H2098" t="str">
            <v>Macro</v>
          </cell>
          <cell r="I2098" t="str">
            <v>ZTE</v>
          </cell>
          <cell r="J2098" t="str">
            <v>Totat Symphorien</v>
          </cell>
          <cell r="K2098" t="str">
            <v>Yaounde_7</v>
          </cell>
          <cell r="L2098" t="str">
            <v>AFRO</v>
          </cell>
          <cell r="M2098" t="str">
            <v>IHS</v>
          </cell>
          <cell r="N2098" t="str">
            <v>Grid-Gen</v>
          </cell>
        </row>
        <row r="2099">
          <cell r="A2099" t="str">
            <v>CTR_211</v>
          </cell>
          <cell r="B2099" t="str">
            <v>CTR_211_Z_Biteng</v>
          </cell>
          <cell r="C2099" t="str">
            <v>CTR</v>
          </cell>
          <cell r="D2099" t="str">
            <v>Yaounde</v>
          </cell>
          <cell r="E2099">
            <v>11.564674</v>
          </cell>
          <cell r="F2099">
            <v>3.8496730000000001</v>
          </cell>
          <cell r="G2099">
            <v>756</v>
          </cell>
          <cell r="H2099" t="str">
            <v>Macro</v>
          </cell>
          <cell r="I2099" t="str">
            <v>ZTE</v>
          </cell>
          <cell r="J2099" t="str">
            <v>Totat Symphorien</v>
          </cell>
          <cell r="K2099" t="str">
            <v>Yaounde_7</v>
          </cell>
          <cell r="L2099" t="str">
            <v>AFRO</v>
          </cell>
          <cell r="M2099" t="str">
            <v>IHS</v>
          </cell>
          <cell r="N2099" t="str">
            <v>Grid-Gen</v>
          </cell>
        </row>
        <row r="2100">
          <cell r="A2100" t="str">
            <v>CTR_236</v>
          </cell>
          <cell r="B2100" t="str">
            <v>CTR_236_Z_Awae-Yde</v>
          </cell>
          <cell r="C2100" t="str">
            <v>CTR</v>
          </cell>
          <cell r="D2100" t="str">
            <v>Yaounde</v>
          </cell>
          <cell r="E2100">
            <v>11.553216859999999</v>
          </cell>
          <cell r="F2100">
            <v>3.8251352060000001</v>
          </cell>
          <cell r="G2100">
            <v>742</v>
          </cell>
          <cell r="H2100" t="str">
            <v>Macro</v>
          </cell>
          <cell r="I2100" t="str">
            <v>ZTE</v>
          </cell>
          <cell r="J2100" t="str">
            <v>Totat Symphorien</v>
          </cell>
          <cell r="K2100" t="str">
            <v>Yaounde_7</v>
          </cell>
          <cell r="L2100" t="str">
            <v>AFRO</v>
          </cell>
          <cell r="M2100" t="str">
            <v>IHS</v>
          </cell>
          <cell r="N2100" t="str">
            <v>Grid-Gen</v>
          </cell>
        </row>
        <row r="2101">
          <cell r="A2101" t="str">
            <v>CTR_247</v>
          </cell>
          <cell r="B2101" t="str">
            <v>CTR_247_Z_Nkolangaa</v>
          </cell>
          <cell r="C2101" t="str">
            <v>CTR</v>
          </cell>
          <cell r="D2101" t="str">
            <v>Yaounde</v>
          </cell>
          <cell r="E2101">
            <v>11.572165589999999</v>
          </cell>
          <cell r="F2101">
            <v>3.8174105859999998</v>
          </cell>
          <cell r="G2101">
            <v>742</v>
          </cell>
          <cell r="H2101" t="str">
            <v>Macro</v>
          </cell>
          <cell r="I2101" t="str">
            <v>ZTE</v>
          </cell>
          <cell r="J2101" t="str">
            <v>Totat Symphorien</v>
          </cell>
          <cell r="K2101" t="str">
            <v>Yaounde_7</v>
          </cell>
          <cell r="L2101" t="str">
            <v>AFRO</v>
          </cell>
          <cell r="M2101" t="str">
            <v>IHS</v>
          </cell>
          <cell r="N2101" t="str">
            <v>Grid-Gen</v>
          </cell>
        </row>
        <row r="2102">
          <cell r="A2102" t="str">
            <v>CTR_266</v>
          </cell>
          <cell r="B2102" t="str">
            <v>CTR_266_Z_Essomba</v>
          </cell>
          <cell r="C2102" t="str">
            <v>CTR</v>
          </cell>
          <cell r="D2102" t="str">
            <v>Yaounde</v>
          </cell>
          <cell r="E2102">
            <v>11.549132999999999</v>
          </cell>
          <cell r="F2102">
            <v>3.8543349999999998</v>
          </cell>
          <cell r="G2102">
            <v>742</v>
          </cell>
          <cell r="H2102" t="str">
            <v>Macro</v>
          </cell>
          <cell r="I2102" t="str">
            <v>ZTE</v>
          </cell>
          <cell r="J2102" t="str">
            <v>Totat Symphorien</v>
          </cell>
          <cell r="K2102" t="str">
            <v>Yaounde_7</v>
          </cell>
          <cell r="L2102" t="str">
            <v>AFRO</v>
          </cell>
          <cell r="M2102" t="str">
            <v>IHS</v>
          </cell>
          <cell r="N2102" t="str">
            <v>Grid-Gen</v>
          </cell>
        </row>
        <row r="2103">
          <cell r="A2103" t="str">
            <v>CTR_376</v>
          </cell>
          <cell r="B2103" t="str">
            <v>CTR_376_Z_Emombo-1er-Crf-MTN</v>
          </cell>
          <cell r="C2103" t="str">
            <v>CTR</v>
          </cell>
          <cell r="D2103" t="str">
            <v>Yaounde</v>
          </cell>
          <cell r="E2103">
            <v>11.544484000000001</v>
          </cell>
          <cell r="F2103">
            <v>3.8625419999999999</v>
          </cell>
          <cell r="G2103">
            <v>742</v>
          </cell>
          <cell r="H2103" t="str">
            <v>Macro</v>
          </cell>
          <cell r="I2103" t="str">
            <v>ZTE</v>
          </cell>
          <cell r="J2103" t="str">
            <v>Totat Symphorien</v>
          </cell>
          <cell r="K2103" t="str">
            <v>Yaounde_7</v>
          </cell>
          <cell r="L2103" t="str">
            <v>AFRO</v>
          </cell>
          <cell r="M2103" t="str">
            <v>IHS</v>
          </cell>
          <cell r="N2103" t="str">
            <v>Grid-Gen</v>
          </cell>
        </row>
        <row r="2104">
          <cell r="A2104" t="str">
            <v>CTR_395</v>
          </cell>
          <cell r="B2104" t="str">
            <v>CTR_395_Z_Biteng-Maetur</v>
          </cell>
          <cell r="C2104" t="str">
            <v>CTR</v>
          </cell>
          <cell r="D2104" t="str">
            <v>Yaounde</v>
          </cell>
          <cell r="E2104">
            <v>11.562673999999999</v>
          </cell>
          <cell r="F2104">
            <v>3.8367490000000002</v>
          </cell>
          <cell r="G2104">
            <v>742</v>
          </cell>
          <cell r="H2104" t="str">
            <v>Macro</v>
          </cell>
          <cell r="I2104" t="str">
            <v>ZTE</v>
          </cell>
          <cell r="J2104" t="str">
            <v>Totat Symphorien</v>
          </cell>
          <cell r="K2104" t="str">
            <v>Yaounde_7</v>
          </cell>
          <cell r="L2104" t="str">
            <v>AFRO</v>
          </cell>
          <cell r="M2104" t="str">
            <v>IHS</v>
          </cell>
          <cell r="N2104" t="str">
            <v>Grid-Gen</v>
          </cell>
        </row>
        <row r="2105">
          <cell r="A2105" t="str">
            <v>CTR_098</v>
          </cell>
          <cell r="B2105" t="str">
            <v>Ngoumou-Camrail</v>
          </cell>
          <cell r="C2105" t="str">
            <v>CTR</v>
          </cell>
          <cell r="D2105" t="str">
            <v>Ngoumou</v>
          </cell>
          <cell r="E2105">
            <v>11.29763889</v>
          </cell>
          <cell r="F2105">
            <v>3.590972222</v>
          </cell>
          <cell r="G2105">
            <v>671</v>
          </cell>
          <cell r="H2105" t="str">
            <v>Macro</v>
          </cell>
          <cell r="I2105" t="str">
            <v>NOKIA</v>
          </cell>
          <cell r="J2105" t="str">
            <v>Totat Symphorien</v>
          </cell>
          <cell r="K2105" t="str">
            <v>Yaounde_7</v>
          </cell>
          <cell r="L2105" t="str">
            <v>AFRO</v>
          </cell>
          <cell r="M2105" t="str">
            <v>CAMUSAT</v>
          </cell>
          <cell r="N2105" t="str">
            <v>Medium Grid + Solar + GE</v>
          </cell>
        </row>
        <row r="2106">
          <cell r="A2106" t="str">
            <v>CTR_168</v>
          </cell>
          <cell r="B2106" t="str">
            <v>CTR_168_Z_Awae-Escalier-IHS</v>
          </cell>
          <cell r="C2106" t="str">
            <v>CTR</v>
          </cell>
          <cell r="D2106" t="str">
            <v>Yaounde</v>
          </cell>
          <cell r="E2106">
            <v>11.55130278</v>
          </cell>
          <cell r="F2106">
            <v>3.8305708520000001</v>
          </cell>
          <cell r="G2106">
            <v>742</v>
          </cell>
          <cell r="H2106" t="str">
            <v>Macro</v>
          </cell>
          <cell r="I2106" t="str">
            <v>ZTE</v>
          </cell>
          <cell r="J2106" t="str">
            <v>Totat Symphorien</v>
          </cell>
          <cell r="K2106" t="str">
            <v>Yaounde_7</v>
          </cell>
          <cell r="L2106" t="str">
            <v>AFRO</v>
          </cell>
          <cell r="M2106" t="str">
            <v>IHS</v>
          </cell>
          <cell r="N2106" t="str">
            <v>Grid-Gen</v>
          </cell>
        </row>
        <row r="2107">
          <cell r="A2107" t="str">
            <v>CTR_441</v>
          </cell>
          <cell r="B2107" t="str">
            <v>Olama-IHS</v>
          </cell>
          <cell r="C2107" t="str">
            <v>CTR</v>
          </cell>
          <cell r="D2107" t="str">
            <v>Olama</v>
          </cell>
          <cell r="E2107">
            <v>11.27998</v>
          </cell>
          <cell r="F2107">
            <v>3.4272</v>
          </cell>
          <cell r="G2107">
            <v>663</v>
          </cell>
          <cell r="H2107" t="str">
            <v>Macro</v>
          </cell>
          <cell r="I2107" t="str">
            <v>NOKIA</v>
          </cell>
          <cell r="J2107" t="str">
            <v>Totat Symphorien</v>
          </cell>
          <cell r="K2107" t="str">
            <v>Yaounde_7</v>
          </cell>
          <cell r="L2107" t="str">
            <v>AFRO</v>
          </cell>
          <cell r="M2107" t="str">
            <v>IHS</v>
          </cell>
          <cell r="N2107" t="str">
            <v>Grid-Gen</v>
          </cell>
        </row>
        <row r="2108">
          <cell r="A2108" t="str">
            <v>CTR_462</v>
          </cell>
          <cell r="B2108" t="str">
            <v>CTR_462_Z_Abang-MTN-IHS</v>
          </cell>
          <cell r="C2108" t="str">
            <v>CTR</v>
          </cell>
          <cell r="D2108" t="str">
            <v>Yaounde</v>
          </cell>
          <cell r="E2108">
            <v>11.58138218</v>
          </cell>
          <cell r="F2108">
            <v>3.8137936130000001</v>
          </cell>
          <cell r="G2108">
            <v>742</v>
          </cell>
          <cell r="H2108" t="str">
            <v>Macro</v>
          </cell>
          <cell r="I2108" t="str">
            <v>ZTE</v>
          </cell>
          <cell r="J2108" t="str">
            <v>Totat Symphorien</v>
          </cell>
          <cell r="K2108" t="str">
            <v>Yaounde_7</v>
          </cell>
          <cell r="L2108" t="str">
            <v>AFRO</v>
          </cell>
          <cell r="M2108" t="str">
            <v>IHS</v>
          </cell>
          <cell r="N2108" t="str">
            <v>Grid-Gen</v>
          </cell>
        </row>
        <row r="2109">
          <cell r="A2109" t="str">
            <v>CTR_464</v>
          </cell>
          <cell r="B2109" t="str">
            <v>Mfou-EPC-MTN-IHS</v>
          </cell>
          <cell r="C2109" t="str">
            <v>CTR</v>
          </cell>
          <cell r="D2109" t="str">
            <v>Mfou</v>
          </cell>
          <cell r="E2109">
            <v>11.644398000000001</v>
          </cell>
          <cell r="F2109">
            <v>3.71502</v>
          </cell>
          <cell r="G2109">
            <v>713</v>
          </cell>
          <cell r="H2109" t="str">
            <v>Macro</v>
          </cell>
          <cell r="I2109" t="str">
            <v>NOKIA</v>
          </cell>
          <cell r="J2109" t="str">
            <v>Totat Symphorien</v>
          </cell>
          <cell r="K2109" t="str">
            <v>Yaounde_7</v>
          </cell>
          <cell r="L2109" t="str">
            <v>AFRO</v>
          </cell>
          <cell r="M2109" t="str">
            <v>IHS</v>
          </cell>
          <cell r="N2109" t="str">
            <v>Grid-Gen</v>
          </cell>
        </row>
        <row r="2110">
          <cell r="A2110" t="str">
            <v>CTR_558</v>
          </cell>
          <cell r="B2110" t="str">
            <v>CTR_558_Z_Emombo-2eme-Crf</v>
          </cell>
          <cell r="C2110" t="str">
            <v>CTR</v>
          </cell>
          <cell r="D2110" t="str">
            <v>Yaounde</v>
          </cell>
          <cell r="E2110">
            <v>11.549643</v>
          </cell>
          <cell r="F2110">
            <v>3.8650769999999999</v>
          </cell>
          <cell r="G2110">
            <v>742</v>
          </cell>
          <cell r="H2110" t="str">
            <v>Macro</v>
          </cell>
          <cell r="I2110" t="str">
            <v>ZTE</v>
          </cell>
          <cell r="J2110" t="str">
            <v>Totat Symphorien</v>
          </cell>
          <cell r="K2110" t="str">
            <v>Yaounde_7</v>
          </cell>
          <cell r="L2110" t="str">
            <v>AFRO</v>
          </cell>
          <cell r="M2110" t="str">
            <v>CAMUSAT</v>
          </cell>
          <cell r="N2110" t="str">
            <v>Good Grid no GE - 8h</v>
          </cell>
        </row>
        <row r="2111">
          <cell r="A2111" t="str">
            <v>CTR_622</v>
          </cell>
          <cell r="B2111" t="str">
            <v>CTR_622_Z_Ondoa-Otoa-IHS</v>
          </cell>
          <cell r="C2111" t="str">
            <v>CTR</v>
          </cell>
          <cell r="D2111" t="str">
            <v>Yaounde</v>
          </cell>
          <cell r="E2111">
            <v>11.551569150000001</v>
          </cell>
          <cell r="F2111">
            <v>3.820349899</v>
          </cell>
          <cell r="G2111">
            <v>720</v>
          </cell>
          <cell r="H2111" t="str">
            <v>Macro</v>
          </cell>
          <cell r="I2111" t="str">
            <v>ZTE</v>
          </cell>
          <cell r="J2111" t="str">
            <v>Totat Symphorien</v>
          </cell>
          <cell r="K2111" t="str">
            <v>Yaounde_7</v>
          </cell>
          <cell r="L2111" t="str">
            <v>AFRO</v>
          </cell>
          <cell r="M2111" t="str">
            <v>IHS</v>
          </cell>
          <cell r="N2111" t="str">
            <v>Grid-Gen</v>
          </cell>
        </row>
        <row r="2112">
          <cell r="A2112" t="str">
            <v>CTR_651</v>
          </cell>
          <cell r="B2112" t="str">
            <v>CTR_651_Z_Ayene</v>
          </cell>
          <cell r="C2112" t="str">
            <v>CTR</v>
          </cell>
          <cell r="D2112" t="str">
            <v>Yaounde</v>
          </cell>
          <cell r="E2112">
            <v>11.594061999999999</v>
          </cell>
          <cell r="F2112">
            <v>3.8107160000000002</v>
          </cell>
          <cell r="G2112">
            <v>745</v>
          </cell>
          <cell r="H2112" t="str">
            <v>Macro</v>
          </cell>
          <cell r="I2112" t="str">
            <v>ZTE</v>
          </cell>
          <cell r="J2112" t="str">
            <v>Totat Symphorien</v>
          </cell>
          <cell r="K2112" t="str">
            <v>Yaounde_7</v>
          </cell>
          <cell r="L2112" t="str">
            <v>AFRO</v>
          </cell>
          <cell r="M2112" t="str">
            <v>CAMUSAT</v>
          </cell>
          <cell r="N2112" t="str">
            <v>Good Grid + GE</v>
          </cell>
        </row>
        <row r="2113">
          <cell r="A2113" t="str">
            <v>CTR_659</v>
          </cell>
          <cell r="B2113" t="str">
            <v>CTR_659_Z_Nkoulou</v>
          </cell>
          <cell r="C2113" t="str">
            <v>CTR</v>
          </cell>
          <cell r="D2113" t="str">
            <v>Nkoulou</v>
          </cell>
          <cell r="E2113">
            <v>11.571994999999999</v>
          </cell>
          <cell r="F2113">
            <v>3.7961010000000002</v>
          </cell>
          <cell r="G2113">
            <v>731</v>
          </cell>
          <cell r="H2113" t="str">
            <v>Macro</v>
          </cell>
          <cell r="I2113" t="str">
            <v>ZTE</v>
          </cell>
          <cell r="J2113" t="str">
            <v>Totat Symphorien</v>
          </cell>
          <cell r="K2113" t="str">
            <v>Yaounde_7</v>
          </cell>
          <cell r="L2113" t="str">
            <v>AFRO</v>
          </cell>
          <cell r="M2113" t="str">
            <v>CAMUSAT</v>
          </cell>
          <cell r="N2113" t="str">
            <v>Good Grid + GE</v>
          </cell>
        </row>
        <row r="2114">
          <cell r="A2114" t="str">
            <v>CTR_667</v>
          </cell>
          <cell r="B2114" t="str">
            <v>CTR_667_Z_Lada</v>
          </cell>
          <cell r="C2114" t="str">
            <v>CTR</v>
          </cell>
          <cell r="D2114" t="str">
            <v>Lada</v>
          </cell>
          <cell r="E2114">
            <v>11.596235999999999</v>
          </cell>
          <cell r="F2114">
            <v>3.83609</v>
          </cell>
          <cell r="G2114">
            <v>120</v>
          </cell>
          <cell r="H2114" t="str">
            <v>Macro</v>
          </cell>
          <cell r="I2114" t="str">
            <v>ZTE</v>
          </cell>
          <cell r="J2114" t="str">
            <v>Totat Symphorien</v>
          </cell>
          <cell r="K2114" t="str">
            <v>Yaounde_7</v>
          </cell>
          <cell r="L2114" t="str">
            <v>AFRO</v>
          </cell>
          <cell r="M2114" t="str">
            <v>CAMUSAT</v>
          </cell>
          <cell r="N2114" t="str">
            <v>Good Grid + Solar + GE</v>
          </cell>
        </row>
        <row r="2115">
          <cell r="A2115" t="str">
            <v>CTR_715</v>
          </cell>
          <cell r="B2115" t="str">
            <v>CTR_715_Z_Etoa-Dispensaire</v>
          </cell>
          <cell r="C2115" t="str">
            <v>CTR</v>
          </cell>
          <cell r="D2115" t="str">
            <v>Yaounde</v>
          </cell>
          <cell r="E2115">
            <v>11.481978</v>
          </cell>
          <cell r="F2115">
            <v>3.7801</v>
          </cell>
          <cell r="G2115">
            <v>721</v>
          </cell>
          <cell r="H2115" t="str">
            <v>Macro</v>
          </cell>
          <cell r="I2115" t="str">
            <v>ZTE</v>
          </cell>
          <cell r="J2115" t="str">
            <v>Totat Symphorien</v>
          </cell>
          <cell r="K2115" t="str">
            <v>Yaounde_7</v>
          </cell>
          <cell r="L2115" t="str">
            <v>AFRO</v>
          </cell>
          <cell r="M2115" t="str">
            <v>CAMUSAT</v>
          </cell>
          <cell r="N2115" t="str">
            <v>Good Grid + GE</v>
          </cell>
        </row>
        <row r="2116">
          <cell r="A2116" t="str">
            <v>CTR_773</v>
          </cell>
          <cell r="B2116" t="str">
            <v>CTR_773_Z_Efoulan-Pont</v>
          </cell>
          <cell r="C2116" t="str">
            <v>CTR</v>
          </cell>
          <cell r="D2116" t="str">
            <v>Yaounde</v>
          </cell>
          <cell r="E2116">
            <v>11.49639666</v>
          </cell>
          <cell r="F2116">
            <v>3.829149911</v>
          </cell>
          <cell r="G2116">
            <v>759</v>
          </cell>
          <cell r="H2116" t="str">
            <v>Macro</v>
          </cell>
          <cell r="I2116" t="str">
            <v>ZTE</v>
          </cell>
          <cell r="J2116" t="str">
            <v>Totat Symphorien</v>
          </cell>
          <cell r="K2116" t="str">
            <v>Yaounde_7</v>
          </cell>
          <cell r="L2116" t="str">
            <v>AFRO</v>
          </cell>
          <cell r="M2116" t="str">
            <v>CAMUSAT</v>
          </cell>
          <cell r="N2116" t="str">
            <v>Good Grid + GE</v>
          </cell>
        </row>
        <row r="2117">
          <cell r="A2117" t="str">
            <v>CTR_777</v>
          </cell>
          <cell r="B2117" t="str">
            <v>CTR_777_Z_Nkoulou-II</v>
          </cell>
          <cell r="C2117" t="str">
            <v>CTR</v>
          </cell>
          <cell r="D2117" t="str">
            <v>Yaounde</v>
          </cell>
          <cell r="E2117">
            <v>11.55775</v>
          </cell>
          <cell r="F2117">
            <v>3.7917800000000002</v>
          </cell>
          <cell r="G2117">
            <v>716</v>
          </cell>
          <cell r="H2117" t="str">
            <v>Macro</v>
          </cell>
          <cell r="I2117" t="str">
            <v>ZTE</v>
          </cell>
          <cell r="J2117" t="str">
            <v>Totat Symphorien</v>
          </cell>
          <cell r="K2117" t="str">
            <v>Yaounde_7</v>
          </cell>
          <cell r="L2117" t="str">
            <v>AFRO</v>
          </cell>
          <cell r="M2117" t="str">
            <v>CAMUSAT</v>
          </cell>
          <cell r="N2117" t="str">
            <v>Bad Grid + GE</v>
          </cell>
        </row>
        <row r="2118">
          <cell r="A2118" t="str">
            <v>CTR_791</v>
          </cell>
          <cell r="B2118" t="str">
            <v>CTR_791_Z_Ayene-II</v>
          </cell>
          <cell r="C2118" t="str">
            <v>CTR</v>
          </cell>
          <cell r="D2118" t="str">
            <v>Yaounde</v>
          </cell>
          <cell r="E2118">
            <v>11.589710999999999</v>
          </cell>
          <cell r="F2118">
            <v>3.8223560000000001</v>
          </cell>
          <cell r="G2118">
            <v>748</v>
          </cell>
          <cell r="H2118" t="str">
            <v>Macro</v>
          </cell>
          <cell r="I2118" t="str">
            <v>ZTE</v>
          </cell>
          <cell r="J2118" t="str">
            <v>Totat Symphorien</v>
          </cell>
          <cell r="K2118" t="str">
            <v>Yaounde_7</v>
          </cell>
          <cell r="L2118" t="str">
            <v>AFRO</v>
          </cell>
          <cell r="M2118" t="str">
            <v>CAMUSAT</v>
          </cell>
          <cell r="N2118" t="str">
            <v>HGB</v>
          </cell>
        </row>
        <row r="2119">
          <cell r="A2119" t="str">
            <v>CTR_897</v>
          </cell>
          <cell r="B2119" t="str">
            <v>CTR_897_Z_Nkoulou-carriere</v>
          </cell>
          <cell r="C2119" t="str">
            <v>CTR</v>
          </cell>
          <cell r="D2119" t="str">
            <v>Yaounde</v>
          </cell>
          <cell r="E2119">
            <v>11.557015</v>
          </cell>
          <cell r="F2119">
            <v>3.798807</v>
          </cell>
          <cell r="G2119">
            <v>741</v>
          </cell>
          <cell r="H2119" t="str">
            <v>Macro</v>
          </cell>
          <cell r="I2119" t="str">
            <v>ZTE</v>
          </cell>
          <cell r="J2119" t="str">
            <v>Totat Symphorien</v>
          </cell>
          <cell r="K2119" t="str">
            <v>Yaounde_7</v>
          </cell>
          <cell r="L2119" t="str">
            <v>AFRO</v>
          </cell>
          <cell r="M2119">
            <v>0</v>
          </cell>
          <cell r="N2119" t="e">
            <v>#N/A</v>
          </cell>
        </row>
        <row r="2120">
          <cell r="A2120" t="str">
            <v>CTR_849</v>
          </cell>
          <cell r="B2120" t="str">
            <v>CTR_849_Z_Fraternite-Adama_Ekombitie-III</v>
          </cell>
          <cell r="C2120" t="str">
            <v>CTR</v>
          </cell>
          <cell r="D2120" t="str">
            <v>Yaounde</v>
          </cell>
          <cell r="E2120">
            <v>11.55799</v>
          </cell>
          <cell r="F2120">
            <v>3.9279700000000002</v>
          </cell>
          <cell r="G2120">
            <v>697</v>
          </cell>
          <cell r="H2120" t="str">
            <v>Macro</v>
          </cell>
          <cell r="I2120" t="str">
            <v>ZTE</v>
          </cell>
          <cell r="J2120" t="str">
            <v>Totat Symphorien</v>
          </cell>
          <cell r="K2120" t="str">
            <v>Yaounde_7</v>
          </cell>
          <cell r="L2120" t="str">
            <v>AFRO</v>
          </cell>
          <cell r="M2120" t="str">
            <v>CAMUSAT</v>
          </cell>
          <cell r="N2120" t="str">
            <v>Good Grid no GE - 8h</v>
          </cell>
        </row>
        <row r="2121">
          <cell r="A2121" t="str">
            <v>CTR_159</v>
          </cell>
          <cell r="B2121" t="str">
            <v>CTR_159_Z_Crf-Nsam-IHS</v>
          </cell>
          <cell r="C2121" t="str">
            <v>CTR</v>
          </cell>
          <cell r="D2121" t="str">
            <v>Yaounde</v>
          </cell>
          <cell r="E2121">
            <v>11.510219279999999</v>
          </cell>
          <cell r="F2121">
            <v>3.830818641</v>
          </cell>
          <cell r="G2121">
            <v>729</v>
          </cell>
          <cell r="H2121" t="str">
            <v>Macro</v>
          </cell>
          <cell r="I2121" t="str">
            <v>ZTE</v>
          </cell>
          <cell r="J2121" t="str">
            <v>Totat Symphorien</v>
          </cell>
          <cell r="K2121" t="str">
            <v>Yaounde_7</v>
          </cell>
          <cell r="L2121" t="str">
            <v>AFRO</v>
          </cell>
          <cell r="M2121" t="str">
            <v>IHS</v>
          </cell>
          <cell r="N2121" t="str">
            <v>Grid-Gen</v>
          </cell>
        </row>
        <row r="2122">
          <cell r="A2122" t="str">
            <v>CTR_212</v>
          </cell>
          <cell r="B2122" t="str">
            <v>CTR_212_Z_Emombo</v>
          </cell>
          <cell r="C2122" t="str">
            <v>CTR</v>
          </cell>
          <cell r="D2122" t="str">
            <v>Yaounde</v>
          </cell>
          <cell r="E2122">
            <v>11.553742</v>
          </cell>
          <cell r="F2122">
            <v>3.8625919999999998</v>
          </cell>
          <cell r="G2122">
            <v>748</v>
          </cell>
          <cell r="H2122" t="str">
            <v>Macro</v>
          </cell>
          <cell r="I2122" t="str">
            <v>ZTE</v>
          </cell>
          <cell r="J2122" t="str">
            <v>Totat Symphorien</v>
          </cell>
          <cell r="K2122" t="str">
            <v>Yaounde_7</v>
          </cell>
          <cell r="L2122" t="str">
            <v>AFRO</v>
          </cell>
          <cell r="M2122" t="str">
            <v>IHS</v>
          </cell>
          <cell r="N2122" t="str">
            <v>Grid-Gen</v>
          </cell>
        </row>
        <row r="2123">
          <cell r="A2123" t="str">
            <v>CTR_261</v>
          </cell>
          <cell r="B2123" t="str">
            <v>CTR_261_Z_Sofavinc</v>
          </cell>
          <cell r="C2123" t="str">
            <v>CTR</v>
          </cell>
          <cell r="D2123" t="str">
            <v>Yaounde</v>
          </cell>
          <cell r="E2123">
            <v>11.50918396</v>
          </cell>
          <cell r="F2123">
            <v>3.8172068779999999</v>
          </cell>
          <cell r="G2123">
            <v>677</v>
          </cell>
          <cell r="H2123" t="str">
            <v>Macro</v>
          </cell>
          <cell r="I2123" t="str">
            <v>ZTE</v>
          </cell>
          <cell r="J2123" t="str">
            <v>Totat Symphorien</v>
          </cell>
          <cell r="K2123" t="str">
            <v>Yaounde_7</v>
          </cell>
          <cell r="L2123" t="str">
            <v>AFRO</v>
          </cell>
          <cell r="M2123" t="str">
            <v>IHS</v>
          </cell>
          <cell r="N2123" t="str">
            <v>Grid-Gen</v>
          </cell>
        </row>
        <row r="2124">
          <cell r="A2124" t="str">
            <v>CTR_315</v>
          </cell>
          <cell r="B2124" t="str">
            <v>CTR_315_Z_Bitoto</v>
          </cell>
          <cell r="C2124" t="str">
            <v>CTR</v>
          </cell>
          <cell r="D2124" t="str">
            <v>Yaounde</v>
          </cell>
          <cell r="E2124">
            <v>11.579594</v>
          </cell>
          <cell r="F2124">
            <v>3.8481040000000002</v>
          </cell>
          <cell r="G2124">
            <v>736</v>
          </cell>
          <cell r="H2124" t="str">
            <v>Macro</v>
          </cell>
          <cell r="I2124" t="str">
            <v>ZTE</v>
          </cell>
          <cell r="J2124" t="str">
            <v>Totat Symphorien</v>
          </cell>
          <cell r="K2124" t="str">
            <v>Yaounde_7</v>
          </cell>
          <cell r="L2124" t="str">
            <v>AFRO</v>
          </cell>
          <cell r="M2124" t="str">
            <v>IHS</v>
          </cell>
          <cell r="N2124" t="str">
            <v>Grid-Gen</v>
          </cell>
        </row>
        <row r="2125">
          <cell r="A2125" t="str">
            <v>CTR_374</v>
          </cell>
          <cell r="B2125" t="str">
            <v>CTR_374_Z_Awae-Nkomo</v>
          </cell>
          <cell r="C2125" t="str">
            <v>CTR</v>
          </cell>
          <cell r="D2125" t="str">
            <v>Yaounde</v>
          </cell>
          <cell r="E2125">
            <v>11.55371852</v>
          </cell>
          <cell r="F2125">
            <v>3.8349455099999998</v>
          </cell>
          <cell r="G2125">
            <v>746</v>
          </cell>
          <cell r="H2125" t="str">
            <v>Macro</v>
          </cell>
          <cell r="I2125" t="str">
            <v>ZTE</v>
          </cell>
          <cell r="J2125" t="str">
            <v>Totat Symphorien</v>
          </cell>
          <cell r="K2125" t="str">
            <v>Yaounde_7</v>
          </cell>
          <cell r="L2125" t="str">
            <v>AFRO</v>
          </cell>
          <cell r="M2125" t="str">
            <v>IHS</v>
          </cell>
          <cell r="N2125" t="str">
            <v>Grid-Gen</v>
          </cell>
        </row>
        <row r="2126">
          <cell r="A2126" t="str">
            <v>CTR_378</v>
          </cell>
          <cell r="B2126" t="str">
            <v>CTR_378_Z_Mvog-Manga</v>
          </cell>
          <cell r="C2126" t="str">
            <v>CTR</v>
          </cell>
          <cell r="D2126" t="str">
            <v>Yaounde</v>
          </cell>
          <cell r="E2126">
            <v>11.538936</v>
          </cell>
          <cell r="F2126">
            <v>3.8104439999999999</v>
          </cell>
          <cell r="G2126">
            <v>705</v>
          </cell>
          <cell r="H2126" t="str">
            <v>Macro</v>
          </cell>
          <cell r="I2126" t="str">
            <v>ZTE</v>
          </cell>
          <cell r="J2126" t="str">
            <v>Totat Symphorien</v>
          </cell>
          <cell r="K2126" t="str">
            <v>Yaounde_7</v>
          </cell>
          <cell r="L2126" t="str">
            <v>AFRO</v>
          </cell>
          <cell r="M2126" t="str">
            <v>IHS</v>
          </cell>
          <cell r="N2126" t="str">
            <v>Grid-Gen</v>
          </cell>
        </row>
        <row r="2127">
          <cell r="A2127" t="str">
            <v>CTR_417</v>
          </cell>
          <cell r="B2127" t="str">
            <v>CTR_417_Z_Emombo-Tchad</v>
          </cell>
          <cell r="C2127" t="str">
            <v>CTR</v>
          </cell>
          <cell r="D2127" t="str">
            <v>Yaounde</v>
          </cell>
          <cell r="E2127">
            <v>11.547782</v>
          </cell>
          <cell r="F2127">
            <v>3.8598029999999999</v>
          </cell>
          <cell r="G2127">
            <v>753</v>
          </cell>
          <cell r="H2127" t="str">
            <v>Macro</v>
          </cell>
          <cell r="I2127" t="str">
            <v>ZTE</v>
          </cell>
          <cell r="J2127" t="str">
            <v>Totat Symphorien</v>
          </cell>
          <cell r="K2127" t="str">
            <v>Yaounde_7</v>
          </cell>
          <cell r="L2127" t="str">
            <v>AFRO</v>
          </cell>
          <cell r="M2127" t="str">
            <v>IHS</v>
          </cell>
          <cell r="N2127" t="str">
            <v>Grid Only</v>
          </cell>
        </row>
        <row r="2128">
          <cell r="A2128" t="str">
            <v>CTR_488</v>
          </cell>
          <cell r="B2128" t="str">
            <v>CTR_488_Z_Nsam-Sofavinc-IHS</v>
          </cell>
          <cell r="C2128" t="str">
            <v>CTR</v>
          </cell>
          <cell r="D2128" t="str">
            <v>Yaounde</v>
          </cell>
          <cell r="E2128">
            <v>11.5041178</v>
          </cell>
          <cell r="F2128">
            <v>3.8171729569999999</v>
          </cell>
          <cell r="G2128">
            <v>762</v>
          </cell>
          <cell r="H2128" t="str">
            <v>Macro</v>
          </cell>
          <cell r="I2128" t="str">
            <v>ZTE</v>
          </cell>
          <cell r="J2128" t="str">
            <v>Totat Symphorien</v>
          </cell>
          <cell r="K2128" t="str">
            <v>Yaounde_7</v>
          </cell>
          <cell r="L2128" t="str">
            <v>AFRO</v>
          </cell>
          <cell r="M2128" t="str">
            <v>IHS</v>
          </cell>
          <cell r="N2128" t="str">
            <v>Grid-Gen</v>
          </cell>
        </row>
        <row r="2129">
          <cell r="A2129" t="str">
            <v>CTR_629</v>
          </cell>
          <cell r="B2129" t="str">
            <v>CTR_629_Z_Nkongoa</v>
          </cell>
          <cell r="C2129" t="str">
            <v>CTR</v>
          </cell>
          <cell r="D2129" t="str">
            <v>Yaounde</v>
          </cell>
          <cell r="E2129">
            <v>11.61304112</v>
          </cell>
          <cell r="F2129">
            <v>3.8054327749999999</v>
          </cell>
          <cell r="G2129">
            <v>738</v>
          </cell>
          <cell r="H2129" t="str">
            <v>Macro</v>
          </cell>
          <cell r="I2129" t="str">
            <v>ZTE</v>
          </cell>
          <cell r="J2129" t="str">
            <v>Totat Symphorien</v>
          </cell>
          <cell r="K2129" t="str">
            <v>Yaounde_7</v>
          </cell>
          <cell r="L2129" t="str">
            <v>AFRO</v>
          </cell>
          <cell r="M2129" t="str">
            <v>CAMUSAT</v>
          </cell>
          <cell r="N2129" t="str">
            <v>Bad Grid + GE</v>
          </cell>
        </row>
        <row r="2130">
          <cell r="A2130" t="str">
            <v>CTR_652</v>
          </cell>
          <cell r="B2130" t="str">
            <v>CTR_652_Z_Hopital-de-La-Cass</v>
          </cell>
          <cell r="C2130" t="str">
            <v>CTR</v>
          </cell>
          <cell r="D2130" t="str">
            <v>Yaounde</v>
          </cell>
          <cell r="E2130">
            <v>11.535496999999999</v>
          </cell>
          <cell r="F2130">
            <v>3.8591139999999999</v>
          </cell>
          <cell r="G2130">
            <v>769</v>
          </cell>
          <cell r="H2130" t="str">
            <v>Macro</v>
          </cell>
          <cell r="I2130" t="str">
            <v>ZTE</v>
          </cell>
          <cell r="J2130" t="str">
            <v>Totat Symphorien</v>
          </cell>
          <cell r="K2130" t="str">
            <v>Yaounde_7</v>
          </cell>
          <cell r="L2130" t="str">
            <v>AFRO</v>
          </cell>
          <cell r="M2130" t="str">
            <v>CAMUSAT</v>
          </cell>
          <cell r="N2130" t="str">
            <v>Good Grid + GE</v>
          </cell>
        </row>
        <row r="2131">
          <cell r="A2131" t="str">
            <v>CTR_669</v>
          </cell>
          <cell r="B2131" t="str">
            <v>CTR_669_Z_Mvog-Mangaa-II</v>
          </cell>
          <cell r="C2131" t="str">
            <v>CTR</v>
          </cell>
          <cell r="D2131" t="str">
            <v>Yaounde</v>
          </cell>
          <cell r="E2131">
            <v>11.536925999999999</v>
          </cell>
          <cell r="F2131">
            <v>3.7992149999999998</v>
          </cell>
          <cell r="G2131">
            <v>687</v>
          </cell>
          <cell r="H2131" t="str">
            <v>Macro</v>
          </cell>
          <cell r="I2131" t="str">
            <v>ZTE</v>
          </cell>
          <cell r="J2131" t="str">
            <v>Totat Symphorien</v>
          </cell>
          <cell r="K2131" t="str">
            <v>Yaounde_7</v>
          </cell>
          <cell r="L2131" t="str">
            <v>AFRO</v>
          </cell>
          <cell r="M2131" t="str">
            <v>CAMUSAT</v>
          </cell>
          <cell r="N2131" t="str">
            <v>Good Grid no GE - 12h</v>
          </cell>
        </row>
        <row r="2132">
          <cell r="A2132" t="str">
            <v>CTR_739</v>
          </cell>
          <cell r="B2132" t="str">
            <v>CTR_739_Z_Mvog-Manga-III</v>
          </cell>
          <cell r="C2132" t="str">
            <v>CTR</v>
          </cell>
          <cell r="D2132" t="str">
            <v>Yaounde</v>
          </cell>
          <cell r="E2132">
            <v>11.55982</v>
          </cell>
          <cell r="F2132">
            <v>3.80708</v>
          </cell>
          <cell r="G2132">
            <v>878</v>
          </cell>
          <cell r="H2132" t="str">
            <v>Macro</v>
          </cell>
          <cell r="I2132" t="str">
            <v>ZTE</v>
          </cell>
          <cell r="J2132" t="str">
            <v>Totat Symphorien</v>
          </cell>
          <cell r="K2132" t="str">
            <v>Yaounde_7</v>
          </cell>
          <cell r="L2132" t="str">
            <v>AFRO</v>
          </cell>
          <cell r="M2132" t="str">
            <v>CAMUSAT</v>
          </cell>
          <cell r="N2132" t="str">
            <v>Good Grid + GE</v>
          </cell>
        </row>
        <row r="2133">
          <cell r="A2133" t="str">
            <v>CTR_748</v>
          </cell>
          <cell r="B2133" t="str">
            <v>CTR_748_Z_Sim-barriere</v>
          </cell>
          <cell r="C2133" t="str">
            <v>CTR</v>
          </cell>
          <cell r="D2133" t="str">
            <v>Yaounde</v>
          </cell>
          <cell r="E2133">
            <v>11.488196</v>
          </cell>
          <cell r="F2133">
            <v>3.7912149999999998</v>
          </cell>
          <cell r="G2133">
            <v>694</v>
          </cell>
          <cell r="H2133" t="str">
            <v>Macro</v>
          </cell>
          <cell r="I2133" t="str">
            <v>ZTE</v>
          </cell>
          <cell r="J2133" t="str">
            <v>Totat Symphorien</v>
          </cell>
          <cell r="K2133" t="str">
            <v>Yaounde_7</v>
          </cell>
          <cell r="L2133" t="str">
            <v>AFRO</v>
          </cell>
          <cell r="M2133" t="str">
            <v>CAMUSAT</v>
          </cell>
          <cell r="N2133" t="str">
            <v>Medium Grid + GE</v>
          </cell>
        </row>
        <row r="2134">
          <cell r="A2134" t="str">
            <v>CTR_794</v>
          </cell>
          <cell r="B2134" t="str">
            <v>CTR_794_Z_Bitotol-Ecole-Publique</v>
          </cell>
          <cell r="C2134" t="str">
            <v>CTR</v>
          </cell>
          <cell r="D2134" t="str">
            <v>Yaounde</v>
          </cell>
          <cell r="E2134">
            <v>11.5709708</v>
          </cell>
          <cell r="F2134">
            <v>3.8439399999999999</v>
          </cell>
          <cell r="G2134">
            <v>728</v>
          </cell>
          <cell r="H2134" t="str">
            <v>Macro</v>
          </cell>
          <cell r="I2134" t="str">
            <v>ZTE</v>
          </cell>
          <cell r="J2134" t="str">
            <v>Totat Symphorien</v>
          </cell>
          <cell r="K2134" t="str">
            <v>Yaounde_7</v>
          </cell>
          <cell r="L2134" t="str">
            <v>AFRO</v>
          </cell>
          <cell r="M2134" t="str">
            <v>CAMUSAT</v>
          </cell>
          <cell r="N2134" t="str">
            <v>Good Grid + GE</v>
          </cell>
        </row>
        <row r="2135">
          <cell r="A2135" t="str">
            <v>CTR_841</v>
          </cell>
          <cell r="B2135" t="str">
            <v>CTR_841_Z_Carrefour-Diderot</v>
          </cell>
          <cell r="C2135" t="str">
            <v>CTR</v>
          </cell>
          <cell r="D2135" t="str">
            <v>Yaounde</v>
          </cell>
          <cell r="E2135">
            <v>11.49616</v>
          </cell>
          <cell r="F2135">
            <v>3.8021400000000001</v>
          </cell>
          <cell r="G2135">
            <v>713</v>
          </cell>
          <cell r="H2135" t="str">
            <v>Macro</v>
          </cell>
          <cell r="I2135" t="str">
            <v>ZTE</v>
          </cell>
          <cell r="J2135" t="str">
            <v>Totat Symphorien</v>
          </cell>
          <cell r="K2135" t="str">
            <v>Yaounde_7</v>
          </cell>
          <cell r="L2135" t="str">
            <v>AFRO</v>
          </cell>
          <cell r="M2135" t="str">
            <v>CAMUSAT</v>
          </cell>
          <cell r="N2135" t="str">
            <v>Good Grid no GE - 8h</v>
          </cell>
        </row>
        <row r="2136">
          <cell r="A2136" t="str">
            <v>CTR_850</v>
          </cell>
          <cell r="B2136" t="str">
            <v>CTR_850_Z_Meyo-II</v>
          </cell>
          <cell r="C2136" t="str">
            <v>CTR</v>
          </cell>
          <cell r="D2136" t="str">
            <v>Binguela</v>
          </cell>
          <cell r="E2136">
            <v>11.404638800000001</v>
          </cell>
          <cell r="F2136">
            <v>3.7513333329999998</v>
          </cell>
          <cell r="G2136">
            <v>722</v>
          </cell>
          <cell r="H2136" t="str">
            <v>Macro</v>
          </cell>
          <cell r="I2136" t="str">
            <v>ZTE</v>
          </cell>
          <cell r="J2136" t="str">
            <v>Totat Symphorien</v>
          </cell>
          <cell r="K2136" t="str">
            <v>Yaounde_7</v>
          </cell>
          <cell r="L2136" t="str">
            <v>AFRO</v>
          </cell>
          <cell r="M2136" t="str">
            <v>CAMUSAT</v>
          </cell>
          <cell r="N2136" t="str">
            <v>Good Grid + GE</v>
          </cell>
        </row>
        <row r="2137">
          <cell r="A2137" t="str">
            <v>CTR_896</v>
          </cell>
          <cell r="B2137" t="str">
            <v>CTR_896_Z_Nkongoa-Mfou</v>
          </cell>
          <cell r="C2137" t="str">
            <v>CTR</v>
          </cell>
          <cell r="D2137" t="str">
            <v>Mfou</v>
          </cell>
          <cell r="E2137">
            <v>11.62649</v>
          </cell>
          <cell r="F2137">
            <v>3.7875700000000001</v>
          </cell>
          <cell r="G2137">
            <v>742</v>
          </cell>
          <cell r="H2137" t="str">
            <v>Macro</v>
          </cell>
          <cell r="I2137" t="str">
            <v>ZTE</v>
          </cell>
          <cell r="J2137" t="str">
            <v>Totat Symphorien</v>
          </cell>
          <cell r="K2137" t="str">
            <v>Yaounde_7</v>
          </cell>
          <cell r="L2137" t="str">
            <v>AFRO</v>
          </cell>
          <cell r="M2137" t="str">
            <v>CAMUSAT</v>
          </cell>
          <cell r="N2137" t="str">
            <v>HGB</v>
          </cell>
        </row>
        <row r="2138">
          <cell r="A2138" t="str">
            <v>CTR_598</v>
          </cell>
          <cell r="B2138" t="str">
            <v>CTR_598_Z_Obobogo-Paloma</v>
          </cell>
          <cell r="C2138" t="str">
            <v>CTR</v>
          </cell>
          <cell r="D2138" t="str">
            <v>Yaounde</v>
          </cell>
          <cell r="E2138">
            <v>11.499097000000001</v>
          </cell>
          <cell r="F2138">
            <v>3.8196469999999998</v>
          </cell>
          <cell r="G2138">
            <v>729</v>
          </cell>
          <cell r="H2138" t="str">
            <v>Macro</v>
          </cell>
          <cell r="I2138" t="str">
            <v>ZTE</v>
          </cell>
          <cell r="J2138" t="str">
            <v>Totat Symphorien</v>
          </cell>
          <cell r="K2138" t="str">
            <v>Yaounde_7</v>
          </cell>
          <cell r="L2138" t="str">
            <v>AFRO</v>
          </cell>
          <cell r="M2138" t="str">
            <v>CAMUSAT</v>
          </cell>
          <cell r="N2138" t="str">
            <v>Good Grid no GE - 8h</v>
          </cell>
        </row>
        <row r="2139">
          <cell r="A2139" t="str">
            <v>CTR_642</v>
          </cell>
          <cell r="B2139" t="str">
            <v>CTR_642_Z_Mefou-Assi-IHS</v>
          </cell>
          <cell r="C2139" t="str">
            <v>CTR</v>
          </cell>
          <cell r="D2139" t="str">
            <v>Yaounde</v>
          </cell>
          <cell r="E2139">
            <v>11.459033</v>
          </cell>
          <cell r="F2139">
            <v>3.8096070000000002</v>
          </cell>
          <cell r="G2139">
            <v>755</v>
          </cell>
          <cell r="H2139" t="str">
            <v>Macro</v>
          </cell>
          <cell r="I2139" t="str">
            <v>ZTE</v>
          </cell>
          <cell r="J2139" t="str">
            <v>Totat Symphorien</v>
          </cell>
          <cell r="K2139" t="str">
            <v>Yaounde_7</v>
          </cell>
          <cell r="L2139" t="str">
            <v>AFRO</v>
          </cell>
          <cell r="M2139" t="str">
            <v>IHS</v>
          </cell>
          <cell r="N2139" t="e">
            <v>#N/A</v>
          </cell>
        </row>
        <row r="2140">
          <cell r="A2140" t="str">
            <v>CTR_670</v>
          </cell>
          <cell r="B2140" t="str">
            <v>CTR_670_Z_Nkolagaa-II</v>
          </cell>
          <cell r="C2140" t="str">
            <v>CTR</v>
          </cell>
          <cell r="D2140" t="str">
            <v>Yaounde</v>
          </cell>
          <cell r="E2140">
            <v>11.56096</v>
          </cell>
          <cell r="F2140">
            <v>3.8216299999999999</v>
          </cell>
          <cell r="G2140">
            <v>120</v>
          </cell>
          <cell r="H2140" t="str">
            <v>Macro</v>
          </cell>
          <cell r="I2140" t="str">
            <v>ZTE</v>
          </cell>
          <cell r="J2140" t="str">
            <v>Totat Symphorien</v>
          </cell>
          <cell r="K2140" t="str">
            <v>Yaounde_7</v>
          </cell>
          <cell r="L2140" t="str">
            <v>AFRO</v>
          </cell>
          <cell r="M2140" t="str">
            <v>CAMUSAT</v>
          </cell>
          <cell r="N2140" t="str">
            <v>Good Grid + GE</v>
          </cell>
        </row>
        <row r="2141">
          <cell r="A2141" t="str">
            <v>CTR_698</v>
          </cell>
          <cell r="B2141" t="str">
            <v>CTR_698_Z_Nkoabang-South-MTN</v>
          </cell>
          <cell r="C2141" t="str">
            <v>CTR</v>
          </cell>
          <cell r="D2141" t="str">
            <v>Yaounde</v>
          </cell>
          <cell r="E2141">
            <v>11.595409999999999</v>
          </cell>
          <cell r="F2141">
            <v>3.8474910000000002</v>
          </cell>
          <cell r="G2141">
            <v>737</v>
          </cell>
          <cell r="H2141" t="str">
            <v>Macro</v>
          </cell>
          <cell r="I2141" t="str">
            <v>ZTE</v>
          </cell>
          <cell r="J2141" t="str">
            <v>Totat Symphorien</v>
          </cell>
          <cell r="K2141" t="str">
            <v>Yaounde_7</v>
          </cell>
          <cell r="L2141" t="str">
            <v>AFRO</v>
          </cell>
          <cell r="M2141" t="str">
            <v>MTN</v>
          </cell>
          <cell r="N2141" t="e">
            <v>#N/A</v>
          </cell>
        </row>
        <row r="2142">
          <cell r="A2142" t="str">
            <v>CTR_653</v>
          </cell>
          <cell r="B2142" t="str">
            <v>Mfou-Entree</v>
          </cell>
          <cell r="C2142" t="str">
            <v>CTR</v>
          </cell>
          <cell r="D2142" t="str">
            <v>Mfou</v>
          </cell>
          <cell r="E2142">
            <v>11.640700000000001</v>
          </cell>
          <cell r="F2142">
            <v>3.7563800000000001</v>
          </cell>
          <cell r="G2142">
            <v>725</v>
          </cell>
          <cell r="H2142" t="str">
            <v>Macro</v>
          </cell>
          <cell r="I2142"/>
          <cell r="J2142" t="str">
            <v>Totat Symphorien</v>
          </cell>
          <cell r="K2142" t="str">
            <v>Yaounde_7</v>
          </cell>
          <cell r="L2142" t="str">
            <v>AFRO</v>
          </cell>
          <cell r="M2142" t="str">
            <v>CAMUSAT</v>
          </cell>
          <cell r="N2142" t="str">
            <v>Medium Grid + Solar + GE</v>
          </cell>
        </row>
        <row r="2143">
          <cell r="A2143" t="str">
            <v>CTR_062</v>
          </cell>
          <cell r="B2143" t="str">
            <v>Nomayos</v>
          </cell>
          <cell r="C2143" t="str">
            <v>CTR</v>
          </cell>
          <cell r="D2143" t="str">
            <v>Nomayos</v>
          </cell>
          <cell r="E2143">
            <v>11.4487849</v>
          </cell>
          <cell r="F2143">
            <v>3.7878712000000001</v>
          </cell>
          <cell r="G2143">
            <v>742</v>
          </cell>
          <cell r="H2143" t="str">
            <v>Macro</v>
          </cell>
          <cell r="I2143" t="str">
            <v>NOKIA</v>
          </cell>
          <cell r="J2143" t="str">
            <v>Ndjeugi Crislain</v>
          </cell>
          <cell r="K2143" t="str">
            <v>Yaounde_8</v>
          </cell>
          <cell r="L2143" t="str">
            <v>AFRO</v>
          </cell>
          <cell r="M2143" t="str">
            <v>IHS</v>
          </cell>
          <cell r="N2143" t="str">
            <v>Grid-Gen</v>
          </cell>
        </row>
        <row r="2144">
          <cell r="A2144" t="str">
            <v>CTR_253</v>
          </cell>
          <cell r="B2144" t="str">
            <v>CTR_253_Z_Mefou-Assi</v>
          </cell>
          <cell r="C2144" t="str">
            <v>CTR</v>
          </cell>
          <cell r="D2144" t="str">
            <v>Yaounde</v>
          </cell>
          <cell r="E2144">
            <v>11.474468010000001</v>
          </cell>
          <cell r="F2144">
            <v>3.8140996220000001</v>
          </cell>
          <cell r="G2144">
            <v>742</v>
          </cell>
          <cell r="H2144" t="str">
            <v>Macro</v>
          </cell>
          <cell r="I2144" t="str">
            <v>ZTE</v>
          </cell>
          <cell r="J2144" t="str">
            <v>Ndjeugi Crislain</v>
          </cell>
          <cell r="K2144" t="str">
            <v>Yaounde_8</v>
          </cell>
          <cell r="L2144" t="str">
            <v>AFRO</v>
          </cell>
          <cell r="M2144" t="str">
            <v>IHS</v>
          </cell>
          <cell r="N2144" t="str">
            <v>Grid-Gen</v>
          </cell>
        </row>
        <row r="2145">
          <cell r="A2145" t="str">
            <v>CTR_222</v>
          </cell>
          <cell r="B2145" t="str">
            <v>Mbankomo-MTN</v>
          </cell>
          <cell r="C2145" t="str">
            <v>CTR</v>
          </cell>
          <cell r="D2145" t="str">
            <v>Mbankomo</v>
          </cell>
          <cell r="E2145">
            <v>11.400497</v>
          </cell>
          <cell r="F2145">
            <v>3.7853150000000002</v>
          </cell>
          <cell r="G2145">
            <v>744</v>
          </cell>
          <cell r="H2145" t="str">
            <v>Macro</v>
          </cell>
          <cell r="I2145" t="str">
            <v>NOKIA</v>
          </cell>
          <cell r="J2145" t="str">
            <v>Ndjeugi Crislain</v>
          </cell>
          <cell r="K2145" t="str">
            <v>Yaounde_8</v>
          </cell>
          <cell r="L2145" t="str">
            <v>AFRO</v>
          </cell>
          <cell r="M2145" t="str">
            <v>IHS</v>
          </cell>
          <cell r="N2145" t="str">
            <v>Grid-Gen</v>
          </cell>
        </row>
        <row r="2146">
          <cell r="A2146" t="str">
            <v>CTR_237</v>
          </cell>
          <cell r="B2146" t="str">
            <v>CTR_237_Z_Barriere</v>
          </cell>
          <cell r="C2146" t="str">
            <v>CTR</v>
          </cell>
          <cell r="D2146" t="str">
            <v>Yaounde</v>
          </cell>
          <cell r="E2146">
            <v>11.48608235</v>
          </cell>
          <cell r="F2146">
            <v>3.7989176310000001</v>
          </cell>
          <cell r="G2146">
            <v>742</v>
          </cell>
          <cell r="H2146" t="str">
            <v>Macro</v>
          </cell>
          <cell r="I2146" t="str">
            <v>ZTE</v>
          </cell>
          <cell r="J2146" t="str">
            <v>Ndjeugi Crislain</v>
          </cell>
          <cell r="K2146" t="str">
            <v>Yaounde_8</v>
          </cell>
          <cell r="L2146" t="str">
            <v>AFRO</v>
          </cell>
          <cell r="M2146" t="str">
            <v>IHS</v>
          </cell>
          <cell r="N2146" t="str">
            <v>Grid-Gen</v>
          </cell>
        </row>
        <row r="2147">
          <cell r="A2147" t="str">
            <v>CTR_358</v>
          </cell>
          <cell r="B2147" t="str">
            <v>Angongo</v>
          </cell>
          <cell r="C2147" t="str">
            <v>CTR</v>
          </cell>
          <cell r="D2147" t="str">
            <v>Angongo</v>
          </cell>
          <cell r="E2147">
            <v>11.30451081</v>
          </cell>
          <cell r="F2147">
            <v>3.7911464229999998</v>
          </cell>
          <cell r="G2147">
            <v>0</v>
          </cell>
          <cell r="H2147" t="str">
            <v>Macro</v>
          </cell>
          <cell r="I2147" t="str">
            <v>NOKIA</v>
          </cell>
          <cell r="J2147" t="str">
            <v>Ndjeugi Crislain</v>
          </cell>
          <cell r="K2147" t="str">
            <v>Yaounde_8</v>
          </cell>
          <cell r="L2147" t="str">
            <v>AFRO</v>
          </cell>
          <cell r="M2147" t="str">
            <v>IHS</v>
          </cell>
          <cell r="N2147" t="str">
            <v>Grid-Gen</v>
          </cell>
        </row>
        <row r="2148">
          <cell r="A2148" t="str">
            <v>CTR_164</v>
          </cell>
          <cell r="B2148" t="str">
            <v>CTR_164_Z_Ahala-IHS</v>
          </cell>
          <cell r="C2148" t="str">
            <v>CTR</v>
          </cell>
          <cell r="D2148" t="str">
            <v>Yaounde</v>
          </cell>
          <cell r="E2148">
            <v>11.496820230000001</v>
          </cell>
          <cell r="F2148">
            <v>3.7948312980000001</v>
          </cell>
          <cell r="G2148">
            <v>742</v>
          </cell>
          <cell r="H2148" t="str">
            <v>Macro</v>
          </cell>
          <cell r="I2148" t="str">
            <v>ZTE</v>
          </cell>
          <cell r="J2148" t="str">
            <v>Ndjeugi Crislain</v>
          </cell>
          <cell r="K2148" t="str">
            <v>Yaounde_8</v>
          </cell>
          <cell r="L2148" t="str">
            <v>AFRO</v>
          </cell>
          <cell r="M2148" t="str">
            <v>IHS</v>
          </cell>
          <cell r="N2148" t="str">
            <v>Grid-Gen</v>
          </cell>
        </row>
        <row r="2149">
          <cell r="A2149" t="str">
            <v>CTR_463</v>
          </cell>
          <cell r="B2149" t="str">
            <v>Afanoya-MTN-IHS</v>
          </cell>
          <cell r="C2149" t="str">
            <v>CTR</v>
          </cell>
          <cell r="D2149" t="str">
            <v>Afanoya</v>
          </cell>
          <cell r="E2149">
            <v>11.470420000000001</v>
          </cell>
          <cell r="F2149">
            <v>3.7565200000000001</v>
          </cell>
          <cell r="G2149">
            <v>732</v>
          </cell>
          <cell r="H2149" t="str">
            <v>Macro</v>
          </cell>
          <cell r="I2149" t="str">
            <v>NOKIA</v>
          </cell>
          <cell r="J2149" t="str">
            <v>Ndjeugi Crislain</v>
          </cell>
          <cell r="K2149" t="str">
            <v>Yaounde_8</v>
          </cell>
          <cell r="L2149" t="str">
            <v>AFRO</v>
          </cell>
          <cell r="M2149" t="str">
            <v>IHS</v>
          </cell>
          <cell r="N2149" t="str">
            <v>Grid-Gen</v>
          </cell>
        </row>
        <row r="2150">
          <cell r="A2150" t="str">
            <v>CTR_527</v>
          </cell>
          <cell r="B2150" t="str">
            <v>Nomayos-IHS</v>
          </cell>
          <cell r="C2150" t="str">
            <v>CTR</v>
          </cell>
          <cell r="D2150" t="str">
            <v>Nomayos</v>
          </cell>
          <cell r="E2150">
            <v>11.42333</v>
          </cell>
          <cell r="F2150">
            <v>3.7871199999999998</v>
          </cell>
          <cell r="G2150">
            <v>736</v>
          </cell>
          <cell r="H2150" t="str">
            <v>Macro</v>
          </cell>
          <cell r="I2150" t="str">
            <v>NOKIA</v>
          </cell>
          <cell r="J2150" t="str">
            <v>Ndjeugi Crislain</v>
          </cell>
          <cell r="K2150" t="str">
            <v>Yaounde_8</v>
          </cell>
          <cell r="L2150" t="str">
            <v>AFRO</v>
          </cell>
          <cell r="M2150" t="str">
            <v>IHS</v>
          </cell>
          <cell r="N2150" t="str">
            <v>Grid-Gen</v>
          </cell>
        </row>
        <row r="2151">
          <cell r="A2151" t="str">
            <v>CTR_528</v>
          </cell>
          <cell r="B2151" t="str">
            <v>Mbankomo-IHS</v>
          </cell>
          <cell r="C2151" t="str">
            <v>CTR</v>
          </cell>
          <cell r="D2151" t="str">
            <v>Mbankomo</v>
          </cell>
          <cell r="E2151">
            <v>11.371361</v>
          </cell>
          <cell r="F2151">
            <v>3.7959999999999998</v>
          </cell>
          <cell r="G2151">
            <v>731</v>
          </cell>
          <cell r="H2151" t="str">
            <v>Macro</v>
          </cell>
          <cell r="I2151" t="str">
            <v>NOKIA</v>
          </cell>
          <cell r="J2151" t="str">
            <v>Ndjeugi Crislain</v>
          </cell>
          <cell r="K2151" t="str">
            <v>Yaounde_8</v>
          </cell>
          <cell r="L2151" t="str">
            <v>AFRO</v>
          </cell>
          <cell r="M2151" t="str">
            <v>IHS</v>
          </cell>
          <cell r="N2151" t="str">
            <v>Grid-Gen</v>
          </cell>
        </row>
        <row r="2152">
          <cell r="A2152" t="str">
            <v>CTR_526</v>
          </cell>
          <cell r="B2152" t="str">
            <v>CTR_526_Z_Barriere-IHS</v>
          </cell>
          <cell r="C2152" t="str">
            <v>CTR</v>
          </cell>
          <cell r="D2152" t="str">
            <v>Yaounde</v>
          </cell>
          <cell r="E2152">
            <v>11.47322102</v>
          </cell>
          <cell r="F2152">
            <v>3.789493958</v>
          </cell>
          <cell r="G2152">
            <v>742</v>
          </cell>
          <cell r="H2152" t="str">
            <v>Macro</v>
          </cell>
          <cell r="I2152" t="str">
            <v>ZTE</v>
          </cell>
          <cell r="J2152" t="str">
            <v>Ndjeugi Crislain</v>
          </cell>
          <cell r="K2152" t="str">
            <v>Yaounde_8</v>
          </cell>
          <cell r="L2152" t="str">
            <v>AFRO</v>
          </cell>
          <cell r="M2152" t="str">
            <v>IHS</v>
          </cell>
          <cell r="N2152" t="str">
            <v>Grid-Gen</v>
          </cell>
        </row>
        <row r="2153">
          <cell r="A2153" t="str">
            <v>CTR_453</v>
          </cell>
          <cell r="B2153" t="str">
            <v>Binguela-Camrail</v>
          </cell>
          <cell r="C2153" t="str">
            <v>CTR</v>
          </cell>
          <cell r="D2153" t="str">
            <v>Mbankomo</v>
          </cell>
          <cell r="E2153">
            <v>11.404638800000001</v>
          </cell>
          <cell r="F2153">
            <v>3.7513333329999998</v>
          </cell>
          <cell r="G2153">
            <v>722</v>
          </cell>
          <cell r="H2153" t="str">
            <v>Macro</v>
          </cell>
          <cell r="I2153" t="str">
            <v>NOKIA</v>
          </cell>
          <cell r="J2153" t="e">
            <v>#N/A</v>
          </cell>
          <cell r="K2153" t="e">
            <v>#N/A</v>
          </cell>
          <cell r="L2153" t="e">
            <v>#N/A</v>
          </cell>
          <cell r="M2153" t="str">
            <v>CAMUSAT</v>
          </cell>
          <cell r="N2153" t="str">
            <v>Good Grid + Solar + GE</v>
          </cell>
        </row>
        <row r="2154">
          <cell r="A2154" t="str">
            <v>CTR_541</v>
          </cell>
          <cell r="B2154" t="str">
            <v>Mbankomo-Okoa-Maria</v>
          </cell>
          <cell r="C2154" t="str">
            <v>CTR</v>
          </cell>
          <cell r="D2154" t="str">
            <v>Mbankomo</v>
          </cell>
          <cell r="E2154">
            <v>11.342784999999999</v>
          </cell>
          <cell r="F2154">
            <v>3.7994933299999998</v>
          </cell>
          <cell r="G2154">
            <v>744</v>
          </cell>
          <cell r="H2154" t="str">
            <v>Macro</v>
          </cell>
          <cell r="I2154" t="str">
            <v>NOKIA</v>
          </cell>
          <cell r="J2154" t="str">
            <v>Ndjeugi Crislain</v>
          </cell>
          <cell r="K2154" t="str">
            <v>Yaounde_8</v>
          </cell>
          <cell r="L2154" t="str">
            <v>AFRO</v>
          </cell>
          <cell r="M2154" t="str">
            <v>IHS</v>
          </cell>
          <cell r="N2154" t="str">
            <v>Grid-Gen</v>
          </cell>
        </row>
        <row r="2155">
          <cell r="A2155" t="str">
            <v>CTR_577</v>
          </cell>
          <cell r="B2155" t="str">
            <v>Ngoumou-I</v>
          </cell>
          <cell r="C2155" t="str">
            <v>CTR</v>
          </cell>
          <cell r="D2155" t="str">
            <v>Ngoumou</v>
          </cell>
          <cell r="E2155">
            <v>11.430654000000001</v>
          </cell>
          <cell r="F2155">
            <v>3.719646</v>
          </cell>
          <cell r="G2155">
            <v>744</v>
          </cell>
          <cell r="H2155" t="str">
            <v>Macro</v>
          </cell>
          <cell r="I2155" t="str">
            <v>NOKIA</v>
          </cell>
          <cell r="J2155" t="str">
            <v>Ndjeugi Crislain</v>
          </cell>
          <cell r="K2155" t="str">
            <v>Yaounde_8</v>
          </cell>
          <cell r="L2155" t="str">
            <v>AFRO</v>
          </cell>
          <cell r="M2155" t="str">
            <v>CAMUSAT</v>
          </cell>
          <cell r="N2155" t="str">
            <v>Bad Grid + GE</v>
          </cell>
        </row>
        <row r="2156">
          <cell r="A2156" t="str">
            <v>CTR_596</v>
          </cell>
          <cell r="B2156" t="str">
            <v>CTR_596_Z_Ebom-Maetur</v>
          </cell>
          <cell r="C2156" t="str">
            <v>CTR</v>
          </cell>
          <cell r="D2156" t="str">
            <v>Yaounde</v>
          </cell>
          <cell r="E2156">
            <v>11.480613999999999</v>
          </cell>
          <cell r="F2156">
            <v>3.805545</v>
          </cell>
          <cell r="G2156">
            <v>742</v>
          </cell>
          <cell r="H2156" t="str">
            <v>Macro</v>
          </cell>
          <cell r="I2156" t="str">
            <v>ZTE</v>
          </cell>
          <cell r="J2156" t="str">
            <v>Ndjeugi Crislain</v>
          </cell>
          <cell r="K2156" t="str">
            <v>Yaounde_8</v>
          </cell>
          <cell r="L2156" t="str">
            <v>AFRO</v>
          </cell>
          <cell r="M2156" t="str">
            <v>CAMUSAT</v>
          </cell>
          <cell r="N2156" t="str">
            <v>Good Grid no GE - 8h</v>
          </cell>
        </row>
        <row r="2157">
          <cell r="A2157" t="str">
            <v>CTR_630</v>
          </cell>
          <cell r="B2157" t="str">
            <v>CTR_630_Z_Eloumdem</v>
          </cell>
          <cell r="C2157" t="str">
            <v>CTR</v>
          </cell>
          <cell r="D2157" t="str">
            <v>Yaounde</v>
          </cell>
          <cell r="E2157">
            <v>11.432776</v>
          </cell>
          <cell r="F2157">
            <v>3.809469</v>
          </cell>
          <cell r="G2157">
            <v>742</v>
          </cell>
          <cell r="H2157" t="str">
            <v>Macro</v>
          </cell>
          <cell r="I2157" t="str">
            <v>ZTE</v>
          </cell>
          <cell r="J2157" t="str">
            <v>Ndjeugi Crislain</v>
          </cell>
          <cell r="K2157" t="str">
            <v>Yaounde_8</v>
          </cell>
          <cell r="L2157" t="str">
            <v>AFRO</v>
          </cell>
          <cell r="M2157" t="str">
            <v>CAMUSAT</v>
          </cell>
          <cell r="N2157" t="str">
            <v>Good Grid + GE</v>
          </cell>
        </row>
        <row r="2158">
          <cell r="A2158" t="str">
            <v>CTR_838</v>
          </cell>
          <cell r="B2158" t="str">
            <v>Afanoya-II</v>
          </cell>
          <cell r="C2158" t="str">
            <v>CTR</v>
          </cell>
          <cell r="D2158" t="str">
            <v>Yaounde</v>
          </cell>
          <cell r="E2158">
            <v>11.46787</v>
          </cell>
          <cell r="F2158">
            <v>3.7706200000000001</v>
          </cell>
          <cell r="G2158">
            <v>718</v>
          </cell>
          <cell r="H2158" t="str">
            <v>Macro</v>
          </cell>
          <cell r="I2158" t="str">
            <v>ZTE</v>
          </cell>
          <cell r="J2158" t="str">
            <v>Ndjeugi Crislain</v>
          </cell>
          <cell r="K2158" t="str">
            <v>Yaounde_8</v>
          </cell>
          <cell r="L2158" t="str">
            <v>AFRO</v>
          </cell>
          <cell r="M2158" t="str">
            <v>CAMUSAT</v>
          </cell>
          <cell r="N2158" t="str">
            <v>Bad Grid + GE</v>
          </cell>
        </row>
        <row r="2159">
          <cell r="A2159" t="str">
            <v>CTR_195</v>
          </cell>
          <cell r="B2159" t="str">
            <v>CTR_195_Z_Ahala</v>
          </cell>
          <cell r="C2159" t="str">
            <v>CTR</v>
          </cell>
          <cell r="D2159" t="str">
            <v>Yaounde</v>
          </cell>
          <cell r="E2159">
            <v>11.501651000000001</v>
          </cell>
          <cell r="F2159">
            <v>3.8087680000000002</v>
          </cell>
          <cell r="G2159">
            <v>749</v>
          </cell>
          <cell r="H2159" t="str">
            <v>Macro</v>
          </cell>
          <cell r="I2159" t="str">
            <v>ZTE</v>
          </cell>
          <cell r="J2159" t="str">
            <v>Ndjeugi Crislain</v>
          </cell>
          <cell r="K2159" t="str">
            <v>Yaounde_8</v>
          </cell>
          <cell r="L2159" t="str">
            <v>AFRO</v>
          </cell>
          <cell r="M2159" t="str">
            <v>IHS</v>
          </cell>
          <cell r="N2159" t="str">
            <v>Grid-Gen-Lithium</v>
          </cell>
        </row>
        <row r="2160">
          <cell r="A2160" t="str">
            <v>CTR_320</v>
          </cell>
          <cell r="B2160" t="str">
            <v>CTR_320_Z_Meyo</v>
          </cell>
          <cell r="C2160" t="str">
            <v>CTR</v>
          </cell>
          <cell r="D2160" t="str">
            <v>Yaounde</v>
          </cell>
          <cell r="E2160">
            <v>11.490964999999999</v>
          </cell>
          <cell r="F2160">
            <v>3.7857889999999998</v>
          </cell>
          <cell r="G2160">
            <v>714</v>
          </cell>
          <cell r="H2160" t="str">
            <v>Macro</v>
          </cell>
          <cell r="I2160" t="str">
            <v>ZTE</v>
          </cell>
          <cell r="J2160" t="str">
            <v>Ndjeugi Crislain</v>
          </cell>
          <cell r="K2160" t="str">
            <v>Yaounde_8</v>
          </cell>
          <cell r="L2160" t="str">
            <v>AFRO</v>
          </cell>
          <cell r="M2160" t="str">
            <v>IHS</v>
          </cell>
          <cell r="N2160" t="str">
            <v>Grid-Gen</v>
          </cell>
        </row>
        <row r="2161">
          <cell r="A2161" t="str">
            <v>CTR_472</v>
          </cell>
          <cell r="B2161" t="str">
            <v>CTR_472_Z_Damas-II</v>
          </cell>
          <cell r="C2161" t="str">
            <v>CTR</v>
          </cell>
          <cell r="D2161" t="str">
            <v>Yaounde</v>
          </cell>
          <cell r="E2161">
            <v>11.490055999999999</v>
          </cell>
          <cell r="F2161">
            <v>3.8101389999999999</v>
          </cell>
          <cell r="G2161">
            <v>43</v>
          </cell>
          <cell r="H2161" t="str">
            <v>Macro</v>
          </cell>
          <cell r="I2161" t="str">
            <v>ZTE</v>
          </cell>
          <cell r="J2161" t="str">
            <v>Ndjeugi Crislain</v>
          </cell>
          <cell r="K2161" t="str">
            <v>Yaounde_8</v>
          </cell>
          <cell r="L2161" t="str">
            <v>AFRO</v>
          </cell>
          <cell r="M2161" t="str">
            <v>IHS</v>
          </cell>
          <cell r="N2161" t="str">
            <v>Grid-Gen</v>
          </cell>
        </row>
        <row r="2162">
          <cell r="A2162" t="str">
            <v>CTR_521</v>
          </cell>
          <cell r="B2162" t="str">
            <v>CTR_521_Z_Mendong-Vallee2-MTN-IHS</v>
          </cell>
          <cell r="C2162" t="str">
            <v>CTR</v>
          </cell>
          <cell r="D2162" t="str">
            <v>Yaounde</v>
          </cell>
          <cell r="E2162">
            <v>11.46543118</v>
          </cell>
          <cell r="F2162">
            <v>3.825755579</v>
          </cell>
          <cell r="G2162">
            <v>711</v>
          </cell>
          <cell r="H2162" t="str">
            <v>Macro</v>
          </cell>
          <cell r="I2162" t="str">
            <v>ZTE</v>
          </cell>
          <cell r="J2162" t="str">
            <v>Ndjeugi Crislain</v>
          </cell>
          <cell r="K2162" t="str">
            <v>Yaounde_8</v>
          </cell>
          <cell r="L2162" t="str">
            <v>AFRO</v>
          </cell>
          <cell r="M2162" t="str">
            <v>IHS</v>
          </cell>
          <cell r="N2162" t="str">
            <v>Grid-Gen</v>
          </cell>
        </row>
        <row r="2163">
          <cell r="A2163" t="str">
            <v>CTR_713</v>
          </cell>
          <cell r="B2163" t="str">
            <v>CTR_713_Z_Mendong-Village</v>
          </cell>
          <cell r="C2163" t="str">
            <v>CTR</v>
          </cell>
          <cell r="D2163" t="str">
            <v>Yaounde</v>
          </cell>
          <cell r="E2163">
            <v>11.446244999999999</v>
          </cell>
          <cell r="F2163">
            <v>3.8199000000000001</v>
          </cell>
          <cell r="G2163">
            <v>740</v>
          </cell>
          <cell r="H2163" t="str">
            <v>Macro</v>
          </cell>
          <cell r="I2163" t="str">
            <v>ZTE</v>
          </cell>
          <cell r="J2163" t="str">
            <v>Ndjeugi Crislain</v>
          </cell>
          <cell r="K2163" t="str">
            <v>Yaounde_8</v>
          </cell>
          <cell r="L2163" t="str">
            <v>AFRO</v>
          </cell>
          <cell r="M2163" t="str">
            <v>CAMUSAT</v>
          </cell>
          <cell r="N2163" t="str">
            <v>Good Grid + GE</v>
          </cell>
        </row>
        <row r="2164">
          <cell r="A2164" t="str">
            <v>CTR_774</v>
          </cell>
          <cell r="B2164" t="str">
            <v>CTR_774_Z_Bong-assi</v>
          </cell>
          <cell r="C2164" t="str">
            <v>CTR</v>
          </cell>
          <cell r="D2164" t="str">
            <v>Yaounde</v>
          </cell>
          <cell r="E2164">
            <v>11.41949</v>
          </cell>
          <cell r="F2164">
            <v>3.8107099999999998</v>
          </cell>
          <cell r="G2164">
            <v>770</v>
          </cell>
          <cell r="H2164" t="str">
            <v>Macro</v>
          </cell>
          <cell r="I2164" t="str">
            <v>ZTE</v>
          </cell>
          <cell r="J2164" t="str">
            <v>Ndjeugi Crislain</v>
          </cell>
          <cell r="K2164" t="str">
            <v>Yaounde_8</v>
          </cell>
          <cell r="L2164" t="str">
            <v>AFRO</v>
          </cell>
          <cell r="M2164" t="str">
            <v>CAMUSAT</v>
          </cell>
          <cell r="N2164" t="str">
            <v>Hybrid Solar - S1</v>
          </cell>
        </row>
        <row r="2165">
          <cell r="A2165" t="str">
            <v>CTR_836</v>
          </cell>
          <cell r="B2165" t="str">
            <v>CTR_836_Z_Simbock-Chefferie-MTN</v>
          </cell>
          <cell r="C2165" t="str">
            <v>CTR</v>
          </cell>
          <cell r="D2165" t="str">
            <v>Yaounde</v>
          </cell>
          <cell r="E2165">
            <v>11.476447370000001</v>
          </cell>
          <cell r="F2165">
            <v>3.8020563690000002</v>
          </cell>
          <cell r="G2165">
            <v>764</v>
          </cell>
          <cell r="H2165" t="str">
            <v>Macro</v>
          </cell>
          <cell r="I2165" t="str">
            <v>ZTE</v>
          </cell>
          <cell r="J2165" t="str">
            <v>Ndjeugi Crislain</v>
          </cell>
          <cell r="K2165" t="str">
            <v>Yaounde_8</v>
          </cell>
          <cell r="L2165" t="str">
            <v>AFRO</v>
          </cell>
          <cell r="M2165" t="str">
            <v>MTN</v>
          </cell>
          <cell r="N2165" t="e">
            <v>#N/A</v>
          </cell>
        </row>
        <row r="2166">
          <cell r="A2166" t="str">
            <v>CTR_911</v>
          </cell>
          <cell r="B2166" t="str">
            <v>CTR_911_Z_Nkolfon-Cimencam-IHS</v>
          </cell>
          <cell r="C2166" t="str">
            <v>CTR</v>
          </cell>
          <cell r="D2166" t="str">
            <v>Mbankomo</v>
          </cell>
          <cell r="E2166">
            <v>11.45515</v>
          </cell>
          <cell r="F2166">
            <v>3.7688160000000002</v>
          </cell>
          <cell r="G2166">
            <v>737</v>
          </cell>
          <cell r="H2166" t="str">
            <v>Macro</v>
          </cell>
          <cell r="I2166" t="str">
            <v>ZTE</v>
          </cell>
          <cell r="J2166" t="str">
            <v>Ndjeugi Crislain</v>
          </cell>
          <cell r="K2166" t="str">
            <v>Yaounde_8</v>
          </cell>
          <cell r="L2166" t="str">
            <v>AFRO</v>
          </cell>
          <cell r="M2166" t="str">
            <v>IHS</v>
          </cell>
          <cell r="N2166" t="e">
            <v>#N/A</v>
          </cell>
        </row>
        <row r="2167">
          <cell r="A2167" t="str">
            <v>CTR_831</v>
          </cell>
          <cell r="B2167" t="str">
            <v>CTR_831_Z_Mbalgong-Carrefour</v>
          </cell>
          <cell r="C2167" t="str">
            <v>CTR</v>
          </cell>
          <cell r="D2167" t="str">
            <v>Yaounde</v>
          </cell>
          <cell r="E2167">
            <v>11.462896000000001</v>
          </cell>
          <cell r="F2167">
            <v>3.8025139999999999</v>
          </cell>
          <cell r="G2167">
            <v>721</v>
          </cell>
          <cell r="H2167" t="str">
            <v>Macro</v>
          </cell>
          <cell r="I2167" t="str">
            <v>ZTE</v>
          </cell>
          <cell r="J2167" t="str">
            <v>Ndjeugi Crislain</v>
          </cell>
          <cell r="K2167" t="str">
            <v>Yaounde_8</v>
          </cell>
          <cell r="L2167" t="str">
            <v>AFRO</v>
          </cell>
          <cell r="M2167" t="str">
            <v>CAMUSAT</v>
          </cell>
          <cell r="N2167" t="str">
            <v>Good Grid no GE - 8h</v>
          </cell>
        </row>
        <row r="2168">
          <cell r="A2168" t="str">
            <v>CTR_710</v>
          </cell>
          <cell r="B2168" t="str">
            <v>Mbankomo-Dajoll</v>
          </cell>
          <cell r="C2168" t="str">
            <v>CTR</v>
          </cell>
          <cell r="D2168" t="str">
            <v>Mbankomo</v>
          </cell>
          <cell r="E2168">
            <v>11.403852000000001</v>
          </cell>
          <cell r="F2168">
            <v>3.7935300000000001</v>
          </cell>
          <cell r="G2168">
            <v>769</v>
          </cell>
          <cell r="H2168" t="str">
            <v>Macro</v>
          </cell>
          <cell r="I2168"/>
          <cell r="J2168" t="str">
            <v>Ndjeugi Crislain</v>
          </cell>
          <cell r="K2168" t="str">
            <v>Yaounde_8</v>
          </cell>
          <cell r="L2168" t="str">
            <v>AFRO</v>
          </cell>
          <cell r="M2168" t="str">
            <v>CAMUSAT</v>
          </cell>
          <cell r="N2168" t="str">
            <v>Bad Grid + GE</v>
          </cell>
        </row>
        <row r="2169">
          <cell r="A2169" t="str">
            <v>CTR_023</v>
          </cell>
          <cell r="B2169" t="str">
            <v>Emana</v>
          </cell>
          <cell r="C2169" t="str">
            <v>CTR</v>
          </cell>
          <cell r="D2169" t="str">
            <v>Yaounde</v>
          </cell>
          <cell r="E2169">
            <v>11.520114</v>
          </cell>
          <cell r="F2169">
            <v>3.9189189999999998</v>
          </cell>
          <cell r="G2169">
            <v>773</v>
          </cell>
          <cell r="H2169" t="str">
            <v>Macro</v>
          </cell>
          <cell r="I2169" t="str">
            <v>NOKIA</v>
          </cell>
          <cell r="J2169" t="str">
            <v>Ekobo Julien xavier</v>
          </cell>
          <cell r="K2169" t="str">
            <v>Yaounde_9</v>
          </cell>
          <cell r="L2169" t="str">
            <v>AFRO</v>
          </cell>
          <cell r="M2169" t="str">
            <v>IHS</v>
          </cell>
          <cell r="N2169" t="str">
            <v>Grid Only</v>
          </cell>
        </row>
        <row r="2170">
          <cell r="A2170" t="str">
            <v>CTR_061</v>
          </cell>
          <cell r="B2170" t="str">
            <v>CTR_061_Z_Nkometou</v>
          </cell>
          <cell r="C2170" t="str">
            <v>CTR</v>
          </cell>
          <cell r="D2170" t="str">
            <v>Nkometou</v>
          </cell>
          <cell r="E2170">
            <v>11.546942</v>
          </cell>
          <cell r="F2170">
            <v>4.0408030000000004</v>
          </cell>
          <cell r="G2170">
            <v>760</v>
          </cell>
          <cell r="H2170" t="str">
            <v>Macro</v>
          </cell>
          <cell r="I2170" t="str">
            <v>ZTE</v>
          </cell>
          <cell r="J2170" t="str">
            <v>Ngouala TSAGUE BRISSE</v>
          </cell>
          <cell r="K2170" t="str">
            <v>Yaounde_3</v>
          </cell>
          <cell r="L2170" t="str">
            <v>AFRO</v>
          </cell>
          <cell r="M2170" t="str">
            <v>IHS</v>
          </cell>
          <cell r="N2170" t="str">
            <v>Grid-Gen</v>
          </cell>
        </row>
        <row r="2171">
          <cell r="A2171" t="str">
            <v>CTR_080</v>
          </cell>
          <cell r="B2171" t="str">
            <v>Olembe</v>
          </cell>
          <cell r="C2171" t="str">
            <v>CTR</v>
          </cell>
          <cell r="D2171" t="str">
            <v>Yaounde</v>
          </cell>
          <cell r="E2171">
            <v>11.525606</v>
          </cell>
          <cell r="F2171">
            <v>3.9491610000000001</v>
          </cell>
          <cell r="G2171">
            <v>749</v>
          </cell>
          <cell r="H2171" t="str">
            <v>Macro</v>
          </cell>
          <cell r="I2171" t="str">
            <v>ZTE</v>
          </cell>
          <cell r="J2171" t="str">
            <v>Ekobo Julien xavier</v>
          </cell>
          <cell r="K2171" t="str">
            <v>Yaounde_9</v>
          </cell>
          <cell r="L2171" t="str">
            <v>AFRO</v>
          </cell>
          <cell r="M2171" t="str">
            <v>IHS</v>
          </cell>
          <cell r="N2171" t="str">
            <v>Grid-Gen</v>
          </cell>
        </row>
        <row r="2172">
          <cell r="A2172" t="str">
            <v>CTR_078</v>
          </cell>
          <cell r="B2172" t="str">
            <v>CTR_078_Z_Nkolmesseng</v>
          </cell>
          <cell r="C2172" t="str">
            <v>CTR</v>
          </cell>
          <cell r="D2172" t="str">
            <v>Yaounde</v>
          </cell>
          <cell r="E2172">
            <v>11.557994000000001</v>
          </cell>
          <cell r="F2172">
            <v>3.8904800000000002</v>
          </cell>
          <cell r="G2172">
            <v>447</v>
          </cell>
          <cell r="H2172" t="str">
            <v>Macro</v>
          </cell>
          <cell r="I2172" t="str">
            <v>ZTE</v>
          </cell>
          <cell r="J2172" t="str">
            <v>Ekobo Julien xavier</v>
          </cell>
          <cell r="K2172" t="str">
            <v>Yaounde_9</v>
          </cell>
          <cell r="L2172" t="str">
            <v>AFRO</v>
          </cell>
          <cell r="M2172" t="str">
            <v>IHS</v>
          </cell>
          <cell r="N2172" t="str">
            <v>Grid-Gen</v>
          </cell>
        </row>
        <row r="2173">
          <cell r="A2173" t="str">
            <v>CTR_213</v>
          </cell>
          <cell r="B2173" t="str">
            <v>CTR_213_Z_Okolo</v>
          </cell>
          <cell r="C2173" t="str">
            <v>CTR</v>
          </cell>
          <cell r="D2173" t="str">
            <v>Yaounde</v>
          </cell>
          <cell r="E2173">
            <v>11.525333</v>
          </cell>
          <cell r="F2173">
            <v>3.9275329999999999</v>
          </cell>
          <cell r="G2173">
            <v>742</v>
          </cell>
          <cell r="H2173" t="str">
            <v>Macro</v>
          </cell>
          <cell r="I2173" t="str">
            <v>ZTE</v>
          </cell>
          <cell r="J2173" t="str">
            <v>Ekobo Julien xavier</v>
          </cell>
          <cell r="K2173" t="str">
            <v>Yaounde_9</v>
          </cell>
          <cell r="L2173" t="str">
            <v>AFRO</v>
          </cell>
          <cell r="M2173" t="str">
            <v>IHS</v>
          </cell>
          <cell r="N2173" t="str">
            <v>Grid-Gen</v>
          </cell>
        </row>
        <row r="2174">
          <cell r="A2174" t="str">
            <v>CTR_248</v>
          </cell>
          <cell r="B2174" t="str">
            <v>CTR_248_Z_Nkolondom</v>
          </cell>
          <cell r="C2174" t="str">
            <v>CTR</v>
          </cell>
          <cell r="D2174" t="str">
            <v>Yaounde</v>
          </cell>
          <cell r="E2174">
            <v>11.492239</v>
          </cell>
          <cell r="F2174">
            <v>3.9578850000000001</v>
          </cell>
          <cell r="G2174">
            <v>742</v>
          </cell>
          <cell r="H2174" t="str">
            <v>Macro</v>
          </cell>
          <cell r="I2174" t="str">
            <v>ZTE</v>
          </cell>
          <cell r="J2174" t="str">
            <v>Ekobo Julien xavier</v>
          </cell>
          <cell r="K2174" t="str">
            <v>Yaounde_9</v>
          </cell>
          <cell r="L2174" t="str">
            <v>AFRO</v>
          </cell>
          <cell r="M2174" t="str">
            <v>IHS</v>
          </cell>
          <cell r="N2174" t="str">
            <v>Grid-Gen</v>
          </cell>
        </row>
        <row r="2175">
          <cell r="A2175" t="str">
            <v>CTR_254</v>
          </cell>
          <cell r="B2175" t="str">
            <v>CTR_254_Z_Eleveur</v>
          </cell>
          <cell r="C2175" t="str">
            <v>CTR</v>
          </cell>
          <cell r="D2175" t="str">
            <v>Yaounde</v>
          </cell>
          <cell r="E2175">
            <v>11.560649</v>
          </cell>
          <cell r="F2175">
            <v>3.9029940000000001</v>
          </cell>
          <cell r="G2175">
            <v>742</v>
          </cell>
          <cell r="H2175" t="str">
            <v>Macro</v>
          </cell>
          <cell r="I2175" t="str">
            <v>ZTE</v>
          </cell>
          <cell r="J2175" t="str">
            <v>Ekobo Julien xavier</v>
          </cell>
          <cell r="K2175" t="str">
            <v>Yaounde_9</v>
          </cell>
          <cell r="L2175" t="str">
            <v>AFRO</v>
          </cell>
          <cell r="M2175" t="str">
            <v>IHS</v>
          </cell>
          <cell r="N2175" t="str">
            <v>Grid-Gen</v>
          </cell>
        </row>
        <row r="2176">
          <cell r="A2176" t="str">
            <v>CTR_079</v>
          </cell>
          <cell r="B2176" t="str">
            <v>Nkozoa</v>
          </cell>
          <cell r="C2176" t="str">
            <v>CTR</v>
          </cell>
          <cell r="D2176" t="str">
            <v>Yaounde</v>
          </cell>
          <cell r="E2176">
            <v>11.537552</v>
          </cell>
          <cell r="F2176">
            <v>3.9661019999999998</v>
          </cell>
          <cell r="G2176">
            <v>699</v>
          </cell>
          <cell r="H2176" t="str">
            <v>Macro</v>
          </cell>
          <cell r="I2176" t="str">
            <v>ZTE</v>
          </cell>
          <cell r="J2176" t="str">
            <v>Ngouala TSAGUE BRISSE</v>
          </cell>
          <cell r="K2176" t="str">
            <v>Yaounde_3</v>
          </cell>
          <cell r="L2176" t="str">
            <v>AFRO</v>
          </cell>
          <cell r="M2176" t="str">
            <v>IHS</v>
          </cell>
          <cell r="N2176" t="str">
            <v>Grid-Gen</v>
          </cell>
        </row>
        <row r="2177">
          <cell r="A2177" t="str">
            <v>CTR_273</v>
          </cell>
          <cell r="B2177" t="str">
            <v>CTR_273_Z_Nkolmesseng-II</v>
          </cell>
          <cell r="C2177" t="str">
            <v>CTR</v>
          </cell>
          <cell r="D2177" t="str">
            <v>Yaounde</v>
          </cell>
          <cell r="E2177">
            <v>11.560802000000001</v>
          </cell>
          <cell r="F2177">
            <v>3.8804509999999999</v>
          </cell>
          <cell r="G2177">
            <v>742</v>
          </cell>
          <cell r="H2177" t="str">
            <v>Macro</v>
          </cell>
          <cell r="I2177" t="str">
            <v>ZTE</v>
          </cell>
          <cell r="J2177" t="str">
            <v>Ekobo Julien xavier</v>
          </cell>
          <cell r="K2177" t="str">
            <v>Yaounde_9</v>
          </cell>
          <cell r="L2177" t="str">
            <v>AFRO</v>
          </cell>
          <cell r="M2177" t="str">
            <v>IHS</v>
          </cell>
          <cell r="N2177" t="str">
            <v>Grid-Gen</v>
          </cell>
        </row>
        <row r="2178">
          <cell r="A2178" t="str">
            <v>CTR_337</v>
          </cell>
          <cell r="B2178" t="str">
            <v>Messassi</v>
          </cell>
          <cell r="C2178" t="str">
            <v>CTR</v>
          </cell>
          <cell r="D2178" t="str">
            <v>Yaounde</v>
          </cell>
          <cell r="E2178">
            <v>11.521255</v>
          </cell>
          <cell r="F2178">
            <v>3.9363860000000002</v>
          </cell>
          <cell r="G2178">
            <v>150</v>
          </cell>
          <cell r="H2178" t="str">
            <v>Macro</v>
          </cell>
          <cell r="I2178" t="str">
            <v>ZTE</v>
          </cell>
          <cell r="J2178" t="str">
            <v>Ekobo Julien xavier</v>
          </cell>
          <cell r="K2178" t="str">
            <v>Yaounde_9</v>
          </cell>
          <cell r="L2178" t="str">
            <v>AFRO</v>
          </cell>
          <cell r="M2178" t="str">
            <v>IHS</v>
          </cell>
          <cell r="N2178" t="str">
            <v>Grid-Gen</v>
          </cell>
        </row>
        <row r="2179">
          <cell r="A2179" t="str">
            <v>CTR_336</v>
          </cell>
          <cell r="B2179" t="str">
            <v>H-General-Yde</v>
          </cell>
          <cell r="C2179" t="str">
            <v>CTR</v>
          </cell>
          <cell r="D2179" t="str">
            <v>Yaounde</v>
          </cell>
          <cell r="E2179">
            <v>11.543184</v>
          </cell>
          <cell r="F2179">
            <v>3.908512</v>
          </cell>
          <cell r="G2179">
            <v>38</v>
          </cell>
          <cell r="H2179" t="str">
            <v>Macro</v>
          </cell>
          <cell r="I2179" t="str">
            <v>ZTE</v>
          </cell>
          <cell r="J2179" t="str">
            <v>Ekobo Julien xavier</v>
          </cell>
          <cell r="K2179" t="str">
            <v>Yaounde_9</v>
          </cell>
          <cell r="L2179" t="str">
            <v>AFRO</v>
          </cell>
          <cell r="M2179" t="str">
            <v>IHS</v>
          </cell>
          <cell r="N2179" t="str">
            <v>Grid-Gen</v>
          </cell>
        </row>
        <row r="2180">
          <cell r="A2180" t="str">
            <v>CTR_342</v>
          </cell>
          <cell r="B2180" t="str">
            <v>CTR_342_Z_Ngousso-II</v>
          </cell>
          <cell r="C2180" t="str">
            <v>CTR</v>
          </cell>
          <cell r="D2180" t="str">
            <v>Yaounde</v>
          </cell>
          <cell r="E2180">
            <v>11.550224999999999</v>
          </cell>
          <cell r="F2180">
            <v>3.8979159999999999</v>
          </cell>
          <cell r="G2180">
            <v>742</v>
          </cell>
          <cell r="H2180" t="str">
            <v>Macro</v>
          </cell>
          <cell r="I2180" t="str">
            <v>ZTE</v>
          </cell>
          <cell r="J2180" t="str">
            <v>Ekobo Julien xavier</v>
          </cell>
          <cell r="K2180" t="str">
            <v>Yaounde_9</v>
          </cell>
          <cell r="L2180" t="str">
            <v>AFRO</v>
          </cell>
          <cell r="M2180" t="str">
            <v>IHS</v>
          </cell>
          <cell r="N2180" t="str">
            <v>Grid-Gen</v>
          </cell>
        </row>
        <row r="2181">
          <cell r="A2181" t="str">
            <v>CTR_370</v>
          </cell>
          <cell r="B2181" t="str">
            <v>CTR_370_Z_Emana-MTN</v>
          </cell>
          <cell r="C2181" t="str">
            <v>CTR</v>
          </cell>
          <cell r="D2181" t="str">
            <v>Yaounde</v>
          </cell>
          <cell r="E2181">
            <v>11.501763</v>
          </cell>
          <cell r="F2181">
            <v>3.924836</v>
          </cell>
          <cell r="G2181">
            <v>742</v>
          </cell>
          <cell r="H2181" t="str">
            <v>Macro</v>
          </cell>
          <cell r="I2181" t="str">
            <v>ZTE</v>
          </cell>
          <cell r="J2181" t="str">
            <v>Ekobo Julien xavier</v>
          </cell>
          <cell r="K2181" t="str">
            <v>Yaounde_9</v>
          </cell>
          <cell r="L2181" t="str">
            <v>AFRO</v>
          </cell>
          <cell r="M2181" t="str">
            <v>IHS</v>
          </cell>
          <cell r="N2181" t="str">
            <v>Grid-Gen</v>
          </cell>
        </row>
        <row r="2182">
          <cell r="A2182" t="str">
            <v>CTR_130</v>
          </cell>
          <cell r="B2182" t="str">
            <v>CTR_130_Z_Ngousso-IHS</v>
          </cell>
          <cell r="C2182" t="str">
            <v>CTR</v>
          </cell>
          <cell r="D2182" t="str">
            <v>Yaounde</v>
          </cell>
          <cell r="E2182">
            <v>11.547940000000001</v>
          </cell>
          <cell r="F2182">
            <v>3.8931740000000001</v>
          </cell>
          <cell r="G2182">
            <v>742</v>
          </cell>
          <cell r="H2182" t="str">
            <v>Macro</v>
          </cell>
          <cell r="I2182" t="str">
            <v>ZTE</v>
          </cell>
          <cell r="J2182" t="str">
            <v>Ekobo Julien xavier</v>
          </cell>
          <cell r="K2182" t="str">
            <v>Yaounde_9</v>
          </cell>
          <cell r="L2182" t="str">
            <v>AFRO</v>
          </cell>
          <cell r="M2182" t="str">
            <v>IHS</v>
          </cell>
          <cell r="N2182" t="str">
            <v>Grid-Gen</v>
          </cell>
        </row>
        <row r="2183">
          <cell r="A2183" t="str">
            <v>CTR_160</v>
          </cell>
          <cell r="B2183" t="str">
            <v>CTR_160_Z_Emana-Bilick-IHS</v>
          </cell>
          <cell r="C2183" t="str">
            <v>CTR</v>
          </cell>
          <cell r="D2183" t="str">
            <v>Yaounde</v>
          </cell>
          <cell r="E2183">
            <v>11.510467999999999</v>
          </cell>
          <cell r="F2183">
            <v>3.9317060000000001</v>
          </cell>
          <cell r="G2183">
            <v>742</v>
          </cell>
          <cell r="H2183" t="str">
            <v>Macro</v>
          </cell>
          <cell r="I2183" t="str">
            <v>ZTE</v>
          </cell>
          <cell r="J2183" t="str">
            <v>Ekobo Julien xavier</v>
          </cell>
          <cell r="K2183" t="str">
            <v>Yaounde_9</v>
          </cell>
          <cell r="L2183" t="str">
            <v>AFRO</v>
          </cell>
          <cell r="M2183" t="str">
            <v>IHS</v>
          </cell>
          <cell r="N2183" t="str">
            <v>Grid-Gen</v>
          </cell>
        </row>
        <row r="2184">
          <cell r="A2184" t="str">
            <v>CTR_163</v>
          </cell>
          <cell r="B2184" t="str">
            <v>CTR_163_Z_Santa-Barbara-Yde-IHS</v>
          </cell>
          <cell r="C2184" t="str">
            <v>CTR</v>
          </cell>
          <cell r="D2184" t="str">
            <v>Yaounde</v>
          </cell>
          <cell r="E2184">
            <v>11.537020999999999</v>
          </cell>
          <cell r="F2184">
            <v>3.9130449999999999</v>
          </cell>
          <cell r="G2184">
            <v>742</v>
          </cell>
          <cell r="H2184" t="str">
            <v>Macro</v>
          </cell>
          <cell r="I2184" t="str">
            <v>ZTE</v>
          </cell>
          <cell r="J2184" t="str">
            <v>Ekobo Julien xavier</v>
          </cell>
          <cell r="K2184" t="str">
            <v>Yaounde_9</v>
          </cell>
          <cell r="L2184" t="str">
            <v>AFRO</v>
          </cell>
          <cell r="M2184" t="str">
            <v>IHS</v>
          </cell>
          <cell r="N2184" t="str">
            <v>Grid-Gen</v>
          </cell>
        </row>
        <row r="2185">
          <cell r="A2185" t="str">
            <v>CTR_468</v>
          </cell>
          <cell r="B2185" t="str">
            <v>CTR_468_Z_Messassi-MTN-IHS</v>
          </cell>
          <cell r="C2185" t="str">
            <v>CTR</v>
          </cell>
          <cell r="D2185" t="str">
            <v>Yaounde</v>
          </cell>
          <cell r="E2185">
            <v>11.520854999999999</v>
          </cell>
          <cell r="F2185">
            <v>3.9433370000000001</v>
          </cell>
          <cell r="G2185">
            <v>742</v>
          </cell>
          <cell r="H2185" t="str">
            <v>Macro</v>
          </cell>
          <cell r="I2185" t="str">
            <v>ZTE</v>
          </cell>
          <cell r="J2185" t="str">
            <v>Ekobo Julien xavier</v>
          </cell>
          <cell r="K2185" t="str">
            <v>Yaounde_9</v>
          </cell>
          <cell r="L2185" t="str">
            <v>AFRO</v>
          </cell>
          <cell r="M2185" t="str">
            <v>IHS</v>
          </cell>
          <cell r="N2185" t="str">
            <v>Grid-Gen</v>
          </cell>
        </row>
        <row r="2186">
          <cell r="A2186" t="str">
            <v>CTR_513</v>
          </cell>
          <cell r="B2186" t="str">
            <v>CTR_513_Z_Akak-IHS</v>
          </cell>
          <cell r="C2186" t="str">
            <v>CTR</v>
          </cell>
          <cell r="D2186" t="str">
            <v>Yaounde</v>
          </cell>
          <cell r="E2186">
            <v>11.555141669999999</v>
          </cell>
          <cell r="F2186">
            <v>3.9993050000000001</v>
          </cell>
          <cell r="G2186">
            <v>665</v>
          </cell>
          <cell r="H2186" t="str">
            <v>Macro</v>
          </cell>
          <cell r="I2186" t="str">
            <v>ZTE</v>
          </cell>
          <cell r="J2186" t="str">
            <v>Ngouala TSAGUE BRISSE</v>
          </cell>
          <cell r="K2186" t="str">
            <v>Yaounde_3</v>
          </cell>
          <cell r="L2186" t="str">
            <v>AFRO</v>
          </cell>
          <cell r="M2186" t="str">
            <v>IHS</v>
          </cell>
          <cell r="N2186" t="str">
            <v>Grid-Gen</v>
          </cell>
        </row>
        <row r="2187">
          <cell r="A2187" t="str">
            <v>CTR_529</v>
          </cell>
          <cell r="B2187" t="str">
            <v>CTR_529_Z_Akak-Nkozoa-MTN-IHS</v>
          </cell>
          <cell r="C2187" t="str">
            <v>CTR</v>
          </cell>
          <cell r="D2187" t="str">
            <v>Yaounde</v>
          </cell>
          <cell r="E2187">
            <v>11.54435966</v>
          </cell>
          <cell r="F2187">
            <v>3.9761584179999998</v>
          </cell>
          <cell r="G2187">
            <v>702</v>
          </cell>
          <cell r="H2187" t="str">
            <v>Macro</v>
          </cell>
          <cell r="I2187" t="str">
            <v>ZTE</v>
          </cell>
          <cell r="J2187" t="str">
            <v>Ngouala TSAGUE BRISSE</v>
          </cell>
          <cell r="K2187" t="str">
            <v>Yaounde_3</v>
          </cell>
          <cell r="L2187" t="str">
            <v>AFRO</v>
          </cell>
          <cell r="M2187" t="str">
            <v>IHS</v>
          </cell>
          <cell r="N2187" t="str">
            <v>Grid-Gen</v>
          </cell>
        </row>
        <row r="2188">
          <cell r="A2188" t="str">
            <v>CTR_551</v>
          </cell>
          <cell r="B2188" t="str">
            <v>CTR_551_Z_NYOM-Camtel</v>
          </cell>
          <cell r="C2188" t="str">
            <v>CTR</v>
          </cell>
          <cell r="D2188" t="str">
            <v>Yaounde</v>
          </cell>
          <cell r="E2188">
            <v>11.511552</v>
          </cell>
          <cell r="F2188">
            <v>4.0008319999999999</v>
          </cell>
          <cell r="G2188">
            <v>672</v>
          </cell>
          <cell r="H2188" t="str">
            <v>Macro</v>
          </cell>
          <cell r="I2188" t="str">
            <v>ZTE</v>
          </cell>
          <cell r="J2188" t="str">
            <v>Ekobo Julien xavier</v>
          </cell>
          <cell r="K2188" t="str">
            <v>Yaounde_9</v>
          </cell>
          <cell r="L2188" t="str">
            <v>AFRO</v>
          </cell>
          <cell r="M2188" t="str">
            <v>CAMUSAT</v>
          </cell>
          <cell r="N2188" t="str">
            <v>Bad Grid + GE</v>
          </cell>
        </row>
        <row r="2189">
          <cell r="A2189" t="str">
            <v>CTR_564</v>
          </cell>
          <cell r="B2189" t="str">
            <v>CTR_564_Z_Nkolmesseng-Ebama-Ewoulou</v>
          </cell>
          <cell r="C2189" t="str">
            <v>CTR</v>
          </cell>
          <cell r="D2189" t="str">
            <v>Yaounde</v>
          </cell>
          <cell r="E2189">
            <v>11.564614000000001</v>
          </cell>
          <cell r="F2189">
            <v>3.8985430000000001</v>
          </cell>
          <cell r="G2189">
            <v>742</v>
          </cell>
          <cell r="H2189" t="str">
            <v>Macro</v>
          </cell>
          <cell r="I2189" t="str">
            <v>ZTE</v>
          </cell>
          <cell r="J2189" t="str">
            <v>Ekobo Julien xavier</v>
          </cell>
          <cell r="K2189" t="str">
            <v>Yaounde_9</v>
          </cell>
          <cell r="L2189" t="str">
            <v>AFRO</v>
          </cell>
          <cell r="M2189" t="str">
            <v>CAMUSAT</v>
          </cell>
          <cell r="N2189" t="str">
            <v>Good Grid + GE</v>
          </cell>
        </row>
        <row r="2190">
          <cell r="A2190" t="str">
            <v>CTR_770</v>
          </cell>
          <cell r="B2190" t="str">
            <v>Yegeassi</v>
          </cell>
          <cell r="C2190" t="str">
            <v>CTR</v>
          </cell>
          <cell r="D2190" t="str">
            <v>Yegeassi</v>
          </cell>
          <cell r="E2190">
            <v>11.477969999999999</v>
          </cell>
          <cell r="F2190">
            <v>3.9850400000000001</v>
          </cell>
          <cell r="G2190">
            <v>739</v>
          </cell>
          <cell r="H2190" t="str">
            <v>Macro</v>
          </cell>
          <cell r="I2190" t="str">
            <v>NOKIA</v>
          </cell>
          <cell r="J2190" t="str">
            <v>Ekobo Julien xavier</v>
          </cell>
          <cell r="K2190" t="str">
            <v>Yaounde_9</v>
          </cell>
          <cell r="L2190" t="str">
            <v>AFRO</v>
          </cell>
          <cell r="M2190" t="str">
            <v>CAMUSAT</v>
          </cell>
          <cell r="N2190" t="str">
            <v>Hybrid Solar - S1</v>
          </cell>
        </row>
        <row r="2191">
          <cell r="A2191" t="str">
            <v>CTR_825</v>
          </cell>
          <cell r="B2191" t="str">
            <v>Nkometou-Razel</v>
          </cell>
          <cell r="C2191" t="str">
            <v>CTR</v>
          </cell>
          <cell r="D2191" t="str">
            <v>Nkometou</v>
          </cell>
          <cell r="E2191">
            <v>11.574897999999999</v>
          </cell>
          <cell r="F2191">
            <v>4.034853333</v>
          </cell>
          <cell r="G2191">
            <v>617</v>
          </cell>
          <cell r="H2191" t="str">
            <v>Macro</v>
          </cell>
          <cell r="I2191" t="str">
            <v>NOKIA</v>
          </cell>
          <cell r="J2191" t="str">
            <v>Ngouala TSAGUE BRISSE</v>
          </cell>
          <cell r="K2191" t="str">
            <v>Yaounde_3</v>
          </cell>
          <cell r="L2191" t="str">
            <v>AFRO</v>
          </cell>
          <cell r="M2191" t="str">
            <v>CAMUSAT</v>
          </cell>
          <cell r="N2191" t="str">
            <v>Hybrid Solar - S3</v>
          </cell>
        </row>
        <row r="2192">
          <cell r="A2192" t="str">
            <v>CTR_861</v>
          </cell>
          <cell r="B2192" t="str">
            <v>CTR_861_Z_Olembe-CAMTEL</v>
          </cell>
          <cell r="C2192" t="str">
            <v>CTR</v>
          </cell>
          <cell r="D2192" t="str">
            <v>Yaounde</v>
          </cell>
          <cell r="E2192">
            <v>11.542111</v>
          </cell>
          <cell r="F2192">
            <v>3.9467500000000002</v>
          </cell>
          <cell r="G2192">
            <v>742</v>
          </cell>
          <cell r="H2192" t="str">
            <v>Macro</v>
          </cell>
          <cell r="I2192" t="str">
            <v>ZTE</v>
          </cell>
          <cell r="J2192" t="str">
            <v>Ekobo Julien xavier</v>
          </cell>
          <cell r="K2192" t="str">
            <v>Yaounde_9</v>
          </cell>
          <cell r="L2192" t="str">
            <v>AFRO</v>
          </cell>
          <cell r="M2192" t="str">
            <v>CAMUSAT</v>
          </cell>
          <cell r="N2192" t="str">
            <v>Good Grid no GE - 8h</v>
          </cell>
        </row>
        <row r="2193">
          <cell r="A2193" t="str">
            <v>CTR_648</v>
          </cell>
          <cell r="B2193" t="str">
            <v>CTR_648_Z_Nyom-II-IHS</v>
          </cell>
          <cell r="C2193" t="str">
            <v>CTR</v>
          </cell>
          <cell r="D2193" t="str">
            <v>Yaounde</v>
          </cell>
          <cell r="E2193">
            <v>11.520830269999999</v>
          </cell>
          <cell r="F2193">
            <v>3.9833483470000002</v>
          </cell>
          <cell r="G2193">
            <v>703</v>
          </cell>
          <cell r="H2193" t="str">
            <v>Macro</v>
          </cell>
          <cell r="I2193" t="str">
            <v>ZTE</v>
          </cell>
          <cell r="J2193" t="str">
            <v>Ekobo Julien xavier</v>
          </cell>
          <cell r="K2193" t="str">
            <v>Yaounde_9</v>
          </cell>
          <cell r="L2193" t="str">
            <v>AFRO</v>
          </cell>
          <cell r="M2193" t="str">
            <v>IHS</v>
          </cell>
          <cell r="N2193" t="str">
            <v>Grid-Gen</v>
          </cell>
        </row>
        <row r="2194">
          <cell r="A2194" t="str">
            <v>CTR_650</v>
          </cell>
          <cell r="B2194" t="str">
            <v>CTR_650_Z_Abom-Plateau</v>
          </cell>
          <cell r="C2194" t="str">
            <v>CTR</v>
          </cell>
          <cell r="D2194" t="str">
            <v>Yaounde</v>
          </cell>
          <cell r="E2194">
            <v>11.569823</v>
          </cell>
          <cell r="F2194">
            <v>3.8839000000000001</v>
          </cell>
          <cell r="G2194">
            <v>707</v>
          </cell>
          <cell r="H2194" t="str">
            <v>Macro</v>
          </cell>
          <cell r="I2194" t="str">
            <v>ZTE</v>
          </cell>
          <cell r="J2194" t="str">
            <v>Ekobo Julien xavier</v>
          </cell>
          <cell r="K2194" t="str">
            <v>Yaounde_9</v>
          </cell>
          <cell r="L2194" t="str">
            <v>AFRO</v>
          </cell>
          <cell r="M2194" t="str">
            <v>CAMUSAT</v>
          </cell>
          <cell r="N2194" t="str">
            <v>Good Grid + GE</v>
          </cell>
        </row>
        <row r="2195">
          <cell r="A2195" t="str">
            <v>CTR_272</v>
          </cell>
          <cell r="B2195" t="str">
            <v>CTR_272_Z_Ngousso-Savana</v>
          </cell>
          <cell r="C2195" t="str">
            <v>CTR</v>
          </cell>
          <cell r="D2195" t="str">
            <v>Yaounde</v>
          </cell>
          <cell r="E2195">
            <v>11.551038999999999</v>
          </cell>
          <cell r="F2195">
            <v>3.910434</v>
          </cell>
          <cell r="G2195">
            <v>740</v>
          </cell>
          <cell r="H2195" t="str">
            <v>Macro</v>
          </cell>
          <cell r="I2195" t="str">
            <v>ZTE</v>
          </cell>
          <cell r="J2195" t="str">
            <v>Ekobo Julien xavier</v>
          </cell>
          <cell r="K2195" t="str">
            <v>Yaounde_9</v>
          </cell>
          <cell r="L2195" t="str">
            <v>AFRO</v>
          </cell>
          <cell r="M2195" t="str">
            <v>IHS</v>
          </cell>
          <cell r="N2195" t="str">
            <v>Grid-Gen</v>
          </cell>
        </row>
        <row r="2196">
          <cell r="A2196" t="str">
            <v>CTR_381</v>
          </cell>
          <cell r="B2196" t="str">
            <v>CTR_381_Z_Nyom</v>
          </cell>
          <cell r="C2196" t="str">
            <v>CTR</v>
          </cell>
          <cell r="D2196" t="str">
            <v>Yaounde</v>
          </cell>
          <cell r="E2196">
            <v>11.502916000000001</v>
          </cell>
          <cell r="F2196">
            <v>3.949163</v>
          </cell>
          <cell r="G2196">
            <v>856</v>
          </cell>
          <cell r="H2196" t="str">
            <v>Macro</v>
          </cell>
          <cell r="I2196" t="str">
            <v>ZTE</v>
          </cell>
          <cell r="J2196" t="str">
            <v>Ekobo Julien xavier</v>
          </cell>
          <cell r="K2196" t="str">
            <v>Yaounde_9</v>
          </cell>
          <cell r="L2196" t="str">
            <v>AFRO</v>
          </cell>
          <cell r="M2196" t="str">
            <v>IHS</v>
          </cell>
          <cell r="N2196" t="str">
            <v>Grid-Gen</v>
          </cell>
        </row>
        <row r="2197">
          <cell r="A2197" t="str">
            <v>CTR_383</v>
          </cell>
          <cell r="B2197" t="str">
            <v>CTR_383_Z_Olembe-Terminus</v>
          </cell>
          <cell r="C2197" t="str">
            <v>CTR</v>
          </cell>
          <cell r="D2197" t="str">
            <v>Yaounde</v>
          </cell>
          <cell r="E2197">
            <v>11.533754</v>
          </cell>
          <cell r="F2197">
            <v>3.9554520000000002</v>
          </cell>
          <cell r="G2197">
            <v>695</v>
          </cell>
          <cell r="H2197" t="str">
            <v>Macro</v>
          </cell>
          <cell r="I2197" t="str">
            <v>ZTE</v>
          </cell>
          <cell r="J2197" t="str">
            <v>Ekobo Julien xavier</v>
          </cell>
          <cell r="K2197" t="str">
            <v>Yaounde_9</v>
          </cell>
          <cell r="L2197" t="str">
            <v>AFRO</v>
          </cell>
          <cell r="M2197" t="str">
            <v>IHS</v>
          </cell>
          <cell r="N2197" t="str">
            <v>Grid-Gen</v>
          </cell>
        </row>
        <row r="2198">
          <cell r="A2198" t="str">
            <v>CTR_387</v>
          </cell>
          <cell r="B2198" t="str">
            <v>CTR_387_Z_Ekombitie</v>
          </cell>
          <cell r="C2198" t="str">
            <v>CTR</v>
          </cell>
          <cell r="D2198" t="str">
            <v>Yaounde</v>
          </cell>
          <cell r="E2198">
            <v>11.537156</v>
          </cell>
          <cell r="F2198">
            <v>3.9319860000000002</v>
          </cell>
          <cell r="G2198">
            <v>698</v>
          </cell>
          <cell r="H2198" t="str">
            <v>Macro</v>
          </cell>
          <cell r="I2198" t="str">
            <v>ZTE</v>
          </cell>
          <cell r="J2198" t="str">
            <v>Ekobo Julien xavier</v>
          </cell>
          <cell r="K2198" t="str">
            <v>Yaounde_9</v>
          </cell>
          <cell r="L2198" t="str">
            <v>AFRO</v>
          </cell>
          <cell r="M2198" t="str">
            <v>IHS</v>
          </cell>
          <cell r="N2198" t="str">
            <v>Grid-Gen</v>
          </cell>
        </row>
        <row r="2199">
          <cell r="A2199" t="str">
            <v>CTR_518</v>
          </cell>
          <cell r="B2199" t="str">
            <v>CTR_518_Z_Emana-Lycee2-MTN-IHS</v>
          </cell>
          <cell r="C2199" t="str">
            <v>CTR</v>
          </cell>
          <cell r="D2199" t="str">
            <v>Yaounde</v>
          </cell>
          <cell r="E2199">
            <v>11.511899</v>
          </cell>
          <cell r="F2199">
            <v>3.9238529999999998</v>
          </cell>
          <cell r="G2199">
            <v>724</v>
          </cell>
          <cell r="H2199" t="str">
            <v>Macro</v>
          </cell>
          <cell r="I2199" t="str">
            <v>ZTE</v>
          </cell>
          <cell r="J2199" t="str">
            <v>Ekobo Julien xavier</v>
          </cell>
          <cell r="K2199" t="str">
            <v>Yaounde_9</v>
          </cell>
          <cell r="L2199" t="str">
            <v>AFRO</v>
          </cell>
          <cell r="M2199" t="str">
            <v>IHS</v>
          </cell>
          <cell r="N2199" t="str">
            <v>Grid-Gen</v>
          </cell>
        </row>
        <row r="2200">
          <cell r="A2200" t="str">
            <v>CTR_523</v>
          </cell>
          <cell r="B2200" t="str">
            <v>CTR_523_Z_Nkolmekong-YDE-IHS</v>
          </cell>
          <cell r="C2200" t="str">
            <v>CTR</v>
          </cell>
          <cell r="D2200" t="str">
            <v>Yaounde</v>
          </cell>
          <cell r="E2200">
            <v>11.509549</v>
          </cell>
          <cell r="F2200">
            <v>3.9592290000000001</v>
          </cell>
          <cell r="G2200">
            <v>779</v>
          </cell>
          <cell r="H2200" t="str">
            <v>Macro</v>
          </cell>
          <cell r="I2200" t="str">
            <v>ZTE</v>
          </cell>
          <cell r="J2200" t="str">
            <v>Ekobo Julien xavier</v>
          </cell>
          <cell r="K2200" t="str">
            <v>Yaounde_9</v>
          </cell>
          <cell r="L2200" t="str">
            <v>AFRO</v>
          </cell>
          <cell r="M2200" t="str">
            <v>IHS</v>
          </cell>
          <cell r="N2200" t="str">
            <v>Grid-Gen</v>
          </cell>
        </row>
        <row r="2201">
          <cell r="A2201" t="str">
            <v>CTR_567</v>
          </cell>
          <cell r="B2201" t="str">
            <v>CTR_567_Z_Ngousso-Maetur</v>
          </cell>
          <cell r="C2201" t="str">
            <v>CTR</v>
          </cell>
          <cell r="D2201" t="str">
            <v>Yaounde</v>
          </cell>
          <cell r="E2201">
            <v>11.541328</v>
          </cell>
          <cell r="F2201">
            <v>3.904776</v>
          </cell>
          <cell r="G2201">
            <v>728</v>
          </cell>
          <cell r="H2201" t="str">
            <v>Macro</v>
          </cell>
          <cell r="I2201" t="str">
            <v>ZTE</v>
          </cell>
          <cell r="J2201" t="str">
            <v>Ekobo Julien xavier</v>
          </cell>
          <cell r="K2201" t="str">
            <v>Yaounde_9</v>
          </cell>
          <cell r="L2201" t="str">
            <v>AFRO</v>
          </cell>
          <cell r="M2201" t="str">
            <v>CAMUSAT</v>
          </cell>
          <cell r="N2201" t="str">
            <v>Good Grid no GE - 8h</v>
          </cell>
        </row>
        <row r="2202">
          <cell r="A2202" t="str">
            <v>CTR_599</v>
          </cell>
          <cell r="B2202" t="str">
            <v>CTR_599_Z_Emana-Pont-IHS</v>
          </cell>
          <cell r="C2202" t="str">
            <v>CTR</v>
          </cell>
          <cell r="D2202" t="str">
            <v>Yaounde</v>
          </cell>
          <cell r="E2202">
            <v>11.51721</v>
          </cell>
          <cell r="F2202">
            <v>3.9383530000000002</v>
          </cell>
          <cell r="G2202">
            <v>746</v>
          </cell>
          <cell r="H2202" t="str">
            <v>Macro</v>
          </cell>
          <cell r="I2202" t="str">
            <v>ZTE</v>
          </cell>
          <cell r="J2202" t="str">
            <v>Ekobo Julien xavier</v>
          </cell>
          <cell r="K2202" t="str">
            <v>Yaounde_9</v>
          </cell>
          <cell r="L2202" t="str">
            <v>AFRO</v>
          </cell>
          <cell r="M2202" t="str">
            <v>IHS</v>
          </cell>
          <cell r="N2202" t="str">
            <v>Grid-Gen</v>
          </cell>
        </row>
        <row r="2203">
          <cell r="A2203" t="str">
            <v>CTR_658</v>
          </cell>
          <cell r="B2203" t="str">
            <v>CTR_658_Z_Nkolbong-II</v>
          </cell>
          <cell r="C2203" t="str">
            <v>CTR</v>
          </cell>
          <cell r="D2203" t="str">
            <v>Yaounde</v>
          </cell>
          <cell r="E2203">
            <v>11.528779999999999</v>
          </cell>
          <cell r="F2203">
            <v>3.9285000000000001</v>
          </cell>
          <cell r="G2203">
            <v>731</v>
          </cell>
          <cell r="H2203" t="str">
            <v>Macro</v>
          </cell>
          <cell r="I2203" t="str">
            <v>ZTE</v>
          </cell>
          <cell r="J2203" t="str">
            <v>Ekobo Julien xavier</v>
          </cell>
          <cell r="K2203" t="str">
            <v>Yaounde_9</v>
          </cell>
          <cell r="L2203" t="str">
            <v>AFRO</v>
          </cell>
          <cell r="M2203" t="str">
            <v>CAMUSAT</v>
          </cell>
          <cell r="N2203" t="str">
            <v>Good Grid + GE</v>
          </cell>
        </row>
        <row r="2204">
          <cell r="A2204" t="str">
            <v>CTR_707</v>
          </cell>
          <cell r="B2204" t="str">
            <v>CTR_707_Z_Nyom-Sud</v>
          </cell>
          <cell r="C2204" t="str">
            <v>CTR</v>
          </cell>
          <cell r="D2204" t="str">
            <v>Yaounde</v>
          </cell>
          <cell r="E2204">
            <v>11.521941</v>
          </cell>
          <cell r="F2204">
            <v>3.965919</v>
          </cell>
          <cell r="G2204">
            <v>745</v>
          </cell>
          <cell r="H2204" t="str">
            <v>Macro</v>
          </cell>
          <cell r="I2204" t="str">
            <v>ZTE</v>
          </cell>
          <cell r="J2204" t="str">
            <v>Ekobo Julien xavier</v>
          </cell>
          <cell r="K2204" t="str">
            <v>Yaounde_9</v>
          </cell>
          <cell r="L2204" t="str">
            <v>AFRO</v>
          </cell>
          <cell r="M2204" t="str">
            <v>CAMUSAT</v>
          </cell>
          <cell r="N2204" t="str">
            <v>Medium Grid + GE</v>
          </cell>
        </row>
        <row r="2205">
          <cell r="A2205" t="str">
            <v>CTR_723</v>
          </cell>
          <cell r="B2205" t="str">
            <v>CTR_723_Z_Ekombitie-II</v>
          </cell>
          <cell r="C2205" t="str">
            <v>CTR</v>
          </cell>
          <cell r="D2205" t="str">
            <v>Yaounde</v>
          </cell>
          <cell r="E2205">
            <v>11.549239999999999</v>
          </cell>
          <cell r="F2205">
            <v>3.9400200000000001</v>
          </cell>
          <cell r="G2205">
            <v>670</v>
          </cell>
          <cell r="H2205" t="str">
            <v>Macro</v>
          </cell>
          <cell r="I2205" t="str">
            <v>ZTE</v>
          </cell>
          <cell r="J2205" t="str">
            <v>Ekobo Julien xavier</v>
          </cell>
          <cell r="K2205" t="str">
            <v>Yaounde_9</v>
          </cell>
          <cell r="L2205" t="str">
            <v>AFRO</v>
          </cell>
          <cell r="M2205" t="str">
            <v>CAMUSAT</v>
          </cell>
          <cell r="N2205" t="str">
            <v>Good Grid + GE</v>
          </cell>
        </row>
        <row r="2206">
          <cell r="A2206" t="str">
            <v>CTR_750</v>
          </cell>
          <cell r="B2206" t="str">
            <v>CTR_750_Z_Nkometou-II</v>
          </cell>
          <cell r="C2206" t="str">
            <v>CTR</v>
          </cell>
          <cell r="D2206" t="str">
            <v>Yaounde</v>
          </cell>
          <cell r="E2206">
            <v>11.55275</v>
          </cell>
          <cell r="F2206">
            <v>4.0186599999999997</v>
          </cell>
          <cell r="G2206">
            <v>694</v>
          </cell>
          <cell r="H2206" t="str">
            <v>Macro</v>
          </cell>
          <cell r="I2206" t="str">
            <v>ZTE</v>
          </cell>
          <cell r="J2206" t="str">
            <v>Ngouala TSAGUE BRISSE</v>
          </cell>
          <cell r="K2206" t="str">
            <v>Yaounde_3</v>
          </cell>
          <cell r="L2206" t="str">
            <v>AFRO</v>
          </cell>
          <cell r="M2206" t="str">
            <v>CAMUSAT</v>
          </cell>
          <cell r="N2206" t="str">
            <v>Hybrid Solar - S1</v>
          </cell>
        </row>
        <row r="2207">
          <cell r="A2207" t="str">
            <v>CTR_778</v>
          </cell>
          <cell r="B2207" t="str">
            <v>CTR_778_Z_Olembe-MTN</v>
          </cell>
          <cell r="C2207" t="str">
            <v>CTR</v>
          </cell>
          <cell r="D2207" t="str">
            <v>Yaounde</v>
          </cell>
          <cell r="E2207">
            <v>11.548017</v>
          </cell>
          <cell r="F2207">
            <v>3.9613559999999999</v>
          </cell>
          <cell r="G2207">
            <v>643</v>
          </cell>
          <cell r="H2207" t="str">
            <v>Macro</v>
          </cell>
          <cell r="I2207" t="str">
            <v>ZTE</v>
          </cell>
          <cell r="J2207" t="str">
            <v>Ngouala TSAGUE BRISSE</v>
          </cell>
          <cell r="K2207" t="str">
            <v>Yaounde_3</v>
          </cell>
          <cell r="L2207" t="str">
            <v>AFRO</v>
          </cell>
          <cell r="M2207" t="str">
            <v>MTN</v>
          </cell>
          <cell r="N2207" t="e">
            <v>#N/A</v>
          </cell>
        </row>
        <row r="2208">
          <cell r="A2208" t="str">
            <v>CTR_867</v>
          </cell>
          <cell r="B2208" t="str">
            <v>CTR_867_Z_Ebogo-II</v>
          </cell>
          <cell r="C2208" t="str">
            <v>CTR</v>
          </cell>
          <cell r="D2208" t="str">
            <v>Ebogo</v>
          </cell>
          <cell r="E2208">
            <v>11.609209999999999</v>
          </cell>
          <cell r="F2208">
            <v>3.94041</v>
          </cell>
          <cell r="G2208">
            <v>677</v>
          </cell>
          <cell r="H2208" t="str">
            <v>ES</v>
          </cell>
          <cell r="I2208" t="str">
            <v>ZTE</v>
          </cell>
          <cell r="J2208" t="str">
            <v>Ekobo Julien xavier</v>
          </cell>
          <cell r="K2208" t="str">
            <v>Yaounde_9</v>
          </cell>
          <cell r="L2208" t="str">
            <v>AFRO</v>
          </cell>
          <cell r="M2208" t="str">
            <v>CAMUSAT</v>
          </cell>
          <cell r="N2208" t="str">
            <v>Bad Grid + GE</v>
          </cell>
        </row>
        <row r="2209">
          <cell r="A2209" t="str">
            <v>CTR_559</v>
          </cell>
          <cell r="B2209" t="str">
            <v>CTR_559_Z_Nkolmesseng-Crf-Safari</v>
          </cell>
          <cell r="C2209" t="str">
            <v>CTR</v>
          </cell>
          <cell r="D2209" t="str">
            <v>Yaounde</v>
          </cell>
          <cell r="E2209">
            <v>11.557753</v>
          </cell>
          <cell r="F2209">
            <v>3.8853469999999999</v>
          </cell>
          <cell r="G2209">
            <v>744</v>
          </cell>
          <cell r="H2209" t="str">
            <v>Macro</v>
          </cell>
          <cell r="I2209" t="str">
            <v>ZTE</v>
          </cell>
          <cell r="J2209" t="str">
            <v>Ekobo Julien xavier</v>
          </cell>
          <cell r="K2209" t="str">
            <v>Yaounde_9</v>
          </cell>
          <cell r="L2209" t="str">
            <v>AFRO</v>
          </cell>
          <cell r="M2209" t="str">
            <v>CAMUSAT</v>
          </cell>
          <cell r="N2209" t="str">
            <v>Good Grid no GE - 8h</v>
          </cell>
        </row>
        <row r="2210">
          <cell r="A2210" t="str">
            <v>CTR_711</v>
          </cell>
          <cell r="B2210" t="str">
            <v>CTR_711_Z_Nkolmesseng-Abom</v>
          </cell>
          <cell r="C2210" t="str">
            <v>CTR</v>
          </cell>
          <cell r="D2210" t="str">
            <v>Yaounde</v>
          </cell>
          <cell r="E2210">
            <v>11.58928</v>
          </cell>
          <cell r="F2210">
            <v>3.8817499999999998</v>
          </cell>
          <cell r="G2210">
            <v>726</v>
          </cell>
          <cell r="H2210" t="str">
            <v>Macro</v>
          </cell>
          <cell r="I2210" t="str">
            <v>ZTE</v>
          </cell>
          <cell r="J2210" t="str">
            <v>Ekobo Julien xavier</v>
          </cell>
          <cell r="K2210" t="str">
            <v>Yaounde_9</v>
          </cell>
          <cell r="L2210" t="str">
            <v>AFRO</v>
          </cell>
          <cell r="M2210" t="str">
            <v>CAMUSAT</v>
          </cell>
          <cell r="N2210" t="str">
            <v>Good Grid + GE</v>
          </cell>
        </row>
        <row r="2211">
          <cell r="A2211" t="str">
            <v>CTR_872</v>
          </cell>
          <cell r="B2211" t="str">
            <v>CTR_872_Z_Abom-Plateau-II</v>
          </cell>
          <cell r="C2211" t="str">
            <v>CTR</v>
          </cell>
          <cell r="D2211" t="str">
            <v>Abom</v>
          </cell>
          <cell r="E2211">
            <v>11.575469999999999</v>
          </cell>
          <cell r="F2211">
            <v>3.8775599999999999</v>
          </cell>
          <cell r="G2211">
            <v>718</v>
          </cell>
          <cell r="H2211" t="str">
            <v>Macro</v>
          </cell>
          <cell r="I2211" t="str">
            <v>ZTE</v>
          </cell>
          <cell r="J2211" t="str">
            <v>Ekobo Julien xavier</v>
          </cell>
          <cell r="K2211" t="str">
            <v>Yaounde_9</v>
          </cell>
          <cell r="L2211" t="str">
            <v>AFRO</v>
          </cell>
          <cell r="M2211" t="str">
            <v>CAMUSAT</v>
          </cell>
          <cell r="N2211" t="str">
            <v>Good Grid + GE</v>
          </cell>
        </row>
        <row r="2212">
          <cell r="A2212" t="str">
            <v>CTR_771</v>
          </cell>
          <cell r="B2212" t="str">
            <v>CTR_771_Z_Nkolmesseng-H-Pyramides</v>
          </cell>
          <cell r="C2212" t="str">
            <v>CTR</v>
          </cell>
          <cell r="D2212" t="str">
            <v>Yaounde</v>
          </cell>
          <cell r="E2212">
            <v>11.556940000000001</v>
          </cell>
          <cell r="F2212">
            <v>3.88062</v>
          </cell>
          <cell r="G2212">
            <v>750</v>
          </cell>
          <cell r="H2212" t="str">
            <v>Macro</v>
          </cell>
          <cell r="I2212" t="str">
            <v>ZTE</v>
          </cell>
          <cell r="J2212" t="str">
            <v>Ekobo Julien xavier</v>
          </cell>
          <cell r="K2212" t="str">
            <v>Yaounde_9</v>
          </cell>
          <cell r="L2212" t="str">
            <v>AFRO</v>
          </cell>
          <cell r="M2212" t="str">
            <v>CAMUSAT</v>
          </cell>
          <cell r="N2212" t="str">
            <v>Good Grid no GE - 8h</v>
          </cell>
        </row>
        <row r="2213">
          <cell r="A2213" t="str">
            <v>CTR_799</v>
          </cell>
          <cell r="B2213" t="str">
            <v>CTR_799_Z_Pont-Emana-MTN</v>
          </cell>
          <cell r="C2213" t="str">
            <v>CTR</v>
          </cell>
          <cell r="D2213" t="str">
            <v>Yaounde</v>
          </cell>
          <cell r="E2213">
            <v>11.5199</v>
          </cell>
          <cell r="F2213">
            <v>3.93282</v>
          </cell>
          <cell r="G2213">
            <v>732</v>
          </cell>
          <cell r="H2213" t="str">
            <v>Macro</v>
          </cell>
          <cell r="I2213" t="str">
            <v>ZTE</v>
          </cell>
          <cell r="J2213" t="str">
            <v>Ekobo Julien xavier</v>
          </cell>
          <cell r="K2213" t="str">
            <v>Yaounde_9</v>
          </cell>
          <cell r="L2213" t="str">
            <v>AFRO</v>
          </cell>
          <cell r="M2213" t="str">
            <v>MTN</v>
          </cell>
          <cell r="N2213" t="e">
            <v>#N/A</v>
          </cell>
        </row>
        <row r="2214">
          <cell r="A2214" t="str">
            <v>CTR_832</v>
          </cell>
          <cell r="B2214" t="str">
            <v>CTR_832_Z_Nkolmessing-Abom-MTN</v>
          </cell>
          <cell r="C2214" t="str">
            <v>CTR</v>
          </cell>
          <cell r="D2214" t="str">
            <v>Yaounde</v>
          </cell>
          <cell r="E2214">
            <v>11.583138890000001</v>
          </cell>
          <cell r="F2214">
            <v>3.8915277779999999</v>
          </cell>
          <cell r="G2214">
            <v>738</v>
          </cell>
          <cell r="H2214" t="str">
            <v>Macro</v>
          </cell>
          <cell r="I2214" t="str">
            <v>ZTE</v>
          </cell>
          <cell r="J2214" t="str">
            <v>Ekobo Julien xavier</v>
          </cell>
          <cell r="K2214" t="str">
            <v>Yaounde_9</v>
          </cell>
          <cell r="L2214" t="str">
            <v>AFRO</v>
          </cell>
          <cell r="M2214" t="str">
            <v>MTN</v>
          </cell>
          <cell r="N2214" t="e">
            <v>#N/A</v>
          </cell>
        </row>
        <row r="2215">
          <cell r="A2215" t="str">
            <v>CTR_875</v>
          </cell>
          <cell r="B2215" t="str">
            <v>CTR_875_Z_Nkolmessing-Abom-II</v>
          </cell>
          <cell r="C2215" t="str">
            <v>CTR</v>
          </cell>
          <cell r="D2215" t="str">
            <v>Ebolmadzom</v>
          </cell>
          <cell r="E2215">
            <v>11.61816</v>
          </cell>
          <cell r="F2215">
            <v>3.8944399999999999</v>
          </cell>
          <cell r="G2215">
            <v>716</v>
          </cell>
          <cell r="H2215" t="str">
            <v>Macro</v>
          </cell>
          <cell r="I2215" t="str">
            <v>ZTE</v>
          </cell>
          <cell r="J2215" t="str">
            <v>Ekobo Julien xavier</v>
          </cell>
          <cell r="K2215" t="str">
            <v>Yaounde_9</v>
          </cell>
          <cell r="L2215" t="str">
            <v>AFRO</v>
          </cell>
          <cell r="M2215" t="str">
            <v>CAMUSAT</v>
          </cell>
          <cell r="N2215" t="str">
            <v>Bad Grid + GE</v>
          </cell>
        </row>
        <row r="2216">
          <cell r="A2216" t="str">
            <v>CTR_017</v>
          </cell>
          <cell r="B2216" t="str">
            <v>CTR_017_Z_H-Progres</v>
          </cell>
          <cell r="C2216" t="str">
            <v>CTR</v>
          </cell>
          <cell r="D2216" t="str">
            <v>Yaounde</v>
          </cell>
          <cell r="E2216">
            <v>11.501203</v>
          </cell>
          <cell r="F2216">
            <v>3.8735019999999998</v>
          </cell>
          <cell r="G2216">
            <v>710</v>
          </cell>
          <cell r="H2216" t="str">
            <v>Macro</v>
          </cell>
          <cell r="I2216" t="str">
            <v>ZTE</v>
          </cell>
          <cell r="J2216" t="str">
            <v>Tegum Fulbert Samba</v>
          </cell>
          <cell r="K2216" t="str">
            <v>Yaounde_10</v>
          </cell>
          <cell r="L2216" t="str">
            <v>AFRO</v>
          </cell>
          <cell r="M2216" t="str">
            <v>IHS</v>
          </cell>
          <cell r="N2216" t="str">
            <v>Grid Only</v>
          </cell>
        </row>
        <row r="2217">
          <cell r="A2217" t="str">
            <v>CTR_019</v>
          </cell>
          <cell r="B2217" t="str">
            <v>CTR_019_Z_La-Gare</v>
          </cell>
          <cell r="C2217" t="str">
            <v>CTR</v>
          </cell>
          <cell r="D2217" t="str">
            <v>Yaounde</v>
          </cell>
          <cell r="E2217">
            <v>11.52570336</v>
          </cell>
          <cell r="F2217">
            <v>3.8707275829999999</v>
          </cell>
          <cell r="G2217">
            <v>719</v>
          </cell>
          <cell r="H2217" t="str">
            <v>Macro</v>
          </cell>
          <cell r="I2217" t="str">
            <v>ZTE</v>
          </cell>
          <cell r="J2217" t="str">
            <v>Tegum Fulbert Samba</v>
          </cell>
          <cell r="K2217" t="str">
            <v>Yaounde_10</v>
          </cell>
          <cell r="L2217" t="str">
            <v>AFRO</v>
          </cell>
          <cell r="M2217" t="str">
            <v>CAMUSAT</v>
          </cell>
          <cell r="N2217" t="str">
            <v>Good Grid no GE - 8h</v>
          </cell>
        </row>
        <row r="2218">
          <cell r="A2218" t="str">
            <v>CTR_578</v>
          </cell>
          <cell r="B2218" t="str">
            <v>CTR_578_Z_H-Deputes</v>
          </cell>
          <cell r="C2218" t="str">
            <v>CTR</v>
          </cell>
          <cell r="D2218" t="str">
            <v>Yaounde</v>
          </cell>
          <cell r="E2218">
            <v>11.51223246</v>
          </cell>
          <cell r="F2218">
            <v>3.8645170310000001</v>
          </cell>
          <cell r="G2218">
            <v>742</v>
          </cell>
          <cell r="H2218" t="str">
            <v>Macro</v>
          </cell>
          <cell r="I2218" t="str">
            <v>ZTE</v>
          </cell>
          <cell r="J2218" t="str">
            <v>Tegum Fulbert Samba</v>
          </cell>
          <cell r="K2218" t="str">
            <v>Yaounde_10</v>
          </cell>
          <cell r="L2218" t="str">
            <v>AFRO</v>
          </cell>
          <cell r="M2218">
            <v>0</v>
          </cell>
          <cell r="N2218" t="e">
            <v>#N/A</v>
          </cell>
        </row>
        <row r="2219">
          <cell r="A2219" t="str">
            <v>CTR_035</v>
          </cell>
          <cell r="B2219" t="str">
            <v>CTR_035_Z_Olezoa</v>
          </cell>
          <cell r="C2219" t="str">
            <v>CTR</v>
          </cell>
          <cell r="D2219" t="str">
            <v>Yaounde</v>
          </cell>
          <cell r="E2219">
            <v>11.515089</v>
          </cell>
          <cell r="F2219">
            <v>3.8470719999999998</v>
          </cell>
          <cell r="G2219">
            <v>502</v>
          </cell>
          <cell r="H2219" t="str">
            <v>Macro</v>
          </cell>
          <cell r="I2219" t="str">
            <v>ZTE</v>
          </cell>
          <cell r="J2219" t="str">
            <v>Tegum Fulbert Samba</v>
          </cell>
          <cell r="K2219" t="str">
            <v>Yaounde_10</v>
          </cell>
          <cell r="L2219" t="str">
            <v>AFRO</v>
          </cell>
          <cell r="M2219" t="str">
            <v>IHS</v>
          </cell>
          <cell r="N2219" t="str">
            <v>Grid Only</v>
          </cell>
        </row>
        <row r="2220">
          <cell r="A2220" t="str">
            <v>CTR_088</v>
          </cell>
          <cell r="B2220" t="str">
            <v>J-Vespa</v>
          </cell>
          <cell r="C2220" t="str">
            <v>CTR</v>
          </cell>
          <cell r="D2220" t="str">
            <v>Yaounde</v>
          </cell>
          <cell r="E2220">
            <v>11.492765</v>
          </cell>
          <cell r="F2220">
            <v>3.8891499999999999</v>
          </cell>
          <cell r="G2220">
            <v>795</v>
          </cell>
          <cell r="H2220" t="str">
            <v>Macro</v>
          </cell>
          <cell r="I2220" t="str">
            <v>ZTE</v>
          </cell>
          <cell r="J2220" t="str">
            <v>Tegum Fulbert Samba</v>
          </cell>
          <cell r="K2220" t="str">
            <v>Yaounde_10</v>
          </cell>
          <cell r="L2220" t="str">
            <v>AFRO</v>
          </cell>
          <cell r="M2220" t="str">
            <v>IHS</v>
          </cell>
          <cell r="N2220" t="str">
            <v>Grid-Gen</v>
          </cell>
        </row>
        <row r="2221">
          <cell r="A2221" t="str">
            <v>SUD_128</v>
          </cell>
          <cell r="B2221" t="str">
            <v>BISSIANG-Kribi</v>
          </cell>
          <cell r="C2221" t="str">
            <v>CTR</v>
          </cell>
          <cell r="D2221" t="str">
            <v>BISSIANG</v>
          </cell>
          <cell r="E2221" t="str">
            <v>10.02542</v>
          </cell>
          <cell r="F2221" t="str">
            <v>3.00357</v>
          </cell>
          <cell r="G2221">
            <v>76</v>
          </cell>
          <cell r="H2221" t="str">
            <v>Macro</v>
          </cell>
          <cell r="I2221" t="str">
            <v>NOKIA</v>
          </cell>
          <cell r="J2221" t="str">
            <v>Lucien Kamogne</v>
          </cell>
          <cell r="K2221" t="str">
            <v>Kribi</v>
          </cell>
          <cell r="L2221" t="str">
            <v>HAMMER_NRO_OST</v>
          </cell>
          <cell r="M2221" t="str">
            <v>CAMUSAT</v>
          </cell>
          <cell r="N2221" t="str">
            <v>Hybrid Solar - S2</v>
          </cell>
        </row>
        <row r="2222">
          <cell r="A2222" t="str">
            <v>CTR_006</v>
          </cell>
          <cell r="B2222" t="str">
            <v>CTR_006_Z_Mbankolo</v>
          </cell>
          <cell r="C2222" t="str">
            <v>CTR</v>
          </cell>
          <cell r="D2222" t="str">
            <v>Yaounde</v>
          </cell>
          <cell r="E2222">
            <v>11.48395094</v>
          </cell>
          <cell r="F2222">
            <v>3.9060524069999998</v>
          </cell>
          <cell r="G2222">
            <v>1080</v>
          </cell>
          <cell r="H2222" t="str">
            <v>Macro</v>
          </cell>
          <cell r="I2222" t="str">
            <v>ZTE</v>
          </cell>
          <cell r="J2222" t="str">
            <v>Tegum Fulbert Samba</v>
          </cell>
          <cell r="K2222" t="str">
            <v>Yaounde_10</v>
          </cell>
          <cell r="L2222" t="str">
            <v>AFRO</v>
          </cell>
          <cell r="M2222">
            <v>0</v>
          </cell>
          <cell r="N2222" t="e">
            <v>#N/A</v>
          </cell>
        </row>
        <row r="2223">
          <cell r="A2223" t="str">
            <v>CTR_008</v>
          </cell>
          <cell r="B2223" t="str">
            <v>Ndisamba</v>
          </cell>
          <cell r="C2223" t="str">
            <v>CTR</v>
          </cell>
          <cell r="D2223" t="str">
            <v>Yaounde</v>
          </cell>
          <cell r="E2223">
            <v>11.51741709</v>
          </cell>
          <cell r="F2223">
            <v>3.8375253050000002</v>
          </cell>
          <cell r="G2223">
            <v>733</v>
          </cell>
          <cell r="H2223" t="str">
            <v>Macro</v>
          </cell>
          <cell r="I2223" t="str">
            <v>NOKIA</v>
          </cell>
          <cell r="J2223" t="str">
            <v>Tegum Fulbert Samba</v>
          </cell>
          <cell r="K2223" t="str">
            <v>Yaounde_10</v>
          </cell>
          <cell r="L2223" t="str">
            <v>AFRO</v>
          </cell>
          <cell r="M2223" t="str">
            <v>IHS</v>
          </cell>
          <cell r="N2223" t="str">
            <v>Grid-Gen</v>
          </cell>
        </row>
        <row r="2224">
          <cell r="A2224" t="str">
            <v>CTR_077</v>
          </cell>
          <cell r="B2224" t="str">
            <v>H-ville</v>
          </cell>
          <cell r="C2224" t="str">
            <v>CTR</v>
          </cell>
          <cell r="D2224" t="str">
            <v>Yaounde</v>
          </cell>
          <cell r="E2224">
            <v>11.517609999999999</v>
          </cell>
          <cell r="F2224">
            <v>3.8721100000000002</v>
          </cell>
          <cell r="G2224">
            <v>751</v>
          </cell>
          <cell r="H2224" t="str">
            <v>Macro</v>
          </cell>
          <cell r="I2224" t="str">
            <v>NOKIA</v>
          </cell>
          <cell r="J2224" t="str">
            <v>Tegum Fulbert Samba</v>
          </cell>
          <cell r="K2224" t="str">
            <v>Yaounde_10</v>
          </cell>
          <cell r="L2224" t="str">
            <v>AFRO</v>
          </cell>
          <cell r="M2224" t="str">
            <v>IHS</v>
          </cell>
          <cell r="N2224" t="str">
            <v>Grid Only</v>
          </cell>
        </row>
        <row r="2225">
          <cell r="A2225" t="str">
            <v>CTR_076</v>
          </cell>
          <cell r="B2225" t="str">
            <v>CTR_076_Z_E-Police</v>
          </cell>
          <cell r="C2225" t="str">
            <v>CTR</v>
          </cell>
          <cell r="D2225" t="str">
            <v>Yaounde</v>
          </cell>
          <cell r="E2225">
            <v>11.511620000000001</v>
          </cell>
          <cell r="F2225">
            <v>3.8770790000000002</v>
          </cell>
          <cell r="G2225">
            <v>447</v>
          </cell>
          <cell r="H2225" t="str">
            <v>Macro</v>
          </cell>
          <cell r="I2225" t="str">
            <v>ZTE</v>
          </cell>
          <cell r="J2225" t="str">
            <v>Tegum Fulbert Samba</v>
          </cell>
          <cell r="K2225" t="str">
            <v>Yaounde_10</v>
          </cell>
          <cell r="L2225" t="str">
            <v>AFRO</v>
          </cell>
          <cell r="M2225" t="str">
            <v>IHS</v>
          </cell>
          <cell r="N2225" t="str">
            <v>Grid Only</v>
          </cell>
        </row>
        <row r="2226">
          <cell r="A2226" t="str">
            <v>CTR_217</v>
          </cell>
          <cell r="B2226" t="str">
            <v>CTR_217_Z_Madagascar-Yde-New</v>
          </cell>
          <cell r="C2226" t="str">
            <v>CTR</v>
          </cell>
          <cell r="D2226" t="str">
            <v>Yaounde</v>
          </cell>
          <cell r="E2226">
            <v>11.494458</v>
          </cell>
          <cell r="F2226">
            <v>3.878174</v>
          </cell>
          <cell r="G2226">
            <v>742</v>
          </cell>
          <cell r="H2226" t="str">
            <v>Macro</v>
          </cell>
          <cell r="I2226" t="str">
            <v>ZTE</v>
          </cell>
          <cell r="J2226" t="str">
            <v>Tegum Fulbert Samba</v>
          </cell>
          <cell r="K2226" t="str">
            <v>Yaounde_10</v>
          </cell>
          <cell r="L2226" t="str">
            <v>AFRO</v>
          </cell>
          <cell r="M2226" t="str">
            <v>IHS</v>
          </cell>
          <cell r="N2226" t="str">
            <v>Grid-Lithium</v>
          </cell>
        </row>
        <row r="2227">
          <cell r="A2227" t="str">
            <v>CTR_240</v>
          </cell>
          <cell r="B2227" t="str">
            <v>C-Supreme</v>
          </cell>
          <cell r="C2227" t="str">
            <v>CTR</v>
          </cell>
          <cell r="D2227" t="str">
            <v>Yaounde</v>
          </cell>
          <cell r="E2227">
            <v>11.51793159</v>
          </cell>
          <cell r="F2227">
            <v>3.8596251719999999</v>
          </cell>
          <cell r="G2227">
            <v>765</v>
          </cell>
          <cell r="H2227" t="str">
            <v>Macro</v>
          </cell>
          <cell r="I2227" t="str">
            <v>ZTE</v>
          </cell>
          <cell r="J2227" t="str">
            <v>Tegum Fulbert Samba</v>
          </cell>
          <cell r="K2227" t="str">
            <v>Yaounde_10</v>
          </cell>
          <cell r="L2227" t="str">
            <v>AFRO</v>
          </cell>
          <cell r="M2227" t="str">
            <v>IHS</v>
          </cell>
          <cell r="N2227" t="str">
            <v>Grid Only</v>
          </cell>
        </row>
        <row r="2228">
          <cell r="A2228" t="str">
            <v>CTR_321</v>
          </cell>
          <cell r="B2228" t="str">
            <v>Briqueterie</v>
          </cell>
          <cell r="C2228" t="str">
            <v>CTR</v>
          </cell>
          <cell r="D2228" t="str">
            <v>Yaounde</v>
          </cell>
          <cell r="E2228">
            <v>11.504709999999999</v>
          </cell>
          <cell r="F2228">
            <v>3.8767010000000002</v>
          </cell>
          <cell r="G2228">
            <v>736</v>
          </cell>
          <cell r="H2228" t="str">
            <v>Macro</v>
          </cell>
          <cell r="I2228" t="str">
            <v>ZTE</v>
          </cell>
          <cell r="J2228" t="str">
            <v>Tegum Fulbert Samba</v>
          </cell>
          <cell r="K2228" t="str">
            <v>Yaounde_10</v>
          </cell>
          <cell r="L2228" t="str">
            <v>AFRO</v>
          </cell>
          <cell r="M2228" t="str">
            <v>IHS</v>
          </cell>
          <cell r="N2228" t="str">
            <v>Grid-Lithium</v>
          </cell>
        </row>
        <row r="2229">
          <cell r="A2229" t="str">
            <v>CTR_322</v>
          </cell>
          <cell r="B2229" t="str">
            <v>CTR_322_Z_Sapeur</v>
          </cell>
          <cell r="C2229" t="str">
            <v>CTR</v>
          </cell>
          <cell r="D2229" t="str">
            <v>Yaounde</v>
          </cell>
          <cell r="E2229">
            <v>11.506624</v>
          </cell>
          <cell r="F2229">
            <v>3.8732899999999999</v>
          </cell>
          <cell r="G2229">
            <v>747</v>
          </cell>
          <cell r="H2229" t="str">
            <v>Macro</v>
          </cell>
          <cell r="I2229" t="str">
            <v>ZTE</v>
          </cell>
          <cell r="J2229" t="str">
            <v>Tegum Fulbert Samba</v>
          </cell>
          <cell r="K2229" t="str">
            <v>Yaounde_10</v>
          </cell>
          <cell r="L2229" t="str">
            <v>AFRO</v>
          </cell>
          <cell r="M2229" t="str">
            <v>IHS</v>
          </cell>
          <cell r="N2229" t="str">
            <v>Grid-Gen</v>
          </cell>
        </row>
        <row r="2230">
          <cell r="A2230" t="str">
            <v>CTR_347</v>
          </cell>
          <cell r="B2230" t="str">
            <v>CTR_347_Z_Mvog-Ada-New</v>
          </cell>
          <cell r="C2230" t="str">
            <v>CTR</v>
          </cell>
          <cell r="D2230" t="str">
            <v>Yaounde</v>
          </cell>
          <cell r="E2230">
            <v>11.531129999999999</v>
          </cell>
          <cell r="F2230">
            <v>3.8579444440000001</v>
          </cell>
          <cell r="G2230">
            <v>742</v>
          </cell>
          <cell r="H2230" t="str">
            <v>Macro</v>
          </cell>
          <cell r="I2230" t="str">
            <v>ZTE</v>
          </cell>
          <cell r="J2230" t="str">
            <v>Tegum Fulbert Samba</v>
          </cell>
          <cell r="K2230" t="str">
            <v>Yaounde_10</v>
          </cell>
          <cell r="L2230" t="str">
            <v>AFRO</v>
          </cell>
          <cell r="M2230">
            <v>0</v>
          </cell>
          <cell r="N2230" t="e">
            <v>#N/A</v>
          </cell>
        </row>
        <row r="2231">
          <cell r="A2231" t="str">
            <v>CTR_369</v>
          </cell>
          <cell r="B2231" t="str">
            <v>H-ville-MTN</v>
          </cell>
          <cell r="C2231" t="str">
            <v>CTR</v>
          </cell>
          <cell r="D2231" t="str">
            <v>Yaounde</v>
          </cell>
          <cell r="E2231">
            <v>11.51652</v>
          </cell>
          <cell r="F2231">
            <v>3.8761700000000001</v>
          </cell>
          <cell r="G2231">
            <v>748</v>
          </cell>
          <cell r="H2231" t="str">
            <v>Macro</v>
          </cell>
          <cell r="I2231" t="str">
            <v>ZTE</v>
          </cell>
          <cell r="J2231" t="str">
            <v>Tegum Fulbert Samba</v>
          </cell>
          <cell r="K2231" t="str">
            <v>Yaounde_10</v>
          </cell>
          <cell r="L2231" t="str">
            <v>AFRO</v>
          </cell>
          <cell r="M2231" t="str">
            <v>IHS</v>
          </cell>
          <cell r="N2231" t="str">
            <v>Grid-Gen</v>
          </cell>
        </row>
        <row r="2232">
          <cell r="A2232" t="str">
            <v>CTR_427</v>
          </cell>
          <cell r="B2232" t="str">
            <v>CTR_427_Z_Nkomkana</v>
          </cell>
          <cell r="C2232" t="str">
            <v>CTR</v>
          </cell>
          <cell r="D2232" t="str">
            <v>Yaounde</v>
          </cell>
          <cell r="E2232">
            <v>11.492374</v>
          </cell>
          <cell r="F2232">
            <v>3.8835009999999999</v>
          </cell>
          <cell r="G2232">
            <v>742</v>
          </cell>
          <cell r="H2232" t="str">
            <v>Macro</v>
          </cell>
          <cell r="I2232" t="str">
            <v>ZTE</v>
          </cell>
          <cell r="J2232" t="str">
            <v>Tegum Fulbert Samba</v>
          </cell>
          <cell r="K2232" t="str">
            <v>Yaounde_10</v>
          </cell>
          <cell r="L2232" t="str">
            <v>AFRO</v>
          </cell>
          <cell r="M2232" t="str">
            <v>IHS</v>
          </cell>
          <cell r="N2232" t="str">
            <v>Grid Only</v>
          </cell>
        </row>
        <row r="2233">
          <cell r="A2233" t="str">
            <v>CTR_373</v>
          </cell>
          <cell r="B2233" t="str">
            <v>Montee-Anne-Rouge</v>
          </cell>
          <cell r="C2233" t="str">
            <v>CTR</v>
          </cell>
          <cell r="D2233" t="str">
            <v>Yaounde</v>
          </cell>
          <cell r="E2233">
            <v>11.519482999999999</v>
          </cell>
          <cell r="F2233">
            <v>3.8675700000000002</v>
          </cell>
          <cell r="G2233">
            <v>713</v>
          </cell>
          <cell r="H2233" t="str">
            <v>Macro</v>
          </cell>
          <cell r="I2233" t="str">
            <v>ZTE</v>
          </cell>
          <cell r="J2233" t="str">
            <v>Tegum Fulbert Samba</v>
          </cell>
          <cell r="K2233" t="str">
            <v>Yaounde_10</v>
          </cell>
          <cell r="L2233" t="str">
            <v>AFRO</v>
          </cell>
          <cell r="M2233" t="str">
            <v>IHS</v>
          </cell>
          <cell r="N2233" t="str">
            <v>Grid Only</v>
          </cell>
        </row>
        <row r="2234">
          <cell r="A2234" t="str">
            <v>CTR_448</v>
          </cell>
          <cell r="B2234" t="str">
            <v>CTR_448_Z_Nkomkana-IHS</v>
          </cell>
          <cell r="C2234" t="str">
            <v>CTR</v>
          </cell>
          <cell r="D2234" t="str">
            <v>Yaounde</v>
          </cell>
          <cell r="E2234">
            <v>11.49769</v>
          </cell>
          <cell r="F2234">
            <v>3.8822179999999999</v>
          </cell>
          <cell r="G2234">
            <v>742</v>
          </cell>
          <cell r="H2234" t="str">
            <v>Macro</v>
          </cell>
          <cell r="I2234" t="str">
            <v>ZTE</v>
          </cell>
          <cell r="J2234" t="str">
            <v>Tegum Fulbert Samba</v>
          </cell>
          <cell r="K2234" t="str">
            <v>Yaounde_10</v>
          </cell>
          <cell r="L2234" t="str">
            <v>AFRO</v>
          </cell>
          <cell r="M2234" t="str">
            <v>IHS</v>
          </cell>
          <cell r="N2234" t="str">
            <v>Grid-Gen</v>
          </cell>
        </row>
        <row r="2235">
          <cell r="A2235" t="str">
            <v>LIT_640</v>
          </cell>
          <cell r="B2235" t="str">
            <v>LIT_640_Z_Port-SUD</v>
          </cell>
          <cell r="C2235" t="str">
            <v>LIT</v>
          </cell>
          <cell r="D2235" t="str">
            <v>Douala</v>
          </cell>
          <cell r="E2235">
            <v>9.6787530000000004</v>
          </cell>
          <cell r="F2235">
            <v>4.0187249999999999</v>
          </cell>
          <cell r="G2235">
            <v>3</v>
          </cell>
          <cell r="H2235" t="str">
            <v>Macro</v>
          </cell>
          <cell r="I2235" t="str">
            <v>ZTE</v>
          </cell>
          <cell r="J2235" t="str">
            <v>Boris Asopdongo</v>
          </cell>
          <cell r="K2235" t="str">
            <v>Douala_2</v>
          </cell>
          <cell r="L2235" t="str">
            <v>HAMMER_LIT_SUO</v>
          </cell>
          <cell r="M2235" t="str">
            <v>CAMUSAT</v>
          </cell>
          <cell r="N2235" t="str">
            <v>Medium Grid + GE</v>
          </cell>
        </row>
        <row r="2236">
          <cell r="A2236" t="str">
            <v>LIT_641</v>
          </cell>
          <cell r="B2236" t="str">
            <v>LIT_641_Z_Bonendale-II</v>
          </cell>
          <cell r="C2236" t="str">
            <v>LIT</v>
          </cell>
          <cell r="D2236" t="str">
            <v>Douala</v>
          </cell>
          <cell r="E2236">
            <v>9.670909</v>
          </cell>
          <cell r="F2236">
            <v>4.1157269999999997</v>
          </cell>
          <cell r="G2236">
            <v>16</v>
          </cell>
          <cell r="H2236" t="str">
            <v>Macro</v>
          </cell>
          <cell r="I2236" t="str">
            <v>ZTE</v>
          </cell>
          <cell r="J2236" t="str">
            <v>Pascal Nwandji</v>
          </cell>
          <cell r="K2236" t="str">
            <v>Douala_10</v>
          </cell>
          <cell r="L2236" t="str">
            <v>HAMMER_LIT_SUO</v>
          </cell>
          <cell r="M2236" t="str">
            <v>CAMUSAT</v>
          </cell>
          <cell r="N2236" t="str">
            <v>Medium Grid + GE</v>
          </cell>
        </row>
        <row r="2237">
          <cell r="A2237" t="str">
            <v>ADM_156</v>
          </cell>
          <cell r="B2237" t="str">
            <v>ADM_156_Z_GAROUA-BOULAI-II-IHS</v>
          </cell>
          <cell r="C2237" t="str">
            <v>ADM</v>
          </cell>
          <cell r="D2237" t="str">
            <v>Garoua Boulai</v>
          </cell>
          <cell r="E2237">
            <v>14.55749484</v>
          </cell>
          <cell r="F2237">
            <v>5.8920055619999996</v>
          </cell>
          <cell r="G2237">
            <v>1030</v>
          </cell>
          <cell r="H2237" t="str">
            <v>Macro</v>
          </cell>
          <cell r="I2237" t="str">
            <v>ZTE</v>
          </cell>
          <cell r="J2237" t="str">
            <v>Kuitche Hippolite</v>
          </cell>
          <cell r="K2237" t="str">
            <v>Meiganga</v>
          </cell>
          <cell r="L2237" t="str">
            <v>TELEINFRA</v>
          </cell>
          <cell r="M2237" t="str">
            <v>IHS</v>
          </cell>
          <cell r="N2237" t="str">
            <v>Grid-Gen-Lithium</v>
          </cell>
        </row>
        <row r="2238">
          <cell r="A2238" t="str">
            <v>CTR_519</v>
          </cell>
          <cell r="B2238" t="str">
            <v>CTR_519_Z_Entree-Cite-Verte-IHS</v>
          </cell>
          <cell r="C2238" t="str">
            <v>CTR</v>
          </cell>
          <cell r="D2238" t="str">
            <v>Yaounde</v>
          </cell>
          <cell r="E2238">
            <v>11.493415000000001</v>
          </cell>
          <cell r="F2238">
            <v>3.8725640000000001</v>
          </cell>
          <cell r="G2238">
            <v>742</v>
          </cell>
          <cell r="H2238" t="str">
            <v>Macro</v>
          </cell>
          <cell r="I2238" t="str">
            <v>ZTE</v>
          </cell>
          <cell r="J2238" t="str">
            <v>Tegum Fulbert Samba</v>
          </cell>
          <cell r="K2238" t="str">
            <v>Yaounde_10</v>
          </cell>
          <cell r="L2238" t="str">
            <v>AFRO</v>
          </cell>
          <cell r="M2238" t="str">
            <v>IHS</v>
          </cell>
          <cell r="N2238" t="str">
            <v>Grid-Gen</v>
          </cell>
        </row>
        <row r="2239">
          <cell r="A2239" t="str">
            <v>CTR_525</v>
          </cell>
          <cell r="B2239" t="str">
            <v>CTR_525_Z_Jean-Vespa2-MTN-IHS</v>
          </cell>
          <cell r="C2239" t="str">
            <v>CTR</v>
          </cell>
          <cell r="D2239" t="str">
            <v>Yaounde</v>
          </cell>
          <cell r="E2239">
            <v>11.492224</v>
          </cell>
          <cell r="F2239">
            <v>3.8928199999999999</v>
          </cell>
          <cell r="G2239">
            <v>742</v>
          </cell>
          <cell r="H2239" t="str">
            <v>Macro</v>
          </cell>
          <cell r="I2239" t="str">
            <v>ZTE</v>
          </cell>
          <cell r="J2239" t="str">
            <v>Tegum Fulbert Samba</v>
          </cell>
          <cell r="K2239" t="str">
            <v>Yaounde_10</v>
          </cell>
          <cell r="L2239" t="str">
            <v>AFRO</v>
          </cell>
          <cell r="M2239" t="str">
            <v>IHS</v>
          </cell>
          <cell r="N2239" t="str">
            <v>Grid-Gen</v>
          </cell>
        </row>
        <row r="2240">
          <cell r="A2240" t="str">
            <v>CTR_483</v>
          </cell>
          <cell r="B2240" t="str">
            <v>CTR_483_Z_Mvogmbi-New</v>
          </cell>
          <cell r="C2240" t="str">
            <v>CTR</v>
          </cell>
          <cell r="D2240" t="str">
            <v>Yaounde</v>
          </cell>
          <cell r="E2240">
            <v>11.52171669</v>
          </cell>
          <cell r="F2240">
            <v>3.850132823</v>
          </cell>
          <cell r="G2240">
            <v>742</v>
          </cell>
          <cell r="H2240" t="str">
            <v>Macro</v>
          </cell>
          <cell r="I2240" t="str">
            <v>ZTE</v>
          </cell>
          <cell r="J2240" t="str">
            <v>Tegum Fulbert Samba</v>
          </cell>
          <cell r="K2240" t="str">
            <v>Yaounde_10</v>
          </cell>
          <cell r="L2240" t="str">
            <v>AFRO</v>
          </cell>
          <cell r="M2240" t="str">
            <v>IHS</v>
          </cell>
          <cell r="N2240" t="str">
            <v>Grid-Gen</v>
          </cell>
        </row>
        <row r="2241">
          <cell r="A2241" t="str">
            <v>CTR_729</v>
          </cell>
          <cell r="B2241" t="str">
            <v>Mont-Febe</v>
          </cell>
          <cell r="C2241" t="str">
            <v>CTR</v>
          </cell>
          <cell r="D2241" t="str">
            <v>Yaounde</v>
          </cell>
          <cell r="E2241">
            <v>11.49567</v>
          </cell>
          <cell r="F2241">
            <v>3.9124400000000001</v>
          </cell>
          <cell r="G2241">
            <v>869</v>
          </cell>
          <cell r="H2241" t="str">
            <v>Macro</v>
          </cell>
          <cell r="I2241" t="str">
            <v>ZTE</v>
          </cell>
          <cell r="J2241" t="str">
            <v>Tegum Fulbert Samba</v>
          </cell>
          <cell r="K2241" t="str">
            <v>Yaounde_10</v>
          </cell>
          <cell r="L2241" t="str">
            <v>AFRO</v>
          </cell>
          <cell r="M2241" t="str">
            <v>CAMUSAT</v>
          </cell>
          <cell r="N2241" t="str">
            <v>Good Grid no GE - 8h</v>
          </cell>
        </row>
        <row r="2242">
          <cell r="A2242" t="str">
            <v>CTR_759</v>
          </cell>
          <cell r="B2242" t="str">
            <v>CTR_759_Z_Croix-Rouge-Yde</v>
          </cell>
          <cell r="C2242" t="str">
            <v>CTR</v>
          </cell>
          <cell r="D2242" t="str">
            <v>Yaounde</v>
          </cell>
          <cell r="E2242">
            <v>11.513166999999999</v>
          </cell>
          <cell r="F2242">
            <v>3.8687819999999999</v>
          </cell>
          <cell r="G2242">
            <v>746</v>
          </cell>
          <cell r="H2242" t="str">
            <v>Macro</v>
          </cell>
          <cell r="I2242" t="str">
            <v>ZTE</v>
          </cell>
          <cell r="J2242" t="str">
            <v>Tegum Fulbert Samba</v>
          </cell>
          <cell r="K2242" t="str">
            <v>Yaounde_10</v>
          </cell>
          <cell r="L2242" t="str">
            <v>AFRO</v>
          </cell>
          <cell r="M2242" t="str">
            <v>CAMUSAT</v>
          </cell>
          <cell r="N2242" t="str">
            <v>Good Grid no GE - 8h</v>
          </cell>
        </row>
        <row r="2243">
          <cell r="A2243" t="str">
            <v>CTR_830</v>
          </cell>
          <cell r="B2243" t="str">
            <v>CTR_830_Z_Bafia-Market-MTN</v>
          </cell>
          <cell r="C2243" t="str">
            <v>CTR</v>
          </cell>
          <cell r="D2243" t="str">
            <v>Bafia</v>
          </cell>
          <cell r="E2243">
            <v>11.222497000000001</v>
          </cell>
          <cell r="F2243">
            <v>4.731293</v>
          </cell>
          <cell r="G2243">
            <v>500</v>
          </cell>
          <cell r="H2243" t="str">
            <v>Macro</v>
          </cell>
          <cell r="I2243" t="str">
            <v>ZTE</v>
          </cell>
          <cell r="J2243" t="str">
            <v>Patrick NSINGUI</v>
          </cell>
          <cell r="K2243" t="str">
            <v>Bafia</v>
          </cell>
          <cell r="L2243" t="str">
            <v>HAMMER_NRO_OST</v>
          </cell>
          <cell r="M2243" t="str">
            <v>MTN</v>
          </cell>
          <cell r="N2243" t="e">
            <v>#N/A</v>
          </cell>
        </row>
        <row r="2244">
          <cell r="A2244" t="str">
            <v>CTR_002</v>
          </cell>
          <cell r="B2244" t="str">
            <v>CTR_002_Z_CNR</v>
          </cell>
          <cell r="C2244" t="str">
            <v>CTR</v>
          </cell>
          <cell r="D2244" t="str">
            <v>Yaounde</v>
          </cell>
          <cell r="E2244">
            <v>11.516149110000001</v>
          </cell>
          <cell r="F2244">
            <v>3.8691111010000001</v>
          </cell>
          <cell r="G2244">
            <v>695</v>
          </cell>
          <cell r="H2244" t="str">
            <v>Macro</v>
          </cell>
          <cell r="I2244" t="str">
            <v>ZTE</v>
          </cell>
          <cell r="J2244" t="str">
            <v>Tegum Fulbert Samba</v>
          </cell>
          <cell r="K2244" t="str">
            <v>Yaounde_10</v>
          </cell>
          <cell r="L2244" t="str">
            <v>AFRO</v>
          </cell>
          <cell r="M2244" t="str">
            <v>IHS</v>
          </cell>
          <cell r="N2244" t="str">
            <v>Grid-Gen</v>
          </cell>
        </row>
        <row r="2245">
          <cell r="A2245" t="str">
            <v>CTR_009</v>
          </cell>
          <cell r="B2245" t="str">
            <v>CTR_009_Z_Nodal</v>
          </cell>
          <cell r="C2245" t="str">
            <v>CTR</v>
          </cell>
          <cell r="D2245" t="str">
            <v>Yaounde</v>
          </cell>
          <cell r="E2245">
            <v>11.52080801</v>
          </cell>
          <cell r="F2245">
            <v>3.8604311459999998</v>
          </cell>
          <cell r="G2245">
            <v>720</v>
          </cell>
          <cell r="H2245" t="str">
            <v>Macro</v>
          </cell>
          <cell r="I2245" t="str">
            <v>ZTE</v>
          </cell>
          <cell r="J2245" t="str">
            <v>Tegum Fulbert Samba</v>
          </cell>
          <cell r="K2245" t="str">
            <v>Yaounde_10</v>
          </cell>
          <cell r="L2245" t="str">
            <v>AFRO</v>
          </cell>
          <cell r="M2245" t="str">
            <v>CAMUSAT</v>
          </cell>
          <cell r="N2245" t="str">
            <v>Good Grid no GE - 8h</v>
          </cell>
        </row>
        <row r="2246">
          <cell r="A2246" t="str">
            <v>CTR_014</v>
          </cell>
          <cell r="B2246" t="str">
            <v>CTR_014_Z_Mercure</v>
          </cell>
          <cell r="C2246" t="str">
            <v>CTR</v>
          </cell>
          <cell r="D2246" t="str">
            <v>Yaounde</v>
          </cell>
          <cell r="E2246">
            <v>11.519183999999999</v>
          </cell>
          <cell r="F2246">
            <v>3.8645860000000001</v>
          </cell>
          <cell r="G2246">
            <v>725</v>
          </cell>
          <cell r="H2246" t="str">
            <v>Macro</v>
          </cell>
          <cell r="I2246" t="str">
            <v>ZTE</v>
          </cell>
          <cell r="J2246" t="str">
            <v>Tegum Fulbert Samba</v>
          </cell>
          <cell r="K2246" t="str">
            <v>Yaounde_10</v>
          </cell>
          <cell r="L2246" t="str">
            <v>AFRO</v>
          </cell>
          <cell r="M2246" t="str">
            <v>IHS</v>
          </cell>
          <cell r="N2246" t="str">
            <v>Grid Only</v>
          </cell>
        </row>
        <row r="2247">
          <cell r="A2247" t="str">
            <v>CTR_044</v>
          </cell>
          <cell r="B2247" t="str">
            <v>CTR_044_Z_H-Princes</v>
          </cell>
          <cell r="C2247" t="str">
            <v>CTR</v>
          </cell>
          <cell r="D2247" t="str">
            <v>Yaounde</v>
          </cell>
          <cell r="E2247">
            <v>11.502414999999999</v>
          </cell>
          <cell r="F2247">
            <v>3.8812850000000001</v>
          </cell>
          <cell r="G2247">
            <v>720</v>
          </cell>
          <cell r="H2247" t="str">
            <v>Macro</v>
          </cell>
          <cell r="I2247" t="str">
            <v>ZTE</v>
          </cell>
          <cell r="J2247" t="str">
            <v>Tegum Fulbert Samba</v>
          </cell>
          <cell r="K2247" t="str">
            <v>Yaounde_10</v>
          </cell>
          <cell r="L2247" t="str">
            <v>AFRO</v>
          </cell>
          <cell r="M2247" t="str">
            <v>IHS</v>
          </cell>
          <cell r="N2247" t="str">
            <v>Grid-Gen</v>
          </cell>
        </row>
        <row r="2248">
          <cell r="A2248" t="str">
            <v>CTR_046</v>
          </cell>
          <cell r="B2248" t="str">
            <v>CTR_046_Z_CNDH</v>
          </cell>
          <cell r="C2248" t="str">
            <v>CTR</v>
          </cell>
          <cell r="D2248" t="str">
            <v>Yaounde</v>
          </cell>
          <cell r="E2248">
            <v>11.517780999999999</v>
          </cell>
          <cell r="F2248">
            <v>3.8688799999999999</v>
          </cell>
          <cell r="G2248">
            <v>727</v>
          </cell>
          <cell r="H2248" t="str">
            <v>Macro</v>
          </cell>
          <cell r="I2248" t="str">
            <v>ZTE</v>
          </cell>
          <cell r="J2248" t="str">
            <v>Tegum Fulbert Samba</v>
          </cell>
          <cell r="K2248" t="str">
            <v>Yaounde_10</v>
          </cell>
          <cell r="L2248" t="str">
            <v>AFRO</v>
          </cell>
          <cell r="M2248" t="str">
            <v>IHS</v>
          </cell>
          <cell r="N2248" t="str">
            <v>Grid-Gen</v>
          </cell>
        </row>
        <row r="2249">
          <cell r="A2249" t="str">
            <v>EST_083</v>
          </cell>
          <cell r="B2249" t="str">
            <v>Lom-Pangar-MTN</v>
          </cell>
          <cell r="C2249" t="str">
            <v>EST</v>
          </cell>
          <cell r="D2249" t="str">
            <v>Lom-Pangar</v>
          </cell>
          <cell r="E2249">
            <v>13.49000084</v>
          </cell>
          <cell r="F2249">
            <v>5.3717004340000001</v>
          </cell>
          <cell r="G2249">
            <v>650</v>
          </cell>
          <cell r="H2249" t="str">
            <v>Macro</v>
          </cell>
          <cell r="I2249" t="str">
            <v>NOKIA</v>
          </cell>
          <cell r="J2249" t="str">
            <v>Tchimeni Franck</v>
          </cell>
          <cell r="K2249" t="str">
            <v>Bertoua_1</v>
          </cell>
          <cell r="L2249" t="str">
            <v>AFRO</v>
          </cell>
          <cell r="M2249" t="str">
            <v>IHS</v>
          </cell>
          <cell r="N2249" t="str">
            <v>Grid-Gen-Lithium</v>
          </cell>
        </row>
        <row r="2250">
          <cell r="A2250" t="str">
            <v>EST_104</v>
          </cell>
          <cell r="B2250" t="str">
            <v>Tete-d-elephant-Camrail</v>
          </cell>
          <cell r="C2250" t="str">
            <v>EST</v>
          </cell>
          <cell r="D2250" t="str">
            <v>Tete-d-elephant</v>
          </cell>
          <cell r="E2250">
            <v>13.3706944</v>
          </cell>
          <cell r="F2250">
            <v>5.5439722219999998</v>
          </cell>
          <cell r="G2250">
            <v>688</v>
          </cell>
          <cell r="H2250" t="str">
            <v>Macro</v>
          </cell>
          <cell r="I2250" t="str">
            <v>NOKIA</v>
          </cell>
          <cell r="J2250" t="str">
            <v>Tchimeni Franck</v>
          </cell>
          <cell r="K2250" t="str">
            <v>Bertoua_1</v>
          </cell>
          <cell r="L2250" t="str">
            <v>AFRO</v>
          </cell>
          <cell r="M2250" t="str">
            <v>CAMUSAT</v>
          </cell>
          <cell r="N2250" t="str">
            <v>Hybrid Solar - S2</v>
          </cell>
        </row>
        <row r="2251">
          <cell r="A2251" t="str">
            <v>LIT_645</v>
          </cell>
          <cell r="B2251" t="str">
            <v>LIT_645_Z_Bberi-Excellence</v>
          </cell>
          <cell r="C2251" t="str">
            <v>LIT</v>
          </cell>
          <cell r="D2251" t="str">
            <v>Douala</v>
          </cell>
          <cell r="E2251">
            <v>9.6549820000000004</v>
          </cell>
          <cell r="F2251">
            <v>4.1100399999999997</v>
          </cell>
          <cell r="G2251">
            <v>5</v>
          </cell>
          <cell r="H2251" t="str">
            <v>Macro</v>
          </cell>
          <cell r="I2251" t="str">
            <v>ZTE</v>
          </cell>
          <cell r="J2251" t="str">
            <v>Pascal Nwandji</v>
          </cell>
          <cell r="K2251" t="str">
            <v>Douala_10</v>
          </cell>
          <cell r="L2251" t="str">
            <v>HAMMER_LIT_SUO</v>
          </cell>
          <cell r="M2251" t="str">
            <v>CAMUSAT</v>
          </cell>
          <cell r="N2251" t="str">
            <v>Bad Grid + GE</v>
          </cell>
        </row>
        <row r="2252">
          <cell r="A2252" t="str">
            <v>LIT_681</v>
          </cell>
          <cell r="B2252" t="str">
            <v>LIT_681_Z_BBeri-Dikolo-Centre-Equestre</v>
          </cell>
          <cell r="C2252" t="str">
            <v>LIT</v>
          </cell>
          <cell r="D2252" t="str">
            <v>Douala</v>
          </cell>
          <cell r="E2252">
            <v>9.6771499999999993</v>
          </cell>
          <cell r="F2252">
            <v>4.0857799999999997</v>
          </cell>
          <cell r="G2252">
            <v>4</v>
          </cell>
          <cell r="H2252" t="str">
            <v>Macro</v>
          </cell>
          <cell r="I2252" t="str">
            <v>ZTE</v>
          </cell>
          <cell r="J2252" t="str">
            <v>Ndo Bile Thomas</v>
          </cell>
          <cell r="K2252" t="str">
            <v>Douala_4</v>
          </cell>
          <cell r="L2252" t="str">
            <v>HAMMER_LIT_SUO</v>
          </cell>
          <cell r="M2252" t="str">
            <v>CAMUSAT</v>
          </cell>
          <cell r="N2252" t="str">
            <v>Good Grid + GE</v>
          </cell>
        </row>
        <row r="2253">
          <cell r="A2253" t="str">
            <v>LIT_682</v>
          </cell>
          <cell r="B2253" t="str">
            <v>LIT_682_Z_Boadibo</v>
          </cell>
          <cell r="C2253" t="str">
            <v>LIT</v>
          </cell>
          <cell r="D2253" t="str">
            <v>Douala</v>
          </cell>
          <cell r="E2253">
            <v>9.5844039999999993</v>
          </cell>
          <cell r="F2253">
            <v>4.0914099999999998</v>
          </cell>
          <cell r="G2253">
            <v>23</v>
          </cell>
          <cell r="H2253" t="str">
            <v>Macro</v>
          </cell>
          <cell r="I2253" t="str">
            <v>ZTE</v>
          </cell>
          <cell r="J2253" t="str">
            <v>Pascal Nwandji</v>
          </cell>
          <cell r="K2253" t="str">
            <v>Douala_10</v>
          </cell>
          <cell r="L2253" t="str">
            <v>HAMMER_LIT_SUO</v>
          </cell>
          <cell r="M2253" t="str">
            <v>CAMUSAT</v>
          </cell>
          <cell r="N2253" t="str">
            <v>Good Grid + GE</v>
          </cell>
        </row>
        <row r="2254">
          <cell r="A2254" t="str">
            <v>LIT_735</v>
          </cell>
          <cell r="B2254" t="str">
            <v>LIT_735_Z_NKONGSAMBA-Q8-CIMETIERE-IHS</v>
          </cell>
          <cell r="C2254" t="str">
            <v>LIT</v>
          </cell>
          <cell r="D2254" t="str">
            <v>Nkongsamba</v>
          </cell>
          <cell r="E2254">
            <v>9.9377194440000007</v>
          </cell>
          <cell r="F2254">
            <v>4.9499111109999996</v>
          </cell>
          <cell r="G2254">
            <v>815</v>
          </cell>
          <cell r="H2254" t="str">
            <v>Macro</v>
          </cell>
          <cell r="I2254" t="str">
            <v>ZTE</v>
          </cell>
          <cell r="J2254" t="str">
            <v>Yannick Tchoupa</v>
          </cell>
          <cell r="K2254" t="str">
            <v>Nkongsamba</v>
          </cell>
          <cell r="L2254" t="str">
            <v>HAMMER_LIT_SUO</v>
          </cell>
          <cell r="M2254" t="str">
            <v>IHS</v>
          </cell>
          <cell r="N2254" t="str">
            <v>Grid-Gen</v>
          </cell>
        </row>
        <row r="2255">
          <cell r="A2255" t="str">
            <v>LIT_686</v>
          </cell>
          <cell r="B2255" t="str">
            <v>LIT_686_Z_Bsadi-IPPB-Santa-Lucia</v>
          </cell>
          <cell r="C2255" t="str">
            <v>LIT</v>
          </cell>
          <cell r="D2255" t="str">
            <v>Douala</v>
          </cell>
          <cell r="E2255">
            <v>9.7465600000000006</v>
          </cell>
          <cell r="F2255">
            <v>4.0920300000000003</v>
          </cell>
          <cell r="G2255">
            <v>29</v>
          </cell>
          <cell r="H2255" t="str">
            <v>Macro</v>
          </cell>
          <cell r="I2255" t="str">
            <v>ZTE</v>
          </cell>
          <cell r="J2255" t="str">
            <v>Fidèle Etaba</v>
          </cell>
          <cell r="K2255" t="str">
            <v>Douala_7</v>
          </cell>
          <cell r="L2255" t="str">
            <v>HAMMER_LIT_SUO</v>
          </cell>
          <cell r="M2255" t="str">
            <v>CAMUSAT</v>
          </cell>
          <cell r="N2255" t="str">
            <v>Good Grid no GE - 8h</v>
          </cell>
        </row>
        <row r="2256">
          <cell r="A2256" t="str">
            <v>LIT_689</v>
          </cell>
          <cell r="B2256" t="str">
            <v>LIT_689_Z_FAYADOR-AKWA</v>
          </cell>
          <cell r="C2256" t="str">
            <v>LIT</v>
          </cell>
          <cell r="D2256" t="str">
            <v>Douala</v>
          </cell>
          <cell r="E2256">
            <v>9.7045499999999993</v>
          </cell>
          <cell r="F2256">
            <v>4.0542299999999996</v>
          </cell>
          <cell r="G2256">
            <v>15</v>
          </cell>
          <cell r="H2256" t="str">
            <v>Macro</v>
          </cell>
          <cell r="I2256" t="str">
            <v>ZTE</v>
          </cell>
          <cell r="J2256" t="str">
            <v>Ndo Bile Thomas</v>
          </cell>
          <cell r="K2256" t="str">
            <v>Douala_4</v>
          </cell>
          <cell r="L2256" t="str">
            <v>HAMMER_LIT_SUO</v>
          </cell>
          <cell r="M2256" t="str">
            <v>CAMUSAT</v>
          </cell>
          <cell r="N2256" t="str">
            <v>Good Grid no GE - 8h</v>
          </cell>
        </row>
        <row r="2257">
          <cell r="A2257" t="str">
            <v>SUD_077</v>
          </cell>
          <cell r="B2257" t="str">
            <v>SUD_077_Z_Kribi-Ebouyie</v>
          </cell>
          <cell r="C2257" t="str">
            <v>SUD</v>
          </cell>
          <cell r="D2257" t="str">
            <v>Kribi</v>
          </cell>
          <cell r="E2257">
            <v>9.9404939999999993</v>
          </cell>
          <cell r="F2257">
            <v>2.9946809999999999</v>
          </cell>
          <cell r="G2257">
            <v>44</v>
          </cell>
          <cell r="H2257" t="str">
            <v>Macro</v>
          </cell>
          <cell r="I2257" t="str">
            <v>ZTE</v>
          </cell>
          <cell r="J2257" t="str">
            <v>Lucien Kamogne</v>
          </cell>
          <cell r="K2257" t="str">
            <v>Kribi</v>
          </cell>
          <cell r="L2257" t="str">
            <v>HAMMER_LIT_SUO</v>
          </cell>
          <cell r="M2257" t="str">
            <v>IHS</v>
          </cell>
          <cell r="N2257" t="str">
            <v>Grid-Gen</v>
          </cell>
        </row>
        <row r="2258">
          <cell r="A2258" t="str">
            <v>SUD_080</v>
          </cell>
          <cell r="B2258" t="str">
            <v>SUD_080_Z_Kribi-Hotel-Paradis-IHS</v>
          </cell>
          <cell r="C2258" t="str">
            <v>SUD</v>
          </cell>
          <cell r="D2258" t="str">
            <v>Kribi</v>
          </cell>
          <cell r="E2258">
            <v>9.9148750000000003</v>
          </cell>
          <cell r="F2258">
            <v>2.9685169999999999</v>
          </cell>
          <cell r="G2258">
            <v>11</v>
          </cell>
          <cell r="H2258" t="str">
            <v>Macro</v>
          </cell>
          <cell r="I2258" t="str">
            <v>ZTE</v>
          </cell>
          <cell r="J2258" t="str">
            <v>Lucien Kamogne</v>
          </cell>
          <cell r="K2258" t="str">
            <v>Kribi</v>
          </cell>
          <cell r="L2258" t="str">
            <v>HAMMER_LIT_SUO</v>
          </cell>
          <cell r="M2258" t="str">
            <v>IHS</v>
          </cell>
          <cell r="N2258" t="str">
            <v>Grid-Gen</v>
          </cell>
        </row>
        <row r="2259">
          <cell r="A2259" t="str">
            <v>SUD_081</v>
          </cell>
          <cell r="B2259" t="str">
            <v>SUD_081_Z_Kribi-Ndjibo</v>
          </cell>
          <cell r="C2259" t="str">
            <v>SUD</v>
          </cell>
          <cell r="D2259" t="str">
            <v>Kribi</v>
          </cell>
          <cell r="E2259">
            <v>9.9296799999999994</v>
          </cell>
          <cell r="F2259">
            <v>2.9873500000000002</v>
          </cell>
          <cell r="G2259">
            <v>15</v>
          </cell>
          <cell r="H2259" t="str">
            <v>Macro</v>
          </cell>
          <cell r="I2259" t="str">
            <v>ZTE</v>
          </cell>
          <cell r="J2259" t="str">
            <v>Lucien Kamogne</v>
          </cell>
          <cell r="K2259" t="str">
            <v>Kribi</v>
          </cell>
          <cell r="L2259" t="str">
            <v>HAMMER_LIT_SUO</v>
          </cell>
          <cell r="M2259" t="str">
            <v>CAMUSAT</v>
          </cell>
          <cell r="N2259" t="str">
            <v>Good Grid + Solar + GE</v>
          </cell>
        </row>
        <row r="2260">
          <cell r="A2260" t="str">
            <v>SUD_082</v>
          </cell>
          <cell r="B2260" t="str">
            <v>SUD_082_Z_Ebolowa-Makalat-IHS</v>
          </cell>
          <cell r="C2260" t="str">
            <v>SUD</v>
          </cell>
          <cell r="D2260" t="str">
            <v>Ebolowa</v>
          </cell>
          <cell r="E2260">
            <v>11.167070000000001</v>
          </cell>
          <cell r="F2260">
            <v>2.9175200000000001</v>
          </cell>
          <cell r="G2260">
            <v>611</v>
          </cell>
          <cell r="H2260" t="str">
            <v>Macro</v>
          </cell>
          <cell r="I2260" t="str">
            <v>ZTE</v>
          </cell>
          <cell r="J2260" t="str">
            <v>Kenmegne Fabrice</v>
          </cell>
          <cell r="K2260" t="str">
            <v>Ebolowa</v>
          </cell>
          <cell r="L2260" t="str">
            <v>AFRO</v>
          </cell>
          <cell r="M2260" t="str">
            <v>IHS</v>
          </cell>
          <cell r="N2260" t="str">
            <v>Grid-Gen</v>
          </cell>
        </row>
        <row r="2261">
          <cell r="A2261" t="str">
            <v>SUD_093</v>
          </cell>
          <cell r="B2261" t="str">
            <v>SUD_093_Z_Kribi-Bwambe-II</v>
          </cell>
          <cell r="C2261" t="str">
            <v>SUD</v>
          </cell>
          <cell r="D2261" t="str">
            <v>Kribi</v>
          </cell>
          <cell r="E2261">
            <v>9.9034800000000001</v>
          </cell>
          <cell r="F2261">
            <v>2.9102100000000002</v>
          </cell>
          <cell r="G2261">
            <v>21</v>
          </cell>
          <cell r="H2261" t="str">
            <v>Macro</v>
          </cell>
          <cell r="I2261" t="str">
            <v>ZTE</v>
          </cell>
          <cell r="J2261" t="str">
            <v>Lucien Kamogne</v>
          </cell>
          <cell r="K2261" t="str">
            <v>Kribi</v>
          </cell>
          <cell r="L2261" t="str">
            <v>HAMMER_LIT_SUO</v>
          </cell>
          <cell r="M2261" t="str">
            <v>CAMUSAT</v>
          </cell>
          <cell r="N2261" t="str">
            <v>Good Grid + GE</v>
          </cell>
        </row>
        <row r="2262">
          <cell r="A2262" t="str">
            <v>SUD_094</v>
          </cell>
          <cell r="B2262" t="str">
            <v>SUD_094_Z_Kribi-Gd-Batanga-II</v>
          </cell>
          <cell r="C2262" t="str">
            <v>SUD</v>
          </cell>
          <cell r="D2262" t="str">
            <v>Kribi</v>
          </cell>
          <cell r="E2262">
            <v>9.8909500000000001</v>
          </cell>
          <cell r="F2262">
            <v>2.86985</v>
          </cell>
          <cell r="G2262">
            <v>20</v>
          </cell>
          <cell r="H2262" t="str">
            <v>Macro</v>
          </cell>
          <cell r="I2262" t="str">
            <v>ZTE</v>
          </cell>
          <cell r="J2262" t="str">
            <v>Lucien Kamogne</v>
          </cell>
          <cell r="K2262" t="str">
            <v>Kribi</v>
          </cell>
          <cell r="L2262" t="str">
            <v>HAMMER_LIT_SUO</v>
          </cell>
          <cell r="M2262" t="str">
            <v>CAMUSAT</v>
          </cell>
          <cell r="N2262" t="str">
            <v>Good Grid + GE</v>
          </cell>
        </row>
        <row r="2263">
          <cell r="A2263" t="str">
            <v>SUD_095</v>
          </cell>
          <cell r="B2263" t="str">
            <v>SUD_095_Z_KRIBI-MAKAO</v>
          </cell>
          <cell r="C2263" t="str">
            <v>SUD</v>
          </cell>
          <cell r="D2263" t="str">
            <v>Kribi</v>
          </cell>
          <cell r="E2263">
            <v>9.9386299999999999</v>
          </cell>
          <cell r="F2263">
            <v>2.9628009999999998</v>
          </cell>
          <cell r="G2263">
            <v>23</v>
          </cell>
          <cell r="H2263" t="str">
            <v>Macro</v>
          </cell>
          <cell r="I2263" t="str">
            <v>ZTE</v>
          </cell>
          <cell r="J2263" t="str">
            <v>Lucien Kamogne</v>
          </cell>
          <cell r="K2263" t="str">
            <v>Kribi</v>
          </cell>
          <cell r="L2263" t="str">
            <v>HAMMER_LIT_SUO</v>
          </cell>
          <cell r="M2263" t="str">
            <v>CAMUSAT</v>
          </cell>
          <cell r="N2263" t="str">
            <v>Bad Grid + GE</v>
          </cell>
        </row>
        <row r="2264">
          <cell r="A2264" t="str">
            <v>SUD_096</v>
          </cell>
          <cell r="B2264" t="str">
            <v>SUD_096_Z_KRIBI-NDOMBE-II</v>
          </cell>
          <cell r="C2264" t="str">
            <v>SUD</v>
          </cell>
          <cell r="D2264" t="str">
            <v>Kribi</v>
          </cell>
          <cell r="E2264">
            <v>9.92807</v>
          </cell>
          <cell r="F2264">
            <v>2.9576099999999999</v>
          </cell>
          <cell r="G2264">
            <v>23</v>
          </cell>
          <cell r="H2264" t="str">
            <v>Macro</v>
          </cell>
          <cell r="I2264" t="str">
            <v>ZTE</v>
          </cell>
          <cell r="J2264" t="str">
            <v>Lucien Kamogne</v>
          </cell>
          <cell r="K2264" t="str">
            <v>Kribi</v>
          </cell>
          <cell r="L2264" t="str">
            <v>HAMMER_LIT_SUO</v>
          </cell>
          <cell r="M2264" t="str">
            <v>CAMUSAT</v>
          </cell>
          <cell r="N2264" t="str">
            <v>Good Grid + Solar + GE</v>
          </cell>
        </row>
        <row r="2265">
          <cell r="A2265" t="str">
            <v>SUD_097</v>
          </cell>
          <cell r="B2265" t="str">
            <v>SUD_097_Z_Ebolowa-SIM</v>
          </cell>
          <cell r="C2265" t="str">
            <v>SUD</v>
          </cell>
          <cell r="D2265" t="str">
            <v>Ebolowa</v>
          </cell>
          <cell r="E2265">
            <v>11.155720000000001</v>
          </cell>
          <cell r="F2265">
            <v>2.9389599999999998</v>
          </cell>
          <cell r="G2265">
            <v>394</v>
          </cell>
          <cell r="H2265" t="str">
            <v>Macro</v>
          </cell>
          <cell r="I2265" t="str">
            <v>ZTE</v>
          </cell>
          <cell r="J2265" t="str">
            <v>Kenmegne Fabrice</v>
          </cell>
          <cell r="K2265" t="str">
            <v>Ebolowa</v>
          </cell>
          <cell r="L2265" t="str">
            <v>AFRO</v>
          </cell>
          <cell r="M2265" t="str">
            <v>CAMUSAT</v>
          </cell>
          <cell r="N2265" t="str">
            <v>Medium Grid + GE</v>
          </cell>
        </row>
        <row r="2266">
          <cell r="A2266" t="str">
            <v>SUD_100</v>
          </cell>
          <cell r="B2266" t="str">
            <v>SUD_100_Z_Ebolowa-Elat-II</v>
          </cell>
          <cell r="C2266" t="str">
            <v>SUD</v>
          </cell>
          <cell r="D2266" t="str">
            <v>Ebolowa</v>
          </cell>
          <cell r="E2266">
            <v>11.16102347</v>
          </cell>
          <cell r="F2266">
            <v>2.9045550520000001</v>
          </cell>
          <cell r="G2266">
            <v>598</v>
          </cell>
          <cell r="H2266" t="str">
            <v>Macro</v>
          </cell>
          <cell r="I2266" t="str">
            <v>ZTE</v>
          </cell>
          <cell r="J2266" t="str">
            <v>Kenmegne Fabrice</v>
          </cell>
          <cell r="K2266" t="str">
            <v>Ebolowa</v>
          </cell>
          <cell r="L2266" t="str">
            <v>AFRO</v>
          </cell>
          <cell r="M2266" t="str">
            <v>CAMUSAT</v>
          </cell>
          <cell r="N2266" t="str">
            <v>Good Grid + GE</v>
          </cell>
        </row>
        <row r="2267">
          <cell r="A2267" t="str">
            <v>SUD_103</v>
          </cell>
          <cell r="B2267" t="str">
            <v>SUD_103_Z_Sangmelima-Stade</v>
          </cell>
          <cell r="C2267" t="str">
            <v>SUD</v>
          </cell>
          <cell r="D2267" t="str">
            <v>Sangmelima</v>
          </cell>
          <cell r="E2267">
            <v>11.97847</v>
          </cell>
          <cell r="F2267">
            <v>2.9432800000000001</v>
          </cell>
          <cell r="G2267">
            <v>668</v>
          </cell>
          <cell r="H2267" t="str">
            <v>Macro</v>
          </cell>
          <cell r="I2267" t="str">
            <v>ZTE</v>
          </cell>
          <cell r="J2267" t="str">
            <v>Kenfack Peguy</v>
          </cell>
          <cell r="K2267" t="str">
            <v>Sangmelima</v>
          </cell>
          <cell r="L2267" t="str">
            <v>AFRO</v>
          </cell>
          <cell r="M2267" t="str">
            <v>CAMUSAT</v>
          </cell>
          <cell r="N2267" t="str">
            <v>Good Grid + GE</v>
          </cell>
        </row>
        <row r="2268">
          <cell r="A2268" t="str">
            <v>LIT_690</v>
          </cell>
          <cell r="B2268" t="str">
            <v>LIT_690_Z_Bodjongo</v>
          </cell>
          <cell r="C2268" t="str">
            <v>LIT</v>
          </cell>
          <cell r="D2268" t="str">
            <v>Douala</v>
          </cell>
          <cell r="E2268">
            <v>9.6273300000000006</v>
          </cell>
          <cell r="F2268">
            <v>4.0903</v>
          </cell>
          <cell r="G2268">
            <v>15</v>
          </cell>
          <cell r="H2268" t="str">
            <v>Macro</v>
          </cell>
          <cell r="I2268" t="str">
            <v>ZTE</v>
          </cell>
          <cell r="J2268" t="str">
            <v>Pascal Nwandji</v>
          </cell>
          <cell r="K2268" t="str">
            <v>Douala_10</v>
          </cell>
          <cell r="L2268" t="str">
            <v>HAMMER_LIT_SUO</v>
          </cell>
          <cell r="M2268" t="str">
            <v>CAMUSAT</v>
          </cell>
          <cell r="N2268" t="str">
            <v>Bad Grid + GE</v>
          </cell>
        </row>
        <row r="2269">
          <cell r="A2269" t="str">
            <v>CTR_110</v>
          </cell>
          <cell r="B2269" t="str">
            <v>CTR_110_Z_H-Central</v>
          </cell>
          <cell r="C2269" t="str">
            <v>CTR</v>
          </cell>
          <cell r="D2269" t="str">
            <v>Yaounde</v>
          </cell>
          <cell r="E2269">
            <v>11.509499</v>
          </cell>
          <cell r="F2269">
            <v>3.8710840000000002</v>
          </cell>
          <cell r="G2269">
            <v>745</v>
          </cell>
          <cell r="H2269" t="str">
            <v>Macro</v>
          </cell>
          <cell r="I2269" t="str">
            <v>ZTE</v>
          </cell>
          <cell r="J2269" t="str">
            <v>Tegum Fulbert Samba</v>
          </cell>
          <cell r="K2269" t="str">
            <v>Yaounde_10</v>
          </cell>
          <cell r="L2269" t="str">
            <v>AFRO</v>
          </cell>
          <cell r="M2269" t="str">
            <v>IHS</v>
          </cell>
          <cell r="N2269" t="str">
            <v>Grid-Gen</v>
          </cell>
        </row>
        <row r="2270">
          <cell r="A2270" t="str">
            <v>NRD_145</v>
          </cell>
          <cell r="B2270" t="str">
            <v>Garoua-Lainde-II</v>
          </cell>
          <cell r="C2270" t="str">
            <v>NRD</v>
          </cell>
          <cell r="D2270" t="str">
            <v>Garoua</v>
          </cell>
          <cell r="E2270">
            <v>13.41672672</v>
          </cell>
          <cell r="F2270">
            <v>9.3464188999999998</v>
          </cell>
          <cell r="G2270">
            <v>192</v>
          </cell>
          <cell r="H2270" t="str">
            <v>Macro</v>
          </cell>
          <cell r="I2270" t="str">
            <v>NOKIA</v>
          </cell>
          <cell r="J2270" t="str">
            <v>Djouohou Armel</v>
          </cell>
          <cell r="K2270" t="str">
            <v>Garoua_B2B</v>
          </cell>
          <cell r="L2270" t="str">
            <v>TELEINFRA</v>
          </cell>
          <cell r="M2270" t="str">
            <v>CAMUSAT</v>
          </cell>
          <cell r="N2270" t="str">
            <v>Good Grid + GE</v>
          </cell>
        </row>
        <row r="2271">
          <cell r="A2271" t="str">
            <v>CTR_673</v>
          </cell>
          <cell r="B2271" t="str">
            <v>Yop-IHS</v>
          </cell>
          <cell r="C2271" t="str">
            <v>CTR</v>
          </cell>
          <cell r="D2271" t="str">
            <v>Yop</v>
          </cell>
          <cell r="E2271">
            <v>11.695220000000001</v>
          </cell>
          <cell r="F2271">
            <v>3.4802780000000002</v>
          </cell>
          <cell r="G2271">
            <v>653</v>
          </cell>
          <cell r="H2271" t="str">
            <v>Macro</v>
          </cell>
          <cell r="I2271"/>
          <cell r="J2271" t="str">
            <v>Mougang Rodrigue</v>
          </cell>
          <cell r="K2271" t="str">
            <v>Mbalmayo</v>
          </cell>
          <cell r="L2271" t="str">
            <v>AFRO</v>
          </cell>
          <cell r="M2271" t="str">
            <v>IHS</v>
          </cell>
          <cell r="N2271" t="str">
            <v>Solar-Grid-Gen</v>
          </cell>
        </row>
        <row r="2272">
          <cell r="A2272" t="str">
            <v>SUD_078</v>
          </cell>
          <cell r="B2272" t="str">
            <v>Mengbwa-Camtel</v>
          </cell>
          <cell r="C2272" t="str">
            <v>SUD</v>
          </cell>
          <cell r="D2272" t="str">
            <v>Mengbwa</v>
          </cell>
          <cell r="E2272">
            <v>11.803432000000001</v>
          </cell>
          <cell r="F2272">
            <v>3.1932450000000001</v>
          </cell>
          <cell r="G2272">
            <v>710</v>
          </cell>
          <cell r="H2272" t="str">
            <v>Macro</v>
          </cell>
          <cell r="I2272"/>
          <cell r="J2272" t="str">
            <v>Mougang Rodrigue</v>
          </cell>
          <cell r="K2272" t="str">
            <v>Mbalmayo</v>
          </cell>
          <cell r="L2272" t="str">
            <v>AFRO</v>
          </cell>
          <cell r="M2272" t="str">
            <v>CAMUSAT</v>
          </cell>
          <cell r="N2272" t="str">
            <v>Medium Grid + GE</v>
          </cell>
        </row>
        <row r="2273">
          <cell r="A2273" t="str">
            <v>OST_275</v>
          </cell>
          <cell r="B2273" t="str">
            <v>Malanden</v>
          </cell>
          <cell r="C2273" t="str">
            <v>OST</v>
          </cell>
          <cell r="D2273" t="str">
            <v>Malanden</v>
          </cell>
          <cell r="E2273">
            <v>10.83156</v>
          </cell>
          <cell r="F2273">
            <v>5.4279200000000003</v>
          </cell>
          <cell r="G2273">
            <v>934</v>
          </cell>
          <cell r="H2273" t="str">
            <v>Macro</v>
          </cell>
          <cell r="I2273" t="str">
            <v>NOKIA</v>
          </cell>
          <cell r="J2273" t="str">
            <v>Yannick Kamdom</v>
          </cell>
          <cell r="K2273" t="str">
            <v>Foumban_3</v>
          </cell>
          <cell r="L2273" t="str">
            <v>HAMMER_NRO_OST</v>
          </cell>
          <cell r="M2273" t="str">
            <v>CAMUSAT</v>
          </cell>
          <cell r="N2273" t="str">
            <v>Hybrid Solar - S3</v>
          </cell>
        </row>
        <row r="2274">
          <cell r="A2274" t="str">
            <v>CTR_244</v>
          </cell>
          <cell r="B2274" t="str">
            <v>CTR_244_Z_Yde-M-Central</v>
          </cell>
          <cell r="C2274" t="str">
            <v>CTR</v>
          </cell>
          <cell r="D2274" t="str">
            <v>Yaounde</v>
          </cell>
          <cell r="E2274">
            <v>11.51730068</v>
          </cell>
          <cell r="F2274">
            <v>3.8665228580000002</v>
          </cell>
          <cell r="G2274">
            <v>725</v>
          </cell>
          <cell r="H2274" t="str">
            <v>Macro</v>
          </cell>
          <cell r="I2274" t="str">
            <v>ZTE</v>
          </cell>
          <cell r="J2274" t="str">
            <v>Tegum Fulbert Samba</v>
          </cell>
          <cell r="K2274" t="str">
            <v>Yaounde_10</v>
          </cell>
          <cell r="L2274" t="str">
            <v>AFRO</v>
          </cell>
          <cell r="M2274" t="str">
            <v>IHS</v>
          </cell>
          <cell r="N2274" t="str">
            <v>Grid Only</v>
          </cell>
        </row>
        <row r="2275">
          <cell r="A2275" t="str">
            <v>CTR_695</v>
          </cell>
          <cell r="B2275" t="str">
            <v>Nkometou-Edouma-IHS</v>
          </cell>
          <cell r="C2275" t="str">
            <v>CTR</v>
          </cell>
          <cell r="D2275" t="str">
            <v>Yaounde</v>
          </cell>
          <cell r="E2275">
            <v>11.538100999999999</v>
          </cell>
          <cell r="F2275">
            <v>4.1068689999999997</v>
          </cell>
          <cell r="G2275">
            <v>602</v>
          </cell>
          <cell r="H2275" t="str">
            <v>Macro</v>
          </cell>
          <cell r="I2275"/>
          <cell r="J2275" t="str">
            <v>Ngouala TSAGUE BRISSE</v>
          </cell>
          <cell r="K2275" t="str">
            <v>Yaounde_3</v>
          </cell>
          <cell r="L2275" t="str">
            <v>AFRO</v>
          </cell>
          <cell r="M2275" t="str">
            <v>IHS</v>
          </cell>
          <cell r="N2275" t="str">
            <v>Grid-Gen-Lithium</v>
          </cell>
        </row>
        <row r="2276">
          <cell r="A2276" t="str">
            <v>CTR_375</v>
          </cell>
          <cell r="B2276" t="str">
            <v>CTR_375_Z_Camp-SIC-Tsinga</v>
          </cell>
          <cell r="C2276" t="str">
            <v>CTR</v>
          </cell>
          <cell r="D2276" t="str">
            <v>Yaounde</v>
          </cell>
          <cell r="E2276">
            <v>11.506643</v>
          </cell>
          <cell r="F2276">
            <v>3.8807930000000002</v>
          </cell>
          <cell r="G2276">
            <v>781</v>
          </cell>
          <cell r="H2276" t="str">
            <v>Macro</v>
          </cell>
          <cell r="I2276" t="str">
            <v>ZTE</v>
          </cell>
          <cell r="J2276" t="str">
            <v>Tegum Fulbert Samba</v>
          </cell>
          <cell r="K2276" t="str">
            <v>Yaounde_10</v>
          </cell>
          <cell r="L2276" t="str">
            <v>AFRO</v>
          </cell>
          <cell r="M2276" t="str">
            <v>IHS</v>
          </cell>
          <cell r="N2276" t="str">
            <v>Grid Only</v>
          </cell>
        </row>
        <row r="2277">
          <cell r="A2277" t="str">
            <v>ADM_111</v>
          </cell>
          <cell r="B2277" t="str">
            <v>Deone-IHS</v>
          </cell>
          <cell r="C2277" t="str">
            <v>ADM</v>
          </cell>
          <cell r="D2277" t="str">
            <v>Deone</v>
          </cell>
          <cell r="E2277">
            <v>13.777139910000001</v>
          </cell>
          <cell r="F2277">
            <v>7.5845572729999997</v>
          </cell>
          <cell r="G2277">
            <v>1220</v>
          </cell>
          <cell r="H2277" t="str">
            <v>Macro</v>
          </cell>
          <cell r="I2277" t="str">
            <v>NOKIA</v>
          </cell>
          <cell r="J2277" t="str">
            <v>Herve Pouomo</v>
          </cell>
          <cell r="K2277" t="str">
            <v>Ngaoundere_2</v>
          </cell>
          <cell r="L2277" t="str">
            <v>TELEINFRA</v>
          </cell>
          <cell r="M2277" t="str">
            <v>IHS</v>
          </cell>
          <cell r="N2277" t="str">
            <v>Gen-Lithium</v>
          </cell>
        </row>
        <row r="2278">
          <cell r="A2278" t="str">
            <v>ADM_127</v>
          </cell>
          <cell r="B2278" t="str">
            <v>Ngd-University-II-IHS</v>
          </cell>
          <cell r="C2278" t="str">
            <v>ADM</v>
          </cell>
          <cell r="D2278" t="str">
            <v>Ngaoundere</v>
          </cell>
          <cell r="E2278">
            <v>13.55338976</v>
          </cell>
          <cell r="F2278">
            <v>7.4138712870000001</v>
          </cell>
          <cell r="G2278">
            <v>1885</v>
          </cell>
          <cell r="H2278" t="str">
            <v>Macro</v>
          </cell>
          <cell r="I2278" t="str">
            <v>NOKIA</v>
          </cell>
          <cell r="J2278" t="str">
            <v>Herve Pouomo</v>
          </cell>
          <cell r="K2278" t="str">
            <v>Ngaoundere_2</v>
          </cell>
          <cell r="L2278" t="str">
            <v>TELEINFRA</v>
          </cell>
          <cell r="M2278" t="str">
            <v>IHS</v>
          </cell>
          <cell r="N2278" t="str">
            <v>Grid-Gen</v>
          </cell>
        </row>
        <row r="2279">
          <cell r="A2279" t="str">
            <v>ADM_128</v>
          </cell>
          <cell r="B2279" t="str">
            <v>Dogba-Ngd-IHS</v>
          </cell>
          <cell r="C2279" t="str">
            <v>ADM</v>
          </cell>
          <cell r="D2279" t="str">
            <v>Dogba</v>
          </cell>
          <cell r="E2279">
            <v>12.39039811</v>
          </cell>
          <cell r="F2279">
            <v>7.6496812759999999</v>
          </cell>
          <cell r="G2279">
            <v>535</v>
          </cell>
          <cell r="H2279" t="str">
            <v>Macro</v>
          </cell>
          <cell r="I2279" t="str">
            <v>NOKIA</v>
          </cell>
          <cell r="J2279" t="str">
            <v>Herve Pouomo</v>
          </cell>
          <cell r="K2279" t="str">
            <v>Ngaoundere_2</v>
          </cell>
          <cell r="L2279" t="str">
            <v>TELEINFRA</v>
          </cell>
          <cell r="M2279" t="str">
            <v>IHS</v>
          </cell>
          <cell r="N2279" t="str">
            <v>Gen-Lithium</v>
          </cell>
        </row>
        <row r="2280">
          <cell r="A2280" t="str">
            <v>SUD_028</v>
          </cell>
          <cell r="B2280" t="str">
            <v>Ndom</v>
          </cell>
          <cell r="C2280" t="str">
            <v>SUD</v>
          </cell>
          <cell r="D2280" t="str">
            <v>Ndom</v>
          </cell>
          <cell r="E2280">
            <v>10.825388889999999</v>
          </cell>
          <cell r="F2280">
            <v>4.3959999999999999</v>
          </cell>
          <cell r="G2280">
            <v>982</v>
          </cell>
          <cell r="H2280" t="str">
            <v>Macro</v>
          </cell>
          <cell r="I2280"/>
          <cell r="J2280" t="e">
            <v>#N/A</v>
          </cell>
          <cell r="K2280" t="e">
            <v>#N/A</v>
          </cell>
          <cell r="L2280" t="e">
            <v>#N/A</v>
          </cell>
          <cell r="M2280">
            <v>0</v>
          </cell>
          <cell r="N2280" t="e">
            <v>#N/A</v>
          </cell>
        </row>
        <row r="2281">
          <cell r="A2281" t="str">
            <v>EXN_230</v>
          </cell>
          <cell r="B2281" t="str">
            <v>Tekele</v>
          </cell>
          <cell r="C2281" t="str">
            <v>EXN</v>
          </cell>
          <cell r="D2281" t="str">
            <v>Tekele</v>
          </cell>
          <cell r="E2281">
            <v>15.0434</v>
          </cell>
          <cell r="F2281">
            <v>11.00198</v>
          </cell>
          <cell r="G2281">
            <v>190</v>
          </cell>
          <cell r="H2281" t="str">
            <v>Macro</v>
          </cell>
          <cell r="I2281" t="str">
            <v>NOKIA</v>
          </cell>
          <cell r="J2281" t="str">
            <v xml:space="preserve">ASSAATSA Eric Blaise </v>
          </cell>
          <cell r="K2281" t="str">
            <v>Maroua_1</v>
          </cell>
          <cell r="L2281" t="str">
            <v>TELEINFRA</v>
          </cell>
          <cell r="M2281" t="str">
            <v>CAMUSAT</v>
          </cell>
          <cell r="N2281" t="str">
            <v>Hybrid Solar - S1</v>
          </cell>
        </row>
        <row r="2282">
          <cell r="A2282" t="str">
            <v>CTR_699</v>
          </cell>
          <cell r="B2282" t="str">
            <v>Batchenga-Nachtigal-IHS</v>
          </cell>
          <cell r="C2282" t="str">
            <v>CTR</v>
          </cell>
          <cell r="D2282" t="str">
            <v>Batchenga</v>
          </cell>
          <cell r="E2282">
            <v>11.628444</v>
          </cell>
          <cell r="F2282">
            <v>4.3421099999999999</v>
          </cell>
          <cell r="G2282">
            <v>460</v>
          </cell>
          <cell r="H2282" t="str">
            <v>Macro</v>
          </cell>
          <cell r="I2282"/>
          <cell r="J2282" t="str">
            <v>Ngouala TSAGUE BRISSE</v>
          </cell>
          <cell r="K2282" t="str">
            <v>Yaounde_3</v>
          </cell>
          <cell r="L2282" t="str">
            <v>AFRO</v>
          </cell>
          <cell r="M2282" t="str">
            <v>IHS</v>
          </cell>
          <cell r="N2282" t="str">
            <v>Grid-Gen</v>
          </cell>
        </row>
        <row r="2283">
          <cell r="A2283" t="str">
            <v>SUD_041</v>
          </cell>
          <cell r="B2283" t="str">
            <v>Ebolowa-Agence-New</v>
          </cell>
          <cell r="C2283" t="str">
            <v>SUD</v>
          </cell>
          <cell r="D2283" t="str">
            <v>Ebolowa</v>
          </cell>
          <cell r="E2283">
            <v>11.147550000000001</v>
          </cell>
          <cell r="F2283">
            <v>2.9174199999999999</v>
          </cell>
          <cell r="G2283">
            <v>599</v>
          </cell>
          <cell r="H2283" t="str">
            <v>Macro</v>
          </cell>
          <cell r="I2283"/>
          <cell r="J2283" t="str">
            <v>Kenmegne Fabrice</v>
          </cell>
          <cell r="K2283" t="str">
            <v>Ebolowa</v>
          </cell>
          <cell r="L2283" t="str">
            <v>AFRO</v>
          </cell>
          <cell r="M2283" t="str">
            <v>CAMUSAT</v>
          </cell>
          <cell r="N2283" t="str">
            <v>Bad Grid + GE</v>
          </cell>
        </row>
        <row r="2284">
          <cell r="A2284" t="str">
            <v>OST_297</v>
          </cell>
          <cell r="B2284" t="str">
            <v>Mbouda-Marche-Ignames</v>
          </cell>
          <cell r="C2284" t="str">
            <v>OST</v>
          </cell>
          <cell r="D2284" t="str">
            <v>Mbouda</v>
          </cell>
          <cell r="E2284">
            <v>10.231159999999999</v>
          </cell>
          <cell r="F2284">
            <v>5.6460299999999997</v>
          </cell>
          <cell r="G2284">
            <v>1477</v>
          </cell>
          <cell r="H2284" t="str">
            <v>Macro</v>
          </cell>
          <cell r="I2284" t="str">
            <v>NOKIA</v>
          </cell>
          <cell r="J2284" t="str">
            <v>Kamdom Yannick</v>
          </cell>
          <cell r="K2284" t="str">
            <v>Mbouda</v>
          </cell>
          <cell r="L2284" t="str">
            <v>HAMMER_NRO_OST</v>
          </cell>
          <cell r="M2284" t="str">
            <v>CAMUSAT</v>
          </cell>
          <cell r="N2284" t="str">
            <v>Bad Grid + Solar + GE</v>
          </cell>
        </row>
        <row r="2285">
          <cell r="A2285" t="str">
            <v>CTR_389</v>
          </cell>
          <cell r="B2285" t="str">
            <v>CTR_389_Z_GSO</v>
          </cell>
          <cell r="C2285" t="str">
            <v>CTR</v>
          </cell>
          <cell r="D2285" t="str">
            <v>Yaounde</v>
          </cell>
          <cell r="E2285">
            <v>11.523033</v>
          </cell>
          <cell r="F2285">
            <v>3.8430300000000002</v>
          </cell>
          <cell r="G2285">
            <v>742</v>
          </cell>
          <cell r="H2285" t="str">
            <v>Macro</v>
          </cell>
          <cell r="I2285" t="str">
            <v>ZTE</v>
          </cell>
          <cell r="J2285" t="str">
            <v>Tegum Fulbert Samba</v>
          </cell>
          <cell r="K2285" t="str">
            <v>Yaounde_10</v>
          </cell>
          <cell r="L2285" t="str">
            <v>AFRO</v>
          </cell>
          <cell r="M2285" t="str">
            <v>IHS</v>
          </cell>
          <cell r="N2285" t="str">
            <v>Grid-Gen</v>
          </cell>
        </row>
        <row r="2286">
          <cell r="A2286" t="str">
            <v>SUD_091</v>
          </cell>
          <cell r="B2286" t="str">
            <v>SS-Hotel-Lagon-Outdoor</v>
          </cell>
          <cell r="C2286" t="str">
            <v>SUD</v>
          </cell>
          <cell r="D2286" t="str">
            <v>Kribi</v>
          </cell>
          <cell r="E2286">
            <v>9.9007769999999997</v>
          </cell>
          <cell r="F2286">
            <v>2.9116529999999998</v>
          </cell>
          <cell r="G2286">
            <v>13</v>
          </cell>
          <cell r="H2286" t="str">
            <v>Macro</v>
          </cell>
          <cell r="I2286"/>
          <cell r="J2286" t="str">
            <v>Lucien Kamogne</v>
          </cell>
          <cell r="K2286" t="str">
            <v>Kribi</v>
          </cell>
          <cell r="L2286" t="str">
            <v>HAMMER_LIT_SUO</v>
          </cell>
          <cell r="M2286" t="str">
            <v>CAMUSAT</v>
          </cell>
          <cell r="N2286" t="str">
            <v>Good Grid no GE - 8h</v>
          </cell>
        </row>
        <row r="2287">
          <cell r="A2287" t="str">
            <v>LIT_695</v>
          </cell>
          <cell r="B2287" t="str">
            <v>LIT_695_Z_Mabanda-CIMAF</v>
          </cell>
          <cell r="C2287" t="str">
            <v>LIT</v>
          </cell>
          <cell r="D2287" t="str">
            <v>Douala</v>
          </cell>
          <cell r="E2287">
            <v>9.67225</v>
          </cell>
          <cell r="F2287">
            <v>4.0711300000000001</v>
          </cell>
          <cell r="G2287">
            <v>5</v>
          </cell>
          <cell r="H2287" t="str">
            <v>Macro</v>
          </cell>
          <cell r="I2287" t="str">
            <v>ZTE</v>
          </cell>
          <cell r="J2287" t="str">
            <v>Boris Asopdongo</v>
          </cell>
          <cell r="K2287" t="str">
            <v>Douala_2</v>
          </cell>
          <cell r="L2287" t="str">
            <v>HAMMER_LIT_SUO</v>
          </cell>
          <cell r="M2287" t="str">
            <v>CAMUSAT</v>
          </cell>
          <cell r="N2287" t="str">
            <v>Good Grid no GE - 8h</v>
          </cell>
        </row>
        <row r="2288">
          <cell r="A2288" t="str">
            <v>CTR_409</v>
          </cell>
          <cell r="B2288" t="str">
            <v>CTR_409_Z_BATA-Mokolo</v>
          </cell>
          <cell r="C2288" t="str">
            <v>CTR</v>
          </cell>
          <cell r="D2288" t="str">
            <v>Yaounde</v>
          </cell>
          <cell r="E2288">
            <v>11.496956000000001</v>
          </cell>
          <cell r="F2288">
            <v>3.8761290000000002</v>
          </cell>
          <cell r="G2288">
            <v>747</v>
          </cell>
          <cell r="H2288" t="str">
            <v>Macro</v>
          </cell>
          <cell r="I2288" t="str">
            <v>ZTE</v>
          </cell>
          <cell r="J2288" t="str">
            <v>Tegum Fulbert Samba</v>
          </cell>
          <cell r="K2288" t="str">
            <v>Yaounde_10</v>
          </cell>
          <cell r="L2288" t="str">
            <v>AFRO</v>
          </cell>
          <cell r="M2288" t="str">
            <v>IHS</v>
          </cell>
          <cell r="N2288" t="str">
            <v>Grid Only</v>
          </cell>
        </row>
        <row r="2289">
          <cell r="A2289" t="str">
            <v>LIT_741</v>
          </cell>
          <cell r="B2289" t="str">
            <v>LIT_741_Z_Sodiko-III-MTN</v>
          </cell>
          <cell r="C2289" t="str">
            <v>LIT</v>
          </cell>
          <cell r="D2289" t="str">
            <v>Douala</v>
          </cell>
          <cell r="E2289">
            <v>9.6522958699999997</v>
          </cell>
          <cell r="F2289">
            <v>4.1024122900000002</v>
          </cell>
          <cell r="G2289">
            <v>19</v>
          </cell>
          <cell r="H2289" t="str">
            <v>Macro</v>
          </cell>
          <cell r="I2289" t="str">
            <v>ZTE</v>
          </cell>
          <cell r="J2289" t="str">
            <v>Chick Canete Cho</v>
          </cell>
          <cell r="K2289" t="str">
            <v>Douala_3</v>
          </cell>
          <cell r="L2289" t="str">
            <v>HAMMER_LIT_SUO</v>
          </cell>
          <cell r="M2289" t="str">
            <v>MTN</v>
          </cell>
          <cell r="N2289" t="e">
            <v>#N/A</v>
          </cell>
        </row>
        <row r="2290">
          <cell r="A2290" t="str">
            <v>LIT_773</v>
          </cell>
          <cell r="B2290" t="str">
            <v>LIT_773_Z_Bodjongo-II</v>
          </cell>
          <cell r="C2290" t="str">
            <v>LIT</v>
          </cell>
          <cell r="D2290" t="str">
            <v>Douala</v>
          </cell>
          <cell r="E2290">
            <v>9.6380400000000002</v>
          </cell>
          <cell r="F2290">
            <v>4.0880999999999998</v>
          </cell>
          <cell r="G2290">
            <v>17</v>
          </cell>
          <cell r="H2290" t="str">
            <v>Macro</v>
          </cell>
          <cell r="I2290" t="str">
            <v>ZTE</v>
          </cell>
          <cell r="J2290" t="str">
            <v>Pascal Nwandji</v>
          </cell>
          <cell r="K2290" t="str">
            <v>Douala_10</v>
          </cell>
          <cell r="L2290" t="str">
            <v>HAMMER_LIT_SUO</v>
          </cell>
          <cell r="M2290" t="str">
            <v>CAMUSAT</v>
          </cell>
          <cell r="N2290" t="str">
            <v>Bad Grid + GE</v>
          </cell>
        </row>
        <row r="2291">
          <cell r="A2291" t="str">
            <v>LIT_017</v>
          </cell>
          <cell r="B2291" t="str">
            <v>LIT_017_Z_Bberi-Chateau</v>
          </cell>
          <cell r="C2291" t="str">
            <v>LIT</v>
          </cell>
          <cell r="D2291" t="str">
            <v>Douala</v>
          </cell>
          <cell r="E2291">
            <v>9.6548280000000002</v>
          </cell>
          <cell r="F2291">
            <v>4.0960460000000003</v>
          </cell>
          <cell r="G2291">
            <v>7</v>
          </cell>
          <cell r="H2291" t="str">
            <v>Macro</v>
          </cell>
          <cell r="I2291" t="str">
            <v>ZTE</v>
          </cell>
          <cell r="J2291" t="str">
            <v>Chick Canete Cho</v>
          </cell>
          <cell r="K2291" t="str">
            <v>Douala_3</v>
          </cell>
          <cell r="L2291" t="str">
            <v>HAMMER_LIT_SUO</v>
          </cell>
          <cell r="M2291" t="str">
            <v>IHS</v>
          </cell>
          <cell r="N2291" t="str">
            <v>Grid-Gen</v>
          </cell>
        </row>
        <row r="2292">
          <cell r="A2292" t="str">
            <v>OST_290</v>
          </cell>
          <cell r="B2292" t="str">
            <v>Batsaa</v>
          </cell>
          <cell r="C2292" t="str">
            <v>OST</v>
          </cell>
          <cell r="D2292" t="str">
            <v>Batsaa</v>
          </cell>
          <cell r="E2292">
            <v>10.151059999999999</v>
          </cell>
          <cell r="F2292">
            <v>5.5961499999999997</v>
          </cell>
          <cell r="G2292">
            <v>1844</v>
          </cell>
          <cell r="H2292" t="str">
            <v>Macro</v>
          </cell>
          <cell r="I2292" t="str">
            <v>NOKIA</v>
          </cell>
          <cell r="J2292" t="str">
            <v>Kamdom Yannick</v>
          </cell>
          <cell r="K2292" t="str">
            <v>Mbouda</v>
          </cell>
          <cell r="L2292" t="str">
            <v>HAMMER_NRO_OST</v>
          </cell>
          <cell r="M2292" t="str">
            <v>CAMUSAT</v>
          </cell>
          <cell r="N2292" t="str">
            <v>Hybrid Solar - S3</v>
          </cell>
        </row>
        <row r="2293">
          <cell r="A2293" t="str">
            <v>CTR_414</v>
          </cell>
          <cell r="B2293" t="str">
            <v>CTR_414_Z_Cite-Verte</v>
          </cell>
          <cell r="C2293" t="str">
            <v>CTR</v>
          </cell>
          <cell r="D2293" t="str">
            <v>Yaounde</v>
          </cell>
          <cell r="E2293">
            <v>11.489012000000001</v>
          </cell>
          <cell r="F2293">
            <v>3.8748770000000001</v>
          </cell>
          <cell r="G2293">
            <v>761</v>
          </cell>
          <cell r="H2293" t="str">
            <v>Macro</v>
          </cell>
          <cell r="I2293" t="str">
            <v>ZTE</v>
          </cell>
          <cell r="J2293" t="str">
            <v>Tegum Fulbert Samba</v>
          </cell>
          <cell r="K2293" t="str">
            <v>Yaounde_10</v>
          </cell>
          <cell r="L2293" t="str">
            <v>AFRO</v>
          </cell>
          <cell r="M2293" t="str">
            <v>IHS</v>
          </cell>
          <cell r="N2293" t="str">
            <v>Grid Only</v>
          </cell>
        </row>
        <row r="2294">
          <cell r="A2294" t="str">
            <v>CTR_470</v>
          </cell>
          <cell r="B2294" t="str">
            <v>CTR_470_Z_Elobi-Mokolo-MTN-IHS</v>
          </cell>
          <cell r="C2294" t="str">
            <v>CTR</v>
          </cell>
          <cell r="D2294" t="str">
            <v>Yaounde</v>
          </cell>
          <cell r="E2294">
            <v>11.501071</v>
          </cell>
          <cell r="F2294">
            <v>3.8779430000000001</v>
          </cell>
          <cell r="G2294">
            <v>717</v>
          </cell>
          <cell r="H2294" t="str">
            <v>Macro</v>
          </cell>
          <cell r="I2294" t="str">
            <v>ZTE</v>
          </cell>
          <cell r="J2294" t="str">
            <v>Tegum Fulbert Samba</v>
          </cell>
          <cell r="K2294" t="str">
            <v>Yaounde_10</v>
          </cell>
          <cell r="L2294" t="str">
            <v>AFRO</v>
          </cell>
          <cell r="M2294" t="str">
            <v>IHS</v>
          </cell>
          <cell r="N2294" t="str">
            <v>Grid-Gen</v>
          </cell>
        </row>
        <row r="2295">
          <cell r="A2295" t="str">
            <v>LIT_123</v>
          </cell>
          <cell r="B2295" t="str">
            <v>LIT_123_Z_Bodjongo-IHS</v>
          </cell>
          <cell r="C2295" t="str">
            <v>LIT</v>
          </cell>
          <cell r="D2295" t="str">
            <v>Douala</v>
          </cell>
          <cell r="E2295">
            <v>9.6189704060000008</v>
          </cell>
          <cell r="F2295">
            <v>4.0890796229999999</v>
          </cell>
          <cell r="G2295">
            <v>11</v>
          </cell>
          <cell r="H2295" t="str">
            <v>Macro</v>
          </cell>
          <cell r="I2295" t="str">
            <v>ZTE</v>
          </cell>
          <cell r="J2295" t="str">
            <v>Pascal Nwandji</v>
          </cell>
          <cell r="K2295" t="str">
            <v>Douala_10</v>
          </cell>
          <cell r="L2295" t="str">
            <v>HAMMER_LIT_SUO</v>
          </cell>
          <cell r="M2295" t="str">
            <v>IHS</v>
          </cell>
          <cell r="N2295" t="str">
            <v>Grid-Gen</v>
          </cell>
        </row>
        <row r="2296">
          <cell r="A2296" t="str">
            <v>LIT_137</v>
          </cell>
          <cell r="B2296" t="str">
            <v>LIT_137_Z_Sodiko-Gare-Rtiere-IHS</v>
          </cell>
          <cell r="C2296" t="str">
            <v>LIT</v>
          </cell>
          <cell r="D2296" t="str">
            <v>Douala</v>
          </cell>
          <cell r="E2296">
            <v>9.6477756350000003</v>
          </cell>
          <cell r="F2296">
            <v>4.0934841080000002</v>
          </cell>
          <cell r="G2296">
            <v>5</v>
          </cell>
          <cell r="H2296" t="str">
            <v>Macro</v>
          </cell>
          <cell r="I2296" t="str">
            <v>ZTE</v>
          </cell>
          <cell r="J2296" t="str">
            <v>Chick Canete Cho</v>
          </cell>
          <cell r="K2296" t="str">
            <v>Douala_3</v>
          </cell>
          <cell r="L2296" t="str">
            <v>HAMMER_LIT_SUO</v>
          </cell>
          <cell r="M2296" t="str">
            <v>IHS</v>
          </cell>
          <cell r="N2296" t="str">
            <v>Grid-Gen</v>
          </cell>
        </row>
        <row r="2297">
          <cell r="A2297" t="str">
            <v>LIT_364</v>
          </cell>
          <cell r="B2297" t="str">
            <v>LIT_364_Z_Bonamatoumbe-II</v>
          </cell>
          <cell r="C2297" t="str">
            <v>LIT</v>
          </cell>
          <cell r="D2297" t="str">
            <v>Douala</v>
          </cell>
          <cell r="E2297">
            <v>9.6608611109999991</v>
          </cell>
          <cell r="F2297">
            <v>4.0979722220000001</v>
          </cell>
          <cell r="G2297">
            <v>10</v>
          </cell>
          <cell r="H2297" t="str">
            <v>Macro</v>
          </cell>
          <cell r="I2297" t="str">
            <v>ZTE</v>
          </cell>
          <cell r="J2297" t="str">
            <v>Ndo Bile Thomas</v>
          </cell>
          <cell r="K2297" t="str">
            <v>Douala_4</v>
          </cell>
          <cell r="L2297" t="str">
            <v>HAMMER_LIT_SUO</v>
          </cell>
          <cell r="M2297" t="str">
            <v>IHS</v>
          </cell>
          <cell r="N2297" t="str">
            <v>Grid Only</v>
          </cell>
        </row>
        <row r="2298">
          <cell r="A2298" t="str">
            <v>LIT_418</v>
          </cell>
          <cell r="B2298" t="str">
            <v>LIT_418_Z_Bberi-Sodiko-MTN</v>
          </cell>
          <cell r="C2298" t="str">
            <v>LIT</v>
          </cell>
          <cell r="D2298" t="str">
            <v>Douala</v>
          </cell>
          <cell r="E2298">
            <v>9.6622023460000008</v>
          </cell>
          <cell r="F2298">
            <v>4.092013197</v>
          </cell>
          <cell r="G2298">
            <v>5</v>
          </cell>
          <cell r="H2298" t="str">
            <v>Macro</v>
          </cell>
          <cell r="I2298" t="str">
            <v>ZTE</v>
          </cell>
          <cell r="J2298" t="str">
            <v>Chick Canete Cho</v>
          </cell>
          <cell r="K2298" t="str">
            <v>Douala_3</v>
          </cell>
          <cell r="L2298" t="str">
            <v>HAMMER_LIT_SUO</v>
          </cell>
          <cell r="M2298" t="str">
            <v>IHS</v>
          </cell>
          <cell r="N2298" t="str">
            <v>Grid-Gen</v>
          </cell>
        </row>
        <row r="2299">
          <cell r="A2299" t="str">
            <v>SUD_092</v>
          </cell>
          <cell r="B2299" t="str">
            <v>Port_Autonome_Kribi</v>
          </cell>
          <cell r="C2299" t="str">
            <v>SUD</v>
          </cell>
          <cell r="D2299" t="str">
            <v>Kribi</v>
          </cell>
          <cell r="E2299">
            <v>9.8662829999999992</v>
          </cell>
          <cell r="F2299">
            <v>2.7225450000000002</v>
          </cell>
          <cell r="G2299">
            <v>0</v>
          </cell>
          <cell r="H2299" t="str">
            <v>Macro</v>
          </cell>
          <cell r="I2299"/>
          <cell r="J2299" t="str">
            <v>Lucien Kamogne</v>
          </cell>
          <cell r="K2299" t="str">
            <v>Kribi</v>
          </cell>
          <cell r="L2299" t="str">
            <v>HAMMER_LIT_SUO</v>
          </cell>
          <cell r="M2299" t="str">
            <v>CAMUSAT</v>
          </cell>
          <cell r="N2299" t="str">
            <v>Good Grid no GE - 8h</v>
          </cell>
        </row>
        <row r="2300">
          <cell r="A2300" t="str">
            <v>LIT_477</v>
          </cell>
          <cell r="B2300" t="str">
            <v>LIT_477_Z_Bekoko-IHS</v>
          </cell>
          <cell r="C2300" t="str">
            <v>LIT</v>
          </cell>
          <cell r="D2300" t="str">
            <v>Douala</v>
          </cell>
          <cell r="E2300">
            <v>9.5877540000000003</v>
          </cell>
          <cell r="F2300">
            <v>4.1267269999999998</v>
          </cell>
          <cell r="G2300">
            <v>33</v>
          </cell>
          <cell r="H2300" t="str">
            <v>Macro</v>
          </cell>
          <cell r="I2300" t="str">
            <v>ZTE</v>
          </cell>
          <cell r="J2300" t="str">
            <v>Pascal Nwandji</v>
          </cell>
          <cell r="K2300" t="str">
            <v>Douala_10</v>
          </cell>
          <cell r="L2300" t="str">
            <v>HAMMER_LIT_SUO</v>
          </cell>
          <cell r="M2300" t="str">
            <v>IHS</v>
          </cell>
          <cell r="N2300" t="str">
            <v>Grid-Gen</v>
          </cell>
        </row>
        <row r="2301">
          <cell r="A2301" t="str">
            <v>CTR_632</v>
          </cell>
          <cell r="B2301" t="str">
            <v>CTR_632_Z_Voirie-Municipale-IHS</v>
          </cell>
          <cell r="C2301" t="str">
            <v>CTR</v>
          </cell>
          <cell r="D2301" t="str">
            <v>Yaounde</v>
          </cell>
          <cell r="E2301">
            <v>11.517923</v>
          </cell>
          <cell r="F2301">
            <v>3.8565160000000001</v>
          </cell>
          <cell r="G2301">
            <v>715</v>
          </cell>
          <cell r="H2301" t="str">
            <v>Macro</v>
          </cell>
          <cell r="I2301" t="str">
            <v>ZTE</v>
          </cell>
          <cell r="J2301" t="str">
            <v>Tegum Fulbert Samba</v>
          </cell>
          <cell r="K2301" t="str">
            <v>Yaounde_10</v>
          </cell>
          <cell r="L2301" t="str">
            <v>AFRO</v>
          </cell>
          <cell r="M2301" t="str">
            <v>IHS</v>
          </cell>
          <cell r="N2301" t="str">
            <v>Grid-Gen</v>
          </cell>
        </row>
        <row r="2302">
          <cell r="A2302" t="str">
            <v>CTR_637</v>
          </cell>
          <cell r="B2302" t="str">
            <v>CTR_637_Z_Crf-Mbankolo</v>
          </cell>
          <cell r="C2302" t="str">
            <v>CTR</v>
          </cell>
          <cell r="D2302" t="str">
            <v>Yaounde</v>
          </cell>
          <cell r="E2302">
            <v>11.492793000000001</v>
          </cell>
          <cell r="F2302">
            <v>3.8957320000000002</v>
          </cell>
          <cell r="G2302">
            <v>799</v>
          </cell>
          <cell r="H2302" t="str">
            <v>Macro</v>
          </cell>
          <cell r="I2302" t="str">
            <v>ZTE</v>
          </cell>
          <cell r="J2302" t="str">
            <v>Tegum Fulbert Samba</v>
          </cell>
          <cell r="K2302" t="str">
            <v>Yaounde_10</v>
          </cell>
          <cell r="L2302" t="str">
            <v>AFRO</v>
          </cell>
          <cell r="M2302">
            <v>0</v>
          </cell>
          <cell r="N2302" t="e">
            <v>#N/A</v>
          </cell>
        </row>
        <row r="2303">
          <cell r="A2303" t="str">
            <v>CTR_661</v>
          </cell>
          <cell r="B2303" t="str">
            <v>CTR_661_Z_Nkoa-Ayos-IHS</v>
          </cell>
          <cell r="C2303" t="str">
            <v>CTR</v>
          </cell>
          <cell r="D2303" t="str">
            <v>Yaounde</v>
          </cell>
          <cell r="E2303">
            <v>11.520337</v>
          </cell>
          <cell r="F2303">
            <v>3.841513</v>
          </cell>
          <cell r="G2303">
            <v>763</v>
          </cell>
          <cell r="H2303" t="str">
            <v>Macro</v>
          </cell>
          <cell r="I2303" t="str">
            <v>ZTE</v>
          </cell>
          <cell r="J2303" t="str">
            <v>Tegum Fulbert Samba</v>
          </cell>
          <cell r="K2303" t="str">
            <v>Yaounde_10</v>
          </cell>
          <cell r="L2303" t="str">
            <v>AFRO</v>
          </cell>
          <cell r="M2303" t="str">
            <v>IHS</v>
          </cell>
          <cell r="N2303" t="str">
            <v>Grid-Gen</v>
          </cell>
        </row>
        <row r="2304">
          <cell r="A2304" t="str">
            <v>CTR_721</v>
          </cell>
          <cell r="B2304" t="str">
            <v>CTR_721_Z_Etam-Bafia</v>
          </cell>
          <cell r="C2304" t="str">
            <v>CTR</v>
          </cell>
          <cell r="D2304" t="str">
            <v>Yaounde</v>
          </cell>
          <cell r="E2304">
            <v>11.526859999999999</v>
          </cell>
          <cell r="F2304">
            <v>3.8523200000000002</v>
          </cell>
          <cell r="G2304">
            <v>761</v>
          </cell>
          <cell r="H2304" t="str">
            <v>Macro</v>
          </cell>
          <cell r="I2304" t="str">
            <v>ZTE</v>
          </cell>
          <cell r="J2304" t="str">
            <v>Tegum Fulbert Samba</v>
          </cell>
          <cell r="K2304" t="str">
            <v>Yaounde_10</v>
          </cell>
          <cell r="L2304" t="str">
            <v>AFRO</v>
          </cell>
          <cell r="M2304" t="str">
            <v>CAMUSAT</v>
          </cell>
          <cell r="N2304" t="str">
            <v>Good Grid no GE - 8h</v>
          </cell>
        </row>
        <row r="2305">
          <cell r="A2305" t="str">
            <v>ADM_133</v>
          </cell>
          <cell r="B2305" t="str">
            <v>Mberem-Ngop</v>
          </cell>
          <cell r="C2305" t="str">
            <v>ADM</v>
          </cell>
          <cell r="D2305" t="str">
            <v>Nganha</v>
          </cell>
          <cell r="E2305">
            <v>13.92029</v>
          </cell>
          <cell r="F2305">
            <v>7.54962</v>
          </cell>
          <cell r="G2305">
            <v>891</v>
          </cell>
          <cell r="H2305" t="str">
            <v>Macro</v>
          </cell>
          <cell r="I2305" t="str">
            <v>NOKIA</v>
          </cell>
          <cell r="J2305" t="str">
            <v>Herve Pouomo</v>
          </cell>
          <cell r="K2305" t="str">
            <v>Ngaoundere_2</v>
          </cell>
          <cell r="L2305" t="str">
            <v>TELEINFRA</v>
          </cell>
          <cell r="M2305" t="str">
            <v>CAMUSAT</v>
          </cell>
          <cell r="N2305" t="str">
            <v>Hybrid Solar - S3</v>
          </cell>
        </row>
        <row r="2306">
          <cell r="A2306" t="str">
            <v>CTR_728</v>
          </cell>
          <cell r="B2306" t="str">
            <v>CTR_728_Z_Mvog-Atangana-Mballa</v>
          </cell>
          <cell r="C2306" t="str">
            <v>CTR</v>
          </cell>
          <cell r="D2306" t="str">
            <v>Yaounde</v>
          </cell>
          <cell r="E2306">
            <v>11.519019999999999</v>
          </cell>
          <cell r="F2306">
            <v>3.84809</v>
          </cell>
          <cell r="G2306">
            <v>732</v>
          </cell>
          <cell r="H2306" t="str">
            <v>Macro</v>
          </cell>
          <cell r="I2306" t="str">
            <v>ZTE</v>
          </cell>
          <cell r="J2306" t="str">
            <v>Tegum Fulbert Samba</v>
          </cell>
          <cell r="K2306" t="str">
            <v>Yaounde_10</v>
          </cell>
          <cell r="L2306" t="str">
            <v>AFRO</v>
          </cell>
          <cell r="M2306" t="str">
            <v>CAMUSAT</v>
          </cell>
          <cell r="N2306" t="str">
            <v>Good Grid no GE - 8h</v>
          </cell>
        </row>
        <row r="2307">
          <cell r="A2307" t="str">
            <v>CTR_821</v>
          </cell>
          <cell r="B2307" t="str">
            <v>CTR_821_Z_CBC-Radio-II</v>
          </cell>
          <cell r="C2307" t="str">
            <v>CTR</v>
          </cell>
          <cell r="D2307" t="str">
            <v>Yaounde</v>
          </cell>
          <cell r="E2307">
            <v>11.51994</v>
          </cell>
          <cell r="F2307">
            <v>3.8636900000000001</v>
          </cell>
          <cell r="G2307">
            <v>707</v>
          </cell>
          <cell r="H2307" t="str">
            <v>Macro</v>
          </cell>
          <cell r="I2307" t="str">
            <v>ZTE</v>
          </cell>
          <cell r="J2307" t="str">
            <v>Tegum Fulbert Samba</v>
          </cell>
          <cell r="K2307" t="str">
            <v>Yaounde_10</v>
          </cell>
          <cell r="L2307" t="str">
            <v>AFRO</v>
          </cell>
          <cell r="M2307" t="str">
            <v>CAMUSAT</v>
          </cell>
          <cell r="N2307" t="str">
            <v>Good Grid no GE - 8h</v>
          </cell>
        </row>
        <row r="2308">
          <cell r="A2308" t="str">
            <v>CTR_868</v>
          </cell>
          <cell r="B2308" t="str">
            <v>CTR_868_Z_Institute-Samba-New</v>
          </cell>
          <cell r="C2308" t="str">
            <v>CTR</v>
          </cell>
          <cell r="D2308" t="str">
            <v>Yaounde</v>
          </cell>
          <cell r="E2308">
            <v>11.5298</v>
          </cell>
          <cell r="F2308">
            <v>3.8672800000000001</v>
          </cell>
          <cell r="G2308">
            <v>763</v>
          </cell>
          <cell r="H2308" t="str">
            <v>Macro</v>
          </cell>
          <cell r="I2308" t="str">
            <v>ZTE</v>
          </cell>
          <cell r="J2308" t="str">
            <v>Tegum Fulbert Samba</v>
          </cell>
          <cell r="K2308" t="str">
            <v>Yaounde_10</v>
          </cell>
          <cell r="L2308" t="str">
            <v>AFRO</v>
          </cell>
          <cell r="M2308" t="str">
            <v>CAMUSAT</v>
          </cell>
          <cell r="N2308" t="str">
            <v>Good Grid no GE - 8h</v>
          </cell>
        </row>
        <row r="2309">
          <cell r="A2309" t="str">
            <v>CTR_680</v>
          </cell>
          <cell r="B2309" t="str">
            <v>CTR_680_Z_Mbankolo-Camtel-II</v>
          </cell>
          <cell r="C2309" t="str">
            <v>CTR</v>
          </cell>
          <cell r="D2309" t="str">
            <v>Yaounde</v>
          </cell>
          <cell r="E2309">
            <v>11.487842000000001</v>
          </cell>
          <cell r="F2309">
            <v>3.9015849999999999</v>
          </cell>
          <cell r="G2309">
            <v>974</v>
          </cell>
          <cell r="H2309" t="str">
            <v>Macro</v>
          </cell>
          <cell r="I2309" t="str">
            <v>ZTE</v>
          </cell>
          <cell r="J2309" t="str">
            <v>Tegum Fulbert Samba</v>
          </cell>
          <cell r="K2309" t="str">
            <v>Yaounde_10</v>
          </cell>
          <cell r="L2309" t="str">
            <v>AFRO</v>
          </cell>
          <cell r="M2309" t="str">
            <v>CAMUSAT</v>
          </cell>
          <cell r="N2309" t="str">
            <v>Good Grid + GE</v>
          </cell>
        </row>
        <row r="2310">
          <cell r="A2310" t="str">
            <v>CTR_749</v>
          </cell>
          <cell r="B2310" t="str">
            <v>Essazok</v>
          </cell>
          <cell r="C2310" t="str">
            <v>CTR</v>
          </cell>
          <cell r="D2310" t="str">
            <v>Essazok</v>
          </cell>
          <cell r="E2310">
            <v>11.537380000000001</v>
          </cell>
          <cell r="F2310">
            <v>3.6837200000000001</v>
          </cell>
          <cell r="G2310">
            <v>694</v>
          </cell>
          <cell r="H2310" t="str">
            <v>Macro</v>
          </cell>
          <cell r="I2310"/>
          <cell r="J2310" t="str">
            <v>Mougang Rodrigue</v>
          </cell>
          <cell r="K2310" t="str">
            <v>Mbalmayo</v>
          </cell>
          <cell r="L2310" t="str">
            <v>AFRO</v>
          </cell>
          <cell r="M2310" t="str">
            <v>CAMUSAT</v>
          </cell>
          <cell r="N2310" t="str">
            <v>Hybrid Solar - S2</v>
          </cell>
        </row>
        <row r="2311">
          <cell r="A2311" t="str">
            <v>ADM_130</v>
          </cell>
          <cell r="B2311" t="str">
            <v>Kontcha</v>
          </cell>
          <cell r="C2311" t="str">
            <v>ADM</v>
          </cell>
          <cell r="D2311" t="str">
            <v>Kontcha</v>
          </cell>
          <cell r="E2311">
            <v>12.229383840000001</v>
          </cell>
          <cell r="F2311">
            <v>7.9647298810000002</v>
          </cell>
          <cell r="G2311">
            <v>832</v>
          </cell>
          <cell r="H2311" t="str">
            <v>Macro</v>
          </cell>
          <cell r="I2311" t="str">
            <v>NOKIA</v>
          </cell>
          <cell r="J2311" t="str">
            <v>Herve Pouomo</v>
          </cell>
          <cell r="K2311" t="str">
            <v>Ngaoundere_2</v>
          </cell>
          <cell r="L2311" t="str">
            <v>TELEINFRA</v>
          </cell>
          <cell r="M2311" t="str">
            <v>CAMUSAT</v>
          </cell>
          <cell r="N2311" t="str">
            <v>Hybrid Solar - S3</v>
          </cell>
        </row>
        <row r="2312">
          <cell r="A2312" t="str">
            <v>OST_293</v>
          </cell>
          <cell r="B2312" t="str">
            <v>Mansouen</v>
          </cell>
          <cell r="C2312" t="str">
            <v>OST</v>
          </cell>
          <cell r="D2312" t="str">
            <v>Mansouen</v>
          </cell>
          <cell r="E2312">
            <v>10.917540000000001</v>
          </cell>
          <cell r="F2312">
            <v>5.4689500000000004</v>
          </cell>
          <cell r="G2312">
            <v>758</v>
          </cell>
          <cell r="H2312" t="str">
            <v>Macro</v>
          </cell>
          <cell r="I2312" t="str">
            <v>NOKIA</v>
          </cell>
          <cell r="J2312" t="str">
            <v>Yannick Kamdom</v>
          </cell>
          <cell r="K2312" t="str">
            <v>Foumban_3</v>
          </cell>
          <cell r="L2312" t="str">
            <v>HAMMER_NRO_OST</v>
          </cell>
          <cell r="M2312" t="str">
            <v>CAMUSAT</v>
          </cell>
          <cell r="N2312" t="str">
            <v>Hybrid Solar - S3</v>
          </cell>
        </row>
        <row r="2313">
          <cell r="A2313" t="str">
            <v>NRD_131</v>
          </cell>
          <cell r="B2313" t="str">
            <v>Lagdo-Ville</v>
          </cell>
          <cell r="C2313" t="str">
            <v>NRD</v>
          </cell>
          <cell r="D2313" t="str">
            <v>Lagdo</v>
          </cell>
          <cell r="E2313">
            <v>13.66823327</v>
          </cell>
          <cell r="F2313">
            <v>9.0673391649999999</v>
          </cell>
          <cell r="G2313">
            <v>193</v>
          </cell>
          <cell r="H2313" t="str">
            <v>Macro</v>
          </cell>
          <cell r="I2313" t="str">
            <v>NOKIA</v>
          </cell>
          <cell r="J2313" t="str">
            <v>Mohamadou Belo Ahmadou</v>
          </cell>
          <cell r="K2313" t="str">
            <v>Gouna</v>
          </cell>
          <cell r="L2313" t="str">
            <v>TELEINFRA</v>
          </cell>
          <cell r="M2313" t="str">
            <v>CAMUSAT</v>
          </cell>
          <cell r="N2313" t="str">
            <v>Good Grid + GE</v>
          </cell>
        </row>
        <row r="2314">
          <cell r="A2314" t="str">
            <v>ADM_136</v>
          </cell>
          <cell r="B2314" t="str">
            <v>Ngd-Bamyanga2-IHS</v>
          </cell>
          <cell r="C2314" t="str">
            <v>ADM</v>
          </cell>
          <cell r="D2314" t="str">
            <v>Ngaoundere</v>
          </cell>
          <cell r="E2314">
            <v>13.57716667</v>
          </cell>
          <cell r="F2314">
            <v>7.2896944440000002</v>
          </cell>
          <cell r="G2314">
            <v>1160</v>
          </cell>
          <cell r="H2314" t="str">
            <v>Macro</v>
          </cell>
          <cell r="I2314" t="str">
            <v>NOKIA</v>
          </cell>
          <cell r="J2314" t="str">
            <v>Herve Pouomo</v>
          </cell>
          <cell r="K2314" t="str">
            <v>Ngaoundere_2</v>
          </cell>
          <cell r="L2314" t="str">
            <v>TELEINFRA</v>
          </cell>
          <cell r="M2314" t="str">
            <v>IHS</v>
          </cell>
          <cell r="N2314" t="str">
            <v>Grid-Gen</v>
          </cell>
        </row>
        <row r="2315">
          <cell r="A2315" t="str">
            <v>NRD_132</v>
          </cell>
          <cell r="B2315" t="str">
            <v>Ngong-Marche</v>
          </cell>
          <cell r="C2315" t="str">
            <v>NRD</v>
          </cell>
          <cell r="D2315" t="str">
            <v>Ngong</v>
          </cell>
          <cell r="E2315">
            <v>13.509361</v>
          </cell>
          <cell r="F2315">
            <v>9.0295620000000003</v>
          </cell>
          <cell r="G2315">
            <v>331</v>
          </cell>
          <cell r="H2315" t="str">
            <v>Macro</v>
          </cell>
          <cell r="I2315" t="str">
            <v>NOKIA</v>
          </cell>
          <cell r="J2315" t="str">
            <v>Mohamadou Belo Ahmadou</v>
          </cell>
          <cell r="K2315" t="str">
            <v>Gouna</v>
          </cell>
          <cell r="L2315" t="str">
            <v>TELEINFRA</v>
          </cell>
          <cell r="M2315" t="str">
            <v>CAMUSAT</v>
          </cell>
          <cell r="N2315" t="str">
            <v>Bad Grid + GE</v>
          </cell>
        </row>
        <row r="2316">
          <cell r="A2316" t="str">
            <v>EXN_191</v>
          </cell>
          <cell r="B2316" t="str">
            <v>Bogo-Marche</v>
          </cell>
          <cell r="C2316" t="str">
            <v>EXN</v>
          </cell>
          <cell r="D2316" t="str">
            <v>Bogo</v>
          </cell>
          <cell r="E2316">
            <v>14.60815</v>
          </cell>
          <cell r="F2316">
            <v>10.736198</v>
          </cell>
          <cell r="G2316">
            <v>352</v>
          </cell>
          <cell r="H2316" t="str">
            <v>Macro</v>
          </cell>
          <cell r="I2316" t="str">
            <v>NOKIA</v>
          </cell>
          <cell r="J2316" t="str">
            <v xml:space="preserve">ASSAATSA Eric Blaise </v>
          </cell>
          <cell r="K2316" t="str">
            <v>Maroua_1</v>
          </cell>
          <cell r="L2316" t="str">
            <v>TELEINFRA</v>
          </cell>
          <cell r="M2316" t="str">
            <v>CAMUSAT</v>
          </cell>
          <cell r="N2316" t="str">
            <v>Medium Grid + GE</v>
          </cell>
        </row>
        <row r="2317">
          <cell r="A2317" t="str">
            <v>NRD_136</v>
          </cell>
          <cell r="B2317" t="str">
            <v>Pouss-II</v>
          </cell>
          <cell r="C2317" t="str">
            <v>NRD</v>
          </cell>
          <cell r="D2317" t="str">
            <v>Pouss</v>
          </cell>
          <cell r="E2317">
            <v>15.044214</v>
          </cell>
          <cell r="F2317">
            <v>10.852458</v>
          </cell>
          <cell r="G2317">
            <v>313</v>
          </cell>
          <cell r="H2317" t="str">
            <v>Macro</v>
          </cell>
          <cell r="I2317" t="str">
            <v>NOKIA</v>
          </cell>
          <cell r="J2317" t="str">
            <v xml:space="preserve">ASSAATSA Eric Blaise </v>
          </cell>
          <cell r="K2317" t="str">
            <v>Maroua_1</v>
          </cell>
          <cell r="L2317" t="str">
            <v>TELEINFRA</v>
          </cell>
          <cell r="M2317" t="str">
            <v>CAMUSAT</v>
          </cell>
          <cell r="N2317" t="str">
            <v>Hybrid Solar - S3</v>
          </cell>
        </row>
        <row r="2318">
          <cell r="A2318" t="str">
            <v>EXN_249</v>
          </cell>
          <cell r="B2318" t="str">
            <v>Maroua-Tchadeo-III</v>
          </cell>
          <cell r="C2318" t="str">
            <v>EXN</v>
          </cell>
          <cell r="D2318" t="str">
            <v>Maroua</v>
          </cell>
          <cell r="E2318">
            <v>14.35347</v>
          </cell>
          <cell r="F2318">
            <v>10.59859</v>
          </cell>
          <cell r="G2318">
            <v>393</v>
          </cell>
          <cell r="H2318" t="str">
            <v>Macro</v>
          </cell>
          <cell r="I2318"/>
          <cell r="J2318" t="str">
            <v>Lefranc Emati</v>
          </cell>
          <cell r="K2318" t="str">
            <v>Maroua_B2B</v>
          </cell>
          <cell r="L2318" t="str">
            <v>TELEINFRA</v>
          </cell>
          <cell r="M2318" t="str">
            <v>CAMUSAT</v>
          </cell>
          <cell r="N2318" t="str">
            <v>Medium Grid + GE</v>
          </cell>
        </row>
        <row r="2319">
          <cell r="A2319" t="str">
            <v>ADM_137</v>
          </cell>
          <cell r="B2319" t="str">
            <v>Nganha-IHS</v>
          </cell>
          <cell r="C2319" t="str">
            <v>ADM</v>
          </cell>
          <cell r="D2319" t="str">
            <v>Nganha</v>
          </cell>
          <cell r="E2319">
            <v>13.9291</v>
          </cell>
          <cell r="F2319">
            <v>7.4246999999999996</v>
          </cell>
          <cell r="G2319">
            <v>1100</v>
          </cell>
          <cell r="H2319" t="str">
            <v>Macro</v>
          </cell>
          <cell r="I2319" t="str">
            <v>NOKIA</v>
          </cell>
          <cell r="J2319" t="str">
            <v>Herve Pouomo</v>
          </cell>
          <cell r="K2319" t="str">
            <v>Ngaoundere_2</v>
          </cell>
          <cell r="L2319" t="str">
            <v>TELEINFRA</v>
          </cell>
          <cell r="M2319" t="str">
            <v>IHS</v>
          </cell>
          <cell r="N2319" t="str">
            <v>Gen-Lithium</v>
          </cell>
        </row>
        <row r="2320">
          <cell r="A2320" t="str">
            <v>NRD_180</v>
          </cell>
          <cell r="B2320" t="str">
            <v>Tchollire-Centre</v>
          </cell>
          <cell r="C2320" t="str">
            <v>NRD</v>
          </cell>
          <cell r="D2320" t="str">
            <v>Tchollire</v>
          </cell>
          <cell r="E2320">
            <v>14.16765021</v>
          </cell>
          <cell r="F2320">
            <v>8.4032500490000004</v>
          </cell>
          <cell r="G2320">
            <v>370</v>
          </cell>
          <cell r="H2320" t="str">
            <v>Macro</v>
          </cell>
          <cell r="I2320"/>
          <cell r="J2320" t="str">
            <v>Franck Njouonang</v>
          </cell>
          <cell r="K2320" t="str">
            <v>Touboro</v>
          </cell>
          <cell r="L2320" t="str">
            <v>TELEINFRA</v>
          </cell>
          <cell r="M2320" t="str">
            <v>CAMUSAT</v>
          </cell>
          <cell r="N2320" t="str">
            <v>Bad Grid + GE</v>
          </cell>
        </row>
        <row r="2321">
          <cell r="A2321" t="str">
            <v>LIT_791</v>
          </cell>
          <cell r="B2321" t="str">
            <v>LIT_791_Z_Mabanda-New</v>
          </cell>
          <cell r="C2321" t="str">
            <v>LIT</v>
          </cell>
          <cell r="D2321" t="str">
            <v>Douala</v>
          </cell>
          <cell r="E2321">
            <v>9.6656495699999994</v>
          </cell>
          <cell r="F2321">
            <v>4.071230635</v>
          </cell>
          <cell r="G2321">
            <v>5</v>
          </cell>
          <cell r="H2321" t="str">
            <v>Macro</v>
          </cell>
          <cell r="I2321" t="str">
            <v>ZTE</v>
          </cell>
          <cell r="J2321" t="str">
            <v>Boris Asopdongo</v>
          </cell>
          <cell r="K2321" t="str">
            <v>Douala_2</v>
          </cell>
          <cell r="L2321" t="str">
            <v>HAMMER_LIT_SUO</v>
          </cell>
          <cell r="M2321" t="str">
            <v>CAMUSAT</v>
          </cell>
          <cell r="N2321" t="str">
            <v>Good Grid no GE - 8h</v>
          </cell>
        </row>
        <row r="2322">
          <cell r="A2322" t="str">
            <v>LIT_756</v>
          </cell>
          <cell r="B2322" t="str">
            <v>LIT_756_Z_BTS-Mobile-Krystal-Palace</v>
          </cell>
          <cell r="C2322" t="str">
            <v>LIT</v>
          </cell>
          <cell r="D2322" t="str">
            <v>Douala</v>
          </cell>
          <cell r="E2322">
            <v>9.6995450000000005</v>
          </cell>
          <cell r="F2322">
            <v>4.057042</v>
          </cell>
          <cell r="G2322">
            <v>15</v>
          </cell>
          <cell r="H2322" t="str">
            <v>Macro</v>
          </cell>
          <cell r="I2322" t="str">
            <v>ZTE</v>
          </cell>
          <cell r="J2322" t="str">
            <v>Ndo Bile Thomas</v>
          </cell>
          <cell r="K2322" t="str">
            <v>Douala_4</v>
          </cell>
          <cell r="L2322" t="str">
            <v>HAMMER_LIT_SUO</v>
          </cell>
          <cell r="M2322" t="str">
            <v>CAMUSAT</v>
          </cell>
          <cell r="N2322" t="str">
            <v>Medium Grid + GE</v>
          </cell>
        </row>
        <row r="2323">
          <cell r="A2323" t="str">
            <v>OST_316</v>
          </cell>
          <cell r="B2323" t="str">
            <v>DIDANGO-II</v>
          </cell>
          <cell r="C2323" t="str">
            <v>OST</v>
          </cell>
          <cell r="D2323" t="str">
            <v>Koutaba</v>
          </cell>
          <cell r="E2323">
            <v>10.71842</v>
          </cell>
          <cell r="F2323">
            <v>5.6627099999999997</v>
          </cell>
          <cell r="G2323">
            <v>1229</v>
          </cell>
          <cell r="H2323" t="str">
            <v>Macro</v>
          </cell>
          <cell r="I2323" t="str">
            <v>NOKIA</v>
          </cell>
          <cell r="J2323" t="str">
            <v>Yannick Kamdom</v>
          </cell>
          <cell r="K2323" t="str">
            <v>Foumban_3</v>
          </cell>
          <cell r="L2323" t="str">
            <v>HAMMER_NRO_OST</v>
          </cell>
          <cell r="M2323" t="str">
            <v>CAMUSAT</v>
          </cell>
          <cell r="N2323" t="str">
            <v>Medium Grid + Solar + GE</v>
          </cell>
        </row>
        <row r="2324">
          <cell r="A2324" t="str">
            <v>LIT_767</v>
          </cell>
          <cell r="B2324" t="str">
            <v>PENJA-MARKET-MTN</v>
          </cell>
          <cell r="C2324" t="str">
            <v>LIT</v>
          </cell>
          <cell r="D2324" t="str">
            <v>Penja</v>
          </cell>
          <cell r="E2324">
            <v>9.6852999999999998</v>
          </cell>
          <cell r="F2324">
            <v>4.6399999999999997</v>
          </cell>
          <cell r="G2324">
            <v>147</v>
          </cell>
          <cell r="H2324" t="str">
            <v>Macro</v>
          </cell>
          <cell r="I2324"/>
          <cell r="J2324" t="str">
            <v>Ewane Eric Pitié</v>
          </cell>
          <cell r="K2324" t="str">
            <v>Njombe</v>
          </cell>
          <cell r="L2324" t="str">
            <v>HAMMER_LIT_SUO</v>
          </cell>
          <cell r="M2324" t="str">
            <v>MTN</v>
          </cell>
          <cell r="N2324" t="e">
            <v>#N/A</v>
          </cell>
        </row>
        <row r="2325">
          <cell r="A2325" t="str">
            <v>CTR_935</v>
          </cell>
          <cell r="B2325" t="str">
            <v>CTR_935_Z_BATA-Mokolo-II-HIS</v>
          </cell>
          <cell r="C2325" t="str">
            <v>CTR</v>
          </cell>
          <cell r="D2325" t="str">
            <v>Yaounde</v>
          </cell>
          <cell r="E2325">
            <v>11.49855556</v>
          </cell>
          <cell r="F2325">
            <v>3.874861111</v>
          </cell>
          <cell r="G2325">
            <v>769</v>
          </cell>
          <cell r="H2325" t="str">
            <v>Macro</v>
          </cell>
          <cell r="I2325" t="str">
            <v>ZTE</v>
          </cell>
          <cell r="J2325" t="str">
            <v>Tegum Fulbert Samba</v>
          </cell>
          <cell r="K2325" t="str">
            <v>Yaounde_10</v>
          </cell>
          <cell r="L2325" t="str">
            <v>AFRO</v>
          </cell>
          <cell r="M2325">
            <v>0</v>
          </cell>
          <cell r="N2325" t="e">
            <v>#N/A</v>
          </cell>
        </row>
        <row r="2326">
          <cell r="A2326" t="str">
            <v>EXN_251</v>
          </cell>
          <cell r="B2326" t="str">
            <v>SS_Vreket</v>
          </cell>
          <cell r="C2326" t="str">
            <v>EXN</v>
          </cell>
          <cell r="D2326" t="str">
            <v>Mozogo</v>
          </cell>
          <cell r="E2326">
            <v>13.8308134</v>
          </cell>
          <cell r="F2326">
            <v>11.065300300000001</v>
          </cell>
          <cell r="G2326">
            <v>467</v>
          </cell>
          <cell r="H2326" t="str">
            <v>Macro</v>
          </cell>
          <cell r="I2326"/>
          <cell r="J2326" t="str">
            <v>Yaouba Yaya</v>
          </cell>
          <cell r="K2326" t="str">
            <v>Mora</v>
          </cell>
          <cell r="L2326" t="str">
            <v>TELEINFRA</v>
          </cell>
          <cell r="M2326">
            <v>0</v>
          </cell>
          <cell r="N2326" t="e">
            <v>#N/A</v>
          </cell>
        </row>
        <row r="2327">
          <cell r="A2327" t="str">
            <v>CTR_784</v>
          </cell>
          <cell r="B2327" t="str">
            <v>Akonolinga-Town-IHS</v>
          </cell>
          <cell r="C2327" t="str">
            <v>CTR</v>
          </cell>
          <cell r="D2327" t="str">
            <v>Akonolinga</v>
          </cell>
          <cell r="E2327">
            <v>12.257863889999999</v>
          </cell>
          <cell r="F2327">
            <v>3.7805</v>
          </cell>
          <cell r="G2327">
            <v>693</v>
          </cell>
          <cell r="H2327" t="str">
            <v>Macro</v>
          </cell>
          <cell r="I2327"/>
          <cell r="J2327" t="str">
            <v>Essiane Arthur</v>
          </cell>
          <cell r="K2327" t="str">
            <v>Abong-Mbang</v>
          </cell>
          <cell r="L2327" t="str">
            <v>AFRO</v>
          </cell>
          <cell r="M2327" t="str">
            <v>IHS</v>
          </cell>
          <cell r="N2327" t="e">
            <v>#N/A</v>
          </cell>
        </row>
        <row r="2328">
          <cell r="A2328" t="str">
            <v>OST_313</v>
          </cell>
          <cell r="B2328" t="str">
            <v>Mbouda-CEBEC-MTN</v>
          </cell>
          <cell r="C2328" t="str">
            <v>OST</v>
          </cell>
          <cell r="D2328" t="str">
            <v>Mbouda</v>
          </cell>
          <cell r="E2328">
            <v>10.245939999999999</v>
          </cell>
          <cell r="F2328">
            <v>5.6151960000000001</v>
          </cell>
          <cell r="G2328">
            <v>1469</v>
          </cell>
          <cell r="H2328" t="str">
            <v>Macro</v>
          </cell>
          <cell r="I2328" t="str">
            <v>NOKIA</v>
          </cell>
          <cell r="J2328" t="str">
            <v>Kamdom Yannick</v>
          </cell>
          <cell r="K2328" t="str">
            <v>Mbouda</v>
          </cell>
          <cell r="L2328" t="str">
            <v>HAMMER_NRO_OST</v>
          </cell>
          <cell r="M2328" t="str">
            <v>MTN</v>
          </cell>
          <cell r="N2328" t="e">
            <v>#N/A</v>
          </cell>
        </row>
        <row r="2329">
          <cell r="A2329" t="str">
            <v>LIT_768</v>
          </cell>
          <cell r="B2329" t="str">
            <v>Loum-RoundAbout</v>
          </cell>
          <cell r="C2329" t="str">
            <v>LIT</v>
          </cell>
          <cell r="D2329" t="str">
            <v>Loum</v>
          </cell>
          <cell r="E2329">
            <v>9.7225560000000009</v>
          </cell>
          <cell r="F2329">
            <v>4.7164999999999999</v>
          </cell>
          <cell r="G2329">
            <v>284</v>
          </cell>
          <cell r="H2329" t="str">
            <v>Macro</v>
          </cell>
          <cell r="I2329"/>
          <cell r="J2329" t="str">
            <v>Ewane Eric Pitié</v>
          </cell>
          <cell r="K2329" t="str">
            <v>Njombe</v>
          </cell>
          <cell r="L2329" t="str">
            <v>HAMMER_LIT_SUO</v>
          </cell>
          <cell r="M2329">
            <v>0</v>
          </cell>
          <cell r="N2329" t="e">
            <v>#N/A</v>
          </cell>
        </row>
        <row r="2330">
          <cell r="A2330" t="str">
            <v>SUO_185</v>
          </cell>
          <cell r="B2330" t="str">
            <v>Buea-Wokoko-IHS</v>
          </cell>
          <cell r="C2330" t="str">
            <v>SUO</v>
          </cell>
          <cell r="D2330" t="str">
            <v>Buea</v>
          </cell>
          <cell r="E2330">
            <v>9.2772500000000004</v>
          </cell>
          <cell r="F2330">
            <v>4.1543530000000004</v>
          </cell>
          <cell r="G2330">
            <v>611</v>
          </cell>
          <cell r="H2330" t="str">
            <v>Macro</v>
          </cell>
          <cell r="I2330"/>
          <cell r="J2330" t="str">
            <v>Honore Koube</v>
          </cell>
          <cell r="K2330" t="str">
            <v>Buea</v>
          </cell>
          <cell r="L2330" t="str">
            <v>HAMMER_LIT_SUO</v>
          </cell>
          <cell r="M2330" t="str">
            <v>IHS</v>
          </cell>
          <cell r="N2330" t="str">
            <v>Grid-Gen</v>
          </cell>
        </row>
        <row r="2331">
          <cell r="A2331" t="str">
            <v>ADM_149</v>
          </cell>
          <cell r="B2331" t="str">
            <v>Libong</v>
          </cell>
          <cell r="C2331" t="str">
            <v>ADM</v>
          </cell>
          <cell r="D2331" t="str">
            <v>Libong</v>
          </cell>
          <cell r="E2331">
            <v>12.99938</v>
          </cell>
          <cell r="F2331">
            <v>7.3825799999999999</v>
          </cell>
          <cell r="G2331">
            <v>3226</v>
          </cell>
          <cell r="H2331" t="str">
            <v>Macro</v>
          </cell>
          <cell r="I2331" t="str">
            <v>NOKIA</v>
          </cell>
          <cell r="J2331" t="str">
            <v>Herve Pouomo</v>
          </cell>
          <cell r="K2331" t="str">
            <v>Ngaoundere_2</v>
          </cell>
          <cell r="L2331" t="str">
            <v>TELEINFRA</v>
          </cell>
          <cell r="M2331" t="str">
            <v>CAMUSAT</v>
          </cell>
          <cell r="N2331" t="str">
            <v>Hybrid Solar - S1</v>
          </cell>
        </row>
        <row r="2332">
          <cell r="A2332" t="str">
            <v>SUO_187</v>
          </cell>
          <cell r="B2332" t="str">
            <v>Limbe-New-Town-IHS</v>
          </cell>
          <cell r="C2332" t="str">
            <v>SUO</v>
          </cell>
          <cell r="D2332" t="str">
            <v>Limbe</v>
          </cell>
          <cell r="E2332">
            <v>9.2159720000000007</v>
          </cell>
          <cell r="F2332">
            <v>4.0113729999999999</v>
          </cell>
          <cell r="G2332">
            <v>24</v>
          </cell>
          <cell r="H2332" t="str">
            <v>Macro</v>
          </cell>
          <cell r="I2332"/>
          <cell r="J2332" t="str">
            <v>Emile TAMFU</v>
          </cell>
          <cell r="K2332" t="str">
            <v>Limbe</v>
          </cell>
          <cell r="L2332" t="str">
            <v>HAMMER_LIT_SUO</v>
          </cell>
          <cell r="M2332" t="str">
            <v>IHS</v>
          </cell>
          <cell r="N2332" t="str">
            <v>Grid-Gen</v>
          </cell>
        </row>
        <row r="2333">
          <cell r="A2333" t="str">
            <v>LIT_643</v>
          </cell>
          <cell r="B2333" t="str">
            <v>LIT_643_Z_Bsadi-Lycee-CAMTEL</v>
          </cell>
          <cell r="C2333" t="str">
            <v>LIT</v>
          </cell>
          <cell r="D2333" t="str">
            <v>Douala</v>
          </cell>
          <cell r="E2333">
            <v>9.7369669999999999</v>
          </cell>
          <cell r="F2333">
            <v>4.0946879999999997</v>
          </cell>
          <cell r="G2333">
            <v>19</v>
          </cell>
          <cell r="H2333" t="str">
            <v>Macro</v>
          </cell>
          <cell r="I2333" t="str">
            <v>ZTE</v>
          </cell>
          <cell r="J2333" t="str">
            <v>Beauclair Sonzia</v>
          </cell>
          <cell r="K2333" t="str">
            <v>Douala_1</v>
          </cell>
          <cell r="L2333" t="str">
            <v>HAMMER_LIT_SUO</v>
          </cell>
          <cell r="M2333" t="str">
            <v>CAMUSAT</v>
          </cell>
          <cell r="N2333" t="str">
            <v>Good Grid no GE - 12h</v>
          </cell>
        </row>
        <row r="2334">
          <cell r="A2334" t="str">
            <v>ADM_171</v>
          </cell>
          <cell r="B2334" t="str">
            <v>Meiganga-Universite</v>
          </cell>
          <cell r="C2334" t="str">
            <v>ADM</v>
          </cell>
          <cell r="D2334" t="str">
            <v>Meiganga</v>
          </cell>
          <cell r="E2334">
            <v>14.28105</v>
          </cell>
          <cell r="F2334">
            <v>6.5062100000000003</v>
          </cell>
          <cell r="G2334">
            <v>988</v>
          </cell>
          <cell r="H2334" t="str">
            <v>Macro</v>
          </cell>
          <cell r="I2334"/>
          <cell r="J2334" t="str">
            <v>Kuitche Hippolite</v>
          </cell>
          <cell r="K2334" t="str">
            <v>Meiganga</v>
          </cell>
          <cell r="L2334" t="str">
            <v>TELEINFRA</v>
          </cell>
          <cell r="M2334" t="str">
            <v>CAMUSAT</v>
          </cell>
          <cell r="N2334" t="str">
            <v>Hybrid Solar - S1</v>
          </cell>
        </row>
        <row r="2335">
          <cell r="A2335" t="str">
            <v>SUO_223</v>
          </cell>
          <cell r="B2335" t="str">
            <v>MOLYKO-CHIEF-STREET-MTN</v>
          </cell>
          <cell r="C2335" t="str">
            <v>SUO</v>
          </cell>
          <cell r="D2335" t="str">
            <v>Buea</v>
          </cell>
          <cell r="E2335">
            <v>9.283319058</v>
          </cell>
          <cell r="F2335">
            <v>4.1551318400000001</v>
          </cell>
          <cell r="G2335">
            <v>598</v>
          </cell>
          <cell r="H2335" t="str">
            <v>Macro</v>
          </cell>
          <cell r="I2335"/>
          <cell r="J2335" t="str">
            <v>Honore Koube</v>
          </cell>
          <cell r="K2335" t="str">
            <v>Buea</v>
          </cell>
          <cell r="L2335" t="str">
            <v>HAMMER_LIT_SUO</v>
          </cell>
          <cell r="M2335" t="str">
            <v>MTN</v>
          </cell>
          <cell r="N2335" t="e">
            <v>#N/A</v>
          </cell>
        </row>
        <row r="2336">
          <cell r="A2336" t="str">
            <v>SUO_222</v>
          </cell>
          <cell r="B2336" t="str">
            <v>Buea-Bakwere-Town-MTN</v>
          </cell>
          <cell r="C2336" t="str">
            <v>SUO</v>
          </cell>
          <cell r="D2336" t="str">
            <v>Buéa</v>
          </cell>
          <cell r="E2336">
            <v>9.2548402329999995</v>
          </cell>
          <cell r="F2336">
            <v>4.1501215010000001</v>
          </cell>
          <cell r="G2336">
            <v>752</v>
          </cell>
          <cell r="H2336" t="str">
            <v>Macro</v>
          </cell>
          <cell r="I2336"/>
          <cell r="J2336" t="str">
            <v>Honore Koube</v>
          </cell>
          <cell r="K2336" t="str">
            <v>Buea</v>
          </cell>
          <cell r="L2336" t="str">
            <v>HAMMER_LIT_SUO</v>
          </cell>
          <cell r="M2336" t="str">
            <v>MTN</v>
          </cell>
          <cell r="N2336" t="e">
            <v>#N/A</v>
          </cell>
        </row>
        <row r="2337">
          <cell r="A2337" t="str">
            <v>SUO_220</v>
          </cell>
          <cell r="B2337" t="str">
            <v>Mile16-Bolifamba-IHS</v>
          </cell>
          <cell r="C2337" t="str">
            <v>SUO</v>
          </cell>
          <cell r="D2337" t="str">
            <v>Buea</v>
          </cell>
          <cell r="E2337">
            <v>9.3119489889999993</v>
          </cell>
          <cell r="F2337">
            <v>4.1398642509999997</v>
          </cell>
          <cell r="G2337">
            <v>477</v>
          </cell>
          <cell r="H2337" t="str">
            <v>Macro</v>
          </cell>
          <cell r="I2337"/>
          <cell r="J2337" t="str">
            <v>Desmond TAMFU</v>
          </cell>
          <cell r="K2337" t="str">
            <v>Tiko</v>
          </cell>
          <cell r="L2337" t="str">
            <v>HAMMER_LIT_SUO</v>
          </cell>
          <cell r="M2337" t="str">
            <v>IHS</v>
          </cell>
          <cell r="N2337" t="str">
            <v>Grid-Gen</v>
          </cell>
        </row>
        <row r="2338">
          <cell r="A2338" t="str">
            <v>CTR_826</v>
          </cell>
          <cell r="B2338" t="str">
            <v>Ntui-Ecole-Publique</v>
          </cell>
          <cell r="C2338" t="str">
            <v>CTR</v>
          </cell>
          <cell r="D2338" t="str">
            <v>Ntui</v>
          </cell>
          <cell r="E2338">
            <v>11.636537000000001</v>
          </cell>
          <cell r="F2338">
            <v>4.4505720000000002</v>
          </cell>
          <cell r="G2338">
            <v>694</v>
          </cell>
          <cell r="H2338" t="str">
            <v>Macro</v>
          </cell>
          <cell r="I2338"/>
          <cell r="J2338" t="str">
            <v xml:space="preserve">APIANG Grégoire Flores </v>
          </cell>
          <cell r="K2338" t="str">
            <v>Ntui</v>
          </cell>
          <cell r="L2338" t="str">
            <v>HAMMER_NRO_OST</v>
          </cell>
          <cell r="M2338" t="str">
            <v>CAMUSAT</v>
          </cell>
          <cell r="N2338" t="str">
            <v>HGB</v>
          </cell>
        </row>
        <row r="2339">
          <cell r="A2339" t="str">
            <v>SUO_224</v>
          </cell>
          <cell r="B2339" t="str">
            <v>LIMBE-MOTOWOH-MTN</v>
          </cell>
          <cell r="C2339" t="str">
            <v>SUO</v>
          </cell>
          <cell r="D2339" t="str">
            <v>Limbe</v>
          </cell>
          <cell r="E2339">
            <v>9.2211029999999994</v>
          </cell>
          <cell r="F2339">
            <v>4.0059649999999998</v>
          </cell>
          <cell r="G2339">
            <v>33</v>
          </cell>
          <cell r="H2339" t="str">
            <v>Macro</v>
          </cell>
          <cell r="I2339"/>
          <cell r="J2339" t="str">
            <v>Emile TAMFU</v>
          </cell>
          <cell r="K2339" t="str">
            <v>Limbe</v>
          </cell>
          <cell r="L2339" t="str">
            <v>HAMMER_LIT_SUO</v>
          </cell>
          <cell r="M2339" t="str">
            <v>MTN</v>
          </cell>
          <cell r="N2339" t="e">
            <v>#N/A</v>
          </cell>
        </row>
        <row r="2340">
          <cell r="A2340" t="str">
            <v>SUO_221</v>
          </cell>
          <cell r="B2340" t="str">
            <v>Bova-II-IHS</v>
          </cell>
          <cell r="C2340" t="str">
            <v>SUO</v>
          </cell>
          <cell r="D2340" t="str">
            <v>Buea</v>
          </cell>
          <cell r="E2340">
            <v>9.2621203550000004</v>
          </cell>
          <cell r="F2340">
            <v>4.1886578400000003</v>
          </cell>
          <cell r="G2340">
            <v>942</v>
          </cell>
          <cell r="H2340" t="str">
            <v>Macro</v>
          </cell>
          <cell r="I2340"/>
          <cell r="J2340" t="str">
            <v>Honore Koube</v>
          </cell>
          <cell r="K2340" t="str">
            <v>Buea</v>
          </cell>
          <cell r="L2340" t="str">
            <v>HAMMER_LIT_SUO</v>
          </cell>
          <cell r="M2340" t="str">
            <v>IHS</v>
          </cell>
          <cell r="N2340" t="str">
            <v>Grid-Gen</v>
          </cell>
        </row>
        <row r="2341">
          <cell r="A2341" t="str">
            <v>SUO_230</v>
          </cell>
          <cell r="B2341" t="str">
            <v>Kumba-Alaska-Street-IHS</v>
          </cell>
          <cell r="C2341" t="str">
            <v>SUO</v>
          </cell>
          <cell r="D2341" t="str">
            <v>Kumba</v>
          </cell>
          <cell r="E2341">
            <v>9.4533529999999999</v>
          </cell>
          <cell r="F2341">
            <v>4.6272900000000003</v>
          </cell>
          <cell r="G2341">
            <v>228</v>
          </cell>
          <cell r="H2341" t="str">
            <v>Macro</v>
          </cell>
          <cell r="I2341"/>
          <cell r="J2341" t="str">
            <v>Fabien Zourmba</v>
          </cell>
          <cell r="K2341" t="str">
            <v>Kumba</v>
          </cell>
          <cell r="L2341" t="str">
            <v>HAMMER_LIT_SUO</v>
          </cell>
          <cell r="M2341" t="str">
            <v>IHS</v>
          </cell>
          <cell r="N2341" t="str">
            <v>Grid-Gen</v>
          </cell>
        </row>
        <row r="2342">
          <cell r="A2342" t="str">
            <v>SUO_231</v>
          </cell>
          <cell r="B2342" t="str">
            <v>Kumba-Bonakama2-IHS</v>
          </cell>
          <cell r="C2342" t="str">
            <v>SUO</v>
          </cell>
          <cell r="D2342" t="str">
            <v>Kumba</v>
          </cell>
          <cell r="E2342">
            <v>9.4450269999999996</v>
          </cell>
          <cell r="F2342">
            <v>4.6258290000000004</v>
          </cell>
          <cell r="G2342">
            <v>228</v>
          </cell>
          <cell r="H2342" t="str">
            <v>Macro</v>
          </cell>
          <cell r="I2342"/>
          <cell r="J2342" t="str">
            <v>Fabien Zourmba</v>
          </cell>
          <cell r="K2342" t="str">
            <v>Kumba</v>
          </cell>
          <cell r="L2342" t="str">
            <v>HAMMER_LIT_SUO</v>
          </cell>
          <cell r="M2342" t="str">
            <v>IHS</v>
          </cell>
          <cell r="N2342" t="str">
            <v>Hybrid Gen</v>
          </cell>
        </row>
        <row r="2343">
          <cell r="A2343" t="str">
            <v>SUO_202</v>
          </cell>
          <cell r="B2343" t="str">
            <v>Mountain-Hotel-IHS</v>
          </cell>
          <cell r="C2343" t="str">
            <v>SUO</v>
          </cell>
          <cell r="D2343" t="str">
            <v>Buea</v>
          </cell>
          <cell r="E2343">
            <v>9.2297057840000001</v>
          </cell>
          <cell r="F2343">
            <v>4.149941772</v>
          </cell>
          <cell r="G2343">
            <v>944</v>
          </cell>
          <cell r="H2343" t="str">
            <v>Macro</v>
          </cell>
          <cell r="I2343"/>
          <cell r="J2343" t="str">
            <v>Honore Koube</v>
          </cell>
          <cell r="K2343" t="str">
            <v>Buea</v>
          </cell>
          <cell r="L2343" t="str">
            <v>HAMMER_LIT_SUO</v>
          </cell>
          <cell r="M2343" t="str">
            <v>IHS</v>
          </cell>
          <cell r="N2343" t="str">
            <v>Grid Only</v>
          </cell>
        </row>
        <row r="2344">
          <cell r="A2344" t="str">
            <v>SUO_225</v>
          </cell>
          <cell r="B2344" t="str">
            <v>MUTENGUENE BAGDAD-MTN</v>
          </cell>
          <cell r="C2344" t="str">
            <v>SUO</v>
          </cell>
          <cell r="D2344" t="str">
            <v>Mutengene</v>
          </cell>
          <cell r="E2344">
            <v>9.3118400000000001</v>
          </cell>
          <cell r="F2344">
            <v>4.0895619999999999</v>
          </cell>
          <cell r="G2344">
            <v>224</v>
          </cell>
          <cell r="H2344" t="str">
            <v>Macro</v>
          </cell>
          <cell r="I2344"/>
          <cell r="J2344" t="str">
            <v>Desmond TAMFU</v>
          </cell>
          <cell r="K2344" t="str">
            <v>Tiko</v>
          </cell>
          <cell r="L2344" t="str">
            <v>HAMMER_LIT_SUO</v>
          </cell>
          <cell r="M2344" t="str">
            <v>MTN</v>
          </cell>
          <cell r="N2344" t="e">
            <v>#N/A</v>
          </cell>
        </row>
        <row r="2345">
          <cell r="A2345" t="str">
            <v>NRD_139</v>
          </cell>
          <cell r="B2345" t="str">
            <v>Garoua-Foulbere-II</v>
          </cell>
          <cell r="C2345" t="str">
            <v>NRD</v>
          </cell>
          <cell r="D2345" t="str">
            <v>Garoua</v>
          </cell>
          <cell r="E2345">
            <v>13.39434</v>
          </cell>
          <cell r="F2345">
            <v>9.2953200000000002</v>
          </cell>
          <cell r="G2345">
            <v>240</v>
          </cell>
          <cell r="H2345" t="str">
            <v>Macro</v>
          </cell>
          <cell r="I2345" t="str">
            <v>NOKIA</v>
          </cell>
          <cell r="J2345" t="str">
            <v>Djouohou Armel</v>
          </cell>
          <cell r="K2345" t="str">
            <v>Garoua_B2B</v>
          </cell>
          <cell r="L2345" t="str">
            <v>TELEINFRA</v>
          </cell>
          <cell r="M2345" t="str">
            <v>CAMUSAT</v>
          </cell>
          <cell r="N2345" t="str">
            <v>Good Grid + GE</v>
          </cell>
        </row>
        <row r="2346">
          <cell r="A2346" t="str">
            <v>ADM_178</v>
          </cell>
          <cell r="B2346" t="str">
            <v>Bon-Marche-IHS</v>
          </cell>
          <cell r="C2346" t="str">
            <v>ADM</v>
          </cell>
          <cell r="D2346" t="str">
            <v>Banyo</v>
          </cell>
          <cell r="E2346" t="str">
            <v>11.63467</v>
          </cell>
          <cell r="F2346" t="str">
            <v>6.60261</v>
          </cell>
          <cell r="G2346">
            <v>1238</v>
          </cell>
          <cell r="H2346" t="str">
            <v>Macro</v>
          </cell>
          <cell r="I2346" t="str">
            <v>NOKIA</v>
          </cell>
          <cell r="J2346" t="str">
            <v>Yannick Kamdom</v>
          </cell>
          <cell r="K2346" t="str">
            <v>Foumban_3</v>
          </cell>
          <cell r="L2346" t="str">
            <v>HAMMER_NRO_OST</v>
          </cell>
          <cell r="M2346" t="str">
            <v>IHS</v>
          </cell>
          <cell r="N2346" t="e">
            <v>#N/A</v>
          </cell>
        </row>
        <row r="2347">
          <cell r="A2347" t="str">
            <v>OST_102</v>
          </cell>
          <cell r="B2347" t="str">
            <v>Foumban-Mambain-MTN</v>
          </cell>
          <cell r="C2347" t="str">
            <v>OST</v>
          </cell>
          <cell r="D2347" t="str">
            <v>Foumban</v>
          </cell>
          <cell r="E2347">
            <v>10.898066</v>
          </cell>
          <cell r="F2347">
            <v>5.7112939999999996</v>
          </cell>
          <cell r="G2347">
            <v>1170</v>
          </cell>
          <cell r="H2347" t="str">
            <v>Macro</v>
          </cell>
          <cell r="I2347" t="str">
            <v>NOKIA</v>
          </cell>
          <cell r="J2347" t="str">
            <v>YaYa Nchare</v>
          </cell>
          <cell r="K2347" t="str">
            <v>Foumban_1</v>
          </cell>
          <cell r="L2347" t="str">
            <v>HAMMER_NRO_OST</v>
          </cell>
          <cell r="M2347" t="str">
            <v>MTN</v>
          </cell>
          <cell r="N2347" t="e">
            <v>#N/A</v>
          </cell>
        </row>
        <row r="2348">
          <cell r="A2348" t="str">
            <v>ADM_174</v>
          </cell>
          <cell r="B2348" t="str">
            <v>Banyo-Sabongari-MTN</v>
          </cell>
          <cell r="C2348" t="str">
            <v>ADM</v>
          </cell>
          <cell r="D2348" t="str">
            <v>Banyo</v>
          </cell>
          <cell r="E2348">
            <v>11.798155</v>
          </cell>
          <cell r="F2348">
            <v>6.744561</v>
          </cell>
          <cell r="G2348">
            <v>1110</v>
          </cell>
          <cell r="H2348" t="str">
            <v>Macro</v>
          </cell>
          <cell r="I2348"/>
          <cell r="J2348" t="str">
            <v>Yannick Kamdom</v>
          </cell>
          <cell r="K2348" t="str">
            <v>Foumban_3</v>
          </cell>
          <cell r="L2348" t="str">
            <v>HAMMER_NRO_OST</v>
          </cell>
          <cell r="M2348" t="str">
            <v>MTN</v>
          </cell>
          <cell r="N2348" t="e">
            <v>#N/A</v>
          </cell>
        </row>
        <row r="2349">
          <cell r="A2349" t="str">
            <v>SUO_226</v>
          </cell>
          <cell r="B2349" t="str">
            <v>Buea-Camtel</v>
          </cell>
          <cell r="C2349" t="str">
            <v>SUO</v>
          </cell>
          <cell r="D2349" t="str">
            <v>Buea</v>
          </cell>
          <cell r="E2349">
            <v>9.2331400000000006</v>
          </cell>
          <cell r="F2349">
            <v>4.1565799999999999</v>
          </cell>
          <cell r="G2349">
            <v>948</v>
          </cell>
          <cell r="H2349" t="str">
            <v>Macro</v>
          </cell>
          <cell r="I2349"/>
          <cell r="J2349" t="str">
            <v>Honore Koube</v>
          </cell>
          <cell r="K2349" t="str">
            <v>Buea</v>
          </cell>
          <cell r="L2349" t="str">
            <v>HAMMER_LIT_SUO</v>
          </cell>
          <cell r="M2349" t="str">
            <v>CAMUSAT</v>
          </cell>
          <cell r="N2349" t="str">
            <v>Good Grid no GE - 8h</v>
          </cell>
        </row>
        <row r="2350">
          <cell r="A2350" t="str">
            <v>EXN_246</v>
          </cell>
          <cell r="B2350" t="str">
            <v>Kousseri-Douane-MTN</v>
          </cell>
          <cell r="C2350" t="str">
            <v>EXN</v>
          </cell>
          <cell r="D2350" t="str">
            <v>Kousseri</v>
          </cell>
          <cell r="E2350">
            <v>15.004424999999999</v>
          </cell>
          <cell r="F2350">
            <v>12.08703</v>
          </cell>
          <cell r="G2350">
            <v>296</v>
          </cell>
          <cell r="H2350" t="str">
            <v>Macro</v>
          </cell>
          <cell r="I2350"/>
          <cell r="J2350" t="str">
            <v>Hairou Alhamdou</v>
          </cell>
          <cell r="K2350" t="str">
            <v>Kousseri</v>
          </cell>
          <cell r="L2350" t="str">
            <v>TELEINFRA</v>
          </cell>
          <cell r="M2350" t="str">
            <v>MTN</v>
          </cell>
          <cell r="N2350" t="e">
            <v>#N/A</v>
          </cell>
        </row>
        <row r="2351">
          <cell r="A2351" t="str">
            <v>CTR_690</v>
          </cell>
          <cell r="B2351" t="str">
            <v>Minisite-Tsinga</v>
          </cell>
          <cell r="C2351" t="str">
            <v>CTR</v>
          </cell>
          <cell r="D2351" t="str">
            <v>Yaounde</v>
          </cell>
          <cell r="E2351">
            <v>11.509755159999999</v>
          </cell>
          <cell r="F2351">
            <v>3.8810997770000002</v>
          </cell>
          <cell r="G2351">
            <v>732</v>
          </cell>
          <cell r="H2351" t="str">
            <v>Macro</v>
          </cell>
          <cell r="I2351"/>
          <cell r="J2351" t="str">
            <v>Tegum Fulbert Samba</v>
          </cell>
          <cell r="K2351" t="str">
            <v>Yaounde_10</v>
          </cell>
          <cell r="L2351" t="str">
            <v>AFRO</v>
          </cell>
          <cell r="M2351" t="str">
            <v>CAMUSAT</v>
          </cell>
          <cell r="N2351" t="str">
            <v>Good Grid no GE - 8h</v>
          </cell>
        </row>
        <row r="2352">
          <cell r="A2352" t="str">
            <v>SUO_171</v>
          </cell>
          <cell r="B2352" t="str">
            <v>SONARA</v>
          </cell>
          <cell r="C2352" t="str">
            <v>SUO</v>
          </cell>
          <cell r="D2352" t="str">
            <v>Limbé</v>
          </cell>
          <cell r="E2352">
            <v>9.1294170000000001</v>
          </cell>
          <cell r="F2352">
            <v>4.017811</v>
          </cell>
          <cell r="G2352">
            <v>48</v>
          </cell>
          <cell r="H2352" t="str">
            <v>Macro</v>
          </cell>
          <cell r="I2352"/>
          <cell r="J2352" t="str">
            <v>Emile TAMFU</v>
          </cell>
          <cell r="K2352" t="str">
            <v>Limbe</v>
          </cell>
          <cell r="L2352" t="str">
            <v>HAMMER_LIT_SUO</v>
          </cell>
          <cell r="M2352" t="str">
            <v>CAMUSAT</v>
          </cell>
          <cell r="N2352" t="str">
            <v>Bad Grid + GE</v>
          </cell>
        </row>
        <row r="2353">
          <cell r="A2353" t="str">
            <v>ADM_162</v>
          </cell>
          <cell r="B2353" t="str">
            <v>Borongo</v>
          </cell>
          <cell r="C2353" t="str">
            <v>ADM</v>
          </cell>
          <cell r="D2353" t="str">
            <v>Borongo</v>
          </cell>
          <cell r="E2353">
            <v>13.601470000000001</v>
          </cell>
          <cell r="F2353">
            <v>7.4693800000000001</v>
          </cell>
          <cell r="G2353">
            <v>1126</v>
          </cell>
          <cell r="H2353" t="str">
            <v>Macro</v>
          </cell>
          <cell r="I2353" t="str">
            <v>NOKIA</v>
          </cell>
          <cell r="J2353" t="str">
            <v>Herve Pouomo</v>
          </cell>
          <cell r="K2353" t="str">
            <v>Ngaoundere_2</v>
          </cell>
          <cell r="L2353" t="str">
            <v>TELEINFRA</v>
          </cell>
          <cell r="M2353" t="str">
            <v>CAMUSAT</v>
          </cell>
          <cell r="N2353" t="str">
            <v>Good Grid + GE</v>
          </cell>
        </row>
        <row r="2354">
          <cell r="A2354" t="str">
            <v>NRD_154</v>
          </cell>
          <cell r="B2354" t="str">
            <v>Ndiam-badji</v>
          </cell>
          <cell r="C2354" t="str">
            <v>NRD</v>
          </cell>
          <cell r="D2354" t="str">
            <v>Ndiam-Badji</v>
          </cell>
          <cell r="E2354">
            <v>13.81209464</v>
          </cell>
          <cell r="F2354">
            <v>9.1388939499999999</v>
          </cell>
          <cell r="G2354">
            <v>253</v>
          </cell>
          <cell r="H2354" t="str">
            <v>Macro</v>
          </cell>
          <cell r="I2354" t="str">
            <v>NOKIA</v>
          </cell>
          <cell r="J2354" t="str">
            <v>KEPLO MADI Jean-Paul</v>
          </cell>
          <cell r="K2354" t="str">
            <v>Garoua_1</v>
          </cell>
          <cell r="L2354" t="str">
            <v>TELEINFRA</v>
          </cell>
          <cell r="M2354" t="str">
            <v>CAMUSAT</v>
          </cell>
          <cell r="N2354" t="str">
            <v>Hybrid Solar - S2</v>
          </cell>
        </row>
        <row r="2355">
          <cell r="A2355" t="str">
            <v>CTR_882</v>
          </cell>
          <cell r="B2355" t="str">
            <v>Indoor-Orange-shop-PlaYce</v>
          </cell>
          <cell r="C2355" t="str">
            <v>CTR</v>
          </cell>
          <cell r="D2355" t="str">
            <v>Yaounde</v>
          </cell>
          <cell r="E2355">
            <v>11.523216</v>
          </cell>
          <cell r="F2355">
            <v>3.8679519999999998</v>
          </cell>
          <cell r="G2355">
            <v>715</v>
          </cell>
          <cell r="H2355" t="str">
            <v>Macro</v>
          </cell>
          <cell r="I2355"/>
          <cell r="J2355" t="str">
            <v>Tegum Fulbert Samba</v>
          </cell>
          <cell r="K2355" t="str">
            <v>Yaounde_10</v>
          </cell>
          <cell r="L2355" t="str">
            <v>AFRO</v>
          </cell>
          <cell r="M2355">
            <v>0</v>
          </cell>
          <cell r="N2355" t="e">
            <v>#N/A</v>
          </cell>
        </row>
        <row r="2356">
          <cell r="A2356" t="str">
            <v>LIT_670</v>
          </cell>
          <cell r="B2356" t="str">
            <v>LIT_670_Z_Moulanga</v>
          </cell>
          <cell r="C2356" t="str">
            <v>LIT</v>
          </cell>
          <cell r="D2356" t="str">
            <v>Douala</v>
          </cell>
          <cell r="E2356">
            <v>9.5599100000000004</v>
          </cell>
          <cell r="F2356">
            <v>4.1509499999999999</v>
          </cell>
          <cell r="G2356">
            <v>25</v>
          </cell>
          <cell r="H2356" t="str">
            <v>Macro</v>
          </cell>
          <cell r="I2356" t="str">
            <v>ZTE</v>
          </cell>
          <cell r="J2356" t="str">
            <v>Pascal Nwandji</v>
          </cell>
          <cell r="K2356" t="str">
            <v>Douala_10</v>
          </cell>
          <cell r="L2356" t="str">
            <v>HAMMER_LIT_SUO</v>
          </cell>
          <cell r="M2356" t="str">
            <v>CAMUSAT</v>
          </cell>
          <cell r="N2356" t="str">
            <v>Bad Grid + GE</v>
          </cell>
        </row>
        <row r="2357">
          <cell r="A2357" t="str">
            <v>CTR_878</v>
          </cell>
          <cell r="B2357" t="str">
            <v>Indoor-BEAC</v>
          </cell>
          <cell r="C2357" t="str">
            <v>CTR</v>
          </cell>
          <cell r="D2357" t="str">
            <v>Yaounde</v>
          </cell>
          <cell r="E2357">
            <v>3.867575</v>
          </cell>
          <cell r="F2357">
            <v>11.523355</v>
          </cell>
          <cell r="G2357">
            <v>744</v>
          </cell>
          <cell r="H2357" t="str">
            <v>Macro</v>
          </cell>
          <cell r="I2357"/>
          <cell r="J2357" t="str">
            <v>Tegum Fulbert Samba</v>
          </cell>
          <cell r="K2357" t="str">
            <v>Yaounde_10</v>
          </cell>
          <cell r="L2357" t="str">
            <v>AFRO</v>
          </cell>
          <cell r="M2357" t="str">
            <v>CAMUSAT</v>
          </cell>
          <cell r="N2357" t="str">
            <v>Good Grid no GE - 8h</v>
          </cell>
        </row>
        <row r="2358">
          <cell r="A2358" t="str">
            <v>SUO_259</v>
          </cell>
          <cell r="B2358" t="str">
            <v>Buea-Salvation-Pharmacy-HIS</v>
          </cell>
          <cell r="C2358" t="str">
            <v>SUO</v>
          </cell>
          <cell r="D2358" t="str">
            <v>Buea Salvation Pharmacy</v>
          </cell>
          <cell r="E2358">
            <v>9.2580050000000007</v>
          </cell>
          <cell r="F2358">
            <v>4.1536470000000003</v>
          </cell>
          <cell r="G2358">
            <v>737</v>
          </cell>
          <cell r="H2358" t="str">
            <v>Macro</v>
          </cell>
          <cell r="I2358"/>
          <cell r="J2358" t="str">
            <v>Honore Koube</v>
          </cell>
          <cell r="K2358" t="str">
            <v>Buea</v>
          </cell>
          <cell r="L2358" t="str">
            <v>HAMMER_LIT_SUO</v>
          </cell>
          <cell r="M2358">
            <v>0</v>
          </cell>
          <cell r="N2358" t="e">
            <v>#N/A</v>
          </cell>
        </row>
        <row r="2359">
          <cell r="A2359" t="str">
            <v>NRO_117</v>
          </cell>
          <cell r="B2359" t="str">
            <v>Bamenda-Mile4-IHS</v>
          </cell>
          <cell r="C2359" t="str">
            <v>NRO</v>
          </cell>
          <cell r="D2359" t="str">
            <v>Bamenda</v>
          </cell>
          <cell r="E2359">
            <v>10.18597222</v>
          </cell>
          <cell r="F2359">
            <v>5.9901666000000002</v>
          </cell>
          <cell r="G2359">
            <v>1250</v>
          </cell>
          <cell r="H2359" t="str">
            <v>Macro</v>
          </cell>
          <cell r="I2359" t="str">
            <v>NOKIA</v>
          </cell>
          <cell r="J2359" t="str">
            <v>UCHENNA Cedric</v>
          </cell>
          <cell r="K2359" t="str">
            <v>B2B_Bamenda</v>
          </cell>
          <cell r="L2359" t="str">
            <v>HAMMER_NRO_OST</v>
          </cell>
          <cell r="M2359" t="str">
            <v>IHS</v>
          </cell>
          <cell r="N2359" t="str">
            <v>Grid-Gen</v>
          </cell>
        </row>
        <row r="2360">
          <cell r="A2360" t="str">
            <v>NRD_153</v>
          </cell>
          <cell r="B2360" t="str">
            <v>Foubarka</v>
          </cell>
          <cell r="C2360" t="str">
            <v>NRD</v>
          </cell>
          <cell r="D2360" t="str">
            <v>Foubarka</v>
          </cell>
          <cell r="E2360">
            <v>13.031952090000001</v>
          </cell>
          <cell r="F2360">
            <v>8.5546887179999995</v>
          </cell>
          <cell r="G2360">
            <v>367</v>
          </cell>
          <cell r="H2360" t="str">
            <v>Macro</v>
          </cell>
          <cell r="I2360" t="str">
            <v>NOKIA</v>
          </cell>
          <cell r="J2360" t="str">
            <v>Mohamadou Belo Ahmadou</v>
          </cell>
          <cell r="K2360" t="str">
            <v>Gouna</v>
          </cell>
          <cell r="L2360" t="str">
            <v>TELEINFRA</v>
          </cell>
          <cell r="M2360" t="str">
            <v>CAMUSAT</v>
          </cell>
          <cell r="N2360" t="str">
            <v>Hybrid Solar - S3</v>
          </cell>
        </row>
        <row r="2361">
          <cell r="A2361" t="str">
            <v>SUO_260</v>
          </cell>
          <cell r="B2361" t="str">
            <v>Buea-Dirty-South-IHS</v>
          </cell>
          <cell r="C2361" t="str">
            <v>SUO</v>
          </cell>
          <cell r="D2361" t="str">
            <v>Buea</v>
          </cell>
          <cell r="E2361">
            <v>9.2914320000000004</v>
          </cell>
          <cell r="F2361">
            <v>4.1506239999999996</v>
          </cell>
          <cell r="G2361">
            <v>556</v>
          </cell>
          <cell r="H2361" t="str">
            <v>Macro</v>
          </cell>
          <cell r="I2361"/>
          <cell r="J2361" t="str">
            <v>Honore Koube</v>
          </cell>
          <cell r="K2361" t="str">
            <v>Buea</v>
          </cell>
          <cell r="L2361" t="str">
            <v>HAMMER_LIT_SUO</v>
          </cell>
          <cell r="M2361" t="str">
            <v>IHS</v>
          </cell>
          <cell r="N2361" t="e">
            <v>#N/A</v>
          </cell>
        </row>
        <row r="2362">
          <cell r="A2362" t="str">
            <v>LIT_780</v>
          </cell>
          <cell r="B2362" t="str">
            <v>LIT_780_Z_BTS-Mobile-OKPLASTCAM</v>
          </cell>
          <cell r="C2362" t="str">
            <v>LIT</v>
          </cell>
          <cell r="D2362" t="str">
            <v>Douala</v>
          </cell>
          <cell r="E2362">
            <v>9.6845890000000008</v>
          </cell>
          <cell r="F2362">
            <v>4.0657129999999997</v>
          </cell>
          <cell r="G2362">
            <v>22</v>
          </cell>
          <cell r="H2362" t="str">
            <v>Macro</v>
          </cell>
          <cell r="I2362" t="str">
            <v>ZTE</v>
          </cell>
          <cell r="J2362" t="str">
            <v>Boris Asopdongo</v>
          </cell>
          <cell r="K2362" t="str">
            <v>Douala_2</v>
          </cell>
          <cell r="L2362" t="str">
            <v>HAMMER_LIT_SUO</v>
          </cell>
          <cell r="M2362">
            <v>0</v>
          </cell>
          <cell r="N2362" t="e">
            <v>#N/A</v>
          </cell>
        </row>
        <row r="2363">
          <cell r="A2363" t="str">
            <v>SUO_254</v>
          </cell>
          <cell r="B2363" t="str">
            <v>Bokova-IHS</v>
          </cell>
          <cell r="C2363" t="str">
            <v>SUO</v>
          </cell>
          <cell r="D2363" t="str">
            <v>Buea</v>
          </cell>
          <cell r="E2363" t="str">
            <v>9.277712116</v>
          </cell>
          <cell r="F2363" t="str">
            <v>4.192252754</v>
          </cell>
          <cell r="G2363">
            <v>762</v>
          </cell>
          <cell r="H2363" t="str">
            <v>Macro</v>
          </cell>
          <cell r="I2363"/>
          <cell r="J2363" t="str">
            <v>Honore Koube</v>
          </cell>
          <cell r="K2363" t="str">
            <v>Buea</v>
          </cell>
          <cell r="L2363" t="str">
            <v>HAMMER_LIT_SUO</v>
          </cell>
          <cell r="M2363" t="str">
            <v>IHS</v>
          </cell>
          <cell r="N2363" t="e">
            <v>#N/A</v>
          </cell>
        </row>
        <row r="2364">
          <cell r="A2364" t="str">
            <v>NRD_172</v>
          </cell>
          <cell r="B2364" t="str">
            <v>Sakdje</v>
          </cell>
          <cell r="C2364" t="str">
            <v>NRD</v>
          </cell>
          <cell r="D2364" t="str">
            <v>Sakdje</v>
          </cell>
          <cell r="E2364">
            <v>13.65399</v>
          </cell>
          <cell r="F2364">
            <v>8.26708</v>
          </cell>
          <cell r="G2364">
            <v>425</v>
          </cell>
          <cell r="H2364" t="str">
            <v>Macro</v>
          </cell>
          <cell r="I2364" t="str">
            <v>NOKIA</v>
          </cell>
          <cell r="J2364" t="str">
            <v>Mohamadou Belo Ahmadou</v>
          </cell>
          <cell r="K2364" t="str">
            <v>Gouna</v>
          </cell>
          <cell r="L2364" t="str">
            <v>TELEINFRA</v>
          </cell>
          <cell r="M2364" t="str">
            <v>CAMUSAT</v>
          </cell>
          <cell r="N2364" t="str">
            <v>Hybrid Solar - S1</v>
          </cell>
        </row>
        <row r="2365">
          <cell r="A2365" t="str">
            <v xml:space="preserve">SUO_292 </v>
          </cell>
          <cell r="B2365" t="str">
            <v>URH_BIR-Campo</v>
          </cell>
          <cell r="C2365" t="str">
            <v>SUO</v>
          </cell>
          <cell r="D2365" t="str">
            <v>Limbe</v>
          </cell>
          <cell r="E2365">
            <v>8.9859000000000009</v>
          </cell>
          <cell r="F2365">
            <v>4.2167555559999998</v>
          </cell>
          <cell r="G2365"/>
          <cell r="H2365" t="str">
            <v>Rural</v>
          </cell>
          <cell r="I2365" t="str">
            <v>Huawei</v>
          </cell>
          <cell r="J2365" t="str">
            <v>Emile TAMFU</v>
          </cell>
          <cell r="K2365" t="str">
            <v>Limbe</v>
          </cell>
          <cell r="L2365" t="str">
            <v>HAMMER_LIT_SUO</v>
          </cell>
          <cell r="M2365" t="e">
            <v>#N/A</v>
          </cell>
          <cell r="N2365" t="e">
            <v>#N/A</v>
          </cell>
        </row>
        <row r="2366">
          <cell r="A2366" t="str">
            <v>SUO_274</v>
          </cell>
          <cell r="B2366" t="str">
            <v>URH_BIR-Man-O-War-Bay</v>
          </cell>
          <cell r="C2366" t="str">
            <v>SUO</v>
          </cell>
          <cell r="D2366" t="str">
            <v>Limbe</v>
          </cell>
          <cell r="E2366" t="str">
            <v>9.228989</v>
          </cell>
          <cell r="F2366" t="str">
            <v>3.971075</v>
          </cell>
          <cell r="G2366"/>
          <cell r="H2366" t="str">
            <v>Rural</v>
          </cell>
          <cell r="I2366" t="str">
            <v>Huawei</v>
          </cell>
          <cell r="J2366" t="str">
            <v>Emile TAMFU</v>
          </cell>
          <cell r="K2366" t="str">
            <v>Limbe</v>
          </cell>
          <cell r="L2366" t="str">
            <v>HAMMER_LIT_SUO</v>
          </cell>
          <cell r="M2366" t="e">
            <v>#N/A</v>
          </cell>
          <cell r="N2366" t="e">
            <v>#N/A</v>
          </cell>
        </row>
        <row r="2367">
          <cell r="A2367" t="str">
            <v>LIT_794</v>
          </cell>
          <cell r="B2367" t="str">
            <v>URH_BAKWAT</v>
          </cell>
          <cell r="C2367" t="str">
            <v>LIT</v>
          </cell>
          <cell r="D2367" t="str">
            <v>Nkongsamba</v>
          </cell>
          <cell r="E2367" t="str">
            <v>9.834239</v>
          </cell>
          <cell r="F2367" t="str">
            <v>4.906717</v>
          </cell>
          <cell r="G2367"/>
          <cell r="H2367" t="str">
            <v>Rural</v>
          </cell>
          <cell r="I2367" t="str">
            <v>Huawei</v>
          </cell>
          <cell r="J2367" t="str">
            <v>Yannick Tchoupa</v>
          </cell>
          <cell r="K2367" t="str">
            <v>Nkongsamba</v>
          </cell>
          <cell r="L2367" t="str">
            <v>HAMMER_LIT_SUO</v>
          </cell>
          <cell r="M2367" t="e">
            <v>#N/A</v>
          </cell>
          <cell r="N2367" t="e">
            <v>#N/A</v>
          </cell>
        </row>
        <row r="2368">
          <cell r="A2368" t="str">
            <v>LIT_819</v>
          </cell>
          <cell r="B2368" t="str">
            <v>URH_BAREMBENG</v>
          </cell>
          <cell r="C2368" t="str">
            <v>LIT</v>
          </cell>
          <cell r="D2368" t="str">
            <v>Nkongsamba</v>
          </cell>
          <cell r="E2368">
            <v>10.026123800000001</v>
          </cell>
          <cell r="F2368">
            <v>5.0087817000000001</v>
          </cell>
          <cell r="G2368"/>
          <cell r="H2368" t="str">
            <v>Rural</v>
          </cell>
          <cell r="I2368" t="str">
            <v>Huawei</v>
          </cell>
          <cell r="J2368" t="str">
            <v>Yannick Tchoupa</v>
          </cell>
          <cell r="K2368" t="str">
            <v>Nkongsamba</v>
          </cell>
          <cell r="L2368" t="str">
            <v>HAMMER_LIT_SUO</v>
          </cell>
          <cell r="M2368" t="e">
            <v>#N/A</v>
          </cell>
          <cell r="N2368" t="e">
            <v>#N/A</v>
          </cell>
        </row>
        <row r="2369">
          <cell r="A2369" t="str">
            <v>LIT_798</v>
          </cell>
          <cell r="B2369" t="str">
            <v>URH_BONJO</v>
          </cell>
          <cell r="C2369" t="str">
            <v>LIT</v>
          </cell>
          <cell r="D2369" t="str">
            <v>Nkongsamba</v>
          </cell>
          <cell r="E2369">
            <v>9.5461600000000004</v>
          </cell>
          <cell r="F2369">
            <v>4.2258500000000003</v>
          </cell>
          <cell r="G2369"/>
          <cell r="H2369" t="str">
            <v>Rural</v>
          </cell>
          <cell r="I2369" t="str">
            <v>Huawei</v>
          </cell>
          <cell r="J2369" t="str">
            <v>Ewane Eric Pitié</v>
          </cell>
          <cell r="K2369" t="str">
            <v>Njombe</v>
          </cell>
          <cell r="L2369" t="str">
            <v>HAMMER_LIT_SUO</v>
          </cell>
          <cell r="M2369" t="e">
            <v>#N/A</v>
          </cell>
          <cell r="N2369" t="e">
            <v>#N/A</v>
          </cell>
        </row>
        <row r="2370">
          <cell r="A2370" t="str">
            <v>LIT_822</v>
          </cell>
          <cell r="B2370" t="str">
            <v>URH_MOUANDONG</v>
          </cell>
          <cell r="C2370" t="str">
            <v>LIT</v>
          </cell>
          <cell r="D2370" t="str">
            <v>Nkongsamba</v>
          </cell>
          <cell r="E2370">
            <v>9.7846299999999999</v>
          </cell>
          <cell r="F2370">
            <v>4.9981099999999996</v>
          </cell>
          <cell r="G2370"/>
          <cell r="H2370" t="str">
            <v>Rural</v>
          </cell>
          <cell r="I2370" t="str">
            <v>Huawei</v>
          </cell>
          <cell r="J2370" t="str">
            <v>Yannick Tchoupa</v>
          </cell>
          <cell r="K2370" t="str">
            <v>Nkongsamba</v>
          </cell>
          <cell r="L2370" t="str">
            <v>HAMMER_LIT_SUO</v>
          </cell>
          <cell r="M2370" t="e">
            <v>#N/A</v>
          </cell>
          <cell r="N2370" t="e">
            <v>#N/A</v>
          </cell>
        </row>
        <row r="2371">
          <cell r="A2371" t="str">
            <v>LIT_795</v>
          </cell>
          <cell r="B2371" t="str">
            <v>URH_NJOUMBENG</v>
          </cell>
          <cell r="C2371" t="str">
            <v>LIT</v>
          </cell>
          <cell r="D2371" t="str">
            <v>Nkongsamba</v>
          </cell>
          <cell r="E2371">
            <v>9.8051499999999994</v>
          </cell>
          <cell r="F2371">
            <v>4.9490699999999999</v>
          </cell>
          <cell r="G2371"/>
          <cell r="H2371" t="str">
            <v>Rural</v>
          </cell>
          <cell r="I2371" t="str">
            <v>Huawei</v>
          </cell>
          <cell r="J2371" t="str">
            <v>Yannick Tchoupa</v>
          </cell>
          <cell r="K2371" t="str">
            <v>Nkongsamba</v>
          </cell>
          <cell r="L2371" t="str">
            <v>HAMMER_LIT_SUO</v>
          </cell>
          <cell r="M2371" t="e">
            <v>#N/A</v>
          </cell>
          <cell r="N2371" t="e">
            <v>#N/A</v>
          </cell>
        </row>
        <row r="2372">
          <cell r="A2372" t="str">
            <v>EXN_315</v>
          </cell>
          <cell r="B2372" t="str">
            <v>URH_ADJIRI</v>
          </cell>
          <cell r="C2372" t="str">
            <v>EXN</v>
          </cell>
          <cell r="D2372" t="str">
            <v>Kousseri</v>
          </cell>
          <cell r="E2372">
            <v>14.38128</v>
          </cell>
          <cell r="F2372">
            <v>12.52609</v>
          </cell>
          <cell r="G2372"/>
          <cell r="H2372" t="str">
            <v>Rural</v>
          </cell>
          <cell r="I2372" t="str">
            <v>Huawei</v>
          </cell>
          <cell r="J2372" t="str">
            <v>Romeo Mathieu YEMIH</v>
          </cell>
          <cell r="K2372" t="str">
            <v>Makary</v>
          </cell>
          <cell r="L2372" t="str">
            <v>TELEINFRA</v>
          </cell>
          <cell r="M2372" t="e">
            <v>#N/A</v>
          </cell>
          <cell r="N2372" t="e">
            <v>#N/A</v>
          </cell>
        </row>
        <row r="2373">
          <cell r="A2373" t="str">
            <v>EXN_280</v>
          </cell>
          <cell r="B2373" t="str">
            <v>URH_AFADE</v>
          </cell>
          <cell r="C2373" t="str">
            <v>EXN</v>
          </cell>
          <cell r="D2373" t="str">
            <v>Kousseri</v>
          </cell>
          <cell r="E2373" t="str">
            <v>14.63259</v>
          </cell>
          <cell r="F2373" t="str">
            <v>12.23299</v>
          </cell>
          <cell r="G2373"/>
          <cell r="H2373" t="str">
            <v>Rural</v>
          </cell>
          <cell r="I2373" t="str">
            <v>Huawei</v>
          </cell>
          <cell r="J2373" t="str">
            <v>Romeo Mathieu YEMIH</v>
          </cell>
          <cell r="K2373" t="str">
            <v>Makary</v>
          </cell>
          <cell r="L2373" t="str">
            <v>TELEINFRA</v>
          </cell>
          <cell r="M2373" t="e">
            <v>#N/A</v>
          </cell>
          <cell r="N2373" t="e">
            <v>#N/A</v>
          </cell>
        </row>
        <row r="2374">
          <cell r="A2374" t="str">
            <v>EXN_262</v>
          </cell>
          <cell r="B2374" t="str">
            <v>URH_ASHIGASHIYA</v>
          </cell>
          <cell r="C2374" t="str">
            <v>EXN</v>
          </cell>
          <cell r="D2374" t="str">
            <v>Mora</v>
          </cell>
          <cell r="E2374">
            <v>13.885861</v>
          </cell>
          <cell r="F2374">
            <v>11.131736</v>
          </cell>
          <cell r="G2374"/>
          <cell r="H2374" t="str">
            <v>Rural</v>
          </cell>
          <cell r="I2374" t="str">
            <v>Huawei</v>
          </cell>
          <cell r="J2374" t="str">
            <v xml:space="preserve">ASSAATSA Eric Blaise </v>
          </cell>
          <cell r="K2374" t="str">
            <v>Maroua_1</v>
          </cell>
          <cell r="L2374" t="str">
            <v>TELEINFRA</v>
          </cell>
          <cell r="M2374" t="e">
            <v>#N/A</v>
          </cell>
          <cell r="N2374" t="e">
            <v>#N/A</v>
          </cell>
        </row>
        <row r="2375">
          <cell r="A2375" t="str">
            <v>NRD_171</v>
          </cell>
          <cell r="B2375" t="str">
            <v>Pitchoumba</v>
          </cell>
          <cell r="C2375" t="str">
            <v>NRD</v>
          </cell>
          <cell r="D2375" t="str">
            <v>PITCHOUMBA</v>
          </cell>
          <cell r="E2375">
            <v>13.45082</v>
          </cell>
          <cell r="F2375">
            <v>8.4932700000000008</v>
          </cell>
          <cell r="G2375">
            <v>356</v>
          </cell>
          <cell r="H2375" t="str">
            <v>Macro</v>
          </cell>
          <cell r="I2375" t="str">
            <v>NOKIA</v>
          </cell>
          <cell r="J2375" t="str">
            <v>Mohamadou Belo Ahmadou</v>
          </cell>
          <cell r="K2375" t="str">
            <v>Gouna</v>
          </cell>
          <cell r="L2375" t="str">
            <v>TELEINFRA</v>
          </cell>
          <cell r="M2375" t="str">
            <v>CAMUSAT</v>
          </cell>
          <cell r="N2375" t="str">
            <v>Hybrid Solar - S2</v>
          </cell>
        </row>
        <row r="2376">
          <cell r="A2376" t="str">
            <v>NRO_125</v>
          </cell>
          <cell r="B2376" t="str">
            <v>BAMENDA-NCHUOBUH-IHS</v>
          </cell>
          <cell r="C2376" t="str">
            <v>NRO</v>
          </cell>
          <cell r="D2376" t="str">
            <v>Bamenda</v>
          </cell>
          <cell r="E2376">
            <v>10.128299739999999</v>
          </cell>
          <cell r="F2376">
            <v>5.9658195139999997</v>
          </cell>
          <cell r="G2376">
            <v>1236</v>
          </cell>
          <cell r="H2376" t="str">
            <v>Macro</v>
          </cell>
          <cell r="I2376" t="str">
            <v>NOKIA</v>
          </cell>
          <cell r="J2376" t="str">
            <v>UCHENNA Cedric</v>
          </cell>
          <cell r="K2376" t="str">
            <v>B2B_Bamenda</v>
          </cell>
          <cell r="L2376" t="str">
            <v>HAMMER_NRO_OST</v>
          </cell>
          <cell r="M2376" t="str">
            <v>IHS</v>
          </cell>
          <cell r="N2376" t="str">
            <v>Grid-Gen</v>
          </cell>
        </row>
        <row r="2377">
          <cell r="A2377" t="str">
            <v>NRD_135</v>
          </cell>
          <cell r="B2377" t="str">
            <v>Maga-Lycee</v>
          </cell>
          <cell r="C2377" t="str">
            <v>NRD</v>
          </cell>
          <cell r="D2377" t="str">
            <v>Maga</v>
          </cell>
          <cell r="E2377">
            <v>14.94555699</v>
          </cell>
          <cell r="F2377">
            <v>10.849152030000001</v>
          </cell>
          <cell r="G2377">
            <v>315</v>
          </cell>
          <cell r="H2377" t="str">
            <v>Macro</v>
          </cell>
          <cell r="I2377" t="str">
            <v>NOKIA</v>
          </cell>
          <cell r="J2377" t="str">
            <v xml:space="preserve">ASSAATSA Eric Blaise </v>
          </cell>
          <cell r="K2377" t="str">
            <v>Maroua_1</v>
          </cell>
          <cell r="L2377" t="str">
            <v>TELEINFRA</v>
          </cell>
          <cell r="M2377" t="str">
            <v>CAMUSAT</v>
          </cell>
          <cell r="N2377" t="str">
            <v>Medium Grid + Solar + GE</v>
          </cell>
        </row>
        <row r="2378">
          <cell r="A2378" t="str">
            <v>NRD_168</v>
          </cell>
          <cell r="B2378" t="str">
            <v>Reserve-Benoue</v>
          </cell>
          <cell r="C2378" t="str">
            <v>NRD</v>
          </cell>
          <cell r="D2378" t="str">
            <v>Reserve Benoue</v>
          </cell>
          <cell r="E2378">
            <v>13.6889</v>
          </cell>
          <cell r="F2378">
            <v>8.3437900000000003</v>
          </cell>
          <cell r="G2378">
            <v>370</v>
          </cell>
          <cell r="H2378" t="str">
            <v>Macro</v>
          </cell>
          <cell r="I2378" t="str">
            <v>NOKIA</v>
          </cell>
          <cell r="J2378" t="str">
            <v>Mohamadou Belo Ahmadou</v>
          </cell>
          <cell r="K2378" t="str">
            <v>Gouna</v>
          </cell>
          <cell r="L2378" t="str">
            <v>TELEINFRA</v>
          </cell>
          <cell r="M2378" t="str">
            <v>CAMUSAT</v>
          </cell>
          <cell r="N2378" t="str">
            <v>Hybrid Solar - S1</v>
          </cell>
        </row>
        <row r="2379">
          <cell r="A2379" t="str">
            <v>LIT_820</v>
          </cell>
          <cell r="B2379" t="str">
            <v>URH_MBANDA</v>
          </cell>
          <cell r="C2379" t="str">
            <v>LIT</v>
          </cell>
          <cell r="D2379" t="str">
            <v>Edea</v>
          </cell>
          <cell r="E2379">
            <v>9.8940800000000007</v>
          </cell>
          <cell r="F2379">
            <v>3.8324500000000001</v>
          </cell>
          <cell r="G2379"/>
          <cell r="H2379" t="str">
            <v>Rural</v>
          </cell>
          <cell r="I2379" t="str">
            <v>Huawei</v>
          </cell>
          <cell r="J2379" t="e">
            <v>#N/A</v>
          </cell>
          <cell r="K2379" t="e">
            <v>#N/A</v>
          </cell>
          <cell r="L2379" t="str">
            <v>HAMMER_LIT_SUO</v>
          </cell>
          <cell r="M2379" t="e">
            <v>#N/A</v>
          </cell>
          <cell r="N2379" t="e">
            <v>#N/A</v>
          </cell>
        </row>
        <row r="2380">
          <cell r="A2380" t="str">
            <v>LIT_821</v>
          </cell>
          <cell r="B2380" t="str">
            <v>URH_MBONGO</v>
          </cell>
          <cell r="C2380" t="str">
            <v>LIT</v>
          </cell>
          <cell r="D2380" t="str">
            <v>Edea</v>
          </cell>
          <cell r="E2380">
            <v>9.8288100000000007</v>
          </cell>
          <cell r="F2380">
            <v>3.8817300000000001</v>
          </cell>
          <cell r="G2380"/>
          <cell r="H2380" t="str">
            <v>Rural</v>
          </cell>
          <cell r="I2380" t="str">
            <v>Huawei</v>
          </cell>
          <cell r="J2380" t="str">
            <v>Yannik Mbah</v>
          </cell>
          <cell r="K2380" t="str">
            <v>Edea_1</v>
          </cell>
          <cell r="L2380" t="str">
            <v>HAMMER_LIT_SUO</v>
          </cell>
          <cell r="M2380" t="e">
            <v>#N/A</v>
          </cell>
          <cell r="N2380" t="e">
            <v>#N/A</v>
          </cell>
        </row>
        <row r="2381">
          <cell r="A2381" t="str">
            <v>EXN_234</v>
          </cell>
          <cell r="B2381" t="str">
            <v>Maroua-Makabaye</v>
          </cell>
          <cell r="C2381" t="str">
            <v>EXN</v>
          </cell>
          <cell r="D2381" t="str">
            <v>Maroua</v>
          </cell>
          <cell r="E2381">
            <v>14.30145521</v>
          </cell>
          <cell r="F2381">
            <v>10.57529551</v>
          </cell>
          <cell r="G2381">
            <v>105</v>
          </cell>
          <cell r="H2381" t="str">
            <v>Macro</v>
          </cell>
          <cell r="I2381" t="str">
            <v>NOKIA</v>
          </cell>
          <cell r="J2381" t="str">
            <v>Lefranc Emati</v>
          </cell>
          <cell r="K2381" t="str">
            <v>Maroua_B2B</v>
          </cell>
          <cell r="L2381" t="str">
            <v>TELEINFRA</v>
          </cell>
          <cell r="M2381" t="str">
            <v>CAMUSAT</v>
          </cell>
          <cell r="N2381" t="str">
            <v>Good Grid + GE</v>
          </cell>
        </row>
        <row r="2382">
          <cell r="A2382" t="str">
            <v>EXN_320</v>
          </cell>
          <cell r="B2382" t="str">
            <v>URH_BERENG</v>
          </cell>
          <cell r="C2382" t="str">
            <v>EXN</v>
          </cell>
          <cell r="D2382" t="str">
            <v>Far-North (Mokolo)</v>
          </cell>
          <cell r="E2382">
            <v>13.77125</v>
          </cell>
          <cell r="F2382">
            <v>10.41564</v>
          </cell>
          <cell r="G2382"/>
          <cell r="H2382" t="str">
            <v>Rural</v>
          </cell>
          <cell r="I2382" t="str">
            <v>Huawei</v>
          </cell>
          <cell r="J2382" t="str">
            <v>Abiss Alioum</v>
          </cell>
          <cell r="K2382" t="str">
            <v>Mokolo</v>
          </cell>
          <cell r="L2382" t="str">
            <v>TELEINFRA</v>
          </cell>
          <cell r="M2382" t="e">
            <v>#N/A</v>
          </cell>
          <cell r="N2382" t="e">
            <v>#N/A</v>
          </cell>
        </row>
        <row r="2383">
          <cell r="A2383" t="str">
            <v>ADM_190</v>
          </cell>
          <cell r="B2383" t="str">
            <v>URH_BETARECONGO</v>
          </cell>
          <cell r="C2383" t="str">
            <v>ADM</v>
          </cell>
          <cell r="D2383" t="str">
            <v>Adamawa (Tibati)</v>
          </cell>
          <cell r="E2383">
            <v>13.18449</v>
          </cell>
          <cell r="F2383">
            <v>6.5865499999999999</v>
          </cell>
          <cell r="G2383"/>
          <cell r="H2383" t="str">
            <v>Rural</v>
          </cell>
          <cell r="I2383" t="str">
            <v>Huawei</v>
          </cell>
          <cell r="J2383" t="str">
            <v>Chekep Kouamo Willy</v>
          </cell>
          <cell r="K2383" t="str">
            <v>Tibati</v>
          </cell>
          <cell r="L2383" t="str">
            <v>TELEINFRA</v>
          </cell>
          <cell r="M2383" t="e">
            <v>#N/A</v>
          </cell>
          <cell r="N2383" t="e">
            <v>#N/A</v>
          </cell>
        </row>
        <row r="2384">
          <cell r="A2384" t="str">
            <v>EXN_233</v>
          </cell>
          <cell r="B2384" t="str">
            <v>Maroua-Meskin</v>
          </cell>
          <cell r="C2384" t="str">
            <v>EXN</v>
          </cell>
          <cell r="D2384" t="str">
            <v>Maroua</v>
          </cell>
          <cell r="E2384">
            <v>14.249692639999999</v>
          </cell>
          <cell r="F2384">
            <v>10.55374263</v>
          </cell>
          <cell r="G2384">
            <v>424</v>
          </cell>
          <cell r="H2384" t="str">
            <v>Macro</v>
          </cell>
          <cell r="I2384" t="str">
            <v>NOKIA</v>
          </cell>
          <cell r="J2384" t="str">
            <v>Lefranc Emati</v>
          </cell>
          <cell r="K2384" t="str">
            <v>Maroua_B2B</v>
          </cell>
          <cell r="L2384" t="str">
            <v>TELEINFRA</v>
          </cell>
          <cell r="M2384" t="str">
            <v>CAMUSAT</v>
          </cell>
          <cell r="N2384" t="str">
            <v>Medium Grid + GE</v>
          </cell>
        </row>
        <row r="2385">
          <cell r="A2385" t="str">
            <v>LIT_832</v>
          </cell>
          <cell r="B2385" t="str">
            <v>URH_MBONGO_V2_BIS</v>
          </cell>
          <cell r="C2385" t="str">
            <v>LIT</v>
          </cell>
          <cell r="D2385" t="str">
            <v>Edea</v>
          </cell>
          <cell r="E2385">
            <v>9.863334</v>
          </cell>
          <cell r="F2385">
            <v>3.7829380000000001</v>
          </cell>
          <cell r="G2385"/>
          <cell r="H2385" t="str">
            <v>Rural</v>
          </cell>
          <cell r="I2385" t="str">
            <v>Huawei</v>
          </cell>
          <cell r="J2385" t="str">
            <v>Yannik Mbah</v>
          </cell>
          <cell r="K2385" t="str">
            <v>Edea_1</v>
          </cell>
          <cell r="L2385" t="str">
            <v>HAMMER_LIT_SUO</v>
          </cell>
          <cell r="M2385" t="e">
            <v>#N/A</v>
          </cell>
          <cell r="N2385" t="e">
            <v>#N/A</v>
          </cell>
        </row>
        <row r="2386">
          <cell r="A2386" t="str">
            <v>LIT_836</v>
          </cell>
          <cell r="B2386" t="str">
            <v>URH_MBONGOIRAD</v>
          </cell>
          <cell r="C2386" t="str">
            <v>LIT</v>
          </cell>
          <cell r="D2386" t="str">
            <v>Edea</v>
          </cell>
          <cell r="E2386">
            <v>9.863334</v>
          </cell>
          <cell r="F2386">
            <v>3.7829380000000001</v>
          </cell>
          <cell r="G2386"/>
          <cell r="H2386" t="str">
            <v>Rural</v>
          </cell>
          <cell r="I2386" t="str">
            <v>Huawei</v>
          </cell>
          <cell r="J2386" t="str">
            <v>Yannik Mbah</v>
          </cell>
          <cell r="K2386" t="str">
            <v>Edea_1</v>
          </cell>
          <cell r="L2386" t="str">
            <v>HAMMER_LIT_SUO</v>
          </cell>
          <cell r="M2386" t="e">
            <v>#N/A</v>
          </cell>
          <cell r="N2386" t="e">
            <v>#N/A</v>
          </cell>
        </row>
        <row r="2387">
          <cell r="A2387" t="str">
            <v>EXN_339</v>
          </cell>
          <cell r="B2387" t="str">
            <v>URH_BLABLINE</v>
          </cell>
          <cell r="C2387" t="str">
            <v>EXN</v>
          </cell>
          <cell r="D2387" t="str">
            <v>Mora</v>
          </cell>
          <cell r="E2387">
            <v>14.231878</v>
          </cell>
          <cell r="F2387">
            <v>11.11669</v>
          </cell>
          <cell r="G2387"/>
          <cell r="H2387" t="str">
            <v>Rural</v>
          </cell>
          <cell r="I2387" t="str">
            <v>Huawei</v>
          </cell>
          <cell r="J2387" t="str">
            <v xml:space="preserve">ASSAATSA Eric Blaise </v>
          </cell>
          <cell r="K2387" t="str">
            <v>Maroua_1</v>
          </cell>
          <cell r="L2387" t="str">
            <v>TELEINFRA</v>
          </cell>
          <cell r="M2387" t="e">
            <v>#N/A</v>
          </cell>
          <cell r="N2387" t="e">
            <v>#N/A</v>
          </cell>
        </row>
        <row r="2388">
          <cell r="A2388" t="str">
            <v>EXN_290</v>
          </cell>
          <cell r="B2388" t="str">
            <v>URH_BLANGAPE</v>
          </cell>
          <cell r="C2388" t="str">
            <v>EXN</v>
          </cell>
          <cell r="D2388" t="str">
            <v>Kousseri</v>
          </cell>
          <cell r="E2388" t="str">
            <v>14. 30660</v>
          </cell>
          <cell r="F2388">
            <v>12.401899999999999</v>
          </cell>
          <cell r="G2388"/>
          <cell r="H2388" t="str">
            <v>Rural</v>
          </cell>
          <cell r="I2388" t="str">
            <v>Huawei</v>
          </cell>
          <cell r="J2388" t="str">
            <v>Romeo Mathieu YEMIH</v>
          </cell>
          <cell r="K2388" t="str">
            <v>Makary</v>
          </cell>
          <cell r="L2388" t="str">
            <v>TELEINFRA</v>
          </cell>
          <cell r="M2388" t="e">
            <v>#N/A</v>
          </cell>
          <cell r="N2388" t="e">
            <v>#N/A</v>
          </cell>
        </row>
        <row r="2389">
          <cell r="A2389" t="str">
            <v>EXN_327</v>
          </cell>
          <cell r="B2389" t="str">
            <v>URH_BOBOYO</v>
          </cell>
          <cell r="C2389" t="str">
            <v>EXN</v>
          </cell>
          <cell r="D2389" t="str">
            <v>Far-North (Kaele)</v>
          </cell>
          <cell r="E2389">
            <v>14.408121</v>
          </cell>
          <cell r="F2389">
            <v>10.152195000000001</v>
          </cell>
          <cell r="G2389"/>
          <cell r="H2389" t="str">
            <v>Rural</v>
          </cell>
          <cell r="I2389" t="str">
            <v>Huawei</v>
          </cell>
          <cell r="J2389" t="str">
            <v>Herman Tchawe</v>
          </cell>
          <cell r="K2389" t="str">
            <v>Kaele</v>
          </cell>
          <cell r="L2389" t="str">
            <v>TELEINFRA</v>
          </cell>
          <cell r="M2389" t="e">
            <v>#N/A</v>
          </cell>
          <cell r="N2389" t="e">
            <v>#N/A</v>
          </cell>
        </row>
        <row r="2390">
          <cell r="A2390" t="str">
            <v>EXN_281</v>
          </cell>
          <cell r="B2390" t="str">
            <v>URH_BODO</v>
          </cell>
          <cell r="C2390" t="str">
            <v>EXN</v>
          </cell>
          <cell r="D2390" t="str">
            <v>Kousseri</v>
          </cell>
          <cell r="E2390" t="str">
            <v>14. 46097</v>
          </cell>
          <cell r="F2390">
            <v>12.36331</v>
          </cell>
          <cell r="G2390"/>
          <cell r="H2390" t="str">
            <v>Rural</v>
          </cell>
          <cell r="I2390" t="str">
            <v>Huawei</v>
          </cell>
          <cell r="J2390" t="str">
            <v>Romeo Mathieu YEMIH</v>
          </cell>
          <cell r="K2390" t="str">
            <v>Makary</v>
          </cell>
          <cell r="L2390" t="str">
            <v>TELEINFRA</v>
          </cell>
          <cell r="M2390" t="e">
            <v>#N/A</v>
          </cell>
          <cell r="N2390" t="e">
            <v>#N/A</v>
          </cell>
        </row>
        <row r="2391">
          <cell r="A2391" t="str">
            <v>NRO_119</v>
          </cell>
          <cell r="B2391" t="str">
            <v>Bamenda-Old-Town-IHS</v>
          </cell>
          <cell r="C2391" t="str">
            <v>NRO</v>
          </cell>
          <cell r="D2391" t="str">
            <v>Bamenda</v>
          </cell>
          <cell r="E2391">
            <v>10.1571</v>
          </cell>
          <cell r="F2391">
            <v>5.9529399999999999</v>
          </cell>
          <cell r="G2391">
            <v>1271</v>
          </cell>
          <cell r="H2391" t="str">
            <v>Macro</v>
          </cell>
          <cell r="I2391" t="str">
            <v>NOKIA</v>
          </cell>
          <cell r="J2391" t="str">
            <v>UCHENNA Cedric</v>
          </cell>
          <cell r="K2391" t="str">
            <v>B2B_Bamenda</v>
          </cell>
          <cell r="L2391" t="str">
            <v>HAMMER_NRO_OST</v>
          </cell>
          <cell r="M2391" t="str">
            <v>IHS</v>
          </cell>
          <cell r="N2391" t="str">
            <v>Grid-Gen</v>
          </cell>
        </row>
        <row r="2392">
          <cell r="A2392" t="str">
            <v>LIT_831</v>
          </cell>
          <cell r="B2392" t="str">
            <v>URH_MBONGOV1</v>
          </cell>
          <cell r="C2392" t="str">
            <v>LIT</v>
          </cell>
          <cell r="D2392" t="str">
            <v>Edea</v>
          </cell>
          <cell r="E2392">
            <v>9.8535769999999996</v>
          </cell>
          <cell r="F2392">
            <v>3.8898320000000002</v>
          </cell>
          <cell r="G2392"/>
          <cell r="H2392" t="str">
            <v>Rural</v>
          </cell>
          <cell r="I2392" t="str">
            <v>Huawei</v>
          </cell>
          <cell r="J2392" t="str">
            <v>Yannik Mbah</v>
          </cell>
          <cell r="K2392" t="str">
            <v>Edea_1</v>
          </cell>
          <cell r="L2392" t="str">
            <v>HAMMER_LIT_SUO</v>
          </cell>
          <cell r="M2392" t="e">
            <v>#N/A</v>
          </cell>
          <cell r="N2392" t="e">
            <v>#N/A</v>
          </cell>
        </row>
        <row r="2393">
          <cell r="A2393" t="str">
            <v>NRD_214</v>
          </cell>
          <cell r="B2393" t="str">
            <v>URH_BOSSOUM</v>
          </cell>
          <cell r="C2393" t="str">
            <v>NRD</v>
          </cell>
          <cell r="D2393" t="str">
            <v>Guider</v>
          </cell>
          <cell r="E2393">
            <v>13.691319999999999</v>
          </cell>
          <cell r="F2393">
            <v>9.9395799999999994</v>
          </cell>
          <cell r="G2393"/>
          <cell r="H2393" t="str">
            <v>Rural</v>
          </cell>
          <cell r="I2393" t="str">
            <v>Huawei</v>
          </cell>
          <cell r="J2393" t="str">
            <v>Tsafack Ervice</v>
          </cell>
          <cell r="K2393" t="str">
            <v>Guider</v>
          </cell>
          <cell r="L2393" t="str">
            <v>TELEINFRA</v>
          </cell>
          <cell r="M2393" t="e">
            <v>#N/A</v>
          </cell>
          <cell r="N2393" t="e">
            <v>#N/A</v>
          </cell>
        </row>
        <row r="2394">
          <cell r="A2394" t="str">
            <v>EXN_229</v>
          </cell>
          <cell r="B2394" t="str">
            <v>Balda</v>
          </cell>
          <cell r="C2394" t="str">
            <v>EXN</v>
          </cell>
          <cell r="D2394" t="str">
            <v>Balda</v>
          </cell>
          <cell r="E2394">
            <v>14.657550000000001</v>
          </cell>
          <cell r="F2394">
            <v>10.8713</v>
          </cell>
          <cell r="G2394">
            <v>333</v>
          </cell>
          <cell r="H2394" t="str">
            <v>Macro</v>
          </cell>
          <cell r="I2394" t="str">
            <v>NOKIA</v>
          </cell>
          <cell r="J2394" t="str">
            <v xml:space="preserve">ASSAATSA Eric Blaise </v>
          </cell>
          <cell r="K2394" t="str">
            <v>Maroua_1</v>
          </cell>
          <cell r="L2394" t="str">
            <v>TELEINFRA</v>
          </cell>
          <cell r="M2394" t="str">
            <v>CAMUSAT</v>
          </cell>
          <cell r="N2394" t="str">
            <v>Hybrid Solar - S2</v>
          </cell>
        </row>
        <row r="2395">
          <cell r="A2395" t="str">
            <v>NRD_175</v>
          </cell>
          <cell r="B2395" t="str">
            <v>Garoua-H-Plateau</v>
          </cell>
          <cell r="C2395" t="str">
            <v>NRD</v>
          </cell>
          <cell r="D2395" t="str">
            <v>Garoua</v>
          </cell>
          <cell r="E2395">
            <v>13.373889999999999</v>
          </cell>
          <cell r="F2395">
            <v>9.3150600000000008</v>
          </cell>
          <cell r="G2395">
            <v>394</v>
          </cell>
          <cell r="H2395" t="str">
            <v>Macro</v>
          </cell>
          <cell r="I2395"/>
          <cell r="J2395" t="str">
            <v>Djouohou Armel</v>
          </cell>
          <cell r="K2395" t="str">
            <v>Garoua_B2B</v>
          </cell>
          <cell r="L2395" t="str">
            <v>TELEINFRA</v>
          </cell>
          <cell r="M2395" t="str">
            <v>CAMUSAT</v>
          </cell>
          <cell r="N2395" t="str">
            <v>Good Grid + GE</v>
          </cell>
        </row>
        <row r="2396">
          <cell r="A2396" t="str">
            <v>ADM_164</v>
          </cell>
          <cell r="B2396" t="str">
            <v>Ngd-Bamyanga-Hossere-MTN</v>
          </cell>
          <cell r="C2396" t="str">
            <v>ADM</v>
          </cell>
          <cell r="D2396" t="str">
            <v>Ngaoundere</v>
          </cell>
          <cell r="E2396">
            <v>13.566516999999999</v>
          </cell>
          <cell r="F2396">
            <v>7.2889730000000004</v>
          </cell>
          <cell r="G2396">
            <v>1163</v>
          </cell>
          <cell r="H2396" t="str">
            <v>Macro</v>
          </cell>
          <cell r="I2396"/>
          <cell r="J2396" t="str">
            <v>Herve Pouomo</v>
          </cell>
          <cell r="K2396" t="str">
            <v>Ngaoundere_2</v>
          </cell>
          <cell r="L2396" t="str">
            <v>TELEINFRA</v>
          </cell>
          <cell r="M2396" t="str">
            <v>MTN</v>
          </cell>
          <cell r="N2396" t="e">
            <v>#N/A</v>
          </cell>
        </row>
        <row r="2397">
          <cell r="A2397" t="str">
            <v>EXN_326</v>
          </cell>
          <cell r="B2397" t="str">
            <v>URH_DARSALAM</v>
          </cell>
          <cell r="C2397" t="str">
            <v>EXN</v>
          </cell>
          <cell r="D2397" t="str">
            <v>Kousseri</v>
          </cell>
          <cell r="E2397">
            <v>14.961130000000001</v>
          </cell>
          <cell r="F2397">
            <v>11.828889999999999</v>
          </cell>
          <cell r="G2397"/>
          <cell r="H2397" t="str">
            <v>Rural</v>
          </cell>
          <cell r="I2397" t="str">
            <v>Huawei</v>
          </cell>
          <cell r="J2397" t="str">
            <v>Hairou Alhamdou</v>
          </cell>
          <cell r="K2397" t="str">
            <v>Kousseri</v>
          </cell>
          <cell r="L2397" t="str">
            <v>TELEINFRA</v>
          </cell>
          <cell r="M2397" t="e">
            <v>#N/A</v>
          </cell>
          <cell r="N2397" t="e">
            <v>#N/A</v>
          </cell>
        </row>
        <row r="2398">
          <cell r="A2398" t="str">
            <v>NRD_216</v>
          </cell>
          <cell r="B2398" t="str">
            <v>URH_DAWAN</v>
          </cell>
          <cell r="C2398" t="str">
            <v>NRD</v>
          </cell>
          <cell r="D2398" t="str">
            <v>Touboro</v>
          </cell>
          <cell r="E2398">
            <v>14.062110000000001</v>
          </cell>
          <cell r="F2398">
            <v>8.7932699999999997</v>
          </cell>
          <cell r="G2398"/>
          <cell r="H2398" t="str">
            <v>Rural</v>
          </cell>
          <cell r="I2398" t="str">
            <v>Huawei</v>
          </cell>
          <cell r="J2398" t="str">
            <v>Franck Njouonang</v>
          </cell>
          <cell r="K2398" t="str">
            <v>Touboro</v>
          </cell>
          <cell r="L2398" t="str">
            <v>TELEINFRA</v>
          </cell>
          <cell r="M2398" t="e">
            <v>#N/A</v>
          </cell>
          <cell r="N2398" t="e">
            <v>#N/A</v>
          </cell>
        </row>
        <row r="2399">
          <cell r="A2399" t="str">
            <v xml:space="preserve">ADM_205 </v>
          </cell>
          <cell r="B2399" t="str">
            <v>URH_DIEL</v>
          </cell>
          <cell r="C2399" t="str">
            <v>ADM</v>
          </cell>
          <cell r="D2399" t="str">
            <v>Adamawa (Meiganga)</v>
          </cell>
          <cell r="E2399">
            <v>15.018006546000001</v>
          </cell>
          <cell r="F2399">
            <v>6.7917530590000004</v>
          </cell>
          <cell r="G2399"/>
          <cell r="H2399" t="str">
            <v>Rural</v>
          </cell>
          <cell r="I2399" t="str">
            <v>Huawei</v>
          </cell>
          <cell r="J2399" t="e">
            <v>#N/A</v>
          </cell>
          <cell r="K2399" t="e">
            <v>#N/A</v>
          </cell>
          <cell r="L2399" t="e">
            <v>#N/A</v>
          </cell>
          <cell r="M2399" t="e">
            <v>#N/A</v>
          </cell>
          <cell r="N2399" t="e">
            <v>#N/A</v>
          </cell>
        </row>
        <row r="2400">
          <cell r="A2400" t="str">
            <v>EST_158</v>
          </cell>
          <cell r="B2400" t="str">
            <v>URH_DINO&amp;FILS-Abong-Mbang</v>
          </cell>
          <cell r="C2400" t="str">
            <v>EST</v>
          </cell>
          <cell r="D2400" t="str">
            <v>East (Abong Mbang)</v>
          </cell>
          <cell r="E2400">
            <v>13.154598</v>
          </cell>
          <cell r="F2400">
            <v>3.988607</v>
          </cell>
          <cell r="G2400"/>
          <cell r="H2400" t="str">
            <v>Rural</v>
          </cell>
          <cell r="I2400" t="str">
            <v>Huawei</v>
          </cell>
          <cell r="J2400" t="str">
            <v>Essiane Arthur</v>
          </cell>
          <cell r="K2400" t="str">
            <v>Abong-Mbang</v>
          </cell>
          <cell r="L2400" t="str">
            <v>AFRO</v>
          </cell>
          <cell r="M2400" t="e">
            <v>#N/A</v>
          </cell>
          <cell r="N2400" t="e">
            <v>#N/A</v>
          </cell>
        </row>
        <row r="2401">
          <cell r="A2401" t="str">
            <v>EXN_223</v>
          </cell>
          <cell r="B2401" t="str">
            <v>URH_DOLEBADA</v>
          </cell>
          <cell r="C2401" t="str">
            <v>EXN</v>
          </cell>
          <cell r="D2401" t="str">
            <v>Kousseri</v>
          </cell>
          <cell r="E2401" t="str">
            <v>14.3883</v>
          </cell>
          <cell r="F2401" t="str">
            <v>12.6355</v>
          </cell>
          <cell r="G2401"/>
          <cell r="H2401" t="str">
            <v>Rural</v>
          </cell>
          <cell r="I2401" t="str">
            <v>Huawei</v>
          </cell>
          <cell r="J2401" t="str">
            <v>Romeo Mathieu YEMIH</v>
          </cell>
          <cell r="K2401" t="str">
            <v>Makary</v>
          </cell>
          <cell r="L2401" t="str">
            <v>TELEINFRA</v>
          </cell>
          <cell r="M2401" t="str">
            <v>IHS</v>
          </cell>
          <cell r="N2401" t="str">
            <v>Gen-Lithium</v>
          </cell>
        </row>
        <row r="2402">
          <cell r="A2402" t="str">
            <v>EXN_330</v>
          </cell>
          <cell r="B2402" t="str">
            <v>URH_DOLLAGO</v>
          </cell>
          <cell r="C2402" t="str">
            <v>EXN</v>
          </cell>
          <cell r="D2402" t="str">
            <v>Far-North (Kaele)</v>
          </cell>
          <cell r="E2402">
            <v>14.48414</v>
          </cell>
          <cell r="F2402">
            <v>10.295590000000001</v>
          </cell>
          <cell r="G2402"/>
          <cell r="H2402" t="str">
            <v>Rural</v>
          </cell>
          <cell r="I2402" t="str">
            <v>Huawei</v>
          </cell>
          <cell r="J2402" t="str">
            <v>Herman Tchawe</v>
          </cell>
          <cell r="K2402" t="str">
            <v>Kaele</v>
          </cell>
          <cell r="L2402" t="str">
            <v>TELEINFRA</v>
          </cell>
          <cell r="M2402" t="e">
            <v>#N/A</v>
          </cell>
          <cell r="N2402" t="e">
            <v>#N/A</v>
          </cell>
        </row>
        <row r="2403">
          <cell r="A2403" t="str">
            <v>NRD_188</v>
          </cell>
          <cell r="B2403" t="str">
            <v>Indoor-Agence-Garoua</v>
          </cell>
          <cell r="C2403" t="str">
            <v>NRD</v>
          </cell>
          <cell r="D2403" t="str">
            <v>Garoua</v>
          </cell>
          <cell r="E2403">
            <v>13.394792000000001</v>
          </cell>
          <cell r="F2403">
            <v>9.3049149999999994</v>
          </cell>
          <cell r="G2403">
            <v>205</v>
          </cell>
          <cell r="H2403" t="str">
            <v>Macro</v>
          </cell>
          <cell r="I2403"/>
          <cell r="J2403" t="str">
            <v>Djouohou Armel</v>
          </cell>
          <cell r="K2403" t="str">
            <v>Garoua_B2B</v>
          </cell>
          <cell r="L2403" t="str">
            <v>TELEINFRA</v>
          </cell>
          <cell r="M2403">
            <v>0</v>
          </cell>
          <cell r="N2403" t="e">
            <v>#N/A</v>
          </cell>
        </row>
        <row r="2404">
          <cell r="A2404" t="str">
            <v>EXN_335</v>
          </cell>
          <cell r="B2404" t="str">
            <v>URH_DOUMROU</v>
          </cell>
          <cell r="C2404" t="str">
            <v>EXN</v>
          </cell>
          <cell r="D2404" t="str">
            <v>Far-North (Kaele)</v>
          </cell>
          <cell r="E2404">
            <v>14.486425000000001</v>
          </cell>
          <cell r="F2404">
            <v>10.043597</v>
          </cell>
          <cell r="G2404"/>
          <cell r="H2404" t="str">
            <v>Rural</v>
          </cell>
          <cell r="I2404" t="str">
            <v>Huawei</v>
          </cell>
          <cell r="J2404" t="str">
            <v>Herman Tchawe</v>
          </cell>
          <cell r="K2404" t="str">
            <v>Kaele</v>
          </cell>
          <cell r="L2404" t="str">
            <v>TELEINFRA</v>
          </cell>
          <cell r="M2404" t="e">
            <v>#N/A</v>
          </cell>
          <cell r="N2404" t="e">
            <v>#N/A</v>
          </cell>
        </row>
        <row r="2405">
          <cell r="A2405" t="str">
            <v>EXN_226</v>
          </cell>
          <cell r="B2405" t="str">
            <v>Mazera-IHS</v>
          </cell>
          <cell r="C2405" t="str">
            <v>EXN</v>
          </cell>
          <cell r="D2405" t="str">
            <v>Mazera</v>
          </cell>
          <cell r="E2405">
            <v>15.04244246</v>
          </cell>
          <cell r="F2405">
            <v>11.15604963</v>
          </cell>
          <cell r="G2405">
            <v>313</v>
          </cell>
          <cell r="H2405" t="str">
            <v>Macro</v>
          </cell>
          <cell r="I2405" t="str">
            <v>NOKIA</v>
          </cell>
          <cell r="J2405" t="str">
            <v xml:space="preserve">ASSAATSA Eric Blaise </v>
          </cell>
          <cell r="K2405" t="str">
            <v>Maroua_1</v>
          </cell>
          <cell r="L2405" t="str">
            <v>TELEINFRA</v>
          </cell>
          <cell r="M2405" t="str">
            <v>IHS</v>
          </cell>
          <cell r="N2405" t="str">
            <v>Gen-Lithium</v>
          </cell>
        </row>
        <row r="2406">
          <cell r="A2406" t="str">
            <v>LIT_793</v>
          </cell>
          <cell r="B2406" t="str">
            <v>URH_FERMESUISSE</v>
          </cell>
          <cell r="C2406" t="str">
            <v>LIT</v>
          </cell>
          <cell r="D2406" t="str">
            <v>Kribi</v>
          </cell>
          <cell r="E2406" t="str">
            <v>10.112043</v>
          </cell>
          <cell r="F2406" t="str">
            <v>3.602934</v>
          </cell>
          <cell r="G2406"/>
          <cell r="H2406" t="str">
            <v>Rural</v>
          </cell>
          <cell r="I2406" t="str">
            <v>Huawei</v>
          </cell>
          <cell r="J2406" t="str">
            <v>Yannik Mbah</v>
          </cell>
          <cell r="K2406" t="str">
            <v>Edea_1</v>
          </cell>
          <cell r="L2406" t="str">
            <v>HAMMER_LIT_SUO</v>
          </cell>
          <cell r="M2406" t="e">
            <v>#N/A</v>
          </cell>
          <cell r="N2406" t="e">
            <v>#N/A</v>
          </cell>
        </row>
        <row r="2407">
          <cell r="A2407" t="str">
            <v>EXN_321</v>
          </cell>
          <cell r="B2407" t="str">
            <v>URH_GADAFAI</v>
          </cell>
          <cell r="C2407" t="str">
            <v>EXN</v>
          </cell>
          <cell r="D2407" t="str">
            <v>Kousseri</v>
          </cell>
          <cell r="E2407">
            <v>14.24503</v>
          </cell>
          <cell r="F2407">
            <v>12.43521</v>
          </cell>
          <cell r="G2407"/>
          <cell r="H2407" t="str">
            <v>Rural</v>
          </cell>
          <cell r="I2407" t="str">
            <v>Huawei</v>
          </cell>
          <cell r="J2407" t="str">
            <v>Romeo Mathieu YEMIH</v>
          </cell>
          <cell r="K2407" t="str">
            <v>Makary</v>
          </cell>
          <cell r="L2407" t="str">
            <v>TELEINFRA</v>
          </cell>
          <cell r="M2407" t="e">
            <v>#N/A</v>
          </cell>
          <cell r="N2407" t="e">
            <v>#N/A</v>
          </cell>
        </row>
        <row r="2408">
          <cell r="A2408" t="str">
            <v>EXN_299</v>
          </cell>
          <cell r="B2408" t="str">
            <v>URH_GANCE</v>
          </cell>
          <cell r="C2408" t="str">
            <v>EXN</v>
          </cell>
          <cell r="D2408" t="str">
            <v>Mora</v>
          </cell>
          <cell r="E2408">
            <v>14.232939999999999</v>
          </cell>
          <cell r="F2408">
            <v>10.99053</v>
          </cell>
          <cell r="G2408"/>
          <cell r="H2408" t="str">
            <v>Rural</v>
          </cell>
          <cell r="I2408" t="str">
            <v>Huawei</v>
          </cell>
          <cell r="J2408" t="str">
            <v xml:space="preserve">ASSAATSA Eric Blaise </v>
          </cell>
          <cell r="K2408" t="str">
            <v>Maroua_1</v>
          </cell>
          <cell r="L2408" t="str">
            <v>TELEINFRA</v>
          </cell>
          <cell r="M2408" t="e">
            <v>#N/A</v>
          </cell>
          <cell r="N2408" t="e">
            <v>#N/A</v>
          </cell>
        </row>
        <row r="2409">
          <cell r="A2409" t="str">
            <v>NRD_204</v>
          </cell>
          <cell r="B2409" t="str">
            <v>URH_GOINGOU</v>
          </cell>
          <cell r="C2409" t="str">
            <v>NRD</v>
          </cell>
          <cell r="D2409" t="str">
            <v>Touboro</v>
          </cell>
          <cell r="E2409">
            <v>15.026929000000001</v>
          </cell>
          <cell r="F2409" t="str">
            <v>  8.532866</v>
          </cell>
          <cell r="G2409"/>
          <cell r="H2409" t="str">
            <v>Rural</v>
          </cell>
          <cell r="I2409" t="str">
            <v>Huawei</v>
          </cell>
          <cell r="J2409" t="str">
            <v>Franck Njouonang</v>
          </cell>
          <cell r="K2409" t="str">
            <v>Touboro</v>
          </cell>
          <cell r="L2409" t="str">
            <v>TELEINFRA</v>
          </cell>
          <cell r="M2409" t="e">
            <v>#N/A</v>
          </cell>
          <cell r="N2409" t="e">
            <v>#N/A</v>
          </cell>
        </row>
        <row r="2410">
          <cell r="A2410" t="str">
            <v>EXN_323</v>
          </cell>
          <cell r="B2410" t="str">
            <v>URH_GOLOMGUINI</v>
          </cell>
          <cell r="C2410" t="str">
            <v>EXN</v>
          </cell>
          <cell r="D2410" t="str">
            <v>Far-North (Kaele)</v>
          </cell>
          <cell r="E2410">
            <v>14.785170000000001</v>
          </cell>
          <cell r="F2410">
            <v>9.9466300000000007</v>
          </cell>
          <cell r="G2410"/>
          <cell r="H2410" t="str">
            <v>Rural</v>
          </cell>
          <cell r="I2410" t="str">
            <v>Huawei</v>
          </cell>
          <cell r="J2410" t="str">
            <v>Herman Tchawe</v>
          </cell>
          <cell r="K2410" t="str">
            <v>Kaele</v>
          </cell>
          <cell r="L2410" t="str">
            <v>TELEINFRA</v>
          </cell>
          <cell r="M2410" t="e">
            <v>#N/A</v>
          </cell>
          <cell r="N2410" t="e">
            <v>#N/A</v>
          </cell>
        </row>
        <row r="2411">
          <cell r="A2411" t="str">
            <v>EXN_324</v>
          </cell>
          <cell r="B2411" t="str">
            <v>URH_GOUNDAYE</v>
          </cell>
          <cell r="C2411" t="str">
            <v>EXN</v>
          </cell>
          <cell r="D2411" t="str">
            <v>Far-North (Kaele)</v>
          </cell>
          <cell r="E2411">
            <v>14.706049999999999</v>
          </cell>
          <cell r="F2411">
            <v>10.027900000000001</v>
          </cell>
          <cell r="G2411"/>
          <cell r="H2411" t="str">
            <v>Rural</v>
          </cell>
          <cell r="I2411" t="str">
            <v>Huawei</v>
          </cell>
          <cell r="J2411" t="str">
            <v>Herman Tchawe</v>
          </cell>
          <cell r="K2411" t="str">
            <v>Kaele</v>
          </cell>
          <cell r="L2411" t="str">
            <v>TELEINFRA</v>
          </cell>
          <cell r="M2411" t="e">
            <v>#N/A</v>
          </cell>
          <cell r="N2411" t="e">
            <v>#N/A</v>
          </cell>
        </row>
        <row r="2412">
          <cell r="A2412" t="str">
            <v>EXN_314</v>
          </cell>
          <cell r="B2412" t="str">
            <v>URH_GOUZOUDOU</v>
          </cell>
          <cell r="C2412" t="str">
            <v>EXN</v>
          </cell>
          <cell r="D2412" t="str">
            <v>Mora</v>
          </cell>
          <cell r="E2412">
            <v>14.037782999999999</v>
          </cell>
          <cell r="F2412">
            <v>11.104203</v>
          </cell>
          <cell r="G2412"/>
          <cell r="H2412" t="str">
            <v>Rural</v>
          </cell>
          <cell r="I2412" t="str">
            <v>Huawei</v>
          </cell>
          <cell r="J2412" t="str">
            <v xml:space="preserve">ASSAATSA Eric Blaise </v>
          </cell>
          <cell r="K2412" t="str">
            <v>Maroua_1</v>
          </cell>
          <cell r="L2412" t="str">
            <v>TELEINFRA</v>
          </cell>
          <cell r="M2412" t="e">
            <v>#N/A</v>
          </cell>
          <cell r="N2412" t="e">
            <v>#N/A</v>
          </cell>
        </row>
        <row r="2413">
          <cell r="A2413" t="str">
            <v>EXN_307</v>
          </cell>
          <cell r="B2413" t="str">
            <v>URH_GRELIE</v>
          </cell>
          <cell r="C2413" t="str">
            <v>EXN</v>
          </cell>
          <cell r="D2413" t="str">
            <v>Kousseri</v>
          </cell>
          <cell r="E2413" t="str">
            <v>14.54834</v>
          </cell>
          <cell r="F2413" t="str">
            <v>12.402068</v>
          </cell>
          <cell r="G2413"/>
          <cell r="H2413" t="str">
            <v>Rural</v>
          </cell>
          <cell r="I2413" t="str">
            <v>Huawei</v>
          </cell>
          <cell r="J2413" t="str">
            <v>Romeo Mathieu YEMIH</v>
          </cell>
          <cell r="K2413" t="str">
            <v>Makary</v>
          </cell>
          <cell r="L2413" t="str">
            <v>TELEINFRA</v>
          </cell>
          <cell r="M2413" t="e">
            <v>#N/A</v>
          </cell>
          <cell r="N2413" t="e">
            <v>#N/A</v>
          </cell>
        </row>
        <row r="2414">
          <cell r="A2414" t="str">
            <v>NRD_218</v>
          </cell>
          <cell r="B2414" t="str">
            <v>URH_HABAGA</v>
          </cell>
          <cell r="C2414" t="str">
            <v>NRD</v>
          </cell>
          <cell r="D2414" t="str">
            <v>Touboro</v>
          </cell>
          <cell r="E2414">
            <v>15.35998</v>
          </cell>
          <cell r="F2414">
            <v>7.6788699999999999</v>
          </cell>
          <cell r="G2414"/>
          <cell r="H2414" t="str">
            <v>Rural</v>
          </cell>
          <cell r="I2414" t="str">
            <v>Huawei</v>
          </cell>
          <cell r="J2414" t="str">
            <v>Franck Njouonang</v>
          </cell>
          <cell r="K2414" t="str">
            <v>Touboro</v>
          </cell>
          <cell r="L2414" t="str">
            <v>TELEINFRA</v>
          </cell>
          <cell r="M2414" t="e">
            <v>#N/A</v>
          </cell>
          <cell r="N2414" t="e">
            <v>#N/A</v>
          </cell>
        </row>
        <row r="2415">
          <cell r="A2415" t="str">
            <v>EXN_309</v>
          </cell>
          <cell r="B2415" t="str">
            <v>URH_HOPPO</v>
          </cell>
          <cell r="C2415" t="str">
            <v>EXN</v>
          </cell>
          <cell r="D2415" t="str">
            <v>Maroua</v>
          </cell>
          <cell r="E2415">
            <v>14.347108</v>
          </cell>
          <cell r="F2415">
            <v>10.385248000000001</v>
          </cell>
          <cell r="G2415"/>
          <cell r="H2415" t="str">
            <v>Rural</v>
          </cell>
          <cell r="I2415" t="str">
            <v>Huawei</v>
          </cell>
          <cell r="J2415" t="str">
            <v>Herman Tchawe</v>
          </cell>
          <cell r="K2415" t="str">
            <v>Kaele</v>
          </cell>
          <cell r="L2415" t="str">
            <v>TELEINFRA</v>
          </cell>
          <cell r="M2415" t="e">
            <v>#N/A</v>
          </cell>
          <cell r="N2415" t="e">
            <v>#N/A</v>
          </cell>
        </row>
        <row r="2416">
          <cell r="A2416" t="str">
            <v>EXN_322</v>
          </cell>
          <cell r="B2416" t="str">
            <v>URH_HORLONG</v>
          </cell>
          <cell r="C2416" t="str">
            <v>EXN</v>
          </cell>
          <cell r="D2416" t="str">
            <v>Far-North (Kaele)</v>
          </cell>
          <cell r="E2416">
            <v>14.66067</v>
          </cell>
          <cell r="F2416">
            <v>10.21951</v>
          </cell>
          <cell r="G2416"/>
          <cell r="H2416" t="str">
            <v>Rural</v>
          </cell>
          <cell r="I2416" t="str">
            <v>Huawei</v>
          </cell>
          <cell r="J2416" t="str">
            <v>Herman Tchawe</v>
          </cell>
          <cell r="K2416" t="str">
            <v>Kaele</v>
          </cell>
          <cell r="L2416" t="str">
            <v>TELEINFRA</v>
          </cell>
          <cell r="M2416" t="e">
            <v>#N/A</v>
          </cell>
          <cell r="N2416" t="e">
            <v>#N/A</v>
          </cell>
        </row>
        <row r="2417">
          <cell r="A2417" t="str">
            <v xml:space="preserve">EXN_337 </v>
          </cell>
          <cell r="B2417" t="str">
            <v>URH_HOUPOU</v>
          </cell>
          <cell r="C2417" t="str">
            <v>EXN</v>
          </cell>
          <cell r="D2417" t="str">
            <v>Far-North (Mokolo)</v>
          </cell>
          <cell r="E2417">
            <v>13.699299999999999</v>
          </cell>
          <cell r="F2417">
            <v>10.5131</v>
          </cell>
          <cell r="G2417"/>
          <cell r="H2417" t="str">
            <v>Rural</v>
          </cell>
          <cell r="I2417" t="str">
            <v>Huawei</v>
          </cell>
          <cell r="J2417" t="e">
            <v>#N/A</v>
          </cell>
          <cell r="K2417" t="e">
            <v>#N/A</v>
          </cell>
          <cell r="L2417" t="e">
            <v>#N/A</v>
          </cell>
          <cell r="M2417" t="e">
            <v>#N/A</v>
          </cell>
          <cell r="N2417" t="e">
            <v>#N/A</v>
          </cell>
        </row>
        <row r="2418">
          <cell r="A2418" t="str">
            <v>EXN_311</v>
          </cell>
          <cell r="B2418" t="str">
            <v>URH_KABE</v>
          </cell>
          <cell r="C2418" t="str">
            <v>EXN</v>
          </cell>
          <cell r="D2418" t="str">
            <v>Kousseri</v>
          </cell>
          <cell r="E2418">
            <v>15.07559</v>
          </cell>
          <cell r="F2418">
            <v>12.00179</v>
          </cell>
          <cell r="G2418"/>
          <cell r="H2418" t="str">
            <v>Rural</v>
          </cell>
          <cell r="I2418" t="str">
            <v>Huawei</v>
          </cell>
          <cell r="J2418" t="str">
            <v>Hairou Alhamdou</v>
          </cell>
          <cell r="K2418" t="str">
            <v>Kousseri</v>
          </cell>
          <cell r="L2418" t="str">
            <v>TELEINFRA</v>
          </cell>
          <cell r="M2418" t="e">
            <v>#N/A</v>
          </cell>
          <cell r="N2418" t="e">
            <v>#N/A</v>
          </cell>
        </row>
        <row r="2419">
          <cell r="A2419" t="str">
            <v>EXN_305</v>
          </cell>
          <cell r="B2419" t="str">
            <v>URH_KAFTAKA</v>
          </cell>
          <cell r="C2419" t="str">
            <v>EXN</v>
          </cell>
          <cell r="D2419" t="str">
            <v>Far-North (Mokolo)</v>
          </cell>
          <cell r="E2419">
            <v>13.807359999999999</v>
          </cell>
          <cell r="F2419">
            <v>10.37942</v>
          </cell>
          <cell r="G2419"/>
          <cell r="H2419" t="str">
            <v>Rural</v>
          </cell>
          <cell r="I2419" t="str">
            <v>Huawei</v>
          </cell>
          <cell r="J2419" t="str">
            <v>Abiss Alioum</v>
          </cell>
          <cell r="K2419" t="str">
            <v>Mokolo</v>
          </cell>
          <cell r="L2419" t="str">
            <v>TELEINFRA</v>
          </cell>
          <cell r="M2419" t="e">
            <v>#N/A</v>
          </cell>
          <cell r="N2419" t="e">
            <v>#N/A</v>
          </cell>
        </row>
        <row r="2420">
          <cell r="A2420" t="str">
            <v>EXN_300</v>
          </cell>
          <cell r="B2420" t="str">
            <v>URH_KARENA</v>
          </cell>
          <cell r="C2420" t="str">
            <v>EXN</v>
          </cell>
          <cell r="D2420" t="str">
            <v>Kousseri</v>
          </cell>
          <cell r="E2420" t="str">
            <v>14.342214</v>
          </cell>
          <cell r="F2420" t="str">
            <v>12.732255</v>
          </cell>
          <cell r="G2420"/>
          <cell r="H2420" t="str">
            <v>Rural</v>
          </cell>
          <cell r="I2420" t="str">
            <v>Huawei</v>
          </cell>
          <cell r="J2420" t="str">
            <v>Romeo Mathieu YEMIH</v>
          </cell>
          <cell r="K2420" t="str">
            <v>Makary</v>
          </cell>
          <cell r="L2420" t="str">
            <v>TELEINFRA</v>
          </cell>
          <cell r="M2420" t="e">
            <v>#N/A</v>
          </cell>
          <cell r="N2420" t="e">
            <v>#N/A</v>
          </cell>
        </row>
        <row r="2421">
          <cell r="A2421" t="str">
            <v>EXN_244</v>
          </cell>
          <cell r="B2421" t="str">
            <v>Kosseoua</v>
          </cell>
          <cell r="C2421" t="str">
            <v>EXN</v>
          </cell>
          <cell r="D2421" t="str">
            <v>Kosseoua</v>
          </cell>
          <cell r="E2421">
            <v>14.355219999999999</v>
          </cell>
          <cell r="F2421">
            <v>10.71313</v>
          </cell>
          <cell r="G2421">
            <v>401</v>
          </cell>
          <cell r="H2421" t="str">
            <v>Macro</v>
          </cell>
          <cell r="I2421" t="str">
            <v>NOKIA</v>
          </cell>
          <cell r="J2421" t="str">
            <v xml:space="preserve">ASSAATSA Eric Blaise </v>
          </cell>
          <cell r="K2421" t="str">
            <v>Maroua_1</v>
          </cell>
          <cell r="L2421" t="str">
            <v>TELEINFRA</v>
          </cell>
          <cell r="M2421" t="str">
            <v>CAMUSAT</v>
          </cell>
          <cell r="N2421" t="str">
            <v>Medium Grid + GE</v>
          </cell>
        </row>
        <row r="2422">
          <cell r="A2422" t="str">
            <v>EXN_263</v>
          </cell>
          <cell r="B2422" t="str">
            <v>URH_KERAWA</v>
          </cell>
          <cell r="C2422" t="str">
            <v>EXN</v>
          </cell>
          <cell r="D2422" t="str">
            <v>Mora</v>
          </cell>
          <cell r="E2422">
            <v>13.916236</v>
          </cell>
          <cell r="F2422">
            <v>11.183183</v>
          </cell>
          <cell r="G2422"/>
          <cell r="H2422" t="str">
            <v>Rural</v>
          </cell>
          <cell r="I2422" t="str">
            <v>Huawei</v>
          </cell>
          <cell r="J2422" t="str">
            <v xml:space="preserve">ASSAATSA Eric Blaise </v>
          </cell>
          <cell r="K2422" t="str">
            <v>Maroua_1</v>
          </cell>
          <cell r="L2422" t="str">
            <v>TELEINFRA</v>
          </cell>
          <cell r="M2422" t="e">
            <v>#N/A</v>
          </cell>
          <cell r="N2422" t="e">
            <v>#N/A</v>
          </cell>
        </row>
        <row r="2423">
          <cell r="A2423" t="str">
            <v>NRD_192</v>
          </cell>
          <cell r="B2423" t="str">
            <v>URH_KERENG</v>
          </cell>
          <cell r="C2423" t="str">
            <v>NRD</v>
          </cell>
          <cell r="D2423" t="str">
            <v>Guider</v>
          </cell>
          <cell r="E2423">
            <v>13.99924</v>
          </cell>
          <cell r="F2423">
            <v>9.83127</v>
          </cell>
          <cell r="G2423"/>
          <cell r="H2423" t="str">
            <v>Rural</v>
          </cell>
          <cell r="I2423" t="str">
            <v>Huawei</v>
          </cell>
          <cell r="J2423" t="str">
            <v>Tsafack Ervice</v>
          </cell>
          <cell r="K2423" t="str">
            <v>Guider</v>
          </cell>
          <cell r="L2423" t="str">
            <v>TELEINFRA</v>
          </cell>
          <cell r="M2423" t="e">
            <v>#N/A</v>
          </cell>
          <cell r="N2423" t="e">
            <v>#N/A</v>
          </cell>
        </row>
        <row r="2424">
          <cell r="A2424" t="str">
            <v>SUD_149</v>
          </cell>
          <cell r="B2424" t="str">
            <v>URH_KILOMBOV6</v>
          </cell>
          <cell r="C2424" t="str">
            <v>SUD</v>
          </cell>
          <cell r="D2424" t="str">
            <v>Kribi</v>
          </cell>
          <cell r="E2424" t="str">
            <v>9.99378</v>
          </cell>
          <cell r="F2424" t="str">
            <v>2.77237</v>
          </cell>
          <cell r="G2424"/>
          <cell r="H2424" t="str">
            <v>Rural</v>
          </cell>
          <cell r="I2424" t="str">
            <v>Huawei</v>
          </cell>
          <cell r="J2424" t="str">
            <v>Lucien Kamogne</v>
          </cell>
          <cell r="K2424" t="str">
            <v>Kribi</v>
          </cell>
          <cell r="L2424" t="str">
            <v>HAMMER_LIT_SUO</v>
          </cell>
          <cell r="M2424" t="e">
            <v>#N/A</v>
          </cell>
          <cell r="N2424" t="e">
            <v>#N/A</v>
          </cell>
        </row>
        <row r="2425">
          <cell r="A2425" t="str">
            <v>EXN_286</v>
          </cell>
          <cell r="B2425" t="str">
            <v>URH_KOFIA</v>
          </cell>
          <cell r="C2425" t="str">
            <v>EXN</v>
          </cell>
          <cell r="D2425" t="str">
            <v>Kousseri</v>
          </cell>
          <cell r="E2425" t="str">
            <v>14.503608</v>
          </cell>
          <cell r="F2425" t="str">
            <v>12.948042</v>
          </cell>
          <cell r="G2425"/>
          <cell r="H2425" t="str">
            <v>Rural</v>
          </cell>
          <cell r="I2425" t="str">
            <v>Huawei</v>
          </cell>
          <cell r="J2425" t="str">
            <v>Romeo Mathieu YEMIH</v>
          </cell>
          <cell r="K2425" t="str">
            <v>Makary</v>
          </cell>
          <cell r="L2425" t="str">
            <v>TELEINFRA</v>
          </cell>
          <cell r="M2425" t="e">
            <v>#N/A</v>
          </cell>
          <cell r="N2425" t="e">
            <v>#N/A</v>
          </cell>
        </row>
        <row r="2426">
          <cell r="A2426" t="str">
            <v>NRD_202</v>
          </cell>
          <cell r="B2426" t="str">
            <v>URH_BOUMEDJE</v>
          </cell>
          <cell r="C2426" t="str">
            <v>NRD</v>
          </cell>
          <cell r="D2426" t="str">
            <v>North (Garoua)</v>
          </cell>
          <cell r="E2426">
            <v>13.347007</v>
          </cell>
          <cell r="F2426" t="str">
            <v>  8.964750</v>
          </cell>
          <cell r="G2426"/>
          <cell r="H2426" t="str">
            <v>Rural</v>
          </cell>
          <cell r="I2426" t="str">
            <v>Huawei</v>
          </cell>
          <cell r="J2426" t="str">
            <v>KEPLO MADI Jean-Paul</v>
          </cell>
          <cell r="K2426" t="str">
            <v>Garoua_1</v>
          </cell>
          <cell r="L2426" t="str">
            <v>TELEINFRA</v>
          </cell>
          <cell r="M2426" t="e">
            <v>#N/A</v>
          </cell>
          <cell r="N2426" t="e">
            <v>#N/A</v>
          </cell>
        </row>
        <row r="2427">
          <cell r="A2427" t="str">
            <v>NRD_235</v>
          </cell>
          <cell r="B2427" t="str">
            <v>URH_DOUKA-GAINKAKO</v>
          </cell>
          <cell r="C2427" t="str">
            <v>NRD</v>
          </cell>
          <cell r="D2427" t="str">
            <v>North (Garoua)</v>
          </cell>
          <cell r="E2427">
            <v>13.4383</v>
          </cell>
          <cell r="F2427">
            <v>8.9802999999999997</v>
          </cell>
          <cell r="G2427"/>
          <cell r="H2427" t="str">
            <v>Rural</v>
          </cell>
          <cell r="I2427" t="str">
            <v>Huawei</v>
          </cell>
          <cell r="J2427" t="str">
            <v>KEPLO MADI Jean-Paul</v>
          </cell>
          <cell r="K2427" t="str">
            <v>Garoua_1</v>
          </cell>
          <cell r="L2427" t="str">
            <v>TELEINFRA</v>
          </cell>
          <cell r="M2427" t="e">
            <v>#N/A</v>
          </cell>
          <cell r="N2427" t="e">
            <v>#N/A</v>
          </cell>
        </row>
        <row r="2428">
          <cell r="A2428" t="str">
            <v>HUA_181</v>
          </cell>
          <cell r="B2428" t="str">
            <v>URH_KOSSELNIALBI</v>
          </cell>
          <cell r="C2428" t="str">
            <v>NRD</v>
          </cell>
          <cell r="D2428" t="str">
            <v>North (Garoua)</v>
          </cell>
          <cell r="E2428">
            <v>12.9791416</v>
          </cell>
          <cell r="F2428">
            <v>9.0016878600000005</v>
          </cell>
          <cell r="G2428"/>
          <cell r="H2428" t="str">
            <v>Rural</v>
          </cell>
          <cell r="I2428" t="str">
            <v>Huawei</v>
          </cell>
          <cell r="J2428" t="e">
            <v>#N/A</v>
          </cell>
          <cell r="K2428" t="e">
            <v>#N/A</v>
          </cell>
          <cell r="L2428" t="e">
            <v>#N/A</v>
          </cell>
          <cell r="M2428" t="e">
            <v>#N/A</v>
          </cell>
          <cell r="N2428" t="e">
            <v>#N/A</v>
          </cell>
        </row>
        <row r="2429">
          <cell r="A2429" t="str">
            <v>ADM_206</v>
          </cell>
          <cell r="B2429" t="str">
            <v>URH_ALLAT</v>
          </cell>
          <cell r="C2429" t="str">
            <v>ADM</v>
          </cell>
          <cell r="D2429" t="str">
            <v>Bafoussam</v>
          </cell>
          <cell r="E2429">
            <v>11.71719</v>
          </cell>
          <cell r="F2429">
            <v>6.6666699999999999</v>
          </cell>
          <cell r="G2429"/>
          <cell r="H2429" t="str">
            <v>Rural</v>
          </cell>
          <cell r="I2429" t="str">
            <v>Huawei</v>
          </cell>
          <cell r="J2429" t="str">
            <v>Willy Ngougni</v>
          </cell>
          <cell r="K2429" t="str">
            <v>Foumban_2</v>
          </cell>
          <cell r="L2429" t="str">
            <v>HAMMER_NRO_OST</v>
          </cell>
          <cell r="M2429" t="e">
            <v>#N/A</v>
          </cell>
          <cell r="N2429" t="e">
            <v>#N/A</v>
          </cell>
        </row>
        <row r="2430">
          <cell r="A2430" t="str">
            <v>OST_327</v>
          </cell>
          <cell r="B2430" t="str">
            <v>URH_BAKONJI</v>
          </cell>
          <cell r="C2430" t="str">
            <v>OST</v>
          </cell>
          <cell r="D2430" t="str">
            <v>Bafoussam</v>
          </cell>
          <cell r="E2430">
            <v>10.133050000000001</v>
          </cell>
          <cell r="F2430">
            <v>5.1078299999999999</v>
          </cell>
          <cell r="G2430"/>
          <cell r="H2430" t="str">
            <v>Rural</v>
          </cell>
          <cell r="I2430" t="str">
            <v>Huawei</v>
          </cell>
          <cell r="J2430" t="str">
            <v>Ngah Denis</v>
          </cell>
          <cell r="K2430" t="str">
            <v>Bafang</v>
          </cell>
          <cell r="L2430" t="str">
            <v>HAMMER_NRO_OST</v>
          </cell>
          <cell r="M2430" t="e">
            <v>#N/A</v>
          </cell>
          <cell r="N2430" t="e">
            <v>#N/A</v>
          </cell>
        </row>
        <row r="2431">
          <cell r="A2431" t="str">
            <v>OST_333</v>
          </cell>
          <cell r="B2431" t="str">
            <v>URH_BALOUM2</v>
          </cell>
          <cell r="C2431" t="str">
            <v>OST</v>
          </cell>
          <cell r="D2431" t="str">
            <v>Bafoussam</v>
          </cell>
          <cell r="E2431">
            <v>10.226000000000001</v>
          </cell>
          <cell r="F2431">
            <v>5.4188599999999996</v>
          </cell>
          <cell r="G2431"/>
          <cell r="H2431" t="str">
            <v>Rural</v>
          </cell>
          <cell r="I2431" t="str">
            <v>Huawei</v>
          </cell>
          <cell r="J2431" t="str">
            <v>Rodrigue Takala</v>
          </cell>
          <cell r="K2431" t="str">
            <v>Dschang</v>
          </cell>
          <cell r="L2431" t="str">
            <v>HAMMER_NRO_OST</v>
          </cell>
          <cell r="M2431" t="e">
            <v>#N/A</v>
          </cell>
          <cell r="N2431" t="e">
            <v>#N/A</v>
          </cell>
        </row>
        <row r="2432">
          <cell r="A2432" t="str">
            <v xml:space="preserve">EXN_340 </v>
          </cell>
          <cell r="B2432" t="str">
            <v>URH_KOUTOULA</v>
          </cell>
          <cell r="C2432" t="str">
            <v>EXN</v>
          </cell>
          <cell r="D2432" t="str">
            <v>Kousseri</v>
          </cell>
          <cell r="E2432">
            <v>14.549199</v>
          </cell>
          <cell r="F2432">
            <v>12.811249999999999</v>
          </cell>
          <cell r="G2432"/>
          <cell r="H2432" t="str">
            <v>Rural</v>
          </cell>
          <cell r="I2432" t="str">
            <v>Huawei</v>
          </cell>
          <cell r="J2432" t="e">
            <v>#N/A</v>
          </cell>
          <cell r="K2432" t="e">
            <v>#N/A</v>
          </cell>
          <cell r="L2432" t="e">
            <v>#N/A</v>
          </cell>
          <cell r="M2432" t="e">
            <v>#N/A</v>
          </cell>
          <cell r="N2432" t="e">
            <v>#N/A</v>
          </cell>
        </row>
        <row r="2433">
          <cell r="A2433" t="str">
            <v>NRD_236</v>
          </cell>
          <cell r="B2433" t="str">
            <v>URH_KOUBADJE</v>
          </cell>
          <cell r="C2433" t="str">
            <v>NRD</v>
          </cell>
          <cell r="D2433" t="str">
            <v>North (Garoua)</v>
          </cell>
          <cell r="E2433">
            <v>13.291914999999999</v>
          </cell>
          <cell r="F2433">
            <v>8.9817850000000004</v>
          </cell>
          <cell r="G2433"/>
          <cell r="H2433" t="str">
            <v>Rural</v>
          </cell>
          <cell r="I2433" t="str">
            <v>Huawei</v>
          </cell>
          <cell r="J2433" t="str">
            <v>KEPLO MADI Jean-Paul</v>
          </cell>
          <cell r="K2433" t="str">
            <v>Garoua_1</v>
          </cell>
          <cell r="L2433" t="str">
            <v>TELEINFRA</v>
          </cell>
          <cell r="M2433" t="e">
            <v>#N/A</v>
          </cell>
          <cell r="N2433" t="e">
            <v>#N/A</v>
          </cell>
        </row>
        <row r="2434">
          <cell r="A2434" t="str">
            <v>NRD_200</v>
          </cell>
          <cell r="B2434" t="str">
            <v>URH_LAMOUDAM</v>
          </cell>
          <cell r="C2434" t="str">
            <v>NRD</v>
          </cell>
          <cell r="D2434" t="str">
            <v>North (Garoua)</v>
          </cell>
          <cell r="E2434" t="str">
            <v>13.531157</v>
          </cell>
          <cell r="F2434" t="str">
            <v>8.984044</v>
          </cell>
          <cell r="G2434"/>
          <cell r="H2434" t="str">
            <v>Rural</v>
          </cell>
          <cell r="I2434" t="str">
            <v>Huawei</v>
          </cell>
          <cell r="J2434" t="str">
            <v>KEPLO MADI Jean-Paul</v>
          </cell>
          <cell r="K2434" t="str">
            <v>Garoua_1</v>
          </cell>
          <cell r="L2434" t="str">
            <v>TELEINFRA</v>
          </cell>
          <cell r="M2434" t="e">
            <v>#N/A</v>
          </cell>
          <cell r="N2434" t="e">
            <v>#N/A</v>
          </cell>
        </row>
        <row r="2435">
          <cell r="A2435" t="str">
            <v>NRD_205</v>
          </cell>
          <cell r="B2435" t="str">
            <v>URH_LIBE</v>
          </cell>
          <cell r="C2435" t="str">
            <v>NRD</v>
          </cell>
          <cell r="D2435" t="str">
            <v>Guider</v>
          </cell>
          <cell r="E2435" t="str">
            <v>13.79038</v>
          </cell>
          <cell r="F2435" t="str">
            <v>10.0129</v>
          </cell>
          <cell r="G2435"/>
          <cell r="H2435" t="str">
            <v>Rural</v>
          </cell>
          <cell r="I2435" t="str">
            <v>Huawei</v>
          </cell>
          <cell r="J2435" t="str">
            <v>Tsafack Ervice</v>
          </cell>
          <cell r="K2435" t="str">
            <v>Guider</v>
          </cell>
          <cell r="L2435" t="str">
            <v>TELEINFRA</v>
          </cell>
          <cell r="M2435" t="e">
            <v>#N/A</v>
          </cell>
          <cell r="N2435" t="e">
            <v>#N/A</v>
          </cell>
        </row>
        <row r="2436">
          <cell r="A2436" t="str">
            <v>EXN_295</v>
          </cell>
          <cell r="B2436" t="str">
            <v>URH_LIMANI</v>
          </cell>
          <cell r="C2436" t="str">
            <v>EXN</v>
          </cell>
          <cell r="D2436" t="str">
            <v>Mora</v>
          </cell>
          <cell r="E2436">
            <v>1417171</v>
          </cell>
          <cell r="F2436">
            <v>1123079</v>
          </cell>
          <cell r="G2436"/>
          <cell r="H2436" t="str">
            <v>Rural</v>
          </cell>
          <cell r="I2436" t="str">
            <v>Huawei</v>
          </cell>
          <cell r="J2436" t="str">
            <v xml:space="preserve">ASSAATSA Eric Blaise </v>
          </cell>
          <cell r="K2436" t="str">
            <v>Maroua_1</v>
          </cell>
          <cell r="L2436" t="str">
            <v>TELEINFRA</v>
          </cell>
          <cell r="M2436" t="e">
            <v>#N/A</v>
          </cell>
          <cell r="N2436" t="e">
            <v>#N/A</v>
          </cell>
        </row>
        <row r="2437">
          <cell r="A2437" t="str">
            <v>NRD_243</v>
          </cell>
          <cell r="B2437" t="str">
            <v>URH_LAMOUDAM2</v>
          </cell>
          <cell r="C2437" t="str">
            <v>NRD</v>
          </cell>
          <cell r="D2437" t="str">
            <v>North (Garoua)</v>
          </cell>
          <cell r="E2437">
            <v>13.530389899999999</v>
          </cell>
          <cell r="F2437">
            <v>8.9708932499999996</v>
          </cell>
          <cell r="G2437"/>
          <cell r="H2437" t="str">
            <v>Rural</v>
          </cell>
          <cell r="I2437" t="str">
            <v>Huawei</v>
          </cell>
          <cell r="J2437" t="str">
            <v>KEPLO MADI Jean-Paul</v>
          </cell>
          <cell r="K2437" t="str">
            <v>Garoua_1</v>
          </cell>
          <cell r="L2437" t="str">
            <v>TELEINFRA</v>
          </cell>
          <cell r="M2437" t="e">
            <v>#N/A</v>
          </cell>
          <cell r="N2437" t="e">
            <v>#N/A</v>
          </cell>
        </row>
        <row r="2438">
          <cell r="A2438" t="str">
            <v>NRD_209</v>
          </cell>
          <cell r="B2438" t="str">
            <v>URH_LOUGOUNDE-WELLARE</v>
          </cell>
          <cell r="C2438" t="str">
            <v>NRD</v>
          </cell>
          <cell r="D2438" t="str">
            <v>North (Garoua)</v>
          </cell>
          <cell r="E2438" t="str">
            <v>13.69132</v>
          </cell>
          <cell r="F2438" t="str">
            <v>9.93958</v>
          </cell>
          <cell r="G2438"/>
          <cell r="H2438" t="str">
            <v>Rural</v>
          </cell>
          <cell r="I2438" t="str">
            <v>Huawei</v>
          </cell>
          <cell r="J2438" t="str">
            <v>KEPLO MADI Jean-Paul</v>
          </cell>
          <cell r="K2438" t="str">
            <v>Garoua_1</v>
          </cell>
          <cell r="L2438" t="str">
            <v>TELEINFRA</v>
          </cell>
          <cell r="M2438" t="e">
            <v>#N/A</v>
          </cell>
          <cell r="N2438" t="e">
            <v>#N/A</v>
          </cell>
        </row>
        <row r="2439">
          <cell r="A2439" t="str">
            <v>NRD_233</v>
          </cell>
          <cell r="B2439" t="str">
            <v>URH_LOUGUERRE</v>
          </cell>
          <cell r="C2439" t="str">
            <v>NRD</v>
          </cell>
          <cell r="D2439" t="str">
            <v>Touboro</v>
          </cell>
          <cell r="E2439">
            <v>15.217499999999999</v>
          </cell>
          <cell r="F2439">
            <v>8.1311099999999996</v>
          </cell>
          <cell r="G2439"/>
          <cell r="H2439" t="str">
            <v>Rural</v>
          </cell>
          <cell r="I2439" t="str">
            <v>Huawei</v>
          </cell>
          <cell r="J2439" t="str">
            <v>Franck Njouonang</v>
          </cell>
          <cell r="K2439" t="str">
            <v>Touboro</v>
          </cell>
          <cell r="L2439" t="str">
            <v>TELEINFRA</v>
          </cell>
          <cell r="M2439" t="e">
            <v>#N/A</v>
          </cell>
          <cell r="N2439" t="e">
            <v>#N/A</v>
          </cell>
        </row>
        <row r="2440">
          <cell r="A2440" t="str">
            <v>OST_324</v>
          </cell>
          <cell r="B2440" t="str">
            <v>URH_BAPI</v>
          </cell>
          <cell r="C2440" t="str">
            <v>OST</v>
          </cell>
          <cell r="D2440" t="str">
            <v>Bafoussam</v>
          </cell>
          <cell r="E2440">
            <v>10.363020000000001</v>
          </cell>
          <cell r="F2440">
            <v>5.5556299999999998</v>
          </cell>
          <cell r="G2440"/>
          <cell r="H2440" t="str">
            <v>Rural</v>
          </cell>
          <cell r="I2440" t="str">
            <v>Huawei</v>
          </cell>
          <cell r="J2440" t="str">
            <v>Kamdom Yannick</v>
          </cell>
          <cell r="K2440" t="str">
            <v>Mbouda</v>
          </cell>
          <cell r="L2440" t="str">
            <v>HAMMER_NRO_OST</v>
          </cell>
          <cell r="M2440" t="e">
            <v>#N/A</v>
          </cell>
          <cell r="N2440" t="e">
            <v>#N/A</v>
          </cell>
        </row>
        <row r="2441">
          <cell r="A2441" t="str">
            <v>ADM_008</v>
          </cell>
          <cell r="B2441" t="str">
            <v>URH_MaanBaiboum</v>
          </cell>
          <cell r="C2441" t="str">
            <v>ADM</v>
          </cell>
          <cell r="D2441" t="str">
            <v>North (Touboro)</v>
          </cell>
          <cell r="E2441">
            <v>15.3407</v>
          </cell>
          <cell r="F2441">
            <v>7.4534500000000001</v>
          </cell>
          <cell r="G2441"/>
          <cell r="H2441" t="str">
            <v>Rural</v>
          </cell>
          <cell r="I2441" t="str">
            <v>Huawei</v>
          </cell>
          <cell r="J2441" t="str">
            <v>Franck Njouonang</v>
          </cell>
          <cell r="K2441" t="str">
            <v>Touboro</v>
          </cell>
          <cell r="L2441" t="str">
            <v>TELEINFRA</v>
          </cell>
          <cell r="M2441" t="str">
            <v>IHS</v>
          </cell>
          <cell r="N2441" t="str">
            <v>Solar-Gen</v>
          </cell>
        </row>
        <row r="2442">
          <cell r="A2442" t="str">
            <v>OST_326</v>
          </cell>
          <cell r="B2442" t="str">
            <v>URH_FOKAMEZO</v>
          </cell>
          <cell r="C2442" t="str">
            <v>OST</v>
          </cell>
          <cell r="D2442" t="str">
            <v>Bafoussam</v>
          </cell>
          <cell r="E2442">
            <v>10.147349999999999</v>
          </cell>
          <cell r="F2442">
            <v>5.4256000000000002</v>
          </cell>
          <cell r="G2442"/>
          <cell r="H2442" t="str">
            <v>Rural</v>
          </cell>
          <cell r="I2442" t="str">
            <v>Huawei</v>
          </cell>
          <cell r="J2442" t="str">
            <v>Rodrigue Takala</v>
          </cell>
          <cell r="K2442" t="str">
            <v>Dschang</v>
          </cell>
          <cell r="L2442" t="str">
            <v>HAMMER_NRO_OST</v>
          </cell>
          <cell r="M2442" t="e">
            <v>#N/A</v>
          </cell>
          <cell r="N2442" t="e">
            <v>#N/A</v>
          </cell>
        </row>
        <row r="2443">
          <cell r="A2443" t="str">
            <v>NRD_206</v>
          </cell>
          <cell r="B2443" t="str">
            <v>URH_MAFARE</v>
          </cell>
          <cell r="C2443" t="str">
            <v>NRD</v>
          </cell>
          <cell r="D2443" t="str">
            <v>Touboro</v>
          </cell>
          <cell r="E2443">
            <v>15.396907000000001</v>
          </cell>
          <cell r="F2443" t="str">
            <v>  7.536620</v>
          </cell>
          <cell r="G2443"/>
          <cell r="H2443" t="str">
            <v>Rural</v>
          </cell>
          <cell r="I2443" t="str">
            <v>Huawei</v>
          </cell>
          <cell r="J2443" t="e">
            <v>#N/A</v>
          </cell>
          <cell r="K2443" t="e">
            <v>#N/A</v>
          </cell>
          <cell r="L2443" t="e">
            <v>#N/A</v>
          </cell>
          <cell r="M2443" t="e">
            <v>#N/A</v>
          </cell>
          <cell r="N2443" t="e">
            <v>#N/A</v>
          </cell>
        </row>
        <row r="2444">
          <cell r="A2444" t="str">
            <v>CTR_914</v>
          </cell>
          <cell r="B2444" t="str">
            <v>URH_KELACHAPELLA</v>
          </cell>
          <cell r="C2444" t="str">
            <v>CTR</v>
          </cell>
          <cell r="D2444" t="str">
            <v>Bafia</v>
          </cell>
          <cell r="E2444" t="str">
            <v>11.5329</v>
          </cell>
          <cell r="F2444" t="str">
            <v>4.46077</v>
          </cell>
          <cell r="G2444"/>
          <cell r="H2444" t="str">
            <v>Rural</v>
          </cell>
          <cell r="I2444" t="str">
            <v>Huawei</v>
          </cell>
          <cell r="J2444" t="str">
            <v>Patrick NSINGUI</v>
          </cell>
          <cell r="K2444" t="str">
            <v>Bafia</v>
          </cell>
          <cell r="L2444" t="str">
            <v>HAMMER_NRO_OST</v>
          </cell>
          <cell r="M2444" t="e">
            <v>#N/A</v>
          </cell>
          <cell r="N2444" t="e">
            <v>#N/A</v>
          </cell>
        </row>
        <row r="2445">
          <cell r="A2445" t="str">
            <v>EXN_338</v>
          </cell>
          <cell r="B2445" t="str">
            <v>URH_MANAOUDJI</v>
          </cell>
          <cell r="C2445" t="str">
            <v>EXN</v>
          </cell>
          <cell r="D2445" t="str">
            <v>Kousseri</v>
          </cell>
          <cell r="E2445">
            <v>14.279024</v>
          </cell>
          <cell r="F2445">
            <v>12.639747</v>
          </cell>
          <cell r="G2445"/>
          <cell r="H2445" t="str">
            <v>Rural</v>
          </cell>
          <cell r="I2445" t="str">
            <v>Huawei</v>
          </cell>
          <cell r="J2445" t="str">
            <v>Willy Ngougni</v>
          </cell>
          <cell r="K2445" t="str">
            <v>Foumban_2</v>
          </cell>
          <cell r="L2445" t="str">
            <v>HAMMER_NRO_OST</v>
          </cell>
          <cell r="M2445" t="e">
            <v>#N/A</v>
          </cell>
          <cell r="N2445" t="e">
            <v>#N/A</v>
          </cell>
        </row>
        <row r="2446">
          <cell r="A2446" t="str">
            <v>NRD_221</v>
          </cell>
          <cell r="B2446" t="str">
            <v>URH_LOUGOUNDE-WELLARE3</v>
          </cell>
          <cell r="C2446" t="str">
            <v>NRD</v>
          </cell>
          <cell r="D2446" t="str">
            <v>North (Garoua)</v>
          </cell>
          <cell r="E2446" t="str">
            <v>13.02104</v>
          </cell>
          <cell r="F2446" t="str">
            <v>9.04021</v>
          </cell>
          <cell r="G2446"/>
          <cell r="H2446" t="str">
            <v>Rural</v>
          </cell>
          <cell r="I2446" t="str">
            <v>Huawei</v>
          </cell>
          <cell r="J2446" t="str">
            <v>KEPLO MADI Jean-Paul</v>
          </cell>
          <cell r="K2446" t="str">
            <v>Garoua_1</v>
          </cell>
          <cell r="L2446" t="str">
            <v>TELEINFRA</v>
          </cell>
          <cell r="M2446" t="e">
            <v>#N/A</v>
          </cell>
          <cell r="N2446" t="e">
            <v>#N/A</v>
          </cell>
        </row>
        <row r="2447">
          <cell r="A2447" t="str">
            <v>CTR_915</v>
          </cell>
          <cell r="B2447" t="str">
            <v>URH_KHOURY_NGORO</v>
          </cell>
          <cell r="C2447" t="str">
            <v>CTR</v>
          </cell>
          <cell r="D2447" t="str">
            <v>Bafia</v>
          </cell>
          <cell r="E2447">
            <v>11.399570000000001</v>
          </cell>
          <cell r="F2447">
            <v>4.97539</v>
          </cell>
          <cell r="G2447"/>
          <cell r="H2447" t="str">
            <v>Rural</v>
          </cell>
          <cell r="I2447" t="str">
            <v>Huawei</v>
          </cell>
          <cell r="J2447" t="str">
            <v>Patrick NSINGUI</v>
          </cell>
          <cell r="K2447" t="str">
            <v>Bafia</v>
          </cell>
          <cell r="L2447" t="str">
            <v>HAMMER_NRO_OST</v>
          </cell>
          <cell r="M2447" t="e">
            <v>#N/A</v>
          </cell>
          <cell r="N2447" t="e">
            <v>#N/A</v>
          </cell>
        </row>
        <row r="2448">
          <cell r="A2448" t="str">
            <v>ADM_191</v>
          </cell>
          <cell r="B2448" t="str">
            <v>URH_KOL</v>
          </cell>
          <cell r="C2448" t="str">
            <v>ADM</v>
          </cell>
          <cell r="D2448" t="str">
            <v>Bafoussam</v>
          </cell>
          <cell r="E2448">
            <v>11.563499999999999</v>
          </cell>
          <cell r="F2448">
            <v>6.1725599999999998</v>
          </cell>
          <cell r="G2448"/>
          <cell r="H2448" t="str">
            <v>Rural</v>
          </cell>
          <cell r="I2448" t="str">
            <v>Huawei</v>
          </cell>
          <cell r="J2448" t="str">
            <v>Willy Ngougni</v>
          </cell>
          <cell r="K2448" t="str">
            <v>Foumban_2</v>
          </cell>
          <cell r="L2448" t="str">
            <v>HAMMER_NRO_OST</v>
          </cell>
          <cell r="M2448" t="e">
            <v>#N/A</v>
          </cell>
          <cell r="N2448" t="e">
            <v>#N/A</v>
          </cell>
        </row>
        <row r="2449">
          <cell r="A2449" t="str">
            <v>NRD_237</v>
          </cell>
          <cell r="B2449" t="str">
            <v>URH_MARADI</v>
          </cell>
          <cell r="C2449" t="str">
            <v>NRD</v>
          </cell>
          <cell r="D2449" t="str">
            <v>Far-North (Kaele)</v>
          </cell>
          <cell r="E2449">
            <v>14.134499999999999</v>
          </cell>
          <cell r="F2449">
            <v>10.063499999999999</v>
          </cell>
          <cell r="G2449"/>
          <cell r="H2449" t="str">
            <v>Rural</v>
          </cell>
          <cell r="I2449" t="str">
            <v>Huawei</v>
          </cell>
          <cell r="J2449" t="str">
            <v>Willy Ngougni</v>
          </cell>
          <cell r="K2449" t="str">
            <v>Foumban_2</v>
          </cell>
          <cell r="L2449" t="str">
            <v>HAMMER_NRO_OST</v>
          </cell>
          <cell r="M2449" t="e">
            <v>#N/A</v>
          </cell>
          <cell r="N2449" t="e">
            <v>#N/A</v>
          </cell>
        </row>
        <row r="2450">
          <cell r="A2450" t="str">
            <v>CTR_457</v>
          </cell>
          <cell r="B2450" t="str">
            <v>Mbargue-Camrail</v>
          </cell>
          <cell r="C2450" t="str">
            <v>CTR</v>
          </cell>
          <cell r="D2450" t="str">
            <v>Minta</v>
          </cell>
          <cell r="E2450">
            <v>13.068444400000001</v>
          </cell>
          <cell r="F2450">
            <v>4.9109999999999996</v>
          </cell>
          <cell r="G2450">
            <v>598</v>
          </cell>
          <cell r="H2450" t="str">
            <v>Macro</v>
          </cell>
          <cell r="I2450" t="str">
            <v>NOKIA</v>
          </cell>
          <cell r="J2450" t="str">
            <v>Tchimeni Franck</v>
          </cell>
          <cell r="K2450" t="str">
            <v>Bertoua_1</v>
          </cell>
          <cell r="L2450" t="str">
            <v>AFRO</v>
          </cell>
          <cell r="M2450">
            <v>0</v>
          </cell>
          <cell r="N2450" t="e">
            <v>#N/A</v>
          </cell>
        </row>
        <row r="2451">
          <cell r="A2451" t="str">
            <v>ADM_192</v>
          </cell>
          <cell r="B2451" t="str">
            <v>URH_MAYOLADE</v>
          </cell>
          <cell r="C2451" t="str">
            <v>ADM</v>
          </cell>
          <cell r="D2451" t="str">
            <v>Touboro</v>
          </cell>
          <cell r="E2451">
            <v>15.23039</v>
          </cell>
          <cell r="F2451">
            <v>7.9059299999999997</v>
          </cell>
          <cell r="G2451"/>
          <cell r="H2451" t="str">
            <v>Rural</v>
          </cell>
          <cell r="I2451" t="str">
            <v>Huawei</v>
          </cell>
          <cell r="J2451" t="str">
            <v>Franck Mezazem</v>
          </cell>
          <cell r="K2451" t="str">
            <v>Bertoua_2</v>
          </cell>
          <cell r="L2451" t="str">
            <v>AFRO</v>
          </cell>
          <cell r="M2451" t="e">
            <v>#N/A</v>
          </cell>
          <cell r="N2451" t="e">
            <v>#N/A</v>
          </cell>
        </row>
        <row r="2452">
          <cell r="A2452" t="str">
            <v>NRD_215</v>
          </cell>
          <cell r="B2452" t="str">
            <v>URH_MAYOLEHOU</v>
          </cell>
          <cell r="C2452" t="str">
            <v>NRD</v>
          </cell>
          <cell r="D2452" t="str">
            <v>Touboro</v>
          </cell>
          <cell r="E2452">
            <v>14.029114999999999</v>
          </cell>
          <cell r="F2452">
            <v>8.7136340000000008</v>
          </cell>
          <cell r="G2452"/>
          <cell r="H2452" t="str">
            <v>Rural</v>
          </cell>
          <cell r="I2452" t="str">
            <v>Huawei</v>
          </cell>
          <cell r="J2452" t="str">
            <v>Franck Njouonang</v>
          </cell>
          <cell r="K2452" t="str">
            <v>Touboro</v>
          </cell>
          <cell r="L2452" t="str">
            <v>TELEINFRA</v>
          </cell>
          <cell r="M2452" t="e">
            <v>#N/A</v>
          </cell>
          <cell r="N2452" t="e">
            <v>#N/A</v>
          </cell>
        </row>
        <row r="2453">
          <cell r="A2453" t="str">
            <v>NRD_213</v>
          </cell>
          <cell r="B2453" t="str">
            <v>URH_MAYONDA</v>
          </cell>
          <cell r="C2453" t="str">
            <v>NRD</v>
          </cell>
          <cell r="D2453" t="str">
            <v>Touboro</v>
          </cell>
          <cell r="E2453" t="str">
            <v>15.13862</v>
          </cell>
          <cell r="F2453" t="str">
            <v>8.04869</v>
          </cell>
          <cell r="G2453"/>
          <cell r="H2453" t="str">
            <v>Rural</v>
          </cell>
          <cell r="I2453" t="str">
            <v>Huawei</v>
          </cell>
          <cell r="J2453" t="str">
            <v>Franck Njouonang</v>
          </cell>
          <cell r="K2453" t="str">
            <v>Touboro</v>
          </cell>
          <cell r="L2453" t="str">
            <v>TELEINFRA</v>
          </cell>
          <cell r="M2453" t="e">
            <v>#N/A</v>
          </cell>
          <cell r="N2453" t="e">
            <v>#N/A</v>
          </cell>
        </row>
        <row r="2454">
          <cell r="A2454" t="str">
            <v>NRD_227</v>
          </cell>
          <cell r="B2454" t="str">
            <v>URH_MBAKANA</v>
          </cell>
          <cell r="C2454" t="str">
            <v>NRD</v>
          </cell>
          <cell r="D2454" t="str">
            <v>Touboro</v>
          </cell>
          <cell r="E2454">
            <v>15.2224</v>
          </cell>
          <cell r="F2454">
            <v>7.9410499999999997</v>
          </cell>
          <cell r="G2454"/>
          <cell r="H2454" t="str">
            <v>Rural</v>
          </cell>
          <cell r="I2454" t="str">
            <v>Huawei</v>
          </cell>
          <cell r="J2454" t="str">
            <v>Franck Njouonang</v>
          </cell>
          <cell r="K2454" t="str">
            <v>Touboro</v>
          </cell>
          <cell r="L2454" t="str">
            <v>TELEINFRA</v>
          </cell>
          <cell r="M2454" t="e">
            <v>#N/A</v>
          </cell>
          <cell r="N2454" t="e">
            <v>#N/A</v>
          </cell>
        </row>
        <row r="2455">
          <cell r="A2455" t="str">
            <v>OST_319</v>
          </cell>
          <cell r="B2455" t="str">
            <v>URH_KOUFEN</v>
          </cell>
          <cell r="C2455" t="str">
            <v>OST</v>
          </cell>
          <cell r="D2455" t="str">
            <v>Bafoussam</v>
          </cell>
          <cell r="E2455">
            <v>10.887874999999999</v>
          </cell>
          <cell r="F2455">
            <v>5.6450329999999997</v>
          </cell>
          <cell r="G2455"/>
          <cell r="H2455" t="str">
            <v>Rural</v>
          </cell>
          <cell r="I2455" t="str">
            <v>Huawei</v>
          </cell>
          <cell r="J2455" t="str">
            <v>Willy Ngougni</v>
          </cell>
          <cell r="K2455" t="str">
            <v>Foumban_2</v>
          </cell>
          <cell r="L2455" t="str">
            <v>HAMMER_NRO_OST</v>
          </cell>
          <cell r="M2455" t="e">
            <v>#N/A</v>
          </cell>
          <cell r="N2455" t="e">
            <v>#N/A</v>
          </cell>
        </row>
        <row r="2456">
          <cell r="A2456" t="str">
            <v>CTR_931</v>
          </cell>
          <cell r="B2456" t="str">
            <v>URH_MBANDJOCK_SOSUCAM1</v>
          </cell>
          <cell r="C2456" t="str">
            <v>CTR</v>
          </cell>
          <cell r="D2456" t="str">
            <v>Nanga Eboko</v>
          </cell>
          <cell r="E2456">
            <v>11.905684000000001</v>
          </cell>
          <cell r="F2456">
            <v>4.3768789999999997</v>
          </cell>
          <cell r="G2456"/>
          <cell r="H2456" t="str">
            <v>Rural</v>
          </cell>
          <cell r="I2456" t="str">
            <v>Huawei</v>
          </cell>
          <cell r="J2456" t="str">
            <v>Yannick Mbah</v>
          </cell>
          <cell r="K2456" t="str">
            <v>Edea</v>
          </cell>
          <cell r="L2456" t="str">
            <v>HAMMER_NRO_OST</v>
          </cell>
          <cell r="M2456" t="e">
            <v>#N/A</v>
          </cell>
          <cell r="N2456" t="e">
            <v>#N/A</v>
          </cell>
        </row>
        <row r="2457">
          <cell r="A2457" t="str">
            <v xml:space="preserve">OST_343 </v>
          </cell>
          <cell r="B2457" t="str">
            <v>URH_KOUHOUAT</v>
          </cell>
          <cell r="C2457" t="str">
            <v>OST</v>
          </cell>
          <cell r="D2457" t="str">
            <v>Bafoussam</v>
          </cell>
          <cell r="E2457">
            <v>10.70018</v>
          </cell>
          <cell r="F2457">
            <v>5.7882899999999999</v>
          </cell>
          <cell r="G2457"/>
          <cell r="H2457" t="str">
            <v>Rural</v>
          </cell>
          <cell r="I2457" t="str">
            <v>Huawei</v>
          </cell>
          <cell r="J2457" t="e">
            <v>#N/A</v>
          </cell>
          <cell r="K2457" t="e">
            <v>#N/A</v>
          </cell>
          <cell r="L2457" t="str">
            <v>HAMMER_NRO_OST</v>
          </cell>
          <cell r="M2457" t="e">
            <v>#N/A</v>
          </cell>
          <cell r="N2457" t="e">
            <v>#N/A</v>
          </cell>
        </row>
        <row r="2458">
          <cell r="A2458" t="str">
            <v>NRD_224</v>
          </cell>
          <cell r="B2458" t="str">
            <v>URH_MBITOM(AXENGAOUNDERE)</v>
          </cell>
          <cell r="C2458" t="str">
            <v>NRD</v>
          </cell>
          <cell r="D2458" t="str">
            <v>Touboro</v>
          </cell>
          <cell r="E2458" t="str">
            <v>15.46476</v>
          </cell>
          <cell r="F2458" t="str">
            <v>7.78596</v>
          </cell>
          <cell r="G2458"/>
          <cell r="H2458" t="str">
            <v>Rural</v>
          </cell>
          <cell r="I2458" t="str">
            <v>Huawei</v>
          </cell>
          <cell r="J2458" t="str">
            <v>Franck Njouonang</v>
          </cell>
          <cell r="K2458" t="str">
            <v>Touboro</v>
          </cell>
          <cell r="L2458" t="str">
            <v>TELEINFRA</v>
          </cell>
          <cell r="M2458" t="e">
            <v>#N/A</v>
          </cell>
          <cell r="N2458" t="e">
            <v>#N/A</v>
          </cell>
        </row>
        <row r="2459">
          <cell r="A2459" t="str">
            <v>OST_328</v>
          </cell>
          <cell r="B2459" t="str">
            <v>URH_KOUROM</v>
          </cell>
          <cell r="C2459" t="str">
            <v>OST</v>
          </cell>
          <cell r="D2459" t="str">
            <v>Bafoussam</v>
          </cell>
          <cell r="E2459">
            <v>10.634847000000001</v>
          </cell>
          <cell r="F2459">
            <v>5.7783429999999996</v>
          </cell>
          <cell r="G2459"/>
          <cell r="H2459" t="str">
            <v>Rural</v>
          </cell>
          <cell r="I2459" t="str">
            <v>Huawei</v>
          </cell>
          <cell r="J2459" t="str">
            <v>Willy Ngougni</v>
          </cell>
          <cell r="K2459" t="str">
            <v>Foumban_2</v>
          </cell>
          <cell r="L2459" t="str">
            <v>HAMMER_NRO_OST</v>
          </cell>
          <cell r="M2459" t="e">
            <v>#N/A</v>
          </cell>
          <cell r="N2459" t="e">
            <v>#N/A</v>
          </cell>
        </row>
        <row r="2460">
          <cell r="A2460" t="str">
            <v>OST_334</v>
          </cell>
          <cell r="B2460" t="str">
            <v>URH_MACHATOUM</v>
          </cell>
          <cell r="C2460" t="str">
            <v>OST</v>
          </cell>
          <cell r="D2460" t="str">
            <v>Bafoussam</v>
          </cell>
          <cell r="E2460">
            <v>11.058619999999999</v>
          </cell>
          <cell r="F2460">
            <v>5.4252399999999996</v>
          </cell>
          <cell r="G2460"/>
          <cell r="H2460" t="str">
            <v>Rural</v>
          </cell>
          <cell r="I2460" t="str">
            <v>Huawei</v>
          </cell>
          <cell r="J2460" t="str">
            <v>Willy Ngougni</v>
          </cell>
          <cell r="K2460" t="str">
            <v>Foumban_2</v>
          </cell>
          <cell r="L2460" t="str">
            <v>HAMMER_NRO_OST</v>
          </cell>
          <cell r="M2460" t="e">
            <v>#N/A</v>
          </cell>
          <cell r="N2460" t="e">
            <v>#N/A</v>
          </cell>
        </row>
        <row r="2461">
          <cell r="A2461" t="str">
            <v>OST_335</v>
          </cell>
          <cell r="B2461" t="str">
            <v>URH_MALENTOUEN2</v>
          </cell>
          <cell r="C2461" t="str">
            <v>OST</v>
          </cell>
          <cell r="D2461" t="str">
            <v>Bafoussam</v>
          </cell>
          <cell r="E2461" t="str">
            <v>10.965911</v>
          </cell>
          <cell r="F2461" t="str">
            <v>5.777982</v>
          </cell>
          <cell r="G2461"/>
          <cell r="H2461" t="str">
            <v>Rural</v>
          </cell>
          <cell r="I2461" t="str">
            <v>Huawei</v>
          </cell>
          <cell r="J2461" t="e">
            <v>#N/A</v>
          </cell>
          <cell r="K2461" t="e">
            <v>#N/A</v>
          </cell>
          <cell r="L2461" t="str">
            <v>HAMMER_NRO_OST</v>
          </cell>
          <cell r="M2461" t="e">
            <v>#N/A</v>
          </cell>
          <cell r="N2461" t="e">
            <v>#N/A</v>
          </cell>
        </row>
        <row r="2462">
          <cell r="A2462" t="str">
            <v>OST_336</v>
          </cell>
          <cell r="B2462" t="str">
            <v>URH_MANKOUOMBI</v>
          </cell>
          <cell r="C2462" t="str">
            <v>OST</v>
          </cell>
          <cell r="D2462" t="str">
            <v>Bafoussam</v>
          </cell>
          <cell r="E2462">
            <v>11.069800000000001</v>
          </cell>
          <cell r="F2462">
            <v>5.4615799999999997</v>
          </cell>
          <cell r="G2462"/>
          <cell r="H2462" t="str">
            <v>Rural</v>
          </cell>
          <cell r="I2462" t="str">
            <v>Huawei</v>
          </cell>
          <cell r="J2462" t="e">
            <v>#N/A</v>
          </cell>
          <cell r="K2462" t="e">
            <v>#N/A</v>
          </cell>
          <cell r="L2462" t="str">
            <v>HAMMER_NRO_OST</v>
          </cell>
          <cell r="M2462" t="e">
            <v>#N/A</v>
          </cell>
          <cell r="N2462" t="e">
            <v>#N/A</v>
          </cell>
        </row>
        <row r="2463">
          <cell r="A2463" t="str">
            <v>OST_337</v>
          </cell>
          <cell r="B2463" t="str">
            <v>URH_MAPOU</v>
          </cell>
          <cell r="C2463" t="str">
            <v>OST</v>
          </cell>
          <cell r="D2463" t="str">
            <v>Bafoussam</v>
          </cell>
          <cell r="E2463">
            <v>11.24803</v>
          </cell>
          <cell r="F2463">
            <v>5.7690400000000004</v>
          </cell>
          <cell r="G2463"/>
          <cell r="H2463" t="str">
            <v>Rural</v>
          </cell>
          <cell r="I2463" t="str">
            <v>Huawei</v>
          </cell>
          <cell r="J2463" t="str">
            <v>Willy Ngougni</v>
          </cell>
          <cell r="K2463" t="str">
            <v>Foumban_2</v>
          </cell>
          <cell r="L2463" t="str">
            <v>HAMMER_NRO_OST</v>
          </cell>
          <cell r="M2463" t="e">
            <v>#N/A</v>
          </cell>
          <cell r="N2463" t="e">
            <v>#N/A</v>
          </cell>
        </row>
        <row r="2464">
          <cell r="A2464" t="str">
            <v>NRO_113</v>
          </cell>
          <cell r="B2464" t="str">
            <v>Bamenda-Park-Pharmacy-MTN</v>
          </cell>
          <cell r="C2464" t="str">
            <v>NRO</v>
          </cell>
          <cell r="D2464" t="str">
            <v>Bamenda</v>
          </cell>
          <cell r="E2464">
            <v>10.139799999999999</v>
          </cell>
          <cell r="F2464">
            <v>5.9662300000000004</v>
          </cell>
          <cell r="G2464">
            <v>1243</v>
          </cell>
          <cell r="H2464" t="str">
            <v>Macro</v>
          </cell>
          <cell r="I2464" t="str">
            <v>NOKIA</v>
          </cell>
          <cell r="J2464" t="str">
            <v>UCHENNA Cedric</v>
          </cell>
          <cell r="K2464" t="str">
            <v>B2B_Bamenda</v>
          </cell>
          <cell r="L2464" t="str">
            <v>HAMMER_NRO_OST</v>
          </cell>
          <cell r="M2464" t="str">
            <v>MTN</v>
          </cell>
          <cell r="N2464" t="e">
            <v>#N/A</v>
          </cell>
        </row>
        <row r="2465">
          <cell r="A2465" t="str">
            <v>ADM_193</v>
          </cell>
          <cell r="B2465" t="str">
            <v>URH_MBOR</v>
          </cell>
          <cell r="C2465" t="str">
            <v>ADM</v>
          </cell>
          <cell r="D2465" t="str">
            <v>Bafoussam</v>
          </cell>
          <cell r="E2465">
            <v>11.36326</v>
          </cell>
          <cell r="F2465">
            <v>6.4185699999999999</v>
          </cell>
          <cell r="G2465"/>
          <cell r="H2465" t="str">
            <v>Rural</v>
          </cell>
          <cell r="I2465" t="str">
            <v>Huawei</v>
          </cell>
          <cell r="J2465" t="str">
            <v>Willy Ngougni</v>
          </cell>
          <cell r="K2465" t="str">
            <v>Foumban_2</v>
          </cell>
          <cell r="L2465" t="str">
            <v>HAMMER_NRO_OST</v>
          </cell>
          <cell r="M2465" t="e">
            <v>#N/A</v>
          </cell>
          <cell r="N2465" t="e">
            <v>#N/A</v>
          </cell>
        </row>
        <row r="2466">
          <cell r="A2466" t="str">
            <v>SUD_150</v>
          </cell>
          <cell r="B2466" t="str">
            <v>URH_MEYOMESSI</v>
          </cell>
          <cell r="C2466" t="str">
            <v>SUD</v>
          </cell>
          <cell r="D2466" t="str">
            <v>Sangmelima</v>
          </cell>
          <cell r="E2466" t="str">
            <v>12.204</v>
          </cell>
          <cell r="F2466" t="str">
            <v>2.81644</v>
          </cell>
          <cell r="G2466"/>
          <cell r="H2466" t="str">
            <v>Rural</v>
          </cell>
          <cell r="I2466" t="str">
            <v>Huawei</v>
          </cell>
          <cell r="J2466" t="str">
            <v>Kenfack Peguy</v>
          </cell>
          <cell r="K2466" t="str">
            <v>Sangmelima</v>
          </cell>
          <cell r="L2466" t="str">
            <v>AFRO</v>
          </cell>
          <cell r="M2466" t="e">
            <v>#N/A</v>
          </cell>
          <cell r="N2466" t="e">
            <v>#N/A</v>
          </cell>
        </row>
        <row r="2467">
          <cell r="A2467" t="str">
            <v>EXN_283</v>
          </cell>
          <cell r="B2467" t="str">
            <v>URH_MIDIVING</v>
          </cell>
          <cell r="C2467" t="str">
            <v>EXN</v>
          </cell>
          <cell r="D2467" t="str">
            <v>Far-North (Kaele)</v>
          </cell>
          <cell r="E2467">
            <v>14.321719999999999</v>
          </cell>
          <cell r="F2467">
            <v>10.16493</v>
          </cell>
          <cell r="G2467"/>
          <cell r="H2467" t="str">
            <v>Rural</v>
          </cell>
          <cell r="I2467" t="str">
            <v>Huawei</v>
          </cell>
          <cell r="J2467" t="str">
            <v>Herman Tchawe</v>
          </cell>
          <cell r="K2467" t="str">
            <v>Kaele</v>
          </cell>
          <cell r="L2467" t="str">
            <v>TELEINFRA</v>
          </cell>
          <cell r="M2467" t="e">
            <v>#N/A</v>
          </cell>
          <cell r="N2467" t="e">
            <v>#N/A</v>
          </cell>
        </row>
        <row r="2468">
          <cell r="A2468" t="str">
            <v>EXN_303</v>
          </cell>
          <cell r="B2468" t="str">
            <v>URH_BAGALAF</v>
          </cell>
          <cell r="C2468" t="str">
            <v>EXN</v>
          </cell>
          <cell r="D2468" t="str">
            <v>Maroua</v>
          </cell>
          <cell r="E2468" t="str">
            <v>14.532603</v>
          </cell>
          <cell r="F2468" t="str">
            <v>10.698242</v>
          </cell>
          <cell r="G2468"/>
          <cell r="H2468" t="str">
            <v>Rural</v>
          </cell>
          <cell r="I2468" t="str">
            <v>Huawei</v>
          </cell>
          <cell r="J2468" t="str">
            <v>Yanoussa Ahmadou</v>
          </cell>
          <cell r="K2468" t="str">
            <v>Maroua_2</v>
          </cell>
          <cell r="L2468" t="str">
            <v>TELEINFRA</v>
          </cell>
          <cell r="M2468" t="e">
            <v>#N/A</v>
          </cell>
          <cell r="N2468" t="e">
            <v>#N/A</v>
          </cell>
        </row>
        <row r="2469">
          <cell r="A2469" t="str">
            <v>OST_338</v>
          </cell>
          <cell r="B2469" t="str">
            <v>URH_MENFOUNG</v>
          </cell>
          <cell r="C2469" t="str">
            <v>OST</v>
          </cell>
          <cell r="D2469" t="str">
            <v>Bafoussam</v>
          </cell>
          <cell r="E2469">
            <v>10.439310000000001</v>
          </cell>
          <cell r="F2469">
            <v>5.7820099999999996</v>
          </cell>
          <cell r="G2469"/>
          <cell r="H2469" t="str">
            <v>Rural</v>
          </cell>
          <cell r="I2469" t="str">
            <v>Huawei</v>
          </cell>
          <cell r="J2469" t="str">
            <v>Kamdom Yannick</v>
          </cell>
          <cell r="K2469" t="str">
            <v>Mbouda</v>
          </cell>
          <cell r="L2469" t="str">
            <v>HAMMER_NRO_OST</v>
          </cell>
          <cell r="M2469" t="e">
            <v>#N/A</v>
          </cell>
          <cell r="N2469" t="e">
            <v>#N/A</v>
          </cell>
        </row>
        <row r="2470">
          <cell r="A2470" t="str">
            <v xml:space="preserve">EXN_334 </v>
          </cell>
          <cell r="B2470" t="str">
            <v>URH_BIR_Salack</v>
          </cell>
          <cell r="C2470" t="str">
            <v>EXN</v>
          </cell>
          <cell r="D2470" t="str">
            <v>Maroua</v>
          </cell>
          <cell r="E2470">
            <v>14.243272222222201</v>
          </cell>
          <cell r="F2470">
            <v>10.4675166666667</v>
          </cell>
          <cell r="G2470"/>
          <cell r="H2470" t="str">
            <v>Rural</v>
          </cell>
          <cell r="I2470" t="str">
            <v>Huawei</v>
          </cell>
          <cell r="J2470" t="e">
            <v>#N/A</v>
          </cell>
          <cell r="K2470" t="e">
            <v>#N/A</v>
          </cell>
          <cell r="L2470" t="e">
            <v>#N/A</v>
          </cell>
          <cell r="M2470" t="e">
            <v>#N/A</v>
          </cell>
          <cell r="N2470" t="e">
            <v>#N/A</v>
          </cell>
        </row>
        <row r="2471">
          <cell r="A2471" t="str">
            <v>EXN_302</v>
          </cell>
          <cell r="B2471" t="str">
            <v>URH_NDODEHE</v>
          </cell>
          <cell r="C2471" t="str">
            <v>EXN</v>
          </cell>
          <cell r="D2471" t="str">
            <v>Kousseri</v>
          </cell>
          <cell r="E2471">
            <v>14.44271</v>
          </cell>
          <cell r="F2471">
            <v>12.455690000000001</v>
          </cell>
          <cell r="G2471"/>
          <cell r="H2471" t="str">
            <v>Rural</v>
          </cell>
          <cell r="I2471" t="str">
            <v>Huawei</v>
          </cell>
          <cell r="J2471" t="str">
            <v>Romeo Mathieu YEMIH</v>
          </cell>
          <cell r="K2471" t="str">
            <v>Makary</v>
          </cell>
          <cell r="L2471" t="str">
            <v>TELEINFRA</v>
          </cell>
          <cell r="M2471" t="e">
            <v>#N/A</v>
          </cell>
          <cell r="N2471" t="e">
            <v>#N/A</v>
          </cell>
        </row>
        <row r="2472">
          <cell r="A2472" t="str">
            <v>OST_323</v>
          </cell>
          <cell r="B2472" t="str">
            <v>URH_MEUDJIEU</v>
          </cell>
          <cell r="C2472" t="str">
            <v>OST</v>
          </cell>
          <cell r="D2472" t="str">
            <v>Bafoussam</v>
          </cell>
          <cell r="E2472">
            <v>10.397119999999999</v>
          </cell>
          <cell r="F2472">
            <v>5.2101499999999996</v>
          </cell>
          <cell r="G2472"/>
          <cell r="H2472" t="str">
            <v>Rural</v>
          </cell>
          <cell r="I2472" t="str">
            <v>Huawei</v>
          </cell>
          <cell r="J2472" t="str">
            <v>Patrick Tonye</v>
          </cell>
          <cell r="K2472" t="str">
            <v>Bangangte</v>
          </cell>
          <cell r="L2472" t="str">
            <v>HAMMER_NRO_OST</v>
          </cell>
          <cell r="M2472" t="e">
            <v>#N/A</v>
          </cell>
          <cell r="N2472" t="e">
            <v>#N/A</v>
          </cell>
        </row>
        <row r="2473">
          <cell r="A2473" t="str">
            <v>OST_339</v>
          </cell>
          <cell r="B2473" t="str">
            <v>URH_NDOUPE</v>
          </cell>
          <cell r="C2473" t="str">
            <v>OST</v>
          </cell>
          <cell r="D2473" t="str">
            <v>Bafoussam</v>
          </cell>
          <cell r="E2473" t="str">
            <v>10.506854</v>
          </cell>
          <cell r="F2473" t="str">
            <v>5.518903</v>
          </cell>
          <cell r="G2473"/>
          <cell r="H2473" t="str">
            <v>Rural</v>
          </cell>
          <cell r="I2473" t="str">
            <v>Huawei</v>
          </cell>
          <cell r="J2473" t="str">
            <v>Kamdom Yannick</v>
          </cell>
          <cell r="K2473" t="str">
            <v>Mbouda</v>
          </cell>
          <cell r="L2473" t="str">
            <v>HAMMER_NRO_OST</v>
          </cell>
          <cell r="M2473" t="e">
            <v>#N/A</v>
          </cell>
          <cell r="N2473" t="e">
            <v>#N/A</v>
          </cell>
        </row>
        <row r="2474">
          <cell r="A2474" t="str">
            <v>EXN_301</v>
          </cell>
          <cell r="B2474" t="str">
            <v>URH_NGARKAWA</v>
          </cell>
          <cell r="C2474" t="str">
            <v>EXN</v>
          </cell>
          <cell r="D2474" t="str">
            <v>Kousseri</v>
          </cell>
          <cell r="E2474" t="str">
            <v>14.48795</v>
          </cell>
          <cell r="F2474" t="str">
            <v>12.68396</v>
          </cell>
          <cell r="G2474"/>
          <cell r="H2474" t="str">
            <v>Rural</v>
          </cell>
          <cell r="I2474" t="str">
            <v>Huawei</v>
          </cell>
          <cell r="J2474" t="str">
            <v>Romeo Mathieu YEMIH</v>
          </cell>
          <cell r="K2474" t="str">
            <v>Makary</v>
          </cell>
          <cell r="L2474" t="str">
            <v>TELEINFRA</v>
          </cell>
          <cell r="M2474" t="e">
            <v>#N/A</v>
          </cell>
          <cell r="N2474" t="e">
            <v>#N/A</v>
          </cell>
        </row>
        <row r="2475">
          <cell r="A2475" t="str">
            <v xml:space="preserve">NRD_238 </v>
          </cell>
          <cell r="B2475" t="str">
            <v>URH_NGONG3</v>
          </cell>
          <cell r="C2475" t="str">
            <v>NRD</v>
          </cell>
          <cell r="D2475" t="str">
            <v>North (Garoua)</v>
          </cell>
          <cell r="E2475">
            <v>13.469303</v>
          </cell>
          <cell r="F2475">
            <v>9.0038560000000007</v>
          </cell>
          <cell r="G2475"/>
          <cell r="H2475" t="str">
            <v>Rural</v>
          </cell>
          <cell r="I2475" t="str">
            <v>Huawei</v>
          </cell>
          <cell r="J2475" t="e">
            <v>#N/A</v>
          </cell>
          <cell r="K2475" t="e">
            <v>#N/A</v>
          </cell>
          <cell r="L2475" t="e">
            <v>#N/A</v>
          </cell>
          <cell r="M2475" t="e">
            <v>#N/A</v>
          </cell>
          <cell r="N2475" t="e">
            <v>#N/A</v>
          </cell>
        </row>
        <row r="2476">
          <cell r="A2476" t="str">
            <v>NRD_228</v>
          </cell>
          <cell r="B2476" t="str">
            <v>URH_NGONG-LAINDE</v>
          </cell>
          <cell r="C2476" t="str">
            <v>NRD</v>
          </cell>
          <cell r="D2476" t="str">
            <v>North (Garoua)</v>
          </cell>
          <cell r="E2476">
            <v>13.46982</v>
          </cell>
          <cell r="F2476">
            <v>9.0942299999999996</v>
          </cell>
          <cell r="G2476"/>
          <cell r="H2476" t="str">
            <v>Rural</v>
          </cell>
          <cell r="I2476" t="str">
            <v>Huawei</v>
          </cell>
          <cell r="J2476" t="str">
            <v>KEPLO MADI Jean-Paul</v>
          </cell>
          <cell r="K2476" t="str">
            <v>Garoua_1</v>
          </cell>
          <cell r="L2476" t="str">
            <v>TELEINFRA</v>
          </cell>
          <cell r="M2476" t="e">
            <v>#N/A</v>
          </cell>
          <cell r="N2476" t="e">
            <v>#N/A</v>
          </cell>
        </row>
        <row r="2477">
          <cell r="A2477" t="str">
            <v>EXN_294</v>
          </cell>
          <cell r="B2477" t="str">
            <v>URH_NGUETCHEWE</v>
          </cell>
          <cell r="C2477" t="str">
            <v>EXN</v>
          </cell>
          <cell r="D2477" t="str">
            <v>Far-North (Mokolo)</v>
          </cell>
          <cell r="E2477">
            <v>13.941090000000001</v>
          </cell>
          <cell r="F2477">
            <v>10.99619</v>
          </cell>
          <cell r="G2477"/>
          <cell r="H2477" t="str">
            <v>Rural</v>
          </cell>
          <cell r="I2477" t="str">
            <v>Huawei</v>
          </cell>
          <cell r="J2477" t="str">
            <v>Abiss Alioum</v>
          </cell>
          <cell r="K2477" t="str">
            <v>Mokolo</v>
          </cell>
          <cell r="L2477" t="str">
            <v>TELEINFRA</v>
          </cell>
          <cell r="M2477" t="e">
            <v>#N/A</v>
          </cell>
          <cell r="N2477" t="e">
            <v>#N/A</v>
          </cell>
        </row>
        <row r="2478">
          <cell r="A2478" t="str">
            <v>SUD_154</v>
          </cell>
          <cell r="B2478" t="str">
            <v>URH_NIETE-HOPITAL</v>
          </cell>
          <cell r="C2478" t="str">
            <v>SUD</v>
          </cell>
          <cell r="D2478" t="str">
            <v>Kribi</v>
          </cell>
          <cell r="E2478">
            <v>10.040336999999999</v>
          </cell>
          <cell r="F2478">
            <v>2.7410399999999999</v>
          </cell>
          <cell r="G2478"/>
          <cell r="H2478" t="str">
            <v>Rural</v>
          </cell>
          <cell r="I2478" t="str">
            <v>Huawei</v>
          </cell>
          <cell r="J2478" t="str">
            <v>Lucien Kamogne</v>
          </cell>
          <cell r="K2478" t="str">
            <v>Kribi</v>
          </cell>
          <cell r="L2478" t="str">
            <v>HAMMER_LIT_SUO</v>
          </cell>
          <cell r="M2478" t="e">
            <v>#N/A</v>
          </cell>
          <cell r="N2478" t="e">
            <v>#N/A</v>
          </cell>
        </row>
        <row r="2479">
          <cell r="A2479" t="str">
            <v>CTR_916</v>
          </cell>
          <cell r="B2479" t="str">
            <v>URH_NEBOLEN</v>
          </cell>
          <cell r="C2479" t="str">
            <v>CTR</v>
          </cell>
          <cell r="D2479" t="str">
            <v>Bafia</v>
          </cell>
          <cell r="E2479">
            <v>10.82253</v>
          </cell>
          <cell r="F2479">
            <v>4.8145689999999997</v>
          </cell>
          <cell r="G2479"/>
          <cell r="H2479" t="str">
            <v>Rural</v>
          </cell>
          <cell r="I2479" t="str">
            <v>Huawei</v>
          </cell>
          <cell r="J2479" t="str">
            <v>Patrick NSINGUI</v>
          </cell>
          <cell r="K2479" t="str">
            <v>Bafia</v>
          </cell>
          <cell r="L2479" t="str">
            <v>HAMMER_NRO_OST</v>
          </cell>
          <cell r="M2479" t="e">
            <v>#N/A</v>
          </cell>
          <cell r="N2479" t="e">
            <v>#N/A</v>
          </cell>
        </row>
        <row r="2480">
          <cell r="A2480" t="str">
            <v>SUD_155</v>
          </cell>
          <cell r="B2480" t="str">
            <v>URH_NIETE-V7</v>
          </cell>
          <cell r="C2480" t="str">
            <v>SUD</v>
          </cell>
          <cell r="D2480" t="str">
            <v>Kribi</v>
          </cell>
          <cell r="E2480">
            <v>10.086588000000001</v>
          </cell>
          <cell r="F2480">
            <v>2.7212779999999999</v>
          </cell>
          <cell r="G2480"/>
          <cell r="H2480" t="str">
            <v>Rural</v>
          </cell>
          <cell r="I2480" t="str">
            <v>Huawei</v>
          </cell>
          <cell r="J2480" t="str">
            <v>Lucien Kamogne</v>
          </cell>
          <cell r="K2480" t="str">
            <v>Kribi</v>
          </cell>
          <cell r="L2480" t="str">
            <v>HAMMER_LIT_SUO</v>
          </cell>
          <cell r="M2480" t="e">
            <v>#N/A</v>
          </cell>
          <cell r="N2480" t="e">
            <v>#N/A</v>
          </cell>
        </row>
        <row r="2481">
          <cell r="A2481" t="str">
            <v>NRO_118</v>
          </cell>
          <cell r="B2481" t="str">
            <v>Bamenda-Sisia-Quater-IHS</v>
          </cell>
          <cell r="C2481" t="str">
            <v>NRO</v>
          </cell>
          <cell r="D2481" t="str">
            <v>Bamenda</v>
          </cell>
          <cell r="E2481">
            <v>10.168189999999999</v>
          </cell>
          <cell r="F2481">
            <v>5.9587199999999996</v>
          </cell>
          <cell r="G2481">
            <v>1280</v>
          </cell>
          <cell r="H2481" t="str">
            <v>Macro</v>
          </cell>
          <cell r="I2481" t="str">
            <v>NOKIA</v>
          </cell>
          <cell r="J2481" t="str">
            <v>UCHENNA Cedric</v>
          </cell>
          <cell r="K2481" t="str">
            <v>B2B_Bamenda</v>
          </cell>
          <cell r="L2481" t="str">
            <v>HAMMER_NRO_OST</v>
          </cell>
          <cell r="M2481" t="str">
            <v>IHS</v>
          </cell>
          <cell r="N2481" t="str">
            <v>Grid-Gen</v>
          </cell>
        </row>
        <row r="2482">
          <cell r="A2482" t="str">
            <v>OST_331</v>
          </cell>
          <cell r="B2482" t="str">
            <v>URH_NJIPOUOCHE-FOYET</v>
          </cell>
          <cell r="C2482" t="str">
            <v>OST</v>
          </cell>
          <cell r="D2482" t="str">
            <v>Bafoussam</v>
          </cell>
          <cell r="E2482">
            <v>10.885160000000001</v>
          </cell>
          <cell r="F2482">
            <v>5.8480299999999996</v>
          </cell>
          <cell r="G2482"/>
          <cell r="H2482" t="str">
            <v>Rural</v>
          </cell>
          <cell r="I2482" t="str">
            <v>Huawei</v>
          </cell>
          <cell r="J2482" t="str">
            <v>Tchoupa Yannick</v>
          </cell>
          <cell r="K2482" t="str">
            <v>Nkongsamba</v>
          </cell>
          <cell r="L2482" t="str">
            <v>HAMMER_NRO_OST</v>
          </cell>
          <cell r="M2482" t="e">
            <v>#N/A</v>
          </cell>
          <cell r="N2482" t="e">
            <v>#N/A</v>
          </cell>
        </row>
        <row r="2483">
          <cell r="A2483" t="str">
            <v>CTR_924</v>
          </cell>
          <cell r="B2483" t="str">
            <v>URH_NKOLBOGOI</v>
          </cell>
          <cell r="C2483" t="str">
            <v>CTR</v>
          </cell>
          <cell r="D2483" t="str">
            <v>Bafia</v>
          </cell>
          <cell r="E2483">
            <v>11.48681</v>
          </cell>
          <cell r="F2483">
            <v>4.3537999999999997</v>
          </cell>
          <cell r="G2483"/>
          <cell r="H2483" t="str">
            <v>Rural</v>
          </cell>
          <cell r="I2483" t="str">
            <v>Huawei</v>
          </cell>
          <cell r="J2483" t="str">
            <v>TSAGUE Raoul</v>
          </cell>
          <cell r="K2483" t="str">
            <v>Nanga-Eboko</v>
          </cell>
          <cell r="L2483" t="str">
            <v>AFRO</v>
          </cell>
          <cell r="M2483" t="e">
            <v>#N/A</v>
          </cell>
          <cell r="N2483" t="e">
            <v>#N/A</v>
          </cell>
        </row>
        <row r="2484">
          <cell r="A2484" t="str">
            <v>CTR_925</v>
          </cell>
          <cell r="B2484" t="str">
            <v>URH_NKOTENG_SOSUCAM1</v>
          </cell>
          <cell r="C2484" t="str">
            <v>CTR</v>
          </cell>
          <cell r="D2484" t="str">
            <v>Nanga Eboko</v>
          </cell>
          <cell r="E2484">
            <v>12.168703000000001</v>
          </cell>
          <cell r="F2484">
            <v>4.4847840000000003</v>
          </cell>
          <cell r="G2484"/>
          <cell r="H2484" t="str">
            <v>Rural</v>
          </cell>
          <cell r="I2484" t="str">
            <v>Huawei</v>
          </cell>
          <cell r="J2484" t="str">
            <v>TSAGUE Raoul</v>
          </cell>
          <cell r="K2484" t="str">
            <v>Nanga-Eboko</v>
          </cell>
          <cell r="L2484" t="str">
            <v>AFRO</v>
          </cell>
          <cell r="M2484" t="e">
            <v>#N/A</v>
          </cell>
          <cell r="N2484" t="e">
            <v>#N/A</v>
          </cell>
        </row>
        <row r="2485">
          <cell r="A2485" t="str">
            <v>CTR_928</v>
          </cell>
          <cell r="B2485" t="str">
            <v>URH_NKOTENG_SOSUCAM4</v>
          </cell>
          <cell r="C2485" t="str">
            <v>CTR</v>
          </cell>
          <cell r="D2485" t="str">
            <v>Nanga Eboko</v>
          </cell>
          <cell r="E2485">
            <v>12.093185</v>
          </cell>
          <cell r="F2485">
            <v>4.349183</v>
          </cell>
          <cell r="G2485"/>
          <cell r="H2485" t="str">
            <v>Rural</v>
          </cell>
          <cell r="I2485" t="str">
            <v>Huawei</v>
          </cell>
          <cell r="J2485" t="str">
            <v>Rodrigue Takala</v>
          </cell>
          <cell r="K2485" t="str">
            <v>Dschang</v>
          </cell>
          <cell r="L2485" t="str">
            <v>HAMMER_NRO_OST</v>
          </cell>
          <cell r="M2485" t="e">
            <v>#N/A</v>
          </cell>
          <cell r="N2485" t="e">
            <v>#N/A</v>
          </cell>
        </row>
        <row r="2486">
          <cell r="A2486" t="str">
            <v>OST_341</v>
          </cell>
          <cell r="B2486" t="str">
            <v>URH_NZALLA</v>
          </cell>
          <cell r="C2486" t="str">
            <v>OST</v>
          </cell>
          <cell r="D2486" t="str">
            <v>Bafoussam</v>
          </cell>
          <cell r="E2486">
            <v>10.07738</v>
          </cell>
          <cell r="F2486">
            <v>5.3321800000000001</v>
          </cell>
          <cell r="G2486"/>
          <cell r="H2486" t="str">
            <v>Rural</v>
          </cell>
          <cell r="I2486" t="str">
            <v>Huawei</v>
          </cell>
          <cell r="J2486" t="e">
            <v>#N/A</v>
          </cell>
          <cell r="K2486" t="e">
            <v>#N/A</v>
          </cell>
          <cell r="L2486" t="str">
            <v>HAMMER_NRO_OST</v>
          </cell>
          <cell r="M2486" t="e">
            <v>#N/A</v>
          </cell>
          <cell r="N2486" t="e">
            <v>#N/A</v>
          </cell>
        </row>
        <row r="2487">
          <cell r="A2487" t="str">
            <v>NRD_223</v>
          </cell>
          <cell r="B2487" t="str">
            <v>URH_OURO_GALDIMA</v>
          </cell>
          <cell r="C2487" t="str">
            <v>NRD</v>
          </cell>
          <cell r="D2487" t="str">
            <v>North (Garoua)</v>
          </cell>
          <cell r="E2487" t="str">
            <v>13.545953</v>
          </cell>
          <cell r="F2487" t="str">
            <v>8.713605</v>
          </cell>
          <cell r="G2487"/>
          <cell r="H2487" t="str">
            <v>Rural</v>
          </cell>
          <cell r="I2487" t="str">
            <v>Huawei</v>
          </cell>
          <cell r="J2487" t="str">
            <v>Romeo Mathieu YEMIH</v>
          </cell>
          <cell r="K2487" t="str">
            <v>Makary</v>
          </cell>
          <cell r="L2487" t="str">
            <v>TELEINFRA</v>
          </cell>
          <cell r="M2487" t="e">
            <v>#N/A</v>
          </cell>
          <cell r="N2487" t="e">
            <v>#N/A</v>
          </cell>
        </row>
        <row r="2488">
          <cell r="A2488" t="str">
            <v xml:space="preserve">NRD_232 </v>
          </cell>
          <cell r="B2488" t="str">
            <v>URH_OUROGARGA</v>
          </cell>
          <cell r="C2488" t="str">
            <v>NRD</v>
          </cell>
          <cell r="D2488" t="str">
            <v>Kousseri</v>
          </cell>
          <cell r="E2488">
            <v>14.384295</v>
          </cell>
          <cell r="F2488">
            <v>12.371715999999999</v>
          </cell>
          <cell r="G2488"/>
          <cell r="H2488" t="str">
            <v>Rural</v>
          </cell>
          <cell r="I2488" t="str">
            <v>Huawei</v>
          </cell>
          <cell r="J2488" t="e">
            <v>#N/A</v>
          </cell>
          <cell r="K2488" t="e">
            <v>#N/A</v>
          </cell>
          <cell r="L2488" t="e">
            <v>#N/A</v>
          </cell>
          <cell r="M2488" t="e">
            <v>#N/A</v>
          </cell>
          <cell r="N2488" t="e">
            <v>#N/A</v>
          </cell>
        </row>
        <row r="2489">
          <cell r="A2489" t="str">
            <v>NRD_211</v>
          </cell>
          <cell r="B2489" t="str">
            <v>URH_OUROKESSOUM</v>
          </cell>
          <cell r="C2489" t="str">
            <v>NRD</v>
          </cell>
          <cell r="D2489" t="str">
            <v>Touboro</v>
          </cell>
          <cell r="E2489">
            <v>14.361969999999999</v>
          </cell>
          <cell r="F2489">
            <v>8.4911700000000003</v>
          </cell>
          <cell r="G2489"/>
          <cell r="H2489" t="str">
            <v>Rural</v>
          </cell>
          <cell r="I2489" t="str">
            <v>Huawei</v>
          </cell>
          <cell r="J2489" t="str">
            <v>Franck Njouonang</v>
          </cell>
          <cell r="K2489" t="str">
            <v>Touboro</v>
          </cell>
          <cell r="L2489" t="str">
            <v>TELEINFRA</v>
          </cell>
          <cell r="M2489" t="e">
            <v>#N/A</v>
          </cell>
          <cell r="N2489" t="e">
            <v>#N/A</v>
          </cell>
        </row>
        <row r="2490">
          <cell r="A2490" t="str">
            <v>NRD_217</v>
          </cell>
          <cell r="B2490" t="str">
            <v>URH_RENG</v>
          </cell>
          <cell r="C2490" t="str">
            <v>NRD</v>
          </cell>
          <cell r="D2490" t="str">
            <v>Touboro</v>
          </cell>
          <cell r="E2490" t="str">
            <v>15.09562</v>
          </cell>
          <cell r="F2490" t="str">
            <v>8.65992</v>
          </cell>
          <cell r="G2490"/>
          <cell r="H2490" t="str">
            <v>Rural</v>
          </cell>
          <cell r="I2490" t="str">
            <v>Huawei</v>
          </cell>
          <cell r="J2490" t="str">
            <v>Abiss Alioum</v>
          </cell>
          <cell r="K2490" t="str">
            <v>Mokolo</v>
          </cell>
          <cell r="L2490" t="str">
            <v>TELEINFRA</v>
          </cell>
          <cell r="M2490" t="e">
            <v>#N/A</v>
          </cell>
          <cell r="N2490" t="e">
            <v>#N/A</v>
          </cell>
        </row>
        <row r="2491">
          <cell r="A2491" t="str">
            <v>EXN_292</v>
          </cell>
          <cell r="B2491" t="str">
            <v>URH_ROUMSIKI2</v>
          </cell>
          <cell r="C2491" t="str">
            <v>EXN</v>
          </cell>
          <cell r="D2491" t="str">
            <v>Far-North (Mokolo)</v>
          </cell>
          <cell r="E2491">
            <v>13.60172</v>
          </cell>
          <cell r="F2491">
            <v>10.455500000000001</v>
          </cell>
          <cell r="G2491"/>
          <cell r="H2491" t="str">
            <v>Rural</v>
          </cell>
          <cell r="I2491" t="str">
            <v>Huawei</v>
          </cell>
          <cell r="J2491" t="str">
            <v>Tsafack Ervice</v>
          </cell>
          <cell r="K2491" t="str">
            <v>Guider</v>
          </cell>
          <cell r="L2491" t="str">
            <v>TELEINFRA</v>
          </cell>
          <cell r="M2491" t="e">
            <v>#N/A</v>
          </cell>
          <cell r="N2491" t="e">
            <v>#N/A</v>
          </cell>
        </row>
        <row r="2492">
          <cell r="A2492" t="str">
            <v>HUA_178</v>
          </cell>
          <cell r="B2492" t="str">
            <v>URH_SANGANARE</v>
          </cell>
          <cell r="C2492" t="str">
            <v>NRD</v>
          </cell>
          <cell r="D2492" t="str">
            <v>Guider</v>
          </cell>
          <cell r="E2492">
            <v>13.916322020000001</v>
          </cell>
          <cell r="F2492">
            <v>10.05316228</v>
          </cell>
          <cell r="G2492"/>
          <cell r="H2492" t="str">
            <v>Rural</v>
          </cell>
          <cell r="I2492" t="str">
            <v>Huawei</v>
          </cell>
          <cell r="J2492" t="e">
            <v>#N/A</v>
          </cell>
          <cell r="K2492" t="e">
            <v>#N/A</v>
          </cell>
          <cell r="L2492" t="e">
            <v>#N/A</v>
          </cell>
          <cell r="M2492" t="e">
            <v>#N/A</v>
          </cell>
          <cell r="N2492" t="e">
            <v>#N/A</v>
          </cell>
        </row>
        <row r="2493">
          <cell r="A2493" t="str">
            <v>ADM_128</v>
          </cell>
          <cell r="B2493" t="str">
            <v>URH_DABER-MBANG</v>
          </cell>
          <cell r="C2493" t="str">
            <v>ADM</v>
          </cell>
          <cell r="D2493" t="str">
            <v>Kousseri</v>
          </cell>
          <cell r="E2493">
            <v>12.0987078</v>
          </cell>
          <cell r="F2493">
            <v>6.6147356899999998</v>
          </cell>
          <cell r="G2493"/>
          <cell r="H2493" t="str">
            <v>Rural</v>
          </cell>
          <cell r="I2493" t="str">
            <v>Huawei</v>
          </cell>
          <cell r="J2493" t="str">
            <v>Herve Pouomo</v>
          </cell>
          <cell r="K2493" t="str">
            <v>Ngaoundere_2</v>
          </cell>
          <cell r="L2493" t="str">
            <v>TELEINFRA</v>
          </cell>
          <cell r="M2493" t="str">
            <v>IHS</v>
          </cell>
          <cell r="N2493" t="str">
            <v>Gen-Lithium</v>
          </cell>
        </row>
        <row r="2494">
          <cell r="A2494" t="str">
            <v>SUD_142</v>
          </cell>
          <cell r="B2494" t="str">
            <v>URH_SUDCAM_HEVEA_V4</v>
          </cell>
          <cell r="C2494" t="str">
            <v>SUD</v>
          </cell>
          <cell r="D2494" t="str">
            <v>Sangmelima</v>
          </cell>
          <cell r="E2494">
            <v>12.400840000000001</v>
          </cell>
          <cell r="F2494">
            <v>3.1565910000000001</v>
          </cell>
          <cell r="G2494"/>
          <cell r="H2494" t="str">
            <v>Rural</v>
          </cell>
          <cell r="I2494" t="str">
            <v>Huawei</v>
          </cell>
          <cell r="J2494" t="str">
            <v>Kenfack Peguy</v>
          </cell>
          <cell r="K2494" t="str">
            <v>Sangmelima</v>
          </cell>
          <cell r="L2494" t="str">
            <v>AFRO</v>
          </cell>
          <cell r="M2494" t="e">
            <v>#N/A</v>
          </cell>
          <cell r="N2494" t="e">
            <v>#N/A</v>
          </cell>
        </row>
        <row r="2495">
          <cell r="A2495" t="str">
            <v>SUD_143</v>
          </cell>
          <cell r="B2495" t="str">
            <v>URH_SUDCAM_HEVEA_V8</v>
          </cell>
          <cell r="C2495" t="str">
            <v>SUD</v>
          </cell>
          <cell r="D2495" t="str">
            <v>Sangmelima</v>
          </cell>
          <cell r="E2495">
            <v>12.367459999999999</v>
          </cell>
          <cell r="F2495">
            <v>3.1480320000000002</v>
          </cell>
          <cell r="G2495"/>
          <cell r="H2495" t="str">
            <v>Rural</v>
          </cell>
          <cell r="I2495" t="str">
            <v>Huawei</v>
          </cell>
          <cell r="J2495" t="str">
            <v>Kenfack Peguy</v>
          </cell>
          <cell r="K2495" t="str">
            <v>Sangmelima</v>
          </cell>
          <cell r="L2495" t="str">
            <v>AFRO</v>
          </cell>
          <cell r="M2495" t="e">
            <v>#N/A</v>
          </cell>
          <cell r="N2495" t="e">
            <v>#N/A</v>
          </cell>
        </row>
        <row r="2496">
          <cell r="A2496" t="str">
            <v>SUD_144</v>
          </cell>
          <cell r="B2496" t="str">
            <v>URH_SUDCAM_HEVEA_V9</v>
          </cell>
          <cell r="C2496" t="str">
            <v>SUD</v>
          </cell>
          <cell r="D2496" t="str">
            <v>Sangmelima</v>
          </cell>
          <cell r="E2496">
            <v>12.397119999999999</v>
          </cell>
          <cell r="F2496">
            <v>3.219767</v>
          </cell>
          <cell r="G2496"/>
          <cell r="H2496" t="str">
            <v>Rural</v>
          </cell>
          <cell r="I2496" t="str">
            <v>Huawei</v>
          </cell>
          <cell r="J2496" t="str">
            <v>Yonoussa Mohamadou</v>
          </cell>
          <cell r="K2496" t="str">
            <v>Yagoua</v>
          </cell>
          <cell r="L2496" t="str">
            <v>TELEINFRA</v>
          </cell>
          <cell r="M2496" t="e">
            <v>#N/A</v>
          </cell>
          <cell r="N2496" t="e">
            <v>#N/A</v>
          </cell>
        </row>
        <row r="2497">
          <cell r="A2497" t="str">
            <v>EXN_293</v>
          </cell>
          <cell r="B2497" t="str">
            <v>URH_EF53_MAROUA</v>
          </cell>
          <cell r="C2497" t="str">
            <v>EXN</v>
          </cell>
          <cell r="D2497" t="str">
            <v>Maroua</v>
          </cell>
          <cell r="E2497" t="str">
            <v>14.3013</v>
          </cell>
          <cell r="F2497" t="str">
            <v>10.6345</v>
          </cell>
          <cell r="G2497"/>
          <cell r="H2497" t="str">
            <v>Rural</v>
          </cell>
          <cell r="I2497" t="str">
            <v>Huawei</v>
          </cell>
          <cell r="J2497" t="str">
            <v>Lefranc Emati</v>
          </cell>
          <cell r="K2497" t="str">
            <v>Maroua_B2B</v>
          </cell>
          <cell r="L2497" t="str">
            <v>TELEINFRA</v>
          </cell>
          <cell r="M2497" t="e">
            <v>#N/A</v>
          </cell>
          <cell r="N2497" t="e">
            <v>#N/A</v>
          </cell>
        </row>
        <row r="2498">
          <cell r="A2498" t="str">
            <v>ADM_194</v>
          </cell>
          <cell r="B2498" t="str">
            <v>URH_SASSAMBERSI</v>
          </cell>
          <cell r="C2498" t="str">
            <v>ADM</v>
          </cell>
          <cell r="D2498" t="str">
            <v>Ngaoundere</v>
          </cell>
          <cell r="E2498">
            <v>13.84008</v>
          </cell>
          <cell r="F2498">
            <v>7.7098100000000001</v>
          </cell>
          <cell r="G2498"/>
          <cell r="H2498" t="str">
            <v>Rural</v>
          </cell>
          <cell r="I2498" t="str">
            <v>Huawei</v>
          </cell>
          <cell r="J2498" t="str">
            <v>Kenfack Peguy</v>
          </cell>
          <cell r="K2498" t="str">
            <v>Sangmelima</v>
          </cell>
          <cell r="L2498" t="str">
            <v>AFRO</v>
          </cell>
          <cell r="M2498" t="e">
            <v>#N/A</v>
          </cell>
          <cell r="N2498" t="e">
            <v>#N/A</v>
          </cell>
        </row>
        <row r="2499">
          <cell r="A2499" t="str">
            <v>HUA_176</v>
          </cell>
          <cell r="B2499" t="str">
            <v>URH_TAPARE</v>
          </cell>
          <cell r="C2499" t="str">
            <v>ADM</v>
          </cell>
          <cell r="D2499" t="str">
            <v>Adamawa (Meiganga)</v>
          </cell>
          <cell r="E2499">
            <v>14.382429999999999</v>
          </cell>
          <cell r="F2499">
            <v>6.0781700000000001</v>
          </cell>
          <cell r="G2499"/>
          <cell r="H2499" t="str">
            <v>Rural</v>
          </cell>
          <cell r="I2499" t="str">
            <v>Huawei</v>
          </cell>
          <cell r="J2499" t="e">
            <v>#N/A</v>
          </cell>
          <cell r="K2499" t="e">
            <v>#N/A</v>
          </cell>
          <cell r="L2499" t="e">
            <v>#N/A</v>
          </cell>
          <cell r="M2499" t="e">
            <v>#N/A</v>
          </cell>
          <cell r="N2499" t="e">
            <v>#N/A</v>
          </cell>
        </row>
        <row r="2500">
          <cell r="A2500" t="str">
            <v>EXN_285</v>
          </cell>
          <cell r="B2500" t="str">
            <v>URH_TCHAMAHE</v>
          </cell>
          <cell r="C2500" t="str">
            <v>EXN</v>
          </cell>
          <cell r="D2500" t="str">
            <v>Far-North (Mokolo)</v>
          </cell>
          <cell r="E2500">
            <v>13.762090000000001</v>
          </cell>
          <cell r="F2500">
            <v>10.454029999999999</v>
          </cell>
          <cell r="G2500"/>
          <cell r="H2500" t="str">
            <v>Rural</v>
          </cell>
          <cell r="I2500" t="str">
            <v>Huawei</v>
          </cell>
          <cell r="J2500" t="str">
            <v>Chekep Kouamo Willy</v>
          </cell>
          <cell r="K2500" t="str">
            <v>Tibati</v>
          </cell>
          <cell r="L2500" t="str">
            <v>TELEINFRA</v>
          </cell>
          <cell r="M2500" t="e">
            <v>#N/A</v>
          </cell>
          <cell r="N2500" t="e">
            <v>#N/A</v>
          </cell>
        </row>
        <row r="2501">
          <cell r="A2501" t="str">
            <v>HUA_177</v>
          </cell>
          <cell r="B2501" t="str">
            <v>URH_TONGO</v>
          </cell>
          <cell r="C2501" t="str">
            <v>ADM</v>
          </cell>
          <cell r="D2501" t="str">
            <v>Adamawa (Tibati)</v>
          </cell>
          <cell r="E2501">
            <v>12.245527299999999</v>
          </cell>
          <cell r="F2501">
            <v>6.5880479599999999</v>
          </cell>
          <cell r="G2501"/>
          <cell r="H2501" t="str">
            <v>Rural</v>
          </cell>
          <cell r="I2501" t="str">
            <v>Huawei</v>
          </cell>
          <cell r="J2501" t="e">
            <v>#N/A</v>
          </cell>
          <cell r="K2501" t="e">
            <v>#N/A</v>
          </cell>
          <cell r="L2501" t="e">
            <v>#N/A</v>
          </cell>
          <cell r="M2501" t="e">
            <v>#N/A</v>
          </cell>
          <cell r="N2501" t="e">
            <v>#N/A</v>
          </cell>
        </row>
        <row r="2502">
          <cell r="A2502" t="str">
            <v>EXN_175</v>
          </cell>
          <cell r="B2502" t="str">
            <v>URH_TOUKOUMAYA</v>
          </cell>
          <cell r="C2502" t="str">
            <v>EXN</v>
          </cell>
          <cell r="D2502" t="str">
            <v>Kousseri</v>
          </cell>
          <cell r="E2502" t="str">
            <v>14.634521</v>
          </cell>
          <cell r="F2502" t="str">
            <v>11.541249</v>
          </cell>
          <cell r="G2502"/>
          <cell r="H2502" t="str">
            <v>Rural</v>
          </cell>
          <cell r="I2502" t="str">
            <v>Huawei</v>
          </cell>
          <cell r="J2502" t="e">
            <v>#N/A</v>
          </cell>
          <cell r="K2502" t="e">
            <v>#N/A</v>
          </cell>
          <cell r="L2502" t="e">
            <v>#N/A</v>
          </cell>
          <cell r="M2502" t="str">
            <v>IHS</v>
          </cell>
          <cell r="N2502" t="str">
            <v>Solar-Gen</v>
          </cell>
        </row>
        <row r="2503">
          <cell r="A2503" t="str">
            <v>EXN_284</v>
          </cell>
          <cell r="B2503" t="str">
            <v>URH_MOUSGOUM</v>
          </cell>
          <cell r="C2503" t="str">
            <v>EXN</v>
          </cell>
          <cell r="D2503" t="str">
            <v>Maroua</v>
          </cell>
          <cell r="E2503">
            <v>15.07888</v>
          </cell>
          <cell r="F2503">
            <v>10.90436</v>
          </cell>
          <cell r="G2503"/>
          <cell r="H2503" t="str">
            <v>Rural</v>
          </cell>
          <cell r="I2503" t="str">
            <v>Huawei</v>
          </cell>
          <cell r="J2503" t="str">
            <v>Yanoussa Ahmadou</v>
          </cell>
          <cell r="K2503" t="str">
            <v>Maroua_2</v>
          </cell>
          <cell r="L2503" t="str">
            <v>TELEINFRA</v>
          </cell>
          <cell r="M2503" t="e">
            <v>#N/A</v>
          </cell>
          <cell r="N2503" t="e">
            <v>#N/A</v>
          </cell>
        </row>
        <row r="2504">
          <cell r="A2504" t="str">
            <v>ADM_204</v>
          </cell>
          <cell r="B2504" t="str">
            <v>URH_TAGBOUM</v>
          </cell>
          <cell r="C2504" t="str">
            <v>ADM</v>
          </cell>
          <cell r="D2504" t="str">
            <v>Ngaoundere</v>
          </cell>
          <cell r="E2504">
            <v>13.738709999999999</v>
          </cell>
          <cell r="F2504">
            <v>7.7619300000000004</v>
          </cell>
          <cell r="G2504"/>
          <cell r="H2504" t="str">
            <v>Rural</v>
          </cell>
          <cell r="I2504" t="str">
            <v>Huawei</v>
          </cell>
          <cell r="J2504" t="str">
            <v>Kuitche Hippolite</v>
          </cell>
          <cell r="K2504" t="str">
            <v>Meiganga</v>
          </cell>
          <cell r="L2504" t="str">
            <v>TELEINFRA</v>
          </cell>
          <cell r="M2504" t="e">
            <v>#N/A</v>
          </cell>
          <cell r="N2504" t="e">
            <v>#N/A</v>
          </cell>
        </row>
        <row r="2505">
          <cell r="A2505" t="str">
            <v>EXN_289</v>
          </cell>
          <cell r="B2505" t="str">
            <v>URH_WARBA</v>
          </cell>
          <cell r="C2505" t="str">
            <v>EXN</v>
          </cell>
          <cell r="D2505" t="str">
            <v>Mora</v>
          </cell>
          <cell r="E2505">
            <v>14.170339999999999</v>
          </cell>
          <cell r="F2505">
            <v>10.95904</v>
          </cell>
          <cell r="G2505"/>
          <cell r="H2505" t="str">
            <v>Rural</v>
          </cell>
          <cell r="I2505" t="str">
            <v>Huawei</v>
          </cell>
          <cell r="J2505" t="str">
            <v>Souleymanou</v>
          </cell>
          <cell r="K2505" t="str">
            <v>Ngaoundere_3</v>
          </cell>
          <cell r="L2505" t="str">
            <v>TELEINFRA</v>
          </cell>
          <cell r="M2505" t="e">
            <v>#N/A</v>
          </cell>
          <cell r="N2505" t="e">
            <v>#N/A</v>
          </cell>
        </row>
        <row r="2506">
          <cell r="A2506" t="str">
            <v>NRD_234</v>
          </cell>
          <cell r="B2506" t="str">
            <v>URH_WACK</v>
          </cell>
          <cell r="C2506" t="str">
            <v>NRD</v>
          </cell>
          <cell r="D2506" t="str">
            <v>Ngaoundere</v>
          </cell>
          <cell r="E2506">
            <v>13.545636</v>
          </cell>
          <cell r="F2506">
            <v>7.6947939999999999</v>
          </cell>
          <cell r="G2506"/>
          <cell r="H2506" t="str">
            <v>Rural</v>
          </cell>
          <cell r="I2506" t="str">
            <v>Huawei</v>
          </cell>
          <cell r="J2506" t="str">
            <v xml:space="preserve">ASSAATSA Eric Blaise </v>
          </cell>
          <cell r="K2506" t="str">
            <v>Maroua_1</v>
          </cell>
          <cell r="L2506" t="str">
            <v>TELEINFRA</v>
          </cell>
          <cell r="M2506" t="e">
            <v>#N/A</v>
          </cell>
          <cell r="N2506" t="e">
            <v>#N/A</v>
          </cell>
        </row>
        <row r="2507">
          <cell r="A2507" t="str">
            <v>ADM_195</v>
          </cell>
          <cell r="B2507" t="str">
            <v>URH_YANLI</v>
          </cell>
          <cell r="C2507" t="str">
            <v>ADM</v>
          </cell>
          <cell r="D2507" t="str">
            <v>Touboro</v>
          </cell>
          <cell r="E2507">
            <v>15.275793</v>
          </cell>
          <cell r="F2507">
            <v>8.061401</v>
          </cell>
          <cell r="G2507"/>
          <cell r="H2507" t="str">
            <v>Rural</v>
          </cell>
          <cell r="I2507" t="str">
            <v>Huawei</v>
          </cell>
          <cell r="J2507" t="str">
            <v xml:space="preserve">ASSAATSA Eric Blaise </v>
          </cell>
          <cell r="K2507" t="str">
            <v>Maroua_1</v>
          </cell>
          <cell r="L2507" t="str">
            <v>TELEINFRA</v>
          </cell>
          <cell r="M2507" t="e">
            <v>#N/A</v>
          </cell>
          <cell r="N2507" t="e">
            <v>#N/A</v>
          </cell>
        </row>
        <row r="2508">
          <cell r="A2508" t="str">
            <v>EXN_308</v>
          </cell>
          <cell r="B2508" t="str">
            <v>URH_YEGOUA</v>
          </cell>
          <cell r="C2508" t="str">
            <v>EXN</v>
          </cell>
          <cell r="D2508" t="str">
            <v>Mora</v>
          </cell>
          <cell r="E2508">
            <v>14.06053</v>
          </cell>
          <cell r="F2508">
            <v>11.13087</v>
          </cell>
          <cell r="G2508"/>
          <cell r="H2508" t="str">
            <v>Rural</v>
          </cell>
          <cell r="I2508" t="str">
            <v>Huawei</v>
          </cell>
          <cell r="J2508" t="str">
            <v>Franck Njouonang</v>
          </cell>
          <cell r="K2508" t="str">
            <v>Touboro</v>
          </cell>
          <cell r="L2508" t="str">
            <v>TELEINFRA</v>
          </cell>
          <cell r="M2508" t="e">
            <v>#N/A</v>
          </cell>
          <cell r="N2508" t="e">
            <v>#N/A</v>
          </cell>
        </row>
        <row r="2509">
          <cell r="A2509" t="str">
            <v>NRD_207</v>
          </cell>
          <cell r="B2509" t="str">
            <v>URH_YOUKOUT</v>
          </cell>
          <cell r="C2509" t="str">
            <v>NRD</v>
          </cell>
          <cell r="D2509" t="str">
            <v>Touboro</v>
          </cell>
          <cell r="E2509" t="str">
            <v>14.0935111</v>
          </cell>
          <cell r="F2509" t="str">
            <v>8.2946028</v>
          </cell>
          <cell r="G2509"/>
          <cell r="H2509" t="str">
            <v>Rural</v>
          </cell>
          <cell r="I2509" t="str">
            <v>Huawei</v>
          </cell>
          <cell r="J2509" t="str">
            <v>Abiss Alioum</v>
          </cell>
          <cell r="K2509" t="str">
            <v>Mokolo</v>
          </cell>
          <cell r="L2509" t="str">
            <v>TELEINFRA</v>
          </cell>
          <cell r="M2509" t="e">
            <v>#N/A</v>
          </cell>
          <cell r="N2509" t="e">
            <v>#N/A</v>
          </cell>
        </row>
        <row r="2510">
          <cell r="A2510" t="str">
            <v>EXN_336</v>
          </cell>
          <cell r="B2510" t="str">
            <v>URH_ZAMAI</v>
          </cell>
          <cell r="C2510" t="str">
            <v>EXN</v>
          </cell>
          <cell r="D2510" t="str">
            <v>Far-North (Mokolo)</v>
          </cell>
          <cell r="E2510">
            <v>13.89930174</v>
          </cell>
          <cell r="F2510">
            <v>10.632865149000001</v>
          </cell>
          <cell r="G2510"/>
          <cell r="H2510" t="str">
            <v>Rural</v>
          </cell>
          <cell r="I2510" t="str">
            <v>Huawei</v>
          </cell>
          <cell r="J2510" t="str">
            <v>Yanoussa Ahmadou</v>
          </cell>
          <cell r="K2510" t="str">
            <v>Maroua_2</v>
          </cell>
          <cell r="L2510" t="str">
            <v>TELEINFRA</v>
          </cell>
          <cell r="M2510" t="e">
            <v>#N/A</v>
          </cell>
          <cell r="N2510" t="e">
            <v>#N/A</v>
          </cell>
        </row>
        <row r="2511">
          <cell r="A2511" t="str">
            <v>EXN_026</v>
          </cell>
          <cell r="B2511" t="str">
            <v>URH_ZEBE</v>
          </cell>
          <cell r="C2511" t="str">
            <v>EXN</v>
          </cell>
          <cell r="D2511" t="str">
            <v>Far-North (Mokolo)</v>
          </cell>
          <cell r="E2511" t="str">
            <v>14.220315</v>
          </cell>
          <cell r="F2511" t="str">
            <v>10.536647</v>
          </cell>
          <cell r="G2511"/>
          <cell r="H2511" t="str">
            <v>Rural</v>
          </cell>
          <cell r="I2511" t="str">
            <v>Huawei</v>
          </cell>
          <cell r="J2511" t="str">
            <v>Yanoussa Ahmadou</v>
          </cell>
          <cell r="K2511" t="str">
            <v>Maroua_2</v>
          </cell>
          <cell r="L2511" t="str">
            <v>TELEINFRA</v>
          </cell>
          <cell r="M2511" t="str">
            <v>IHS</v>
          </cell>
          <cell r="N2511" t="str">
            <v>Grid-Gen</v>
          </cell>
        </row>
        <row r="2512">
          <cell r="A2512" t="str">
            <v>EXN_288</v>
          </cell>
          <cell r="B2512" t="str">
            <v>URH_ZIMADO</v>
          </cell>
          <cell r="C2512" t="str">
            <v>EXN</v>
          </cell>
          <cell r="D2512" t="str">
            <v>Kousseri</v>
          </cell>
          <cell r="E2512">
            <v>15.07368</v>
          </cell>
          <cell r="F2512">
            <v>11.666729999999999</v>
          </cell>
          <cell r="G2512"/>
          <cell r="H2512" t="str">
            <v>Rural</v>
          </cell>
          <cell r="I2512" t="str">
            <v>Huawei</v>
          </cell>
          <cell r="J2512" t="str">
            <v>Hairou Alhamdou</v>
          </cell>
          <cell r="K2512" t="str">
            <v>Kousseri</v>
          </cell>
          <cell r="L2512" t="str">
            <v>TELEINFRA</v>
          </cell>
          <cell r="M2512" t="e">
            <v>#N/A</v>
          </cell>
          <cell r="N2512" t="e">
            <v>#N/A</v>
          </cell>
        </row>
        <row r="2513">
          <cell r="A2513" t="str">
            <v>CTR_912</v>
          </cell>
          <cell r="B2513" t="str">
            <v>URH_ZOATOUBSI</v>
          </cell>
          <cell r="C2513" t="str">
            <v>CTR</v>
          </cell>
          <cell r="D2513" t="str">
            <v>Nanga Eboko</v>
          </cell>
          <cell r="E2513">
            <v>11.469530000000001</v>
          </cell>
          <cell r="F2513">
            <v>4.1499100000000002</v>
          </cell>
          <cell r="G2513"/>
          <cell r="H2513" t="str">
            <v>Rural</v>
          </cell>
          <cell r="I2513" t="str">
            <v>Huawei</v>
          </cell>
          <cell r="J2513" t="str">
            <v>Ngouala TSAGUE BRISSE</v>
          </cell>
          <cell r="K2513" t="str">
            <v>Yaounde_3</v>
          </cell>
          <cell r="L2513" t="str">
            <v>AFRO</v>
          </cell>
          <cell r="M2513" t="e">
            <v>#N/A</v>
          </cell>
          <cell r="N2513" t="e">
            <v>#N/A</v>
          </cell>
        </row>
        <row r="2514">
          <cell r="A2514" t="str">
            <v>EXN_337</v>
          </cell>
          <cell r="B2514" t="str">
            <v>URH_HOUPOU</v>
          </cell>
          <cell r="C2514" t="str">
            <v>EXN</v>
          </cell>
          <cell r="D2514" t="str">
            <v>Mokolo</v>
          </cell>
          <cell r="E2514">
            <v>13.699299999999999</v>
          </cell>
          <cell r="F2514">
            <v>10.5131</v>
          </cell>
          <cell r="G2514"/>
          <cell r="H2514"/>
          <cell r="I2514"/>
          <cell r="J2514" t="str">
            <v>Abiss Alioum</v>
          </cell>
          <cell r="K2514" t="str">
            <v>Mokolo</v>
          </cell>
          <cell r="L2514" t="str">
            <v>TELEINFRA</v>
          </cell>
          <cell r="M2514" t="e">
            <v>#N/A</v>
          </cell>
          <cell r="N2514" t="e">
            <v>#N/A</v>
          </cell>
        </row>
        <row r="2515">
          <cell r="A2515" t="str">
            <v>NRD_241</v>
          </cell>
          <cell r="B2515" t="str">
            <v>URH_TCHAMAHE</v>
          </cell>
          <cell r="C2515" t="str">
            <v>NRD</v>
          </cell>
          <cell r="D2515" t="str">
            <v>Mokolo</v>
          </cell>
          <cell r="E2515">
            <v>13.762090000000001</v>
          </cell>
          <cell r="F2515">
            <v>10.454029999999999</v>
          </cell>
          <cell r="G2515"/>
          <cell r="H2515"/>
          <cell r="I2515"/>
          <cell r="J2515" t="str">
            <v>Abiss Alioum</v>
          </cell>
          <cell r="K2515" t="str">
            <v>Mokolo</v>
          </cell>
          <cell r="L2515" t="str">
            <v>TELEINFRA</v>
          </cell>
          <cell r="M2515" t="e">
            <v>#N/A</v>
          </cell>
          <cell r="N2515" t="e">
            <v>#N/A</v>
          </cell>
        </row>
        <row r="2516">
          <cell r="A2516" t="str">
            <v>EXN_814</v>
          </cell>
          <cell r="B2516" t="str">
            <v>Maroua-Agence</v>
          </cell>
          <cell r="C2516" t="str">
            <v>EXN</v>
          </cell>
          <cell r="D2516" t="str">
            <v>Maroua_B2B</v>
          </cell>
          <cell r="E2516">
            <v>14.32442561</v>
          </cell>
          <cell r="F2516">
            <v>10.60231233</v>
          </cell>
          <cell r="G2516"/>
          <cell r="H2516"/>
          <cell r="I2516"/>
          <cell r="J2516" t="str">
            <v>Lefranc Emati</v>
          </cell>
          <cell r="K2516" t="str">
            <v>Maroua_B2B</v>
          </cell>
          <cell r="L2516" t="str">
            <v>TELEINFRA</v>
          </cell>
          <cell r="M2516">
            <v>0</v>
          </cell>
          <cell r="N2516" t="e">
            <v>#N/A</v>
          </cell>
        </row>
        <row r="2517">
          <cell r="A2517" t="str">
            <v>ADM_801</v>
          </cell>
          <cell r="B2517" t="str">
            <v>Ngaoundal Camrail</v>
          </cell>
          <cell r="C2517" t="str">
            <v>ADM</v>
          </cell>
          <cell r="D2517" t="str">
            <v>Ngaoundal</v>
          </cell>
          <cell r="E2517">
            <v>13.26389824</v>
          </cell>
          <cell r="F2517">
            <v>6.4646286560000004</v>
          </cell>
          <cell r="G2517"/>
          <cell r="H2517"/>
          <cell r="I2517"/>
          <cell r="J2517" t="str">
            <v xml:space="preserve">Ndongo Ayissi Jean-Bernard </v>
          </cell>
          <cell r="K2517" t="str">
            <v>Ngaoundal</v>
          </cell>
          <cell r="L2517" t="str">
            <v>TELEINFRA</v>
          </cell>
          <cell r="M2517">
            <v>0</v>
          </cell>
          <cell r="N2517" t="e">
            <v>#N/A</v>
          </cell>
        </row>
        <row r="2518">
          <cell r="A2518" t="str">
            <v>ADM_205</v>
          </cell>
          <cell r="B2518" t="str">
            <v>URH_DIEL</v>
          </cell>
          <cell r="C2518" t="str">
            <v>ADM</v>
          </cell>
          <cell r="D2518" t="str">
            <v>Meiganga</v>
          </cell>
          <cell r="E2518">
            <v>15.018006546000001</v>
          </cell>
          <cell r="F2518">
            <v>6.7917530590000004</v>
          </cell>
          <cell r="G2518"/>
          <cell r="H2518"/>
          <cell r="I2518"/>
          <cell r="J2518" t="str">
            <v>Kuitche Hippolite</v>
          </cell>
          <cell r="K2518" t="str">
            <v>Meiganga</v>
          </cell>
          <cell r="L2518" t="str">
            <v>TELEINFRA</v>
          </cell>
          <cell r="M2518" t="e">
            <v>#N/A</v>
          </cell>
          <cell r="N2518" t="e">
            <v>#N/A</v>
          </cell>
        </row>
        <row r="2519">
          <cell r="A2519"/>
          <cell r="B2519" t="str">
            <v>DJAMBOUTOU 3</v>
          </cell>
          <cell r="C2519" t="str">
            <v/>
          </cell>
          <cell r="D2519" t="str">
            <v>Garoua_B2B</v>
          </cell>
          <cell r="E2519" t="str">
            <v>13.341674</v>
          </cell>
          <cell r="F2519" t="str">
            <v>9.186833</v>
          </cell>
          <cell r="G2519"/>
          <cell r="H2519"/>
          <cell r="I2519"/>
          <cell r="J2519" t="str">
            <v>Djouohou Armel</v>
          </cell>
          <cell r="K2519" t="str">
            <v>Garoua_B2B</v>
          </cell>
          <cell r="L2519" t="str">
            <v>TELEINFRA</v>
          </cell>
          <cell r="M2519" t="e">
            <v>#N/A</v>
          </cell>
          <cell r="N2519" t="e">
            <v>#N/A</v>
          </cell>
        </row>
        <row r="2520">
          <cell r="A2520" t="str">
            <v>NRD_302</v>
          </cell>
          <cell r="B2520" t="str">
            <v>OURO HARISSOU</v>
          </cell>
          <cell r="C2520" t="str">
            <v>NRD</v>
          </cell>
          <cell r="D2520" t="str">
            <v>Garoua_B2B</v>
          </cell>
          <cell r="E2520">
            <v>13.31887</v>
          </cell>
          <cell r="F2520">
            <v>9.3421900000000004</v>
          </cell>
          <cell r="G2520"/>
          <cell r="H2520"/>
          <cell r="I2520"/>
          <cell r="J2520" t="str">
            <v>Djouohou Armel</v>
          </cell>
          <cell r="K2520" t="str">
            <v>Garoua_B2B</v>
          </cell>
          <cell r="L2520" t="str">
            <v>TELEINFRA</v>
          </cell>
          <cell r="M2520">
            <v>0</v>
          </cell>
          <cell r="N2520" t="e">
            <v>#N/A</v>
          </cell>
        </row>
        <row r="2521">
          <cell r="A2521" t="str">
            <v>NRD_306</v>
          </cell>
          <cell r="B2521" t="str">
            <v>SOUKI</v>
          </cell>
          <cell r="C2521" t="str">
            <v>NRD</v>
          </cell>
          <cell r="D2521" t="str">
            <v>Garoua_B2B</v>
          </cell>
          <cell r="E2521">
            <v>13.3534319</v>
          </cell>
          <cell r="F2521">
            <v>9.2829986219999991</v>
          </cell>
          <cell r="G2521"/>
          <cell r="H2521"/>
          <cell r="I2521"/>
          <cell r="J2521" t="str">
            <v>Djouohou Armel</v>
          </cell>
          <cell r="K2521" t="str">
            <v>Garoua_B2B</v>
          </cell>
          <cell r="L2521" t="str">
            <v>TELEINFRA</v>
          </cell>
          <cell r="M2521">
            <v>0</v>
          </cell>
          <cell r="N2521" t="e">
            <v>#N/A</v>
          </cell>
        </row>
        <row r="2522">
          <cell r="A2522"/>
          <cell r="B2522" t="str">
            <v>DJALINGO TCHOMPA</v>
          </cell>
          <cell r="C2522" t="str">
            <v/>
          </cell>
          <cell r="D2522" t="str">
            <v>Garoua_B2B</v>
          </cell>
          <cell r="E2522" t="str">
            <v>13.495517</v>
          </cell>
          <cell r="F2522" t="str">
            <v>9.293168</v>
          </cell>
          <cell r="G2522"/>
          <cell r="H2522"/>
          <cell r="I2522"/>
          <cell r="J2522" t="str">
            <v>Djouohou Armel</v>
          </cell>
          <cell r="K2522" t="str">
            <v>Garoua_B2B</v>
          </cell>
          <cell r="L2522" t="str">
            <v>TELEINFRA</v>
          </cell>
          <cell r="M2522" t="e">
            <v>#N/A</v>
          </cell>
          <cell r="N2522" t="e">
            <v>#N/A</v>
          </cell>
        </row>
        <row r="2523">
          <cell r="A2523" t="str">
            <v>EXN_517</v>
          </cell>
          <cell r="B2523" t="str">
            <v>BANAHA</v>
          </cell>
          <cell r="C2523" t="str">
            <v>EXN</v>
          </cell>
          <cell r="D2523" t="str">
            <v>FIGUIL</v>
          </cell>
          <cell r="E2523">
            <v>14.155749999999999</v>
          </cell>
          <cell r="F2523">
            <v>10.25165</v>
          </cell>
          <cell r="G2523"/>
          <cell r="H2523"/>
          <cell r="I2523"/>
          <cell r="J2523" t="str">
            <v>Deli Elisée</v>
          </cell>
          <cell r="K2523" t="str">
            <v>FIGUIL</v>
          </cell>
          <cell r="L2523" t="str">
            <v>TELEINFRA</v>
          </cell>
          <cell r="M2523">
            <v>0</v>
          </cell>
          <cell r="N2523" t="e">
            <v>#N/A</v>
          </cell>
        </row>
        <row r="2524">
          <cell r="A2524" t="str">
            <v>EXN_316</v>
          </cell>
          <cell r="B2524" t="str">
            <v>URH_DOLEBADA</v>
          </cell>
          <cell r="C2524" t="str">
            <v>EXN</v>
          </cell>
          <cell r="D2524" t="str">
            <v>Makary</v>
          </cell>
          <cell r="E2524" t="str">
            <v>14.3883</v>
          </cell>
          <cell r="F2524" t="str">
            <v>12.6355</v>
          </cell>
          <cell r="G2524"/>
          <cell r="H2524"/>
          <cell r="I2524"/>
          <cell r="J2524" t="str">
            <v>Romeo Mathieu YEMIH</v>
          </cell>
          <cell r="K2524" t="str">
            <v>Makary</v>
          </cell>
          <cell r="L2524" t="str">
            <v>TELEINFRA</v>
          </cell>
          <cell r="M2524" t="e">
            <v>#N/A</v>
          </cell>
          <cell r="N2524" t="e">
            <v>#N/A</v>
          </cell>
        </row>
        <row r="2525">
          <cell r="A2525" t="str">
            <v>EXN_340</v>
          </cell>
          <cell r="B2525" t="str">
            <v>URH_KOUTOULA</v>
          </cell>
          <cell r="C2525" t="str">
            <v>EXN</v>
          </cell>
          <cell r="D2525" t="str">
            <v>Makary</v>
          </cell>
          <cell r="E2525">
            <v>14.549199</v>
          </cell>
          <cell r="F2525">
            <v>12.811249999999999</v>
          </cell>
          <cell r="G2525"/>
          <cell r="H2525"/>
          <cell r="I2525"/>
          <cell r="J2525" t="str">
            <v>Romeo Mathieu YEMIH</v>
          </cell>
          <cell r="K2525" t="str">
            <v>Makary</v>
          </cell>
          <cell r="L2525" t="str">
            <v>TELEINFRA</v>
          </cell>
          <cell r="M2525" t="e">
            <v>#N/A</v>
          </cell>
          <cell r="N2525" t="e">
            <v>#N/A</v>
          </cell>
        </row>
        <row r="2526">
          <cell r="A2526" t="str">
            <v>EXN_555</v>
          </cell>
          <cell r="B2526" t="str">
            <v>MINDJIL</v>
          </cell>
          <cell r="C2526" t="str">
            <v>EXN</v>
          </cell>
          <cell r="D2526" t="str">
            <v>FIGUIL</v>
          </cell>
          <cell r="E2526">
            <v>1426691</v>
          </cell>
          <cell r="F2526">
            <v>1005223</v>
          </cell>
          <cell r="G2526"/>
          <cell r="H2526"/>
          <cell r="I2526"/>
          <cell r="J2526" t="str">
            <v>Deli Elisée</v>
          </cell>
          <cell r="K2526" t="str">
            <v>FIGUIL</v>
          </cell>
          <cell r="L2526" t="str">
            <v>TELEINFRA</v>
          </cell>
          <cell r="M2526">
            <v>0</v>
          </cell>
          <cell r="N2526" t="e">
            <v>#N/A</v>
          </cell>
        </row>
        <row r="2527">
          <cell r="A2527" t="str">
            <v>EXN_489</v>
          </cell>
          <cell r="B2527" t="str">
            <v>DJODJONG</v>
          </cell>
          <cell r="C2527" t="str">
            <v>EXN</v>
          </cell>
          <cell r="D2527" t="str">
            <v>FIGUIL</v>
          </cell>
          <cell r="E2527">
            <v>14.33215</v>
          </cell>
          <cell r="F2527">
            <v>10.476929999999999</v>
          </cell>
          <cell r="G2527"/>
          <cell r="H2527"/>
          <cell r="I2527"/>
          <cell r="J2527" t="str">
            <v>Deli Elisée</v>
          </cell>
          <cell r="K2527" t="str">
            <v>FIGUIL</v>
          </cell>
          <cell r="L2527" t="str">
            <v>TELEINFRA</v>
          </cell>
          <cell r="M2527">
            <v>0</v>
          </cell>
          <cell r="N2527" t="e">
            <v>#N/A</v>
          </cell>
        </row>
        <row r="2528">
          <cell r="A2528" t="str">
            <v>NRD_291</v>
          </cell>
          <cell r="B2528" t="str">
            <v>BIDE MOUDANG</v>
          </cell>
          <cell r="C2528" t="str">
            <v>NRD</v>
          </cell>
          <cell r="D2528" t="str">
            <v>FIGUIL</v>
          </cell>
          <cell r="E2528">
            <v>13.9925</v>
          </cell>
          <cell r="F2528">
            <v>9.4664900000000003</v>
          </cell>
          <cell r="G2528"/>
          <cell r="H2528"/>
          <cell r="I2528"/>
          <cell r="J2528" t="str">
            <v>Deli Elisée</v>
          </cell>
          <cell r="K2528" t="str">
            <v>FIGUIL</v>
          </cell>
          <cell r="L2528" t="str">
            <v>TELEINFRA</v>
          </cell>
          <cell r="M2528">
            <v>0</v>
          </cell>
          <cell r="N2528" t="e">
            <v>#N/A</v>
          </cell>
        </row>
        <row r="2529">
          <cell r="A2529" t="str">
            <v>NRD_282</v>
          </cell>
          <cell r="B2529" t="str">
            <v>BOUSSA2</v>
          </cell>
          <cell r="C2529" t="str">
            <v>NRD</v>
          </cell>
          <cell r="D2529" t="str">
            <v>FIGUIL</v>
          </cell>
          <cell r="E2529">
            <v>13.81718</v>
          </cell>
          <cell r="F2529">
            <v>9.5574700000000004</v>
          </cell>
          <cell r="G2529"/>
          <cell r="H2529"/>
          <cell r="I2529"/>
          <cell r="J2529" t="str">
            <v>Deli Elisée</v>
          </cell>
          <cell r="K2529" t="str">
            <v>FIGUIL</v>
          </cell>
          <cell r="L2529" t="str">
            <v>TELEINFRA</v>
          </cell>
          <cell r="M2529">
            <v>0</v>
          </cell>
          <cell r="N2529" t="e">
            <v>#N/A</v>
          </cell>
        </row>
        <row r="2530">
          <cell r="A2530" t="str">
            <v>EXN_560</v>
          </cell>
          <cell r="B2530" t="str">
            <v>GAREY DJIDOMA</v>
          </cell>
          <cell r="C2530" t="str">
            <v>EXN</v>
          </cell>
          <cell r="D2530" t="str">
            <v>FIGUIL</v>
          </cell>
          <cell r="E2530">
            <v>143263889</v>
          </cell>
          <cell r="F2530">
            <v>1002886111</v>
          </cell>
          <cell r="G2530"/>
          <cell r="H2530"/>
          <cell r="I2530"/>
          <cell r="J2530" t="str">
            <v>Deli Elisée</v>
          </cell>
          <cell r="K2530" t="str">
            <v>FIGUIL</v>
          </cell>
          <cell r="L2530" t="str">
            <v>TELEINFRA</v>
          </cell>
          <cell r="M2530">
            <v>0</v>
          </cell>
          <cell r="N2530" t="e">
            <v>#N/A</v>
          </cell>
        </row>
        <row r="2531">
          <cell r="A2531" t="str">
            <v>EXN_506</v>
          </cell>
          <cell r="B2531" t="str">
            <v>FOULOU</v>
          </cell>
          <cell r="C2531" t="str">
            <v>EXN</v>
          </cell>
          <cell r="D2531" t="str">
            <v>FIGUIL</v>
          </cell>
          <cell r="E2531">
            <v>1428102</v>
          </cell>
          <cell r="F2531">
            <v>10305732</v>
          </cell>
          <cell r="G2531"/>
          <cell r="H2531"/>
          <cell r="I2531"/>
          <cell r="J2531" t="str">
            <v>Deli Elisée</v>
          </cell>
          <cell r="K2531" t="str">
            <v>FIGUIL</v>
          </cell>
          <cell r="L2531" t="str">
            <v>TELEINFRA</v>
          </cell>
          <cell r="M2531">
            <v>0</v>
          </cell>
          <cell r="N2531" t="e">
            <v>#N/A</v>
          </cell>
        </row>
        <row r="2532">
          <cell r="A2532"/>
          <cell r="B2532" t="str">
            <v>DJOUGUI</v>
          </cell>
          <cell r="C2532" t="str">
            <v/>
          </cell>
          <cell r="D2532" t="str">
            <v>FIGUIL</v>
          </cell>
          <cell r="E2532" t="str">
            <v>14.08698</v>
          </cell>
          <cell r="F2532" t="str">
            <v>10.002488</v>
          </cell>
          <cell r="G2532"/>
          <cell r="H2532"/>
          <cell r="I2532"/>
          <cell r="J2532" t="str">
            <v>Deli Elisée</v>
          </cell>
          <cell r="K2532" t="str">
            <v>FIGUIL</v>
          </cell>
          <cell r="L2532" t="str">
            <v>TELEINFRA</v>
          </cell>
          <cell r="M2532" t="e">
            <v>#N/A</v>
          </cell>
          <cell r="N2532" t="e">
            <v>#N/A</v>
          </cell>
        </row>
        <row r="2533">
          <cell r="A2533"/>
          <cell r="B2533" t="str">
            <v>LOUBOUR</v>
          </cell>
          <cell r="C2533" t="str">
            <v/>
          </cell>
          <cell r="D2533" t="str">
            <v>FIGUIL</v>
          </cell>
          <cell r="E2533" t="str">
            <v>14.351493</v>
          </cell>
          <cell r="F2533" t="str">
            <v>10.437883</v>
          </cell>
          <cell r="G2533"/>
          <cell r="H2533"/>
          <cell r="I2533"/>
          <cell r="J2533" t="str">
            <v>Deli Elisée</v>
          </cell>
          <cell r="K2533" t="str">
            <v>FIGUIL</v>
          </cell>
          <cell r="L2533" t="str">
            <v>TELEINFRA</v>
          </cell>
          <cell r="M2533" t="e">
            <v>#N/A</v>
          </cell>
          <cell r="N2533" t="e">
            <v>#N/A</v>
          </cell>
        </row>
        <row r="2534">
          <cell r="A2534"/>
          <cell r="B2534" t="str">
            <v>DJAGARA</v>
          </cell>
          <cell r="C2534" t="str">
            <v/>
          </cell>
          <cell r="D2534" t="str">
            <v>FIGUIL</v>
          </cell>
          <cell r="E2534" t="str">
            <v>14.303802</v>
          </cell>
          <cell r="F2534" t="str">
            <v>10.19907</v>
          </cell>
          <cell r="G2534"/>
          <cell r="H2534"/>
          <cell r="I2534"/>
          <cell r="J2534" t="str">
            <v>Deli Elisée</v>
          </cell>
          <cell r="K2534" t="str">
            <v>FIGUIL</v>
          </cell>
          <cell r="L2534" t="str">
            <v>TELEINFRA</v>
          </cell>
          <cell r="M2534" t="e">
            <v>#N/A</v>
          </cell>
          <cell r="N2534" t="e">
            <v>#N/A</v>
          </cell>
        </row>
        <row r="2535">
          <cell r="A2535" t="str">
            <v>NRD_244</v>
          </cell>
          <cell r="B2535" t="str">
            <v>URH_KOSSELNIALBI</v>
          </cell>
          <cell r="C2535" t="str">
            <v>NRD</v>
          </cell>
          <cell r="D2535" t="str">
            <v>Garoua_1</v>
          </cell>
          <cell r="E2535">
            <v>12.9791416</v>
          </cell>
          <cell r="F2535">
            <v>9.0016878600000005</v>
          </cell>
          <cell r="G2535"/>
          <cell r="H2535"/>
          <cell r="I2535"/>
          <cell r="J2535" t="str">
            <v>KEPLO MADI Jean-Paul</v>
          </cell>
          <cell r="K2535" t="str">
            <v>Garoua_1</v>
          </cell>
          <cell r="L2535" t="str">
            <v>TELEINFRA</v>
          </cell>
          <cell r="M2535" t="e">
            <v>#N/A</v>
          </cell>
          <cell r="N2535" t="e">
            <v>#N/A</v>
          </cell>
        </row>
        <row r="2536">
          <cell r="A2536" t="str">
            <v>NRD_238</v>
          </cell>
          <cell r="B2536" t="str">
            <v>URH_NGONG3</v>
          </cell>
          <cell r="C2536" t="str">
            <v>NRD</v>
          </cell>
          <cell r="D2536" t="str">
            <v>Garoua_1</v>
          </cell>
          <cell r="E2536">
            <v>13.469303</v>
          </cell>
          <cell r="F2536">
            <v>9.0038560000000007</v>
          </cell>
          <cell r="G2536"/>
          <cell r="H2536"/>
          <cell r="I2536"/>
          <cell r="J2536" t="str">
            <v>KEPLO MADI Jean-Paul</v>
          </cell>
          <cell r="K2536" t="str">
            <v>Garoua_1</v>
          </cell>
          <cell r="L2536" t="str">
            <v>TELEINFRA</v>
          </cell>
          <cell r="M2536" t="e">
            <v>#N/A</v>
          </cell>
          <cell r="N2536" t="e">
            <v>#N/A</v>
          </cell>
        </row>
        <row r="2537">
          <cell r="A2537" t="str">
            <v>NRD_341</v>
          </cell>
          <cell r="B2537" t="str">
            <v>URH_OURO_GALDIMA</v>
          </cell>
          <cell r="C2537" t="str">
            <v>NRD</v>
          </cell>
          <cell r="D2537" t="str">
            <v>Garoua_1</v>
          </cell>
          <cell r="E2537" t="str">
            <v>13.545953</v>
          </cell>
          <cell r="F2537" t="str">
            <v>8.713605</v>
          </cell>
          <cell r="G2537"/>
          <cell r="H2537"/>
          <cell r="I2537"/>
          <cell r="J2537" t="str">
            <v>KEPLO MADI Jean-Paul</v>
          </cell>
          <cell r="K2537" t="str">
            <v>Garoua_1</v>
          </cell>
          <cell r="L2537" t="str">
            <v>TELEINFRA</v>
          </cell>
          <cell r="M2537">
            <v>0</v>
          </cell>
          <cell r="N2537" t="e">
            <v>#N/A</v>
          </cell>
        </row>
        <row r="2538">
          <cell r="A2538" t="str">
            <v>ADM_159</v>
          </cell>
          <cell r="B2538" t="str">
            <v>Bere-Camtel</v>
          </cell>
          <cell r="C2538" t="str">
            <v>ADM</v>
          </cell>
          <cell r="D2538" t="str">
            <v>Garoua_1</v>
          </cell>
          <cell r="E2538">
            <v>14.216708329999999</v>
          </cell>
          <cell r="F2538">
            <v>9.0176583299999997</v>
          </cell>
          <cell r="G2538"/>
          <cell r="H2538"/>
          <cell r="I2538"/>
          <cell r="J2538" t="str">
            <v>KEPLO MADI Jean-Paul</v>
          </cell>
          <cell r="K2538" t="str">
            <v>Garoua_1</v>
          </cell>
          <cell r="L2538" t="str">
            <v>TELEINFRA</v>
          </cell>
          <cell r="M2538" t="str">
            <v>CAMUSAT</v>
          </cell>
          <cell r="N2538" t="str">
            <v>Hybrid Solar - S2</v>
          </cell>
        </row>
        <row r="2539">
          <cell r="A2539" t="str">
            <v>NRD_292</v>
          </cell>
          <cell r="B2539" t="str">
            <v>NGASKA DOMROU</v>
          </cell>
          <cell r="C2539" t="str">
            <v>NRD</v>
          </cell>
          <cell r="D2539" t="str">
            <v>Garoua_1</v>
          </cell>
          <cell r="E2539">
            <v>13.564055</v>
          </cell>
          <cell r="F2539">
            <v>9.4622183</v>
          </cell>
          <cell r="G2539"/>
          <cell r="H2539"/>
          <cell r="I2539"/>
          <cell r="J2539" t="str">
            <v>KEPLO MADI Jean-Paul</v>
          </cell>
          <cell r="K2539" t="str">
            <v>Garoua_1</v>
          </cell>
          <cell r="L2539" t="str">
            <v>TELEINFRA</v>
          </cell>
          <cell r="M2539">
            <v>0</v>
          </cell>
          <cell r="N2539" t="e">
            <v>#N/A</v>
          </cell>
        </row>
        <row r="2540">
          <cell r="A2540"/>
          <cell r="B2540" t="str">
            <v>BANAYE</v>
          </cell>
          <cell r="C2540" t="str">
            <v/>
          </cell>
          <cell r="D2540" t="str">
            <v>Garoua_1</v>
          </cell>
          <cell r="E2540" t="str">
            <v>13.500558</v>
          </cell>
          <cell r="F2540" t="str">
            <v>9.472569</v>
          </cell>
          <cell r="G2540"/>
          <cell r="H2540"/>
          <cell r="I2540"/>
          <cell r="J2540" t="str">
            <v>KEPLO MADI Jean-Paul</v>
          </cell>
          <cell r="K2540" t="str">
            <v>Garoua_1</v>
          </cell>
          <cell r="L2540" t="str">
            <v>TELEINFRA</v>
          </cell>
          <cell r="M2540" t="e">
            <v>#N/A</v>
          </cell>
          <cell r="N2540" t="e">
            <v>#N/A</v>
          </cell>
        </row>
        <row r="2541">
          <cell r="A2541" t="str">
            <v>NRD_318</v>
          </cell>
          <cell r="B2541" t="str">
            <v>KOULAWA</v>
          </cell>
          <cell r="C2541" t="str">
            <v>NRD</v>
          </cell>
          <cell r="D2541" t="str">
            <v>Garoua_1</v>
          </cell>
          <cell r="E2541">
            <v>12.921182999999999</v>
          </cell>
          <cell r="F2541">
            <v>9.1652590000000007</v>
          </cell>
          <cell r="G2541"/>
          <cell r="H2541"/>
          <cell r="I2541"/>
          <cell r="J2541" t="str">
            <v>KEPLO MADI Jean-Paul</v>
          </cell>
          <cell r="K2541" t="str">
            <v>Garoua_1</v>
          </cell>
          <cell r="L2541" t="str">
            <v>TELEINFRA</v>
          </cell>
          <cell r="M2541">
            <v>0</v>
          </cell>
          <cell r="N2541" t="e">
            <v>#N/A</v>
          </cell>
        </row>
        <row r="2542">
          <cell r="A2542"/>
          <cell r="B2542" t="str">
            <v>TOUROUA</v>
          </cell>
          <cell r="C2542" t="str">
            <v/>
          </cell>
          <cell r="D2542" t="str">
            <v>Garoua_1</v>
          </cell>
          <cell r="E2542" t="str">
            <v>12.979091</v>
          </cell>
          <cell r="F2542" t="str">
            <v>9.078216</v>
          </cell>
          <cell r="G2542"/>
          <cell r="H2542"/>
          <cell r="I2542"/>
          <cell r="J2542" t="str">
            <v>KEPLO MADI Jean-Paul</v>
          </cell>
          <cell r="K2542" t="str">
            <v>Garoua_1</v>
          </cell>
          <cell r="L2542" t="str">
            <v>TELEINFRA</v>
          </cell>
          <cell r="M2542" t="e">
            <v>#N/A</v>
          </cell>
          <cell r="N2542" t="e">
            <v>#N/A</v>
          </cell>
        </row>
        <row r="2543">
          <cell r="A2543" t="str">
            <v>NRD_350</v>
          </cell>
          <cell r="B2543" t="str">
            <v>DJAMBOUTOU</v>
          </cell>
          <cell r="C2543" t="str">
            <v>NRD</v>
          </cell>
          <cell r="D2543" t="str">
            <v>Garoua_1</v>
          </cell>
          <cell r="E2543">
            <v>13.375161</v>
          </cell>
          <cell r="F2543">
            <v>9.2091265999999994</v>
          </cell>
          <cell r="G2543"/>
          <cell r="H2543"/>
          <cell r="I2543"/>
          <cell r="J2543" t="str">
            <v>KEPLO MADI Jean-Paul</v>
          </cell>
          <cell r="K2543" t="str">
            <v>Garoua_1</v>
          </cell>
          <cell r="L2543" t="str">
            <v>TELEINFRA</v>
          </cell>
          <cell r="M2543">
            <v>0</v>
          </cell>
          <cell r="N2543" t="e">
            <v>#N/A</v>
          </cell>
        </row>
        <row r="2544">
          <cell r="A2544" t="str">
            <v>NRD_328</v>
          </cell>
          <cell r="B2544" t="str">
            <v>WOURO HAIROU</v>
          </cell>
          <cell r="C2544" t="str">
            <v>NRD</v>
          </cell>
          <cell r="D2544" t="str">
            <v>Garoua_1</v>
          </cell>
          <cell r="E2544">
            <v>13.123281</v>
          </cell>
          <cell r="F2544">
            <v>8.9871482999999994</v>
          </cell>
          <cell r="G2544"/>
          <cell r="H2544"/>
          <cell r="I2544"/>
          <cell r="J2544" t="str">
            <v>KEPLO MADI Jean-Paul</v>
          </cell>
          <cell r="K2544" t="str">
            <v>Garoua_1</v>
          </cell>
          <cell r="L2544" t="str">
            <v>TELEINFRA</v>
          </cell>
          <cell r="M2544">
            <v>0</v>
          </cell>
          <cell r="N2544" t="e">
            <v>#N/A</v>
          </cell>
        </row>
        <row r="2545">
          <cell r="A2545" t="str">
            <v>NRD_317</v>
          </cell>
          <cell r="B2545" t="str">
            <v>MBAGA</v>
          </cell>
          <cell r="C2545" t="str">
            <v>NRD</v>
          </cell>
          <cell r="D2545" t="str">
            <v>Garoua_1</v>
          </cell>
          <cell r="E2545">
            <v>129674338</v>
          </cell>
          <cell r="F2545">
            <v>9201949025</v>
          </cell>
          <cell r="G2545"/>
          <cell r="H2545"/>
          <cell r="I2545"/>
          <cell r="J2545" t="str">
            <v>KEPLO MADI Jean-Paul</v>
          </cell>
          <cell r="K2545" t="str">
            <v>Garoua_1</v>
          </cell>
          <cell r="L2545" t="str">
            <v>TELEINFRA</v>
          </cell>
          <cell r="M2545">
            <v>0</v>
          </cell>
          <cell r="N2545" t="e">
            <v>#N/A</v>
          </cell>
        </row>
        <row r="2546">
          <cell r="A2546" t="str">
            <v>NRD_287</v>
          </cell>
          <cell r="B2546" t="str">
            <v>KIRAMBO</v>
          </cell>
          <cell r="C2546" t="str">
            <v>NRD</v>
          </cell>
          <cell r="D2546" t="str">
            <v>Garoua_1</v>
          </cell>
          <cell r="E2546">
            <v>13.531734999999999</v>
          </cell>
          <cell r="F2546">
            <v>9.4852433000000005</v>
          </cell>
          <cell r="G2546"/>
          <cell r="H2546"/>
          <cell r="I2546"/>
          <cell r="J2546" t="str">
            <v>KEPLO MADI Jean-Paul</v>
          </cell>
          <cell r="K2546" t="str">
            <v>Garoua_1</v>
          </cell>
          <cell r="L2546" t="str">
            <v>TELEINFRA</v>
          </cell>
          <cell r="M2546">
            <v>0</v>
          </cell>
          <cell r="N2546" t="e">
            <v>#N/A</v>
          </cell>
        </row>
        <row r="2547">
          <cell r="A2547" t="str">
            <v>NRD_325</v>
          </cell>
          <cell r="B2547" t="str">
            <v>NGONG-KALGE</v>
          </cell>
          <cell r="C2547" t="str">
            <v>NRD</v>
          </cell>
          <cell r="D2547" t="str">
            <v>Garoua_1</v>
          </cell>
          <cell r="E2547">
            <v>13.399680999999999</v>
          </cell>
          <cell r="F2547">
            <v>9.0657779999999999</v>
          </cell>
          <cell r="G2547"/>
          <cell r="H2547"/>
          <cell r="I2547"/>
          <cell r="J2547" t="str">
            <v>KEPLO MADI Jean-Paul</v>
          </cell>
          <cell r="K2547" t="str">
            <v>Garoua_1</v>
          </cell>
          <cell r="L2547" t="str">
            <v>TELEINFRA</v>
          </cell>
          <cell r="M2547">
            <v>0</v>
          </cell>
          <cell r="N2547" t="e">
            <v>#N/A</v>
          </cell>
        </row>
        <row r="2548">
          <cell r="A2548" t="str">
            <v>NRD_315</v>
          </cell>
          <cell r="B2548" t="str">
            <v>MAYO DADI</v>
          </cell>
          <cell r="C2548" t="str">
            <v>NRD</v>
          </cell>
          <cell r="D2548" t="str">
            <v>Garoua_1</v>
          </cell>
          <cell r="E2548">
            <v>13.44272</v>
          </cell>
          <cell r="F2548">
            <v>9.2018500000000003</v>
          </cell>
          <cell r="G2548"/>
          <cell r="H2548"/>
          <cell r="I2548"/>
          <cell r="J2548" t="str">
            <v>KEPLO MADI Jean-Paul</v>
          </cell>
          <cell r="K2548" t="str">
            <v>Garoua_1</v>
          </cell>
          <cell r="L2548" t="str">
            <v>TELEINFRA</v>
          </cell>
          <cell r="M2548">
            <v>0</v>
          </cell>
          <cell r="N2548" t="e">
            <v>#N/A</v>
          </cell>
        </row>
        <row r="2549">
          <cell r="A2549" t="str">
            <v>EXN_287</v>
          </cell>
          <cell r="B2549" t="str">
            <v>URH_TSEBE</v>
          </cell>
          <cell r="C2549" t="str">
            <v>EXN</v>
          </cell>
          <cell r="D2549" t="str">
            <v>Yagoua</v>
          </cell>
          <cell r="E2549">
            <v>15.29355</v>
          </cell>
          <cell r="F2549">
            <v>10.31012</v>
          </cell>
          <cell r="G2549"/>
          <cell r="H2549"/>
          <cell r="I2549"/>
          <cell r="J2549" t="str">
            <v>Yonoussa Mohamadou</v>
          </cell>
          <cell r="K2549" t="str">
            <v>Yagoua</v>
          </cell>
          <cell r="L2549" t="str">
            <v>TELEINFRA</v>
          </cell>
          <cell r="M2549" t="e">
            <v>#N/A</v>
          </cell>
          <cell r="N2549" t="e">
            <v>#N/A</v>
          </cell>
        </row>
        <row r="2550">
          <cell r="A2550" t="str">
            <v>EXN_434</v>
          </cell>
          <cell r="B2550" t="str">
            <v>KOURBI</v>
          </cell>
          <cell r="C2550" t="str">
            <v>EXN</v>
          </cell>
          <cell r="D2550" t="str">
            <v>Maroua_1</v>
          </cell>
          <cell r="E2550">
            <v>14.403879999999999</v>
          </cell>
          <cell r="F2550">
            <v>10.82273</v>
          </cell>
          <cell r="G2550"/>
          <cell r="H2550"/>
          <cell r="I2550"/>
          <cell r="J2550" t="str">
            <v xml:space="preserve">ASSAATSA Eric Blaise </v>
          </cell>
          <cell r="K2550" t="str">
            <v>Maroua_1</v>
          </cell>
          <cell r="L2550" t="str">
            <v>TELEINFRA</v>
          </cell>
          <cell r="M2550">
            <v>0</v>
          </cell>
          <cell r="N2550" t="e">
            <v>#N/A</v>
          </cell>
        </row>
        <row r="2551">
          <cell r="A2551" t="str">
            <v>EXN_440</v>
          </cell>
          <cell r="B2551" t="str">
            <v>YAGA TOUKOUR SOUDANI</v>
          </cell>
          <cell r="C2551" t="str">
            <v>EXN</v>
          </cell>
          <cell r="D2551" t="str">
            <v>Maroua_1</v>
          </cell>
          <cell r="E2551">
            <v>14.44759</v>
          </cell>
          <cell r="F2551">
            <v>10.776680000000001</v>
          </cell>
          <cell r="G2551"/>
          <cell r="H2551"/>
          <cell r="I2551"/>
          <cell r="J2551" t="str">
            <v xml:space="preserve">ASSAATSA Eric Blaise </v>
          </cell>
          <cell r="K2551" t="str">
            <v>Maroua_1</v>
          </cell>
          <cell r="L2551" t="str">
            <v>TELEINFRA</v>
          </cell>
          <cell r="M2551">
            <v>0</v>
          </cell>
          <cell r="N2551" t="e">
            <v>#N/A</v>
          </cell>
        </row>
        <row r="2552">
          <cell r="A2552" t="str">
            <v>ADM_Maa</v>
          </cell>
          <cell r="B2552" t="str">
            <v>URH_MaanBaiboum</v>
          </cell>
          <cell r="C2552" t="str">
            <v>ADM</v>
          </cell>
          <cell r="D2552" t="str">
            <v>Touboro</v>
          </cell>
          <cell r="E2552">
            <v>15.3407</v>
          </cell>
          <cell r="F2552">
            <v>7.4534500000000001</v>
          </cell>
          <cell r="G2552"/>
          <cell r="H2552"/>
          <cell r="I2552"/>
          <cell r="J2552" t="str">
            <v>Franck Njouonang</v>
          </cell>
          <cell r="K2552" t="str">
            <v>Touboro</v>
          </cell>
          <cell r="L2552" t="str">
            <v>TELEINFRA</v>
          </cell>
          <cell r="M2552" t="e">
            <v>#N/A</v>
          </cell>
          <cell r="N2552" t="e">
            <v>#N/A</v>
          </cell>
        </row>
        <row r="2553">
          <cell r="A2553" t="str">
            <v>ADM_335</v>
          </cell>
          <cell r="B2553" t="str">
            <v>URH_MAFARE</v>
          </cell>
          <cell r="C2553" t="str">
            <v>ADM</v>
          </cell>
          <cell r="D2553" t="str">
            <v>Touboro</v>
          </cell>
          <cell r="E2553">
            <v>15.396907000000001</v>
          </cell>
          <cell r="F2553" t="str">
            <v>  7.536620</v>
          </cell>
          <cell r="G2553"/>
          <cell r="H2553"/>
          <cell r="I2553"/>
          <cell r="J2553" t="str">
            <v>Franck Njouonang</v>
          </cell>
          <cell r="K2553" t="str">
            <v>Touboro</v>
          </cell>
          <cell r="L2553" t="str">
            <v>TELEINFRA</v>
          </cell>
          <cell r="M2553" t="e">
            <v>#N/A</v>
          </cell>
          <cell r="N2553" t="e">
            <v>#N/A</v>
          </cell>
        </row>
        <row r="2554">
          <cell r="A2554" t="str">
            <v>ADM_820</v>
          </cell>
          <cell r="B2554" t="str">
            <v>URH_MBAKANA</v>
          </cell>
          <cell r="C2554" t="str">
            <v>ADM</v>
          </cell>
          <cell r="D2554" t="str">
            <v>Touboro</v>
          </cell>
          <cell r="E2554">
            <v>15.2224</v>
          </cell>
          <cell r="F2554">
            <v>7.9410499999999997</v>
          </cell>
          <cell r="G2554"/>
          <cell r="H2554"/>
          <cell r="I2554"/>
          <cell r="J2554" t="str">
            <v>Franck Njouonang</v>
          </cell>
          <cell r="K2554" t="str">
            <v>Touboro</v>
          </cell>
          <cell r="L2554" t="str">
            <v>TELEINFRA</v>
          </cell>
          <cell r="M2554" t="e">
            <v>#N/A</v>
          </cell>
          <cell r="N2554" t="e">
            <v>#N/A</v>
          </cell>
        </row>
        <row r="2555">
          <cell r="A2555" t="str">
            <v>NRD_232</v>
          </cell>
          <cell r="B2555" t="str">
            <v>URH_OUROKESSOUM</v>
          </cell>
          <cell r="C2555" t="str">
            <v>NRD</v>
          </cell>
          <cell r="D2555" t="str">
            <v>Touboro</v>
          </cell>
          <cell r="E2555">
            <v>14.361969999999999</v>
          </cell>
          <cell r="F2555">
            <v>8.4911700000000003</v>
          </cell>
          <cell r="G2555"/>
          <cell r="H2555"/>
          <cell r="I2555"/>
          <cell r="J2555" t="str">
            <v>Franck Njouonang</v>
          </cell>
          <cell r="K2555" t="str">
            <v>Touboro</v>
          </cell>
          <cell r="L2555" t="str">
            <v>TELEINFRA</v>
          </cell>
          <cell r="M2555" t="e">
            <v>#N/A</v>
          </cell>
          <cell r="N2555" t="e">
            <v>#N/A</v>
          </cell>
        </row>
        <row r="2556">
          <cell r="A2556" t="str">
            <v>NRD_813</v>
          </cell>
          <cell r="B2556" t="str">
            <v>Bemboyo</v>
          </cell>
          <cell r="C2556" t="str">
            <v>NRD</v>
          </cell>
          <cell r="D2556" t="str">
            <v>Touboro</v>
          </cell>
          <cell r="E2556">
            <v>15.160136</v>
          </cell>
          <cell r="F2556">
            <v>7.3164689999999997</v>
          </cell>
          <cell r="G2556"/>
          <cell r="H2556"/>
          <cell r="I2556"/>
          <cell r="J2556" t="str">
            <v>Franck Njouonang</v>
          </cell>
          <cell r="K2556" t="str">
            <v>Touboro</v>
          </cell>
          <cell r="L2556" t="str">
            <v>TELEINFRA</v>
          </cell>
          <cell r="M2556" t="str">
            <v>IHS</v>
          </cell>
          <cell r="N2556" t="str">
            <v>Solar-Gen</v>
          </cell>
        </row>
        <row r="2557">
          <cell r="A2557" t="str">
            <v>NRD_810</v>
          </cell>
          <cell r="B2557" t="str">
            <v>Tchollire-CRTV</v>
          </cell>
          <cell r="C2557" t="str">
            <v>NRD</v>
          </cell>
          <cell r="D2557" t="str">
            <v>Touboro</v>
          </cell>
          <cell r="E2557">
            <v>14.230328800000001</v>
          </cell>
          <cell r="F2557">
            <v>8.3916695000000008</v>
          </cell>
          <cell r="G2557"/>
          <cell r="H2557"/>
          <cell r="I2557"/>
          <cell r="J2557" t="str">
            <v>Franck Njouonang</v>
          </cell>
          <cell r="K2557" t="str">
            <v>Touboro</v>
          </cell>
          <cell r="L2557" t="str">
            <v>TELEINFRA</v>
          </cell>
          <cell r="M2557" t="str">
            <v>CAMUSAT</v>
          </cell>
          <cell r="N2557" t="str">
            <v>Pure Solar</v>
          </cell>
        </row>
        <row r="2558">
          <cell r="A2558" t="str">
            <v>ADM_208</v>
          </cell>
          <cell r="B2558" t="str">
            <v>URH_DABER-MBANG</v>
          </cell>
          <cell r="C2558" t="str">
            <v>ADM</v>
          </cell>
          <cell r="D2558" t="str">
            <v>Ngaoundere_2</v>
          </cell>
          <cell r="E2558">
            <v>12.0987078</v>
          </cell>
          <cell r="F2558">
            <v>6.6147356899999998</v>
          </cell>
          <cell r="G2558"/>
          <cell r="H2558"/>
          <cell r="I2558"/>
          <cell r="J2558" t="str">
            <v>Herve Pouomo</v>
          </cell>
          <cell r="K2558" t="str">
            <v>Ngaoundere_2</v>
          </cell>
          <cell r="L2558" t="str">
            <v>TELEINFRA</v>
          </cell>
          <cell r="M2558" t="e">
            <v>#N/A</v>
          </cell>
          <cell r="N2558" t="e">
            <v>#N/A</v>
          </cell>
        </row>
        <row r="2559">
          <cell r="A2559" t="str">
            <v>NRD_242</v>
          </cell>
          <cell r="B2559" t="str">
            <v>URH_SASSAMBERSI</v>
          </cell>
          <cell r="C2559" t="str">
            <v>NRD</v>
          </cell>
          <cell r="D2559" t="str">
            <v>Ngaoundere_2</v>
          </cell>
          <cell r="E2559">
            <v>13.84008</v>
          </cell>
          <cell r="F2559">
            <v>7.7098100000000001</v>
          </cell>
          <cell r="G2559"/>
          <cell r="H2559"/>
          <cell r="I2559"/>
          <cell r="J2559" t="str">
            <v>Herve Pouomo</v>
          </cell>
          <cell r="K2559" t="str">
            <v>Ngaoundere_2</v>
          </cell>
          <cell r="L2559" t="str">
            <v>TELEINFRA</v>
          </cell>
          <cell r="M2559" t="e">
            <v>#N/A</v>
          </cell>
          <cell r="N2559" t="e">
            <v>#N/A</v>
          </cell>
        </row>
        <row r="2560">
          <cell r="A2560" t="str">
            <v>ADM_131</v>
          </cell>
          <cell r="B2560" t="str">
            <v>Ngd-Bamyangal-New</v>
          </cell>
          <cell r="C2560" t="str">
            <v>ADM</v>
          </cell>
          <cell r="D2560" t="str">
            <v>Ngaoundere_2</v>
          </cell>
          <cell r="E2560">
            <v>13.569100000000001</v>
          </cell>
          <cell r="F2560">
            <v>7.2975000000000003</v>
          </cell>
          <cell r="G2560"/>
          <cell r="H2560"/>
          <cell r="I2560"/>
          <cell r="J2560" t="str">
            <v>Herve Pouomo</v>
          </cell>
          <cell r="K2560" t="str">
            <v>Ngaoundere_2</v>
          </cell>
          <cell r="L2560" t="str">
            <v>TELEINFRA</v>
          </cell>
          <cell r="M2560" t="str">
            <v>IHS</v>
          </cell>
          <cell r="N2560" t="str">
            <v>Grid-Gen</v>
          </cell>
        </row>
        <row r="2561">
          <cell r="A2561" t="str">
            <v>ADM_814</v>
          </cell>
          <cell r="B2561" t="str">
            <v>Tignere-MTN</v>
          </cell>
          <cell r="C2561" t="str">
            <v>ADM</v>
          </cell>
          <cell r="D2561" t="str">
            <v>Ngaoundere_2</v>
          </cell>
          <cell r="E2561">
            <v>12.66219444</v>
          </cell>
          <cell r="F2561" t="e">
            <v>#N/A</v>
          </cell>
          <cell r="G2561"/>
          <cell r="H2561"/>
          <cell r="I2561"/>
          <cell r="J2561" t="str">
            <v>Herve Pouomo</v>
          </cell>
          <cell r="K2561" t="str">
            <v>Ngaoundere_2</v>
          </cell>
          <cell r="L2561" t="str">
            <v>TELEINFRA</v>
          </cell>
          <cell r="M2561" t="str">
            <v>IHS</v>
          </cell>
          <cell r="N2561" t="str">
            <v>Grid-Gen</v>
          </cell>
        </row>
        <row r="2562">
          <cell r="A2562" t="str">
            <v>NRD_812</v>
          </cell>
          <cell r="B2562" t="str">
            <v xml:space="preserve">Djarako MTN </v>
          </cell>
          <cell r="C2562" t="str">
            <v>NRD</v>
          </cell>
          <cell r="D2562" t="str">
            <v>Gouna</v>
          </cell>
          <cell r="E2562" t="e">
            <v>#N/A</v>
          </cell>
          <cell r="F2562" t="e">
            <v>#N/A</v>
          </cell>
          <cell r="G2562"/>
          <cell r="H2562"/>
          <cell r="I2562"/>
          <cell r="J2562" t="str">
            <v>Mohamadou Belo Ahmadou</v>
          </cell>
          <cell r="K2562" t="str">
            <v>Gouna</v>
          </cell>
          <cell r="L2562" t="str">
            <v>TELEINFRA</v>
          </cell>
          <cell r="M2562" t="str">
            <v>IHS</v>
          </cell>
          <cell r="N2562" t="str">
            <v>Grid-Gen-Lithium</v>
          </cell>
        </row>
        <row r="2563">
          <cell r="A2563" t="str">
            <v>ADM_207</v>
          </cell>
          <cell r="B2563" t="str">
            <v>URH_TOUKOUMAYA</v>
          </cell>
          <cell r="C2563" t="str">
            <v>ADM</v>
          </cell>
          <cell r="D2563" t="str">
            <v>Kousseri</v>
          </cell>
          <cell r="E2563" t="str">
            <v>14.634521</v>
          </cell>
          <cell r="F2563" t="str">
            <v>11.541249</v>
          </cell>
          <cell r="G2563"/>
          <cell r="H2563"/>
          <cell r="I2563"/>
          <cell r="J2563" t="str">
            <v>Hairou Alhamdou</v>
          </cell>
          <cell r="K2563" t="str">
            <v>Kousseri</v>
          </cell>
          <cell r="L2563" t="str">
            <v>TELEINFRA</v>
          </cell>
          <cell r="M2563" t="e">
            <v>#N/A</v>
          </cell>
          <cell r="N2563" t="e">
            <v>#N/A</v>
          </cell>
        </row>
        <row r="2564">
          <cell r="A2564" t="str">
            <v>EXN_433</v>
          </cell>
          <cell r="B2564" t="str">
            <v>DOUBBEL</v>
          </cell>
          <cell r="C2564" t="str">
            <v>EXN</v>
          </cell>
          <cell r="D2564" t="str">
            <v>Maroua_1</v>
          </cell>
          <cell r="E2564">
            <v>1446937</v>
          </cell>
          <cell r="F2564">
            <v>1082173</v>
          </cell>
          <cell r="G2564"/>
          <cell r="H2564"/>
          <cell r="I2564"/>
          <cell r="J2564" t="str">
            <v xml:space="preserve">ASSAATSA Eric Blaise </v>
          </cell>
          <cell r="K2564" t="str">
            <v>Maroua_1</v>
          </cell>
          <cell r="L2564" t="str">
            <v>TELEINFRA</v>
          </cell>
          <cell r="M2564">
            <v>0</v>
          </cell>
          <cell r="N2564" t="e">
            <v>#N/A</v>
          </cell>
        </row>
        <row r="2565">
          <cell r="A2565" t="str">
            <v>EXN_429</v>
          </cell>
          <cell r="B2565" t="str">
            <v>TCHABA</v>
          </cell>
          <cell r="C2565" t="str">
            <v>EXN</v>
          </cell>
          <cell r="D2565" t="str">
            <v>Maroua_1</v>
          </cell>
          <cell r="E2565">
            <v>14.306850000000001</v>
          </cell>
          <cell r="F2565">
            <v>10.837479999999999</v>
          </cell>
          <cell r="G2565"/>
          <cell r="H2565"/>
          <cell r="I2565"/>
          <cell r="J2565" t="str">
            <v xml:space="preserve">ASSAATSA Eric Blaise </v>
          </cell>
          <cell r="K2565" t="str">
            <v>Maroua_1</v>
          </cell>
          <cell r="L2565" t="str">
            <v>TELEINFRA</v>
          </cell>
          <cell r="M2565">
            <v>0</v>
          </cell>
          <cell r="N2565" t="e">
            <v>#N/A</v>
          </cell>
        </row>
        <row r="2566">
          <cell r="A2566" t="str">
            <v>EXN_437</v>
          </cell>
          <cell r="B2566" t="str">
            <v>ZEMILE</v>
          </cell>
          <cell r="C2566" t="str">
            <v>EXN</v>
          </cell>
          <cell r="D2566" t="str">
            <v>Maroua_1</v>
          </cell>
          <cell r="E2566">
            <v>14.347329999999999</v>
          </cell>
          <cell r="F2566">
            <v>10.8011</v>
          </cell>
          <cell r="G2566"/>
          <cell r="H2566"/>
          <cell r="I2566"/>
          <cell r="J2566" t="str">
            <v xml:space="preserve">ASSAATSA Eric Blaise </v>
          </cell>
          <cell r="K2566" t="str">
            <v>Maroua_1</v>
          </cell>
          <cell r="L2566" t="str">
            <v>TELEINFRA</v>
          </cell>
          <cell r="M2566">
            <v>0</v>
          </cell>
          <cell r="N2566" t="e">
            <v>#N/A</v>
          </cell>
        </row>
        <row r="2567">
          <cell r="A2567"/>
          <cell r="B2567" t="str">
            <v>MANGAY</v>
          </cell>
          <cell r="C2567" t="str">
            <v/>
          </cell>
          <cell r="D2567" t="str">
            <v>Maroua_1</v>
          </cell>
          <cell r="E2567" t="str">
            <v>14.244174</v>
          </cell>
          <cell r="F2567" t="str">
            <v>10.709028</v>
          </cell>
          <cell r="G2567"/>
          <cell r="H2567"/>
          <cell r="I2567"/>
          <cell r="J2567" t="str">
            <v xml:space="preserve">ASSAATSA Eric Blaise </v>
          </cell>
          <cell r="K2567" t="str">
            <v>Maroua_1</v>
          </cell>
          <cell r="L2567" t="str">
            <v>TELEINFRA</v>
          </cell>
          <cell r="M2567" t="e">
            <v>#N/A</v>
          </cell>
          <cell r="N2567" t="e">
            <v>#N/A</v>
          </cell>
        </row>
        <row r="2568">
          <cell r="A2568" t="str">
            <v>EXN_462</v>
          </cell>
          <cell r="B2568" t="str">
            <v>DJEBE MOUFOU</v>
          </cell>
          <cell r="C2568" t="str">
            <v>EXN</v>
          </cell>
          <cell r="D2568" t="str">
            <v>Maroua_1</v>
          </cell>
          <cell r="E2568">
            <v>14.246259999999999</v>
          </cell>
          <cell r="F2568">
            <v>10.67205</v>
          </cell>
          <cell r="G2568"/>
          <cell r="H2568"/>
          <cell r="I2568"/>
          <cell r="J2568" t="str">
            <v xml:space="preserve">ASSAATSA Eric Blaise </v>
          </cell>
          <cell r="K2568" t="str">
            <v>Maroua_1</v>
          </cell>
          <cell r="L2568" t="str">
            <v>TELEINFRA</v>
          </cell>
          <cell r="M2568">
            <v>0</v>
          </cell>
          <cell r="N2568" t="e">
            <v>#N/A</v>
          </cell>
        </row>
        <row r="2569">
          <cell r="A2569" t="str">
            <v>EXN_446</v>
          </cell>
          <cell r="B2569" t="str">
            <v>HOULOUM</v>
          </cell>
          <cell r="C2569" t="str">
            <v>EXN</v>
          </cell>
          <cell r="D2569" t="str">
            <v>Maroua_1</v>
          </cell>
          <cell r="E2569">
            <v>14.286379999999999</v>
          </cell>
          <cell r="F2569">
            <v>10.739850000000001</v>
          </cell>
          <cell r="G2569"/>
          <cell r="H2569"/>
          <cell r="I2569"/>
          <cell r="J2569" t="str">
            <v xml:space="preserve">ASSAATSA Eric Blaise </v>
          </cell>
          <cell r="K2569" t="str">
            <v>Maroua_1</v>
          </cell>
          <cell r="L2569" t="str">
            <v>TELEINFRA</v>
          </cell>
          <cell r="M2569">
            <v>0</v>
          </cell>
          <cell r="N2569" t="e">
            <v>#N/A</v>
          </cell>
        </row>
        <row r="2570">
          <cell r="A2570" t="str">
            <v>EXN_456</v>
          </cell>
          <cell r="B2570" t="str">
            <v>GODOLA HOSSERE</v>
          </cell>
          <cell r="C2570" t="str">
            <v>EXN</v>
          </cell>
          <cell r="D2570" t="str">
            <v>Maroua_1</v>
          </cell>
          <cell r="E2570">
            <v>1429234</v>
          </cell>
          <cell r="F2570">
            <v>1070733</v>
          </cell>
          <cell r="G2570"/>
          <cell r="H2570"/>
          <cell r="I2570"/>
          <cell r="J2570" t="str">
            <v xml:space="preserve">ASSAATSA Eric Blaise </v>
          </cell>
          <cell r="K2570" t="str">
            <v>Maroua_1</v>
          </cell>
          <cell r="L2570" t="str">
            <v>TELEINFRA</v>
          </cell>
          <cell r="M2570">
            <v>0</v>
          </cell>
          <cell r="N2570" t="e">
            <v>#N/A</v>
          </cell>
        </row>
        <row r="2571">
          <cell r="A2571" t="str">
            <v>EXN_430</v>
          </cell>
          <cell r="B2571" t="str">
            <v>KANBANG</v>
          </cell>
          <cell r="C2571" t="str">
            <v>EXN</v>
          </cell>
          <cell r="D2571" t="str">
            <v>Maroua_1</v>
          </cell>
          <cell r="E2571">
            <v>14.23457</v>
          </cell>
          <cell r="F2571">
            <v>10.837109999999999</v>
          </cell>
          <cell r="G2571"/>
          <cell r="H2571"/>
          <cell r="I2571"/>
          <cell r="J2571" t="str">
            <v xml:space="preserve">ASSAATSA Eric Blaise </v>
          </cell>
          <cell r="K2571" t="str">
            <v>Maroua_1</v>
          </cell>
          <cell r="L2571" t="str">
            <v>TELEINFRA</v>
          </cell>
          <cell r="M2571">
            <v>0</v>
          </cell>
          <cell r="N2571" t="e">
            <v>#N/A</v>
          </cell>
        </row>
        <row r="2572">
          <cell r="A2572" t="str">
            <v>EXN_422</v>
          </cell>
          <cell r="B2572" t="str">
            <v>MANGAVE DOBOUWOL</v>
          </cell>
          <cell r="C2572" t="str">
            <v>EXN</v>
          </cell>
          <cell r="D2572" t="str">
            <v>Maroua_1</v>
          </cell>
          <cell r="E2572">
            <v>14.257020000000001</v>
          </cell>
          <cell r="F2572">
            <v>10.91066</v>
          </cell>
          <cell r="G2572"/>
          <cell r="H2572"/>
          <cell r="I2572"/>
          <cell r="J2572" t="str">
            <v xml:space="preserve">ASSAATSA Eric Blaise </v>
          </cell>
          <cell r="K2572" t="str">
            <v>Maroua_1</v>
          </cell>
          <cell r="L2572" t="str">
            <v>TELEINFRA</v>
          </cell>
          <cell r="M2572">
            <v>0</v>
          </cell>
          <cell r="N2572" t="e">
            <v>#N/A</v>
          </cell>
        </row>
        <row r="2573">
          <cell r="A2573" t="str">
            <v>EXN_902</v>
          </cell>
          <cell r="B2573" t="str">
            <v>MOUDALA</v>
          </cell>
          <cell r="C2573" t="str">
            <v>EXN</v>
          </cell>
          <cell r="D2573" t="str">
            <v>Maroua_1</v>
          </cell>
          <cell r="E2573">
            <v>141734</v>
          </cell>
          <cell r="F2573">
            <v>108103</v>
          </cell>
          <cell r="G2573"/>
          <cell r="H2573"/>
          <cell r="I2573"/>
          <cell r="J2573" t="str">
            <v xml:space="preserve">ASSAATSA Eric Blaise </v>
          </cell>
          <cell r="K2573" t="str">
            <v>Maroua_1</v>
          </cell>
          <cell r="L2573" t="str">
            <v>TELEINFRA</v>
          </cell>
          <cell r="M2573">
            <v>0</v>
          </cell>
          <cell r="N2573" t="e">
            <v>#N/A</v>
          </cell>
        </row>
        <row r="2574">
          <cell r="A2574" t="str">
            <v>EXN_904</v>
          </cell>
          <cell r="B2574" t="str">
            <v>MATCHARAY</v>
          </cell>
          <cell r="C2574" t="str">
            <v>EXN</v>
          </cell>
          <cell r="D2574" t="str">
            <v>Maroua_1</v>
          </cell>
          <cell r="E2574">
            <v>14213067</v>
          </cell>
          <cell r="F2574">
            <v>10725627</v>
          </cell>
          <cell r="G2574"/>
          <cell r="H2574"/>
          <cell r="I2574"/>
          <cell r="J2574" t="str">
            <v xml:space="preserve">ASSAATSA Eric Blaise </v>
          </cell>
          <cell r="K2574" t="str">
            <v>Maroua_1</v>
          </cell>
          <cell r="L2574" t="str">
            <v>TELEINFRA</v>
          </cell>
          <cell r="M2574">
            <v>0</v>
          </cell>
          <cell r="N2574" t="e">
            <v>#N/A</v>
          </cell>
        </row>
        <row r="2575">
          <cell r="A2575" t="str">
            <v>EXN_905</v>
          </cell>
          <cell r="B2575" t="str">
            <v>mamigo</v>
          </cell>
          <cell r="C2575" t="str">
            <v>EXN</v>
          </cell>
          <cell r="D2575" t="str">
            <v>Maroua_1</v>
          </cell>
          <cell r="E2575">
            <v>14.216131000000001</v>
          </cell>
          <cell r="F2575">
            <v>10.685691</v>
          </cell>
          <cell r="G2575"/>
          <cell r="H2575"/>
          <cell r="I2575"/>
          <cell r="J2575" t="str">
            <v xml:space="preserve">ASSAATSA Eric Blaise </v>
          </cell>
          <cell r="K2575" t="str">
            <v>Maroua_1</v>
          </cell>
          <cell r="L2575" t="str">
            <v>TELEINFRA</v>
          </cell>
          <cell r="M2575">
            <v>0</v>
          </cell>
          <cell r="N2575" t="e">
            <v>#N/A</v>
          </cell>
        </row>
        <row r="2576">
          <cell r="A2576"/>
          <cell r="B2576" t="str">
            <v>NDOLOKO</v>
          </cell>
          <cell r="C2576" t="str">
            <v/>
          </cell>
          <cell r="D2576" t="str">
            <v>Maroua_1</v>
          </cell>
          <cell r="E2576" t="str">
            <v>14.1717</v>
          </cell>
          <cell r="F2576" t="str">
            <v>10.79405</v>
          </cell>
          <cell r="G2576"/>
          <cell r="H2576"/>
          <cell r="I2576"/>
          <cell r="J2576" t="str">
            <v xml:space="preserve">ASSAATSA Eric Blaise </v>
          </cell>
          <cell r="K2576" t="str">
            <v>Maroua_1</v>
          </cell>
          <cell r="L2576" t="str">
            <v>TELEINFRA</v>
          </cell>
          <cell r="M2576" t="e">
            <v>#N/A</v>
          </cell>
          <cell r="N2576" t="e">
            <v>#N/A</v>
          </cell>
        </row>
        <row r="2577">
          <cell r="A2577" t="str">
            <v>EXN_425</v>
          </cell>
          <cell r="B2577" t="str">
            <v>OURO ALHADJI HALOUNDOU</v>
          </cell>
          <cell r="C2577" t="str">
            <v>EXN</v>
          </cell>
          <cell r="D2577" t="str">
            <v>Maroua_1</v>
          </cell>
          <cell r="E2577">
            <v>14.34192</v>
          </cell>
          <cell r="F2577">
            <v>10.87724</v>
          </cell>
          <cell r="G2577"/>
          <cell r="H2577"/>
          <cell r="I2577"/>
          <cell r="J2577" t="str">
            <v xml:space="preserve">ASSAATSA Eric Blaise </v>
          </cell>
          <cell r="K2577" t="str">
            <v>Maroua_1</v>
          </cell>
          <cell r="L2577" t="str">
            <v>TELEINFRA</v>
          </cell>
          <cell r="M2577">
            <v>0</v>
          </cell>
          <cell r="N2577" t="e">
            <v>#N/A</v>
          </cell>
        </row>
        <row r="2578">
          <cell r="A2578" t="str">
            <v>NRD_902</v>
          </cell>
          <cell r="B2578" t="str">
            <v>MAYO ZARIA</v>
          </cell>
          <cell r="C2578" t="str">
            <v>NRD</v>
          </cell>
          <cell r="D2578" t="str">
            <v>Maroua_1</v>
          </cell>
          <cell r="E2578">
            <v>15.227130000000001</v>
          </cell>
          <cell r="F2578">
            <v>8.0199300000000004</v>
          </cell>
          <cell r="G2578"/>
          <cell r="H2578"/>
          <cell r="I2578"/>
          <cell r="J2578" t="str">
            <v xml:space="preserve">ASSAATSA Eric Blaise </v>
          </cell>
          <cell r="K2578" t="str">
            <v>Maroua_1</v>
          </cell>
          <cell r="L2578" t="str">
            <v>TELEINFRA</v>
          </cell>
          <cell r="M2578">
            <v>0</v>
          </cell>
          <cell r="N2578" t="e">
            <v>#N/A</v>
          </cell>
        </row>
        <row r="2579">
          <cell r="A2579" t="str">
            <v>CTR_834</v>
          </cell>
          <cell r="B2579" t="str">
            <v>Golf-Quater-IHS</v>
          </cell>
          <cell r="C2579" t="str">
            <v>CTR</v>
          </cell>
          <cell r="D2579" t="str">
            <v>Yaounde_1</v>
          </cell>
          <cell r="E2579" t="e">
            <v>#N/A</v>
          </cell>
          <cell r="F2579" t="e">
            <v>#N/A</v>
          </cell>
          <cell r="G2579"/>
          <cell r="H2579"/>
          <cell r="I2579"/>
          <cell r="J2579" t="str">
            <v>Eloundou Bertrand</v>
          </cell>
          <cell r="K2579" t="str">
            <v>Yaounde_1</v>
          </cell>
          <cell r="L2579" t="str">
            <v>AFRO</v>
          </cell>
          <cell r="M2579" t="str">
            <v>IHS</v>
          </cell>
          <cell r="N2579" t="e">
            <v>#N/A</v>
          </cell>
        </row>
        <row r="2580">
          <cell r="A2580" t="str">
            <v>CTR_807</v>
          </cell>
          <cell r="B2580" t="str">
            <v>PDC_New</v>
          </cell>
          <cell r="C2580" t="str">
            <v>CTR</v>
          </cell>
          <cell r="D2580" t="str">
            <v>Yaounde_1</v>
          </cell>
          <cell r="E2580" t="e">
            <v>#N/A</v>
          </cell>
          <cell r="F2580" t="e">
            <v>#N/A</v>
          </cell>
          <cell r="G2580"/>
          <cell r="H2580"/>
          <cell r="I2580"/>
          <cell r="J2580" t="str">
            <v>Eloundou Bertrand</v>
          </cell>
          <cell r="K2580" t="str">
            <v>Yaounde_1</v>
          </cell>
          <cell r="L2580" t="str">
            <v>AFRO</v>
          </cell>
          <cell r="M2580">
            <v>0</v>
          </cell>
          <cell r="N2580" t="e">
            <v>#N/A</v>
          </cell>
        </row>
        <row r="2581">
          <cell r="A2581" t="str">
            <v>CTR_764</v>
          </cell>
          <cell r="B2581" t="str">
            <v>Croix-Rouge</v>
          </cell>
          <cell r="C2581" t="str">
            <v>CTR</v>
          </cell>
          <cell r="D2581" t="str">
            <v>Yaounde_1</v>
          </cell>
          <cell r="E2581" t="e">
            <v>#N/A</v>
          </cell>
          <cell r="F2581" t="e">
            <v>#N/A</v>
          </cell>
          <cell r="G2581"/>
          <cell r="H2581"/>
          <cell r="I2581"/>
          <cell r="J2581" t="str">
            <v>Eloundou Bertrand</v>
          </cell>
          <cell r="K2581" t="str">
            <v>Yaounde_1</v>
          </cell>
          <cell r="L2581" t="str">
            <v>AFRO</v>
          </cell>
          <cell r="M2581">
            <v>0</v>
          </cell>
          <cell r="N2581" t="e">
            <v>#N/A</v>
          </cell>
        </row>
        <row r="2582">
          <cell r="A2582" t="str">
            <v>CTR_943</v>
          </cell>
          <cell r="B2582" t="str">
            <v>CTR_943_Z_Mimboman</v>
          </cell>
          <cell r="C2582" t="str">
            <v>CTR</v>
          </cell>
          <cell r="D2582" t="str">
            <v>Yaounde_1</v>
          </cell>
          <cell r="E2582">
            <v>11.554354999999999</v>
          </cell>
          <cell r="F2582">
            <v>3.8571080000000002</v>
          </cell>
          <cell r="G2582"/>
          <cell r="H2582"/>
          <cell r="I2582"/>
          <cell r="J2582" t="str">
            <v>Eloundou Bertrand</v>
          </cell>
          <cell r="K2582" t="str">
            <v>Yaounde_1</v>
          </cell>
          <cell r="L2582" t="str">
            <v>AFRO</v>
          </cell>
          <cell r="M2582" t="str">
            <v>CAMUSAT</v>
          </cell>
          <cell r="N2582" t="str">
            <v>Good Grid + GE</v>
          </cell>
        </row>
        <row r="2583">
          <cell r="A2583" t="str">
            <v>SUD_800</v>
          </cell>
          <cell r="B2583" t="str">
            <v>Lolodorf-CRTV (Camtel)</v>
          </cell>
          <cell r="C2583" t="str">
            <v>SUD</v>
          </cell>
          <cell r="D2583" t="str">
            <v>Boumnyebel</v>
          </cell>
          <cell r="E2583" t="e">
            <v>#N/A</v>
          </cell>
          <cell r="F2583" t="e">
            <v>#N/A</v>
          </cell>
          <cell r="G2583"/>
          <cell r="H2583"/>
          <cell r="I2583"/>
          <cell r="J2583" t="str">
            <v>Etienne Saha</v>
          </cell>
          <cell r="K2583" t="str">
            <v>Boumnyebel</v>
          </cell>
          <cell r="L2583" t="str">
            <v>AFRO</v>
          </cell>
          <cell r="M2583" t="str">
            <v>CAMUSAT</v>
          </cell>
          <cell r="N2583" t="str">
            <v>Hybrid Solar - S3</v>
          </cell>
        </row>
        <row r="2584">
          <cell r="A2584" t="str">
            <v>CTR_944</v>
          </cell>
          <cell r="B2584" t="str">
            <v>CTR_944_Z_Mimboman-Camtel</v>
          </cell>
          <cell r="C2584" t="str">
            <v>CTR</v>
          </cell>
          <cell r="D2584" t="str">
            <v>Yaounde_1</v>
          </cell>
          <cell r="E2584">
            <v>11.566121000000001</v>
          </cell>
          <cell r="F2584">
            <v>3.8584100000000001</v>
          </cell>
          <cell r="G2584"/>
          <cell r="H2584"/>
          <cell r="I2584"/>
          <cell r="J2584" t="str">
            <v>Eloundou Bertrand</v>
          </cell>
          <cell r="K2584" t="str">
            <v>Yaounde_1</v>
          </cell>
          <cell r="L2584" t="str">
            <v>AFRO</v>
          </cell>
          <cell r="M2584" t="str">
            <v>CAMUSAT</v>
          </cell>
          <cell r="N2584" t="str">
            <v>Bad Grid + GE</v>
          </cell>
        </row>
        <row r="2585">
          <cell r="A2585" t="str">
            <v>CTR_936</v>
          </cell>
          <cell r="B2585" t="str">
            <v>CTR_936_Z_Nsimalen-TOUTOULI</v>
          </cell>
          <cell r="C2585" t="str">
            <v>CTR</v>
          </cell>
          <cell r="D2585" t="str">
            <v>Yaounde_2</v>
          </cell>
          <cell r="E2585">
            <v>11.511479</v>
          </cell>
          <cell r="F2585">
            <v>3.7426910000000002</v>
          </cell>
          <cell r="G2585"/>
          <cell r="H2585"/>
          <cell r="I2585"/>
          <cell r="J2585" t="str">
            <v>Mbah Hosiah</v>
          </cell>
          <cell r="K2585" t="str">
            <v>Yaounde_2</v>
          </cell>
          <cell r="L2585" t="str">
            <v>AFRO</v>
          </cell>
          <cell r="M2585" t="str">
            <v>CAMUSAT</v>
          </cell>
          <cell r="N2585" t="str">
            <v>Good Grid + GE</v>
          </cell>
        </row>
        <row r="2586">
          <cell r="A2586" t="str">
            <v>CTR_1057</v>
          </cell>
          <cell r="B2586" t="str">
            <v>CTR_1057_Z_Labogenie</v>
          </cell>
          <cell r="C2586" t="str">
            <v>CTR</v>
          </cell>
          <cell r="D2586" t="str">
            <v>Yaounde_1</v>
          </cell>
          <cell r="E2586" t="str">
            <v>03 50 38.95 N</v>
          </cell>
          <cell r="F2586" t="str">
            <v>011 32 25.47 E</v>
          </cell>
          <cell r="G2586"/>
          <cell r="H2586"/>
          <cell r="I2586"/>
          <cell r="J2586" t="str">
            <v>Eloundou Bertrand</v>
          </cell>
          <cell r="K2586" t="str">
            <v>Yaounde_1</v>
          </cell>
          <cell r="L2586" t="str">
            <v>AFRO</v>
          </cell>
          <cell r="M2586" t="str">
            <v>CAMUSAT</v>
          </cell>
          <cell r="N2586" t="str">
            <v>Good Grid + GE</v>
          </cell>
        </row>
        <row r="2587">
          <cell r="A2587" t="str">
            <v>CTR_952</v>
          </cell>
          <cell r="B2587" t="str">
            <v>CTR_952_Z_Ekoumdoum-III</v>
          </cell>
          <cell r="C2587" t="str">
            <v>CTR</v>
          </cell>
          <cell r="D2587" t="str">
            <v>Yaounde_2</v>
          </cell>
          <cell r="E2587">
            <v>11.550847195999999</v>
          </cell>
          <cell r="F2587">
            <v>3.8119955390000002</v>
          </cell>
          <cell r="G2587"/>
          <cell r="H2587"/>
          <cell r="I2587"/>
          <cell r="J2587" t="str">
            <v>Mbah Hosiah</v>
          </cell>
          <cell r="K2587" t="str">
            <v>Yaounde_2</v>
          </cell>
          <cell r="L2587" t="str">
            <v>AFRO</v>
          </cell>
          <cell r="M2587" t="str">
            <v>CAMUSAT</v>
          </cell>
          <cell r="N2587" t="str">
            <v>Hybrid Solar - S1</v>
          </cell>
        </row>
        <row r="2588">
          <cell r="A2588" t="str">
            <v>CTR_938</v>
          </cell>
          <cell r="B2588" t="str">
            <v>Akonolinga_New IHS</v>
          </cell>
          <cell r="C2588" t="str">
            <v>CTR</v>
          </cell>
          <cell r="D2588" t="str">
            <v>Abong-Mbang</v>
          </cell>
          <cell r="E2588">
            <v>3.7804027800000002</v>
          </cell>
          <cell r="F2588">
            <v>12.257177779999999</v>
          </cell>
          <cell r="G2588"/>
          <cell r="H2588"/>
          <cell r="I2588"/>
          <cell r="J2588" t="str">
            <v>Essiane Arthur</v>
          </cell>
          <cell r="K2588" t="str">
            <v>Abong-Mbang</v>
          </cell>
          <cell r="L2588" t="str">
            <v>AFRO</v>
          </cell>
          <cell r="M2588" t="str">
            <v>IHS</v>
          </cell>
          <cell r="N2588" t="e">
            <v>#N/A</v>
          </cell>
        </row>
        <row r="2589">
          <cell r="A2589" t="str">
            <v>CTR_973</v>
          </cell>
          <cell r="B2589" t="str">
            <v>CTR_973_Z_Nkoabang-Ebolmedjock-IHS</v>
          </cell>
          <cell r="C2589" t="str">
            <v>CTR</v>
          </cell>
          <cell r="D2589" t="str">
            <v>Yaounde_2</v>
          </cell>
          <cell r="E2589">
            <v>11.611739999999999</v>
          </cell>
          <cell r="F2589">
            <v>3.8765749999999999</v>
          </cell>
          <cell r="G2589"/>
          <cell r="H2589"/>
          <cell r="I2589"/>
          <cell r="J2589" t="str">
            <v>Mbah Hosiah</v>
          </cell>
          <cell r="K2589" t="str">
            <v>Yaounde_2</v>
          </cell>
          <cell r="L2589" t="str">
            <v>AFRO</v>
          </cell>
          <cell r="M2589" t="str">
            <v>IHS</v>
          </cell>
          <cell r="N2589" t="e">
            <v>#N/A</v>
          </cell>
        </row>
        <row r="2590">
          <cell r="A2590" t="str">
            <v>CTR_939</v>
          </cell>
          <cell r="B2590" t="str">
            <v>CTR_939_Z_Mehanda-IV</v>
          </cell>
          <cell r="C2590" t="str">
            <v>CTR</v>
          </cell>
          <cell r="D2590" t="str">
            <v>Yaounde_2</v>
          </cell>
          <cell r="E2590">
            <v>11.55392</v>
          </cell>
          <cell r="F2590">
            <v>3.7774000000000001</v>
          </cell>
          <cell r="G2590"/>
          <cell r="H2590"/>
          <cell r="I2590"/>
          <cell r="J2590" t="str">
            <v>Mbah Hosiah</v>
          </cell>
          <cell r="K2590" t="str">
            <v>Yaounde_2</v>
          </cell>
          <cell r="L2590" t="str">
            <v>AFRO</v>
          </cell>
          <cell r="M2590" t="str">
            <v>CAMUSAT</v>
          </cell>
          <cell r="N2590" t="str">
            <v>Good Grid + Solar + GE</v>
          </cell>
        </row>
        <row r="2591">
          <cell r="A2591" t="str">
            <v>CTR_946</v>
          </cell>
          <cell r="B2591" t="str">
            <v>CTR_946_Z_Nkolfoulou-foret-Bar</v>
          </cell>
          <cell r="C2591" t="str">
            <v>CTR</v>
          </cell>
          <cell r="D2591" t="str">
            <v>Yaounde_3</v>
          </cell>
          <cell r="E2591" t="str">
            <v>012 29 14.34 E</v>
          </cell>
          <cell r="F2591" t="str">
            <v> 04 39 25.84 N</v>
          </cell>
          <cell r="G2591"/>
          <cell r="H2591"/>
          <cell r="I2591"/>
          <cell r="J2591" t="str">
            <v>Ngouala TSAGUE BRISSE</v>
          </cell>
          <cell r="K2591" t="str">
            <v>Yaounde_3</v>
          </cell>
          <cell r="L2591" t="str">
            <v>AFRO</v>
          </cell>
          <cell r="M2591" t="str">
            <v>CAMUSAT</v>
          </cell>
          <cell r="N2591" t="str">
            <v>Good Grid + Solar + GE</v>
          </cell>
        </row>
        <row r="2592">
          <cell r="A2592" t="str">
            <v>CTR_954</v>
          </cell>
          <cell r="B2592" t="str">
            <v>CTR_954_Z_Nkolfoulou-III</v>
          </cell>
          <cell r="C2592" t="str">
            <v>CTR</v>
          </cell>
          <cell r="D2592" t="str">
            <v>Yaounde_3</v>
          </cell>
          <cell r="E2592" t="str">
            <v>11,581639 E</v>
          </cell>
          <cell r="F2592" t="str">
            <v>3,94294 N</v>
          </cell>
          <cell r="G2592"/>
          <cell r="H2592"/>
          <cell r="I2592"/>
          <cell r="J2592" t="str">
            <v>Ngouala TSAGUE BRISSE</v>
          </cell>
          <cell r="K2592" t="str">
            <v>Yaounde_3</v>
          </cell>
          <cell r="L2592" t="str">
            <v>AFRO</v>
          </cell>
          <cell r="M2592" t="str">
            <v>CAMUSAT</v>
          </cell>
          <cell r="N2592" t="str">
            <v>Good Grid + GE</v>
          </cell>
        </row>
        <row r="2593">
          <cell r="A2593" t="str">
            <v>SUD_137</v>
          </cell>
          <cell r="B2593" t="str">
            <v xml:space="preserve">Bts Mobile ESSONG </v>
          </cell>
          <cell r="C2593" t="str">
            <v>SUD</v>
          </cell>
          <cell r="D2593" t="str">
            <v>Sangmelima</v>
          </cell>
          <cell r="E2593">
            <v>0</v>
          </cell>
          <cell r="F2593">
            <v>0</v>
          </cell>
          <cell r="G2593"/>
          <cell r="H2593"/>
          <cell r="I2593"/>
          <cell r="J2593" t="str">
            <v>Kenfack Peguy</v>
          </cell>
          <cell r="K2593" t="str">
            <v>Sangmelima</v>
          </cell>
          <cell r="L2593" t="str">
            <v>AFRO</v>
          </cell>
          <cell r="M2593">
            <v>0</v>
          </cell>
          <cell r="N2593" t="e">
            <v>#N/A</v>
          </cell>
        </row>
        <row r="2594">
          <cell r="A2594" t="str">
            <v>SUD_162</v>
          </cell>
          <cell r="B2594" t="str">
            <v>Essang-Mvout</v>
          </cell>
          <cell r="C2594" t="str">
            <v>SUD</v>
          </cell>
          <cell r="D2594" t="str">
            <v>Sangmelima</v>
          </cell>
          <cell r="E2594">
            <v>12.25365</v>
          </cell>
          <cell r="F2594">
            <v>2.8239200000000002</v>
          </cell>
          <cell r="G2594"/>
          <cell r="H2594"/>
          <cell r="I2594"/>
          <cell r="J2594" t="str">
            <v>Kenfack Peguy</v>
          </cell>
          <cell r="K2594" t="str">
            <v>Sangmelima</v>
          </cell>
          <cell r="L2594" t="str">
            <v>AFRO</v>
          </cell>
          <cell r="M2594">
            <v>0</v>
          </cell>
          <cell r="N2594" t="e">
            <v>#N/A</v>
          </cell>
        </row>
        <row r="2595">
          <cell r="A2595" t="str">
            <v>SUD_251</v>
          </cell>
          <cell r="B2595" t="str">
            <v>Essang-Mvout-MTN</v>
          </cell>
          <cell r="C2595" t="str">
            <v>SUD</v>
          </cell>
          <cell r="D2595" t="str">
            <v>Sangmelima</v>
          </cell>
          <cell r="E2595">
            <v>0</v>
          </cell>
          <cell r="F2595">
            <v>0</v>
          </cell>
          <cell r="G2595"/>
          <cell r="H2595"/>
          <cell r="I2595"/>
          <cell r="J2595" t="str">
            <v>Kenfack Peguy</v>
          </cell>
          <cell r="K2595" t="str">
            <v>Sangmelima</v>
          </cell>
          <cell r="L2595" t="str">
            <v>AFRO</v>
          </cell>
          <cell r="M2595" t="str">
            <v>IHS</v>
          </cell>
          <cell r="N2595" t="str">
            <v>Gen-Lithium</v>
          </cell>
        </row>
        <row r="2596">
          <cell r="A2596" t="str">
            <v>SUD_159</v>
          </cell>
          <cell r="B2596" t="str">
            <v>LELE</v>
          </cell>
          <cell r="C2596" t="str">
            <v>SUD</v>
          </cell>
          <cell r="D2596" t="str">
            <v>Djoum</v>
          </cell>
          <cell r="E2596">
            <v>13.412376</v>
          </cell>
          <cell r="F2596">
            <v>2.5344467000000002</v>
          </cell>
          <cell r="G2596"/>
          <cell r="H2596"/>
          <cell r="I2596"/>
          <cell r="J2596" t="str">
            <v>Foe Dominique</v>
          </cell>
          <cell r="K2596" t="str">
            <v>Djoum</v>
          </cell>
          <cell r="L2596" t="str">
            <v>AFRO</v>
          </cell>
          <cell r="M2596" t="str">
            <v>CAMUSAT</v>
          </cell>
          <cell r="N2596" t="str">
            <v>Hybrid Solar - S3</v>
          </cell>
        </row>
        <row r="2597">
          <cell r="A2597" t="str">
            <v>SUD_114</v>
          </cell>
          <cell r="B2597" t="str">
            <v>Mokom</v>
          </cell>
          <cell r="C2597" t="str">
            <v>SUD</v>
          </cell>
          <cell r="D2597" t="str">
            <v>Djoum</v>
          </cell>
          <cell r="E2597">
            <v>0</v>
          </cell>
          <cell r="F2597">
            <v>0</v>
          </cell>
          <cell r="G2597"/>
          <cell r="H2597"/>
          <cell r="I2597"/>
          <cell r="J2597" t="str">
            <v>Foe Dominique</v>
          </cell>
          <cell r="K2597" t="str">
            <v>Djoum</v>
          </cell>
          <cell r="L2597" t="str">
            <v>AFRO</v>
          </cell>
          <cell r="M2597">
            <v>0</v>
          </cell>
          <cell r="N2597" t="e">
            <v>#N/A</v>
          </cell>
        </row>
        <row r="2598">
          <cell r="A2598" t="str">
            <v>SUD_164</v>
          </cell>
          <cell r="B2598" t="str">
            <v>Toh-Too-II</v>
          </cell>
          <cell r="C2598" t="str">
            <v>SUD</v>
          </cell>
          <cell r="D2598" t="str">
            <v>Sangmelima</v>
          </cell>
          <cell r="E2598">
            <v>11.278197</v>
          </cell>
          <cell r="F2598">
            <v>2.3303227</v>
          </cell>
          <cell r="G2598"/>
          <cell r="H2598"/>
          <cell r="I2598"/>
          <cell r="J2598" t="str">
            <v>Kenfack Peguy</v>
          </cell>
          <cell r="K2598" t="str">
            <v>Sangmelima</v>
          </cell>
          <cell r="L2598" t="str">
            <v>AFRO</v>
          </cell>
          <cell r="M2598" t="str">
            <v>CAMUSAT</v>
          </cell>
          <cell r="N2598" t="str">
            <v>Hybrid Solar - S3</v>
          </cell>
        </row>
        <row r="2599">
          <cell r="A2599" t="str">
            <v>SUD_801</v>
          </cell>
          <cell r="B2599" t="str">
            <v>NTOUMOU</v>
          </cell>
          <cell r="C2599" t="str">
            <v>SUD</v>
          </cell>
          <cell r="D2599" t="str">
            <v>Ebolowa</v>
          </cell>
          <cell r="E2599">
            <v>0</v>
          </cell>
          <cell r="F2599">
            <v>0</v>
          </cell>
          <cell r="G2599"/>
          <cell r="H2599"/>
          <cell r="I2599"/>
          <cell r="J2599" t="str">
            <v>Kenmegne Fabrice</v>
          </cell>
          <cell r="K2599" t="str">
            <v>Ebolowa</v>
          </cell>
          <cell r="L2599" t="str">
            <v>AFRO</v>
          </cell>
          <cell r="M2599" t="str">
            <v>IHS</v>
          </cell>
          <cell r="N2599" t="str">
            <v>Grid-Gen</v>
          </cell>
        </row>
        <row r="2600">
          <cell r="A2600" t="str">
            <v>CTR_702_</v>
          </cell>
          <cell r="B2600" t="str">
            <v>Hilton-Micro (indoor)</v>
          </cell>
          <cell r="C2600" t="str">
            <v>CTR</v>
          </cell>
          <cell r="D2600" t="str">
            <v>Yaounde_4</v>
          </cell>
          <cell r="E2600">
            <v>0</v>
          </cell>
          <cell r="F2600">
            <v>0</v>
          </cell>
          <cell r="G2600"/>
          <cell r="H2600"/>
          <cell r="I2600"/>
          <cell r="J2600" t="str">
            <v>Kenfack Henri</v>
          </cell>
          <cell r="K2600" t="str">
            <v>Yaounde_4</v>
          </cell>
          <cell r="L2600" t="str">
            <v>AFRO</v>
          </cell>
          <cell r="M2600" t="str">
            <v>CAMUSAT</v>
          </cell>
          <cell r="N2600" t="str">
            <v>Good Grid no GE - 8h</v>
          </cell>
        </row>
        <row r="2601">
          <cell r="A2601" t="str">
            <v>CTR_907</v>
          </cell>
          <cell r="B2601" t="str">
            <v>Biyemassi-Crf-IHS</v>
          </cell>
          <cell r="C2601" t="str">
            <v>CTR</v>
          </cell>
          <cell r="D2601" t="str">
            <v>Yaounde_4</v>
          </cell>
          <cell r="E2601">
            <v>0</v>
          </cell>
          <cell r="F2601">
            <v>0</v>
          </cell>
          <cell r="G2601"/>
          <cell r="H2601"/>
          <cell r="I2601"/>
          <cell r="J2601" t="str">
            <v>Kenfack Henri</v>
          </cell>
          <cell r="K2601" t="str">
            <v>Yaounde_4</v>
          </cell>
          <cell r="L2601" t="str">
            <v>AFRO</v>
          </cell>
          <cell r="M2601" t="str">
            <v>IHS</v>
          </cell>
          <cell r="N2601" t="e">
            <v>#N/A</v>
          </cell>
        </row>
        <row r="2602">
          <cell r="A2602" t="str">
            <v>CTR_940</v>
          </cell>
          <cell r="B2602" t="str">
            <v>CTR_940_Z_GBS-la-releve-Simbock</v>
          </cell>
          <cell r="C2602" t="str">
            <v>CTR</v>
          </cell>
          <cell r="D2602" t="str">
            <v>Yaounde_4</v>
          </cell>
          <cell r="E2602">
            <v>11.466430000000001</v>
          </cell>
          <cell r="F2602">
            <v>3.8166669999999998</v>
          </cell>
          <cell r="G2602"/>
          <cell r="H2602"/>
          <cell r="I2602"/>
          <cell r="J2602" t="str">
            <v>Kenfack Henri</v>
          </cell>
          <cell r="K2602" t="str">
            <v>Yaounde_4</v>
          </cell>
          <cell r="L2602" t="str">
            <v>AFRO</v>
          </cell>
          <cell r="M2602" t="str">
            <v>CAMUSAT</v>
          </cell>
          <cell r="N2602" t="str">
            <v>Medium Grid + Solar + GE</v>
          </cell>
        </row>
        <row r="2603">
          <cell r="A2603" t="str">
            <v>CTR_941</v>
          </cell>
          <cell r="B2603" t="str">
            <v>CTR_941_Z_Biyemassi-Accacia</v>
          </cell>
          <cell r="C2603" t="str">
            <v>CTR</v>
          </cell>
          <cell r="D2603" t="str">
            <v>Yaounde_4</v>
          </cell>
          <cell r="E2603" t="str">
            <v>11 29 01.45 E</v>
          </cell>
          <cell r="F2603" t="str">
            <v>03 50 43.77 N</v>
          </cell>
          <cell r="G2603"/>
          <cell r="H2603"/>
          <cell r="I2603"/>
          <cell r="J2603" t="str">
            <v>Kenfack Henri</v>
          </cell>
          <cell r="K2603" t="str">
            <v>Yaounde_4</v>
          </cell>
          <cell r="L2603" t="str">
            <v>AFRO</v>
          </cell>
          <cell r="M2603" t="str">
            <v>CAMUSAT</v>
          </cell>
          <cell r="N2603" t="str">
            <v>Good Grid + Solar + GE</v>
          </cell>
        </row>
        <row r="2604">
          <cell r="A2604" t="str">
            <v>CTR_065</v>
          </cell>
          <cell r="B2604" t="str">
            <v>Nkolbisson</v>
          </cell>
          <cell r="C2604" t="str">
            <v>CTR</v>
          </cell>
          <cell r="D2604" t="str">
            <v>Yaounde_5</v>
          </cell>
          <cell r="E2604">
            <v>0</v>
          </cell>
          <cell r="F2604">
            <v>0</v>
          </cell>
          <cell r="G2604"/>
          <cell r="H2604"/>
          <cell r="I2604"/>
          <cell r="J2604" t="str">
            <v>Nguetsa Armand</v>
          </cell>
          <cell r="K2604" t="str">
            <v>Yaounde_5</v>
          </cell>
          <cell r="L2604" t="str">
            <v>AFRO</v>
          </cell>
          <cell r="M2604" t="str">
            <v>IHS</v>
          </cell>
          <cell r="N2604" t="str">
            <v>Grid-Gen</v>
          </cell>
        </row>
        <row r="2605">
          <cell r="A2605" t="str">
            <v>CTR_922</v>
          </cell>
          <cell r="B2605" t="str">
            <v>CTR_922_Z_Ekong</v>
          </cell>
          <cell r="C2605" t="str">
            <v>CTR</v>
          </cell>
          <cell r="D2605" t="str">
            <v>Yaounde_5</v>
          </cell>
          <cell r="E2605" t="str">
            <v>11,441746 E</v>
          </cell>
          <cell r="F2605" t="str">
            <v>3,930969 N</v>
          </cell>
          <cell r="G2605"/>
          <cell r="H2605"/>
          <cell r="I2605"/>
          <cell r="J2605" t="str">
            <v>Nguetsa Armand</v>
          </cell>
          <cell r="K2605" t="str">
            <v>Yaounde_5</v>
          </cell>
          <cell r="L2605" t="str">
            <v>AFRO</v>
          </cell>
          <cell r="M2605" t="str">
            <v>CAMUSAT</v>
          </cell>
          <cell r="N2605" t="str">
            <v>Good Grid + Solar + GE</v>
          </cell>
        </row>
        <row r="2606">
          <cell r="A2606" t="str">
            <v>CTR_947</v>
          </cell>
          <cell r="B2606" t="str">
            <v>CTR_947_Z_Nkoabang-Tradex</v>
          </cell>
          <cell r="C2606" t="str">
            <v>CTR</v>
          </cell>
          <cell r="D2606" t="str">
            <v>Yaounde_2</v>
          </cell>
          <cell r="E2606">
            <v>11.591673999999999</v>
          </cell>
          <cell r="F2606">
            <v>3.857669</v>
          </cell>
          <cell r="G2606"/>
          <cell r="H2606"/>
          <cell r="I2606"/>
          <cell r="J2606" t="str">
            <v>Mbah Hosiah</v>
          </cell>
          <cell r="K2606" t="str">
            <v>Yaounde_2</v>
          </cell>
          <cell r="L2606" t="str">
            <v>AFRO</v>
          </cell>
          <cell r="M2606" t="str">
            <v>CAMUSAT</v>
          </cell>
          <cell r="N2606" t="str">
            <v>Medium Grid + GE</v>
          </cell>
        </row>
        <row r="2607">
          <cell r="A2607" t="str">
            <v>SUD_009</v>
          </cell>
          <cell r="B2607" t="str">
            <v>EBANGA Ngoulou</v>
          </cell>
          <cell r="C2607" t="str">
            <v>SUD</v>
          </cell>
          <cell r="D2607" t="str">
            <v>Mbalmayo</v>
          </cell>
          <cell r="E2607">
            <v>0</v>
          </cell>
          <cell r="F2607">
            <v>0</v>
          </cell>
          <cell r="G2607"/>
          <cell r="H2607"/>
          <cell r="I2607"/>
          <cell r="J2607" t="str">
            <v>Mougang Rodrigue</v>
          </cell>
          <cell r="K2607" t="str">
            <v>Mbalmayo</v>
          </cell>
          <cell r="L2607" t="str">
            <v>AFRO</v>
          </cell>
          <cell r="M2607" t="str">
            <v>CAMUSAT</v>
          </cell>
          <cell r="N2607" t="str">
            <v>Medium Grid + GE</v>
          </cell>
        </row>
        <row r="2608">
          <cell r="A2608" t="str">
            <v>CTR_555</v>
          </cell>
          <cell r="B2608" t="str">
            <v>H-Franco-new</v>
          </cell>
          <cell r="C2608" t="str">
            <v>CTR</v>
          </cell>
          <cell r="D2608" t="str">
            <v>Yaounde_6</v>
          </cell>
          <cell r="E2608">
            <v>0</v>
          </cell>
          <cell r="F2608">
            <v>0</v>
          </cell>
          <cell r="G2608"/>
          <cell r="H2608"/>
          <cell r="I2608"/>
          <cell r="J2608" t="str">
            <v>Mouamadou</v>
          </cell>
          <cell r="K2608" t="str">
            <v>Yaounde_6</v>
          </cell>
          <cell r="L2608" t="str">
            <v>AFRO</v>
          </cell>
          <cell r="M2608" t="str">
            <v>IHS</v>
          </cell>
          <cell r="N2608" t="str">
            <v>Grid-Gen</v>
          </cell>
        </row>
        <row r="2609">
          <cell r="A2609" t="str">
            <v>CTR_817</v>
          </cell>
          <cell r="B2609" t="str">
            <v>Manguier Nodal</v>
          </cell>
          <cell r="C2609" t="str">
            <v>CTR</v>
          </cell>
          <cell r="D2609" t="str">
            <v>Yaounde_6</v>
          </cell>
          <cell r="E2609">
            <v>0</v>
          </cell>
          <cell r="F2609">
            <v>0</v>
          </cell>
          <cell r="G2609"/>
          <cell r="H2609"/>
          <cell r="I2609"/>
          <cell r="J2609" t="str">
            <v>Mouamadou</v>
          </cell>
          <cell r="K2609" t="str">
            <v>Yaounde_6</v>
          </cell>
          <cell r="L2609" t="str">
            <v>AFRO</v>
          </cell>
          <cell r="M2609">
            <v>0</v>
          </cell>
          <cell r="N2609" t="e">
            <v>#N/A</v>
          </cell>
        </row>
        <row r="2610">
          <cell r="A2610" t="str">
            <v>CTR_839 </v>
          </cell>
          <cell r="B2610" t="str">
            <v>CNPS-Kennedy</v>
          </cell>
          <cell r="C2610" t="str">
            <v>CTR</v>
          </cell>
          <cell r="D2610" t="str">
            <v>Yaounde_6</v>
          </cell>
          <cell r="E2610">
            <v>0</v>
          </cell>
          <cell r="F2610">
            <v>0</v>
          </cell>
          <cell r="G2610"/>
          <cell r="H2610"/>
          <cell r="I2610"/>
          <cell r="J2610" t="str">
            <v>Mouamadou</v>
          </cell>
          <cell r="K2610" t="str">
            <v>Yaounde_6</v>
          </cell>
          <cell r="L2610" t="str">
            <v>AFRO</v>
          </cell>
          <cell r="M2610">
            <v>0</v>
          </cell>
          <cell r="N2610" t="e">
            <v>#N/A</v>
          </cell>
        </row>
        <row r="2611">
          <cell r="A2611" t="str">
            <v>CTR_948</v>
          </cell>
          <cell r="B2611" t="str">
            <v>CTR_948_Z_Nkoabang-III</v>
          </cell>
          <cell r="C2611" t="str">
            <v>CTR</v>
          </cell>
          <cell r="D2611" t="str">
            <v>Yaounde_2</v>
          </cell>
          <cell r="E2611">
            <v>11.58051</v>
          </cell>
          <cell r="F2611">
            <v>3.85745</v>
          </cell>
          <cell r="G2611"/>
          <cell r="H2611"/>
          <cell r="I2611"/>
          <cell r="J2611" t="str">
            <v>Mbah Hosiah</v>
          </cell>
          <cell r="K2611" t="str">
            <v>Yaounde_2</v>
          </cell>
          <cell r="L2611" t="str">
            <v>AFRO</v>
          </cell>
          <cell r="M2611" t="str">
            <v>CAMUSAT</v>
          </cell>
          <cell r="N2611" t="str">
            <v>Good Grid + Solar + GE</v>
          </cell>
        </row>
        <row r="2612">
          <cell r="A2612" t="str">
            <v>CTR_951</v>
          </cell>
          <cell r="B2612" t="str">
            <v>CTR_951_Z_Odza-Entree-Plaque-LB</v>
          </cell>
          <cell r="C2612" t="str">
            <v>CTR</v>
          </cell>
          <cell r="D2612" t="str">
            <v>Yaounde_2</v>
          </cell>
          <cell r="E2612">
            <v>11.53776</v>
          </cell>
          <cell r="F2612">
            <v>3.7651300000000001</v>
          </cell>
          <cell r="G2612"/>
          <cell r="H2612"/>
          <cell r="I2612"/>
          <cell r="J2612" t="str">
            <v>Mbah Hosiah</v>
          </cell>
          <cell r="K2612" t="str">
            <v>Yaounde_2</v>
          </cell>
          <cell r="L2612" t="str">
            <v>AFRO</v>
          </cell>
          <cell r="M2612" t="str">
            <v>CAMUSAT</v>
          </cell>
          <cell r="N2612" t="str">
            <v>Good Grid + Solar + GE</v>
          </cell>
        </row>
        <row r="2613">
          <cell r="A2613" t="str">
            <v>CTR_289</v>
          </cell>
          <cell r="B2613" t="str">
            <v>Mbargué</v>
          </cell>
          <cell r="C2613" t="str">
            <v>CTR</v>
          </cell>
          <cell r="D2613" t="str">
            <v>Bertoua_1</v>
          </cell>
          <cell r="E2613">
            <v>0</v>
          </cell>
          <cell r="F2613">
            <v>0</v>
          </cell>
          <cell r="G2613"/>
          <cell r="H2613"/>
          <cell r="I2613"/>
          <cell r="J2613" t="str">
            <v>Tchimeni Franck</v>
          </cell>
          <cell r="K2613" t="str">
            <v>Bertoua_1</v>
          </cell>
          <cell r="L2613" t="str">
            <v>AFRO</v>
          </cell>
          <cell r="M2613" t="str">
            <v>CAMUSAT</v>
          </cell>
          <cell r="N2613" t="str">
            <v>Hybrid Solar - S1</v>
          </cell>
        </row>
        <row r="2614">
          <cell r="A2614" t="str">
            <v>CTR_920</v>
          </cell>
          <cell r="B2614" t="str">
            <v>CTR_920_Z_MENDONG-ELOUMDEM</v>
          </cell>
          <cell r="C2614" t="str">
            <v>CTR</v>
          </cell>
          <cell r="D2614" t="str">
            <v>Yaounde_8</v>
          </cell>
          <cell r="E2614">
            <v>11.457634000000001</v>
          </cell>
          <cell r="F2614">
            <v>3.8239969999999999</v>
          </cell>
          <cell r="G2614"/>
          <cell r="H2614"/>
          <cell r="I2614"/>
          <cell r="J2614" t="str">
            <v>Ndjeugi Crislain</v>
          </cell>
          <cell r="K2614" t="str">
            <v>Yaounde_8</v>
          </cell>
          <cell r="L2614" t="str">
            <v>AFRO</v>
          </cell>
          <cell r="M2614" t="str">
            <v>CAMUSAT</v>
          </cell>
          <cell r="N2614" t="str">
            <v>Good Grid + Solar + GE</v>
          </cell>
        </row>
        <row r="2615">
          <cell r="A2615" t="str">
            <v>CTR_921</v>
          </cell>
          <cell r="B2615" t="str">
            <v>CTR_921_Z_ELOUMDEM-II</v>
          </cell>
          <cell r="C2615" t="str">
            <v>CTR</v>
          </cell>
          <cell r="D2615" t="str">
            <v>Yaounde_8</v>
          </cell>
          <cell r="E2615">
            <v>11.444978000000001</v>
          </cell>
          <cell r="F2615">
            <v>3.8040949999999998</v>
          </cell>
          <cell r="G2615"/>
          <cell r="H2615"/>
          <cell r="I2615"/>
          <cell r="J2615" t="str">
            <v>Ndjeugi Crislain</v>
          </cell>
          <cell r="K2615" t="str">
            <v>Yaounde_8</v>
          </cell>
          <cell r="L2615" t="str">
            <v>AFRO</v>
          </cell>
          <cell r="M2615">
            <v>0</v>
          </cell>
          <cell r="N2615" t="e">
            <v>#N/A</v>
          </cell>
        </row>
        <row r="2616">
          <cell r="A2616" t="str">
            <v>CTR_853</v>
          </cell>
          <cell r="B2616" t="str">
            <v>Olembe-Camtel</v>
          </cell>
          <cell r="C2616" t="str">
            <v>CTR</v>
          </cell>
          <cell r="D2616" t="str">
            <v>Yaounde_9</v>
          </cell>
          <cell r="E2616">
            <v>11.540595</v>
          </cell>
          <cell r="F2616">
            <v>3.9508730000000001</v>
          </cell>
          <cell r="G2616"/>
          <cell r="H2616"/>
          <cell r="I2616"/>
          <cell r="J2616" t="str">
            <v>Ekobo Julien xavier</v>
          </cell>
          <cell r="K2616" t="str">
            <v>Yaounde_9</v>
          </cell>
          <cell r="L2616" t="str">
            <v>AFRO</v>
          </cell>
          <cell r="M2616">
            <v>0</v>
          </cell>
          <cell r="N2616" t="e">
            <v>#N/A</v>
          </cell>
        </row>
        <row r="2617">
          <cell r="A2617" t="str">
            <v>CTR_779</v>
          </cell>
          <cell r="B2617" t="str">
            <v>Pont-Emana-MTN</v>
          </cell>
          <cell r="C2617" t="str">
            <v>CTR</v>
          </cell>
          <cell r="D2617" t="str">
            <v>Yaounde_9</v>
          </cell>
          <cell r="E2617">
            <v>0</v>
          </cell>
          <cell r="F2617">
            <v>0</v>
          </cell>
          <cell r="G2617"/>
          <cell r="H2617"/>
          <cell r="I2617"/>
          <cell r="J2617" t="str">
            <v>Ekobo Julien xavier</v>
          </cell>
          <cell r="K2617" t="str">
            <v>Yaounde_9</v>
          </cell>
          <cell r="L2617" t="str">
            <v>AFRO</v>
          </cell>
          <cell r="M2617" t="str">
            <v>MTN</v>
          </cell>
          <cell r="N2617" t="e">
            <v>#N/A</v>
          </cell>
        </row>
        <row r="2618">
          <cell r="A2618" t="str">
            <v>CTR_953</v>
          </cell>
          <cell r="B2618" t="str">
            <v>CTR_953_Z_Akak-II</v>
          </cell>
          <cell r="C2618" t="str">
            <v>CTR</v>
          </cell>
          <cell r="D2618" t="str">
            <v>Yaounde_9</v>
          </cell>
          <cell r="E2618">
            <v>0</v>
          </cell>
          <cell r="F2618">
            <v>0</v>
          </cell>
          <cell r="G2618"/>
          <cell r="H2618"/>
          <cell r="I2618"/>
          <cell r="J2618" t="str">
            <v>Ekobo Julien xavier</v>
          </cell>
          <cell r="K2618" t="str">
            <v>Yaounde_9</v>
          </cell>
          <cell r="L2618" t="str">
            <v>AFRO</v>
          </cell>
          <cell r="M2618" t="str">
            <v>CAMUSAT</v>
          </cell>
          <cell r="N2618" t="str">
            <v>Good Grid + Solar + GE</v>
          </cell>
        </row>
        <row r="2619">
          <cell r="A2619" t="str">
            <v>CTR_900</v>
          </cell>
          <cell r="B2619" t="str">
            <v>CTR_900_Z_Messasi-crf-fouda</v>
          </cell>
          <cell r="C2619" t="str">
            <v>CTR</v>
          </cell>
          <cell r="D2619" t="str">
            <v>Yaounde_9</v>
          </cell>
          <cell r="E2619">
            <v>11.566993</v>
          </cell>
          <cell r="F2619">
            <v>3.9107870999999998</v>
          </cell>
          <cell r="G2619"/>
          <cell r="H2619"/>
          <cell r="I2619"/>
          <cell r="J2619" t="str">
            <v>Ekobo Julien xavier</v>
          </cell>
          <cell r="K2619" t="str">
            <v>Yaounde_9</v>
          </cell>
          <cell r="L2619" t="str">
            <v>AFRO</v>
          </cell>
          <cell r="M2619">
            <v>0</v>
          </cell>
          <cell r="N2619" t="e">
            <v>#N/A</v>
          </cell>
        </row>
        <row r="2620">
          <cell r="A2620" t="str">
            <v>CTR_949</v>
          </cell>
          <cell r="B2620" t="str">
            <v>CTR_949_Z_Emana-Bonne-Fontaine</v>
          </cell>
          <cell r="C2620" t="str">
            <v>CTR</v>
          </cell>
          <cell r="D2620" t="str">
            <v>Yaounde_9</v>
          </cell>
          <cell r="E2620">
            <v>11.516026</v>
          </cell>
          <cell r="F2620">
            <v>3.9277489999999999</v>
          </cell>
          <cell r="G2620"/>
          <cell r="H2620"/>
          <cell r="I2620"/>
          <cell r="J2620" t="str">
            <v>Ekobo Julien xavier</v>
          </cell>
          <cell r="K2620" t="str">
            <v>Yaounde_9</v>
          </cell>
          <cell r="L2620" t="str">
            <v>AFRO</v>
          </cell>
          <cell r="M2620" t="str">
            <v>CAMUSAT</v>
          </cell>
          <cell r="N2620" t="str">
            <v>Bad Grid + GE</v>
          </cell>
        </row>
        <row r="2621">
          <cell r="A2621" t="str">
            <v>CTR_950</v>
          </cell>
          <cell r="B2621" t="str">
            <v>CTR_950_Z_Nkolbisson-Claretains</v>
          </cell>
          <cell r="C2621" t="str">
            <v>CTR</v>
          </cell>
          <cell r="D2621" t="str">
            <v>Yaounde_5</v>
          </cell>
          <cell r="E2621" t="str">
            <v>011 25 56.48 E</v>
          </cell>
          <cell r="F2621" t="str">
            <v>03 51 55.14 N</v>
          </cell>
          <cell r="G2621"/>
          <cell r="H2621"/>
          <cell r="I2621"/>
          <cell r="J2621" t="str">
            <v>Nguetsa Armand</v>
          </cell>
          <cell r="K2621" t="str">
            <v>Yaounde_5</v>
          </cell>
          <cell r="L2621" t="str">
            <v>AFRO</v>
          </cell>
          <cell r="M2621" t="str">
            <v>CAMUSAT</v>
          </cell>
          <cell r="N2621" t="str">
            <v>Bad Grid + Solar + GE</v>
          </cell>
        </row>
        <row r="2622">
          <cell r="A2622" t="str">
            <v>CTR_839</v>
          </cell>
          <cell r="B2622" t="str">
            <v>CNPS Kennedy Nodal</v>
          </cell>
          <cell r="C2622" t="str">
            <v>CTR</v>
          </cell>
          <cell r="D2622" t="str">
            <v>Yaounde_10</v>
          </cell>
          <cell r="E2622">
            <v>0</v>
          </cell>
          <cell r="F2622">
            <v>0</v>
          </cell>
          <cell r="G2622"/>
          <cell r="H2622"/>
          <cell r="I2622"/>
          <cell r="J2622" t="str">
            <v>Tegum Fulbert Samba</v>
          </cell>
          <cell r="K2622" t="str">
            <v>Yaounde_10</v>
          </cell>
          <cell r="L2622" t="str">
            <v>AFRO</v>
          </cell>
          <cell r="M2622" t="str">
            <v>CAMUSAT</v>
          </cell>
          <cell r="N2622" t="str">
            <v>Good Grid + GE</v>
          </cell>
        </row>
        <row r="2623">
          <cell r="A2623" t="str">
            <v>CTR_641</v>
          </cell>
          <cell r="B2623" t="str">
            <v>Institute-Samba-IHS</v>
          </cell>
          <cell r="C2623" t="str">
            <v>CTR</v>
          </cell>
          <cell r="D2623" t="str">
            <v>Yaounde_10</v>
          </cell>
          <cell r="E2623">
            <v>0</v>
          </cell>
          <cell r="F2623">
            <v>0</v>
          </cell>
          <cell r="G2623"/>
          <cell r="H2623"/>
          <cell r="I2623"/>
          <cell r="J2623" t="str">
            <v>Tegum Fulbert Samba</v>
          </cell>
          <cell r="K2623" t="str">
            <v>Yaounde_10</v>
          </cell>
          <cell r="L2623" t="str">
            <v>AFRO</v>
          </cell>
          <cell r="M2623" t="str">
            <v>IHS</v>
          </cell>
          <cell r="N2623" t="e">
            <v>#N/A</v>
          </cell>
        </row>
        <row r="2624">
          <cell r="A2624" t="str">
            <v>CTR_844</v>
          </cell>
          <cell r="B2624" t="str">
            <v>Mont-Febe-Indoor-Macro</v>
          </cell>
          <cell r="C2624" t="str">
            <v>CTR</v>
          </cell>
          <cell r="D2624" t="str">
            <v>Yaounde_10</v>
          </cell>
          <cell r="E2624">
            <v>0</v>
          </cell>
          <cell r="F2624">
            <v>0</v>
          </cell>
          <cell r="G2624"/>
          <cell r="H2624"/>
          <cell r="I2624"/>
          <cell r="J2624" t="str">
            <v>Tegum Fulbert Samba</v>
          </cell>
          <cell r="K2624" t="str">
            <v>Yaounde_10</v>
          </cell>
          <cell r="L2624" t="str">
            <v>AFRO</v>
          </cell>
          <cell r="M2624" t="str">
            <v>CAMUSAT</v>
          </cell>
          <cell r="N2624" t="str">
            <v>Good Grid no GE - 8h</v>
          </cell>
        </row>
        <row r="2625">
          <cell r="A2625" t="str">
            <v>CTR_942</v>
          </cell>
          <cell r="B2625" t="str">
            <v>CTR_942_Z_Mbankolo-II</v>
          </cell>
          <cell r="C2625" t="str">
            <v>CTR</v>
          </cell>
          <cell r="D2625" t="str">
            <v>Yaounde_10</v>
          </cell>
          <cell r="E2625">
            <v>11.48333307</v>
          </cell>
          <cell r="F2625">
            <v>3.8954022039999998</v>
          </cell>
          <cell r="G2625"/>
          <cell r="H2625"/>
          <cell r="I2625"/>
          <cell r="J2625" t="str">
            <v>Tegum Fulbert Samba</v>
          </cell>
          <cell r="K2625" t="str">
            <v>Yaounde_10</v>
          </cell>
          <cell r="L2625" t="str">
            <v>AFRO</v>
          </cell>
          <cell r="M2625" t="str">
            <v>CAMUSAT</v>
          </cell>
          <cell r="N2625" t="str">
            <v>Medium Grid + GE</v>
          </cell>
        </row>
        <row r="2626">
          <cell r="A2626" t="str">
            <v>LIT_761</v>
          </cell>
          <cell r="B2626" t="str">
            <v>Mboppi-Market</v>
          </cell>
          <cell r="C2626" t="str">
            <v>LIT</v>
          </cell>
          <cell r="D2626" t="str">
            <v>Douala_8</v>
          </cell>
          <cell r="E2626">
            <v>0</v>
          </cell>
          <cell r="F2626">
            <v>0</v>
          </cell>
          <cell r="G2626"/>
          <cell r="H2626"/>
          <cell r="I2626"/>
          <cell r="J2626" t="str">
            <v>Ndo Bile Thomas</v>
          </cell>
          <cell r="K2626" t="str">
            <v>Douala_4</v>
          </cell>
          <cell r="L2626" t="str">
            <v>HAMMER_LIT_SUO</v>
          </cell>
          <cell r="M2626" t="str">
            <v>IHS</v>
          </cell>
          <cell r="N2626" t="str">
            <v>Grid-Gen</v>
          </cell>
        </row>
        <row r="2627">
          <cell r="A2627" t="str">
            <v>SUO_292</v>
          </cell>
          <cell r="B2627" t="str">
            <v>URH_BIR-Campo</v>
          </cell>
          <cell r="C2627" t="str">
            <v>SUO</v>
          </cell>
          <cell r="D2627" t="str">
            <v>Limbe</v>
          </cell>
          <cell r="E2627">
            <v>8.9859000000000009</v>
          </cell>
          <cell r="F2627">
            <v>4.2167555559999998</v>
          </cell>
          <cell r="G2627"/>
          <cell r="H2627"/>
          <cell r="I2627"/>
          <cell r="J2627" t="str">
            <v>Emile Tamfu</v>
          </cell>
          <cell r="K2627" t="str">
            <v>Limbe</v>
          </cell>
          <cell r="L2627" t="str">
            <v>HAMMER_LIT_SUO</v>
          </cell>
          <cell r="M2627" t="e">
            <v>#N/A</v>
          </cell>
          <cell r="N2627" t="e">
            <v>#N/A</v>
          </cell>
        </row>
        <row r="2628">
          <cell r="A2628" t="str">
            <v>LIT_094</v>
          </cell>
          <cell r="B2628" t="str">
            <v>Mabanda</v>
          </cell>
          <cell r="C2628" t="str">
            <v>LIT</v>
          </cell>
          <cell r="D2628" t="str">
            <v>Douala_10</v>
          </cell>
          <cell r="E2628">
            <v>9.6656495699999994</v>
          </cell>
          <cell r="F2628">
            <v>4.071230635</v>
          </cell>
          <cell r="G2628"/>
          <cell r="H2628"/>
          <cell r="I2628"/>
          <cell r="J2628" t="str">
            <v>Boris Asopdongo</v>
          </cell>
          <cell r="K2628" t="str">
            <v>Douala_2</v>
          </cell>
          <cell r="L2628" t="str">
            <v>HAMMER_LIT_SUO</v>
          </cell>
          <cell r="M2628" t="str">
            <v>IHS</v>
          </cell>
          <cell r="N2628" t="str">
            <v>Grid-Gen</v>
          </cell>
        </row>
        <row r="2629">
          <cell r="A2629" t="str">
            <v>LIT_574</v>
          </cell>
          <cell r="B2629" t="str">
            <v>NEW-BONAMOUSSADI-IHS</v>
          </cell>
          <cell r="C2629" t="str">
            <v>LIT</v>
          </cell>
          <cell r="D2629" t="str">
            <v>Douala_7</v>
          </cell>
          <cell r="E2629">
            <v>0</v>
          </cell>
          <cell r="F2629">
            <v>0</v>
          </cell>
          <cell r="G2629"/>
          <cell r="H2629"/>
          <cell r="I2629"/>
          <cell r="J2629" t="str">
            <v>Fidèle Etaba</v>
          </cell>
          <cell r="K2629" t="str">
            <v>Douala_7</v>
          </cell>
          <cell r="L2629" t="str">
            <v>HAMMER_LIT_SUO</v>
          </cell>
          <cell r="M2629" t="str">
            <v>IHS</v>
          </cell>
          <cell r="N2629" t="str">
            <v>Grid-Gen</v>
          </cell>
        </row>
        <row r="2630">
          <cell r="A2630" t="str">
            <v>LIT_537</v>
          </cell>
          <cell r="B2630" t="str">
            <v>Mak-Missoke</v>
          </cell>
          <cell r="C2630" t="str">
            <v>LIT</v>
          </cell>
          <cell r="D2630" t="str">
            <v>Douala_7</v>
          </cell>
          <cell r="E2630">
            <v>0</v>
          </cell>
          <cell r="F2630">
            <v>0</v>
          </cell>
          <cell r="G2630"/>
          <cell r="H2630"/>
          <cell r="I2630"/>
          <cell r="J2630" t="str">
            <v>ETABA Fidèle</v>
          </cell>
          <cell r="K2630" t="str">
            <v>Douala_7</v>
          </cell>
          <cell r="L2630" t="str">
            <v>HAMMER_LIT_SUO</v>
          </cell>
          <cell r="M2630">
            <v>0</v>
          </cell>
          <cell r="N2630" t="e">
            <v>#N/A</v>
          </cell>
        </row>
        <row r="2631">
          <cell r="A2631" t="str">
            <v>SUO_802</v>
          </cell>
          <cell r="B2631" t="str">
            <v>Bongongo-MTN</v>
          </cell>
          <cell r="C2631" t="str">
            <v>SUO</v>
          </cell>
          <cell r="D2631" t="str">
            <v>Ekondo-Titi</v>
          </cell>
          <cell r="E2631">
            <v>0</v>
          </cell>
          <cell r="F2631">
            <v>0</v>
          </cell>
          <cell r="G2631"/>
          <cell r="H2631"/>
          <cell r="I2631"/>
          <cell r="J2631" t="str">
            <v>FOJO André</v>
          </cell>
          <cell r="K2631" t="str">
            <v>Ekondo-Titi</v>
          </cell>
          <cell r="L2631" t="str">
            <v>HAMMER_LIT_SUO</v>
          </cell>
          <cell r="M2631" t="str">
            <v>MTN</v>
          </cell>
          <cell r="N2631" t="e">
            <v>#N/A</v>
          </cell>
        </row>
        <row r="2632">
          <cell r="A2632" t="str">
            <v>CTR_904</v>
          </cell>
          <cell r="B2632" t="str">
            <v>AFANLOUM</v>
          </cell>
          <cell r="C2632" t="str">
            <v>CTR</v>
          </cell>
          <cell r="D2632" t="str">
            <v>Abong-Mbang</v>
          </cell>
          <cell r="E2632">
            <v>4.2169999999999996</v>
          </cell>
          <cell r="F2632">
            <v>11.9872</v>
          </cell>
          <cell r="G2632"/>
          <cell r="H2632"/>
          <cell r="I2632"/>
          <cell r="J2632" t="str">
            <v>Essiane Arthur</v>
          </cell>
          <cell r="K2632" t="str">
            <v>Abong-Mbang</v>
          </cell>
          <cell r="L2632" t="str">
            <v>AFRO</v>
          </cell>
          <cell r="M2632" t="str">
            <v>CAMUSAT</v>
          </cell>
          <cell r="N2632" t="str">
            <v>Hybrid Solar - S3</v>
          </cell>
        </row>
        <row r="2633">
          <cell r="A2633" t="str">
            <v>LIT_532</v>
          </cell>
          <cell r="B2633" t="str">
            <v>Bep-Yonyong</v>
          </cell>
          <cell r="C2633" t="str">
            <v>LIT</v>
          </cell>
          <cell r="D2633" t="str">
            <v>Douala_10</v>
          </cell>
          <cell r="E2633">
            <v>0</v>
          </cell>
          <cell r="F2633">
            <v>0</v>
          </cell>
          <cell r="G2633"/>
          <cell r="H2633"/>
          <cell r="I2633"/>
          <cell r="J2633" t="str">
            <v>NWADJI Pascal</v>
          </cell>
          <cell r="K2633" t="str">
            <v>Douala_10</v>
          </cell>
          <cell r="L2633" t="str">
            <v>HAMMER_LIT_SUO</v>
          </cell>
          <cell r="M2633">
            <v>0</v>
          </cell>
          <cell r="N2633" t="e">
            <v>#N/A</v>
          </cell>
        </row>
        <row r="2634">
          <cell r="A2634" t="str">
            <v>LIT_556</v>
          </cell>
          <cell r="B2634" t="str">
            <v>NKong-C-Fultang-New</v>
          </cell>
          <cell r="C2634" t="str">
            <v>LIT</v>
          </cell>
          <cell r="D2634" t="str">
            <v>Nkongsamba</v>
          </cell>
          <cell r="E2634">
            <v>0</v>
          </cell>
          <cell r="F2634">
            <v>0</v>
          </cell>
          <cell r="G2634"/>
          <cell r="H2634"/>
          <cell r="I2634"/>
          <cell r="J2634" t="str">
            <v>Yannick Tchoupa</v>
          </cell>
          <cell r="K2634" t="str">
            <v>Nkongsamba</v>
          </cell>
          <cell r="L2634" t="str">
            <v>HAMMER_LIT_SUO</v>
          </cell>
          <cell r="M2634" t="str">
            <v>IHS</v>
          </cell>
          <cell r="N2634" t="str">
            <v>Grid-Gen</v>
          </cell>
        </row>
        <row r="2635">
          <cell r="A2635" t="str">
            <v>LIT_722</v>
          </cell>
          <cell r="B2635" t="str">
            <v>Mini-Site-Doubai</v>
          </cell>
          <cell r="C2635" t="str">
            <v>LIT</v>
          </cell>
          <cell r="D2635" t="str">
            <v>Douala_4</v>
          </cell>
          <cell r="E2635">
            <v>0</v>
          </cell>
          <cell r="F2635">
            <v>0</v>
          </cell>
          <cell r="G2635"/>
          <cell r="H2635"/>
          <cell r="I2635"/>
          <cell r="J2635" t="str">
            <v>Njoya Mohamed</v>
          </cell>
          <cell r="K2635" t="str">
            <v>Douala_9</v>
          </cell>
          <cell r="L2635" t="str">
            <v>HAMMER_LIT_SUO</v>
          </cell>
          <cell r="M2635">
            <v>0</v>
          </cell>
          <cell r="N2635" t="e">
            <v>#N/A</v>
          </cell>
        </row>
        <row r="2636">
          <cell r="A2636" t="str">
            <v>LIT_858</v>
          </cell>
          <cell r="B2636" t="str">
            <v>LIT_858_Z_JAPOMA-COCOTIERS</v>
          </cell>
          <cell r="C2636" t="str">
            <v>LIT</v>
          </cell>
          <cell r="D2636" t="str">
            <v>Douala_6</v>
          </cell>
          <cell r="E2636">
            <v>9.8046380000000006</v>
          </cell>
          <cell r="F2636">
            <v>4.0426500000000001</v>
          </cell>
          <cell r="G2636"/>
          <cell r="H2636"/>
          <cell r="I2636"/>
          <cell r="J2636" t="str">
            <v>Bruno Kemngne</v>
          </cell>
          <cell r="K2636" t="str">
            <v>Douala_6</v>
          </cell>
          <cell r="L2636" t="str">
            <v>HAMMER_LIT_SUO</v>
          </cell>
          <cell r="M2636">
            <v>0</v>
          </cell>
          <cell r="N2636" t="e">
            <v>#N/A</v>
          </cell>
        </row>
        <row r="2637">
          <cell r="A2637" t="str">
            <v>LIT_833</v>
          </cell>
          <cell r="B2637" t="str">
            <v>LIT_833_Z_Boko4-MTN-IHS</v>
          </cell>
          <cell r="C2637" t="str">
            <v>LIT</v>
          </cell>
          <cell r="D2637" t="str">
            <v>Douala_8</v>
          </cell>
          <cell r="E2637">
            <v>9.7596939999999996</v>
          </cell>
          <cell r="F2637">
            <v>3.9894720000000001</v>
          </cell>
          <cell r="G2637"/>
          <cell r="H2637"/>
          <cell r="I2637"/>
          <cell r="J2637" t="str">
            <v>Nomo Gerard Brice</v>
          </cell>
          <cell r="K2637" t="str">
            <v>Douala_5</v>
          </cell>
          <cell r="L2637" t="str">
            <v>HAMMER_LIT_SUO</v>
          </cell>
          <cell r="M2637" t="str">
            <v>IHS</v>
          </cell>
          <cell r="N2637" t="e">
            <v>#N/A</v>
          </cell>
        </row>
        <row r="2638">
          <cell r="A2638" t="str">
            <v>LIT_834</v>
          </cell>
          <cell r="B2638" t="str">
            <v>LIT_834_Z_Ngodi-Bakoko-IHS</v>
          </cell>
          <cell r="C2638" t="str">
            <v>LIT</v>
          </cell>
          <cell r="D2638" t="str">
            <v>Douala_5</v>
          </cell>
          <cell r="E2638">
            <v>9.7964090000000006</v>
          </cell>
          <cell r="F2638">
            <v>3.9822890000000002</v>
          </cell>
          <cell r="G2638"/>
          <cell r="H2638"/>
          <cell r="I2638"/>
          <cell r="J2638" t="str">
            <v>Nomo Gerard Brice</v>
          </cell>
          <cell r="K2638" t="str">
            <v>Douala_5</v>
          </cell>
          <cell r="L2638" t="str">
            <v>HAMMER_LIT_SUO</v>
          </cell>
          <cell r="M2638" t="str">
            <v>IHS</v>
          </cell>
          <cell r="N2638" t="e">
            <v>#N/A</v>
          </cell>
        </row>
        <row r="2639">
          <cell r="A2639" t="str">
            <v>LIT_743</v>
          </cell>
          <cell r="B2639" t="str">
            <v>SGC-Bonanjo</v>
          </cell>
          <cell r="C2639" t="str">
            <v>LIT</v>
          </cell>
          <cell r="D2639" t="str">
            <v>Douala_9</v>
          </cell>
          <cell r="E2639">
            <v>0</v>
          </cell>
          <cell r="F2639">
            <v>0</v>
          </cell>
          <cell r="G2639"/>
          <cell r="H2639"/>
          <cell r="I2639"/>
          <cell r="J2639" t="str">
            <v>NJOYA MOHAMAMED</v>
          </cell>
          <cell r="K2639" t="str">
            <v>Douala_9</v>
          </cell>
          <cell r="L2639" t="str">
            <v>HAMMER_LIT_SUO</v>
          </cell>
          <cell r="M2639">
            <v>0</v>
          </cell>
          <cell r="N2639" t="e">
            <v>#N/A</v>
          </cell>
        </row>
        <row r="2640">
          <cell r="A2640" t="str">
            <v>LIT_747</v>
          </cell>
          <cell r="B2640" t="str">
            <v>Bonaberi-Magzi-IHS</v>
          </cell>
          <cell r="C2640" t="str">
            <v>LIT</v>
          </cell>
          <cell r="D2640" t="str">
            <v>Douala_3</v>
          </cell>
          <cell r="E2640">
            <v>0</v>
          </cell>
          <cell r="F2640">
            <v>0</v>
          </cell>
          <cell r="G2640"/>
          <cell r="H2640"/>
          <cell r="I2640"/>
          <cell r="J2640" t="str">
            <v>Ndo Bile Thomas</v>
          </cell>
          <cell r="K2640" t="str">
            <v>Douala_4</v>
          </cell>
          <cell r="L2640" t="str">
            <v>HAMMER_LIT_SUO</v>
          </cell>
          <cell r="M2640" t="str">
            <v>IHS</v>
          </cell>
          <cell r="N2640" t="e">
            <v>#N/A</v>
          </cell>
        </row>
        <row r="2641">
          <cell r="A2641" t="str">
            <v>LIT_754</v>
          </cell>
          <cell r="B2641" t="str">
            <v>Logpom-New</v>
          </cell>
          <cell r="C2641" t="str">
            <v>LIT</v>
          </cell>
          <cell r="D2641" t="str">
            <v>Douala_1</v>
          </cell>
          <cell r="E2641">
            <v>0</v>
          </cell>
          <cell r="F2641">
            <v>0</v>
          </cell>
          <cell r="G2641"/>
          <cell r="H2641"/>
          <cell r="I2641"/>
          <cell r="J2641" t="str">
            <v>Beauclair SONZIA</v>
          </cell>
          <cell r="K2641" t="str">
            <v>Douala_1</v>
          </cell>
          <cell r="L2641" t="str">
            <v>HAMMER_LIT_SUO</v>
          </cell>
          <cell r="M2641">
            <v>0</v>
          </cell>
          <cell r="N2641" t="e">
            <v>#N/A</v>
          </cell>
        </row>
        <row r="2642">
          <cell r="A2642" t="str">
            <v>LIT_755</v>
          </cell>
          <cell r="B2642" t="str">
            <v>Nyalla-III</v>
          </cell>
          <cell r="C2642" t="str">
            <v>LIT</v>
          </cell>
          <cell r="D2642" t="str">
            <v>Douala_6</v>
          </cell>
          <cell r="E2642">
            <v>0</v>
          </cell>
          <cell r="F2642">
            <v>0</v>
          </cell>
          <cell r="G2642"/>
          <cell r="H2642"/>
          <cell r="I2642"/>
          <cell r="J2642" t="str">
            <v>Bruno Kemngne</v>
          </cell>
          <cell r="K2642" t="str">
            <v>Douala_6</v>
          </cell>
          <cell r="L2642" t="str">
            <v>HAMMER_LIT_SUO</v>
          </cell>
          <cell r="M2642">
            <v>0</v>
          </cell>
          <cell r="N2642" t="e">
            <v>#N/A</v>
          </cell>
        </row>
        <row r="2643">
          <cell r="A2643" t="str">
            <v>LIT_790 </v>
          </cell>
          <cell r="B2643" t="str">
            <v>bomono mba mbengue</v>
          </cell>
          <cell r="C2643" t="str">
            <v>LIT</v>
          </cell>
          <cell r="D2643" t="str">
            <v>Douala_10</v>
          </cell>
          <cell r="E2643">
            <v>0</v>
          </cell>
          <cell r="F2643">
            <v>0</v>
          </cell>
          <cell r="G2643"/>
          <cell r="H2643"/>
          <cell r="I2643"/>
          <cell r="J2643" t="str">
            <v>NWADJI Pascal</v>
          </cell>
          <cell r="K2643" t="str">
            <v>Douala_10</v>
          </cell>
          <cell r="L2643" t="str">
            <v>HAMMER_LIT_SUO</v>
          </cell>
          <cell r="M2643" t="str">
            <v>IHS</v>
          </cell>
          <cell r="N2643">
            <v>0</v>
          </cell>
        </row>
        <row r="2644">
          <cell r="A2644" t="str">
            <v>LIT_815</v>
          </cell>
          <cell r="B2644" t="str">
            <v>LIT_815_Z_Bonadibong-Nodal_External_Alarm</v>
          </cell>
          <cell r="C2644" t="str">
            <v>LIT</v>
          </cell>
          <cell r="D2644" t="str">
            <v>Douala_8</v>
          </cell>
          <cell r="E2644">
            <v>0</v>
          </cell>
          <cell r="F2644">
            <v>0</v>
          </cell>
          <cell r="G2644"/>
          <cell r="H2644"/>
          <cell r="I2644"/>
          <cell r="J2644" t="str">
            <v>Njoya Mohamed</v>
          </cell>
          <cell r="K2644" t="str">
            <v>Douala_9</v>
          </cell>
          <cell r="L2644" t="str">
            <v>HAMMER_LIT_SUO</v>
          </cell>
          <cell r="M2644">
            <v>0</v>
          </cell>
          <cell r="N2644" t="e">
            <v>#N/A</v>
          </cell>
        </row>
        <row r="2645">
          <cell r="A2645" t="str">
            <v>LIT_817</v>
          </cell>
          <cell r="B2645" t="str">
            <v>Bonaberi-Agence</v>
          </cell>
          <cell r="C2645" t="str">
            <v>LIT</v>
          </cell>
          <cell r="D2645" t="str">
            <v>Douala_10</v>
          </cell>
          <cell r="E2645">
            <v>0</v>
          </cell>
          <cell r="F2645">
            <v>0</v>
          </cell>
          <cell r="G2645"/>
          <cell r="H2645"/>
          <cell r="I2645"/>
          <cell r="J2645" t="str">
            <v>Pascal Nwandji</v>
          </cell>
          <cell r="K2645" t="str">
            <v>Douala_10</v>
          </cell>
          <cell r="L2645" t="str">
            <v>HAMMER_LIT_SUO</v>
          </cell>
          <cell r="M2645">
            <v>0</v>
          </cell>
          <cell r="N2645" t="e">
            <v>#N/A</v>
          </cell>
        </row>
        <row r="2646">
          <cell r="A2646" t="str">
            <v>LIT_825</v>
          </cell>
          <cell r="B2646" t="str">
            <v>LIT_825_Z_Camp-Bertaud</v>
          </cell>
          <cell r="C2646" t="str">
            <v>LIT</v>
          </cell>
          <cell r="D2646" t="str">
            <v>Douala_9</v>
          </cell>
          <cell r="E2646">
            <v>0</v>
          </cell>
          <cell r="F2646">
            <v>0</v>
          </cell>
          <cell r="G2646"/>
          <cell r="H2646"/>
          <cell r="I2646"/>
          <cell r="J2646" t="str">
            <v>Boris Asopdongo</v>
          </cell>
          <cell r="K2646" t="str">
            <v>Douala_2</v>
          </cell>
          <cell r="L2646" t="str">
            <v>HAMMER_LIT_SUO</v>
          </cell>
          <cell r="M2646" t="str">
            <v>CAMUSAT</v>
          </cell>
          <cell r="N2646" t="str">
            <v>Good Grid no GE - 8h</v>
          </cell>
        </row>
        <row r="2647">
          <cell r="A2647" t="str">
            <v>LIT_827</v>
          </cell>
          <cell r="B2647" t="str">
            <v>LIT_827_Z_Bwang-Bakoko</v>
          </cell>
          <cell r="C2647" t="str">
            <v>LIT</v>
          </cell>
          <cell r="D2647" t="str">
            <v>Douala_8</v>
          </cell>
          <cell r="E2647" t="str">
            <v>9.803052°</v>
          </cell>
          <cell r="F2647" t="str">
            <v xml:space="preserve">  4.040577°</v>
          </cell>
          <cell r="G2647"/>
          <cell r="H2647"/>
          <cell r="I2647"/>
          <cell r="J2647" t="str">
            <v>Marius Lontsi</v>
          </cell>
          <cell r="K2647" t="str">
            <v>Douala_8</v>
          </cell>
          <cell r="L2647" t="str">
            <v>HAMMER_LIT_SUO</v>
          </cell>
          <cell r="M2647" t="str">
            <v>CAMUSAT</v>
          </cell>
          <cell r="N2647" t="str">
            <v>Good Grid + Solar + GE</v>
          </cell>
        </row>
        <row r="2648">
          <cell r="A2648" t="str">
            <v>LIT_828</v>
          </cell>
          <cell r="B2648" t="str">
            <v>LIT_828_Z_PK17-II</v>
          </cell>
          <cell r="C2648" t="str">
            <v>LIT</v>
          </cell>
          <cell r="D2648" t="str">
            <v>Douala_7</v>
          </cell>
          <cell r="E2648">
            <v>9.8032520000000005</v>
          </cell>
          <cell r="F2648">
            <v>4.09877</v>
          </cell>
          <cell r="G2648"/>
          <cell r="H2648"/>
          <cell r="I2648"/>
          <cell r="J2648" t="str">
            <v>Fidèle Etaba</v>
          </cell>
          <cell r="K2648" t="str">
            <v>Douala_7</v>
          </cell>
          <cell r="L2648" t="str">
            <v>HAMMER_LIT_SUO</v>
          </cell>
          <cell r="M2648" t="str">
            <v>CAMUSAT</v>
          </cell>
          <cell r="N2648" t="str">
            <v>Medium Grid + GE</v>
          </cell>
        </row>
        <row r="2649">
          <cell r="A2649" t="str">
            <v>LIT_837</v>
          </cell>
          <cell r="B2649" t="str">
            <v>LIT_837_Z_Yassa-Hotel-Midi</v>
          </cell>
          <cell r="C2649" t="str">
            <v>LIT</v>
          </cell>
          <cell r="D2649" t="str">
            <v>Douala_8</v>
          </cell>
          <cell r="E2649">
            <v>9.8020328719999998</v>
          </cell>
          <cell r="F2649">
            <v>4.0108674190000002</v>
          </cell>
          <cell r="G2649"/>
          <cell r="H2649"/>
          <cell r="I2649"/>
          <cell r="J2649" t="str">
            <v>Marius Lontsi</v>
          </cell>
          <cell r="K2649" t="str">
            <v>Douala_8</v>
          </cell>
          <cell r="L2649" t="str">
            <v>HAMMER_LIT_SUO</v>
          </cell>
          <cell r="M2649" t="str">
            <v>CAMUSAT</v>
          </cell>
          <cell r="N2649" t="str">
            <v>Bad Grid + Solar + GE</v>
          </cell>
        </row>
        <row r="2650">
          <cell r="A2650" t="str">
            <v>LIT_838</v>
          </cell>
          <cell r="B2650" t="str">
            <v>LIT_838_Z_Logpom-Bagam</v>
          </cell>
          <cell r="C2650" t="str">
            <v>LIT</v>
          </cell>
          <cell r="D2650" t="str">
            <v>Douala_7</v>
          </cell>
          <cell r="E2650">
            <v>9.7787699999999997</v>
          </cell>
          <cell r="F2650">
            <v>4.0748499999999996</v>
          </cell>
          <cell r="G2650"/>
          <cell r="H2650"/>
          <cell r="I2650"/>
          <cell r="J2650" t="str">
            <v>Beauclair Sonzia</v>
          </cell>
          <cell r="K2650" t="str">
            <v>Douala_1</v>
          </cell>
          <cell r="L2650" t="str">
            <v>HAMMER_LIT_SUO</v>
          </cell>
          <cell r="M2650" t="str">
            <v>CAMUSAT</v>
          </cell>
          <cell r="N2650" t="str">
            <v>Good Grid + Solar + GE</v>
          </cell>
        </row>
        <row r="2651">
          <cell r="A2651" t="str">
            <v>LIT_841</v>
          </cell>
          <cell r="B2651" t="str">
            <v>LIT_841_Z_PK12-BASSA-SODIKOMBO</v>
          </cell>
          <cell r="C2651" t="str">
            <v>LIT</v>
          </cell>
          <cell r="D2651" t="str">
            <v>Douala_7</v>
          </cell>
          <cell r="E2651">
            <v>9.7855930000000004</v>
          </cell>
          <cell r="F2651">
            <v>4.0753170000000001</v>
          </cell>
          <cell r="G2651"/>
          <cell r="H2651"/>
          <cell r="I2651"/>
          <cell r="J2651" t="str">
            <v>Fidèle Etaba</v>
          </cell>
          <cell r="K2651" t="str">
            <v>Douala_7</v>
          </cell>
          <cell r="L2651" t="str">
            <v>HAMMER_LIT_SUO</v>
          </cell>
          <cell r="M2651" t="str">
            <v>CAMUSAT</v>
          </cell>
          <cell r="N2651" t="str">
            <v>Medium Grid + GE</v>
          </cell>
        </row>
        <row r="2652">
          <cell r="A2652" t="str">
            <v>LIT_844</v>
          </cell>
          <cell r="B2652" t="str">
            <v>LIT_844_Z_Mbangue-Fin-Goudron</v>
          </cell>
          <cell r="C2652" t="str">
            <v>LIT</v>
          </cell>
          <cell r="D2652" t="str">
            <v>Douala_7</v>
          </cell>
          <cell r="E2652" t="str">
            <v>04 06 02.34 N</v>
          </cell>
          <cell r="F2652" t="str">
            <v>009 44 52.01 E</v>
          </cell>
          <cell r="G2652"/>
          <cell r="H2652"/>
          <cell r="I2652"/>
          <cell r="J2652" t="str">
            <v>Fidèle Etaba</v>
          </cell>
          <cell r="K2652" t="str">
            <v>Douala_7</v>
          </cell>
          <cell r="L2652" t="str">
            <v>HAMMER_LIT_SUO</v>
          </cell>
          <cell r="M2652" t="str">
            <v>CAMUSAT</v>
          </cell>
          <cell r="N2652" t="str">
            <v>Bad Grid + GE</v>
          </cell>
        </row>
        <row r="2653">
          <cell r="A2653" t="str">
            <v>LIT_850</v>
          </cell>
          <cell r="B2653" t="str">
            <v>LIT_850_Z_Ndogbassi-Taniere-Plus</v>
          </cell>
          <cell r="C2653" t="str">
            <v>LIT</v>
          </cell>
          <cell r="D2653" t="str">
            <v>Douala_8</v>
          </cell>
          <cell r="E2653" t="str">
            <v>9,75152901 E</v>
          </cell>
          <cell r="F2653" t="str">
            <v>4,016043474 N</v>
          </cell>
          <cell r="G2653"/>
          <cell r="H2653"/>
          <cell r="I2653"/>
          <cell r="J2653" t="str">
            <v>Marius Lontsi</v>
          </cell>
          <cell r="K2653" t="str">
            <v>Douala_8</v>
          </cell>
          <cell r="L2653" t="str">
            <v>HAMMER_LIT_SUO</v>
          </cell>
          <cell r="M2653" t="str">
            <v>CAMUSAT</v>
          </cell>
          <cell r="N2653" t="str">
            <v>Medium Grid + GE</v>
          </cell>
        </row>
        <row r="2654">
          <cell r="A2654" t="str">
            <v>LIT_851</v>
          </cell>
          <cell r="B2654" t="str">
            <v>LIT_851_Z_Yassa-La-Perle</v>
          </cell>
          <cell r="C2654" t="str">
            <v>LIT</v>
          </cell>
          <cell r="D2654" t="str">
            <v>Douala_8</v>
          </cell>
          <cell r="E2654">
            <v>0</v>
          </cell>
          <cell r="F2654">
            <v>0</v>
          </cell>
          <cell r="G2654"/>
          <cell r="H2654"/>
          <cell r="I2654"/>
          <cell r="J2654" t="str">
            <v>Marius Lontsi</v>
          </cell>
          <cell r="K2654" t="str">
            <v>Douala_8</v>
          </cell>
          <cell r="L2654" t="str">
            <v>HAMMER_LIT_SUO</v>
          </cell>
          <cell r="M2654" t="str">
            <v>CAMUSAT</v>
          </cell>
          <cell r="N2654" t="str">
            <v>Good Grid + Solar + GE</v>
          </cell>
        </row>
        <row r="2655">
          <cell r="A2655" t="str">
            <v>LIT_852</v>
          </cell>
          <cell r="B2655" t="str">
            <v>LIT_852_Z_Ndobo-Bilingue-Excellence</v>
          </cell>
          <cell r="C2655" t="str">
            <v>LIT</v>
          </cell>
          <cell r="D2655" t="str">
            <v>Douala_10</v>
          </cell>
          <cell r="E2655" t="str">
            <v>009 38 27.86 E</v>
          </cell>
          <cell r="F2655">
            <v>0</v>
          </cell>
          <cell r="G2655"/>
          <cell r="H2655"/>
          <cell r="I2655"/>
          <cell r="J2655" t="str">
            <v>Chick Canete Cho</v>
          </cell>
          <cell r="K2655" t="str">
            <v>Douala_3</v>
          </cell>
          <cell r="L2655" t="str">
            <v>HAMMER_LIT_SUO</v>
          </cell>
          <cell r="M2655" t="str">
            <v>CAMUSAT</v>
          </cell>
          <cell r="N2655" t="str">
            <v>Bad Grid + Solar + GE</v>
          </cell>
        </row>
        <row r="2656">
          <cell r="A2656" t="str">
            <v>LIT_853</v>
          </cell>
          <cell r="B2656" t="str">
            <v>LIT_853_Z_Japoma-Petit-Chateau</v>
          </cell>
          <cell r="C2656" t="str">
            <v>LIT</v>
          </cell>
          <cell r="D2656" t="str">
            <v>Douala_8</v>
          </cell>
          <cell r="E2656" t="str">
            <v>9,81167222 E</v>
          </cell>
          <cell r="F2656" t="str">
            <v>4,03164167 N</v>
          </cell>
          <cell r="G2656"/>
          <cell r="H2656"/>
          <cell r="I2656"/>
          <cell r="J2656" t="str">
            <v>Bruno Kemngne</v>
          </cell>
          <cell r="K2656" t="str">
            <v>Douala_6</v>
          </cell>
          <cell r="L2656" t="str">
            <v>HAMMER_LIT_SUO</v>
          </cell>
          <cell r="M2656" t="str">
            <v>CAMUSAT</v>
          </cell>
          <cell r="N2656" t="str">
            <v>Bad Grid + GE</v>
          </cell>
        </row>
        <row r="2657">
          <cell r="A2657" t="str">
            <v>LIT_855</v>
          </cell>
          <cell r="B2657" t="str">
            <v>LIT_855_Z_PK15-II</v>
          </cell>
          <cell r="C2657" t="str">
            <v>LIT</v>
          </cell>
          <cell r="D2657" t="str">
            <v>Douala_7</v>
          </cell>
          <cell r="E2657" t="str">
            <v>9,805357 E</v>
          </cell>
          <cell r="F2657" t="str">
            <v>4,085765 N</v>
          </cell>
          <cell r="G2657"/>
          <cell r="H2657"/>
          <cell r="I2657"/>
          <cell r="J2657" t="str">
            <v>Fidèle Etaba</v>
          </cell>
          <cell r="K2657" t="str">
            <v>Douala_7</v>
          </cell>
          <cell r="L2657" t="str">
            <v>HAMMER_LIT_SUO</v>
          </cell>
          <cell r="M2657" t="str">
            <v>CAMUSAT</v>
          </cell>
          <cell r="N2657" t="str">
            <v>Good Grid + Solar + GE</v>
          </cell>
        </row>
        <row r="2658">
          <cell r="A2658" t="str">
            <v>LIT_856</v>
          </cell>
          <cell r="B2658" t="str">
            <v>LIT_856_Z_Makepe-Orchidee</v>
          </cell>
          <cell r="C2658" t="str">
            <v>LIT</v>
          </cell>
          <cell r="D2658" t="str">
            <v>Douala_7</v>
          </cell>
          <cell r="E2658">
            <v>9.7482670000000002</v>
          </cell>
          <cell r="F2658">
            <v>4.0726129999999996</v>
          </cell>
          <cell r="G2658"/>
          <cell r="H2658"/>
          <cell r="I2658"/>
          <cell r="J2658" t="str">
            <v>Beauclair Sonzia</v>
          </cell>
          <cell r="K2658" t="str">
            <v>Douala_1</v>
          </cell>
          <cell r="L2658" t="str">
            <v>HAMMER_LIT_SUO</v>
          </cell>
          <cell r="M2658" t="str">
            <v>CAMUSAT</v>
          </cell>
          <cell r="N2658" t="str">
            <v>Good Grid + Solar + GE</v>
          </cell>
        </row>
        <row r="2659">
          <cell r="A2659" t="str">
            <v>LIT_862</v>
          </cell>
          <cell r="B2659" t="str">
            <v>LIT_862_Z_Bonamatoumbe-Village</v>
          </cell>
          <cell r="C2659" t="str">
            <v>LIT</v>
          </cell>
          <cell r="D2659" t="str">
            <v>Douala_10</v>
          </cell>
          <cell r="E2659" t="str">
            <v>009 40 50.49 E</v>
          </cell>
          <cell r="F2659" t="str">
            <v>04 06 35.63 N</v>
          </cell>
          <cell r="G2659"/>
          <cell r="H2659"/>
          <cell r="I2659"/>
          <cell r="J2659" t="str">
            <v>Pascal Nwandji</v>
          </cell>
          <cell r="K2659" t="str">
            <v>Douala_10</v>
          </cell>
          <cell r="L2659" t="str">
            <v>HAMMER_LIT_SUO</v>
          </cell>
          <cell r="M2659" t="str">
            <v>CAMUSAT</v>
          </cell>
          <cell r="N2659" t="str">
            <v>Medium Grid + Solar + GE</v>
          </cell>
        </row>
        <row r="2660">
          <cell r="A2660" t="str">
            <v>LIT_863</v>
          </cell>
          <cell r="B2660" t="str">
            <v>LIT_863_Z_Kotto-Logpom-New</v>
          </cell>
          <cell r="C2660" t="str">
            <v>LIT</v>
          </cell>
          <cell r="D2660" t="str">
            <v>Douala_7</v>
          </cell>
          <cell r="E2660" t="str">
            <v>009 45 36.76 E</v>
          </cell>
          <cell r="F2660" t="str">
            <v>04 05 12.13 N</v>
          </cell>
          <cell r="G2660"/>
          <cell r="H2660"/>
          <cell r="I2660"/>
          <cell r="J2660" t="str">
            <v>Beauclair Sonzia</v>
          </cell>
          <cell r="K2660" t="str">
            <v>Douala_1</v>
          </cell>
          <cell r="L2660" t="str">
            <v>HAMMER_LIT_SUO</v>
          </cell>
          <cell r="M2660" t="str">
            <v>CAMUSAT</v>
          </cell>
          <cell r="N2660" t="str">
            <v>Good Grid + GE</v>
          </cell>
        </row>
        <row r="2661">
          <cell r="A2661" t="str">
            <v>LIT_872</v>
          </cell>
          <cell r="B2661" t="str">
            <v>LIT_872_Z_BTS-Mobile-Canal-Olympia</v>
          </cell>
          <cell r="C2661" t="str">
            <v>LIT</v>
          </cell>
          <cell r="D2661" t="str">
            <v>Douala_8</v>
          </cell>
          <cell r="E2661">
            <v>9.7117574050000002</v>
          </cell>
          <cell r="F2661">
            <v>4.0553347820000001</v>
          </cell>
          <cell r="G2661"/>
          <cell r="H2661"/>
          <cell r="I2661"/>
          <cell r="J2661" t="str">
            <v>Njoya Mohamed</v>
          </cell>
          <cell r="K2661" t="str">
            <v>Douala_9</v>
          </cell>
          <cell r="L2661" t="str">
            <v>HAMMER_LIT_SUO</v>
          </cell>
          <cell r="M2661">
            <v>0</v>
          </cell>
          <cell r="N2661" t="e">
            <v>#N/A</v>
          </cell>
        </row>
        <row r="2662">
          <cell r="A2662" t="str">
            <v>LIT_875</v>
          </cell>
          <cell r="B2662" t="str">
            <v>LIT_875_Z_Douche-PAD-Outdoor</v>
          </cell>
          <cell r="C2662" t="str">
            <v>LIT</v>
          </cell>
          <cell r="D2662" t="str">
            <v>Douala_9</v>
          </cell>
          <cell r="E2662">
            <v>0</v>
          </cell>
          <cell r="F2662">
            <v>0</v>
          </cell>
          <cell r="G2662"/>
          <cell r="H2662"/>
          <cell r="I2662"/>
          <cell r="J2662" t="str">
            <v>Boris Asopdongo</v>
          </cell>
          <cell r="K2662" t="str">
            <v>Douala_2</v>
          </cell>
          <cell r="L2662" t="str">
            <v>HAMMER_LIT_SUO</v>
          </cell>
          <cell r="M2662" t="str">
            <v>CAMUSAT</v>
          </cell>
          <cell r="N2662" t="str">
            <v>Good Grid no GE - 8h</v>
          </cell>
        </row>
        <row r="2663">
          <cell r="A2663" t="str">
            <v>LIT_717</v>
          </cell>
          <cell r="B2663" t="str">
            <v>Bois-Des-Singes-II-MTN</v>
          </cell>
          <cell r="C2663" t="str">
            <v>LIT</v>
          </cell>
          <cell r="D2663" t="str">
            <v>Douala_9</v>
          </cell>
          <cell r="E2663">
            <v>0</v>
          </cell>
          <cell r="F2663">
            <v>0</v>
          </cell>
          <cell r="G2663"/>
          <cell r="H2663"/>
          <cell r="I2663"/>
          <cell r="J2663" t="str">
            <v>NJOYA MOHAMAMED</v>
          </cell>
          <cell r="K2663" t="str">
            <v>Douala_9</v>
          </cell>
          <cell r="L2663" t="str">
            <v>HAMMER_LIT_SUO</v>
          </cell>
          <cell r="M2663" t="str">
            <v>MTN</v>
          </cell>
          <cell r="N2663" t="e">
            <v>#N/A</v>
          </cell>
        </row>
        <row r="2664">
          <cell r="A2664" t="str">
            <v>LIT_857</v>
          </cell>
          <cell r="B2664" t="str">
            <v>LIT_857_Z_Bois-des-Singes-III-IHS</v>
          </cell>
          <cell r="C2664" t="str">
            <v>LIT</v>
          </cell>
          <cell r="D2664" t="str">
            <v>Douala_9</v>
          </cell>
          <cell r="E2664">
            <v>9.7259659999999997</v>
          </cell>
          <cell r="F2664">
            <v>3.9957889999999998</v>
          </cell>
          <cell r="G2664"/>
          <cell r="H2664"/>
          <cell r="I2664"/>
          <cell r="J2664" t="str">
            <v>Nomo Gerard Brice</v>
          </cell>
          <cell r="K2664" t="str">
            <v>Douala_5</v>
          </cell>
          <cell r="L2664" t="str">
            <v>HAMMER_LIT_SUO</v>
          </cell>
          <cell r="M2664" t="str">
            <v>IHS</v>
          </cell>
          <cell r="N2664" t="e">
            <v>#N/A</v>
          </cell>
        </row>
        <row r="2665">
          <cell r="A2665" t="str">
            <v>SUD-127</v>
          </cell>
          <cell r="B2665" t="str">
            <v>Akok-II</v>
          </cell>
          <cell r="C2665" t="str">
            <v>SUD</v>
          </cell>
          <cell r="D2665" t="str">
            <v>Kribi</v>
          </cell>
          <cell r="E2665">
            <v>0</v>
          </cell>
          <cell r="F2665">
            <v>0</v>
          </cell>
          <cell r="G2665"/>
          <cell r="H2665"/>
          <cell r="I2665"/>
          <cell r="J2665" t="str">
            <v>Lucien Kamogne</v>
          </cell>
          <cell r="K2665" t="str">
            <v>Kribi</v>
          </cell>
          <cell r="L2665" t="str">
            <v>HAMMER_LIT_SUO</v>
          </cell>
          <cell r="M2665">
            <v>0</v>
          </cell>
          <cell r="N2665" t="e">
            <v>#N/A</v>
          </cell>
        </row>
        <row r="2666">
          <cell r="A2666" t="str">
            <v>LIT_871</v>
          </cell>
          <cell r="B2666" t="str">
            <v>LIT_871_Z_Bonamatoumbe-III-IHS</v>
          </cell>
          <cell r="C2666" t="str">
            <v>LIT</v>
          </cell>
          <cell r="D2666" t="str">
            <v>Douala_3</v>
          </cell>
          <cell r="E2666">
            <v>9.6705299999999994</v>
          </cell>
          <cell r="F2666">
            <v>4.0914529999999996</v>
          </cell>
          <cell r="G2666"/>
          <cell r="H2666"/>
          <cell r="I2666"/>
          <cell r="J2666" t="str">
            <v>Ndo Bile Thomas</v>
          </cell>
          <cell r="K2666" t="str">
            <v>Douala_4</v>
          </cell>
          <cell r="L2666" t="str">
            <v>HAMMER_LIT_SUO</v>
          </cell>
          <cell r="M2666" t="str">
            <v>IHS</v>
          </cell>
          <cell r="N2666" t="e">
            <v>#N/A</v>
          </cell>
        </row>
        <row r="2667">
          <cell r="A2667" t="str">
            <v>LIT_869</v>
          </cell>
          <cell r="B2667" t="str">
            <v>LIT_869_Z_Bonamikano</v>
          </cell>
          <cell r="C2667" t="str">
            <v>LIT</v>
          </cell>
          <cell r="D2667" t="str">
            <v>Douala_10</v>
          </cell>
          <cell r="E2667">
            <v>9.6768699999999992</v>
          </cell>
          <cell r="F2667">
            <v>4.0908899999999999</v>
          </cell>
          <cell r="G2667"/>
          <cell r="H2667"/>
          <cell r="I2667"/>
          <cell r="J2667" t="str">
            <v>Ndo Bile Thomas</v>
          </cell>
          <cell r="K2667" t="str">
            <v>Douala_4</v>
          </cell>
          <cell r="L2667" t="str">
            <v>HAMMER_LIT_SUO</v>
          </cell>
          <cell r="M2667">
            <v>0</v>
          </cell>
          <cell r="N2667" t="e">
            <v>#N/A</v>
          </cell>
        </row>
        <row r="2668">
          <cell r="A2668" t="str">
            <v>NRO_217</v>
          </cell>
          <cell r="B2668" t="str">
            <v>MBINGO-MTN</v>
          </cell>
          <cell r="C2668" t="str">
            <v>NRO</v>
          </cell>
          <cell r="D2668" t="str">
            <v>B2B_Bamenda</v>
          </cell>
          <cell r="E2668">
            <v>0</v>
          </cell>
          <cell r="F2668">
            <v>0</v>
          </cell>
          <cell r="G2668"/>
          <cell r="H2668"/>
          <cell r="I2668"/>
          <cell r="J2668" t="str">
            <v>UCHENNA Cedric</v>
          </cell>
          <cell r="K2668" t="str">
            <v>B2B_Bamenda</v>
          </cell>
          <cell r="L2668" t="str">
            <v>HAMMER_NRO_OST</v>
          </cell>
          <cell r="M2668" t="str">
            <v>IHS</v>
          </cell>
          <cell r="N2668" t="str">
            <v>Grid-Gen</v>
          </cell>
        </row>
        <row r="2669">
          <cell r="A2669" t="str">
            <v>OST_405</v>
          </cell>
          <cell r="B2669" t="str">
            <v>MACHOU</v>
          </cell>
          <cell r="C2669" t="str">
            <v>OST</v>
          </cell>
          <cell r="D2669" t="str">
            <v>Foumban_1</v>
          </cell>
          <cell r="E2669">
            <v>11.111409999999999</v>
          </cell>
          <cell r="F2669">
            <v>5.8769600000000004</v>
          </cell>
          <cell r="G2669"/>
          <cell r="H2669"/>
          <cell r="I2669"/>
          <cell r="J2669" t="str">
            <v>YaYa Nchare</v>
          </cell>
          <cell r="K2669" t="str">
            <v>Foumban_1</v>
          </cell>
          <cell r="L2669" t="str">
            <v>HAMMER_NRO_OST</v>
          </cell>
          <cell r="M2669">
            <v>0</v>
          </cell>
          <cell r="N2669" t="e">
            <v>#N/A</v>
          </cell>
        </row>
        <row r="2670">
          <cell r="A2670" t="str">
            <v>OST_372</v>
          </cell>
          <cell r="B2670" t="str">
            <v>FORONGAIN</v>
          </cell>
          <cell r="C2670" t="str">
            <v>OST</v>
          </cell>
          <cell r="D2670" t="str">
            <v>Foumban_1</v>
          </cell>
          <cell r="E2670">
            <v>11.077019999999999</v>
          </cell>
          <cell r="F2670">
            <v>6.0853099999999998</v>
          </cell>
          <cell r="G2670"/>
          <cell r="H2670"/>
          <cell r="I2670"/>
          <cell r="J2670" t="str">
            <v>YaYa Nchare</v>
          </cell>
          <cell r="K2670" t="str">
            <v>Foumban_1</v>
          </cell>
          <cell r="L2670" t="str">
            <v>HAMMER_NRO_OST</v>
          </cell>
          <cell r="M2670">
            <v>0</v>
          </cell>
          <cell r="N2670" t="e">
            <v>#N/A</v>
          </cell>
        </row>
        <row r="2671">
          <cell r="A2671"/>
          <cell r="B2671" t="str">
            <v>MAMBICHAM</v>
          </cell>
          <cell r="C2671" t="str">
            <v/>
          </cell>
          <cell r="D2671" t="str">
            <v>Foumban_1</v>
          </cell>
          <cell r="E2671" t="str">
            <v>11.23194</v>
          </cell>
          <cell r="F2671" t="str">
            <v>5.84306</v>
          </cell>
          <cell r="G2671"/>
          <cell r="H2671"/>
          <cell r="I2671"/>
          <cell r="J2671" t="str">
            <v>YaYa Nchare</v>
          </cell>
          <cell r="K2671" t="str">
            <v>Foumban_1</v>
          </cell>
          <cell r="L2671" t="str">
            <v>HAMMER</v>
          </cell>
          <cell r="M2671" t="e">
            <v>#N/A</v>
          </cell>
          <cell r="N2671" t="e">
            <v>#N/A</v>
          </cell>
        </row>
        <row r="2672">
          <cell r="A2672"/>
          <cell r="B2672" t="str">
            <v>MANOURE</v>
          </cell>
          <cell r="C2672" t="str">
            <v/>
          </cell>
          <cell r="D2672" t="str">
            <v>Foumban_1</v>
          </cell>
          <cell r="E2672" t="str">
            <v>11.22209</v>
          </cell>
          <cell r="F2672" t="str">
            <v>5.951156</v>
          </cell>
          <cell r="G2672"/>
          <cell r="H2672"/>
          <cell r="I2672"/>
          <cell r="J2672" t="str">
            <v>YaYa Nchare</v>
          </cell>
          <cell r="K2672" t="str">
            <v>Foumban_1</v>
          </cell>
          <cell r="L2672" t="str">
            <v>HAMMER</v>
          </cell>
          <cell r="M2672" t="e">
            <v>#N/A</v>
          </cell>
          <cell r="N2672" t="e">
            <v>#N/A</v>
          </cell>
        </row>
        <row r="2673">
          <cell r="A2673" t="str">
            <v>OST_383</v>
          </cell>
          <cell r="B2673" t="str">
            <v>MATACHOUOM</v>
          </cell>
          <cell r="C2673" t="str">
            <v>OST</v>
          </cell>
          <cell r="D2673" t="str">
            <v>Foumban_1</v>
          </cell>
          <cell r="E2673">
            <v>11.184979999999999</v>
          </cell>
          <cell r="F2673">
            <v>5.7481499999999999</v>
          </cell>
          <cell r="G2673"/>
          <cell r="H2673"/>
          <cell r="I2673"/>
          <cell r="J2673" t="str">
            <v>YaYa Nchare</v>
          </cell>
          <cell r="K2673" t="str">
            <v>Foumban_1</v>
          </cell>
          <cell r="L2673" t="str">
            <v>HAMMER_NRO_OST</v>
          </cell>
          <cell r="M2673">
            <v>0</v>
          </cell>
          <cell r="N2673" t="e">
            <v>#N/A</v>
          </cell>
        </row>
        <row r="2674">
          <cell r="A2674" t="str">
            <v>OST_386</v>
          </cell>
          <cell r="B2674" t="str">
            <v>MATYAPOU</v>
          </cell>
          <cell r="C2674" t="str">
            <v>OST</v>
          </cell>
          <cell r="D2674" t="str">
            <v>Foumban_1</v>
          </cell>
          <cell r="E2674">
            <v>11.0883</v>
          </cell>
          <cell r="F2674">
            <v>5.73672</v>
          </cell>
          <cell r="G2674"/>
          <cell r="H2674"/>
          <cell r="I2674"/>
          <cell r="J2674" t="str">
            <v>YaYa Nchare</v>
          </cell>
          <cell r="K2674" t="str">
            <v>Foumban_1</v>
          </cell>
          <cell r="L2674" t="str">
            <v>HAMMER_NRO_OST</v>
          </cell>
          <cell r="M2674">
            <v>0</v>
          </cell>
          <cell r="N2674" t="e">
            <v>#N/A</v>
          </cell>
        </row>
        <row r="2675">
          <cell r="A2675" t="str">
            <v>OST_382</v>
          </cell>
          <cell r="B2675" t="str">
            <v>MAGHAM</v>
          </cell>
          <cell r="C2675" t="str">
            <v>OST</v>
          </cell>
          <cell r="D2675" t="str">
            <v>Foumban_1</v>
          </cell>
          <cell r="E2675">
            <v>10.99677</v>
          </cell>
          <cell r="F2675">
            <v>5.7581199999999999</v>
          </cell>
          <cell r="G2675"/>
          <cell r="H2675"/>
          <cell r="I2675"/>
          <cell r="J2675" t="str">
            <v>YaYa Nchare</v>
          </cell>
          <cell r="K2675" t="str">
            <v>Foumban_1</v>
          </cell>
          <cell r="L2675" t="str">
            <v>HAMMER_NRO_OST</v>
          </cell>
          <cell r="M2675">
            <v>0</v>
          </cell>
          <cell r="N2675" t="e">
            <v>#N/A</v>
          </cell>
        </row>
        <row r="2676">
          <cell r="A2676" t="str">
            <v>OST_390</v>
          </cell>
          <cell r="B2676" t="str">
            <v>NJINGA-NDOUTAIN</v>
          </cell>
          <cell r="C2676" t="str">
            <v>OST</v>
          </cell>
          <cell r="D2676" t="str">
            <v>Foumban_1</v>
          </cell>
          <cell r="E2676">
            <v>11.124269999999999</v>
          </cell>
          <cell r="F2676">
            <v>5.67347</v>
          </cell>
          <cell r="G2676"/>
          <cell r="H2676"/>
          <cell r="I2676"/>
          <cell r="J2676" t="str">
            <v>YaYa Nchare</v>
          </cell>
          <cell r="K2676" t="str">
            <v>Foumban_1</v>
          </cell>
          <cell r="L2676" t="str">
            <v>HAMMER_NRO_OST</v>
          </cell>
          <cell r="M2676">
            <v>0</v>
          </cell>
          <cell r="N2676" t="e">
            <v>#N/A</v>
          </cell>
        </row>
        <row r="2677">
          <cell r="A2677" t="str">
            <v>OST_389</v>
          </cell>
          <cell r="B2677" t="str">
            <v>MATOUPOU</v>
          </cell>
          <cell r="C2677" t="str">
            <v>OST</v>
          </cell>
          <cell r="D2677" t="str">
            <v>Foumban_1</v>
          </cell>
          <cell r="E2677">
            <v>11.14348</v>
          </cell>
          <cell r="F2677">
            <v>5.7001400000000002</v>
          </cell>
          <cell r="G2677"/>
          <cell r="H2677"/>
          <cell r="I2677"/>
          <cell r="J2677" t="str">
            <v>YaYa Nchare</v>
          </cell>
          <cell r="K2677" t="str">
            <v>Foumban_1</v>
          </cell>
          <cell r="L2677" t="str">
            <v>HAMMER_NRO_OST</v>
          </cell>
          <cell r="M2677">
            <v>0</v>
          </cell>
          <cell r="N2677" t="e">
            <v>#N/A</v>
          </cell>
        </row>
        <row r="2678">
          <cell r="A2678" t="str">
            <v>OST_907</v>
          </cell>
          <cell r="B2678" t="str">
            <v>MANJE KOUTOU</v>
          </cell>
          <cell r="C2678" t="str">
            <v>OST</v>
          </cell>
          <cell r="D2678" t="str">
            <v>Foumban_1</v>
          </cell>
          <cell r="E2678">
            <v>1104645</v>
          </cell>
          <cell r="F2678">
            <v>579871</v>
          </cell>
          <cell r="G2678"/>
          <cell r="H2678"/>
          <cell r="I2678"/>
          <cell r="J2678" t="str">
            <v>YaYa Nchare</v>
          </cell>
          <cell r="K2678" t="str">
            <v>Foumban_1</v>
          </cell>
          <cell r="L2678" t="str">
            <v>HAMMER_NRO_OST</v>
          </cell>
          <cell r="M2678">
            <v>0</v>
          </cell>
          <cell r="N2678" t="e">
            <v>#N/A</v>
          </cell>
        </row>
        <row r="2679">
          <cell r="A2679" t="str">
            <v>OST_908</v>
          </cell>
          <cell r="B2679" t="str">
            <v>MAJEKOUTOU MALANTOUEN</v>
          </cell>
          <cell r="C2679" t="str">
            <v>OST</v>
          </cell>
          <cell r="D2679" t="str">
            <v>Foumban_1</v>
          </cell>
          <cell r="E2679">
            <v>1106622</v>
          </cell>
          <cell r="F2679">
            <v>575379</v>
          </cell>
          <cell r="G2679"/>
          <cell r="H2679"/>
          <cell r="I2679"/>
          <cell r="J2679" t="str">
            <v>YaYa Nchare</v>
          </cell>
          <cell r="K2679" t="str">
            <v>Foumban_1</v>
          </cell>
          <cell r="L2679" t="str">
            <v>HAMMER_NRO_OST</v>
          </cell>
          <cell r="M2679">
            <v>0</v>
          </cell>
          <cell r="N2679" t="e">
            <v>#N/A</v>
          </cell>
        </row>
        <row r="2680">
          <cell r="A2680" t="str">
            <v>OST_401</v>
          </cell>
          <cell r="B2680" t="str">
            <v>NJIGBACHOUH</v>
          </cell>
          <cell r="C2680" t="str">
            <v>OST</v>
          </cell>
          <cell r="D2680" t="str">
            <v>Foumban_1</v>
          </cell>
          <cell r="E2680">
            <v>1104808</v>
          </cell>
          <cell r="F2680">
            <v>554896</v>
          </cell>
          <cell r="G2680"/>
          <cell r="H2680"/>
          <cell r="I2680"/>
          <cell r="J2680" t="str">
            <v>YaYa Nchare</v>
          </cell>
          <cell r="K2680" t="str">
            <v>Foumban_1</v>
          </cell>
          <cell r="L2680" t="str">
            <v>HAMMER_NRO_OST</v>
          </cell>
          <cell r="M2680">
            <v>0</v>
          </cell>
          <cell r="N2680" t="e">
            <v>#N/A</v>
          </cell>
        </row>
        <row r="2681">
          <cell r="A2681" t="str">
            <v>OST_905</v>
          </cell>
          <cell r="B2681" t="str">
            <v>MARAPNDOUM</v>
          </cell>
          <cell r="C2681" t="str">
            <v>OST</v>
          </cell>
          <cell r="D2681" t="str">
            <v>Foumban_1</v>
          </cell>
          <cell r="E2681">
            <v>1110375</v>
          </cell>
          <cell r="F2681">
            <v>580902</v>
          </cell>
          <cell r="G2681"/>
          <cell r="H2681"/>
          <cell r="I2681"/>
          <cell r="J2681" t="str">
            <v>YaYa Nchare</v>
          </cell>
          <cell r="K2681" t="str">
            <v>Foumban_1</v>
          </cell>
          <cell r="L2681" t="str">
            <v>HAMMER_NRO_OST</v>
          </cell>
          <cell r="M2681">
            <v>0</v>
          </cell>
          <cell r="N2681" t="e">
            <v>#N/A</v>
          </cell>
        </row>
        <row r="2682">
          <cell r="A2682"/>
          <cell r="B2682" t="str">
            <v>MAYO-DARLE</v>
          </cell>
          <cell r="C2682" t="str">
            <v/>
          </cell>
          <cell r="D2682" t="str">
            <v>Foumban_1</v>
          </cell>
          <cell r="E2682" t="str">
            <v>11.552489</v>
          </cell>
          <cell r="F2682" t="str">
            <v>6.51095</v>
          </cell>
          <cell r="G2682"/>
          <cell r="H2682"/>
          <cell r="I2682"/>
          <cell r="J2682" t="str">
            <v>YaYa Nchare</v>
          </cell>
          <cell r="K2682" t="str">
            <v>Foumban_1</v>
          </cell>
          <cell r="L2682" t="str">
            <v>HAMMER</v>
          </cell>
          <cell r="M2682" t="e">
            <v>#N/A</v>
          </cell>
          <cell r="N2682" t="e">
            <v>#N/A</v>
          </cell>
        </row>
        <row r="2683">
          <cell r="A2683" t="str">
            <v>OST_394</v>
          </cell>
          <cell r="B2683" t="str">
            <v>BALOUM</v>
          </cell>
          <cell r="C2683" t="str">
            <v>OST</v>
          </cell>
          <cell r="D2683" t="str">
            <v>Foumban_1</v>
          </cell>
          <cell r="E2683">
            <v>10.364660000000001</v>
          </cell>
          <cell r="F2683">
            <v>5.63232</v>
          </cell>
          <cell r="G2683"/>
          <cell r="H2683"/>
          <cell r="I2683"/>
          <cell r="J2683" t="str">
            <v>YaYa Nchare</v>
          </cell>
          <cell r="K2683" t="str">
            <v>Foumban_1</v>
          </cell>
          <cell r="L2683" t="str">
            <v>HAMMER_NRO_OST</v>
          </cell>
          <cell r="M2683">
            <v>0</v>
          </cell>
          <cell r="N2683" t="e">
            <v>#N/A</v>
          </cell>
        </row>
        <row r="2684">
          <cell r="A2684" t="str">
            <v>OST_377</v>
          </cell>
          <cell r="B2684" t="str">
            <v>KOUFOMLOUM</v>
          </cell>
          <cell r="C2684" t="str">
            <v>OST</v>
          </cell>
          <cell r="D2684" t="str">
            <v>Foumban_1</v>
          </cell>
          <cell r="E2684">
            <v>1080977</v>
          </cell>
          <cell r="F2684">
            <v>583388</v>
          </cell>
          <cell r="G2684"/>
          <cell r="H2684"/>
          <cell r="I2684"/>
          <cell r="J2684" t="str">
            <v>YaYa Nchare</v>
          </cell>
          <cell r="K2684" t="str">
            <v>Foumban_1</v>
          </cell>
          <cell r="L2684" t="str">
            <v>HAMMER_NRO_OST</v>
          </cell>
          <cell r="M2684">
            <v>0</v>
          </cell>
          <cell r="N2684" t="e">
            <v>#N/A</v>
          </cell>
        </row>
        <row r="2685">
          <cell r="A2685" t="str">
            <v>OST_388</v>
          </cell>
          <cell r="B2685" t="str">
            <v>NGWEN NJINGOUMBE</v>
          </cell>
          <cell r="C2685" t="str">
            <v>OST</v>
          </cell>
          <cell r="D2685" t="str">
            <v>Foumban_1</v>
          </cell>
          <cell r="E2685">
            <v>10.621729999999999</v>
          </cell>
          <cell r="F2685">
            <v>5.7081299999999997</v>
          </cell>
          <cell r="G2685"/>
          <cell r="H2685"/>
          <cell r="I2685"/>
          <cell r="J2685" t="str">
            <v>YaYa Nchare</v>
          </cell>
          <cell r="K2685" t="str">
            <v>Foumban_1</v>
          </cell>
          <cell r="L2685" t="str">
            <v>HAMMER_NRO_OST</v>
          </cell>
          <cell r="M2685">
            <v>0</v>
          </cell>
          <cell r="N2685" t="e">
            <v>#N/A</v>
          </cell>
        </row>
        <row r="2686">
          <cell r="A2686" t="str">
            <v>OST_396</v>
          </cell>
          <cell r="B2686" t="str">
            <v>KOUCHANKAP</v>
          </cell>
          <cell r="C2686" t="str">
            <v>OST</v>
          </cell>
          <cell r="D2686" t="str">
            <v>Foumban_1</v>
          </cell>
          <cell r="E2686">
            <v>10.81382</v>
          </cell>
          <cell r="F2686">
            <v>5.6156499999999996</v>
          </cell>
          <cell r="G2686"/>
          <cell r="H2686"/>
          <cell r="I2686"/>
          <cell r="J2686" t="str">
            <v>YaYa Nchare</v>
          </cell>
          <cell r="K2686" t="str">
            <v>Foumban_1</v>
          </cell>
          <cell r="L2686" t="str">
            <v>HAMMER_NRO_OST</v>
          </cell>
          <cell r="M2686">
            <v>0</v>
          </cell>
          <cell r="N2686" t="e">
            <v>#N/A</v>
          </cell>
        </row>
        <row r="2687">
          <cell r="A2687" t="str">
            <v>ADM_244</v>
          </cell>
          <cell r="B2687" t="str">
            <v>MBAMTI LAINGA</v>
          </cell>
          <cell r="C2687" t="str">
            <v>ADM</v>
          </cell>
          <cell r="D2687" t="str">
            <v>Foumban_1</v>
          </cell>
          <cell r="E2687">
            <v>11.983079999999999</v>
          </cell>
          <cell r="F2687">
            <v>6.9046200000000004</v>
          </cell>
          <cell r="G2687"/>
          <cell r="H2687"/>
          <cell r="I2687"/>
          <cell r="J2687" t="str">
            <v>YaYa Nchare</v>
          </cell>
          <cell r="K2687" t="str">
            <v>Foumban_1</v>
          </cell>
          <cell r="L2687" t="str">
            <v>HAMMER_NRO_OST</v>
          </cell>
          <cell r="M2687">
            <v>0</v>
          </cell>
          <cell r="N2687" t="e">
            <v>#N/A</v>
          </cell>
        </row>
        <row r="2688">
          <cell r="A2688" t="str">
            <v>ADM_239</v>
          </cell>
          <cell r="B2688" t="str">
            <v>BIR SONGKOLONG</v>
          </cell>
          <cell r="C2688" t="str">
            <v>ADM</v>
          </cell>
          <cell r="D2688" t="str">
            <v>Foumban_1</v>
          </cell>
          <cell r="E2688">
            <v>11.33489</v>
          </cell>
          <cell r="F2688">
            <v>6.3713300000000004</v>
          </cell>
          <cell r="G2688"/>
          <cell r="H2688"/>
          <cell r="I2688"/>
          <cell r="J2688" t="str">
            <v>YaYa Nchare</v>
          </cell>
          <cell r="K2688" t="str">
            <v>Foumban_1</v>
          </cell>
          <cell r="L2688" t="str">
            <v>HAMMER_NRO_OST</v>
          </cell>
          <cell r="M2688">
            <v>0</v>
          </cell>
          <cell r="N2688" t="e">
            <v>#N/A</v>
          </cell>
        </row>
        <row r="2689">
          <cell r="A2689" t="str">
            <v>OST_906</v>
          </cell>
          <cell r="B2689" t="str">
            <v>KOUROM CHEFFERIE</v>
          </cell>
          <cell r="C2689" t="str">
            <v>OST</v>
          </cell>
          <cell r="D2689" t="str">
            <v>Foumban_1</v>
          </cell>
          <cell r="E2689">
            <v>1070261</v>
          </cell>
          <cell r="F2689">
            <v>576055</v>
          </cell>
          <cell r="G2689"/>
          <cell r="H2689"/>
          <cell r="I2689"/>
          <cell r="J2689" t="str">
            <v>YaYa Nchare</v>
          </cell>
          <cell r="K2689" t="str">
            <v>Foumban_1</v>
          </cell>
          <cell r="L2689" t="str">
            <v>HAMMER_NRO_OST</v>
          </cell>
          <cell r="M2689">
            <v>0</v>
          </cell>
          <cell r="N2689" t="e">
            <v>#N/A</v>
          </cell>
        </row>
        <row r="2690">
          <cell r="A2690" t="str">
            <v>OST_365</v>
          </cell>
          <cell r="B2690" t="str">
            <v>OST_365_H_Foumban-Kilombo</v>
          </cell>
          <cell r="C2690" t="str">
            <v>OST</v>
          </cell>
          <cell r="D2690" t="str">
            <v>Foumban_1</v>
          </cell>
          <cell r="E2690">
            <v>5.7141700000000002</v>
          </cell>
          <cell r="F2690">
            <v>10.8659</v>
          </cell>
          <cell r="G2690"/>
          <cell r="H2690"/>
          <cell r="I2690"/>
          <cell r="J2690" t="str">
            <v>YaYa Nchare</v>
          </cell>
          <cell r="K2690" t="str">
            <v>Foumban_1</v>
          </cell>
          <cell r="L2690" t="str">
            <v>HAMMER_NRO_OST</v>
          </cell>
          <cell r="M2690" t="str">
            <v>CAMUSAT</v>
          </cell>
          <cell r="N2690" t="str">
            <v>Bad Grid + Solar + GE</v>
          </cell>
        </row>
        <row r="2691">
          <cell r="A2691" t="str">
            <v>OST_370</v>
          </cell>
          <cell r="B2691" t="str">
            <v>OST_370_H_Foumbot-Lycee-Technique_U</v>
          </cell>
          <cell r="C2691" t="str">
            <v>OST</v>
          </cell>
          <cell r="D2691" t="str">
            <v>Foumban_1</v>
          </cell>
          <cell r="E2691">
            <v>5.5149600000000003</v>
          </cell>
          <cell r="F2691">
            <v>10.64969</v>
          </cell>
          <cell r="G2691"/>
          <cell r="H2691"/>
          <cell r="I2691"/>
          <cell r="J2691" t="str">
            <v>YaYa Nchare</v>
          </cell>
          <cell r="K2691" t="str">
            <v>Foumban_1</v>
          </cell>
          <cell r="L2691" t="str">
            <v>HAMMER_NRO_OST</v>
          </cell>
          <cell r="M2691" t="str">
            <v>CAMUSAT</v>
          </cell>
          <cell r="N2691" t="str">
            <v>Medium Grid + Solar + GE</v>
          </cell>
        </row>
        <row r="2692">
          <cell r="A2692" t="str">
            <v>OST_343</v>
          </cell>
          <cell r="B2692" t="str">
            <v>URH_KOUHOUAT</v>
          </cell>
          <cell r="C2692" t="str">
            <v>OST</v>
          </cell>
          <cell r="D2692" t="str">
            <v>Foumban_2</v>
          </cell>
          <cell r="E2692">
            <v>10.70018</v>
          </cell>
          <cell r="F2692">
            <v>5.7882899999999999</v>
          </cell>
          <cell r="G2692"/>
          <cell r="H2692"/>
          <cell r="I2692"/>
          <cell r="J2692" t="str">
            <v>Willy Ngougni</v>
          </cell>
          <cell r="K2692" t="str">
            <v>Foumban_2</v>
          </cell>
          <cell r="L2692" t="str">
            <v>HAMMER_NRO_OST</v>
          </cell>
          <cell r="M2692" t="e">
            <v>#N/A</v>
          </cell>
          <cell r="N2692" t="e">
            <v>#N/A</v>
          </cell>
        </row>
        <row r="2693">
          <cell r="A2693" t="str">
            <v>OST_400</v>
          </cell>
          <cell r="B2693" t="str">
            <v>KOUPARE</v>
          </cell>
          <cell r="C2693" t="str">
            <v>OST</v>
          </cell>
          <cell r="D2693" t="str">
            <v>Foumban_2</v>
          </cell>
          <cell r="E2693">
            <v>1064701</v>
          </cell>
          <cell r="F2693">
            <v>5578</v>
          </cell>
          <cell r="G2693"/>
          <cell r="H2693"/>
          <cell r="I2693"/>
          <cell r="J2693" t="str">
            <v>Willy Ngougni</v>
          </cell>
          <cell r="K2693" t="str">
            <v>Foumban_2</v>
          </cell>
          <cell r="L2693" t="str">
            <v>HAMMER_NRO_OST</v>
          </cell>
          <cell r="M2693">
            <v>0</v>
          </cell>
          <cell r="N2693" t="e">
            <v>#N/A</v>
          </cell>
        </row>
        <row r="2694">
          <cell r="A2694" t="str">
            <v>OST_380</v>
          </cell>
          <cell r="B2694" t="str">
            <v>NJITAPON</v>
          </cell>
          <cell r="C2694" t="str">
            <v>OST</v>
          </cell>
          <cell r="D2694" t="str">
            <v>Foumban_2</v>
          </cell>
          <cell r="E2694">
            <v>10.608169999999999</v>
          </cell>
          <cell r="F2694">
            <v>5.7573999999999996</v>
          </cell>
          <cell r="G2694"/>
          <cell r="H2694"/>
          <cell r="I2694"/>
          <cell r="J2694" t="str">
            <v>Willy Ngougni</v>
          </cell>
          <cell r="K2694" t="str">
            <v>Foumban_2</v>
          </cell>
          <cell r="L2694" t="str">
            <v>HAMMER_NRO_OST</v>
          </cell>
          <cell r="M2694">
            <v>0</v>
          </cell>
          <cell r="N2694" t="e">
            <v>#N/A</v>
          </cell>
        </row>
        <row r="2695">
          <cell r="A2695" t="str">
            <v>OST_409</v>
          </cell>
          <cell r="B2695" t="str">
            <v>NKOUMANGBA</v>
          </cell>
          <cell r="C2695" t="str">
            <v>OST</v>
          </cell>
          <cell r="D2695" t="str">
            <v>Foumban_2</v>
          </cell>
          <cell r="E2695">
            <v>10.66375</v>
          </cell>
          <cell r="F2695">
            <v>5.8401100000000001</v>
          </cell>
          <cell r="G2695"/>
          <cell r="H2695"/>
          <cell r="I2695"/>
          <cell r="J2695" t="str">
            <v>Willy Ngougni</v>
          </cell>
          <cell r="K2695" t="str">
            <v>Foumban_2</v>
          </cell>
          <cell r="L2695" t="str">
            <v>HAMMER_NRO_OST</v>
          </cell>
          <cell r="M2695">
            <v>0</v>
          </cell>
          <cell r="N2695" t="e">
            <v>#N/A</v>
          </cell>
        </row>
        <row r="2696">
          <cell r="A2696" t="str">
            <v>OST_374</v>
          </cell>
          <cell r="B2696" t="str">
            <v>BANGOUREN</v>
          </cell>
          <cell r="C2696" t="str">
            <v>OST</v>
          </cell>
          <cell r="D2696" t="str">
            <v>Foumban_3</v>
          </cell>
          <cell r="E2696">
            <v>10.65701</v>
          </cell>
          <cell r="F2696">
            <v>5.9024900000000002</v>
          </cell>
          <cell r="G2696"/>
          <cell r="H2696"/>
          <cell r="I2696"/>
          <cell r="J2696" t="str">
            <v>Yannick Kamdom</v>
          </cell>
          <cell r="K2696" t="str">
            <v>Foumban_3</v>
          </cell>
          <cell r="L2696" t="str">
            <v>HAMMER_NRO_OST</v>
          </cell>
          <cell r="M2696">
            <v>0</v>
          </cell>
          <cell r="N2696" t="e">
            <v>#N/A</v>
          </cell>
        </row>
        <row r="2697">
          <cell r="A2697" t="str">
            <v>OST_381</v>
          </cell>
          <cell r="B2697" t="str">
            <v>KOUROM</v>
          </cell>
          <cell r="C2697" t="str">
            <v>OST</v>
          </cell>
          <cell r="D2697" t="str">
            <v>Foumban_3</v>
          </cell>
          <cell r="E2697">
            <v>1073723</v>
          </cell>
          <cell r="F2697">
            <v>577626</v>
          </cell>
          <cell r="G2697"/>
          <cell r="H2697"/>
          <cell r="I2697"/>
          <cell r="J2697" t="str">
            <v>Yannick Kamdom</v>
          </cell>
          <cell r="K2697" t="str">
            <v>Foumban_3</v>
          </cell>
          <cell r="L2697" t="str">
            <v>HAMMER_NRO_OST</v>
          </cell>
          <cell r="M2697">
            <v>0</v>
          </cell>
          <cell r="N2697" t="e">
            <v>#N/A</v>
          </cell>
        </row>
        <row r="2698">
          <cell r="A2698"/>
          <cell r="B2698" t="str">
            <v>KAATEN BANGOURAIN</v>
          </cell>
          <cell r="C2698" t="str">
            <v/>
          </cell>
          <cell r="D2698" t="str">
            <v>Foumban_3</v>
          </cell>
          <cell r="E2698" t="str">
            <v>10.655741</v>
          </cell>
          <cell r="F2698" t="str">
            <v>5.867412</v>
          </cell>
          <cell r="G2698"/>
          <cell r="H2698"/>
          <cell r="I2698"/>
          <cell r="J2698" t="str">
            <v>Yannick Kamdom</v>
          </cell>
          <cell r="K2698" t="str">
            <v>Foumban_3</v>
          </cell>
          <cell r="L2698" t="str">
            <v>HAMMER</v>
          </cell>
          <cell r="M2698" t="e">
            <v>#N/A</v>
          </cell>
          <cell r="N2698" t="e">
            <v>#N/A</v>
          </cell>
        </row>
        <row r="2699">
          <cell r="A2699" t="str">
            <v>ADM_246</v>
          </cell>
          <cell r="B2699" t="str">
            <v>MAYO-FOUROU</v>
          </cell>
          <cell r="C2699" t="str">
            <v>ADM</v>
          </cell>
          <cell r="D2699" t="str">
            <v>Foumban_3</v>
          </cell>
          <cell r="E2699">
            <v>11.854340000000001</v>
          </cell>
          <cell r="F2699">
            <v>6.80708</v>
          </cell>
          <cell r="G2699"/>
          <cell r="H2699"/>
          <cell r="I2699"/>
          <cell r="J2699" t="str">
            <v>Yannick Kamdom</v>
          </cell>
          <cell r="K2699" t="str">
            <v>Foumban_3</v>
          </cell>
          <cell r="L2699" t="str">
            <v>HAMMER_NRO_OST</v>
          </cell>
          <cell r="M2699">
            <v>0</v>
          </cell>
          <cell r="N2699" t="e">
            <v>#N/A</v>
          </cell>
        </row>
        <row r="2700">
          <cell r="A2700" t="str">
            <v>OST_403</v>
          </cell>
          <cell r="B2700" t="str">
            <v>BAMENJO2</v>
          </cell>
          <cell r="C2700" t="str">
            <v>OST</v>
          </cell>
          <cell r="D2700" t="str">
            <v>Foumban_3</v>
          </cell>
          <cell r="E2700">
            <v>10287561</v>
          </cell>
          <cell r="F2700">
            <v>5528062</v>
          </cell>
          <cell r="G2700"/>
          <cell r="H2700"/>
          <cell r="I2700"/>
          <cell r="J2700" t="str">
            <v>Yannick Kamdom</v>
          </cell>
          <cell r="K2700" t="str">
            <v>Foumban_3</v>
          </cell>
          <cell r="L2700" t="str">
            <v>HAMMER_NRO_OST</v>
          </cell>
          <cell r="M2700">
            <v>0</v>
          </cell>
          <cell r="N2700" t="e">
            <v>#N/A</v>
          </cell>
        </row>
        <row r="2701">
          <cell r="A2701" t="str">
            <v>OST_392</v>
          </cell>
          <cell r="B2701" t="str">
            <v>MBEKONG-MAGAP</v>
          </cell>
          <cell r="C2701" t="str">
            <v>OST</v>
          </cell>
          <cell r="D2701" t="str">
            <v>Foumban_3</v>
          </cell>
          <cell r="E2701">
            <v>1038731</v>
          </cell>
          <cell r="F2701">
            <v>567058</v>
          </cell>
          <cell r="G2701"/>
          <cell r="H2701"/>
          <cell r="I2701"/>
          <cell r="J2701" t="str">
            <v>Yannick Kamdom</v>
          </cell>
          <cell r="K2701" t="str">
            <v>Foumban_3</v>
          </cell>
          <cell r="L2701" t="str">
            <v>HAMMER_NRO_OST</v>
          </cell>
          <cell r="M2701">
            <v>0</v>
          </cell>
          <cell r="N2701" t="e">
            <v>#N/A</v>
          </cell>
        </row>
        <row r="2702">
          <cell r="A2702" t="str">
            <v>OST_395</v>
          </cell>
          <cell r="B2702" t="str">
            <v>NANSAP</v>
          </cell>
          <cell r="C2702" t="str">
            <v>OST</v>
          </cell>
          <cell r="D2702" t="str">
            <v>Foumban_3</v>
          </cell>
          <cell r="E2702">
            <v>10.39753</v>
          </cell>
          <cell r="F2702">
            <v>5.62392</v>
          </cell>
          <cell r="G2702"/>
          <cell r="H2702"/>
          <cell r="I2702"/>
          <cell r="J2702" t="str">
            <v>Yannick Kamdom</v>
          </cell>
          <cell r="K2702" t="str">
            <v>Foumban_3</v>
          </cell>
          <cell r="L2702" t="str">
            <v>HAMMER_NRO_OST</v>
          </cell>
          <cell r="M2702">
            <v>0</v>
          </cell>
          <cell r="N2702" t="e">
            <v>#N/A</v>
          </cell>
        </row>
        <row r="2703">
          <cell r="A2703" t="str">
            <v>OST_397</v>
          </cell>
          <cell r="B2703" t="str">
            <v>NJINDOUN</v>
          </cell>
          <cell r="C2703" t="str">
            <v>OST</v>
          </cell>
          <cell r="D2703" t="str">
            <v>Foumban_3</v>
          </cell>
          <cell r="E2703">
            <v>10.65094</v>
          </cell>
          <cell r="F2703">
            <v>5.6073700000000004</v>
          </cell>
          <cell r="G2703"/>
          <cell r="H2703"/>
          <cell r="I2703"/>
          <cell r="J2703" t="str">
            <v>Yannick Kamdom</v>
          </cell>
          <cell r="K2703" t="str">
            <v>Foumban_3</v>
          </cell>
          <cell r="L2703" t="str">
            <v>HAMMER_NRO_OST</v>
          </cell>
          <cell r="M2703">
            <v>0</v>
          </cell>
          <cell r="N2703" t="e">
            <v>#N/A</v>
          </cell>
        </row>
        <row r="2704">
          <cell r="A2704" t="str">
            <v>OST_385</v>
          </cell>
          <cell r="B2704" t="str">
            <v>MAKOUTAM-PLATEAU</v>
          </cell>
          <cell r="C2704" t="str">
            <v>OST</v>
          </cell>
          <cell r="D2704" t="str">
            <v>Foumban_3</v>
          </cell>
          <cell r="E2704">
            <v>11.02665</v>
          </cell>
          <cell r="F2704">
            <v>5.7496099999999997</v>
          </cell>
          <cell r="G2704"/>
          <cell r="H2704"/>
          <cell r="I2704"/>
          <cell r="J2704" t="str">
            <v>Yannick Kamdom</v>
          </cell>
          <cell r="K2704" t="str">
            <v>Foumban_3</v>
          </cell>
          <cell r="L2704" t="str">
            <v>HAMMER_NRO_OST</v>
          </cell>
          <cell r="M2704">
            <v>0</v>
          </cell>
          <cell r="N2704" t="e">
            <v>#N/A</v>
          </cell>
        </row>
        <row r="2705">
          <cell r="A2705" t="str">
            <v>OST_387</v>
          </cell>
          <cell r="B2705" t="str">
            <v>MOKOUONO</v>
          </cell>
          <cell r="C2705" t="str">
            <v>OST</v>
          </cell>
          <cell r="D2705" t="str">
            <v>Foumban_3</v>
          </cell>
          <cell r="E2705">
            <v>10.952769999999999</v>
          </cell>
          <cell r="F2705">
            <v>5.7300899999999997</v>
          </cell>
          <cell r="G2705"/>
          <cell r="H2705"/>
          <cell r="I2705"/>
          <cell r="J2705" t="str">
            <v>Yannick Kamdom</v>
          </cell>
          <cell r="K2705" t="str">
            <v>Foumban_3</v>
          </cell>
          <cell r="L2705" t="str">
            <v>HAMMER_NRO_OST</v>
          </cell>
          <cell r="M2705">
            <v>0</v>
          </cell>
          <cell r="N2705" t="e">
            <v>#N/A</v>
          </cell>
        </row>
        <row r="2706">
          <cell r="A2706" t="str">
            <v>OST_384</v>
          </cell>
          <cell r="B2706" t="str">
            <v>KOUPA-MENKE</v>
          </cell>
          <cell r="C2706" t="str">
            <v>OST</v>
          </cell>
          <cell r="D2706" t="str">
            <v>Foumban_3</v>
          </cell>
          <cell r="E2706">
            <v>107305</v>
          </cell>
          <cell r="F2706">
            <v>574107</v>
          </cell>
          <cell r="G2706"/>
          <cell r="H2706"/>
          <cell r="I2706"/>
          <cell r="J2706" t="str">
            <v>Yannick Kamdom</v>
          </cell>
          <cell r="K2706" t="str">
            <v>Foumban_3</v>
          </cell>
          <cell r="L2706" t="str">
            <v>HAMMER_NRO_OST</v>
          </cell>
          <cell r="M2706">
            <v>0</v>
          </cell>
          <cell r="N2706" t="e">
            <v>#N/A</v>
          </cell>
        </row>
        <row r="2707">
          <cell r="A2707" t="str">
            <v>OST_391</v>
          </cell>
          <cell r="B2707" t="str">
            <v>MATABA PONDIMOUN</v>
          </cell>
          <cell r="C2707" t="str">
            <v>OST</v>
          </cell>
          <cell r="D2707" t="str">
            <v>Foumban_3</v>
          </cell>
          <cell r="E2707">
            <v>10.79242</v>
          </cell>
          <cell r="F2707">
            <v>5.6748900000000004</v>
          </cell>
          <cell r="G2707"/>
          <cell r="H2707"/>
          <cell r="I2707"/>
          <cell r="J2707" t="str">
            <v>Yannick Kamdom</v>
          </cell>
          <cell r="K2707" t="str">
            <v>Foumban_3</v>
          </cell>
          <cell r="L2707" t="str">
            <v>HAMMER_NRO_OST</v>
          </cell>
          <cell r="M2707">
            <v>0</v>
          </cell>
          <cell r="N2707" t="e">
            <v>#N/A</v>
          </cell>
        </row>
        <row r="2708">
          <cell r="A2708" t="str">
            <v>OST_399</v>
          </cell>
          <cell r="B2708" t="str">
            <v>KOULMOBOUM</v>
          </cell>
          <cell r="C2708" t="str">
            <v>OST</v>
          </cell>
          <cell r="D2708" t="str">
            <v>Foumban_3</v>
          </cell>
          <cell r="E2708">
            <v>10.58954</v>
          </cell>
          <cell r="F2708">
            <v>5.5982599999999998</v>
          </cell>
          <cell r="G2708"/>
          <cell r="H2708"/>
          <cell r="I2708"/>
          <cell r="J2708" t="str">
            <v>Yannick Kamdom</v>
          </cell>
          <cell r="K2708" t="str">
            <v>Foumban_3</v>
          </cell>
          <cell r="L2708" t="str">
            <v>HAMMER_NRO_OST</v>
          </cell>
          <cell r="M2708">
            <v>0</v>
          </cell>
          <cell r="N2708" t="e">
            <v>#N/A</v>
          </cell>
        </row>
        <row r="2709">
          <cell r="A2709" t="str">
            <v>OST_398</v>
          </cell>
          <cell r="B2709" t="str">
            <v>GOUODAM KOUOPTAMO</v>
          </cell>
          <cell r="C2709" t="str">
            <v>OST</v>
          </cell>
          <cell r="D2709" t="str">
            <v>Foumban_3</v>
          </cell>
          <cell r="E2709">
            <v>10.55683</v>
          </cell>
          <cell r="F2709">
            <v>5.60175</v>
          </cell>
          <cell r="G2709"/>
          <cell r="H2709"/>
          <cell r="I2709"/>
          <cell r="J2709" t="str">
            <v>Yannick Kamdom</v>
          </cell>
          <cell r="K2709" t="str">
            <v>Foumban_3</v>
          </cell>
          <cell r="L2709" t="str">
            <v>HAMMER_NRO_OST</v>
          </cell>
          <cell r="M2709">
            <v>0</v>
          </cell>
          <cell r="N2709" t="e">
            <v>#N/A</v>
          </cell>
        </row>
        <row r="2710">
          <cell r="A2710" t="str">
            <v>OST_904</v>
          </cell>
          <cell r="B2710" t="str">
            <v>NKOUMBAM</v>
          </cell>
          <cell r="C2710" t="str">
            <v>OST</v>
          </cell>
          <cell r="D2710" t="str">
            <v>Foumban_3</v>
          </cell>
          <cell r="E2710">
            <v>10.75811</v>
          </cell>
          <cell r="F2710">
            <v>5.8867099999999999</v>
          </cell>
          <cell r="G2710"/>
          <cell r="H2710"/>
          <cell r="I2710"/>
          <cell r="J2710" t="str">
            <v>Yannick Kamdom</v>
          </cell>
          <cell r="K2710" t="str">
            <v>Foumban_3</v>
          </cell>
          <cell r="L2710" t="str">
            <v>HAMMER_NRO_OST</v>
          </cell>
          <cell r="M2710">
            <v>0</v>
          </cell>
          <cell r="N2710" t="e">
            <v>#N/A</v>
          </cell>
        </row>
        <row r="2711">
          <cell r="A2711" t="str">
            <v>OST_371</v>
          </cell>
          <cell r="B2711" t="str">
            <v>MANDA ROUND ABOUT</v>
          </cell>
          <cell r="C2711" t="str">
            <v>OST</v>
          </cell>
          <cell r="D2711" t="str">
            <v>Foumban_3</v>
          </cell>
          <cell r="E2711">
            <v>11.126060000000001</v>
          </cell>
          <cell r="F2711">
            <v>6.1509799999999997</v>
          </cell>
          <cell r="G2711"/>
          <cell r="H2711"/>
          <cell r="I2711"/>
          <cell r="J2711" t="str">
            <v>Yannick Kamdom</v>
          </cell>
          <cell r="K2711" t="str">
            <v>Foumban_3</v>
          </cell>
          <cell r="L2711" t="str">
            <v>HAMMER_NRO_OST</v>
          </cell>
          <cell r="M2711">
            <v>0</v>
          </cell>
          <cell r="N2711" t="e">
            <v>#N/A</v>
          </cell>
        </row>
        <row r="2712">
          <cell r="A2712" t="str">
            <v>NRD_347</v>
          </cell>
          <cell r="B2712" t="str">
            <v>GOHORTON</v>
          </cell>
          <cell r="C2712" t="str">
            <v>NRD</v>
          </cell>
          <cell r="D2712" t="str">
            <v>Guider</v>
          </cell>
          <cell r="E2712">
            <v>13.87654</v>
          </cell>
          <cell r="F2712">
            <v>9.9758899999999997</v>
          </cell>
          <cell r="G2712"/>
          <cell r="H2712"/>
          <cell r="I2712"/>
          <cell r="J2712" t="str">
            <v>Tsafack Ervice</v>
          </cell>
          <cell r="K2712" t="str">
            <v>Guider</v>
          </cell>
          <cell r="L2712" t="str">
            <v>TELEINFRA</v>
          </cell>
          <cell r="M2712">
            <v>0</v>
          </cell>
          <cell r="N2712" t="e">
            <v>#N/A</v>
          </cell>
        </row>
        <row r="2713">
          <cell r="A2713" t="str">
            <v>NRD_348</v>
          </cell>
          <cell r="B2713" t="str">
            <v>GOHORTON2</v>
          </cell>
          <cell r="C2713" t="str">
            <v>NRD</v>
          </cell>
          <cell r="D2713" t="str">
            <v>Guider</v>
          </cell>
          <cell r="E2713">
            <v>13.83295</v>
          </cell>
          <cell r="F2713">
            <v>9.9357299999999995</v>
          </cell>
          <cell r="G2713"/>
          <cell r="H2713"/>
          <cell r="I2713"/>
          <cell r="J2713" t="str">
            <v>Tsafack Ervice</v>
          </cell>
          <cell r="K2713" t="str">
            <v>Guider</v>
          </cell>
          <cell r="L2713" t="str">
            <v>TELEINFRA</v>
          </cell>
          <cell r="M2713">
            <v>0</v>
          </cell>
          <cell r="N2713" t="e">
            <v>#N/A</v>
          </cell>
        </row>
        <row r="2714">
          <cell r="A2714" t="str">
            <v>NRD_321</v>
          </cell>
          <cell r="B2714" t="str">
            <v>OURO DONKA</v>
          </cell>
          <cell r="C2714" t="str">
            <v>NRD</v>
          </cell>
          <cell r="D2714" t="str">
            <v>Garoua_1</v>
          </cell>
          <cell r="E2714">
            <v>13.534598000000001</v>
          </cell>
          <cell r="F2714">
            <v>9.1313983000000007</v>
          </cell>
          <cell r="G2714"/>
          <cell r="H2714"/>
          <cell r="I2714"/>
          <cell r="J2714" t="str">
            <v>KEPLO MADI Jean-Paul</v>
          </cell>
          <cell r="K2714" t="str">
            <v>Garoua_1</v>
          </cell>
          <cell r="L2714" t="str">
            <v>TELEINFRA</v>
          </cell>
          <cell r="M2714">
            <v>0</v>
          </cell>
          <cell r="N2714" t="e">
            <v>#N/A</v>
          </cell>
        </row>
        <row r="2715">
          <cell r="A2715" t="str">
            <v>NRD_320</v>
          </cell>
          <cell r="B2715" t="str">
            <v>HARANDE BAME</v>
          </cell>
          <cell r="C2715" t="str">
            <v>NRD</v>
          </cell>
          <cell r="D2715" t="str">
            <v>Garoua_1</v>
          </cell>
          <cell r="E2715">
            <v>13.57635</v>
          </cell>
          <cell r="F2715">
            <v>9.1486199999999993</v>
          </cell>
          <cell r="G2715"/>
          <cell r="H2715"/>
          <cell r="I2715"/>
          <cell r="J2715" t="str">
            <v>KEPLO MADI Jean-Paul</v>
          </cell>
          <cell r="K2715" t="str">
            <v>Garoua_1</v>
          </cell>
          <cell r="L2715" t="str">
            <v>TELEINFRA</v>
          </cell>
          <cell r="M2715">
            <v>0</v>
          </cell>
          <cell r="N2715" t="e">
            <v>#N/A</v>
          </cell>
        </row>
        <row r="2716">
          <cell r="A2716" t="str">
            <v>NRD_316</v>
          </cell>
          <cell r="B2716" t="str">
            <v>MAFA KILDA</v>
          </cell>
          <cell r="C2716" t="str">
            <v>NRD</v>
          </cell>
          <cell r="D2716" t="str">
            <v>Garoua_1</v>
          </cell>
          <cell r="E2716">
            <v>13.492089999999999</v>
          </cell>
          <cell r="F2716">
            <v>9.1974900000000002</v>
          </cell>
          <cell r="G2716"/>
          <cell r="H2716"/>
          <cell r="I2716"/>
          <cell r="J2716" t="str">
            <v>KEPLO MADI Jean-Paul</v>
          </cell>
          <cell r="K2716" t="str">
            <v>Garoua_1</v>
          </cell>
          <cell r="L2716" t="str">
            <v>TELEINFRA</v>
          </cell>
          <cell r="M2716">
            <v>0</v>
          </cell>
          <cell r="N2716" t="e">
            <v>#N/A</v>
          </cell>
        </row>
        <row r="2717">
          <cell r="A2717" t="str">
            <v>EXN_466</v>
          </cell>
          <cell r="B2717" t="str">
            <v>GAYAK GARRE</v>
          </cell>
          <cell r="C2717" t="str">
            <v>EXN</v>
          </cell>
          <cell r="D2717" t="str">
            <v>Maroua_B2B</v>
          </cell>
          <cell r="E2717">
            <v>14.352790000000001</v>
          </cell>
          <cell r="F2717">
            <v>10.663639999999999</v>
          </cell>
          <cell r="G2717"/>
          <cell r="H2717"/>
          <cell r="I2717"/>
          <cell r="J2717" t="str">
            <v>Lefranc Emati</v>
          </cell>
          <cell r="K2717" t="str">
            <v>Maroua_B2B</v>
          </cell>
          <cell r="L2717" t="str">
            <v>TELEINFRA</v>
          </cell>
          <cell r="M2717">
            <v>0</v>
          </cell>
          <cell r="N2717" t="e">
            <v>#N/A</v>
          </cell>
        </row>
        <row r="2718">
          <cell r="A2718" t="str">
            <v>NRD_331</v>
          </cell>
          <cell r="B2718" t="str">
            <v>BILIEL</v>
          </cell>
          <cell r="C2718" t="str">
            <v>NRD</v>
          </cell>
          <cell r="D2718" t="str">
            <v>Garoua_1</v>
          </cell>
          <cell r="E2718">
            <v>13.187150000000001</v>
          </cell>
          <cell r="F2718">
            <v>8.9391300000000005</v>
          </cell>
          <cell r="G2718"/>
          <cell r="H2718"/>
          <cell r="I2718"/>
          <cell r="J2718" t="str">
            <v>KEPLO MADI Jean-Paul</v>
          </cell>
          <cell r="K2718" t="str">
            <v>Garoua_1</v>
          </cell>
          <cell r="L2718" t="str">
            <v>TELEINFRA</v>
          </cell>
          <cell r="M2718">
            <v>0</v>
          </cell>
          <cell r="N2718" t="e">
            <v>#N/A</v>
          </cell>
        </row>
        <row r="2719">
          <cell r="A2719" t="str">
            <v>EXN_468</v>
          </cell>
          <cell r="B2719" t="str">
            <v>OURO HAMA</v>
          </cell>
          <cell r="C2719" t="str">
            <v>EXN</v>
          </cell>
          <cell r="D2719" t="str">
            <v>Maroua_B2B</v>
          </cell>
          <cell r="E2719">
            <v>14.436870000000001</v>
          </cell>
          <cell r="F2719">
            <v>10.654769999999999</v>
          </cell>
          <cell r="G2719"/>
          <cell r="H2719"/>
          <cell r="I2719"/>
          <cell r="J2719" t="str">
            <v>Lefranc Emati</v>
          </cell>
          <cell r="K2719" t="str">
            <v>Maroua_B2B</v>
          </cell>
          <cell r="L2719" t="str">
            <v>TELEINFRA</v>
          </cell>
          <cell r="M2719">
            <v>0</v>
          </cell>
          <cell r="N2719" t="e">
            <v>#N/A</v>
          </cell>
        </row>
        <row r="2720">
          <cell r="A2720" t="str">
            <v>NRD_276</v>
          </cell>
          <cell r="B2720" t="str">
            <v>SONA</v>
          </cell>
          <cell r="C2720" t="str">
            <v>NRD</v>
          </cell>
          <cell r="D2720" t="str">
            <v>Guider</v>
          </cell>
          <cell r="E2720">
            <v>13.785740000000001</v>
          </cell>
          <cell r="F2720">
            <v>9.8198699999999999</v>
          </cell>
          <cell r="G2720"/>
          <cell r="H2720"/>
          <cell r="I2720"/>
          <cell r="J2720" t="str">
            <v>Tsafack Ervice</v>
          </cell>
          <cell r="K2720" t="str">
            <v>Guider</v>
          </cell>
          <cell r="L2720" t="str">
            <v>TELEINFRA</v>
          </cell>
          <cell r="M2720">
            <v>0</v>
          </cell>
          <cell r="N2720" t="e">
            <v>#N/A</v>
          </cell>
        </row>
        <row r="2721">
          <cell r="A2721" t="str">
            <v>EXN_439</v>
          </cell>
          <cell r="B2721" t="str">
            <v>ROUA2</v>
          </cell>
          <cell r="C2721" t="str">
            <v>EXN</v>
          </cell>
          <cell r="D2721" t="str">
            <v>Mokolo</v>
          </cell>
          <cell r="E2721">
            <v>14.034129999999999</v>
          </cell>
          <cell r="F2721">
            <v>10.77904</v>
          </cell>
          <cell r="G2721"/>
          <cell r="H2721"/>
          <cell r="I2721"/>
          <cell r="J2721" t="str">
            <v>Abiss Alioum</v>
          </cell>
          <cell r="K2721" t="str">
            <v>Mokolo</v>
          </cell>
          <cell r="L2721" t="str">
            <v>TELEINFRA</v>
          </cell>
          <cell r="M2721">
            <v>0</v>
          </cell>
          <cell r="N2721" t="e">
            <v>#N/A</v>
          </cell>
        </row>
        <row r="2722">
          <cell r="A2722" t="str">
            <v>OST_378</v>
          </cell>
          <cell r="B2722" t="str">
            <v>MAWA</v>
          </cell>
          <cell r="C2722" t="str">
            <v>OST</v>
          </cell>
          <cell r="D2722" t="str">
            <v>Foumban_3</v>
          </cell>
          <cell r="E2722">
            <v>11.195589999999999</v>
          </cell>
          <cell r="F2722">
            <v>5.8277099999999997</v>
          </cell>
          <cell r="G2722"/>
          <cell r="H2722"/>
          <cell r="I2722"/>
          <cell r="J2722" t="str">
            <v>Yannick Kamdom</v>
          </cell>
          <cell r="K2722" t="str">
            <v>Foumban_3</v>
          </cell>
          <cell r="L2722" t="str">
            <v>HAMMER_NRO_OST</v>
          </cell>
          <cell r="M2722">
            <v>0</v>
          </cell>
          <cell r="N2722" t="e">
            <v>#N/A</v>
          </cell>
        </row>
        <row r="2723">
          <cell r="A2723"/>
          <cell r="B2723" t="str">
            <v>DJOUTALLEDE</v>
          </cell>
          <cell r="C2723" t="str">
            <v/>
          </cell>
          <cell r="D2723" t="str">
            <v>Garoua_1</v>
          </cell>
          <cell r="E2723" t="str">
            <v>13.151642</v>
          </cell>
          <cell r="F2723" t="str">
            <v>9.005016</v>
          </cell>
          <cell r="G2723"/>
          <cell r="H2723"/>
          <cell r="I2723"/>
          <cell r="J2723" t="str">
            <v>KEPLO MADI Jean-Paul</v>
          </cell>
          <cell r="K2723" t="str">
            <v>Garoua_1</v>
          </cell>
          <cell r="L2723" t="str">
            <v>TELEINFRA</v>
          </cell>
          <cell r="M2723" t="e">
            <v>#N/A</v>
          </cell>
          <cell r="N2723" t="e">
            <v>#N/A</v>
          </cell>
        </row>
        <row r="2724">
          <cell r="A2724" t="str">
            <v>EXN_557</v>
          </cell>
          <cell r="B2724" t="str">
            <v>BOGO</v>
          </cell>
          <cell r="C2724" t="str">
            <v>EXN</v>
          </cell>
          <cell r="D2724" t="str">
            <v>Kaele</v>
          </cell>
          <cell r="E2724">
            <v>14.842599999999999</v>
          </cell>
          <cell r="F2724">
            <v>10.037710000000001</v>
          </cell>
          <cell r="G2724"/>
          <cell r="H2724"/>
          <cell r="I2724"/>
          <cell r="J2724" t="str">
            <v>Herman Tchawe</v>
          </cell>
          <cell r="K2724" t="str">
            <v>Kaele</v>
          </cell>
          <cell r="L2724" t="str">
            <v>TELEINFRA</v>
          </cell>
          <cell r="M2724">
            <v>0</v>
          </cell>
          <cell r="N2724" t="e">
            <v>#N/A</v>
          </cell>
        </row>
        <row r="2725">
          <cell r="A2725" t="str">
            <v>EXN_531</v>
          </cell>
          <cell r="B2725" t="str">
            <v>DANMIGUIRI</v>
          </cell>
          <cell r="C2725" t="str">
            <v>EXN</v>
          </cell>
          <cell r="D2725" t="str">
            <v>Kaele</v>
          </cell>
          <cell r="E2725">
            <v>14.724</v>
          </cell>
          <cell r="F2725">
            <v>10.161339999999999</v>
          </cell>
          <cell r="G2725"/>
          <cell r="H2725"/>
          <cell r="I2725"/>
          <cell r="J2725" t="str">
            <v>Herman Tchawe</v>
          </cell>
          <cell r="K2725" t="str">
            <v>Kaele</v>
          </cell>
          <cell r="L2725" t="str">
            <v>TELEINFRA</v>
          </cell>
          <cell r="M2725">
            <v>0</v>
          </cell>
          <cell r="N2725" t="e">
            <v>#N/A</v>
          </cell>
        </row>
        <row r="2726">
          <cell r="A2726" t="str">
            <v>EXN_460</v>
          </cell>
          <cell r="B2726" t="str">
            <v>GADA BOUWOL</v>
          </cell>
          <cell r="C2726" t="str">
            <v>EXN</v>
          </cell>
          <cell r="D2726" t="str">
            <v>Maroua_B2B</v>
          </cell>
          <cell r="E2726">
            <v>14.412979999999999</v>
          </cell>
          <cell r="F2726">
            <v>10.674569</v>
          </cell>
          <cell r="G2726"/>
          <cell r="H2726"/>
          <cell r="I2726"/>
          <cell r="J2726" t="str">
            <v>Lefranc Emati</v>
          </cell>
          <cell r="K2726" t="str">
            <v>Maroua_B2B</v>
          </cell>
          <cell r="L2726" t="str">
            <v>TELEINFRA</v>
          </cell>
          <cell r="M2726">
            <v>0</v>
          </cell>
          <cell r="N2726" t="e">
            <v>#N/A</v>
          </cell>
        </row>
        <row r="2727">
          <cell r="A2727" t="str">
            <v>EXN_551</v>
          </cell>
          <cell r="B2727" t="str">
            <v>MBORHO</v>
          </cell>
          <cell r="C2727" t="str">
            <v>EXN</v>
          </cell>
          <cell r="D2727" t="str">
            <v>Kaele</v>
          </cell>
          <cell r="E2727">
            <v>14.831709999999999</v>
          </cell>
          <cell r="F2727">
            <v>10.07043</v>
          </cell>
          <cell r="G2727"/>
          <cell r="H2727"/>
          <cell r="I2727"/>
          <cell r="J2727" t="str">
            <v>Herman Tchawe</v>
          </cell>
          <cell r="K2727" t="str">
            <v>Kaele</v>
          </cell>
          <cell r="L2727" t="str">
            <v>TELEINFRA</v>
          </cell>
          <cell r="M2727">
            <v>0</v>
          </cell>
          <cell r="N2727" t="e">
            <v>#N/A</v>
          </cell>
        </row>
        <row r="2728">
          <cell r="A2728" t="str">
            <v>EXN_530</v>
          </cell>
          <cell r="B2728" t="str">
            <v>DJOUREL</v>
          </cell>
          <cell r="C2728" t="str">
            <v>EXN</v>
          </cell>
          <cell r="D2728" t="str">
            <v>Kaele</v>
          </cell>
          <cell r="E2728">
            <v>14.664440000000001</v>
          </cell>
          <cell r="F2728">
            <v>10.180350000000001</v>
          </cell>
          <cell r="G2728"/>
          <cell r="H2728"/>
          <cell r="I2728"/>
          <cell r="J2728" t="str">
            <v>Herman Tchawe</v>
          </cell>
          <cell r="K2728" t="str">
            <v>Kaele</v>
          </cell>
          <cell r="L2728" t="str">
            <v>TELEINFRA</v>
          </cell>
          <cell r="M2728">
            <v>0</v>
          </cell>
          <cell r="N2728" t="e">
            <v>#N/A</v>
          </cell>
        </row>
        <row r="2729">
          <cell r="A2729" t="str">
            <v>EXN_474</v>
          </cell>
          <cell r="B2729" t="str">
            <v>MEREM</v>
          </cell>
          <cell r="C2729" t="str">
            <v>EXN</v>
          </cell>
          <cell r="D2729" t="str">
            <v>Maroua_B2B</v>
          </cell>
          <cell r="E2729" t="str">
            <v>14.428733</v>
          </cell>
          <cell r="F2729" t="str">
            <v>10.58788</v>
          </cell>
          <cell r="G2729"/>
          <cell r="H2729"/>
          <cell r="I2729"/>
          <cell r="J2729" t="str">
            <v>Lefranc Emati</v>
          </cell>
          <cell r="K2729" t="str">
            <v>Maroua_B2B</v>
          </cell>
          <cell r="L2729" t="str">
            <v>TELEINFRA</v>
          </cell>
          <cell r="M2729">
            <v>0</v>
          </cell>
          <cell r="N2729" t="e">
            <v>#N/A</v>
          </cell>
        </row>
        <row r="2730">
          <cell r="A2730" t="str">
            <v>EXN_417</v>
          </cell>
          <cell r="B2730" t="str">
            <v>GASKAFAOUROU</v>
          </cell>
          <cell r="C2730" t="str">
            <v>EXN</v>
          </cell>
          <cell r="D2730" t="str">
            <v>Maroua_1</v>
          </cell>
          <cell r="E2730">
            <v>14.79059</v>
          </cell>
          <cell r="F2730">
            <v>10.98776</v>
          </cell>
          <cell r="G2730"/>
          <cell r="H2730"/>
          <cell r="I2730"/>
          <cell r="J2730" t="str">
            <v xml:space="preserve">ASSAATSA Eric Blaise </v>
          </cell>
          <cell r="K2730" t="str">
            <v>Maroua_1</v>
          </cell>
          <cell r="L2730" t="str">
            <v>TELEINFRA</v>
          </cell>
          <cell r="M2730">
            <v>0</v>
          </cell>
          <cell r="N2730" t="e">
            <v>#N/A</v>
          </cell>
        </row>
        <row r="2731">
          <cell r="A2731" t="str">
            <v>EXN_415</v>
          </cell>
          <cell r="B2731" t="str">
            <v>Alagarno</v>
          </cell>
          <cell r="C2731" t="str">
            <v>EXN</v>
          </cell>
          <cell r="D2731" t="str">
            <v>Maroua_1</v>
          </cell>
          <cell r="E2731">
            <v>14.7033</v>
          </cell>
          <cell r="F2731">
            <v>11.01376</v>
          </cell>
          <cell r="G2731"/>
          <cell r="H2731"/>
          <cell r="I2731"/>
          <cell r="J2731" t="str">
            <v xml:space="preserve">ASSAATSA Eric Blaise </v>
          </cell>
          <cell r="K2731" t="str">
            <v>Maroua_1</v>
          </cell>
          <cell r="L2731" t="str">
            <v>TELEINFRA</v>
          </cell>
          <cell r="M2731">
            <v>0</v>
          </cell>
          <cell r="N2731" t="e">
            <v>#N/A</v>
          </cell>
        </row>
        <row r="2732">
          <cell r="A2732" t="str">
            <v>EXN_538</v>
          </cell>
          <cell r="B2732" t="str">
            <v>DOUBANE</v>
          </cell>
          <cell r="C2732" t="str">
            <v>EXN</v>
          </cell>
          <cell r="D2732" t="str">
            <v>Kaele</v>
          </cell>
          <cell r="E2732">
            <v>14.76116</v>
          </cell>
          <cell r="F2732">
            <v>10.14011</v>
          </cell>
          <cell r="G2732"/>
          <cell r="H2732"/>
          <cell r="I2732"/>
          <cell r="J2732" t="str">
            <v>Herman Tchawe</v>
          </cell>
          <cell r="K2732" t="str">
            <v>Kaele</v>
          </cell>
          <cell r="L2732" t="str">
            <v>TELEINFRA</v>
          </cell>
          <cell r="M2732">
            <v>0</v>
          </cell>
          <cell r="N2732" t="e">
            <v>#N/A</v>
          </cell>
        </row>
        <row r="2733">
          <cell r="A2733" t="str">
            <v>EXN_500</v>
          </cell>
          <cell r="B2733" t="str">
            <v>BOURAF MAYO (BADALIL)</v>
          </cell>
          <cell r="C2733" t="str">
            <v>EXN</v>
          </cell>
          <cell r="D2733" t="str">
            <v>Mokolo</v>
          </cell>
          <cell r="E2733">
            <v>13.90903</v>
          </cell>
          <cell r="F2733">
            <v>10.377610000000001</v>
          </cell>
          <cell r="G2733"/>
          <cell r="H2733"/>
          <cell r="I2733"/>
          <cell r="J2733" t="str">
            <v>Abiss Alioum</v>
          </cell>
          <cell r="K2733" t="str">
            <v>Mokolo</v>
          </cell>
          <cell r="L2733" t="str">
            <v>TELEINFRA</v>
          </cell>
          <cell r="M2733">
            <v>0</v>
          </cell>
          <cell r="N2733" t="e">
            <v>#N/A</v>
          </cell>
        </row>
        <row r="2734">
          <cell r="A2734" t="str">
            <v>EXN_481</v>
          </cell>
          <cell r="B2734" t="str">
            <v>GOURIA</v>
          </cell>
          <cell r="C2734" t="str">
            <v>EXN</v>
          </cell>
          <cell r="D2734" t="str">
            <v>Mokolo</v>
          </cell>
          <cell r="E2734">
            <v>13.576449999999999</v>
          </cell>
          <cell r="F2734">
            <v>10.55575</v>
          </cell>
          <cell r="G2734"/>
          <cell r="H2734"/>
          <cell r="I2734"/>
          <cell r="J2734" t="str">
            <v>Abiss Alioum</v>
          </cell>
          <cell r="K2734" t="str">
            <v>Mokolo</v>
          </cell>
          <cell r="L2734" t="str">
            <v>TELEINFRA</v>
          </cell>
          <cell r="M2734">
            <v>0</v>
          </cell>
          <cell r="N2734" t="e">
            <v>#N/A</v>
          </cell>
        </row>
        <row r="2735">
          <cell r="A2735" t="str">
            <v>EXN_908</v>
          </cell>
          <cell r="B2735" t="str">
            <v>LIRI</v>
          </cell>
          <cell r="C2735" t="str">
            <v>EXN</v>
          </cell>
          <cell r="D2735" t="str">
            <v>Mokolo</v>
          </cell>
          <cell r="E2735">
            <v>13.68566</v>
          </cell>
          <cell r="F2735">
            <v>10.42632</v>
          </cell>
          <cell r="G2735"/>
          <cell r="H2735"/>
          <cell r="I2735"/>
          <cell r="J2735" t="str">
            <v>Abiss Alioum</v>
          </cell>
          <cell r="K2735" t="str">
            <v>Mokolo</v>
          </cell>
          <cell r="L2735" t="str">
            <v>TELEINFRA</v>
          </cell>
          <cell r="M2735">
            <v>0</v>
          </cell>
          <cell r="N2735" t="e">
            <v>#N/A</v>
          </cell>
        </row>
        <row r="2736">
          <cell r="A2736" t="str">
            <v>EXN_432</v>
          </cell>
          <cell r="B2736" t="str">
            <v>KAODJIGA</v>
          </cell>
          <cell r="C2736" t="str">
            <v>EXN</v>
          </cell>
          <cell r="D2736" t="str">
            <v>Maroua_1</v>
          </cell>
          <cell r="E2736">
            <v>14581568</v>
          </cell>
          <cell r="F2736">
            <v>10827936</v>
          </cell>
          <cell r="G2736"/>
          <cell r="H2736"/>
          <cell r="I2736"/>
          <cell r="J2736" t="str">
            <v xml:space="preserve">ASSAATSA Eric Blaise </v>
          </cell>
          <cell r="K2736" t="str">
            <v>Maroua_1</v>
          </cell>
          <cell r="L2736" t="str">
            <v>TELEINFRA</v>
          </cell>
          <cell r="M2736">
            <v>0</v>
          </cell>
          <cell r="N2736" t="e">
            <v>#N/A</v>
          </cell>
        </row>
        <row r="2737">
          <cell r="A2737" t="str">
            <v>EXN_549</v>
          </cell>
          <cell r="B2737" t="str">
            <v>Djidoma</v>
          </cell>
          <cell r="C2737" t="str">
            <v>EXN</v>
          </cell>
          <cell r="D2737" t="str">
            <v>Kaele</v>
          </cell>
          <cell r="E2737">
            <v>14.42937</v>
          </cell>
          <cell r="F2737">
            <v>10.0747</v>
          </cell>
          <cell r="G2737"/>
          <cell r="H2737"/>
          <cell r="I2737"/>
          <cell r="J2737" t="str">
            <v>Herman Tchawe</v>
          </cell>
          <cell r="K2737" t="str">
            <v>Kaele</v>
          </cell>
          <cell r="L2737" t="str">
            <v>TELEINFRA</v>
          </cell>
          <cell r="M2737">
            <v>0</v>
          </cell>
          <cell r="N2737" t="e">
            <v>#N/A</v>
          </cell>
        </row>
        <row r="2738">
          <cell r="A2738" t="str">
            <v>EXN_441</v>
          </cell>
          <cell r="B2738" t="str">
            <v>OURO BELLO</v>
          </cell>
          <cell r="C2738" t="str">
            <v>EXN</v>
          </cell>
          <cell r="D2738" t="str">
            <v>Maroua_1</v>
          </cell>
          <cell r="E2738">
            <v>14.649929999999999</v>
          </cell>
          <cell r="F2738">
            <v>10.763120000000001</v>
          </cell>
          <cell r="G2738"/>
          <cell r="H2738"/>
          <cell r="I2738"/>
          <cell r="J2738" t="str">
            <v xml:space="preserve">ASSAATSA Eric Blaise </v>
          </cell>
          <cell r="K2738" t="str">
            <v>Maroua_1</v>
          </cell>
          <cell r="L2738" t="str">
            <v>TELEINFRA</v>
          </cell>
          <cell r="M2738">
            <v>0</v>
          </cell>
          <cell r="N2738" t="e">
            <v>#N/A</v>
          </cell>
        </row>
        <row r="2739">
          <cell r="A2739" t="str">
            <v>EXN_542</v>
          </cell>
          <cell r="B2739" t="str">
            <v>MAGRONGONG</v>
          </cell>
          <cell r="C2739" t="str">
            <v>EXN</v>
          </cell>
          <cell r="D2739" t="str">
            <v>Kaele</v>
          </cell>
          <cell r="E2739">
            <v>14.514290000000001</v>
          </cell>
          <cell r="F2739">
            <v>10.12304</v>
          </cell>
          <cell r="G2739"/>
          <cell r="H2739"/>
          <cell r="I2739"/>
          <cell r="J2739" t="str">
            <v>Herman Tchawe</v>
          </cell>
          <cell r="K2739" t="str">
            <v>Kaele</v>
          </cell>
          <cell r="L2739" t="str">
            <v>TELEINFRA</v>
          </cell>
          <cell r="M2739">
            <v>0</v>
          </cell>
          <cell r="N2739" t="e">
            <v>#N/A</v>
          </cell>
        </row>
        <row r="2740">
          <cell r="A2740" t="str">
            <v>EXN_537</v>
          </cell>
          <cell r="B2740" t="str">
            <v>MAZAM</v>
          </cell>
          <cell r="C2740" t="str">
            <v>EXN</v>
          </cell>
          <cell r="D2740" t="str">
            <v>Kaele</v>
          </cell>
          <cell r="E2740">
            <v>14.48535</v>
          </cell>
          <cell r="F2740">
            <v>10.141909999999999</v>
          </cell>
          <cell r="G2740"/>
          <cell r="H2740"/>
          <cell r="I2740"/>
          <cell r="J2740" t="str">
            <v>Herman Tchawe</v>
          </cell>
          <cell r="K2740" t="str">
            <v>Kaele</v>
          </cell>
          <cell r="L2740" t="str">
            <v>TELEINFRA</v>
          </cell>
          <cell r="M2740">
            <v>0</v>
          </cell>
          <cell r="N2740" t="e">
            <v>#N/A</v>
          </cell>
        </row>
        <row r="2741">
          <cell r="A2741" t="str">
            <v>EXN_528</v>
          </cell>
          <cell r="B2741" t="str">
            <v>POUGUERE</v>
          </cell>
          <cell r="C2741" t="str">
            <v>EXN</v>
          </cell>
          <cell r="D2741" t="str">
            <v>Kaele</v>
          </cell>
          <cell r="E2741">
            <v>14.555870000000001</v>
          </cell>
          <cell r="F2741">
            <v>10.183820000000001</v>
          </cell>
          <cell r="G2741"/>
          <cell r="H2741"/>
          <cell r="I2741"/>
          <cell r="J2741" t="str">
            <v>Herman Tchawe</v>
          </cell>
          <cell r="K2741" t="str">
            <v>Kaele</v>
          </cell>
          <cell r="L2741" t="str">
            <v>TELEINFRA</v>
          </cell>
          <cell r="M2741">
            <v>0</v>
          </cell>
          <cell r="N2741" t="e">
            <v>#N/A</v>
          </cell>
        </row>
        <row r="2742">
          <cell r="A2742" t="str">
            <v>EXN_566</v>
          </cell>
          <cell r="B2742" t="str">
            <v>DANHOU</v>
          </cell>
          <cell r="C2742" t="str">
            <v>EXN</v>
          </cell>
          <cell r="D2742" t="str">
            <v>Kaele</v>
          </cell>
          <cell r="E2742">
            <v>14.7896</v>
          </cell>
          <cell r="F2742">
            <v>9.9752700000000001</v>
          </cell>
          <cell r="G2742"/>
          <cell r="H2742"/>
          <cell r="I2742"/>
          <cell r="J2742" t="str">
            <v>Herman Tchawe</v>
          </cell>
          <cell r="K2742" t="str">
            <v>Kaele</v>
          </cell>
          <cell r="L2742" t="str">
            <v>TELEINFRA</v>
          </cell>
          <cell r="M2742">
            <v>0</v>
          </cell>
          <cell r="N2742" t="e">
            <v>#N/A</v>
          </cell>
        </row>
        <row r="2743">
          <cell r="A2743" t="str">
            <v>EXN_567</v>
          </cell>
          <cell r="B2743" t="str">
            <v>HOUANG (HOUWANG)</v>
          </cell>
          <cell r="C2743" t="str">
            <v>EXN</v>
          </cell>
          <cell r="D2743" t="str">
            <v>Kaele</v>
          </cell>
          <cell r="E2743">
            <v>14.749029999999999</v>
          </cell>
          <cell r="F2743">
            <v>9.9624699999999997</v>
          </cell>
          <cell r="G2743"/>
          <cell r="H2743"/>
          <cell r="I2743"/>
          <cell r="J2743" t="str">
            <v>Herman Tchawe</v>
          </cell>
          <cell r="K2743" t="str">
            <v>Kaele</v>
          </cell>
          <cell r="L2743" t="str">
            <v>TELEINFRA</v>
          </cell>
          <cell r="M2743">
            <v>0</v>
          </cell>
          <cell r="N2743" t="e">
            <v>#N/A</v>
          </cell>
        </row>
        <row r="2744">
          <cell r="A2744" t="str">
            <v>EXN_558</v>
          </cell>
          <cell r="B2744" t="str">
            <v>MAPORE</v>
          </cell>
          <cell r="C2744" t="str">
            <v>EXN</v>
          </cell>
          <cell r="D2744" t="str">
            <v>Kaele</v>
          </cell>
          <cell r="E2744">
            <v>14.6791</v>
          </cell>
          <cell r="F2744">
            <v>10.03525</v>
          </cell>
          <cell r="G2744"/>
          <cell r="H2744"/>
          <cell r="I2744"/>
          <cell r="J2744" t="str">
            <v>Herman Tchawe</v>
          </cell>
          <cell r="K2744" t="str">
            <v>Kaele</v>
          </cell>
          <cell r="L2744" t="str">
            <v>TELEINFRA</v>
          </cell>
          <cell r="M2744">
            <v>0</v>
          </cell>
          <cell r="N2744" t="e">
            <v>#N/A</v>
          </cell>
        </row>
        <row r="2745">
          <cell r="A2745" t="str">
            <v>EXN_545</v>
          </cell>
          <cell r="B2745" t="str">
            <v>SIRLAWE</v>
          </cell>
          <cell r="C2745" t="str">
            <v>EXN</v>
          </cell>
          <cell r="D2745" t="str">
            <v>Kaele</v>
          </cell>
          <cell r="E2745">
            <v>14.705579999999999</v>
          </cell>
          <cell r="F2745">
            <v>10.09324</v>
          </cell>
          <cell r="G2745"/>
          <cell r="H2745"/>
          <cell r="I2745"/>
          <cell r="J2745" t="str">
            <v>Herman Tchawe</v>
          </cell>
          <cell r="K2745" t="str">
            <v>Kaele</v>
          </cell>
          <cell r="L2745" t="str">
            <v>TELEINFRA</v>
          </cell>
          <cell r="M2745">
            <v>0</v>
          </cell>
          <cell r="N2745" t="e">
            <v>#N/A</v>
          </cell>
        </row>
        <row r="2746">
          <cell r="A2746" t="str">
            <v>EXN_559</v>
          </cell>
          <cell r="B2746" t="str">
            <v>SOUEYE</v>
          </cell>
          <cell r="C2746" t="str">
            <v>EXN</v>
          </cell>
          <cell r="D2746" t="str">
            <v>Kaele</v>
          </cell>
          <cell r="E2746">
            <v>14.74344</v>
          </cell>
          <cell r="F2746">
            <v>10.028689999999999</v>
          </cell>
          <cell r="G2746"/>
          <cell r="H2746"/>
          <cell r="I2746"/>
          <cell r="J2746" t="str">
            <v>Herman Tchawe</v>
          </cell>
          <cell r="K2746" t="str">
            <v>Kaele</v>
          </cell>
          <cell r="L2746" t="str">
            <v>TELEINFRA</v>
          </cell>
          <cell r="M2746">
            <v>0</v>
          </cell>
          <cell r="N2746" t="e">
            <v>#N/A</v>
          </cell>
        </row>
        <row r="2747">
          <cell r="A2747" t="str">
            <v>EXN_504</v>
          </cell>
          <cell r="B2747" t="str">
            <v>KOBO</v>
          </cell>
          <cell r="C2747" t="str">
            <v>EXN</v>
          </cell>
          <cell r="D2747" t="str">
            <v>Kaele</v>
          </cell>
          <cell r="E2747">
            <v>14.62154</v>
          </cell>
          <cell r="F2747">
            <v>10.327120000000001</v>
          </cell>
          <cell r="G2747"/>
          <cell r="H2747"/>
          <cell r="I2747"/>
          <cell r="J2747" t="str">
            <v>Herman Tchawe</v>
          </cell>
          <cell r="K2747" t="str">
            <v>Kaele</v>
          </cell>
          <cell r="L2747" t="str">
            <v>TELEINFRA</v>
          </cell>
          <cell r="M2747">
            <v>0</v>
          </cell>
          <cell r="N2747" t="e">
            <v>#N/A</v>
          </cell>
        </row>
        <row r="2748">
          <cell r="A2748" t="str">
            <v>EXN_516</v>
          </cell>
          <cell r="B2748" t="str">
            <v>MOKOLO DARAM</v>
          </cell>
          <cell r="C2748" t="str">
            <v>EXN</v>
          </cell>
          <cell r="D2748" t="str">
            <v>Kaele</v>
          </cell>
          <cell r="E2748">
            <v>14.741099999999999</v>
          </cell>
          <cell r="F2748">
            <v>10.2555</v>
          </cell>
          <cell r="G2748"/>
          <cell r="H2748"/>
          <cell r="I2748"/>
          <cell r="J2748" t="str">
            <v>Herman Tchawe</v>
          </cell>
          <cell r="K2748" t="str">
            <v>Kaele</v>
          </cell>
          <cell r="L2748" t="str">
            <v>TELEINFRA</v>
          </cell>
          <cell r="M2748">
            <v>0</v>
          </cell>
          <cell r="N2748" t="e">
            <v>#N/A</v>
          </cell>
        </row>
        <row r="2749">
          <cell r="A2749" t="str">
            <v>EXN_520</v>
          </cell>
          <cell r="B2749" t="str">
            <v>GABAN</v>
          </cell>
          <cell r="C2749" t="str">
            <v>EXN</v>
          </cell>
          <cell r="D2749" t="str">
            <v>Kaele</v>
          </cell>
          <cell r="E2749">
            <v>14.545730000000001</v>
          </cell>
          <cell r="F2749">
            <v>10.2256</v>
          </cell>
          <cell r="G2749"/>
          <cell r="H2749"/>
          <cell r="I2749"/>
          <cell r="J2749" t="str">
            <v>Herman Tchawe</v>
          </cell>
          <cell r="K2749" t="str">
            <v>Kaele</v>
          </cell>
          <cell r="L2749" t="str">
            <v>TELEINFRA</v>
          </cell>
          <cell r="M2749">
            <v>0</v>
          </cell>
          <cell r="N2749" t="e">
            <v>#N/A</v>
          </cell>
        </row>
        <row r="2750">
          <cell r="A2750" t="str">
            <v>EXN_524</v>
          </cell>
          <cell r="B2750" t="str">
            <v>DJOUREDANNE</v>
          </cell>
          <cell r="C2750" t="str">
            <v>EXN</v>
          </cell>
          <cell r="D2750" t="str">
            <v>Kaele</v>
          </cell>
          <cell r="E2750">
            <v>14.578419999999999</v>
          </cell>
          <cell r="F2750">
            <v>10.2026</v>
          </cell>
          <cell r="G2750"/>
          <cell r="H2750"/>
          <cell r="I2750"/>
          <cell r="J2750" t="str">
            <v>Herman Tchawe</v>
          </cell>
          <cell r="K2750" t="str">
            <v>Kaele</v>
          </cell>
          <cell r="L2750" t="str">
            <v>TELEINFRA</v>
          </cell>
          <cell r="M2750">
            <v>0</v>
          </cell>
          <cell r="N2750" t="e">
            <v>#N/A</v>
          </cell>
        </row>
        <row r="2751">
          <cell r="A2751" t="str">
            <v>EXN_505</v>
          </cell>
          <cell r="B2751" t="str">
            <v>MODJOM BODI</v>
          </cell>
          <cell r="C2751" t="str">
            <v>EXN</v>
          </cell>
          <cell r="D2751" t="str">
            <v>Kaele</v>
          </cell>
          <cell r="E2751">
            <v>14.39777</v>
          </cell>
          <cell r="F2751">
            <v>10.3146</v>
          </cell>
          <cell r="G2751"/>
          <cell r="H2751"/>
          <cell r="I2751"/>
          <cell r="J2751" t="str">
            <v>Herman Tchawe</v>
          </cell>
          <cell r="K2751" t="str">
            <v>Kaele</v>
          </cell>
          <cell r="L2751" t="str">
            <v>TELEINFRA</v>
          </cell>
          <cell r="M2751">
            <v>0</v>
          </cell>
          <cell r="N2751" t="e">
            <v>#N/A</v>
          </cell>
        </row>
        <row r="2752">
          <cell r="A2752" t="str">
            <v>EXN_435</v>
          </cell>
          <cell r="B2752" t="str">
            <v>MEDMICHE</v>
          </cell>
          <cell r="C2752" t="str">
            <v>EXN</v>
          </cell>
          <cell r="D2752" t="str">
            <v>Mokolo</v>
          </cell>
          <cell r="E2752">
            <v>13.948980000000001</v>
          </cell>
          <cell r="F2752">
            <v>10.821099999999999</v>
          </cell>
          <cell r="G2752"/>
          <cell r="H2752"/>
          <cell r="I2752"/>
          <cell r="J2752" t="str">
            <v>Abiss Alioum</v>
          </cell>
          <cell r="K2752" t="str">
            <v>Mokolo</v>
          </cell>
          <cell r="L2752" t="str">
            <v>TELEINFRA</v>
          </cell>
          <cell r="M2752">
            <v>0</v>
          </cell>
          <cell r="N2752" t="e">
            <v>#N/A</v>
          </cell>
        </row>
        <row r="2753">
          <cell r="A2753" t="str">
            <v>EXN_431</v>
          </cell>
          <cell r="B2753" t="str">
            <v>NGABA</v>
          </cell>
          <cell r="C2753" t="str">
            <v>EXN</v>
          </cell>
          <cell r="D2753" t="str">
            <v>Maroua_1</v>
          </cell>
          <cell r="E2753">
            <v>14.539293000000001</v>
          </cell>
          <cell r="F2753">
            <v>10.829043</v>
          </cell>
          <cell r="G2753"/>
          <cell r="H2753"/>
          <cell r="I2753"/>
          <cell r="J2753" t="str">
            <v xml:space="preserve">ASSAATSA Eric Blaise </v>
          </cell>
          <cell r="K2753" t="str">
            <v>Maroua_1</v>
          </cell>
          <cell r="L2753" t="str">
            <v>TELEINFRA</v>
          </cell>
          <cell r="M2753">
            <v>0</v>
          </cell>
          <cell r="N2753" t="e">
            <v>#N/A</v>
          </cell>
        </row>
        <row r="2754">
          <cell r="A2754" t="str">
            <v>EXN_562</v>
          </cell>
          <cell r="B2754" t="str">
            <v>DJAOLANE</v>
          </cell>
          <cell r="C2754" t="str">
            <v>EXN</v>
          </cell>
          <cell r="D2754" t="str">
            <v>Kaele</v>
          </cell>
          <cell r="E2754">
            <v>14.642429999999999</v>
          </cell>
          <cell r="F2754">
            <v>10.017818999999999</v>
          </cell>
          <cell r="G2754"/>
          <cell r="H2754"/>
          <cell r="I2754"/>
          <cell r="J2754" t="str">
            <v>Herman Tchawe</v>
          </cell>
          <cell r="K2754" t="str">
            <v>Kaele</v>
          </cell>
          <cell r="L2754" t="str">
            <v>TELEINFRA</v>
          </cell>
          <cell r="M2754">
            <v>0</v>
          </cell>
          <cell r="N2754" t="e">
            <v>#N/A</v>
          </cell>
        </row>
        <row r="2755">
          <cell r="A2755" t="str">
            <v>EXN_405</v>
          </cell>
          <cell r="B2755" t="str">
            <v>SAGOULOU I</v>
          </cell>
          <cell r="C2755" t="str">
            <v>EXN</v>
          </cell>
          <cell r="D2755" t="str">
            <v>Maroua_1</v>
          </cell>
          <cell r="E2755">
            <v>15.079000000000001</v>
          </cell>
          <cell r="F2755">
            <v>11.458550000000001</v>
          </cell>
          <cell r="G2755"/>
          <cell r="H2755"/>
          <cell r="I2755"/>
          <cell r="J2755" t="str">
            <v xml:space="preserve">ASSAATSA Eric Blaise </v>
          </cell>
          <cell r="K2755" t="str">
            <v>Maroua_1</v>
          </cell>
          <cell r="L2755" t="str">
            <v>TELEINFRA</v>
          </cell>
          <cell r="M2755">
            <v>0</v>
          </cell>
          <cell r="N2755" t="e">
            <v>#N/A</v>
          </cell>
        </row>
        <row r="2756">
          <cell r="A2756" t="str">
            <v>EXN_406</v>
          </cell>
          <cell r="B2756" t="str">
            <v>ZILIM I &amp; II</v>
          </cell>
          <cell r="C2756" t="str">
            <v>EXN</v>
          </cell>
          <cell r="D2756" t="str">
            <v>Maroua_1</v>
          </cell>
          <cell r="E2756">
            <v>15.04388</v>
          </cell>
          <cell r="F2756">
            <v>11.447369999999999</v>
          </cell>
          <cell r="G2756"/>
          <cell r="H2756"/>
          <cell r="I2756"/>
          <cell r="J2756" t="str">
            <v xml:space="preserve">ASSAATSA Eric Blaise </v>
          </cell>
          <cell r="K2756" t="str">
            <v>Maroua_1</v>
          </cell>
          <cell r="L2756" t="str">
            <v>TELEINFRA</v>
          </cell>
          <cell r="M2756">
            <v>0</v>
          </cell>
          <cell r="N2756" t="e">
            <v>#N/A</v>
          </cell>
        </row>
        <row r="2757">
          <cell r="A2757" t="str">
            <v>EXN_420</v>
          </cell>
          <cell r="B2757" t="str">
            <v>ZIAM I</v>
          </cell>
          <cell r="C2757" t="str">
            <v>EXN</v>
          </cell>
          <cell r="D2757" t="str">
            <v>Maroua_1</v>
          </cell>
          <cell r="E2757">
            <v>14.95443</v>
          </cell>
          <cell r="F2757">
            <v>10.916650000000001</v>
          </cell>
          <cell r="G2757"/>
          <cell r="H2757"/>
          <cell r="I2757"/>
          <cell r="J2757" t="str">
            <v xml:space="preserve">ASSAATSA Eric Blaise </v>
          </cell>
          <cell r="K2757" t="str">
            <v>Maroua_1</v>
          </cell>
          <cell r="L2757" t="str">
            <v>TELEINFRA</v>
          </cell>
          <cell r="M2757">
            <v>0</v>
          </cell>
          <cell r="N2757" t="e">
            <v>#N/A</v>
          </cell>
        </row>
        <row r="2758">
          <cell r="A2758" t="str">
            <v>EXN_407</v>
          </cell>
          <cell r="B2758" t="str">
            <v>IVIE</v>
          </cell>
          <cell r="C2758" t="str">
            <v>EXN</v>
          </cell>
          <cell r="D2758" t="str">
            <v>Maroua_1</v>
          </cell>
          <cell r="E2758">
            <v>15.063000000000001</v>
          </cell>
          <cell r="F2758">
            <v>11.426080000000001</v>
          </cell>
          <cell r="G2758"/>
          <cell r="H2758"/>
          <cell r="I2758"/>
          <cell r="J2758" t="str">
            <v xml:space="preserve">ASSAATSA Eric Blaise </v>
          </cell>
          <cell r="K2758" t="str">
            <v>Maroua_1</v>
          </cell>
          <cell r="L2758" t="str">
            <v>TELEINFRA</v>
          </cell>
          <cell r="M2758">
            <v>0</v>
          </cell>
          <cell r="N2758" t="e">
            <v>#N/A</v>
          </cell>
        </row>
        <row r="2759">
          <cell r="A2759" t="str">
            <v>EXN_494</v>
          </cell>
          <cell r="B2759" t="str">
            <v>DJAPAI</v>
          </cell>
          <cell r="C2759" t="str">
            <v>EXN</v>
          </cell>
          <cell r="D2759" t="str">
            <v>Kaele</v>
          </cell>
          <cell r="E2759">
            <v>14.32286</v>
          </cell>
          <cell r="F2759">
            <v>10.43928</v>
          </cell>
          <cell r="G2759"/>
          <cell r="H2759"/>
          <cell r="I2759"/>
          <cell r="J2759" t="str">
            <v>Herman Tchawe</v>
          </cell>
          <cell r="K2759" t="str">
            <v>Kaele</v>
          </cell>
          <cell r="L2759" t="str">
            <v>TELEINFRA</v>
          </cell>
          <cell r="M2759">
            <v>0</v>
          </cell>
          <cell r="N2759" t="e">
            <v>#N/A</v>
          </cell>
        </row>
        <row r="2760">
          <cell r="A2760" t="str">
            <v>EXN_418</v>
          </cell>
          <cell r="B2760" t="str">
            <v>DJAKANA</v>
          </cell>
          <cell r="C2760" t="str">
            <v>EXN</v>
          </cell>
          <cell r="D2760" t="str">
            <v>Ngaoundere_3</v>
          </cell>
          <cell r="E2760">
            <v>14.143172399999999</v>
          </cell>
          <cell r="F2760">
            <v>10.968736209999999</v>
          </cell>
          <cell r="G2760"/>
          <cell r="H2760"/>
          <cell r="I2760"/>
          <cell r="J2760" t="str">
            <v>Souleymanou</v>
          </cell>
          <cell r="K2760" t="str">
            <v>Ngaoundere_3</v>
          </cell>
          <cell r="L2760" t="str">
            <v>TELEINFRA</v>
          </cell>
          <cell r="M2760">
            <v>0</v>
          </cell>
          <cell r="N2760" t="e">
            <v>#N/A</v>
          </cell>
        </row>
        <row r="2761">
          <cell r="A2761"/>
          <cell r="B2761" t="str">
            <v>ZAGARA (DIEGUERE)</v>
          </cell>
          <cell r="C2761" t="str">
            <v/>
          </cell>
          <cell r="D2761" t="str">
            <v>Maroua_1</v>
          </cell>
          <cell r="E2761" t="str">
            <v>14.77328</v>
          </cell>
          <cell r="F2761" t="str">
            <v>11.136212</v>
          </cell>
          <cell r="G2761"/>
          <cell r="H2761"/>
          <cell r="I2761"/>
          <cell r="J2761" t="str">
            <v xml:space="preserve">ASSAATSA Eric Blaise </v>
          </cell>
          <cell r="K2761" t="str">
            <v>Maroua_1</v>
          </cell>
          <cell r="L2761" t="str">
            <v>TELEINFRA</v>
          </cell>
          <cell r="M2761" t="e">
            <v>#N/A</v>
          </cell>
          <cell r="N2761" t="e">
            <v>#N/A</v>
          </cell>
        </row>
        <row r="2762">
          <cell r="A2762" t="str">
            <v>EXN_438</v>
          </cell>
          <cell r="B2762" t="str">
            <v>GUINGLEY</v>
          </cell>
          <cell r="C2762" t="str">
            <v>EXN</v>
          </cell>
          <cell r="D2762" t="str">
            <v>Maroua_1</v>
          </cell>
          <cell r="E2762">
            <v>14.678290000000001</v>
          </cell>
          <cell r="F2762">
            <v>10.788629999999999</v>
          </cell>
          <cell r="G2762"/>
          <cell r="H2762"/>
          <cell r="I2762"/>
          <cell r="J2762" t="str">
            <v xml:space="preserve">ASSAATSA Eric Blaise </v>
          </cell>
          <cell r="K2762" t="str">
            <v>Maroua_1</v>
          </cell>
          <cell r="L2762" t="str">
            <v>TELEINFRA</v>
          </cell>
          <cell r="M2762">
            <v>0</v>
          </cell>
          <cell r="N2762" t="e">
            <v>#N/A</v>
          </cell>
        </row>
        <row r="2763">
          <cell r="A2763" t="str">
            <v>EXN_426</v>
          </cell>
          <cell r="B2763" t="str">
            <v>PALIA</v>
          </cell>
          <cell r="C2763" t="str">
            <v>EXN</v>
          </cell>
          <cell r="D2763" t="str">
            <v>Maroua_1</v>
          </cell>
          <cell r="E2763">
            <v>15.082100000000001</v>
          </cell>
          <cell r="F2763">
            <v>10.866490000000001</v>
          </cell>
          <cell r="G2763"/>
          <cell r="H2763"/>
          <cell r="I2763"/>
          <cell r="J2763" t="str">
            <v xml:space="preserve">ASSAATSA Eric Blaise </v>
          </cell>
          <cell r="K2763" t="str">
            <v>Maroua_1</v>
          </cell>
          <cell r="L2763" t="str">
            <v>TELEINFRA</v>
          </cell>
          <cell r="M2763">
            <v>0</v>
          </cell>
          <cell r="N2763" t="e">
            <v>#N/A</v>
          </cell>
        </row>
        <row r="2764">
          <cell r="A2764" t="str">
            <v>ADM_250</v>
          </cell>
          <cell r="B2764" t="str">
            <v>NDONGUE</v>
          </cell>
          <cell r="C2764" t="str">
            <v>ADM</v>
          </cell>
          <cell r="D2764" t="str">
            <v>Meiganga</v>
          </cell>
          <cell r="E2764">
            <v>14.63463</v>
          </cell>
          <cell r="F2764">
            <v>6.4218200000000003</v>
          </cell>
          <cell r="G2764"/>
          <cell r="H2764"/>
          <cell r="I2764"/>
          <cell r="J2764" t="str">
            <v>Kuitche Hippolite</v>
          </cell>
          <cell r="K2764" t="str">
            <v>Meiganga</v>
          </cell>
          <cell r="L2764" t="str">
            <v>TELEINFRA</v>
          </cell>
          <cell r="M2764">
            <v>0</v>
          </cell>
          <cell r="N2764" t="e">
            <v>#N/A</v>
          </cell>
        </row>
        <row r="2765">
          <cell r="A2765" t="str">
            <v>EXN_465</v>
          </cell>
          <cell r="B2765" t="str">
            <v>BOREY</v>
          </cell>
          <cell r="C2765" t="str">
            <v>EXN</v>
          </cell>
          <cell r="D2765" t="str">
            <v>Maroua_1</v>
          </cell>
          <cell r="E2765">
            <v>146403</v>
          </cell>
          <cell r="F2765">
            <v>1066642</v>
          </cell>
          <cell r="G2765"/>
          <cell r="H2765"/>
          <cell r="I2765"/>
          <cell r="J2765" t="str">
            <v xml:space="preserve">ASSAATSA Eric Blaise </v>
          </cell>
          <cell r="K2765" t="str">
            <v>Maroua_1</v>
          </cell>
          <cell r="L2765" t="str">
            <v>TELEINFRA</v>
          </cell>
          <cell r="M2765">
            <v>0</v>
          </cell>
          <cell r="N2765" t="e">
            <v>#N/A</v>
          </cell>
        </row>
        <row r="2766">
          <cell r="A2766" t="str">
            <v>EXN_450</v>
          </cell>
          <cell r="B2766" t="str">
            <v>MARWAK II</v>
          </cell>
          <cell r="C2766" t="str">
            <v>EXN</v>
          </cell>
          <cell r="D2766" t="str">
            <v>Maroua_1</v>
          </cell>
          <cell r="E2766">
            <v>14.764609999999999</v>
          </cell>
          <cell r="F2766">
            <v>10.72974</v>
          </cell>
          <cell r="G2766"/>
          <cell r="H2766"/>
          <cell r="I2766"/>
          <cell r="J2766" t="str">
            <v xml:space="preserve">ASSAATSA Eric Blaise </v>
          </cell>
          <cell r="K2766" t="str">
            <v>Maroua_1</v>
          </cell>
          <cell r="L2766" t="str">
            <v>TELEINFRA</v>
          </cell>
          <cell r="M2766">
            <v>0</v>
          </cell>
          <cell r="N2766" t="e">
            <v>#N/A</v>
          </cell>
        </row>
        <row r="2767">
          <cell r="A2767" t="str">
            <v>EXN_398</v>
          </cell>
          <cell r="B2767" t="str">
            <v>SEHEBA</v>
          </cell>
          <cell r="C2767" t="str">
            <v>EXN</v>
          </cell>
          <cell r="D2767" t="str">
            <v>Kousseri</v>
          </cell>
          <cell r="E2767">
            <v>14.950240000000001</v>
          </cell>
          <cell r="F2767">
            <v>12.096450000000001</v>
          </cell>
          <cell r="G2767"/>
          <cell r="H2767"/>
          <cell r="I2767"/>
          <cell r="J2767" t="str">
            <v>Hairou Alhamdou</v>
          </cell>
          <cell r="K2767" t="str">
            <v>Kousseri</v>
          </cell>
          <cell r="L2767" t="str">
            <v>TELEINFRA</v>
          </cell>
          <cell r="M2767">
            <v>0</v>
          </cell>
          <cell r="N2767" t="e">
            <v>#N/A</v>
          </cell>
        </row>
        <row r="2768">
          <cell r="A2768" t="str">
            <v>EXN_399</v>
          </cell>
          <cell r="B2768" t="str">
            <v>OULOUF</v>
          </cell>
          <cell r="C2768" t="str">
            <v>EXN</v>
          </cell>
          <cell r="D2768" t="str">
            <v>Kousseri</v>
          </cell>
          <cell r="E2768">
            <v>14.91807</v>
          </cell>
          <cell r="F2768">
            <v>12.038690000000001</v>
          </cell>
          <cell r="G2768"/>
          <cell r="H2768"/>
          <cell r="I2768"/>
          <cell r="J2768" t="str">
            <v>Hairou Alhamdou</v>
          </cell>
          <cell r="K2768" t="str">
            <v>Kousseri</v>
          </cell>
          <cell r="L2768" t="str">
            <v>TELEINFRA</v>
          </cell>
          <cell r="M2768">
            <v>0</v>
          </cell>
          <cell r="N2768" t="e">
            <v>#N/A</v>
          </cell>
        </row>
        <row r="2769">
          <cell r="A2769" t="str">
            <v>EXN_403</v>
          </cell>
          <cell r="B2769" t="str">
            <v>KALKOUSSAM</v>
          </cell>
          <cell r="C2769" t="str">
            <v>EXN</v>
          </cell>
          <cell r="D2769" t="str">
            <v>Kousseri</v>
          </cell>
          <cell r="E2769">
            <v>14.970660000000001</v>
          </cell>
          <cell r="F2769">
            <v>11.773099999999999</v>
          </cell>
          <cell r="G2769"/>
          <cell r="H2769"/>
          <cell r="I2769"/>
          <cell r="J2769" t="str">
            <v>Hairou Alhamdou</v>
          </cell>
          <cell r="K2769" t="str">
            <v>Kousseri</v>
          </cell>
          <cell r="L2769" t="str">
            <v>TELEINFRA</v>
          </cell>
          <cell r="M2769">
            <v>0</v>
          </cell>
          <cell r="N2769" t="e">
            <v>#N/A</v>
          </cell>
        </row>
        <row r="2770">
          <cell r="A2770" t="str">
            <v>EXN_909</v>
          </cell>
          <cell r="B2770" t="str">
            <v>OUDDA</v>
          </cell>
          <cell r="C2770" t="str">
            <v>EXN</v>
          </cell>
          <cell r="D2770" t="str">
            <v>Guider</v>
          </cell>
          <cell r="E2770">
            <v>1361901</v>
          </cell>
          <cell r="F2770">
            <v>10351</v>
          </cell>
          <cell r="G2770"/>
          <cell r="H2770"/>
          <cell r="I2770"/>
          <cell r="J2770" t="str">
            <v>Tsafack Ervice</v>
          </cell>
          <cell r="K2770" t="str">
            <v>Guider</v>
          </cell>
          <cell r="L2770" t="str">
            <v>TELEINFRA</v>
          </cell>
          <cell r="M2770">
            <v>0</v>
          </cell>
          <cell r="N2770" t="e">
            <v>#N/A</v>
          </cell>
        </row>
        <row r="2771">
          <cell r="A2771" t="str">
            <v>EXN_334</v>
          </cell>
          <cell r="B2771" t="str">
            <v>URH_BIR_Salack</v>
          </cell>
          <cell r="C2771" t="str">
            <v>EXN</v>
          </cell>
          <cell r="D2771" t="str">
            <v>Maroua_2</v>
          </cell>
          <cell r="E2771">
            <v>14.243272222222201</v>
          </cell>
          <cell r="F2771">
            <v>10.4675166666667</v>
          </cell>
          <cell r="G2771"/>
          <cell r="H2771"/>
          <cell r="I2771"/>
          <cell r="J2771" t="str">
            <v>Yanoussa Ahmadou</v>
          </cell>
          <cell r="K2771" t="str">
            <v>Maroua_2</v>
          </cell>
          <cell r="L2771" t="str">
            <v>TELEINFRA</v>
          </cell>
          <cell r="M2771" t="e">
            <v>#N/A</v>
          </cell>
          <cell r="N2771" t="e">
            <v>#N/A</v>
          </cell>
        </row>
        <row r="2772">
          <cell r="A2772" t="str">
            <v>EXN_473</v>
          </cell>
          <cell r="B2772" t="str">
            <v>GADAKA</v>
          </cell>
          <cell r="C2772" t="str">
            <v>EXN</v>
          </cell>
          <cell r="D2772" t="str">
            <v>Mokolo</v>
          </cell>
          <cell r="E2772">
            <v>1393208</v>
          </cell>
          <cell r="F2772">
            <v>1061448</v>
          </cell>
          <cell r="G2772"/>
          <cell r="H2772"/>
          <cell r="I2772"/>
          <cell r="J2772" t="str">
            <v>Abiss Alioum</v>
          </cell>
          <cell r="K2772" t="str">
            <v>Mokolo</v>
          </cell>
          <cell r="L2772" t="str">
            <v>TELEINFRA</v>
          </cell>
          <cell r="M2772">
            <v>0</v>
          </cell>
          <cell r="N2772" t="e">
            <v>#N/A</v>
          </cell>
        </row>
        <row r="2773">
          <cell r="A2773" t="str">
            <v>EXN_554</v>
          </cell>
          <cell r="B2773" t="str">
            <v>PIWA</v>
          </cell>
          <cell r="C2773" t="str">
            <v>EXN</v>
          </cell>
          <cell r="D2773" t="str">
            <v>Kaele</v>
          </cell>
          <cell r="E2773">
            <v>1441959</v>
          </cell>
          <cell r="F2773">
            <v>1006114</v>
          </cell>
          <cell r="G2773"/>
          <cell r="H2773"/>
          <cell r="I2773"/>
          <cell r="J2773" t="str">
            <v>Herman Tchawe</v>
          </cell>
          <cell r="K2773" t="str">
            <v>Kaele</v>
          </cell>
          <cell r="L2773" t="str">
            <v>TELEINFRA</v>
          </cell>
          <cell r="M2773">
            <v>0</v>
          </cell>
          <cell r="N2773" t="e">
            <v>#N/A</v>
          </cell>
        </row>
        <row r="2774">
          <cell r="A2774" t="str">
            <v>EXN_472</v>
          </cell>
          <cell r="B2774" t="str">
            <v>GUILI</v>
          </cell>
          <cell r="C2774" t="str">
            <v>EXN</v>
          </cell>
          <cell r="D2774" t="str">
            <v>Mokolo</v>
          </cell>
          <cell r="E2774">
            <v>13.7508</v>
          </cell>
          <cell r="F2774">
            <v>10.6144</v>
          </cell>
          <cell r="G2774"/>
          <cell r="H2774"/>
          <cell r="I2774"/>
          <cell r="J2774" t="str">
            <v>Abiss Alioum</v>
          </cell>
          <cell r="K2774" t="str">
            <v>Mokolo</v>
          </cell>
          <cell r="L2774" t="str">
            <v>TELEINFRA</v>
          </cell>
          <cell r="M2774">
            <v>0</v>
          </cell>
          <cell r="N2774" t="e">
            <v>#N/A</v>
          </cell>
        </row>
        <row r="2775">
          <cell r="A2775" t="str">
            <v>EXN_467</v>
          </cell>
          <cell r="B2775" t="str">
            <v>MOUHOUR</v>
          </cell>
          <cell r="C2775" t="str">
            <v>EXN</v>
          </cell>
          <cell r="D2775" t="str">
            <v>Mokolo</v>
          </cell>
          <cell r="E2775">
            <v>1385742</v>
          </cell>
          <cell r="F2775">
            <v>1065886</v>
          </cell>
          <cell r="G2775"/>
          <cell r="H2775"/>
          <cell r="I2775"/>
          <cell r="J2775" t="str">
            <v>Abiss Alioum</v>
          </cell>
          <cell r="K2775" t="str">
            <v>Mokolo</v>
          </cell>
          <cell r="L2775" t="str">
            <v>TELEINFRA</v>
          </cell>
          <cell r="M2775">
            <v>0</v>
          </cell>
          <cell r="N2775" t="e">
            <v>#N/A</v>
          </cell>
        </row>
        <row r="2776">
          <cell r="A2776" t="str">
            <v>EXN_469</v>
          </cell>
          <cell r="B2776" t="str">
            <v>VITTE</v>
          </cell>
          <cell r="C2776" t="str">
            <v>EXN</v>
          </cell>
          <cell r="D2776" t="str">
            <v>Mokolo</v>
          </cell>
          <cell r="E2776">
            <v>1363767</v>
          </cell>
          <cell r="F2776">
            <v>1064827</v>
          </cell>
          <cell r="G2776"/>
          <cell r="H2776"/>
          <cell r="I2776"/>
          <cell r="J2776" t="str">
            <v>Abiss Alioum</v>
          </cell>
          <cell r="K2776" t="str">
            <v>Mokolo</v>
          </cell>
          <cell r="L2776" t="str">
            <v>TELEINFRA</v>
          </cell>
          <cell r="M2776">
            <v>0</v>
          </cell>
          <cell r="N2776" t="e">
            <v>#N/A</v>
          </cell>
        </row>
        <row r="2777">
          <cell r="A2777" t="str">
            <v>EXN_521</v>
          </cell>
          <cell r="B2777" t="str">
            <v>PADALA</v>
          </cell>
          <cell r="C2777" t="str">
            <v>EXN</v>
          </cell>
          <cell r="D2777" t="str">
            <v>Kaele</v>
          </cell>
          <cell r="E2777">
            <v>1471216</v>
          </cell>
          <cell r="F2777">
            <v>1021195</v>
          </cell>
          <cell r="G2777"/>
          <cell r="H2777"/>
          <cell r="I2777"/>
          <cell r="J2777" t="str">
            <v>Herman Tchawe</v>
          </cell>
          <cell r="K2777" t="str">
            <v>Kaele</v>
          </cell>
          <cell r="L2777" t="str">
            <v>TELEINFRA</v>
          </cell>
          <cell r="M2777">
            <v>0</v>
          </cell>
          <cell r="N2777" t="e">
            <v>#N/A</v>
          </cell>
        </row>
        <row r="2778">
          <cell r="A2778" t="str">
            <v>EXN_546</v>
          </cell>
          <cell r="B2778" t="str">
            <v>GOHING</v>
          </cell>
          <cell r="C2778" t="str">
            <v>EXN</v>
          </cell>
          <cell r="D2778" t="str">
            <v>Kaele</v>
          </cell>
          <cell r="E2778">
            <v>14.54646</v>
          </cell>
          <cell r="F2778">
            <v>10.088900000000001</v>
          </cell>
          <cell r="G2778"/>
          <cell r="H2778"/>
          <cell r="I2778"/>
          <cell r="J2778" t="str">
            <v>Herman Tchawe</v>
          </cell>
          <cell r="K2778" t="str">
            <v>Kaele</v>
          </cell>
          <cell r="L2778" t="str">
            <v>TELEINFRA</v>
          </cell>
          <cell r="M2778">
            <v>0</v>
          </cell>
          <cell r="N2778" t="e">
            <v>#N/A</v>
          </cell>
        </row>
        <row r="2779">
          <cell r="A2779"/>
          <cell r="B2779" t="str">
            <v>BALANGI</v>
          </cell>
          <cell r="C2779" t="str">
            <v/>
          </cell>
          <cell r="D2779" t="str">
            <v>Ekondo-Titi</v>
          </cell>
          <cell r="E2779" t="str">
            <v>9.45623</v>
          </cell>
          <cell r="F2779" t="str">
            <v>4.48764</v>
          </cell>
          <cell r="G2779"/>
          <cell r="H2779"/>
          <cell r="I2779"/>
          <cell r="J2779" t="str">
            <v>FOJO Andre</v>
          </cell>
          <cell r="K2779" t="str">
            <v>Ekondo-Titi</v>
          </cell>
          <cell r="L2779" t="str">
            <v>HAMMER</v>
          </cell>
          <cell r="M2779" t="e">
            <v>#N/A</v>
          </cell>
          <cell r="N2779" t="e">
            <v>#N/A</v>
          </cell>
        </row>
        <row r="2780">
          <cell r="A2780" t="str">
            <v>EXN_461</v>
          </cell>
          <cell r="B2780" t="str">
            <v>FOFFI RHOUMZOU</v>
          </cell>
          <cell r="C2780" t="str">
            <v>EXN</v>
          </cell>
          <cell r="D2780" t="str">
            <v>Mokolo</v>
          </cell>
          <cell r="E2780">
            <v>136715</v>
          </cell>
          <cell r="F2780">
            <v>1067286</v>
          </cell>
          <cell r="G2780"/>
          <cell r="H2780"/>
          <cell r="I2780"/>
          <cell r="J2780" t="str">
            <v>Abiss Alioum</v>
          </cell>
          <cell r="K2780" t="str">
            <v>Mokolo</v>
          </cell>
          <cell r="L2780" t="str">
            <v>TELEINFRA</v>
          </cell>
          <cell r="M2780">
            <v>0</v>
          </cell>
          <cell r="N2780" t="e">
            <v>#N/A</v>
          </cell>
        </row>
        <row r="2781">
          <cell r="A2781" t="str">
            <v>ADM_240</v>
          </cell>
          <cell r="B2781" t="str">
            <v>BIR MANDOUROU</v>
          </cell>
          <cell r="C2781" t="str">
            <v>ADM</v>
          </cell>
          <cell r="D2781" t="str">
            <v>Ngaoundere_2</v>
          </cell>
          <cell r="E2781">
            <v>13.30308</v>
          </cell>
          <cell r="F2781">
            <v>7.4858200000000004</v>
          </cell>
          <cell r="G2781"/>
          <cell r="H2781"/>
          <cell r="I2781"/>
          <cell r="J2781" t="str">
            <v>Herve Pouomo</v>
          </cell>
          <cell r="K2781" t="str">
            <v>Ngaoundere_2</v>
          </cell>
          <cell r="L2781" t="str">
            <v>TELEINFRA</v>
          </cell>
          <cell r="M2781">
            <v>0</v>
          </cell>
          <cell r="N2781" t="e">
            <v>#N/A</v>
          </cell>
        </row>
        <row r="2782">
          <cell r="A2782" t="str">
            <v>EXN_515</v>
          </cell>
          <cell r="B2782" t="str">
            <v>WAFKA</v>
          </cell>
          <cell r="C2782" t="str">
            <v>EXN</v>
          </cell>
          <cell r="D2782" t="str">
            <v>Guider</v>
          </cell>
          <cell r="E2782">
            <v>13.594989999999999</v>
          </cell>
          <cell r="F2782">
            <v>10.25869</v>
          </cell>
          <cell r="G2782"/>
          <cell r="H2782"/>
          <cell r="I2782"/>
          <cell r="J2782" t="str">
            <v>Tsafack Ervice</v>
          </cell>
          <cell r="K2782" t="str">
            <v>Guider</v>
          </cell>
          <cell r="L2782" t="str">
            <v>TELEINFRA</v>
          </cell>
          <cell r="M2782">
            <v>0</v>
          </cell>
          <cell r="N2782" t="e">
            <v>#N/A</v>
          </cell>
        </row>
        <row r="2783">
          <cell r="A2783"/>
          <cell r="B2783" t="str">
            <v>IKILIWINDI</v>
          </cell>
          <cell r="C2783" t="str">
            <v/>
          </cell>
          <cell r="D2783" t="str">
            <v>Ekondo-Titi</v>
          </cell>
          <cell r="E2783" t="str">
            <v>9.490552</v>
          </cell>
          <cell r="F2783" t="str">
            <v>4.756793</v>
          </cell>
          <cell r="G2783"/>
          <cell r="H2783"/>
          <cell r="I2783"/>
          <cell r="J2783" t="str">
            <v>FOJO Andre</v>
          </cell>
          <cell r="K2783" t="str">
            <v>Ekondo-Titi</v>
          </cell>
          <cell r="L2783" t="str">
            <v>HAMMER</v>
          </cell>
          <cell r="M2783" t="e">
            <v>#N/A</v>
          </cell>
          <cell r="N2783" t="e">
            <v>#N/A</v>
          </cell>
        </row>
        <row r="2784">
          <cell r="A2784" t="str">
            <v>NRD_352</v>
          </cell>
          <cell r="B2784" t="str">
            <v>DJAMBOUTOU 2</v>
          </cell>
          <cell r="C2784" t="str">
            <v>NRD</v>
          </cell>
          <cell r="D2784" t="str">
            <v>Gouna</v>
          </cell>
          <cell r="E2784">
            <v>13.5152585</v>
          </cell>
          <cell r="F2784">
            <v>8.579730498</v>
          </cell>
          <cell r="G2784"/>
          <cell r="H2784"/>
          <cell r="I2784"/>
          <cell r="J2784" t="str">
            <v>Mohamadou Belo Ahmadou</v>
          </cell>
          <cell r="K2784" t="str">
            <v>Gouna</v>
          </cell>
          <cell r="L2784" t="str">
            <v>TELEINFRA</v>
          </cell>
          <cell r="M2784">
            <v>0</v>
          </cell>
          <cell r="N2784" t="e">
            <v>#N/A</v>
          </cell>
        </row>
        <row r="2785">
          <cell r="A2785"/>
          <cell r="B2785" t="str">
            <v>LOBI</v>
          </cell>
          <cell r="C2785" t="str">
            <v/>
          </cell>
          <cell r="D2785" t="str">
            <v>Gouna</v>
          </cell>
          <cell r="E2785" t="str">
            <v>13.522629</v>
          </cell>
          <cell r="F2785" t="str">
            <v>8.547927</v>
          </cell>
          <cell r="G2785"/>
          <cell r="H2785"/>
          <cell r="I2785"/>
          <cell r="J2785" t="str">
            <v>Mohamadou Belo Ahmadou</v>
          </cell>
          <cell r="K2785" t="str">
            <v>Gouna</v>
          </cell>
          <cell r="L2785" t="str">
            <v>TELEINFRA</v>
          </cell>
          <cell r="M2785" t="e">
            <v>#N/A</v>
          </cell>
          <cell r="N2785" t="e">
            <v>#N/A</v>
          </cell>
        </row>
        <row r="2786">
          <cell r="A2786"/>
          <cell r="B2786" t="str">
            <v>ZERA</v>
          </cell>
          <cell r="C2786" t="str">
            <v/>
          </cell>
          <cell r="D2786" t="str">
            <v>Gouna</v>
          </cell>
          <cell r="E2786" t="str">
            <v>13.50412</v>
          </cell>
          <cell r="F2786" t="str">
            <v>8.514775</v>
          </cell>
          <cell r="G2786"/>
          <cell r="H2786"/>
          <cell r="I2786"/>
          <cell r="J2786" t="str">
            <v>Mohamadou Belo Ahmadou</v>
          </cell>
          <cell r="K2786" t="str">
            <v>Gouna</v>
          </cell>
          <cell r="L2786" t="str">
            <v>TELEINFRA</v>
          </cell>
          <cell r="M2786" t="e">
            <v>#N/A</v>
          </cell>
          <cell r="N2786" t="e">
            <v>#N/A</v>
          </cell>
        </row>
        <row r="2787">
          <cell r="A2787" t="str">
            <v>OST_909</v>
          </cell>
          <cell r="B2787" t="str">
            <v>BANEFO-MIFI-BAYE</v>
          </cell>
          <cell r="C2787" t="str">
            <v>OST</v>
          </cell>
          <cell r="D2787" t="str">
            <v>Bafoussam_B2B</v>
          </cell>
          <cell r="E2787">
            <v>1048126</v>
          </cell>
          <cell r="F2787">
            <v>558105</v>
          </cell>
          <cell r="G2787"/>
          <cell r="H2787"/>
          <cell r="I2787"/>
          <cell r="J2787" t="str">
            <v>Ngah Denis</v>
          </cell>
          <cell r="K2787" t="str">
            <v>Bafoussam_B2B</v>
          </cell>
          <cell r="L2787" t="str">
            <v>HAMMER_NRO_OST</v>
          </cell>
          <cell r="M2787">
            <v>0</v>
          </cell>
          <cell r="N2787" t="e">
            <v>#N/A</v>
          </cell>
        </row>
        <row r="2788">
          <cell r="A2788" t="str">
            <v>EXN_457</v>
          </cell>
          <cell r="B2788" t="str">
            <v>DANEDJI</v>
          </cell>
          <cell r="C2788" t="str">
            <v>EXN</v>
          </cell>
          <cell r="D2788" t="str">
            <v>Maroua_2</v>
          </cell>
          <cell r="E2788">
            <v>14.442959999999999</v>
          </cell>
          <cell r="F2788">
            <v>10.68838</v>
          </cell>
          <cell r="G2788"/>
          <cell r="H2788"/>
          <cell r="I2788"/>
          <cell r="J2788" t="str">
            <v>Yanoussa Ahmadou</v>
          </cell>
          <cell r="K2788" t="str">
            <v>Maroua_2</v>
          </cell>
          <cell r="L2788" t="str">
            <v>TELEINFRA</v>
          </cell>
          <cell r="M2788">
            <v>0</v>
          </cell>
          <cell r="N2788" t="e">
            <v>#N/A</v>
          </cell>
        </row>
        <row r="2789">
          <cell r="A2789"/>
          <cell r="B2789" t="str">
            <v>BAKONA</v>
          </cell>
          <cell r="C2789" t="str">
            <v/>
          </cell>
          <cell r="D2789" t="str">
            <v>Gouna</v>
          </cell>
          <cell r="E2789" t="str">
            <v>13.64792</v>
          </cell>
          <cell r="F2789" t="str">
            <v>8.935058</v>
          </cell>
          <cell r="G2789"/>
          <cell r="H2789"/>
          <cell r="I2789"/>
          <cell r="J2789" t="str">
            <v>Mohamadou Belo Ahmadou</v>
          </cell>
          <cell r="K2789" t="str">
            <v>Gouna</v>
          </cell>
          <cell r="L2789" t="str">
            <v>TELEINFRA</v>
          </cell>
          <cell r="M2789" t="e">
            <v>#N/A</v>
          </cell>
          <cell r="N2789" t="e">
            <v>#N/A</v>
          </cell>
        </row>
        <row r="2790">
          <cell r="A2790" t="str">
            <v>OST_402</v>
          </cell>
          <cell r="B2790" t="str">
            <v>NDOUPE2</v>
          </cell>
          <cell r="C2790" t="str">
            <v>OST</v>
          </cell>
          <cell r="D2790" t="str">
            <v>Bafoussam_B2B</v>
          </cell>
          <cell r="E2790">
            <v>10.517480000000001</v>
          </cell>
          <cell r="F2790">
            <v>5.5416499999999997</v>
          </cell>
          <cell r="G2790"/>
          <cell r="H2790"/>
          <cell r="I2790"/>
          <cell r="J2790" t="str">
            <v>Ngah Denis</v>
          </cell>
          <cell r="K2790" t="str">
            <v>Bafoussam_B2B</v>
          </cell>
          <cell r="L2790" t="str">
            <v>HAMMER_NRO_OST</v>
          </cell>
          <cell r="M2790">
            <v>0</v>
          </cell>
          <cell r="N2790" t="e">
            <v>#N/A</v>
          </cell>
        </row>
        <row r="2791">
          <cell r="A2791" t="str">
            <v>NRD_340</v>
          </cell>
          <cell r="B2791" t="str">
            <v>MOFARE</v>
          </cell>
          <cell r="C2791" t="str">
            <v>NRD</v>
          </cell>
          <cell r="D2791" t="str">
            <v>Touboro</v>
          </cell>
          <cell r="E2791">
            <v>15.402480000000001</v>
          </cell>
          <cell r="F2791">
            <v>7.6313800000000001</v>
          </cell>
          <cell r="G2791"/>
          <cell r="H2791"/>
          <cell r="I2791"/>
          <cell r="J2791" t="str">
            <v>Franck Njouonang</v>
          </cell>
          <cell r="K2791" t="str">
            <v>Touboro</v>
          </cell>
          <cell r="L2791" t="str">
            <v>TELEINFRA</v>
          </cell>
          <cell r="M2791">
            <v>0</v>
          </cell>
          <cell r="N2791" t="e">
            <v>#N/A</v>
          </cell>
        </row>
        <row r="2792">
          <cell r="A2792" t="str">
            <v>NRD_326</v>
          </cell>
          <cell r="B2792" t="str">
            <v>MADJADOU</v>
          </cell>
          <cell r="C2792" t="str">
            <v>NRD</v>
          </cell>
          <cell r="D2792" t="str">
            <v>Gouna</v>
          </cell>
          <cell r="E2792">
            <v>13.608935000000001</v>
          </cell>
          <cell r="F2792">
            <v>9.002713</v>
          </cell>
          <cell r="G2792"/>
          <cell r="H2792"/>
          <cell r="I2792"/>
          <cell r="J2792" t="str">
            <v>Mohamadou Belo Ahmadou</v>
          </cell>
          <cell r="K2792" t="str">
            <v>Gouna</v>
          </cell>
          <cell r="L2792" t="str">
            <v>TELEINFRA</v>
          </cell>
          <cell r="M2792">
            <v>0</v>
          </cell>
          <cell r="N2792" t="e">
            <v>#N/A</v>
          </cell>
        </row>
        <row r="2793">
          <cell r="A2793" t="str">
            <v>EXN_548</v>
          </cell>
          <cell r="B2793" t="str">
            <v>DAWARIGA</v>
          </cell>
          <cell r="C2793" t="str">
            <v>EXN</v>
          </cell>
          <cell r="D2793" t="str">
            <v>Kaele</v>
          </cell>
          <cell r="E2793">
            <v>1480072</v>
          </cell>
          <cell r="F2793">
            <v>1008167</v>
          </cell>
          <cell r="G2793"/>
          <cell r="H2793"/>
          <cell r="I2793"/>
          <cell r="J2793" t="str">
            <v>Herman Tchawe</v>
          </cell>
          <cell r="K2793" t="str">
            <v>Kaele</v>
          </cell>
          <cell r="L2793" t="str">
            <v>TELEINFRA</v>
          </cell>
          <cell r="M2793">
            <v>0</v>
          </cell>
          <cell r="N2793" t="e">
            <v>#N/A</v>
          </cell>
        </row>
        <row r="2794">
          <cell r="A2794" t="str">
            <v>OST_407</v>
          </cell>
          <cell r="B2794" t="str">
            <v>KASSANG</v>
          </cell>
          <cell r="C2794" t="str">
            <v>OST</v>
          </cell>
          <cell r="D2794" t="str">
            <v>Bangangte</v>
          </cell>
          <cell r="E2794">
            <v>10.409829999999999</v>
          </cell>
          <cell r="F2794">
            <v>5.12263</v>
          </cell>
          <cell r="G2794"/>
          <cell r="H2794"/>
          <cell r="I2794"/>
          <cell r="J2794" t="str">
            <v>Patrick Tonye</v>
          </cell>
          <cell r="K2794" t="str">
            <v>Bangangte</v>
          </cell>
          <cell r="L2794" t="str">
            <v>HAMMER_NRO_OST</v>
          </cell>
          <cell r="M2794">
            <v>0</v>
          </cell>
          <cell r="N2794" t="e">
            <v>#N/A</v>
          </cell>
        </row>
        <row r="2795">
          <cell r="A2795" t="str">
            <v>EXN_448</v>
          </cell>
          <cell r="B2795" t="str">
            <v>S.Q. DIGUIR</v>
          </cell>
          <cell r="C2795" t="str">
            <v>EXN</v>
          </cell>
          <cell r="D2795" t="str">
            <v>Maroua_2</v>
          </cell>
          <cell r="E2795">
            <v>1450785</v>
          </cell>
          <cell r="F2795">
            <v>1073251</v>
          </cell>
          <cell r="G2795"/>
          <cell r="H2795"/>
          <cell r="I2795"/>
          <cell r="J2795" t="str">
            <v>Yanoussa Ahmadou</v>
          </cell>
          <cell r="K2795" t="str">
            <v>Maroua_2</v>
          </cell>
          <cell r="L2795" t="str">
            <v>TELEINFRA</v>
          </cell>
          <cell r="M2795">
            <v>0</v>
          </cell>
          <cell r="N2795" t="e">
            <v>#N/A</v>
          </cell>
        </row>
        <row r="2796">
          <cell r="A2796" t="str">
            <v>NRD_323</v>
          </cell>
          <cell r="B2796" t="str">
            <v>OURO DOUKOUDJE</v>
          </cell>
          <cell r="C2796" t="str">
            <v>NRD</v>
          </cell>
          <cell r="D2796" t="str">
            <v>Gouna</v>
          </cell>
          <cell r="E2796">
            <v>13.720129999999999</v>
          </cell>
          <cell r="F2796">
            <v>9.0993200000000005</v>
          </cell>
          <cell r="G2796"/>
          <cell r="H2796"/>
          <cell r="I2796"/>
          <cell r="J2796" t="str">
            <v>Mohamadou Belo Ahmadou</v>
          </cell>
          <cell r="K2796" t="str">
            <v>Gouna</v>
          </cell>
          <cell r="L2796" t="str">
            <v>TELEINFRA</v>
          </cell>
          <cell r="M2796">
            <v>0</v>
          </cell>
          <cell r="N2796" t="e">
            <v>#N/A</v>
          </cell>
        </row>
        <row r="2797">
          <cell r="A2797" t="str">
            <v>EXN_443</v>
          </cell>
          <cell r="B2797" t="str">
            <v>BAO</v>
          </cell>
          <cell r="C2797" t="str">
            <v>EXN</v>
          </cell>
          <cell r="D2797" t="str">
            <v>Mokolo</v>
          </cell>
          <cell r="E2797">
            <v>13.88054</v>
          </cell>
          <cell r="F2797">
            <v>10.75911</v>
          </cell>
          <cell r="G2797"/>
          <cell r="H2797"/>
          <cell r="I2797"/>
          <cell r="J2797" t="str">
            <v>Abiss Alioum</v>
          </cell>
          <cell r="K2797" t="str">
            <v>Mokolo</v>
          </cell>
          <cell r="L2797" t="str">
            <v>TELEINFRA</v>
          </cell>
          <cell r="M2797">
            <v>0</v>
          </cell>
          <cell r="N2797" t="e">
            <v>#N/A</v>
          </cell>
        </row>
        <row r="2798">
          <cell r="A2798" t="str">
            <v>EXN_444</v>
          </cell>
          <cell r="B2798" t="str">
            <v>MAPOLDOKOU</v>
          </cell>
          <cell r="C2798" t="str">
            <v>EXN</v>
          </cell>
          <cell r="D2798" t="str">
            <v>Mokolo</v>
          </cell>
          <cell r="E2798">
            <v>13.83976</v>
          </cell>
          <cell r="F2798">
            <v>10.75691</v>
          </cell>
          <cell r="G2798"/>
          <cell r="H2798"/>
          <cell r="I2798"/>
          <cell r="J2798" t="str">
            <v>Abiss Alioum</v>
          </cell>
          <cell r="K2798" t="str">
            <v>Mokolo</v>
          </cell>
          <cell r="L2798" t="str">
            <v>TELEINFRA</v>
          </cell>
          <cell r="M2798">
            <v>0</v>
          </cell>
          <cell r="N2798" t="e">
            <v>#N/A</v>
          </cell>
        </row>
        <row r="2799">
          <cell r="A2799" t="str">
            <v>EXN_449</v>
          </cell>
          <cell r="B2799" t="str">
            <v>MAYO SANGANAREY</v>
          </cell>
          <cell r="C2799" t="str">
            <v>EXN</v>
          </cell>
          <cell r="D2799" t="str">
            <v>Mokolo</v>
          </cell>
          <cell r="E2799">
            <v>13.746</v>
          </cell>
          <cell r="F2799">
            <v>10.731450000000001</v>
          </cell>
          <cell r="G2799"/>
          <cell r="H2799"/>
          <cell r="I2799"/>
          <cell r="J2799" t="str">
            <v>Abiss Alioum</v>
          </cell>
          <cell r="K2799" t="str">
            <v>Mokolo</v>
          </cell>
          <cell r="L2799" t="str">
            <v>TELEINFRA</v>
          </cell>
          <cell r="M2799">
            <v>0</v>
          </cell>
          <cell r="N2799" t="e">
            <v>#N/A</v>
          </cell>
        </row>
        <row r="2800">
          <cell r="A2800" t="str">
            <v>EXN_452</v>
          </cell>
          <cell r="B2800" t="str">
            <v>DANGA NYEBE</v>
          </cell>
          <cell r="C2800" t="str">
            <v>EXN</v>
          </cell>
          <cell r="D2800" t="str">
            <v>Maroua_2</v>
          </cell>
          <cell r="E2800">
            <v>1441979</v>
          </cell>
          <cell r="F2800">
            <v>1074131</v>
          </cell>
          <cell r="G2800"/>
          <cell r="H2800"/>
          <cell r="I2800"/>
          <cell r="J2800" t="str">
            <v>Yanoussa Ahmadou</v>
          </cell>
          <cell r="K2800" t="str">
            <v>Maroua_2</v>
          </cell>
          <cell r="L2800" t="str">
            <v>TELEINFRA</v>
          </cell>
          <cell r="M2800">
            <v>0</v>
          </cell>
          <cell r="N2800" t="e">
            <v>#N/A</v>
          </cell>
        </row>
        <row r="2801">
          <cell r="A2801" t="str">
            <v>NRD_319</v>
          </cell>
          <cell r="B2801" t="str">
            <v>LABAKRE</v>
          </cell>
          <cell r="C2801" t="str">
            <v>NRD</v>
          </cell>
          <cell r="D2801" t="str">
            <v>Gouna</v>
          </cell>
          <cell r="E2801">
            <v>13.679259999999999</v>
          </cell>
          <cell r="F2801">
            <v>9.1549099999999992</v>
          </cell>
          <cell r="G2801"/>
          <cell r="H2801"/>
          <cell r="I2801"/>
          <cell r="J2801" t="str">
            <v>Mohamadou Belo Ahmadou</v>
          </cell>
          <cell r="K2801" t="str">
            <v>Gouna</v>
          </cell>
          <cell r="L2801" t="str">
            <v>TELEINFRA</v>
          </cell>
          <cell r="M2801">
            <v>0</v>
          </cell>
          <cell r="N2801" t="e">
            <v>#N/A</v>
          </cell>
        </row>
        <row r="2802">
          <cell r="A2802" t="str">
            <v>EXN_453</v>
          </cell>
          <cell r="B2802" t="str">
            <v>GORAY</v>
          </cell>
          <cell r="C2802" t="str">
            <v>EXN</v>
          </cell>
          <cell r="D2802" t="str">
            <v>Mokolo</v>
          </cell>
          <cell r="E2802">
            <v>13.77692</v>
          </cell>
          <cell r="F2802">
            <v>10.716570000000001</v>
          </cell>
          <cell r="G2802"/>
          <cell r="H2802"/>
          <cell r="I2802"/>
          <cell r="J2802" t="str">
            <v>Abiss Alioum</v>
          </cell>
          <cell r="K2802" t="str">
            <v>Mokolo</v>
          </cell>
          <cell r="L2802" t="str">
            <v>TELEINFRA</v>
          </cell>
          <cell r="M2802">
            <v>0</v>
          </cell>
          <cell r="N2802" t="e">
            <v>#N/A</v>
          </cell>
        </row>
        <row r="2803">
          <cell r="A2803" t="str">
            <v>EXN_458</v>
          </cell>
          <cell r="B2803" t="str">
            <v>RHUMZOU2</v>
          </cell>
          <cell r="C2803" t="str">
            <v>EXN</v>
          </cell>
          <cell r="D2803" t="str">
            <v>Mokolo</v>
          </cell>
          <cell r="E2803">
            <v>13.624969999999999</v>
          </cell>
          <cell r="F2803">
            <v>10.681889999999999</v>
          </cell>
          <cell r="G2803"/>
          <cell r="H2803"/>
          <cell r="I2803"/>
          <cell r="J2803" t="str">
            <v>Abiss Alioum</v>
          </cell>
          <cell r="K2803" t="str">
            <v>Mokolo</v>
          </cell>
          <cell r="L2803" t="str">
            <v>TELEINFRA</v>
          </cell>
          <cell r="M2803">
            <v>0</v>
          </cell>
          <cell r="N2803" t="e">
            <v>#N/A</v>
          </cell>
        </row>
        <row r="2804">
          <cell r="A2804"/>
          <cell r="B2804" t="str">
            <v>MADAGALI</v>
          </cell>
          <cell r="C2804" t="str">
            <v/>
          </cell>
          <cell r="D2804" t="str">
            <v>Gouna</v>
          </cell>
          <cell r="E2804" t="str">
            <v>13.68462</v>
          </cell>
          <cell r="F2804" t="str">
            <v>9.108607</v>
          </cell>
          <cell r="G2804"/>
          <cell r="H2804"/>
          <cell r="I2804"/>
          <cell r="J2804" t="str">
            <v>Mohamadou Belo Ahmadou</v>
          </cell>
          <cell r="K2804" t="str">
            <v>Gouna</v>
          </cell>
          <cell r="L2804" t="str">
            <v>TELEINFRA</v>
          </cell>
          <cell r="M2804" t="e">
            <v>#N/A</v>
          </cell>
          <cell r="N2804" t="e">
            <v>#N/A</v>
          </cell>
        </row>
        <row r="2805">
          <cell r="A2805" t="str">
            <v>EXN_487</v>
          </cell>
          <cell r="B2805" t="str">
            <v>MANAWATCHI</v>
          </cell>
          <cell r="C2805" t="str">
            <v>EXN</v>
          </cell>
          <cell r="D2805" t="str">
            <v>Maroua_2</v>
          </cell>
          <cell r="E2805">
            <v>14.587400000000001</v>
          </cell>
          <cell r="F2805">
            <v>10.5374</v>
          </cell>
          <cell r="G2805"/>
          <cell r="H2805"/>
          <cell r="I2805"/>
          <cell r="J2805" t="str">
            <v>Yanoussa Ahmadou</v>
          </cell>
          <cell r="K2805" t="str">
            <v>Maroua_2</v>
          </cell>
          <cell r="L2805" t="str">
            <v>TELEINFRA</v>
          </cell>
          <cell r="M2805">
            <v>0</v>
          </cell>
          <cell r="N2805" t="e">
            <v>#N/A</v>
          </cell>
        </row>
        <row r="2806">
          <cell r="A2806" t="str">
            <v>EXN_464</v>
          </cell>
          <cell r="B2806" t="str">
            <v>MOFTOU MOGODE</v>
          </cell>
          <cell r="C2806" t="str">
            <v>EXN</v>
          </cell>
          <cell r="D2806" t="str">
            <v>Mokolo</v>
          </cell>
          <cell r="E2806">
            <v>13.76056</v>
          </cell>
          <cell r="F2806">
            <v>10.66812</v>
          </cell>
          <cell r="G2806"/>
          <cell r="H2806"/>
          <cell r="I2806"/>
          <cell r="J2806" t="str">
            <v>Abiss Alioum</v>
          </cell>
          <cell r="K2806" t="str">
            <v>Mokolo</v>
          </cell>
          <cell r="L2806" t="str">
            <v>TELEINFRA</v>
          </cell>
          <cell r="M2806">
            <v>0</v>
          </cell>
          <cell r="N2806" t="e">
            <v>#N/A</v>
          </cell>
        </row>
        <row r="2807">
          <cell r="A2807" t="str">
            <v>EXN_552</v>
          </cell>
          <cell r="B2807" t="str">
            <v>GARMAS</v>
          </cell>
          <cell r="C2807" t="str">
            <v>EXN</v>
          </cell>
          <cell r="D2807" t="str">
            <v>Kaele</v>
          </cell>
          <cell r="E2807">
            <v>14.61515</v>
          </cell>
          <cell r="F2807">
            <v>10.06874</v>
          </cell>
          <cell r="G2807"/>
          <cell r="H2807"/>
          <cell r="I2807"/>
          <cell r="J2807" t="str">
            <v>Herman Tchawe</v>
          </cell>
          <cell r="K2807" t="str">
            <v>Kaele</v>
          </cell>
          <cell r="L2807" t="str">
            <v>TELEINFRA</v>
          </cell>
          <cell r="M2807">
            <v>0</v>
          </cell>
          <cell r="N2807" t="e">
            <v>#N/A</v>
          </cell>
        </row>
        <row r="2808">
          <cell r="A2808" t="str">
            <v>NRD_336</v>
          </cell>
          <cell r="B2808" t="str">
            <v>BOUK</v>
          </cell>
          <cell r="C2808" t="str">
            <v>NRD</v>
          </cell>
          <cell r="D2808" t="str">
            <v>Gouna</v>
          </cell>
          <cell r="E2808">
            <v>13.67282</v>
          </cell>
          <cell r="F2808">
            <v>8.3005200000000006</v>
          </cell>
          <cell r="G2808"/>
          <cell r="H2808"/>
          <cell r="I2808"/>
          <cell r="J2808" t="str">
            <v>Mohamadou Belo Ahmadou</v>
          </cell>
          <cell r="K2808" t="str">
            <v>Gouna</v>
          </cell>
          <cell r="L2808" t="str">
            <v>TELEINFRA</v>
          </cell>
          <cell r="M2808">
            <v>0</v>
          </cell>
          <cell r="N2808" t="e">
            <v>#N/A</v>
          </cell>
        </row>
        <row r="2809">
          <cell r="A2809" t="str">
            <v>NRD_336</v>
          </cell>
          <cell r="B2809" t="str">
            <v>URH_MANDJOLA</v>
          </cell>
          <cell r="C2809" t="str">
            <v>NRD</v>
          </cell>
          <cell r="D2809" t="str">
            <v>Garoua_2</v>
          </cell>
          <cell r="E2809" t="str">
            <v>13.89584</v>
          </cell>
          <cell r="F2809" t="str">
            <v>9.41802</v>
          </cell>
          <cell r="G2809"/>
          <cell r="H2809"/>
          <cell r="I2809"/>
          <cell r="J2809" t="str">
            <v>Seydou Bachirou</v>
          </cell>
          <cell r="K2809" t="str">
            <v>Garoua_2</v>
          </cell>
          <cell r="L2809" t="str">
            <v>TELEINFRA</v>
          </cell>
          <cell r="M2809">
            <v>0</v>
          </cell>
          <cell r="N2809" t="e">
            <v>#N/A</v>
          </cell>
        </row>
        <row r="2810">
          <cell r="A2810" t="str">
            <v>EXN_536</v>
          </cell>
          <cell r="B2810" t="str">
            <v>YOLDEO</v>
          </cell>
          <cell r="C2810" t="str">
            <v>EXN</v>
          </cell>
          <cell r="D2810" t="str">
            <v>Kaele</v>
          </cell>
          <cell r="E2810">
            <v>14.92632</v>
          </cell>
          <cell r="F2810">
            <v>10.146929999999999</v>
          </cell>
          <cell r="G2810"/>
          <cell r="H2810"/>
          <cell r="I2810"/>
          <cell r="J2810" t="str">
            <v>Herman Tchawe</v>
          </cell>
          <cell r="K2810" t="str">
            <v>Kaele</v>
          </cell>
          <cell r="L2810" t="str">
            <v>TELEINFRA</v>
          </cell>
          <cell r="M2810">
            <v>0</v>
          </cell>
          <cell r="N2810" t="e">
            <v>#N/A</v>
          </cell>
        </row>
        <row r="2811">
          <cell r="A2811" t="str">
            <v>NRD_275</v>
          </cell>
          <cell r="B2811" t="str">
            <v>BOBOLDOU</v>
          </cell>
          <cell r="C2811" t="str">
            <v>NRD</v>
          </cell>
          <cell r="D2811" t="str">
            <v>Guider</v>
          </cell>
          <cell r="E2811">
            <v>13.759359999999999</v>
          </cell>
          <cell r="F2811">
            <v>9.9941099999999992</v>
          </cell>
          <cell r="G2811"/>
          <cell r="H2811"/>
          <cell r="I2811"/>
          <cell r="J2811" t="str">
            <v>Tsafack Ervice</v>
          </cell>
          <cell r="K2811" t="str">
            <v>Guider</v>
          </cell>
          <cell r="L2811" t="str">
            <v>TELEINFRA</v>
          </cell>
          <cell r="M2811">
            <v>0</v>
          </cell>
          <cell r="N2811" t="e">
            <v>#N/A</v>
          </cell>
        </row>
        <row r="2812">
          <cell r="A2812" t="str">
            <v>NRD_333</v>
          </cell>
          <cell r="B2812" t="str">
            <v>FADIL</v>
          </cell>
          <cell r="C2812" t="str">
            <v>NRD</v>
          </cell>
          <cell r="D2812" t="str">
            <v>Gouna</v>
          </cell>
          <cell r="E2812">
            <v>13.59071</v>
          </cell>
          <cell r="F2812">
            <v>8.9299599999999995</v>
          </cell>
          <cell r="G2812"/>
          <cell r="H2812"/>
          <cell r="I2812"/>
          <cell r="J2812" t="str">
            <v>Mohamadou Belo Ahmadou</v>
          </cell>
          <cell r="K2812" t="str">
            <v>Gouna</v>
          </cell>
          <cell r="L2812" t="str">
            <v>TELEINFRA</v>
          </cell>
          <cell r="M2812">
            <v>0</v>
          </cell>
          <cell r="N2812" t="e">
            <v>#N/A</v>
          </cell>
        </row>
        <row r="2813">
          <cell r="A2813" t="str">
            <v>EXN_402</v>
          </cell>
          <cell r="B2813" t="str">
            <v>ZAOUIYA</v>
          </cell>
          <cell r="C2813" t="str">
            <v>EXN</v>
          </cell>
          <cell r="D2813" t="str">
            <v>Kousseri</v>
          </cell>
          <cell r="E2813">
            <v>1505453</v>
          </cell>
          <cell r="F2813">
            <v>1180156</v>
          </cell>
          <cell r="G2813"/>
          <cell r="H2813"/>
          <cell r="I2813"/>
          <cell r="J2813" t="str">
            <v>Hairou Alhamdou</v>
          </cell>
          <cell r="K2813" t="str">
            <v>Kousseri</v>
          </cell>
          <cell r="L2813" t="str">
            <v>TELEINFRA</v>
          </cell>
          <cell r="M2813">
            <v>0</v>
          </cell>
          <cell r="N2813" t="e">
            <v>#N/A</v>
          </cell>
        </row>
        <row r="2814">
          <cell r="A2814" t="str">
            <v>EXN_475</v>
          </cell>
          <cell r="B2814" t="str">
            <v>GOUBEO</v>
          </cell>
          <cell r="C2814" t="str">
            <v>EXN</v>
          </cell>
          <cell r="D2814" t="str">
            <v>Maroua_2</v>
          </cell>
          <cell r="E2814">
            <v>14.22602</v>
          </cell>
          <cell r="F2814">
            <v>10.5861</v>
          </cell>
          <cell r="G2814"/>
          <cell r="H2814"/>
          <cell r="I2814"/>
          <cell r="J2814" t="str">
            <v>Yanoussa Ahmadou</v>
          </cell>
          <cell r="K2814" t="str">
            <v>Maroua_2</v>
          </cell>
          <cell r="L2814" t="str">
            <v>TELEINFRA</v>
          </cell>
          <cell r="M2814">
            <v>0</v>
          </cell>
          <cell r="N2814" t="e">
            <v>#N/A</v>
          </cell>
        </row>
        <row r="2815">
          <cell r="A2815" t="str">
            <v>NRD_330</v>
          </cell>
          <cell r="B2815" t="str">
            <v>KAØWANG I</v>
          </cell>
          <cell r="C2815" t="str">
            <v>NRD</v>
          </cell>
          <cell r="D2815" t="str">
            <v>Gouna</v>
          </cell>
          <cell r="E2815">
            <v>13483533</v>
          </cell>
          <cell r="F2815">
            <v>89407683</v>
          </cell>
          <cell r="G2815"/>
          <cell r="H2815"/>
          <cell r="I2815"/>
          <cell r="J2815" t="str">
            <v>Mohamadou Belo Ahmadou</v>
          </cell>
          <cell r="K2815" t="str">
            <v>Gouna</v>
          </cell>
          <cell r="L2815" t="str">
            <v>TELEINFRA</v>
          </cell>
          <cell r="M2815">
            <v>0</v>
          </cell>
          <cell r="N2815" t="e">
            <v>#N/A</v>
          </cell>
        </row>
        <row r="2816">
          <cell r="A2816" t="str">
            <v>EXN_470</v>
          </cell>
          <cell r="B2816" t="str">
            <v>MOGORDOM</v>
          </cell>
          <cell r="C2816" t="str">
            <v>EXN</v>
          </cell>
          <cell r="D2816" t="str">
            <v>Maroua_2</v>
          </cell>
          <cell r="E2816">
            <v>14.107530000000001</v>
          </cell>
          <cell r="F2816">
            <v>10.64803</v>
          </cell>
          <cell r="G2816"/>
          <cell r="H2816"/>
          <cell r="I2816"/>
          <cell r="J2816" t="str">
            <v>Yanoussa Ahmadou</v>
          </cell>
          <cell r="K2816" t="str">
            <v>Maroua_2</v>
          </cell>
          <cell r="L2816" t="str">
            <v>TELEINFRA</v>
          </cell>
          <cell r="M2816">
            <v>0</v>
          </cell>
          <cell r="N2816" t="e">
            <v>#N/A</v>
          </cell>
        </row>
        <row r="2817">
          <cell r="A2817" t="str">
            <v>NRD_272</v>
          </cell>
          <cell r="B2817" t="str">
            <v>LOUBAKI</v>
          </cell>
          <cell r="C2817" t="str">
            <v>NRD</v>
          </cell>
          <cell r="D2817" t="str">
            <v>Guider</v>
          </cell>
          <cell r="E2817">
            <v>13.849270000000001</v>
          </cell>
          <cell r="F2817">
            <v>10.008319999999999</v>
          </cell>
          <cell r="G2817"/>
          <cell r="H2817"/>
          <cell r="I2817"/>
          <cell r="J2817" t="str">
            <v>Tsafack Ervice</v>
          </cell>
          <cell r="K2817" t="str">
            <v>Guider</v>
          </cell>
          <cell r="L2817" t="str">
            <v>TELEINFRA</v>
          </cell>
          <cell r="M2817">
            <v>0</v>
          </cell>
          <cell r="N2817" t="e">
            <v>#N/A</v>
          </cell>
        </row>
        <row r="2818">
          <cell r="A2818"/>
          <cell r="B2818" t="str">
            <v>CARREFOUR BOULEL</v>
          </cell>
          <cell r="C2818" t="str">
            <v/>
          </cell>
          <cell r="D2818" t="str">
            <v>Gouna</v>
          </cell>
          <cell r="E2818" t="str">
            <v>13.625619</v>
          </cell>
          <cell r="F2818" t="str">
            <v>8.964192</v>
          </cell>
          <cell r="G2818"/>
          <cell r="H2818"/>
          <cell r="I2818"/>
          <cell r="J2818" t="str">
            <v>Mohamadou Belo Ahmadou</v>
          </cell>
          <cell r="K2818" t="str">
            <v>Gouna</v>
          </cell>
          <cell r="L2818" t="str">
            <v>TELEINFRA</v>
          </cell>
          <cell r="M2818" t="e">
            <v>#N/A</v>
          </cell>
          <cell r="N2818" t="e">
            <v>#N/A</v>
          </cell>
        </row>
        <row r="2819">
          <cell r="A2819" t="str">
            <v>EXN_391</v>
          </cell>
          <cell r="B2819" t="str">
            <v>KAOUSSE</v>
          </cell>
          <cell r="C2819" t="str">
            <v>EXN</v>
          </cell>
          <cell r="D2819" t="str">
            <v>Makary</v>
          </cell>
          <cell r="E2819">
            <v>1437636</v>
          </cell>
          <cell r="F2819">
            <v>1247491</v>
          </cell>
          <cell r="G2819"/>
          <cell r="H2819"/>
          <cell r="I2819"/>
          <cell r="J2819" t="str">
            <v>Romeo Mathieu YEMIH</v>
          </cell>
          <cell r="K2819" t="str">
            <v>Makary</v>
          </cell>
          <cell r="L2819" t="str">
            <v>TELEINFRA</v>
          </cell>
          <cell r="M2819">
            <v>0</v>
          </cell>
          <cell r="N2819" t="e">
            <v>#N/A</v>
          </cell>
        </row>
        <row r="2820">
          <cell r="A2820" t="str">
            <v>NRD_343</v>
          </cell>
          <cell r="B2820" t="str">
            <v>MABOUDJI 2</v>
          </cell>
          <cell r="C2820" t="str">
            <v>NRD</v>
          </cell>
          <cell r="D2820" t="str">
            <v>Guider</v>
          </cell>
          <cell r="E2820">
            <v>13.336069999999999</v>
          </cell>
          <cell r="F2820">
            <v>10.00624</v>
          </cell>
          <cell r="G2820"/>
          <cell r="H2820"/>
          <cell r="I2820"/>
          <cell r="J2820" t="str">
            <v>Tsafack Ervice</v>
          </cell>
          <cell r="K2820" t="str">
            <v>Guider</v>
          </cell>
          <cell r="L2820" t="str">
            <v>TELEINFRA</v>
          </cell>
          <cell r="M2820">
            <v>0</v>
          </cell>
          <cell r="N2820" t="e">
            <v>#N/A</v>
          </cell>
        </row>
        <row r="2821">
          <cell r="A2821" t="str">
            <v>NRD_341</v>
          </cell>
          <cell r="B2821" t="str">
            <v>HAOUDJAM</v>
          </cell>
          <cell r="C2821" t="str">
            <v>NRD</v>
          </cell>
          <cell r="D2821" t="str">
            <v>Touboro</v>
          </cell>
          <cell r="E2821">
            <v>15.455109999999999</v>
          </cell>
          <cell r="F2821">
            <v>7.5963200000000004</v>
          </cell>
          <cell r="G2821"/>
          <cell r="H2821"/>
          <cell r="I2821"/>
          <cell r="J2821" t="str">
            <v>Franck Njouonang</v>
          </cell>
          <cell r="K2821" t="str">
            <v>Touboro</v>
          </cell>
          <cell r="L2821" t="str">
            <v>TELEINFRA</v>
          </cell>
          <cell r="M2821">
            <v>0</v>
          </cell>
          <cell r="N2821" t="e">
            <v>#N/A</v>
          </cell>
        </row>
        <row r="2822">
          <cell r="A2822" t="str">
            <v>EXN_390</v>
          </cell>
          <cell r="B2822" t="str">
            <v>CHOLOBA</v>
          </cell>
          <cell r="C2822" t="str">
            <v>EXN</v>
          </cell>
          <cell r="D2822" t="str">
            <v>Makary</v>
          </cell>
          <cell r="E2822">
            <v>14.24757</v>
          </cell>
          <cell r="F2822">
            <v>12.47335</v>
          </cell>
          <cell r="G2822"/>
          <cell r="H2822"/>
          <cell r="I2822"/>
          <cell r="J2822" t="str">
            <v>Romeo Mathieu YEMIH</v>
          </cell>
          <cell r="K2822" t="str">
            <v>Makary</v>
          </cell>
          <cell r="L2822" t="str">
            <v>TELEINFRA</v>
          </cell>
          <cell r="M2822">
            <v>0</v>
          </cell>
          <cell r="N2822" t="e">
            <v>#N/A</v>
          </cell>
        </row>
        <row r="2823">
          <cell r="A2823" t="str">
            <v>EXN_392</v>
          </cell>
          <cell r="B2823" t="str">
            <v>NGANAWE</v>
          </cell>
          <cell r="C2823" t="str">
            <v>EXN</v>
          </cell>
          <cell r="D2823" t="str">
            <v>Makary</v>
          </cell>
          <cell r="E2823">
            <v>14.26923</v>
          </cell>
          <cell r="F2823">
            <v>12.44772</v>
          </cell>
          <cell r="G2823"/>
          <cell r="H2823"/>
          <cell r="I2823"/>
          <cell r="J2823" t="str">
            <v>Romeo Mathieu YEMIH</v>
          </cell>
          <cell r="K2823" t="str">
            <v>Makary</v>
          </cell>
          <cell r="L2823" t="str">
            <v>TELEINFRA</v>
          </cell>
          <cell r="M2823">
            <v>0</v>
          </cell>
          <cell r="N2823" t="e">
            <v>#N/A</v>
          </cell>
        </row>
        <row r="2824">
          <cell r="A2824" t="str">
            <v>NRD_312</v>
          </cell>
          <cell r="B2824" t="str">
            <v>OURO KIO</v>
          </cell>
          <cell r="C2824" t="str">
            <v>NRD</v>
          </cell>
          <cell r="D2824" t="str">
            <v>Garoua_2</v>
          </cell>
          <cell r="E2824">
            <v>13.715540000000001</v>
          </cell>
          <cell r="F2824">
            <v>9.2244299999999999</v>
          </cell>
          <cell r="G2824"/>
          <cell r="H2824"/>
          <cell r="I2824"/>
          <cell r="J2824" t="str">
            <v>Seydou Bachirou</v>
          </cell>
          <cell r="K2824" t="str">
            <v>Garoua_2</v>
          </cell>
          <cell r="L2824" t="str">
            <v>TELEINFRA</v>
          </cell>
          <cell r="M2824">
            <v>0</v>
          </cell>
          <cell r="N2824" t="e">
            <v>#N/A</v>
          </cell>
        </row>
        <row r="2825">
          <cell r="A2825" t="str">
            <v>EXN_393</v>
          </cell>
          <cell r="B2825" t="str">
            <v>LAFIA I</v>
          </cell>
          <cell r="C2825" t="str">
            <v>EXN</v>
          </cell>
          <cell r="D2825" t="str">
            <v>Makary</v>
          </cell>
          <cell r="E2825">
            <v>1442355</v>
          </cell>
          <cell r="F2825">
            <v>1241897</v>
          </cell>
          <cell r="G2825"/>
          <cell r="H2825"/>
          <cell r="I2825"/>
          <cell r="J2825" t="str">
            <v>Romeo Mathieu YEMIH</v>
          </cell>
          <cell r="K2825" t="str">
            <v>Makary</v>
          </cell>
          <cell r="L2825" t="str">
            <v>TELEINFRA</v>
          </cell>
          <cell r="M2825">
            <v>0</v>
          </cell>
          <cell r="N2825" t="e">
            <v>#N/A</v>
          </cell>
        </row>
        <row r="2826">
          <cell r="A2826" t="str">
            <v>NRD_309</v>
          </cell>
          <cell r="B2826" t="str">
            <v>BADEOU</v>
          </cell>
          <cell r="C2826" t="str">
            <v>NRD</v>
          </cell>
          <cell r="D2826" t="str">
            <v>Garoua_2</v>
          </cell>
          <cell r="E2826">
            <v>13.682821000000001</v>
          </cell>
          <cell r="F2826">
            <v>9.2571670000000008</v>
          </cell>
          <cell r="G2826"/>
          <cell r="H2826"/>
          <cell r="I2826"/>
          <cell r="J2826" t="str">
            <v>Seydou Bachirou</v>
          </cell>
          <cell r="K2826" t="str">
            <v>Garoua_2</v>
          </cell>
          <cell r="L2826" t="str">
            <v>TELEINFRA</v>
          </cell>
          <cell r="M2826">
            <v>0</v>
          </cell>
          <cell r="N2826" t="e">
            <v>#N/A</v>
          </cell>
        </row>
        <row r="2827">
          <cell r="A2827" t="str">
            <v>EXN_381</v>
          </cell>
          <cell r="B2827" t="str">
            <v>BOMBOYO</v>
          </cell>
          <cell r="C2827" t="str">
            <v>EXN</v>
          </cell>
          <cell r="D2827" t="str">
            <v>Makary</v>
          </cell>
          <cell r="E2827">
            <v>1466819</v>
          </cell>
          <cell r="F2827">
            <v>1258048</v>
          </cell>
          <cell r="G2827"/>
          <cell r="H2827"/>
          <cell r="I2827"/>
          <cell r="J2827" t="str">
            <v>Romeo Mathieu YEMIH</v>
          </cell>
          <cell r="K2827" t="str">
            <v>Makary</v>
          </cell>
          <cell r="L2827" t="str">
            <v>TELEINFRA</v>
          </cell>
          <cell r="M2827">
            <v>0</v>
          </cell>
          <cell r="N2827" t="e">
            <v>#N/A</v>
          </cell>
        </row>
        <row r="2828">
          <cell r="A2828" t="str">
            <v>EXN_370</v>
          </cell>
          <cell r="B2828" t="str">
            <v>MADAYIC</v>
          </cell>
          <cell r="C2828" t="str">
            <v>EXN</v>
          </cell>
          <cell r="D2828" t="str">
            <v>Makary</v>
          </cell>
          <cell r="E2828">
            <v>14.536289999999999</v>
          </cell>
          <cell r="F2828">
            <v>12.86669</v>
          </cell>
          <cell r="G2828"/>
          <cell r="H2828"/>
          <cell r="I2828"/>
          <cell r="J2828" t="str">
            <v>Romeo Mathieu YEMIH</v>
          </cell>
          <cell r="K2828" t="str">
            <v>Makary</v>
          </cell>
          <cell r="L2828" t="str">
            <v>TELEINFRA</v>
          </cell>
          <cell r="M2828">
            <v>0</v>
          </cell>
          <cell r="N2828" t="e">
            <v>#N/A</v>
          </cell>
        </row>
        <row r="2829">
          <cell r="A2829" t="str">
            <v>NRD_311</v>
          </cell>
          <cell r="B2829" t="str">
            <v>NADOURA</v>
          </cell>
          <cell r="C2829" t="str">
            <v>NRD</v>
          </cell>
          <cell r="D2829" t="str">
            <v>Garoua_2</v>
          </cell>
          <cell r="E2829">
            <v>13.607697</v>
          </cell>
          <cell r="F2829">
            <v>9.2457200000000004</v>
          </cell>
          <cell r="G2829"/>
          <cell r="H2829"/>
          <cell r="I2829"/>
          <cell r="J2829" t="str">
            <v>Seydou Bachirou</v>
          </cell>
          <cell r="K2829" t="str">
            <v>Garoua_2</v>
          </cell>
          <cell r="L2829" t="str">
            <v>TELEINFRA</v>
          </cell>
          <cell r="M2829">
            <v>0</v>
          </cell>
          <cell r="N2829" t="e">
            <v>#N/A</v>
          </cell>
        </row>
        <row r="2830">
          <cell r="A2830" t="str">
            <v>EXN_380</v>
          </cell>
          <cell r="B2830" t="str">
            <v>DOUGMO SALAMAT</v>
          </cell>
          <cell r="C2830" t="str">
            <v>EXN</v>
          </cell>
          <cell r="D2830" t="str">
            <v>Makary</v>
          </cell>
          <cell r="E2830">
            <v>14.49288</v>
          </cell>
          <cell r="F2830">
            <v>12.58605</v>
          </cell>
          <cell r="G2830"/>
          <cell r="H2830"/>
          <cell r="I2830"/>
          <cell r="J2830" t="str">
            <v>Romeo Mathieu YEMIH</v>
          </cell>
          <cell r="K2830" t="str">
            <v>Makary</v>
          </cell>
          <cell r="L2830" t="str">
            <v>TELEINFRA</v>
          </cell>
          <cell r="M2830">
            <v>0</v>
          </cell>
          <cell r="N2830" t="e">
            <v>#N/A</v>
          </cell>
        </row>
        <row r="2831">
          <cell r="A2831" t="str">
            <v>NRD_303</v>
          </cell>
          <cell r="B2831" t="str">
            <v>NDONGA</v>
          </cell>
          <cell r="C2831" t="str">
            <v>NRD</v>
          </cell>
          <cell r="D2831" t="str">
            <v>Garoua_2</v>
          </cell>
          <cell r="E2831">
            <v>13.765319999999999</v>
          </cell>
          <cell r="F2831">
            <v>9.3320600000000002</v>
          </cell>
          <cell r="G2831"/>
          <cell r="H2831"/>
          <cell r="I2831"/>
          <cell r="J2831" t="str">
            <v>Seydou Bachirou</v>
          </cell>
          <cell r="K2831" t="str">
            <v>Garoua_2</v>
          </cell>
          <cell r="L2831" t="str">
            <v>TELEINFRA</v>
          </cell>
          <cell r="M2831">
            <v>0</v>
          </cell>
          <cell r="N2831" t="e">
            <v>#N/A</v>
          </cell>
        </row>
        <row r="2832">
          <cell r="A2832" t="str">
            <v>EXN_389</v>
          </cell>
          <cell r="B2832" t="str">
            <v>MAINARI</v>
          </cell>
          <cell r="C2832" t="str">
            <v>EXN</v>
          </cell>
          <cell r="D2832" t="str">
            <v>Makary</v>
          </cell>
          <cell r="E2832">
            <v>14.19041</v>
          </cell>
          <cell r="F2832">
            <v>12.480420000000001</v>
          </cell>
          <cell r="G2832"/>
          <cell r="H2832"/>
          <cell r="I2832"/>
          <cell r="J2832" t="str">
            <v>Romeo Mathieu YEMIH</v>
          </cell>
          <cell r="K2832" t="str">
            <v>Makary</v>
          </cell>
          <cell r="L2832" t="str">
            <v>TELEINFRA</v>
          </cell>
          <cell r="M2832">
            <v>0</v>
          </cell>
          <cell r="N2832" t="e">
            <v>#N/A</v>
          </cell>
        </row>
        <row r="2833">
          <cell r="A2833" t="str">
            <v>EXN_395</v>
          </cell>
          <cell r="B2833" t="str">
            <v>BLABLINE</v>
          </cell>
          <cell r="C2833" t="str">
            <v>EXN</v>
          </cell>
          <cell r="D2833" t="str">
            <v>Makary</v>
          </cell>
          <cell r="E2833">
            <v>14.52379</v>
          </cell>
          <cell r="F2833">
            <v>12.360329999999999</v>
          </cell>
          <cell r="G2833"/>
          <cell r="H2833"/>
          <cell r="I2833"/>
          <cell r="J2833" t="str">
            <v>Romeo Mathieu YEMIH</v>
          </cell>
          <cell r="K2833" t="str">
            <v>Makary</v>
          </cell>
          <cell r="L2833" t="str">
            <v>TELEINFRA</v>
          </cell>
          <cell r="M2833">
            <v>0</v>
          </cell>
          <cell r="N2833" t="e">
            <v>#N/A</v>
          </cell>
        </row>
        <row r="2834">
          <cell r="A2834" t="str">
            <v>EXN_372</v>
          </cell>
          <cell r="B2834" t="str">
            <v>MASSAKI ARABE</v>
          </cell>
          <cell r="C2834" t="str">
            <v>EXN</v>
          </cell>
          <cell r="D2834" t="str">
            <v>Makary</v>
          </cell>
          <cell r="E2834">
            <v>1453298</v>
          </cell>
          <cell r="F2834">
            <v>127299</v>
          </cell>
          <cell r="G2834"/>
          <cell r="H2834"/>
          <cell r="I2834"/>
          <cell r="J2834" t="str">
            <v>Romeo Mathieu YEMIH</v>
          </cell>
          <cell r="K2834" t="str">
            <v>Makary</v>
          </cell>
          <cell r="L2834" t="str">
            <v>TELEINFRA</v>
          </cell>
          <cell r="M2834">
            <v>0</v>
          </cell>
          <cell r="N2834" t="e">
            <v>#N/A</v>
          </cell>
        </row>
        <row r="2835">
          <cell r="A2835" t="str">
            <v>NRD_296</v>
          </cell>
          <cell r="B2835" t="str">
            <v>OURO DADJAM KOLERE</v>
          </cell>
          <cell r="C2835" t="str">
            <v>NRD</v>
          </cell>
          <cell r="D2835" t="str">
            <v>Garoua_2</v>
          </cell>
          <cell r="E2835">
            <v>13.240453</v>
          </cell>
          <cell r="F2835">
            <v>9.3444666000000005</v>
          </cell>
          <cell r="G2835"/>
          <cell r="H2835"/>
          <cell r="I2835"/>
          <cell r="J2835" t="str">
            <v>Seydou Bachirou</v>
          </cell>
          <cell r="K2835" t="str">
            <v>Garoua_2</v>
          </cell>
          <cell r="L2835" t="str">
            <v>TELEINFRA</v>
          </cell>
          <cell r="M2835">
            <v>0</v>
          </cell>
          <cell r="N2835" t="e">
            <v>#N/A</v>
          </cell>
        </row>
        <row r="2836">
          <cell r="A2836" t="str">
            <v>NRD_337</v>
          </cell>
          <cell r="B2836" t="str">
            <v>VOKDJOM</v>
          </cell>
          <cell r="C2836" t="str">
            <v>NRD</v>
          </cell>
          <cell r="D2836" t="str">
            <v>Touboro</v>
          </cell>
          <cell r="E2836">
            <v>14.65892</v>
          </cell>
          <cell r="F2836">
            <v>7.7770000000000001</v>
          </cell>
          <cell r="G2836"/>
          <cell r="H2836"/>
          <cell r="I2836"/>
          <cell r="J2836" t="str">
            <v>Franck Njouonang</v>
          </cell>
          <cell r="K2836" t="str">
            <v>Touboro</v>
          </cell>
          <cell r="L2836" t="str">
            <v>TELEINFRA</v>
          </cell>
          <cell r="M2836">
            <v>0</v>
          </cell>
          <cell r="N2836" t="e">
            <v>#N/A</v>
          </cell>
        </row>
        <row r="2837">
          <cell r="A2837" t="str">
            <v>NRD_310</v>
          </cell>
          <cell r="B2837" t="str">
            <v>BANGLI</v>
          </cell>
          <cell r="C2837" t="str">
            <v>NRD</v>
          </cell>
          <cell r="D2837" t="str">
            <v>Garoua_2</v>
          </cell>
          <cell r="E2837">
            <v>13.204726000000001</v>
          </cell>
          <cell r="F2837">
            <v>9.2507750000000009</v>
          </cell>
          <cell r="G2837"/>
          <cell r="H2837"/>
          <cell r="I2837"/>
          <cell r="J2837" t="str">
            <v>Seydou Bachirou</v>
          </cell>
          <cell r="K2837" t="str">
            <v>Garoua_2</v>
          </cell>
          <cell r="L2837" t="str">
            <v>TELEINFRA</v>
          </cell>
          <cell r="M2837">
            <v>0</v>
          </cell>
          <cell r="N2837" t="e">
            <v>#N/A</v>
          </cell>
        </row>
        <row r="2838">
          <cell r="A2838" t="str">
            <v>NRD_280</v>
          </cell>
          <cell r="B2838" t="str">
            <v>WOURO DJAOURO</v>
          </cell>
          <cell r="C2838" t="str">
            <v>NRD</v>
          </cell>
          <cell r="D2838" t="str">
            <v>Garoua_2</v>
          </cell>
          <cell r="E2838">
            <v>13.315509</v>
          </cell>
          <cell r="F2838">
            <v>9.6773465999999999</v>
          </cell>
          <cell r="G2838"/>
          <cell r="H2838"/>
          <cell r="I2838"/>
          <cell r="J2838" t="str">
            <v>Seydou Bachirou</v>
          </cell>
          <cell r="K2838" t="str">
            <v>Garoua_2</v>
          </cell>
          <cell r="L2838" t="str">
            <v>TELEINFRA</v>
          </cell>
          <cell r="M2838">
            <v>0</v>
          </cell>
          <cell r="N2838" t="e">
            <v>#N/A</v>
          </cell>
        </row>
        <row r="2839">
          <cell r="A2839" t="str">
            <v>NRD_294</v>
          </cell>
          <cell r="B2839" t="str">
            <v>LABARE BOBODJO</v>
          </cell>
          <cell r="C2839" t="str">
            <v>NRD</v>
          </cell>
          <cell r="D2839" t="str">
            <v>Garoua_2</v>
          </cell>
          <cell r="E2839">
            <v>13.83376</v>
          </cell>
          <cell r="F2839">
            <v>9.4018599999999992</v>
          </cell>
          <cell r="G2839"/>
          <cell r="H2839"/>
          <cell r="I2839"/>
          <cell r="J2839" t="str">
            <v>Seydou Bachirou</v>
          </cell>
          <cell r="K2839" t="str">
            <v>Garoua_2</v>
          </cell>
          <cell r="L2839" t="str">
            <v>TELEINFRA</v>
          </cell>
          <cell r="M2839">
            <v>0</v>
          </cell>
          <cell r="N2839" t="e">
            <v>#N/A</v>
          </cell>
        </row>
        <row r="2840">
          <cell r="A2840" t="str">
            <v>NRD_284</v>
          </cell>
          <cell r="B2840" t="str">
            <v>SOUSSARE</v>
          </cell>
          <cell r="C2840" t="str">
            <v>NRD</v>
          </cell>
          <cell r="D2840" t="str">
            <v>Garoua_2</v>
          </cell>
          <cell r="E2840">
            <v>13.820258000000001</v>
          </cell>
          <cell r="F2840">
            <v>9.524635</v>
          </cell>
          <cell r="G2840"/>
          <cell r="H2840"/>
          <cell r="I2840"/>
          <cell r="J2840" t="str">
            <v>Seydou Bachirou</v>
          </cell>
          <cell r="K2840" t="str">
            <v>Garoua_2</v>
          </cell>
          <cell r="L2840" t="str">
            <v>TELEINFRA</v>
          </cell>
          <cell r="M2840">
            <v>0</v>
          </cell>
          <cell r="N2840" t="e">
            <v>#N/A</v>
          </cell>
        </row>
        <row r="2841">
          <cell r="A2841" t="str">
            <v>OST_406</v>
          </cell>
          <cell r="B2841" t="str">
            <v>Chefferie-Bangangté</v>
          </cell>
          <cell r="C2841" t="str">
            <v>OST</v>
          </cell>
          <cell r="D2841" t="str">
            <v>Bangangte</v>
          </cell>
          <cell r="E2841">
            <v>10.54585</v>
          </cell>
          <cell r="F2841">
            <v>5.1421099999999997</v>
          </cell>
          <cell r="G2841"/>
          <cell r="H2841"/>
          <cell r="I2841"/>
          <cell r="J2841" t="str">
            <v>Patrick Tonye</v>
          </cell>
          <cell r="K2841" t="str">
            <v>Bangangte</v>
          </cell>
          <cell r="L2841" t="str">
            <v>HAMMER_NRO_OST</v>
          </cell>
          <cell r="M2841" t="str">
            <v>CAMUSAT</v>
          </cell>
          <cell r="N2841" t="str">
            <v>Hybrid Solar - S1</v>
          </cell>
        </row>
        <row r="2842">
          <cell r="A2842" t="str">
            <v>OST_408</v>
          </cell>
          <cell r="B2842" t="str">
            <v>YONG</v>
          </cell>
          <cell r="C2842" t="str">
            <v>OST</v>
          </cell>
          <cell r="D2842" t="str">
            <v>Njombe</v>
          </cell>
          <cell r="E2842">
            <v>10.042260000000001</v>
          </cell>
          <cell r="F2842">
            <v>5.09605</v>
          </cell>
          <cell r="G2842"/>
          <cell r="H2842"/>
          <cell r="I2842"/>
          <cell r="J2842" t="str">
            <v>Ewane Eric Pitié</v>
          </cell>
          <cell r="K2842" t="str">
            <v>Njombe</v>
          </cell>
          <cell r="L2842" t="str">
            <v>HAMMER_NRO_OST</v>
          </cell>
          <cell r="M2842">
            <v>0</v>
          </cell>
          <cell r="N2842" t="e">
            <v>#N/A</v>
          </cell>
        </row>
        <row r="2843">
          <cell r="A2843"/>
          <cell r="B2843" t="str">
            <v>MBELLA DO HOURO</v>
          </cell>
          <cell r="C2843" t="str">
            <v/>
          </cell>
          <cell r="D2843" t="str">
            <v>Garoua_2</v>
          </cell>
          <cell r="E2843" t="str">
            <v>13.827639</v>
          </cell>
          <cell r="F2843" t="str">
            <v>9.352827</v>
          </cell>
          <cell r="G2843"/>
          <cell r="H2843"/>
          <cell r="I2843"/>
          <cell r="J2843" t="str">
            <v>Seydou Bachirou</v>
          </cell>
          <cell r="K2843" t="str">
            <v>Garoua_2</v>
          </cell>
          <cell r="L2843" t="str">
            <v>TELEINFRA</v>
          </cell>
          <cell r="M2843" t="e">
            <v>#N/A</v>
          </cell>
          <cell r="N2843" t="e">
            <v>#N/A</v>
          </cell>
        </row>
        <row r="2844">
          <cell r="A2844"/>
          <cell r="B2844" t="str">
            <v>LOMBO</v>
          </cell>
          <cell r="C2844" t="str">
            <v/>
          </cell>
          <cell r="D2844" t="str">
            <v>Garoua_2</v>
          </cell>
          <cell r="E2844" t="str">
            <v>13.922596</v>
          </cell>
          <cell r="F2844" t="str">
            <v>9.264092</v>
          </cell>
          <cell r="G2844"/>
          <cell r="H2844"/>
          <cell r="I2844"/>
          <cell r="J2844" t="str">
            <v>Seydou Bachirou</v>
          </cell>
          <cell r="K2844" t="str">
            <v>Garoua_2</v>
          </cell>
          <cell r="L2844" t="str">
            <v>TELEINFRA</v>
          </cell>
          <cell r="M2844" t="e">
            <v>#N/A</v>
          </cell>
          <cell r="N2844" t="e">
            <v>#N/A</v>
          </cell>
        </row>
        <row r="2845">
          <cell r="A2845" t="str">
            <v>EXN_369</v>
          </cell>
          <cell r="B2845" t="str">
            <v>BLARAM</v>
          </cell>
          <cell r="C2845" t="str">
            <v>EXN</v>
          </cell>
          <cell r="D2845" t="str">
            <v>Makary</v>
          </cell>
          <cell r="E2845">
            <v>1447962</v>
          </cell>
          <cell r="F2845">
            <v>1288804</v>
          </cell>
          <cell r="G2845"/>
          <cell r="H2845"/>
          <cell r="I2845"/>
          <cell r="J2845" t="str">
            <v>Romeo Mathieu YEMIH</v>
          </cell>
          <cell r="K2845" t="str">
            <v>Makary</v>
          </cell>
          <cell r="L2845" t="str">
            <v>TELEINFRA</v>
          </cell>
          <cell r="M2845">
            <v>0</v>
          </cell>
          <cell r="N2845" t="e">
            <v>#N/A</v>
          </cell>
        </row>
        <row r="2846">
          <cell r="A2846" t="str">
            <v>EXN_377</v>
          </cell>
          <cell r="B2846" t="str">
            <v>EL GOUMRI EL ADJ TOM OUMAR</v>
          </cell>
          <cell r="C2846" t="str">
            <v>EXN</v>
          </cell>
          <cell r="D2846" t="str">
            <v>Makary</v>
          </cell>
          <cell r="E2846">
            <v>1461053</v>
          </cell>
          <cell r="F2846">
            <v>1262669</v>
          </cell>
          <cell r="G2846"/>
          <cell r="H2846"/>
          <cell r="I2846"/>
          <cell r="J2846" t="str">
            <v>Romeo Mathieu YEMIH</v>
          </cell>
          <cell r="K2846" t="str">
            <v>Makary</v>
          </cell>
          <cell r="L2846" t="str">
            <v>TELEINFRA</v>
          </cell>
          <cell r="M2846">
            <v>0</v>
          </cell>
          <cell r="N2846" t="e">
            <v>#N/A</v>
          </cell>
        </row>
        <row r="2847">
          <cell r="A2847" t="str">
            <v>EXN_374</v>
          </cell>
          <cell r="B2847" t="str">
            <v>ABASSOUNI</v>
          </cell>
          <cell r="C2847" t="str">
            <v>EXN</v>
          </cell>
          <cell r="D2847" t="str">
            <v>Makary</v>
          </cell>
          <cell r="E2847">
            <v>1427745</v>
          </cell>
          <cell r="F2847">
            <v>1267385</v>
          </cell>
          <cell r="G2847"/>
          <cell r="H2847"/>
          <cell r="I2847"/>
          <cell r="J2847" t="str">
            <v>Romeo Mathieu YEMIH</v>
          </cell>
          <cell r="K2847" t="str">
            <v>Makary</v>
          </cell>
          <cell r="L2847" t="str">
            <v>TELEINFRA</v>
          </cell>
          <cell r="M2847">
            <v>0</v>
          </cell>
          <cell r="N2847" t="e">
            <v>#N/A</v>
          </cell>
        </row>
        <row r="2848">
          <cell r="A2848" t="str">
            <v>EXN_906</v>
          </cell>
          <cell r="B2848" t="str">
            <v>MOKONG</v>
          </cell>
          <cell r="C2848" t="str">
            <v>EXN</v>
          </cell>
          <cell r="D2848" t="str">
            <v>Mokolo</v>
          </cell>
          <cell r="E2848">
            <v>1401955</v>
          </cell>
          <cell r="F2848">
            <v>1058455</v>
          </cell>
          <cell r="G2848"/>
          <cell r="H2848"/>
          <cell r="I2848"/>
          <cell r="J2848" t="str">
            <v>Abiss Alioum</v>
          </cell>
          <cell r="K2848" t="str">
            <v>Mokolo</v>
          </cell>
          <cell r="L2848" t="str">
            <v>TELEINFRA</v>
          </cell>
          <cell r="M2848">
            <v>0</v>
          </cell>
          <cell r="N2848" t="e">
            <v>#N/A</v>
          </cell>
        </row>
        <row r="2849">
          <cell r="A2849" t="str">
            <v>EXN_483</v>
          </cell>
          <cell r="B2849" t="str">
            <v>TOUDOUROU</v>
          </cell>
          <cell r="C2849" t="str">
            <v>EXN</v>
          </cell>
          <cell r="D2849" t="str">
            <v>Mokolo</v>
          </cell>
          <cell r="E2849">
            <v>1380787</v>
          </cell>
          <cell r="F2849">
            <v>1053519</v>
          </cell>
          <cell r="G2849"/>
          <cell r="H2849"/>
          <cell r="I2849"/>
          <cell r="J2849" t="str">
            <v>Abiss Alioum</v>
          </cell>
          <cell r="K2849" t="str">
            <v>Mokolo</v>
          </cell>
          <cell r="L2849" t="str">
            <v>TELEINFRA</v>
          </cell>
          <cell r="M2849">
            <v>0</v>
          </cell>
          <cell r="N2849" t="e">
            <v>#N/A</v>
          </cell>
        </row>
        <row r="2850">
          <cell r="A2850" t="str">
            <v>EXN_375</v>
          </cell>
          <cell r="B2850" t="str">
            <v>HILELE</v>
          </cell>
          <cell r="C2850" t="str">
            <v>EXN</v>
          </cell>
          <cell r="D2850" t="str">
            <v>Makary</v>
          </cell>
          <cell r="E2850">
            <v>1475389</v>
          </cell>
          <cell r="F2850">
            <v>126686</v>
          </cell>
          <cell r="G2850"/>
          <cell r="H2850"/>
          <cell r="I2850"/>
          <cell r="J2850" t="str">
            <v>Romeo Mathieu YEMIH</v>
          </cell>
          <cell r="K2850" t="str">
            <v>Makary</v>
          </cell>
          <cell r="L2850" t="str">
            <v>TELEINFRA</v>
          </cell>
          <cell r="M2850">
            <v>0</v>
          </cell>
          <cell r="N2850" t="e">
            <v>#N/A</v>
          </cell>
        </row>
        <row r="2851">
          <cell r="A2851"/>
          <cell r="B2851" t="str">
            <v>SABONGARI 2</v>
          </cell>
          <cell r="C2851" t="str">
            <v/>
          </cell>
          <cell r="D2851" t="str">
            <v>Garoua_2</v>
          </cell>
          <cell r="E2851" t="str">
            <v>13.898063</v>
          </cell>
          <cell r="F2851" t="str">
            <v>9.326622</v>
          </cell>
          <cell r="G2851"/>
          <cell r="H2851"/>
          <cell r="I2851"/>
          <cell r="J2851" t="str">
            <v>Seydou Bachirou</v>
          </cell>
          <cell r="K2851" t="str">
            <v>Garoua_2</v>
          </cell>
          <cell r="L2851" t="str">
            <v>TELEINFRA</v>
          </cell>
          <cell r="M2851" t="e">
            <v>#N/A</v>
          </cell>
          <cell r="N2851" t="e">
            <v>#N/A</v>
          </cell>
        </row>
        <row r="2852">
          <cell r="A2852" t="str">
            <v>EXN_484</v>
          </cell>
          <cell r="B2852" t="str">
            <v>FERNDE</v>
          </cell>
          <cell r="C2852" t="str">
            <v>EXN</v>
          </cell>
          <cell r="D2852" t="str">
            <v>Mokolo</v>
          </cell>
          <cell r="E2852">
            <v>1389196</v>
          </cell>
          <cell r="F2852">
            <v>1053449</v>
          </cell>
          <cell r="G2852"/>
          <cell r="H2852"/>
          <cell r="I2852"/>
          <cell r="J2852" t="str">
            <v>Abiss Alioum</v>
          </cell>
          <cell r="K2852" t="str">
            <v>Mokolo</v>
          </cell>
          <cell r="L2852" t="str">
            <v>TELEINFRA</v>
          </cell>
          <cell r="M2852">
            <v>0</v>
          </cell>
          <cell r="N2852" t="e">
            <v>#N/A</v>
          </cell>
        </row>
        <row r="2853">
          <cell r="A2853" t="str">
            <v>EXN_436</v>
          </cell>
          <cell r="B2853" t="str">
            <v>MABAS</v>
          </cell>
          <cell r="C2853" t="str">
            <v>EXN</v>
          </cell>
          <cell r="D2853" t="str">
            <v>Mokolo</v>
          </cell>
          <cell r="E2853">
            <v>13.661569999999999</v>
          </cell>
          <cell r="F2853">
            <v>10.808479999999999</v>
          </cell>
          <cell r="G2853"/>
          <cell r="H2853"/>
          <cell r="I2853"/>
          <cell r="J2853" t="str">
            <v>Abiss Alioum</v>
          </cell>
          <cell r="K2853" t="str">
            <v>Mokolo</v>
          </cell>
          <cell r="L2853" t="str">
            <v>TELEINFRA</v>
          </cell>
          <cell r="M2853">
            <v>0</v>
          </cell>
          <cell r="N2853" t="e">
            <v>#N/A</v>
          </cell>
        </row>
        <row r="2854">
          <cell r="A2854" t="str">
            <v>EXN_471</v>
          </cell>
          <cell r="B2854" t="str">
            <v>TAPADAM</v>
          </cell>
          <cell r="C2854" t="str">
            <v>EXN</v>
          </cell>
          <cell r="D2854" t="str">
            <v>Maroua_2</v>
          </cell>
          <cell r="E2854">
            <v>14.241709999999999</v>
          </cell>
          <cell r="F2854">
            <v>10.625299999999999</v>
          </cell>
          <cell r="G2854"/>
          <cell r="H2854"/>
          <cell r="I2854"/>
          <cell r="J2854" t="str">
            <v>Yanoussa Ahmadou</v>
          </cell>
          <cell r="K2854" t="str">
            <v>Maroua_2</v>
          </cell>
          <cell r="L2854" t="str">
            <v>TELEINFRA</v>
          </cell>
          <cell r="M2854">
            <v>0</v>
          </cell>
          <cell r="N2854" t="e">
            <v>#N/A</v>
          </cell>
        </row>
        <row r="2855">
          <cell r="A2855" t="str">
            <v>EXN_379</v>
          </cell>
          <cell r="B2855" t="str">
            <v>DELEDE BANASSET</v>
          </cell>
          <cell r="C2855" t="str">
            <v>EXN</v>
          </cell>
          <cell r="D2855" t="str">
            <v>Makary</v>
          </cell>
          <cell r="E2855">
            <v>1431149</v>
          </cell>
          <cell r="F2855">
            <v>1259071</v>
          </cell>
          <cell r="G2855"/>
          <cell r="H2855"/>
          <cell r="I2855"/>
          <cell r="J2855" t="str">
            <v>Romeo Mathieu YEMIH</v>
          </cell>
          <cell r="K2855" t="str">
            <v>Makary</v>
          </cell>
          <cell r="L2855" t="str">
            <v>TELEINFRA</v>
          </cell>
          <cell r="M2855">
            <v>0</v>
          </cell>
          <cell r="N2855" t="e">
            <v>#N/A</v>
          </cell>
        </row>
        <row r="2856">
          <cell r="A2856" t="str">
            <v>EXN_493</v>
          </cell>
          <cell r="B2856" t="str">
            <v>NDJELENG</v>
          </cell>
          <cell r="C2856" t="str">
            <v>EXN</v>
          </cell>
          <cell r="D2856" t="str">
            <v>Guider</v>
          </cell>
          <cell r="E2856">
            <v>1396793</v>
          </cell>
          <cell r="F2856">
            <v>1045314</v>
          </cell>
          <cell r="G2856"/>
          <cell r="H2856"/>
          <cell r="I2856"/>
          <cell r="J2856" t="str">
            <v>Tsafack Ervice</v>
          </cell>
          <cell r="K2856" t="str">
            <v>Guider</v>
          </cell>
          <cell r="L2856" t="str">
            <v>TELEINFRA</v>
          </cell>
          <cell r="M2856">
            <v>0</v>
          </cell>
          <cell r="N2856" t="e">
            <v>#N/A</v>
          </cell>
        </row>
        <row r="2857">
          <cell r="A2857" t="str">
            <v>EXN_371</v>
          </cell>
          <cell r="B2857" t="str">
            <v>SERO ABOU</v>
          </cell>
          <cell r="C2857" t="str">
            <v>EXN</v>
          </cell>
          <cell r="D2857" t="str">
            <v>Makary</v>
          </cell>
          <cell r="E2857">
            <v>1461681</v>
          </cell>
          <cell r="F2857">
            <v>1275356</v>
          </cell>
          <cell r="G2857"/>
          <cell r="H2857"/>
          <cell r="I2857"/>
          <cell r="J2857" t="str">
            <v>Romeo Mathieu YEMIH</v>
          </cell>
          <cell r="K2857" t="str">
            <v>Makary</v>
          </cell>
          <cell r="L2857" t="str">
            <v>TELEINFRA</v>
          </cell>
          <cell r="M2857">
            <v>0</v>
          </cell>
          <cell r="N2857" t="e">
            <v>#N/A</v>
          </cell>
        </row>
        <row r="2858">
          <cell r="A2858" t="str">
            <v>EXN_396</v>
          </cell>
          <cell r="B2858" t="str">
            <v>MOUGALAM</v>
          </cell>
          <cell r="C2858" t="str">
            <v>EXN</v>
          </cell>
          <cell r="D2858" t="str">
            <v>Kousseri</v>
          </cell>
          <cell r="E2858">
            <v>1489439</v>
          </cell>
          <cell r="F2858">
            <v>1231833</v>
          </cell>
          <cell r="G2858"/>
          <cell r="H2858"/>
          <cell r="I2858"/>
          <cell r="J2858" t="str">
            <v>Hairou Alhamdou</v>
          </cell>
          <cell r="K2858" t="str">
            <v>Kousseri</v>
          </cell>
          <cell r="L2858" t="str">
            <v>TELEINFRA</v>
          </cell>
          <cell r="M2858">
            <v>0</v>
          </cell>
          <cell r="N2858" t="e">
            <v>#N/A</v>
          </cell>
        </row>
        <row r="2859">
          <cell r="A2859" t="str">
            <v>EXN_514</v>
          </cell>
          <cell r="B2859" t="str">
            <v>KOLARA</v>
          </cell>
          <cell r="C2859" t="str">
            <v>EXN</v>
          </cell>
          <cell r="D2859" t="str">
            <v>Kaele</v>
          </cell>
          <cell r="E2859">
            <v>146446194</v>
          </cell>
          <cell r="F2859">
            <v>1027091944</v>
          </cell>
          <cell r="G2859"/>
          <cell r="H2859"/>
          <cell r="I2859"/>
          <cell r="J2859" t="str">
            <v>Herman Tchawe</v>
          </cell>
          <cell r="K2859" t="str">
            <v>Kaele</v>
          </cell>
          <cell r="L2859" t="str">
            <v>TELEINFRA</v>
          </cell>
          <cell r="M2859">
            <v>0</v>
          </cell>
          <cell r="N2859" t="e">
            <v>#N/A</v>
          </cell>
        </row>
        <row r="2860">
          <cell r="A2860" t="str">
            <v>EXN_373</v>
          </cell>
          <cell r="B2860" t="str">
            <v>BAGASSA</v>
          </cell>
          <cell r="C2860" t="str">
            <v>EXN</v>
          </cell>
          <cell r="D2860" t="str">
            <v>Makary</v>
          </cell>
          <cell r="E2860">
            <v>1460974</v>
          </cell>
          <cell r="F2860">
            <v>1267295</v>
          </cell>
          <cell r="G2860"/>
          <cell r="H2860"/>
          <cell r="I2860"/>
          <cell r="J2860" t="str">
            <v>Romeo Mathieu YEMIH</v>
          </cell>
          <cell r="K2860" t="str">
            <v>Makary</v>
          </cell>
          <cell r="L2860" t="str">
            <v>TELEINFRA</v>
          </cell>
          <cell r="M2860">
            <v>0</v>
          </cell>
          <cell r="N2860" t="e">
            <v>#N/A</v>
          </cell>
        </row>
        <row r="2861">
          <cell r="A2861" t="str">
            <v>EXN_496</v>
          </cell>
          <cell r="B2861" t="str">
            <v>OURO GUERTODE</v>
          </cell>
          <cell r="C2861" t="str">
            <v>EXN</v>
          </cell>
          <cell r="D2861" t="str">
            <v>Mokolo</v>
          </cell>
          <cell r="E2861">
            <v>1387084</v>
          </cell>
          <cell r="F2861">
            <v>1041181</v>
          </cell>
          <cell r="G2861"/>
          <cell r="H2861"/>
          <cell r="I2861"/>
          <cell r="J2861" t="str">
            <v>Abiss Alioum</v>
          </cell>
          <cell r="K2861" t="str">
            <v>Mokolo</v>
          </cell>
          <cell r="L2861" t="str">
            <v>TELEINFRA</v>
          </cell>
          <cell r="M2861">
            <v>0</v>
          </cell>
          <cell r="N2861" t="e">
            <v>#N/A</v>
          </cell>
        </row>
        <row r="2862">
          <cell r="A2862" t="str">
            <v>EXN_382</v>
          </cell>
          <cell r="B2862" t="str">
            <v>NDELBENG</v>
          </cell>
          <cell r="C2862" t="str">
            <v>EXN</v>
          </cell>
          <cell r="D2862" t="str">
            <v>Makary</v>
          </cell>
          <cell r="E2862">
            <v>1438847</v>
          </cell>
          <cell r="F2862">
            <v>1256366</v>
          </cell>
          <cell r="G2862"/>
          <cell r="H2862"/>
          <cell r="I2862"/>
          <cell r="J2862" t="str">
            <v>Romeo Mathieu YEMIH</v>
          </cell>
          <cell r="K2862" t="str">
            <v>Makary</v>
          </cell>
          <cell r="L2862" t="str">
            <v>TELEINFRA</v>
          </cell>
          <cell r="M2862">
            <v>0</v>
          </cell>
          <cell r="N2862" t="e">
            <v>#N/A</v>
          </cell>
        </row>
        <row r="2863">
          <cell r="A2863" t="str">
            <v>EXN_535</v>
          </cell>
          <cell r="B2863" t="str">
            <v>DJEKI</v>
          </cell>
          <cell r="C2863" t="str">
            <v>EXN</v>
          </cell>
          <cell r="D2863" t="str">
            <v>Guider</v>
          </cell>
          <cell r="E2863">
            <v>1354089</v>
          </cell>
          <cell r="F2863">
            <v>1014807</v>
          </cell>
          <cell r="G2863"/>
          <cell r="H2863"/>
          <cell r="I2863"/>
          <cell r="J2863" t="str">
            <v>Tsafack Ervice</v>
          </cell>
          <cell r="K2863" t="str">
            <v>Guider</v>
          </cell>
          <cell r="L2863" t="str">
            <v>TELEINFRA</v>
          </cell>
          <cell r="M2863">
            <v>0</v>
          </cell>
          <cell r="N2863" t="e">
            <v>#N/A</v>
          </cell>
        </row>
        <row r="2864">
          <cell r="A2864"/>
          <cell r="B2864" t="str">
            <v>YABERYA</v>
          </cell>
          <cell r="C2864" t="str">
            <v/>
          </cell>
          <cell r="D2864" t="str">
            <v>Garoua_2</v>
          </cell>
          <cell r="E2864" t="str">
            <v>13.916549</v>
          </cell>
          <cell r="F2864" t="str">
            <v>9.478689</v>
          </cell>
          <cell r="G2864"/>
          <cell r="H2864"/>
          <cell r="I2864"/>
          <cell r="J2864" t="str">
            <v>Seydou Bachirou</v>
          </cell>
          <cell r="K2864" t="str">
            <v>Garoua_2</v>
          </cell>
          <cell r="L2864" t="str">
            <v>TELEINFRA</v>
          </cell>
          <cell r="M2864" t="e">
            <v>#N/A</v>
          </cell>
          <cell r="N2864" t="e">
            <v>#N/A</v>
          </cell>
        </row>
        <row r="2865">
          <cell r="A2865" t="str">
            <v>EXN_394</v>
          </cell>
          <cell r="B2865" t="str">
            <v>MAGAM KOTOKO</v>
          </cell>
          <cell r="C2865" t="str">
            <v>EXN</v>
          </cell>
          <cell r="D2865" t="str">
            <v>Makary</v>
          </cell>
          <cell r="E2865">
            <v>14419</v>
          </cell>
          <cell r="F2865">
            <v>1237158</v>
          </cell>
          <cell r="G2865"/>
          <cell r="H2865"/>
          <cell r="I2865"/>
          <cell r="J2865" t="str">
            <v>Romeo Mathieu YEMIH</v>
          </cell>
          <cell r="K2865" t="str">
            <v>Makary</v>
          </cell>
          <cell r="L2865" t="str">
            <v>TELEINFRA</v>
          </cell>
          <cell r="M2865">
            <v>0</v>
          </cell>
          <cell r="N2865" t="e">
            <v>#N/A</v>
          </cell>
        </row>
        <row r="2866">
          <cell r="A2866" t="str">
            <v>EXN_442</v>
          </cell>
          <cell r="B2866" t="str">
            <v>WOULA</v>
          </cell>
          <cell r="C2866" t="str">
            <v>EXN</v>
          </cell>
          <cell r="D2866" t="str">
            <v>Mokolo</v>
          </cell>
          <cell r="E2866">
            <v>13.66438</v>
          </cell>
          <cell r="F2866">
            <v>10.760490000000001</v>
          </cell>
          <cell r="G2866"/>
          <cell r="H2866"/>
          <cell r="I2866"/>
          <cell r="J2866" t="str">
            <v>Abiss Alioum</v>
          </cell>
          <cell r="K2866" t="str">
            <v>Mokolo</v>
          </cell>
          <cell r="L2866" t="str">
            <v>TELEINFRA</v>
          </cell>
          <cell r="M2866">
            <v>0</v>
          </cell>
          <cell r="N2866" t="e">
            <v>#N/A</v>
          </cell>
        </row>
        <row r="2867">
          <cell r="A2867" t="str">
            <v>EXN_480</v>
          </cell>
          <cell r="B2867" t="str">
            <v>SABONGARI</v>
          </cell>
          <cell r="C2867" t="str">
            <v>EXN</v>
          </cell>
          <cell r="D2867" t="str">
            <v>Mokolo</v>
          </cell>
          <cell r="E2867">
            <v>13.8972</v>
          </cell>
          <cell r="F2867">
            <v>9.3272899999999996</v>
          </cell>
          <cell r="G2867"/>
          <cell r="H2867"/>
          <cell r="I2867"/>
          <cell r="J2867" t="str">
            <v>Abiss Alioum</v>
          </cell>
          <cell r="K2867" t="str">
            <v>Mokolo</v>
          </cell>
          <cell r="L2867" t="str">
            <v>TELEINFRA</v>
          </cell>
          <cell r="M2867">
            <v>0</v>
          </cell>
          <cell r="N2867" t="e">
            <v>#N/A</v>
          </cell>
        </row>
        <row r="2868">
          <cell r="A2868"/>
          <cell r="B2868" t="str">
            <v>ABOUDEBEK</v>
          </cell>
          <cell r="C2868" t="str">
            <v/>
          </cell>
          <cell r="D2868" t="str">
            <v>Makary</v>
          </cell>
          <cell r="E2868" t="str">
            <v>14.642195</v>
          </cell>
          <cell r="F2868" t="str">
            <v>12.648531</v>
          </cell>
          <cell r="G2868"/>
          <cell r="H2868"/>
          <cell r="I2868"/>
          <cell r="J2868" t="str">
            <v>Romeo Mathieu YEMIH</v>
          </cell>
          <cell r="K2868" t="str">
            <v>Makary</v>
          </cell>
          <cell r="L2868" t="str">
            <v>TELEINFRA</v>
          </cell>
          <cell r="M2868" t="e">
            <v>#N/A</v>
          </cell>
          <cell r="N2868" t="e">
            <v>#N/A</v>
          </cell>
        </row>
        <row r="2869">
          <cell r="A2869"/>
          <cell r="B2869" t="str">
            <v>ZAMALAO</v>
          </cell>
          <cell r="C2869" t="str">
            <v/>
          </cell>
          <cell r="D2869" t="str">
            <v>Maroua_2</v>
          </cell>
          <cell r="E2869" t="str">
            <v>14.0801</v>
          </cell>
          <cell r="F2869" t="str">
            <v>10.5671</v>
          </cell>
          <cell r="G2869"/>
          <cell r="H2869"/>
          <cell r="I2869"/>
          <cell r="J2869" t="str">
            <v>Yanoussa Ahmadou</v>
          </cell>
          <cell r="K2869" t="str">
            <v>Maroua_2</v>
          </cell>
          <cell r="L2869" t="str">
            <v>TELEINFRA</v>
          </cell>
          <cell r="M2869" t="e">
            <v>#N/A</v>
          </cell>
          <cell r="N2869" t="e">
            <v>#N/A</v>
          </cell>
        </row>
        <row r="2870">
          <cell r="A2870" t="str">
            <v>EXN_385</v>
          </cell>
          <cell r="B2870" t="str">
            <v>GREMARI</v>
          </cell>
          <cell r="C2870" t="str">
            <v>EXN</v>
          </cell>
          <cell r="D2870" t="str">
            <v>Makary</v>
          </cell>
          <cell r="E2870" t="str">
            <v>14.343645</v>
          </cell>
          <cell r="F2870" t="str">
            <v>12.502207</v>
          </cell>
          <cell r="G2870"/>
          <cell r="H2870"/>
          <cell r="I2870"/>
          <cell r="J2870" t="str">
            <v>Romeo Mathieu YEMIH</v>
          </cell>
          <cell r="K2870" t="str">
            <v>Makary</v>
          </cell>
          <cell r="L2870" t="str">
            <v>TELEINFRA</v>
          </cell>
          <cell r="M2870">
            <v>0</v>
          </cell>
          <cell r="N2870" t="e">
            <v>#N/A</v>
          </cell>
        </row>
        <row r="2871">
          <cell r="A2871"/>
          <cell r="B2871" t="str">
            <v>DJIRAIB</v>
          </cell>
          <cell r="C2871" t="str">
            <v/>
          </cell>
          <cell r="D2871" t="str">
            <v>Makary</v>
          </cell>
          <cell r="E2871" t="str">
            <v>14.428866</v>
          </cell>
          <cell r="F2871" t="str">
            <v>12.620556</v>
          </cell>
          <cell r="G2871"/>
          <cell r="H2871"/>
          <cell r="I2871"/>
          <cell r="J2871" t="str">
            <v>Romeo Mathieu YEMIH</v>
          </cell>
          <cell r="K2871" t="str">
            <v>Makary</v>
          </cell>
          <cell r="L2871" t="str">
            <v>TELEINFRA</v>
          </cell>
          <cell r="M2871" t="e">
            <v>#N/A</v>
          </cell>
          <cell r="N2871" t="e">
            <v>#N/A</v>
          </cell>
        </row>
        <row r="2872">
          <cell r="A2872" t="str">
            <v>EXN_424</v>
          </cell>
          <cell r="B2872" t="str">
            <v>LIBAM</v>
          </cell>
          <cell r="C2872" t="str">
            <v>EXN</v>
          </cell>
          <cell r="D2872" t="str">
            <v>Mokolo</v>
          </cell>
          <cell r="E2872">
            <v>1372552</v>
          </cell>
          <cell r="F2872">
            <v>1088168</v>
          </cell>
          <cell r="G2872"/>
          <cell r="H2872"/>
          <cell r="I2872"/>
          <cell r="J2872" t="str">
            <v>Abiss Alioum</v>
          </cell>
          <cell r="K2872" t="str">
            <v>Mokolo</v>
          </cell>
          <cell r="L2872" t="str">
            <v>TELEINFRA</v>
          </cell>
          <cell r="M2872">
            <v>0</v>
          </cell>
          <cell r="N2872" t="e">
            <v>#N/A</v>
          </cell>
        </row>
        <row r="2873">
          <cell r="A2873" t="str">
            <v>EXN_447</v>
          </cell>
          <cell r="B2873" t="str">
            <v>MAYO LEGA</v>
          </cell>
          <cell r="C2873" t="str">
            <v>EXN</v>
          </cell>
          <cell r="D2873" t="str">
            <v>Mokolo</v>
          </cell>
          <cell r="E2873">
            <v>13.713190000000001</v>
          </cell>
          <cell r="F2873">
            <v>10.7361</v>
          </cell>
          <cell r="G2873"/>
          <cell r="H2873"/>
          <cell r="I2873"/>
          <cell r="J2873" t="str">
            <v>Abiss Alioum</v>
          </cell>
          <cell r="K2873" t="str">
            <v>Mokolo</v>
          </cell>
          <cell r="L2873" t="str">
            <v>TELEINFRA</v>
          </cell>
          <cell r="M2873">
            <v>0</v>
          </cell>
          <cell r="N2873" t="e">
            <v>#N/A</v>
          </cell>
        </row>
        <row r="2874">
          <cell r="A2874" t="str">
            <v>OST_404</v>
          </cell>
          <cell r="B2874" t="str">
            <v>FOLENTCHA</v>
          </cell>
          <cell r="C2874" t="str">
            <v>OST</v>
          </cell>
          <cell r="D2874" t="str">
            <v>Bangangte</v>
          </cell>
          <cell r="E2874">
            <v>10178627</v>
          </cell>
          <cell r="F2874">
            <v>52041</v>
          </cell>
          <cell r="G2874"/>
          <cell r="H2874"/>
          <cell r="I2874"/>
          <cell r="J2874" t="str">
            <v>Patrick Tonye</v>
          </cell>
          <cell r="K2874" t="str">
            <v>Bangangte</v>
          </cell>
          <cell r="L2874" t="str">
            <v>HAMMER_NRO_OST</v>
          </cell>
          <cell r="M2874">
            <v>0</v>
          </cell>
          <cell r="N2874" t="e">
            <v>#N/A</v>
          </cell>
        </row>
        <row r="2875">
          <cell r="A2875"/>
          <cell r="B2875" t="str">
            <v>CHAIBOU</v>
          </cell>
          <cell r="C2875" t="str">
            <v/>
          </cell>
          <cell r="D2875" t="str">
            <v>Makary</v>
          </cell>
          <cell r="E2875" t="str">
            <v>14.596425</v>
          </cell>
          <cell r="F2875" t="str">
            <v>12.545817</v>
          </cell>
          <cell r="G2875"/>
          <cell r="H2875"/>
          <cell r="I2875"/>
          <cell r="J2875" t="str">
            <v>Romeo Mathieu YEMIH</v>
          </cell>
          <cell r="K2875" t="str">
            <v>Makary</v>
          </cell>
          <cell r="L2875" t="str">
            <v>TELEINFRA</v>
          </cell>
          <cell r="M2875" t="e">
            <v>#N/A</v>
          </cell>
          <cell r="N2875" t="e">
            <v>#N/A</v>
          </cell>
        </row>
        <row r="2876">
          <cell r="A2876"/>
          <cell r="B2876" t="str">
            <v>MBAH</v>
          </cell>
          <cell r="C2876" t="str">
            <v/>
          </cell>
          <cell r="D2876" t="str">
            <v>KUMBO</v>
          </cell>
          <cell r="E2876" t="str">
            <v>10.78681</v>
          </cell>
          <cell r="F2876" t="str">
            <v>6.471744</v>
          </cell>
          <cell r="G2876"/>
          <cell r="H2876"/>
          <cell r="I2876"/>
          <cell r="J2876" t="str">
            <v>Collins Kogge</v>
          </cell>
          <cell r="K2876" t="str">
            <v>KUMBO</v>
          </cell>
          <cell r="L2876" t="str">
            <v>HAMMER</v>
          </cell>
          <cell r="M2876" t="e">
            <v>#N/A</v>
          </cell>
          <cell r="N2876" t="e">
            <v>#N/A</v>
          </cell>
        </row>
        <row r="2877">
          <cell r="A2877" t="str">
            <v>OST_393</v>
          </cell>
          <cell r="B2877" t="str">
            <v>BAMENKA</v>
          </cell>
          <cell r="C2877" t="str">
            <v>OST</v>
          </cell>
          <cell r="D2877" t="str">
            <v>Bafoussam_B2B</v>
          </cell>
          <cell r="E2877">
            <v>1032611</v>
          </cell>
          <cell r="F2877">
            <v>563616</v>
          </cell>
          <cell r="G2877"/>
          <cell r="H2877"/>
          <cell r="I2877"/>
          <cell r="J2877" t="str">
            <v>Ngah Denis</v>
          </cell>
          <cell r="K2877" t="str">
            <v>Bafoussam_B2B</v>
          </cell>
          <cell r="L2877" t="str">
            <v>HAMMER_NRO_OST</v>
          </cell>
          <cell r="M2877">
            <v>0</v>
          </cell>
          <cell r="N2877" t="e">
            <v>#N/A</v>
          </cell>
        </row>
        <row r="2878">
          <cell r="A2878" t="str">
            <v>EXN_477</v>
          </cell>
          <cell r="B2878" t="str">
            <v>DOBOU</v>
          </cell>
          <cell r="C2878" t="str">
            <v>EXN</v>
          </cell>
          <cell r="D2878" t="str">
            <v>Maroua_2</v>
          </cell>
          <cell r="E2878" t="str">
            <v>14.1253</v>
          </cell>
          <cell r="F2878" t="str">
            <v>10.5551</v>
          </cell>
          <cell r="G2878"/>
          <cell r="H2878"/>
          <cell r="I2878"/>
          <cell r="J2878" t="str">
            <v>Yanoussa Ahmadou</v>
          </cell>
          <cell r="K2878" t="str">
            <v>Maroua_2</v>
          </cell>
          <cell r="L2878" t="str">
            <v>TELEINFRA</v>
          </cell>
          <cell r="M2878">
            <v>0</v>
          </cell>
          <cell r="N2878" t="e">
            <v>#N/A</v>
          </cell>
        </row>
        <row r="2879">
          <cell r="A2879"/>
          <cell r="B2879" t="str">
            <v>MANYEMEN</v>
          </cell>
          <cell r="C2879" t="str">
            <v/>
          </cell>
          <cell r="D2879" t="str">
            <v>MAMFE</v>
          </cell>
          <cell r="E2879" t="str">
            <v>9.396146</v>
          </cell>
          <cell r="F2879" t="str">
            <v>5.218221</v>
          </cell>
          <cell r="G2879"/>
          <cell r="H2879"/>
          <cell r="I2879"/>
          <cell r="J2879" t="str">
            <v>Elan Mencheng  Jeremiah</v>
          </cell>
          <cell r="K2879" t="str">
            <v>MAMFE</v>
          </cell>
          <cell r="L2879" t="str">
            <v>HAMMER</v>
          </cell>
          <cell r="M2879" t="e">
            <v>#N/A</v>
          </cell>
          <cell r="N2879" t="e">
            <v>#N/A</v>
          </cell>
        </row>
        <row r="2880">
          <cell r="A2880" t="str">
            <v>EXN_412</v>
          </cell>
          <cell r="B2880" t="str">
            <v>MOGOGNE</v>
          </cell>
          <cell r="C2880" t="str">
            <v>EXN</v>
          </cell>
          <cell r="D2880" t="str">
            <v>Mora</v>
          </cell>
          <cell r="E2880">
            <v>14.37073</v>
          </cell>
          <cell r="F2880">
            <v>11.10885</v>
          </cell>
          <cell r="G2880"/>
          <cell r="H2880"/>
          <cell r="I2880"/>
          <cell r="J2880" t="str">
            <v>Yaouba Yaya</v>
          </cell>
          <cell r="K2880" t="str">
            <v>Mora</v>
          </cell>
          <cell r="L2880" t="str">
            <v>TELEINFRA</v>
          </cell>
          <cell r="M2880">
            <v>0</v>
          </cell>
          <cell r="N2880" t="e">
            <v>#N/A</v>
          </cell>
        </row>
        <row r="2881">
          <cell r="A2881" t="str">
            <v>EXN_410</v>
          </cell>
          <cell r="B2881" t="str">
            <v>KOSSA</v>
          </cell>
          <cell r="C2881" t="str">
            <v>EXN</v>
          </cell>
          <cell r="D2881" t="str">
            <v>Mora</v>
          </cell>
          <cell r="E2881">
            <v>1432226</v>
          </cell>
          <cell r="F2881">
            <v>1111807</v>
          </cell>
          <cell r="G2881"/>
          <cell r="H2881"/>
          <cell r="I2881"/>
          <cell r="J2881" t="str">
            <v>Yaouba Yaya</v>
          </cell>
          <cell r="K2881" t="str">
            <v>Mora</v>
          </cell>
          <cell r="L2881" t="str">
            <v>TELEINFRA</v>
          </cell>
          <cell r="M2881">
            <v>0</v>
          </cell>
          <cell r="N2881" t="e">
            <v>#N/A</v>
          </cell>
        </row>
        <row r="2882">
          <cell r="A2882" t="str">
            <v>EXN_421</v>
          </cell>
          <cell r="B2882" t="str">
            <v>ZILER</v>
          </cell>
          <cell r="C2882" t="str">
            <v>EXN</v>
          </cell>
          <cell r="D2882" t="str">
            <v>Mora</v>
          </cell>
          <cell r="E2882">
            <v>13.919040000000001</v>
          </cell>
          <cell r="F2882">
            <v>10.91011</v>
          </cell>
          <cell r="G2882"/>
          <cell r="H2882"/>
          <cell r="I2882"/>
          <cell r="J2882" t="str">
            <v>Yaouba Yaya</v>
          </cell>
          <cell r="K2882" t="str">
            <v>Mora</v>
          </cell>
          <cell r="L2882" t="str">
            <v>TELEINFRA</v>
          </cell>
          <cell r="M2882">
            <v>0</v>
          </cell>
          <cell r="N2882" t="e">
            <v>#N/A</v>
          </cell>
        </row>
        <row r="2883">
          <cell r="A2883" t="str">
            <v>EXN_463</v>
          </cell>
          <cell r="B2883" t="str">
            <v>MAKABAI</v>
          </cell>
          <cell r="C2883" t="str">
            <v>EXN</v>
          </cell>
          <cell r="D2883" t="str">
            <v>Mora</v>
          </cell>
          <cell r="E2883">
            <v>14.14894</v>
          </cell>
          <cell r="F2883">
            <v>10.672180000000001</v>
          </cell>
          <cell r="G2883"/>
          <cell r="H2883"/>
          <cell r="I2883"/>
          <cell r="J2883" t="str">
            <v>Yaouba Yaya</v>
          </cell>
          <cell r="K2883" t="str">
            <v>Mora</v>
          </cell>
          <cell r="L2883" t="str">
            <v>TELEINFRA</v>
          </cell>
          <cell r="M2883">
            <v>0</v>
          </cell>
          <cell r="N2883" t="e">
            <v>#N/A</v>
          </cell>
        </row>
        <row r="2884">
          <cell r="A2884" t="str">
            <v>EXN_408</v>
          </cell>
          <cell r="B2884" t="str">
            <v>GANCEY</v>
          </cell>
          <cell r="C2884" t="str">
            <v>EXN</v>
          </cell>
          <cell r="D2884" t="str">
            <v>Mora</v>
          </cell>
          <cell r="E2884">
            <v>14.073309999999999</v>
          </cell>
          <cell r="F2884">
            <v>11.15657</v>
          </cell>
          <cell r="G2884"/>
          <cell r="H2884"/>
          <cell r="I2884"/>
          <cell r="J2884" t="str">
            <v>Yaouba Yaya</v>
          </cell>
          <cell r="K2884" t="str">
            <v>Mora</v>
          </cell>
          <cell r="L2884" t="str">
            <v>TELEINFRA</v>
          </cell>
          <cell r="M2884">
            <v>0</v>
          </cell>
          <cell r="N2884" t="e">
            <v>#N/A</v>
          </cell>
        </row>
        <row r="2885">
          <cell r="A2885"/>
          <cell r="B2885" t="str">
            <v>CHIRMOUSSARI</v>
          </cell>
          <cell r="C2885" t="str">
            <v/>
          </cell>
          <cell r="D2885" t="str">
            <v>Mora</v>
          </cell>
          <cell r="E2885" t="str">
            <v>13.933296</v>
          </cell>
          <cell r="F2885" t="str">
            <v>11.111906</v>
          </cell>
          <cell r="G2885"/>
          <cell r="H2885"/>
          <cell r="I2885"/>
          <cell r="J2885" t="str">
            <v>Yaouba Yaya</v>
          </cell>
          <cell r="K2885" t="str">
            <v>Mora</v>
          </cell>
          <cell r="L2885" t="str">
            <v>TELEINFRA</v>
          </cell>
          <cell r="M2885" t="e">
            <v>#N/A</v>
          </cell>
          <cell r="N2885" t="e">
            <v>#N/A</v>
          </cell>
        </row>
        <row r="2886">
          <cell r="A2886" t="str">
            <v>EXN_419</v>
          </cell>
          <cell r="B2886" t="str">
            <v>OURO GALLE</v>
          </cell>
          <cell r="C2886" t="str">
            <v>EXN</v>
          </cell>
          <cell r="D2886" t="str">
            <v>Mora</v>
          </cell>
          <cell r="E2886">
            <v>14.28937</v>
          </cell>
          <cell r="F2886">
            <v>10.940160000000001</v>
          </cell>
          <cell r="G2886"/>
          <cell r="H2886"/>
          <cell r="I2886"/>
          <cell r="J2886" t="str">
            <v>Yaouba Yaya</v>
          </cell>
          <cell r="K2886" t="str">
            <v>Mora</v>
          </cell>
          <cell r="L2886" t="str">
            <v>TELEINFRA</v>
          </cell>
          <cell r="M2886">
            <v>0</v>
          </cell>
          <cell r="N2886" t="e">
            <v>#N/A</v>
          </cell>
        </row>
        <row r="2887">
          <cell r="A2887" t="str">
            <v>EXN_482</v>
          </cell>
          <cell r="B2887" t="str">
            <v>HODANGO MOUFOU</v>
          </cell>
          <cell r="C2887" t="str">
            <v>EXN</v>
          </cell>
          <cell r="D2887" t="str">
            <v>Maroua_2</v>
          </cell>
          <cell r="E2887">
            <v>14.352665999999999</v>
          </cell>
          <cell r="F2887">
            <v>10.538848</v>
          </cell>
          <cell r="G2887"/>
          <cell r="H2887"/>
          <cell r="I2887"/>
          <cell r="J2887" t="str">
            <v>Yanoussa Ahmadou</v>
          </cell>
          <cell r="K2887" t="str">
            <v>Maroua_2</v>
          </cell>
          <cell r="L2887" t="str">
            <v>TELEINFRA</v>
          </cell>
          <cell r="M2887">
            <v>0</v>
          </cell>
          <cell r="N2887" t="e">
            <v>#N/A</v>
          </cell>
        </row>
        <row r="2888">
          <cell r="A2888"/>
          <cell r="B2888" t="str">
            <v>MBELLE</v>
          </cell>
          <cell r="C2888" t="str">
            <v/>
          </cell>
          <cell r="D2888" t="str">
            <v>Mora</v>
          </cell>
          <cell r="E2888" t="str">
            <v>14.0795</v>
          </cell>
          <cell r="F2888" t="str">
            <v>10.853</v>
          </cell>
          <cell r="G2888"/>
          <cell r="H2888"/>
          <cell r="I2888"/>
          <cell r="J2888" t="str">
            <v>Yaouba Yaya</v>
          </cell>
          <cell r="K2888" t="str">
            <v>Mora</v>
          </cell>
          <cell r="L2888" t="str">
            <v>TELEINFRA</v>
          </cell>
          <cell r="M2888" t="e">
            <v>#N/A</v>
          </cell>
          <cell r="N2888" t="e">
            <v>#N/A</v>
          </cell>
        </row>
        <row r="2889">
          <cell r="A2889" t="str">
            <v>EXN_451</v>
          </cell>
          <cell r="B2889" t="str">
            <v>DOUVANGAR</v>
          </cell>
          <cell r="C2889" t="str">
            <v>EXN</v>
          </cell>
          <cell r="D2889" t="str">
            <v>Mora</v>
          </cell>
          <cell r="E2889">
            <v>14.130229999999999</v>
          </cell>
          <cell r="F2889">
            <v>10.727869999999999</v>
          </cell>
          <cell r="G2889"/>
          <cell r="H2889"/>
          <cell r="I2889"/>
          <cell r="J2889" t="str">
            <v>Yaouba Yaya</v>
          </cell>
          <cell r="K2889" t="str">
            <v>Mora</v>
          </cell>
          <cell r="L2889" t="str">
            <v>TELEINFRA</v>
          </cell>
          <cell r="M2889">
            <v>0</v>
          </cell>
          <cell r="N2889" t="e">
            <v>#N/A</v>
          </cell>
        </row>
        <row r="2890">
          <cell r="A2890" t="str">
            <v>NRD_295</v>
          </cell>
          <cell r="B2890" t="str">
            <v>POMLA MANGA</v>
          </cell>
          <cell r="C2890" t="str">
            <v>NRD</v>
          </cell>
          <cell r="D2890" t="str">
            <v>Garoua_2</v>
          </cell>
          <cell r="E2890">
            <v>13.34782</v>
          </cell>
          <cell r="F2890">
            <v>9.3978300000000008</v>
          </cell>
          <cell r="G2890"/>
          <cell r="H2890"/>
          <cell r="I2890"/>
          <cell r="J2890" t="str">
            <v>Seydou Bachirou</v>
          </cell>
          <cell r="K2890" t="str">
            <v>Garoua_2</v>
          </cell>
          <cell r="L2890" t="str">
            <v>TELEINFRA</v>
          </cell>
          <cell r="M2890">
            <v>0</v>
          </cell>
          <cell r="N2890" t="e">
            <v>#N/A</v>
          </cell>
        </row>
        <row r="2891">
          <cell r="A2891" t="str">
            <v>EXN_416</v>
          </cell>
          <cell r="B2891" t="str">
            <v>SERA DOUMDA</v>
          </cell>
          <cell r="C2891" t="str">
            <v>EXN</v>
          </cell>
          <cell r="D2891" t="str">
            <v>Mora</v>
          </cell>
          <cell r="E2891">
            <v>14.196630000000001</v>
          </cell>
          <cell r="F2891">
            <v>10.99381</v>
          </cell>
          <cell r="G2891"/>
          <cell r="H2891"/>
          <cell r="I2891"/>
          <cell r="J2891" t="str">
            <v>Yaouba Yaya</v>
          </cell>
          <cell r="K2891" t="str">
            <v>Mora</v>
          </cell>
          <cell r="L2891" t="str">
            <v>TELEINFRA</v>
          </cell>
          <cell r="M2891">
            <v>0</v>
          </cell>
          <cell r="N2891" t="e">
            <v>#N/A</v>
          </cell>
        </row>
        <row r="2892">
          <cell r="A2892" t="str">
            <v>EXN_397</v>
          </cell>
          <cell r="B2892" t="str">
            <v>TOUE I</v>
          </cell>
          <cell r="C2892" t="str">
            <v>EXN</v>
          </cell>
          <cell r="D2892" t="str">
            <v>Kousseri</v>
          </cell>
          <cell r="E2892">
            <v>1483727</v>
          </cell>
          <cell r="F2892">
            <v>1223477</v>
          </cell>
          <cell r="G2892"/>
          <cell r="H2892"/>
          <cell r="I2892"/>
          <cell r="J2892" t="str">
            <v>Hairou Alhamdou</v>
          </cell>
          <cell r="K2892" t="str">
            <v>Kousseri</v>
          </cell>
          <cell r="L2892" t="str">
            <v>TELEINFRA</v>
          </cell>
          <cell r="M2892">
            <v>0</v>
          </cell>
          <cell r="N2892" t="e">
            <v>#N/A</v>
          </cell>
        </row>
        <row r="2893">
          <cell r="A2893"/>
          <cell r="B2893" t="str">
            <v>AMSAMKA</v>
          </cell>
          <cell r="C2893" t="str">
            <v/>
          </cell>
          <cell r="D2893" t="str">
            <v>Kousseri</v>
          </cell>
          <cell r="E2893" t="str">
            <v>14.703645</v>
          </cell>
          <cell r="F2893" t="str">
            <v>12.486647</v>
          </cell>
          <cell r="G2893"/>
          <cell r="H2893"/>
          <cell r="I2893"/>
          <cell r="J2893" t="str">
            <v>Hairou Alhamdou</v>
          </cell>
          <cell r="K2893" t="str">
            <v>Kousseri</v>
          </cell>
          <cell r="L2893" t="str">
            <v>TELEINFRA</v>
          </cell>
          <cell r="M2893" t="e">
            <v>#N/A</v>
          </cell>
          <cell r="N2893" t="e">
            <v>#N/A</v>
          </cell>
        </row>
        <row r="2894">
          <cell r="A2894" t="str">
            <v>NRD_301</v>
          </cell>
          <cell r="B2894" t="str">
            <v>MAYO LOPE</v>
          </cell>
          <cell r="C2894" t="str">
            <v>NRD</v>
          </cell>
          <cell r="D2894" t="str">
            <v>Garoua_2</v>
          </cell>
          <cell r="E2894">
            <v>14.240475</v>
          </cell>
          <cell r="F2894">
            <v>9.3521300000000007</v>
          </cell>
          <cell r="G2894"/>
          <cell r="H2894"/>
          <cell r="I2894"/>
          <cell r="J2894" t="str">
            <v>Seydou Bachirou</v>
          </cell>
          <cell r="K2894" t="str">
            <v>Garoua_2</v>
          </cell>
          <cell r="L2894" t="str">
            <v>TELEINFRA</v>
          </cell>
          <cell r="M2894">
            <v>0</v>
          </cell>
          <cell r="N2894" t="e">
            <v>#N/A</v>
          </cell>
        </row>
        <row r="2895">
          <cell r="A2895" t="str">
            <v>NRD_298</v>
          </cell>
          <cell r="B2895" t="str">
            <v>DERENSING</v>
          </cell>
          <cell r="C2895" t="str">
            <v>NRD</v>
          </cell>
          <cell r="D2895" t="str">
            <v>Garoua_2</v>
          </cell>
          <cell r="E2895">
            <v>13.91606</v>
          </cell>
          <cell r="F2895">
            <v>9.3676899999999996</v>
          </cell>
          <cell r="G2895"/>
          <cell r="H2895"/>
          <cell r="I2895"/>
          <cell r="J2895" t="str">
            <v>Seydou Bachirou</v>
          </cell>
          <cell r="K2895" t="str">
            <v>Garoua_2</v>
          </cell>
          <cell r="L2895" t="str">
            <v>TELEINFRA</v>
          </cell>
          <cell r="M2895">
            <v>0</v>
          </cell>
          <cell r="N2895" t="e">
            <v>#N/A</v>
          </cell>
        </row>
        <row r="2896">
          <cell r="A2896" t="str">
            <v>EXN_414</v>
          </cell>
          <cell r="B2896" t="str">
            <v>MAOULA</v>
          </cell>
          <cell r="C2896" t="str">
            <v>EXN</v>
          </cell>
          <cell r="D2896" t="str">
            <v>Mora</v>
          </cell>
          <cell r="E2896">
            <v>14.212680000000001</v>
          </cell>
          <cell r="F2896">
            <v>11.04649</v>
          </cell>
          <cell r="G2896"/>
          <cell r="H2896"/>
          <cell r="I2896"/>
          <cell r="J2896" t="str">
            <v>Yaouba Yaya</v>
          </cell>
          <cell r="K2896" t="str">
            <v>Mora</v>
          </cell>
          <cell r="L2896" t="str">
            <v>TELEINFRA</v>
          </cell>
          <cell r="M2896">
            <v>0</v>
          </cell>
          <cell r="N2896" t="e">
            <v>#N/A</v>
          </cell>
        </row>
        <row r="2897">
          <cell r="A2897"/>
          <cell r="B2897" t="str">
            <v>MODELE</v>
          </cell>
          <cell r="C2897" t="str">
            <v/>
          </cell>
          <cell r="D2897" t="str">
            <v>Bamenda_2</v>
          </cell>
          <cell r="E2897" t="str">
            <v>9.958426</v>
          </cell>
          <cell r="F2897" t="str">
            <v>6.368156</v>
          </cell>
          <cell r="G2897"/>
          <cell r="H2897"/>
          <cell r="I2897"/>
          <cell r="J2897" t="str">
            <v>Elan Mencheng  Jeremiah</v>
          </cell>
          <cell r="K2897" t="str">
            <v>Bamenda_2</v>
          </cell>
          <cell r="L2897" t="str">
            <v>HAMMER</v>
          </cell>
          <cell r="M2897" t="e">
            <v>#N/A</v>
          </cell>
          <cell r="N2897" t="e">
            <v>#N/A</v>
          </cell>
        </row>
        <row r="2898">
          <cell r="A2898" t="str">
            <v>NRD_293</v>
          </cell>
          <cell r="B2898" t="str">
            <v>WAGUA</v>
          </cell>
          <cell r="C2898" t="str">
            <v>NRD</v>
          </cell>
          <cell r="D2898" t="str">
            <v>Garoua_2</v>
          </cell>
          <cell r="E2898">
            <v>13.863216</v>
          </cell>
          <cell r="F2898">
            <v>9.4275316</v>
          </cell>
          <cell r="G2898"/>
          <cell r="H2898"/>
          <cell r="I2898"/>
          <cell r="J2898" t="str">
            <v>Seydou Bachirou</v>
          </cell>
          <cell r="K2898" t="str">
            <v>Garoua_2</v>
          </cell>
          <cell r="L2898" t="str">
            <v>TELEINFRA</v>
          </cell>
          <cell r="M2898">
            <v>0</v>
          </cell>
          <cell r="N2898" t="e">
            <v>#N/A</v>
          </cell>
        </row>
        <row r="2899">
          <cell r="A2899" t="str">
            <v>NRD_314</v>
          </cell>
          <cell r="B2899" t="str">
            <v>BAROUME</v>
          </cell>
          <cell r="C2899" t="str">
            <v>NRD</v>
          </cell>
          <cell r="D2899" t="str">
            <v>Garoua_2</v>
          </cell>
          <cell r="E2899">
            <v>13.262779999999999</v>
          </cell>
          <cell r="F2899">
            <v>9.2076899999999995</v>
          </cell>
          <cell r="G2899"/>
          <cell r="H2899"/>
          <cell r="I2899"/>
          <cell r="J2899" t="str">
            <v>Seydou Bachirou</v>
          </cell>
          <cell r="K2899" t="str">
            <v>Garoua_2</v>
          </cell>
          <cell r="L2899" t="str">
            <v>TELEINFRA</v>
          </cell>
          <cell r="M2899">
            <v>0</v>
          </cell>
          <cell r="N2899" t="e">
            <v>#N/A</v>
          </cell>
        </row>
        <row r="2900">
          <cell r="A2900" t="str">
            <v>NRD_297</v>
          </cell>
          <cell r="B2900" t="str">
            <v>FALATIGOU</v>
          </cell>
          <cell r="C2900" t="str">
            <v>NRD</v>
          </cell>
          <cell r="D2900" t="str">
            <v>Garoua_2</v>
          </cell>
          <cell r="E2900">
            <v>13.7735223</v>
          </cell>
          <cell r="F2900">
            <v>9.3877902360000007</v>
          </cell>
          <cell r="G2900"/>
          <cell r="H2900"/>
          <cell r="I2900"/>
          <cell r="J2900" t="str">
            <v>Seydou Bachirou</v>
          </cell>
          <cell r="K2900" t="str">
            <v>Garoua_2</v>
          </cell>
          <cell r="L2900" t="str">
            <v>TELEINFRA</v>
          </cell>
          <cell r="M2900">
            <v>0</v>
          </cell>
          <cell r="N2900" t="e">
            <v>#N/A</v>
          </cell>
        </row>
        <row r="2901">
          <cell r="A2901" t="str">
            <v>NRD_313</v>
          </cell>
          <cell r="B2901" t="str">
            <v>NDOULOUMI</v>
          </cell>
          <cell r="C2901" t="str">
            <v>NRD</v>
          </cell>
          <cell r="D2901" t="str">
            <v>Garoua_2</v>
          </cell>
          <cell r="E2901">
            <v>13.659940000000001</v>
          </cell>
          <cell r="F2901">
            <v>9.2118400000000005</v>
          </cell>
          <cell r="G2901"/>
          <cell r="H2901"/>
          <cell r="I2901"/>
          <cell r="J2901" t="str">
            <v>Seydou Bachirou</v>
          </cell>
          <cell r="K2901" t="str">
            <v>Garoua_2</v>
          </cell>
          <cell r="L2901" t="str">
            <v>TELEINFRA</v>
          </cell>
          <cell r="M2901">
            <v>0</v>
          </cell>
          <cell r="N2901" t="e">
            <v>#N/A</v>
          </cell>
        </row>
        <row r="2902">
          <cell r="A2902" t="str">
            <v>EXN_413</v>
          </cell>
          <cell r="B2902" t="str">
            <v>DAGOFORA</v>
          </cell>
          <cell r="C2902" t="str">
            <v>EXN</v>
          </cell>
          <cell r="D2902" t="str">
            <v>Mora</v>
          </cell>
          <cell r="E2902">
            <v>1416575</v>
          </cell>
          <cell r="F2902">
            <v>1109759</v>
          </cell>
          <cell r="G2902"/>
          <cell r="H2902"/>
          <cell r="I2902"/>
          <cell r="J2902" t="str">
            <v>Yaouba Yaya</v>
          </cell>
          <cell r="K2902" t="str">
            <v>Mora</v>
          </cell>
          <cell r="L2902" t="str">
            <v>TELEINFRA</v>
          </cell>
          <cell r="M2902">
            <v>0</v>
          </cell>
          <cell r="N2902" t="e">
            <v>#N/A</v>
          </cell>
        </row>
        <row r="2903">
          <cell r="A2903"/>
          <cell r="B2903" t="str">
            <v>MAZAYA</v>
          </cell>
          <cell r="C2903" t="str">
            <v/>
          </cell>
          <cell r="D2903" t="str">
            <v>Mora</v>
          </cell>
          <cell r="E2903" t="str">
            <v>13.976879</v>
          </cell>
          <cell r="F2903" t="str">
            <v>10.854013</v>
          </cell>
          <cell r="G2903"/>
          <cell r="H2903"/>
          <cell r="I2903"/>
          <cell r="J2903" t="str">
            <v>Yaouba Yaya</v>
          </cell>
          <cell r="K2903" t="str">
            <v>Mora</v>
          </cell>
          <cell r="L2903" t="str">
            <v>TELEINFRA</v>
          </cell>
          <cell r="M2903" t="e">
            <v>#N/A</v>
          </cell>
          <cell r="N2903" t="e">
            <v>#N/A</v>
          </cell>
        </row>
        <row r="2904">
          <cell r="A2904"/>
          <cell r="B2904" t="str">
            <v>HOUDA</v>
          </cell>
          <cell r="C2904" t="str">
            <v/>
          </cell>
          <cell r="D2904" t="str">
            <v>Mora</v>
          </cell>
          <cell r="E2904" t="str">
            <v>13.786138</v>
          </cell>
          <cell r="F2904" t="str">
            <v>10.843524</v>
          </cell>
          <cell r="G2904"/>
          <cell r="H2904"/>
          <cell r="I2904"/>
          <cell r="J2904" t="str">
            <v>Yaouba Yaya</v>
          </cell>
          <cell r="K2904" t="str">
            <v>Mora</v>
          </cell>
          <cell r="L2904" t="str">
            <v>TELEINFRA</v>
          </cell>
          <cell r="M2904" t="e">
            <v>#N/A</v>
          </cell>
          <cell r="N2904" t="e">
            <v>#N/A</v>
          </cell>
        </row>
        <row r="2905">
          <cell r="A2905"/>
          <cell r="B2905" t="str">
            <v>MABOUDJI</v>
          </cell>
          <cell r="C2905" t="str">
            <v/>
          </cell>
          <cell r="D2905" t="str">
            <v>Guider</v>
          </cell>
          <cell r="E2905" t="str">
            <v>13.432906</v>
          </cell>
          <cell r="F2905" t="str">
            <v>10.123704</v>
          </cell>
          <cell r="G2905"/>
          <cell r="H2905"/>
          <cell r="I2905"/>
          <cell r="J2905" t="str">
            <v>Tsafack Ervice</v>
          </cell>
          <cell r="K2905" t="str">
            <v>Guider</v>
          </cell>
          <cell r="L2905" t="str">
            <v>TELEINFRA</v>
          </cell>
          <cell r="M2905" t="e">
            <v>#N/A</v>
          </cell>
          <cell r="N2905" t="e">
            <v>#N/A</v>
          </cell>
        </row>
        <row r="2906">
          <cell r="A2906"/>
          <cell r="B2906" t="str">
            <v>MODEKA</v>
          </cell>
          <cell r="C2906" t="str">
            <v/>
          </cell>
          <cell r="D2906" t="str">
            <v>Douala_10</v>
          </cell>
          <cell r="E2906" t="str">
            <v>9.507785</v>
          </cell>
          <cell r="F2906" t="str">
            <v>4.144889</v>
          </cell>
          <cell r="G2906"/>
          <cell r="H2906"/>
          <cell r="I2906"/>
          <cell r="J2906" t="str">
            <v>NWADJI Pascal</v>
          </cell>
          <cell r="K2906" t="str">
            <v>Douala_10</v>
          </cell>
          <cell r="L2906" t="str">
            <v>HAMMER</v>
          </cell>
          <cell r="M2906" t="e">
            <v>#N/A</v>
          </cell>
          <cell r="N2906" t="e">
            <v>#N/A</v>
          </cell>
        </row>
        <row r="2907">
          <cell r="A2907" t="str">
            <v>NRD_290</v>
          </cell>
          <cell r="B2907" t="str">
            <v>MAYO LEBBRI</v>
          </cell>
          <cell r="C2907" t="str">
            <v>NRD</v>
          </cell>
          <cell r="D2907" t="str">
            <v>Garoua_2</v>
          </cell>
          <cell r="E2907">
            <v>13745014</v>
          </cell>
          <cell r="F2907">
            <v>9468786</v>
          </cell>
          <cell r="G2907"/>
          <cell r="H2907"/>
          <cell r="I2907"/>
          <cell r="J2907" t="str">
            <v>Seydou Bachirou</v>
          </cell>
          <cell r="K2907" t="str">
            <v>Garoua_2</v>
          </cell>
          <cell r="L2907" t="str">
            <v>TELEINFRA</v>
          </cell>
          <cell r="M2907">
            <v>0</v>
          </cell>
          <cell r="N2907" t="e">
            <v>#N/A</v>
          </cell>
        </row>
        <row r="2908">
          <cell r="A2908"/>
          <cell r="B2908" t="str">
            <v>GOROM</v>
          </cell>
          <cell r="C2908" t="str">
            <v/>
          </cell>
          <cell r="D2908" t="str">
            <v>Guider</v>
          </cell>
          <cell r="E2908" t="str">
            <v>13.82399</v>
          </cell>
          <cell r="F2908" t="str">
            <v>10.048781</v>
          </cell>
          <cell r="G2908"/>
          <cell r="H2908"/>
          <cell r="I2908"/>
          <cell r="J2908" t="str">
            <v>Tsafack Ervice</v>
          </cell>
          <cell r="K2908" t="str">
            <v>Guider</v>
          </cell>
          <cell r="L2908" t="str">
            <v>TELEINFRA</v>
          </cell>
          <cell r="M2908" t="e">
            <v>#N/A</v>
          </cell>
          <cell r="N2908" t="e">
            <v>#N/A</v>
          </cell>
        </row>
        <row r="2909">
          <cell r="A2909" t="str">
            <v>EXN_565</v>
          </cell>
          <cell r="B2909" t="str">
            <v>MBITOU</v>
          </cell>
          <cell r="C2909" t="str">
            <v>EXN</v>
          </cell>
          <cell r="D2909" t="str">
            <v>Kaele</v>
          </cell>
          <cell r="E2909" t="str">
            <v>14.701819</v>
          </cell>
          <cell r="F2909" t="str">
            <v>9.985294</v>
          </cell>
          <cell r="G2909"/>
          <cell r="H2909"/>
          <cell r="I2909"/>
          <cell r="J2909" t="str">
            <v>Herman Tchawe</v>
          </cell>
          <cell r="K2909" t="str">
            <v>Kaele</v>
          </cell>
          <cell r="L2909" t="str">
            <v>TELEINFRA</v>
          </cell>
          <cell r="M2909">
            <v>0</v>
          </cell>
          <cell r="N2909" t="e">
            <v>#N/A</v>
          </cell>
        </row>
        <row r="2910">
          <cell r="A2910"/>
          <cell r="B2910" t="str">
            <v>DENGUI</v>
          </cell>
          <cell r="C2910" t="str">
            <v/>
          </cell>
          <cell r="D2910" t="str">
            <v>Garoua_2</v>
          </cell>
          <cell r="E2910" t="str">
            <v>13.594464</v>
          </cell>
          <cell r="F2910" t="str">
            <v>9.292808</v>
          </cell>
          <cell r="G2910"/>
          <cell r="H2910"/>
          <cell r="I2910"/>
          <cell r="J2910" t="str">
            <v>Seydou Bachirou</v>
          </cell>
          <cell r="K2910" t="str">
            <v>Garoua_2</v>
          </cell>
          <cell r="L2910" t="str">
            <v>TELEINFRA</v>
          </cell>
          <cell r="M2910" t="e">
            <v>#N/A</v>
          </cell>
          <cell r="N2910" t="e">
            <v>#N/A</v>
          </cell>
        </row>
        <row r="2911">
          <cell r="A2911"/>
          <cell r="B2911" t="str">
            <v>GADALA</v>
          </cell>
          <cell r="C2911" t="str">
            <v/>
          </cell>
          <cell r="D2911" t="str">
            <v>Mokolo</v>
          </cell>
          <cell r="E2911" t="str">
            <v>13.831271</v>
          </cell>
          <cell r="F2911" t="str">
            <v>10.585016</v>
          </cell>
          <cell r="G2911"/>
          <cell r="H2911"/>
          <cell r="I2911"/>
          <cell r="J2911" t="str">
            <v>Abiss Alioum</v>
          </cell>
          <cell r="K2911" t="str">
            <v>Mokolo</v>
          </cell>
          <cell r="L2911" t="str">
            <v>TELEINFRA</v>
          </cell>
          <cell r="M2911" t="e">
            <v>#N/A</v>
          </cell>
          <cell r="N2911" t="e">
            <v>#N/A</v>
          </cell>
        </row>
        <row r="2912">
          <cell r="A2912"/>
          <cell r="B2912" t="str">
            <v>BABLA CENTRE</v>
          </cell>
          <cell r="C2912" t="str">
            <v/>
          </cell>
          <cell r="D2912" t="str">
            <v>Garoua_2</v>
          </cell>
          <cell r="E2912" t="str">
            <v>13.546022</v>
          </cell>
          <cell r="F2912" t="str">
            <v>9.267278</v>
          </cell>
          <cell r="G2912"/>
          <cell r="H2912"/>
          <cell r="I2912"/>
          <cell r="J2912" t="str">
            <v>Seydou Bachirou</v>
          </cell>
          <cell r="K2912" t="str">
            <v>Garoua_2</v>
          </cell>
          <cell r="L2912" t="str">
            <v>TELEINFRA</v>
          </cell>
          <cell r="M2912" t="e">
            <v>#N/A</v>
          </cell>
          <cell r="N2912" t="e">
            <v>#N/A</v>
          </cell>
        </row>
        <row r="2913">
          <cell r="A2913" t="str">
            <v>EXN_488</v>
          </cell>
          <cell r="B2913" t="str">
            <v>OURO MANA</v>
          </cell>
          <cell r="C2913" t="str">
            <v>EXN</v>
          </cell>
          <cell r="D2913" t="str">
            <v>Maroua_2</v>
          </cell>
          <cell r="E2913">
            <v>14.556889999999999</v>
          </cell>
          <cell r="F2913">
            <v>10.4839</v>
          </cell>
          <cell r="G2913"/>
          <cell r="H2913"/>
          <cell r="I2913"/>
          <cell r="J2913" t="str">
            <v>Yanoussa Ahmadou</v>
          </cell>
          <cell r="K2913" t="str">
            <v>Maroua_2</v>
          </cell>
          <cell r="L2913" t="str">
            <v>TELEINFRA</v>
          </cell>
          <cell r="M2913">
            <v>0</v>
          </cell>
          <cell r="N2913" t="e">
            <v>#N/A</v>
          </cell>
        </row>
        <row r="2914">
          <cell r="A2914" t="str">
            <v>EXN_507</v>
          </cell>
          <cell r="B2914" t="str">
            <v>TOULOUM</v>
          </cell>
          <cell r="C2914" t="str">
            <v>EXN</v>
          </cell>
          <cell r="D2914" t="str">
            <v>Maroua_2</v>
          </cell>
          <cell r="E2914" t="str">
            <v>13.974147</v>
          </cell>
          <cell r="F2914" t="str">
            <v>10.289889</v>
          </cell>
          <cell r="G2914"/>
          <cell r="H2914"/>
          <cell r="I2914"/>
          <cell r="J2914" t="str">
            <v>Yanoussa Ahmadou</v>
          </cell>
          <cell r="K2914" t="str">
            <v>Maroua_2</v>
          </cell>
          <cell r="L2914" t="str">
            <v>TELEINFRA</v>
          </cell>
          <cell r="M2914">
            <v>0</v>
          </cell>
          <cell r="N2914" t="e">
            <v>#N/A</v>
          </cell>
        </row>
        <row r="2915">
          <cell r="A2915" t="str">
            <v>EXN_478</v>
          </cell>
          <cell r="B2915" t="str">
            <v>KODJOLEO</v>
          </cell>
          <cell r="C2915" t="str">
            <v>EXN</v>
          </cell>
          <cell r="D2915" t="str">
            <v>Maroua_2</v>
          </cell>
          <cell r="E2915">
            <v>14.46391</v>
          </cell>
          <cell r="F2915">
            <v>10.5672</v>
          </cell>
          <cell r="G2915"/>
          <cell r="H2915"/>
          <cell r="I2915"/>
          <cell r="J2915" t="str">
            <v>Yanoussa Ahmadou</v>
          </cell>
          <cell r="K2915" t="str">
            <v>Maroua_2</v>
          </cell>
          <cell r="L2915" t="str">
            <v>TELEINFRA</v>
          </cell>
          <cell r="M2915">
            <v>0</v>
          </cell>
          <cell r="N2915" t="e">
            <v>#N/A</v>
          </cell>
        </row>
        <row r="2916">
          <cell r="A2916"/>
          <cell r="B2916" t="str">
            <v>GOROM 2</v>
          </cell>
          <cell r="C2916" t="str">
            <v/>
          </cell>
          <cell r="D2916" t="str">
            <v>Guider</v>
          </cell>
          <cell r="E2916" t="str">
            <v>13.791347</v>
          </cell>
          <cell r="F2916" t="str">
            <v>10.055567</v>
          </cell>
          <cell r="G2916"/>
          <cell r="H2916"/>
          <cell r="I2916"/>
          <cell r="J2916" t="str">
            <v>Tsafack Ervice</v>
          </cell>
          <cell r="K2916" t="str">
            <v>Guider</v>
          </cell>
          <cell r="L2916" t="str">
            <v>TELEINFRA</v>
          </cell>
          <cell r="M2916" t="e">
            <v>#N/A</v>
          </cell>
          <cell r="N2916" t="e">
            <v>#N/A</v>
          </cell>
        </row>
        <row r="2917">
          <cell r="A2917"/>
          <cell r="B2917" t="str">
            <v>LAKAWAR</v>
          </cell>
          <cell r="C2917" t="str">
            <v/>
          </cell>
          <cell r="D2917" t="str">
            <v>Guider</v>
          </cell>
          <cell r="E2917" t="str">
            <v>13.861447</v>
          </cell>
          <cell r="F2917" t="str">
            <v>10.059951</v>
          </cell>
          <cell r="G2917"/>
          <cell r="H2917"/>
          <cell r="I2917"/>
          <cell r="J2917" t="str">
            <v>Tsafack Ervice</v>
          </cell>
          <cell r="K2917" t="str">
            <v>Guider</v>
          </cell>
          <cell r="L2917" t="str">
            <v>TELEINFRA</v>
          </cell>
          <cell r="M2917" t="e">
            <v>#N/A</v>
          </cell>
          <cell r="N2917" t="e">
            <v>#N/A</v>
          </cell>
        </row>
        <row r="2918">
          <cell r="A2918"/>
          <cell r="B2918" t="str">
            <v>AKMASSIRAK</v>
          </cell>
          <cell r="C2918" t="str">
            <v/>
          </cell>
          <cell r="D2918" t="str">
            <v>Kousseri</v>
          </cell>
          <cell r="E2918" t="str">
            <v>14.740203</v>
          </cell>
          <cell r="F2918" t="str">
            <v>12.562715</v>
          </cell>
          <cell r="G2918"/>
          <cell r="H2918"/>
          <cell r="I2918"/>
          <cell r="J2918" t="str">
            <v>Hairou Alhamdou</v>
          </cell>
          <cell r="K2918" t="str">
            <v>Kousseri</v>
          </cell>
          <cell r="L2918" t="str">
            <v>TELEINFRA</v>
          </cell>
          <cell r="M2918" t="e">
            <v>#N/A</v>
          </cell>
          <cell r="N2918" t="e">
            <v>#N/A</v>
          </cell>
        </row>
        <row r="2919">
          <cell r="A2919" t="str">
            <v>EXN_563</v>
          </cell>
          <cell r="B2919" t="str">
            <v>DATCHEKA TAKREO</v>
          </cell>
          <cell r="C2919" t="str">
            <v>EXN</v>
          </cell>
          <cell r="D2919" t="str">
            <v>Yagoua</v>
          </cell>
          <cell r="E2919">
            <v>14.887969999999999</v>
          </cell>
          <cell r="F2919">
            <v>10.13862</v>
          </cell>
          <cell r="G2919"/>
          <cell r="H2919"/>
          <cell r="I2919"/>
          <cell r="J2919" t="str">
            <v>Yonoussa Mohamadou</v>
          </cell>
          <cell r="K2919" t="str">
            <v>Yagoua</v>
          </cell>
          <cell r="L2919" t="str">
            <v>TELEINFRA</v>
          </cell>
          <cell r="M2919">
            <v>0</v>
          </cell>
          <cell r="N2919" t="e">
            <v>#N/A</v>
          </cell>
        </row>
        <row r="2920">
          <cell r="A2920" t="str">
            <v>EXN_543</v>
          </cell>
          <cell r="B2920" t="str">
            <v>MOUMOUR</v>
          </cell>
          <cell r="C2920" t="str">
            <v>EXN</v>
          </cell>
          <cell r="D2920" t="str">
            <v>Kaele</v>
          </cell>
          <cell r="E2920" t="str">
            <v>14.326137</v>
          </cell>
          <cell r="F2920" t="str">
            <v>10.120339</v>
          </cell>
          <cell r="G2920"/>
          <cell r="H2920"/>
          <cell r="I2920"/>
          <cell r="J2920" t="str">
            <v>Herman Tchawe</v>
          </cell>
          <cell r="K2920" t="str">
            <v>Kaele</v>
          </cell>
          <cell r="L2920" t="str">
            <v>TELEINFRA</v>
          </cell>
          <cell r="M2920">
            <v>0</v>
          </cell>
          <cell r="N2920" t="e">
            <v>#N/A</v>
          </cell>
        </row>
        <row r="2921">
          <cell r="A2921"/>
          <cell r="B2921" t="str">
            <v>BALANE GABANE</v>
          </cell>
          <cell r="C2921" t="str">
            <v/>
          </cell>
          <cell r="D2921" t="str">
            <v>Kaele</v>
          </cell>
          <cell r="E2921" t="str">
            <v>14.325806</v>
          </cell>
          <cell r="F2921" t="str">
            <v>10.1344175</v>
          </cell>
          <cell r="G2921"/>
          <cell r="H2921"/>
          <cell r="I2921"/>
          <cell r="J2921" t="str">
            <v>Herman Tchawe</v>
          </cell>
          <cell r="K2921" t="str">
            <v>Kaele</v>
          </cell>
          <cell r="L2921" t="str">
            <v>TELEINFRA</v>
          </cell>
          <cell r="M2921" t="e">
            <v>#N/A</v>
          </cell>
          <cell r="N2921" t="e">
            <v>#N/A</v>
          </cell>
        </row>
        <row r="2922">
          <cell r="A2922" t="str">
            <v>EXN_518</v>
          </cell>
          <cell r="B2922" t="str">
            <v>GAZARO</v>
          </cell>
          <cell r="C2922" t="str">
            <v>EXN</v>
          </cell>
          <cell r="D2922" t="str">
            <v>Kaele</v>
          </cell>
          <cell r="E2922" t="str">
            <v>14.434645</v>
          </cell>
          <cell r="F2922" t="str">
            <v>10.247347</v>
          </cell>
          <cell r="G2922"/>
          <cell r="H2922"/>
          <cell r="I2922"/>
          <cell r="J2922" t="str">
            <v>Herman Tchawe</v>
          </cell>
          <cell r="K2922" t="str">
            <v>Kaele</v>
          </cell>
          <cell r="L2922" t="str">
            <v>TELEINFRA</v>
          </cell>
          <cell r="M2922">
            <v>0</v>
          </cell>
          <cell r="N2922" t="e">
            <v>#N/A</v>
          </cell>
        </row>
        <row r="2923">
          <cell r="A2923" t="str">
            <v>EXN_533</v>
          </cell>
          <cell r="B2923" t="str">
            <v>SAO TCHAI</v>
          </cell>
          <cell r="C2923" t="str">
            <v>EXN</v>
          </cell>
          <cell r="D2923" t="str">
            <v>Yagoua</v>
          </cell>
          <cell r="E2923">
            <v>14.822480000000001</v>
          </cell>
          <cell r="F2923">
            <v>10.156420000000001</v>
          </cell>
          <cell r="G2923"/>
          <cell r="H2923"/>
          <cell r="I2923"/>
          <cell r="J2923" t="str">
            <v>Yonoussa Mohamadou</v>
          </cell>
          <cell r="K2923" t="str">
            <v>Yagoua</v>
          </cell>
          <cell r="L2923" t="str">
            <v>TELEINFRA</v>
          </cell>
          <cell r="M2923">
            <v>0</v>
          </cell>
          <cell r="N2923" t="e">
            <v>#N/A</v>
          </cell>
        </row>
        <row r="2924">
          <cell r="A2924" t="str">
            <v>EXN_485</v>
          </cell>
          <cell r="B2924" t="str">
            <v>VELE</v>
          </cell>
          <cell r="C2924" t="str">
            <v>EXN</v>
          </cell>
          <cell r="D2924" t="str">
            <v>Yagoua</v>
          </cell>
          <cell r="E2924">
            <v>15.161670000000001</v>
          </cell>
          <cell r="F2924">
            <v>10.51169</v>
          </cell>
          <cell r="G2924"/>
          <cell r="H2924"/>
          <cell r="I2924"/>
          <cell r="J2924" t="str">
            <v>Yonoussa Mohamadou</v>
          </cell>
          <cell r="K2924" t="str">
            <v>Yagoua</v>
          </cell>
          <cell r="L2924" t="str">
            <v>TELEINFRA</v>
          </cell>
          <cell r="M2924">
            <v>0</v>
          </cell>
          <cell r="N2924" t="e">
            <v>#N/A</v>
          </cell>
        </row>
        <row r="2925">
          <cell r="A2925" t="str">
            <v>EXN_553</v>
          </cell>
          <cell r="B2925" t="str">
            <v>LAMTARE</v>
          </cell>
          <cell r="C2925" t="str">
            <v>EXN</v>
          </cell>
          <cell r="D2925" t="str">
            <v>Kaele</v>
          </cell>
          <cell r="E2925" t="str">
            <v>14.697712</v>
          </cell>
          <cell r="F2925" t="str">
            <v>10.061884</v>
          </cell>
          <cell r="G2925"/>
          <cell r="H2925"/>
          <cell r="I2925"/>
          <cell r="J2925" t="str">
            <v>Herman Tchawe</v>
          </cell>
          <cell r="K2925" t="str">
            <v>Kaele</v>
          </cell>
          <cell r="L2925" t="str">
            <v>TELEINFRA</v>
          </cell>
          <cell r="M2925">
            <v>0</v>
          </cell>
          <cell r="N2925" t="e">
            <v>#N/A</v>
          </cell>
        </row>
        <row r="2926">
          <cell r="A2926"/>
          <cell r="B2926" t="str">
            <v>LOUGUERE KONDONG</v>
          </cell>
          <cell r="C2926" t="str">
            <v/>
          </cell>
          <cell r="D2926" t="str">
            <v>Mokolo</v>
          </cell>
          <cell r="E2926" t="str">
            <v>13.845519</v>
          </cell>
          <cell r="F2926" t="str">
            <v>10.395729</v>
          </cell>
          <cell r="G2926"/>
          <cell r="H2926"/>
          <cell r="I2926"/>
          <cell r="J2926" t="str">
            <v>Abiss Alioum</v>
          </cell>
          <cell r="K2926" t="str">
            <v>Mokolo</v>
          </cell>
          <cell r="L2926" t="str">
            <v>TELEINFRA</v>
          </cell>
          <cell r="M2926" t="e">
            <v>#N/A</v>
          </cell>
          <cell r="N2926" t="e">
            <v>#N/A</v>
          </cell>
        </row>
        <row r="2927">
          <cell r="A2927" t="str">
            <v>EXN_547</v>
          </cell>
          <cell r="B2927" t="str">
            <v>NGAINA</v>
          </cell>
          <cell r="C2927" t="str">
            <v>EXN</v>
          </cell>
          <cell r="D2927" t="str">
            <v>Yagoua</v>
          </cell>
          <cell r="E2927">
            <v>15.30355</v>
          </cell>
          <cell r="F2927">
            <v>10.090619999999999</v>
          </cell>
          <cell r="G2927"/>
          <cell r="H2927"/>
          <cell r="I2927"/>
          <cell r="J2927" t="str">
            <v>Yonoussa Mohamadou</v>
          </cell>
          <cell r="K2927" t="str">
            <v>Yagoua</v>
          </cell>
          <cell r="L2927" t="str">
            <v>TELEINFRA</v>
          </cell>
          <cell r="M2927">
            <v>0</v>
          </cell>
          <cell r="N2927" t="e">
            <v>#N/A</v>
          </cell>
        </row>
        <row r="2928">
          <cell r="A2928" t="str">
            <v>EXN_544</v>
          </cell>
          <cell r="B2928" t="str">
            <v>KOBRO</v>
          </cell>
          <cell r="C2928" t="str">
            <v>EXN</v>
          </cell>
          <cell r="D2928" t="str">
            <v>Yagoua</v>
          </cell>
          <cell r="E2928">
            <v>14.84369</v>
          </cell>
          <cell r="F2928">
            <v>10.100759999999999</v>
          </cell>
          <cell r="G2928"/>
          <cell r="H2928"/>
          <cell r="I2928"/>
          <cell r="J2928" t="str">
            <v>Yonoussa Mohamadou</v>
          </cell>
          <cell r="K2928" t="str">
            <v>Yagoua</v>
          </cell>
          <cell r="L2928" t="str">
            <v>TELEINFRA</v>
          </cell>
          <cell r="M2928">
            <v>0</v>
          </cell>
          <cell r="N2928" t="e">
            <v>#N/A</v>
          </cell>
        </row>
        <row r="2929">
          <cell r="A2929"/>
          <cell r="B2929" t="str">
            <v>ALARBA SIRAKOUKI</v>
          </cell>
          <cell r="C2929" t="str">
            <v/>
          </cell>
          <cell r="D2929" t="str">
            <v>Mokolo</v>
          </cell>
          <cell r="E2929" t="str">
            <v>13.67208616</v>
          </cell>
          <cell r="F2929" t="str">
            <v>10.53192459</v>
          </cell>
          <cell r="G2929"/>
          <cell r="H2929"/>
          <cell r="I2929"/>
          <cell r="J2929" t="str">
            <v>Abiss Alioum</v>
          </cell>
          <cell r="K2929" t="str">
            <v>Mokolo</v>
          </cell>
          <cell r="L2929" t="str">
            <v>TELEINFRA</v>
          </cell>
          <cell r="M2929" t="e">
            <v>#N/A</v>
          </cell>
          <cell r="N2929" t="e">
            <v>#N/A</v>
          </cell>
        </row>
        <row r="2930">
          <cell r="A2930" t="str">
            <v>EXN_503</v>
          </cell>
          <cell r="B2930" t="str">
            <v>MODITANE GARGA ADJI</v>
          </cell>
          <cell r="C2930" t="str">
            <v>EXN</v>
          </cell>
          <cell r="D2930" t="str">
            <v>Yagoua</v>
          </cell>
          <cell r="E2930">
            <v>14.88612</v>
          </cell>
          <cell r="F2930">
            <v>10.33677</v>
          </cell>
          <cell r="G2930"/>
          <cell r="H2930"/>
          <cell r="I2930"/>
          <cell r="J2930" t="str">
            <v>Yonoussa Mohamadou</v>
          </cell>
          <cell r="K2930" t="str">
            <v>Yagoua</v>
          </cell>
          <cell r="L2930" t="str">
            <v>TELEINFRA</v>
          </cell>
          <cell r="M2930">
            <v>0</v>
          </cell>
          <cell r="N2930" t="e">
            <v>#N/A</v>
          </cell>
        </row>
        <row r="2931">
          <cell r="A2931" t="str">
            <v>EXN_490</v>
          </cell>
          <cell r="B2931" t="str">
            <v>BAMIGUEL WISSOU</v>
          </cell>
          <cell r="C2931" t="str">
            <v>EXN</v>
          </cell>
          <cell r="D2931" t="str">
            <v>Yagoua</v>
          </cell>
          <cell r="E2931">
            <v>14.777862000000001</v>
          </cell>
          <cell r="F2931">
            <v>10.470733389999999</v>
          </cell>
          <cell r="G2931"/>
          <cell r="H2931"/>
          <cell r="I2931"/>
          <cell r="J2931" t="str">
            <v>Yonoussa Mohamadou</v>
          </cell>
          <cell r="K2931" t="str">
            <v>Yagoua</v>
          </cell>
          <cell r="L2931" t="str">
            <v>TELEINFRA</v>
          </cell>
          <cell r="M2931">
            <v>0</v>
          </cell>
          <cell r="N2931" t="e">
            <v>#N/A</v>
          </cell>
        </row>
        <row r="2932">
          <cell r="A2932"/>
          <cell r="B2932" t="str">
            <v>GOURLIER</v>
          </cell>
          <cell r="C2932" t="str">
            <v/>
          </cell>
          <cell r="D2932" t="str">
            <v>Kousseri</v>
          </cell>
          <cell r="E2932" t="str">
            <v>14.920315</v>
          </cell>
          <cell r="F2932" t="str">
            <v>11.969987</v>
          </cell>
          <cell r="G2932"/>
          <cell r="H2932"/>
          <cell r="I2932"/>
          <cell r="J2932" t="str">
            <v>Hairou Alhamdou</v>
          </cell>
          <cell r="K2932" t="str">
            <v>Kousseri</v>
          </cell>
          <cell r="L2932" t="str">
            <v>TELEINFRA</v>
          </cell>
          <cell r="M2932" t="e">
            <v>#N/A</v>
          </cell>
          <cell r="N2932" t="e">
            <v>#N/A</v>
          </cell>
        </row>
        <row r="2933">
          <cell r="A2933"/>
          <cell r="B2933" t="str">
            <v>MASSIKA MOUSGOUM</v>
          </cell>
          <cell r="C2933" t="str">
            <v/>
          </cell>
          <cell r="D2933" t="str">
            <v>Kousseri</v>
          </cell>
          <cell r="E2933" t="str">
            <v>14.906425</v>
          </cell>
          <cell r="F2933" t="str">
            <v>11.949987</v>
          </cell>
          <cell r="G2933"/>
          <cell r="H2933"/>
          <cell r="I2933"/>
          <cell r="J2933" t="str">
            <v>Hairou Alhamdou</v>
          </cell>
          <cell r="K2933" t="str">
            <v>Kousseri</v>
          </cell>
          <cell r="L2933" t="str">
            <v>TELEINFRA</v>
          </cell>
          <cell r="M2933" t="e">
            <v>#N/A</v>
          </cell>
          <cell r="N2933" t="e">
            <v>#N/A</v>
          </cell>
        </row>
        <row r="2934">
          <cell r="A2934" t="str">
            <v>EXN_561</v>
          </cell>
          <cell r="B2934" t="str">
            <v>TAALA</v>
          </cell>
          <cell r="C2934" t="str">
            <v>EXN</v>
          </cell>
          <cell r="D2934" t="str">
            <v>Yagoua</v>
          </cell>
          <cell r="E2934">
            <v>15.07831</v>
          </cell>
          <cell r="F2934">
            <v>10.020049999999999</v>
          </cell>
          <cell r="G2934"/>
          <cell r="H2934"/>
          <cell r="I2934"/>
          <cell r="J2934" t="str">
            <v>Yonoussa Mohamadou</v>
          </cell>
          <cell r="K2934" t="str">
            <v>Yagoua</v>
          </cell>
          <cell r="L2934" t="str">
            <v>TELEINFRA</v>
          </cell>
          <cell r="M2934">
            <v>0</v>
          </cell>
          <cell r="N2934" t="e">
            <v>#N/A</v>
          </cell>
        </row>
        <row r="2935">
          <cell r="A2935" t="str">
            <v>EXN_564</v>
          </cell>
          <cell r="B2935" t="str">
            <v>KAMARGUI</v>
          </cell>
          <cell r="C2935" t="str">
            <v>EXN</v>
          </cell>
          <cell r="D2935" t="str">
            <v>Yagoua</v>
          </cell>
          <cell r="E2935">
            <v>15.211539999999999</v>
          </cell>
          <cell r="F2935">
            <v>10.010339999999999</v>
          </cell>
          <cell r="G2935"/>
          <cell r="H2935"/>
          <cell r="I2935"/>
          <cell r="J2935" t="str">
            <v>Yonoussa Mohamadou</v>
          </cell>
          <cell r="K2935" t="str">
            <v>Yagoua</v>
          </cell>
          <cell r="L2935" t="str">
            <v>TELEINFRA</v>
          </cell>
          <cell r="M2935">
            <v>0</v>
          </cell>
          <cell r="N2935" t="e">
            <v>#N/A</v>
          </cell>
        </row>
        <row r="2936">
          <cell r="A2936" t="str">
            <v>EXN_556</v>
          </cell>
          <cell r="B2936" t="str">
            <v>BOSGOYE</v>
          </cell>
          <cell r="C2936" t="str">
            <v>EXN</v>
          </cell>
          <cell r="D2936" t="str">
            <v>Yagoua</v>
          </cell>
          <cell r="E2936">
            <v>15.223940000000001</v>
          </cell>
          <cell r="F2936">
            <v>10.04157</v>
          </cell>
          <cell r="G2936"/>
          <cell r="H2936"/>
          <cell r="I2936"/>
          <cell r="J2936" t="str">
            <v>Yonoussa Mohamadou</v>
          </cell>
          <cell r="K2936" t="str">
            <v>Yagoua</v>
          </cell>
          <cell r="L2936" t="str">
            <v>TELEINFRA</v>
          </cell>
          <cell r="M2936">
            <v>0</v>
          </cell>
          <cell r="N2936" t="e">
            <v>#N/A</v>
          </cell>
        </row>
        <row r="2937">
          <cell r="A2937" t="str">
            <v>EXN_529</v>
          </cell>
          <cell r="B2937" t="str">
            <v>OULORE</v>
          </cell>
          <cell r="C2937" t="str">
            <v>EXN</v>
          </cell>
          <cell r="D2937" t="str">
            <v>Yagoua</v>
          </cell>
          <cell r="E2937">
            <v>14.764290000000001</v>
          </cell>
          <cell r="F2937">
            <v>10.18322</v>
          </cell>
          <cell r="G2937"/>
          <cell r="H2937"/>
          <cell r="I2937"/>
          <cell r="J2937" t="str">
            <v>Yonoussa Mohamadou</v>
          </cell>
          <cell r="K2937" t="str">
            <v>Yagoua</v>
          </cell>
          <cell r="L2937" t="str">
            <v>TELEINFRA</v>
          </cell>
          <cell r="M2937">
            <v>0</v>
          </cell>
          <cell r="N2937" t="e">
            <v>#N/A</v>
          </cell>
        </row>
        <row r="2938">
          <cell r="A2938" t="str">
            <v>NRD_341</v>
          </cell>
          <cell r="B2938" t="str">
            <v>HAØDJAM</v>
          </cell>
          <cell r="C2938" t="str">
            <v>NRD</v>
          </cell>
          <cell r="D2938" t="str">
            <v>Touboro</v>
          </cell>
          <cell r="E2938" t="str">
            <v>15.455129</v>
          </cell>
          <cell r="F2938" t="str">
            <v>7.596311</v>
          </cell>
          <cell r="G2938"/>
          <cell r="H2938"/>
          <cell r="I2938"/>
          <cell r="J2938" t="str">
            <v>Franck Njouonang</v>
          </cell>
          <cell r="K2938" t="str">
            <v>Touboro</v>
          </cell>
          <cell r="L2938" t="str">
            <v>TELEINFRA</v>
          </cell>
          <cell r="M2938">
            <v>0</v>
          </cell>
          <cell r="N2938" t="e">
            <v>#N/A</v>
          </cell>
        </row>
        <row r="2939">
          <cell r="A2939"/>
          <cell r="B2939" t="str">
            <v>GOUN BELA</v>
          </cell>
          <cell r="C2939" t="str">
            <v/>
          </cell>
          <cell r="D2939" t="str">
            <v>Meiganga</v>
          </cell>
          <cell r="E2939" t="str">
            <v>14.201763</v>
          </cell>
          <cell r="F2939" t="str">
            <v>6.678014</v>
          </cell>
          <cell r="G2939"/>
          <cell r="H2939"/>
          <cell r="I2939"/>
          <cell r="J2939" t="str">
            <v>Kuitche Hippolite</v>
          </cell>
          <cell r="K2939" t="str">
            <v>Meiganga</v>
          </cell>
          <cell r="L2939" t="str">
            <v>TELEINFRA</v>
          </cell>
          <cell r="M2939" t="e">
            <v>#N/A</v>
          </cell>
          <cell r="N2939" t="e">
            <v>#N/A</v>
          </cell>
        </row>
        <row r="2940">
          <cell r="A2940"/>
          <cell r="B2940" t="str">
            <v>BANGALIA</v>
          </cell>
          <cell r="C2940" t="str">
            <v/>
          </cell>
          <cell r="D2940" t="str">
            <v>Kousseri</v>
          </cell>
          <cell r="E2940" t="str">
            <v>15.097058</v>
          </cell>
          <cell r="F2940" t="str">
            <v>11.493243</v>
          </cell>
          <cell r="G2940"/>
          <cell r="H2940"/>
          <cell r="I2940"/>
          <cell r="J2940" t="str">
            <v>Hairou Alhamdou</v>
          </cell>
          <cell r="K2940" t="str">
            <v>Kousseri</v>
          </cell>
          <cell r="L2940" t="str">
            <v>TELEINFRA</v>
          </cell>
          <cell r="M2940" t="e">
            <v>#N/A</v>
          </cell>
          <cell r="N2940" t="e">
            <v>#N/A</v>
          </cell>
        </row>
        <row r="2941">
          <cell r="A2941"/>
          <cell r="B2941" t="str">
            <v>YAPERE</v>
          </cell>
          <cell r="C2941" t="str">
            <v/>
          </cell>
          <cell r="D2941" t="str">
            <v>Guider</v>
          </cell>
          <cell r="E2941" t="str">
            <v>13.815006</v>
          </cell>
          <cell r="F2941" t="str">
            <v>9.994826</v>
          </cell>
          <cell r="G2941"/>
          <cell r="H2941"/>
          <cell r="I2941"/>
          <cell r="J2941" t="str">
            <v>Tsafack Ervice</v>
          </cell>
          <cell r="K2941" t="str">
            <v>Guider</v>
          </cell>
          <cell r="L2941" t="str">
            <v>TELEINFRA</v>
          </cell>
          <cell r="M2941" t="e">
            <v>#N/A</v>
          </cell>
          <cell r="N2941" t="e">
            <v>#N/A</v>
          </cell>
        </row>
        <row r="2942">
          <cell r="A2942" t="str">
            <v>EXN_522</v>
          </cell>
          <cell r="B2942" t="str">
            <v>SIGUEORE (SIKEORE)</v>
          </cell>
          <cell r="C2942" t="str">
            <v>EXN</v>
          </cell>
          <cell r="D2942" t="str">
            <v>Yagoua</v>
          </cell>
          <cell r="E2942">
            <v>1479567</v>
          </cell>
          <cell r="F2942">
            <v>1020599</v>
          </cell>
          <cell r="G2942"/>
          <cell r="H2942"/>
          <cell r="I2942"/>
          <cell r="J2942" t="str">
            <v>Yonoussa Mohamadou</v>
          </cell>
          <cell r="K2942" t="str">
            <v>Yagoua</v>
          </cell>
          <cell r="L2942" t="str">
            <v>TELEINFRA</v>
          </cell>
          <cell r="M2942">
            <v>0</v>
          </cell>
          <cell r="N2942" t="e">
            <v>#N/A</v>
          </cell>
        </row>
        <row r="2943">
          <cell r="A2943" t="str">
            <v>EXN_498</v>
          </cell>
          <cell r="B2943" t="str">
            <v>AGOLLA CENTRE</v>
          </cell>
          <cell r="C2943" t="str">
            <v>EXN</v>
          </cell>
          <cell r="D2943" t="str">
            <v>Yagoua</v>
          </cell>
          <cell r="E2943">
            <v>15.17164</v>
          </cell>
          <cell r="F2943">
            <v>10.38724</v>
          </cell>
          <cell r="G2943"/>
          <cell r="H2943"/>
          <cell r="I2943"/>
          <cell r="J2943" t="str">
            <v>Yonoussa Mohamadou</v>
          </cell>
          <cell r="K2943" t="str">
            <v>Yagoua</v>
          </cell>
          <cell r="L2943" t="str">
            <v>TELEINFRA</v>
          </cell>
          <cell r="M2943">
            <v>0</v>
          </cell>
          <cell r="N2943" t="e">
            <v>#N/A</v>
          </cell>
        </row>
        <row r="2944">
          <cell r="A2944"/>
          <cell r="B2944" t="str">
            <v>POPOLOGOZOM</v>
          </cell>
          <cell r="C2944" t="str">
            <v/>
          </cell>
          <cell r="D2944" t="str">
            <v>Guider</v>
          </cell>
          <cell r="E2944" t="str">
            <v>13.687942</v>
          </cell>
          <cell r="F2944" t="str">
            <v>10.075984</v>
          </cell>
          <cell r="G2944"/>
          <cell r="H2944"/>
          <cell r="I2944"/>
          <cell r="J2944" t="str">
            <v>Tsafack Ervice</v>
          </cell>
          <cell r="K2944" t="str">
            <v>Guider</v>
          </cell>
          <cell r="L2944" t="str">
            <v>TELEINFRA</v>
          </cell>
          <cell r="M2944" t="e">
            <v>#N/A</v>
          </cell>
          <cell r="N2944" t="e">
            <v>#N/A</v>
          </cell>
        </row>
        <row r="2945">
          <cell r="A2945"/>
          <cell r="B2945" t="str">
            <v>DOUVAL</v>
          </cell>
          <cell r="C2945" t="str">
            <v/>
          </cell>
          <cell r="D2945" t="str">
            <v>Mokolo</v>
          </cell>
          <cell r="E2945" t="str">
            <v>13.747906</v>
          </cell>
          <cell r="F2945" t="str">
            <v>10.905419</v>
          </cell>
          <cell r="G2945"/>
          <cell r="H2945"/>
          <cell r="I2945"/>
          <cell r="J2945" t="str">
            <v>Abiss Alioum</v>
          </cell>
          <cell r="K2945" t="str">
            <v>Mokolo</v>
          </cell>
          <cell r="L2945" t="str">
            <v>TELEINFRA</v>
          </cell>
          <cell r="M2945" t="e">
            <v>#N/A</v>
          </cell>
          <cell r="N2945" t="e">
            <v>#N/A</v>
          </cell>
        </row>
        <row r="2946">
          <cell r="A2946"/>
          <cell r="B2946" t="str">
            <v>HINA WINDE</v>
          </cell>
          <cell r="C2946" t="str">
            <v/>
          </cell>
          <cell r="D2946" t="str">
            <v>Mokolo</v>
          </cell>
          <cell r="E2946" t="str">
            <v>13.865672</v>
          </cell>
          <cell r="F2946" t="str">
            <v>10.339103</v>
          </cell>
          <cell r="G2946"/>
          <cell r="H2946"/>
          <cell r="I2946"/>
          <cell r="J2946" t="str">
            <v>Abiss Alioum</v>
          </cell>
          <cell r="K2946" t="str">
            <v>Mokolo</v>
          </cell>
          <cell r="L2946" t="str">
            <v>TELEINFRA</v>
          </cell>
          <cell r="M2946" t="e">
            <v>#N/A</v>
          </cell>
          <cell r="N2946" t="e">
            <v>#N/A</v>
          </cell>
        </row>
        <row r="2947">
          <cell r="A2947"/>
          <cell r="B2947" t="str">
            <v>Masabay 2</v>
          </cell>
          <cell r="C2947" t="str">
            <v/>
          </cell>
          <cell r="D2947" t="str">
            <v>Guider</v>
          </cell>
          <cell r="E2947" t="str">
            <v>13.64314423</v>
          </cell>
          <cell r="F2947" t="str">
            <v>10.07535655</v>
          </cell>
          <cell r="G2947"/>
          <cell r="H2947"/>
          <cell r="I2947"/>
          <cell r="J2947" t="str">
            <v>Tsafack Ervice</v>
          </cell>
          <cell r="K2947" t="str">
            <v>Guider</v>
          </cell>
          <cell r="L2947" t="str">
            <v>TELEINFRA</v>
          </cell>
          <cell r="M2947" t="e">
            <v>#N/A</v>
          </cell>
          <cell r="N2947" t="e">
            <v>#N/A</v>
          </cell>
        </row>
        <row r="2948">
          <cell r="A2948" t="str">
            <v>EXN_513</v>
          </cell>
          <cell r="B2948" t="str">
            <v>BOUDFIRE</v>
          </cell>
          <cell r="C2948" t="str">
            <v>EXN</v>
          </cell>
          <cell r="D2948" t="str">
            <v>Yagoua</v>
          </cell>
          <cell r="E2948">
            <v>1481155</v>
          </cell>
          <cell r="F2948">
            <v>1027862</v>
          </cell>
          <cell r="G2948"/>
          <cell r="H2948"/>
          <cell r="I2948"/>
          <cell r="J2948" t="str">
            <v>Yonoussa Mohamadou</v>
          </cell>
          <cell r="K2948" t="str">
            <v>Yagoua</v>
          </cell>
          <cell r="L2948" t="str">
            <v>TELEINFRA</v>
          </cell>
          <cell r="M2948">
            <v>0</v>
          </cell>
          <cell r="N2948" t="e">
            <v>#N/A</v>
          </cell>
        </row>
        <row r="2949">
          <cell r="A2949"/>
          <cell r="B2949" t="str">
            <v>FU BELA</v>
          </cell>
          <cell r="C2949" t="str">
            <v/>
          </cell>
          <cell r="D2949" t="str">
            <v>Touboro</v>
          </cell>
          <cell r="E2949" t="str">
            <v>14.211746</v>
          </cell>
          <cell r="F2949" t="str">
            <v>7.63561</v>
          </cell>
          <cell r="G2949"/>
          <cell r="H2949"/>
          <cell r="I2949"/>
          <cell r="J2949" t="str">
            <v>Franck Njouonang</v>
          </cell>
          <cell r="K2949" t="str">
            <v>Touboro</v>
          </cell>
          <cell r="L2949" t="str">
            <v>TELEINFRA</v>
          </cell>
          <cell r="M2949" t="e">
            <v>#N/A</v>
          </cell>
          <cell r="N2949" t="e">
            <v>#N/A</v>
          </cell>
        </row>
        <row r="2950">
          <cell r="A2950"/>
          <cell r="B2950" t="str">
            <v>BOUNOU</v>
          </cell>
          <cell r="C2950" t="str">
            <v/>
          </cell>
          <cell r="D2950" t="str">
            <v>Meiganga</v>
          </cell>
          <cell r="E2950" t="str">
            <v>14.256361</v>
          </cell>
          <cell r="F2950" t="str">
            <v>6.472032</v>
          </cell>
          <cell r="G2950"/>
          <cell r="H2950"/>
          <cell r="I2950"/>
          <cell r="J2950" t="str">
            <v>Kuitche Hippolite</v>
          </cell>
          <cell r="K2950" t="str">
            <v>Meiganga</v>
          </cell>
          <cell r="L2950" t="str">
            <v>TELEINFRA</v>
          </cell>
          <cell r="M2950" t="e">
            <v>#N/A</v>
          </cell>
          <cell r="N2950" t="e">
            <v>#N/A</v>
          </cell>
        </row>
        <row r="2951">
          <cell r="A2951" t="str">
            <v>EXN_459</v>
          </cell>
          <cell r="B2951" t="str">
            <v>ZIVER</v>
          </cell>
          <cell r="C2951" t="str">
            <v>EXN</v>
          </cell>
          <cell r="D2951" t="str">
            <v>Mokolo</v>
          </cell>
          <cell r="E2951">
            <v>13.85019</v>
          </cell>
          <cell r="F2951">
            <v>10.679679999999999</v>
          </cell>
          <cell r="G2951"/>
          <cell r="H2951"/>
          <cell r="I2951"/>
          <cell r="J2951" t="str">
            <v>Abiss Alioum</v>
          </cell>
          <cell r="K2951" t="str">
            <v>Mokolo</v>
          </cell>
          <cell r="L2951" t="str">
            <v>TELEINFRA</v>
          </cell>
          <cell r="M2951">
            <v>0</v>
          </cell>
          <cell r="N2951" t="e">
            <v>#N/A</v>
          </cell>
        </row>
        <row r="2952">
          <cell r="A2952"/>
          <cell r="B2952" t="str">
            <v>SOLOMO</v>
          </cell>
          <cell r="C2952" t="str">
            <v/>
          </cell>
          <cell r="D2952" t="str">
            <v>Guider</v>
          </cell>
          <cell r="E2952" t="str">
            <v>13.631204</v>
          </cell>
          <cell r="F2952" t="str">
            <v>9.794564</v>
          </cell>
          <cell r="G2952"/>
          <cell r="H2952"/>
          <cell r="I2952"/>
          <cell r="J2952" t="str">
            <v>Tsafack Ervice</v>
          </cell>
          <cell r="K2952" t="str">
            <v>Guider</v>
          </cell>
          <cell r="L2952" t="str">
            <v>TELEINFRA</v>
          </cell>
          <cell r="M2952" t="e">
            <v>#N/A</v>
          </cell>
          <cell r="N2952" t="e">
            <v>#N/A</v>
          </cell>
        </row>
        <row r="2953">
          <cell r="A2953"/>
          <cell r="B2953" t="str">
            <v>GADAS 17</v>
          </cell>
          <cell r="C2953" t="str">
            <v/>
          </cell>
          <cell r="D2953" t="str">
            <v>Kaele</v>
          </cell>
          <cell r="E2953" t="str">
            <v>14.43784927</v>
          </cell>
          <cell r="F2953" t="str">
            <v>10.19157886</v>
          </cell>
          <cell r="G2953"/>
          <cell r="H2953"/>
          <cell r="I2953"/>
          <cell r="J2953" t="str">
            <v>Herman Tchawe</v>
          </cell>
          <cell r="K2953" t="str">
            <v>Kaele</v>
          </cell>
          <cell r="L2953" t="str">
            <v>TELEINFRA</v>
          </cell>
          <cell r="M2953" t="e">
            <v>#N/A</v>
          </cell>
          <cell r="N2953" t="e">
            <v>#N/A</v>
          </cell>
        </row>
        <row r="2954">
          <cell r="A2954" t="str">
            <v>EXN_501</v>
          </cell>
          <cell r="B2954" t="str">
            <v>RIBAOU</v>
          </cell>
          <cell r="C2954" t="str">
            <v>EXN</v>
          </cell>
          <cell r="D2954" t="str">
            <v>Kaele</v>
          </cell>
          <cell r="E2954" t="str">
            <v>14.763631</v>
          </cell>
          <cell r="F2954" t="str">
            <v>10.34248</v>
          </cell>
          <cell r="G2954"/>
          <cell r="H2954"/>
          <cell r="I2954"/>
          <cell r="J2954" t="str">
            <v>Herman Tchawe</v>
          </cell>
          <cell r="K2954" t="str">
            <v>Kaele</v>
          </cell>
          <cell r="L2954" t="str">
            <v>TELEINFRA</v>
          </cell>
          <cell r="M2954">
            <v>0</v>
          </cell>
          <cell r="N2954" t="e">
            <v>#N/A</v>
          </cell>
        </row>
        <row r="2955">
          <cell r="A2955"/>
          <cell r="B2955" t="str">
            <v>MAVOUMAI</v>
          </cell>
          <cell r="C2955" t="str">
            <v/>
          </cell>
          <cell r="D2955" t="str">
            <v>Mokolo</v>
          </cell>
          <cell r="E2955" t="str">
            <v>13.771977</v>
          </cell>
          <cell r="F2955" t="str">
            <v>10.755399</v>
          </cell>
          <cell r="G2955"/>
          <cell r="H2955"/>
          <cell r="I2955"/>
          <cell r="J2955" t="str">
            <v>Abiss Alioum</v>
          </cell>
          <cell r="K2955" t="str">
            <v>Mokolo</v>
          </cell>
          <cell r="L2955" t="str">
            <v>TELEINFRA</v>
          </cell>
          <cell r="M2955" t="e">
            <v>#N/A</v>
          </cell>
          <cell r="N2955" t="e">
            <v>#N/A</v>
          </cell>
        </row>
        <row r="2956">
          <cell r="A2956" t="str">
            <v>EXN_454</v>
          </cell>
          <cell r="B2956" t="str">
            <v>BISKAVAY</v>
          </cell>
          <cell r="C2956" t="str">
            <v>EXN</v>
          </cell>
          <cell r="D2956" t="str">
            <v>Mokolo</v>
          </cell>
          <cell r="E2956">
            <v>13.87712</v>
          </cell>
          <cell r="F2956">
            <v>10.70984</v>
          </cell>
          <cell r="G2956"/>
          <cell r="H2956"/>
          <cell r="I2956"/>
          <cell r="J2956" t="str">
            <v>Abiss Alioum</v>
          </cell>
          <cell r="K2956" t="str">
            <v>Mokolo</v>
          </cell>
          <cell r="L2956" t="str">
            <v>TELEINFRA</v>
          </cell>
          <cell r="M2956">
            <v>0</v>
          </cell>
          <cell r="N2956" t="e">
            <v>#N/A</v>
          </cell>
        </row>
        <row r="2957">
          <cell r="A2957"/>
          <cell r="B2957" t="str">
            <v>DATCHEKA</v>
          </cell>
          <cell r="C2957" t="str">
            <v/>
          </cell>
          <cell r="D2957" t="str">
            <v>Yagoua</v>
          </cell>
          <cell r="E2957" t="str">
            <v>15.137815</v>
          </cell>
          <cell r="F2957" t="str">
            <v>10.012757</v>
          </cell>
          <cell r="G2957"/>
          <cell r="H2957"/>
          <cell r="I2957"/>
          <cell r="J2957" t="str">
            <v>Yonoussa Mohamadou</v>
          </cell>
          <cell r="K2957" t="str">
            <v>Yagoua</v>
          </cell>
          <cell r="L2957" t="str">
            <v>TELEINFRA</v>
          </cell>
          <cell r="M2957" t="e">
            <v>#N/A</v>
          </cell>
          <cell r="N2957" t="e">
            <v>#N/A</v>
          </cell>
        </row>
        <row r="2958">
          <cell r="A2958"/>
          <cell r="B2958" t="str">
            <v>MBOLA</v>
          </cell>
          <cell r="C2958" t="str">
            <v/>
          </cell>
          <cell r="D2958" t="str">
            <v>Guider</v>
          </cell>
          <cell r="E2958" t="str">
            <v>13.5673</v>
          </cell>
          <cell r="F2958" t="str">
            <v>10.22</v>
          </cell>
          <cell r="G2958"/>
          <cell r="H2958"/>
          <cell r="I2958"/>
          <cell r="J2958" t="str">
            <v>Tsafack Ervice</v>
          </cell>
          <cell r="K2958" t="str">
            <v>Guider</v>
          </cell>
          <cell r="L2958" t="str">
            <v>TELEINFRA</v>
          </cell>
          <cell r="M2958" t="e">
            <v>#N/A</v>
          </cell>
          <cell r="N2958" t="e">
            <v>#N/A</v>
          </cell>
        </row>
        <row r="2959">
          <cell r="A2959"/>
          <cell r="B2959" t="str">
            <v>YAGOUA SEMRY</v>
          </cell>
          <cell r="C2959" t="str">
            <v/>
          </cell>
          <cell r="D2959" t="str">
            <v>Yagoua</v>
          </cell>
          <cell r="E2959" t="str">
            <v>15.144193</v>
          </cell>
          <cell r="F2959" t="str">
            <v>10.20518</v>
          </cell>
          <cell r="G2959"/>
          <cell r="H2959"/>
          <cell r="I2959"/>
          <cell r="J2959" t="str">
            <v>Yonoussa Mohamadou</v>
          </cell>
          <cell r="K2959" t="str">
            <v>Yagoua</v>
          </cell>
          <cell r="L2959" t="str">
            <v>TELEINFRA</v>
          </cell>
          <cell r="M2959" t="e">
            <v>#N/A</v>
          </cell>
          <cell r="N2959" t="e">
            <v>#N/A</v>
          </cell>
        </row>
        <row r="2960">
          <cell r="A2960"/>
          <cell r="B2960" t="str">
            <v>DAMLAY</v>
          </cell>
          <cell r="C2960" t="str">
            <v/>
          </cell>
          <cell r="D2960" t="str">
            <v>Maroua_2</v>
          </cell>
          <cell r="E2960" t="str">
            <v>14.534764</v>
          </cell>
          <cell r="F2960" t="str">
            <v>10.511291</v>
          </cell>
          <cell r="G2960"/>
          <cell r="H2960"/>
          <cell r="I2960"/>
          <cell r="J2960" t="str">
            <v>Yanoussa Ahmadou</v>
          </cell>
          <cell r="K2960" t="str">
            <v>Maroua_2</v>
          </cell>
          <cell r="L2960" t="str">
            <v>TELEINFRA</v>
          </cell>
          <cell r="M2960" t="e">
            <v>#N/A</v>
          </cell>
          <cell r="N2960" t="e">
            <v>#N/A</v>
          </cell>
        </row>
        <row r="2961">
          <cell r="A2961"/>
          <cell r="B2961" t="str">
            <v>Rural325</v>
          </cell>
          <cell r="C2961" t="str">
            <v/>
          </cell>
          <cell r="D2961" t="str">
            <v>Yagoua</v>
          </cell>
          <cell r="E2961" t="str">
            <v>15.250666</v>
          </cell>
          <cell r="F2961" t="str">
            <v>10.432304</v>
          </cell>
          <cell r="G2961"/>
          <cell r="H2961"/>
          <cell r="I2961"/>
          <cell r="J2961" t="str">
            <v>Yonoussa Mohamadou</v>
          </cell>
          <cell r="K2961" t="str">
            <v>Yagoua</v>
          </cell>
          <cell r="L2961" t="str">
            <v>TELEINFRA</v>
          </cell>
          <cell r="M2961" t="e">
            <v>#N/A</v>
          </cell>
          <cell r="N2961" t="e">
            <v>#N/A</v>
          </cell>
        </row>
        <row r="2962">
          <cell r="A2962"/>
          <cell r="B2962" t="str">
            <v>Dana</v>
          </cell>
          <cell r="C2962" t="str">
            <v/>
          </cell>
          <cell r="D2962" t="str">
            <v>Yagoua</v>
          </cell>
          <cell r="E2962" t="str">
            <v>15.287865</v>
          </cell>
          <cell r="F2962" t="str">
            <v>10.238985</v>
          </cell>
          <cell r="G2962"/>
          <cell r="H2962"/>
          <cell r="I2962"/>
          <cell r="J2962" t="str">
            <v>Yonoussa Mohamadou</v>
          </cell>
          <cell r="K2962" t="str">
            <v>Yagoua</v>
          </cell>
          <cell r="L2962" t="str">
            <v>TELEINFRA</v>
          </cell>
          <cell r="M2962" t="e">
            <v>#N/A</v>
          </cell>
          <cell r="N2962" t="e">
            <v>#N/A</v>
          </cell>
        </row>
        <row r="2963">
          <cell r="A2963"/>
          <cell r="B2963" t="str">
            <v>BALARE GUEBAKE</v>
          </cell>
          <cell r="C2963" t="str">
            <v/>
          </cell>
          <cell r="D2963" t="str">
            <v>Garoua_2</v>
          </cell>
          <cell r="E2963" t="str">
            <v>13.620804</v>
          </cell>
          <cell r="F2963" t="str">
            <v>9.3628</v>
          </cell>
          <cell r="G2963"/>
          <cell r="H2963"/>
          <cell r="I2963"/>
          <cell r="J2963" t="str">
            <v>Seydou Bachirou</v>
          </cell>
          <cell r="K2963" t="str">
            <v>Garoua_2</v>
          </cell>
          <cell r="L2963" t="str">
            <v>TELEINFRA</v>
          </cell>
          <cell r="M2963" t="e">
            <v>#N/A</v>
          </cell>
          <cell r="N2963" t="e">
            <v>#N/A</v>
          </cell>
        </row>
        <row r="2964">
          <cell r="A2964" t="str">
            <v>NRD_286</v>
          </cell>
          <cell r="B2964" t="str">
            <v>TSOUNA SANE</v>
          </cell>
          <cell r="C2964" t="str">
            <v>NRD</v>
          </cell>
          <cell r="D2964" t="str">
            <v>Garoua_2</v>
          </cell>
          <cell r="E2964">
            <v>14.06922</v>
          </cell>
          <cell r="F2964">
            <v>9.4873200000000004</v>
          </cell>
          <cell r="G2964"/>
          <cell r="H2964"/>
          <cell r="I2964"/>
          <cell r="J2964" t="str">
            <v>Seydou Bachirou</v>
          </cell>
          <cell r="K2964" t="str">
            <v>Garoua_2</v>
          </cell>
          <cell r="L2964" t="str">
            <v>TELEINFRA</v>
          </cell>
          <cell r="M2964">
            <v>0</v>
          </cell>
          <cell r="N2964" t="e">
            <v>#N/A</v>
          </cell>
        </row>
        <row r="2965">
          <cell r="A2965" t="str">
            <v>NRD_281</v>
          </cell>
          <cell r="B2965" t="str">
            <v>MAKASSELE</v>
          </cell>
          <cell r="C2965" t="str">
            <v>NRD</v>
          </cell>
          <cell r="D2965" t="str">
            <v>Garoua_2</v>
          </cell>
          <cell r="E2965">
            <v>14.041740000000001</v>
          </cell>
          <cell r="F2965">
            <v>9.5716800000000006</v>
          </cell>
          <cell r="G2965"/>
          <cell r="H2965"/>
          <cell r="I2965"/>
          <cell r="J2965" t="str">
            <v>Seydou Bachirou</v>
          </cell>
          <cell r="K2965" t="str">
            <v>Garoua_2</v>
          </cell>
          <cell r="L2965" t="str">
            <v>TELEINFRA</v>
          </cell>
          <cell r="M2965">
            <v>0</v>
          </cell>
          <cell r="N2965" t="e">
            <v>#N/A</v>
          </cell>
        </row>
        <row r="2966">
          <cell r="A2966" t="str">
            <v>EXN_499</v>
          </cell>
          <cell r="B2966" t="str">
            <v>TYPAIN</v>
          </cell>
          <cell r="C2966" t="str">
            <v>EXN</v>
          </cell>
          <cell r="D2966" t="str">
            <v>Yagoua</v>
          </cell>
          <cell r="E2966" t="str">
            <v>14.880766</v>
          </cell>
          <cell r="F2966" t="str">
            <v>10.384455</v>
          </cell>
          <cell r="G2966"/>
          <cell r="H2966"/>
          <cell r="I2966"/>
          <cell r="J2966" t="str">
            <v>Yonoussa Mohamadou</v>
          </cell>
          <cell r="K2966" t="str">
            <v>Yagoua</v>
          </cell>
          <cell r="L2966" t="str">
            <v>TELEINFRA</v>
          </cell>
          <cell r="M2966">
            <v>0</v>
          </cell>
          <cell r="N2966" t="e">
            <v>#N/A</v>
          </cell>
        </row>
        <row r="2967">
          <cell r="A2967"/>
          <cell r="B2967" t="str">
            <v>BIKALE</v>
          </cell>
          <cell r="C2967" t="str">
            <v/>
          </cell>
          <cell r="D2967" t="str">
            <v>Garoua_2</v>
          </cell>
          <cell r="E2967" t="str">
            <v>13.96004</v>
          </cell>
          <cell r="F2967" t="str">
            <v>9.535755</v>
          </cell>
          <cell r="G2967"/>
          <cell r="H2967"/>
          <cell r="I2967"/>
          <cell r="J2967" t="str">
            <v>Seydou Bachirou</v>
          </cell>
          <cell r="K2967" t="str">
            <v>Garoua_2</v>
          </cell>
          <cell r="L2967" t="str">
            <v>TELEINFRA</v>
          </cell>
          <cell r="M2967" t="e">
            <v>#N/A</v>
          </cell>
          <cell r="N2967" t="e">
            <v>#N/A</v>
          </cell>
        </row>
        <row r="2968">
          <cell r="A2968"/>
          <cell r="B2968" t="str">
            <v>MAYO DAA</v>
          </cell>
          <cell r="C2968" t="str">
            <v/>
          </cell>
          <cell r="D2968" t="str">
            <v>Touboro</v>
          </cell>
          <cell r="E2968" t="str">
            <v>15.290576</v>
          </cell>
          <cell r="F2968" t="str">
            <v>8.097838</v>
          </cell>
          <cell r="G2968"/>
          <cell r="H2968"/>
          <cell r="I2968"/>
          <cell r="J2968" t="str">
            <v>Franck Njouonang</v>
          </cell>
          <cell r="K2968" t="str">
            <v>Touboro</v>
          </cell>
          <cell r="L2968" t="str">
            <v>TELEINFRA</v>
          </cell>
          <cell r="M2968" t="e">
            <v>#N/A</v>
          </cell>
          <cell r="N2968" t="e">
            <v>#N/A</v>
          </cell>
        </row>
        <row r="2969">
          <cell r="A2969"/>
          <cell r="B2969" t="str">
            <v>Masabay</v>
          </cell>
          <cell r="C2969" t="str">
            <v/>
          </cell>
          <cell r="D2969" t="str">
            <v>Guider</v>
          </cell>
          <cell r="E2969" t="str">
            <v>13.667372</v>
          </cell>
          <cell r="F2969" t="str">
            <v>10.100619</v>
          </cell>
          <cell r="G2969"/>
          <cell r="H2969"/>
          <cell r="I2969"/>
          <cell r="J2969" t="str">
            <v>Tsafack Ervice</v>
          </cell>
          <cell r="K2969" t="str">
            <v>Guider</v>
          </cell>
          <cell r="L2969" t="str">
            <v>TELEINFRA</v>
          </cell>
          <cell r="M2969" t="e">
            <v>#N/A</v>
          </cell>
          <cell r="N2969" t="e">
            <v>#N/A</v>
          </cell>
        </row>
        <row r="2970">
          <cell r="A2970" t="str">
            <v>NRD_285</v>
          </cell>
          <cell r="B2970" t="str">
            <v>MAFALE</v>
          </cell>
          <cell r="C2970" t="str">
            <v>NRD</v>
          </cell>
          <cell r="D2970" t="str">
            <v>Garoua_2</v>
          </cell>
          <cell r="E2970">
            <v>14.09829</v>
          </cell>
          <cell r="F2970">
            <v>9.5037166000000006</v>
          </cell>
          <cell r="G2970"/>
          <cell r="H2970"/>
          <cell r="I2970"/>
          <cell r="J2970" t="str">
            <v>Seydou Bachirou</v>
          </cell>
          <cell r="K2970" t="str">
            <v>Garoua_2</v>
          </cell>
          <cell r="L2970" t="str">
            <v>TELEINFRA</v>
          </cell>
          <cell r="M2970">
            <v>0</v>
          </cell>
          <cell r="N2970" t="e">
            <v>#N/A</v>
          </cell>
        </row>
        <row r="2971">
          <cell r="A2971" t="str">
            <v>EXN_534</v>
          </cell>
          <cell r="B2971" t="str">
            <v>DANBA</v>
          </cell>
          <cell r="C2971" t="str">
            <v>EXN</v>
          </cell>
          <cell r="D2971" t="str">
            <v>Yagoua</v>
          </cell>
          <cell r="E2971" t="str">
            <v>14.791912</v>
          </cell>
          <cell r="F2971" t="str">
            <v>10.148452</v>
          </cell>
          <cell r="G2971"/>
          <cell r="H2971"/>
          <cell r="I2971"/>
          <cell r="J2971" t="str">
            <v>Yonoussa Mohamadou</v>
          </cell>
          <cell r="K2971" t="str">
            <v>Yagoua</v>
          </cell>
          <cell r="L2971" t="str">
            <v>TELEINFRA</v>
          </cell>
          <cell r="M2971">
            <v>0</v>
          </cell>
          <cell r="N2971" t="e">
            <v>#N/A</v>
          </cell>
        </row>
        <row r="2972">
          <cell r="A2972"/>
          <cell r="B2972" t="str">
            <v>MESO</v>
          </cell>
          <cell r="C2972" t="str">
            <v/>
          </cell>
          <cell r="D2972" t="str">
            <v>Guider</v>
          </cell>
          <cell r="E2972" t="str">
            <v>13.662951</v>
          </cell>
          <cell r="F2972" t="str">
            <v>9.789621</v>
          </cell>
          <cell r="G2972"/>
          <cell r="H2972"/>
          <cell r="I2972"/>
          <cell r="J2972" t="str">
            <v>Tsafack Ervice</v>
          </cell>
          <cell r="K2972" t="str">
            <v>Guider</v>
          </cell>
          <cell r="L2972" t="str">
            <v>TELEINFRA</v>
          </cell>
          <cell r="M2972" t="e">
            <v>#N/A</v>
          </cell>
          <cell r="N2972" t="e">
            <v>#N/A</v>
          </cell>
        </row>
        <row r="2973">
          <cell r="A2973"/>
          <cell r="B2973" t="str">
            <v>MOGOM</v>
          </cell>
          <cell r="C2973" t="str">
            <v/>
          </cell>
          <cell r="D2973" t="str">
            <v>Kaele</v>
          </cell>
          <cell r="E2973" t="str">
            <v>14.93675</v>
          </cell>
          <cell r="F2973" t="str">
            <v>10.072066</v>
          </cell>
          <cell r="G2973"/>
          <cell r="H2973"/>
          <cell r="I2973"/>
          <cell r="J2973" t="str">
            <v>Herman Tchawe</v>
          </cell>
          <cell r="K2973" t="str">
            <v>Kaele</v>
          </cell>
          <cell r="L2973" t="str">
            <v>TELEINFRA</v>
          </cell>
          <cell r="M2973" t="e">
            <v>#N/A</v>
          </cell>
          <cell r="N2973" t="e">
            <v>#N/A</v>
          </cell>
        </row>
        <row r="2974">
          <cell r="A2974" t="str">
            <v>ADM_245</v>
          </cell>
          <cell r="B2974" t="str">
            <v>YOUCKOTONDOU</v>
          </cell>
          <cell r="C2974" t="str">
            <v>ADM</v>
          </cell>
          <cell r="D2974" t="str">
            <v>Ngaoundere_3</v>
          </cell>
          <cell r="E2974">
            <v>14.43102</v>
          </cell>
          <cell r="F2974">
            <v>6.9010300000000004</v>
          </cell>
          <cell r="G2974"/>
          <cell r="H2974"/>
          <cell r="I2974"/>
          <cell r="J2974" t="str">
            <v>Souleymanou</v>
          </cell>
          <cell r="K2974" t="str">
            <v>Ngaoundere_3</v>
          </cell>
          <cell r="L2974" t="str">
            <v>TELEINFRA</v>
          </cell>
          <cell r="M2974">
            <v>0</v>
          </cell>
          <cell r="N2974" t="e">
            <v>#N/A</v>
          </cell>
        </row>
        <row r="2975">
          <cell r="A2975"/>
          <cell r="B2975" t="str">
            <v>MOVOY</v>
          </cell>
          <cell r="C2975" t="str">
            <v/>
          </cell>
          <cell r="D2975" t="str">
            <v>Guider</v>
          </cell>
          <cell r="E2975" t="str">
            <v>13.552135</v>
          </cell>
          <cell r="F2975" t="str">
            <v>10.187901</v>
          </cell>
          <cell r="G2975"/>
          <cell r="H2975"/>
          <cell r="I2975"/>
          <cell r="J2975" t="str">
            <v>Tsafack Ervice</v>
          </cell>
          <cell r="K2975" t="str">
            <v>Guider</v>
          </cell>
          <cell r="L2975" t="str">
            <v>TELEINFRA</v>
          </cell>
          <cell r="M2975" t="e">
            <v>#N/A</v>
          </cell>
          <cell r="N2975" t="e">
            <v>#N/A</v>
          </cell>
        </row>
        <row r="2976">
          <cell r="A2976"/>
          <cell r="B2976" t="str">
            <v>MODELE 2</v>
          </cell>
          <cell r="C2976" t="str">
            <v/>
          </cell>
          <cell r="D2976" t="str">
            <v>Guider</v>
          </cell>
          <cell r="E2976" t="str">
            <v>13.649067</v>
          </cell>
          <cell r="F2976" t="str">
            <v>10.40473</v>
          </cell>
          <cell r="G2976"/>
          <cell r="H2976"/>
          <cell r="I2976"/>
          <cell r="J2976" t="str">
            <v>Tsafack Ervice</v>
          </cell>
          <cell r="K2976" t="str">
            <v>Guider</v>
          </cell>
          <cell r="L2976" t="str">
            <v>TELEINFRA</v>
          </cell>
          <cell r="M2976" t="e">
            <v>#N/A</v>
          </cell>
          <cell r="N2976" t="e">
            <v>#N/A</v>
          </cell>
        </row>
        <row r="2977">
          <cell r="A2977" t="str">
            <v>ADM_242</v>
          </cell>
          <cell r="B2977" t="str">
            <v>ADDI TELLO</v>
          </cell>
          <cell r="C2977" t="str">
            <v>ADM</v>
          </cell>
          <cell r="D2977" t="str">
            <v>Ngaoundere_3</v>
          </cell>
          <cell r="E2977">
            <v>14.18188</v>
          </cell>
          <cell r="F2977">
            <v>7.17319</v>
          </cell>
          <cell r="G2977"/>
          <cell r="H2977"/>
          <cell r="I2977"/>
          <cell r="J2977" t="str">
            <v>Souleymanou</v>
          </cell>
          <cell r="K2977" t="str">
            <v>Ngaoundere_3</v>
          </cell>
          <cell r="L2977" t="str">
            <v>TELEINFRA</v>
          </cell>
          <cell r="M2977">
            <v>0</v>
          </cell>
          <cell r="N2977" t="e">
            <v>#N/A</v>
          </cell>
        </row>
        <row r="2978">
          <cell r="A2978"/>
          <cell r="B2978" t="str">
            <v>IDOOL</v>
          </cell>
          <cell r="C2978" t="str">
            <v/>
          </cell>
          <cell r="D2978" t="str">
            <v>Ngaoundere_3</v>
          </cell>
          <cell r="E2978" t="str">
            <v>14.107255</v>
          </cell>
          <cell r="F2978" t="str">
            <v>7.189923</v>
          </cell>
          <cell r="G2978"/>
          <cell r="H2978"/>
          <cell r="I2978"/>
          <cell r="J2978" t="str">
            <v>Souleymanou</v>
          </cell>
          <cell r="K2978" t="str">
            <v>Ngaoundere_3</v>
          </cell>
          <cell r="L2978" t="str">
            <v>TELEINFRA</v>
          </cell>
          <cell r="M2978" t="e">
            <v>#N/A</v>
          </cell>
          <cell r="N2978" t="e">
            <v>#N/A</v>
          </cell>
        </row>
        <row r="2979">
          <cell r="A2979" t="str">
            <v>EXN_491</v>
          </cell>
          <cell r="B2979" t="str">
            <v>KALWA FOULBE</v>
          </cell>
          <cell r="C2979" t="str">
            <v>EXN</v>
          </cell>
          <cell r="D2979" t="str">
            <v>Maroua_2</v>
          </cell>
          <cell r="E2979" t="str">
            <v>14.194592</v>
          </cell>
          <cell r="F2979" t="str">
            <v>10.470211</v>
          </cell>
          <cell r="G2979"/>
          <cell r="H2979"/>
          <cell r="I2979"/>
          <cell r="J2979" t="str">
            <v>Yanoussa Ahmadou</v>
          </cell>
          <cell r="K2979" t="str">
            <v>Maroua_2</v>
          </cell>
          <cell r="L2979" t="str">
            <v>TELEINFRA</v>
          </cell>
          <cell r="M2979">
            <v>0</v>
          </cell>
          <cell r="N2979" t="e">
            <v>#N/A</v>
          </cell>
        </row>
        <row r="2980">
          <cell r="A2980"/>
          <cell r="B2980" t="str">
            <v>MAYO MBI</v>
          </cell>
          <cell r="C2980" t="str">
            <v/>
          </cell>
          <cell r="D2980" t="str">
            <v>Touboro</v>
          </cell>
          <cell r="E2980" t="str">
            <v>15.336609</v>
          </cell>
          <cell r="F2980" t="str">
            <v>7.982924</v>
          </cell>
          <cell r="G2980"/>
          <cell r="H2980"/>
          <cell r="I2980"/>
          <cell r="J2980" t="str">
            <v>Franck Njouonang</v>
          </cell>
          <cell r="K2980" t="str">
            <v>Touboro</v>
          </cell>
          <cell r="L2980" t="str">
            <v>TELEINFRA</v>
          </cell>
          <cell r="M2980" t="e">
            <v>#N/A</v>
          </cell>
          <cell r="N2980" t="e">
            <v>#N/A</v>
          </cell>
        </row>
        <row r="2981">
          <cell r="A2981"/>
          <cell r="B2981" t="str">
            <v>BOROGOP</v>
          </cell>
          <cell r="C2981" t="str">
            <v/>
          </cell>
          <cell r="D2981" t="str">
            <v>Meiganga</v>
          </cell>
          <cell r="E2981" t="str">
            <v>14.815435</v>
          </cell>
          <cell r="F2981" t="str">
            <v>6.92765</v>
          </cell>
          <cell r="G2981"/>
          <cell r="H2981"/>
          <cell r="I2981"/>
          <cell r="J2981" t="str">
            <v>Kuitche Hippolite</v>
          </cell>
          <cell r="K2981" t="str">
            <v>Meiganga</v>
          </cell>
          <cell r="L2981" t="str">
            <v>TELEINFRA</v>
          </cell>
          <cell r="M2981" t="e">
            <v>#N/A</v>
          </cell>
          <cell r="N2981" t="e">
            <v>#N/A</v>
          </cell>
        </row>
        <row r="2982">
          <cell r="A2982" t="str">
            <v>NRD_279</v>
          </cell>
          <cell r="B2982" t="str">
            <v>BOUTOU-DEMBO</v>
          </cell>
          <cell r="C2982" t="str">
            <v>NRD</v>
          </cell>
          <cell r="D2982" t="str">
            <v>Garoua_2</v>
          </cell>
          <cell r="E2982">
            <v>13.357250000000001</v>
          </cell>
          <cell r="F2982">
            <v>9.7194099999999999</v>
          </cell>
          <cell r="G2982"/>
          <cell r="H2982"/>
          <cell r="I2982"/>
          <cell r="J2982" t="str">
            <v>Seydou Bachirou</v>
          </cell>
          <cell r="K2982" t="str">
            <v>Garoua_2</v>
          </cell>
          <cell r="L2982" t="str">
            <v>TELEINFRA</v>
          </cell>
          <cell r="M2982">
            <v>0</v>
          </cell>
          <cell r="N2982" t="e">
            <v>#N/A</v>
          </cell>
        </row>
        <row r="2983">
          <cell r="A2983" t="str">
            <v>OST_353</v>
          </cell>
          <cell r="B2983" t="str">
            <v>OST_353_H_Bfsam-St-Francois</v>
          </cell>
          <cell r="C2983" t="str">
            <v>OST</v>
          </cell>
          <cell r="D2983" t="str">
            <v>Bafoussam_B2B</v>
          </cell>
          <cell r="E2983">
            <v>5.4830580800000002</v>
          </cell>
          <cell r="F2983">
            <v>10.4538981</v>
          </cell>
          <cell r="G2983"/>
          <cell r="H2983"/>
          <cell r="I2983"/>
          <cell r="J2983" t="str">
            <v>Ngah Denis</v>
          </cell>
          <cell r="K2983" t="str">
            <v>Bafoussam_B2B</v>
          </cell>
          <cell r="L2983" t="str">
            <v>HAMMER_NRO_OST</v>
          </cell>
          <cell r="M2983" t="str">
            <v>CAMUSAT</v>
          </cell>
          <cell r="N2983" t="str">
            <v>Medium Grid + Solar + GE</v>
          </cell>
        </row>
        <row r="2984">
          <cell r="A2984" t="str">
            <v>CTR_860</v>
          </cell>
          <cell r="B2984" t="str">
            <v>Mvam-Yétom</v>
          </cell>
          <cell r="C2984" t="str">
            <v>CTR</v>
          </cell>
          <cell r="D2984" t="str">
            <v>Ebolowa</v>
          </cell>
          <cell r="E2984" t="str">
            <v>02 44 43.14 N</v>
          </cell>
          <cell r="F2984" t="str">
            <v>011 04 34.82 E</v>
          </cell>
          <cell r="G2984"/>
          <cell r="H2984"/>
          <cell r="I2984"/>
          <cell r="J2984" t="str">
            <v>Kenmegne Fabrice</v>
          </cell>
          <cell r="K2984" t="str">
            <v>Ebolowa</v>
          </cell>
          <cell r="L2984" t="str">
            <v>AFRO</v>
          </cell>
          <cell r="M2984" t="str">
            <v>CAMUSAT</v>
          </cell>
          <cell r="N2984" t="str">
            <v>Hybrid Solar - S2</v>
          </cell>
        </row>
        <row r="2985">
          <cell r="A2985" t="str">
            <v>CTR_981</v>
          </cell>
          <cell r="B2985" t="str">
            <v>Mvamebod</v>
          </cell>
          <cell r="C2985" t="str">
            <v>CTR</v>
          </cell>
          <cell r="D2985" t="str">
            <v>Mbalmayo</v>
          </cell>
          <cell r="E2985">
            <v>2.82351967</v>
          </cell>
          <cell r="F2985">
            <v>11.462664370000001</v>
          </cell>
          <cell r="G2985"/>
          <cell r="H2985"/>
          <cell r="I2985"/>
          <cell r="J2985" t="str">
            <v>Mougang Rodrigue</v>
          </cell>
          <cell r="K2985" t="str">
            <v>Mbalmayo</v>
          </cell>
          <cell r="L2985" t="str">
            <v>AFRO</v>
          </cell>
          <cell r="M2985" t="str">
            <v>CAMUSAT</v>
          </cell>
          <cell r="N2985" t="str">
            <v>HGB</v>
          </cell>
        </row>
        <row r="2986">
          <cell r="A2986" t="str">
            <v>CTR_891</v>
          </cell>
          <cell r="B2986" t="str">
            <v>Nkoambang</v>
          </cell>
          <cell r="C2986" t="str">
            <v>CTR</v>
          </cell>
          <cell r="D2986" t="str">
            <v>Nanga-Eboko</v>
          </cell>
          <cell r="E2986" t="str">
            <v> 04 39 25.84 N</v>
          </cell>
          <cell r="F2986" t="str">
            <v>012 29 14.34 E</v>
          </cell>
          <cell r="G2986"/>
          <cell r="H2986"/>
          <cell r="I2986"/>
          <cell r="J2986" t="str">
            <v>TSAGUE Raoul</v>
          </cell>
          <cell r="K2986" t="str">
            <v>Nanga-Eboko</v>
          </cell>
          <cell r="L2986" t="str">
            <v>AFRO</v>
          </cell>
          <cell r="M2986" t="str">
            <v>CAMUSAT</v>
          </cell>
          <cell r="N2986" t="str">
            <v>HGB</v>
          </cell>
        </row>
        <row r="2987">
          <cell r="A2987" t="str">
            <v>CTR_945</v>
          </cell>
          <cell r="B2987" t="str">
            <v>CTR_945_Z_Omnisport-Betesda</v>
          </cell>
          <cell r="C2987" t="str">
            <v>CTR</v>
          </cell>
          <cell r="D2987" t="str">
            <v>Yaounde_6</v>
          </cell>
          <cell r="E2987">
            <v>11.542171</v>
          </cell>
          <cell r="F2987">
            <v>3.8937819999999999</v>
          </cell>
          <cell r="G2987"/>
          <cell r="H2987"/>
          <cell r="I2987"/>
          <cell r="J2987" t="str">
            <v>Mouamadou</v>
          </cell>
          <cell r="K2987" t="str">
            <v>Yaounde_6</v>
          </cell>
          <cell r="L2987" t="str">
            <v>AFRO</v>
          </cell>
          <cell r="M2987" t="str">
            <v>CAMUSAT</v>
          </cell>
          <cell r="N2987" t="str">
            <v>Good Grid + Solar + GE</v>
          </cell>
        </row>
        <row r="2988">
          <cell r="A2988" t="str">
            <v>EST_193</v>
          </cell>
          <cell r="B2988" t="str">
            <v>EST_193_Z_Bertoua-Npoklota-Crf-ENIET</v>
          </cell>
          <cell r="C2988" t="str">
            <v>EST</v>
          </cell>
          <cell r="D2988" t="str">
            <v>Bertoua_B2B</v>
          </cell>
          <cell r="E2988">
            <v>4.5911400000000002</v>
          </cell>
          <cell r="F2988">
            <v>13.69361</v>
          </cell>
          <cell r="G2988"/>
          <cell r="H2988"/>
          <cell r="I2988"/>
          <cell r="J2988" t="str">
            <v>Emmanuel Boma</v>
          </cell>
          <cell r="K2988" t="str">
            <v>Bertoua_B2B</v>
          </cell>
          <cell r="L2988" t="str">
            <v>AFRO</v>
          </cell>
          <cell r="M2988" t="str">
            <v>CAMUSAT</v>
          </cell>
          <cell r="N2988" t="str">
            <v>Hybrid Solar - S1</v>
          </cell>
        </row>
        <row r="2989">
          <cell r="A2989" t="str">
            <v>EST_194</v>
          </cell>
          <cell r="B2989" t="str">
            <v>EST_194_Z_Bertoua-Birpondo-II</v>
          </cell>
          <cell r="C2989" t="str">
            <v>EST</v>
          </cell>
          <cell r="D2989" t="str">
            <v>Bertoua_B2B</v>
          </cell>
          <cell r="E2989">
            <v>4.6007709329999997</v>
          </cell>
          <cell r="F2989">
            <v>13.66097838</v>
          </cell>
          <cell r="G2989"/>
          <cell r="H2989"/>
          <cell r="I2989"/>
          <cell r="J2989" t="str">
            <v>Emmanuel Boma</v>
          </cell>
          <cell r="K2989" t="str">
            <v>Bertoua_B2B</v>
          </cell>
          <cell r="L2989" t="str">
            <v>AFRO</v>
          </cell>
          <cell r="M2989" t="str">
            <v>CAMUSAT</v>
          </cell>
          <cell r="N2989" t="str">
            <v>Bad Grid + Solar + GE</v>
          </cell>
        </row>
        <row r="2990">
          <cell r="A2990" t="str">
            <v>EST_195</v>
          </cell>
          <cell r="B2990" t="str">
            <v>EST_195_Z_Bertoua-Nyanganza</v>
          </cell>
          <cell r="C2990" t="str">
            <v>EST</v>
          </cell>
          <cell r="D2990" t="str">
            <v>Bertoua_B2B</v>
          </cell>
          <cell r="E2990">
            <v>4.56473</v>
          </cell>
          <cell r="F2990">
            <v>13.668538</v>
          </cell>
          <cell r="G2990"/>
          <cell r="H2990"/>
          <cell r="I2990"/>
          <cell r="J2990" t="str">
            <v>Emmanuel Boma</v>
          </cell>
          <cell r="K2990" t="str">
            <v>Bertoua_B2B</v>
          </cell>
          <cell r="L2990" t="str">
            <v>AFRO</v>
          </cell>
          <cell r="M2990" t="str">
            <v>CAMUSAT</v>
          </cell>
          <cell r="N2990" t="str">
            <v>Hybrid Solar - S1</v>
          </cell>
        </row>
        <row r="2991">
          <cell r="A2991" t="str">
            <v>EST_197</v>
          </cell>
          <cell r="B2991" t="str">
            <v>Bertoua-Mokolo-IV-MTN-IHS</v>
          </cell>
          <cell r="C2991" t="str">
            <v>EST</v>
          </cell>
          <cell r="D2991" t="str">
            <v>Bertoua_B2B</v>
          </cell>
          <cell r="E2991" t="str">
            <v>4.608871N</v>
          </cell>
          <cell r="F2991" t="str">
            <v>13.675597E</v>
          </cell>
          <cell r="G2991"/>
          <cell r="H2991"/>
          <cell r="I2991"/>
          <cell r="J2991" t="str">
            <v>Emmanuel Boma</v>
          </cell>
          <cell r="K2991" t="str">
            <v>Bertoua_B2B</v>
          </cell>
          <cell r="L2991" t="str">
            <v>AFRO</v>
          </cell>
          <cell r="M2991" t="str">
            <v>IHS</v>
          </cell>
          <cell r="N2991" t="e">
            <v>#N/A</v>
          </cell>
        </row>
        <row r="2992">
          <cell r="A2992" t="str">
            <v>EST_198</v>
          </cell>
          <cell r="B2992" t="str">
            <v>Bertoua-Koume</v>
          </cell>
          <cell r="C2992" t="str">
            <v>EST</v>
          </cell>
          <cell r="D2992" t="str">
            <v>Bertoua_B2B</v>
          </cell>
          <cell r="E2992">
            <v>4.5567000000000002</v>
          </cell>
          <cell r="F2992">
            <v>13.634600000000001</v>
          </cell>
          <cell r="G2992"/>
          <cell r="H2992"/>
          <cell r="I2992"/>
          <cell r="J2992" t="str">
            <v>Emmanuel Boma</v>
          </cell>
          <cell r="K2992" t="str">
            <v>Bertoua_B2B</v>
          </cell>
          <cell r="L2992" t="str">
            <v>AFRO</v>
          </cell>
          <cell r="M2992">
            <v>0</v>
          </cell>
          <cell r="N2992" t="e">
            <v>#N/A</v>
          </cell>
        </row>
        <row r="2993">
          <cell r="A2993" t="str">
            <v>EST_201</v>
          </cell>
          <cell r="B2993" t="str">
            <v>EST_201_Z_Bertoua-Qtier-Toungou</v>
          </cell>
          <cell r="C2993" t="str">
            <v>EST</v>
          </cell>
          <cell r="D2993" t="str">
            <v>Bertoua_B2B</v>
          </cell>
          <cell r="E2993">
            <v>4.5687870000000004</v>
          </cell>
          <cell r="F2993">
            <v>13.717063</v>
          </cell>
          <cell r="G2993"/>
          <cell r="H2993"/>
          <cell r="I2993"/>
          <cell r="J2993" t="str">
            <v>Emmanuel Boma</v>
          </cell>
          <cell r="K2993" t="str">
            <v>Bertoua_B2B</v>
          </cell>
          <cell r="L2993" t="str">
            <v>AFRO</v>
          </cell>
          <cell r="M2993" t="str">
            <v>CAMUSAT</v>
          </cell>
          <cell r="N2993" t="str">
            <v>Hybrid Solar - S1</v>
          </cell>
        </row>
        <row r="2994">
          <cell r="A2994" t="str">
            <v>EST_203</v>
          </cell>
          <cell r="B2994" t="str">
            <v>EST_203_Z_Bertoua-Koume-Bonis</v>
          </cell>
          <cell r="C2994" t="str">
            <v>EST</v>
          </cell>
          <cell r="D2994" t="str">
            <v>Bertoua_B2B</v>
          </cell>
          <cell r="E2994">
            <v>4.5577699999999997</v>
          </cell>
          <cell r="F2994">
            <v>13.634600000000001</v>
          </cell>
          <cell r="G2994"/>
          <cell r="H2994"/>
          <cell r="I2994"/>
          <cell r="J2994" t="str">
            <v>Emmanuel Boma</v>
          </cell>
          <cell r="K2994" t="str">
            <v>Bertoua_B2B</v>
          </cell>
          <cell r="L2994" t="str">
            <v>AFRO</v>
          </cell>
          <cell r="M2994" t="str">
            <v>CAMUSAT</v>
          </cell>
          <cell r="N2994" t="str">
            <v>Hybrid Solar - S1</v>
          </cell>
        </row>
        <row r="2995">
          <cell r="A2995" t="str">
            <v>EST_205</v>
          </cell>
          <cell r="B2995" t="str">
            <v>EST_205_Z_Mandjou-Sallekere</v>
          </cell>
          <cell r="C2995" t="str">
            <v>EST</v>
          </cell>
          <cell r="D2995" t="str">
            <v>Bertoua_B2B</v>
          </cell>
          <cell r="E2995">
            <v>4.5913500000000003</v>
          </cell>
          <cell r="F2995">
            <v>13.75714</v>
          </cell>
          <cell r="G2995"/>
          <cell r="H2995"/>
          <cell r="I2995"/>
          <cell r="J2995" t="str">
            <v>Emmanuel Boma</v>
          </cell>
          <cell r="K2995" t="str">
            <v>Bertoua_B2B</v>
          </cell>
          <cell r="L2995" t="str">
            <v>AFRO</v>
          </cell>
          <cell r="M2995" t="str">
            <v>CAMUSAT</v>
          </cell>
          <cell r="N2995" t="str">
            <v>Hybrid Solar - S1</v>
          </cell>
        </row>
        <row r="2996">
          <cell r="A2996" t="str">
            <v>EST_200</v>
          </cell>
          <cell r="B2996" t="str">
            <v>Batouri-Qtier-Admin-MTN-IHS</v>
          </cell>
          <cell r="C2996" t="str">
            <v>EST</v>
          </cell>
          <cell r="D2996" t="str">
            <v>Batouri</v>
          </cell>
          <cell r="E2996" t="str">
            <v>4.421892N</v>
          </cell>
          <cell r="F2996" t="str">
            <v>14,355594E</v>
          </cell>
          <cell r="G2996"/>
          <cell r="H2996"/>
          <cell r="I2996"/>
          <cell r="J2996" t="str">
            <v>Hugues Hachua</v>
          </cell>
          <cell r="K2996" t="str">
            <v>Batouri</v>
          </cell>
          <cell r="L2996" t="str">
            <v>AFRO</v>
          </cell>
          <cell r="M2996" t="str">
            <v>IHS</v>
          </cell>
          <cell r="N2996" t="e">
            <v>#N/A</v>
          </cell>
        </row>
        <row r="2997">
          <cell r="A2997" t="str">
            <v>EST_211</v>
          </cell>
          <cell r="B2997" t="str">
            <v>BATOURI-TRYPANO-MTN-IHS</v>
          </cell>
          <cell r="C2997" t="str">
            <v>EST</v>
          </cell>
          <cell r="D2997" t="str">
            <v>Batouri</v>
          </cell>
          <cell r="E2997" t="str">
            <v>4.451258N</v>
          </cell>
          <cell r="F2997" t="str">
            <v>14.371219E</v>
          </cell>
          <cell r="G2997"/>
          <cell r="H2997"/>
          <cell r="I2997"/>
          <cell r="J2997" t="str">
            <v>Hugues Hachua</v>
          </cell>
          <cell r="K2997" t="str">
            <v>Batouri</v>
          </cell>
          <cell r="L2997" t="str">
            <v>AFRO</v>
          </cell>
          <cell r="M2997" t="str">
            <v>IHS</v>
          </cell>
          <cell r="N2997" t="e">
            <v>#N/A</v>
          </cell>
        </row>
        <row r="2998">
          <cell r="A2998" t="str">
            <v>OST_364</v>
          </cell>
          <cell r="B2998" t="str">
            <v>OST_364_H_Dschang-Tchouale</v>
          </cell>
          <cell r="C2998" t="str">
            <v>OST</v>
          </cell>
          <cell r="D2998" t="str">
            <v>Dschang</v>
          </cell>
          <cell r="E2998">
            <v>5.4534502800000002</v>
          </cell>
          <cell r="F2998">
            <v>10.03948396</v>
          </cell>
          <cell r="G2998"/>
          <cell r="H2998"/>
          <cell r="I2998"/>
          <cell r="J2998" t="str">
            <v>Rodrigue Takala</v>
          </cell>
          <cell r="K2998" t="str">
            <v>Dschang</v>
          </cell>
          <cell r="L2998" t="str">
            <v>HAMMER_NRO_OST</v>
          </cell>
          <cell r="M2998" t="str">
            <v>CAMUSAT</v>
          </cell>
          <cell r="N2998" t="str">
            <v>Hybrid Solar - S1</v>
          </cell>
        </row>
        <row r="2999">
          <cell r="A2999" t="str">
            <v>SUD_120</v>
          </cell>
          <cell r="B2999" t="str">
            <v>NTAM</v>
          </cell>
          <cell r="C2999" t="str">
            <v>SUD</v>
          </cell>
          <cell r="D2999" t="str">
            <v>Djoum</v>
          </cell>
          <cell r="E2999" t="str">
            <v>02 45 44.68 N</v>
          </cell>
          <cell r="F2999" t="str">
            <v>012 27 13.81 E</v>
          </cell>
          <cell r="G2999"/>
          <cell r="H2999"/>
          <cell r="I2999"/>
          <cell r="J2999" t="str">
            <v>Foe Dominique</v>
          </cell>
          <cell r="K2999" t="str">
            <v>Djoum</v>
          </cell>
          <cell r="L2999" t="str">
            <v>AFRO</v>
          </cell>
          <cell r="M2999" t="str">
            <v>CAMUSAT</v>
          </cell>
          <cell r="N2999" t="str">
            <v>Hybrid Solar - S3</v>
          </cell>
        </row>
        <row r="3000">
          <cell r="A3000" t="str">
            <v>SUD_161</v>
          </cell>
          <cell r="B3000" t="str">
            <v>Ntenying1</v>
          </cell>
          <cell r="C3000" t="str">
            <v>SUD</v>
          </cell>
          <cell r="D3000" t="str">
            <v>Djoum</v>
          </cell>
          <cell r="E3000">
            <v>2.2034348399999999</v>
          </cell>
          <cell r="F3000">
            <v>13.595550599999999</v>
          </cell>
          <cell r="G3000"/>
          <cell r="H3000"/>
          <cell r="I3000"/>
          <cell r="J3000" t="str">
            <v>Foe Dominique</v>
          </cell>
          <cell r="K3000" t="str">
            <v>Djoum</v>
          </cell>
          <cell r="L3000" t="str">
            <v>AFRO</v>
          </cell>
          <cell r="M3000" t="str">
            <v>CAMUSAT</v>
          </cell>
          <cell r="N3000" t="str">
            <v>Hybrid Solar - S3</v>
          </cell>
        </row>
        <row r="3001">
          <cell r="A3001" t="str">
            <v>SUD_163</v>
          </cell>
          <cell r="B3001" t="str">
            <v>Melen-Mintom</v>
          </cell>
          <cell r="C3001" t="str">
            <v>SUD</v>
          </cell>
          <cell r="D3001" t="str">
            <v>Djoum</v>
          </cell>
          <cell r="E3001">
            <v>2.5226806000000002</v>
          </cell>
          <cell r="F3001">
            <v>13.4139581</v>
          </cell>
          <cell r="G3001"/>
          <cell r="H3001"/>
          <cell r="I3001"/>
          <cell r="J3001" t="str">
            <v>Foe Dominique</v>
          </cell>
          <cell r="K3001" t="str">
            <v>Djoum</v>
          </cell>
          <cell r="L3001" t="str">
            <v>AFRO</v>
          </cell>
          <cell r="M3001" t="str">
            <v>CAMUSAT</v>
          </cell>
          <cell r="N3001" t="str">
            <v>Hybrid Solar - S3</v>
          </cell>
        </row>
        <row r="3002">
          <cell r="A3002" t="str">
            <v>SUD_172</v>
          </cell>
          <cell r="B3002" t="str">
            <v>Ebolowa-EPC-ELAT</v>
          </cell>
          <cell r="C3002" t="str">
            <v>SUD</v>
          </cell>
          <cell r="D3002" t="str">
            <v>Ebolowa</v>
          </cell>
          <cell r="E3002">
            <v>2.9094500000000001</v>
          </cell>
          <cell r="F3002">
            <v>11.157166</v>
          </cell>
          <cell r="G3002"/>
          <cell r="H3002"/>
          <cell r="I3002"/>
          <cell r="J3002" t="str">
            <v>Kenmegne Fabrice</v>
          </cell>
          <cell r="K3002" t="str">
            <v>Ebolowa</v>
          </cell>
          <cell r="L3002" t="str">
            <v>AFRO</v>
          </cell>
          <cell r="M3002" t="str">
            <v>CAMUSAT</v>
          </cell>
          <cell r="N3002" t="str">
            <v>Hybrid Solar - S1</v>
          </cell>
        </row>
        <row r="3003">
          <cell r="A3003" t="str">
            <v>SUD_160</v>
          </cell>
          <cell r="B3003" t="str">
            <v>Emvieng</v>
          </cell>
          <cell r="C3003" t="str">
            <v>SUD</v>
          </cell>
          <cell r="D3003" t="str">
            <v>Sangmelima</v>
          </cell>
          <cell r="E3003">
            <v>2.82351967</v>
          </cell>
          <cell r="F3003">
            <v>12.330514600000001</v>
          </cell>
          <cell r="G3003"/>
          <cell r="H3003"/>
          <cell r="I3003"/>
          <cell r="J3003" t="str">
            <v>Kenfack Peguy</v>
          </cell>
          <cell r="K3003" t="str">
            <v>Sangmelima</v>
          </cell>
          <cell r="L3003" t="str">
            <v>AFRO</v>
          </cell>
          <cell r="M3003" t="str">
            <v>CAMUSAT</v>
          </cell>
          <cell r="N3003" t="str">
            <v>HGB</v>
          </cell>
        </row>
        <row r="3004">
          <cell r="A3004" t="str">
            <v>SUD_204</v>
          </cell>
          <cell r="B3004" t="str">
            <v>ODING</v>
          </cell>
          <cell r="C3004" t="str">
            <v>SUD</v>
          </cell>
          <cell r="D3004" t="str">
            <v>Sangmelima</v>
          </cell>
          <cell r="E3004" t="str">
            <v>02 45 44.68 N</v>
          </cell>
          <cell r="F3004" t="str">
            <v>012 27 13.81 E</v>
          </cell>
          <cell r="G3004"/>
          <cell r="H3004"/>
          <cell r="I3004"/>
          <cell r="J3004" t="str">
            <v>Kenfack Peguy</v>
          </cell>
          <cell r="K3004" t="str">
            <v>Sangmelima</v>
          </cell>
          <cell r="L3004" t="str">
            <v>AFRO</v>
          </cell>
          <cell r="M3004">
            <v>0</v>
          </cell>
          <cell r="N3004" t="e">
            <v>#N/A</v>
          </cell>
        </row>
        <row r="3005">
          <cell r="A3005" t="str">
            <v>SUD_205</v>
          </cell>
          <cell r="B3005" t="str">
            <v>LELE1</v>
          </cell>
          <cell r="C3005" t="str">
            <v>SUD</v>
          </cell>
          <cell r="D3005" t="str">
            <v>Sangmelima</v>
          </cell>
          <cell r="E3005" t="str">
            <v>02 19 05.16 N</v>
          </cell>
          <cell r="F3005" t="str">
            <v>013 24 53.28 E</v>
          </cell>
          <cell r="G3005"/>
          <cell r="H3005"/>
          <cell r="I3005"/>
          <cell r="J3005" t="str">
            <v>Kenfack Peguy</v>
          </cell>
          <cell r="K3005" t="str">
            <v>Sangmelima</v>
          </cell>
          <cell r="L3005" t="str">
            <v>AFRO</v>
          </cell>
          <cell r="M3005">
            <v>0</v>
          </cell>
          <cell r="N3005" t="e">
            <v>#N/A</v>
          </cell>
        </row>
        <row r="3006">
          <cell r="A3006" t="str">
            <v>SUD_206</v>
          </cell>
          <cell r="B3006" t="str">
            <v>Sanglou</v>
          </cell>
          <cell r="C3006" t="str">
            <v>SUD</v>
          </cell>
          <cell r="D3006" t="str">
            <v>Sangmelima</v>
          </cell>
          <cell r="E3006" t="str">
            <v>02 57 32.04 N</v>
          </cell>
          <cell r="F3006" t="str">
            <v>011 55 20.82 E</v>
          </cell>
          <cell r="G3006"/>
          <cell r="H3006"/>
          <cell r="I3006"/>
          <cell r="J3006" t="str">
            <v>Kenfack Peguy</v>
          </cell>
          <cell r="K3006" t="str">
            <v>Sangmelima</v>
          </cell>
          <cell r="L3006" t="str">
            <v>AFRO</v>
          </cell>
          <cell r="M3006">
            <v>0</v>
          </cell>
          <cell r="N3006" t="e">
            <v>#N/A</v>
          </cell>
        </row>
        <row r="3007">
          <cell r="A3007" t="str">
            <v>EST_185</v>
          </cell>
          <cell r="B3007" t="str">
            <v>Ndoumbi</v>
          </cell>
          <cell r="C3007" t="str">
            <v>EST</v>
          </cell>
          <cell r="D3007" t="str">
            <v>Bertoua_1</v>
          </cell>
          <cell r="E3007">
            <v>4.5612326000000003</v>
          </cell>
          <cell r="F3007">
            <v>13.541610800000001</v>
          </cell>
          <cell r="G3007"/>
          <cell r="H3007"/>
          <cell r="I3007"/>
          <cell r="J3007" t="str">
            <v>Tchimeni Franck</v>
          </cell>
          <cell r="K3007" t="str">
            <v>Bertoua_1</v>
          </cell>
          <cell r="L3007" t="str">
            <v>AFRO</v>
          </cell>
          <cell r="M3007" t="str">
            <v>CAMUSAT</v>
          </cell>
          <cell r="N3007" t="str">
            <v>Hybrid Solar - S3</v>
          </cell>
        </row>
        <row r="3008">
          <cell r="A3008" t="str">
            <v>LIT_925</v>
          </cell>
          <cell r="B3008" t="str">
            <v>LIT_925_URZ_MOMBO</v>
          </cell>
          <cell r="C3008" t="str">
            <v>LIT</v>
          </cell>
          <cell r="D3008" t="str">
            <v>Njombe</v>
          </cell>
          <cell r="E3008">
            <v>9.5905000000000005</v>
          </cell>
          <cell r="F3008">
            <v>4.5711399999999998</v>
          </cell>
          <cell r="G3008"/>
          <cell r="H3008"/>
          <cell r="I3008"/>
          <cell r="J3008" t="str">
            <v>Ewane Eric Pitié</v>
          </cell>
          <cell r="K3008" t="str">
            <v>Njombe</v>
          </cell>
          <cell r="L3008" t="str">
            <v>HAMMER_LIT_SUO</v>
          </cell>
          <cell r="M3008">
            <v>0</v>
          </cell>
          <cell r="N3008" t="e">
            <v>#N/A</v>
          </cell>
        </row>
        <row r="3009">
          <cell r="A3009" t="str">
            <v>OST_360</v>
          </cell>
          <cell r="B3009" t="str">
            <v>OST_360_H_Bandjoun-Yom-V</v>
          </cell>
          <cell r="C3009" t="str">
            <v>OST</v>
          </cell>
          <cell r="D3009" t="str">
            <v>Bafang</v>
          </cell>
          <cell r="E3009">
            <v>5.3911199999999999</v>
          </cell>
          <cell r="F3009">
            <v>10.43061</v>
          </cell>
          <cell r="G3009"/>
          <cell r="H3009"/>
          <cell r="I3009"/>
          <cell r="J3009" t="str">
            <v>Ngah Denis</v>
          </cell>
          <cell r="K3009" t="str">
            <v>Bafang</v>
          </cell>
          <cell r="L3009" t="str">
            <v>HAMMER_NRO_OST</v>
          </cell>
          <cell r="M3009" t="str">
            <v>CAMUSAT</v>
          </cell>
          <cell r="N3009" t="str">
            <v>Hybrid Solar - S1</v>
          </cell>
        </row>
        <row r="3010">
          <cell r="A3010" t="str">
            <v>CTR_1055</v>
          </cell>
          <cell r="B3010" t="str">
            <v>CTR_1055_Z_Ndisamba</v>
          </cell>
          <cell r="C3010" t="str">
            <v>CTR</v>
          </cell>
          <cell r="D3010" t="str">
            <v>Yaounde_10</v>
          </cell>
          <cell r="E3010" t="str">
            <v>03 50 14.82 N</v>
          </cell>
          <cell r="F3010" t="str">
            <v>011 31 00.59 E</v>
          </cell>
          <cell r="G3010"/>
          <cell r="H3010"/>
          <cell r="I3010"/>
          <cell r="J3010" t="str">
            <v>Tegum Fulbert Samba</v>
          </cell>
          <cell r="K3010" t="str">
            <v>Yaounde_10</v>
          </cell>
          <cell r="L3010" t="str">
            <v>AFRO</v>
          </cell>
          <cell r="M3010" t="str">
            <v>CAMUSAT</v>
          </cell>
          <cell r="N3010" t="str">
            <v>Good Grid + GE</v>
          </cell>
        </row>
      </sheetData>
      <sheetData sheetId="2"/>
      <sheetData sheetId="3"/>
      <sheetData sheetId="4"/>
      <sheetData sheetId="5"/>
      <sheetData sheetId="6"/>
      <sheetData sheetId="7"/>
      <sheetData sheetId="8"/>
      <sheetData sheetId="9"/>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CKDOWN"/>
      <sheetName val="ALL SITES DOWN"/>
      <sheetName val="Extract"/>
      <sheetName val="SMS"/>
      <sheetName val="CONCAT"/>
      <sheetName val="Rural_Sites"/>
      <sheetName val="NSB"/>
      <sheetName val="NEW_CAMUSAT"/>
      <sheetName val="SBC And PowerCO Info"/>
      <sheetName val="UP"/>
      <sheetName val="PMO"/>
      <sheetName val="Sheet2"/>
      <sheetName val="OCM RAN INCIDENT FOLOW-UP 13-01"/>
    </sheetNames>
    <sheetDataSet>
      <sheetData sheetId="0"/>
      <sheetData sheetId="1"/>
      <sheetData sheetId="2"/>
      <sheetData sheetId="3"/>
      <sheetData sheetId="4"/>
      <sheetData sheetId="5">
        <row r="1">
          <cell r="A1" t="str">
            <v>SiteID</v>
          </cell>
        </row>
      </sheetData>
      <sheetData sheetId="6"/>
      <sheetData sheetId="7"/>
      <sheetData sheetId="8"/>
      <sheetData sheetId="9"/>
      <sheetData sheetId="10"/>
      <sheetData sheetId="11"/>
      <sheetData sheetId="12"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CKDOWN"/>
      <sheetName val="ALL SITES DOWN"/>
      <sheetName val="Extract"/>
      <sheetName val="SMS"/>
      <sheetName val="CONCAT"/>
      <sheetName val="Rural_Sites"/>
      <sheetName val="NSB"/>
      <sheetName val="NEW_CAMUSAT"/>
      <sheetName val="SBC And PowerCO Info"/>
      <sheetName val="UP"/>
      <sheetName val="PMO"/>
      <sheetName val="Sheet2"/>
    </sheetNames>
    <sheetDataSet>
      <sheetData sheetId="0"/>
      <sheetData sheetId="1"/>
      <sheetData sheetId="2"/>
      <sheetData sheetId="3"/>
      <sheetData sheetId="4"/>
      <sheetData sheetId="5">
        <row r="1">
          <cell r="A1" t="str">
            <v>SiteID</v>
          </cell>
          <cell r="B1" t="str">
            <v>Sitename</v>
          </cell>
          <cell r="C1" t="str">
            <v>Vendor</v>
          </cell>
          <cell r="D1" t="str">
            <v>FME</v>
          </cell>
          <cell r="E1" t="str">
            <v>Reserves</v>
          </cell>
          <cell r="F1" t="str">
            <v>MSP Decision</v>
          </cell>
          <cell r="G1" t="str">
            <v>OCM Decision</v>
          </cell>
        </row>
        <row r="2">
          <cell r="A2" t="str">
            <v>SUD_269</v>
          </cell>
          <cell r="B2" t="str">
            <v>474_AKOMESSING</v>
          </cell>
          <cell r="C2" t="str">
            <v>ZTE</v>
          </cell>
          <cell r="E2" t="str">
            <v>Absence of Ladder, impossible to access power cabinet</v>
          </cell>
          <cell r="F2" t="str">
            <v>Rejected</v>
          </cell>
          <cell r="G2"/>
        </row>
        <row r="3">
          <cell r="A3" t="str">
            <v>OST_905</v>
          </cell>
          <cell r="B3" t="str">
            <v>MARAPNDOUM</v>
          </cell>
          <cell r="C3" t="str">
            <v>HUAWEI</v>
          </cell>
          <cell r="D3"/>
          <cell r="E3"/>
          <cell r="F3"/>
          <cell r="G3" t="str">
            <v>Accepted</v>
          </cell>
        </row>
        <row r="4">
          <cell r="A4" t="str">
            <v>OST_904</v>
          </cell>
          <cell r="B4" t="str">
            <v>NKOUMBAM</v>
          </cell>
          <cell r="C4" t="str">
            <v>HUAWEI</v>
          </cell>
          <cell r="D4"/>
          <cell r="E4"/>
          <cell r="F4"/>
          <cell r="G4" t="str">
            <v>Accepted</v>
          </cell>
        </row>
        <row r="5">
          <cell r="A5" t="str">
            <v>OST_405</v>
          </cell>
          <cell r="B5" t="str">
            <v>MACHOU</v>
          </cell>
          <cell r="C5" t="str">
            <v>HUAWEI</v>
          </cell>
          <cell r="E5"/>
          <cell r="F5"/>
          <cell r="G5" t="str">
            <v>Accepted</v>
          </cell>
        </row>
        <row r="6">
          <cell r="A6" t="str">
            <v>OST_399</v>
          </cell>
          <cell r="B6" t="str">
            <v>KOULMOBOUM</v>
          </cell>
          <cell r="C6" t="str">
            <v>HUAWEI</v>
          </cell>
          <cell r="D6"/>
          <cell r="E6"/>
          <cell r="F6" t="str">
            <v>Accepted</v>
          </cell>
          <cell r="G6" t="str">
            <v>Accepted</v>
          </cell>
        </row>
        <row r="7">
          <cell r="A7" t="str">
            <v>OST_398</v>
          </cell>
          <cell r="B7" t="str">
            <v>GOUODAMKOUOPTAMO</v>
          </cell>
          <cell r="C7" t="str">
            <v>HUAWEI</v>
          </cell>
          <cell r="D7"/>
          <cell r="E7"/>
          <cell r="F7" t="str">
            <v>Accepted</v>
          </cell>
          <cell r="G7" t="str">
            <v>Accepted</v>
          </cell>
        </row>
        <row r="8">
          <cell r="A8" t="str">
            <v>OST_395</v>
          </cell>
          <cell r="B8" t="str">
            <v>NANSAP</v>
          </cell>
          <cell r="C8" t="str">
            <v>HUAWEI</v>
          </cell>
          <cell r="D8"/>
          <cell r="E8"/>
          <cell r="F8"/>
          <cell r="G8" t="str">
            <v>Accepted</v>
          </cell>
        </row>
        <row r="9">
          <cell r="A9" t="str">
            <v>OST_394</v>
          </cell>
          <cell r="B9" t="str">
            <v>BALOUM</v>
          </cell>
          <cell r="C9" t="str">
            <v>HUAWEI</v>
          </cell>
          <cell r="D9"/>
          <cell r="E9"/>
          <cell r="F9"/>
          <cell r="G9" t="str">
            <v>Accepted</v>
          </cell>
        </row>
        <row r="10">
          <cell r="A10" t="str">
            <v>OST_391</v>
          </cell>
          <cell r="B10" t="str">
            <v>MATABAPONDIMOUN</v>
          </cell>
          <cell r="C10" t="str">
            <v>HUAWEI</v>
          </cell>
          <cell r="D10"/>
          <cell r="E10"/>
          <cell r="F10"/>
          <cell r="G10" t="str">
            <v>Accepted</v>
          </cell>
        </row>
        <row r="11">
          <cell r="A11" t="str">
            <v>OST_389</v>
          </cell>
          <cell r="B11" t="str">
            <v>MATOUPOU</v>
          </cell>
          <cell r="C11" t="str">
            <v>HUAWEI</v>
          </cell>
          <cell r="E11"/>
          <cell r="F11"/>
          <cell r="G11" t="str">
            <v>Accepted</v>
          </cell>
        </row>
        <row r="12">
          <cell r="A12" t="str">
            <v>OST_385</v>
          </cell>
          <cell r="B12" t="str">
            <v>MAKOUTAM-PLATEAU</v>
          </cell>
          <cell r="C12" t="str">
            <v>HUAWEI</v>
          </cell>
          <cell r="D12"/>
          <cell r="E12"/>
          <cell r="F12"/>
          <cell r="G12" t="str">
            <v>Accepted</v>
          </cell>
        </row>
        <row r="13">
          <cell r="A13" t="str">
            <v>OST_378</v>
          </cell>
          <cell r="B13" t="str">
            <v>MAWA</v>
          </cell>
          <cell r="C13" t="str">
            <v>HUAWEI</v>
          </cell>
          <cell r="E13"/>
          <cell r="F13"/>
          <cell r="G13" t="str">
            <v>Accepted</v>
          </cell>
        </row>
        <row r="14">
          <cell r="A14" t="str">
            <v>OST_377</v>
          </cell>
          <cell r="B14" t="str">
            <v>KOUFOMLOUM</v>
          </cell>
          <cell r="C14" t="str">
            <v>HUAWEI</v>
          </cell>
          <cell r="D14"/>
          <cell r="E14"/>
          <cell r="F14"/>
          <cell r="G14" t="str">
            <v>Accepted</v>
          </cell>
        </row>
        <row r="15">
          <cell r="A15" t="str">
            <v>NRD_902</v>
          </cell>
          <cell r="B15" t="str">
            <v>MAYOZARIA</v>
          </cell>
          <cell r="C15" t="str">
            <v>HUAWEI</v>
          </cell>
          <cell r="D15"/>
          <cell r="E15"/>
          <cell r="F15"/>
          <cell r="G15" t="str">
            <v>Accepted</v>
          </cell>
        </row>
        <row r="16">
          <cell r="A16" t="str">
            <v>NRD_350</v>
          </cell>
          <cell r="B16" t="str">
            <v>DJAMBOUTOU</v>
          </cell>
          <cell r="C16" t="str">
            <v>HUAWEI</v>
          </cell>
          <cell r="D16"/>
          <cell r="E16"/>
          <cell r="F16"/>
          <cell r="G16" t="str">
            <v>Accepted</v>
          </cell>
        </row>
        <row r="17">
          <cell r="A17" t="str">
            <v>NRD_340</v>
          </cell>
          <cell r="B17" t="str">
            <v>MOFARE</v>
          </cell>
          <cell r="C17" t="str">
            <v>HUAWEI</v>
          </cell>
          <cell r="D17"/>
          <cell r="E17"/>
          <cell r="F17"/>
          <cell r="G17" t="str">
            <v>Accepted</v>
          </cell>
        </row>
        <row r="18">
          <cell r="A18" t="str">
            <v>NRD_339</v>
          </cell>
          <cell r="B18" t="str">
            <v>FUBELA</v>
          </cell>
          <cell r="C18" t="str">
            <v>HUAWEI</v>
          </cell>
          <cell r="E18"/>
          <cell r="F18"/>
          <cell r="G18" t="str">
            <v>Accepted</v>
          </cell>
        </row>
        <row r="19">
          <cell r="A19" t="str">
            <v>NRD_336</v>
          </cell>
          <cell r="B19" t="str">
            <v>BOUK</v>
          </cell>
          <cell r="C19" t="str">
            <v>HUAWEI</v>
          </cell>
          <cell r="D19"/>
          <cell r="E19"/>
          <cell r="F19"/>
          <cell r="G19" t="str">
            <v>Accepted</v>
          </cell>
        </row>
        <row r="20">
          <cell r="A20" t="str">
            <v>NRD_333</v>
          </cell>
          <cell r="B20" t="str">
            <v>FADIL</v>
          </cell>
          <cell r="C20" t="str">
            <v>HUAWEI</v>
          </cell>
          <cell r="D20"/>
          <cell r="E20"/>
          <cell r="F20"/>
          <cell r="G20" t="str">
            <v>Accepted</v>
          </cell>
        </row>
        <row r="21">
          <cell r="A21" t="str">
            <v>NRD_331</v>
          </cell>
          <cell r="B21" t="str">
            <v>BILIEL</v>
          </cell>
          <cell r="C21" t="str">
            <v>HUAWEI</v>
          </cell>
          <cell r="D21"/>
          <cell r="E21"/>
          <cell r="F21"/>
          <cell r="G21" t="str">
            <v>Accepted</v>
          </cell>
        </row>
        <row r="22">
          <cell r="A22" t="str">
            <v>NRD_330</v>
          </cell>
          <cell r="B22" t="str">
            <v>KAØWANGI</v>
          </cell>
          <cell r="C22" t="str">
            <v>HUAWEI</v>
          </cell>
          <cell r="E22"/>
          <cell r="F22"/>
          <cell r="G22" t="str">
            <v>Accepted</v>
          </cell>
        </row>
        <row r="23">
          <cell r="A23" t="str">
            <v>NRD_327</v>
          </cell>
          <cell r="B23" t="str">
            <v>DJOUTALLEDE</v>
          </cell>
          <cell r="C23" t="str">
            <v>HUAWEI</v>
          </cell>
          <cell r="E23"/>
          <cell r="F23"/>
          <cell r="G23" t="str">
            <v>Accepted</v>
          </cell>
        </row>
        <row r="24">
          <cell r="A24" t="str">
            <v>NRD_325</v>
          </cell>
          <cell r="B24" t="str">
            <v>NGONG-KALGE</v>
          </cell>
          <cell r="C24" t="str">
            <v>HUAWEI</v>
          </cell>
          <cell r="D24"/>
          <cell r="E24"/>
          <cell r="F24"/>
          <cell r="G24" t="str">
            <v>Accepted</v>
          </cell>
        </row>
        <row r="25">
          <cell r="A25" t="str">
            <v>NRD_324</v>
          </cell>
          <cell r="B25" t="str">
            <v>TOUROUA</v>
          </cell>
          <cell r="C25" t="str">
            <v>HUAWEI</v>
          </cell>
          <cell r="E25"/>
          <cell r="F25"/>
          <cell r="G25" t="str">
            <v>Accepted</v>
          </cell>
        </row>
        <row r="26">
          <cell r="A26" t="str">
            <v>NRD_323</v>
          </cell>
          <cell r="B26" t="str">
            <v>OURODOUKOUDJE</v>
          </cell>
          <cell r="C26" t="str">
            <v>HUAWEI</v>
          </cell>
          <cell r="D26"/>
          <cell r="E26"/>
          <cell r="F26"/>
          <cell r="G26" t="str">
            <v>Accepted</v>
          </cell>
        </row>
        <row r="27">
          <cell r="A27" t="str">
            <v>NRD_321</v>
          </cell>
          <cell r="B27" t="str">
            <v>OURODONKA</v>
          </cell>
          <cell r="C27" t="str">
            <v>HUAWEI</v>
          </cell>
          <cell r="D27"/>
          <cell r="E27"/>
          <cell r="F27"/>
          <cell r="G27" t="str">
            <v>Accepted</v>
          </cell>
        </row>
        <row r="28">
          <cell r="A28" t="str">
            <v>NRD_320</v>
          </cell>
          <cell r="B28" t="str">
            <v>HARANDEBAME</v>
          </cell>
          <cell r="C28" t="str">
            <v>HUAWEI</v>
          </cell>
          <cell r="D28"/>
          <cell r="E28"/>
          <cell r="F28"/>
          <cell r="G28" t="str">
            <v>Accepted</v>
          </cell>
        </row>
        <row r="29">
          <cell r="A29" t="str">
            <v>NRD_319</v>
          </cell>
          <cell r="B29" t="str">
            <v>LABAKRE</v>
          </cell>
          <cell r="C29" t="str">
            <v>HUAWEI</v>
          </cell>
          <cell r="D29"/>
          <cell r="E29"/>
          <cell r="F29"/>
          <cell r="G29" t="str">
            <v>Accepted</v>
          </cell>
        </row>
        <row r="30">
          <cell r="A30" t="str">
            <v>NRD_318</v>
          </cell>
          <cell r="B30" t="str">
            <v>KOULAWA</v>
          </cell>
          <cell r="C30" t="str">
            <v>HUAWEI</v>
          </cell>
          <cell r="D30"/>
          <cell r="E30"/>
          <cell r="F30"/>
          <cell r="G30" t="str">
            <v>Accepted</v>
          </cell>
        </row>
        <row r="31">
          <cell r="A31" t="str">
            <v>NRD_317</v>
          </cell>
          <cell r="B31" t="str">
            <v>MBAGA</v>
          </cell>
          <cell r="C31" t="str">
            <v>HUAWEI</v>
          </cell>
          <cell r="D31"/>
          <cell r="E31"/>
          <cell r="F31"/>
          <cell r="G31" t="str">
            <v>Accepted</v>
          </cell>
        </row>
        <row r="32">
          <cell r="A32" t="str">
            <v>NRD_315</v>
          </cell>
          <cell r="B32" t="str">
            <v>MAYODADI</v>
          </cell>
          <cell r="C32" t="str">
            <v>HUAWEI</v>
          </cell>
          <cell r="D32"/>
          <cell r="E32"/>
          <cell r="F32"/>
          <cell r="G32" t="str">
            <v>Accepted</v>
          </cell>
        </row>
        <row r="33">
          <cell r="A33" t="str">
            <v>NRD_314</v>
          </cell>
          <cell r="B33" t="str">
            <v>BAROUME</v>
          </cell>
          <cell r="C33" t="str">
            <v>HUAWEI</v>
          </cell>
          <cell r="D33"/>
          <cell r="E33"/>
          <cell r="F33"/>
          <cell r="G33" t="str">
            <v>Accepted</v>
          </cell>
        </row>
        <row r="34">
          <cell r="A34" t="str">
            <v>NRD_313</v>
          </cell>
          <cell r="B34" t="str">
            <v>NDOULOUMI</v>
          </cell>
          <cell r="C34" t="str">
            <v>HUAWEI</v>
          </cell>
          <cell r="D34"/>
          <cell r="E34"/>
          <cell r="F34"/>
          <cell r="G34" t="str">
            <v>Accepted</v>
          </cell>
        </row>
        <row r="35">
          <cell r="A35" t="str">
            <v>NRD_312</v>
          </cell>
          <cell r="B35" t="str">
            <v>OUROKIO</v>
          </cell>
          <cell r="C35" t="str">
            <v>HUAWEI</v>
          </cell>
          <cell r="D35"/>
          <cell r="E35"/>
          <cell r="F35"/>
          <cell r="G35" t="str">
            <v>Accepted</v>
          </cell>
        </row>
        <row r="36">
          <cell r="A36" t="str">
            <v>NRD_311</v>
          </cell>
          <cell r="B36" t="str">
            <v>NADOURA</v>
          </cell>
          <cell r="C36" t="str">
            <v>HUAWEI</v>
          </cell>
          <cell r="D36"/>
          <cell r="E36"/>
          <cell r="F36"/>
          <cell r="G36" t="str">
            <v>Accepted</v>
          </cell>
        </row>
        <row r="37">
          <cell r="A37" t="str">
            <v>NRD_310</v>
          </cell>
          <cell r="B37" t="str">
            <v>BANGLI</v>
          </cell>
          <cell r="C37" t="str">
            <v>HUAWEI</v>
          </cell>
          <cell r="D37"/>
          <cell r="E37"/>
          <cell r="F37"/>
          <cell r="G37" t="str">
            <v>Accepted</v>
          </cell>
        </row>
        <row r="38">
          <cell r="A38" t="str">
            <v>NRD_309</v>
          </cell>
          <cell r="B38" t="str">
            <v>BADEOU</v>
          </cell>
          <cell r="C38" t="str">
            <v>HUAWEI</v>
          </cell>
          <cell r="D38"/>
          <cell r="E38"/>
          <cell r="F38"/>
          <cell r="G38" t="str">
            <v>Accepted</v>
          </cell>
        </row>
        <row r="39">
          <cell r="A39" t="str">
            <v>NRD_308</v>
          </cell>
          <cell r="B39" t="str">
            <v>LOMBO</v>
          </cell>
          <cell r="C39" t="str">
            <v>HUAWEI</v>
          </cell>
          <cell r="D39"/>
          <cell r="E39"/>
          <cell r="F39"/>
          <cell r="G39" t="str">
            <v>Accepted</v>
          </cell>
        </row>
        <row r="40">
          <cell r="A40" t="str">
            <v>NRD_303</v>
          </cell>
          <cell r="B40" t="str">
            <v>NDONGA</v>
          </cell>
          <cell r="C40" t="str">
            <v>HUAWEI</v>
          </cell>
          <cell r="D40"/>
          <cell r="E40"/>
          <cell r="F40"/>
          <cell r="G40" t="str">
            <v>Accepted</v>
          </cell>
        </row>
        <row r="41">
          <cell r="A41" t="str">
            <v>NRD_302</v>
          </cell>
          <cell r="B41" t="str">
            <v>OUROHARISSOU</v>
          </cell>
          <cell r="C41" t="str">
            <v>HUAWEI</v>
          </cell>
          <cell r="D41"/>
          <cell r="E41"/>
          <cell r="F41"/>
          <cell r="G41" t="str">
            <v>Accepted</v>
          </cell>
        </row>
        <row r="42">
          <cell r="A42" t="str">
            <v>NRD_301</v>
          </cell>
          <cell r="B42" t="str">
            <v>MAYOLOPE</v>
          </cell>
          <cell r="C42" t="str">
            <v>HUAWEI</v>
          </cell>
          <cell r="D42"/>
          <cell r="E42"/>
          <cell r="F42"/>
          <cell r="G42" t="str">
            <v>Accepted</v>
          </cell>
        </row>
        <row r="43">
          <cell r="A43" t="str">
            <v>NRD_298</v>
          </cell>
          <cell r="B43" t="str">
            <v>DERENSING</v>
          </cell>
          <cell r="C43" t="str">
            <v>HUAWEI</v>
          </cell>
          <cell r="D43"/>
          <cell r="E43"/>
          <cell r="F43"/>
          <cell r="G43" t="str">
            <v>Accepted</v>
          </cell>
        </row>
        <row r="44">
          <cell r="A44" t="str">
            <v>NRD_297</v>
          </cell>
          <cell r="B44" t="str">
            <v>FALATIGOU</v>
          </cell>
          <cell r="C44" t="str">
            <v>HUAWEI</v>
          </cell>
          <cell r="D44"/>
          <cell r="E44"/>
          <cell r="F44"/>
          <cell r="G44" t="str">
            <v>Accepted</v>
          </cell>
        </row>
        <row r="45">
          <cell r="A45" t="str">
            <v>NRD_294</v>
          </cell>
          <cell r="B45" t="str">
            <v>LABAREBOBODJO</v>
          </cell>
          <cell r="C45" t="str">
            <v>HUAWEI</v>
          </cell>
          <cell r="D45"/>
          <cell r="E45"/>
          <cell r="F45"/>
          <cell r="G45" t="str">
            <v>Accepted</v>
          </cell>
        </row>
        <row r="46">
          <cell r="A46" t="str">
            <v>NRD_293</v>
          </cell>
          <cell r="B46" t="str">
            <v>WAGUA</v>
          </cell>
          <cell r="C46" t="str">
            <v>HUAWEI</v>
          </cell>
          <cell r="D46"/>
          <cell r="E46"/>
          <cell r="F46"/>
          <cell r="G46" t="str">
            <v>Accepted</v>
          </cell>
        </row>
        <row r="47">
          <cell r="A47" t="str">
            <v>NRD_291</v>
          </cell>
          <cell r="B47" t="str">
            <v>BIDEMOUDANG</v>
          </cell>
          <cell r="C47" t="str">
            <v>HUAWEI</v>
          </cell>
          <cell r="D47"/>
          <cell r="E47"/>
          <cell r="F47"/>
          <cell r="G47" t="str">
            <v>Accepted</v>
          </cell>
        </row>
        <row r="48">
          <cell r="A48" t="str">
            <v>NRD_290</v>
          </cell>
          <cell r="B48" t="str">
            <v>MAYOLEBBRI</v>
          </cell>
          <cell r="C48" t="str">
            <v>HUAWEI</v>
          </cell>
          <cell r="D48"/>
          <cell r="E48"/>
          <cell r="F48"/>
          <cell r="G48" t="str">
            <v>Accepted</v>
          </cell>
        </row>
        <row r="49">
          <cell r="A49" t="str">
            <v>NRD_286</v>
          </cell>
          <cell r="B49" t="str">
            <v>TSOUNASANE</v>
          </cell>
          <cell r="C49" t="str">
            <v>HUAWEI</v>
          </cell>
          <cell r="D49"/>
          <cell r="E49"/>
          <cell r="F49"/>
          <cell r="G49" t="str">
            <v>Accepted</v>
          </cell>
        </row>
        <row r="50">
          <cell r="A50" t="str">
            <v>NRD_285</v>
          </cell>
          <cell r="B50" t="str">
            <v>MAFALE</v>
          </cell>
          <cell r="C50" t="str">
            <v>HUAWEI</v>
          </cell>
          <cell r="D50"/>
          <cell r="E50"/>
          <cell r="F50"/>
          <cell r="G50" t="str">
            <v>Accepted</v>
          </cell>
        </row>
        <row r="51">
          <cell r="A51" t="str">
            <v>NRD_276</v>
          </cell>
          <cell r="B51" t="str">
            <v>SONA</v>
          </cell>
          <cell r="C51" t="str">
            <v>HUAWEI</v>
          </cell>
          <cell r="D51"/>
          <cell r="E51"/>
          <cell r="F51"/>
          <cell r="G51" t="str">
            <v>Accepted</v>
          </cell>
        </row>
        <row r="52">
          <cell r="A52" t="str">
            <v>LIT-925</v>
          </cell>
          <cell r="B52" t="str">
            <v>MOMBO</v>
          </cell>
          <cell r="C52" t="str">
            <v>ZTE</v>
          </cell>
          <cell r="E52"/>
          <cell r="F52" t="str">
            <v>Accepted</v>
          </cell>
          <cell r="G52" t="str">
            <v>Accepted</v>
          </cell>
        </row>
        <row r="53">
          <cell r="A53" t="str">
            <v>LIT_939</v>
          </cell>
          <cell r="B53" t="str">
            <v>DIZANGUEMBALMAYO</v>
          </cell>
          <cell r="C53" t="str">
            <v>ZTE</v>
          </cell>
          <cell r="E53" t="str">
            <v>Waiting related physical acceptance file</v>
          </cell>
          <cell r="F53" t="str">
            <v>Accepted</v>
          </cell>
          <cell r="G53"/>
        </row>
        <row r="54">
          <cell r="A54" t="str">
            <v>LIT_936</v>
          </cell>
          <cell r="B54" t="str">
            <v>DIZANGUE4*4</v>
          </cell>
          <cell r="C54" t="str">
            <v>ZTE</v>
          </cell>
          <cell r="E54" t="str">
            <v>Waiting related physical acceptance file</v>
          </cell>
          <cell r="F54" t="str">
            <v>Accepted</v>
          </cell>
          <cell r="G54"/>
        </row>
        <row r="55">
          <cell r="A55" t="str">
            <v>EXN_908</v>
          </cell>
          <cell r="B55" t="str">
            <v>LIRI</v>
          </cell>
          <cell r="C55" t="str">
            <v>HUAWEI</v>
          </cell>
          <cell r="D55"/>
          <cell r="E55"/>
          <cell r="F55"/>
          <cell r="G55" t="str">
            <v>Accepted</v>
          </cell>
        </row>
        <row r="56">
          <cell r="A56" t="str">
            <v>EXN_902</v>
          </cell>
          <cell r="B56" t="str">
            <v>MOUDALA</v>
          </cell>
          <cell r="C56" t="str">
            <v>HUAWEI</v>
          </cell>
          <cell r="D56"/>
          <cell r="E56"/>
          <cell r="F56"/>
          <cell r="G56" t="str">
            <v>Accepted</v>
          </cell>
        </row>
        <row r="57">
          <cell r="A57" t="str">
            <v>EXN_567</v>
          </cell>
          <cell r="B57" t="str">
            <v>HOUANG(HOUWANG)</v>
          </cell>
          <cell r="C57" t="str">
            <v>HUAWEI</v>
          </cell>
          <cell r="D57"/>
          <cell r="E57"/>
          <cell r="F57"/>
          <cell r="G57" t="str">
            <v>Accepted</v>
          </cell>
        </row>
        <row r="58">
          <cell r="A58" t="str">
            <v>EXN_566</v>
          </cell>
          <cell r="B58" t="str">
            <v>DANHOU</v>
          </cell>
          <cell r="C58" t="str">
            <v>HUAWEI</v>
          </cell>
          <cell r="D58"/>
          <cell r="E58"/>
          <cell r="F58"/>
          <cell r="G58" t="str">
            <v>Accepted</v>
          </cell>
        </row>
        <row r="59">
          <cell r="A59" t="str">
            <v>EXN_565</v>
          </cell>
          <cell r="B59" t="str">
            <v>MBITOU</v>
          </cell>
          <cell r="C59" t="str">
            <v>HUAWEI</v>
          </cell>
          <cell r="D59"/>
          <cell r="E59"/>
          <cell r="F59"/>
          <cell r="G59" t="str">
            <v>Accepted</v>
          </cell>
        </row>
        <row r="60">
          <cell r="A60" t="str">
            <v>EXN_564</v>
          </cell>
          <cell r="B60" t="str">
            <v>KAMARGUI</v>
          </cell>
          <cell r="C60" t="str">
            <v>HUAWEI</v>
          </cell>
          <cell r="D60"/>
          <cell r="E60"/>
          <cell r="F60"/>
          <cell r="G60" t="str">
            <v>Accepted</v>
          </cell>
        </row>
        <row r="61">
          <cell r="A61" t="str">
            <v>EXN_563</v>
          </cell>
          <cell r="B61" t="str">
            <v>DATCHEKATAKREO</v>
          </cell>
          <cell r="C61" t="str">
            <v>HUAWEI</v>
          </cell>
          <cell r="D61"/>
          <cell r="E61"/>
          <cell r="F61"/>
          <cell r="G61" t="str">
            <v>Accepted</v>
          </cell>
        </row>
        <row r="62">
          <cell r="A62" t="str">
            <v>EXN_562</v>
          </cell>
          <cell r="B62" t="str">
            <v>DJAOLANE</v>
          </cell>
          <cell r="C62" t="str">
            <v>HUAWEI</v>
          </cell>
          <cell r="D62"/>
          <cell r="E62"/>
          <cell r="F62"/>
          <cell r="G62" t="str">
            <v>Accepted</v>
          </cell>
        </row>
        <row r="63">
          <cell r="A63" t="str">
            <v>EXN_559</v>
          </cell>
          <cell r="B63" t="str">
            <v>SOUEYE</v>
          </cell>
          <cell r="C63" t="str">
            <v>HUAWEI</v>
          </cell>
          <cell r="D63"/>
          <cell r="E63"/>
          <cell r="F63"/>
          <cell r="G63" t="str">
            <v>Accepted</v>
          </cell>
        </row>
        <row r="64">
          <cell r="A64" t="str">
            <v>EXN_558</v>
          </cell>
          <cell r="B64" t="str">
            <v>MAPORE</v>
          </cell>
          <cell r="C64" t="str">
            <v>HUAWEI</v>
          </cell>
          <cell r="D64"/>
          <cell r="E64"/>
          <cell r="F64"/>
          <cell r="G64" t="str">
            <v>Accepted</v>
          </cell>
        </row>
        <row r="65">
          <cell r="A65" t="str">
            <v>EXN_557</v>
          </cell>
          <cell r="B65" t="str">
            <v>BOGO</v>
          </cell>
          <cell r="C65" t="str">
            <v>HUAWEI</v>
          </cell>
          <cell r="D65"/>
          <cell r="E65"/>
          <cell r="F65"/>
          <cell r="G65" t="str">
            <v>Accepted</v>
          </cell>
        </row>
        <row r="66">
          <cell r="A66" t="str">
            <v>EXN_555</v>
          </cell>
          <cell r="B66" t="str">
            <v>MINDJIL</v>
          </cell>
          <cell r="C66" t="str">
            <v>HUAWEI</v>
          </cell>
          <cell r="D66"/>
          <cell r="E66"/>
          <cell r="F66"/>
          <cell r="G66" t="str">
            <v>Accepted</v>
          </cell>
        </row>
        <row r="67">
          <cell r="A67" t="str">
            <v>EXN_554</v>
          </cell>
          <cell r="B67" t="str">
            <v>PIWA</v>
          </cell>
          <cell r="C67" t="str">
            <v>HUAWEI</v>
          </cell>
          <cell r="D67"/>
          <cell r="E67"/>
          <cell r="F67"/>
          <cell r="G67" t="str">
            <v>Accepted</v>
          </cell>
        </row>
        <row r="68">
          <cell r="A68" t="str">
            <v>EXN_553</v>
          </cell>
          <cell r="B68" t="str">
            <v>LAMTARE</v>
          </cell>
          <cell r="C68" t="str">
            <v>HUAWEI</v>
          </cell>
          <cell r="D68"/>
          <cell r="E68"/>
          <cell r="F68"/>
          <cell r="G68" t="str">
            <v>Accepted</v>
          </cell>
        </row>
        <row r="69">
          <cell r="A69" t="str">
            <v>EXN_552</v>
          </cell>
          <cell r="B69" t="str">
            <v>GARMAS</v>
          </cell>
          <cell r="C69" t="str">
            <v>HUAWEI</v>
          </cell>
          <cell r="D69"/>
          <cell r="E69"/>
          <cell r="F69"/>
          <cell r="G69" t="str">
            <v>Accepted</v>
          </cell>
        </row>
        <row r="70">
          <cell r="A70" t="str">
            <v>EXN_551</v>
          </cell>
          <cell r="B70" t="str">
            <v>MBORHO</v>
          </cell>
          <cell r="C70" t="str">
            <v>HUAWEI</v>
          </cell>
          <cell r="D70"/>
          <cell r="E70"/>
          <cell r="F70"/>
          <cell r="G70" t="str">
            <v>Accepted</v>
          </cell>
        </row>
        <row r="71">
          <cell r="A71" t="str">
            <v>EXN_549</v>
          </cell>
          <cell r="B71" t="str">
            <v>Djidoma</v>
          </cell>
          <cell r="C71" t="str">
            <v>HUAWEI</v>
          </cell>
          <cell r="D71"/>
          <cell r="E71"/>
          <cell r="F71"/>
          <cell r="G71" t="str">
            <v>Accepted</v>
          </cell>
        </row>
        <row r="72">
          <cell r="A72" t="str">
            <v>EXN_547</v>
          </cell>
          <cell r="B72" t="str">
            <v>NGAINA</v>
          </cell>
          <cell r="C72" t="str">
            <v>HUAWEI</v>
          </cell>
          <cell r="D72"/>
          <cell r="E72"/>
          <cell r="F72"/>
          <cell r="G72" t="str">
            <v>Accepted</v>
          </cell>
        </row>
        <row r="73">
          <cell r="A73" t="str">
            <v>EXN_545</v>
          </cell>
          <cell r="B73" t="str">
            <v>SIRLAWE</v>
          </cell>
          <cell r="C73" t="str">
            <v>HUAWEI</v>
          </cell>
          <cell r="D73"/>
          <cell r="E73"/>
          <cell r="F73"/>
          <cell r="G73" t="str">
            <v>Accepted</v>
          </cell>
        </row>
        <row r="74">
          <cell r="A74" t="str">
            <v>EXN_544</v>
          </cell>
          <cell r="B74" t="str">
            <v>KOBRO</v>
          </cell>
          <cell r="C74" t="str">
            <v>HUAWEI</v>
          </cell>
          <cell r="D74"/>
          <cell r="E74"/>
          <cell r="F74"/>
          <cell r="G74" t="str">
            <v>Accepted</v>
          </cell>
        </row>
        <row r="75">
          <cell r="A75" t="str">
            <v>EXN_543</v>
          </cell>
          <cell r="B75" t="str">
            <v>MOUMOUR</v>
          </cell>
          <cell r="C75" t="str">
            <v>HUAWEI</v>
          </cell>
          <cell r="D75"/>
          <cell r="E75"/>
          <cell r="F75"/>
          <cell r="G75" t="str">
            <v>Accepted</v>
          </cell>
        </row>
        <row r="76">
          <cell r="A76" t="str">
            <v>EXN_542</v>
          </cell>
          <cell r="B76" t="str">
            <v>MAGRONGONG</v>
          </cell>
          <cell r="C76" t="str">
            <v>HUAWEI</v>
          </cell>
          <cell r="E76"/>
          <cell r="F76"/>
          <cell r="G76" t="str">
            <v>Accepted</v>
          </cell>
        </row>
        <row r="77">
          <cell r="A77" t="str">
            <v>EXN_538</v>
          </cell>
          <cell r="B77" t="str">
            <v>DOUBANE</v>
          </cell>
          <cell r="C77" t="str">
            <v>HUAWEI</v>
          </cell>
          <cell r="D77"/>
          <cell r="E77"/>
          <cell r="F77"/>
          <cell r="G77" t="str">
            <v>Accepted</v>
          </cell>
        </row>
        <row r="78">
          <cell r="A78" t="str">
            <v>EXN_537</v>
          </cell>
          <cell r="B78" t="str">
            <v>MAZAM</v>
          </cell>
          <cell r="C78" t="str">
            <v>HUAWEI</v>
          </cell>
          <cell r="D78"/>
          <cell r="E78"/>
          <cell r="F78"/>
          <cell r="G78" t="str">
            <v>Accepted</v>
          </cell>
        </row>
        <row r="79">
          <cell r="A79" t="str">
            <v>EXN_533</v>
          </cell>
          <cell r="B79" t="str">
            <v>SAOTCHAI</v>
          </cell>
          <cell r="C79" t="str">
            <v>HUAWEI</v>
          </cell>
          <cell r="D79"/>
          <cell r="E79"/>
          <cell r="F79"/>
          <cell r="G79" t="str">
            <v>Accepted</v>
          </cell>
        </row>
        <row r="80">
          <cell r="A80" t="str">
            <v>EXN_531</v>
          </cell>
          <cell r="B80" t="str">
            <v>DANMIGUIRI</v>
          </cell>
          <cell r="C80" t="str">
            <v>HUAWEI</v>
          </cell>
          <cell r="D80"/>
          <cell r="E80"/>
          <cell r="F80"/>
          <cell r="G80" t="str">
            <v>Accepted</v>
          </cell>
        </row>
        <row r="81">
          <cell r="A81" t="str">
            <v>EXN_530</v>
          </cell>
          <cell r="B81" t="str">
            <v>DJOUREL</v>
          </cell>
          <cell r="C81" t="str">
            <v>HUAWEI</v>
          </cell>
          <cell r="D81"/>
          <cell r="E81"/>
          <cell r="F81"/>
          <cell r="G81" t="str">
            <v>Accepted</v>
          </cell>
        </row>
        <row r="82">
          <cell r="A82" t="str">
            <v>EXN_528</v>
          </cell>
          <cell r="B82" t="str">
            <v>POUGUERE</v>
          </cell>
          <cell r="C82" t="str">
            <v>HUAWEI</v>
          </cell>
          <cell r="D82"/>
          <cell r="E82"/>
          <cell r="F82"/>
          <cell r="G82" t="str">
            <v>Accepted</v>
          </cell>
        </row>
        <row r="83">
          <cell r="A83" t="str">
            <v>EXN_524</v>
          </cell>
          <cell r="B83" t="str">
            <v>DJOUREDANNE</v>
          </cell>
          <cell r="C83" t="str">
            <v>HUAWEI</v>
          </cell>
          <cell r="D83"/>
          <cell r="E83"/>
          <cell r="F83"/>
          <cell r="G83" t="str">
            <v>Accepted</v>
          </cell>
        </row>
        <row r="84">
          <cell r="A84" t="str">
            <v>EXN_517</v>
          </cell>
          <cell r="B84" t="str">
            <v>BANAHA</v>
          </cell>
          <cell r="C84" t="str">
            <v>HUAWEI</v>
          </cell>
          <cell r="E84"/>
          <cell r="F84"/>
          <cell r="G84" t="str">
            <v>Accepted</v>
          </cell>
        </row>
        <row r="85">
          <cell r="A85" t="str">
            <v>EXN_516</v>
          </cell>
          <cell r="B85" t="str">
            <v>MOKOLODARAM</v>
          </cell>
          <cell r="C85" t="str">
            <v>HUAWEI</v>
          </cell>
          <cell r="E85"/>
          <cell r="F85"/>
          <cell r="G85" t="str">
            <v>Accepted</v>
          </cell>
        </row>
        <row r="86">
          <cell r="A86" t="str">
            <v>EXN_514</v>
          </cell>
          <cell r="B86" t="str">
            <v>KOLARA</v>
          </cell>
          <cell r="C86" t="str">
            <v>HUAWEI</v>
          </cell>
          <cell r="E86"/>
          <cell r="F86"/>
          <cell r="G86" t="str">
            <v>Accepted</v>
          </cell>
        </row>
        <row r="87">
          <cell r="A87" t="str">
            <v>EXN_513</v>
          </cell>
          <cell r="B87" t="str">
            <v>BOUDFIRE</v>
          </cell>
          <cell r="C87" t="str">
            <v>HUAWEI</v>
          </cell>
          <cell r="E87"/>
          <cell r="F87"/>
          <cell r="G87" t="str">
            <v>Accepted</v>
          </cell>
        </row>
        <row r="88">
          <cell r="A88" t="str">
            <v>EXN_505</v>
          </cell>
          <cell r="B88" t="str">
            <v>MODJOMBODI</v>
          </cell>
          <cell r="C88" t="str">
            <v>HUAWEI</v>
          </cell>
          <cell r="D88"/>
          <cell r="E88"/>
          <cell r="F88"/>
          <cell r="G88" t="str">
            <v>Accepted</v>
          </cell>
        </row>
        <row r="89">
          <cell r="A89" t="str">
            <v>EXN_504</v>
          </cell>
          <cell r="B89" t="str">
            <v>KOBO</v>
          </cell>
          <cell r="C89" t="str">
            <v>HUAWEI</v>
          </cell>
          <cell r="D89"/>
          <cell r="E89"/>
          <cell r="F89"/>
          <cell r="G89" t="str">
            <v>Accepted</v>
          </cell>
        </row>
        <row r="90">
          <cell r="A90" t="str">
            <v>EXN_503</v>
          </cell>
          <cell r="B90" t="str">
            <v>MODITANEGARGAADJI</v>
          </cell>
          <cell r="C90" t="str">
            <v>HUAWEI</v>
          </cell>
          <cell r="D90"/>
          <cell r="E90"/>
          <cell r="F90"/>
          <cell r="G90" t="str">
            <v>Accepted</v>
          </cell>
        </row>
        <row r="91">
          <cell r="A91" t="str">
            <v>EXN_500</v>
          </cell>
          <cell r="B91" t="str">
            <v>BOURAFMAYO(BADALIL)</v>
          </cell>
          <cell r="C91" t="str">
            <v>HUAWEI</v>
          </cell>
          <cell r="D91"/>
          <cell r="E91"/>
          <cell r="F91"/>
          <cell r="G91" t="str">
            <v>Accepted</v>
          </cell>
        </row>
        <row r="92">
          <cell r="A92" t="str">
            <v>EXN_494</v>
          </cell>
          <cell r="B92" t="str">
            <v>DJAPAI</v>
          </cell>
          <cell r="C92" t="str">
            <v>HUAWEI</v>
          </cell>
          <cell r="D92"/>
          <cell r="E92"/>
          <cell r="F92"/>
          <cell r="G92" t="str">
            <v>Accepted</v>
          </cell>
        </row>
        <row r="93">
          <cell r="A93" t="str">
            <v>EXN_493</v>
          </cell>
          <cell r="B93" t="str">
            <v>NDJELENG</v>
          </cell>
          <cell r="C93" t="str">
            <v>HUAWEI</v>
          </cell>
          <cell r="D93"/>
          <cell r="E93"/>
          <cell r="F93"/>
          <cell r="G93" t="str">
            <v>Accepted</v>
          </cell>
        </row>
        <row r="94">
          <cell r="A94" t="str">
            <v>EXN_491</v>
          </cell>
          <cell r="B94" t="str">
            <v>KALWAFOULBE</v>
          </cell>
          <cell r="C94" t="str">
            <v>HUAWEI</v>
          </cell>
          <cell r="D94"/>
          <cell r="E94"/>
          <cell r="F94"/>
          <cell r="G94" t="str">
            <v>Accepted</v>
          </cell>
        </row>
        <row r="95">
          <cell r="A95" t="str">
            <v>EXN_488</v>
          </cell>
          <cell r="B95" t="str">
            <v>OUROMANA</v>
          </cell>
          <cell r="C95" t="str">
            <v>HUAWEI</v>
          </cell>
          <cell r="D95"/>
          <cell r="E95"/>
          <cell r="F95"/>
          <cell r="G95" t="str">
            <v>Accepted</v>
          </cell>
        </row>
        <row r="96">
          <cell r="A96" t="str">
            <v>EXN_487</v>
          </cell>
          <cell r="B96" t="str">
            <v>MANAWATCHI</v>
          </cell>
          <cell r="C96" t="str">
            <v>HUAWEI</v>
          </cell>
          <cell r="D96"/>
          <cell r="E96"/>
          <cell r="F96"/>
          <cell r="G96" t="str">
            <v>Accepted</v>
          </cell>
        </row>
        <row r="97">
          <cell r="A97" t="str">
            <v>EXN_483</v>
          </cell>
          <cell r="B97" t="str">
            <v>TOUDOUROU</v>
          </cell>
          <cell r="C97" t="str">
            <v>HUAWEI</v>
          </cell>
          <cell r="D97"/>
          <cell r="E97"/>
          <cell r="F97"/>
          <cell r="G97" t="str">
            <v>Accepted</v>
          </cell>
        </row>
        <row r="98">
          <cell r="A98" t="str">
            <v>EXN_482</v>
          </cell>
          <cell r="B98" t="str">
            <v>HODANGOMOUFOU</v>
          </cell>
          <cell r="C98" t="str">
            <v>HUAWEI</v>
          </cell>
          <cell r="D98"/>
          <cell r="E98"/>
          <cell r="F98"/>
          <cell r="G98" t="str">
            <v>Accepted</v>
          </cell>
        </row>
        <row r="99">
          <cell r="A99" t="str">
            <v>EXN_481</v>
          </cell>
          <cell r="B99" t="str">
            <v>GOURIA</v>
          </cell>
          <cell r="C99" t="str">
            <v>HUAWEI</v>
          </cell>
          <cell r="D99"/>
          <cell r="E99"/>
          <cell r="F99"/>
          <cell r="G99" t="str">
            <v>Accepted</v>
          </cell>
        </row>
        <row r="100">
          <cell r="A100" t="str">
            <v>EXN_480</v>
          </cell>
          <cell r="B100" t="str">
            <v>SABONGARI</v>
          </cell>
          <cell r="C100" t="str">
            <v>HUAWEI</v>
          </cell>
          <cell r="D100"/>
          <cell r="E100"/>
          <cell r="F100"/>
          <cell r="G100" t="str">
            <v>Accepted</v>
          </cell>
        </row>
        <row r="101">
          <cell r="A101" t="str">
            <v>EXN_478</v>
          </cell>
          <cell r="B101" t="str">
            <v>KODJOLEO</v>
          </cell>
          <cell r="C101" t="str">
            <v>HUAWEI</v>
          </cell>
          <cell r="D101"/>
          <cell r="E101"/>
          <cell r="F101"/>
          <cell r="G101" t="str">
            <v>Accepted</v>
          </cell>
        </row>
        <row r="102">
          <cell r="A102" t="str">
            <v>EXN_474</v>
          </cell>
          <cell r="B102" t="str">
            <v>MEREM</v>
          </cell>
          <cell r="C102" t="str">
            <v>HUAWEI</v>
          </cell>
          <cell r="D102"/>
          <cell r="E102"/>
          <cell r="F102"/>
          <cell r="G102" t="str">
            <v>Accepted</v>
          </cell>
        </row>
        <row r="103">
          <cell r="A103" t="str">
            <v>EXN_473</v>
          </cell>
          <cell r="B103" t="str">
            <v>GADAKA</v>
          </cell>
          <cell r="C103" t="str">
            <v>HUAWEI</v>
          </cell>
          <cell r="E103"/>
          <cell r="F103"/>
          <cell r="G103" t="str">
            <v>Accepted</v>
          </cell>
        </row>
        <row r="104">
          <cell r="A104" t="str">
            <v>EXN_472</v>
          </cell>
          <cell r="B104" t="str">
            <v>GUILI</v>
          </cell>
          <cell r="C104" t="str">
            <v>HUAWEI</v>
          </cell>
          <cell r="D104"/>
          <cell r="E104"/>
          <cell r="F104"/>
          <cell r="G104" t="str">
            <v>Accepted</v>
          </cell>
        </row>
        <row r="105">
          <cell r="A105" t="str">
            <v>EXN_468</v>
          </cell>
          <cell r="B105" t="str">
            <v>OUROHAMA</v>
          </cell>
          <cell r="C105" t="str">
            <v>HUAWEI</v>
          </cell>
          <cell r="D105"/>
          <cell r="E105"/>
          <cell r="F105"/>
          <cell r="G105" t="str">
            <v>Accepted</v>
          </cell>
        </row>
        <row r="106">
          <cell r="A106" t="str">
            <v>EXN_467</v>
          </cell>
          <cell r="B106" t="str">
            <v>MOUHOUR</v>
          </cell>
          <cell r="C106" t="str">
            <v>HUAWEI</v>
          </cell>
          <cell r="D106"/>
          <cell r="E106"/>
          <cell r="F106"/>
          <cell r="G106" t="str">
            <v>Accepted</v>
          </cell>
        </row>
        <row r="107">
          <cell r="A107" t="str">
            <v>EXN_466</v>
          </cell>
          <cell r="B107" t="str">
            <v>GAYAKGARRE</v>
          </cell>
          <cell r="C107" t="str">
            <v>HUAWEI</v>
          </cell>
          <cell r="D107"/>
          <cell r="E107"/>
          <cell r="F107"/>
          <cell r="G107" t="str">
            <v>Accepted</v>
          </cell>
        </row>
        <row r="108">
          <cell r="A108" t="str">
            <v>EXN_465</v>
          </cell>
          <cell r="B108" t="str">
            <v>BOREY</v>
          </cell>
          <cell r="C108" t="str">
            <v>HUAWEI</v>
          </cell>
          <cell r="D108"/>
          <cell r="E108"/>
          <cell r="F108"/>
          <cell r="G108" t="str">
            <v>Accepted</v>
          </cell>
        </row>
        <row r="109">
          <cell r="A109" t="str">
            <v>EXN_464</v>
          </cell>
          <cell r="B109" t="str">
            <v>MOFTOUMOGODE</v>
          </cell>
          <cell r="C109" t="str">
            <v>HUAWEI</v>
          </cell>
          <cell r="D109"/>
          <cell r="E109"/>
          <cell r="F109"/>
          <cell r="G109" t="str">
            <v>Accepted</v>
          </cell>
        </row>
        <row r="110">
          <cell r="A110" t="str">
            <v>EXN_463</v>
          </cell>
          <cell r="B110" t="str">
            <v>MAKABAI</v>
          </cell>
          <cell r="C110" t="str">
            <v>HUAWEI</v>
          </cell>
          <cell r="D110"/>
          <cell r="E110"/>
          <cell r="F110"/>
          <cell r="G110" t="str">
            <v>Accepted</v>
          </cell>
        </row>
        <row r="111">
          <cell r="A111" t="str">
            <v>EXN_462</v>
          </cell>
          <cell r="B111" t="str">
            <v>DJEBEMOUFOU</v>
          </cell>
          <cell r="C111" t="str">
            <v>HUAWEI</v>
          </cell>
          <cell r="D111"/>
          <cell r="E111"/>
          <cell r="F111"/>
          <cell r="G111" t="str">
            <v>Accepted</v>
          </cell>
        </row>
        <row r="112">
          <cell r="A112" t="str">
            <v>EXN_461</v>
          </cell>
          <cell r="B112" t="str">
            <v>FOFFIRHOUMZOU</v>
          </cell>
          <cell r="C112" t="str">
            <v>HUAWEI</v>
          </cell>
          <cell r="D112"/>
          <cell r="E112"/>
          <cell r="F112"/>
          <cell r="G112" t="str">
            <v>Accepted</v>
          </cell>
        </row>
        <row r="113">
          <cell r="A113" t="str">
            <v>EXN_460</v>
          </cell>
          <cell r="B113" t="str">
            <v>GADABOUWOL</v>
          </cell>
          <cell r="C113" t="str">
            <v>HUAWEI</v>
          </cell>
          <cell r="D113"/>
          <cell r="E113"/>
          <cell r="F113"/>
          <cell r="G113" t="str">
            <v>Accepted</v>
          </cell>
        </row>
        <row r="114">
          <cell r="A114" t="str">
            <v>EXN_459</v>
          </cell>
          <cell r="B114" t="str">
            <v>ZIVER</v>
          </cell>
          <cell r="C114" t="str">
            <v>HUAWEI</v>
          </cell>
          <cell r="D114"/>
          <cell r="E114"/>
          <cell r="F114"/>
          <cell r="G114" t="str">
            <v>Accepted</v>
          </cell>
        </row>
        <row r="115">
          <cell r="A115" t="str">
            <v>EXN_458</v>
          </cell>
          <cell r="B115" t="str">
            <v>RHUMZOU2</v>
          </cell>
          <cell r="C115" t="str">
            <v>HUAWEI</v>
          </cell>
          <cell r="D115"/>
          <cell r="E115"/>
          <cell r="F115"/>
          <cell r="G115" t="str">
            <v>Accepted</v>
          </cell>
        </row>
        <row r="116">
          <cell r="A116" t="str">
            <v>EXN_457</v>
          </cell>
          <cell r="B116" t="str">
            <v>DANEDJI</v>
          </cell>
          <cell r="C116" t="str">
            <v>HUAWEI</v>
          </cell>
          <cell r="D116"/>
          <cell r="E116"/>
          <cell r="F116"/>
          <cell r="G116" t="str">
            <v>Accepted</v>
          </cell>
        </row>
        <row r="117">
          <cell r="A117" t="str">
            <v>EXN_456</v>
          </cell>
          <cell r="B117" t="str">
            <v>GODOLAHOSSERE</v>
          </cell>
          <cell r="C117" t="str">
            <v>HUAWEI</v>
          </cell>
          <cell r="D117"/>
          <cell r="E117"/>
          <cell r="F117"/>
          <cell r="G117" t="str">
            <v>Accepted</v>
          </cell>
        </row>
        <row r="118">
          <cell r="A118" t="str">
            <v>EXN_454</v>
          </cell>
          <cell r="B118" t="str">
            <v>BISKAVAY</v>
          </cell>
          <cell r="C118" t="str">
            <v>HUAWEI</v>
          </cell>
          <cell r="E118"/>
          <cell r="F118"/>
          <cell r="G118" t="str">
            <v>Accepted</v>
          </cell>
        </row>
        <row r="119">
          <cell r="A119" t="str">
            <v>EXN_453</v>
          </cell>
          <cell r="B119" t="str">
            <v>GORAY</v>
          </cell>
          <cell r="C119" t="str">
            <v>HUAWEI</v>
          </cell>
          <cell r="D119"/>
          <cell r="E119"/>
          <cell r="F119"/>
          <cell r="G119" t="str">
            <v>Accepted</v>
          </cell>
        </row>
        <row r="120">
          <cell r="A120" t="str">
            <v>EXN_452</v>
          </cell>
          <cell r="B120" t="str">
            <v>DANGANYEBE</v>
          </cell>
          <cell r="C120" t="str">
            <v>HUAWEI</v>
          </cell>
          <cell r="D120"/>
          <cell r="E120"/>
          <cell r="F120"/>
          <cell r="G120" t="str">
            <v>Accepted</v>
          </cell>
        </row>
        <row r="121">
          <cell r="A121" t="str">
            <v>EXN_451</v>
          </cell>
          <cell r="B121" t="str">
            <v>DOUVANGAR</v>
          </cell>
          <cell r="C121" t="str">
            <v>HUAWEI</v>
          </cell>
          <cell r="D121"/>
          <cell r="E121"/>
          <cell r="F121"/>
          <cell r="G121" t="str">
            <v>Accepted</v>
          </cell>
        </row>
        <row r="122">
          <cell r="A122" t="str">
            <v>EXN_450</v>
          </cell>
          <cell r="B122" t="str">
            <v>MARWAKII</v>
          </cell>
          <cell r="C122" t="str">
            <v>HUAWEI</v>
          </cell>
          <cell r="D122"/>
          <cell r="E122"/>
          <cell r="F122"/>
          <cell r="G122" t="str">
            <v>Accepted</v>
          </cell>
        </row>
        <row r="123">
          <cell r="A123" t="str">
            <v>EXN_449</v>
          </cell>
          <cell r="B123" t="str">
            <v>MAYOSANGANAREY</v>
          </cell>
          <cell r="C123" t="str">
            <v>HUAWEI</v>
          </cell>
          <cell r="D123"/>
          <cell r="E123"/>
          <cell r="F123"/>
          <cell r="G123" t="str">
            <v>Accepted</v>
          </cell>
        </row>
        <row r="124">
          <cell r="A124" t="str">
            <v>EXN_448</v>
          </cell>
          <cell r="B124" t="str">
            <v>S.Q.DIGUIR</v>
          </cell>
          <cell r="C124" t="str">
            <v>HUAWEI</v>
          </cell>
          <cell r="D124"/>
          <cell r="E124"/>
          <cell r="F124"/>
          <cell r="G124" t="str">
            <v>Accepted</v>
          </cell>
        </row>
        <row r="125">
          <cell r="A125" t="str">
            <v>EXN_447</v>
          </cell>
          <cell r="B125" t="str">
            <v>MAYOLEGA</v>
          </cell>
          <cell r="C125" t="str">
            <v>HUAWEI</v>
          </cell>
          <cell r="D125"/>
          <cell r="E125"/>
          <cell r="F125"/>
          <cell r="G125" t="str">
            <v>Accepted</v>
          </cell>
        </row>
        <row r="126">
          <cell r="A126" t="str">
            <v>EXN_446</v>
          </cell>
          <cell r="B126" t="str">
            <v>HOULOUM</v>
          </cell>
          <cell r="C126" t="str">
            <v>HUAWEI</v>
          </cell>
          <cell r="D126"/>
          <cell r="E126"/>
          <cell r="F126"/>
          <cell r="G126" t="str">
            <v>Accepted</v>
          </cell>
        </row>
        <row r="127">
          <cell r="A127" t="str">
            <v>EXN_445</v>
          </cell>
          <cell r="B127" t="str">
            <v>MAVOUMAI</v>
          </cell>
          <cell r="C127" t="str">
            <v>HUAWEI</v>
          </cell>
          <cell r="E127"/>
          <cell r="F127"/>
          <cell r="G127" t="str">
            <v>Accepted</v>
          </cell>
        </row>
        <row r="128">
          <cell r="A128" t="str">
            <v>EXN_444</v>
          </cell>
          <cell r="B128" t="str">
            <v>MAPOLDOKOU</v>
          </cell>
          <cell r="C128" t="str">
            <v>HUAWEI</v>
          </cell>
          <cell r="D128"/>
          <cell r="E128"/>
          <cell r="F128"/>
          <cell r="G128" t="str">
            <v>Accepted</v>
          </cell>
        </row>
        <row r="129">
          <cell r="A129" t="str">
            <v>EXN_443</v>
          </cell>
          <cell r="B129" t="str">
            <v>BAO</v>
          </cell>
          <cell r="C129" t="str">
            <v>HUAWEI</v>
          </cell>
          <cell r="D129"/>
          <cell r="E129"/>
          <cell r="F129"/>
          <cell r="G129" t="str">
            <v>Accepted</v>
          </cell>
        </row>
        <row r="130">
          <cell r="A130" t="str">
            <v>EXN_442</v>
          </cell>
          <cell r="B130" t="str">
            <v>WOULA</v>
          </cell>
          <cell r="C130" t="str">
            <v>HUAWEI</v>
          </cell>
          <cell r="D130"/>
          <cell r="E130"/>
          <cell r="F130"/>
          <cell r="G130" t="str">
            <v>Rejected</v>
          </cell>
        </row>
        <row r="131">
          <cell r="A131" t="str">
            <v>EXN_441</v>
          </cell>
          <cell r="B131" t="str">
            <v>OUROBELLO</v>
          </cell>
          <cell r="C131" t="str">
            <v>HUAWEI</v>
          </cell>
          <cell r="D131"/>
          <cell r="E131"/>
          <cell r="F131"/>
          <cell r="G131" t="str">
            <v>Accepted</v>
          </cell>
        </row>
        <row r="132">
          <cell r="A132" t="str">
            <v>EXN_440</v>
          </cell>
          <cell r="B132" t="str">
            <v>YAGATOUKOURSOUDANI</v>
          </cell>
          <cell r="C132" t="str">
            <v>HUAWEI</v>
          </cell>
          <cell r="D132"/>
          <cell r="E132"/>
          <cell r="F132"/>
          <cell r="G132" t="str">
            <v>Accepted</v>
          </cell>
        </row>
        <row r="133">
          <cell r="A133" t="str">
            <v>EXN_439</v>
          </cell>
          <cell r="B133" t="str">
            <v>ROUA2</v>
          </cell>
          <cell r="C133" t="str">
            <v>HUAWEI</v>
          </cell>
          <cell r="D133"/>
          <cell r="E133"/>
          <cell r="F133"/>
          <cell r="G133" t="str">
            <v>Accepted</v>
          </cell>
        </row>
        <row r="134">
          <cell r="A134" t="str">
            <v>EXN_438</v>
          </cell>
          <cell r="B134" t="str">
            <v>GUINGLEY</v>
          </cell>
          <cell r="C134" t="str">
            <v>HUAWEI</v>
          </cell>
          <cell r="D134"/>
          <cell r="E134"/>
          <cell r="F134"/>
          <cell r="G134" t="str">
            <v>Accepted</v>
          </cell>
        </row>
        <row r="135">
          <cell r="A135" t="str">
            <v>EXN_437</v>
          </cell>
          <cell r="B135" t="str">
            <v>ZEMILE</v>
          </cell>
          <cell r="C135" t="str">
            <v>HUAWEI</v>
          </cell>
          <cell r="D135"/>
          <cell r="E135"/>
          <cell r="F135"/>
          <cell r="G135" t="str">
            <v>Accepted</v>
          </cell>
        </row>
        <row r="136">
          <cell r="A136" t="str">
            <v>EXN_436</v>
          </cell>
          <cell r="B136" t="str">
            <v>MABAS</v>
          </cell>
          <cell r="C136" t="str">
            <v>HUAWEI</v>
          </cell>
          <cell r="D136"/>
          <cell r="E136"/>
          <cell r="F136"/>
          <cell r="G136" t="str">
            <v>Accepted</v>
          </cell>
        </row>
        <row r="137">
          <cell r="A137" t="str">
            <v>EXN_434</v>
          </cell>
          <cell r="B137" t="str">
            <v>KOURBI</v>
          </cell>
          <cell r="C137" t="str">
            <v>HUAWEI</v>
          </cell>
          <cell r="D137"/>
          <cell r="E137"/>
          <cell r="F137"/>
          <cell r="G137" t="str">
            <v>Accepted</v>
          </cell>
        </row>
        <row r="138">
          <cell r="A138" t="str">
            <v>EXN_433</v>
          </cell>
          <cell r="B138" t="str">
            <v>DOUBBEL</v>
          </cell>
          <cell r="C138" t="str">
            <v>HUAWEI</v>
          </cell>
          <cell r="D138"/>
          <cell r="E138"/>
          <cell r="F138"/>
          <cell r="G138" t="str">
            <v>Accepted</v>
          </cell>
        </row>
        <row r="139">
          <cell r="A139" t="str">
            <v>EXN_432</v>
          </cell>
          <cell r="B139" t="str">
            <v>KAODJIGA</v>
          </cell>
          <cell r="C139" t="str">
            <v>HUAWEI</v>
          </cell>
          <cell r="D139"/>
          <cell r="E139"/>
          <cell r="F139"/>
          <cell r="G139" t="str">
            <v>Accepted</v>
          </cell>
        </row>
        <row r="140">
          <cell r="A140" t="str">
            <v>EXN_431</v>
          </cell>
          <cell r="B140" t="str">
            <v>NGABA</v>
          </cell>
          <cell r="C140" t="str">
            <v>HUAWEI</v>
          </cell>
          <cell r="D140"/>
          <cell r="E140"/>
          <cell r="F140"/>
          <cell r="G140" t="str">
            <v>Accepted</v>
          </cell>
        </row>
        <row r="141">
          <cell r="A141" t="str">
            <v>EXN_430</v>
          </cell>
          <cell r="B141" t="str">
            <v>KANBANG</v>
          </cell>
          <cell r="C141" t="str">
            <v>HUAWEI</v>
          </cell>
          <cell r="D141"/>
          <cell r="E141"/>
          <cell r="F141"/>
          <cell r="G141" t="str">
            <v>Accepted</v>
          </cell>
        </row>
        <row r="142">
          <cell r="A142" t="str">
            <v>EXN_429</v>
          </cell>
          <cell r="B142" t="str">
            <v>TCHABA</v>
          </cell>
          <cell r="C142" t="str">
            <v>HUAWEI</v>
          </cell>
          <cell r="D142"/>
          <cell r="E142"/>
          <cell r="F142"/>
          <cell r="G142" t="str">
            <v>Accepted</v>
          </cell>
        </row>
        <row r="143">
          <cell r="A143" t="str">
            <v>EXN_426</v>
          </cell>
          <cell r="B143" t="str">
            <v>PALIA</v>
          </cell>
          <cell r="C143" t="str">
            <v>HUAWEI</v>
          </cell>
          <cell r="D143"/>
          <cell r="E143"/>
          <cell r="F143"/>
          <cell r="G143" t="str">
            <v>Accepted</v>
          </cell>
        </row>
        <row r="144">
          <cell r="A144" t="str">
            <v>EXN_425</v>
          </cell>
          <cell r="B144" t="str">
            <v>OUROALHADJIHALOUNDOU</v>
          </cell>
          <cell r="C144" t="str">
            <v>HUAWEI</v>
          </cell>
          <cell r="D144"/>
          <cell r="E144"/>
          <cell r="F144"/>
          <cell r="G144" t="str">
            <v>Accepted</v>
          </cell>
        </row>
        <row r="145">
          <cell r="A145" t="str">
            <v>EXN_422</v>
          </cell>
          <cell r="B145" t="str">
            <v>MANGAVEDOBOUWOL</v>
          </cell>
          <cell r="C145" t="str">
            <v>HUAWEI</v>
          </cell>
          <cell r="D145"/>
          <cell r="E145"/>
          <cell r="F145"/>
          <cell r="G145" t="str">
            <v>Rejected</v>
          </cell>
        </row>
        <row r="146">
          <cell r="A146" t="str">
            <v>EXN_421</v>
          </cell>
          <cell r="B146" t="str">
            <v>ZILER</v>
          </cell>
          <cell r="C146" t="str">
            <v>HUAWEI</v>
          </cell>
          <cell r="D146"/>
          <cell r="E146"/>
          <cell r="F146"/>
          <cell r="G146" t="str">
            <v>Accepted</v>
          </cell>
        </row>
        <row r="147">
          <cell r="A147" t="str">
            <v>EXN_420</v>
          </cell>
          <cell r="B147" t="str">
            <v>ZIAMI</v>
          </cell>
          <cell r="C147" t="str">
            <v>HUAWEI</v>
          </cell>
          <cell r="D147"/>
          <cell r="E147"/>
          <cell r="F147"/>
          <cell r="G147" t="str">
            <v>Accepted</v>
          </cell>
        </row>
        <row r="148">
          <cell r="A148" t="str">
            <v>EXN_419</v>
          </cell>
          <cell r="B148" t="str">
            <v>OUROGALLE</v>
          </cell>
          <cell r="C148" t="str">
            <v>HUAWEI</v>
          </cell>
          <cell r="D148"/>
          <cell r="E148"/>
          <cell r="F148"/>
          <cell r="G148" t="str">
            <v>Accepted</v>
          </cell>
        </row>
        <row r="149">
          <cell r="A149" t="str">
            <v>EXN_418</v>
          </cell>
          <cell r="B149" t="str">
            <v>DJAKANA</v>
          </cell>
          <cell r="C149" t="str">
            <v>HUAWEI</v>
          </cell>
          <cell r="D149"/>
          <cell r="E149"/>
          <cell r="F149"/>
          <cell r="G149" t="str">
            <v>Accepted</v>
          </cell>
        </row>
        <row r="150">
          <cell r="A150" t="str">
            <v>EXN_417</v>
          </cell>
          <cell r="B150" t="str">
            <v>GASKAFAOUROU</v>
          </cell>
          <cell r="C150" t="str">
            <v>HUAWEI</v>
          </cell>
          <cell r="D150"/>
          <cell r="E150"/>
          <cell r="F150"/>
          <cell r="G150" t="str">
            <v>Accepted</v>
          </cell>
        </row>
        <row r="151">
          <cell r="A151" t="str">
            <v>EXN_416</v>
          </cell>
          <cell r="B151" t="str">
            <v>SERADOUMDA</v>
          </cell>
          <cell r="C151" t="str">
            <v>HUAWEI</v>
          </cell>
          <cell r="D151"/>
          <cell r="E151"/>
          <cell r="F151"/>
          <cell r="G151" t="str">
            <v>Accepted</v>
          </cell>
        </row>
        <row r="152">
          <cell r="A152" t="str">
            <v>EXN_415</v>
          </cell>
          <cell r="B152" t="str">
            <v>Alagarno</v>
          </cell>
          <cell r="C152" t="str">
            <v>HUAWEI</v>
          </cell>
          <cell r="D152"/>
          <cell r="E152"/>
          <cell r="F152"/>
          <cell r="G152" t="str">
            <v>Accepted</v>
          </cell>
        </row>
        <row r="153">
          <cell r="A153" t="str">
            <v>EXN_414</v>
          </cell>
          <cell r="B153" t="str">
            <v>MAOULA</v>
          </cell>
          <cell r="C153" t="str">
            <v>HUAWEI</v>
          </cell>
          <cell r="D153"/>
          <cell r="E153"/>
          <cell r="F153"/>
          <cell r="G153" t="str">
            <v>Accepted</v>
          </cell>
        </row>
        <row r="154">
          <cell r="A154" t="str">
            <v>EXN_413</v>
          </cell>
          <cell r="B154" t="str">
            <v>DAGOFORA</v>
          </cell>
          <cell r="C154" t="str">
            <v>HUAWEI</v>
          </cell>
          <cell r="D154"/>
          <cell r="E154"/>
          <cell r="F154"/>
          <cell r="G154" t="str">
            <v>Rejected</v>
          </cell>
        </row>
        <row r="155">
          <cell r="A155" t="str">
            <v>EXN_410</v>
          </cell>
          <cell r="B155" t="str">
            <v>KOSSA</v>
          </cell>
          <cell r="C155" t="str">
            <v>HUAWEI</v>
          </cell>
          <cell r="D155"/>
          <cell r="E155"/>
          <cell r="F155"/>
          <cell r="G155" t="str">
            <v>Rejected</v>
          </cell>
        </row>
        <row r="156">
          <cell r="A156" t="str">
            <v>EXN_408</v>
          </cell>
          <cell r="B156" t="str">
            <v>GANCEY</v>
          </cell>
          <cell r="C156" t="str">
            <v>HUAWEI</v>
          </cell>
          <cell r="D156"/>
          <cell r="E156"/>
          <cell r="F156"/>
          <cell r="G156" t="str">
            <v>Accepted</v>
          </cell>
        </row>
        <row r="157">
          <cell r="A157" t="str">
            <v>EXN_407</v>
          </cell>
          <cell r="B157" t="str">
            <v>IVIE</v>
          </cell>
          <cell r="C157" t="str">
            <v>HUAWEI</v>
          </cell>
          <cell r="D157"/>
          <cell r="E157"/>
          <cell r="F157"/>
          <cell r="G157" t="str">
            <v>Accepted</v>
          </cell>
        </row>
        <row r="158">
          <cell r="A158" t="str">
            <v>EXN_399</v>
          </cell>
          <cell r="B158" t="str">
            <v>OULOUF</v>
          </cell>
          <cell r="C158" t="str">
            <v>HUAWEI</v>
          </cell>
          <cell r="E158"/>
          <cell r="F158"/>
          <cell r="G158" t="str">
            <v>Accepted</v>
          </cell>
        </row>
        <row r="159">
          <cell r="A159" t="str">
            <v>EXN_398</v>
          </cell>
          <cell r="B159" t="str">
            <v>SEHEBA</v>
          </cell>
          <cell r="C159" t="str">
            <v>HUAWEI</v>
          </cell>
          <cell r="D159"/>
          <cell r="E159"/>
          <cell r="F159"/>
          <cell r="G159" t="str">
            <v>Accepted</v>
          </cell>
        </row>
        <row r="160">
          <cell r="A160" t="str">
            <v>EXN_397</v>
          </cell>
          <cell r="B160" t="str">
            <v>TOUEI</v>
          </cell>
          <cell r="C160" t="str">
            <v>HUAWEI</v>
          </cell>
          <cell r="D160"/>
          <cell r="E160"/>
          <cell r="F160"/>
          <cell r="G160" t="str">
            <v>Accepted</v>
          </cell>
        </row>
        <row r="161">
          <cell r="A161" t="str">
            <v>EXN_393</v>
          </cell>
          <cell r="B161" t="str">
            <v>LAFIAI</v>
          </cell>
          <cell r="C161" t="str">
            <v>HUAWEI</v>
          </cell>
          <cell r="E161"/>
          <cell r="F161"/>
          <cell r="G161" t="str">
            <v>Accepted</v>
          </cell>
        </row>
        <row r="162">
          <cell r="A162" t="str">
            <v>EXN_391</v>
          </cell>
          <cell r="B162" t="str">
            <v>KAOUSSE</v>
          </cell>
          <cell r="C162" t="str">
            <v>HUAWEI</v>
          </cell>
          <cell r="E162"/>
          <cell r="F162"/>
          <cell r="G162" t="str">
            <v>Accepted</v>
          </cell>
        </row>
        <row r="163">
          <cell r="A163" t="str">
            <v>EXN_375</v>
          </cell>
          <cell r="B163" t="str">
            <v>HILELE</v>
          </cell>
          <cell r="C163" t="str">
            <v>HUAWEI</v>
          </cell>
          <cell r="E163"/>
          <cell r="F163"/>
          <cell r="G163" t="str">
            <v>Accepted</v>
          </cell>
        </row>
        <row r="164">
          <cell r="A164" t="str">
            <v>EST_255</v>
          </cell>
          <cell r="B164" t="str">
            <v>YANGAMO2</v>
          </cell>
          <cell r="C164" t="str">
            <v>ZTE</v>
          </cell>
          <cell r="E164"/>
          <cell r="F164" t="str">
            <v>Accepted</v>
          </cell>
          <cell r="G164" t="str">
            <v>Accepted</v>
          </cell>
        </row>
        <row r="165">
          <cell r="A165" t="str">
            <v>EST_251</v>
          </cell>
          <cell r="B165" t="str">
            <v>MBASSI</v>
          </cell>
          <cell r="C165" t="str">
            <v>ZTE</v>
          </cell>
          <cell r="F165" t="str">
            <v>Accepted</v>
          </cell>
          <cell r="G165"/>
        </row>
        <row r="166">
          <cell r="A166" t="str">
            <v>EST_249</v>
          </cell>
          <cell r="B166" t="str">
            <v>BELINGBANDA</v>
          </cell>
          <cell r="C166" t="str">
            <v>ZTE</v>
          </cell>
          <cell r="E166" t="str">
            <v>Waiting related physical acceptance file</v>
          </cell>
          <cell r="F166" t="str">
            <v>Accepted</v>
          </cell>
          <cell r="G166" t="str">
            <v>Accepted</v>
          </cell>
        </row>
        <row r="167">
          <cell r="A167" t="str">
            <v>EST_235</v>
          </cell>
          <cell r="B167" t="str">
            <v>598_NABOUBOU</v>
          </cell>
          <cell r="C167" t="str">
            <v>ZTE</v>
          </cell>
          <cell r="E167"/>
          <cell r="F167" t="str">
            <v>Accepted</v>
          </cell>
          <cell r="G167" t="str">
            <v>Accepted</v>
          </cell>
        </row>
        <row r="168">
          <cell r="A168" t="str">
            <v>EST_234</v>
          </cell>
          <cell r="B168" t="str">
            <v>DAÏGUENE</v>
          </cell>
          <cell r="C168" t="str">
            <v>ZTE</v>
          </cell>
          <cell r="E168"/>
          <cell r="F168" t="str">
            <v>Accepted</v>
          </cell>
          <cell r="G168" t="str">
            <v>Accepted</v>
          </cell>
        </row>
        <row r="169">
          <cell r="A169" t="str">
            <v>CTR_1073</v>
          </cell>
          <cell r="B169" t="str">
            <v>MEKONE2</v>
          </cell>
          <cell r="C169" t="str">
            <v>ZTE</v>
          </cell>
          <cell r="E169"/>
          <cell r="F169" t="str">
            <v>Accepted</v>
          </cell>
          <cell r="G169" t="str">
            <v>Accepted</v>
          </cell>
        </row>
        <row r="170">
          <cell r="A170" t="str">
            <v>CTR_1071</v>
          </cell>
          <cell r="B170" t="str">
            <v>KOBDOMBO_NGALLAN</v>
          </cell>
          <cell r="C170" t="str">
            <v>ZTE</v>
          </cell>
          <cell r="F170" t="str">
            <v>Accepted</v>
          </cell>
          <cell r="G170"/>
        </row>
        <row r="171">
          <cell r="A171" t="str">
            <v>CTR_1070</v>
          </cell>
          <cell r="B171" t="str">
            <v>567_MANDJOUK</v>
          </cell>
          <cell r="C171" t="str">
            <v>ZTE</v>
          </cell>
          <cell r="E171"/>
          <cell r="F171" t="str">
            <v>Accepted</v>
          </cell>
          <cell r="G171" t="str">
            <v>Accepted</v>
          </cell>
        </row>
        <row r="172">
          <cell r="A172" t="str">
            <v>CTR_1067</v>
          </cell>
          <cell r="B172" t="str">
            <v>381_BIATANGUENA</v>
          </cell>
          <cell r="C172" t="str">
            <v>ZTE</v>
          </cell>
          <cell r="E172"/>
          <cell r="F172" t="str">
            <v>Accepted</v>
          </cell>
          <cell r="G172" t="str">
            <v>Accepted</v>
          </cell>
        </row>
        <row r="173">
          <cell r="A173" t="str">
            <v>CTR_1066</v>
          </cell>
          <cell r="B173" t="str">
            <v>BOKAGA</v>
          </cell>
          <cell r="C173" t="str">
            <v>ZTE</v>
          </cell>
          <cell r="E173"/>
          <cell r="F173" t="str">
            <v>Accepted</v>
          </cell>
          <cell r="G173" t="str">
            <v>Accepted</v>
          </cell>
        </row>
        <row r="174">
          <cell r="A174" t="str">
            <v>ADM_250</v>
          </cell>
          <cell r="B174" t="str">
            <v>NDONGUE</v>
          </cell>
          <cell r="C174" t="str">
            <v>HUAWEI</v>
          </cell>
          <cell r="D174"/>
          <cell r="E174"/>
          <cell r="F174"/>
          <cell r="G174" t="str">
            <v>Accepted</v>
          </cell>
        </row>
        <row r="175">
          <cell r="A175" t="str">
            <v>ADM_247</v>
          </cell>
          <cell r="B175" t="str">
            <v>GOUNBELA</v>
          </cell>
          <cell r="C175" t="str">
            <v>HUAWEI</v>
          </cell>
          <cell r="D175"/>
          <cell r="E175"/>
          <cell r="F175"/>
          <cell r="G175" t="str">
            <v>Accepted</v>
          </cell>
        </row>
        <row r="176">
          <cell r="A176" t="str">
            <v>ADM_246</v>
          </cell>
          <cell r="B176" t="str">
            <v>MAYO-FOUROU</v>
          </cell>
          <cell r="C176" t="str">
            <v>HUAWEI</v>
          </cell>
          <cell r="D176"/>
          <cell r="E176"/>
          <cell r="F176"/>
          <cell r="G176" t="str">
            <v>Accepted</v>
          </cell>
        </row>
        <row r="177">
          <cell r="A177" t="str">
            <v>ADM_245</v>
          </cell>
          <cell r="B177" t="str">
            <v>YOUCKOTONDOU</v>
          </cell>
          <cell r="C177" t="str">
            <v>HUAWEI</v>
          </cell>
          <cell r="D177"/>
          <cell r="E177"/>
          <cell r="F177"/>
          <cell r="G177" t="str">
            <v>Accepted</v>
          </cell>
        </row>
        <row r="178">
          <cell r="A178" t="str">
            <v>ADM_244</v>
          </cell>
          <cell r="B178" t="str">
            <v>MBAMTILAINGA</v>
          </cell>
          <cell r="C178" t="str">
            <v>HUAWEI</v>
          </cell>
          <cell r="D178"/>
          <cell r="E178"/>
          <cell r="F178"/>
          <cell r="G178" t="str">
            <v>Accepted</v>
          </cell>
        </row>
        <row r="179">
          <cell r="A179" t="str">
            <v>ADM_243</v>
          </cell>
          <cell r="B179" t="str">
            <v>BOROGOP</v>
          </cell>
          <cell r="C179" t="str">
            <v>HUAWEI</v>
          </cell>
          <cell r="D179"/>
          <cell r="E179"/>
          <cell r="F179"/>
          <cell r="G179" t="str">
            <v>Accepted</v>
          </cell>
        </row>
        <row r="180">
          <cell r="A180" t="str">
            <v>ADM_242</v>
          </cell>
          <cell r="B180" t="str">
            <v>ADDITELLO</v>
          </cell>
          <cell r="C180" t="str">
            <v>HUAWEI</v>
          </cell>
          <cell r="D180"/>
          <cell r="E180"/>
          <cell r="F180"/>
          <cell r="G180" t="str">
            <v>Accepted</v>
          </cell>
        </row>
        <row r="181">
          <cell r="A181" t="str">
            <v>ADM_241</v>
          </cell>
          <cell r="B181" t="str">
            <v>IDOOL</v>
          </cell>
          <cell r="C181" t="str">
            <v>HUAWEI</v>
          </cell>
          <cell r="D181"/>
          <cell r="E181"/>
          <cell r="F181"/>
          <cell r="G181" t="str">
            <v>Accepted</v>
          </cell>
        </row>
        <row r="182">
          <cell r="A182"/>
          <cell r="B182" t="str">
            <v>AMBAKA</v>
          </cell>
          <cell r="C182" t="str">
            <v>ZTE</v>
          </cell>
          <cell r="D182" t="str">
            <v>Essiane Arthur</v>
          </cell>
          <cell r="E182"/>
          <cell r="F182" t="str">
            <v>Accepted</v>
          </cell>
          <cell r="G182" t="str">
            <v>Accepted</v>
          </cell>
        </row>
        <row r="183">
          <cell r="A183"/>
          <cell r="B183" t="str">
            <v>515_DJOKOUNDI</v>
          </cell>
          <cell r="C183" t="str">
            <v>ZTE</v>
          </cell>
          <cell r="D183" t="str">
            <v>Essiane Arthur</v>
          </cell>
          <cell r="E183"/>
          <cell r="F183" t="str">
            <v>Accepted</v>
          </cell>
          <cell r="G183" t="str">
            <v>Accepted</v>
          </cell>
        </row>
        <row r="184">
          <cell r="A184"/>
          <cell r="B184" t="str">
            <v>426_AYENE</v>
          </cell>
          <cell r="C184" t="str">
            <v>ZTE</v>
          </cell>
          <cell r="D184" t="str">
            <v>Essiane Arthur</v>
          </cell>
          <cell r="E184"/>
          <cell r="F184" t="str">
            <v>Accepted</v>
          </cell>
          <cell r="G184" t="str">
            <v>Accepted</v>
          </cell>
        </row>
        <row r="185">
          <cell r="A185"/>
          <cell r="B185" t="str">
            <v>452_TOUNGOU</v>
          </cell>
          <cell r="C185" t="str">
            <v>ZTE</v>
          </cell>
          <cell r="D185" t="str">
            <v>Franck Mezazem</v>
          </cell>
          <cell r="E185"/>
          <cell r="F185" t="str">
            <v>Accepted</v>
          </cell>
          <cell r="G185" t="str">
            <v>Accepted</v>
          </cell>
        </row>
        <row r="186">
          <cell r="A186"/>
          <cell r="B186" t="str">
            <v>284_garga-sarali</v>
          </cell>
          <cell r="C186" t="str">
            <v>ZTE</v>
          </cell>
          <cell r="D186" t="str">
            <v>Franck Mezazem</v>
          </cell>
          <cell r="E186"/>
          <cell r="F186" t="str">
            <v>Accepted</v>
          </cell>
          <cell r="G186" t="str">
            <v>Accepted</v>
          </cell>
        </row>
        <row r="187">
          <cell r="A187"/>
          <cell r="B187" t="str">
            <v>335_BOULEMBE</v>
          </cell>
          <cell r="C187" t="str">
            <v>ZTE</v>
          </cell>
          <cell r="D187" t="str">
            <v>Franck Mezazem</v>
          </cell>
          <cell r="E187"/>
          <cell r="F187" t="str">
            <v>Accepted</v>
          </cell>
          <cell r="G187" t="str">
            <v>Accepted</v>
          </cell>
        </row>
        <row r="188">
          <cell r="A188"/>
          <cell r="B188" t="str">
            <v>13_ndokayo</v>
          </cell>
          <cell r="C188" t="str">
            <v>ZTE</v>
          </cell>
          <cell r="D188" t="str">
            <v>Franck Mezazem</v>
          </cell>
          <cell r="E188"/>
          <cell r="F188" t="str">
            <v>Accepted</v>
          </cell>
          <cell r="G188" t="str">
            <v>Accepted</v>
          </cell>
        </row>
        <row r="189">
          <cell r="A189"/>
          <cell r="B189" t="str">
            <v>PETITBOULAY</v>
          </cell>
          <cell r="C189" t="str">
            <v>ZTE</v>
          </cell>
          <cell r="D189" t="str">
            <v>Franck Mezazem</v>
          </cell>
          <cell r="E189"/>
          <cell r="F189" t="str">
            <v>Accepted</v>
          </cell>
          <cell r="G189" t="str">
            <v>Accepted</v>
          </cell>
        </row>
        <row r="190">
          <cell r="A190"/>
          <cell r="B190" t="str">
            <v>245_NANDONGUE</v>
          </cell>
          <cell r="C190" t="str">
            <v>ZTE</v>
          </cell>
          <cell r="D190" t="str">
            <v>Franck Mezazem</v>
          </cell>
          <cell r="E190"/>
          <cell r="F190" t="str">
            <v>Accepted</v>
          </cell>
          <cell r="G190" t="str">
            <v>Accepted</v>
          </cell>
        </row>
        <row r="191">
          <cell r="A191"/>
          <cell r="B191" t="str">
            <v>MOINAM</v>
          </cell>
          <cell r="C191" t="str">
            <v>ZTE</v>
          </cell>
          <cell r="D191" t="str">
            <v>Franck Mezazem</v>
          </cell>
          <cell r="E191"/>
          <cell r="F191" t="str">
            <v>Accepted</v>
          </cell>
          <cell r="G191" t="str">
            <v>Accepted</v>
          </cell>
        </row>
        <row r="192">
          <cell r="A192"/>
          <cell r="B192" t="str">
            <v>411_ADINGKOL</v>
          </cell>
          <cell r="C192" t="str">
            <v>ZTE</v>
          </cell>
          <cell r="D192" t="str">
            <v>Franck Mezazem</v>
          </cell>
          <cell r="E192"/>
          <cell r="F192" t="str">
            <v>Accepted</v>
          </cell>
          <cell r="G192" t="str">
            <v>Accepted</v>
          </cell>
        </row>
        <row r="193">
          <cell r="A193"/>
          <cell r="B193" t="str">
            <v>451_LOMA</v>
          </cell>
          <cell r="C193" t="str">
            <v>ZTE</v>
          </cell>
          <cell r="D193" t="str">
            <v>Hugues Hachua</v>
          </cell>
          <cell r="E193"/>
          <cell r="F193" t="str">
            <v>Accepted</v>
          </cell>
          <cell r="G193" t="str">
            <v>Accepted</v>
          </cell>
        </row>
        <row r="194">
          <cell r="A194"/>
          <cell r="B194" t="str">
            <v>401_NARKE1</v>
          </cell>
          <cell r="C194" t="str">
            <v>ZTE</v>
          </cell>
          <cell r="D194" t="str">
            <v>Hugues Hachua</v>
          </cell>
          <cell r="E194"/>
          <cell r="F194" t="str">
            <v>Accepted</v>
          </cell>
          <cell r="G194" t="str">
            <v>Accepted</v>
          </cell>
        </row>
        <row r="195">
          <cell r="A195"/>
          <cell r="B195" t="str">
            <v>493_BARIBANGUE</v>
          </cell>
          <cell r="C195" t="str">
            <v>ZTE</v>
          </cell>
          <cell r="D195" t="str">
            <v>Hugues Hachua</v>
          </cell>
          <cell r="E195"/>
          <cell r="F195" t="str">
            <v>Accepted</v>
          </cell>
          <cell r="G195" t="str">
            <v>Accepted</v>
          </cell>
        </row>
        <row r="196">
          <cell r="A196"/>
          <cell r="B196" t="str">
            <v>404_YOKO-SIRE</v>
          </cell>
          <cell r="C196" t="str">
            <v>ZTE</v>
          </cell>
          <cell r="D196" t="str">
            <v>KUITCHE Hippolite</v>
          </cell>
          <cell r="E196"/>
          <cell r="F196" t="str">
            <v>Accepted</v>
          </cell>
          <cell r="G196" t="str">
            <v>Accepted</v>
          </cell>
        </row>
        <row r="197">
          <cell r="A197"/>
          <cell r="B197" t="str">
            <v>387_YEBEKOLO</v>
          </cell>
          <cell r="C197" t="str">
            <v>ZTE</v>
          </cell>
          <cell r="D197" t="str">
            <v>OWONA NSINGUI Jerusalem Patrick</v>
          </cell>
          <cell r="E197"/>
          <cell r="F197" t="str">
            <v>Accepted</v>
          </cell>
          <cell r="G197" t="str">
            <v>Accepted</v>
          </cell>
        </row>
        <row r="198">
          <cell r="A198"/>
          <cell r="B198" t="str">
            <v>635_YANGAFOCK1</v>
          </cell>
          <cell r="C198" t="str">
            <v>ZTE</v>
          </cell>
          <cell r="D198" t="str">
            <v>OWONA NSINGUI Jerusalem Patrick</v>
          </cell>
          <cell r="E198"/>
          <cell r="F198" t="str">
            <v>Accepted</v>
          </cell>
          <cell r="G198" t="str">
            <v>Accepted</v>
          </cell>
        </row>
        <row r="199">
          <cell r="A199"/>
          <cell r="B199" t="str">
            <v>GOUFAN2</v>
          </cell>
          <cell r="C199" t="str">
            <v>ZTE</v>
          </cell>
          <cell r="D199" t="str">
            <v>OWONA NSINGUI Jerusalem Patrick</v>
          </cell>
          <cell r="E199"/>
          <cell r="F199" t="str">
            <v>Accepted</v>
          </cell>
          <cell r="G199" t="str">
            <v>Accepted</v>
          </cell>
        </row>
        <row r="200">
          <cell r="A200"/>
          <cell r="B200" t="str">
            <v>78_NKONGSOUNG</v>
          </cell>
          <cell r="C200" t="str">
            <v>ZTE</v>
          </cell>
          <cell r="D200" t="str">
            <v>Philippe</v>
          </cell>
          <cell r="E200"/>
          <cell r="F200" t="str">
            <v>Accepted</v>
          </cell>
          <cell r="G200" t="str">
            <v>Accepted</v>
          </cell>
        </row>
        <row r="201">
          <cell r="A201"/>
          <cell r="B201" t="str">
            <v>100_NLOHE</v>
          </cell>
          <cell r="C201" t="str">
            <v>ZTE</v>
          </cell>
          <cell r="D201" t="str">
            <v xml:space="preserve">Philippe </v>
          </cell>
          <cell r="E201"/>
          <cell r="F201" t="str">
            <v>Accepted</v>
          </cell>
          <cell r="G201" t="str">
            <v>Accepted</v>
          </cell>
        </row>
        <row r="202">
          <cell r="A202"/>
          <cell r="B202" t="str">
            <v>584_MEKONE1</v>
          </cell>
          <cell r="C202" t="str">
            <v>ZTE</v>
          </cell>
          <cell r="D202" t="str">
            <v>Raoul TSAGUE</v>
          </cell>
          <cell r="E202" t="str">
            <v>Absence de cloture
Absence de plaque d'identification
Absence anti chute sur la ligne de vie ZTE</v>
          </cell>
          <cell r="F202" t="str">
            <v>Accepted</v>
          </cell>
          <cell r="G202" t="str">
            <v>Accepted</v>
          </cell>
        </row>
        <row r="203">
          <cell r="A203" t="str">
            <v>OST_401</v>
          </cell>
          <cell r="B203" t="str">
            <v>NJIGBACHOUH</v>
          </cell>
          <cell r="C203" t="str">
            <v>HUAWEI</v>
          </cell>
          <cell r="E203"/>
          <cell r="G203" t="str">
            <v>Accepted</v>
          </cell>
        </row>
        <row r="204">
          <cell r="A204" t="str">
            <v>OST_400</v>
          </cell>
          <cell r="B204" t="str">
            <v>KOUPARE</v>
          </cell>
          <cell r="C204" t="str">
            <v>HUAWEI</v>
          </cell>
          <cell r="E204"/>
          <cell r="G204" t="str">
            <v>Accepted</v>
          </cell>
        </row>
        <row r="205">
          <cell r="A205" t="str">
            <v>OST_384</v>
          </cell>
          <cell r="B205" t="str">
            <v>KOUPA-MENKE</v>
          </cell>
          <cell r="C205" t="str">
            <v>HUAWEI</v>
          </cell>
          <cell r="E205"/>
          <cell r="G205" t="str">
            <v>Accepted</v>
          </cell>
        </row>
        <row r="206">
          <cell r="A206" t="str">
            <v>OST_396</v>
          </cell>
          <cell r="B206" t="str">
            <v>KOUCHANKAP</v>
          </cell>
          <cell r="C206" t="str">
            <v>HUAWEI</v>
          </cell>
          <cell r="E206"/>
          <cell r="G206" t="str">
            <v>Accepted</v>
          </cell>
        </row>
        <row r="207">
          <cell r="A207" t="str">
            <v>SUD_271</v>
          </cell>
          <cell r="B207" t="str">
            <v>MEDJOUNOU</v>
          </cell>
          <cell r="C207" t="str">
            <v>ZTE</v>
          </cell>
          <cell r="E207" t="str">
            <v>Reserves</v>
          </cell>
          <cell r="F207" t="str">
            <v xml:space="preserve">Accepted </v>
          </cell>
          <cell r="G207" t="str">
            <v>Pending</v>
          </cell>
        </row>
        <row r="208">
          <cell r="A208" t="str">
            <v>SUD_273</v>
          </cell>
          <cell r="B208" t="str">
            <v>NKOLANDOM</v>
          </cell>
          <cell r="C208" t="str">
            <v>ZTE</v>
          </cell>
          <cell r="E208" t="str">
            <v>Absence of Ladder, impossible to access power cabinet.      Pas de cable resaeu pour se connecter au near end</v>
          </cell>
          <cell r="F208" t="str">
            <v>Accepted</v>
          </cell>
          <cell r="G208" t="str">
            <v>Pending</v>
          </cell>
        </row>
        <row r="209">
          <cell r="A209" t="str">
            <v>LIT_942</v>
          </cell>
          <cell r="B209" t="str">
            <v>IPONO</v>
          </cell>
          <cell r="C209" t="str">
            <v>ZTE</v>
          </cell>
          <cell r="F209" t="str">
            <v>Accepted</v>
          </cell>
          <cell r="G209" t="str">
            <v>Pending</v>
          </cell>
        </row>
        <row r="210">
          <cell r="A210" t="str">
            <v>CTR_1075</v>
          </cell>
          <cell r="B210" t="str">
            <v>OLAMNDOE</v>
          </cell>
          <cell r="C210" t="str">
            <v>ZTE</v>
          </cell>
          <cell r="E210" t="str">
            <v>Absence of Ladder, impossible to access</v>
          </cell>
          <cell r="F210" t="str">
            <v>Accepted</v>
          </cell>
          <cell r="G210" t="str">
            <v>Pending</v>
          </cell>
        </row>
        <row r="211">
          <cell r="A211" t="str">
            <v>LIT_934</v>
          </cell>
          <cell r="B211" t="str">
            <v>KOKOUE</v>
          </cell>
          <cell r="C211" t="str">
            <v>ZTE</v>
          </cell>
          <cell r="F211" t="str">
            <v>Accepted</v>
          </cell>
          <cell r="G211" t="str">
            <v>Pending</v>
          </cell>
        </row>
        <row r="212">
          <cell r="A212" t="str">
            <v>CTR_1063</v>
          </cell>
          <cell r="B212" t="str">
            <v>BAKOA</v>
          </cell>
          <cell r="C212" t="str">
            <v>ZTE</v>
          </cell>
          <cell r="E212" t="str">
            <v>Waterprofs absent, jumper non-normaliser</v>
          </cell>
          <cell r="F212" t="str">
            <v>Accepted</v>
          </cell>
          <cell r="G212" t="str">
            <v>Pending</v>
          </cell>
        </row>
        <row r="213">
          <cell r="A213" t="str">
            <v>EST_252</v>
          </cell>
          <cell r="B213" t="str">
            <v>MPALAMPOUA</v>
          </cell>
          <cell r="C213" t="str">
            <v>ZTE</v>
          </cell>
          <cell r="F213" t="str">
            <v>Accepted</v>
          </cell>
          <cell r="G213" t="str">
            <v>Pending</v>
          </cell>
        </row>
        <row r="214">
          <cell r="A214" t="str">
            <v>CTR_1073</v>
          </cell>
          <cell r="B214" t="str">
            <v>MEKONE-II</v>
          </cell>
          <cell r="C214" t="str">
            <v>ZTE</v>
          </cell>
          <cell r="E214" t="str">
            <v>Absence de cloture
Absence de plaque d'identification
Absence anti chute sur la ligne de vie ZTE</v>
          </cell>
          <cell r="F214" t="str">
            <v>Accepted</v>
          </cell>
          <cell r="G214" t="str">
            <v>Pending</v>
          </cell>
        </row>
        <row r="215">
          <cell r="A215" t="str">
            <v>EST_250</v>
          </cell>
          <cell r="B215" t="str">
            <v>GOUNTE</v>
          </cell>
          <cell r="C215" t="str">
            <v>ZTE</v>
          </cell>
          <cell r="F215" t="str">
            <v>Accepted</v>
          </cell>
          <cell r="G215" t="str">
            <v>Pending</v>
          </cell>
        </row>
        <row r="216">
          <cell r="A216" t="str">
            <v>EST_266</v>
          </cell>
          <cell r="B216" t="str">
            <v>SOLEYE</v>
          </cell>
          <cell r="C216" t="str">
            <v>ZTE</v>
          </cell>
          <cell r="F216" t="str">
            <v>Accepted</v>
          </cell>
          <cell r="G216" t="str">
            <v>Accepted</v>
          </cell>
        </row>
        <row r="217">
          <cell r="A217" t="str">
            <v>ADM_188</v>
          </cell>
          <cell r="B217" t="str">
            <v>ADM_188_URH_WASSANDE</v>
          </cell>
          <cell r="C217" t="str">
            <v>HUAWEI</v>
          </cell>
          <cell r="F217" t="str">
            <v>Accepted</v>
          </cell>
          <cell r="G217" t="str">
            <v>Accepted</v>
          </cell>
        </row>
        <row r="218">
          <cell r="A218" t="str">
            <v>ADM_190</v>
          </cell>
          <cell r="B218" t="str">
            <v>ADM_190_URH_BETARE_CONGO</v>
          </cell>
          <cell r="C218" t="str">
            <v>HUAWEI</v>
          </cell>
          <cell r="F218" t="str">
            <v>Accepted</v>
          </cell>
          <cell r="G218" t="str">
            <v>Accepted</v>
          </cell>
        </row>
        <row r="219">
          <cell r="A219" t="str">
            <v>ADM_191</v>
          </cell>
          <cell r="B219" t="str">
            <v>ADM_191_URH_KOL</v>
          </cell>
          <cell r="C219" t="str">
            <v>HUAWEI</v>
          </cell>
          <cell r="F219" t="str">
            <v>Accepted</v>
          </cell>
          <cell r="G219" t="str">
            <v>Accepted</v>
          </cell>
        </row>
        <row r="220">
          <cell r="A220" t="str">
            <v>ADM_192</v>
          </cell>
          <cell r="B220" t="str">
            <v>ADM_192_URH_MAYO_LADE</v>
          </cell>
          <cell r="C220" t="str">
            <v>HUAWEI</v>
          </cell>
          <cell r="F220" t="str">
            <v>Accepted</v>
          </cell>
          <cell r="G220" t="str">
            <v>Accepted</v>
          </cell>
        </row>
        <row r="221">
          <cell r="A221" t="str">
            <v>ADM_193</v>
          </cell>
          <cell r="B221" t="str">
            <v>ADM_193_URH_MBOR</v>
          </cell>
          <cell r="C221" t="str">
            <v>HUAWEI</v>
          </cell>
          <cell r="F221" t="str">
            <v>Accepted</v>
          </cell>
          <cell r="G221" t="str">
            <v>Accepted</v>
          </cell>
        </row>
        <row r="222">
          <cell r="A222" t="str">
            <v>ADM_194</v>
          </cell>
          <cell r="B222" t="str">
            <v>ADM_194_URH_SASSA_MBERSI</v>
          </cell>
          <cell r="C222" t="str">
            <v>HUAWEI</v>
          </cell>
          <cell r="F222" t="str">
            <v>Accepted</v>
          </cell>
          <cell r="G222" t="str">
            <v>Accepted</v>
          </cell>
        </row>
        <row r="223">
          <cell r="A223" t="str">
            <v>ADM_195</v>
          </cell>
          <cell r="B223" t="str">
            <v>ADM_195_URH_YANLI</v>
          </cell>
          <cell r="C223" t="str">
            <v>HUAWEI</v>
          </cell>
          <cell r="F223" t="str">
            <v>Accepted</v>
          </cell>
          <cell r="G223" t="str">
            <v>Accepted</v>
          </cell>
        </row>
        <row r="224">
          <cell r="A224" t="str">
            <v>ADM_204</v>
          </cell>
          <cell r="B224" t="str">
            <v>ADM_204_URH_TAGBOUM</v>
          </cell>
          <cell r="C224" t="str">
            <v>HUAWEI</v>
          </cell>
          <cell r="F224" t="str">
            <v>Accepted</v>
          </cell>
          <cell r="G224" t="str">
            <v>Accepted</v>
          </cell>
        </row>
        <row r="225">
          <cell r="A225" t="str">
            <v>ADM_205</v>
          </cell>
          <cell r="B225" t="str">
            <v>ADM_205_URH_DIEL</v>
          </cell>
          <cell r="C225" t="str">
            <v>HUAWEI</v>
          </cell>
          <cell r="F225" t="str">
            <v>Accepted</v>
          </cell>
          <cell r="G225" t="str">
            <v>Accepted</v>
          </cell>
        </row>
        <row r="226">
          <cell r="A226" t="str">
            <v>ADM_206</v>
          </cell>
          <cell r="B226" t="str">
            <v>ADM_206_URH_ALLAT</v>
          </cell>
          <cell r="C226" t="str">
            <v>HUAWEI</v>
          </cell>
          <cell r="F226" t="str">
            <v>Accepted</v>
          </cell>
          <cell r="G226" t="str">
            <v>Accepted</v>
          </cell>
        </row>
        <row r="227">
          <cell r="A227" t="str">
            <v>ADM_207</v>
          </cell>
          <cell r="B227" t="str">
            <v>ADM_207_URH_TONGO</v>
          </cell>
          <cell r="C227" t="str">
            <v>HUAWEI</v>
          </cell>
          <cell r="F227" t="str">
            <v>Accepted</v>
          </cell>
          <cell r="G227" t="str">
            <v>Accepted</v>
          </cell>
        </row>
        <row r="228">
          <cell r="A228" t="str">
            <v>ADM_208</v>
          </cell>
          <cell r="B228" t="str">
            <v>ADM_208_URH_DABER-MBANG</v>
          </cell>
          <cell r="C228" t="str">
            <v>HUAWEI</v>
          </cell>
          <cell r="F228" t="str">
            <v>Accepted</v>
          </cell>
          <cell r="G228" t="str">
            <v>Accepted</v>
          </cell>
        </row>
        <row r="229">
          <cell r="A229" t="str">
            <v>CTR_912</v>
          </cell>
          <cell r="B229" t="str">
            <v>CTR_912_URH_ZOATOUBSI</v>
          </cell>
          <cell r="C229" t="str">
            <v>HUAWEI</v>
          </cell>
          <cell r="F229" t="str">
            <v>Accepted</v>
          </cell>
          <cell r="G229" t="str">
            <v>Accepted</v>
          </cell>
        </row>
        <row r="230">
          <cell r="A230" t="str">
            <v>CTR_914</v>
          </cell>
          <cell r="B230" t="str">
            <v>CTR_914_URH_KELA_CHAPELLA</v>
          </cell>
          <cell r="C230" t="str">
            <v>HUAWEI</v>
          </cell>
          <cell r="F230" t="str">
            <v>Accepted</v>
          </cell>
          <cell r="G230" t="str">
            <v>Accepted</v>
          </cell>
        </row>
        <row r="231">
          <cell r="A231" t="str">
            <v>CTR_915</v>
          </cell>
          <cell r="B231" t="str">
            <v>CTR_915_URH_KHOURY-NGORO</v>
          </cell>
          <cell r="C231" t="str">
            <v>HUAWEI</v>
          </cell>
          <cell r="F231" t="str">
            <v>Accepted</v>
          </cell>
          <cell r="G231" t="str">
            <v>Accepted</v>
          </cell>
        </row>
        <row r="232">
          <cell r="A232" t="str">
            <v>CTR_916</v>
          </cell>
          <cell r="B232" t="str">
            <v>CTR_916_URH_NEBOLEN</v>
          </cell>
          <cell r="C232" t="str">
            <v>HUAWEI</v>
          </cell>
          <cell r="F232" t="str">
            <v>Accepted</v>
          </cell>
          <cell r="G232" t="str">
            <v>Accepted</v>
          </cell>
        </row>
        <row r="233">
          <cell r="A233" t="str">
            <v>CTR_924</v>
          </cell>
          <cell r="B233" t="str">
            <v>CTR_924_URH_NKOLBOGO-I</v>
          </cell>
          <cell r="C233" t="str">
            <v>HUAWEI</v>
          </cell>
          <cell r="F233" t="str">
            <v>Accepted</v>
          </cell>
          <cell r="G233" t="str">
            <v>Accepted</v>
          </cell>
        </row>
        <row r="234">
          <cell r="A234" t="str">
            <v>CTR_925</v>
          </cell>
          <cell r="B234" t="str">
            <v>CTR_925_URH_NKOTENG_SOSUCAM1</v>
          </cell>
          <cell r="C234" t="str">
            <v>HUAWEI</v>
          </cell>
          <cell r="F234" t="str">
            <v>Accepted</v>
          </cell>
          <cell r="G234" t="str">
            <v>Accepted</v>
          </cell>
        </row>
        <row r="235">
          <cell r="A235" t="str">
            <v>CTR_928</v>
          </cell>
          <cell r="B235" t="str">
            <v>CTR_928_URH_NKOTENG_SOSUCAM4</v>
          </cell>
          <cell r="C235" t="str">
            <v>HUAWEI</v>
          </cell>
          <cell r="F235" t="str">
            <v>Accepted</v>
          </cell>
          <cell r="G235" t="str">
            <v>Accepted</v>
          </cell>
        </row>
        <row r="236">
          <cell r="A236" t="str">
            <v>CTR_931</v>
          </cell>
          <cell r="B236" t="str">
            <v>CTR_931_URH_MBANDJOCK_SOSUCAM1</v>
          </cell>
          <cell r="C236" t="str">
            <v>HUAWEI</v>
          </cell>
          <cell r="F236" t="str">
            <v>Accepted</v>
          </cell>
          <cell r="G236" t="str">
            <v>Accepted</v>
          </cell>
        </row>
        <row r="237">
          <cell r="A237" t="str">
            <v>EST_158</v>
          </cell>
          <cell r="B237" t="str">
            <v>EST_158_URH_DINO_FILS-ABONG-MBANG</v>
          </cell>
          <cell r="C237" t="str">
            <v>HUAWEI</v>
          </cell>
          <cell r="F237" t="str">
            <v>Accepted</v>
          </cell>
          <cell r="G237" t="str">
            <v>Accepted</v>
          </cell>
        </row>
        <row r="238">
          <cell r="A238" t="str">
            <v>EST_159</v>
          </cell>
          <cell r="B238" t="str">
            <v>EST_159_URH_MARARABA</v>
          </cell>
          <cell r="C238" t="str">
            <v>HUAWEI</v>
          </cell>
          <cell r="F238" t="str">
            <v>Accepted</v>
          </cell>
          <cell r="G238" t="str">
            <v>Accepted</v>
          </cell>
        </row>
        <row r="239">
          <cell r="A239" t="str">
            <v>EXN_262</v>
          </cell>
          <cell r="B239" t="str">
            <v>EXN_262_URH_ASHIGASHIYA</v>
          </cell>
          <cell r="C239" t="str">
            <v>HUAWEI</v>
          </cell>
          <cell r="F239" t="str">
            <v>Accepted</v>
          </cell>
          <cell r="G239" t="str">
            <v>Accepted</v>
          </cell>
        </row>
        <row r="240">
          <cell r="A240" t="str">
            <v>EXN_263</v>
          </cell>
          <cell r="B240" t="str">
            <v>EXN_263_URH_KERAWA</v>
          </cell>
          <cell r="C240" t="str">
            <v>HUAWEI</v>
          </cell>
          <cell r="F240" t="str">
            <v>Accepted</v>
          </cell>
          <cell r="G240" t="str">
            <v>Accepted</v>
          </cell>
        </row>
        <row r="241">
          <cell r="A241" t="str">
            <v>EXN_280</v>
          </cell>
          <cell r="B241" t="str">
            <v>EXN_280_URH_AFADE</v>
          </cell>
          <cell r="C241" t="str">
            <v>HUAWEI</v>
          </cell>
          <cell r="F241" t="str">
            <v>Accepted</v>
          </cell>
          <cell r="G241" t="str">
            <v>Accepted</v>
          </cell>
        </row>
        <row r="242">
          <cell r="A242" t="str">
            <v>EXN_281</v>
          </cell>
          <cell r="B242" t="str">
            <v>EXN_281_URH_BODO</v>
          </cell>
          <cell r="C242" t="str">
            <v>HUAWEI</v>
          </cell>
          <cell r="F242" t="str">
            <v>Accepted</v>
          </cell>
          <cell r="G242" t="str">
            <v>Accepted</v>
          </cell>
        </row>
        <row r="243">
          <cell r="A243" t="str">
            <v>EXN_283</v>
          </cell>
          <cell r="B243" t="str">
            <v>EXN_283_URH_MIDIVING</v>
          </cell>
          <cell r="C243" t="str">
            <v>HUAWEI</v>
          </cell>
          <cell r="F243" t="str">
            <v>Accepted</v>
          </cell>
          <cell r="G243" t="str">
            <v>Accepted</v>
          </cell>
        </row>
        <row r="244">
          <cell r="A244" t="str">
            <v>EXN_284</v>
          </cell>
          <cell r="B244" t="str">
            <v>EXN_284_URH_MOUSGOUM</v>
          </cell>
          <cell r="C244" t="str">
            <v>HUAWEI</v>
          </cell>
          <cell r="F244" t="str">
            <v>Accepted</v>
          </cell>
          <cell r="G244" t="str">
            <v>Accepted</v>
          </cell>
        </row>
        <row r="245">
          <cell r="A245" t="str">
            <v>EXN_285</v>
          </cell>
          <cell r="B245" t="str">
            <v>EXN_285_URH_TCHAMAHE</v>
          </cell>
          <cell r="C245" t="str">
            <v>HUAWEI</v>
          </cell>
          <cell r="F245" t="str">
            <v>Accepted</v>
          </cell>
          <cell r="G245" t="str">
            <v>Accepted</v>
          </cell>
        </row>
        <row r="246">
          <cell r="A246" t="str">
            <v>EXN_286</v>
          </cell>
          <cell r="B246" t="str">
            <v>EXN_286_URH_KOFIA</v>
          </cell>
          <cell r="C246" t="str">
            <v>HUAWEI</v>
          </cell>
          <cell r="F246" t="str">
            <v>Accepted</v>
          </cell>
          <cell r="G246" t="str">
            <v>Accepted</v>
          </cell>
        </row>
        <row r="247">
          <cell r="A247" t="str">
            <v>EXN_287</v>
          </cell>
          <cell r="B247" t="str">
            <v>EXN_287_URH_TOUKOUMAYA</v>
          </cell>
          <cell r="C247" t="str">
            <v>HUAWEI</v>
          </cell>
          <cell r="F247" t="str">
            <v>Accepted</v>
          </cell>
          <cell r="G247" t="str">
            <v>Accepted</v>
          </cell>
        </row>
        <row r="248">
          <cell r="A248" t="str">
            <v>EXN_288</v>
          </cell>
          <cell r="B248" t="str">
            <v>EXN_288_URH_ZIMADO</v>
          </cell>
          <cell r="C248" t="str">
            <v>HUAWEI</v>
          </cell>
          <cell r="F248" t="str">
            <v>Accepted</v>
          </cell>
          <cell r="G248" t="str">
            <v>Accepted</v>
          </cell>
        </row>
        <row r="249">
          <cell r="A249" t="str">
            <v>EXN_289</v>
          </cell>
          <cell r="B249" t="str">
            <v>EXN_289_URH_WARBA</v>
          </cell>
          <cell r="C249" t="str">
            <v>HUAWEI</v>
          </cell>
          <cell r="F249" t="str">
            <v>Accepted</v>
          </cell>
          <cell r="G249" t="str">
            <v>Accepted</v>
          </cell>
        </row>
        <row r="250">
          <cell r="A250" t="str">
            <v>EXN_290</v>
          </cell>
          <cell r="B250" t="str">
            <v>EXN_290_URH_BLANGAPE</v>
          </cell>
          <cell r="C250" t="str">
            <v>HUAWEI</v>
          </cell>
          <cell r="F250" t="str">
            <v>Accepted</v>
          </cell>
          <cell r="G250" t="str">
            <v>Accepted</v>
          </cell>
        </row>
        <row r="251">
          <cell r="A251" t="str">
            <v>EXN_291</v>
          </cell>
          <cell r="B251" t="str">
            <v>EXN_291_URH_TSEBE</v>
          </cell>
          <cell r="C251" t="str">
            <v>HUAWEI</v>
          </cell>
          <cell r="F251" t="str">
            <v>Accepted</v>
          </cell>
          <cell r="G251" t="str">
            <v>Accepted</v>
          </cell>
        </row>
        <row r="252">
          <cell r="A252" t="str">
            <v>EXN_292</v>
          </cell>
          <cell r="B252" t="str">
            <v>EXN_292_URH_ROUMSIKI2</v>
          </cell>
          <cell r="C252" t="str">
            <v>HUAWEI</v>
          </cell>
          <cell r="F252" t="str">
            <v>Accepted</v>
          </cell>
          <cell r="G252" t="str">
            <v>Accepted</v>
          </cell>
        </row>
        <row r="253">
          <cell r="A253" t="str">
            <v>EXN_293</v>
          </cell>
          <cell r="B253" t="str">
            <v>EXN_293_URH_EF53_MAROUA</v>
          </cell>
          <cell r="C253" t="str">
            <v>HUAWEI</v>
          </cell>
          <cell r="F253" t="str">
            <v>Accepted</v>
          </cell>
          <cell r="G253" t="str">
            <v>Accepted</v>
          </cell>
        </row>
        <row r="254">
          <cell r="A254" t="str">
            <v>EXN_294</v>
          </cell>
          <cell r="B254" t="str">
            <v>EXN_294_URH_NGUETCHEWE</v>
          </cell>
          <cell r="C254" t="str">
            <v>HUAWEI</v>
          </cell>
          <cell r="F254" t="str">
            <v>Accepted</v>
          </cell>
          <cell r="G254" t="str">
            <v>Accepted</v>
          </cell>
        </row>
        <row r="255">
          <cell r="A255" t="str">
            <v>EXN_295</v>
          </cell>
          <cell r="B255" t="str">
            <v>EXN_295_URH_LIMANI</v>
          </cell>
          <cell r="C255" t="str">
            <v>HUAWEI</v>
          </cell>
          <cell r="F255" t="str">
            <v>Accepted</v>
          </cell>
          <cell r="G255" t="str">
            <v>Accepted</v>
          </cell>
        </row>
        <row r="256">
          <cell r="A256" t="str">
            <v>EXN_298</v>
          </cell>
          <cell r="B256" t="str">
            <v>EXN_298_URH_BOUGAYE</v>
          </cell>
          <cell r="C256" t="str">
            <v>HUAWEI</v>
          </cell>
          <cell r="F256" t="str">
            <v>Accepted</v>
          </cell>
          <cell r="G256" t="str">
            <v>Accepted</v>
          </cell>
        </row>
        <row r="257">
          <cell r="A257" t="str">
            <v>EXN_299</v>
          </cell>
          <cell r="B257" t="str">
            <v>EXN_299_URH_GANCE</v>
          </cell>
          <cell r="C257" t="str">
            <v>HUAWEI</v>
          </cell>
          <cell r="F257" t="str">
            <v>Accepted</v>
          </cell>
          <cell r="G257" t="str">
            <v>Accepted</v>
          </cell>
        </row>
        <row r="258">
          <cell r="A258" t="str">
            <v>EXN_300</v>
          </cell>
          <cell r="B258" t="str">
            <v>EXN_300_URH_KARENA</v>
          </cell>
          <cell r="C258" t="str">
            <v>HUAWEI</v>
          </cell>
          <cell r="F258" t="str">
            <v>Accepted</v>
          </cell>
          <cell r="G258" t="str">
            <v>Accepted</v>
          </cell>
        </row>
        <row r="259">
          <cell r="A259" t="str">
            <v>EXN_301</v>
          </cell>
          <cell r="B259" t="str">
            <v>EXN_301_URH_NGARKAWA</v>
          </cell>
          <cell r="C259" t="str">
            <v>HUAWEI</v>
          </cell>
          <cell r="F259" t="str">
            <v>Accepted</v>
          </cell>
          <cell r="G259" t="str">
            <v>Accepted</v>
          </cell>
        </row>
        <row r="260">
          <cell r="A260" t="str">
            <v>EXN_302</v>
          </cell>
          <cell r="B260" t="str">
            <v>EXN_302_URH_NDODEHE</v>
          </cell>
          <cell r="C260" t="str">
            <v>HUAWEI</v>
          </cell>
          <cell r="F260" t="str">
            <v>Accepted</v>
          </cell>
          <cell r="G260" t="str">
            <v>Accepted</v>
          </cell>
        </row>
        <row r="261">
          <cell r="A261" t="str">
            <v>EXN_303</v>
          </cell>
          <cell r="B261" t="str">
            <v>EXN_303_URH_BAGALAF</v>
          </cell>
          <cell r="C261" t="str">
            <v>HUAWEI</v>
          </cell>
          <cell r="F261" t="str">
            <v>Accepted</v>
          </cell>
          <cell r="G261" t="str">
            <v>Accepted</v>
          </cell>
        </row>
        <row r="262">
          <cell r="A262" t="str">
            <v>EXN_305</v>
          </cell>
          <cell r="B262" t="str">
            <v>EXN_305_URH_KAFTAKA</v>
          </cell>
          <cell r="C262" t="str">
            <v>HUAWEI</v>
          </cell>
          <cell r="F262" t="str">
            <v>Accepted</v>
          </cell>
          <cell r="G262" t="str">
            <v>Accepted</v>
          </cell>
        </row>
        <row r="263">
          <cell r="A263" t="str">
            <v>EXN_307</v>
          </cell>
          <cell r="B263" t="str">
            <v>EXN_307_URH_GRELIE</v>
          </cell>
          <cell r="C263" t="str">
            <v>HUAWEI</v>
          </cell>
          <cell r="F263" t="str">
            <v>Accepted</v>
          </cell>
          <cell r="G263" t="str">
            <v>Accepted</v>
          </cell>
        </row>
        <row r="264">
          <cell r="A264" t="str">
            <v>EXN_308</v>
          </cell>
          <cell r="B264" t="str">
            <v>EXN_308_URH_YEGOUA</v>
          </cell>
          <cell r="C264" t="str">
            <v>HUAWEI</v>
          </cell>
          <cell r="F264" t="str">
            <v>Accepted</v>
          </cell>
          <cell r="G264" t="str">
            <v>Accepted</v>
          </cell>
        </row>
        <row r="265">
          <cell r="A265" t="str">
            <v>EXN_309</v>
          </cell>
          <cell r="B265" t="str">
            <v>EXN_309_URH_HOPPO</v>
          </cell>
          <cell r="C265" t="str">
            <v>HUAWEI</v>
          </cell>
          <cell r="F265" t="str">
            <v>Accepted</v>
          </cell>
          <cell r="G265" t="str">
            <v>Accepted</v>
          </cell>
        </row>
        <row r="266">
          <cell r="A266" t="str">
            <v>EXN_310</v>
          </cell>
          <cell r="B266" t="str">
            <v>EXN_310_URH_BEGUE</v>
          </cell>
          <cell r="C266" t="str">
            <v>HUAWEI</v>
          </cell>
          <cell r="F266" t="str">
            <v>Accepted</v>
          </cell>
          <cell r="G266" t="str">
            <v>Accepted</v>
          </cell>
        </row>
        <row r="267">
          <cell r="A267" t="str">
            <v>EXN_311</v>
          </cell>
          <cell r="B267" t="str">
            <v>EXN_311_URH_KABE</v>
          </cell>
          <cell r="C267" t="str">
            <v>HUAWEI</v>
          </cell>
          <cell r="F267" t="str">
            <v>Accepted</v>
          </cell>
          <cell r="G267" t="str">
            <v>Accepted</v>
          </cell>
        </row>
        <row r="268">
          <cell r="A268" t="str">
            <v>EXN_312</v>
          </cell>
          <cell r="B268" t="str">
            <v>EXN_312_URH_KARTOUA</v>
          </cell>
          <cell r="C268" t="str">
            <v>HUAWEI</v>
          </cell>
          <cell r="F268" t="str">
            <v>Accepted</v>
          </cell>
          <cell r="G268" t="str">
            <v>Accepted</v>
          </cell>
        </row>
        <row r="269">
          <cell r="A269" t="str">
            <v>EXN_314</v>
          </cell>
          <cell r="B269" t="str">
            <v>EXN_314_URH_GOUZOUDOU</v>
          </cell>
          <cell r="C269" t="str">
            <v>HUAWEI</v>
          </cell>
          <cell r="F269" t="str">
            <v>Accepted</v>
          </cell>
          <cell r="G269" t="str">
            <v>Accepted</v>
          </cell>
        </row>
        <row r="270">
          <cell r="A270" t="str">
            <v>EXN_315</v>
          </cell>
          <cell r="B270" t="str">
            <v>EXN_315_URH_ADJIRI</v>
          </cell>
          <cell r="C270" t="str">
            <v>HUAWEI</v>
          </cell>
          <cell r="F270" t="str">
            <v>Accepted</v>
          </cell>
          <cell r="G270" t="str">
            <v>Accepted</v>
          </cell>
        </row>
        <row r="271">
          <cell r="A271" t="str">
            <v>EXN_316</v>
          </cell>
          <cell r="B271" t="str">
            <v>EXN_316_URH_DOLE_BADA</v>
          </cell>
          <cell r="C271" t="str">
            <v>HUAWEI</v>
          </cell>
          <cell r="F271" t="str">
            <v>Accepted</v>
          </cell>
          <cell r="G271" t="str">
            <v>Accepted</v>
          </cell>
        </row>
        <row r="272">
          <cell r="A272" t="str">
            <v>EXN_317</v>
          </cell>
          <cell r="B272" t="str">
            <v>EXN_317_URH_TAALA</v>
          </cell>
          <cell r="C272" t="str">
            <v>HUAWEI</v>
          </cell>
          <cell r="F272" t="str">
            <v>Accepted</v>
          </cell>
          <cell r="G272" t="str">
            <v>Accepted</v>
          </cell>
        </row>
        <row r="273">
          <cell r="A273" t="str">
            <v>EXN_320</v>
          </cell>
          <cell r="B273" t="str">
            <v>EXN_320_URH_BERENG</v>
          </cell>
          <cell r="C273" t="str">
            <v>HUAWEI</v>
          </cell>
          <cell r="F273" t="str">
            <v>Accepted</v>
          </cell>
          <cell r="G273" t="str">
            <v>Accepted</v>
          </cell>
        </row>
        <row r="274">
          <cell r="A274" t="str">
            <v>EXN_321</v>
          </cell>
          <cell r="B274" t="str">
            <v>EXN_321_URH_GADAFAI</v>
          </cell>
          <cell r="C274" t="str">
            <v>HUAWEI</v>
          </cell>
          <cell r="F274" t="str">
            <v>Accepted</v>
          </cell>
          <cell r="G274" t="str">
            <v>Accepted</v>
          </cell>
        </row>
        <row r="275">
          <cell r="A275" t="str">
            <v>EXN_322</v>
          </cell>
          <cell r="B275" t="str">
            <v>EXN_322_URH_HORLONG</v>
          </cell>
          <cell r="C275" t="str">
            <v>HUAWEI</v>
          </cell>
          <cell r="F275" t="str">
            <v>Accepted</v>
          </cell>
          <cell r="G275" t="str">
            <v>Accepted</v>
          </cell>
        </row>
        <row r="276">
          <cell r="A276" t="str">
            <v>EXN_323</v>
          </cell>
          <cell r="B276" t="str">
            <v>EXN_323_URH_GOLOMGUINI</v>
          </cell>
          <cell r="C276" t="str">
            <v>HUAWEI</v>
          </cell>
          <cell r="F276" t="str">
            <v>Accepted</v>
          </cell>
          <cell r="G276" t="str">
            <v>Accepted</v>
          </cell>
        </row>
        <row r="277">
          <cell r="A277" t="str">
            <v>EXN_324</v>
          </cell>
          <cell r="B277" t="str">
            <v>EXN_324_URH_GOUNDAYE</v>
          </cell>
          <cell r="C277" t="str">
            <v>HUAWEI</v>
          </cell>
          <cell r="F277" t="str">
            <v>Accepted</v>
          </cell>
          <cell r="G277" t="str">
            <v>Accepted</v>
          </cell>
        </row>
        <row r="278">
          <cell r="A278" t="str">
            <v>EXN_326</v>
          </cell>
          <cell r="B278" t="str">
            <v>EXN_326_URH_DARSALAM</v>
          </cell>
          <cell r="C278" t="str">
            <v>HUAWEI</v>
          </cell>
          <cell r="F278" t="str">
            <v>Accepted</v>
          </cell>
          <cell r="G278" t="str">
            <v>Accepted</v>
          </cell>
        </row>
        <row r="279">
          <cell r="A279" t="str">
            <v>EXN_327</v>
          </cell>
          <cell r="B279" t="str">
            <v>EXN_327_URH_BOBOYO</v>
          </cell>
          <cell r="C279" t="str">
            <v>HUAWEI</v>
          </cell>
          <cell r="F279" t="str">
            <v>Accepted</v>
          </cell>
          <cell r="G279" t="str">
            <v>Accepted</v>
          </cell>
        </row>
        <row r="280">
          <cell r="A280" t="str">
            <v>EXN_330</v>
          </cell>
          <cell r="B280" t="str">
            <v>EXN_330_URH_DOLLAGO</v>
          </cell>
          <cell r="C280" t="str">
            <v>HUAWEI</v>
          </cell>
          <cell r="F280" t="str">
            <v>Accepted</v>
          </cell>
          <cell r="G280" t="str">
            <v>Accepted</v>
          </cell>
        </row>
        <row r="281">
          <cell r="A281" t="str">
            <v>EXN_331</v>
          </cell>
          <cell r="B281" t="str">
            <v>EXN_331_URH_MOGAZANG</v>
          </cell>
          <cell r="C281" t="str">
            <v>HUAWEI</v>
          </cell>
          <cell r="F281" t="str">
            <v>Accepted</v>
          </cell>
          <cell r="G281" t="str">
            <v>Accepted</v>
          </cell>
        </row>
        <row r="282">
          <cell r="A282" t="str">
            <v>EXN_334</v>
          </cell>
          <cell r="B282" t="str">
            <v>EXN_334_URH_BIR_SALACK</v>
          </cell>
          <cell r="C282" t="str">
            <v>HUAWEI</v>
          </cell>
          <cell r="F282" t="str">
            <v>Accepted</v>
          </cell>
          <cell r="G282" t="str">
            <v>Accepted</v>
          </cell>
        </row>
        <row r="283">
          <cell r="A283" t="str">
            <v>EXN_335</v>
          </cell>
          <cell r="B283" t="str">
            <v>EXN_335_URH_DOUMROU</v>
          </cell>
          <cell r="C283" t="str">
            <v>HUAWEI</v>
          </cell>
          <cell r="F283" t="str">
            <v>Accepted</v>
          </cell>
          <cell r="G283" t="str">
            <v>Accepted</v>
          </cell>
        </row>
        <row r="284">
          <cell r="A284" t="str">
            <v>EXN_336</v>
          </cell>
          <cell r="B284" t="str">
            <v>EXN_336_URH_ZAMAI</v>
          </cell>
          <cell r="C284" t="str">
            <v>HUAWEI</v>
          </cell>
          <cell r="F284" t="str">
            <v>Accepted</v>
          </cell>
          <cell r="G284" t="str">
            <v>Accepted</v>
          </cell>
        </row>
        <row r="285">
          <cell r="A285" t="str">
            <v>EXN_337</v>
          </cell>
          <cell r="B285" t="str">
            <v>EXN_337_URH_HOUPOU</v>
          </cell>
          <cell r="C285" t="str">
            <v>HUAWEI</v>
          </cell>
          <cell r="F285" t="str">
            <v>Accepted</v>
          </cell>
          <cell r="G285" t="str">
            <v>Accepted</v>
          </cell>
        </row>
        <row r="286">
          <cell r="A286" t="str">
            <v>EXN_338</v>
          </cell>
          <cell r="B286" t="str">
            <v>EXN_338_URH_MANAOUDJI</v>
          </cell>
          <cell r="C286" t="str">
            <v>HUAWEI</v>
          </cell>
          <cell r="F286" t="str">
            <v>Accepted</v>
          </cell>
          <cell r="G286" t="str">
            <v>Accepted</v>
          </cell>
        </row>
        <row r="287">
          <cell r="A287" t="str">
            <v>EXN_339</v>
          </cell>
          <cell r="B287" t="str">
            <v>EXN_339_URH_BLABLINE</v>
          </cell>
          <cell r="C287" t="str">
            <v>HUAWEI</v>
          </cell>
          <cell r="F287" t="str">
            <v>Accepted</v>
          </cell>
          <cell r="G287" t="str">
            <v>Accepted</v>
          </cell>
        </row>
        <row r="288">
          <cell r="A288" t="str">
            <v>EXN_340</v>
          </cell>
          <cell r="B288" t="str">
            <v>EXN_340_URH_KOUTOULA</v>
          </cell>
          <cell r="C288" t="str">
            <v>HUAWEI</v>
          </cell>
          <cell r="F288" t="str">
            <v>Accepted</v>
          </cell>
          <cell r="G288" t="str">
            <v>Accepted</v>
          </cell>
        </row>
        <row r="289">
          <cell r="A289" t="str">
            <v>LIT_793</v>
          </cell>
          <cell r="B289" t="str">
            <v>LIT_793_URH_FERME_SUISSE</v>
          </cell>
          <cell r="C289" t="str">
            <v>HUAWEI</v>
          </cell>
          <cell r="F289" t="str">
            <v>Accepted</v>
          </cell>
          <cell r="G289" t="str">
            <v>Accepted</v>
          </cell>
        </row>
        <row r="290">
          <cell r="A290" t="str">
            <v>LIT_794</v>
          </cell>
          <cell r="B290" t="str">
            <v>LIT_794_URH_BAKWAT</v>
          </cell>
          <cell r="C290" t="str">
            <v>HUAWEI</v>
          </cell>
          <cell r="F290" t="str">
            <v>Accepted</v>
          </cell>
          <cell r="G290" t="str">
            <v>Accepted</v>
          </cell>
        </row>
        <row r="291">
          <cell r="A291" t="str">
            <v>LIT_795</v>
          </cell>
          <cell r="B291" t="str">
            <v>LIT_795_URH_NJOUMBENG</v>
          </cell>
          <cell r="C291" t="str">
            <v>HUAWEI</v>
          </cell>
          <cell r="F291" t="str">
            <v>Accepted</v>
          </cell>
          <cell r="G291" t="str">
            <v>Accepted</v>
          </cell>
        </row>
        <row r="292">
          <cell r="A292" t="str">
            <v>LIT_798</v>
          </cell>
          <cell r="B292" t="str">
            <v>LIT_798_URH_BONJO</v>
          </cell>
          <cell r="C292" t="str">
            <v>HUAWEI</v>
          </cell>
          <cell r="F292" t="str">
            <v>Accepted</v>
          </cell>
          <cell r="G292" t="str">
            <v>Accepted</v>
          </cell>
        </row>
        <row r="293">
          <cell r="A293" t="str">
            <v>LIT_819</v>
          </cell>
          <cell r="B293" t="str">
            <v>LIT_819_URH_BAREMBENG</v>
          </cell>
          <cell r="C293" t="str">
            <v>HUAWEI</v>
          </cell>
          <cell r="F293" t="str">
            <v>Accepted</v>
          </cell>
          <cell r="G293" t="str">
            <v>Accepted</v>
          </cell>
        </row>
        <row r="294">
          <cell r="A294" t="str">
            <v>LIT_820</v>
          </cell>
          <cell r="B294" t="str">
            <v>LIT_820_URH_MBANDA</v>
          </cell>
          <cell r="C294" t="str">
            <v>HUAWEI</v>
          </cell>
          <cell r="F294" t="str">
            <v>Accepted</v>
          </cell>
          <cell r="G294" t="str">
            <v>Accepted</v>
          </cell>
        </row>
        <row r="295">
          <cell r="A295" t="str">
            <v>LIT_821</v>
          </cell>
          <cell r="B295" t="str">
            <v>LIT_821_URH_MBONGO</v>
          </cell>
          <cell r="C295" t="str">
            <v>HUAWEI</v>
          </cell>
          <cell r="F295" t="str">
            <v>Accepted</v>
          </cell>
          <cell r="G295" t="str">
            <v>Accepted</v>
          </cell>
        </row>
        <row r="296">
          <cell r="A296" t="str">
            <v>LIT_822</v>
          </cell>
          <cell r="B296" t="str">
            <v>LIT_822_URH_MOUANDONG</v>
          </cell>
          <cell r="C296" t="str">
            <v>HUAWEI</v>
          </cell>
          <cell r="F296" t="str">
            <v>Accepted</v>
          </cell>
          <cell r="G296" t="str">
            <v>Accepted</v>
          </cell>
        </row>
        <row r="297">
          <cell r="A297" t="str">
            <v>LIT_831</v>
          </cell>
          <cell r="B297" t="str">
            <v>LIT_831_URH_MBONGO_V1</v>
          </cell>
          <cell r="C297" t="str">
            <v>HUAWEI</v>
          </cell>
          <cell r="F297" t="str">
            <v>Accepted</v>
          </cell>
          <cell r="G297" t="str">
            <v>Accepted</v>
          </cell>
        </row>
        <row r="298">
          <cell r="A298" t="str">
            <v>LIT_832</v>
          </cell>
          <cell r="B298" t="str">
            <v>LIT_832_URH_MBONGO_V2_BIS</v>
          </cell>
          <cell r="C298" t="str">
            <v>HUAWEI</v>
          </cell>
          <cell r="F298" t="str">
            <v>Accepted</v>
          </cell>
          <cell r="G298" t="str">
            <v>Accepted</v>
          </cell>
        </row>
        <row r="299">
          <cell r="A299" t="str">
            <v>LIT_836</v>
          </cell>
          <cell r="B299" t="str">
            <v>LIT_836_URH_MBONGO_IRAD</v>
          </cell>
          <cell r="C299" t="str">
            <v>HUAWEI</v>
          </cell>
          <cell r="F299" t="str">
            <v>Accepted</v>
          </cell>
          <cell r="G299" t="str">
            <v>Accepted</v>
          </cell>
        </row>
        <row r="300">
          <cell r="A300" t="str">
            <v>NRD_192</v>
          </cell>
          <cell r="B300" t="str">
            <v>NRD_192_URH_KERENG</v>
          </cell>
          <cell r="C300" t="str">
            <v>HUAWEI</v>
          </cell>
          <cell r="F300" t="str">
            <v>Accepted</v>
          </cell>
          <cell r="G300" t="str">
            <v>Accepted</v>
          </cell>
        </row>
        <row r="301">
          <cell r="A301" t="str">
            <v>NRD_200</v>
          </cell>
          <cell r="B301" t="str">
            <v>NRD_200_URH_LAMOUDAM</v>
          </cell>
          <cell r="C301" t="str">
            <v>HUAWEI</v>
          </cell>
          <cell r="F301" t="str">
            <v>Accepted</v>
          </cell>
          <cell r="G301" t="str">
            <v>Accepted</v>
          </cell>
        </row>
        <row r="302">
          <cell r="A302" t="str">
            <v>NRD_202</v>
          </cell>
          <cell r="B302" t="str">
            <v>NRD_202_URH_BOUMEDJE</v>
          </cell>
          <cell r="C302" t="str">
            <v>HUAWEI</v>
          </cell>
          <cell r="F302" t="str">
            <v>Accepted</v>
          </cell>
          <cell r="G302" t="str">
            <v>Accepted</v>
          </cell>
        </row>
        <row r="303">
          <cell r="A303" t="str">
            <v>NRD_203</v>
          </cell>
          <cell r="B303" t="str">
            <v>NRD_203_URH_MANDJOLA</v>
          </cell>
          <cell r="C303" t="str">
            <v>HUAWEI</v>
          </cell>
          <cell r="F303" t="str">
            <v>Accepted</v>
          </cell>
          <cell r="G303" t="str">
            <v>Accepted</v>
          </cell>
        </row>
        <row r="304">
          <cell r="A304" t="str">
            <v>NRD_204</v>
          </cell>
          <cell r="B304" t="str">
            <v>NRD_204_URH_GOINGOU</v>
          </cell>
          <cell r="C304" t="str">
            <v>HUAWEI</v>
          </cell>
          <cell r="F304" t="str">
            <v>Accepted</v>
          </cell>
          <cell r="G304" t="str">
            <v>Accepted</v>
          </cell>
        </row>
        <row r="305">
          <cell r="A305" t="str">
            <v>NRD_205</v>
          </cell>
          <cell r="B305" t="str">
            <v>NRD_205_URH_LIBE</v>
          </cell>
          <cell r="C305" t="str">
            <v>HUAWEI</v>
          </cell>
          <cell r="F305" t="str">
            <v>Accepted</v>
          </cell>
          <cell r="G305" t="str">
            <v>Accepted</v>
          </cell>
        </row>
        <row r="306">
          <cell r="A306" t="str">
            <v>NRD_206</v>
          </cell>
          <cell r="B306" t="str">
            <v>NRD_206_URH_MAFARE</v>
          </cell>
          <cell r="C306" t="str">
            <v>HUAWEI</v>
          </cell>
          <cell r="F306" t="str">
            <v>Accepted</v>
          </cell>
          <cell r="G306" t="str">
            <v>Accepted</v>
          </cell>
        </row>
        <row r="307">
          <cell r="A307" t="str">
            <v>NRD_207</v>
          </cell>
          <cell r="B307" t="str">
            <v>NRD_207_URH_YOUKOUT</v>
          </cell>
          <cell r="C307" t="str">
            <v>HUAWEI</v>
          </cell>
          <cell r="F307" t="str">
            <v>Accepted</v>
          </cell>
          <cell r="G307" t="str">
            <v>Accepted</v>
          </cell>
        </row>
        <row r="308">
          <cell r="A308" t="str">
            <v>NRD_208</v>
          </cell>
          <cell r="B308" t="str">
            <v>NRD_208_URH_BAKSA</v>
          </cell>
          <cell r="C308" t="str">
            <v>HUAWEI</v>
          </cell>
          <cell r="F308" t="str">
            <v>Accepted</v>
          </cell>
          <cell r="G308" t="str">
            <v>Accepted</v>
          </cell>
        </row>
        <row r="309">
          <cell r="A309" t="str">
            <v>NRD_209</v>
          </cell>
          <cell r="B309" t="str">
            <v>NRD_209_URH_LOUGOUNDE-WELLARE</v>
          </cell>
          <cell r="C309" t="str">
            <v>HUAWEI</v>
          </cell>
          <cell r="F309" t="str">
            <v>Accepted</v>
          </cell>
          <cell r="G309" t="str">
            <v>Accepted</v>
          </cell>
        </row>
        <row r="310">
          <cell r="A310" t="str">
            <v>NRD_211</v>
          </cell>
          <cell r="B310" t="str">
            <v>NRD_211_URH_OURO_KESSOUM</v>
          </cell>
          <cell r="C310" t="str">
            <v>HUAWEI</v>
          </cell>
          <cell r="F310" t="str">
            <v>Accepted</v>
          </cell>
          <cell r="G310" t="str">
            <v>Accepted</v>
          </cell>
        </row>
        <row r="311">
          <cell r="A311" t="str">
            <v>NRD_212</v>
          </cell>
          <cell r="B311" t="str">
            <v>NRD_212_URH_LOUMBOU</v>
          </cell>
          <cell r="C311" t="str">
            <v>HUAWEI</v>
          </cell>
          <cell r="F311" t="str">
            <v>Accepted</v>
          </cell>
          <cell r="G311" t="str">
            <v>Accepted</v>
          </cell>
        </row>
        <row r="312">
          <cell r="A312" t="str">
            <v>NRD_213</v>
          </cell>
          <cell r="B312" t="str">
            <v>NRD_213_URH_MAYO_NDA</v>
          </cell>
          <cell r="C312" t="str">
            <v>HUAWEI</v>
          </cell>
          <cell r="F312" t="str">
            <v>Accepted</v>
          </cell>
          <cell r="G312" t="str">
            <v>Accepted</v>
          </cell>
        </row>
        <row r="313">
          <cell r="A313" t="str">
            <v>NRD_214</v>
          </cell>
          <cell r="B313" t="str">
            <v>NRD_214_URH_BOSSOUM</v>
          </cell>
          <cell r="C313" t="str">
            <v>HUAWEI</v>
          </cell>
          <cell r="F313" t="str">
            <v>Accepted</v>
          </cell>
          <cell r="G313" t="str">
            <v>Accepted</v>
          </cell>
        </row>
        <row r="314">
          <cell r="A314" t="str">
            <v>NRD_215</v>
          </cell>
          <cell r="B314" t="str">
            <v>NRD_215_URH_MAYO_LEHOU</v>
          </cell>
          <cell r="C314" t="str">
            <v>HUAWEI</v>
          </cell>
          <cell r="F314" t="str">
            <v>Accepted</v>
          </cell>
          <cell r="G314" t="str">
            <v>Accepted</v>
          </cell>
        </row>
        <row r="315">
          <cell r="A315" t="str">
            <v>NRD_216</v>
          </cell>
          <cell r="B315" t="str">
            <v>NRD_216_URH_DAWAN</v>
          </cell>
          <cell r="C315" t="str">
            <v>HUAWEI</v>
          </cell>
          <cell r="F315" t="str">
            <v>Accepted</v>
          </cell>
          <cell r="G315" t="str">
            <v>Accepted</v>
          </cell>
        </row>
        <row r="316">
          <cell r="A316" t="str">
            <v>NRD_217</v>
          </cell>
          <cell r="B316" t="str">
            <v>NRD_217_URH_RENG</v>
          </cell>
          <cell r="C316" t="str">
            <v>HUAWEI</v>
          </cell>
          <cell r="F316" t="str">
            <v>Accepted</v>
          </cell>
          <cell r="G316" t="str">
            <v>Accepted</v>
          </cell>
        </row>
        <row r="317">
          <cell r="A317" t="str">
            <v>NRD_218</v>
          </cell>
          <cell r="B317" t="str">
            <v>NRD_218_URH_HABAGA</v>
          </cell>
          <cell r="C317" t="str">
            <v>HUAWEI</v>
          </cell>
          <cell r="F317" t="str">
            <v>Accepted</v>
          </cell>
          <cell r="G317" t="str">
            <v>Accepted</v>
          </cell>
        </row>
        <row r="318">
          <cell r="A318" t="str">
            <v>NRD_221</v>
          </cell>
          <cell r="B318" t="str">
            <v>NRD_221_URH_LOUGOUNDE-WELLARE3</v>
          </cell>
          <cell r="C318" t="str">
            <v>HUAWEI</v>
          </cell>
          <cell r="F318" t="str">
            <v>Accepted</v>
          </cell>
          <cell r="G318" t="str">
            <v>Accepted</v>
          </cell>
        </row>
        <row r="319">
          <cell r="A319" t="str">
            <v>NRD_222</v>
          </cell>
          <cell r="B319" t="str">
            <v>NRD_222_URH_BADJOUMA_RADIER</v>
          </cell>
          <cell r="C319" t="str">
            <v>HUAWEI</v>
          </cell>
          <cell r="F319" t="str">
            <v>Accepted</v>
          </cell>
          <cell r="G319" t="str">
            <v>Accepted</v>
          </cell>
        </row>
        <row r="320">
          <cell r="A320" t="str">
            <v>NRD_223</v>
          </cell>
          <cell r="B320" t="str">
            <v>NRD_223_URH_OURO_GALDIMA</v>
          </cell>
          <cell r="C320" t="str">
            <v>HUAWEI</v>
          </cell>
          <cell r="F320" t="str">
            <v>Accepted</v>
          </cell>
          <cell r="G320" t="str">
            <v>Accepted</v>
          </cell>
        </row>
        <row r="321">
          <cell r="A321" t="str">
            <v>NRD_224</v>
          </cell>
          <cell r="B321" t="str">
            <v>NRD_224_URH_MBITOM(AXENGAOUNDERE)</v>
          </cell>
          <cell r="C321" t="str">
            <v>HUAWEI</v>
          </cell>
          <cell r="F321" t="str">
            <v>Accepted</v>
          </cell>
          <cell r="G321" t="str">
            <v>Accepted</v>
          </cell>
        </row>
        <row r="322">
          <cell r="A322" t="str">
            <v>NRD_225</v>
          </cell>
          <cell r="B322" t="str">
            <v>NRD_225_URH_KOSSOUMO</v>
          </cell>
          <cell r="C322" t="str">
            <v>HUAWEI</v>
          </cell>
          <cell r="F322" t="str">
            <v>Accepted</v>
          </cell>
          <cell r="G322" t="str">
            <v>Accepted</v>
          </cell>
        </row>
        <row r="323">
          <cell r="A323" t="str">
            <v>NRD_227</v>
          </cell>
          <cell r="B323" t="str">
            <v>NRD_227_URH_MBAKANA</v>
          </cell>
          <cell r="C323" t="str">
            <v>HUAWEI</v>
          </cell>
          <cell r="F323" t="str">
            <v>Accepted</v>
          </cell>
          <cell r="G323" t="str">
            <v>Accepted</v>
          </cell>
        </row>
        <row r="324">
          <cell r="A324" t="str">
            <v>NRD_228</v>
          </cell>
          <cell r="B324" t="str">
            <v>NRD_228_URH_NGONG-LAINDE</v>
          </cell>
          <cell r="C324" t="str">
            <v>HUAWEI</v>
          </cell>
          <cell r="F324" t="str">
            <v>Accepted</v>
          </cell>
          <cell r="G324" t="str">
            <v>Accepted</v>
          </cell>
        </row>
        <row r="325">
          <cell r="A325" t="str">
            <v>NRD_232</v>
          </cell>
          <cell r="B325" t="str">
            <v>NRD_232_URH_OURO_GARGA</v>
          </cell>
          <cell r="C325" t="str">
            <v>HUAWEI</v>
          </cell>
          <cell r="F325" t="str">
            <v>Accepted</v>
          </cell>
          <cell r="G325" t="str">
            <v>Accepted</v>
          </cell>
        </row>
        <row r="326">
          <cell r="A326" t="str">
            <v>NRD_233</v>
          </cell>
          <cell r="B326" t="str">
            <v>NRD_233_URH_LOUGUERRE</v>
          </cell>
          <cell r="C326" t="str">
            <v>HUAWEI</v>
          </cell>
          <cell r="F326" t="str">
            <v>Accepted</v>
          </cell>
          <cell r="G326" t="str">
            <v>Accepted</v>
          </cell>
        </row>
        <row r="327">
          <cell r="A327" t="str">
            <v>NRD_234</v>
          </cell>
          <cell r="B327" t="str">
            <v>NRD_234_URH_WACK</v>
          </cell>
          <cell r="C327" t="str">
            <v>HUAWEI</v>
          </cell>
          <cell r="F327" t="str">
            <v>Accepted</v>
          </cell>
          <cell r="G327" t="str">
            <v>Accepted</v>
          </cell>
        </row>
        <row r="328">
          <cell r="A328" t="str">
            <v>NRD_235</v>
          </cell>
          <cell r="B328" t="str">
            <v>NRD_235_URH_DOUKA-GAINAKO</v>
          </cell>
          <cell r="C328" t="str">
            <v>HUAWEI</v>
          </cell>
          <cell r="F328" t="str">
            <v>Accepted</v>
          </cell>
          <cell r="G328" t="str">
            <v>Accepted</v>
          </cell>
        </row>
        <row r="329">
          <cell r="A329" t="str">
            <v>NRD_236</v>
          </cell>
          <cell r="B329" t="str">
            <v>NRD_236_URH_KOUBADJE</v>
          </cell>
          <cell r="C329" t="str">
            <v>HUAWEI</v>
          </cell>
          <cell r="F329" t="str">
            <v>Accepted</v>
          </cell>
          <cell r="G329" t="str">
            <v>Accepted</v>
          </cell>
        </row>
        <row r="330">
          <cell r="A330" t="str">
            <v>NRD_237</v>
          </cell>
          <cell r="B330" t="str">
            <v>NRD_237_URH_MARADI</v>
          </cell>
          <cell r="C330" t="str">
            <v>HUAWEI</v>
          </cell>
          <cell r="F330" t="str">
            <v>Accepted</v>
          </cell>
          <cell r="G330" t="str">
            <v>Accepted</v>
          </cell>
        </row>
        <row r="331">
          <cell r="A331" t="str">
            <v>NRD_238</v>
          </cell>
          <cell r="B331" t="str">
            <v>NRD_238_URH_NGONG3</v>
          </cell>
          <cell r="C331" t="str">
            <v>HUAWEI</v>
          </cell>
          <cell r="F331" t="str">
            <v>Accepted</v>
          </cell>
          <cell r="G331" t="str">
            <v>Accepted</v>
          </cell>
        </row>
        <row r="332">
          <cell r="A332" t="str">
            <v>NRD_241</v>
          </cell>
          <cell r="B332" t="str">
            <v>NRD_241_URH_TAPARE</v>
          </cell>
          <cell r="C332" t="str">
            <v>HUAWEI</v>
          </cell>
          <cell r="F332" t="str">
            <v>Accepted</v>
          </cell>
          <cell r="G332" t="str">
            <v>Accepted</v>
          </cell>
        </row>
        <row r="333">
          <cell r="A333" t="str">
            <v>NRD_242</v>
          </cell>
          <cell r="B333" t="str">
            <v>NRD_242_URH_SANGANARE</v>
          </cell>
          <cell r="C333" t="str">
            <v>HUAWEI</v>
          </cell>
          <cell r="F333" t="str">
            <v>Accepted</v>
          </cell>
          <cell r="G333" t="str">
            <v>Accepted</v>
          </cell>
        </row>
        <row r="334">
          <cell r="A334" t="str">
            <v>NRD_243</v>
          </cell>
          <cell r="B334" t="str">
            <v>NRD_243_URH_LAMOUDAM2</v>
          </cell>
          <cell r="C334" t="str">
            <v>HUAWEI</v>
          </cell>
          <cell r="F334" t="str">
            <v>Accepted</v>
          </cell>
          <cell r="G334" t="str">
            <v>Accepted</v>
          </cell>
        </row>
        <row r="335">
          <cell r="A335" t="str">
            <v>NRD_244</v>
          </cell>
          <cell r="B335" t="str">
            <v>NRD_244_URH_KOSSELNIALBI</v>
          </cell>
          <cell r="C335" t="str">
            <v>HUAWEI</v>
          </cell>
          <cell r="F335" t="str">
            <v>Accepted</v>
          </cell>
          <cell r="G335" t="str">
            <v>Accepted</v>
          </cell>
        </row>
        <row r="336">
          <cell r="A336" t="str">
            <v>NRO_154</v>
          </cell>
          <cell r="B336" t="str">
            <v>NRO_154_URH_NJAP</v>
          </cell>
          <cell r="C336" t="str">
            <v>HUAWEI</v>
          </cell>
          <cell r="F336" t="str">
            <v>Accepted</v>
          </cell>
          <cell r="G336" t="str">
            <v>Accepted</v>
          </cell>
        </row>
        <row r="337">
          <cell r="A337" t="str">
            <v>NRO_157</v>
          </cell>
          <cell r="B337" t="str">
            <v>NRO_157_URH_MBANJE-NJAP</v>
          </cell>
          <cell r="C337" t="str">
            <v>HUAWEI</v>
          </cell>
          <cell r="F337" t="str">
            <v>Accepted</v>
          </cell>
          <cell r="G337" t="str">
            <v>Accepted</v>
          </cell>
        </row>
        <row r="338">
          <cell r="A338" t="str">
            <v>OST_319</v>
          </cell>
          <cell r="B338" t="str">
            <v>OST_319_URH_KOUFEN</v>
          </cell>
          <cell r="C338" t="str">
            <v>HUAWEI</v>
          </cell>
          <cell r="F338" t="str">
            <v>Accepted</v>
          </cell>
          <cell r="G338" t="str">
            <v>Accepted</v>
          </cell>
        </row>
        <row r="339">
          <cell r="A339" t="str">
            <v>OST_323</v>
          </cell>
          <cell r="B339" t="str">
            <v>OST_323_URH_MEUDJIEU</v>
          </cell>
          <cell r="C339" t="str">
            <v>HUAWEI</v>
          </cell>
          <cell r="F339" t="str">
            <v>Accepted</v>
          </cell>
          <cell r="G339" t="str">
            <v>Accepted</v>
          </cell>
        </row>
        <row r="340">
          <cell r="A340" t="str">
            <v>OST_324</v>
          </cell>
          <cell r="B340" t="str">
            <v>OST_324_URH_BAPI</v>
          </cell>
          <cell r="C340" t="str">
            <v>HUAWEI</v>
          </cell>
          <cell r="F340" t="str">
            <v>Accepted</v>
          </cell>
          <cell r="G340" t="str">
            <v>Accepted</v>
          </cell>
        </row>
        <row r="341">
          <cell r="A341" t="str">
            <v>OST_326</v>
          </cell>
          <cell r="B341" t="str">
            <v>OST_326_URH_FOKAMEZO</v>
          </cell>
          <cell r="C341" t="str">
            <v>HUAWEI</v>
          </cell>
          <cell r="F341" t="str">
            <v>Accepted</v>
          </cell>
          <cell r="G341" t="str">
            <v>Accepted</v>
          </cell>
        </row>
        <row r="342">
          <cell r="A342" t="str">
            <v>OST_327</v>
          </cell>
          <cell r="B342" t="str">
            <v>OST_327_URH_BAKONJI</v>
          </cell>
          <cell r="C342" t="str">
            <v>HUAWEI</v>
          </cell>
          <cell r="F342" t="str">
            <v>Accepted</v>
          </cell>
          <cell r="G342" t="str">
            <v>Accepted</v>
          </cell>
        </row>
        <row r="343">
          <cell r="A343" t="str">
            <v>OST_328</v>
          </cell>
          <cell r="B343" t="str">
            <v>OST_328_URH_KOUROM</v>
          </cell>
          <cell r="C343" t="str">
            <v>HUAWEI</v>
          </cell>
          <cell r="F343" t="str">
            <v>Accepted</v>
          </cell>
          <cell r="G343" t="str">
            <v>Accepted</v>
          </cell>
        </row>
        <row r="344">
          <cell r="A344" t="str">
            <v>OST_331</v>
          </cell>
          <cell r="B344" t="str">
            <v>OST_331_URH_NJIPOUOCHE-FOYET</v>
          </cell>
          <cell r="C344" t="str">
            <v>HUAWEI</v>
          </cell>
          <cell r="F344" t="str">
            <v>Accepted</v>
          </cell>
          <cell r="G344" t="str">
            <v>Accepted</v>
          </cell>
        </row>
        <row r="345">
          <cell r="A345" t="str">
            <v>OST_333</v>
          </cell>
          <cell r="B345" t="str">
            <v>OST_333_URH_BALOUM2</v>
          </cell>
          <cell r="C345" t="str">
            <v>HUAWEI</v>
          </cell>
          <cell r="F345" t="str">
            <v>Accepted</v>
          </cell>
          <cell r="G345" t="str">
            <v>Accepted</v>
          </cell>
        </row>
        <row r="346">
          <cell r="A346" t="str">
            <v>OST_334</v>
          </cell>
          <cell r="B346" t="str">
            <v>OST_334_URH_MACHATOUM</v>
          </cell>
          <cell r="C346" t="str">
            <v>HUAWEI</v>
          </cell>
          <cell r="F346" t="str">
            <v>Accepted</v>
          </cell>
          <cell r="G346" t="str">
            <v>Accepted</v>
          </cell>
        </row>
        <row r="347">
          <cell r="A347" t="str">
            <v>OST_335</v>
          </cell>
          <cell r="B347" t="str">
            <v>OST_335_URH_MALENTOUEN2</v>
          </cell>
          <cell r="C347" t="str">
            <v>HUAWEI</v>
          </cell>
          <cell r="F347" t="str">
            <v>Accepted</v>
          </cell>
          <cell r="G347" t="str">
            <v>Accepted</v>
          </cell>
        </row>
        <row r="348">
          <cell r="A348" t="str">
            <v>OST_336</v>
          </cell>
          <cell r="B348" t="str">
            <v>OST_336_URH_MANKOUOMBI</v>
          </cell>
          <cell r="C348" t="str">
            <v>HUAWEI</v>
          </cell>
          <cell r="F348" t="str">
            <v>Accepted</v>
          </cell>
          <cell r="G348" t="str">
            <v>Accepted</v>
          </cell>
        </row>
        <row r="349">
          <cell r="A349" t="str">
            <v>OST_337</v>
          </cell>
          <cell r="B349" t="str">
            <v>OST_337_URH_MAPOU</v>
          </cell>
          <cell r="C349" t="str">
            <v>HUAWEI</v>
          </cell>
          <cell r="F349" t="str">
            <v>Accepted</v>
          </cell>
          <cell r="G349" t="str">
            <v>Accepted</v>
          </cell>
        </row>
        <row r="350">
          <cell r="A350" t="str">
            <v>OST_338</v>
          </cell>
          <cell r="B350" t="str">
            <v>OST_338_URH_MENFOUNG</v>
          </cell>
          <cell r="C350" t="str">
            <v>HUAWEI</v>
          </cell>
          <cell r="F350" t="str">
            <v>Accepted</v>
          </cell>
          <cell r="G350" t="str">
            <v>Accepted</v>
          </cell>
        </row>
        <row r="351">
          <cell r="A351" t="str">
            <v>OST_339</v>
          </cell>
          <cell r="B351" t="str">
            <v>OST_339_URH_NDOUPE</v>
          </cell>
          <cell r="C351" t="str">
            <v>HUAWEI</v>
          </cell>
          <cell r="F351" t="str">
            <v>Accepted</v>
          </cell>
          <cell r="G351" t="str">
            <v>Accepted</v>
          </cell>
        </row>
        <row r="352">
          <cell r="A352" t="str">
            <v>OST_341</v>
          </cell>
          <cell r="B352" t="str">
            <v>OST_341_URH_NZALLA</v>
          </cell>
          <cell r="C352" t="str">
            <v>HUAWEI</v>
          </cell>
          <cell r="F352" t="str">
            <v>Accepted</v>
          </cell>
          <cell r="G352" t="str">
            <v>Accepted</v>
          </cell>
        </row>
        <row r="353">
          <cell r="A353" t="str">
            <v>OST_343</v>
          </cell>
          <cell r="B353" t="str">
            <v>OST_343_URH_KOUHOUAT</v>
          </cell>
          <cell r="C353" t="str">
            <v>HUAWEI</v>
          </cell>
          <cell r="F353" t="str">
            <v>Accepted</v>
          </cell>
          <cell r="G353" t="str">
            <v>Accepted</v>
          </cell>
        </row>
        <row r="354">
          <cell r="A354" t="str">
            <v>SUD_142</v>
          </cell>
          <cell r="B354" t="str">
            <v>SUD_142_URH_SUDCAM_V4</v>
          </cell>
          <cell r="C354" t="str">
            <v>HUAWEI</v>
          </cell>
          <cell r="F354" t="str">
            <v>Accepted</v>
          </cell>
          <cell r="G354" t="str">
            <v>Accepted</v>
          </cell>
        </row>
        <row r="355">
          <cell r="A355" t="str">
            <v>SUD_143</v>
          </cell>
          <cell r="B355" t="str">
            <v>SUD_143_URH_SUDCAM_V8</v>
          </cell>
          <cell r="C355" t="str">
            <v>HUAWEI</v>
          </cell>
          <cell r="F355" t="str">
            <v>Accepted</v>
          </cell>
          <cell r="G355" t="str">
            <v>Accepted</v>
          </cell>
        </row>
        <row r="356">
          <cell r="A356" t="str">
            <v>SUD_144</v>
          </cell>
          <cell r="B356" t="str">
            <v>SUD_144_URH_SUDCAM_V9</v>
          </cell>
          <cell r="C356" t="str">
            <v>HUAWEI</v>
          </cell>
          <cell r="F356" t="str">
            <v>Accepted</v>
          </cell>
          <cell r="G356" t="str">
            <v>Accepted</v>
          </cell>
        </row>
        <row r="357">
          <cell r="A357" t="str">
            <v>SUD_149</v>
          </cell>
          <cell r="B357" t="str">
            <v>SUD_149_URH_KILOMBO_V6</v>
          </cell>
          <cell r="C357" t="str">
            <v>HUAWEI</v>
          </cell>
          <cell r="F357" t="str">
            <v>Accepted</v>
          </cell>
          <cell r="G357" t="str">
            <v>Accepted</v>
          </cell>
        </row>
        <row r="358">
          <cell r="A358" t="str">
            <v>SUD_150</v>
          </cell>
          <cell r="B358" t="str">
            <v>SUD_150_URH_MEYOMESSI</v>
          </cell>
          <cell r="C358" t="str">
            <v>HUAWEI</v>
          </cell>
          <cell r="F358" t="str">
            <v>Accepted</v>
          </cell>
          <cell r="G358" t="str">
            <v>Accepted</v>
          </cell>
        </row>
        <row r="359">
          <cell r="A359" t="str">
            <v>SUD_154</v>
          </cell>
          <cell r="B359" t="str">
            <v>SUD_154_URH_NIETE-HOPITAL</v>
          </cell>
          <cell r="C359" t="str">
            <v>HUAWEI</v>
          </cell>
          <cell r="F359" t="str">
            <v>Accepted</v>
          </cell>
          <cell r="G359" t="str">
            <v>Accepted</v>
          </cell>
        </row>
        <row r="360">
          <cell r="A360" t="str">
            <v>SUD_155</v>
          </cell>
          <cell r="B360" t="str">
            <v>SUD_155_URH_NIETE-V7(USINE)</v>
          </cell>
          <cell r="C360" t="str">
            <v>HUAWEI</v>
          </cell>
          <cell r="F360" t="str">
            <v>Accepted</v>
          </cell>
          <cell r="G360" t="str">
            <v>Accepted</v>
          </cell>
        </row>
        <row r="361">
          <cell r="A361" t="str">
            <v>SUO_274</v>
          </cell>
          <cell r="B361" t="str">
            <v>SUO_274_URH_BIR-MAN-O-WAR-BAY</v>
          </cell>
          <cell r="C361" t="str">
            <v>HUAWEI</v>
          </cell>
          <cell r="F361" t="str">
            <v>Accepted</v>
          </cell>
          <cell r="G361" t="str">
            <v>Accepted</v>
          </cell>
        </row>
        <row r="362">
          <cell r="A362" t="str">
            <v>SUO_292</v>
          </cell>
          <cell r="B362" t="str">
            <v>SUO_292_URH_BIR-CAMPO</v>
          </cell>
          <cell r="C362" t="str">
            <v>HUAWEI</v>
          </cell>
          <cell r="F362" t="str">
            <v>Accepted</v>
          </cell>
          <cell r="G362" t="str">
            <v>Accepted</v>
          </cell>
        </row>
        <row r="363">
          <cell r="A363" t="str">
            <v>EXN_415</v>
          </cell>
          <cell r="B363" t="str">
            <v>EXN_415_URH_ALAGARNO</v>
          </cell>
          <cell r="C363" t="str">
            <v>HUAWEI</v>
          </cell>
          <cell r="F363" t="str">
            <v>Accepted</v>
          </cell>
          <cell r="G363" t="str">
            <v>Accepted</v>
          </cell>
        </row>
        <row r="364">
          <cell r="A364" t="str">
            <v>EXN_418</v>
          </cell>
          <cell r="B364" t="str">
            <v>EXN_418_URH_DJAKANA</v>
          </cell>
          <cell r="C364" t="str">
            <v>HUAWEI</v>
          </cell>
          <cell r="F364" t="str">
            <v>Accepted</v>
          </cell>
          <cell r="G364" t="str">
            <v>Accepted</v>
          </cell>
        </row>
        <row r="365">
          <cell r="A365" t="str">
            <v>EXN_419</v>
          </cell>
          <cell r="B365" t="str">
            <v>EXN_419_URH_OURO_GALLE</v>
          </cell>
          <cell r="C365" t="str">
            <v>HUAWEI</v>
          </cell>
          <cell r="F365" t="str">
            <v>Accepted</v>
          </cell>
          <cell r="G365" t="str">
            <v>Accepted</v>
          </cell>
        </row>
        <row r="366">
          <cell r="A366" t="str">
            <v>EXN_422</v>
          </cell>
          <cell r="B366" t="str">
            <v>EXN_422_URH_MANGAVE_DOBOUWOL</v>
          </cell>
          <cell r="C366" t="str">
            <v>HUAWEI</v>
          </cell>
          <cell r="F366" t="str">
            <v>Accepted</v>
          </cell>
          <cell r="G366" t="str">
            <v>Accepted</v>
          </cell>
        </row>
        <row r="367">
          <cell r="A367" t="str">
            <v>EXN_434</v>
          </cell>
          <cell r="B367" t="str">
            <v>EXN_434_URH_KOURBI</v>
          </cell>
          <cell r="C367" t="str">
            <v>HUAWEI</v>
          </cell>
          <cell r="F367" t="str">
            <v>Accepted</v>
          </cell>
          <cell r="G367" t="str">
            <v>Accepted</v>
          </cell>
        </row>
        <row r="368">
          <cell r="A368" t="str">
            <v>EXN_436</v>
          </cell>
          <cell r="B368" t="str">
            <v>EXN_436_URH_MABAS</v>
          </cell>
          <cell r="C368" t="str">
            <v>HUAWEI</v>
          </cell>
          <cell r="F368" t="str">
            <v>Accepted</v>
          </cell>
          <cell r="G368" t="str">
            <v>Accepted</v>
          </cell>
        </row>
        <row r="369">
          <cell r="A369" t="str">
            <v>EXN_438</v>
          </cell>
          <cell r="B369" t="str">
            <v>EXN_438_URH_GUINGLEY</v>
          </cell>
          <cell r="C369" t="str">
            <v>HUAWEI</v>
          </cell>
          <cell r="F369" t="str">
            <v>Accepted</v>
          </cell>
          <cell r="G369" t="str">
            <v>Accepted</v>
          </cell>
        </row>
        <row r="370">
          <cell r="A370" t="str">
            <v>EXN_440</v>
          </cell>
          <cell r="B370" t="str">
            <v>EXN_440_URH_YAGA_TOUKOUR_SOUDANI</v>
          </cell>
          <cell r="C370" t="str">
            <v>HUAWEI</v>
          </cell>
          <cell r="F370" t="str">
            <v>Accepted</v>
          </cell>
          <cell r="G370" t="str">
            <v>Accepted</v>
          </cell>
        </row>
        <row r="371">
          <cell r="A371" t="str">
            <v>EXN_441</v>
          </cell>
          <cell r="B371" t="str">
            <v>EXN_441_URH_OURO_BELLO</v>
          </cell>
          <cell r="C371" t="str">
            <v>HUAWEI</v>
          </cell>
          <cell r="F371" t="str">
            <v>Accepted</v>
          </cell>
          <cell r="G371" t="str">
            <v>Accepted</v>
          </cell>
        </row>
        <row r="372">
          <cell r="A372" t="str">
            <v>EXN_442</v>
          </cell>
          <cell r="B372" t="str">
            <v>EXN_442_URH_WOULA</v>
          </cell>
          <cell r="C372" t="str">
            <v>HUAWEI</v>
          </cell>
          <cell r="F372" t="str">
            <v>Accepted</v>
          </cell>
          <cell r="G372" t="str">
            <v>Accepted</v>
          </cell>
        </row>
        <row r="373">
          <cell r="A373" t="str">
            <v>EXN_446</v>
          </cell>
          <cell r="B373" t="str">
            <v>EXN_446_URH_HOULOUM</v>
          </cell>
          <cell r="C373" t="str">
            <v>HUAWEI</v>
          </cell>
          <cell r="F373" t="str">
            <v>Accepted</v>
          </cell>
          <cell r="G373" t="str">
            <v>Accepted</v>
          </cell>
        </row>
        <row r="374">
          <cell r="A374" t="str">
            <v>EXN_450</v>
          </cell>
          <cell r="B374" t="str">
            <v>EXN_450_URH_MARWAK_II</v>
          </cell>
          <cell r="C374" t="str">
            <v>HUAWEI</v>
          </cell>
          <cell r="F374" t="str">
            <v>Accepted</v>
          </cell>
          <cell r="G374" t="str">
            <v>Accepted</v>
          </cell>
        </row>
        <row r="375">
          <cell r="A375" t="str">
            <v>EXN_452</v>
          </cell>
          <cell r="B375" t="str">
            <v>EXN_452_URH_DANGA_NYEBE</v>
          </cell>
          <cell r="C375" t="str">
            <v>HUAWEI</v>
          </cell>
          <cell r="F375" t="str">
            <v>Accepted</v>
          </cell>
          <cell r="G375" t="str">
            <v>Accepted</v>
          </cell>
        </row>
        <row r="376">
          <cell r="A376" t="str">
            <v>EXN_454</v>
          </cell>
          <cell r="B376" t="str">
            <v>EXN_454_URH_BISKAVAY</v>
          </cell>
          <cell r="C376" t="str">
            <v>HUAWEI</v>
          </cell>
          <cell r="F376" t="str">
            <v>Accepted</v>
          </cell>
          <cell r="G376" t="str">
            <v>Accepted</v>
          </cell>
        </row>
        <row r="377">
          <cell r="A377" t="str">
            <v>EXN_457</v>
          </cell>
          <cell r="B377" t="str">
            <v>EXN_457_URH_DANEDJI</v>
          </cell>
          <cell r="C377" t="str">
            <v>HUAWEI</v>
          </cell>
          <cell r="F377" t="str">
            <v>Accepted</v>
          </cell>
          <cell r="G377" t="str">
            <v>Accepted</v>
          </cell>
        </row>
        <row r="378">
          <cell r="A378" t="str">
            <v>EXN_460</v>
          </cell>
          <cell r="B378" t="str">
            <v>EXN_460_URH_GADA_BOUWOL</v>
          </cell>
          <cell r="C378" t="str">
            <v>HUAWEI</v>
          </cell>
          <cell r="F378" t="str">
            <v>Accepted</v>
          </cell>
          <cell r="G378" t="str">
            <v>Accepted</v>
          </cell>
        </row>
        <row r="379">
          <cell r="A379" t="str">
            <v>EXN_461</v>
          </cell>
          <cell r="B379" t="str">
            <v>EXN_461_URH_FOFFI_RHOUMZOU</v>
          </cell>
          <cell r="C379" t="str">
            <v>HUAWEI</v>
          </cell>
          <cell r="F379" t="str">
            <v>Accepted</v>
          </cell>
          <cell r="G379" t="str">
            <v>Accepted</v>
          </cell>
        </row>
        <row r="380">
          <cell r="A380" t="str">
            <v>EXN_462</v>
          </cell>
          <cell r="B380" t="str">
            <v>EXN_462_URH_DJEBE_MOUFOU</v>
          </cell>
          <cell r="C380" t="str">
            <v>HUAWEI</v>
          </cell>
          <cell r="F380" t="str">
            <v>Accepted</v>
          </cell>
          <cell r="G380" t="str">
            <v>Accepted</v>
          </cell>
        </row>
        <row r="381">
          <cell r="A381" t="str">
            <v>EXN_464</v>
          </cell>
          <cell r="B381" t="str">
            <v>EXN_464_URH_MOFTOUMOGODE</v>
          </cell>
          <cell r="C381" t="str">
            <v>HUAWEI</v>
          </cell>
          <cell r="F381" t="str">
            <v>Accepted</v>
          </cell>
          <cell r="G381" t="str">
            <v>Accepted</v>
          </cell>
        </row>
        <row r="382">
          <cell r="A382" t="str">
            <v>EXN_466</v>
          </cell>
          <cell r="B382" t="str">
            <v>EXN_466_URH_GAYAK_GARRE</v>
          </cell>
          <cell r="C382" t="str">
            <v>HUAWEI</v>
          </cell>
          <cell r="F382" t="str">
            <v>Accepted</v>
          </cell>
          <cell r="G382" t="str">
            <v>Accepted</v>
          </cell>
        </row>
        <row r="383">
          <cell r="A383" t="str">
            <v>EXN_467</v>
          </cell>
          <cell r="B383" t="str">
            <v>EXN_467_URH_MOUHOUR</v>
          </cell>
          <cell r="C383" t="str">
            <v>HUAWEI</v>
          </cell>
          <cell r="F383" t="str">
            <v>Accepted</v>
          </cell>
          <cell r="G383" t="str">
            <v>Accepted</v>
          </cell>
        </row>
        <row r="384">
          <cell r="A384" t="str">
            <v>EXN_478</v>
          </cell>
          <cell r="B384" t="str">
            <v>EXN_478_URH_KODJOLEO</v>
          </cell>
          <cell r="C384" t="str">
            <v>HUAWEI</v>
          </cell>
          <cell r="F384" t="str">
            <v>Accepted</v>
          </cell>
          <cell r="G384" t="str">
            <v>Accepted</v>
          </cell>
        </row>
        <row r="385">
          <cell r="A385" t="str">
            <v>EXN_480</v>
          </cell>
          <cell r="B385" t="str">
            <v>EXN_480_URH_SABONGARI</v>
          </cell>
          <cell r="C385" t="str">
            <v>HUAWEI</v>
          </cell>
          <cell r="F385" t="str">
            <v>Accepted</v>
          </cell>
          <cell r="G385" t="str">
            <v>Accepted</v>
          </cell>
        </row>
        <row r="386">
          <cell r="A386" t="str">
            <v>EXN_481</v>
          </cell>
          <cell r="B386" t="str">
            <v>EXN_481_URH_GOURIA</v>
          </cell>
          <cell r="C386" t="str">
            <v>HUAWEI</v>
          </cell>
          <cell r="F386" t="str">
            <v>Accepted</v>
          </cell>
          <cell r="G386" t="str">
            <v>Accepted</v>
          </cell>
        </row>
        <row r="387">
          <cell r="A387" t="str">
            <v>EXN_482</v>
          </cell>
          <cell r="B387" t="str">
            <v>EXN_482_URH_HODANGO_MOUFOU</v>
          </cell>
          <cell r="C387" t="str">
            <v>HUAWEI</v>
          </cell>
          <cell r="F387" t="str">
            <v>Accepted</v>
          </cell>
          <cell r="G387" t="str">
            <v>Accepted</v>
          </cell>
        </row>
        <row r="388">
          <cell r="A388" t="str">
            <v>EXN_484</v>
          </cell>
          <cell r="B388" t="str">
            <v>EXN_484_URH_FERNDE</v>
          </cell>
          <cell r="C388" t="str">
            <v>HUAWEI</v>
          </cell>
          <cell r="F388" t="str">
            <v>Accepted</v>
          </cell>
          <cell r="G388" t="str">
            <v>Accepted</v>
          </cell>
        </row>
        <row r="389">
          <cell r="A389" t="str">
            <v>EXN_485</v>
          </cell>
          <cell r="B389" t="str">
            <v>EXN_485_URH_VELE</v>
          </cell>
          <cell r="C389" t="str">
            <v>HUAWEI</v>
          </cell>
          <cell r="F389" t="str">
            <v>Accepted</v>
          </cell>
          <cell r="G389" t="str">
            <v>Accepted</v>
          </cell>
        </row>
        <row r="390">
          <cell r="A390" t="str">
            <v>EXN_487</v>
          </cell>
          <cell r="B390" t="str">
            <v>EXN_487_URH_MANAWATCHI</v>
          </cell>
          <cell r="C390" t="str">
            <v>HUAWEI</v>
          </cell>
          <cell r="F390" t="str">
            <v>Accepted</v>
          </cell>
          <cell r="G390" t="str">
            <v>Accepted</v>
          </cell>
        </row>
        <row r="391">
          <cell r="A391" t="str">
            <v>EXN_488</v>
          </cell>
          <cell r="B391" t="str">
            <v>EXN_488_URH_OURO_MANA</v>
          </cell>
          <cell r="C391" t="str">
            <v>HUAWEI</v>
          </cell>
          <cell r="F391" t="str">
            <v>Accepted</v>
          </cell>
          <cell r="G391" t="str">
            <v>Accepted</v>
          </cell>
        </row>
        <row r="392">
          <cell r="A392" t="str">
            <v>EXN_496</v>
          </cell>
          <cell r="B392" t="str">
            <v>EXN_496_URH_OURO_GUERTODE</v>
          </cell>
          <cell r="C392" t="str">
            <v>HUAWEI</v>
          </cell>
          <cell r="F392" t="str">
            <v>Accepted</v>
          </cell>
          <cell r="G392" t="str">
            <v>Accepted</v>
          </cell>
        </row>
        <row r="393">
          <cell r="A393" t="str">
            <v>EXN_517</v>
          </cell>
          <cell r="B393" t="str">
            <v>EXN_517_URH_BANAHA</v>
          </cell>
          <cell r="C393" t="str">
            <v>HUAWEI</v>
          </cell>
          <cell r="F393" t="str">
            <v>Accepted</v>
          </cell>
          <cell r="G393" t="str">
            <v>Accepted</v>
          </cell>
        </row>
        <row r="394">
          <cell r="A394" t="str">
            <v>EXN_520</v>
          </cell>
          <cell r="B394" t="str">
            <v>EXN_520_URH_GABAN</v>
          </cell>
          <cell r="C394" t="str">
            <v>HUAWEI</v>
          </cell>
          <cell r="F394" t="str">
            <v>Accepted</v>
          </cell>
          <cell r="G394" t="str">
            <v>Accepted</v>
          </cell>
        </row>
        <row r="395">
          <cell r="A395" t="str">
            <v>EXN_524</v>
          </cell>
          <cell r="B395" t="str">
            <v>EXN_524_URH_DJOUREDANNE</v>
          </cell>
          <cell r="C395" t="str">
            <v>HUAWEI</v>
          </cell>
          <cell r="F395" t="str">
            <v>Accepted</v>
          </cell>
          <cell r="G395" t="str">
            <v>Accepted</v>
          </cell>
        </row>
        <row r="396">
          <cell r="A396" t="str">
            <v>EXN_528</v>
          </cell>
          <cell r="B396" t="str">
            <v>EXN_528_URH_POUGUERE</v>
          </cell>
          <cell r="C396" t="str">
            <v>HUAWEI</v>
          </cell>
          <cell r="F396" t="str">
            <v>Accepted</v>
          </cell>
          <cell r="G396" t="str">
            <v>Accepted</v>
          </cell>
        </row>
        <row r="397">
          <cell r="A397" t="str">
            <v>EXN_530</v>
          </cell>
          <cell r="B397" t="str">
            <v>EXN_530_URH_DJOUREL</v>
          </cell>
          <cell r="C397" t="str">
            <v>HUAWEI</v>
          </cell>
          <cell r="F397" t="str">
            <v>Accepted</v>
          </cell>
          <cell r="G397" t="str">
            <v>Accepted</v>
          </cell>
        </row>
        <row r="398">
          <cell r="A398" t="str">
            <v>EXN_531</v>
          </cell>
          <cell r="B398" t="str">
            <v>EXN_531_URH_DANMIGUIRI</v>
          </cell>
          <cell r="C398" t="str">
            <v>HUAWEI</v>
          </cell>
          <cell r="F398" t="str">
            <v>Accepted</v>
          </cell>
          <cell r="G398" t="str">
            <v>Accepted</v>
          </cell>
        </row>
        <row r="399">
          <cell r="A399" t="str">
            <v>EXN_533</v>
          </cell>
          <cell r="B399" t="str">
            <v>EXN_533_URH_SAO_TCHAI</v>
          </cell>
          <cell r="C399" t="str">
            <v>HUAWEI</v>
          </cell>
          <cell r="F399" t="str">
            <v>Accepted</v>
          </cell>
          <cell r="G399" t="str">
            <v>Accepted</v>
          </cell>
        </row>
        <row r="400">
          <cell r="A400" t="str">
            <v>EXN_538</v>
          </cell>
          <cell r="B400" t="str">
            <v>EXN_538_URH_DOUBANE</v>
          </cell>
          <cell r="C400" t="str">
            <v>HUAWEI</v>
          </cell>
          <cell r="F400" t="str">
            <v>Accepted</v>
          </cell>
          <cell r="G400" t="str">
            <v>Accepted</v>
          </cell>
        </row>
        <row r="401">
          <cell r="A401" t="str">
            <v>EXN_544</v>
          </cell>
          <cell r="B401" t="str">
            <v>EXN_544_URH_KOBRO</v>
          </cell>
          <cell r="C401" t="str">
            <v>HUAWEI</v>
          </cell>
          <cell r="F401" t="str">
            <v>Accepted</v>
          </cell>
          <cell r="G401" t="str">
            <v>Accepted</v>
          </cell>
        </row>
        <row r="402">
          <cell r="A402" t="str">
            <v>EXN_546</v>
          </cell>
          <cell r="B402" t="str">
            <v>EXN_546_URH_GOHING</v>
          </cell>
          <cell r="C402" t="str">
            <v>HUAWEI</v>
          </cell>
          <cell r="F402" t="str">
            <v>Accepted</v>
          </cell>
          <cell r="G402" t="str">
            <v>Accepted</v>
          </cell>
        </row>
        <row r="403">
          <cell r="A403" t="str">
            <v>EXN_549</v>
          </cell>
          <cell r="B403" t="str">
            <v>EXN_549_URH_DJIDOMA</v>
          </cell>
          <cell r="C403" t="str">
            <v>HUAWEI</v>
          </cell>
          <cell r="F403" t="str">
            <v>Accepted</v>
          </cell>
          <cell r="G403" t="str">
            <v>Accepted</v>
          </cell>
        </row>
        <row r="404">
          <cell r="A404" t="str">
            <v>EXN_551</v>
          </cell>
          <cell r="B404" t="str">
            <v>EXN_551_URH_MBORHO</v>
          </cell>
          <cell r="C404" t="str">
            <v>HUAWEI</v>
          </cell>
          <cell r="F404" t="str">
            <v>Accepted</v>
          </cell>
          <cell r="G404" t="str">
            <v>Accepted</v>
          </cell>
        </row>
        <row r="405">
          <cell r="A405" t="str">
            <v>EXN_554</v>
          </cell>
          <cell r="B405" t="str">
            <v>EXN_554_URH_PIWA</v>
          </cell>
          <cell r="C405" t="str">
            <v>HUAWEI</v>
          </cell>
          <cell r="F405" t="str">
            <v>Accepted</v>
          </cell>
          <cell r="G405" t="str">
            <v>Accepted</v>
          </cell>
        </row>
        <row r="406">
          <cell r="A406" t="str">
            <v>EXN_562</v>
          </cell>
          <cell r="B406" t="str">
            <v>EXN_562_URH_DJAOLANE</v>
          </cell>
          <cell r="C406" t="str">
            <v>HUAWEI</v>
          </cell>
          <cell r="F406" t="str">
            <v>Accepted</v>
          </cell>
          <cell r="G406" t="str">
            <v>Accepted</v>
          </cell>
        </row>
        <row r="407">
          <cell r="A407" t="str">
            <v>NRD_285</v>
          </cell>
          <cell r="B407" t="str">
            <v>NRD_285_URH_MAFALE</v>
          </cell>
          <cell r="C407" t="str">
            <v>HUAWEI</v>
          </cell>
          <cell r="F407" t="str">
            <v>Accepted</v>
          </cell>
          <cell r="G407" t="str">
            <v>Accepted</v>
          </cell>
        </row>
        <row r="408">
          <cell r="A408" t="str">
            <v>NRD_290</v>
          </cell>
          <cell r="B408" t="str">
            <v>NRD_290_URH_MAYO_LEBBRI</v>
          </cell>
          <cell r="C408" t="str">
            <v>HUAWEI</v>
          </cell>
          <cell r="F408" t="str">
            <v>Accepted</v>
          </cell>
          <cell r="G408" t="str">
            <v>Accepted</v>
          </cell>
        </row>
        <row r="409">
          <cell r="A409" t="str">
            <v>NRD_293</v>
          </cell>
          <cell r="B409" t="str">
            <v>NRD_293_URH_WAGUA</v>
          </cell>
          <cell r="C409" t="str">
            <v>HUAWEI</v>
          </cell>
          <cell r="F409" t="str">
            <v>Accepted</v>
          </cell>
          <cell r="G409" t="str">
            <v>Accepted</v>
          </cell>
        </row>
        <row r="410">
          <cell r="A410" t="str">
            <v>NRD_294</v>
          </cell>
          <cell r="B410" t="str">
            <v>NRD_294_URH_LABARE_BOBODJO</v>
          </cell>
          <cell r="C410" t="str">
            <v>HUAWEI</v>
          </cell>
          <cell r="F410" t="str">
            <v>Accepted</v>
          </cell>
          <cell r="G410" t="str">
            <v>Accepted</v>
          </cell>
        </row>
        <row r="411">
          <cell r="A411" t="str">
            <v>NRD_297</v>
          </cell>
          <cell r="B411" t="str">
            <v>NRD_297_URH_FALATIGOU</v>
          </cell>
          <cell r="C411" t="str">
            <v>HUAWEI</v>
          </cell>
          <cell r="F411" t="str">
            <v>Accepted</v>
          </cell>
          <cell r="G411" t="str">
            <v>Accepted</v>
          </cell>
        </row>
        <row r="412">
          <cell r="A412" t="str">
            <v>NRD_310</v>
          </cell>
          <cell r="B412" t="str">
            <v>NRD_310_URH_BANGLI</v>
          </cell>
          <cell r="C412" t="str">
            <v>HUAWEI</v>
          </cell>
          <cell r="F412" t="str">
            <v>Accepted</v>
          </cell>
          <cell r="G412" t="str">
            <v>Accepted</v>
          </cell>
        </row>
        <row r="413">
          <cell r="A413" t="str">
            <v>NRD_314</v>
          </cell>
          <cell r="B413" t="str">
            <v>NRD_314_URH_BAROUME</v>
          </cell>
          <cell r="C413" t="str">
            <v>HUAWEI</v>
          </cell>
          <cell r="F413" t="str">
            <v>Accepted</v>
          </cell>
          <cell r="G413" t="str">
            <v>Accepted</v>
          </cell>
        </row>
        <row r="414">
          <cell r="A414" t="str">
            <v>NRD_315</v>
          </cell>
          <cell r="B414" t="str">
            <v>NRD_315_URH_MAYO_DADI</v>
          </cell>
          <cell r="C414" t="str">
            <v>HUAWEI</v>
          </cell>
          <cell r="F414" t="str">
            <v>Accepted</v>
          </cell>
          <cell r="G414" t="str">
            <v>Accepted</v>
          </cell>
        </row>
        <row r="415">
          <cell r="A415" t="str">
            <v>NRD_319</v>
          </cell>
          <cell r="B415" t="str">
            <v>NRD_319_URH_LABAKRE</v>
          </cell>
          <cell r="C415" t="str">
            <v>HUAWEI</v>
          </cell>
          <cell r="F415" t="str">
            <v>Accepted</v>
          </cell>
          <cell r="G415" t="str">
            <v>Accepted</v>
          </cell>
        </row>
        <row r="416">
          <cell r="A416" t="str">
            <v>NRD_320</v>
          </cell>
          <cell r="B416" t="str">
            <v>NRD_320_URH_HARANDE_BAME</v>
          </cell>
          <cell r="C416" t="str">
            <v>HUAWEI</v>
          </cell>
          <cell r="F416" t="str">
            <v>Accepted</v>
          </cell>
          <cell r="G416" t="str">
            <v>Accepted</v>
          </cell>
        </row>
        <row r="417">
          <cell r="A417" t="str">
            <v>NRD_321</v>
          </cell>
          <cell r="B417" t="str">
            <v>NRD_321_URH_OURO_DONKA</v>
          </cell>
          <cell r="C417" t="str">
            <v>HUAWEI</v>
          </cell>
          <cell r="F417" t="str">
            <v>Accepted</v>
          </cell>
          <cell r="G417" t="str">
            <v>Accepted</v>
          </cell>
        </row>
        <row r="418">
          <cell r="A418" t="str">
            <v>NRD_323</v>
          </cell>
          <cell r="B418" t="str">
            <v>NRD_323_URH_OURO_DOUKOUDJE</v>
          </cell>
          <cell r="C418" t="str">
            <v>HUAWEI</v>
          </cell>
          <cell r="F418" t="str">
            <v>Accepted</v>
          </cell>
          <cell r="G418" t="str">
            <v>Accepted</v>
          </cell>
        </row>
        <row r="419">
          <cell r="A419" t="str">
            <v>NRD_325</v>
          </cell>
          <cell r="B419" t="str">
            <v>NRD_325_URH_NGONG_KALGE</v>
          </cell>
          <cell r="C419" t="str">
            <v>HUAWEI</v>
          </cell>
          <cell r="F419" t="str">
            <v>Accepted</v>
          </cell>
          <cell r="G419" t="str">
            <v>Accepted</v>
          </cell>
        </row>
        <row r="420">
          <cell r="A420" t="str">
            <v>NRD_331</v>
          </cell>
          <cell r="B420" t="str">
            <v>NRD_331_URH_BILIEL</v>
          </cell>
          <cell r="C420" t="str">
            <v>HUAWEI</v>
          </cell>
          <cell r="F420" t="str">
            <v>Accepted</v>
          </cell>
          <cell r="G420" t="str">
            <v>Accepted</v>
          </cell>
        </row>
        <row r="421">
          <cell r="A421" t="str">
            <v>NRD_336</v>
          </cell>
          <cell r="B421" t="str">
            <v>NRD_336_URH_BOUK</v>
          </cell>
          <cell r="C421" t="str">
            <v>HUAWEI</v>
          </cell>
          <cell r="F421" t="str">
            <v>Accepted</v>
          </cell>
          <cell r="G421" t="str">
            <v>Accepted</v>
          </cell>
        </row>
        <row r="422">
          <cell r="A422" t="str">
            <v>NRD_350</v>
          </cell>
          <cell r="B422" t="str">
            <v>NRD_350_URH_DJAMBOUTOU</v>
          </cell>
          <cell r="C422" t="str">
            <v>HUAWEI</v>
          </cell>
          <cell r="F422" t="str">
            <v>Accepted</v>
          </cell>
          <cell r="G422" t="str">
            <v>Accepted</v>
          </cell>
        </row>
        <row r="423">
          <cell r="A423" t="str">
            <v>OST_377</v>
          </cell>
          <cell r="B423" t="str">
            <v>OST_377_URH_KOUFOMLOUM</v>
          </cell>
          <cell r="C423" t="str">
            <v>HUAWEI</v>
          </cell>
          <cell r="F423" t="str">
            <v>Accepted</v>
          </cell>
          <cell r="G423" t="str">
            <v>Accepted</v>
          </cell>
        </row>
        <row r="424">
          <cell r="A424" t="str">
            <v>OST_378</v>
          </cell>
          <cell r="B424" t="str">
            <v>OST_378_URH_MAWA</v>
          </cell>
          <cell r="C424" t="str">
            <v>HUAWEI</v>
          </cell>
          <cell r="F424" t="str">
            <v>Accepted</v>
          </cell>
          <cell r="G424" t="str">
            <v>Accepted</v>
          </cell>
        </row>
        <row r="425">
          <cell r="A425" t="str">
            <v>OST_385</v>
          </cell>
          <cell r="B425" t="str">
            <v>OST_385_URH_MAKOUTAM_PLATEAU</v>
          </cell>
          <cell r="C425" t="str">
            <v>HUAWEI</v>
          </cell>
          <cell r="F425" t="str">
            <v>Accepted</v>
          </cell>
          <cell r="G425" t="str">
            <v>Accepted</v>
          </cell>
        </row>
        <row r="426">
          <cell r="A426" t="str">
            <v>OST_387</v>
          </cell>
          <cell r="B426" t="str">
            <v>OST_387_URH_MOKOUONO</v>
          </cell>
          <cell r="C426" t="str">
            <v>HUAWEI</v>
          </cell>
          <cell r="F426" t="str">
            <v>Accepted</v>
          </cell>
          <cell r="G426" t="str">
            <v>Accepted</v>
          </cell>
        </row>
        <row r="427">
          <cell r="A427" t="str">
            <v>OST_391</v>
          </cell>
          <cell r="B427" t="str">
            <v>OST_391_URH_MATABA_PONDIMOUN</v>
          </cell>
          <cell r="C427" t="str">
            <v>HUAWEI</v>
          </cell>
          <cell r="F427" t="str">
            <v>Accepted</v>
          </cell>
          <cell r="G427" t="str">
            <v>Accepted</v>
          </cell>
        </row>
        <row r="428">
          <cell r="A428" t="str">
            <v>OST_398</v>
          </cell>
          <cell r="B428" t="str">
            <v>OST_398_URH_GOUODAM_KOUOPTAMO</v>
          </cell>
          <cell r="C428" t="str">
            <v>HUAWEI</v>
          </cell>
          <cell r="F428" t="str">
            <v>Accepted</v>
          </cell>
          <cell r="G428" t="str">
            <v>Accepted</v>
          </cell>
        </row>
        <row r="429">
          <cell r="A429" t="str">
            <v>OST_399</v>
          </cell>
          <cell r="B429" t="str">
            <v>OST_399_URH_KOULMOBOUM</v>
          </cell>
          <cell r="C429" t="str">
            <v>HUAWEI</v>
          </cell>
          <cell r="F429" t="str">
            <v>Accepted</v>
          </cell>
          <cell r="G429" t="str">
            <v>Accepted</v>
          </cell>
        </row>
        <row r="430">
          <cell r="A430" t="str">
            <v>OST_904</v>
          </cell>
          <cell r="B430" t="str">
            <v>OST_904_URH_NKOUMBAM</v>
          </cell>
          <cell r="C430" t="str">
            <v>HUAWEI</v>
          </cell>
          <cell r="F430" t="str">
            <v>Accepted</v>
          </cell>
          <cell r="G430" t="str">
            <v>Accepted</v>
          </cell>
        </row>
        <row r="431">
          <cell r="A431" t="str">
            <v>OST_905</v>
          </cell>
          <cell r="B431" t="str">
            <v>OST_905_URH_MARAPNDOUM</v>
          </cell>
          <cell r="C431" t="str">
            <v>HUAWEI</v>
          </cell>
          <cell r="F431" t="str">
            <v>Accepted</v>
          </cell>
          <cell r="G431" t="str">
            <v>Accepted</v>
          </cell>
        </row>
        <row r="432">
          <cell r="A432" t="str">
            <v>EXN_477</v>
          </cell>
          <cell r="B432" t="str">
            <v>EXN_477_URH_DOBOU</v>
          </cell>
          <cell r="C432" t="str">
            <v>HUAWEI</v>
          </cell>
          <cell r="F432" t="str">
            <v>Accepted</v>
          </cell>
          <cell r="G432" t="str">
            <v>Accepted</v>
          </cell>
        </row>
      </sheetData>
      <sheetData sheetId="6"/>
      <sheetData sheetId="7"/>
      <sheetData sheetId="8"/>
      <sheetData sheetId="9"/>
      <sheetData sheetId="10"/>
      <sheetData sheetId="1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GUESSAN KOFFI MARC PATERNE (A)" refreshedDate="46140.786766319441" createdVersion="7" refreshedVersion="6" minRefreshableVersion="3" recordCount="182" xr:uid="{F34487A0-7765-41E1-A212-55E0EDDC52C9}">
  <cacheSource type="worksheet">
    <worksheetSource name="Table4"/>
  </cacheSource>
  <cacheFields count="23">
    <cacheField name="Priority" numFmtId="49">
      <sharedItems containsBlank="1"/>
    </cacheField>
    <cacheField name="Ticket ID" numFmtId="0">
      <sharedItems containsBlank="1"/>
    </cacheField>
    <cacheField name="Site Name" numFmtId="0">
      <sharedItems/>
    </cacheField>
    <cacheField name="Site ID" numFmtId="0">
      <sharedItems/>
    </cacheField>
    <cacheField name="PowerCO" numFmtId="0">
      <sharedItems/>
    </cacheField>
    <cacheField name="TOPOLOGIE" numFmtId="0">
      <sharedItems containsMixedTypes="1" containsNumber="1" containsInteger="1" minValue="0" maxValue="0"/>
    </cacheField>
    <cacheField name="Date de début" numFmtId="22">
      <sharedItems containsDate="1" containsMixedTypes="1" minDate="2023-06-15T12:08:36" maxDate="2026-04-28T19:33:02"/>
    </cacheField>
    <cacheField name="Durée" numFmtId="165">
      <sharedItems containsDate="1" containsMixedTypes="1" minDate="1899-12-30T00:11:31" maxDate="1902-11-13T07:44:18"/>
    </cacheField>
    <cacheField name="Causes" numFmtId="46">
      <sharedItems/>
    </cacheField>
    <cacheField name="Actions en cours" numFmtId="0">
      <sharedItems longText="1"/>
    </cacheField>
    <cacheField name="Owner" numFmtId="46">
      <sharedItems containsDate="1" containsBlank="1" containsMixedTypes="1" minDate="1899-12-30T00:00:00" maxDate="1899-12-31T00:00:00" count="81">
        <s v="OCM SPMS"/>
        <s v="OCM ING"/>
        <s v="Teleinfra"/>
        <s v="Hammer"/>
        <s v="HW SPMS"/>
        <s v="AFRO"/>
        <s v="camusat"/>
        <s v="IHS"/>
        <s v="P1 Impact"/>
        <s v="Huawzi projet"/>
        <s v="MTN"/>
        <s v="P2 Impact"/>
        <s v="CDS"/>
        <e v="#N/A"/>
        <s v="MTN sharing"/>
        <s v="Huawei-Ruraux sites"/>
        <s v="BO RAN " u="1"/>
        <m u="1"/>
        <s v="SWAPP" u="1"/>
        <s v="HUAWEI SPMS" u="1"/>
        <s v="NOKIA" u="1"/>
        <s v="P2 Child" u="1"/>
        <s v="HW Projet" u="1"/>
        <s v="OCM ING " u="1"/>
        <s v="BO TX" u="1"/>
        <s v="OCM-ING" u="1"/>
        <s v=" BO TRANS" u="1"/>
        <s v="Rural" u="1"/>
        <s v="BO RAN" u="1"/>
        <s v="P2 impacts " u="1"/>
        <s v="Huawei_Project" u="1"/>
        <e v="#VALUE!" u="1"/>
        <s v="OCM OPS" u="1"/>
        <s v="Fake alarm" u="1"/>
        <s v="P2 Impact " u="1"/>
        <s v="HUAWEI-SITE-RURAL" u="1"/>
        <e v="#REF!" u="1"/>
        <s v="HUAWEI PROJET " u="1"/>
        <s v="HW Swap" u="1"/>
        <s v="P1" u="1"/>
        <s v="OCM " u="1"/>
        <s v="CAM" u="1"/>
        <s v="MTN " u="1"/>
        <s v="SWAP" u="1"/>
        <s v="ZTE swap" u="1"/>
        <s v="OCM/Stratégique" u="1"/>
        <s v="HUAWEI" u="1"/>
        <s v="HW project" u="1"/>
        <s v="BO TX " u="1"/>
        <s v="OCM/Agence" u="1"/>
        <s v="Huawei-Rural-Sites" u="1"/>
        <s v="OCM" u="1"/>
        <s v="Huawei swap" u="1"/>
        <s v="hw prjoect" u="1"/>
        <s v=" " u="1"/>
        <s v="P1 Child" u="1"/>
        <s v="P2 Impacts" u="1"/>
        <s v="I-Eng" u="1"/>
        <s v="ZTE-Rural-Site" u="1"/>
        <s v="teleionfra" u="1"/>
        <s v="H-TELI " u="1"/>
        <s v="Huawei project" u="1"/>
        <d v="1899-12-30T00:00:00" u="1"/>
        <s v="Camtel" u="1"/>
        <s v="NEW SITE" u="1"/>
        <s v="P1 impacts " u="1"/>
        <s v="ZTE-Ruraux sites" u="1"/>
        <s v="New case" u="1"/>
        <s v="FO" u="1"/>
        <s v="ZTE" u="1"/>
        <s v="FAKE" u="1"/>
        <s v="H-TELI" u="1"/>
        <s v="HW OCM" u="1"/>
        <s v="I ENG" u="1"/>
        <s v="HUAWEI-RURAL" u="1"/>
        <s v="BO TRANS" u="1"/>
        <s v="P2" u="1"/>
        <s v="Huawei projet" u="1"/>
        <s v="Kindly find attached the site down report of 12/10/2024 02:00 PM" u="1"/>
        <s v="BO TRANS " u="1"/>
        <s v="Huawei-Rural-Site" u="1"/>
      </sharedItems>
    </cacheField>
    <cacheField name="Vendor" numFmtId="46">
      <sharedItems containsBlank="1" count="14">
        <s v="Nokia"/>
        <s v="ZTE"/>
        <s v="Huawei"/>
        <s v="Huawei_Rural"/>
        <s v="URH_BAKWAT" u="1"/>
        <b v="0" u="1"/>
        <m u="1"/>
        <s v="Huawei_u" u="1"/>
        <s v="URH_DARSALAM" u="1"/>
        <e v="#VALUE!" u="1"/>
        <e v="#REF!" u="1"/>
        <s v=" " u="1"/>
        <e v="#N/A" u="1"/>
        <s v="URH_ZIMADO" u="1"/>
      </sharedItems>
    </cacheField>
    <cacheField name="TEMPS" numFmtId="46">
      <sharedItems containsBlank="1" count="14">
        <s v="T&gt;48H"/>
        <s v="24H&lt;T&lt;48H"/>
        <s v="16H&lt;T&lt;24H"/>
        <s v="8H&lt;T&lt;16H"/>
        <s v="T&lt;1H"/>
        <e v="#N/A"/>
        <s v="4H&lt;T&lt;8H"/>
        <s v="2H&lt;T&lt;4H"/>
        <m u="1"/>
        <s v="NE Is Disconnected" u="1"/>
        <s v="EST_158" u="1"/>
        <s v="Logone-Birni" u="1"/>
        <s v="1H&lt;T&lt;2H" u="1"/>
        <s v="EXN_299" u="1"/>
      </sharedItems>
    </cacheField>
    <cacheField name="Alarm Name" numFmtId="0">
      <sharedItems containsBlank="1"/>
    </cacheField>
    <cacheField name="Action attendue" numFmtId="46">
      <sharedItems containsBlank="1" count="161">
        <s v="OCM SPMS Ongoing"/>
        <s v="OCM ING Ongoing"/>
        <s v="Teleinfra Ongoing"/>
        <s v="Hammer Ongoing"/>
        <s v="HW SPMS Ongoing"/>
        <s v="AFRO Ongoing"/>
        <s v="camusat Ongoing"/>
        <s v="IHS Ongoing"/>
        <s v="P1 Impact Ongoing"/>
        <e v="#REF!"/>
        <s v="Huawzi projet Ongoing"/>
        <s v="En Attente status Power"/>
        <s v="MTN Ongoing"/>
        <s v="P2 Impact Ongoing"/>
        <s v="CDS Ongoing"/>
        <m u="1"/>
        <s v="Analyse BO TRANS " u="1"/>
        <s v="HUAWEI PROJET  Ongoing" u="1"/>
        <s v="SWAPP" u="1"/>
        <s v="Makor_G9U21_ADM_015 P1 Majeur" u="1"/>
        <s v="P1 Impact" u="1"/>
        <s v="BO TRANS Ongoing" u="1"/>
        <s v="CAMTEL ONGOING ACTION" u="1"/>
        <s v="Sombo_G9U9U21L8_CTR_013_MRBTS1 Major P1" u="1"/>
        <s v="I-ENG RED ZONE" u="1"/>
        <s v="HW Swap Ongoing" u="1"/>
        <s v="OCM SPARE" u="1"/>
        <s v="Ing OCM Ongoing" u="1"/>
        <s v="MTN POWER ISSUE" u="1"/>
        <s v="I-ENG Actions ONGOING" u="1"/>
        <s v="Analyse BO TX en cours" u="1"/>
        <s v="CAMUSAT RED ZONE" u="1"/>
        <s v="HW Projet Ongoing" u="1"/>
        <s v="BO TRANS Analysis Ongoing" u="1"/>
        <s v="CDS" u="1"/>
        <s v="Site Inonde" u="1"/>
        <s v="BO RAN Ongoing" u="1"/>
        <s v="BO TRANS  Ongoing" u="1"/>
        <s v="Vandalized site" u="1"/>
        <s v="Huawei swap Ongoing" u="1"/>
        <s v="Fake alarm Ongoing" u="1"/>
        <s v="P2 Impact  Ongoing" u="1"/>
        <s v="Analyse BO En Cours" u="1"/>
        <s v="ZTE Ongoing" u="1"/>
        <s v="Makary P1 Impact" u="1"/>
        <s v="teleionfra Ongoing" u="1"/>
        <s v="BO TX Actions ongoing" u="1"/>
        <s v="Site under dismentling" u="1"/>
        <s v="Huawei_Project" u="1"/>
        <e v="#VALUE!" u="1"/>
        <s v=" Ongoing" u="1"/>
        <s v="NOKIA SWAPP ONGOING" u="1"/>
        <s v="FAKE Alarm" u="1"/>
        <s v="OCM POWER" u="1"/>
        <s v="IHS POWER ISSUE" u="1"/>
        <s v="Saa_CTR_192 P2 Impact" u="1"/>
        <s v="I-Eng Ongoing" u="1"/>
        <s v="BO RAN Analyse" u="1"/>
        <s v="A CLEAR" u="1"/>
        <s v="TELEINFRA RED ZONE" u="1"/>
        <s v="CTR_211_Z_Biteng Major P1 Impact" u="1"/>
        <s v="New case Ongoing" u="1"/>
        <s v="NEW SITE Ongoing" u="1"/>
        <s v="BO TX Analysis Ongoing" u="1"/>
        <s v="H-TELI  Ongoing" u="1"/>
        <s v="P2 impacts  Ongoing" u="1"/>
        <s v="Analyse BO TRANS en cours" u="1"/>
        <s v="FAKE Site UP" u="1"/>
        <s v="SWAPP " u="1"/>
        <s v="P1 Ongoing" u="1"/>
        <s v="HUAWEI Ongoing" u="1"/>
        <s v="SWAPPP" u="1"/>
        <s v="VENDALISE" u="1"/>
        <s v="BO TX  Ongoing" u="1"/>
        <s v="TELEINFRA INSECURITY" u="1"/>
        <s v="CDS Actions Ongoing" u="1"/>
        <s v="FO CAMTEL DOWN" u="1"/>
        <s v="En attente statut Power" u="1"/>
        <s v="P2 Impacts Ongoing" u="1"/>
        <s v="BO RAN action Ongoing" u="1"/>
        <s v="HUAWEI SPMS Ongoing" u="1"/>
        <s v="Meyo-Centre_CTR_145 P1 Impact" u="1"/>
        <s v="AFRO" u="1"/>
        <s v="NRD_110" u="1"/>
        <s v="I ENG Ongoing" u="1"/>
        <s v="ACCESS ISSUE LL" u="1"/>
        <s v="Meguia_OST_029 P1" u="1"/>
        <s v="MTN Sharing Ongoing" u="1"/>
        <s v="ZTE swap Ongoing" u="1"/>
        <s v="P2 IMPACT" u="1"/>
        <s v="SWAPP ZTE" u="1"/>
        <s v="Kumbo-II_NRO_020 P1 impact" u="1"/>
        <e v="#N/A" u="1"/>
        <s v="I-ENG" u="1"/>
        <s v="Camtel Ongoing" u="1"/>
        <s v="TELEINFRA NORD" u="1"/>
        <s v=" BO TRANS Ongoing" u="1"/>
        <s v="Buea-Signal-Hill P1 Impact" u="1"/>
        <s v="Buea-Orange_G_SUO_007 Impact" u="1"/>
        <s v="Akono_CTR_063 P1 Major" u="1"/>
        <s v="RED ZONE" u="1"/>
        <s v="NEW SITE" u="1"/>
        <s v="Spare OCM" u="1"/>
        <s v="0 Ongoing" u="1"/>
        <s v="CRTV POWER ISSUE" u="1"/>
        <s v="CAMTEL ACTION ONGOING" u="1"/>
        <s v="BO TRANS ACTIONS ONGOING" u="1"/>
        <s v="SWAPP Ongoing" u="1"/>
        <s v="BO RAN  Ongoing" u="1"/>
        <s v="Nokia Work" u="1"/>
        <s v="Vandalized" u="1"/>
        <s v="NOKIA Ongoing" u="1"/>
        <s v="OCM  Ongoing" u="1"/>
        <s v="OCM ING  Ongoing" u="1"/>
        <s v="CAMTEL Actions Ongoing" u="1"/>
        <s v="Diang-MTN_G9U9L8L7_EST_076 Majeur P1" u="1"/>
        <s v="Mboulai-MTN_G9U9U21_ADM_029 P2 Impact" u="1"/>
        <s v="Solar issue" u="1"/>
        <s v="New Site " u="1"/>
        <s v="MTN  Ongoing" u="1"/>
        <s v="SWAP Ongoing" u="1"/>
        <s v="H-TELI Ongoing" u="1"/>
        <s v="Otele_CTR_201 P2 Majeur" u="1"/>
        <s v="BO TX Ongoing" u="1"/>
        <s v="hw prjoect Ongoing" u="1"/>
        <s v="HW project Ongoing" u="1"/>
        <s v="UE-RELAY" u="1"/>
        <s v="CAM Ongoing" u="1"/>
        <s v="Huawei project Ongoing" u="1"/>
        <s v="Huawei_Project Ongoing" u="1"/>
        <s v="FAKE" u="1"/>
        <s v="IHS RED ZONE" u="1"/>
        <s v="OCM-ING Ongoing" u="1"/>
        <s v="Analysis Ongoing" u="1"/>
        <s v="H-TELI" u="1"/>
        <s v="LIT_501" u="1"/>
        <s v="Spare Huawei" u="1"/>
        <s v="CAMUSAT POWER ISSUE" u="1"/>
        <s v="P1 impacts  Ongoing" u="1"/>
        <s v="SOLAR SITE" u="1"/>
        <s v="H-TELI RED ZONE" u="1"/>
        <s v="Bachuo-Ntai_SUO_030 P1 Impact" u="1"/>
        <s v="AOF Is Down" u="1"/>
        <s v="MTN Action ONGOING" u="1"/>
        <s v="Huawei projet Ongoing" u="1"/>
        <s v="AOF DOWN" u="1"/>
        <s v="MTN Actions Ongoing" u="1"/>
        <s v="Huawei-Ruraux sites Ongoing" u="1"/>
        <s v="Bachuo-Ntai_G9_SUO_030 P2 Majeur" u="1"/>
        <s v="P2 Ongoing" u="1"/>
        <s v="OCM Ongoing" u="1"/>
        <s v="HUAWEI PROJET" u="1"/>
        <s v="Rural site Project" u="1"/>
        <s v="Tiko_U_SUO_004 P2 Impact" u="1"/>
        <s v="Mbandjock_CTR_030 P1 Impact" u="1"/>
        <s v="  Ongoing" u="1"/>
        <s v="OCM OPS Ongoing" u="1"/>
        <s v="CTR_211_Z_Biteng P1 Impact" u="1"/>
        <s v="UE-REALY" u="1"/>
        <s v="P1 Child Ongoing" u="1"/>
        <s v="Fontem_G9U9_SUO_017 P1 Impact" u="1"/>
      </sharedItems>
    </cacheField>
    <cacheField name="FME Name" numFmtId="46">
      <sharedItems/>
    </cacheField>
    <cacheField name="AREA" numFmtId="46">
      <sharedItems containsBlank="1" count="54">
        <s v="NRO"/>
        <s v="CTR"/>
        <s v="ADM"/>
        <s v="EXN"/>
        <s v="LIT"/>
        <s v="OST"/>
        <s v="SUO"/>
        <s v="SUD"/>
        <s v="NRD"/>
        <s v="EST"/>
        <s v="" u="1"/>
        <s v="Ban" u="1"/>
        <s v="H_H" u="1"/>
        <m u="1"/>
        <s v="SS_" u="1"/>
        <s v="_AG" u="1"/>
        <s v="BSC" u="1"/>
        <s v="Gam" u="1"/>
        <s v="NAO" u="1"/>
        <s v="gan" u="1"/>
        <s v="ang" u="1"/>
        <s v="ST-" u="1"/>
        <s v="Kum" u="1"/>
        <s v="NSE" u="1"/>
        <s v="ssa" u="1"/>
        <s v="Mva" u="1"/>
        <s v="Ngo" u="1"/>
        <s v="RNC" u="1"/>
        <s v="LEL" u="1"/>
        <s v="Ave" u="1"/>
        <s v="Kou" u="1"/>
        <s v="Nko" u="1"/>
        <s v="Ngu" u="1"/>
        <s v="3_s" u="1"/>
        <s v="Let" u="1"/>
        <s v="a S" u="1"/>
        <s v="R-1" u="1"/>
        <s v="A_Z" u="1"/>
        <s v="202" u="1"/>
        <e v="#N/A" u="1"/>
        <s v="NTA" u="1"/>
        <s v="OUD" u="1"/>
        <s v="Dia" u="1"/>
        <s v="Man" u="1"/>
        <s v="UD-" u="1"/>
        <s v="NTE" u="1"/>
        <s v="URH" u="1"/>
        <s v="MAR" u="1"/>
        <s v="Baf" u="1"/>
        <s v="BEC" u="1"/>
        <s v="NCE" u="1"/>
        <s v="Agu" u="1"/>
        <s v="IT-" u="1"/>
        <s v="TR_" u="1"/>
      </sharedItems>
    </cacheField>
    <cacheField name="SBC" numFmtId="46">
      <sharedItems/>
    </cacheField>
    <cacheField name="CONCAT" numFmtId="0">
      <sharedItems containsBlank="1" count="8000" longText="1">
        <s v="NRO_073_N_Tatum_G: 21.04.26; Dementellement des ODUs en cours pour MAD à Huawei, update ASAP"/>
        <s v="CTR_1053_Z_Okolo-Kilombo-MTN-IHS: New site not yet transferred to MSP"/>
        <s v="Nkolmeyang-IHS_G9_CTR_442: 13/04/2026 ETR mi-juin"/>
        <s v="Balissa_MTN-IHS_G9U9U21_CTR_170: "/>
        <s v="ADM_215_H_NGD-UNIVERSITY-CAMTEL_U, LogicRNCID=387: New site not yet transferred to MSP"/>
        <s v="ADM_233_H_NGD-BURKINA-CENTENAIRE_U, LogicRNCID=387: New site not yet transferred to MSP"/>
        <s v="ADM_216_H_Mawi: New site not yet transferred to MSP"/>
        <s v="EXN_394_URH_MAGAM_KOTOKO: New site not yet transferred to MSP"/>
        <s v="EXN_300_URH_KARENA: 28.04.2026: Karena à nouveau entièrement vandalisé la nuit 25/04/2026. Rapport D'intervention envoye a OCM pour MAD du materiel"/>
        <s v="EXN_383_URH_AKMASSIRAK: New site not yet transferred to MSP"/>
        <s v="Ouru-Dara_G9U9U21_ADM_148: 28/04/2026 Verification en cours de la disponibilité du modem en cours update asap "/>
        <s v="Mankim_N_G9U9L8L7_CTR_987: New site not yet transferred to MSP"/>
        <s v="Baba-Babungo-IHS_G9U9U21_NRO_085: 28.04.2026: Site to be visited this weekend depending on access"/>
        <s v="EXN_569_H_KOUSSERI-CAMTEL: New site not yet transferred to MSP"/>
        <s v="CTR_366_Z_Zamakoe-MTN: 28/04/2026 ODU MPT 7-8 GHz 3DB20859AB faulty en attente de MAD"/>
        <s v="EXN_574_H_Mokolo-CAMTEL_U, LogicRNCID=388: New site not yet transferred to MSP"/>
        <s v="Abuh_L18L8_NRO_079: 28.04.2026: Site to be visited this weekend depending on access"/>
        <s v="LIT_943_URZ_DIZANGUE-KM6: New site not yet transferred to MSP"/>
        <s v="BTS-Mobile-Tagidor Hotel _L18L8_OST_306: Site en cours de démentelement"/>
        <s v="Bafmeng_L18L8_NRO_047: 28.04.2026: Site to be visited this weekend depending on access"/>
        <s v="EXN_373_URH_BAGASSA: New site not yet transferred to MSP"/>
        <s v="NRO_110_N_Oku-Marche_GD: 28.04.2026: Planned on 29/04/2026 if access granted "/>
        <s v="CTR_977_N_SIMAYAI-1_G: New site not yet transferred to MSP"/>
        <s v="SUO_296_URH_MANYEMEN, LogicRNCID=350: New site not yet transferred to MSP"/>
        <s v="SUO_214_H_Mile4-Q10-IHS: 17/04/2026 Carte EAC (3DB19417AA )  faulty commandée passé pas disponible point transmis a OCM "/>
        <s v="Nwa_G9U9_NRO_012: 28.04.2026: No way to access this site for now . Site Under Insecurity AREA"/>
        <s v="EXN_511_H_KOUSSERI-KAWADJI: New site not yet transferred to MSP"/>
        <s v="NTENYING1_G9U9L8L7_N_SUD_161: 27/04/2026 Carte core disponible à Ngaoundéré utilisée pour restaurer le site de Mbideng-II, nouvelle commande passée à OCM"/>
        <s v="NRD_168_H_Reserve-Benoue: 20.04.26; ODU MPT MC 8GHZ 3DB20773CB faulty and not available, order done to OCM"/>
        <s v="Meidougou-MTN_G18L18L8_ADM_062: 28.04.2026: Spare FSMF Faulty Commande passee au WH de Garoua et Expediee a Ngaoundere Nouvelle ETD communiques par le SPM 28.04.2026"/>
        <s v="SUD_215_Z_Fifinda-MTN: 22.04.26: Expédition de la carte flash en cours de Douala, ETD=22.04.26. Par ailleurs, FO MPR&lt;&gt;ODU pas disponible, commande passée à OCM"/>
        <s v="SUO_195_H_Wonya-Mavio-IHS: 20.04.26; Carte EAC 3DB19417AA faulty, commande passée vers OCM"/>
        <s v="BARDAKE-HIS_L18L8_NRD_110: 27/04/2026  Nouvel ETR=28.04.26"/>
        <s v="CTR_757_Z_Ndokoa-IHS: Impacted by CTR_699_N_Batchenga-Nachtigal-IHS (TX issue)"/>
        <s v="CTR_826_Z_Ntui-Ecole-Publique: 22.04.26; Carte EAC disponible et transfert en cours de Bafousssam, ETD=22.04.26 mais chassis MSS8 pas disponible, commande faite à OCM"/>
        <s v="Madingring_L18L8L26_NRD_036: New BTS installed and not yet accepted"/>
        <s v="Ekekam-MTN-IHS_U9U21_CTR_694: 28.04.2026: FME Sur site intervention retardee par la pluie. Update ASAP"/>
        <s v="CTR_911_Z_Nkolfon-Cimencam-IHS: 22.04.26: Carte core EVO 1G et pas disponible en stock, commande en cours vers OCM"/>
        <s v="Songloulou-IHS_G9U9U21_LIT_200: 28.04.2026: Spare dementelee et Expedition en cours vers EDEA ETD=28.04.2026 ETR=29/04/2026"/>
        <s v="Kanga_G9U9U21_LIT_510: Impacted by Songloulou-IHS_LIT_200 (TX issue)"/>
        <s v="Akonolinga-New-HIS_G9U9U21_CTR_938: New site not yet transferred to MSP"/>
        <s v="SUO_232_H_Buea-Bwitingui-Road: 27/04/2026 Generateur vendalisé restauration en cours "/>
        <s v="CTR_699_N_Batchenga-Nachtigal-IHS: 27.04.26: En attente de validation de l'accès "/>
        <s v="CTR_303_N_Mbam: 28.04.2026: Spare FSMF Faulty Commande passee au WH de Garoua et Expediee a Ngaoundere Nouvelle ETD communiques par le SPM 28.04.2026"/>
        <s v="OST_084_H_Dschang-St-Augustin: 27.04.26: IHS : Gen and PWC Overload. - Escalated to L4"/>
        <s v="CTR_197_Z_Charles-Atangana: 27.04.26: IHS: Grid only, no space//awaiting grid return - Escalated to L4"/>
        <s v="CTR_321_Z_Briqueterie: 27.04.26: IHS: Grid only, no space//awaiting grid return - Escalated to L4"/>
        <s v="NRO_059_H_Bda-Mankon-Palace-IHS: 28/04/2026 FME jeremiah en route pour le site "/>
        <s v="Dumbu_G9G18U9U21L18L8_NRO_046: 28/04/2026 |access negotiation ongoing"/>
        <s v="CTR_1100_Z_Mendong-Marche: New site not yet transferred to MSP"/>
        <s v="CTR_718_Z_Oyomabang-marche: 28/04/2026 FME sur site pour remplacer L'ODU"/>
        <s v="LIT_336_Z_Bonamikengue: 28/04/2026 En attente de l'envoi du rapport à OCM"/>
        <s v="OST_419_URH_KOUHOUAT, LogicRNCID=350: P1 incident at Bambalang"/>
        <s v="EXN_407_URH_IVIE: Impacted by Mazera_G9U9U21_EXN_226"/>
        <s v="EXN_405_URH_SAGOULOU_I: New site not yet transferred to MSP"/>
        <s v="EXN_406_URH_ZILIM_I_II: New site not yet transferred to MSP"/>
        <s v="SUO_133_N_Alou-IHS: 28.04.2026: Site to be visited 30/04/2026 if access possible "/>
        <s v="ADM_250_URH_NDONGUE: 28.04.2026: D'apres le FME  Il y'aurait des cables crames dans la DC-BOX(Dans laquelle la RTN est alimentee). Le Vis-avis IHS activee est en route ETA=14H"/>
        <s v="Baikwa-Bere_G18L18L8_NRD_056: 28.04.2026: FME Seydou is currently at Basheo will be on the site at 16H"/>
        <s v="CTR_449_Z_Rd-Pt-Longkak: Impacted by CTR_197_Z_Charles-Atangana(CTR-197)"/>
        <s v="Minisite-Elig-Edzoa_CTR_684: 28/04/2026 Impacted by CTR_197_Z_Charles-Atangana"/>
        <s v="Mvam-Yetom_N_G9U9L8L7_CTR_860: 28.04.2026: Spare pas disponible dans les WH Afro Commande effectuee au SPM. Update dans 20 minutes"/>
        <s v="EXN_082_H_Maroua-Loperey: 27.04.26: IHS: Grid outage, No space to deploy MDG // awaiting grid return Francklin"/>
        <s v="CTR_799_Z_Pont-Emana-MTN: 28/042026 FME sur site traavaux en cours avec le BO TX "/>
        <s v="CTR_409_Z_BATA-Mokolo: 27.04.26: Grid outage // awaiting grid return"/>
        <s v="CTR_1162_Z_Messassi-Ngonlonk-IHS: Impacted by CTR_799_Z_Pont-Emana-MTN (TX issue)"/>
        <s v="Lomie_L8_EST_010:  28.04.2026: Le IBUC semple faulty le FAN ne tourne pas intervention toujours en cours ETR 15H30 "/>
        <s v="CTR_599_Z_Emana-Pont-IHS: Impacted by CTR_160_Z_Emana-Bilick-IHS (Power issue)"/>
        <s v="CTR_160_Z_Emana-Bilick-IHS: 27.04.26: IHS: Access issue ,Grid outage, site down because site behaves as Grid only site (Gen Noise)"/>
        <s v="SUD_269_URZ_AKOMESSING(SUD-269): 28.04.2026: Power Issue. Site Solar-Only Awaiting Solar Sunshine"/>
        <s v="EXN_274_N_Tagawa-IHS: "/>
        <s v="NRD_205_URH_LIBE: "/>
        <s v="CTR_1199_URZ_MASSASSA(CTR-1199): New site not yet transferred to MSP"/>
        <s v="CTR_723_Z_Ekombitie-II(CTR-723): 28/04/2026 Power issue and power alarm en attente de retour camusat"/>
        <s v="LIT_825_Z_Camp-Bertaud(LIT-825): 28/04/2026 FeedBack CAMUSAT : grid outage grid only site/ awaiting grid return"/>
        <s v="NRD_226_URH_GUIBDJOL: New site not yet transferred to MSP"/>
        <s v="CTR_776_Z_Nkolda-II(CTR-776): 28/04/2026 Grid outage grid only site / grid return awaited"/>
        <s v="ADM_190_URH_BETARE_CONGO: Impacted by Febadi-MTN_G9U9L8L7_ADM_063"/>
        <s v="ADM_122_N_Danfili-MTN-IHS: 28/08/2026 fme wily activé ETA=17H28 UTC "/>
        <e v="#REF!"/>
        <s v="CTR_1065_URZ_YEBEKOLO(CTR-1065): 28/04/2026 Power issue site solar only awited sunshine return"/>
        <s v="CTR_356_Z_Mamb(CTR-356): 28/04/2026 Besoin d'un fme sur site pour verifier le status du MPR fme etiente activé ETA=ASAP "/>
        <s v="CTR_451_Z_Menloh-Maloume-Camrail(CTR-451): 28/04/2026  Site down with no power alarms; Need FME on site to check antenna chain of ODU 3.1 FME activé ETA asap "/>
        <s v="CTR_831_Z_Mbalgong-Carrefour(CTR-831): UP retour secteur"/>
        <s v="NRD_158_H_Garoua-Ngalbidje-II_U, LogicRNCID=387: 28/04/2026 CAMUSAT: grid outage and gen failed to start due to gen card alarming gen failed to start"/>
        <s v="SUD_110_Z_MBPIKILIKI-IHS(SUD-110): Impacted by SUD_024_Z_Lolodorf(SUD-024)"/>
        <s v="SUD_024_Z_Lolodorf(SUD-024): 28/04/2026 Besoin d'un fme sur site de MPR_LOLODORF-CRTV pour verifier le status de L ODU 4/2 "/>
        <s v="EXN_386_URH_AMSAMKA: 28/04/2026 Besoin d'un FME sur EXN_021_Goulfey pour vérifier l'interco des RTNs RED ZONE negociation d'accès en cours"/>
        <s v="NRD_063_H_Garoua-Lycee-Technique-MTN: 28/04/2026 FME Armel activer se rend sur site une fois acces IHS Validee ETA=2H"/>
        <s v="NRD_140_H_Garoua-Nigeriare-II: Impactec by NRD_063_H_Garoua-Lycee-Technique-MTN"/>
        <s v="LIT_512_Z_Apouh(LIT-512): 28/04/2026 Odu fautlty pas disponible au WH  commande passé a OCM "/>
        <s v="Ngomedzap_G9U21_CTR_188: 28/04/2026 Site urelay point transmis a OCM "/>
        <s v="LIT_663_N_Minisite-Tradex-Village: 28/04/2026 Camusat: Grid outage grid only site / grid return awaited"/>
        <s v="ADM_236_H_NGD-BAMYANGA-QTIER-TOUPOURI: 28/04/2026 Camusat:gen cannot be started due to noise disturbance / gen will be started in the morning"/>
        <s v="ADM_234_H_NGD-LYCEE-TECHNIQUE-MARDOCK: New site not yet transferred to MSP"/>
        <s v="LIT_381_Z_Pain-Magique(LIT-381): Power status check ongoing"/>
        <s v="EXN_246_H_KOUSSERI-Douane-MTN: 27.04.26: Power alarms; MTN is activated to check, escalated to L2"/>
        <s v="LIT_1000_Z_Yatchika-Groupe-Scolaire(LIT-1000): New site not yet transferred to MSP"/>
        <s v="LIT_480_Z_Mbongo-IHS(LIT-480): P2 TX ISSUE :Le FME est en route"/>
        <s v="LIT_497_Z_Manoka-IHS(LIT-497): Impacted b y LIT_480_Z_Mbongo-IHS(LIT-480)"/>
        <s v="LIT_520_Z_Loum-Nkombi-II-IHS(LIT-520): 28/04/2026 Activate FME at Loum-Camtel to check ODU 5/2"/>
        <s v="CTR_1096_Z_Deux-Cheveaux(CTR-1096): New site not yet transferred to MSP"/>
        <s v="LIT_161_Z_Cite-Sic-II(LIT-161): 28/04/2026 AOF_AngeRaphael_CiteSIC is down"/>
        <s v="LIT_820_URH_MBANDA: Impacted b y LIT_480_Z_Mbongo-IHS(LIT-480)"/>
        <s v="LIT_821_URH_MBONGO: Impacted b y LIT_480_Z_Mbongo-IHS(LIT-480)"/>
        <s v="LIT_832_URH_MBONGO_V2_BIS: Impacted b y LIT_480_Z_Mbongo-IHS(LIT-480)"/>
        <s v="LIT_831_URH_MBONGO_V1: Impacted b y LIT_480_Z_Mbongo-IHS(LIT-480)"/>
        <s v="CTR_1197_URZ_MEMEL(CTR-1197): New site not yet transferred to MSP"/>
        <s v="LIT_364_Z_Bonamatoumbe-II(LIT-364): 28/04/2026 FME is on site// Maxime is informed"/>
        <s v="NRD_264_H_NGONG-BARMEY-LOGOL: New site not yet transferred to MSP"/>
        <s v="LIT_670_Z_Moulanga(LIT-670): Impacted by SUO_061_Z_Bekoko-MTN(SUO-061)"/>
        <s v="SUO_061_Z_Bekoko-MTN(SUO-061): 28/04/2026 Besoin d'un fme sur site pour effectuer le reset du MPR "/>
        <s v="SUD_079_Z_Kribi-Londji(SUD-079): Impacted by SUD_021_Z_Mpoloungoue(SUD-021)"/>
        <s v="SUD_021_Z_Mpoloungoue(SUD-021): Impacted by SUD_021_Z_Mpoloungoue(SUD-021)"/>
        <s v="SUD_176_Z_Kribi-Mpolongwe-II(SUD-176): 28/04/2026 besoin d'un fme sur site pour verifier le status du MPR  fme lucie activé ETA asap "/>
        <s v="SUD_053_Z_Kribi-Mpala(SUD-053): Impacted by SUD_021_Z_Mpoloungoue(SUD-021)"/>
        <s v="Darassalam-IHS_L8_ADM_153: Power status check ongoing"/>
        <s v="OST_907_URH_MANJE_KOUTOU: New site not yet transferred to MSP"/>
        <s v="SUO_274_URH_BIR-MAN-O-WAR-BAY: Impacted by SUO_081_H_Limbe-Bimbia-CRTV"/>
        <s v="SUO_081_H_Limbe-Bimbia-CRTV: 28/04/2026 Powr issue and power alarm camusat awaited "/>
        <s v="SUO_165_N_Mabeta: Impacted by SUO_081_H_Limbe-Bimbia-CRTV"/>
        <s v="SUO_241_H_Buea-Prime22: 28/04/2026 Besoin d'un fm sur site pour verifier le status du MPR et la chaine antennaire de l ODU "/>
        <s v="LIT_740_Z_Marche-Central-Bonawon-New(LIT-740): Impacted by LIT_547_Z_Marche-Congo(LIT-547)"/>
        <s v="LIT_547_Z_Marche-Congo(LIT-547): Power status check ongoing"/>
        <s v="Nkoambang_N_G9U9L8L7_CTR_891: Power status check ongoing"/>
        <s v="LIT_978_Z_Edea-Beon-IHS(LIT-978): Impacted by LIT_078_Z_Edea-Ville(LIT-078)"/>
        <s v="LIT_078_Z_Edea-Ville(LIT-078): 28/04/2026 IHS: FME is on the way ETA 07:20 PM Benoit informed"/>
        <s v="LIT_934_URZ_KOKOUE(LIT-934): Impacted by LIT_078_Z_Edea-Ville(LIT-078)"/>
        <s v="OST_342_H_FOUMBAN-NEW: Power status check ongoing"/>
        <s v="CTR_698_Z_Nkoabang-South-MTN(CTR-698): Power status check ongoing"/>
        <s v="CTR_115_Z_Ngoung(CTR-115): Power status check ongoing"/>
        <s v="NRD_167_H_Bouba-Ndjida-Park: Power status check ongoing"/>
        <s v="SUO_173_H_Jabane: Power status check ongoing"/>
        <s v="NRO_163_H_Bda-Catholic-Church-Mile-90: Power status check ongoing"/>
        <s v="CTR_662_Z_Abome-II(CTR-662): Power status check ongoing"/>
        <s v="LIT_684_Z_Ndokoti-Carrefour-MTN(LIT-684): Power status check ongoing"/>
        <s v="NRD_175_H_Garoua-H-Plateau: Power status check ongoing"/>
        <s v="OST_396_URH_KOUCHANKAP: Power status check ongoing"/>
        <s v="OST_343_URH_KOUHOUAT, LogicRNCID=350: P1 incident at Bambalang"/>
        <s v="OST_906_URH_KOUROM_CHEFFERIE, LogicRNCID=350: P1 incident at Bambalang"/>
        <s v="OST_090_H_Bangourain_U, LogicRNCID=385: P1 incident at Bambalang"/>
        <s v="OST_409_URH_NKOUMANGBA, LogicRNCID=350: P1 incident at Bambalang"/>
        <s v="OST_374_URH_BANGOUREN, LogicRNCID=350: P1 incident at Bambalang"/>
        <s v="OST_328_URH_KOUROM, LogicRNCID=350: P1 incident at Bambalang"/>
        <s v="NRO_050_N_Bangolan_G: Power status check ongoing"/>
        <s v="OST_375_URH_KAATENBANGOURAIN: P1 incident at Bambalang"/>
        <s v="OST_388_URH_NGWEN_NJINGOUMBE, LogicRNCID=350: P1 incident at Bambalang"/>
        <s v="OST_420_URH_KOUROMMARCHE, LogicRNCID=350: P1 incident at Bambalang"/>
        <s v="CTR_949_Z_Emana-Bonne-Fontaine(CTR-949): Power status check ongoing"/>
        <s v="Mvangan-IHS_G9_SUD_066: Power status check ongoing"/>
        <s v="OST_233_H_Foumban-Kounga-II: Power status check ongoing"/>
        <s v="CTR_457_Z_Mbargue-Camrail(CTR-457): Power status check ongoing"/>
        <s v="CTR_657_Z_Nkolbisson-Ayene-Bar(CTR-657): Power status check ongoing"/>
        <s v="Banguem-Street-II_G9_SUO_150: Power status check ongoing"/>
        <s v="NRD_039_H_Bibemire: Power status check ongoing"/>
        <s v="NRD_094_H_Garoua-Bockle-IHS: Power status check ongoing"/>
        <s v="NRD_166_H_Sanguere-Paul-MTN-IHS: Power status check ongoing"/>
        <s v="Yingui-IHS_G9U9U21L18L8_LIT_180: Power status check ongoing"/>
        <s v="LIT_798_URH_BONJO: Power status check ongoing"/>
        <s v="Akongo-IHS_G9U9_CTR_436: Power status check ongoing"/>
        <s v="SUD_155_URH_NIETE-V7 (USINE): Power status check ongoing"/>
        <s v="LIT_653_Z_Ancien-Troisieme(LIT-653): Power status check ongoing"/>
        <s v="EXN_466_URH_GAYAK_GARRE: Power status check ongoing"/>
        <s v="SUO_218_H_KUMBA-BONAKAMA: 25/04/2026 FME activé GHOST TOWN to day"/>
        <s v="Ayos_L8L18L26_EST_018: Power status check ongoing"/>
        <s v="LIT_586_Z_Yabassi-Greenfil(LIT-586): Power status check ongoing"/>
        <s v="GALIM-TIGNERE_G9U9U21_ADM_024: Power status check ongoing"/>
        <s v="EST_115_N_Kika-IHS_G-VSAT: Power status check ongoing"/>
        <s v="NRD_172_H_Sakdje: Power status check ongoing"/>
        <s v="NRD_336_URH_BOUK: Power status check ongoing"/>
        <s v="SUO_210_H_Mutengene-Maternity-IHS: Power status check ongoing"/>
        <s v="SUO_225_H_MUTENGUENE-BAGDAD-MTN: Power status check ongoing"/>
        <s v="EXN_362_H_MAROUA-KONGOLA-DJOLAO: Power status check ongoing"/>
        <s v="LIT_771_Z_Ancienne-Mairie-Dla-V(LIT-771): Power status check ongoing"/>
        <s v="ADM_166_H_Ngd-Mbiassoro: Power status check ongoing"/>
        <s v="OST_407_URH_KASSANG, LogicRNCID=350: Power status check ongoing"/>
        <s v="LIT_680_Z_Logbessou-OCM(LIT-680): Power status check ongoing"/>
        <s v="LIT_638_Z_Logbessou-Sunshine-City(LIT-638): Power status check ongoing"/>
        <s v="NRD_010_H_Mayo-Oulo: Power status check ongoing"/>
        <s v="EXN_235_H_Korek-Djarengol-II: Power status check ongoing"/>
        <s v="SUO_064_H_Mutengene-Qter8: Power status check ongoing"/>
        <s v="SUO_164_H_Mutengene-E-Police: Power status check ongoing"/>
        <s v="Akongo-IHS_G9U9_CTR_436: " u="1"/>
        <s v="Niete-V15-IHS_G9U9U21L8_LIT_495: Impacted by Niete-V13_G9U9U21L8_LIT_194 (TX Issue)" u="1"/>
        <s v="LIT_185_Z_Edea-Centre(LIT-185): 26/12/2025 ODU (3DB20826AA )faulty commande en cours" u="1"/>
        <m u="1"/>
        <s v="Badjonre-IHS_G9G18U9_EXN_152_MRBTS1: Power status check ongoing" u="1"/>
        <s v="SUO_181_H_Great-Soppo-IHS: Impacted by SUO_063_H_Buea-Centre-Ville (TX ISSUE)" u="1"/>
        <s v="ADM_195_URH_YANLI: Impacted by Coupure de la capacite managee entre Garoua et Madingrin." u="1"/>
        <s v="Misaje_G_NRO_237: 14/11/25: Reste down après la restauration de OKU, investigations en cours avec l'équipe power (ecalade L3)" u="1"/>
        <s v="Nkambe_G9U9U21_NRO_005: 04/11/25: Need FME on site to check antenna chain of ODU 3/1 / RM Denis is informed; CM-20251103-00005159; and is managing with level 0" u="1"/>
        <s v="Ntem_G9U9_NRO_056_MRBTS1: Impacté par Ntumbaw_G_NRO_245" u="1"/>
        <s v="Ebeba_G_CTR_116: Impacted by Mbankomo-Okoa-Maria_G_CTR_541" u="1"/>
        <s v="CTR_409_Z_BATA-Mokolo(CTR-409): IHS; Grid outage // awaiting grid return" u="1"/>
        <s v="CTR_831_Z_Mbalgong-Carrefour: CAMUSAT: Grid outage / awaited grid return" u="1"/>
        <s v="SANGLA_G9U9L8_CTR_892_MRBTS1: Impacted by Koundou-MTN_G9U9L8_CTR_823 (Power issue)" u="1"/>
        <s v="Baiboum_G9U9U21_ADM_008: P1 Incident at ADM_005_H_Touboro, coupure Touboro---Madingring" u="1"/>
        <s v="Mora_G_EXN_005: Camusat FME is managing with level 0 due to insecurity (Escalated to L2)" u="1"/>
        <s v="SUD_085_Z_Campo-Maan(SUD-085): 13/04/2026 FME activé Cable ethernet 80 en defaut commande en cours expedtion de YDE vers EBOLOWA ETD=13/04/2027" u="1"/>
        <s v="Touloum-IHS_G18_EXN_125: Eth cable faulty commande passee ETD=29/05/2025 (Not yet arrived) and ODU 3DB20858AC (arrived today and used at Dargala, new expedition ongoing from Dla this 30/05/25) _x000a__x000a_Power cable faulty, order done/ Is the Spare received?? If yes share ETA" u="1"/>
        <s v="SUO_181_H_Great-Soppo-IHS: Impacted by SUO_063_H_Buea-Centre-Ville (TX issue/Spare)" u="1"/>
        <s v="Ngomedzap_G9U21_CTR_188: instabilité urelay En attente du matériel VSAT en semaine 34" u="1"/>
        <s v="Mayo-Nonde-IHS_G9U9U21_NRD_106: instabilité des sites du nord ( bsc zokok ,gra agence )" u="1"/>
        <s v="CTR_831_Z_Mbalgong-Carrefour(CTR-831): 03/09/2025 Grid outage grid only site Awaiting grid return ESCALADE L3 CAMUSAT" u="1"/>
        <s v="Mamfe-Town-IHS_G9U9_SUO_107: 31/01/2026 FME cedric en route " u="1"/>
        <s v="OST_323_URH_MEUDJIEU: Impacted by BTS-Mobile-Tagidor (TX issue)" u="1"/>
        <s v="CTR_133_Z_Sapeur-Mimboman-IHS(CTR-133): impacted by mimboman nodal " u="1"/>
        <s v="CTR_875_Z_Nkolmessing-Abom-II(CTR-875): impacted by mimboman nodal " u="1"/>
        <s v="Fonfuka_GD_NRO_043: 23/11/25: IHS: 41V / FME Roland unreachable, insecurity" u="1"/>
        <s v="NRD_206_URH_MAFARE: 23.04.26; BO TRANS analysis ongoing" u="1"/>
        <s v="NRD_340_URH_MOFARE: 23.04.26; BO TRANS analysis ongoing" u="1"/>
        <s v="Otele-Camrail_G9_CTR_452: Impacted by CTR_098_N_Ngoumou-Camrail " u="1"/>
        <s v="CTR_1135_Z_Montee-Carossel(CTR-1135): 07.04.26; Refection de la toiture en cours par le bailleur et pose d'une échelle en cours, ETR=10.04.26" u="1"/>
        <s v="Dargala-New_G9_EXN_190_MRBTS1: ODU HS a Dargala qui porte les 4 autres sites. Commande passée de 4 ODU,  expédié le 02/06/25 de Dla vers Mra ETD 07/06/25, ETD 08.06.2025 // ODU arrivé et transfert en cours vers Kaele" u="1"/>
        <s v="SUO_303_H_Buea-Up-Molyko: New site not yet transferred to MSP" u="1"/>
        <s v="LIT_820_URH_MBANDA: Power issue / rural site / awaiting solar restoration" u="1"/>
        <s v="LIT_547_Z_Marche-Congo(LIT-547): 11/03/2026 Grid only, Grid outage ,/Grid restoration awaited" u="1"/>
        <s v="LIT_751_Z_Nyalla-III: 27.04.26: Camusat: Grid outage and Grid only site / Grid return awaited" u="1"/>
        <s v="Sop-MTN_G9U9_NRO_258: 22/11/25: FSMF faulty et expédition en cours de Bda pour Kumbo, ETD=22/11/25" u="1"/>
        <s v="Mbargue-Camrail_G9_CTR_457_MRBTS1: Power status check ongoing" u="1"/>
        <s v="Touloum-IHS_D_EXN_125: Impacted by Guidiguis_D_EXN_018 (TX issue)" u="1"/>
        <s v="NRD_086_H_Garoua-Djamboutou-Village-IHS: Power status check ongoing" u="1"/>
        <s v="NRD_262_H_Gra-Doualare-Ancien-LAWANAT_U: POWER STatus check ongoing" u="1"/>
        <s v="Mile4_G9G18U9U21L18L8L21_SUO_021: Impacted by SUO_021_Mile4 (TX issue / P2 incident)" u="1"/>
        <s v="Manjo-PHP_G9U9U21L8_LIT_592_MRBTS1: Camusat: The technician will be on site after the rain ETA ASAP // Access issue during week-end" u="1"/>
        <s v="SUO_216_H_Kumba-Nkamlikum: 13/02/2026 power issue a kumba agence " u="1"/>
        <s v="CTR_1050_Z_Nouvelle-Route-Nkomo(CTR-1050): 23/02/2026 escalade L2 camusat " u="1"/>
        <s v="CTR_939_Z_Mehanda-IV(CTR-939): 18/02/2026 power issue escalade L2 camusat " u="1"/>
        <s v="CTR_780_Z_Nkolafamba(CTR-780): 18/03/2026 power issue en attente de retour " u="1"/>
        <s v="EXN_143_H_Maroua-Djarengol-II: 10.04.26; FME en route pour le site, ETA=10H30 UTC" u="1"/>
        <s v="LIT_663_N_Minisite-Tradex-Village: 16.04.26; Grid only only site; Awaiting grid - Escalated to L2" u="1"/>
        <s v="LIT_663_N_Minisite-Tradex-Village: 17.04.26; Grid only only site; Awaiting grid - Escalated to L2" u="1"/>
        <s v="Zouhaye_G9G18U9L8_EXN_242: Impacted  by Supervision Issue at Guidiguis Cluster. FME is on the way to Guidiguis" u="1"/>
        <s v="Ngomedzap_G9U21_CTR_188: UE-REALY Site. Awaiting SWAPP on VSAT By OCM :Site à migrer en terrestre. ETR  14/01/2026" u="1"/>
        <s v="Mbam_G9U9L8_CTR_303: 24/11/25: FSMF arrivé et configuration en cours, ETR=12H UTC / FME sur site et travail en cours" u="1"/>
        <s v="Ndikinimeki-New_G9U9U21_CTR_544_MRBTS1: 27/08/25 16H: FME Jerusalemen is activated and reports FSMF faulty, order ongoing (CM-20250827-00003092)" u="1"/>
        <s v="Kar-Hay-Ville_U_EXN_192: Impacted by Kar-Hay_U_EXN_022 (TX issue)" u="1"/>
        <s v="Mile29-Mamfe-IHS_U_SUO_102: IHS: fme Simeu is managing with level 0" u="1"/>
        <s v="Deuk_G_CTR_277: FME on site at Ngoro for Branching remplacement, ETR 12H UTC" u="1"/>
        <s v="Mamfe-Camtel_L8_SUO_245: 02.01.2026 RM Feedback: Check ongoing with level zero ETA=15H" u="1"/>
        <s v="SUO_111_H_Kumba-Makata-IHS: 01/02/2026 Rectifiers hanging when load increased (lack of rectifiers)" u="1"/>
        <s v="Ntumbaw_G9U9_NRO_245: 02/11/25: Level 0 is tried to access the site without success, planned for 05/11/25" u="1"/>
        <s v="Touloum-IHS_G18_EXN_125: Eth cable faulty commande passee ETD=29/05/2025 (Not yet arrived) and ODU 3DB20858AC (arrived today and used at Dargala, new expedition ongoing from Dla this 30/05/25) " u="1"/>
        <s v="NRO_086_H_Berore-IHS: Power status check ongoing" u="1"/>
        <s v="NRO_087_N_Mendji-IHS: power status check ongoing" u="1"/>
        <s v="NRO_149_H_Wum-II-IHS: power status check ongoing" u="1"/>
        <s v="NRO_150_H_MBIYEH-IHS: Power status check ongoing" u="1"/>
        <s v="NRO_227_H_Bda-Chinde: Power status check ongoing" u="1"/>
        <s v="EST_096_N_Boubara-IHS_D: Power status check ongoing" u="1"/>
        <s v="CTR_246_Z_Nkolafeme(CTR-246): 18/12/2025 IHS  Gen overload (30kva, 350A)" u="1"/>
        <s v="EXN_194_H_Kousseri-II: Power alarms on the BTS // Camusat feedback awaiting" u="1"/>
        <s v="EXN_237_H_Maroua-Boulore: 03.01.26; Power alarms; Camusat feedback awaiting" u="1"/>
        <s v="EXN_246_H_KOUSSERI-Douane-MTN: 13.03.26; Power alrms; MTN feedback awaiting" u="1"/>
        <s v="Ambam_G9U21_CTR_394: 16/02/2026 Carte MPT a ambam_FH fme en route pour le site 11H33 UTC " u="1"/>
        <s v="EXN_587_URH_GAOUEL: 27.03.26; Besoin d'un FME sur site pour vérifier le statut de la RTN | Point suivi par l'équipe projet ETR demain 28/03" u="1"/>
        <s v="SUO_190_H_Tole-II-IHS_U: Materiel recu mais travaux de securisation de IHS en cours sur site avant la finalisation des travaux par huawei, travaux prevu le 01/07/2025" u="1"/>
        <s v="BARDAKE-HIS_G9U9_NRD_110: Power status check ongoing" u="1"/>
        <s v="Dargala-New_G18L8_EXN_190: Power status check ongoing" u="1"/>
        <s v="EXN_292_URH_ROUMSIKI2: Impacted by EXN_155_H_Minawao-IHS" u="1"/>
        <s v="Tchatibali_G18L18L8_EXN_017: Impacted by EXN_037_H_Mindif" u="1"/>
        <s v="CTR_189_Z_Botmakak(CTR-189): 13.02.26; Power alarms; Camusat feedback awaiting (escalated to L2)" u="1"/>
        <s v="CTR_189_Z_Botmakak(CTR-189): 14.02.26; Power alarms; Camusat feedback awaiting (escalated to L2)" u="1"/>
        <s v="CTR_189_Z_Botmakak(CTR-189): 15.02.26; Power alarms; Camusat feedback awaiting (escalated to L2)" u="1"/>
        <s v="CTR_646_Z_Minkan-Nord-IHS(CTR-646): Power alarms // Camusat feedback awaiting  (Escalated to L2)" u="1"/>
        <s v="CTR_943_Z_Mimboman(CTR-943): 15.02.26; Power alarms; Camusat feedback awaiting (escalated to L2)" u="1"/>
        <s v="Dargala-New_U_EXN_190: FME remonte des problemes d'accs sur le site // FMEs sur site et travaux en cours" u="1"/>
        <s v="CTR_944_Z_Mimboman-Camtel(CTR-944): 11/01/2026 Problème d'accès le weekend à Camtel (escalade L2 camusat)" u="1"/>
        <s v="LIT_014_Z_Stamatiades(LIT-014): 31/01/2026 IHS: Grid outage no space. // Grid return awaited escalade L2 IHS " u="1"/>
        <s v="LIT_291_Z_Grand-Hangar(LIT-291): 04/03/2026 FME activé eta ASAP " u="1"/>
        <s v="Abuh_L18L8_NRO_079: P1 Incident at Bafut-MTN_G_NRO_036, power issue" u="1"/>
        <s v="Baba-Babungo-IHS_G9U9U21_NRO_085: 27.04.26; Access banned by separatists" u="1"/>
        <s v="NRD_216_URH_DAWAN: Impacté par Tchabal_G_ADM_016 (P1 incident / Power issue)" u="1"/>
        <s v="SUO_108_H_Kumba-Barombi-Kang-II-IHS: 11/10/2025 ODU recu fme en route pour le site ETA=13H UTC / FME sur site et travaux en cours" u="1"/>
        <s v="Tonga_G9U9U21L8_OST_053_MRBTS1: POWER STatus check ongoing" u="1"/>
        <s v="NRD_143_H_Garoua-Stade: INDISPONIBILITE DU ROUTEUR DE GAROUA LAINDE (EGOULAI_01)" u="1"/>
        <s v="EXN_237_H_Maroua-Boulore_U: Pas Eneo sur le site et trans mise en priorité // Escaladé à Noel" u="1"/>
        <s v="OST_363_H_Dschang-Signal-Foreke: 09.02.26; Power issue on site, Camusat technician is heading to the site, awaiting ETA (escalated to L2)" u="1"/>
        <s v="Nanga-Eboko_U_CTR_033: Power status check ongoing" u="1"/>
        <s v="EXN_188_H_Kousseri-Papar-IHS: 08.022026: FME Activated is managing ETA=1H" u="1"/>
        <s v="Laising_G_NRO_044: 22/11/25: GEN shipment ongoing fom Bda to the site, ETD=25/11/25, ETR=26/11/25" u="1"/>
        <s v="Laising_U_NRO_044: 22/11/25: GEN shipment ongoing fom Bda to the site, ETD=25/11/25, ETR=26/11/25" u="1"/>
        <s v="Ossing-IHS_U_SUO_100: Link Bachuo-Ntai&lt;&gt;Ossing to be realigned to gain at least 20 dbm / Insecurity" u="1"/>
        <s v="CTR_246_Z_Nkolafeme(CTR-246): 05.01.2026 IHS: GEN overload " u="1"/>
        <s v="NRO_157_URH_MBANJE-NJAP: Impacted by Mbot_U_NRO_246 (Power issue)" u="1"/>
        <s v="Botmakak_G9U9U21L8_CTR_189: 08.02.2026: FME Etienne activated is managing" u="1"/>
        <s v="OST_908_URH_MAJEKOUTOU_MALANTOUEN: P2 Incident around Magba_G_OST_023; TX issue" u="1"/>
        <s v="EST_158_URH_DINO_FILS-ABONG-MBANG: 18.01.26; Power issue and rural site; Awaiting sunshine" u="1"/>
        <s v="Moloundou_G9G18U21_EST_015: Power status check ongoing" u="1"/>
        <s v="NTENYING1_G9U9L8L7_N_SUD_161: Power status check ongoing" u="1"/>
        <s v="NRO_133_H_Bamenda-Bujong-HIS: Impacted by Mbengwi_G18L8L18_NRO_011" u="1"/>
        <s v="EST_083_N_Lom-Pangar-MTN_D: Impacted by EST_104_N_Tete-d-elephant-Camrail" u="1"/>
        <s v="EST_105_N_Mbitom-Camrail_G: Impacted by EST_104_N_Tete-d-elephant-Camrail" u="1"/>
        <s v="SUO_222_H_Buea-Bakwere-Town-MTN: 03/09/2025 MTN ACTIVE en attente de retour " u="1"/>
        <s v="SUO_219_H_Limbe-Coconut-Island-MTN_U: 02/09/2025 MTN ACTIVE EN ATTENTE DE RETOUR " u="1"/>
        <s v="Awing_G9U9_NRO_248: 05.01.2026: RM Denis activated is managing Update ASAP| Ghost Town" u="1"/>
        <s v="SUO_220_H_Mile16-Bolifamba-IHS: Power instabilities on site escalated to L5 of MTN Batteries &amp; PWC replacement feb 2026" u="1"/>
        <s v="OST_083_H_Foumban-NDjisse: 22/12/2025 en attente de retour IHS" u="1"/>
        <s v="OST_361_H_Dschang-LEFETSA-FOTO_U: New site not yet transferred to MSP" u="1"/>
        <s v="Kumbo_G18L8L18_NRO_037: 16.02.26; Camusat; Red zone intervention planned for tomorrow" u="1"/>
        <s v="Akom-I_G9U9L8_SUD_121_MRBTS1: Problème power constaté sur site et point escaladé à L3 Camusat" u="1"/>
        <s v="Babanki-IHS_G9U9_NRO_058: 19/12/2025: Le vis-a-vis IHS Joint Promet l'ugrade du CB pour ce jour" u="1"/>
        <s v="OST_348_H_Bfsam-Ndionkou-II: 22.03.26; Camusat; Grid outage, Gen stopped due to noise disturbance / Grid return awaited (escalated to L4)" u="1"/>
        <s v="LIT_584_Z_PK19(LIT-584): 12/09/2025 FME ETABA informé : ETA 14H30 UTC" u="1"/>
        <s v="Ndiguina_G9U9L8_EXN_275: 07/12/2025: FME Sur site debut des investigations" u="1"/>
        <s v="LIT_857_Z_Bois-des-Singes-III-IHS(LIT-857): Impacted by LIT_568_Z_Bobongo-II" u="1"/>
        <s v="Mamfe-Camtel_L8_SUO_245: Impacted by Fontem_G9U9_SUO_017 (P1 incident / Insecurity)" u="1"/>
        <s v="LIT_611_Z_Kotto-Bloc-II(LIT-611): Impacted by LIT_678_Z_Mbangue-III-MTN (Power issue / P2 incident)" u="1"/>
        <s v="SUD_223_Z_Ebolowa-Mekalat(SUD-223): IHS: lack of rectifier, team manage to solved at ESCALADE L3 IHS " u="1"/>
        <s v="Mbang_G9U9L8_EST_011: Power status check ongoing" u="1"/>
        <s v="Mantoum-Ville_L18L8_OST_201: 13/12/2025 FME active manage avce level 0" u="1"/>
        <s v="NRD_216_URH_DAWAN: 17/08/2025 Access issue (Bridge on the road to the site is broken)" u="1"/>
        <s v="Minisite-Elig-Edzoa_CTR_684: 08.04.26; Descente prévue sur le site ce jour, ETA=11H UTC" u="1"/>
        <s v="SUO_184_H_GSS-BUEA-TOWN-IHS: 13/11/2025 GRID outage, GEN faulty // Grid return awaited escalade L5 IHS " u="1"/>
        <s v="Ngoulemakong-MTN_G9U9L8_EST_067: 27/11/2025: Le BO TX Recommande de Verifier les exitateurs, les branching en hauteur. Vu l'heure les travaux se poursuivront demain 28/11/2025" u="1"/>
        <s v="Mamfe-Camtel_L8_SUO_245: Impacted by Fontem_G9U9_SUO_017" u="1"/>
        <s v="LIT_185_Z_Edea-Centre(LIT-185): 28/08/2025 ANALAYSE BO TX EN COURS " u="1"/>
        <s v="LIT_685_Z_NYANGOBE-MTN: 20/01/2026 MTN: debut des travaux en cours " u="1"/>
        <s v="LIT_793_URH_FERME_SUISSE: 20/08/2025 fmr sur site travaux en cours " u="1"/>
        <s v="CTR_713_Z_Mendong-Village(CTR-713): Power alarms; Camusat feedback awaiting" u="1"/>
        <s v="CTR_743_Z_Ozom-I(CTR-743): 09.04.26; Power issue; Camusat feedback awaiting" u="1"/>
        <s v="Ndu-Mbakfu-IHS_G9U9U21_NRO_089: 01.04.26; IHS; Roland is informed and managing with L0." u="1"/>
        <s v="Oku_G9G18U9U21L18_NRO_013_MRBTS1: Realignment to be done the 06/06/25 due to insecurity" u="1"/>
        <s v="CTR_096_Z_Mvog-Ada-TKC(CTR-096): 20.04.26; IHS; Grid only, No space // Awaiting grid return" u="1"/>
        <s v="CTR_1064_URZ_MEKONE-I(CTR-1064): 03/04/2026 power issue site soalr only awaited grid return" u="1"/>
        <s v="Mankouotmbou_G9U9U21_OST_245: 16.03.2026: ODU Faulty Commande passee a OCM car spare pas disponible chez Huawei WH" u="1"/>
        <s v="EXN_082_H_Maroua-Loperey: 10.04.26; Besoin d'un FME sur site pour vérifier le statut du MPR; FME activé, update ASAP" u="1"/>
        <s v="Maan-IHS_G_SUD_037: Impacted by Meyo-Centre_G9U9U21_CTR_145  // FME sur site et travaux en cours (Carte core faulty)" u="1"/>
        <s v="Meidougou-MTN_G9U9U21_ADM_062: 19.04.26; Besoin d'un FME sur site pour vérifier le statut des 2 BTS, leur alimentation et leur interco avec le MPR S1P1&amp;2; FME Hippolite activé pour investigations, update ASAP" u="1"/>
        <s v="Mutengene_U_SUO_005: Power status check ongoing" u="1"/>
        <s v="NRD_293_URH_WAGUA: 30/11/2025 Analyse bo tx en cours" u="1"/>
        <s v="NRD_035_H_Gra-Plateau-MTN: Power status check ongoing" u="1"/>
        <s v="NRD_045_H_Garoua-Foulbere: Power status check ongoing" u="1"/>
        <s v="NRD_049_H_Garoua-Kolbives: Power status check ongoing" u="1"/>
        <s v="NRD_089_H_Sagamla-MTN-IHS: Power status check ongoing" u="1"/>
        <s v="NRD_115_H_Gara-Guider-IHS: Power status check ongoing" u="1"/>
        <s v="NRD_134_H_Guider-Sanguere: Power status check ongoing" u="1"/>
        <s v="NRD_142_H_Garoua-Mairie_U: Power status check ongoing" u="1"/>
        <s v="NRD_153_N_Foubarka-VSAT_G: Power status check ongoing" u="1"/>
        <s v="NRD_190_H_Garoua-Military: Power status check ongoing" u="1"/>
        <s v="NRD_302_URH_OURO_HARISSOU: Power status check ongoing" u="1"/>
        <s v="CTR_951_Z_Odza-Entree-Plaque-LB(CTR-951): 02/02/2025 FME activé rdv pris pour 12H " u="1"/>
        <s v="Tombel-MTN_G_LIT_225: 15/09/2025 Grid outage, Top Gasket Faulty. Awaiting Grid returned." u="1"/>
        <s v="Blangoua_G9G18U9_EXN_041: Power status check ongoing" u="1"/>
        <s v="Ngouetou_G9U9L8L7_CTR_300: Impacted by Matsari_CTR_301 (Power issue)" u="1"/>
        <s v="EXN_511_H_KOUSSERI-KAWADJI: 13.03.2026: FME Christian activated is managing ETA=13H" u="1"/>
        <s v="LIT_778_Z_Indoor-K-Hotel(LIT-778): " u="1"/>
        <s v="Ebal-IHS_G9U9U21_NRO_101: Power status check ongoing" u="1"/>
        <s v="Baligam_U21_OST_283: 17/04/2026 Check ongoing with level zero if i can enter site today " u="1"/>
        <s v="EXN_309_URH_HOPPO: 17/08/2025 retour fme pluie dans la zone en attente de l'ensoillement " u="1"/>
        <s v="SUO_216_H_Kumba-Nkamlikum: 02.03.26; Impacted by kumba agence power issue point transmis à OCM" u="1"/>
        <s v="LIT_610_Z_Bonamoutongo-II(LIT-610): 07.02.2026 CAMUSAT: TECHNICIAN IS MANAGING THE POINT FEEDBACK AWAITED" u="1"/>
        <s v="Minisite-Elig-Edzoa_CTR_684: 16/04/2026 Problème d’accès : La bailleresse est injoignable depuis ce matin, mais nous y travaillons ESCALATED TO L4 CAMUSAT " u="1"/>
        <s v="LIT_353_Z_Nkong-C-Fultang(LIT-353): FME ERIC ACTIVE ETA=10H30 UTC " u="1"/>
        <s v="Ngbetnsouen_G9U9U21_OST_219: 29.12.25: IHS: Eric is managing with level 0, insecurity (escalated to L2)" u="1"/>
        <s v="CTR_046_Z_CNDH(CTR-046): 07.04.26; Camusat; Grid outage, Grid only site / grid return awaited - Escalade L2" u="1"/>
        <s v="LIT_618_Z_Logpom-Akanji-Immeuble(LIT-618): 20/12/2025 CAMUSAT: Grid outage, Grid only site / Grid return awaited" u="1"/>
        <s v="LIT_650_Z_Logpom-Bilingual-School(LIT-650): 20.04.26; Camusat; Grid outage, Grid only site / Grid return AWAITED" u="1"/>
        <s v="Balissa_MTN-IHS_G9U9U21_CTR_170: 02.04.2026: ODU3DB20859AC (MPT-7-8Ghz) Recu faulty nouvelle commande en cours chez OCM car spare pas dispo chez Huawei" u="1"/>
        <s v="NRD_237_URH_MARADI: Incident P1 sur Kaele / FME sur site" u="1"/>
        <s v="CTR_1134_Z_Damas-depot-de-bois(CTR-1134): 20/03/2026 Camusz" u="1"/>
        <s v="CTR_070_Z_Carington(CTR-070): Grid outage, No space // Awaiting grid return." u="1"/>
        <s v="NRO_125_H_BAMENDA-NCHUOBUH-IHS: 07/12/2025: Relance RM et ESCALADE PM En Cours" u="1"/>
        <s v="Nyassosso-MTN_U_SUO_039: 06/11/25: MTN activé pour investigations / en attente de retout" u="1"/>
        <s v="LIT_657_Z_Kotto-Denver(LIT-657): The site was impacted by power issue at Mbangue-III as the issue has already solved," u="1"/>
        <s v="Banda_G9U9L8_NRD_029_MRBTS1: 21/08/25 9H: FME Keplo activé pour investigations (CM-20250820-00004963), Lvel 0 ongoing to the site ETA 11H30 UTC and if NOK, FME on the road, ETA 18H UTC" u="1"/>
        <s v="Alou-IHS_G9_SUO_133: 14/08/25 10H: IHS feedback no power issue and FME is activated to check MPR status on site as there is no supervision on the cluster to analyse (CM-20250814-00002741) // Access negotiations ongoing 19/08/2025 " u="1"/>
        <s v="Nkometou-Razel_G9U9L8_CTR_825: Power status check ongoing" u="1"/>
        <s v="OST_283_H_Baligam: 02.04.2026: Access negociation ongoing " u="1"/>
        <s v="OST_283_H_Baligam: 03.04.2026: Access negociation ongoing " u="1"/>
        <s v="Santchou_L18L8L26_OST_038: 28/11/25: Ihs: Grid outage, Gen Overload" u="1"/>
        <s v="NRO_248_N_Awing_G: 07/01/2026 Site have power issue joint visite requested by mail" u="1"/>
        <s v="CTR_375_Z_Camp-SIC-Tsinga: 24.04.26: IHS: Grid only, no space//awaiting grid return - Escalated to L2" u="1"/>
        <s v="Santa-New_G9U9_NRO_104_MRBTS1: BTS à recomissionner (Reload du soft et du SCF) et intervention prévue pour ce 02/08/25" u="1"/>
        <s v="Tourou_G9U9U21_EXN_231: 20.01.26; Camusat; investigation ongoing /Fme will be on site in the morning ,Access issue due to insecurity at night" u="1"/>
        <s v="LIT_253_Z_Logbaba-CAMTEL(LIT-253): Power Issue solved but site still down. FME Need to realigned the mw link Ndogpassi-Nodal&lt;&gt;Logababa-CAMTEL// Il pleut actuellement dans la ville empechant tout travaux en hauteur" u="1"/>
        <s v="ADM_190_URH_BETARE_CONGO: 09/09/25 BBU reçue et FME du cluster de retour du site de Tignère, sera disponible tard aujourd'hui pour récupération de la spare (point escaladé au PM, M. Michael) / Configuration de la nouvelle BBU ce soir et remplacement le 10/09/25" u="1"/>
        <s v="NRD_203_URH_MANDJOLA: VLAN Issue solved. Site is currently Impacted by  Impacted by Bibemi_NRD_021(TT:INC-20250625-00015341) Issue" u="1"/>
        <s v="SUO_222_H_Buea-Bakwere-Town-MTN_U:  ESCALADE A PARFAIT MTN " u="1"/>
        <s v="Binka-IHS_G_NRO_023: 02/09/25 9H: Check ongoing with level 0, ETA 13H UTC / Level 0 is on site and investigations ongoing" u="1"/>
        <s v="NRO_048_H_Sabga: 23.04.26: Need FME on site to check MPR status, probably hanged; Red zone and access negociations ongoing" u="1"/>
        <s v="LIT_127_Z_Beedi: Power status check ongoing" u="1"/>
        <s v="LIT_512_N_Apouh: Power status check ongoing" u="1"/>
        <s v="LIT_512_Z_Apouh: Power status check ongoing" u="1"/>
        <s v="EST_131_Z_Bertoua-Lycee-technique(EST-131): Power status check ongoing" u="1"/>
        <s v="EST_156_Z_Garoua-Boulai-Sabal-IHS(EST-156): Power status check ongoing" u="1"/>
        <s v="EST_199_Z_GAROUA-BOULAI-SABONGARI(EST-199): Power status check ongoing" u="1"/>
        <s v="Libong_G9U9_ADM_149_MRBTS1: Power status check Ongoing" u="1"/>
        <s v="CTR_556_Z_Biteng-GP(CTR-556): 01/11/25: Power alarms / Camusat feedback awaiting (escalated to L2)" u="1"/>
        <s v="SUO_188_H_Limbe-Church-Street-IHS: 16/02/2026 Grid only site and no space to deploy//Grid return awaited" u="1"/>
        <s v="SUO_238_H_Kumba Gare Ntam: 07/11/25: Nous observons une perte de supervision sur tout le cluster de Kumba," u="1"/>
        <s v="CTR_878_Z_BEAC Central-Indoor-8F(CTR-878-8F): 23.03.26; Probable power; Camusat feedback awaiting (escalated to L2)" u="1"/>
        <s v="CTR_881_Z_Minisite_Crf-Nkoabang(10881): 30.03.26; IHS; Solar only site//awaiting Sun shine return (escalated to L2)" u="1"/>
        <s v="CTR_160_Z_Emana-Bilick-IHS(CTR-160): 09/09/2025 FME Fabrice reports that site behaves as Grid only site (Gen Noise). Awaiting Grid return / ESCALADE L3 IHS" u="1"/>
        <s v="Yegeassi_G9U9L8_CTR_770_MRBTS1: Power status check ongoing" u="1"/>
        <s v="Tchevi-IHS_G9U9U21_EXN_227: Impacted by EXN_155_H_Minawao-IHS" u="1"/>
        <s v="LIT_741_Z_Sodiko-III-MTN(LIT-741): 06/03/2026 MTN activé pour le power" u="1"/>
        <s v="NRO_163_H_Bda-Catholic-Church-Mile-90: New site not yet transferred to MSP" u="1"/>
        <s v="OST_333_URH_BALOUM2: 18.01.26; BBU is down. Need FME on the site to check his status and interco with RTN; FME Yaya Nchare informé pour investigations" u="1"/>
        <s v="SUO_292 _URH_BIR-CAMPO: 31/10/2025 power issue solar only red zone " u="1"/>
        <s v="NRD_117_H_Ngalbidje-MTN-IHS: Impacted by Galle_U_ADM_028 P1 Incident" u="1"/>
        <s v="NRD_334_URH_LOBI: Impacted by NRD_032_H_Ngong-II / P1 major incident" u="1"/>
        <s v="NRD_902_URH_MAYO_ZARIA: FO Tchollire - Mandingring DOWN, P1 Incident" u="1"/>
        <s v="Kumbo_G18L8L18_NRO_037: 09/12/2025 CAMUSAT: Investigation Ongoing FME is managing With level 0" u="1"/>
        <s v="SUO_219_H_LIMBE-COCONUT-ISLAND-MTN: 28.03.26; Power instabilities on site escalated to L5 of MTN (site to be locked)" u="1"/>
        <s v="SUO_219_H_LIMBE-COCONUT-ISLAND-MTN: 31.03.26; Power instabilities on site escalated to L5 of MTN (site to be locked)" u="1"/>
        <s v="Gbiti-IHS_G_EST_101: Chassis MSS8 sur site a pris un coup (en court-circuit) et expédition en cours de Bertoua vers Batouri, ETD=07/08/25" u="1"/>
        <s v="EXN_518_URH_GAZARO: P2 incident at EXN_100_N_Gouzougoui-IHS" u="1"/>
        <s v="NRD_235_URH_DOUKA-GAINAKO: New site not yet transferred to MSP" u="1"/>
        <s v="CTR_154_Z_Montee-Jouvence-II-IHS(CTR-154): 13/03/2026 AOF DAMAS_Mte-Jouvence-II - CDS activé " u="1"/>
        <s v="CTR_154_Z_Montee-Jouvence-II-IHS: 14/11/25: FME sur site et travail en cours avec le BO TX et RAN / AOF Damas - Montee-Jouvence-II-IHS down et CDS activé pour restauration, ETA=13H30 UTC / Equipe sur site et survey en cours" u="1"/>
        <s v="Wasse_G9U9L8_EST_153: Power status check ongoing" u="1"/>
        <s v="Danfili-MTN-IHS_L8_ADM_122: 04/02/2026 fme activé ETA 15H" u="1"/>
        <s v="NRO_086_H_Berore-IHS: Impacted by Mamfe-Town-IHS_L8L18_SUO_107 (Power issue)" u="1"/>
        <s v="LIT_684_Z_Ndokoti-Carrefour-MTN(LIT-684): 02/03/2026  MTN; Site is Grid only. ENEO return awaited (escalade L3 MTN)" u="1"/>
        <s v="LIT_684_Z_Ndokoti-Carrefour-MTN(LIT-684): 03/03/2026  MTN; Site is Grid only. ENEO return awaited (escalade L3 MTN)" u="1"/>
        <s v="Jakiri-Church-IHS_G9U9L8_NRO_138: Power status check ongoing" u="1"/>
        <s v="Mankon-II_G9U9L8_NRO_141: 02/11/25: Camusat feedback awaiting (escalated to L3)" u="1"/>
        <s v="CTR_874_Z_IHS-China-Embassy-Yde(CTR-874): 18/03/2026 FME activé negaciation d'accès en cours " u="1"/>
        <s v="CTR_668_Z_Mvog-Ebanda-II: 18/11/2025  fme activé ETA=11H UTC / Site vendalisé et inventaire transmis" u="1"/>
        <s v="NRO_070_H_Bamenda-Meta-Quater-IHS: 03/04/2026 IHS feedback FME Pascal managing with level 0 due to insecurity (escalated to L3)" u="1"/>
        <s v="Mamfe-Camtel_U_SUO_245: 04/11/25: FME Linus en route pour le site, ETA=16H UTC / FME arrivé tard sur le site et intervention ce 05/11/25" u="1"/>
        <s v="EST_005_Z_Batouri(EST-005): 21.04.26; Besoin d'un FME sur site pour vérifier le statut du MPR; FME Hugues activé pour investigations et manage avec le niveau 0, ETA=12H UTC" u="1"/>
        <s v="EXN_385_URH_GREMARI: New site not yet accepted" u="1"/>
        <s v="EXN_545_URH_SIRLAWE: New site not yet accepted" u="1"/>
        <s v="BTS-Mobile-Tagidor Hotel _L18L8_OST_306: Impacted by OST_020_H_Dschang-II" u="1"/>
        <s v="Meidougou-MTN_G18L18L8_ADM_062: 26/04/2026 FSMF expedié de GAROUA ETD=27.04.2025" u="1"/>
        <s v="SUO_211_H_MUTENGENE-Q12-IHS: 19.03.2026: ODU faulty, SP request ongoing. Update ASAP" u="1"/>
        <s v="LIT_858_Z_JAPOMA-COCOTIERS(LIT-858): 27.01.26; Besoin d'un FME sur site pour reset du MPR" u="1"/>
        <s v="LIT_000_Z_Edea-Q-Haoussa(LIT-000): 20/12/2025 CAMUSAT: Investigation Ongoing, FME is on the way to the site" u="1"/>
        <s v="OST_084_H_Dschang-St-Augustin: 19.04.26; IHS; IHS; PWC overload. Awaiting load stabilization - Escalated to L2" u="1"/>
        <s v="CTR_868_Z_Institute-Samba-New(CTR-868): 14.02.26; Grid outage, grid only / grid return awaited (escalated to L3)" u="1"/>
        <s v="SUO_171_H_Sonara: CAMUSAT: investigation ongoing" u="1"/>
        <s v="EST_114_Z_Ouli-IHS(EST-114): 18.04.26; Relance faite mais FME injoignable, escalade faite au PM" u="1"/>
        <s v="LIT_694_Z_Brazzaville-II(LIT-694): 17/12/2025 Power alarm on site,  CAMUSAT activated escalde L2 CAMUSAT " u="1"/>
        <s v="Bafut-Swie-Hill-IHS_G9U9L18L8_NRO_102_MRBTS1: 03/09/25: Access negociations ongoing for an intervention this 05/09/25" u="1"/>
        <s v="EXN_262_URH_ASHIGASHIYA: Apres intervention entre FME et BO TX, Il en ressort que le RTN est faulty et en disposition du FME, ETA 15H UTC" u="1"/>
        <s v="EXN_330_URH_DOLLAGO: 12/09/25 : FME Hermann activé pour investigations / CM-20250912-00002348 / FME is managing with level 0, ETA 15H UTC" u="1"/>
        <s v="LIT_231_Z_Nkak(LIT-231): Impacted by LIT_108_Z_Ngwei (TX issue)" u="1"/>
        <s v="EST_150_Z_Andom(EST-150): Impacted by Diang-MTN_G9U9L8L7_EST_081" u="1"/>
        <s v="Mbeng-Ribao_N_G9G18U9L8L7L18_ADM_256: P1 Incident at ADM_005_H_Touboro" u="1"/>
        <s v="CTR_375_Z_Camp-SIC-Tsinga(CTR-375): 29.01.26; IHS; Grid outage, No space to deployed MGE//Awaiting grid return" u="1"/>
        <s v="CTR_682_Z_Etoa-Meki-II(CTR-682): 29.03.2026 CAMUSAT: Grid outage, no space to deploy MDG, awaiting grid return" u="1"/>
        <s v="ADM_190_URH_BETARE_CONGO: 26/08/25 11H: FME Willy activé pour investigaions (CM-20250826-00002117), un ETA 16H30 UTC" u="1"/>
        <s v="SUO_169_H_Buea-Bomaka-III-MTN: 02/01/2026 Power instabilities on site escalated to L5 of MTN Batteries &amp; PWC replacement feb 2026 " u="1"/>
        <s v="SUO_169_H_Buea-Bomaka-III-MTN: 05/01/2026 Power instabilities on site escalated to L5 of MTN Batteries &amp; PWC replacement feb 2026 " u="1"/>
        <s v="Mbe-IHS_G18L8L18L26_ADM_092: 31/01/2026 en attente de retour ihs" u="1"/>
        <s v="Sop-MTN_G9U9U21_NRO_258: 17.04.26; Kelvin is informed and managing" u="1"/>
        <s v="NRO_134_H_Bamenda-Ntasen-IHS_U: FME activated is managing ETA=ASAP// Red zone no ETA for the moment" u="1"/>
        <s v="Awae-Metet_G9U9L8_CTR_880_MRBTS1: CAMUSAT:Unknow / annicet and audrey belinga ne prennent pas le telephone_x0009_Not found" u="1"/>
        <s v="EXN_315_URH_ADJIRI: 28.01.2026: FME Romeo activated is managing no ETA. Note that this area is very insecure because of BH current attack " u="1"/>
        <e v="#N/A" u="1"/>
        <s v="LIT_705_Z_Akwa-Palace-Micro(LIT-705): 19/01/2026 " u="1"/>
        <s v="ADM_034_H_Ngd-Projet-Laitier: Power status check ongoing" u="1"/>
        <s v="ADM_101_H_Ngd-Burkina-II-IHS: Power status check ongoing" u="1"/>
        <s v="ADM_158_H_Ngd-Baladji-II-IHS: Power status check ongoing" u="1"/>
        <s v="ADM_223_N_Bekasiki-Guizore_G: Power status check ongoing" u="1"/>
        <s v="ADM_227_H_NGD-CHEFFERIE-MALO: Power status check ongoing" u="1"/>
        <s v="NGAOUNDAL_G9U9U21L8_ADM_010_MRBTS1: Power status check ongoing" u="1"/>
        <s v="CTR_093_Z_H-Paradis(CTR-093): AOF H-Paradis_Mfandena Down. Routage du traffic sur le MW en Cours" u="1"/>
        <s v="CTR_707_Z_Nyom-Sud(CTR-707): 27/12/2025 CDS activé pour la fibre et ODU faulty commande en cours" u="1"/>
        <s v="Mombal-MTN_G9U9L8L7_EST_061_MRBTS1: 08/09/2025 point transmis a OCM ING en attente de retour  // RELANCE " u="1"/>
        <s v="Songloulou-IHS_G9U9U21_LIT_200: 24.04.26: ODU MPT 7-8 G pas disponible et commande en cours vers OCM. Cable Eth, carte MPT et chassis en cours d'expédition de Douala pour Edea, ETD=24.04.26, ETR=25.04.26" u="1"/>
        <s v="Tekel-IHS_U_ADM_140: POWER STATUS CHECK ONGOING " u="1"/>
        <s v="NRO_130_H_BAMENDA-GRA-IHS: Power status check ongoing" u="1"/>
        <s v="NRO_151_H_Bali-Njenka-IHS: Power status check ongoing" u="1"/>
        <s v="NRO_222_H_Nkwein-Ntambang: power status check ongoing" u="1"/>
        <s v="EST_150_Z_Andom(EST-150): Impacted by Diang-MTN_G9U9L8L7_EST_082" u="1"/>
        <s v="Fondonera-IHS_U_OST_263: 01/11/25: No TX Issue found  / BO RAN analysis ongoing" u="1"/>
        <s v="Bangolan_G_NRO_050: 22/09/25: IHS: 1V // FME Eric managing with level 0, insecurity" u="1"/>
        <s v="Nkar-IHS_G_NRO_142: 14/11/25: Expédition du matériel en cours vers Kumbo, ETD=14/11/25" u="1"/>
        <s v="CTR_868_Z_Institute-Samba-New(CTR-868): 23.03.26; Camusat reports access issue (escalated to L3)" u="1"/>
        <s v="CTR_729_Z_Mont-Febe-Indoor(CTR-729-indoor): 08.03.2026 CAMUSAT: Probable Grid outage, Grid only site / FME will check" u="1"/>
        <s v="SUO_222_H_Buea-Bakwere-Town-MTN_U: 27/01/2026 Power instabilities on site escalated to L5 of MTN Batteries &amp; PWC replacement feb 2026" u="1"/>
        <s v="SUO_222_H_Buea-Bakwere-Town-MTN_U: 28/01/2026 Power instabilities on site escalated to L5 of MTN Batteries &amp; PWC replacement feb 2026" u="1"/>
        <s v="SUO_222_H_Buea-Bakwere-Town-MTN_U: 29/01/2026 Power instabilities on site escalated to L5 of MTN Batteries &amp; PWC replacement feb 2026" u="1"/>
        <s v="Mozogo_G9U9_EXN_042_MRBTS1: Power status check ongoing" u="1"/>
        <s v="Colline-du-loup_G9U9_LIT_133_MRBTS1: Power status check ongoing" u="1"/>
        <s v="CTR_124_Z_ARMP(CTR-124): Impacted by CTR_020_Z_Masque(CTR-020) P2" u="1"/>
        <s v="EST_104_N_Tete-d-elephant-Camrail: 10/02/2026 en attente de retour camusat " u="1"/>
        <s v="Ako-VSAT_G_NRO_231: 18/11/25: Modem X7 faulty et disponible et négociations de l'accès en cours" u="1"/>
        <s v="Yarbang-Gaziya-IHS_G9U21_ADM_142: Impacted by Djohong_U_ADM_022 his Nokia FE. TT: INC-20250529-00011723" u="1"/>
        <s v="CTR_303_N_Mbam: 27/04/2026 Relance SPMS en attente de retour " u="1"/>
        <s v="LIT_050_Z_Bepanda: 27/04/2026 Grid outage // awaiting grid returned" u="1"/>
        <s v="NRD_217_URH_RENG: Impacted by Gor-IHS_NRD_091 (Probable power issue)" u="1"/>
        <s v="CTR_917_Z_ETOUDI-NEW(CTR-917): 11/09/2025 Investiation de Camusat en cours / Escalade L2 faite" u="1"/>
        <s v="OST_011_H_Dschang: Indisponibilité des services voix &amp; data dans la zone de OST_011_H_Dschang  et environs  " u="1"/>
        <s v="Penja-Shell-IHS_G9U9U21L8_LIT_493: power status check ongoing" u="1"/>
        <s v="EST_077_Z_Nguem-MTN(EST-077): P1 incident at EST_076_N_Diang-MTN; TX issue, FME is managing" u="1"/>
        <s v="Ebonji-IHS_G9U9_SUO_101_MRBTS1: 26/08/2025 mauvais temps reprise des travaux demain  27/08/2025 " u="1"/>
        <s v="NRO_147_H_Bambili-Campus-two-IHS_U: IHS FME is managing with level 0 due to insecurity (Power alarms) // Escalated to Sani" u="1"/>
        <s v="Adoumre-IHS_U_NRD_078: 3G Cells still down, work ongoing with RAN BO // SRAN 23 à charger sur le site et expédition en cours du soft de Maroua vers Garoua, ETD 02/07/25 14H UTC" u="1"/>
        <s v="Mbonso_L18L8_NRO_057: Power status check ongoing" u="1"/>
        <s v="OST_186_N_Bamenyam_GD: Impacted by Awing_L18L8_NRO_248" u="1"/>
        <s v="SUO_143_H_Besingi-IHS_U: New site not yet transferred to MSP" u="1"/>
        <s v="Ngambouo_L18L8_OST_220: Impacted by Bamenkombo_L18L8_OST_155 (TX Issue)" u="1"/>
        <s v="Nchum-IHS_G9U9_NRO_088_MRBTS1: FO BAFOUSSAM-BANENGO - BAMENDA DOWN // Major P1 incident" u="1"/>
        <s v="SUO_169_H_Buea-Bomaka-III-MTN_U: Power instabilities on site escalated to L5 of MTN Batteries &amp; PWC replacement feb 2027" u="1"/>
        <s v="LIT_248_Z_Hopital-General(LIT-248): Power status check ongoing" u="1"/>
        <s v="LIT_314_Z_Edea-Nkakanzock(LIT-314): Power status check ongoing" u="1"/>
        <s v="LIT_364_Z_Bonamatoumbe-II(LIT-364): Power status check ongoing" u="1"/>
        <s v="LIT_371_Z_C-D-Palmiers-II(LIT-371): Power status check ongoing" u="1"/>
        <s v="LIT_401_Z_Makepe-Maturite(LIT-401): Power status check ongoing" u="1"/>
        <s v="LIT_411_Z_Ngodi-Cimetiere(LIT-411): Power status check ongoing" u="1"/>
        <s v="LIT_450_Z_Quartier-Gentil(LIT-450): Power status check ongoing" u="1"/>
        <s v="LIT_493_Z_Penja-Shell-IHS(LIT-493): Power status check ongoing" u="1"/>
        <s v="LIT_494_Z_Campo-Beach-IHS(LIT-494): Power status check ongoing" u="1"/>
        <s v="LIT_498_Z_Bomono-Gare-IHS(LIT-498): Power status check ongoing" u="1"/>
        <s v="LIT_578_Z_PK14-Market-IHS(LIT-578): Power status check ongoing" u="1"/>
        <s v="LIT_610_Z_Bonamoutongo-II(LIT-610): Power status check ongoing" u="1"/>
        <s v="LIT_768_Z_LOUM-ROUNDABOUT(LIT-768): Power status check ongoing" u="1"/>
        <s v="LIT_877_Z_Edea-Elog-Belle(LIT-877): power status check ongoing" u="1"/>
        <s v="SUO_219_H_LIMBE-COCONUT-ISLAND-MTN: 03/02/2026 MTN activé pour le power" u="1"/>
        <s v="ADM_157_H_Ngd-Mbideng-IHS_U: P2 incident around Ngd-Aoudi // FME is activated to check (TX)" u="1"/>
        <s v="Nkambe-Entrance-IHS_L18L8_NRO_090: Impacted by Nkambe_G9U9U21_NRO_005 (TX Issue / Insecurity)" u="1"/>
        <s v="CTR_917_Z_ETOUDI-NEW(CTR-917): 17/03/2026 camusat: Grid outage grid only site /awaiting grid return (escalated to L2)" u="1"/>
        <s v="Zouvoul-IHS_G9G18U21_EXN_172_MRBTS1: Power status check ongoing" u="1"/>
        <s v="Andek_U_NRO_218: Incident P2 sur Bali_G9U9U21_NRO_017 / IHS manage" u="1"/>
        <s v="NRO_149_H_Wum-II-IHS: P1 Incident at Bafut-MTN_G_NRO_036, power issue" u="1"/>
        <s v="NRO_168_H_Mankon-Mile-7: P2 incident at NRO_029_H_Mankon; Power issue" u="1"/>
        <s v="NRO_038_H_Bamessing-IHS: 09.04.26; IHS; FME HANS IS ON SITE FOR PREVENTIVE MAINTENANCE" u="1"/>
        <s v="CTR_771_Z_Nkolmesseng-H-Pyramides: 24.04.26: Grid outage, Grid only site / Grid return awaited - Escalade L4" u="1"/>
        <s v="CTR_682_Z_Etoa-Meki-II(CTR-682): 16/03/2026 Grid outage. Grid only site / Grid return awaited (escalade L3 camusat en cours)" u="1"/>
        <s v="NYABI_U_EST_133: Power status check ongoing" u="1"/>
        <s v="LIT_857_Z_Bois-des-Singes-III-IHS(LIT-857): Impacted by BOBONGO-II LIT_568" u="1"/>
        <s v="SUO_222_H_Buea-Bakwere-Town-MTN_U: Power instabilities on site escalated to L5 of MTN" u="1"/>
        <s v="SUO_211_H_MUTENGENE-Q12-IHS: 17/12/2025 ODU recu fme en route pour le site ETA=11H UTC " u="1"/>
        <s v="SUO_211_H_MUTENGENE-Q12-IHS: 30/03/2026 expedition de l ODU 3DB29118AB EN cours ETA=30/03/2026" u="1"/>
        <s v="SUO_211_H_MUTENGENE-Q12-IHS: 30/03/2026 expedition de l ODU 3DB29118AB EN cours ETD=30/03/2026" u="1"/>
        <s v="EXN_350_H_Maroua-Ziling: 25.03.26; Site vendalisé, commande de matériel passée à OCM; Collecte du matériel en cours" u="1"/>
        <s v="OST_296_H_HOPITAL-MBOUO: 14.04.26; Camusat; FME manage, avec le niveau 0, mais reste injoignable, Pour nous partagé l'ETA on vous reviens dès qu'on a du nouveau" u="1"/>
        <s v="OST_353_H_Bfsam-St-Francois: 30/03/2026 FME will be on site after Bamoungoum restauration" u="1"/>
        <s v="CTR_414_Z_Cite-Verte(CTR-414): 13.02.26; IHS; GRID ONLY SITE/ TEAM IS MANAGING TO DEPLOY MDG" u="1"/>
        <s v="OST_365_H_Foumban-Kilombo: 07/12/2025 CAMUSAT: Investigations ongoing FME is managing with level0" u="1"/>
        <s v="OST_186_N_Bamenyam_GD: Impacted by Awing_G9U9_NRO_248" u="1"/>
        <s v="EXN_424_URH_LIBAM: New Site not yet transferred to the MSP" u="1"/>
        <s v="EXN_459_URH_ZIVER: New Site not yet transferred to the MSP" u="1"/>
        <s v="LIT_948_Z_Beedi-Plateau(LIT-948): New site not yet transferred to MSP" u="1"/>
        <s v="LIT_953_Z_Total-Anatole(LIT-953): New site not yet transferred to MSP" u="1"/>
        <s v="LIT_971_Z_Carrefour-CCC(LIT-971): New site not yet transferred to MSP" u="1"/>
        <s v="Nkambe-Entrance-IHS_G9U9U21_NRO_090_MRBTS1: POWER STatus check ongoing" u="1"/>
        <s v="Loum-PHP_U_LIT_593: Power status check ongoing (Escalated to L2 of Camusat)" u="1"/>
        <s v="OST_084_H_Dschang-St-Augustin: 20.04.26; IHS; IHS; PWC overload. Awaiting load stabilization - Escalated to L3" u="1"/>
        <s v="NRO_102_N_Bafut-Swie-Hill-IHS_G: 07/01/2026 To be check by FME ETA=10AM // carte flash recu faulty nouvelle expedition de baffoussam vers bamenda ETD=07/01/2026 " u="1"/>
        <s v="Nkoundja_G18L8L18L26_OST_006: Power status check ongoing" u="1"/>
        <s v="EXN_906_URH_MOKONG: 19.03.26;  Power issue and solary only; Awaiting sunshine" u="1"/>
        <s v="Bonga_G9U9L8L7_EST_073: 20/12/2025: FME Hipolite activated for intervention is managing" u="1"/>
        <s v="LIT_739_Z_SCDP-New: 24.04.26: Camusat: Grid only site/Grid return awaited - Escalated to L2" u="1"/>
        <s v="CTR_737_Z_Mini_SS_AFD(10737): 12.03.26; Camusat; Grid outage grid only site /awaiting grid retun" u="1"/>
        <s v="CTR_850_Z_Meyo-II(CTR-850): Arsene CAMUSAT: Les travaux ENEO sont terminer mais il y'a absence du neutre car le poteau serait tombe. CAMUSAT a activer les equipes ENEO pour intervention Update seront partages cet apres midi// ESCALATE TO CAMUSAT And OCM" u="1"/>
        <s v="OST_052_N_Banekane: BO RAN analysis ongoing" u="1"/>
        <s v="OST_258_N_Badenkop: BO RAN analysis ongoing" u="1"/>
        <s v="NRO_245_H_Temp-Mobile-BTS: New site not yet transferred to MSP" u="1"/>
        <s v="SUO_037_Z_Elogbatindi(SUO-037): Impacted by SUD_004_Z_Pama(SUD-004)" u="1"/>
        <s v="SUD_142_URH_SUDCAM_V4: Impacted by SUD_055_N_Sud-Cameroun-Hevea-Camtel" u="1"/>
        <s v="SUD_143_URH_SUDCAM_V8: Impacted by SUD_055_N_Sud-Cameroun-Hevea-Camtel" u="1"/>
        <s v="SUD_144_URH_SUDCAM_V9: Impacted by SUD_055_N_Sud-Cameroun-Hevea-Camtel" u="1"/>
        <s v="Bonjongo_G_SUO_131: 05/09/2025 Antenna aliignment resumed today buy FME ETR: 05pm" u="1"/>
        <s v="NRO_068_H_Bambili-Round-About-IHS_U: 15/12/2025 Grid outage, Gen and pwc overload escalade L5 IHS" u="1"/>
        <s v="Menloh-Maloume-Camrail_G9U9_CTR_451: Indisponibilité des services voix &amp; data dans la zone de CTR_202_N_Mom et envrions" u="1"/>
        <s v="Bafmeng_U_NRO_047: IHS feedback: FME trying to access the site despite insecurity in the area // Escalated to Joseph (L5 of IHS)" u="1"/>
        <s v="Obokouel_G9U9L8_CTR_906: Impacted by Ngoumou-I_G9U9L8_CTR_577" u="1"/>
        <s v="NRD_117_H_Ngalbidje-MTN-IHS: instabilité des sites du nord ( bsc zokok ,gra agence )" u="1"/>
        <s v="NRD_167_H_Bouba-Ndjida-Park: instabilité des sites du nord ( bsc zokok ,gra agence )" u="1"/>
        <s v="NRD_084_H_Garoua-Roum-Adja-Camp-Sic: 26/11/25: Besoin d'un FME sur site pour vérifier le statut du MPR et la chaine antennaire de l'ODU 3/1 / FME Armel activé pour investigations; CM-20251126-00004539" u="1"/>
        <s v="SUO_218_H_KUMBA-BONAKAMA: IHS: INVESTIGATION EN COURS " u="1"/>
        <s v="Nkeng-Likok-II_U_LIT_658: En attente du matériel VSAT en semaine 38" u="1"/>
        <s v="CTR_711_Z_Nkolmesseng-Abom(CTR-711): 22/09/2025 ANALYSE BO TX EN COURS" u="1"/>
        <s v="Bonjongo_G_SUO_131: 05/09/2025 Antenna aliignment resumed today buy FME ETR: 06pm" u="1"/>
        <s v="Mandama-IHS_G9U9U21_NRD_123: 19/12/2025 OCM: Nous n’avons plus d’ODU de type ODU MPT MC 7/8 Ghz ," u="1"/>
        <s v="ADM_236_H_NGD-BAMYANGA-QTIER-TOUPOURI: 20.04.26; Low solar production and GEN cannot be started due to noise" u="1"/>
        <s v="Mantoum-Village_L18L8_OST_200: 19.03.2026 IHS: FME Martial is on way. ETA = 09:45 AM" u="1"/>
        <s v="EXN_235_H_Korek-Djarengol-II: 22/08/25 9H: FME Eric is activated to check, ETA will be shared (CM-20250822-00001728), ETA 12H UTC" u="1"/>
        <s v="NRD_323_URH_OURO_DOUKOUDJE: Need FME on site to check RRU status and its interco with BBU / FME Keplo is activated and planned for this 18/09/25" u="1"/>
        <s v="LIT_820_URH_MBANDA: Impacted by Mbongo-IHS_LIT_480 (Power issue / P2 incident)" u="1"/>
        <s v="ADM_007_H_Ngd-CRTV: 24.04.26: Power alarms; Camusat feedback awaiting - Escalated to L2" u="1"/>
        <s v="Jabane_G9U9L8_SUO_173_MRBTS1: 15/09/2025 Négociation d'accès en cours car base militaire" u="1"/>
        <s v="Jabane_G9U9L8_SUO_173_MRBTS1: 16/09/2025 Négociation d'accès en cours car base militaire" u="1"/>
        <s v="Jabane_G9U9L8_SUO_173_MRBTS1: 17/09/2025 Négociation d'accès en cours car base militaire" u="1"/>
        <s v="SUO_259_H_Buea-Salvation-Pharmacy-IHS: 19/02/2026 IHS Site down due to insufficient rectifiers " u="1"/>
        <s v="Santchou_L18L8L26_OST_038: 23/02/2025 FME sur site Demande License Pour le MPR_MELONG_3_LIT_063 en cours" u="1"/>
        <s v="NRD_112_N_Tongo-IHS_GD: 08.01.2026: Canibalisation de l'ODU ce Jour a Kumba et Expedition ce Jours egalement" u="1"/>
        <s v="Bafmeng_U_NRO_047: IHS Hourly: 36.8V // IHS FME is managing with level 0 due to insecurity (Escalated to Romuald)" u="1"/>
        <s v="Andom-MTN_G_CTR_305: Fme en route pour lke site de 14H UTC " u="1"/>
        <s v="LIT_728_Z_PK15-Auberge: 31/10/2025 Camusat: DIJONCTION DANS LA BAIE de ZTE " u="1"/>
        <s v="LIT_023_Z_Minoterie(LIT-023): 19/02/2026 FME alerté ETA=12H UTC  // FME sur site UP " u="1"/>
        <s v="Badoumguia_U21_OST_303: Power status check Ongoing" u="1"/>
        <s v="EXN_263_URH_KERAWA: Incident P2 en cours avec l'IM" u="1"/>
        <s v="OST_353_H_Bfsam-St-Francois: BO TRANS ANALUSIS ONGOING" u="1"/>
        <s v="NRO_151_H_Bali-Njenka-IHS: Impacted by NRO_011_H_MBENGWI" u="1"/>
        <s v="Akok-II_G9U9L8_SUD_127_MRBTS1: impacted by Akom-I_G9U9L8_SUD_121" u="1"/>
        <s v="OST_409_URH_NKOUMANGBA: Impacted by Bambalang (Power issue / Insecurity)" u="1"/>
        <s v="Mvoula_L18L8_SUD_245: 20/12/2025: After check With FME, this BTS is a new Installation not yet HO" u="1"/>
        <s v="CTR_366_Z_Zamakoe-MTN(CTR-366): 08.04.26; ODU 3DB20859AB faulty et commande passée et vérifications du SPM en cours" u="1"/>
        <s v="CTR_841_Z_Carrefour-Diderot(CTR-841): 19/01/2026 Grid outage, Grid only site / Grid return awaited // ETA=14H pour la verifiaction de la continuité du delestage " u="1"/>
        <s v="LIT_737_Z_Logpom-New(LIT-737): POWER STATUS CHECK ONGOING " u="1"/>
        <s v="ADM_167_H_Ngd-Maraba-MTN_U: No power issue // BO TRANS analysis ongoing" u="1"/>
        <s v="NRO_102_N_Bafut-Swie-Hill-IHS_G: 09/01/2026 Flash card send from bafoussam to bamenda ETA=15PM" u="1"/>
        <s v="Bakwele-IHS_U_SUO_249: Impacted by Ossing-IHS_SUO_100 (TX issue)" u="1"/>
        <s v="CTR_737_Z_Mini_SS_AFD(10737): 24.03.26; Power alarms; Camusat feedback awaiting" u="1"/>
        <s v="LIT_850_Z_Ndogbassi-Taniere-Plus(LIT-850): 08/01/2026 investigation en cours escalade L2 camusat" u="1"/>
        <s v="BANKA_L8_OST_286: Power status check ongoing" u="1"/>
        <s v="Bafounda-IHS_G_OST_150: Power status check ongoing" u="1"/>
        <s v="Binka-IHS_G9U9_NRO_023: 08/12/2025: Plan for 10/12/2025" u="1"/>
        <s v="SUD_011_Z_Niete-DG(SUD-011): Power status check ongoing" u="1"/>
        <s v="SUD_024_Z_Lolodorf(SUD-024): Power status check ongoing" u="1"/>
        <s v="SUD_062_N_Ndonkol-MTN-IHS_G: Power status check ongoing" u="1"/>
        <s v="CTR_1054_Z_AKOK-Ndoe-MTN-IHS(CTR-1054): New site not yet accepted" u="1"/>
        <s v="SUO_054_H_Kumba-Lutherian-Church-MTN: 23/12/2025  ODU Faulty ( 3DB20859AC ) ETD=24/12/2025 " u="1"/>
        <s v="Sop-MTN_G9U9U21_NRO_258: 13/01/2026 Camusat; Grid only, grid outage / awaited grid return but grid gen site (escalated to L2)" u="1"/>
        <s v="Dumbu_GD_NRO_046: 08.01.2026: Zhoa_GD_NRO_030 is UP but Dumbu still down. After checked his BTS is alarm on the site. FME Alerted is managing with level 0" u="1"/>
        <s v="Tatum_G_NRO_073: 14/11/25: Intervention prévue pour ce 14/11/25 après les travaux sur OKU / FME toujours sur les travaux de OKU, intervention reprogrammée pour ce 15/11/25" u="1"/>
        <s v="Ozom-I_U09_CTR_743: Site Vendalise rapport envoye. En Attente de la MAD des spare cote OCM (Matériel à fournir par Camusat: Partie passive déjà OK et en attente du matériel côté actif à fournir par Camusat)" u="1"/>
        <s v="CTR_948_Z_Nkoabang-III(CTR-948): 29/09/25 Suite de travaux de restauration ce Vendredi" u="1"/>
        <s v="EXN_233_H_Maroua-Meskin: 06/12/2025: FME LeFranc Injoignable ESCALADE vers le RM en cours" u="1"/>
        <s v="CTR_867_Z_Ebogo-II(CTR-867): Grid outage Gen battery low / Level 0 looking for external battery" u="1"/>
        <s v="CTR_558_Z_Emombo-2eme-Crf(CTR-558): 23/09/2025 AOF DOWN DCS ACTIVE et BO activé pour routage sur le FH" u="1"/>
        <s v="Ngongo-MTN_G9U9_SUO_085: 25/11/25: IHS 54V Pompidou is managing with level 0, insecurity |ESCALATE TO L4" u="1"/>
        <s v="NRO_087_N_Mendji-IHS_G: 12/12/2025 ESCALATION Done to L3 ETR=Vendredi 12/12/2025 " u="1"/>
        <s v="Mazabe_U_EST_074: IHS: GEN faultty / ESCALATE TO L3, Gen expedition ongoing and restoration this 17/07/25" u="1"/>
        <s v="Roua_GD-VSAT_EXN_108: IHS Gen only, Injection pump faulty. // Backup batteries added to rescue site (Pending pump replacement)" u="1"/>
        <s v="SUO_299_H_Limbe-Samko: 20.04.26; Micro SD remplacé mais site reste down. Carte core EVO 1G faulty, exp de Douala, ETD=21.04.26" u="1"/>
        <s v="EST_108_Z_Bertoua-Q-Admin(EST-108): Indisponibilité des services voix &amp; data dans la zone de EST_108_Z_Bertoua-Q-Admin(EST-108) et environs" u="1"/>
        <s v="EXN_262_URH_ASHIGASHIYA: Impacted by EXN_263_URH_KERAWA (Power issue)" u="1"/>
        <s v="EXN_450_URH_MARWAK_II: Impacted by EXN_210_H_Gabarairou (Power issue)" u="1"/>
        <s v="NRD_049_H_Garoua-Kolbives: Impacted by NRD_018_H_Garoua-Chateau (TX Issue)" u="1"/>
        <s v="NRD_049_H_Garoua-Kolbives: Impacted by NRD_018_H_Garoua-Château (TX Issue)" u="1"/>
        <s v="NRD_117_H_Ngalbidje-MTN-IHS: Impacted by NRD_040_H_Ouro-Kessoun (TX issue)" u="1"/>
        <s v="OST_283_H_Baligam: 13/04/2026  Spare reçu en attente des acces zone rouge plan to 15/04/2026 " u="1"/>
        <s v="CTR_941_Z_Biyemassi-Accacia(CTR-941): 13/03/2026 GRID OUTAGE, GEN STOPPED DUE TO NOISE POLLUTION / AWAITED ENEO RETURN (escalated to L2)" u="1"/>
        <s v="CTR_939_Z_Mehanda-IV(CTR-939): 15.04.26; Power issue resolved and we need FME on site to check MPR status; FME Crislain is activated to check, update ASAP" u="1"/>
        <s v="Awing_G9U9U21_NRO_248: Power status check ongoing" u="1"/>
        <s v="Oku-Marche_GD_NRO_110: Impacted by Oku_NRO_013 (TX issue)" u="1"/>
        <s v="SUO_186_H_Buea-Boduma-IHS: Impacted by Buea-Low-Boduma / Power instabilities" u="1"/>
        <s v="NRD_323_URH_OURO_DOUKOUDJE: 18/09/25: FME en route pour le site, ETA=16H30 UTC" u="1"/>
        <s v="LIT_106_Z_Denver(LIT-106): 18/12/2025 AOF DOWN CDS:eneo travail dans la zone (ce sont eux qui ont coupé la fibre) et demande à ce que nous patientons qu'ils finissent de travailler" u="1"/>
        <s v="EXN_242_H_Zouhaye: 18.02.26; Besoin d'un FME sur site pour vérifier le statut du MPR et la chaine antennaire de l'ODU 3.1; CM-20260218-00007192; FME Yonoussa activé pour investigations, update ASAP" u="1"/>
        <s v="LELE-IHS_N_G9U9L8L7_SUD_205: Impacted by Messam-MTN_G9U9L8L7_SUD_253" u="1"/>
        <s v="OST_232_H_Bfsam-Tyo-II: 12/01/2026 camusat: batterie du GE déchargée" u="1"/>
        <s v="Darassalam-IHS_L8_ADM_153: 22/12/2025l FME Willy sur site nous remonte un defaut sur le FSMF. Commande passee spare sera expedie de Ngaoundere ce jour ETD=21/12/2025 ETD=23/12/2025" u="1"/>
        <s v="EST_243_URZ_AMBAKA(EST-243): 03/02/2026 Aucune amelioration apres nettoyage des panneaux, reset physique des equipements, check statut des disjoncteurs et cables d’alimentations,  les investigations continuent conjointement avec les BO RAN et TX., apres resolution du soucis de connexion sur les equipements TX, les investigations se poursuivent." u="1"/>
        <s v="NRO_238_N_Nkor_GD: Impacted by NRO_013_N_Oku (TX issue)" u="1"/>
        <s v="EST_150_Z_Andom(EST-150): Impacted by Diang-MTN_G9U9L8L7_EST_089" u="1"/>
        <s v="NRO_086_H_Berore-IHS: Impacted by Bachuo-Ntai_SUO_030, P1 incident, TX issue" u="1"/>
        <s v="CTR_776_Z_Nkolda-II(CTR-776): 07/01/2026 Grid outage. Grid only site / Awaiting Grid restoration FME is on his way to check the continuity ETA 10:30 AM" u="1"/>
        <s v="Ndjokloumbe-IHS_G_LIT_500: Fme active en route pour le site ETA=13H UTC // VLAN Issue and point escalated to MTN (Only 2G down), their FME is on site now working" u="1"/>
        <s v="LIT_695_Z_Mabanda-CIMAF(LIT-695): 14.04.26; Camusat; Grid only site //awaiting grid return No space / ESCALATED TO L4 CAMUSAT / long grid outage due incident au niveau Sonatrel " u="1"/>
        <s v="Gor-IHS_G9U9L8_NRD_091: 06/01/2026 Analyse bo tx en cours" u="1"/>
        <s v="Gor-IHS_G9U9L8_NRD_091: 11/01/2026 Analyse bo tx en cours" u="1"/>
        <s v="OST_361_H_Dschang-LEFETSA-FOTO: New site not yet transferred to MSP" u="1"/>
        <s v="SUO_215_H_Buea-Kouma-IHS: IHS : Our FME GUY is managing with level zero" u="1"/>
        <s v="OST_343_URH_KOUHOUAT: 04.01.2026: FME Yaya activated for intervention is managing ETA=ASAP" u="1"/>
        <s v="Akongo-IHS_G9U9_CTR_436: OCM En Attente livraison du matériel pour swap en VSAT fin juin 2025" u="1"/>
        <s v="Mamfe_U_SUO_009: FSMF de nouveau faulty et expédition de Dla ce 03/07/25 vers Bfsam, ETD=04/07/25" u="1"/>
        <s v="OST_090_H_Bangourain: Impacted by capa manage bambili" u="1"/>
        <s v="NRO_066_H_Bda-Bus-Station-IHS: FO BAFOUSSAM-BANENGO - BAMENDA DOWN // Major P1 incident" u="1"/>
        <s v="Meguia_G9U9_OST_029: P1 incident at Meguia; Power issue IHS:Brice is managing with level 0  insecurity" u="1"/>
        <s v="CTR_217_Z_Madagascar-Yde-New(CTR-217): 02/04/2026 Grid only, No space // Awaiting grid return ESCALADE L3 IHS" u="1"/>
        <s v="LIT_663_N_Minisite-Tradex-Village: 13.04.26; Probable power issue, Camusat feedback awaiting - Escalated to L2" u="1"/>
        <s v="Foyemtcha_L18L8_OST_156: 03/11/25: FME Eric activé pour investigations et manage avec le niveau 0 (site très eloigné)" u="1"/>
        <s v="Lokomo-MTN_G9_EST_042: 20/11/25: FME sur le site il attend que la pluie cesse pour remplacer le IBUC / Connecteur CPR 137 faulty et commande passée, ETD sera précisé" u="1"/>
        <s v="ADM_232_H_NGD-MAL-BAOURO_U: New site not yet transferred to MSP" u="1"/>
        <s v="ADM_239_URH_BIR_SONGKOLONG: New site not yet transferred to MSP" u="1"/>
        <s v="NRO_070_H_Bamenda-Meta-Quater-IHS_U: FO Banengo - Bamenda Hostpot down" u="1"/>
        <s v="LIT_047_Z_Kayo-Elie(LIT-047): 21/12/25: Camusat: technician is managing" u="1"/>
        <s v="EXN_016_H_Maroua-Douggoy: Power status check ongoing" u="1"/>
        <s v="EXN_051_N_Logone-Birni_D: Power status check ongoing" u="1"/>
        <s v="EXN_064_H_Kousseri-Ville: Power status check ongoing" u="1"/>
        <s v="EXN_082_H_Maroua-Loperey: Power status check ongoing" u="1"/>
        <s v="EXN_094_H_Kousseri-Lacka: Power status check ongoing" u="1"/>
        <s v="EXN_100_N_Gouzougoui-IHS: power status check ongoing" u="1"/>
        <s v="EXN_130_H_Gazawa-MTN-IHS: Power status check ongoing" u="1"/>
        <s v="EXN_157_H_Meskin-MTN-IHS: Power status check ongoing" u="1"/>
        <s v="EXN_237_H_Maroua-Boulore: Power status check ongoing" u="1"/>
        <s v="EXN_238_H_Mora-Kourgui_U: Power status check ongoing" u="1"/>
        <s v="EXN_352_H_Maroua-Frolina: Power status check ongoing" u="1"/>
        <s v="EXN_417_URH_GASKAFAOUROU: Power status check ongoing" u="1"/>
        <s v="EXN_462_URH_DJEBE_MOUFOU: Power status check ongoing" u="1"/>
        <s v="EXN_491_URH_KALWA_FOULBE: Power status check ongoing" u="1"/>
        <s v="EXN_508_H_KOUSSERI-ALAYA: Power status check ongoing" u="1"/>
        <s v="EXN_516_URH_MOKOLO_DARAM: Power status check ongoing" u="1"/>
        <s v="NRO_170_H_Bda-II-Council-area: Impacted by EXN_037_H_Mindif" u="1"/>
        <s v="Mbang_G9U9_EST_011_MRBTS1: TX Issue handled by MTN ESCALATE TO MTN" u="1"/>
        <s v="Mokolo-Djimeta-IHS_G9U9U21_EXN_140: 10/03/2026 FME Robert is on site." u="1"/>
        <s v="OST_119_H_Bfsam-Ndiandam_U: Need FME on site to perform physical reset of the MPR and check BTS status; CM-20250908-00002179; ETA 16H20 UTC" u="1"/>
        <s v="Ekombe-Bondji-IHS_U_SUO_091: 03/10/2025 BTS need software upgrade after System module replacement.. New System Module will be configured and sent to KUMBA. ETA: this week" u="1"/>
        <s v="Nyassosso-MTN_U_SUO_039: 21/11/25: Awaiting IHS feedback" u="1"/>
        <s v="Batchenga-Nachtigal-IHS_U9U21L18_CTR_699: Impacted by ntui" u="1"/>
        <s v="SUO_110_H_Kumba-Fiango-IHS: 11/01/2026 ihs activé investigation en cours " u="1"/>
        <s v="CTR_881_Z_Minisite_Crf-Nkoabang(10881): 07.04.26; FME sur site et investigations en cours" u="1"/>
        <s v="Mamfe-Camtel_G_SUO_245: Camusat FME is managing with level due to insecurity (Escalated to L3)" u="1"/>
        <s v="NRD_203_URH_MANDJOLA: En Attente de la validation de l'OT par le CAB OCM // En attente du passage de l'équipe projet en CAB" u="1"/>
        <s v="NRD_073_H_Garoua-Camp-Chinois-IHS: 10/03/2026 besoin d'un fme sur site de garoua-orange pour effectuer le reset de l ODU 5/2" u="1"/>
        <s v="OST_313_H_Mbouda-CEBEC-MTN: 16/12/2025 MTN: The site is facing rectifier insufficient after Orange upgrade on site.Rectifier planned to be upgrade by this Friday 19 Dec COB." u="1"/>
        <s v="SUO_246_H_GBHS-Muyuka-IHS: 25.03.26; Le FME sera sur site a 15H avec tous le le materiel neccessaire et vue qu'il s'agit de Noso site, les négociations sont en cours. Un ETR sera partage apres 15H quand le FME sera sur site" u="1"/>
        <s v="CTR_559_Z_Nkolmesseng-Crf-Safari(CTR-559): 23.03.26; Besoin d'un FME sur site pour vérifier le statut de la BBU et son interco avec le MPR S1P6; CM-20260323-00003090; FME Totat Symphorien activé pour investigations, ETA=17H30 UTC" u="1"/>
        <s v="Gor-IHS_U_NRD_091: Power status check ongoing" u="1"/>
        <s v="DARRACK-MTN-IHS_G9U9_EXN_133: escalade L5 IHS " u="1"/>
        <s v="Minisite-Tradex-Village_U_LIT_663: Grid only site grid outage // awaiting grid return" u="1"/>
        <s v="LIT_827_Z_Bwang-Bakoko(LIT-827): 26/09/2025 Grid outage, Grid only site / Grid restoration" u="1"/>
        <s v="Guiwa-Yangamo_G9U9U21L8_EST_123: 05.02.26; Camusat; solar outage , souci avec la pompe à huile/ solar return awaited (escalated to L2)" u="1"/>
        <s v="Gari-Gombo_L18L8_EST_048_sBTS2: 25/09/25: En attente ce 25/09/25 de l'ODU expédié le 21/09 de Douala pour Bertoua / Exépdition en cours de l'ODU de Bertoua vers Batouri, ETD=16H UTC" u="1"/>
        <s v="GABARAIROU_U_EXN_210: IMPACTED BY Dargala-New_G18L8_EXN_184" u="1"/>
        <s v="CTR_199_Z_Satcom(CTR-199): Impacted by CTR_199_Z_Satcom (Power issue)" u="1"/>
        <s v="CTR_476_Z_Mendong-II(CTR-476): 07.03.2026: FME Activated is managing ETA=ASAP" u="1"/>
        <s v="Ndokohok-IHS_G9U9U21_OST_025: 11.02.26; Investigations en cours avec le BO TX" u="1"/>
        <s v="CTR_860_N_Mvam-Yetom_G: 20/02/2026 besoin d'un fme sur sote de biba pour verifier le status de l ODU 5/1 " u="1"/>
        <s v="NRO_073_N_Tatum_G: 12.02.26; Lien TX Mah&lt;&gt;Tatum à swaper suite aux recommandations du BO TX (escaladé à l'ing OCM)" u="1"/>
        <s v="LOUM-ROUNDABOUT-MTN_U9L8_LIT_768: Power instabilities on site escalated to L5 of MTN Batteries &amp; PWC replacement feb 2026" u="1"/>
        <s v="Mamfe-Town-IHS_G9U9_SUO_107: 26.01.26; Apres resolution du soucis power, le site est resté down, fme activé et négotiation acces pour intervention demain 27-Jan" u="1"/>
        <s v="Guiwa-Yangamo_G9U9U21L8_EST_123: 11/11/2025 FME en route pour le site ETA 11H30 / FME sur site et travail en cours (ODU reçu faulty et commande en cours) / ODU disponible à Sangmélima et expédition vers Bertoua, ETD=14/11/25" u="1"/>
        <s v="SUO_184_H_GSS-BUEA-TOWN-IHS: 13/01/2026 " u="1"/>
        <s v="Kekem_G9U9U21_OST_103: P2 Incident at Bare_LIT_112 (TX issue)" u="1"/>
        <s v="Bandevouri_N_G9U9L8L7_SUD_183: New site not yet transferred to MSP" u="1"/>
        <s v="Makong-II-IHS_G9U9U21_OST_256: Impacted by OST_020_H_Dschang-II P1" u="1"/>
        <s v="CTR_837_Z_Nkolfoulou-ENIA-MTN(CTR-837): Power issue // MTN activated to provide feedback" u="1"/>
        <s v="EXN_250_H_Maroua-Entree: 23.03.26; Besoin d'un FME sur le site pour reset du MPR, ETA=11H30 UTC" u="1"/>
        <s v="NRD_174_H_Stade_omnisport_Roumde_Adja: 23/11/25: Le BO demande un FME sur Garoua-Plateau_NRD_035 pour actions conjointes / FME Keplo activé, ETA=17H30 UTC" u="1"/>
        <s v="Zili-Nkoteng-IHS_G9U9L8_CTR_910: Power status check ongoing" u="1"/>
        <s v="Limbe-Bimbia-CRTV_U_SUO_081: Power status check ongoing (Escalated to L2 of Camusat)" u="1"/>
        <s v="SUO_184_H_GSS-BUEA-TOWN-IHS: 16/01/2026 IHS Loss of 2 phases eneo and Gen faulty ETR=W04" u="1"/>
        <s v="CTR_376_Z_Emombo-1er-Crf-MTN(CTR-376): 14.04.26; Impacted by CTR_558_Z_Emombo-2eme-Crf (Power issue)" u="1"/>
        <s v="LIT_528_Z_Newb-Ancien-Etage-New(LIT-528): 20/03/2026 Grid only site with no space // Grid returned awaited" u="1"/>
        <s v="LIT_942_URZ_IPONO(LIT-942): 04.02.26; Long power issue; Need FME on site to check BBU status; FME Lucien is activated to check" u="1"/>
        <s v="SUO_078_H_Limbe-Fini-Hotel: Power status check ongoing" u="1"/>
        <s v="SUO_080_H_Limbe-Sonara-MTN: Power status check ongoing" u="1"/>
        <s v="SUO_102_H_Mile29-Mamfe-IHS: Power status check ongoing" u="1"/>
        <s v="SUO_106_H_Mamfe-Centre-IHS: Power status check ongoing" u="1"/>
        <s v="SUO_106_N_Mamfe-Centre-IHS: Power status check ongoing" u="1"/>
        <s v="SUO_136_N_Fongo-Tongo_PLAN: power status check ongoing" u="1"/>
        <s v="SUO_180_H_Buea-Sandpit-IHS: Power status check ongoing" u="1"/>
        <s v="SUO_207_H_Limbe-Bota-IHS_U: Power status check ongoing" u="1"/>
        <s v="SUO_218_H_KUMBA-BONAKAMA_U: Power status check ongoing" u="1"/>
        <s v="SUO_233_H_Limbe-Legend-Inn: Power status check ongoing" u="1"/>
        <s v="SUO_236_H_White-Star-Hotel: Power status check ongoing" u="1"/>
        <s v="SUO_298_H_Limbe-Mukudangue: Power status check ongoing" u="1"/>
        <s v="SUO_301_H_Buea-Koke-Quater: Power status check ongoing" u="1"/>
        <s v="SUD_113_Z_Mokom-IHS(SUD-113): 13/03/2026 FME  activé eta asap " u="1"/>
        <s v="Andek_G9U9U21_NRO_218: Impacted by Widikum_NRO_219 (Power issue)" u="1"/>
        <s v="ADM_232_H_NGD-MAL-BAOURO: P2 incident at ADM_035_H_Ngd-Baladji / FME is managing" u="1"/>
        <s v="Belo_G9U9_NRO_032_MRBTS1: FO BAFOUSSAM-BANENGO - BAMENDA DOWN // Major P1 incident" u="1"/>
        <s v="CTR_830_Z_BAFIA-MARKET-MTN(CTR-830): Power alarms MTN activated to check power status" u="1"/>
        <s v="LIT_651_Z_DEIDO-MARCHE(LIT-651): 02.04.26; Grid outage, grid only / grid return awaited" u="1"/>
        <s v="LIT_765_Z_Oyack-II(LIT-765): Camusat : grid outage grid only site / grid return awaited" u="1"/>
        <s v="Emvieng1_G9U9L8L7_SUD_160: 19.03.2026 CAMUSAT: Access issue on site due to landlord. We will revert back to you with a feedback | ESCALATE L2" u="1"/>
        <s v="Wasse_G9U9L8_EST_153_MRBTS1: 22/09/2025 2 chassis, 2 carte core et deux cartes flash faulty  // expedtion en cours vers Bertoua ETD=24/09/2025 " u="1"/>
        <s v="OST_106_H_Dschang-Universite: 19.03.26; Need FME on site to check MPR status and antenna chain of ODU 3.1; CM-20260319-00005105; FME Rodrigue activé pour investigations, update ASAP" u="1"/>
        <s v="Balikumbat-Ville_G9G18U9_NRO_033_MRBTS1: Power status check ongoing" u="1"/>
        <s v="EXN_249_H_Maroua-Tchadeo-III: 29/10/25: Expédition d'une carte core Evo 10G de Yaoundé pour Maroua, ETD=31/10/25" u="1"/>
        <s v="EXN_249_H_Maroua-Tchadeo-III: 31/10/25: Expédition d'une carte core Evo 10G de Yaoundé pour Maroua, ETD=31/10/25" u="1"/>
        <s v="CTR_830_Z_BAFIA-MARKET-MTN(CTR-830): Impacted by CTR_054_N_Ndoussan_G P1 " u="1"/>
        <s v="Nkeng-Likok-II_G9U9-VSAT_LIT_658: UE-REALY Site. Awaiting SWAPP on VSAT By OCM" u="1"/>
        <s v="LIT_036_Z_C-D-Palmiers(LIT-036): 15/04/2026 Technicien en route pour deployer le GE ETA=13H UTC escalade L2 Camusat" u="1"/>
        <s v="EXN_300_URH_KARENA: 12.02.26; D’apres le retour des niveaux 0, le site aurait eté vandalisé par les armées separatistes, les negotiations escortes sont en cours avec le BIR pour effectuer un etat des lieux le 14-Fev" u="1"/>
        <s v="Balengou_U_OST_049: impacted by Bazou_U_OST_037" u="1"/>
        <s v="Doumo-IHS_L8_NRD_152: 13.03.2026: FME Activated is managing ETA=ASAP" u="1"/>
        <s v="SUD_076_Z_Kribi-Port-Eau-Profonde-IHS(SUD-076): Power status check ongoing" u="1"/>
        <s v="CTR_366_Z_Zamakoe-MTN: 21.04.26; Dementellement des ODUs en cours pour MAD à Huawei, update ASAP" u="1"/>
        <s v="OST_233_H_Foumban-Kounga-II: 17/03/2026 UBT-MPT 8GHz 3DB29207AA Expedition en cours ETD=18/03/2026 " u="1"/>
        <s v="SUD_263_Z_Ebolowa-Si-MTN(SUD-263): 03/09/2025 ODU FAULTY commande passé pas disponible au WH de YAOUNDE " u="1"/>
        <s v="EST_199_Z_GAROUA-BOULAI-SABONGARI(EST-199): 04.02.26; Need FME on site to check MPR status; FME Hippolite activé pour investigations" u="1"/>
        <s v="EXN_274_N_Tagawa-IHS_G: 15/04/2026 14/04/2026 Toute escorte militaire suspendue pour cause d'insécurité aggravée dans la zone (BOKO HARAM)" u="1"/>
        <s v="CTR_303_N_Mbam_G: 22.04.2026: Apres conf call effectuer avec THEO et Kingsley. Les spare seront expediee par ESICO ce Jours  De Garoua pour Ngaoundere ETD=23.04.2025" u="1"/>
        <s v="CTR_022_Z_Bafia(CTR-022): Power status check ongoing" u="1"/>
        <s v="CTR_067_Z_Eseka(CTR-067): Power status check ongoing" u="1"/>
        <s v="CTR_167_N_Dong-MTN-IHS_G: Power status check ongoing" u="1"/>
        <s v="CTR_191_Z_Okola(CTR-191): Power status check ongoing" u="1"/>
        <s v="CTR_213_Z_Okolo(CTR-213): Power status check ongoing" u="1"/>
        <s v="CTR_222_N_Mbankomo-MTN_G: Power status check ongoing" u="1"/>
        <s v="CTR_225_Z_Endom(CTR-225): Power status check ongoing" u="1"/>
        <s v="CTR_233_Z_Minta(CTR-233): Power status check ongoing" u="1"/>
        <s v="CTR_260_Z_BIKOK(CTR-260): Power status check ongoing" u="1"/>
        <s v="CTR_422_Z_Mimboman-Ecole: Power status check ongoing" u="1"/>
        <s v="CTR_471_Z_Nkolso-MTN-IHS: Power status check ongoing" u="1"/>
        <s v="CTR_590_Z_Ngona(CTR-590): Power status check ongoing" u="1"/>
        <s v="CTR_894_Z_Pella(CTR-894): Power status check ongoing" u="1"/>
        <s v="CTR_922_Z_Ekong(CTR-922): Power status check ongoing" u="1"/>
        <s v="OST_341_URH_NZALLA: Impacted by OST_020_H_Dschang-II P1" u="1"/>
        <s v="LIT_512_Z_Apouh(LIT-512): 21.04.26; FME Yannick en route pour le site, ETA=13H UTC" u="1"/>
        <s v="LIT_684_Z_Ndokoti-Carrefour-MTN(LIT-684): MTN: power team will be on site around 5:30PM // Point escaladé au L3 de MTN" u="1"/>
        <s v="LIT_684_Z_Ndokoti-Carrefour-MTN(LIT-684): 16/12/2025 MTN : Grid only site as per CAMUSAT, Site currently up, please check again" u="1"/>
        <s v="SUO_132_H_Bonakanda: Impacted by SUO_007_H_Buea-Orange" u="1"/>
        <s v="LIT_643_Z_Bsadi-Lycee-CAMTEL: 05/11/2025 FME activé ETA=14H30 UTC " u="1"/>
        <s v="OST_102_H_Foumban-Mambain-MTN: Impacted by OST_083_H_Foumban-NDjisse" u="1"/>
        <s v="SUO_195_H_Wonya-Mavio-IHS: 20.04.26; Carte EAC 3DB19417AA faulty, commande en cours vers OCM" u="1"/>
        <s v="LIT_381_Z_Pain-Magique(LIT-381): IHS: Grid outage , no space to deploy a MDG awaiting grid return/ ESCLATE TO L3" u="1"/>
        <s v="Endom_U_CTR_225: FME Rodrigue activated is managing with level 0 ETA=01:00 PM// Relance du FME en cours et Feedback ASAP" u="1"/>
        <s v="SUO_062_H_Buea-Universite_U: Power status check ongoing" u="1"/>
        <s v="SUO_077_H_Buea-David-Square: power status check ongoing" u="1"/>
        <s v="SUO_081_H_Limbe-Bimbia-CRTV: Power status check ongoing" u="1"/>
        <s v="SUO_086_H_Bombe Bakundu MTN: Power status check ongoing" u="1"/>
        <s v="SUO_091_H_Ekombe-Bondji-HIS: Power status check ongoing" u="1"/>
        <s v="SUO_097_N_Gamoko-Hill-IHS_G: Power status check ongoing" u="1"/>
        <s v="SUO_104_H_Tiko-Market-IHS_U: POWER Status check ongoing" u="1"/>
        <s v="SUO_104_N_Tiko-Market-IHS_G: Power status check ongoing" u="1"/>
        <s v="SUO_185_H_Buea-Wokoko-IHS_U: Power status check ongoing" u="1"/>
        <s v="SUO_186_H_Buea-Boduma-IHS_U: Power status check ongoing" u="1"/>
        <s v="SUO_211_H_MUTENGENE-Q12-IHS: power status check ongoing" u="1"/>
        <s v="SUO_213_H_Molyko-Buea-SC2_U: Power Status Check Ongoing" u="1"/>
        <s v="SUO_224_H_LIMBE-MOTOWOH-MTN: Power status check ongoing" u="1"/>
        <s v="SUO_238_H_Kumba Gare Ntam_U: Power Status check Ongoing" u="1"/>
        <s v="Ngouassabe_N_G9U9L8_CTR_1119: Power status check ongoing" u="1"/>
        <s v="Baiboum_G9U9U21_ADM_008: P1 Incident at ADM_005_H_Touboro" u="1"/>
        <s v="CTR_824_Z_Mballa-II(CTR-824): 29.01.26; Retour Camusat; nous travaillons à entrer en contact avec le bailleur pour connaître les raisons du blocage (point escaladé au L3 de Camusat)" u="1"/>
        <s v="OST_324_URH_BAPI: 15.01.26; Besoin d'un FME sur OST_147_Kamkop-IHS pour vérifier le statut de la RTN et son interco avec le MPR (S1P4); FME Yannick informé pour investigations, et intervention après celle sur Baloum-IHS" u="1"/>
        <s v="Mora_G9_EXN_005: Power status check ongoing" u="1"/>
        <s v="Zhoa_GD_NRO_030: 22/11/25: No access for now / red zone" u="1"/>
        <s v="SUO_064_H_Mutengene-Qter8: Impacted by SUO_021_N_Mile4_G P2" u="1"/>
        <s v="SUO_212_H_Limbe-Mile4-IHS: Impacted by SUO_021_N_Mile4_G P2" u="1"/>
        <s v="LIT_593_Z_Loum-PHP(LIT-593): 06/03/2026 The technician is managing with the level 0" u="1"/>
        <s v="Bangolan_G9U9_NRO_050_MRBTS1: Impacted by NRO_100_Bambalang (Power issue / P2 incident)" u="1"/>
        <s v="SUO_211_H_MUTENGENE-Q12-IHS: 15/12/2025 FME activé manage avec le level 0 ghost town to day" u="1"/>
        <s v="CTR_662_Z_Abome-II(CTR-662): 23.02.26; Camusat; investigation ongoing / Our technician is on site" u="1"/>
        <s v="SUO_110_H_Kumba-Fiango-IHS: impacted by KUMBA-MABANDA" u="1"/>
        <s v="Dumbu_G9G18U9U21L18L8_NRO_046: Power status check ongoing" u="1"/>
        <s v="EXN_402_URH_ZAOUIYA: Impacted by Logone-Birni_G18L18_EXN_051" u="1"/>
        <s v="ADM_160_H_Phacochere: P1 Incident at ADM_160_H_Phacochere - Power issue - Red zone" u="1"/>
        <s v="CTR_897_Z_Nkoulou-carriere(CTR-897): MTN activated to check power on site // Escalated to L2" u="1"/>
        <s v="CTR_939_Z_Mehanda-IV(CTR-939): 24/09/25: FME ongoing on site to check MPR status, ETA 11H30 UTC" u="1"/>
        <s v="SUD_085_N_Campo-Maan-G: 25/02/2026 Power issue on site TWO operators is down escalade L3 CAMUSAT " u="1"/>
        <s v="EXN_300_URH_KARENA: 18/02/2026 Site vendalisé. D’apres le retour des niveaux 0, le site aurait eté vandalisé par Boko Haram, les negotiations escortes sont en cours avec le BIR pour effectuer un etat des lieux le ETA 18/02/2026 (descente pas encore  favorable)" u="1"/>
        <s v="EXN_421_URH_ZILER: New site not yet accepted" u="1"/>
        <s v="EXN_534_URH_DANBA: New site not yet accepted" u="1"/>
        <s v="Hile-Alifa-IHS_U_EXN_224: Power status check ongoing" u="1"/>
        <s v="Nkeng-Likok-II_U_LIT_658: En attente du matériel VSAT en semaine 37" u="1"/>
        <s v="CTR_953_Z_Akak-II(CTR-953): Impacted by CTR_750_Z_Nkometou-II(CTR-750)" u="1"/>
        <s v="Boussa-IHS_G9U21_NRD_129_MRBTS1: Impacted by Boula-Ibi-IHS_G_NRD_105 (TX/P2 incident)" u="1"/>
        <s v="NRD_040_H_Ouro-Kessoun: 16/09/25:Chassis MSS8 en defaut spare will be sent from Ngaoundere ETD=18/09/2025" u="1"/>
        <s v="EXN_402_URH_ZAOUIYA: Impacted by Logone-Birni_G18L18_EXN_052" u="1"/>
        <s v="CTR_217_Z_Madagascar-Yde-New(CTR-217): 07.02.2026: ESCALATE TO L3 WITH Customer Support Asked" u="1"/>
        <s v="LIT_583_Z_Dibamba(LIT-583): 25/12/2025  GE en defaut camusat Grid return awaited  (escalade L3)" u="1"/>
        <s v="NRD_319_URH_LABAKRE: 19/03/2026 " u="1"/>
        <s v="Ambam_G9U21_CTR_394: Impacted Ambam-FH_G9U9U21_SUD_020 / Power issue / P1 Incident" u="1"/>
        <s v="CTR_843_Z_SNH-Indoor_1(40843): 22/12/2025 Souci d'acces ESCALADE par CAMUSAT a OCM" u="1"/>
        <s v="SUO_101_N_Ebonji-IHS_G: 05/04/2026 Feedback IHS : cms= 40V FME Lagloire is managing with level 0 due to insecurity." u="1"/>
        <s v="Mbimbim-MTN_G9U9L8L7_CTR_406: Power status check ongoing" u="1"/>
        <s v="OST_223_H_Bfsam-Marche-New: 17/08/2025 ANALYSE BO TX EN COURS " u="1"/>
        <s v="EXN_194_H_Kousseri-II: 14.04.26; Power alarms; Camusat feedback awaiting" u="1"/>
        <s v="NRD_288_URH_YABERYA: Impacted by Boula-Ibi-IHS_G_NRD_114" u="1"/>
        <s v="Ouru-Dara_G9U9_ADM_148_MRBTS1: 17/08/2025 fme sur site travaux en cours avec le bo tx " u="1"/>
        <s v="New-Bonako_G_SUO_157: 19/09/2025 toujours en attente de retour de la date des travaux relance" u="1"/>
        <s v="CTR_794_Z_Bitotol-Ecole-Publique(CTR-794): 18.01.2026 CAMUSAT: FME will manage after heavy rain" u="1"/>
        <s v="Tiko-Junction-IHS_G9U9U21_SUO_205: 09/11/2025 CorEvo 1G PN : 3DB19318BA FAULTY et commande passée à OCM" u="1"/>
        <s v="EXN_231_H_Tourou: Carte MPT ACC recu ce jour a MOKOLO et escorte negoties pour intervention, l’intervention se poursuit ETR 18H" u="1"/>
        <s v="CTR_630_Z_Eloumdem(CTR-630): 14/04/2026 CDS Possible d'intervenir un poteau MT a été percuté pas camion et nous ne pourrons travailler que après intervention d'eneo" u="1"/>
        <s v="OST_301_H_Bantoum-II-IHS_U: 21.03.26; All RMODs are down. Need FME on site to check any disjunction; CM-20260321-00003548; FME Patrick activé pour investigations, update ASAP" u="1"/>
        <s v="Ngomedzap_G9U21_CTR_188: Power status check ongoing" u="1"/>
        <s v="Befang-MTN_G_NRO_239: 09/01/2026 Apres intervention ODU faulty commande en cours " u="1"/>
        <s v="SUO_054_H_Kumba-Lutherian-Church-MTN: IHS: 43.7V // PWC overload due to Lack of rectifiers" u="1"/>
        <s v="CTR_875_Z_Nkolmessing-Abom-II(CTR-875): Impacted by CTR_711_Z_Nkolmesseng-Abom(CTR-711) (TX)" u="1"/>
        <s v="Wasse_G9U9L8_EST_153_MRBTS1: 29/09/2025 Carte core EAC expedition en cours de YDE ver bertoua ETD=29/09/2025" u="1"/>
        <s v="Muyuka Beach Bush_L18L8_SUO_255: SITE SWAPP TO HUAWEI" u="1"/>
        <s v="LIT_934_URZ_KOKOUE(LIT-934): 14.04.26 Le materiel sera livré demain 15/04/2026 pour dispatch " u="1"/>
        <s v="Jabane_G9U9L8_SUO_173_MRBTS1: 12/09/2025 PWC OVERLOAD en attente d'intervention de camusat soucis d'acces" u="1"/>
        <s v="Jabane_G9U9L8_SUO_173_MRBTS1: 15/09/2025 PWC OVERLOAD en attente d'intervention de camusat soucis d'acces" u="1"/>
        <s v="Waza_G9U9L8_EXN_033: Power status check ongoing" u="1"/>
        <s v="CTR_470_Z_Elobi-Mokolo-MTN-IHS(CTR-470): Impacted by CTR_321_Z_Briqueterie (Power issue)" u="1"/>
        <s v="CTR_519_Z_Entree-Cite-Verte-IHS(CTR-519): Impacted by CTR_050_Z_Mini-Ferme (Power issue)" u="1"/>
        <s v="Mamfe-Town-IHS_L8L18_SUO_107_MRBTS2: Impacted by Fontem_G9U9_SUO_017 (P1 incident / Insecurity)" u="1"/>
        <s v="LIT_000_Z_Edea-Q-Haoussa(LIT-000): 25.02.26; Camusat; unknow / Divine will be on site after songbengue ETA 05:40PM" u="1"/>
        <s v="SUO_234_H_Limbe-Mile_1: 21/11/25: Camusat: unknow / Our FME will manage the point in the morning around 07:30am with the level 0" u="1"/>
        <s v="Baiboum_G18L8L18L26_ADM_008_MRBTS2: Power Status check Ongoing" u="1"/>
        <s v="Mbot_G9U9_NRO_246_MRBTS1: FO BAFOUSSAM-BANENGO - BAMENDA DOWN // Major P1 incident" u="1"/>
        <s v="CTR_774_Z_Bong-assi(CTR-774): 03.03.26; Besoin d'un FME sur Nomayos pour vérifier la chaine antennaire de l'ODU 3.1 sur le MPR _NOMAYOS-IHS_2; CM-20260303-00004989; FME Fulbert activé pour investigations, update ASAP" u="1"/>
        <s v="Kanga_G9U9U21_LIT_510: Impacted by Songloulou-IHS_G9U9U21_LIT_200" u="1"/>
        <s v="LIT_820_URH_MBANDA: 03/12/25: Power issue and rural site / Awaiting sunshine" u="1"/>
        <s v="EST_005_Z_Batouri(EST-005): 21.04.26; Besoin d'un FME sur site pour vérifier le statut du MPR; FME Hugues activé pour investigations et manage avec le niveau 0, ETA=16H UTC" u="1"/>
        <s v="Missellele_G9U9L8_LIT_178_MRBTS1: ODU(3DB20858AC) Faulty Commande passee mais spare pas disponible. ESCALADE faite au SPM pour support et MAD Update dans 1H// Spare disponible au WH de OCM recuperation en cours et Update dans 1H" u="1"/>
        <s v="Hougno_G9U9L8_EXN_245_MRBTS1: Impacted by Guidiguis_D_EXN_018 (TX issue)" u="1"/>
        <s v="SUO_224_H_LIMBE-MOTOWOH-MTN_U, LogicRNCID=386: Power status check ongoing" u="1"/>
        <s v="Libong_G9U9U21_ADM_149: 03.04.26; UP, Power alarms; Camusat feedback awaiting" u="1"/>
        <s v="EXN_134_H_Mora-Technical-School-MTN-IHS: 14.01.26; FME Yanoussa en route pour le site, ETA=11H UTC" u="1"/>
        <s v="LIT_618_Z_Logpom-Akanji-Immeuble(LIT-618): 01.04.26; Camusat; Grid outage, grid only / grid return awaited" u="1"/>
        <s v="LIT_618_Z_Logpom-Akanji-Immeuble(LIT-618): 11/03/2026 Grid outage and grid only site / Grid return awaited" u="1"/>
        <s v="SUO_079_H_Mile14-IHS: 18.02.26; Besoin d'un FME sur site pour vérifier le statut du MPR et la chaine antennaire de l'ODU 3.1; CM-20260218-00005786; FME Fabien activé pour investigations, intervention ce 19.02.26" u="1"/>
        <s v="Sohock-IHS_G9U9U21_LIT_501: Power status check ongoing" u="1"/>
        <s v="Bangolan_L18L8_NRO_050: Impacté par NRO_100_H_Bambalang" u="1"/>
        <s v="NRO_151_H_Bali-Njenka-IHS_U: Impacted by Mbengwi_G18L8L18_NRO_011" u="1"/>
        <s v="OST_337_URH_MAPOU: Impacted by Mantoum-Ville_U_OST_201 (TX issue)" u="1"/>
        <s v="OST_393_URH_BAMENKA: Impacted by Awing_G9U9U21_NRO_248 (TX issue)" u="1"/>
        <s v="CTR_733_Z_Nkongtock-IHS(CTR-733): Impacted by CTR_066_Z_Mandoumba(CTR-066)" u="1"/>
        <s v="SUD_135_Z_Petit-Zambi(SUD-135): 10.03.26; Camusat technician is managing (escalade L3)" u="1"/>
        <s v="Fundong-FM_L18L8_NRO_092: 14.01.26; Need FME on site to check antenna chain of ODU 3.1; RM Denis is informed" u="1"/>
        <s v="Mbam_G_CTR_303: 21/11/25: FSMF arrivé et remplacement planifié ce jour, ETA=13H UTC / FSMF faulty et commande en cours" u="1"/>
        <s v="Meyomessala_G9U9U21_SUD_003: Indisponibilité des services mobiles Voix &amp; Data dans la localité de Meyomessala_G9U9U21_SUD_003 et environs" u="1"/>
        <s v="Kenzou_U_EST_016: Impacted by Ndelele-MTN_G_EST_041" u="1"/>
        <s v="Sedek_GD_EXN_218: Impacted by Dargala-New (ODU fault)" u="1"/>
        <s v="OST_368_H_Foumbot-mbanjou: 07.02.2026: FME Yaya activated is managing ETA=ASAP" u="1"/>
        <s v="SUO_234_H_Limbe-Mile_1: 02/03/2026 Besoin de  d'un fme sur site pour verifier le status du MPR  Ghost Town " u="1"/>
        <s v="EXN_406_URH_ZILIM_I_II: 27.03.26; Besoin d'un FME sur site pour vérifier le statut de la BBU et son interco avec la RTN; Point suivi par le projet Huawei" u="1"/>
        <s v="Moumee-New_G9U9U21L8L18_OST_224: power status check ongoing" u="1"/>
        <s v="Nwa_U_NRO_012: 49.6V // FME is managing with the level 0 (Escalated to L2)" u="1"/>
        <s v="NRD_235_URH_DOUKA-GAINAKO: Triple Coupure FO :* FO SOUKOUNGA ---- GALLE DOWN VS FO BEMBOYO --- GALLE DOWN VS FO GABO_BADZERE ---  GALLE DOWN" u="1"/>
        <s v="Guiwa-Yangamo_G9U9U21L8_EST_123: 14.02.26; GE faulty low solar production /solar return awaited; GE replacement planned the 14.02.26 (escalated to L3)" u="1"/>
        <s v="Kosseoua_G9U9L8_EXN_244: SITE SWAPP TO HUAWEI" u="1"/>
        <s v="EXN_520_URH_GABAN: Incident P1 autour de EXN_018_H_Guidiguis (Zokok)" u="1"/>
        <s v="CTR_535_Z_Montee-Kondengui-MTN-IHS(CTR-535): Power status check ongoing" u="1"/>
        <s v="CTR_878_Z_BEACCentral-Indoor-8F(CTR-878-8F): Power status check ongoing" u="1"/>
        <s v="CTR_898_Z_Oveng-Mission-Catholique(CTR-898): Power status check ongoing" u="1"/>
        <s v="CTR_973_Z_Nkoabang-Ebolmedjock-IHS(CTR-973): power status check ongoing" u="1"/>
        <s v="OST_267_H_Dschang-Lycee-Technique-IHS: Impacted by OST_020_H_Dschang-II P1" u="1"/>
        <s v="OST_339_URH_NDOUPE: 14.01.26; Power issue and rural site; Awaiting sunshine" u="1"/>
        <s v="SUD_095_Z_Kribi-Makao(SUD-095): 10/02/2026 FME is managing (escalated to L2)" u="1"/>
        <s v="CTR_046_Z_CNDH(CTR-046): 29.03.2026 CAMUSAT: Grid outage grid only site /awaiting grid return" u="1"/>
        <s v="CTR_075_Z_Elig-Edzoa(CTR-075): 19/03/2026 grid only site with no space// awaiting grid return" u="1"/>
        <s v="CTR_090_Z_Av-Germaine(CTR-090): 12/01/2026 IHS:Grid only site, No space//Awaiting Grid return" u="1"/>
        <s v="CTR_565_Z_NR-Carrossel(CTR-565): 06/03/2026 Grid outage grid only site / awaiting grid return" u="1"/>
        <s v="CTR_664_Z_Avenue-Biyemassi(CTR-664): CAMUSAT: Grid outage no gen on site awaiting grid return" u="1"/>
        <s v="CTR_865_Z_Oyomabang-II(CTR-865): 04/03/2026 Grid outage grid only site / awaiting grid return" u="1"/>
        <s v="CTR_865_Z_Oyomabang-II(CTR-865): 06/03/2026 Grid outage grid only site / awaiting grid return" u="1"/>
        <s v="Fondonera-IHS_L18L8_OST_263: 09.02.26; IHS; Grid outage , Gen faulty // awaiting grid return (escalated to L2)" u="1"/>
        <s v="CTR_046_Z_CNDH(CTR-046): 15/04/2026 Our FME will on site , but the roads are currently blocked due to the Pope's arrival" u="1"/>
        <s v="Ekombe-Bondji-IHS_U_SUO_091: 31/10/2025 RED ZONE: Access clearance on site negotiation on going with surrounder for intervention: ETD not shared" u="1"/>
        <s v="Loum-Nkombi-II-IHS_U_LIT_520: DOWN EN 3G RESET EN COURS " u="1"/>
        <s v="Meguia_G9U9_OST_029: Impacted by OST_020_H_Dschang-II P1" u="1"/>
        <s v="Misaje_G_NRO_237: 07/12/2025: Date adjusted due to adding of Binka, Postponed due to no access, next  attempt on 09/12" u="1"/>
        <s v="CTR_217_Z_Madagascar-Yde-New(CTR-217): 01/04/2026 Grid only, No space // Awaiting grid return ESCALADE L2 IHS" u="1"/>
        <s v="EXN_458_URH_RHUMZOU2: 27.03.26; Staking issue at URH_Vitte, escalated to Huawei projet as URH_Vitte is not yet accepted" u="1"/>
        <s v="Mekin-CAMTEL_G9U9_CTR_434: 13/11/25: Analyses BO TX en cours: Besoin d'un FME sur site pour vérifier le statut de la BTS / ETA sera partagé" u="1"/>
        <s v="CTR_663_Z_AKOK(CTR-663): 06.03.26; MPR probably hanged following a power issue. Need FME on site to check its status; CM-20260306-00004741; FME Crislain activé pour investigations, update ASAP" u="1"/>
        <s v="Guiwa-Yangamo_G9U9U21L8_EST_123: 06/11/2025 FME en route pour intervention ETA 11H00 / FME sur site travaux ODU 3DB20859 AC recu faulty nouvelle commande passée au WH de Douala et expédition vers Ydé ce 07/11/25, ETD=08/11/25" u="1"/>
        <s v="CTR_762_Z_Ekoumdoum-Chatel(CTR-762): Pierre CAMUSAT: Nous procédons à l’acquisition du matériel en interne pour la partie active qui leur sera expédié d'ici jeudi prochain 24/07/2025  afin de normaliser vendredi le 25/07/2025.La restoration  de la partie passive un ETR du 25/07/2025 vous est communiqué conjointement avec l'équipe Huawei." u="1"/>
        <s v="Guili-Centre-IHS_G9_EXN_173: POWER STATUS CHECK ONGOING " u="1"/>
        <s v="EXN_246_H_KOUSSERI-Douane-MTN: 18.03.26; MTN is activated to check power" u="1"/>
        <s v="Ngomedzap_G9U21_CTR_188: 17.02.26; Site UE Relay et point suivi par l'ing OCM. Déploiement en cours d'un nouveau site dans la zone" u="1"/>
        <s v="NRO_157_URH_MBANJE-NJAP: Le site est down du as une RTN Faulty a remplacer sur le far End MBOT, le site etant situer en zone rouge, les negociations d’acces ont ete entreprises  pour intervention ce 16/07/25" u="1"/>
        <s v="NRO_157_URH_MBANJE-NJAP: Le site est down du as une RTN Faulty à remplacer sur le far End MBOT, le site etant situer en zone rouge, les negociations d’acces ont ete entreprises  pour intervention ce 16/07/25" u="1"/>
        <s v="NRD_145_H_Garoua-Lainde-II_U: Probable power issue // Esclated to L2" u="1"/>
        <s v="Mile29-Mamfe-IHS_G9U9L8L18_SUO_102: P1 incident at Meguia; Power issue" u="1"/>
        <s v="LIT_615_Z_Bonewonda-III(LIT-615): 31/03/2026 Micro SD faulty | FME sur site pour remplacement" u="1"/>
        <s v="CTR_851_Z_Tradex-Simbock-MTN(CTR-851): 09/04/2026 MTN Verifie l'etat de l'energie sur le site - Escalated to L2" u="1"/>
        <s v="NRD_294_URH_LABARE_BOBODJO: Power Issue on the site. Solar-Only site awaiting solar return while FME is also activated for investigation" u="1"/>
        <s v="EXN_807_N_Dabanga_G: 16.04.26; Après échange avec le BO TX, besoin d'un FME sur site pour tshoot en local et en parrallèle point escaladé au projet Huawei pour vérifier le lien RTN Dabanga&lt;&gt;Maltam; CM-20260416-00003579; FME Moustapha activé pour investigations" u="1"/>
        <s v="CTR_591_Z_Afeme-Nord: 18/08/2025 Fme active en route ETA=13H UTC " u="1"/>
        <s v="LIT_677_Z_Makepe-III-MTN(LIT-677): 16/12/2025 MTN:  We are facing access issue on this site, we will come back to you soon." u="1"/>
        <s v="CTR_698_Z_Nkoabang-South-MTN(CTR-698): 17/02/2026 MTN : Notification done to Camusat abd feedback is awaited escalade L2 MTN " u="1"/>
        <s v="Kembong_L18L8_NRO_026: 09/01/2026 The site is down and our FME reports power issue on site. Please involve your team to check on site and share the evidences ESCALADE L2 IHS" u="1"/>
        <s v="NRD_067_H_Garoua-Foulbere-IV: Power status check ongoing" u="1"/>
        <s v="NRD_139_H_Garoua-Foulbere-II: Power status check ongoing" u="1"/>
        <s v="NRD_159_H_Garoua-Rte-Gashiga: Power status check ongoing" u="1"/>
        <s v="NRD_186_H_Garoua-Bockle-II_U: Power status check ongoing" u="1"/>
        <s v="NRD_264_H_NGONG-BARMEY-LOGOL: Power status check ongoing" u="1"/>
        <s v="NRD_304_URH_DJALINGO_TCHOMPA: Power status check ongoing" u="1"/>
        <s v="Foyemtcha_L18L8_OST_156: 03/11/25: BO TRANS analysis ongoing" u="1"/>
        <s v="Mandoumba_G9U9L8_CTR_066: Impacted by Nkenglikok_CTR_060 (TX Issue)" u="1"/>
        <s v="ADM_193_URH_MBOR: 06.02.26; Power issue and solar only; Awaiting sunshine" u="1"/>
        <s v="ADM_193_URH_MBOR: 14.01.26; Power issue and rural site; Awaiting sunshine" u="1"/>
        <s v="ADM_193_URH_MBOR: 15.01.26; Power issue and solar only; Awaiting sunshine" u="1"/>
        <s v="Nwa_G9U9_NRO_012: 04/11/25: IHS: Our FME Roland is managing with level zero" u="1"/>
        <s v="Bambalang_G_NRO_100: IHS feedback awaiting // Power issue // Ghost town (P2 incident)" u="1"/>
        <s v="ADM_163_H_Mbamti-Katarko: 20.04.26; FME en route pour le site de Darassalam, ETA=13H UTC" u="1"/>
        <s v="SUO_185_H_BUEA-WOKOKO-IHS: 10.02.26; Fme Honore Koube : Lock Down in area, Fme manage with powerCo level zero" u="1"/>
        <s v="LIT_477_Z_Bekoko-IHS(LIT-477): 26/09/2025 Nous observons l'indisponibilité du lien Microwave CRF-Mutzik-IHS-LIT_485&lt;&gt;Bekoko-IHS-LIT_477." u="1"/>
        <s v="OST_906_URH_KOUROM_CHEFFERIE: FO Banengo - Bamenda Hostpot down" u="1"/>
        <s v="LIT_677_Z_Makepe-III-MTN(LIT-677): 22/02/2026site locker a la demande de OCM " u="1"/>
        <s v="LOUM-PHP_G9U9U21L8_LIT_593_MRBTS1: 26/08/2025 FME is managing to reach to site ETA ASAP" u="1"/>
        <s v="Vivoki-IHS_G9U9_NRO_039: 31/10/25: Insécurité dans la zone et nous essayons à avoir un niveau 0 (escalade faite au PM)" u="1"/>
        <s v="LIT_718_Z_Bonamoutongo-III(LIT-718): 21.04.26; Probable Grid outage, Grid only site / FME will check - Fme is on the way ETA 12H30 - Escalated to L2" u="1"/>
        <s v="NRD_235_URH_DOUKA-GAINAKO: BO TRANS analysis ongoing" u="1"/>
        <s v="SUO_235_H_Limbe-Ngueme: 18/08/2025 Fme active GHOST TOWN AUJOURDUI" u="1"/>
        <s v="NRD_227_URH_MBAKANA: P2 Incident at ADM_160_H_Phacochere, power issue, camusat" u="1"/>
        <s v="CTR_761_Z_Nkolbisson-II(CTR-761): 17/02/2026 Camusat: technician on his way ETA 19H" u="1"/>
        <s v="Befang-MTN_G9U9_NRO_239_MRBTS1: FME is activated to check MPR status on site // (Road blocked by separatists)" u="1"/>
        <s v="Mbalam_G18L18L8_SUD_222: 25/02/2026 Camusat: FME manages with level 0 who is on his way ETA 06:45 PM (escaladé au L3)" u="1"/>
        <s v="Sanglou-IHS_N_G9U9L8L7_SUD_206: power status check ongoing" u="1"/>
        <s v="CTR_951_Z_Odza-Entree-Plaque-LB(CTR-951): 08/12/2025 IHS: FME is on his way ETA 01:30 PM" u="1"/>
        <s v="LIT_851_Z_Yassa-La-Perle(LIT-851): 18/02/2026 power issue escalade L2 camusat / FME SUR SITE " u="1"/>
        <s v="NRO_068_H_Bambili-Round-About-IHS: 17/12/2025 Grid outage, Gen and pwc overload escalade L5 IHS W52" u="1"/>
        <s v="Mekin-CAMTEL_G9U9_CTR_434: FME Rodrigue activated is managing ETA=03:00 PM// Relance du FME en cours" u="1"/>
        <s v="OST_221_H_Bamendjing-MTN-IHS_U: 06.04.26; All RMODs are down. Need FME on site to check anay FPFC disjunction; CM-20260406-00001677; FME Yannick Kamdom activated for investigations, update ASAP" u="1"/>
        <s v="Kumbo-Bangam-IHS_U_NRO_052: Power status check ongoing" u="1"/>
        <s v="OST_140_N_Santchou-IHS_G: Impacted by OST_038_N_Santchou_G" u="1"/>
        <s v="CTR_074_Z_Damas(CTR-074): 20/02/2026 Travaux en cours ETR=2H" u="1"/>
        <s v="Bali_G18L8L18_NRO_017_MRBTS2: Impacted by MPR_HL_MBENGWI_HOTSPOT (Misalignment)" u="1"/>
        <s v="Mankon-II_G9U9L8_NRO_141: 02/02/2026 ghost town(restriction on movement within the city) in the area / technician is trying to manage the issue escalade L3 CAMUSAT " u="1"/>
        <s v="NRO_128_H_Bamenda-Blue-moon-IHS: impacted by  NRO_016_H_Bda-Agence" u="1"/>
        <s v="Bangolan_G_NRO_050: IHS: 37.2V // Eric is managing with level 0, ETA asap" u="1"/>
        <s v="OST_367_H_Foumban-Mambain: 06.03.26; Camusat; FME is managing with level 0" u="1"/>
        <s v="LIT_934_URZ_KOKOUE(LIT-934): 07.04.26; FME en rotue pour le site, ETA=11H UTC" u="1"/>
        <s v="Akom-II-IHS_U_SUD_054: Power Status check Ongoing" u="1"/>
        <s v="Datcheka-IHS_G9U9L8_EXN_265: Impacted  by Supervision Issue at Guidiguis Cluster. FME is on the way to Guidiguis" u="1"/>
        <s v="NRD_323_URH_OURO_DOUKOUDJE: Go Donne par OCM pour la relocalisation des sites. OT en cours redaction par la Team Projet Huawei pour la migration des Site. Un Update sera partage ce soir sur les delais // OT Toujours en cour d'elaboration pour effectuer les actions de reparenting recommandee Update en soiree" u="1"/>
        <s v="Mbot_L18L8_NRO_246: Power status check ongoing" u="1"/>
        <s v="ADM_247_URH_GOUN_BELA: Impacted by Limbon-IHS_L8_ADM_080" u="1"/>
        <s v="Bouba-Ndjida-Park_G9U9L8_NRD_167_MRBTS1: Impacté par Gaba_U_NRD_155 (Alarmes énergie)" u="1"/>
        <s v="Mayo-Nonde-IHS_G9U9U21_NRD_106: 23.02.2026: FME Jean Paul activated is managing with level 0. Update ASAP" u="1"/>
        <s v="LIT_186_Z_Edea-Beon(LIT-186): 28.01.26; MPR hanging following power issue. Need FME on site to check its status; CM-20260128-00002715; FME Yannick is activated to check, update ASAP" u="1"/>
        <s v="EXN_467_URH_MOUHOUR: 03/04/2026 FME activé manage avec le level 0 " u="1"/>
        <s v="NRD_336_URH_BOUK: Impacted by Tchabal_ADM_016 (TX issue/P1 incident)" u="1"/>
        <s v="Ndu-Mbakfu-IHS_G9U9U21_NRO_089: 07.02.2026: Reminder Send to RM. Awaiting Update from him. Update ASAP" u="1"/>
        <s v="SUO_170_H_Buea-Low-Boduma-MTN: Power Instability handled by MTN ESCALATE TO MTN and also folow by Customer with MTN" u="1"/>
        <s v="Baba-Babungo-IHS_G9U9U21_NRO_085: 06.04.26; Feedback MTN, Impacted by fiber failure in the area. Restoration team faces access issue due to insecurity, escalated to L3" u="1"/>
        <s v="CTR_1107_Z_OKOUI-Chefferie(CTR-1107): New site not yet accepted" u="1"/>
        <s v="CTR_900_Z_Messasi-crf-fouda(CTR-900): New site not yet accepted" u="1"/>
        <s v="CTR_945_Z_Omnisport-Betesda(CTR-945): New site not yet accepted" u="1"/>
        <s v="Mile4_U_SUO_021: Impacted by SUO_021_Mile4 (TX issue / P2 incident)" u="1"/>
        <s v="NRD_018_H_Garoua-Chateau: 21/11/25: Chassis arrivé et FME en route pour remplacement, ETA=11H UTC" u="1"/>
        <s v="LIT_718_Z_Bonamoutongo-III(LIT-718): 04/03/2026 Grid outage and Grid only site/ Grid return awaited (escalade L4)" u="1"/>
        <s v="NRD_137_H_Touboro-Ville: 01/09/25 9H: FME Zacharie is activated to check (CM-20250901-00001663); ETA will be shared" u="1"/>
        <s v="Meidougou-MTN_G18L18L8_ADM_062: 20.04.2026: Site foudroyé les deux FSMF en défaut ils redémarre en continu nécessaire en remplacement.Commande en cours. Update ASAP" u="1"/>
        <s v="OST_353_H_Bfsam-St-Francois: 21/12/25: Activer le FME pour check de la carte EAC et de l'ODU UBT-S sur le site de BFSAM-ST-FRANCOIS / RM Denis informé, FME Landry en route, ETA=9H30 UTC" u="1"/>
        <s v="OST_394_URH_BALOUM: 25.03.26; Besoin d'un FME sur Mbouda_OST_141 pour vérifier le statut de la RTN et son interco avec le 10G_MPR_MBOUDA_2, S1P4; CM-20260325-00002951; FME Yannick activé pour investigations, update ASAP" u="1"/>
        <s v="EXN_473_URH_GADAKA: ANALYSE BO TRANS" u="1"/>
        <s v="Mankouotmbou_G9U9_OST_245_MRBTS1: FME Yaya is activated (CM-20250808-00002468)" u="1"/>
        <s v="LIT_825_Z_Camp-Bertaud(LIT-825): 31/10/25: Power alarms / Awaiting Camusat feedback" u="1"/>
        <s v="Pangar-Camrail_G9_ADM_114_MRBTS1: Impact travaux Biloba de swapp du lien Ngaoundal -- Pangar" u="1"/>
        <s v="Jabane_U_SUO_173: Soucis dans la chaine TX du BIR (Point escaladé au Colonel responsable des Telecoms au BIR)" u="1"/>
        <s v="Otele-Camrail_G9_CTR_452_MRBTS1: " u="1"/>
        <s v="EXN_543_URH_MOUMOUR: Impacted by Gouzougoui-IHS_G18L18L8L26_EXN_100" u="1"/>
        <s v="SUO_169_H_Buea-Bomaka-III-MTN: 03/10/2025 Investigation ongoing FME can not move to site due to Ghost town" u="1"/>
        <s v="SUO_222_H_Buea-Bakwere-Town-MTN_U: Power Issue handled by MTN. Feedback: Power Team is managing Ghost Town" u="1"/>
        <s v="Pinyi-Ngali_G9U9U21_NRO_091: Impacted by NRO_011_H_MBENGWI" u="1"/>
        <s v="Foreke_L18_OST_251: 05/02/2026: Spare recu FME sur site debut des travaux en cours" u="1"/>
        <s v="Ossing-IHS_G9U9_SUO_100_MRBTS1: IHS FME is managing with level 0 due to insecurity" u="1"/>
        <s v="Mamfe-Brasserie_L8L18_SUO_073: P1 incident Bachuo-Ntai_G9_SUO_030; Power issue at Fainchang" u="1"/>
        <s v="CTR_409_Z_BATA-Mokolo(CTR-409): Multiple Coupure de Liens Optim Radio dans la Zone de Etoa-Meki" u="1"/>
        <s v="Mbamti-Katarko_G9U9L8_ADM_163_MRBTS1: Camusat: technician is managing the point feedback awaited" u="1"/>
        <s v="Bafut-Swie-Hill-IHS_G9U9L18L8_NRO_102: 15.01.26; IHS; Moses is informed and will manage in the morning, Insecurity area" u="1"/>
        <s v="SS-Hotel-Lagon-Outdoor_L_SUD_SS_HL_O: 09/01/2026 FME en route pour la récupération au WH et configuration avant expédition" u="1"/>
        <s v="SUO_111_H_Kumba-Makata-IHS_U: BESOIN D  UN FME SUR SITE DE KUMBA-MAKATA POUR FAIRE LE RESET DE L ODU FME ACTIVE GHOST TOWN " u="1"/>
        <s v="OST_017_H_Bafou: Impacted by OST_020_H_Dschang-II" u="1"/>
        <s v="Alou-IHS_G9_SUO_133: Impacted Fontem_G9U9_SUO_017 (TX Issue)" u="1"/>
        <s v="Nkeng-Likok-II_U_LIT_658: En attente du matériel VSAT en semaine 36" u="1"/>
        <s v="EXN_262_URH_ASHIGASHIYA: 22/09/25: Intervention prévue pour ce 23/09/25" u="1"/>
        <s v="Alou-IHS_G9_SUO_133: 20.04.26; Acces Negociation Ongoing Planned For 21.04.2026 If access granted" u="1"/>
        <s v="CTR_718_Z_Oyomabang-marche(CTR-718): 23/11/25: Camusat: Grid only site grid outage no space/Awaiting grid return" u="1"/>
        <s v="SUO_170_H_Buea-Low-Boduma-MTN_U: Power Instability handled by MTN ESCALATE TO MTN and also folow by Customer with MTN" u="1"/>
        <s v="Misaje_G_NRO_237: 11/12/2025: FME Sur site nous remonte que le Chassis MSS8 a pris un coup. Inventaire des cartes fautly en Cours" u="1"/>
        <s v="Mbe-IHS_G18L8L18L26_ADM_092: 01/02/2026 Need FME on site to check MPR status and antenna chain of Odu FME activé manage avec le level 0" u="1"/>
        <s v="SUD_073_Z_KYE-Ossi-II(SUD-073): Impacted by Meyo-Centre_G9U9U21_CTR_145 Tx Instability(Carte Core to be replaced. Order Done update ASAP)" u="1"/>
        <s v="NRD_073_H_Garoua-Camp-Chinois-IHS: 16.03.2026: Possible plantage de l'ODU a Garoua-Orange.Action remote en cours cote Garoua-Orange. Si site toujours down. BV Mobiliser un FME sur site de Garoua-Orange checker l'ODU 5.2" u="1"/>
        <s v="Goulourgou_GD_EXN_200: Power Status check Ongoing" u="1"/>
        <s v="Obokouel_G9U9L8_CTR_906: Impacted by CTR_215_Z_Nkolda(CTR-215)" u="1"/>
        <s v="SUO_110_H_Kumba-Fiango-IHS: 07/01/2026 FME active ETA=11H30 utc " u="1"/>
        <s v="Guendjen_GD_EXN_205: Impacted by EXN_096_H_Yagoua-Ville (TX issue)" u="1"/>
        <s v="EXN_108_N_Roua_GD-VSAT: 26/12/2025 Convertisseur de tensions en défaut et pas disponible point transmis  OCM " u="1"/>
        <s v="OST_353_H_Bfsam-St-Francois: 24.03.26; Camusat; Grid outage et impossible de démarrer le GEN pour cause de nuisance sonore (escalade L5 de Camusat)" u="1"/>
        <s v="CTR_642_Z_Mefou-Assi-IHS(CTR-642): 03/12/2025: Apres des mesures effectues par la Team CDS, il y'a pas de coupur mais plutot un soucis SFP sur site. Verification de la disponibilite en cours et remplacement des que possible" u="1"/>
        <s v="SUO_110_H_Kumba-Fiango-IHS: 07/01/2026 FME active ETA=12H30 utc " u="1"/>
        <s v="ADM_007_H_Ngd-CRTV: 28.03.2026: Spare recu hier nuit. FME actuelleemnt sur site mais il fait mauvais temps pour proceder au remplacement. Evidences envoyes" u="1"/>
        <s v="Ebonji-IHS_L18L8_SUO_101: up" u="1"/>
        <s v="LIT_963_Z_Logbessou-Stade-Njoh(LIT-963): Impacted by bamkoul" u="1"/>
        <s v="Ezezang-MTN_G9U9U21_CTR_230: Swap ZTE en cours site UP sur ZTE" u="1"/>
        <s v="LIT_057_Z_Bsadi-Terminus(LIT-057): Impacted by Makepe-Nodal / P1 Incident" u="1"/>
        <s v="LIT_020_Z_Bonamoutongo(LIT-020): Impacted by LIT_667_Z_PK13-Sitabac-New(LIT-667)" u="1"/>
        <s v="CTR_872_Z_Abom-Plateau-II(CTR-872): Faisant suite à l'intervention ayant eu lieu sur le site ce jour, chassis et carte EASv2 seront remplacé le 04/06/25 // FME sur site actuellement (actions en cours)" u="1"/>
        <s v="Manmenye_G9U9L8_CTR_117: Power status check ongoing" u="1"/>
        <s v="SAA-IHS_G9U9L8_CTR_829_MRBTS1: Power status check ongoing" u="1"/>
        <s v="OST_390_URH_NJINGA_NDOUTAIN: 03/04/2026 FME forte pluie dans la zone " u="1"/>
        <s v="NRD_136_H_Pouss-II: 19.04.26; Power alarms; Camusat feedback awaiting - Escalated to L2" u="1"/>
        <s v="CTR_669_Z_Mvog-Mangaa-II(CTR-669): 20.04.26; Camusat; Probably Grid outage, Grid only site / Grid return awaited - Escalated to L2" u="1"/>
        <s v="Yingui-IHS_G9U9U21L18L8_LIT_180: 04.01.2026: Action avec le level 0 NOK. Le FME Beauclaire se rendra sur site apres intervention sur Bonepoupa" u="1"/>
        <s v="Akum-Ville-MTN_L8L18_NRO_240_MRBTS2: Power status check ongoing" u="1"/>
        <s v="Makak_G9U21_CTR_144: Impacted by CTR_186_Z_Minka-MTN-IHS(CTR-186)" u="1"/>
        <s v="Ndop-Kake-Hill_G_NRO_137: 3.4V // IHS FME is managing with level 0 due to insecurity" u="1"/>
        <s v="LIT_512_Z_Apouh(LIT-512): 19.04.26; Besoin d'un FME sur site pour reset du MPR et si NOK, tshoot avec le BO TX; FME Yannick activé pour investigations, update ASAP" u="1"/>
        <s v="BTS-Mobile-Mbandjock_L8_CTR_636_MRBTS3: CAMUSAT: Technician is managing the point feedback awaited// Escalated to L3 of CAMUSAT (Camusat FME en route pour le site, ETA 13H UTC)" u="1"/>
        <s v="OST_324_URH_BAPI: 16/02/2026 FME activé eta asap" u="1"/>
        <s v="OST_102_H_Foumban-Mambain-MTN: Power status check ongoing" u="1"/>
        <s v="OST_121_H_Bfsam-Gouache-IHS_U: Power status check ongoing" u="1"/>
        <s v="OST_175_H_Foumban-Ndjidare-II: Power status check ongoing" u="1"/>
        <s v="OST_353_H_Bfsam-St-Francois_U: Power status check ongoing" u="1"/>
        <s v="OST_406_H_Chefferie-Bangangte: Power status check ongoing" u="1"/>
        <s v="CTR_653_Z_Mfou-Entree(CTR-653): Power alarms; Camusat feedback awaiting" u="1"/>
        <s v="ADM_163_H_Mbamti-Katarko: 13/04/2026 ODU MPT MC  3DB20774CB  ETD: 4/18/2026" u="1"/>
        <s v="NRD_158_H_Garoua-Ngalbidje-II_U, LogicRNCID=387: Power status check ongoing" u="1"/>
        <s v="CTR_331_Z_Clge-Advantiste(CTR-331): FME Hadjet activated is managing ETA=02:00 PM" u="1"/>
        <s v="LIT_934_URZ_KOKOUE(LIT-934): 08.04.26; Site vendalisé, inventaire transmis, en attente de la MAD du matériel" u="1"/>
        <s v="Ossing-IHS_G_SUO_100: Power status check ongoing" u="1"/>
        <s v="CTR_939_Z_Mehanda-IV(CTR-939): Impacted by CTR_628_Z_Odza-III(CTR-628)" u="1"/>
        <s v="EXN_527_URH_MOVOY: 07.04.26; Generation d'un FSI en cours pour intervention ce 09.04.26" u="1"/>
        <s v="Bagodo_L8_ADM_052_MRBTS2: 22/09/25: FME Willy activé pour investigations; CM-20250922-00002523" u="1"/>
        <s v="CTR_217_Z_Madagascar-Yde-New(CTR-217): 07.02.2026: ESCALATE TO L3 WITH Customer Support Asked | Continuite de delestage(evidences partagees par IHS)" u="1"/>
        <s v="NRD_049_H_Garoua-Kolbives: 01/04/2026 " u="1"/>
        <s v="CTR_217_Z_Madagascar-Yde-New(CTR-217): 26/12/2025 FME en route ETA=1H" u="1"/>
        <s v="EXN_233_H_Maroua-Meskin: 14.01.26; Probable power issue; IHS feedback awaiting" u="1"/>
        <s v="Mazabe_U_EST_074: IHS: GEN faultty / ESCALATE TO L3, Gen expedition ongoing and restoration this 18/07/25" u="1"/>
        <s v="LIT_382_Z_Banyangui(LIT-382): 19/01/2026 FME activé pour le site ETA =14H15 // Impossible de faire le routage en attente de la remonté de la fibre " u="1"/>
        <s v="NRO_085_N_Baba-Babungo-IHS_G: Power status check ongoing" u="1"/>
        <s v="NRO_133_H_Bamenda-Bujong-HIS: Power status check ongoing" u="1"/>
        <s v="NRO_134_H_Bamenda-Ntasen-HIS: Power status check ongoing" u="1"/>
        <s v="NRO_137_H_Ndop-Kake-Hill-IHS: Power status check ongoing" u="1"/>
        <s v="NRO_148_H_BAMENDA-MENTEH-IHS: Power status check ongoing" u="1"/>
        <s v="Benakuma_U_NRO_233: Impacted by Befang-MTN_U_NRO_239 (TX)" u="1"/>
        <s v="EXN_379_URH_DELEDE_BANASSET: New site not yet transferred to MSP" u="1"/>
        <s v="EXN_569_H_KOUSSERI-CAMTEL_U: New site not yet transferred to MSP" u="1"/>
        <s v="Mankouotmbou_G9U9U21_OST_245: 25/02/2026: FME Wylli activated is managing ETA=03:00 PM" u="1"/>
        <s v="CTR_831_Z_Mbalgong-Carrefour(CTR-831): 03/09/2025 Grid outage grid only site Awaiting grid return ESCALADE L3 CAMUSAT : Cables ENEO déconnectés au niveau du poteau et en amont du compteur / ENEO mis à contribution pour intervention ce jour" u="1"/>
        <s v="Ndjokloumbe-IHS_U_LIT_500: Power status check ongoing" u="1"/>
        <s v="Akum-Ville-MTN_U_NRO_240: FO Banengo - Bamenda Hostpot down" u="1"/>
        <s v="EST_143_Z_Bertoua-CAMTEL(EST-143): 14/01/2026 investigation en cours  ESCALADE L2 camusat" u="1"/>
        <s v="CTR_953_Z_Akak-II(CTR-953): 09/03/2026 Délestage Eneo et cable du GE vandalisé / retour secteur en attente" u="1"/>
        <s v="Campo-Maan_U_SUD_085: La spare recu s’est averer defectueuse, une nouvelle quitte de DOUALA ce jour, ETD 06/05/2025" u="1"/>
        <s v="OST_233_H_Foumban-Kounga-II: 13.04.26; Besoin d'un FME sur site pour vérifier le statut du MPR; CM-20260413-00006392; FME Yaya activated, update ASAP" u="1"/>
        <s v="EXN_288_URH_ZIMADO: Impacted by EXN_051_H_Logone-Birni P2" u="1"/>
        <s v="EXN_246_H_KOUSSERI-Douane-MTN: Impacted by Galle_U_ADM_028 P1 Incident" u="1"/>
        <s v="EXN_367_H_Yagoua-Fourmarkamna: Impacted by Galle_U_ADM_028 P1 Incident" u="1"/>
        <s v="CTR_865_Z_Oyomabang-II(CTR-865): 06/02/2026 grid outage grid only site escalade L3 CAMUSAT" u="1"/>
        <s v="CTR_791_Z_Ayene-II(CTR-791): 01/12/2025: En Attente de la restauration du Power Par CAMUSAT ce jour" u="1"/>
        <s v="LIT_757_Z_Yatchika-II(LIT-757): 16/02/2026 grid outage only site / grid return awaited escalde L2 camusat" u="1"/>
        <s v="Koupa-Kagnam_G9U9U21_OST_114_MRBTS1: Injection pump faulty. Awaiting grid return ( FME is working on site)" u="1"/>
        <s v="LIT_737_Z_Logpom-New(LIT-737): 20.03.26; Camusat; Grid outage, Grid only site / Grid return awaited ESCALADE L3 CAMUSAT" u="1"/>
        <s v="Balissa_MTN-IHS_G9U9U21_CTR_170: 02.04.2026: ODU Recu faulty nouvelle commande en cours chez OCM car spare pas dispo chez Huawei" u="1"/>
        <s v="SUO_235_H_Limbe-Ngueme_U: CAMUSAT dangerous area at night intervention in the morning intervention in the morning // Escalated to L4" u="1"/>
        <s v="Baba-Babungo-IHS_G9U9U21_NRO_085: 07.04.26: Feedback MTN, Impacted by fiber failure in the area. Restoration team faces access issue due to insecurity, escalated to L4" u="1"/>
        <s v="Baba-Babungo-IHS_G9U9U21_NRO_085: 07.04.26; Feedback MTN, Impacted by fiber failure in the area. Restoration team faces access issue due to insecurity, escalated to L4" u="1"/>
        <s v="NRD_213_URH_MAYO_NDA: Les actions du FME hier n'ont rien donnes, apres de nouvelles verification le probleme pourait etre logique. Le BO TX a ete activer pour Investigation Update dans 1H" u="1"/>
        <s v="EXN_210_H_Gabarairou: 01.03.26; MPR du cluster pas supervisés. Besoin d'un FME sur site dans un 1er temps pour vérifier la chainte antennaire de l'ODU 3.1; CM-20260301-00004521; FME Yonoussa activé pour investigations, update ASAP" u="1"/>
        <s v="EXN_231_H_Tourou: 24.03.26; Camusat; ETA=10H30 UTC" u="1"/>
        <s v="Ekombe-Bondji-IHS_U_SUO_091: 10/11/2025 POINT transmis au BO RAN pour support du FME" u="1"/>
        <s v="Ndop-Kake-Hill_G9U9L8_NRO_137_MRBTS1: FO BAFOUSSAM-BANENGO - BAMENDA DOWN // Major P1 incident" u="1"/>
        <s v="Makak_G9U21_CTR_144: Indisponibilité des services voix &amp; data dans la zone de CTR_202_N_Mom et envrions" u="1"/>
        <s v="SUO_266_H_Ekata-IHS: 07.04.26; Access issue to site which is located in a red zone and no way to go on site for now, escalated to L5" u="1"/>
        <s v="SUO_266_H_Ekata-IHS: 08.04.26; Access issue to site which is located in a red zone and no way to go on site for now, escalated to L5" u="1"/>
        <s v="SUO_266_H_Ekata-IHS: 09.04.26; Access issue to site which is located in a red zone and no way to go on site for now, escalated to L5" u="1"/>
        <s v="Ambam-FH_G9U9U21_SUD_020_MRBTS1: Power status check ongoing" u="1"/>
        <s v="SUO_224_H_LIMBE-MOTOWOH-MTN: 13/01/2026 FME activé ETA=16 UTC" u="1"/>
        <s v="OST_170_H_Bfsam-Centre-II: 26/09/25: Grid only (No Space) and Grid Outage" u="1"/>
        <s v="OST_228_H_Foumbot-Ndoumbem: 24.02.26; Camusat; Impossible de démarrer le GEN car litige avec le bailleur (escaladé au L2)" u="1"/>
        <s v="CTR_707_Z_Nyom-Sud(CTR-707): CAMUSAT: Coupure ENEO, les voisins interdisent le fonctionnement du générateur/ En attente du retour ENEO" u="1"/>
        <s v="LIT_592_Z_Manjo-PHP(LIT-592): 15.04.26; Need FME on site to check BBU status and interconnection with MPR on port 1/6; CM-20260415-00005060; FME Tchoupa Yannick activé pour investigations, update ASAP" u="1"/>
        <s v="Kake_G9U9L8_LIT_769: power status check ongoing" u="1"/>
        <s v="Matsari_G9U9L8L7_CTR_301: power status check ongoing" u="1"/>
        <s v="Gaba_G9U9U21_NRD_155_MRBTS1: Power status check ongoing" u="1"/>
        <s v="Baba-Babungo-IHS_G9U9_NRO_085: Power status check ongoing" u="1"/>
        <s v="EXN_231_H_Tourou: 05.02.2026: FME en route pour le site, ETA 13H" u="1"/>
        <s v="LIT_121_N_Ngog-Mbog_G: Impacted by  CTR_189_Z_Botmakak (TX issue)" u="1"/>
        <s v="LIT_441_Z_Ngo-Njo(LIT-441): Impacté par LIT_128_Z_PK11 (TX issue)" u="1"/>
        <s v="LIT_547_Z_Marche-Congo: 24.04.26: Camusat: Grid outage still pending - Escalated to L2" u="1"/>
        <s v="CTR_776_Z_Nkolda-II(CTR-776): 04/02/2026 Grid bad phase / Awaiting Grid phase return (escalade L3 CAMUSAT)" u="1"/>
        <s v="CTR_942_Z_Mbankolo-II(CTR-942): 03.02.2026 CAMUSAT: Access issue Connu par le client (escalade L3 CAMUSAT)" u="1"/>
        <s v="LIT_838_Z_Logpom-Bagam(LIT-838): New site not yet accepted" u="1"/>
        <s v="NRO_130_H_BAMENDA-GRA-IHS: Grid outage. Gen faulty. Awaiting Grid return " u="1"/>
        <s v="OST_120_H_Bfsam-Dienso_U: Impacté par Bfsam CRTV, mail en cours vers OCM pour vérification de l'énergie" u="1"/>
        <s v="Manengole_G_LIT_356: Flash reçue faulty suite test sur un autre site, commande passée ce 03/06.25 et expédition en cours de Dla vers le site, ETA 17H UTC" u="1"/>
        <s v="Nitoukou-IHS_G9U9U21_CTR_177: Impacted by SUO_028_Z_Ndom (Power issue)" u="1"/>
        <s v="Nkolmeyang-IHS_G9_CTR_442: 04/03/2026 OCM: installation de la liaison NKOMEYANG &lt;&gt; TIGA ETR=FIN MARS" u="1"/>
        <s v="Bangolan_G9U9_NRO_050: 06/11/25: IHS: 47.00V / FME Eric is managing with level 0. Insecurity area (escalated to L2)" u="1"/>
        <s v="SUO_040_H_Tinto: 13/04/2026  No power issue Need fme on site to check MPR status / fme Stanley activated ETA =ASAP ghost town" u="1"/>
        <s v="CTR_487_Z_Mvan-MRS-IHS(CTR-487): 06.01.26; Power alarms; IHS feedback awaiting" u="1"/>
        <s v="CTR_453_Z_Binguela-Camrail(CTR-453): 10.04.26; Investigations en cours avec le niveau 0 qui est sur site" u="1"/>
        <s v="NRD_217_URH_RENG: 30/03/2026 Présence d'abeille sur le rural site de Reng pas moyen de s'approcher pour mener des actions" u="1"/>
        <s v="Tourou_G18L8_EXN_231: 25/11/25: Camusat: FME will be on site in the morning (escalated to L2): Technician is ongoing to the site, no ETA, red zone" u="1"/>
        <s v="Mokolo-Djimeta-IHS_G9U9U21_EXN_140: 24/11/25: Chassis arrivé à Mra et carte core arrivée ce jour et achéminement en cours vers Mokolo, ETD=25/11/25 15H UTC" u="1"/>
        <s v="LIT_827_Z_Bwang-Bakoko(LIT-827): Impacted by yassa-pessage" u="1"/>
        <s v="Akok-II_G9U9L8_SUD_127: impacted by Niete-FH_G9U9L8_SUD_005" u="1"/>
        <s v="CTR_1101_Z_Nkolmedseng-Abom: New site not yet transferred to MSP" u="1"/>
        <s v="OST_238_H_Bfsam-Megom: CAMUSAT: Grid outage, Grid only site / Grid return awaited" u="1"/>
        <s v="Zidim-IHS_U_EXN_154: FSMF faulty et expédition en cours de Maroua vers Mokolo, ETD=25/07/25" u="1"/>
        <s v="EXN_467_URH_MOUHOUR: Impacted by EXN_131_N_Zanay-IHS P1" u="1"/>
        <s v="EXN_146_H_Maroua-Loperey-II-IHS: Impacted by Galle_U_ADM_028 P1 Incident" u="1"/>
        <s v="Doumofe-MTN_U_OST_116: TX issue et en attente retour MTN // Escaladé à Tsakeu Sylvain" u="1"/>
        <s v="CTR_925_URH_NKOTENG_SOSUCAM1: 02/11/25: RTN en cours d'éxpédition vers Yaoundé, ETD=02/11/25" u="1"/>
        <s v="NRD_056_N_Baikwa-Bere_D: 23/12/2025: Possible Plantage de la BTS. Action de reset en cours Update ASAP" u="1"/>
        <s v="Lomie_G9U21_EST_010: VSAT instabilities" u="1"/>
        <s v="Pinyin-New_G9U9_NRO_247_MRBTS1: Power status check ongoing" u="1"/>
        <s v="Mada_G_EXN_223: Incident P2 sur Mada_G9U21L8_EXN_223 / FME is managing" u="1"/>
        <s v="Campo_G9U9U21L8_LIT_132_MRBTS1: impacted by Colline-du-loup_G9U9_LIT_133" u="1"/>
        <s v="Bangolan_G9U9_NRO_050_MRBTS1: 22/09/25: IHS: 1V // FME Eric managing with level 0, insecurity" u="1"/>
        <s v="CTR_951_Z_Odza-Entree-Plaque-LB(CTR-951): 09/12/2025: 09/12/2025: La bailleresse est en route pour aller ouvrir le site au FME ETA=1H30" u="1"/>
        <s v="LIT_656_Z_Cite-Berge-EPC(LIT-656): 03.04.26; Camusat; Contacteur eneo Faulty, le niveau0 informe que le GE démarre après 30 min il s'arrete/FME informe qu'il de rendra sur site au petit Matin pour mieux investiguer (escalated to L2)" u="1"/>
        <s v="Bazou-IHS_U_OST_152: impacted by Bazou_U_OST_039" u="1"/>
        <s v="NRD_073_H_Garoua-Camp-Chinois-IHS: FME actuve ETA ASAP" u="1"/>
        <s v="Bafang-Centre_G9U9U21_OST_126: Power status check ongoing" u="1"/>
        <s v="OST_391_URH_MATABA_PONDIMOUN: Impacted by OST_252_H_Koundoum (TX issue)" u="1"/>
        <s v="Bangolan_G9U9_NRO_050_MRBTS1: IHS: 1.00V // FME Eric managing with level 0, insecurity" u="1"/>
        <s v="Ngomedzap_G9U21_CTR_188_MRBTS1: Site urelay et En attente du matériel pour le swap en VSAT en semaine 36" u="1"/>
        <s v="Home-HIS_G9U9U21_ADM_112_MRBTS1: Convertisseur arrivé ce 01/07/25 15H et expédition en cours vers Touboro, ETD=02/07/25, et remplacement ce 03/07/25" u="1"/>
        <s v="CTR_911_Z_Nkolfon-Cimencam-IHS(CTR-911): Impacted by CTR_320_Z_Meyo(CTR-320)" u="1"/>
        <s v="CTR_837_Z_Nkolfoulou-ENIA-MTN(CTR-837): 08.04.26; Power alarms; MTN is activated to check" u="1"/>
        <s v="CTR_941_Z_Biyemassi-Accacia(CTR-941): Power issue on site / Camusat is activated to check" u="1"/>
        <s v="SUO_021_N_Mile4_G: Indisponibilité des services mobiles Voix &amp; Data dans la localité de Mile4_SUO_021 et environs" u="1"/>
        <s v="CTR_1096_Z_Deux-Cheveaux: 27.04.26: Camusat: Grid outage, GEN stop due to noise pollution, GEN will be started on morning" u="1"/>
        <s v="Mandama-IHS_G9U9U21_NRD_123: 09.03.2026: Suite a des difficultes logistique qui ont retardes l'arrive du Materiel, les travaux se termineront le 13.03.2026" u="1"/>
        <s v="SUO_033_H_Buea-Entree: FME Activated is managing ETA=12:30 PM// Patch cord interco BTS-MPR broken spare request ongoing and will be replaced tomorrow 06/08/25" u="1"/>
        <s v="SUO_132_H_Bonakanda: Impacted by SUO_038_H_Muea" u="1"/>
        <s v="CTR_659_Z_Nkoulou(CTR-659): Impacted by EKIE-NODAL_CTR_577" u="1"/>
        <s v="CTR_763_Z_Mehanda-II(CTR-763): 31/10/2025 Camusat: Technicien en route ETA=15H " u="1"/>
        <s v="EXN_294_URH_NGUETCHEWE: 27.03.26; Power issue and solar only; Awaiting sunshine" u="1"/>
        <s v="Mvangan-IHS_G9_SUD_066: 02.04.2026: FME Peguy a pris la route ETA=14H || fme sur site" u="1"/>
        <s v="SUD_172_Z_Ebolowa-EPC-ELAT(SUD-172): 31/10/2025 Power alarms / Camusat feedback awaiting (escalated to L2)" u="1"/>
        <s v="Lokomo-MTN_G9_EST_042: 16/11/2025: Spare arrivee a Beroua ce jour sera expedie ce jour pour Batouri ETD=17/11/2025" u="1"/>
        <s v="Befang-MTN_G9U9_NRO_239: Power status check ongoing" u="1"/>
        <s v="LIT_741_Z_Sodiko-III-MTN(LIT-741): 29/08/2025 MTN ACTIVE  INVESTIGATION EN COURS " u="1"/>
        <s v="OST_142_H_Mbouda-Batang-IHS: 16.03.2026: Carte Core Faulty. Spare expediee de Bafoussam pour Mbouda ETD=18H" u="1"/>
        <s v="SUO_241_H_Buea-Prime22: UP" u="1"/>
        <s v="Mbongouen-MTN_G_SUD_214: ANALYSE BO TX ONGOING" u="1"/>
        <s v="NRD_163_H_Garoua-Camp-Chinois-II: 13.03.26; BO TRANS analysis ongoing" u="1"/>
        <s v="OST_339_URH_NDOUPE: Power issue site solar only awaited sunshine return " u="1"/>
        <s v="Binguela-Camrail_G9U9L8_CTR_453_MRBTS1: IMPACTED BY Mbankomo-MTN_G9U9U21_CTR_222" u="1"/>
        <s v="Baikwa-Bere_G9_NRD_056_MRBTS1: Impacted by Boula-Ibi-IHS_G_NRD_105 (TX/P2 incident)" u="1"/>
        <s v="SUD_110_Z_MBPIKILIKI-IHS(SUD-110): 04.03.26; IHS; Yannick is on the way ETA 00:50 am" u="1"/>
        <s v="NRO_029_H_Mankon: Impacted NRO_029_H_Mankon" u="1"/>
        <s v="OST_407_URH_KASSANG: 10.04.26; Escalade faite au L3 du projet" u="1"/>
        <s v="Kumbo-Bangam-IHS_U_NRO_052: IHS: 45.8 V jackson is managing; ETA asap (Escalated to L3)" u="1"/>
        <s v="Baba-Babungo-IHS_G9U9U21_NRO_085: 08.04.26: Feedback MTN, Impacted by fiber failure in the area. Restoration team faces access issue due to insecurity, escalated to L5" u="1"/>
        <s v="Nakong_G9G18U9U21L8_NRD_157: Power status check ongoing" u="1"/>
        <s v="EXN_353_H_Maroua-Missinguileo: New site not yet transferred to MSP" u="1"/>
        <s v="EXN_361_H_Korek-Djarengol-III: New site not yet transferred to MSP" u="1"/>
        <s v="EXN_367_H_Yagoua-Fourmarkamna: New site not yet transferred to MSP" u="1"/>
        <s v="NRD_216_URH_DAWAN: 17/09/25: Actions en cours avec le niveau 0, ETA 12H UTC" u="1"/>
        <s v="Bankwop-IHS_G9U9U21_OST_161: 06/11/25: ODU 3DB29111AC faulty et sera expédié de Bamenda si transport possible, ETD=07/11/25" u="1"/>
        <s v="LIT_795_URH_NJOUMBENG: Power Issue on the site. Site solar-Only awaiting solar return while FME is also activated if needed" u="1"/>
        <s v="Petit-Zambi_U_SUD_135: Power status check ongoing" u="1"/>
        <s v="NRO_013_N_Oku: 08.04.26; BO TRANS analysis ongoing" u="1"/>
        <s v="Andek_L18L8_NRO_218: Impacted by Widikum_L18L8_NRO_219" u="1"/>
        <s v="EXN_227_N_Tchevi-IHS_G: Impacted by EXN_018_H_Guidiguis" u="1"/>
        <s v="EXN_473_URH_GADAKA: New Site not yet transferred to the MSP" u="1"/>
        <s v="EXN_494_URH_DJAPAI: New Site not yet transferred to the MSP" u="1"/>
        <s v="EXN_551_URH_MBORHO: New Site not yet transferred to the MSP" u="1"/>
        <s v="Edea-Ndokok_G9U21L8_LIT_230: 17/1/2025 analyse bo tx en cours" u="1"/>
        <s v="SUD_126_Z_Mekoto(SUD-126): Impacted by Messam-MTN_G9U9L8L7_SUD_247" u="1"/>
        <s v="BTS-Mobile-Tagidor Hotel _L18L8_OST_306: 13/03/2026 FME active eta asap " u="1"/>
        <s v="CTR_730_Z_Edenville-Stade(CTR-730): 19/01/2026 CAMUSAT technicien en route ETA=1H" u="1"/>
        <s v="Bamessing-IHS_G9U9_NRO_038_MRBTS1: FO BAFOUSSAM-BANENGO - BAMENDA DOWN // Major P1 incident" u="1"/>
        <s v="Abuh_G9U9_NRO_079_MRBTS1: P1 incident ongoing at Bafut-MTN_NRO_036// Insecurity // Ghost town" u="1"/>
        <s v="Tatum_G_NRO_073: 08.01.2026: Access very dificult for this site since the was killing between separtiste and army" u="1"/>
        <s v="ADM_007_H_Ngd-CRTV: 17.03.2026: ODU (3DB29171AA) disponible // 3DB29181AA ou 3DB29182AA Attendue. Commande en cours" u="1"/>
        <s v="ADM_011_H_Tignere: 06/04/2026 Coupure FO PANG-CAMTEL VS tibati, investigations conjointes Huawei et Camtel en cours" u="1"/>
        <s v="OST_339_URH_NDOUPE: 12.02.26; Besoin d'un FME sur OST_075_Bfsam-Ndjinga pour vérifier le statut de la RTN et son interco avec le MPR S1P2; RM Denis informé, update ASAP" u="1"/>
        <s v="Bambit-MTN_G_OST_048: 26/08/25 12H: FME en route pour le site de Yenon pour résoudre le problème de supervision pour une meilleure assistance par le BO TX, ETA 14HH30 UTC" u="1"/>
        <s v="CTR_896_Z_Nkongoa-Mfou(CTR-896): 25/11/25: Camusat: technician is on the way ETA 12:30" u="1"/>
        <s v="NRD_224_URH_MBITOM(AXE NGAOUNDERE): P1 Incident at ADM_005_H_Touboro, coupure Touboro---Madingring" u="1"/>
        <s v="Benakuma_U_NRO_233: Impacted by Befang-MTN (FME activated to realign the link Bafut-MTN&lt;&gt;Befang to gain 20 dbm)" u="1"/>
        <s v="Kembong_L18L8_NRO_026: 08.01.2026: Rectifier insufficiency after layers added on the site. Point ESCALATE to IHS for support" u="1"/>
        <s v="NTAM_N_G9U9L8_SUD_120: Impacted by SUD_246_Z_Mintom-MTN(SUD-246)" u="1"/>
        <s v="NRD_333_URH_FADIL: Impacted by NRD_032_H_Ngong-II / P1 major incident" u="1"/>
        <s v="CTR_019_Z_La-Gare: 27/04/2026 No space to deploy DG / verification de la coninuté du delestage" u="1"/>
        <s v="LIT_738_Z_Bonaberi-Magzi-IHS(LIT-738): 04/02/2026 FME Canete to check ETA:04pm" u="1"/>
        <s v="ADM_084_H_Ngd-Madagascar-MTN-IHS: 08.04.26; Power alarms; IHS feedback awaiting" u="1"/>
        <s v="Ouru-Dara_G9U9_ADM_148_MRBTS1: BUC faulty et expédition ce jour de Dla pour Ngd, ETD à préciser. Modem Idirect également faulty et expédition en cours de Mra vers Ngd, ETD à préciser" u="1"/>
        <s v="Oku-Marche_G9G18U9_NRO_110_MRBTS1: Power status check ongoing" u="1"/>
        <s v="Kake_G9U9L8_LIT_769_MRBTS1: IHS: technician is informed and managing" u="1"/>
        <s v="Pouss-II_U_NRD_136: FME en route pour le remplacement du FSMF, ETA=13H UTC" u="1"/>
        <s v="LIT_153_Z_Babylone-IHS(LIT-153): Impacted by LIT_095_Z_Newb-Srce-Quartier (TX issue)" u="1"/>
        <s v="LIT_647_Z_PK5-Auberge(LIT-647): 22.04.26; Grid outage, Grid only / awaiting Grid return - Escalated to L2" u="1"/>
        <s v="Ekekam-MTN-IHS_U9U21_CTR_694: BO TRANS ANALYSIS ONGOING" u="1"/>
        <s v="Djottin_G9U9_NRO_098_MRBTS1: Impacted by Jakiri // P1 incident ongoing" u="1"/>
        <s v="LIT_583_Z_Dibamba(LIT-583): 24/12/2025 Camusat: GEN en defaut  ETA=14H UTC" u="1"/>
        <s v="NRD_213_URH_MAYO_NDA: P1 Incident at ADM_160_H_Phacochere - Power issue - Red zone" u="1"/>
        <s v="NRD_338_URH_MAYO_DAA: P1 Incident at ADM_160_H_Phacochere - Power issue - Red zone" u="1"/>
        <s v="NRD_903_URH_MAYO_MBI: P1 Incident at ADM_160_H_Phacochere - Power issue - Red zone" u="1"/>
        <s v="Nkomedzap-Camtel_G9U9L8_SUD_088: 09/03/2026 Camusat:  FME is managing with level0 ETA 20h00" u="1"/>
        <s v="Loum-Nkombi-II-IHS_GD_LIT_520: IMPACTED BY Loum-Camtel_D_LIT_086(Carte core and MPT-ACC Faulty)" u="1"/>
        <s v="LIT_000_Z_Edea-Q-Haoussa(LIT-000): 21/12/2025: Retour L2 CAMUSAT: Defaut GE sur site. Un Mecaniciens quittant de Douala est en route pour le site ETA=12H30" u="1"/>
        <s v="NRD_217_URH_RENG: FO Tchollire - Mandingring DOWN" u="1"/>
        <s v="Gor-IHS_G9U9L8_NRD_091: 03/10/2025: Spare Disponible a Ngaoundere ETD=04/12/2025" u="1"/>
        <s v="Mbam_G_CTR_303: 20/11/25: Expédition du FSMF en cours de Ngaoundéré pour Tibati, ETD=20/11/25" u="1"/>
        <s v="Ngongo-MTN_G9U9_SUO_085: Power status check ongoing" u="1"/>
        <s v="Ntui_G9U9U21L8_CTR_114: P2 incident at Ntui_CTR_114; TX issue" u="1"/>
        <s v="LIT_739_Z_SCDP-New(LIT-739): Grid return / Grid return awaited" u="1"/>
        <s v="LIT_008_Z_Hila(LIT-008): Impacted by  LIT_381_Z_Pain-Magique(LIT-381)" u="1"/>
        <s v="LIT_940_URZ_PHP-Njombe-Ouest(LIT-940): 21.04.26; Power issue and solar only; Awaiting sunshine" u="1"/>
        <s v="CTR_655_Z_Mimboman-Liberte-II(CTR-655): Impacted by P1 incident arround CTR_351_Z_Mimboman-Nodal(CTR-351)" u="1"/>
        <s v="CTR_865_Z_Oyomabang-II(CTR-865): 03/11/2025 grid outage and grid only site, no space to deploy a GEM / grid return awaited ESCALADE L2 CAMUSAT" u="1"/>
        <s v="Mbankomo-Okoa-Maria_G_CTR_541: Impacted by Mbankomo-Okoa-Maria_G_CTR_541" u="1"/>
        <s v="NRD_111_N_Hamalade-IHS: 03.01.2026: Possible plantage de la BTS. Action de reset en remote en cours Update dans 1H" u="1"/>
        <s v="SUO_116_H_Kumba-Mbo-Street-IHS: 16/04/2026 Besoin d'un fme sur site pour effectuer un reset du MPR fme activé ETA ASAP " u="1"/>
        <s v="SUO_222_H_Buea-Bakwere-Town-MTN_U: MTN: CAMUSAT is managing to resolve power issues on both sites, we will revert with an update" u="1"/>
        <s v="CTR_133_Z_Sapeur-Mimboman-IHS: 24.04.26: Besoin d'un FME sur site pour vérifier le statut du MPR; CM-20260424-00001159; FME Eloundou activé pour investigations, update ASAP" u="1"/>
        <s v="CTR_952_Z_Ekoumdoum-III(CTR-952): Impacted by EKIE-NODAL_CTR_575" u="1"/>
        <s v="CTR_1180_URZ_BADJOB(CTR-1180): New site not yet transferred to MSP" u="1"/>
        <s v="NRO_154_URH_NJAP: Impacted by Mbot_U_NRO_246 (TX issue / Insecurity)" u="1"/>
        <s v="LIT_687_Z_Bepanda-Ambiance(LIT-687): 26/09/2025 FME ACTIVE eta=18H UTC " u="1"/>
        <s v="NRO_157_URH_MBANJE-NJAP: Spare shipped from Bafoussam to Bamenda ETD 03/07/2025" u="1"/>
        <s v="Bafut-Swie-Hill-IHS_G9U9L18L8_NRO_102_MRBTS1: IHS: Technicien is managing to access the site (high insecurity) (Escalated to L2 of IHS)" u="1"/>
        <s v="CTR_394_Z_Ambam(CTR-394): Site UP without action, power issue" u="1"/>
        <s v="Dizangue-KM14-IHS_G9U9L8_LIT_496: P2 Incident at LIT_143_N_Mbambou-IHS" u="1"/>
        <s v="EST_199_Z_GAROUA-BOULAI-SABONGARI(EST-199): 03.02.26; Need FME on site to check MPR status; CM-20260203-00007350; FME Hippolite activé pour investigations" u="1"/>
        <s v="SUO_012_H_Muyuka: Impacted by Mpenda-Mbocko-IHS_L18L8_SUO_008" u="1"/>
        <s v="CTR_831_Z_Mbalgong-Carrefour: 07/11/2025 Grid outage/Awaiting grid restoration" u="1"/>
        <s v="Nitoukou-IHS_L18L8_CTR_177: 06/02/2026 FME activé escalade RM denis en attente de ETA " u="1"/>
        <s v="NRD_319_URH_LABAKRE: 16/01/2026 16.01.2026: FME Bello activated is managing Update in 1H" u="1"/>
        <s v="CTR_096_Z_Mvog-Ada-TKC(CTR-096): 21/08/2025 IHS: Grid only on site, No space on site to deploy MDGE" u="1"/>
        <s v="CTR_197_Z_Charles-Atangana(CTR-197): Multiple Coupure de Liens Optim Radio dans la Zone de Etoa-Meki" u="1"/>
        <s v="NRD_208_URH_BAKSA: Impacted by IP link Touboro -- Garoua down" u="1"/>
        <s v="NRO_164_H_Bda-Nkwen-Mile-6: New site not yet transferred to MSP" u="1"/>
        <s v="Ndiguina_G9U9L8_EXN_275: Impacted by EXN_807_N_Dabanga (TX issue)" u="1"/>
        <s v="CTR_630_Z_Eloumdem(CTR-630): 03/12/25: SFP to be replaced this 04/12/25" u="1"/>
        <s v="Ndogbessol-IHS_G9_LIT_499: 06.04.26; IHS; 47.9V; FME Franklin is on the site" u="1"/>
        <s v="EXN_084_H_Maroua-Lougol: 18/08/25 9H: FME En route pour le site, ETA 12H30 UTC" u="1"/>
        <s v="SUD_076_Z_Kribi-Port-Eau-Profonde-IHS(SUD-076): Impactec by Colline-du-loup_G9U9_LIT_133" u="1"/>
        <s v="SUD_076_Z_Kribi-Port-Eau-Profonde-IHS(SUD-076): impacted by Colline-du-loup_G9U9_LIT_133" u="1"/>
        <s v="Mamegnam_G_OST_272: 01/11/25: IHS FME is managing with level 0 due to insecurity (escalated to L4)" u="1"/>
        <s v="NRO_124_H_T-junction-IHS: 24.04.26: Besoin d'un FME sur site pour vérifier le statut du MPR; Insecurité et intervention ce 25.04.26" u="1"/>
        <s v="EXN_386 _URH_AMSAMKA: 25.03.26; Le site est impacté par la déconnexion de la cascade entre RTN1 et RTN2 à GOULFEY. Merci de dépêcher un FME à GOULFEY pour vérifier le statut de la RTN2 et la cascade entre RTN1 et RTN2; CM-20260325-00003002; RM Michael informé pour investigations, update ASAP" u="1"/>
        <s v="OST_016_H_Bfsam-Djeleng: Power status check ongoing" u="1"/>
        <s v="OST_076_H_Bfsam-Njinkwo: Power status check ongoing" u="1"/>
        <s v="OST_126_H_Bafang-Centre: Power status check ongoing" u="1"/>
        <s v="OST_219_N_Ngbetnsouen_G: Power status check ongoing" u="1"/>
        <s v="OST_342_H_Foumban-New_U: Power status check ongoing" u="1"/>
        <s v="OST_384_URH_KOUPA_MENKE: Power status check ongoing" u="1"/>
        <s v="OST_401_URH_NJIGBACHOUH: Power status check ongoing" u="1"/>
        <s v="LIT_084_Z_C-D-Billes(LIT-084): Power status check ongoing" u="1"/>
        <s v="LIT_246_Z_Kotto-Bloc(LIT-246): Power status check ongoing" u="1"/>
        <s v="LIT_322_Z_Edea-Ekite(LIT-322): Power status check ongoing" u="1"/>
        <s v="LIT_357_Z_Makepe-AES(LIT-357): Power status check ongoing" u="1"/>
        <s v="LIT_377_Z_Ngwelle-II(LIT-377): Power status check ongoing" u="1"/>
        <s v="LIT_443_Z_PK8-Essiac(LIT-443): Power status check ongoing" u="1"/>
        <s v="LIT_460_Z_Ngodi-Akwa(LIT-460): Power status check ongoing" u="1"/>
        <s v="LIT_477_Z_Bekoko-IHS(LIT-477): Power status check ongoing" u="1"/>
        <s v="LIT_480_Z_Mbongo-IHS(LIT-480): Power status check ongoing" u="1"/>
        <s v="LIT_497_Z_Manoka-IHS(LIT-497): Power status check ongoing" u="1"/>
        <s v="LIT_539_Z_Nkolmintag(LIT-539): Power status check ongoing" u="1"/>
        <s v="LIT_568_Z_Bobongo-II(LIT-568): Power status check ongoing" u="1"/>
        <s v="LIT_579_Z_Soboum-IHS(LIT-579): Power status check ongoing" u="1"/>
        <s v="LIT_590_Z_Njombe-PHP(LIT-590): Power status check ongoing" u="1"/>
        <s v="LIT_624_Z_Ndobo3-MTN(LIT-624): Power status check ongoing" u="1"/>
        <s v="LIT_626_Z_Ngodi-Cite(LIT-626): Power status check ongoing" u="1"/>
        <s v="LIT_649_Z_Bep-Cafrad(LIT-649): Power status check ongoing" u="1"/>
        <s v="LIT_736_Z_Mboppi-New(LIT-736): Power status check ongoing" u="1"/>
        <s v="LIT_751_Z_Nyalla-III(LIT-751): Power status check ongoing" u="1"/>
        <s v="LIT_775_Z_Makepe-Crf-Conquete: Power status check ongoing" u="1"/>
        <s v="LIT_974_Z_Denver-MDC(LIT-974): Power status check ongoing" u="1"/>
        <s v="Mbankomo-MTN_G18L18L8_CTR_222_MRBTS2: 14/08/2025 FME sur site travaux en cours " u="1"/>
        <s v="Mantoum-Village_G9U9_OST_200_MRBTS1: Impacted by Malantouen_OST_039 (Power issue)" u="1"/>
        <s v="NRD_158_H_Garoua-Ngalbidje-II: 28.03.2026: FME Armel activated for intervention ETA=12H. A Noter qu'un power issue est suspecte sur site car l'autre operateur est egalement coupe" u="1"/>
        <s v="NRO_048_H_Sabga: ANALYSE BO TX EN COURS" u="1"/>
        <s v="Deuk_U_CTR_277: FME Jerusalem is activated to check (CM-20250717-00002796), ETA 14H UTC" u="1"/>
        <s v="LIT_003_Z_CTN(LIT-003): 07.04.26; Besoin d'un FME sur site pour vérifier le statut de la BBU et son interco avec le MPR S1P6; CM-20260407-00001671; FME Ndo Emile activé pour investigations, update ASAP" u="1"/>
        <s v="Gor-IHS_G9U9L8_NRD_091: BO TRANS ANALYSIS ONGOING" u="1"/>
        <s v="OST_323_URH_MEUDJIEU: Impacted by BTS-Mobile-Tagidor Hotel _L18L8_OST_306" u="1"/>
        <s v="CTR_702_Z_Hilton-Indoor-8F(CTR-702-indoor-8F): Grid outage and grid restoration awaiting" u="1"/>
        <s v="LIT_547_Z_Marche-Congo(LIT-547): 02/04/2026 Feedback camusat: Equipe eneo sur site travaux en cours " u="1"/>
        <s v="LIT_547_Z_Marche-Congo(LIT-547): 30/03/2026 Feedback camusat: Equipe eneo sur site travaux en cours " u="1"/>
        <s v="LIT_547_Z_Marche-Congo(LIT-547): 31/03/2026 Feedback camusat: Equipe eneo sur site travaux en cours " u="1"/>
        <s v="SUO_306_H_Buea-Bondouma: P2 IMPACT TX ISSUE " u="1"/>
        <s v="Ngoro_G9U9L8_CTR_278: 14/11/25: FME Jovi en route pour le site, ETA=12H UTC" u="1"/>
        <s v="Ndu-Mbakfu-IHS_G9U9_NRO_089: 28/11/25: IHS reports issue to access the site due to insecurity" u="1"/>
        <s v="LIT_288_Z_Nkong-8Bis-MTN(LIT-288): 31.03.26; Besoin d'un FME sur site pour vérifier le statut du MPR et la chaine antennaire de l'ODU 3.1; CM-20260331-00004664; FME Yannick activé pour investigations, update ASAP" u="1"/>
        <s v="NRD_142_H_Garoua-Mairie_U: RRUs down probable disjunction // FME is activated to check, ETA 15H UTC" u="1"/>
        <s v="EXN_246_H_KOUSSERI-Douane-MTN: 14.04.26; Power alarms; MTN is activated to check - Escalated to L2" u="1"/>
        <s v="EXN_246_H_KOUSSERI-Douane-MTN: 15.04.26; Power alarms; MTN is activated to check - Escalated to L2" u="1"/>
        <s v="Botatango-MTN_G9U9L8U21_CTR_223: power status check ongoing" u="1"/>
        <s v="SUO_186_H_Buea-Boduma-IHS: FME Emile activated is managing ETA=02:00 PM" u="1"/>
        <s v="CTR_199_Z_Satcom(CTR-199): 20/03/2026 escalade L2 IHS " u="1"/>
        <s v="Ako-VSAT_G_NRO_231: IHS FME is managing with level 0 due to insecurity" u="1"/>
        <s v="LIT_582_Z_Lendi-II(LIT-582): Impacted by LIT_774_Z_Lendi-Chefferie(LIT-774)" u="1"/>
        <s v="Gouzougoui-IHS_G18L18L8L26_EXN_100: Impacted by Gouzougoui-IHS_G18L18L8L26_EXN_100" u="1"/>
        <s v="CTR_940_Z_GBS-la-releve-Simbock(CTR-940): 20.04.26; Camusat; Technician is informed, ETA ASAP" u="1"/>
        <s v="Batibo_G9U9_NRO_010: 10/11/25: RM Denis informé et intervention planifiée pour ce 11/11/25 car ghost town ce jour dans le NOSO" u="1"/>
        <s v="Ako_G9U9_NRO_231_MRBTS1: IHS L3: Insecurity; Road blocked// DG stopped Due to Fuel Shortage. LO is managing to Refuel // ETR 08/08/2025" u="1"/>
        <s v="LIT_630_N_Minisite-PK8-ESG-ISTA: 06/02/2026 Grid outage and grid only site / Grid return awaited, FME confirme la continuité de délestage escalade L3 CAMUSAT" u="1"/>
        <s v="CTR_942_Z_Mbankolo-II(CTR-942): 09/01/2026 escalade A JOSE PENDA " u="1"/>
        <s v="Darasalam-IHS_G9U9U21_ADM_153: 09/12/2025: Carte MPT ACC en défaut, commande en cours ETD=10/12/2025" u="1"/>
        <s v="Alou-IHS_G9_SUO_133: 22.04.26; Besoin d'un FME sur site pour vérifier l'état du FAN du MPR et le remplacer au besoin, PN: 3DB18134BBAD01" u="1"/>
        <s v="Befang-MTN_G9U9_NRO_239: 02/02/2026 02/02/2026 Site situer en zone rouge, apres negotiation des acces, un accord e principe a ete trouver pour intervention le 04-Fev" u="1"/>
        <s v="Mobesso-Kobi_N_G9U9L8_EST_268: New site not yet transferred to MSP" u="1"/>
        <s v="Baligam_U21_OST_283: 08.02.2026 CAMUSAT: insecurity, FME is trying to get level0" u="1"/>
        <s v="Lara_D_EXN_102: 01/09/25 9H: FSMF reçu ce jour, remplacement ce jour, ETR=12H UTC" u="1"/>
        <s v="Mantoum-Ville_L18L8_OST_201: 14/12/2025 ODU faulty expedition en cours de baffoussam vers foumban ETD=14/12/2025" u="1"/>
        <s v="LIT_662_Z_Minisite-Dubai(11662): 09.04.26; Loss of signal entre le MPR et la BBU. BV activer le FME doit verifier l'alimentation de la BTS et refaire la connectique; CM-20260409-00003255; FME Thomas activé pour investigations, update ASAP" u="1"/>
        <s v="SUD_183_N_Bandevouri_G: Power status check ongoing" u="1"/>
        <s v="ADM_114_H_Pangar-camrail: Power status check ongoing" u="1"/>
        <s v="ADM_130_N_Kontcha_G-VSAT: Power status check ongoing" u="1"/>
        <s v="ADM_163_H_Mbamti-Katarko: Power status check ongoing" u="1"/>
        <s v="ADM_179_N_Nyamboya-MTN_G: Power status check ongoing" u="1"/>
        <s v="ADM_190_URH_BETARE_CONGO: Power status check ongoing" u="1"/>
        <s v="ADM_229_H_NGD-MBIDENG-II: Power status check ongoing" u="1"/>
        <s v="ADM_232_H_NGD-MAL-BAOURO: Power status check ongoing" u="1"/>
        <s v="ADM_245_URH_YOUCKOTONDOU: Power status check ongoing" u="1"/>
        <s v="Mpenda-Mbocko-IHS_L18L8_SUO_008: Feedback BO: The FME should perform the below actions at SOUZA" u="1"/>
        <s v="LIT_638_Z_Logbessou-Sunshine-City(LIT-638): 23/09/2025 Camusat: Our technician is on the way to site ETA=14H30" u="1"/>
        <s v="Fundong_L18L8_NRO_015: 22/09/25: Intervention prévue pour ce week-end" u="1"/>
        <s v="LIT_836_URH_MBONGO_IRAD: P2 incident carte flash LIT_143_N_Mbambou-IHS" u="1"/>
        <s v="CTR_127_Z_Enam-IHS: 31/10/2025 Grid only site // we are waiting grid return" u="1"/>
        <s v="SUO_050_H_Limbe-Down-Beach-II: 24/12/2025 power issue en attente de retour IHS" u="1"/>
        <s v="Bangolan_G9U9U21_NRO_050: 26.01.2026: No access for this site will try again tomorrow 01/27/2026" u="1"/>
        <s v="ADM_250_URH_NDONGUE: 27/04/2026 Besoin d'un fme sur site pour verifier l'interco entre le MPR et RTN manage avec level 0" u="1"/>
        <s v="Ebonji-IHS_L18L8_SUO_101: Power status check ongoing" u="1"/>
        <s v="EXN_539_URH_DATCHEKA: 30/03/2026 FME activé ETA=13H UTC " u="1"/>
        <s v="SUO_234_H_Limbe-Mile_1: 02/03/2026 fme activé ghost town " u="1"/>
        <s v="EXN_155_N_Minawao-IHS_GD: Impacted by EXN_131_N_Zanay-IHS P1" u="1"/>
        <s v="EXN_168_N_Kinguin-IHS_GD: Impacted by EXN_131_N_Zanay-IHS P1" u="1"/>
        <s v="CTR_297_Z_NOMALE(CTR-297): Impacted by CTR_092_Z_Boutourou (Power issue)" u="1"/>
        <s v="Widikum_G9U9_NRO_219: 03/11/25: Power issue, voltages at 0, IHS feedback awaiting" u="1"/>
        <s v="NSEM_N_G9U9L8L7_CTR_859: 13/11/25: Alarmes power / En attente du retour de Camusat" u="1"/>
        <s v="SUO_216_H_Kumba-Nkamlikum: Impacted by kumba agence power issue point transmis a ocm " u="1"/>
        <s v="Mbitom-Camrail_G9U9_EST_105: 01/11/25: Problème d'énergie (tensions à 46) / Escalade faite au L2" u="1"/>
        <s v="LIT_161_Z_Cite-Sic-II(LIT-161): 10/02/2026 AOF_AngeRaphael_CiteSIC is down. Please to activate CDS for tshoot; CDS ongoing to the site, ETA=10H UTC" u="1"/>
        <s v="EXN_143_H_Maroua-Djarengol-II: ANALYSE BO  TX EN COURS" u="1"/>
        <s v="EXN_545_URH_SIRLAWE: 06/01/2026 Analyse bo tx en cours" u="1"/>
        <s v="EXN_545_URH_SIRLAWE: 09/01/2026 ANALYSE BO TX EN COURS" u="1"/>
        <s v="EXN_545_URH_SIRLAWE: 10/01/2026 Analyse bo tx en cours" u="1"/>
        <s v="EXN_545_URH_SIRLAWE: 11/01/2026 Analyse bo tx en cours" u="1"/>
        <s v="Mekotto_G9U9L8_SUD_126_MRBTS1: Power status check ongoing" u="1"/>
        <s v="LIT_382_Z_Banyangui(LIT-382): 03/09/2025 FME active ETA=11H UTC " u="1"/>
        <s v="EXN_089_H_Maroua-Barmare: 07.02.2026 IHS: FME is informed and managing " u="1"/>
        <s v="Lom-Pangar-MTN_G9U9U21_EST_083: Impacted by Tete-d-elephant-Camrail_G9U9U21_EST_104" u="1"/>
        <s v="CTR_1102_Z_Ngosso-derriere-Santa-Lucia(CTR-1102): New site not yet transferred to MSP" u="1"/>
        <s v="ADM_180_H_Ngd-Beka: 18/08/25 11H: Need FME at Ngd-Agence_ADM_026 to check antenna chain of ODU 6/1 // ETR 17H UTC" u="1"/>
        <s v="Bafang-Centre_U_OST_126: Power status check Ongoing" u="1"/>
        <s v="Bafanji_G9U9U21_NRO_051: Power status check ongoing" u="1"/>
        <s v="Banefo-Baleng_L18L8_OST_193: Impacted by Bamenkombo_G9U9U21_OST_155" u="1"/>
        <s v="Zouhaye_G9G18U9L8_EXN_242: 30/11/2025 FME sur site travaux en cours" u="1"/>
        <s v="LIT_793_URH_FERME_SUISSE: Impacted by Ferme-Suisse_U_LIT_006 (TX issue)" u="1"/>
        <s v="EXN_246_H_KOUSSERI-Douane-MTN: 13/02/2026 MTN:ETA for Kousseri Douane in 20mins time" u="1"/>
        <s v="Njinikom_GD_NRO_081: Impacted by Fundong_NRO_015 (Power issue / Insecurity / P2 incident)" u="1"/>
        <s v="Balikumbat-Ville_G9G18U9U21L18L8_NRO_033: P1 incident at NRO_N_034_Balikumbat-Palais, core card issue on MPR_Bambili" u="1"/>
        <s v="Bagodo_L8_ADM_052: Incident P2 sur Ngaoundal_ADM_010 / DC BOX en défaut; FME sur site normalisation en cours ETR 12:00" u="1"/>
        <s v="LIT_618_Z_Logpom-Akanji-Immeuble(LIT-618): 03/03/2026 Grid outage and Grid only site/ Grid return awaited (escalade L3 en cours)" u="1"/>
        <s v="NRD_036_N_Madingring: 18.04.26; All RMODs down. Need FME on site to check any FPFx disjunction; FME Franc is activated to check, update ASAP" u="1"/>
        <s v="EXN_231_H_Tourou: 28.01.2026: Spare(Carte MPT-ACC) Disponible a Garoua et sera expediee ce Jour Pour Maroua(ETD=29.01.2026) Et ensuite a Mokolo ou se trouve le FME ETD=30.01.2026" u="1"/>
        <s v="LIT_482_Z_YATCHIKA-IHS(LIT-482): UP" u="1"/>
        <s v="EXN_108_N_Roua_GD-VSAT: 05.01.2026: En Attente reception de la spare ce jour" u="1"/>
        <s v="CTR_075_Z_Elig-Edzoa(CTR-075): Grid only site,No mobile gen  available ,awaiting grid restoration" u="1"/>
        <s v="SUD_015_Z_Kye-Ossi(SUD-015): Impacted by Meyo-Centre_G9U9U21_CTR_145 Tx Instability(FME is on the site working with BO TX)" u="1"/>
        <s v="Meidjamba-MTN_L8_ADM_054: P2 en cours " u="1"/>
        <s v="Koupa-Kagnam_D_OST_114: Power status check ongoing" u="1"/>
        <s v="Kontcha_G-VSAT_ADM_130: 09/09/25 11H: BUC en défaut et commande en cours" u="1"/>
        <s v="Muchemni-Fundong-IHS_G9U9_NRO_041_MRBTS1: Insecurity area/IHS FME managing with L0" u="1"/>
        <s v="NTAM_N_G9U9L8_SUD_120: 27.03.26; Suite aux investigations entre le FME et le BO TX, point escaladé à Camtel pour checking du lien Mokom&lt;&gt;Ntam | Equipe Camtel sur site de Mintom et investigations en cours" u="1"/>
        <s v="Bayomen-Kalong-MTN_G9U9_CTR_364: Power status check ongoing" u="1"/>
        <s v="Ngbetnsouen_G9U9U21_OST_219: Impacted by OST_207_H_Ndoumkain" u="1"/>
        <s v="Wasse_G9U9L8_EST_153: Impacted by EST_041_N_Ndelele-MTN_G P2" u="1"/>
        <s v="LIT_037_Z_Makepe(LIT-037): Site UP without action; Power issue" u="1"/>
        <s v="LIT_667_Z_PK13-Sitabac-New(LIT-667): 29/12/2025 FME activé ETA asap" u="1"/>
        <s v="CTR_097_N_Mambine: 23.04.26: FSMF pas encore reçu, nouvel ETD=11H UTC" u="1"/>
        <s v="OST_381_URH_KOUROM2(Kouchong-Samtaing-EEC): Power status check ongoing" u="1"/>
        <s v="Penja-PHP_G9U9U21L8_LIT_594_MRBTS1: Camusat FME is ongoing to the site, ETA 14H UTC" u="1"/>
        <s v="EXN_083_H_Maroua-Ouro-Bah: 24/02/2026 down suite a la cannibalisation du chassis a Ouro Bah " u="1"/>
        <s v="Campo-Maan_G9U9_SUD_085: 01.03.26; Probable power issue; Camusat feedback awaiting (escalade L2)" u="1"/>
        <s v="EXN_339_URH_BLABLINE: 18/11/25: Le BO recommande d'être sur le site avec une RTN (PN: 02312ESG), expédition en cours de Maroua pour Mora, ETD=19/11/25" u="1"/>
        <s v="SUO_238_H_Kumba Gare Ntam: ANALYSE BO TX EN COURS " u="1"/>
        <s v="Maltam_G9U9U21L8_EXN_035: Power status check ongoing" u="1"/>
        <s v="NRD_158_H_Garoua-Ngalbidje-II_U: FME activated to check MPR status on site and antenna chain of ODU 3/1 // ETA 12H UTC" u="1"/>
        <s v="Makor_G9U21_ADM_015_MRBTS1: 28/09/2025 FSMF en défaut, commande passée, ETD 29/09/2025" u="1"/>
        <s v="SUO_101_N_Ebonji-IHS_G: 06.04.26; IHS FME is managing with level due to insecurity, escalade L4" u="1"/>
        <s v="ADM_232_H_NGD-MAL-BAOURO: P2 incident at ADM_035_H_Ngd-Baladji / Cannibalisation d'un site terminal en cours" u="1"/>
        <s v="SUO_219_H_LIMBE-COCONUT-ISLAND-MTN: 04/05/2026 This is a grid site. Grid is not stable in the area escalade L5 MTN et OCM " u="1"/>
        <s v="SUO_219_H_LIMBE-COCONUT-ISLAND-MTN: 05/05/2026 This is a grid site. Grid is not stable in the area escalade L5 MTN et OCM " u="1"/>
        <s v="SUO_219_H_LIMBE-COCONUT-ISLAND-MTN: 06/05/2026 This is a grid site. Grid is not stable in the area escalade L5 MTN et OCM " u="1"/>
        <s v="SUO_219_H_LIMBE-COCONUT-ISLAND-MTN: 09/05/2026 This is a grid site. Grid is not stable in the area escalade L5 MTN et OCM " u="1"/>
        <s v="NRD_091_N_Gor-IHS_G: 08/12/2025 Alphose IHS: Bees will be removed tonight according to the guy in charge, @Emmanuel SAYAKA is synchronized with Andre." u="1"/>
        <s v="NRD_217_URH_RENG: 30/03/2026 FME activé ETA=15H UTC " u="1"/>
        <s v="NRD_902_URH_MAYO_ZARIA: Impacted by IP link Touboro -- Garoua down" u="1"/>
        <s v="CTR_916_URH_NEBOLEN: Impacted by CTR_544_Z_Ndikinimeki-New(CTR-544)" u="1"/>
        <s v="Roua_G9G18U21_EXN_108_MRBTS1: VSAT instabilities // Escalated to OCM" u="1"/>
        <s v="SUO_224_H_LIMBE-MOTOWOH-MTN: 17/11/2025 MTN activé: SWAP du generateur en cours" u="1"/>
        <s v="NRO_079_N_Abuh_G: 15/04/2026 access not granted for this site for now we keep trying" u="1"/>
        <s v="CTR_189_Z_Botmakak(CTR-189): 19/02/2026 fme active manage avec le level 0 pour reset " u="1"/>
        <s v="Bankwop-IHS_U_OST_161: FME activé (CM-20250704-00001311) // EAC card faulty and order ongoing" u="1"/>
        <s v="OST_010_N_Bantoum_G: 27.01.26; Need FME on site to check BTS status and work with BO RAN if needed; CM-20260126-00006028; FME Patrick is activated to check, ETA=12H UTC" u="1"/>
        <s v="LIT_791_Z_Mabanda-New(LIT-791): 10.04.26; Besoin d'un FME sur LIT_259_Mabanda-MTN pour vérifier l'interco 10G_MPR_MTN-MABANDA_1:1/5--10G_MPR_MABANDA-MTN_2:1/5; CM-20260410-00001077; FME Boris activé pour investigations, update ASAP" u="1"/>
        <s v="Nkoundja_G9U9U21_OST_006: Power status check ongoing" u="1"/>
        <s v="Makenene_G9U9L8_CTR_081: 30/11/2025 Apres travaux ODU FAULTY 3DB29115AA disponible a baffousam ETD=01/12/2025" u="1"/>
        <s v="NRD_158_H_Garoua-Ngalbidje-II_U: FME activated to check MPR status on site and antenna chain of ODU 3/1 // ETA 15H UTC" u="1"/>
        <s v="CTR_628_Z_Odza-III(CTR-628): UP" u="1"/>
        <s v="Mendji-IHS_L8_NRO_087: Impacted Fontem_G9U9_SUO_017 (TX Issue)" u="1"/>
        <s v="NRO_243_H_Bda-Mulang_U: 1V // IHS FME Ibrahim is managing with level 0" u="1"/>
        <s v="SUO_186_H_Buea-Boduma-IHS_U: FME Salvador is activated (CM-20250712-00001869)" u="1"/>
        <s v="EST_076_N_Diang-MTN_G: Impacted by EST_076_N_Diang-MTN" u="1"/>
        <s v="Campo_G9U9U21L8_LIT_132_MRBTS1: BO TRANS analysis ongoing" u="1"/>
        <s v="Tiko-likomba-IHS_G9U9U21_SUO_209: Impacted  by Tiko_D_SUO_004" u="1"/>
        <s v="Tiko-Market-IHS_G18L8L18_SUO_104: Impacted  by Tiko_D_SUO_004" u="1"/>
        <s v="OST_090_H_Bangourain: Impacté par NRO_100_H_Bambalang" u="1"/>
        <s v="OST_343_URH_KOUHOUAT: Impacté par NRO_100_H_Bambalang" u="1"/>
        <s v="OST_419_URH_KOUHOUAT: Impacté par NRO_100_H_Bambalang" u="1"/>
        <s v="Meba-CAMTEL_G9U9L8_CTR_407: Power status check ongoing" u="1"/>
        <s v="OST_328_URH_KOUROM: Impacted  by Bambalang_U_NRO_100 (Power issue)" u="1"/>
        <s v="SUO_211_H_MUTENGENE-Q12-IHS: 18/03/2026 fme activé ETA 13h30 UTC // fme sur site " u="1"/>
        <s v="ADM_231_H_NGD-ONAREF-XII-BALL: 30.01.26; Camusat; probable low solar and gen fail / fme a prit le point" u="1"/>
        <s v="EXN_155_H_Minawao-IHS: Indisponibilité des services mobiles Voix &amp; Data dans la zone de EXN_155_H_Minawao-IHS et environs" u="1"/>
        <s v="NRD_222_URH_BADJOUMA_RADIER: Go Donne par OCM pour la relocalisation des sites. OT en cours redaction par la Team Projet Huawei pour la migration des Site. Un Update sera partage ce soir sur les delais // OT Toujours en cour d'elaboration pour effectuer les actions de reparenting recommandee Update en soiree_x000a__x000a_D'apres le BO TX, L'action de resolution de cet issue pourait cree une boucle ethernet. Mail vers le client en cours pour le reroutage de ces site sur Ribao // _x000a_Souci Localise sur site de Garoua-Orange. Action BO TX en cours " u="1"/>
        <s v="Misaje_G9U9_NRO_237_MRBTS1: Power status check ongoing" u="1"/>
        <s v="Home-HIS_G9U9U21_ADM_112: 19.03.2026: FME Frank a pris la route ETA=14H(Il part de Madingring pour le site)" u="1"/>
        <s v="CTR_702_Z_Hilton(CTR-702): 13.03.26; Demande d'accès effectuée auprès de Camusat et en attente de validation de l'accès" u="1"/>
        <s v="NRO_110_N_Oku-Marche_GD: 27.04.26; Power team and Level Zero kidnapped since one Week No way to GO there as planned to check tomorrow if we can Go as planned on 29.04.2026" u="1"/>
        <s v="OST_083_H_Foumban-Ndjisse_U: First level analysis ongoing" u="1"/>
        <s v="SUD_149_URH_KILOMBO_V6: Impacted by Niete_SUD_011 / P2 incident" u="1"/>
        <s v="SUO_232_H_Buea-Bwitingui-Road: Impacted by SUO_077_H_Buea-David-Square" u="1"/>
        <s v="OST_353_H_Bfsam-St-Francois: 16/04/2026 Continuité du délestage/en attente retour secteur escalade L3 CAMUSAT " u="1"/>
        <s v="EXN_323_URH_GOLOMGUINI: Le FME Herman TCHAWE a pris la route pour le site ETA=02:00 PM Si pas de souci Majeur sur la route" u="1"/>
        <s v="SUO_208_H_LIMBE-ALPHA-CLUB-TOWE-IHS: 05/09/2025 BO TX  Besoin d'un FME sur site pour vérifier le statut du MPR et la chaine antennaire de l'ODU 3/2 FME ACTIVE ETA=12H UTC " u="1"/>
        <s v="CTR_091_Z_Bamoko(CTR-091): 19/01/2026 FME active ETA ASAP " u="1"/>
        <s v="Doumofe-MTN_G9U9_OST_116_MRBTS1: BO TRANS analysis ongoing" u="1"/>
        <s v="Batoufam-Chefferie_G9U9L8_OST_277: Power status check ongoing" u="1"/>
        <s v="OST_003_H_Bfsam-Banengo: 20/02/2026 power issue OCM sur site " u="1"/>
        <s v="Bambui-II_G9U9L8_NRO_140: 02.01.2025 CAMUSAT: Investigations ongoing insecurity ETA=14H " u="1"/>
        <s v="Mombal-MTN_G9U9L8L7_EST_061_MRBTS1: 05/09/25 Point escaladé à l'Ing pour reparenter le site sur le routeur de Ndokayo" u="1"/>
        <s v="Bangoulap_G9U9L8_OST_314: power status check ongoing" u="1"/>
        <s v="Bangourain_G18L8_OST_090: Power status check ongoing" u="1"/>
        <s v="Zhoa_GD_NRO_030: 02/11/25: Planned on Wednesday  05/11/2025" u="1"/>
        <s v="CTR_743_Z_Ozom-I(CTR-743): 25.03.26; Camusat; FME is on site" u="1"/>
        <s v="EXN_287_URH_TOUKOUMAYA: Power issue / Rural site / Awaiting solar power" u="1"/>
        <s v="Pella_G_CTR_894: Power issue on site // Escalated to L2 of Camusat  (Escalated to L2)" u="1"/>
        <s v="Doreissou-IHS_U_EXN_118: Expédition en cours du FSMF de Mra vers Yagoua, ETD, ETR=08/07/25" u="1"/>
        <s v="Phacochere_U_ADM_160: FO  MANDINGRING -- TCHOLLIRE DOWN // Camtel is activated // P1 incident" u="1"/>
        <s v="SUO_219_H_LIMBE-COCONUT-ISLAND-MTN: 19/11/2025 Relance MTN check power , mail send FME activé ETA=1H " u="1"/>
        <s v="Lara_G9U9_EXN_102: Indisponibilité des services mobiles Voix &amp; Data dans la localité de Lara_U_EXN_102 et environs" u="1"/>
        <s v="Bafmeng_L18L8_NRO_047: Power status check ongoing" u="1"/>
        <s v="CTR_939_Z_Mehanda-IV: 13/11/2025 le bailleur reclamme de OCM les 1er Mois de loyer" u="1"/>
        <s v="CTR_939_Z_Mehanda-IV: 17/11/2025 le bailleur reclamme de OCM les 1er Mois de loyer" u="1"/>
        <s v="CTR_125_Z_Mobil-Kondengui(CTR-125): 18/12/25: IHS : Grid only no space // awaiting grid return" u="1"/>
        <s v="CTR_669_Z_Mvog-Mangaa-II(CTR-669): 23/12/2025 Grid only site grid outage/ awaiting grid return" u="1"/>
        <s v="SUO_035_H_Debunsha-MTN: Power status check ongoing" u="1"/>
        <s v="SUO_045_N_Ekindi-MTN_G: Power status check ongoing" u="1"/>
        <s v="SUO_100_N_Ossing-IHS_G: Power status check ongoing" u="1"/>
        <s v="SUO_101_N_Ebonji-IHS_G: Power status check ongoing" u="1"/>
        <s v="SUO_112_H_Kumba-Market: Power status check ongoing" u="1"/>
        <s v="SUO_152_H_Tole-Tea-IHS: power status check ongoing" u="1"/>
        <s v="SUO_234_H_Limbe-Mile_1: Power status check ongoing" u="1"/>
        <s v="SUO_241_H_Buea-Prime22: power status check ongoing" u="1"/>
        <s v="SUO_245_N_Mamfe-Camtel: Power status check ongoing" u="1"/>
        <s v="SUO_292 _URH_BIR-CAMPO: Power status check ongoing" u="1"/>
        <s v="SUO_293_URH_IKILIWINDI: power status check ongoing" u="1"/>
        <s v="Andek_G9U9U21_NRO_218: Impacted by Widikum_G9U9U21_NRO_219" u="1"/>
        <s v="SIMAYAI-1_G9U9L8_CTR_977: New site not yet transferred to MSP" u="1"/>
        <s v="Obala-Carrefour-MTN-IHS_G18L18L8L26_CTR_174: Power status check ongoing" u="1"/>
        <s v="CTR_658_Z_Nkolbong-II(CTR-658): 10.04.26; Camusat; Technician is on site" u="1"/>
        <s v="CTR_939_Z_Mehanda-IV(CTR-939): 17.03.2026 CAMUSAT: Technician is on site" u="1"/>
        <s v="NRO_102_N_Bafut-Swie-Hill-IHS_G: 13/01/2026 FME sur site travaux en cours " u="1"/>
        <s v="LOUM-ROUNDABOUT-MTN_U9L8_LIT_768: MTN: Batteries &amp; PWC replacement. ETR=Febuary 2026" u="1"/>
        <s v="EXN_274_N_Tagawa-IHS_G: 23.04.26: ODUs disponible à Garoua, à expédier vers Maroua, ETD=24.04.26" u="1"/>
        <s v="EXN_274_N_Tagawa-IHS_G: 24.04.26: ODUs disponible à Garoua, à expédier vers Maroua, ETD=24.04.26" u="1"/>
        <s v="LIT_648_Z_Babylone-dispensaire: 16/11/25: Camusat: Grid only site, grid outage / grid return awaited" u="1"/>
        <s v="LIT_693_Z_Ndogp-Ecole-Publique(LIT-693): camusat:grid outage and Grid only site  grid return awaited" u="1"/>
        <s v="Baba-Babungo-IHS_G9U9U21_NRO_085: 15/04/2026 FME maange avec le level 0 // escalade PM HAMMER PHILIPE" u="1"/>
        <s v="NRD_039_H_Bibemire_U: 25.03.26; Matériel reçu cette journée les travaux ont débuté et se termineront ce 26.03.26" u="1"/>
        <s v="SUD_086_Z_Lende-Kribi(SUD-086): It's Confirmed the link is not yet accepted. Point ESCALATE TO OCM(Sylvienne) For support" u="1"/>
        <s v="CTR_654_Z_Mimboman-Don-Bosco(CTR-654): 07.03.2026: Les spares sont arrivee ce soir a Yde. Intervention prevue demain 08.03.2026" u="1"/>
        <s v="Darassalam-IHS_L8_ADM_153: 20/12/2025l FME Willy sur site nous remonte un defaut sur le FSMF. Commande passe Expedition demain 21/12/2025 ETA=22/12/2025" u="1"/>
        <s v="Darassalam-IHS_L8_ADM_153: 20/12/2025l FME Willy sur site nous remonte un defaut sur le FSMF. Commande passe Expedition demain 21/12/2025 ETD=22/12/2025" u="1"/>
        <s v="SUO_110_H_Kumba-Fiango-IHS: 05/11/25: Need FME on the site to check MPR status and 3.1 ODU antenna line status| FME Activated is supectiing power Issue but will have a look after Kumba-Market" u="1"/>
        <s v="OST_375_URH_KAATENBANGOURAIN: Impacté par NRO_100_H_Bambalang" u="1"/>
        <s v="OST_388_URH_NGWEN_NJINGOUMBE: Impacté par NRO_100_H_Bambalang" u="1"/>
        <s v="OST_906_URH_KOUROM_CHEFFERIE: Impacté par NRO_100_H_Bambalang" u="1"/>
        <s v="CTR_777_Z_Nkoulou-II: 17/11/25: Alarmes power / En attente du retour powerco" u="1"/>
        <s v="NRD_232_URH_OURO_GARGA: 20/12/2025: FME Injoignable ESCALADE en cours vers le RM" u="1"/>
        <s v="NRD_086_H_Garoua-Djamboutou-Village-IHS: Impacted by NRD_047_H_Garoua-Djamboutou-CICAM" u="1"/>
        <s v="Kaele_G18L18L8_EXN_011_MRBTS2: FME Herman Tchawe activé pour investigations (CM-20250811-00000157), ETA 12H UTC" u="1"/>
        <s v="CTR_451_Z_Menloh-Maloume-Camrail(CTR-451): 14.04.26; Site down with no power alarms; Need FME on site to check antenna chain of ODU 3.1; CM-20260414-00004763; FME Etienne activé pour investigations, update ASAP" u="1"/>
        <s v="Ekombe-Bondji-IHS_U_SUO_091: Faulty CB planned to be replaced after access clearance solve with surrounding" u="1"/>
        <s v="CTR_321_Z_Briqueterie(CTR-321): 17.04.26; Grid outage, No space to deploy MDG, Awaiting grid return - Escalated to L2" u="1"/>
        <s v="Touloum-IHS_G9U21_EXN_125: Impacted by EXN_037_H_Mindif" u="1"/>
        <s v="CTR_277_Z_Deuk(CTR-277): 22/02/2026 fme active ETA asap " u="1"/>
        <s v="Djoum-Ville-IHS_G9U9L8_SUD_064: Power status check ongoing" u="1"/>
        <s v="LIT_645_Z_Bberi-Excellence: P2 impact LIT_346_Z_Bberi-Abattoir" u="1"/>
        <s v="NRO_222_H_Nkwein-Ntambang: IHS: FME Ibrahim is managing witth level zero" u="1"/>
        <s v="LIT_753_Z_Bois-Des-Singes-II-MTN(LIT-753): Impacted by LIT_129_Z_Bonadiwoto-IHS (TX issue)" u="1"/>
        <s v="SUO_216_H_Kumba-Nkamlikum_U: Impacted by Power Issue at Kumba-Agence. Mail done to OCM SMC for support" u="1"/>
        <s v="SUO_191_H_LIMBE-ISSOKOLO-IHS: 23.04.26: ODU 3DB29118AA reçu faulty, nouvelle commande passée et vérifications du SPM en cours" u="1"/>
        <s v="CTR_660_Z_Nsimeyong-Chefferie(CTR-660): 06/02/2026 Grid outage and grid only site / Grid return awaited, FME confirme la continuité de délestage escalade L3 CAMUSAT" u="1"/>
        <s v="LIT_008_Z_Hila(LIT-008): Power status check ongoing" u="1"/>
        <s v="LIT_231_Z_Nkak(LIT-231): Power status check ongoing" u="1"/>
        <s v="LIT_271_Z_PK15(LIT-271): Power status check ongoing" u="1"/>
        <s v="LIT_584_Z_PK19(LIT-584): Power status check ongoing" u="1"/>
        <s v="LIT_836_URH_MBONGO_IRAD: power status check ongoing" u="1"/>
        <s v="LIT_953_Z_Total-Anatole: power status check ongoing" u="1"/>
        <s v="OST_316_H_Didango-II: Impacted by OST_138_H_Koutaba-IHS" u="1"/>
        <s v="NRO_117_H_BAMENDA-MILE4-IHS: Probable power alarms // IHS feedback awaiting" u="1"/>
        <s v="Ekindi-MTN_G9U9_SUO_045_MRBTS1: 27/08/2025 FME active manage avec le level 0 " u="1"/>
        <s v="Mindif_U_EXN_037: Impacted by Guidiguis_EXN_018  (TX issue and P1 incident, FME is on site)" u="1"/>
        <s v="CTR_321_Z_Briqueterie(CTR-321): 18.04.26; Grid outage, No space to deploy MDG, Awaiting grid return - Escalated to L3" u="1"/>
        <s v="Bachuo-Ntai_G9_SUO_030_MRBTS1: Impacted by Fontem_G9U9_SUO_017 (P1 incident / Insecurity)" u="1"/>
        <s v="LIT_162_Z_Camp-Yabassi(LIT-162): P2 incident at LIT_736_Z_Mboppi-New; Power issue" u="1"/>
        <s v="Nkambe_G9U9U21_NRO_005: 12/11/25: Matériel arrivé et intervention ce 11/11/25, ETA=14H UTC" u="1"/>
        <s v="CTR_321_Z_Briqueterie(CTR-321): 19.04.26; Grid outage, No space to deploy MDG, Awaiting grid return - Escalated to L4" u="1"/>
        <s v="CTR_321_Z_Briqueterie(CTR-321): 20.04.26; Grid outage, No space to deploy MDG, Awaiting grid return - Escalated to L4" u="1"/>
        <s v="CTR_766_Z_Rain-forest-School(CTR-766): P1 Incident around Messamendongong" u="1"/>
        <s v="Mendji-IHS_G_NRO_087: P1 incident ongoing at Meguia_G9U9_OST_029 / TX issue" u="1"/>
        <s v="Tatum_G_NRO_073: 25/08/25: ODUs 3DB20858AC and 3DB20859AC and order done to OCM" u="1"/>
        <s v="Kette_G9U9U21_EST_045: 03/10/2025 Spare receptionné  sur Batouri Impossible de se deplacer pour Kette pour des raison de securité, aucun vehicule en mouvement dans la ville ce matin nous reston en observation si possibilité dans les heures suivante" u="1"/>
        <s v="NRD_288_URH_YABERYA: New site not yet accepted" u="1"/>
        <s v="LIT_490_Z_Makepe-Decharge2-IHS(LIT-490): Impacted by LIT_524_Z_Bep-Safari(LIT-524)" u="1"/>
        <s v="Santchou_L18L8L26_OST_038: 11/01/2026 CoreEvo1G  (3DB19318BA) pas disponible MAIL transmis a OCM en attente de retour/ Micro SD 3DB17021AN disponible au WH " u="1"/>
        <s v="Befang-MTN_U_NRO_239: Power instabilities on site escalated to Sani (L2 of IHS)" u="1"/>
        <s v="LIT_936_URZ_DIZANGUE-4x4(LIT-936): 03.04.26; Power issue and solar only; Awaiting sunshine" u="1"/>
        <s v="LIT_936_URZ_DIZANGUE-4x4(LIT-936): 17.03.26; Power issue and solar only; Awaiting sunshine" u="1"/>
        <s v="LIT_936_URZ_DIZANGUE-4x4(LIT-936): 23.04.26; Power issue and solar only; Awaiting sunshine" u="1"/>
        <s v="LIT_382_Z_Banyangui(LIT-382): 20/01/2026 EN attente du GO " u="1"/>
        <s v="NRD_302_URH_OURO_HARISSOU: Impacted by NRD_149_Garoua-Djamboutou-II" u="1"/>
        <s v="Mankim_N_G9U9L8L7_CTR_987: Impacted by Ngouetou_CTR_300 (TX issue)" u="1"/>
        <s v="CTR_950_Z_Nkolbisson-Claretains(CTR-950): 18/1/2025 FME activé ETA=13H UTC " u="1"/>
        <s v="OST_170_H_Bfsam-Centre-II: FME is activated to check, (CM-20250814-00003371)" u="1"/>
        <s v="CTR_952_Z_Ekoumdoum-III(CTR-952): 23.04.26; Camusat; investigations ongoing/Technician is trying to manage with level0." u="1"/>
        <s v="Tadu-IHS_U_NRO_018: FO Banengo - Bamenda Hostpot down" u="1"/>
        <s v="CTR_234_Z_Boga-Mahole(CTR-234): 19/01/2026 Camusat investigation en cours" u="1"/>
        <s v="OST_904_URH_NKOUMBAM: 03.01.2026: En Attente reception de la spare ce jour" u="1"/>
        <s v="EXN_246_H_KOUSSERI-Douane-MTN: 16/12/2025 Power Issue handled by MTN ESCALATE to MTN" u="1"/>
        <s v="Kikai-IHS_G9U9L8_NRO_053: 03.03.2026 IHS: FME Kelvin is managing with level 0.(escalated to L2)" u="1"/>
        <s v="NRD_218_URH_HABAGA: 25.01.26; Huawei ESM-48100B1; Batterie 48 Volts Huawei ESM-48100B1; QTY=2 and order done to OCM (not avail in Huawei warehouses)" u="1"/>
        <s v="EXN_527_URH_MOVOY: 16.04.26; Probable power issue; Awaiting sunshine" u="1"/>
        <s v="LIT_821_URH_MBONGO: FME Freddy is on the way to Mbongo ETA=10:00 AM UTC+1" u="1"/>
        <s v="Nganha-IHS_U_ADM_137: FME activated to reset MPT Card at Tchabal (ETA 15H UTC)" u="1"/>
        <s v="LIT_683_Z_Ndogpassi-Crf-Lotus-MTN(LIT-683): MTN activated to check power status of the site" u="1"/>
        <s v="CTR_017_Z_H-Progres(CTR-017): 05/04/2026 Grid Outage , Awaiting Grid Return escalade L2 IHS " u="1"/>
        <s v="SUD_060_Z_Azem-IHS: 04/11/2025 CMS=0V FME reports an access issue due to population protest escalade L3 romuald" u="1"/>
        <s v="Banguem_G9_SUO_013: 10.02.26; FME reports gen issue on site and site is GEN only; HIS, FME Herbert is managing with level 0, insecurity (escalated to L3)" u="1"/>
        <s v="Bankim_G9U9L8_ADM_012_MRBTS1: BO TRANS analysis ongoing" u="1"/>
        <s v="Ngomedzap_U_CTR_188: Point chez Seka, délais à préciser" u="1"/>
        <s v="Bekondo-IHS_L18L8_SUO_096: 13/04/2026 Module FSMF recu GHOST TOWN today " u="1"/>
        <s v="Salapoumbe-Ville-MTN-IHS_G9L8_EST_103: 24/02/2026 analyse bo tx en cours" u="1"/>
        <s v="Fundong-FM_L18L8_NRO_092: Impacted by Fundong_L18L8_NRO_015 / P2 incident" u="1"/>
        <s v="NRO_070_H_Bamenda-Meta-Quater-IHS: 02.04.26; IHS feedback awaiting, power alarms (escalated to L2)" u="1"/>
        <s v="LIT_844_Z_Mbangue-Fin-Goudron(LIT-844): 23.03.36; Besoin d'un FME sur site pour vérifier le statut du MPR et la chaine antennaire de l'ODU 3.1; CM-20260223-00002720; FME Etaba pour investigations, ETA=13H UTC" u="1"/>
        <s v="Ntoumba_G9U9U21L8_CTR_355_MRBTS1: Power status check ongoing" u="1"/>
        <s v="CTR_948_Z_Nkoabang-III(CTR-948): 28/08/2025 Inventaire transmis a OCM" u="1"/>
        <s v="GALIM-TIGNERE_G9U9U21_ADM_024_MRBTS1: Toutes les spares sont disponibles à Ngd et expédition en cours vers Tibati, ETD=01/07/25 // Spares reçues à Tibati et remplacement ce 02/07/25" u="1"/>
        <s v="EXN_288_URH_ZIMADO: P2 incident at EXN_051_H_Logone-Birni" u="1"/>
        <s v="OST_010_N_Bantoum_G: 28.01.26; FME sur site et remplacement du SM en cours" u="1"/>
        <s v="Zhoa_G9G18U9_NRO_030: 24.03.26; Insufisance de redresseurs sur site (escaladé au L4 de IHS)" u="1"/>
        <s v="Zhoa_G9G18U9_NRO_030: 25.03.26; Insufisance de redresseurs sur site (escaladé au L4 de IHS)" u="1"/>
        <s v="SUO_040_H_Tinto: 16/04/2026  access not granted for this site for now we keep trying || escalade FM THEOPHILE" u="1"/>
        <s v="EXN_291_URH_TSEBE: Impacted by Triple Coupure FO :* FO SOUKOUNGA ---- GALLE DOWN VS FO BEMBOYO --- GALLE DOWN VS FO GABO_BADZERE ---  GALLE DOWN" u="1"/>
        <s v="EXN_534_URH_DANBA: Impacted by Triple Coupure FO :* FO SOUKOUNGA ---- GALLE DOWN VS FO BEMBOYO --- GALLE DOWN VS FO GABO_BADZERE ---  GALLE DOWN" u="1"/>
        <s v="EXN_535_URH_DJEKI: Impacted by Triple Coupure FO :* FO SOUKOUNGA ---- GALLE DOWN VS FO BEMBOYO --- GALLE DOWN VS FO GABO_BADZERE ---  GALLE DOWN" u="1"/>
        <s v="SUD_092_Z_Port_Autonome_Kribi(37092): 29.03.2026: Le minisite est alimenté par le biais d'une prise murale du port de kribi/ Intervention possible uniquement lundi car le port n'est pas en service en week-end selon le fme" u="1"/>
        <s v="CTR_409_Z_BATA-Mokolo(CTR-409): Impacted by CTR_217_Z_Madagascar-Yde-New(CTR-217)" u="1"/>
        <s v="Dourbeye_G9U9U21_NRD_057: 31.03.26; IHS; Team is still working on site (escalade L3)" u="1"/>
        <s v="LIT_947_Z_Beedi-II(LIT-947): 10.04.26; Grid outage and GEN stopped due to noise disturbance" u="1"/>
        <s v="CTR_874_Z_IHS-China-Embassy-Yde(CTR-874): 17/02/2026 IHS CMS= 47V Grid only, No space to deploy MDG// awaiting grid return (ESCALADE L4 IHS)" u="1"/>
        <s v="CTR_225_Z_Endom(CTR-225): 04/03/2026  FME activé " u="1"/>
        <s v="SUO_221_H_BOVA-II-IHS_U: Power Status Check Ongoing P2 incident" u="1"/>
        <s v="LIT_875_Z_Douche-PAD-Outdoor(LIT-875): Site en cours de démentelement" u="1"/>
        <s v="SUO_050_H_Limbe-Down-Beach-II: 15/12/2025 fme active manage avec level 0 ghost town " u="1"/>
        <s v="EXN_295_URH_LIMANI: impacted by amchide " u="1"/>
        <s v="EXN_308_URH_YEGOUA: impacted by amchide " u="1"/>
        <s v="Danfili-MTN-IHS_L8_ADM_122: 28.04.2026: FME Willy activated is managing ETA=13H" u="1"/>
        <s v="LIT_592_Z_Manjo-PHP(LIT-592): 13/02/2026 IMPACTED BY Manjo-new_G18L18L8_LIT_062" u="1"/>
        <s v="Mbonso_G9U9U21_NRO_057: 12/01/2026 FME Roland is checking with level 0(ghost town)" u="1"/>
        <s v="CTR_383_Z_Olembe-Terminus(CTR-383): 06/03/2026 FME is on the way to the site, ETA 03:30 PM." u="1"/>
        <s v="EXN_519_URH_Dana: 28.03.2026: Le FME a pris la route ETA=16H(Il quitte de Maroua pour Yagoua environ 200KM) en travaux.Conf faite avec le PM" u="1"/>
        <s v="OST_030_H_Bamendjing-IHS: 16.03.2026: Le FME ne pouvant pas terminer l'intervention de Bagam pour mauvais temps, se rend actuellement sur site ETA=15H30" u="1"/>
        <s v="New-Bonako_G_SUO_157: 23/09/2025 Point pris par H-TELI en date des travaux à communiquer (lock down)" u="1"/>
        <s v="MUTENGENE-Q12-IHS_G9U9U21_SUO_211: FME SALVADOR ACTIVE ETA=19H UTC  // CHASSIS FAULTY COMMANDE PASSE ETD=09/06/2025" u="1"/>
        <s v="Bikok_G9U9L8_CTR_260_MRBTS1: 31/08/25 EASv2 remplacée mais le BO recommande également le remplacement du branching, Branching available in Douala and shipment ongoing, ETD=01/09/25" u="1"/>
        <s v="DZENG_G9U9L8_CTR_856_MRBTS1: Power status check Ongoing" u="1"/>
        <s v="NRD_258_H_GUIDER-CAMP-FONCTIONNAIRE: New site not yet accepted" u="1"/>
        <s v="Mekotto_G9U9L8_SUD_126: 29/12/2025 Camusat: ETA 11H pour intervention" u="1"/>
        <s v="Yokadouma_G18L18_EST_013_MRBTS2: Jaretiere Optique Faulty. Team ZTE is on the way from Bertoua to Kenzou for replacement ETA=02:30 PM" u="1"/>
        <s v="EXN_091_H_Maroua-Harde: 04/02/26; Besoin d'un FME sur site pour vérifier le statut de la BBU et son interco avec le MPR S1P1; CM-20260204-00007862; FME Lefranc is activated to check" u="1"/>
        <s v="Kong-Kong-IHS_L8_NRD_070: power status check ongoing" u="1"/>
        <s v="Mankon-II_U_NRO_141: Power alarms // Camusat feedback awaiting" u="1"/>
        <s v="DARRACK-MTN-IHS_G_EXN_133: Impacted by Mada_G_EXN_223 / P2 incident" u="1"/>
        <s v="NRO_089_N_Ndu-Mbakfu-IHS_G: 10/03/2026 FME Roland is managing with level 0." u="1"/>
        <s v="ADM_192_URH_MAYO_LADE: P2 Incident at ADM_160_H_Phacochere, power issue, camusat" u="1"/>
        <s v="LIT_260_Z_Ndobo-Rail: 23.04.26: IHS: 1.5V: FME is on the way after Bberi-Abattoir" u="1"/>
        <s v="Logbadjeck-IHS_G9U9L8_LIT_503_MRBTS1: 25/09/2025 Fme active reprise des travux demain pour cause de pluie " u="1"/>
        <s v="NRD_174_H_Stade_omnisport_Roumde_Adja: 23/11/25: Besoin d'un FME sur site pour vérifier le statut du MPR et la chaine antennaire de l'ODU 3/1 / FME Armel activé pour investigations; CM-20251123-00002246, ETA=12H30 UTC" u="1"/>
        <s v="SUO_101_N_Ebonji-IHS_G: 18.01.2026 Retour L3 IHS: Hi, le point était encours de gestion en interne un redresseur sera ajiute sur site mais vu la zone insécurisée ,nous essayons de le manager. Un Retour sera fait ce Jour 18.01.2026" u="1"/>
        <s v="LIT_398_Z_Makepe-Missoke-Clinique(LIT-398): Power status check ongoing" u="1"/>
        <s v="LIT_407_Z_Shell-NewBell-Carrefour(LIT-407): Power status check ongoing" u="1"/>
        <s v="LIT_436_Z_Deido-Pharmacie-La-Rive(LIT-436): Power status check Ongoing" u="1"/>
        <s v="LIT_857_Z_Bois-des-Singes-III-IHS(LIT-857): Power status check ongoing" u="1"/>
        <s v="LIT_950_Z_Logpom-E-Catholique-IHS(LIT-950): Power status check ongoing" u="1"/>
        <s v="Mbingo-IHS_G9U9_NRO_031_MRBTS1: FO BAFOUSSAM-BANENGO - BAMENDA DOWN // Major P1 incident" u="1"/>
        <s v="Campo-Maan_G9U9_SUD_085: 18/11/2025 CAMUSAT: technicen en route pour le site ETA=ASAP, escalade L5 CAMUSAT " u="1"/>
        <s v="EXN_323_URH_GOLOMGUINI: Les actions mennees avec le level 0 hier on ete NOK. FME Hermand a pris la route pour le site ETA=04:30 PM" u="1"/>
        <s v="Kontcha_G-VSAT_ADM_130: 07/11/25: Spare BUC  collected on 01 of November. Negotiation ongoing for intervention  zone insecure  need to have military escort…But due to post elections / ETR previsional :09/11/25" u="1"/>
        <s v="Ngoura-IHS_L18L8_EST_021: Power status check ongoing" u="1"/>
        <s v="Gbiti-IHS_G_EST_101: Le FME A repris la route pour le site ETA=11:00 // FME Sur site travaux en cours Update will be share ASAP" u="1"/>
        <s v="NRO_030_N_Zhoa: 25.03.26; Insufisance de redresseurs sur site. Les redresseurs ont été expédiés de Bafoussam, ETR=26.03.26 (escaladé au L4 de IHS)" u="1"/>
        <s v="Dakana_G18L18L8_EXN_211: Power status check ongoing" u="1"/>
        <s v="Fondonera-IHS_L18L8_OST_263: Power status check ongoing" u="1"/>
        <s v="NRD_204_URH_GOINGOU: IMPACTED BY Madingring_G9U9L8_NRD_036" u="1"/>
        <s v="SUD_096_Z_Kribi-Ndombe-II(SUD-096): 06/01/2026 FME is managing" u="1"/>
        <s v="NRO_134_H_Bamenda-Ntasen-HIS: 14.01.26; IHS; Genset Faulty//Replacement will continue tomorrow" u="1"/>
        <s v="EXN_527_URH_MOVOY: 19.04.26; Retour projet, planification de l'intervention en cours, ETR=22.04.26" u="1"/>
        <s v="CTR_652_Z_Hopital-de-La-Cass(CTR-652): 22.03.26; Camusat; Access issue due to landlord / Our technician is unable to work on site" u="1"/>
        <s v="Bonga_G9U9L8L7_EST_073: 27/03/2026 Besoin d'un fme sur site pour verifier l'interco entre le MPR et la BTS S1P1  fme hipolite activé Eta asap " u="1"/>
        <s v="NRD_200_URH_LAMOUDAM: 07.04.26; Power issue and solar only; Awaiting sunshine" u="1"/>
        <s v="NRD_200_URH_LAMOUDAM: 15.04.26; Power issue and solar only; Awaiting sunshine" u="1"/>
        <s v="NRD_200_URH_LAMOUDAM: 17.04.26; Power issue and solar only; Awaiting sunshine" u="1"/>
        <s v="NRD_203_URH_MANDJOLA: 06.01.26; Power issue and solar only; Awaiting sunshine" u="1"/>
        <s v="NRD_203_URH_MANDJOLA: 07.01.26; Power issue and solar only; Awaiting sunshine" u="1"/>
        <s v="Akok_U9U21_CTR_663: 26/12/2025 besoin d'un fme sur site MPR non supervisé  FME activé manage avec le level 0" u="1"/>
        <s v="NRD_200_URH_LAMOUDAM: Triple Coupure FO :* FO SOUKOUNGA ---- GALLE DOWN VS FO BEMBOYO --- GALLE DOWN VS FO GABO_BADZERE ---  GALLE DOWN" u="1"/>
        <s v="NRD_203_URH_MANDJOLA: Triple Coupure FO :* FO SOUKOUNGA ---- GALLE DOWN VS FO BEMBOYO --- GALLE DOWN VS FO GABO_BADZERE ---  GALLE DOWN" u="1"/>
        <s v="NRD_344_URH_Masabay2: Triple Coupure FO :* FO SOUKOUNGA ---- GALLE DOWN VS FO BEMBOYO --- GALLE DOWN VS FO GABO_BADZERE ---  GALLE DOWN" u="1"/>
        <s v="Gbiti-IHS_G_EST_101: Chassis MSS8 sur site a pris un coup (en court-circuit) et expédition en cours de Bertoua vers Batouri, ETD=07/08/25, remplacement ce 08/08/25" u="1"/>
        <s v="SUO_301_H_Buea-Koke-Quater: " u="1"/>
        <s v="HINA_G9G18U21L8_EXN_047: Power status check ongoing" u="1"/>
        <s v="Bato_U_OST_273: Camusat feedback awaiting (Power alarms)" u="1"/>
        <s v="LIT_287_Z_New-Deido(LIT-287): 29/12/2025: Our FME Canete was on the site and report us Power Issue. Grid outage. CAMUSAT Activated for Support confirm grid outage" u="1"/>
        <s v="CTR_881_Z_Minisite_Crf-Nkoabang(10881): 07.04.26; Le BO recommande d'escalader le point à Nokia car impossible de mener des investigations sur l'installation qui a été faite - Escalade faite" u="1"/>
        <s v="CTR_881_Z_Minisite_Crf-Nkoabang(10881): 08.04.26; Le BO recommande d'escalader le point à Nokia car impossible de mener des investigations sur l'installation qui a été faite - Escalade faite" u="1"/>
        <s v="Vivoki-IHS_G9U9U21_NRO_039: Power status check ongoing" u="1"/>
        <s v="OST_122_H_Dschang-Foreke_U: Feedback: Long Load Shedding without Space" u="1"/>
        <s v="Campo-Beach-IHS_U_LIT_494: 27/08/2025 Fme a recuperé le cable en route pour le site ETA=17H UTC " u="1"/>
        <s v="Ngomedzap-MTN_U_CTR_532: Toujours en attente restauration du site par CAMTEL // ETR prévisionnel week 23" u="1"/>
        <s v="EXN_237_H_Maroua-Boulore_U: Camusat technician is managing with level 0, ETA 11H UTC // Camusat FME is on site" u="1"/>
        <s v="EXN_064_H_Kousseri-Ville: FME Yanoussa is activated to check, ETA 17H UTC (CM-20250724-00001611) // Escalated to PM M. Michael" u="1"/>
        <s v="NRD_314_URH_BAROUME: 06/02/2026 Besoin d'un FME sur NRD_157_N_Nakong pour vérifier l'interco entre le MPR et le RTN; FME Seydou is activated and is managing" u="1"/>
        <s v="CTR_629_Z_Nkongoa: 28/04/2026 Cable coupé de la DC BOX jusqu'au pylone en attente de remplacement ETD = 29/04/2026" u="1"/>
        <s v="Mvengue_G9U9_SUD_226: 06.04.26; BUC reçu pas fonctionnel, expédition d'un nouvel en cours de Douala pour Yaoundé, ETD=06.04.26" u="1"/>
        <s v="CTR_270_Z_Montesquieux(CTR-270): 30/03/2026 FME Armand Nguetsa sur site " u="1"/>
        <s v="OST_046_H_Bfsam-Bamengoum: 30/03/2026 FME on site working link is mislign" u="1"/>
        <s v="LIT_581_Z_Ministere-New(LIT-581): Impacted by LIT_708_Z_CNPS-Indoor(LIT-708)" u="1"/>
        <s v="Misaje_G_NRO_237: 17/12/2025: MD300 card sent from bamenda to kumbo yesteday (ETD=17/12/2025) to be take on site directly after reception" u="1"/>
        <s v="OST_097_H_Dschang-Rectorat-MTN: 10.02.26; Nous constatons l'indisponibilité de DSCHANG-RECTORAT-MTN dû à la défaillance de la radio 4.2 à DSCHANG_4. Merci de dépêcher un FME pour vérifier et remplacer au besoin la radio défaillante; CM-20260310-00004271; FME Rodrigue activé pour investigations, update ASAP" u="1"/>
        <s v="Bankwop-IHS_L18L8_OST_161: power status check ongoing" u="1"/>
        <s v="Sodibanga_G9U9U21_LIT_515: Power status check ongoing" u="1"/>
        <s v="Doumo-IHS_L8_NRD_152: 09.03.26; BTS_4G Down. Need FME on the site to check his status and interco with MPR(S1P3)" u="1"/>
        <s v="NRO_073_N_Tatum_G: 10.02.26; BO recommendations are to change antenna chains of ODUs at both end, order of matérial is ongoing" u="1"/>
        <s v="Pang-Camtel_G18L18L8_ADM_038: 13/04/2026 FME active manage avec le level 0 escalade RM SAYAKA : système module faulty commande en cours" u="1"/>
        <s v="Belo_G9U9_NRO_032: Power status check ongoing" u="1"/>
        <s v="Mada_G_EXN_223: Matériel reçu et négociation de l'escorte militaire en cours pour remplacement" u="1"/>
        <s v="NRD_168_H_Reserve-Benoue: 20.04.26; ODU 3DB20773CB faulty and not available, order done to OCM" u="1"/>
        <s v="Mendji-IHS_L8_NRO_087: 19.02.2026 IHS: Joseph is informed and managing with L0, Insecurity area." u="1"/>
        <s v="LIT_139_Z_Camship(LIT-139): 06.04.26; Camusat; Grid outage, gen fail to start/  FMEl is on the way to the site" u="1"/>
        <s v="SUD_052_N_Bengbis-MTN-IHS_GD-VSAT: 13.02.26;  Défaut carte ASIB; Spare arrivée et récupérée ce matin; FME en chemin, ETA=13H30 UTC; FME arrivé sur le site et actions en cours                                                    " u="1"/>
        <s v="Jakiri_U_NRO_019: FO Banengo - Bamenda Hostpot down" u="1"/>
        <s v="Befang-MTN_G9U9_NRO_239: 03.03.2026 IHS: Our FME MOSES is managing with level zero" u="1"/>
        <s v="CTR_1042_Z_Nsimeyong-Terre-Rouge-IHS(CTR-1042): 13/01/2026 pbde phase ENEO  eneo, eneo mis a contribution " u="1"/>
        <s v="Kaele_G18L18L8_EXN_011_MRBTS2: FME Herman Tchawe activé pour investigations (CM-20250811-00000157), ETA 16H UTC" u="1"/>
        <s v="EST_124_Z_Bertoua-Meteo-II(EST-124): CAMUSAT: unknow Our technician will be manage the issue this morning around 08am" u="1"/>
        <s v="NRO_052_H_Kumbo-Bangam-IHS: 25.03.26; IHS; 3.6V; FME Kelvin managing with level 0 due to insecurity (escalated to L2)" u="1"/>
        <s v="SUD_015_Z_Kye-Ossi: Power status check ongoing" u="1"/>
        <s v="SUD_164_N_Tho-II_G: Power status check ongoing" u="1"/>
        <s v="CTR_320_Z_Meyo(CTR-320): Impacted by CTR_320_Z_Meyo(CTR-320) (Power issue / GEN overload)" u="1"/>
        <s v="Lagdo-Marche_G18L18L8L26_NRD_077_mrBTS2: Impacted by NRD_032_H_Ngong-II / P1 major incident" u="1"/>
        <s v="Bafang-Centre_G9U9U21_OST_126: 24/11/25: Need FME on site to check antenna chain of ODU 3/1 / FME Patrick is activated, ETA will be shared" u="1"/>
        <s v="NRO_073_N_Tatum: 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 u="1"/>
        <s v="SS_Vreket_U_EXN_251: POWER STatus check ongoing" u="1"/>
        <s v="CTR_189_Z_Botmakak(CTR-189): 01.03.26; ODU issue on site, not available" u="1"/>
        <s v="Ebal-IHS_G9U9U21_NRO_101: 17/04/2026 Feedback IHS : ACCESS DENIED BY LOCAL BOYS escalade L2 IHS " u="1"/>
        <s v="LIT_486_Z_Denver2(LIT-486): 16/04/2026 Feedback IHS : Grid outage, no space to deploy the MG ; Awaiting Grid returned" u="1"/>
        <s v="LIT_765_Z_Oyack-II(LIT-765): FME activated to check MPR status on site and antenna chain of ODU 3/1, ETA will be shared" u="1"/>
        <s v="ADM_239_URH_BIR_SONGKOLONG: P2 Incident around Magba_G_OST_023; TX issue" u="1"/>
        <s v="NRD_112_N_Tongo-IHS_GD: 09/01/2026: ODU Expedie ce 09.01.2026 ETD=14.01.2026" u="1"/>
        <s v="EST_112_Z_Mandjou-MTN-IHS(EST-112): impacted by EST_032_Z_Bertoua-Kano(EST-032)(P2 EN COURS )" u="1"/>
        <s v="SUO_224_H_LIMBE-MOTOWOH-MTN: 09.02.26; Need FME on site to check BTS status; Ghost town today" u="1"/>
        <s v="ADM_007_H_Ngd-CRTV: 21/02/2026 OCM : En attente de la mise a disposition du materiel le 23/02/2026 " u="1"/>
        <s v="NRD_216_URH_DAWAN: Apres reset de la RTN, transmission remonter mais BBU rester down et investigation au sol non concluante, les investigations se poursuivront en hauteur mais presence d’abeilles sur le pylone, recherche enc ours de personnels qualifies pour retrait des abeilles" u="1"/>
        <s v="Maga_G18L18_EXN_014_MRBTS2: Power status check ongoing" u="1"/>
        <s v="Bourha_L18L8L26_EXN_019: Impacted by EXN_155_H_Minawao-IHS" u="1"/>
        <s v="OST_381_URH_KOUROM2(Kouchong-Samtaing-EEC): New site not yet accepted" u="1"/>
        <s v="MANSOUEN_G9U9_OST_293_MRBTS1: FME en route pour le remplacement du BUC, ETA 15H UTC" u="1"/>
        <s v="LIT_539_Z_Nkolmintag(LIT-539): 14/12/2025 Grid outage, grid only / awaited grid return escalade l2 camusat" u="1"/>
        <s v="Ouro-dara_G-VSAT_ADM_148: 26/08/25 12H: FME Zacharie activé pour investigations (CM-20250826-00002065), ETA 17H UTC // niveau 0 sur site " u="1"/>
        <s v="GOULOURGOU_U_EXN_200: Power status check ongoing" u="1"/>
        <s v="SUO_050_H_Limbe-Down-Beach-II: 23/12/2025 analyse bo tx en cours" u="1"/>
        <s v="SUO_050_H_Limbe-Down-Beach-II: 25/12/2025 Analyse bo tx en cours" u="1"/>
        <s v="SUO_185_H_BUEA-WOKOKO-IHS: 16/02/2026 ihs investigation en cours" u="1"/>
        <s v="SUO_101_N_Ebonji-IHS_G: 06/01/2026 Insuffient rectifiers on site." u="1"/>
        <s v="Massangam_G9U9U21L8_OST_057: 01/11/25: IHS activé pour investigations / Escalade L2 faite" u="1"/>
        <s v="EST_158_URH_DINO_FILS-ABONG-MBANG: 02/12/2025: Point transmis au projet huawei pour les travaux  ETR=05/12/2025" u="1"/>
        <s v="Dabanga_G9U9U21_EXN_807: 18.04.26; Lien RTN DABANGA&lt;&gt;MALTAM down; Escalade faite à l'équipe projet Huawei, car lien pas encore transféré aux opérations" u="1"/>
        <s v="Mamfe_L8L18_SUO_009: Power status check ongoing" u="1"/>
        <s v="Sabga_G9U9L8_NRO_048_MRBTS1: FO BAFOUSSAM-BANENGO - BAMENDA DOWN // Major P1 incident" u="1"/>
        <s v="LIT_539_Z_Nkolmintag(LIT-539): 15/12/2025 Grid outage, grid only / awaited grid return escalade L3 camusat" u="1"/>
        <s v="CTR_483_Z_Mvogmbi-New(CTR-483): IHS: Very unstable site Grid fluctuations ,Site Went down due to PWC overload, (210A ,12k)." u="1"/>
        <s v="NRD_243_URH_LAMOUDAM2: Impacted by NRD_200_URH_LAMOUDAM (Power issue)" u="1"/>
        <s v="NRD_276_URH_SONA: Impacted by NRD_115_H_Gara-Guider-IHS (Power issue)" u="1"/>
        <s v="Kembong_L18L8_NRO_026: 02.04.2026: Access not granted for this site for now" u="1"/>
        <s v="Mendji-IHS_G9U9U21_NRO_087: Impacted by Fontem_G9U9_SUO_017 (P1 incident / Insecurity)" u="1"/>
        <s v="CTR_791_Z_Ayene-II(CTR-791): 30/09/25: Reste down après le restauration de Ayene (Site vendalisé et restauré ce jour) et FME en route pour le site, ETA 19H UTC" u="1"/>
        <s v="Tekel-IHS_G9U9L8_ADM_140_MRBTS1: Impacted by Lewa-MTN_G9U9U21_ADM_066" u="1"/>
        <s v="NRO_026_N_Kembong_G: 07.04.26; FME sur site et investigaitons en cours" u="1"/>
        <s v="SUO_216_H_Kumba-Nkamlikum: 13/03/2026 Impacted by powr issue at kumba-agence" u="1"/>
        <s v="LIT_539_Z_Nkolmintag(LIT-539): 16/12/2205 Grid outage, grid only / awaited grid return escalade L4 camusat" u="1"/>
        <s v="CTR_841_Z_Carrefour-Diderot: 23.04.26: Grid outage and grid only site, no space to deploy a GEM / Grid return awaited - Escalade L3" u="1"/>
        <s v="CTR_874_Z_IHS-China-Embassy-Yde(CTR-874): 06.04.26; IHS; Grid outage, No space to deploy MG . // Awaiting Grid return - Escalade L3" u="1"/>
        <s v="CTR_947_Z_Nkoabang-Tradex: 23.04.26: Camusat: Grid outage, gen can start due to noise polution  / grid return awaited - Escalade L3" u="1"/>
        <s v="OST_324_URH_BAPI: 17/12/2025: FME Yannick activated is managing with Level 0. If site still down after this, he will be on the site tomorrow early morning" u="1"/>
        <s v="SUO_292 _URH_BIR-CAMPO: Power Issue on the site. Site solar-Only awaiting solar return while FME is also activated if needed//SSU Faulty Commande passee Update sur l'ETD dans 1H" u="1"/>
        <s v="SS-Hotel-Lagon-Outdoor_U_SUD_SS_HL_O: impacted by kribi_crtv_sud_010" u="1"/>
        <s v="Sop-MTN_G9U9_NRO_258_MRBTS1: IHS FME is managing with level 0 due to insecurity" u="1"/>
        <s v="Tchollire-Centre_L18_NRD_180: 25/11/25: Camusat: technician is informed and managing" u="1"/>
        <s v="EXN_350_H_Maroua-Ziling: 25.03.26; Site vendalisé, commande de matériel passée à OCM;" u="1"/>
        <s v="GOULOURGOU_U_EXN_200: Impacted by Guidiguis_EXN_018  (TX issue and P1 incident, FME is on site)" u="1"/>
        <s v="CTR_260_Z_BIKOK(CTR-260): 23/03/2026 Retour FME Problème d'énergie sur le site , la batterie du GE est HS, UP now" u="1"/>
        <s v="CTR_911_Z_Nkolfon-Cimencam-IHS(CTR-911): 22.04.26; FME Samba en route pour le site, ETA=11H UTC | FME sur site et investigations en cours, carte core EVO 1G probablement faulty" u="1"/>
        <s v="LIT_647_Z_PK5-Auberge(LIT-647):  RETOUR CAMUSAT: Le transformateur de la zone est défectueux. Le problème a été porté à l'échelon supérieur et fait l'objet d'un suivi avec ENEO, avec des suivis supplémentaires effectués aujourd'hui pour la normalisation. Malheureusement, il n'y a pas d'espace disponible pour déployer un générateur mobile. // ESCALADE L4 CAMUSAT  // FME EN ROUTE POUR LE SITE ETA=1H " u="1"/>
        <s v="Dogba-Ngd-IHS_G9_ADM_128_MRBTS1: Power status check ongoing" u="1"/>
        <s v="CTR_344_Z_Dragage(CTR-344): 09.04.26; FME en route pour le site, ETA=11H30 UTC" u="1"/>
        <s v="CTR_240_Z_C-Supreme(CTR-240): Impacted by CTR_483_Z_Mvogmbi-New (TX issue / P2 incident)" u="1"/>
        <s v="Mamfe-Town-IHS_L8L18_SUO_107: Impacted by Meguia_G9U9_OST_029 (Power issue / P2 incident)" u="1"/>
        <s v="ADM_229_H_NGD-MBIDENG-II: 21.04.26; Camusat;  The technician is on site" u="1"/>
        <s v="SUO_169_H_Buea-Bomaka-III-MTN: 03.01.2026: Instabilite Power ESCALADE a MTN et support OCM demande" u="1"/>
        <s v="CTR_868_Z_Institute-Samba-New(CTR-868): 11/01/2026 Grid outage grid only site / awaiting grid return (escalade L2 CAMUSAT)" u="1"/>
        <s v="Minisite-Elig-Edzoa_CTR_684: 07.04.26; FME en route pour le site, ETA=11H UTC | FME sur site mais impossible de continuer les travaux car l'établissement doit être fermé, escalade L2 de Camusat" u="1"/>
        <s v="LIT_646_Z_Japoma-II(LIT-646): 03/09/2025 FME ACTIVE ETA=15H UTC " u="1"/>
        <s v="Sop-MTN_G9U9_NRO_258: 26/11/25: FME en route pour le site, ETA=11H UTC" u="1"/>
        <s v="NRO_117_H_BAMENDA-MILE4-IHS: Impacted by NRO_063_H_Bamenda-GTTC-IHS (Power issue)" u="1"/>
        <s v="NRO_157_URH_MBANJE-NJAP: 18/12/25: Impacted by Ndu_L18L8L26_NRO_009 (Power issue)" u="1"/>
        <s v="Banguem_G9_SUO_013: 10.02.26; FME reports gen issue on site and site is GEN only; HIS, FME Herbert is managing with level 0, insecurity (escalated to L4)" u="1"/>
        <s v="LIT_217_Z_Ndokoti-New(LIT-217): 09.02.26; Besoin d'un FME sur site pour vérifier le statut de la BBU et son interco avec le MPR_2 S1P6; CM-20260209-00002764; FME Bruno activé, ETA=12H UTC" u="1"/>
        <s v="Ngoro_U_CTR_278: Power status check ongoing" u="1"/>
        <s v="CTR_003_Z_Ebombe(CTR-003): 20.04.26; Suite de la configuration de la VSWD ce jour, ETA=12H UTC" u="1"/>
        <s v="Dumbu_G9G18U9U21L18L8_NRO_046: 27/04/2026 Road blocked No traffic if we can Go as planned on 29.04.2026" u="1"/>
        <s v="Memve-ele-CAMTEL_G9U9_SUD_257_MRBTS1: 25/09/2025 Power issue et technicien Camusat en route pour le site, ETA 13H" u="1"/>
        <s v="NRD_018_H_Garoua-Chateau: Power status check ongoing" u="1"/>
        <s v="NRD_040_H_Ouro-Kessoun_U: Power status check ongoing" u="1"/>
        <s v="NRD_148_H_Poumpoumrey-II: Power status check ongoing" u="1"/>
        <s v="NRD_211_URH_OURO_KESSOUM: Power status check ongoing" u="1"/>
        <s v="NRD_223_URH_OURO_GALDIMA: Power status check ongoing" u="1"/>
        <s v="NRD_228_URH_NGONG-LAINDE: Power status check ongoing" u="1"/>
        <s v="NRD_244_URH_KOSSELNIALBI: Power status check ongoing" u="1"/>
        <s v="NRD_291_URH_BIDE_MOUDANG: Power status check ongoing" u="1"/>
        <s v="NRD_351_URH_DJAMBOUTOU_3: Power status check ongoing" u="1"/>
        <s v="NRD_352_URH_DJAMBOUTOU_2: Power status check ongoing" u="1"/>
        <s v="NRD_353_URH_DJAMBOUTOU_3: Power status check ongoing" u="1"/>
        <s v="OST_123_H_Dschang-Foto-II: 11/01/2026 FME is managing with level0" u="1"/>
        <s v="SUO_196_H_Tole-IHS_U: IHS CMS=19,9V GEN OVERLOAD ESCALADE A NKOLO JOSEPH " u="1"/>
        <s v="EXN_445_URH_MAVOUMAI: 29.01.2026: Spares pas encore arrivées au Maroua, nouvel ETD=29.01.2026" u="1"/>
        <s v="Talla-Monatele-IHS_G9U9_CTR_135_MRBTS1: Impacted by Nkog-Edzen_CTR_041 (Access issue on site due to  LL)" u="1"/>
        <s v="Eyumojock_G_SUO_016: 29/08/2025 travaux en arrêt pour défaut de matériel dont la commande a été passée au CEX" u="1"/>
        <s v="NGAOUNDAL_G9U9U21L8_ADM_010: Incident P2 sur Ngaoundal_ADM_010 / DC BOX en défaut; FME sur site normalisation en cours ETR 12:00" u="1"/>
        <s v="SUO_021_H_Mile4: 03.03.2026: Desmond on the site work ongoing. Update ASAP" u="1"/>
        <s v="Makenene_G9U9L8_CTR_081: 02/12/2025: After UBT radio replacement site still remain down FME will be at MAKENENE for alignement ETA=01:00 PM" u="1"/>
        <s v="LIT_735_Z_NKONGSAMBA-Q8-CIMETIERE-IHS(LIT-735): 17.03.26; Besoin d'un FME sur site pour vérifier le statut du MPR et la chaine antennaire de l'ODU 3.1; CM-20260317-00006122; FME Yannick activé pour investigations, update ASAP" u="1"/>
        <s v="Mbot_G9U9_NRO_246: Power status check ongoing" u="1"/>
        <s v="Doumo-IHS_G18L18L8_EXN_165: Site swaped to Huawei" u="1"/>
        <s v="Emvieng1_G9U9L8L7_SUD_160_MRBTS1: 12/09/2025 FME active ETA=12H UTC" u="1"/>
        <s v="LIT_074_Z_Bonewonda(LIT-074): Impacted by LIT_379_Z_Bonewonda-Chefferie (Power issue)" u="1"/>
        <s v="LIT_445_Z_Nyalla-Crf-Mpome(LIT-445): Impacted by LIT_655_Z_Nyalla-Marche(Power issue)" u="1"/>
        <s v="CTR_943_Z_Mimboman(CTR-943): 24/09/25: Grid returned and FME activated to check MPR status on site, ETA 14H30 UTC" u="1"/>
        <s v="OST_276_H_Bandjoun-Marche-Hiala_U: Camusat FME is managing // Escalated to Noel" u="1"/>
        <s v="CTR_124_Z_ARMP(CTR-124): 10.04.26; ODU 3DB29181AA et SFP 10G 3CC50387AA faulty et vérifications du SPM en cours" u="1"/>
        <s v="Mozogo_G9U9_EXN_042: Impacted by Galle_U_ADM_028 P1 Incident" u="1"/>
        <s v="SUO_143_H_Besingi-IHS: 02.04.26; IHS feedback awaiting, power alarms (escalated to L2)" u="1"/>
        <s v="LIT_677_Z_Makepe-III-MTN(LIT-677): 10.03.26; Site to be locked due to power instabilities" u="1"/>
        <s v="NRD_117_H_Ngalbidje-MTN-IHS: 18/09/25: FME en route pour remplacement du chassis, ETA=11H30 UTC" u="1"/>
        <s v="Ebal-IHS_G9U9U21_NRO_101: 18/04/2026 Feedback IHS : ACCESS DENIED BY LOCAL BOYS escalade L3 IHS " u="1"/>
        <s v="SUO_266_H_Ekata-IHS_U, LogicRNCID=386: 23.04.26: Cable toujours en cours d'expédition de Buea, ETD ce soir" u="1"/>
        <s v="EST_076_N_Diang-MTN_G: Indisponibilité des services voix &amp; data dans la zone de EST_076_N_Diang-MTN et environs " u="1"/>
        <s v="CTR_831_Z_Mbalgong-Carrefour(CTR-831): 30/09/2025 Transformateur surchargé dans la zone, baisse constante de tension AC, En attente devis pour installation d'un transformateur privé // escalade L3 camusat" u="1"/>
        <s v="NRO_134_H_Bamenda-Ntasen-HIS: 11/01/2026 IHS:Gen faulty escalade L2 IHS" u="1"/>
        <s v="LIT_934_URZ_KOKOUE(LIT-934): 07.04.26; Site vendalisé, inventaire en cours" u="1"/>
        <s v="NRO_129_H_Bambili-Campus-II-HIS: Impacted by NRO_061_H_Bambili-university-IHS" u="1"/>
        <s v="Befang-MTN_G_NRO_239: 26/08/25 8H: Access negotiations ongoing for an intervention this 28/08/25" u="1"/>
        <s v="Yambassa_G9U9U21_CTR_232_MRBTS1: Impacted by Nkog-Edzen_CTR_041 (Access issue on site due to  LL)" u="1"/>
        <s v="MANSOUEN_U_OST_293: Remise du couvercle fusible du BUC à OCM ce 22/07/25 pour réparation par la suite" u="1"/>
        <s v="Malantouen_G18L8L18_OST_039: Power status check ongoing" u="1"/>
        <s v="CTR_262_Z_Nkol-Mbanda(CTR-262): 06/01/2026 Analyse bo tx en cours" u="1"/>
        <s v="CTR_720_Z_Carriere(CTR-720): 19/09/25: Analyses BO TRANS en cours" u="1"/>
        <s v="SUD_083_Z_Ebolowa-Agence-New(SUD-083): Power status check ongoing" u="1"/>
        <s v="SUD_176_Z_Kribi-Mpolongwe-II(SUD-176): Power status check ongoing" u="1"/>
        <s v="Guere-IHS_G9G18U21L8_EXN_126: 11/11/25: Alarmes power / En attente du retour de IHS (escalade L2)" u="1"/>
        <s v="OST_353_H_Bfsam-St-Francois: 14.04.26; Camusat;  grid only site grid outage / grid return awaited" u="1"/>
        <s v="CTR_868_Z_Institute-Samba-New(CTR-868): 25.02.26; Camusat; grid only site, grid outage / grid return awaited (escalated to L2)" u="1"/>
        <s v="NRO_063_H_Bamenda-GTTC-IHS: 03/11/25: IHS: PWC Overload / Escalated to L2" u="1"/>
        <s v="Fundong_L18L8_NRO_015_MRBTS2: P1 incident ongoing at Bafut-MTN_NRO_036// Insecurity // Ghost town" u="1"/>
        <s v="Wasse_G9U9L8_EST_153_MRBTS1: 29/09/2025 Carte core EAC expedition en cours de YDE ver bertoua ETD=29/09/2025 " u="1"/>
        <s v="NRD_216_URH_DAWAN: 22/08/2025  La route menant au site partant de TOUBORO toujours bloquer par le pont detruit, un moyen de contournement es ten cours d’etudes partant de GAROUA, une date estimative d’intervention est de Samedi 23-Aug" u="1"/>
        <s v="OST_386_URH_MATYAPOU: P1  incident around OST_023_H_Magba" u="1"/>
        <s v="LIT_599_Z_Makepe-Indoor-Micro(LIT-599): 03/12/2025: FME Etaba will have a look ETA=02H" u="1"/>
        <s v="EXN_311_URH_KABE: Teleinfra" u="1"/>
        <s v="SUO_003_H_Limbe-UQ: Power status check ongoing" u="1"/>
        <s v="SUO_046_H_Ilor-MTN: Power status check ongoing" u="1"/>
        <s v="SUO_093_H_BAIPANYA: Power status check ongoing" u="1"/>
        <s v="SUO_171_H_Sonara_U: Power status check ongoing" u="1"/>
        <s v="SUO_173_H_Jabane_U: POWER Status check ongoing" u="1"/>
        <s v="SUO_196_H_Tole-IHS: Power status check ongoing" u="1"/>
        <s v="ADM_249_URH_BOUNOU: New Site not yet transferred to the MSP" u="1"/>
        <s v="DARRACK-MTN-IHS_G9U9_EXN_133_MRBTS1: POWER STATUS CHECK ONGOING " u="1"/>
        <s v="LIT_024_Z_Socaver(LIT-024): 22/09/2025  escalade theophile eta=18H UTC" u="1"/>
        <s v="OST_238_H_Bfsam-Megom: 06/11/25: FME en route pour le site, ETA=13H UTC" u="1"/>
        <s v="Bafou-Dzinmezo_G9U21_OST_254: 09/12/2025: Technicien a pris la route ETA=13H" u="1"/>
        <s v="SUO_191_H_LIMBE-ISSOKOLO-IHS: 23.04.26: ODU reçu faulty, nouvelle commande en cours" u="1"/>
        <s v="CTR_858_Z_Nguibassal(CTR-858): 31.03.26; Camusat; The technician is managing with the level 0" u="1"/>
        <s v="Kaele_G18L18L8_EXN_011_MRBTS2: FME Herman Tchawe activé pour investigations (CM-20250811-00000157), ETA 19H UTC" u="1"/>
        <s v="Famkeu-IHS_G_OST_308: Power status check ongoing" u="1"/>
        <s v="Ouro-Zangui_U_EXN_199: Impacted by Dargala-New (ODU fault)" u="1"/>
        <s v="GBHS-Muyuka_G9U9U21_SUO_246: 15/01/2026 IHS investigation en cours" u="1"/>
        <s v="Ngongo-MTN_G9U9_SUO_085: 20/01/2026 FME Andre is on duty. Feedback awaiting ETA:02pm" u="1"/>
        <s v="Bokito-MTN_G9U9U21L8_CTR_193: 18/08/25 9H: FME Jerusalement is activated to check ETA 13H UTC" u="1"/>
        <s v="EXN_191_H_Bogo-Marche: 18.03.26 : Spare receptionée FME en route pour le site ETA = 10H30 UTC // FME sur site " u="1"/>
        <s v="Ikiliwindi-MTN_G9U9_SUO_048: 06.04.26; Feedback MTN, Investigations ongoing, delayed by insecurity, escalated to L3" u="1"/>
        <s v="CTR_323_Z_Emia(CTR-323): Grid only, No space to deploy MDG, awaiting Grid return // ENEO panel damaged and IHS is working with Eneo to fix" u="1"/>
        <s v="LIT_853_Z_Japoma-Petit-Chateau(LIT-853): Camusat: Grid outage on site and gen did not start,Suspected gen battery low / Divine will be on site ETA  10H30" u="1"/>
        <s v="SUD_079_Z_Kribi-Londji(SUD-079): Power status check ongoing" u="1"/>
        <s v="SUD_081_Z_Kribi-Ndjibo(SUD-081): Power status check ongoing" u="1"/>
        <s v="SUD_138_Z_Evelessi-IHS(SUD-138): Power status check ongoing" u="1"/>
        <s v="SUD_240_Z_Kribi-Bwambe(SUD-240): power status check ongoing" u="1"/>
        <s v="SUD_269_URZ_AKOMESSING(SUD-269): Power status check ongoing" u="1"/>
        <s v="CTR_017_Z_H-Progres(CTR-017): Impacted by CTR_110_Z_H-Central(CTR-110)" u="1"/>
        <s v="Bekondo-IHS_L18L8_SUO_096: 21.04.26; Investigation ongoing with level0 and pwr guys ETR: 05pm" u="1"/>
        <s v="Mvoula_L18L8_SUD_245: 26/12/2025 besoin d'un fme sur site pour verifier l'interco entre le MPR et la BTS S1P2" u="1"/>
        <s v="LIT_708_Z_CNPS-Indoor(LIT-708): 14.04.26; Grid outage, Grid only site / Grid return awaited escalade L2 camusat" u="1"/>
        <s v="Gagadje_G9U9L8_EXN_209: power status check ongoing" u="1"/>
        <s v="EXN_032_H_Mora-II: Impacted by Galle_U_ADM_028 P1 Incident" u="1"/>
        <s v="EXN_280_URH_AFADE: Impacted by Galle_U_ADM_028 P1 Incident" u="1"/>
        <s v="EXN_286_URH_KOFIA: Impacted by Galle_U_ADM_028 P1 Incident" u="1"/>
        <s v="EXN_317_URH_TAALA: Impacted by Galle_U_ADM_028 P1 Incident" u="1"/>
        <s v="EXN_421_URH_ZILER: Impacted by Galle_U_ADM_028 P1 Incident" u="1"/>
        <s v="EXN_426_URH_PALIA: Impacted by Galle_U_ADM_028 P1 Incident" u="1"/>
        <s v="EXN_431_URH_NGABA: Impacted by Galle_U_ADM_028 P1 Incident" u="1"/>
        <s v="EXN_436_URH_MABAS: Impacted by Galle_U_ADM_028 P1 Incident" u="1"/>
        <s v="EXN_453_URH_GORAY: Impacted by Galle_U_ADM_028 P1 Incident" u="1"/>
        <s v="EXN_459_URH_ZIVER: Impacted by Galle_U_ADM_028 P1 Incident" u="1"/>
        <s v="Gor-IHS_U_NRD_091: Planification d'une descente conjointe en cours" u="1"/>
        <s v="Mankouotmbou_G_OST_245: Impacted by Massangam_G9U9U21L8_OST_057 (Power issue)" u="1"/>
        <s v="SUD_126_Z_Mekoto(SUD-126): 05/03/2026 Carte core recu expedition en cours ETD=07/03/2026" u="1"/>
        <s v="NRO_026_N_Kembong_G: 03/04/2026 FME STANLEY sur site de BACHUO-NTAI realignement en cours" u="1"/>
        <s v="Nwa-VSAT_G_NRO_012: 06/11/25: IHS: fme Roland is managing with level zero , insecurity area" u="1"/>
        <s v="OST_233_H_Foumban-Kounga-II: 20.04.26; ODU 3DB20826AA faulty et expédition en cours de Bafoussam, ETD=21.04.26" u="1"/>
        <s v="Sibongo_G9U9U21_LIT_507: Power status check ongoing" u="1"/>
        <s v="Yola-MTN-IHS_U_EST_106: Impacted by Ndelele-MTN_G_EST_041" u="1"/>
        <s v="Campo-Maan-G_SUD_085: Power alarms // Camusat feedback awaiting  (Escalated to L2)" u="1"/>
        <s v="CTR_449_Z_Rd-Pt-Longkak(CTR-449): Multiple Coupure de Liens Optim Radio dans la Zone de Etoa-Meki" u="1"/>
        <s v="Tourou_G9U9U21_EXN_231: 19.02.2026 CAMUSAT: Site located in a red zone. Level 0 will start the generator ASAP" u="1"/>
        <s v="Bambit-MTN_G9U9_OST_048: Power status check ongoing" u="1"/>
        <s v="Tatum_G_NRO_073: 12/12/2025 plan for tomorrow after misaje restoration" u="1"/>
        <s v="Ngaouyanga-IHS_G9G18U9U21L18L8_ADM_081_MRBTS1: Impacté par Tchabal_G_ADM_016 (P1 incident / Power issue)" u="1"/>
        <s v="CTR_852_Z_Golf-Quater-IHS(CTR-852): Impacted by CTR_448_Z_Nkomkana-IHS(CTR-448) (Power issue / P2 incident)" u="1"/>
        <s v="LIT_609_Z_Agape(LIT-609): CAMUSAT: Grid only no space,Grid outage/ awaited grid return ESCALADE L2 CAMUSAT " u="1"/>
        <s v="Campo-Maan_G9U9_SUD_085: Site reste down apres resolution du power issue par CAMUSAT. Apres investigation du FME il s'avere que l'ODU serait faulty Commande passee Update sur l'ETD dans 1H_x000a__x000a_Retour Pierre Apres ESCALADE faite au L5: We are currently experiencing an issue with the generator on site. Please note that this generator had been subjected to several acts of sabotage before a security guard was assigned to the location. Following diagnostics, a number of faulty components were identified and require replacement. The spare parts were shipped this morning and will be received this evening for intervention scheduled tomorrow 28/05/2025. We will keep you updated on the progress of this activity." u="1"/>
        <s v="Andek_G9U9U21_NRO_218: Impacted by NRO_011_H_MBENGWI" u="1"/>
        <s v="EXN_339_URH_BLABLINE: impactd by Amchide_G9G18U9L8_EXN_007 " u="1"/>
        <s v="Mbonso_G9U9_NRO_057: Impacted by Ntumbaw_NRO_245 (Power issue)" u="1"/>
        <s v="Ngomedzap_U_CTR_188: En Attente retour OCM // En attente du matériel pour swap en VSAT fin juin 2025" u="1"/>
        <s v="CTR_719_Z_Ekounou-II(CTR-719): 14/03/2026 ODU UBT-T 3DB29218ABAF06 faulty expedition en cours Douala vers YDE ETD=15/03/2026" u="1"/>
        <s v="Kossehone_G9G18U9L8_EXN_243: Power status check ongoing" u="1"/>
        <s v="Lele_G9U9L7L8_SUD_159: Impacted by SUD_246_Z_Mintom-MTN(SUD-246)" u="1"/>
        <s v="SUO_195_H_Wonya-Mavio-IHS: Impacted by SUO_077_H_Buea-David-Square" u="1"/>
        <s v="SUO_213_H_Molyko-Buea-SC2: Impacted by SUO_077_H_Buea-David-Square" u="1"/>
        <s v="NRD_158_H_Garoua-Ngalbidje-II: 14/01/2026 investigation en cours  ESCALADE L2 camusat" u="1"/>
        <s v="Vivoki-IHS_U_NRO_039: 45.5V // Insecurity area / FME managing with L0 (Escalated to L3)" u="1"/>
        <s v="Goro-IHS_G9U9U21_ADM_138: 06.01.25; Besoin d'un FME sur Dobiri pour vérifier le chaine antennaire de l'ODU 3.2 sur le MPR_Dobiri-MTN_2; FME Herve Pouomo activé pour investigations" u="1"/>
        <s v="CTR_675_Z_Tsinga-Village2(CTR-675): 13.03.26; IHS; DG overload (escalated to L2)" u="1"/>
        <s v="CTR_778_Z_Olembe-MTN(CTR-778): 29.12.25: MTN feedback awaiting (escalated to L2)" u="1"/>
        <s v="SFID-Ndeng-MTN-IHS_G9U9U21_EST_102: Impacted by Yola-MTN-IHS_EST_106 (Power issue)" u="1"/>
        <s v="NRD_145_H_Garoua-Lainde-II: INDISPONIBILITE DU ROUTEUR DE GAROUA LAINDE (EGOULAI_01)" u="1"/>
        <s v="CTR_841_Z_Carrefour-Diderot(CTR-841): 04/02/2026 Grid outage, Grid only site / Grid return awaited escalade L2 CAMUSAT" u="1"/>
        <s v="Doreissou-IHS_G18L8_EXN_118: Power status check ongoing" u="1"/>
        <s v="Ekekam-MTN-IHS_U9U21_CTR_694: Power status check ongoing" u="1"/>
        <s v="OST_074_H_Dschang-Meka: Impacted by OST_020_H_Dschang-II" u="1"/>
        <s v="Nkondjock-MTN_G9U9L8_LIT_239: Impacted by LIT_021_Z_Nkong(LIT-021)" u="1"/>
        <s v="ADM_195_URH_YANLI: P1 Incident at ADM_160_H_Phacochere - Power issue - Red zone" u="1"/>
        <s v="Malende-IHS_L18L8_LIT_462: 14/12/2025 Equipe en route pour le site  ETA=14H UTC " u="1"/>
        <s v="SUO_218_H_KUMBA-BONAKAMA: 23.04.26: IHS: Rectifiers hanging base connector faulty " u="1"/>
        <s v="EXN_563_URH_DATCHEKA_TAKREO: 08.01.2026: FME activé pour intervention ce jour ETA 10H" u="1"/>
        <s v="Gazawa-MTN-IHS_U_EXN_130: FME Seydou is activated (CM-20250707-00000113), ETA 12H UTC" u="1"/>
        <s v="CTR_867_Z_Ebogo-II(CTR-867): CAMUSAT: Our FME is on the way to site ETA=08am// ESCALATE TO L3 CAMUSAT" u="1"/>
        <s v="SUD_052_N_Bengbis-MTN-IHS_GD-VSAT: 13.02.26;  la Spare arrivée et récupérée ce matin FME prend la route ETA 13H30                                                                         " u="1"/>
        <s v="LIT_367_Z_Activa-Akwa(LIT-367): 03/02/2026 FME au WH pour récupérer les modules SFP ETA=17H UTC " u="1"/>
        <s v="NRO_112_H_Bamenda-Bayelle-MTN: 02.02.26; Power supply state may be abnormal, MTN feedback awaiting" u="1"/>
        <s v="Laising_G9U9_NRO_044: 12/08/25 10H: Power issue is solved and FME is activated to check MPR status on site // Access negotiation ongoing for an intervention this 19/08/25" u="1"/>
        <s v="Likok-MTN_G9U9L8L7_ADM_065_MRBTS1: Power status check Ongoing" u="1"/>
        <s v="EXN_462_URH_DJEBE_MOUFOU: 24/11/25: Cable Ethernet faulty et remplacement ce 24/11/25, ETA 14H" u="1"/>
        <s v="NRO_261_N_Number49-MTN_G: power status check ongoing" u="1"/>
        <s v="SUO_079_H_Mile14-IHS: 25.02.26; Besoin d'un FME sur site pour reset physique du MPR; CM-20260225-00003404;FME Fabien activé pour investigations, update ASAP" u="1"/>
        <s v="SUO_107_H_Mamfe-Town-IHS: 22.04.26; Besoin d'un FME sur site pour vérifier la chaine antennaire de l'ODU 3.1; Denis informé pour investigations, update ASAP" u="1"/>
        <s v="Tho-II _G9U9L8L7_SUD_164: Power status check ongoing" u="1"/>
        <s v="LIT_626_Z_Ngodi-Cite(LIT-626): Grid Outage, Grid Only Site/Grid Return awaited" u="1"/>
        <s v="SUO_228_H_MOLYKO-CHIEF-STREET-MTN: 05.03.26; Power alarms; MTN is activated to check (escalated to L2)" u="1"/>
        <s v="SUO_054_H_Kumba-Lutherian-Church-MTN_U: Remplacelment de la radio prevu demain 01/07/2025 ESCALADE A LIBERTE // ETA 13H UTC" u="1"/>
        <s v="LIT_615_Z_Bonewonda-III(LIT-615): 04/03/2026 Micro  SD faulty commande Passé, vérification de la disponibilité en cours par le SPM update dans 1 heure" u="1"/>
        <s v="LIT_363_Z_Boko-Plage-IHS(LIT-363): technicien sur site" u="1"/>
        <s v="Mbam_G9U9L8_CTR_303: Impacted by Meidjamba-MTN_G_ADM_054 " u="1"/>
        <s v="Pang-Camtel_G18L18L8_ADM_038: 20.04.26; FME en route pour le site, ETA=11H UTC" u="1"/>
        <s v="CTR_366_Z_Zamakoe-MTN(CTR-366): 08.04.26; ODU 3DB20859AB faulty et commande en cours" u="1"/>
        <s v="CTR_557_Z_Crfr-Ecole-Maternelle-Carriere(CTR-557): 06/02/2026 investigation en cours" u="1"/>
        <s v="CTR_560_Z_Oyomambang-Ekorezok(CTR-560): BO TX active possibilité de routage en cours" u="1"/>
        <s v="Baba-Babungo-IHS_G9U9U21_NRO_085: 17/04/2026 |Access not granted for now we keep trying" u="1"/>
        <s v="LIT_179_Z_Nyalla-Pariso(LIT-179): 15/03/2026 nouveau lien pas encore accepté nokia activé pour action" u="1"/>
        <s v="Bekondo-IHS_L18L8_SUO_096: 20.04.26; Besoin d'un FME sur site pour vérifier le statut du MPR; Red zone today" u="1"/>
        <s v="Edea-Ndokok_G9U21L8_LIT_230: 03/12/2025: FME Yannick sur site travaux de remplacementr de cable en Cours ETR=13H" u="1"/>
        <s v="Mbongo-IHS_G9U9L8_LIT_480: 06/11/25: IHS: 46.6V / FME is on site (P2 incident) / Site foudroyé, ODU, carte core, carte MPT faulty et expédition de Douala, ETD=07/11/25" u="1"/>
        <s v="Bengbis-MTN-IHS_GD-VSAT_SUD_052: IBUC en défaut commande passée à OCM mais malheureusement pas disponible les équipes de la société Diwine Sarl activé pour tester un BUC avant livraison l'ETD reste en attente" u="1"/>
        <s v="Ngog-Mbog_U_LIT_121: Power Status Check Ongoing" u="1"/>
        <s v="EST_241_URZ_GARGA-SARALI(EST-241): New site not yet transferred to MSP" u="1"/>
        <s v="OST_084_H_Dschang-St-Augustin: 15.04.26; IHS; fme Brice is informed ,PWC Overload" u="1"/>
        <s v="Ntem_G9U9_NRO_056: 08/12/2025 IHS: Roland is informed and managing with level 0, insecurity (impacted ny Ntumbaw, PWC overload)" u="1"/>
        <s v="Ndop-Kake-Hill_G_NRO_137: IHS feedback: Insecurity//Road Blocked" u="1"/>
        <s v="Aguli-MTN_G9U9_NRO_256_MRBTS1: FO BAFOUSSAM-BANENGO - BAMENDA DOWN // Major P1 incident" u="1"/>
        <s v="EXN_227_N_Tchevi-IHS_G: 25.02.2026 IHS: Rectifiers hanging due to MPR malfunction (escalated to L2)" u="1"/>
        <s v="EXN_246_H_KOUSSERI-Douane-MTN: 25/11/25: Power alarms / MTN is activated to check (escalated to L2)" u="1"/>
        <s v="Akongo-IHS_U_CTR_436: En Attente retour OCM" u="1"/>
        <s v="EXN_450_URH_MARWAK_II: Impacted by EXN_210_H_Gabarairou" u="1"/>
        <s v="EST_153_Z_Wasse(EST-153): Impacted by Kenzou_L18L8_EST_016" u="1"/>
        <s v="SUO_108_H_Kumba-Barombi-Kang-II-IHS_L: Power status check ongoing" u="1"/>
        <s v="SUO_108_H_Kumba-Barombi-Kang-II-IHS_U: Power status check ongoing" u="1"/>
        <s v="SUO_179_H_MOLYKO-PARAMOUNT-STREET-IHS: power status check ongoing" u="1"/>
        <s v="SUO_259_H_Buea-Salvation-Pharmacy-IHS: Power status check ongoing" u="1"/>
        <s v="CTR_738_Z_Mvog-Awae(CTR-738): 06.04.26; Camusat;  grid outage, gen fail /  fme  is calling guard" u="1"/>
        <s v="Kumbo-Bangam-IHS_U_NRO_052: Escalation L4: Red area, road blocked, Fuel shortage (Escalated to L5)" u="1"/>
        <s v="Loum-Camtel_G18L18_LIT_086: 25.03.26; TX restaurée mais le site reste down car en cours de swap en ZTE, ETR=26.03.26" u="1"/>
        <s v="SUO_040_H_Tinto: 17/04/2026 |Access negotiation ongoing" u="1"/>
        <s v="EXN_262_URH_ASHIGASHIYA: INVESTIGATION EN COURS PAR LE BO TX " u="1"/>
        <s v="EXN_246_H_KOUSSERI-Douane-MTN_U: Impacted by EXN_138_H_Kousseri-MTN-IHS" u="1"/>
        <s v="Abang-Minko-IHS_U_SUD_044: Impacted by Meyo-Centre_G9U9U21_CTR_145 (P2 incident)" u="1"/>
        <s v="Koundoum_L18L8_OST_252_MRBTS2: ODU 3DB20858AC faulty et disponible à Yaoundé, commande en cours" u="1"/>
        <s v="SUO_173_H_Jabane: 23.04.26: Probable arrêt volontaire des equipements par le BIR vérification en cours" u="1"/>
        <s v="LIT_657_Z_Kotto-Denver(LIT-657): 10/11/2025 Grid only site grid outage/ awaiting grid return escalade L2 CAMUSAT " u="1"/>
        <s v="CTR_596_Z_Ebom-Maetur(CTR-596): 02.04.2026 CAMUSAT: Grid outage, grid only as per fme / grid return awaited| ESCALATE TO L2" u="1"/>
        <s v="NRD_163_H_Garoua-Camp-Chinois-II: FME activated to check MPR status on site and antenna chain of ODU 3/1 // FME Arnaud activated for investigations (Escalated to Michael)" u="1"/>
        <s v="ADM_172_H_Beka-Hossere-II: 16.01.2026: Possible Plantage ODU sur le site porteur ADM_131 _BAMYANGAL-NEW. Action de reset en remote pour remonter le site. Si site toujour down dans 10 Minutes BV Mobiliser un FME sur site de ADM_131 _BAMYANGAL-NEW checker le status de l'ODU 6.1" u="1"/>
        <s v="LIT_821_URH_MBONGO: P2 Incident at LIT_143_N_Mbambou-IHS" u="1"/>
        <s v="LIT_347_Z_Base-Navale(LIT-347): 10/12/25:  FME should check MPR status and ODU 3/1 / RM is informed" u="1"/>
        <s v="LIT_793_URH_FERME_SUISSE: 15/09/2025 Fme en route pour le site  eta=15H UTC // FME sur site mais pluie dans la zone (RTN en hauteur et check pas possible pour le moment) // Le FME va dormir dans la zone car ne pouvant pas intervenir dans la nuit et à cause de la pluie" u="1"/>
        <s v="Oku_U_NRO_013: BO TRANS analysis ongoing" u="1"/>
        <s v="Binka-IHS_G_NRO_023: 05/09/25: Negotiations de l'accès pour intervention ce 06/09/25" u="1"/>
        <s v="CTR_046_Z_CNDH(CTR-046): 07.04.26; Camusat; Grid outage, Grid only site / grid return awaited" u="1"/>
        <s v="CTR_682_Z_Etoa-Meki-II(CTR-682): 15/03/2026 Grid outage. Grid only site / Grid return awaited" u="1"/>
        <s v="CTR_776_Z_Nkolda-II(CTR-776): 28.02.26; Camusat; grid outage, grid only / grid return awaited" u="1"/>
        <s v="CTR_841_Z_Carrefour-Diderot(CTR-841): 13/02/2026 grid outage, grid only / grid return awaited" u="1"/>
        <s v="SUD_078_Z_Mengbwa-Camtel(SUD-078): power status check ongoing" u="1"/>
        <s v="SUD_110_Z_MBPIKILIKI-IHS(SUD-110): Power status check ongoing" u="1"/>
        <s v="NRD_297_URH_FALATIGOU: 12.02.26; FME Activated is managing ETA=14H" u="1"/>
        <s v="LIT_727_Z_Douala-Grand-Mall-FZ(LIT-727): 28/11/2025: Site Impacter par le Demetelement de Carrefour-Mezzanine son site porteur en TX" u="1"/>
        <s v="EXN_246_H_KOUSSERI-Douane-MTN: 02.04.26; Power alarms; MTN is activated to check" u="1"/>
        <s v="EXN_246_H_KOUSSERI-Douane-MTN: 04.03.26; Power alarms; MTN is activated to check" u="1"/>
        <s v="EXN_246_H_KOUSSERI-Douane-MTN: 05.02.26; Power alarms; MTN is activated to check" u="1"/>
        <s v="EXN_246_H_KOUSSERI-Douane-MTN: 07.04.62; Power alarms; MTN is activated to check" u="1"/>
        <s v="EXN_246_H_KOUSSERI-Douane-MTN: 09.04.26; Power alarms; MTN is activated to check" u="1"/>
        <s v="EXN_246_H_KOUSSERI-Douane-MTN: 16.04.26; Power alarms; MTN is activated to check" u="1"/>
        <s v="EXN_246_H_KOUSSERI-Douane-MTN: 19.04.26; Power alarms; MTN is activated to check" u="1"/>
        <s v="EXN_246_H_KOUSSERI-Douane-MTN: 21.04.26; Power alarms; MTN is activated to check" u="1"/>
        <s v="EXN_246_H_KOUSSERI-Douane-MTN: 23.04.26; Power alarms; MTN is activated to check" u="1"/>
        <s v="EXN_246_H_KOUSSERI-Douane-MTN: 31.03.26; Power alarms; MTN is activated to check" u="1"/>
        <s v="NIETE-V15-IHS_G_LIT_495: Impacted by Niete-V14_G_LIT_193" u="1"/>
        <s v="SUO_050_H_Limbe-Down-Beach-II_U: Power status check ongoing" u="1"/>
        <s v="SUO_082_H_Limbe-Semme-Beach-MTN: Power status check ongoing" u="1"/>
        <s v="SUO_154_H_Limbe-Mokindi-MTN-IHS: Power status check ongoing" u="1"/>
        <s v="SUO_170_H_Buea-Low-Boduma-MTN_U: Power status check ongoing" u="1"/>
        <s v="SUO_222_H_Buea-Bakwere-Town-MTN: power status check ongoing" u="1"/>
        <s v="Mbitom-Camrail_G9U9_EST_105_MRBTS1: BO TRANS analysis ongoing" u="1"/>
        <s v="CTR_526_Z_Barriere-IHS(CTR-526): IHS: GEN overload/ ESCALATE TO L3" u="1"/>
        <s v="NRD_119_H_Poli-Ville-IHS: 03.03.2026: FME Bello activated is managing with Level 0 ETA=11H UTC" u="1"/>
        <s v="CTR_192_Z_Saa(CTR-192): 16.04.26; IHS; Fme is on site and managing to start Gen - Escalated to L2" u="1"/>
        <s v="CTR_409_Z_BATA-Mokolo: 24.04.26: IHS: Grid only, no space//awaiting grid return - Escalated to L2" u="1"/>
        <s v="Amchide_G9G18U9L8_EXN_007_MRBTS1: ODU FAULTY / canibalisation du lien makary direction goulfey en cours " u="1"/>
        <s v="CTR_682_Z_Etoa-Meki-II(CTR-682): 08.04.26; Camusat; Grid outage grid only site / Awaiting grid return, ETA=11H30 UTC" u="1"/>
        <s v="LIT_695_Z_Mabanda-CIMAF(LIT-695): 13.04.26; Camusat; Grid only site //awaiting grid return No space / ESCALATED TO L4 CAMUSAT " u="1"/>
        <s v="LIT_340_Z_Brazz-Tergal(LIT-340): 20.04.26; Besoin d'un FME sur site pour vérifier le statut de la BBU; FME Boris activé pour investigations, ETA=18H UTC" u="1"/>
        <s v="Malantouen_G9U21_OST_039: 28.02.26; D'après le feedback reçu du field, power core toujours pas installé, escalade faite au L2 de Camusat, ETR=03/03/2026 (escalade L5 faite)" u="1"/>
        <s v="LIT_156_Z_Bonaloka-IHS(LIT-156): 15.01.26; Probable coupure de fibre LIT_425_Bilonge___LIT_156_Bonaloka-IHS, CDS activé pour investigations; En parrallèle, FME activé pour vérifier le statut du MPR et la chaine antennaire de l'ODU 3.1; FME Marius activé pour investigations" u="1"/>
        <s v="SUO_038_H_Muea: Power status check ongoing" u="1"/>
        <s v="OST_353_H_Bfsam-St-Francois: 12/12/2025 power issue investigation en cours " u="1"/>
        <s v="Gamoko-Hill-IHS_G9U9_SUO_097: IHS: Chris is managing with level 0, insecurity" u="1"/>
        <s v="NRD_112_N_Tongo-IHS_GD: 17.01.2026: FME Jean Paul a pris la route pour NGONG ETA=1H30" u="1"/>
        <s v="Tourou_G18L8_EXN_231: 25/11/25: Camusat: FME will be on site in the morning (escalated to L2): Technician is ongoing to the site, no ETA, red zone (escalated to L3)" u="1"/>
        <s v="NRD_021_H_Bibemi: 16/02/2026 FME activé manage avec le level 0 " u="1"/>
        <s v="ADM_163_H_Mbamti-Katarko: 19.04.26; ODU arrived and replacement planned this 20.04.26" u="1"/>
        <s v="Mbot_G9U9_NRO_246: 29/11/2025 FME activé manage avec le level 0 " u="1"/>
        <s v="Sop-MTN_G9U9_NRO_258_MRBTS1: Impacted by Nkar-IHS_NRO_142 (Power issue)" u="1"/>
        <s v="NRO_001_H_Akum: 08.02.2026 CAMUSAT: insecurity, FME is trying to get level0" u="1"/>
        <s v="CTR_466_Z_Yona-Hotel-MTN-IHS(CTR-466): BO TX actions ongoing to restore the site" u="1"/>
        <s v="Bangourain_U_OST_090: FO Banengo - Bamenda Hostpot down" u="1"/>
        <s v="CTR_791_Z_Ayene-II(CTR-791): CAMUSAT: Technician informed and managed" u="1"/>
        <s v="NRD_207_URH_YOUKOUT: Impacted by Rey-Bouba_GD_NRD_023 (TX issue/P2 incident)" u="1"/>
        <s v="LIT_662_Z_Minisite-Dubai(11662): 16/02/2026 Grid outage grid only site awaiting grid return (ESCALADE L2 CAMUSAT)" u="1"/>
        <s v="EXN_281_URH_BODO: Besoin d'un FME sur site de Makary_G_EXN_020  pour vérifier le statut de la RTN FME active manage avec le level 0" u="1"/>
        <s v="EXN_251_N_SS_Vreket: Impacted by EXN_007_N_Amchide" u="1"/>
        <s v="Djottin_G9U9_NRO_098_MRBTS1: FO BAFOUSSAM-BANENGO - BAMENDA DOWN // Major P1 incident" u="1"/>
        <s v="EXN_117_H_Maroua-University-IHS: 01/09/25 9H: MPT card faulty and order is ongoing (CM-20250901-00001621)" u="1"/>
        <s v="CTR_794_Z_Bitotol-Ecole-Publique: 09/11/2025 Site vandalisé inventaire transmis a OCM en attente du Materiel" u="1"/>
        <s v="SUO_222_H_Buea-Bakwere-Town-MTN_U: 27/12/2025  Power instabilities on site escalated to L5 of MTN Batteries &amp; PWC replacement feb 2026 " u="1"/>
        <s v="SUO_222_H_Buea-Bakwere-Town-MTN_U: 29/12/2025  Power instabilities on site escalated to L5 of MTN Batteries &amp; PWC replacement feb 2026 " u="1"/>
        <s v="SUO_222_H_Buea-Bakwere-Town-MTN_U: 30/12/2025  Power instabilities on site escalated to L5 of MTN Batteries &amp; PWC replacement feb 2026 " u="1"/>
        <s v="CTR_472_Z_Damas-II(CTR-472): 24/12/2025 " u="1"/>
        <s v="Ebal-IHS_U_NRO_101: IHS: 54.5V// Kelvin is informed and will manage in the morning, Insecurity area" u="1"/>
        <s v="SUO_222_H_Buea-Bakwere-Town-MTN_U: 07/01/2026 Power instabilities on site escalated to L5 of MTN Batteries &amp; PWC replacement feb 2026 " u="1"/>
        <s v="Ouro-Zangui_G18L8_EXN_199_MRBTS2: POWER STATUS CHECK ONGOING " u="1"/>
        <s v="LIT_942_URZ_IPONO: 24.04.26: Power issue and solar only; Awaiting sunshine" u="1"/>
        <s v="SUO_236_H_White-Star-Hotel: 28.04.26 Technicien sur site travaux sur le GE en cours " u="1"/>
        <s v="LIT_875_Z_Douche-PAD-Outdoor(LIT-875): 10.04.26; Camusat; Grid outage/ Grid is awaited. Issue is being follow up - Escalade L4" u="1"/>
        <s v="Bafut-Swie-Hill-IHS_G9U9L18L8_NRO_102_MRBTS1: IHS: Technicien is managing to access the site (high insecurity) (Escalated to L3 of IHS)" u="1"/>
        <s v="SUO_170_H_Buea-Low-Boduma-MTN: 04.03.26; Need FME on site to check MPR status and antenna chain of ODU 3.1; CM-20260304-00006378; FME Fabien is activated to check, update ASAP" u="1"/>
        <s v="Kumbo-II_U_NRO_020: Power status check ongoing" u="1"/>
        <s v="Mfessang_U_OST_189: Impacted by Demdeng_U_OST_088" u="1"/>
        <s v="LIT_618_Z_Logpom-Akanji-Immeuble(LIT-618): 06.04.26; Camusat; Grid outage,  / grid return awaited" u="1"/>
        <s v="LIT_657_Z_Kotto-Denver(LIT-657): 23/202/2026 Grid outage and Grid only site / Grid return awaited" u="1"/>
        <s v="LIT_718_Z_Bonamoutongo-III(LIT-718): 09/03/2026 Grid outage, Grid only site / Grid return awaited" u="1"/>
        <s v="LIT_718_Z_Bonamoutongo-III(LIT-718): 14/03/2026 Grid only site, grid outage / grid return awaited" u="1"/>
        <s v="LIT_718_Z_Bonamoutongo-III(LIT-718): 24/12/2025 gris outage, grid only site / grid return awaited" u="1"/>
        <s v="Alou-IHS_G_SUO_133: 19/08/25 10H: Access negotiation still ongoing for an intervention this 22/08/25" u="1"/>
        <s v="Ekekam-MTN-IHS_U9U21_CTR_694: 21.04.26; Besoin d'un FME sur CTR_006_Mbankolo pour vérifier la chaine antennaire de l'ODU 6.2 sur le 10G_MPR_2; CM-20260421-00002876; FME Brice activé pour investigations, ETA=18H UTC" u="1"/>
        <s v="EST_244_URZ_NANDONGUE(EST-244): Power status check ongoing" u="1"/>
        <s v="CTR_953_Z_Akak-II(CTR-953): 01.03.26; Site vendalized, FME is activated to check" u="1"/>
        <s v="NRD_233_URH_LOUGUERRE: P2 Incident at ADM_160_H_Phacochere, power issue, camusat" u="1"/>
        <s v="Minisite-Elig-Edzoa_CTR_684: 27/04/2026 grid only site, grid outage / grid return awaited" u="1"/>
        <s v="Alou-IHS_G_SUO_133: 19/08/25 10H: Access negotiation still ongoing for an intervention this 23/08/25" u="1"/>
        <s v="Mayo-Darle-MTN_G9U9U21_ADM_068: 21.04.26; Besoin d'un FME sur site pour vérifier le statut de la MRBTS1 et son interco avec le MPR S1P1; CM-20260420-00006105; FME Haman activé pour investigations, ETA=13H UTC" u="1"/>
        <s v="MENGUE-BIBEY-IHS_G9U9L8_CTR_870_MRBTS1: Power status check ongoing" u="1"/>
        <s v="NRD_002_H_Plateau: Power alarms on the BTS // Camusat feedback awaiting" u="1"/>
        <s v="NRD_145_H_Garoua-Lainde-II_U: Power alarms // Camusat feedback awaiting" u="1"/>
        <s v="CTR_564_Z_Nkolmesseng-Ebama-Ewoulou(CTR-564): Impacted by CTR_254_Z_Eleveur(TX issue / P2 incident)" u="1"/>
        <s v="Madingring_G9U9L8_NRD_036: P1 incident at Madingring_U_NRD_036; Work ongoing between Camtel and Huawei" u="1"/>
        <s v="SUO_186_H_Buea-Boduma-IHS: 26/09/2025 IHS: CMS =2.9v Grid outage, DG faulty // Grid return is awaited (lockdown)" u="1"/>
        <s v="Eyumojock_G_SUO_016: Link Eyumojock dir Bachuo-Ntai obstructed and escalated to OCM_x000a_OCM: Il est nécessaire de construire une nouvelle liaison entre Eyumojock et Kembong, la liaison actuelle Eyumojock  - Bachua-Ntai étant obstruée. Pour cela, ING a besoin d'un support pour les aspects de sécurité, validé par le DO hier. Nous attendons le proforma et le plan provisoire de construction. En l'absence de retour cette semaine, une nouvelle escalade sera fait._x000a__x000a_Link Eyumojock dir Bachuo-Ntai obstructed and escalated to OCM" u="1"/>
        <s v="EXN_009_H_Zokok: Power status check ongoing" u="1"/>
        <s v="EXN_218_H_Sedek: Power status check ongoing" u="1"/>
        <s v="Amchide_GD_EXN_007: IMPACTED BY Madingring_G9U9L8_NRD_036" u="1"/>
        <s v="LIT_765_Z_Oyack-II(LIT-765): 12.02.26; Camusat, rectifiers, ETA=13H UTC" u="1"/>
        <s v="SUO_216_H_Kumba-Nkamlikum: 22/02/2026 Impacté par power issue de KUMBA AGENCE " u="1"/>
        <s v="OST_343_URH_KOUHOUAT: Impacted by Bambalang_G_NRO_100 his FE NOKIA(TT: INC-20250602-00004826)" u="1"/>
        <s v="NRO_057_N_Mbonso_G: 21.04.26; IHS; 45.8 V; FME ROLAND is informed and is managing with level 0  Escalated to L2" u="1"/>
        <s v="ADM_100_N_Kaladi-MTN-IHS_G: 24.04.26: Besoin d'un FME sur ADM_028_Gale pour vérifier la chaine antenaire de l'ODU 5.2 sur le MPR_GALE; CM-20260424-00004569; FME Hippolite activé pour investigations, update ASAP" u="1"/>
        <s v="ADM_101_H_Ngd-Burkina-II-IHS: 05.03.2026: Besoin d'un FME sur NDERE_BURKINA_ADM_036 pour vérifier la chaine antennaire de l'ODU 3.1; CM-20260305-00006221; FME Ndewa Jonas activé pour investigations, update ASAP" u="1"/>
        <s v="OST_905_URH_MARAPNDOUM: Impacted by Mantoum-Ville_L18L8_OST_201" u="1"/>
        <s v="EST_024_Z_Nguelemendouka-FH(EST-024): P1 IMPACT TX ISSUE SUR EST_076_N_Diang-MTN" u="1"/>
        <s v="LIT_993_Z_Lendi-Rue-Duplex-IHS(LIT-993): Impacted by LIT_774_Z_Lendi-Chefferie(LIT-774)" u="1"/>
        <s v="CTR_841_Z_Carrefour-Diderot: 27/04/2026 No space to deploy DG / continuté du delestage confirmé" u="1"/>
        <s v="Batibo_G9U9_NRO_010_MRBTS1: 24/09/25: Les ODUs seront testés ce 25/09/25 sur la liaison Balessing dir Nkong-Zem" u="1"/>
        <s v="Mbingo-IHS_L18L8_NRO_031: Power status check ongoing" u="1"/>
        <s v="Kaele-MTN-IHS_G18L18L8_EXN_160: Power status check ongoing" u="1"/>
        <s v="NRO_027_H_Balatchi-IHS_U: 25.03.26; Besoin d'un FME sur site pour vérifier la chaine antennaire de l'ODU 3.1; CM-20260325-00001871; FME Yannick activé pour investigations, ETA=12H UTC" u="1"/>
        <s v="CTR_896_Z_Nkongoa-Mfou: Impacted by CTR_629_Z_Nkongoa(CTR-629)" u="1"/>
        <s v="Ouli-IHS_G9U9_EST_114: Impacted by Kette_G9U9U21_EST_045 (TX Issue)" u="1"/>
        <s v="LIT_236_Z_Marche-Mboppi(LIT-236): P2 Incident at Mboppi-New (Power issue)" u="1"/>
        <s v="Andom_G9U9L8_EST_150: 30/11/2025 PWC en defaut en attente retour solaire" u="1"/>
        <s v="Mbang_G9U9_EST_011_MRBTS1: Probable power issue // IHS feedback awaiting" u="1"/>
        <s v="Kembong_G9U9_NRO_026: Impacted by Meguia_OST_029 (P1Incident / Power / Insecurity)" u="1"/>
        <s v="EXN_542_URH_MAGRONGONG: New site not yet transferred to MSP" u="1"/>
        <s v="EXN_287_URH_TOUKOUMAYA: Power issue on rural site // Awaiting solar power restoration" u="1"/>
        <s v="OST_313_H_Mbouda-CEBEC-MTN: 28/12/2025 Power instabilities on site escalated to L5 of MTN " u="1"/>
        <s v="Danfili-MTN-IHS_G_ADM_122: FSMF faulty and expedition ongoing from Ngd to Tibati, ETD=29/07/25" u="1"/>
        <s v="CTR_217_Z_Madagascar-Yde-New(CTR-217): 05/02/2026 IHS: Grid outage, No space to deployed MGE/Grid return Awaited" u="1"/>
        <s v="SUO_292_URH_BIR-CAMPO: Power Issue on the site. Solar-Only site awaiting solar return while FME is also activated for investigation" u="1"/>
        <s v="LIT_407_Z_Shell-NewBell-Carrefour(LIT-407): 24/02/2023 IHS : Grid outage, No space to deployed MGE/Grid return Awaited (escalated to L3)" u="1"/>
        <s v="LIT_181_Z_Bonendale: P2 impact LIT_346_Z_Bberi-Abattoir" u="1"/>
        <s v="SUO_234_H_Limbe-Mile_1: 28/08/2025 Fme is managing with level zero eta asap" u="1"/>
        <s v="CTR_714_Z_SOA-Vallee(CTR-714): 27.03.26; Camusat; FME is managing with level0" u="1"/>
        <s v="EXN_274_N_Tagawa-IHS_G: 19.04.26; Escorte validée pour ce 19.04.26, update ASAP" u="1"/>
        <s v="Emvieng1_G9U9L8L7_SUD_160: 22/03/2026 Access issue on site due to landlord | ESCALATE L5 CAMUSAT" u="1"/>
        <s v="CTR_188_N_Ngomedzap_G-VSAT: 18/03/2026  Site Ngomedzap à basculer en terrestre et prendra sa transmission sur Tiga. Finalisation du site de Tiga (Fin Mars 26). ETR  Fin Mars 26" u="1"/>
        <s v="ADOUMA_G9U9L8_EST_134: SWAP OK site up sur ZTE " u="1"/>
        <s v="Bembaran-Camtel_G9U9L8_ADM_185: SITE SWAPP TO HUAWEI" u="1"/>
        <s v="EXN_233_H_Maroua-Meskin_U: Camusat feedback awaiting // Escalated to Noel" u="1"/>
        <s v="Mbot_U_NRO_246: IHS: 0V //Our FME Roland is managing with level zero, insecurity" u="1"/>
        <s v="Minisite_PK8-ESG-ISTA_L18_LIT_630: 03/09/2025  Grid only site .awaiting grid restoration" u="1"/>
        <s v="Bangolan_U_NRO_050: Impacted by power instabilities at Bambalang (Escalated to L5 of IHS)" u="1"/>
        <s v="EXN_350_H_Maroua-Ziling: 09.04.26; Matériel pas encore arrivé, en attente de la cargaison ce jour" u="1"/>
        <s v="SUO_234_H_Limbe-Mile_1: CAMUSAT: Investigation ongoing Ghost town /Technician is managing with the level 0 Ghost town to check tomorrow" u="1"/>
        <s v="Gbiti-IHS_G_EST_101: 24/11/25: Need FME on the site to check MPR status and 3.1 ODU Antenna line status / FME Hugues is activated to check" u="1"/>
        <s v="Sohock-IHS_G9U9U21_LIT_501: Spare recu faulty nouvelle commande Passe ETD=30/05/2025_x000a__x000a_Spare recu faulty et nouveaux constat fait Chassis a lui aussi pris un coup. Verification en cours au WH Update sur l'ETD dans 1H" u="1"/>
        <s v="Lomie_G9U21_EST_010: Power status check ongoing" u="1"/>
        <s v="EST_123_N_Guiwa-Yangamo_G: 06/02/2026 suite des travaux en aujourdhui" u="1"/>
        <s v="LIT_186_Z_Edea-Beon(LIT-186): 28.01.26; Rectifiers issue on site (escalated to L2)" u="1"/>
        <s v="Nganha-IHS_U_ADM_137: FME activated to go at Tchabal to check antenna chain of ODU 5/1, ETA will be shared" u="1"/>
        <s v="Andek_G9U9_NRO_218: 18/11/25: Chaine antennaire de l'ODU à vérifier à Widikum. Intervention planifiée pour le 19/11/2025" u="1"/>
        <s v="CTR_767_Z_Camp-Sic-Mendong(CTR-767): 19/02/2026 Camusat: Technicien sur le site travaux en cours sur le PWC ETR=16H UTC " u="1"/>
        <s v="CTR_320_Z_Meyo(CTR-320): Grid outage, site went down due to Gen overload (17KVA, 260A) SS HIS Felix Zambe is informed and confirmed (P2 Incident)" u="1"/>
        <s v="Roua_G9G18U21_EXN_108_MRBTS1: POWER STATUS CHECK ONGOING " u="1"/>
        <s v="SUO_082_H_Limbe-Semme-Beach-MTN_U: POWER Status check ongoing" u="1"/>
        <s v="SUO_182_H_Buea-Service-Center-IHS: Power status check ongoing" u="1"/>
        <s v="SUO_188_H_Limbe-Church-Street-IHS: Power status check ongoing" u="1"/>
        <s v="SUO_225_H_MUTENGUENE-BAGDAD-MTN_U: Power status check ongoing" u="1"/>
        <s v="SUO_228_H_MOLYKO-CHIEF-STREET-MTN: Power status check ongoing" u="1"/>
        <s v="SUO_255_H_Muyuka-Beach-Bush-IHS_U: POWER Status check ongoing" u="1"/>
        <s v="SUO_220_H_Mile16-Bolifamba-IHS: Impacted by SUO_169_H_Buea-low boduma" u="1"/>
        <s v="EXN_445_URH_MAVOUMAI: 11/01/2026 power issue, site solar only awaited sunshine return" u="1"/>
        <s v="CTR_201_Z_Otele: Power status check ongoing" u="1"/>
        <s v="CTR_202_N_Mom_G: Power status check ongoing" u="1"/>
        <s v="CTR_206_N_Talba: Power status check ongoing" u="1"/>
        <s v="CTR_225_N_Endom: Power status check ongoing" u="1"/>
        <s v="Foubarka-VSAT_G9_NRD_153_MRBTS1: Power status check ongoing" u="1"/>
        <s v="NRD_298_URH_DERENSING: Impacted by NRD_294_URH_LABARE_BOBODJO" u="1"/>
        <s v="EXN_289_URH_WARBA: Impacted by Meme-II-IHS_D_EXN_169 (TX issue)" u="1"/>
        <s v="EXN_327_URH_BOBOYO: Impacted by EXN_283_URH_MIDIVING (TX Issue)" u="1"/>
        <s v="Campo-Beach-IHS_G9U9U21L8_LIT_494_MRBTS1: impacted by Colline-du-loup_G9U9_LIT_133" u="1"/>
        <s v="Wasse_G9U9L8_EST_153_MRBTS1: 26/09/2025 carte core Evo et une carte EAC faulty commande ETD=27/09/2025 " u="1"/>
        <s v="Dibombari_G9U9U21_LIT_187_MRBTS1: 30/08/25 10H: FME Eric activated for investigations (CM-20250830-00001514), ETA 14H UTC" u="1"/>
        <s v="CTR_378_Z_Mvog-Manga(CTR-378): Impacted by CTR_099_Z_Odza (TX issue)" u="1"/>
        <s v="CTR_916_URH_NEBOLEN: Impacted by CTR_544_Z_Ndikinimeki-New(TX issue)" u="1"/>
        <s v="Sud-Cameroun-Hevea-Camtel_G9G18U9U21L18L8_SUD_055: Power status check ongoing" u="1"/>
        <s v="Gari-Gombo_L18L8_EST_048_sBTS2: 21/09/25: FME toujours sur site et travaux en cours avec le BO" u="1"/>
        <s v="CTR_662_Z_Abome-II(CTR-662): 05.02.26; Camusat; GEN stop due to noise pollution/awaiting grid return (escalated to L2)" u="1"/>
        <s v="Bastos-ART_G18L18L8_CTR_722: Power status check ongoing" u="1"/>
        <s v="ADM_192_URH_MAYO_LADE: IMPACTED BY Madingring_G9U9L8_NRD_036" u="1"/>
        <s v="Nkolmeyang-IHS_G9_CTR_442: 24/02/2026 en attente de retour IHS " u="1"/>
        <s v="Mamfe-Camtel_U_SUO_245: FME activated to check MPR status on site // Ghost town today" u="1"/>
        <s v="SUO_216_H_Kumba-Nkamlikum: 14/01/2026 ihs activé investigation en cours  escalade IHS" u="1"/>
        <s v="CTR_915_URH_KHOURY-NGORO: Impacted by Nkog-Edzen_CTR_041 (Access issue on site due to  LL)" u="1"/>
        <s v="LIT_751_Z_Nyalla-III(LIT-751): 04/02/2026 pb sur le poteau ENEO , ENEO mis a contribution en attente de delai ( escalade L2 CAMUSAT)" u="1"/>
        <s v="Ndelele-MTN_G_EST_041: 25/09/2025 materiel recu Fme en route pour le site ETA=11H30 UTC / FME sur site et travaux en cours avec le BO TX" u="1"/>
        <s v="Lomie_L8_EST_010: 27.04.26: Besoin d'un FME sur site pour vérifier le statut du BUC; CM-20260427-00005663; FME Essiane activé pour investigations, update ASAP" u="1"/>
        <s v="Mbankomo-IHS_D_CTR_528: Impacted by Mbankomo-Okoa-Maria_G_CTR_541" u="1"/>
        <s v="Mombal-MTN_G9U9L8L7_EST_061: 20/10/25: Travaux de reparenting en cours du site en cours (Ing)" u="1"/>
        <s v="SUO_292 _URH_BIR-CAMPO: 23/09/2025 La batterie s'est déchargée car les panneaux n'ont pas reçu suffisamment de soleil pour la recharger." u="1"/>
        <s v="Tombel-MTN_N_L18L8_LIT_225: Power status check ongoing" u="1"/>
        <s v="NRO_243_H_Bda-Mulang: Power alarms // IHS feedback awaiting" u="1"/>
        <s v="NRD_209_URH_LOUGOUNDE-WELLARE: Impacted by Galle_U_ADM_028 P1 Incident" u="1"/>
        <s v="NRD_261_H_Garoua-Tchakamidari: Impacted by Galle_U_ADM_028 P1 Incident" u="1"/>
        <s v="LIT_684_Z_Ndokoti-Carrefour-MTN(LIT-684): 06.03.26; Power alarms; Escalated to L2 of MTN" u="1"/>
        <s v="LIT_684_Z_Ndokoti-Carrefour-MTN(LIT-684): 13.04.26; Power alarms; Escalated to L2 of MTN" u="1"/>
        <s v="Efok_G9U9U21L8_CTR_221_MRBTS1: Power status check ongoing" u="1"/>
        <s v="NRO_164_H_Bda-Nkwen-Mile-6: Impacted by NRO_254_H_Bda-Tubah-MTN" u="1"/>
        <s v="Mazera_G9U9U21_EXN_226_MRBTS1: 10/09/25 10H: Level 0 is ongoing to the site, ETA 13H UTC" u="1"/>
        <s v="LIT_740_Z_Marche-Central-Bonawon-New(LIT-740): 10/12/2025 CAMUSAT: Grid outage, Grid only site / Grid return awaited" u="1"/>
        <s v="NRD_039_H_Bibemire: 08.02.2026: Inventaire fait et demande du materiel faite SPM(Deja le Câble UL2586 2x16mm² (2x6AWG) est indisponible)" u="1"/>
        <s v="Ekekam-MTN-IHS_U9U21_CTR_694: " u="1"/>
        <s v="NRD_319_URH_LABAKRE: Impacted by BIBEMI" u="1"/>
        <s v="Doumo-IHS_G9_NRD_152_MRBTS1: IMPACTED BY Boukoula-IHS_G9U9L8_NRD_014" u="1"/>
        <s v="LIT_677_Z_Makepe-III-MTN(LIT-677): Power Issue handled by MTN ESCALATE TO MTN" u="1"/>
        <s v="OST_420_URH_KOUROMMARCHE: P1 incident at NRO_N_034_Balikumbat-Palais, core card issue on MPR_Bambili" u="1"/>
        <s v="LIT_360_Z_Foret-Bar-Mabanda-IHS(LIT-360): 10.03.26; CDS is activated for restoration of the AOF, ETR=14H UTC" u="1"/>
        <s v="SUD_117_Z_Meyo-Nkoulou(SUD-117): 30.01.26; Besoin d'un FME sur site pour vérifier le statut du MPR et la chaine antennaire de l'ODU 3.1" u="1"/>
        <s v="Mogode_G9_EXN_024: Power status check ongoing" u="1"/>
        <s v="ADM_195_URH_YANLI: FO TCHOLLIRE == Madingring_G9U9L8_NRD_039" u="1"/>
        <s v="LIT_056_Z_Ange-Raphael(LIT-056): P2 Incident at IT_056_Z_Ange-Raphael" u="1"/>
        <s v="EXN_250_H_Maroua-Entree: 20.04.2026: RM Joint a appeler le FME. NEW ETA=1H30 pour le site" u="1"/>
        <s v="Misaje_G9U9U21_NRO_237: Power status check ongoing" u="1"/>
        <s v="Mbargue-Camrail_U_CTR_457: Power status check ongoing" u="1"/>
        <s v="EXN_085_H_Maroua-Marche-Abattoir_U: Power Status check Ongoing" u="1"/>
        <s v="EXN_184_H_Maroua-Ouro-Bah-II-IHS_U: Power status check ongoing" u="1"/>
        <s v="EXN_425_URH_OURO ALHADJI HALOUNDOU: Power status check ongoing" u="1"/>
        <s v="CTR_1065_URZ_YEBEKOLO(CTR-1065): Power issue site solaer only awaited sunshine return" u="1"/>
        <s v="Ndoumbi_U_EST_185: Power status check ongoing" u="1"/>
        <s v="Abang-Minko-IHS_G9G18U9L8_SUD_044: Impacted Ambam-FH_G9U9U21_SUD_020 / Power issue / P1 Incident" u="1"/>
        <s v="ADM_192_URH_MAYO_LADE: FO TCHOLLIRE == Madingring_G9U9L8_NRD_037" u="1"/>
        <s v="Akongo-IHS_G9U9_CTR_436: Probable power issue; IHS feedback awaiting" u="1"/>
        <s v="LIT_684_Z_Ndokoti-Carrefour-MTN(LIT-684): MTN is activated to check power on site" u="1"/>
        <s v="OST_337_URH_MAPOU: Impacted by Malantouen_OST_039 (Power issue)" u="1"/>
        <s v="LIT_453_Z_Avenue-General-De-Gaulle(LIT-453): Impacted by LIT_708_Z_CNPS-Indoor (Power issue)" u="1"/>
        <s v="CTR_046_Z_CNDH(CTR-046): 05/11/2025 Delestage en cours et attente du GO de OCM pour moderniser le site" u="1"/>
        <s v="CTR_366_Z_Zamakoe-MTN(CTR-366): 21.04.26; Dementellement des ODUs en cours pour MAD à Huawei, update ASAP" u="1"/>
        <s v="ADM_204_URH_TAGBOUM: Impacted by Ngaouyanga-IHS_ADM_081 (P2 incident)" u="1"/>
        <s v="NRD_202_URH_BOUMEDJE: Impacted by NRD_032_H_Ngong-II / P1 major incident" u="1"/>
        <s v="NRD_208_URH_BAKSA: TX issue at Bibemi // FME is activated // P2 incident" u="1"/>
        <s v="NRD_236_URH_KOUBADJE: Impacted by NRD_032_H_Ngong-II / P1 major incident" u="1"/>
        <s v="NRD_322_URH_MADAGALI: Impacted by NRD_032_H_Ngong-II / P1 major incident" u="1"/>
        <s v="EXN_339_URH_BLABLINE: Impacted by Amchide_EXN_007 (TX issue / red zone / P1 incident)" u="1"/>
        <s v="EXN_339_URH_BLABLINE: Impacted by Amchide_EXN_007 (TX issue / red zone / P2 incident)" u="1"/>
        <s v="EXN_360_H_Maroua-Cge-Protestant: 21/12/2025: FME Eric activated is managing Update ASAP" u="1"/>
        <s v="NRD_322_URH_MADAGALI: 19/01/2026 NRD_319_URH_LABAKRE: Need FME at Lagdo-Ville to check RTN status and his interco with MPR(S1P3)" u="1"/>
        <s v="LIT_713_Z_Kotto-Baden-Baden(LIT-713): Indisponibilité des services mobiles Voix &amp; Data aux alentours de LIT_678_Z_Mbangue-III-MTN(LIT-678)" u="1"/>
        <s v="New-Bonako_G9U9L8_SUO_157_MRBTS1: Power status check ongoing" u="1"/>
        <s v="EXN_001_H_Sodecoton: Incident P1 autour de EXN_018_H_Guidiguis (Zokok)" u="1"/>
        <s v="EXN_553_URH_LAMTARE: Impacted by Guidiguis_EXN_018  (TX issue and P1 incident, FME is on site)" u="1"/>
        <s v="LIT_547_Z_Marche-Congo(LIT-547): 20.04.26; Camusat; Grid outage, Grid only site /  Grid return awaited - L4" u="1"/>
        <s v="EXN_237_H_Maroua-Boulore: FME Eric is activated to check (CM-20250806-00003512), ETA à préciser" u="1"/>
        <s v="OST_301_H_Bantoum-II-IHS_U: 06/04/2026 Expedition de 500m de cable 2*16mm. ETD Bafoussam = 06.April.2026" u="1"/>
        <s v="EXN_289_URH_WARBA: 26/08/25 9H: Site en red zone et négociations de l'accès en cours pour une intervention ce 28/08/25" u="1"/>
        <s v="LIT_407_Z_Shell-NewBell-Carrefour(LIT-407): 17/09/2025 AOF DOWN OCM_AOF_LIT_079_LIT_407_Koloko_Shell-NewBell-Carrefour CDS ACTIVE " u="1"/>
        <s v="LIT_662_Z_Minisite-Dubai(11662): CAMUSAT: Grid outage / Grid restoration awaited ENEO mis à contribution pour intervention Pas d'espace pour déployer un GE mobile escalade L4 CAMUSAT" u="1"/>
        <s v="Nwa_G9U9_NRO_012: Power status check ongoing" u="1"/>
        <s v="EXN_212_H_Maroua-Douggoy-II: Camusat FME is managing" u="1"/>
        <s v="ADM_193_URH_MBOR: P2 Incident around Magba_G_OST_023; TX issue" u="1"/>
        <s v="EXN_518_URH_GAZARO: Impacted by Gouzougoui-IHS_G18L18L8L26_EXN_106" u="1"/>
        <s v="LIT_615_Z_Bonewonda-III(LIT-615): 02/03/2026 FME sur site travaux en cours " u="1"/>
        <s v="LIT_753_Z_Bois-Des-Singes-II-MTN: 31/10/2025 FME sur site travaux en cours " u="1"/>
        <s v="EXN_263_URH_KERAWA: impactd by Amchide_G9G18U9L8_EXN_007 " u="1"/>
        <s v="Binka-IHS_G_NRO_023: 11/11/25: Expedition en cours de la EASv2 de Bfsam pour Bda, ETD=11/11/25" u="1"/>
        <s v="CTR_409_Z_BATA-Mokolo(CTR-409): IHS: 38.6V No space to deploy MGE, awaiting grid return// ESCALATE TO L3" u="1"/>
        <s v="NRD_208_URH_BAKSA: Indisponibilité des services voix &amp; data dans la localité de Bibemi_N_NRD_021 et environs" u="1"/>
        <s v="Pouss-II_U_NRD_136: FSMF configuré avec ce jour et remplacement 25/07/25, car intempéries dans la zone ce jour" u="1"/>
        <s v="Lengom-IHS_G18L8_CTR_533: Power status check ongoing" u="1"/>
        <s v="Fokoue-IHS_G9U9U21L8_OST_139: Impacted by OST_020_H_Dschang-II P1" u="1"/>
        <s v="SUO_093_N_Bai-Panya-IHS_G: Impacted by Gamoko-Hill-IHS_G9U9_SUO_097" u="1"/>
        <s v="CTR_719_Z_Ekounou-II(CTR-719): Impacted by CTR_274_Z_Stade-Abega(CTR-274)" u="1"/>
        <s v="Hamalade-IHS_G9G18U21_NRD_111_MRBTS1: Impacted by Boula-Ibi-IHS_G_NRD_105 (TX/P2 incident)" u="1"/>
        <s v="EXN_246_H_KOUSSERI-Douane-MTN: 26/11/25: MTN pour verification de l'energie, en attente de leur retour (escaladé au L2)" u="1"/>
        <s v="EXN_288_URH_ZIMADO: P2 incident at EXN_031_H_Kousseri-CRTV" u="1"/>
        <s v="CTR_1067_URZ_BIATANGUENA(CTR-1067): Power status check ongoing" u="1"/>
        <s v="CTR_1069_URZ_YANGAFOCK-I(CTR-1069): Power status check ongoing" u="1"/>
        <s v="CTR_1096_Z_Deux-Cheveaux(CTR-1096): Power status check ongoing" u="1"/>
        <s v="CTR_157_Z_Biscuiterie-IHS(CTR-157): Power status check ongoing" u="1"/>
        <s v="CTR_194_Z_Ngoa-Ekelle-New(CTR-194): Power status check ongoing" u="1"/>
        <s v="CTR_375_Z_Camp-SIC-Tsinga(CTR-375): Power status check ongoing" u="1"/>
        <s v="CTR_383_Z_Olembe-Terminus(CTR-383): Power status check ongoing" u="1"/>
        <s v="CTR_454_N_Ouassa-Bamvele-Camrail_G: Power status check ongoing" u="1"/>
        <s v="CTR_467_Z_Odza-II-MTN-IHS(CTR-467): Power status check ongoing" u="1"/>
        <s v="CTR_479_Z_Marche-Odza-IHS(CTR-479): power status check ongoing" u="1"/>
        <s v="CTR_544_Z_Ndikinimeki-New(CTR-544): Power status check ongoing" u="1"/>
        <s v="CTR_558_Z_Emombo-2eme-Crf(CTR-558): Power status check ongoing" u="1"/>
        <s v="CTR_646_Z_Minkan-Nord-IHS(CTR-646): Power status check ongoing" u="1"/>
        <s v="CTR_675_Z_Tsinga-Village2(CTR-675): Power status check ongoing" u="1"/>
        <s v="CTR_852_Z_Golf-Quater-IHS(CTR-852): POWER Status check ongoing" u="1"/>
        <s v="CTR_872_Z_Abom-Plateau-II(CTR-872): Power status check ongoing" u="1"/>
        <s v="CTR_947_Z_Nkoabang-Tradex(CTR-947): Power status check ongoing" u="1"/>
        <s v="Home-HIS_G9U9U21_ADM_112: 06/03/2026 relance IHS pour avoir un ETR" u="1"/>
        <s v="SUO_216_H_Kumba-Nkamlikum: 26/03/2026 impacté par le power issue de kumba-agence ocm activé pour action " u="1"/>
        <s v="EXN_274_N_Tagawa-IHS_G: 20.04.2026: Les FME devraient probablement deja etre sur site d'apres le RM. Il les relances et nous revient" u="1"/>
        <s v="SUD_142_URH_SUDCAM_V4: 21.04.26; Besoin d'un FME sur site pour vérifier le statut de la BBU et son interco avec la RTN; FME Peguy activé pour investigations, update ASAP" u="1"/>
        <s v="SUO_234_H_Limbe-Mile_1: 26/09/2025 Escalalde L3 Camusat" u="1"/>
        <s v="Fokoue_G9U9U21L8_OST_059: Impacted by OST_020_H_Dschang-II" u="1"/>
        <s v="CTR_630_Z_Eloumdem(CTR-630): 03.01.2026 CAMUSAT: FME is managing" u="1"/>
        <s v="CTR_757_Z_Ndokoa-IHS(CTR-757): Impacted by CTR_699_N_Batchenga-Nachtigal-IHS (TX issue)" u="1"/>
        <s v="Tatum_G_NRO_073: 14/11/25: Intervention prévue pour ce 14/11/25 après les travaux sur OKU" u="1"/>
        <s v="Bangoulap_G9U9L8_OST_314: 18/12/2025: 18/12/2025: Patrick Joint SE RENDRA SUR SITE APRES Intervention sur Q-Haoussa ETA=15H" u="1"/>
        <s v="NRD_269_URH_LAKAWAR: 24.03.26; Besoin d'un FME sur site pour vérifier le statut de la BBU et son interco avec la RTN; CM-20260324-00004210; PM Telinfra informé, update ASAP" u="1"/>
        <s v="Laore-MTN-IHS_G9U21_ADM_093: Power status check ongoing" u="1"/>
        <s v="OST_342_H_FOUMBAN-NEW: New site not yet transferred to MSP" u="1"/>
        <s v="NRD_296_URH_OURO_DAJAM_KOLERE: New site not yet transferred to MSP" u="1"/>
        <s v="BARDAKE-HIS_G9U9_NRD_110_MRBTS1: En attente du matériel VSAT en semaine 33" u="1"/>
        <s v="SUD_135_Z_Petit-Zambi(SUD-135): 09.03.26; Camusat; FME is trying to get the level0" u="1"/>
        <s v="LIT_732_Z_Missoke-Chefferie(LIT-732): 08.02.2026 CAMUSAT: Grid only site, probable grid outage/FME will check" u="1"/>
        <s v="EXN_116_H_Maroua-Zokok-Palar-IHS: 19/09/25 12H: Carte MPT en défaut et expédition en cours de Dla pour Mra, ETD=24.09.2025" u="1"/>
        <s v="SUO_210_H_Mutengene-Maternity-IHS: 07.02.2026: Site et Cells UP. Juste perte de Supervision des BTS mais elles traffiquent normaleemnt. Action de resete du MPR de mutenguene pour restaurer la SUP des BTS en cours" u="1"/>
        <s v="CTR_936_Z_Nsimalen-TOUTOULI(CTR-936): P2 incident at CTR_215_Z_Nkolda; TX issue" u="1"/>
        <s v="Matsari_U_CTR_301: Need FME on site to check MPR status and antenna chain of ODU 3/1" u="1"/>
        <s v="Ebal-IHS_G9U9U21_NRO_101: 15.04.26; IHS; 47.30V; Fme is informed and managing with L0" u="1"/>
        <s v="CTR_842_Z_CRTV_Yaounde_Mballa_II-8(47842): Power issue at CRTV // OCM is activated to check" u="1"/>
        <s v="Gor-IHS_U_NRD_091: Need FME on site to check MPR status and antenna chain of ODU 3/1, ETA 15H UTC" u="1"/>
        <s v="NRO_026_N_Kembong_G: 09/02/2026 Gerald is informed and managing with L0." u="1"/>
        <s v="CTR_124_Z_ARMP(CTR-124): 06.04.26; FME sur site et investigations en cours, update ASAP" u="1"/>
        <s v="NRD_217_URH_RENG: FO  MANDINGRING -- TCHOLLIRE DOWN // Camtel is activated // P1 incident" u="1"/>
        <s v="LIT_674_Z_Mini_SS_CanalOlympia_1(53674): 01/02/2026 FME injoignble escalape RM en attente ETA" u="1"/>
        <s v="Bafut-Swie-Hill-IHS_U_NRO_102: IHS FME abducted on Site since 12/08/25 and No New So far (Escalated to L5)" u="1"/>
        <s v="SUO_221_H_BOVA-II-IHS_U: Fme active mais en route pour tiko intervention apres sur le site de bova eta=16H UTC " u="1"/>
        <s v="Mamfe-Centre-IHS_G9U9U21_SUO_106: SWAP Ongoing " u="1"/>
        <s v="Debunsha-MTN_L8L18_SUO_035: Power status check ongoing" u="1"/>
        <s v="NRO_165_H_Bda-StJohn-Parish: New site not yet transferred to MSP" u="1"/>
        <s v="EXN_481_URH_GOURIA: 03/04/2026 FME activé manage avec le level 0 " u="1"/>
        <s v="CTR_1072_URZ_MEDALBOME(CTR-1072): New site not yet transferred to MSP" u="1"/>
        <s v="CTR_1073_URZ_MEKONE-II(CTR-1073): New site not yet transferred to MSP" u="1"/>
        <s v="Mendji-IHS_L8_NRO_087_MRBTS2: P1 incident at Bafou / BO TX is managing" u="1"/>
        <s v="CTR_1196_URZ_ESSE-EKOUMDOUMA-II(CTR-1196): New site not yet transferred to MSP" u="1"/>
        <s v="Baba-MTN_U_NRO_259: IHS Hourly: 46.3V // IHS FME is managing with level 0 due to insecurity (Escalated to Valeur)" u="1"/>
        <s v="Kumbo_G18L8L18_NRO_037: 02/12/2025: FME Donald activated is actuellement a Nkar et arrivera sur site a 13H UTC +1" u="1"/>
        <s v="Mamfe-Centre-IHS_G9U9U21_SUO_106: 19.02.2026: RM Activated is managing to sent FME on the site. Note that site is located under NOSO Area" u="1"/>
        <s v="LIT_733_Z_Japoma-Stade-Camtel(LIT-733): ESCALADE L3 CAMUSAT " u="1"/>
        <s v="Sop-MTN_G9U9_NRO_258_MRBTS1: Impacted by Nkar-IHS_G9U9L8_NRO_142 (Power issue)" u="1"/>
        <s v="LIT_154_Z_Bonamoussongo-IHS(LIT-154): Impacted by LIT_649_Z_Bep-Cafrad(LIT-649)" u="1"/>
        <s v="CTR_352_Z_Baliama(CTR-352): 16.04.26; Technician is managing with level 0 - escalated to L2" u="1"/>
        <s v="CTR_897_Z_Nkoulou-carriere(CTR-897): 10.04.26; Powe alarms; MTN is activated to check, update ASAP" u="1"/>
        <s v="NRO_135_H_Bamenda-Mile8-HIS: P2 incident at NRO_029_H_Mankon; Power issue" u="1"/>
        <s v="LIT_825_Z_Camp-Bertaud(LIT-825): 30.03.2026 CAMUSAT: Grid outage, Grid only site / continuté du délestage confirmer à 12H(escalade L4)" u="1"/>
        <s v="CTR_763_Z_Mehanda-II(CTR-763): 14.01.26; Camusat; Investigation ongoing / Fme  is on the way eta 08h30" u="1"/>
        <s v="MBIYEH_G9U9L8_NRO_150: 02.01.2026: 02.01.2026 : pièce de rechange envoyée de Bamenda à Kumbo, heure d'arrivée prévue 14 h. La carte que nous avons emportée sur le site était défectueuse." u="1"/>
        <s v="LIT_773_Z_Bodjongo-II(LIT-773): 02.03.26; Camusat; Probable souci de transmission U=49V le level 0 signale que le site est sur générateur/Le technicien sera sur site le matin pour prendre les évidences car la zone est insécurisée (escalade L2 faite), en parrallèle, FME activé pour vérifier le statut du MPR sur site, CM-20260302-00007545, FME Pascal activé pour investigations, update ASAP" u="1"/>
        <s v="Kumbo_U_NRO_037: FO Banengo - Bamenda Hostpot down" u="1"/>
        <s v="NRD_243_URH_LAMOUDAM2: Impacted by NRD_200_URH_LAMOUDAM" u="1"/>
        <s v="LIT_621_Z_Minkwele-II: 12/11/2025 fme active ETA=12H30 UTC " u="1"/>
        <s v="LIT_389_Z_Lounghe-Camrail(LIT-389): 23/02/2026 Pure Solar/Awaiting Solar Return" u="1"/>
        <s v="LIT_186_Z_Edea-Beon(LIT-186): 28.01.26; Rectifiers issue on site (escalated to L3)" u="1"/>
        <s v="LIT_647_Z_PK5-Auberge(LIT-647): Power Alarme observed on the site. CAMUSAT activated to share ETR" u="1"/>
        <s v="LIT_674_Z_Mini_SS_CanalOlympia_1(53674): FME Bruno active se rendra sur site demain 22/07/2025 car pas d'acces a cette heure aux locaux" u="1"/>
        <s v="Gaba_U_NRD_155: Power status check ongoing" u="1"/>
        <s v="SUO_036_H_Idenau-MTN: Impacted by Debunsha-MTN_SUO_035" u="1"/>
        <s v="EXN_541_URH_MABOUDJI: Impacted by EXN_155_H_Minawao-IHS" u="1"/>
        <s v="Koutaba_G18L8L18L26_OST_138: Power status check ongoing" u="1"/>
        <s v="EXN_518_URH_GAZARO: Impacted by Gouzougoui-IHS_G18L18L8_EXN_101" u="1"/>
        <s v="EXN_138_H_Kousseri-MTN-IHS: 11/03/2026 ; FME en route pour le site, ETA=12H UTC" u="1"/>
        <s v="Nkor_G9G18U9U21L18L8_NRO_238: 31/03/2026 Zone rouge negocitaion d'accès en cours " u="1"/>
        <s v="CTR_564_Z_Nkolmesseng-Ebama-Ewoulou(CTR-564): Impacted by CTR_254_Z_Eleveur(CTR-254)" u="1"/>
        <s v="NRD_112_N_Tongo-IHS_GD: 27/12/2025 Apres travaux ODU recu faulty commande passé a OCM" u="1"/>
        <s v="Mvoula_L18L8_SUD_245: Power status check ongoing" u="1"/>
        <s v="NRD_343_URH_MABOUDJI_2: Impacted by Mazavou_G18L18L8_EXN_215" u="1"/>
        <s v="OST_122_H_Dschang-Foreke_U: 0V // No space, awating grid return" u="1"/>
        <s v="BTS-Mobile-Tagidor Hotel _L18L8_OST_306: 06/11/25: BO TRANS analysis ongoing" u="1"/>
        <s v="BTS-Mobile-Tagidor Hotel _L18L8_OST_306: 26.03.26; BO TRANS analysis ongoing" u="1"/>
        <s v="EXN_237_H_Maroua-Boulore: 08.10.2026: FME Le_Frank will have a look after EXN_250_H_Maroua-Entree intervention" u="1"/>
        <s v="CTR_947_Z_Nkoabang-Tradex(CTR-947): 03.01.2026: Power Alarm on the site. CAMUSAT Activated to share ETR with us. Update ASAP" u="1"/>
        <s v="Nguinda_G9U9L8_CTR_353: Impacted by Ayos_G9U9U21_EST_018" u="1"/>
        <s v="BTS-Mobile-Tagidor Hotel _L18L8_OST_306: 10/11/25: Analyses BO TX en cours" u="1"/>
        <s v="ADM_167_H_Ngd-Maraba-MTN: FME activated (CM-20250708-00001324), ETA 14H UTC" u="1"/>
        <s v="CTR_865_Z_Oyomabang-II(CTR-865): CAMUSAT: Mauvaises phases Eneo / attentes du retour des bonnes phases| ESCLATE L3" u="1"/>
        <s v="CTR_1055_Z_Ndisamba(CTR-1055): POWER STATUS CHECK ONGOING " u="1"/>
        <s v="CTR_874_Z_IHS-China-Embassy-Yde(CTR-874): 16/02/2026 IHS CMS= 47V Grid only, No space to deploy MDG// awaiting grid return (ESCALADE L2 IHS )" u="1"/>
        <s v="SUD_044_Z_Abang-Minko-IHS(SUD-044): 04/03/2026 Besoin d'un fme sur KYE-OSSI POUR VERIFIET LE STATUS DE L ODU 5/2 FME fabrice activé manage avec le level 0 " u="1"/>
        <s v="Widikum_U_NRO_219: FO Banengo - Bamenda Hostpot down" u="1"/>
        <s v="Bafut-MTN_G18L8L18_NRO_036: Power status check ongoing" u="1"/>
        <s v="Mozogo_G9U9_EXN_042: 08.02.2026: FME is aware is managing" u="1"/>
        <s v="Bahouan-IHS_U21_OST_300: Impacted by OST_044_H_Bamendjou-MTN" u="1"/>
        <s v="CTR_973_Z_Nkoabang-Ebolmedjock-IHS(CTR-973): Impacted CTR_711_Z_Nkolmesseng-Abom(CTR-711)" u="1"/>
        <s v="CTR_698_Z_Nkoabang-South-MTN(CTR-698): 21/08/2025 SITE DE NOUVEAU VANDALISE en attente de l'inventaire" u="1"/>
        <s v="EXN_233_H_Maroua-Meskin: 22.04.2026: Camusat; technician is ongoing to the site, ETA=11H UTC - Escalated to L2" u="1"/>
        <s v="Guiwa-Yangamo_G9U9U21L8_EST_123: 06/11/2025 FME en route pour intervention ETA 11H00 / FME sur site travaux ODU 3DB20859 AC recu faulty nouvelle commande passée au WH de Douala et expédition vers Ydé ce 07/11/25, ETD=13/11/25" u="1"/>
        <s v="Ntumbaw_G9U9U21_NRO_245: 20/02/2026 " u="1"/>
        <s v="Tchatibali_G18L18L8_EXN_017: Power status check ongoing" u="1"/>
        <s v="SUO_173_H_Jabane: 06.04.26; FME sur site et investigations en cours avec le BO TX" u="1"/>
        <s v="Binka-IHS_G9U9U21_NRO_023: 28.03.2026 IHS: FME Roland managing with level 0 due to insecurity" u="1"/>
        <s v="CTR_951_Z_Odza-Entree-Plaque-LB(CTR-951): 26/09/2025 investigation en cours Escalalde L2 Camusat" u="1"/>
        <s v="Ako-VSAT_G_NRO_231: 22/12/2025: After intervention done on site 20/12/2025 BO Benoit recommanded to replace IBUC request done and spare not available in HW WH " u="1"/>
        <s v="Ndop-Catholic-Church_G9U9L8_NRO_136_MRBTS1: BO TRANS analysis ongoing" u="1"/>
        <s v="Nitoukou-IHS_L18L8_CTR_177: 03/11/25: Branching disponible à Dla et expédition ASAP" u="1"/>
        <s v="OST_270_H_Bfsam-Ndiandam-School_U: Grid outage and grid restoration awaiting (grid only site)" u="1"/>
        <s v="NRD_126_N_Adoumri-Houla-IHS_GD: Indisponibilités des services voix &amp; data dans la zone de Adoumri-Houla-IHS_NRD_126 et environs" u="1"/>
        <s v="NRD_208_URH_BAKSA: Indisponibilité des services mobiles Voix &amp; Data sur les sites ruraux autour de NRD_021_H_Bibemi et environs" u="1"/>
        <s v="CTR_333_Z_Nkolbi-Boss(CTR-333): Impacted by CTR_333_Z_Nkolbi-Boss(CTR-333)" u="1"/>
        <s v="LIT_780_Z_BTS-Mobile-OKPLASTCAM(LIT-780): FME Pascal activé eta à préciser" u="1"/>
        <s v="OST_306_N_BTS-MOBILE-HOTEL-TADJIDOR: 16.03.2026: Possible Plantage de l'ODU 3.1 a BANA-CAMTEL. Action en remote en cours. Update dans 10 minutes" u="1"/>
        <s v="Kumbo_G9U9U21_NRO_037: 04/11/25: Check ongoing with level zero if he access site ETA=12AM" u="1"/>
        <s v="Indoor-BEAC_S1S2_U_CTR_878: 17/09/2025 besoin d'un fme sur site pour investigation Cependant soucis d'acces demande en cours avec la BEAC / Demande d'accès passée et en attente de validation" u="1"/>
        <s v="Bamoko_G9U9L8_CTR_091: Power status check ongoing" u="1"/>
        <s v="Messamena_G9U9U21L8_EST_046: Impacted by EST_017_Z_Atok(EST-017)" u="1"/>
        <s v="NRO_227_H_Bda-Chinde: 18/02/2026 power issue sur site escalade L2 sani njamo " u="1"/>
        <s v="Fonfuka_G9G18U9_NRO_043: 31/10/25: IHS: 33.2V / Due to insecurity, FME will manage it early morning, ETA asap" u="1"/>
        <s v="NRD_312_URH_OURO_KIO: 06.04.26; Besoin d'un FME sur site pour vérifier le statut de la BBU et son interco avec la RTN; CM-20260406-00003294; FME Seydou activé pour investigations, update ASAP" u="1"/>
        <s v="OST_396_URH_KOUCHANKAP: POWER STATUS CHECK ONGOING " u="1"/>
        <s v="LIT_766_Z_Yassa-Village-Camtel(LIT-766): Impacted by a power issue at Nyangobe-MTN" u="1"/>
        <s v="NYABI_G9U9L8_EST_133: CAMUSAT Investigation ongoing_x0009_Technician is managing with the level 0" u="1"/>
        <s v="Mbam_G_CTR_303: 21/11/25: Expédition en cours d'un nouvel en cours de Ngd pour Tibati, ETD=22/11/25" u="1"/>
        <s v="LIT_663_N_Minisite-Tradex-Village: 27/04/2026 Bad grid voltage, low solar/ Solar return awaited ESCALADE L3 CAMUSAT" u="1"/>
        <s v="EXN_287_URH_TOUKOUMAYA: Power Issue on the site site solar-Only. Awaiting solar return while FME is also activated for intervention Update ASAP" u="1"/>
        <s v="EXN_386 _URH_AMSAMKA: 24.04.26: Besoin d'un FME sur Goulfey pour vérifier l'interco des RTNs; FME Roméo activé pour investigations, update ASAP" u="1"/>
        <s v="CTR_725_Z_Nsimalen-highway-II(CTR-725): MTN : CAMUSAT reports, issue could not be resolved by the level 0 on-site and their technician is on the way and wiill revert to us with updates" u="1"/>
        <s v="Misaje_L18L8L26_NRO_237: impacted by Oku-Marche_G9G18U9U21L18L8_NRO_110" u="1"/>
        <s v="SUD_085_Z_Campo-Maan(SUD-085): 02/04/2026 FME activé manage avec level 0 ETA=ASAP" u="1"/>
        <s v="LIT_751_Z_Nyalla-III: 28.04.26 Cartes d'alimentation qui trainnent au sol ENEO mis à contribution update asap " u="1"/>
        <s v="Mamfe-Camtel_U_SUO_245: 02/09/25 9H: Check ongoing with level 0, ETA 12H UTC / Level 0 is unreachable now, we keep trying" u="1"/>
        <s v="Kumbo_G18L8L18_NRO_037: 09.02.2026 CAMUSAT: Power Issue on the site. CAMUSAT Please share ETR (escalated to L2) : zone rouge et route barré depuis plus de 1mois." u="1"/>
        <s v="Kumbo_G18L8L18_NRO_037: 10.02.2026 CAMUSAT: Power Issue on the site. CAMUSAT Please share ETR (escalated to L3) : zone rouge et route barré depuis plus de 1mois." u="1"/>
        <s v="CTR_198_Z_Bastos-Nylon(CTR-198): Impacted by CTR_448_Z_Nkomkana-IHS(CTR-448) (Power issue / P2 incident)" u="1"/>
        <s v="CTR_849_Z_Fraternite-Adama_Ekombitie-III(CTR-849): Impacted by CTR_254_Z_Eleveur(TX issue / P2 incident)" u="1"/>
        <s v="Kanga_G9U9U21_LIT_510: 17/12/2025 Analyse bo tx en cours" u="1"/>
        <s v="NRO_170_H_Bda-II-Council-area: New site not yet transferred to MSP" u="1"/>
        <s v="LIT_708_Z_CNPS-Indoor(LIT-708): 14/03/2026 en attente de retour camusat" u="1"/>
        <s v="LIT_871_Z_Bonamatoumbe-III-IHS: 23.04.26: IHS: 45.3V: FME is on way. ETA = 03:30 PM" u="1"/>
        <s v="OST_377_URH_KOUFOMLOUM: 21.04.26; Toujours pas d'accès, rencontre entre le bailleur et OCM ce jour" u="1"/>
        <s v="Kaele_G18L18L8_EXN_011_MRBTS2: FME Herman Tchawe is activated to check (CM-20250729-00002199), ETA 15H UTC" u="1"/>
        <s v="Wina-IHS_G9G18U21L8_EXN_127: Power status check ongoing" u="1"/>
        <s v="NRO_038_H_Bamessing-IHS: Impacted by capa manage bambili" u="1"/>
        <s v="LIT_644_Z_Laquintinie-Camtel(LIT-644): 19/02/2026 en attente de retour camusat " u="1"/>
        <s v="Tourou_G9U9U21_EXN_231: 11/11/25: Alarmes power / En attente du retour de Camusat (escalade L2)" u="1"/>
        <s v="LIT_718_Z_Bonamoutongo-III(LIT-718): 14/01/2026 Grid outage grid only site / Grid return ESCALADE L2 camusat" u="1"/>
        <s v="CTR_315_Z_Bitoto(CTR-315): 19.04.26; IHS; Grid outage and GEN overload; awaiting grid return - Escalated to L2" u="1"/>
        <s v="Ngbetnsouen_G9_OST_219_MRBTS1: Need FME at Ndoumkain to check antenna chain of ODU 3/2; CM-20250908-00002168; ETA 13H UTC" u="1"/>
        <s v="CTR_743_Z_Ozom-I(CTR-743): 14/03/2026 Feedback Camusat: FME is managing" u="1"/>
        <s v="NRO_123_H_Evidence-building-IHS: FO BAFOUSSAM-BANENGO - BAMENDA DOWN // Major P1 incident" u="1"/>
        <s v="NRO_128_H_Bamenda-Blue-moon-IHS: FO BAFOUSSAM-BANENGO - BAMENDA DOWN // Major P1 incident" u="1"/>
        <s v="NRO_129_H_Bambili-Campus-II-HIS: FO BAFOUSSAM-BANENGO - BAMENDA DOWN // Major P1 incident" u="1"/>
        <s v="Ossing-IHS_U_SUO_100: Ossing: Link Bachuo-Ntai&lt;&gt;Ossing to be realigned to gain at least 20 dbm" u="1"/>
        <s v="EXN_300_URH_KARENA: 20/02/2026 En attente du &quot;GO&quot; de l'escorte militaire ce jour, probable ETA 15H" u="1"/>
        <s v="OST_100_H_Bfsam-Q-Haoussa: 14/03/2026 besoin d'un d'un fme sur bafousam pour verifier le status de L ODU 5/2 " u="1"/>
        <s v="Balengou_G9U9U21L8_OST_049: BO TRANS ANALYISIS ONGOING" u="1"/>
        <s v="OST_228_H_Foumbot-Ndoumbem: 19/01/2026 FME activé ETA=12H UTC " u="1"/>
        <s v="CTR_141_Z_Ndandouck-IHS(CTR-141): Impacter par EST_076_N_Diang-MTN_G" u="1"/>
        <s v="CTR_925_URH_NKOTENG_SOSUCAM1: 01/11/25: Commande de OPTIX RTN 320F OAU 2F, PN: 02312ESG et RTN XMC 18G-3 passée au WH de Douala et vérifications du SPM en cours" u="1"/>
        <s v="CTR_245_Z_Mimboman-Village(CTR-245): impacted by mimboman nodal " u="1"/>
        <s v="EST_118_Z_Garoua-Boulai-new(EST-118): IHS: Grid outage, Gen overload// ESCALATE TO L3, remplacement ce 07/07/25" u="1"/>
        <s v="LIT_875_Z_Douche-PAD-Outdoor(LIT-875): 09.04.26; Camusat; Grid outage/ Grid is awaited. Issue is being follow up" u="1"/>
        <s v="Manoka-IHS_G9U9U21L8_LIT_497: P2 incident carte flash LIT_143_N_Mbambou-IHS" u="1"/>
        <s v="SUO_195_H_Wonya-Mavio-IHS: 24/09/2025 Intervention planned next week-end due to lookdown" u="1"/>
        <s v="EXN_300_URH_KARENA: 25.03.26; Tous les restes de matériels attendus, panneaux, batteries, Fibre optique a été livré ce jour. ETD 01/04" u="1"/>
        <s v="NRD_014_N_Boukoula-IHS_G: Impacted by EXN_131_N_Zanay-IHS P1" u="1"/>
        <s v="SUO_170_H_Buea-Low-Boduma-MTN: instabilité pwc et batteries escalade L5 MTN et OCM" u="1"/>
        <s v="LIT_671_Z_Ndogbong-Bifaka(LIT-671): 11/02/2026 Grid only site grid outage  GE hs  / awaiting grid confirm" u="1"/>
        <s v="NRD_294_URH_LABARE_BOBODJO: 18/12/25: Problème d'énergie et site rural. En attente du retour de l'ensoleillement" u="1"/>
        <s v="Kikai-IHS_G_NRO_053: CMS=3.4V // FME Pene managing with level 0, Insecurity (Escalated to Stephane) // ZONE ROUGE SOUCIS DACCESS " u="1"/>
        <s v="EXN_302_URH_NDODEHE: Panneaux solaires restauré mais site down car pas d'ensoleillement // En attente de l'ensoleillement ce 17/07/25 pour restoration du site" u="1"/>
        <s v="NRO_150_N_MBIYEH-IHS_G: 10.02.26; Need FME on site to check MPR status which is probably hanged following rectifiers issue; FME Donald is activated to check and is managing with level 0 due to ghost town" u="1"/>
        <s v="NRD_205_URH_LIBE: 24.03.26; Analyses BO TRANS en cours" u="1"/>
        <s v="NRD_319_URH_LABAKRE: 06/01/2026 Analyse bo tx en cours" u="1"/>
        <s v="NRD_319_URH_LABAKRE: 11/01/2026 Analyse bo tx en cours" u="1"/>
        <s v="Balda_G9G18U9U21L18L8_EXN_229: Power status check ongoing" u="1"/>
        <s v="OST_270_H_Bfsam-Ndiandam-School_U: Grid outage grid only site awaiting grid return" u="1"/>
        <s v="LIT_613_Z_Makepe-Bloc-E(LIT-613): 30.03.2026 CAMUSAT: Grid outage, Grid only site / continuté du délestage confirmer à 12H(escalade L4)" u="1"/>
        <s v="LIT_836_URH_MBONGO_IRAD: Power Issue. Site Solar-Only awaiting solar return while FME is also activated/ Retour FME: Forte pluie dans la zone depuis le debut de la semaine empechant les batteries de charger " u="1"/>
        <s v="Manoka-IHS_G_LIT_497: 11/11/2025 Analyse bo tx en cours " u="1"/>
        <s v="CTR_578_Z_H-Deputes: Impacted by CTR_127_Z_Enam-IHS(CTR-127)" u="1"/>
        <s v="OST_337_URH_MAPOU: P2 Incident around Magba_G_OST_023; TX issue" u="1"/>
        <s v="Mbingo-IHS_L18L8_NRO_031: P1 Incident at Bafut-MTN_G_NRO_036, power issue" u="1"/>
        <s v="CTR_385_N_Mbeng: 21.03.26; FO MPR&lt;&gt;ODU down et expédition en cours de Yaoundé, ETD=22.03.26" u="1"/>
        <s v="LIT_287_Z_New-Deido(LIT-287): 15/12/2025 Grid outage, Grid only site Awaiting Grid return escalade L4 CAMUSAT  " u="1"/>
        <s v="LIT_615_Z_Bonewonda-III: 23.04.26: Camusat: Grid outage and GE is faulty /Grid return awaited - Escalated to L3" u="1"/>
        <s v="Campo-Maan_U_SUD_085: Arsene:  Bloc moteur GE faulty / Remplacement du bloc moteur/ ESCALATE TO L4 // Technician Camusat en route pour le site, ETA 15H UTC, ETR=05/07/25/ ESCALATE TO L4" u="1"/>
        <s v="EXN_311_URH_KABE: BO TRANS Analysis Ongoing" u="1"/>
        <s v="Nkolve-IHS_G9U9U21_CTR_531: IHS: level 0 is on site " u="1"/>
        <s v="Fotokol-Town-IHS_U21_EXN_259: First level analysis ongoing" u="1"/>
        <s v="SUO_222_H_Buea-Bakwere-Town-MTN_U: instabilité pwc et batteries escalade L5 MTN et OCM" u="1"/>
        <s v="CTR_669_Z_Mvog-Mangaa-II(CTR-669): CAMUSAT: grid outage, gris only, eneo return awaited" u="1"/>
        <s v="CTR_737_Z_Mini_SS_AFD(10737): CAMUSAT: Grid outage grid only site / grid return awaited" u="1"/>
        <s v="Gamoko-Hill-IHS_G9U9_SUO_097_MRBTS1: 24/09/2025 FME Chris managing with level 0 due to LOCKDOWN." u="1"/>
        <s v="CTR_255_Z_Dagobert(CTR-255): Impacted by Indisponibilité de CTR_194_Z_Ngoa-Ekelle-New(CTR-194) et environs  " u="1"/>
        <s v="Dibamba-Camrail_G9U9U21L8_LIT_385_MRBTS1: 02/09/2025 FME is on his way to the site ETA 01:30 PM to check the continuity of outage" u="1"/>
        <s v="Ngongo-MTN_G9U9_SUO_085: 31/10/2025 RED ZONE: Access clearance on site negotiation on going with surrounder for intervention: ETD not shared" u="1"/>
        <s v="Mazabe_U_EST_074: IHS: Jean Paul is on site/ ESCALATE TO L3" u="1"/>
        <s v="CTR_258_Z_Koweit-City(CTR-258): Site UP without action, power issue" u="1"/>
        <s v="CTR_409_Z_BATA-Mokolo(CTR-409): Site UP without action, power issue" u="1"/>
        <s v="CTR_209_Z_Efoulan(CTR-209): Impacted by power issue at EFOULAN-PON_CTR_773" u="1"/>
        <s v="SUD_055_N_Sud-Cameroun-Hevea-Camtel: 04/01/2026 FME sur site travaux en cours " u="1"/>
        <s v="SUO_110_H_Kumba-Fiango-IHS: 28/12/2025 FME sur site apres travaux ODU UBT-T (3DB29218ABAF06 )faulty commande en cours " u="1"/>
        <s v="EXN_194_H_Kousseri-II: 22/04/2026 Camusat: gen overloaded and stopped due to noise disturbance / gen will be started once it had cooled down" u="1"/>
        <s v="Ngomo_G9U9L8_CTR_083: Swap ZTE en cours site UP sur ZTE" u="1"/>
        <s v="NRO_028_H_Hot-Spot_U: FO Banengo - Bamenda Hostpot down" u="1"/>
        <s v="Nwa_G9U9_NRO_012: 17.04.26; IHS; Team is on site to swap DG" u="1"/>
        <s v="NRD_217_URH_RENG: IMPACTED BY GOR_NRD_091 // FME en route pour le site, ETA 15H UTC" u="1"/>
        <s v="Mbankomo-MTN_G9U9U21_CTR_222: 29/08/2025 Spare n'étant pas disponibile , commande faite à OCM par le SPM." u="1"/>
        <s v="Doumofe-MTN_G9U9_OST_116_MRBTS1: MTN activated to check TX while FME is also managing to check BTS on sites, feedback ASAP" u="1"/>
        <s v="EXN_126_N_Guere-IHS_G: 05.02.26; Need FME on site to check MPR status and antenna chain of ODU 3.1; CM-20260205-00006355; FME Yonoussa is activated to check" u="1"/>
        <s v="New-Bonako_G9U9L8_SUO_157: 29.01.26; FME en route pour suite des investigations, ETA=11H30 UTC; FME pas encore sur le site et nouvel ETA de 16H UTC, escalade faite à M. JF, PM Hammer" u="1"/>
        <s v="Mamfe-Camtel_L8_SUO_245: 21/11/25: After a joint intervention with BO TX Gilles, he recommends to prepare for an MSS8, an ODU, and an MPT-ACC card for the next steps of the intervention. The MSS8 and the EAVSV2 (replacing the MPT-ACC card) are available in Bamenda and are being shipped. The ODU, meanwhile, will depart from Bafousam today ETD=11/22/2025" u="1"/>
        <s v="CTR_715_Z_Etoa-Dispensaire(CTR-715): Impacted by Ahala" u="1"/>
        <s v="Jabane_G9U9L8_SUO_173: 11/11/25: Alarmes power / En attente du retour de Camusat" u="1"/>
        <s v="CTR_749_Z_ESSAZOK(CTR-749): 14/03/2026 UNV_AOF_NKOLDA_NSIMALEN CDS activé en parallèle le BO TX verifier une possibilité de routage " u="1"/>
        <s v="OST_270_H_Bfsam-Ndiandam-School: 06/11/25: Camusat: Grid only site FME will be on site for investigations ETA ASAP (escalated to L2)" u="1"/>
        <s v="CTR_237_Z_Barriere(CTR-237): IHS: Grid outage, Site went down because Gen overload (30kva, 410A) SS IHS Felix ZAMBE confirmed// ESCALATE TO L3" u="1"/>
        <s v="EXN_300_URH_KARENA: 23.02.26; Site vendalisé, planneaux solaires et battéries emportés, cable d'alimentation et fibres sectionnées; Etablissement du rapport de vendalisme en cours" u="1"/>
        <s v="Akok-II_G9U9L8_SUD_127_MRBTS1: Impacted by Akom-I_G9U9L8_SUD_121 (Power issue+TX)" u="1"/>
        <s v="Mindif_G9U9U21_EXN_037: Impacted  by Supervision Issue at Guidiguis Cluster. FME is on the way to Guidiguis" u="1"/>
        <s v="LIT_852_Z_Ndobo-Bilingue-Excellence(LIT-852): 01/04/2026 Gen stopped due to noise pollution, access issue due to landlord / awaiting grid restoration, L2" u="1"/>
        <s v="LIT_852_Z_Ndobo-Bilingue-Excellence(LIT-852): 31/03/2026 Gen stopped due to noise pollution, access issue due to landlord / awaiting grid restoration, L2" u="1"/>
        <s v="Santchou-IHS_G9G18U21L18L8_OST_140: Impacted by OST_038_N_Santchou_G" u="1"/>
        <s v="Padame-IHS_G9G18U9U21L8_NRD_164_MRBTS1: Impacted by Padame-IHS_NRD_164 / P2 Major" u="1"/>
        <s v="CTR_973_Z_Nkoabang-Ebolmedjock-IHS: 11/10/25: Alarmes power: Technicien IHS sur site" u="1"/>
        <s v="Lokomo-MTN_G9_EST_042: 23/11/25: Connecteur arrivé à Bertoua et en cours vers Batouri, ETD=24/11/25" u="1"/>
        <s v="EXN_212_H_Maroua-Douggoy-II: BO TRANS analysis ongoing" u="1"/>
        <s v="LIT_695_Z_Mabanda-CIMAF(LIT-695): POWER STATUS CHECK ONGOING " u="1"/>
        <s v="Tatum_G_NRO_073: 17.01.2026: RM and PM Not Recheable Keep Trying" u="1"/>
        <s v="LIT_288_Z_Nkong-8Bis-MTN(LIT-288): Impacted by LIT_021_Z_Nkong(LIT-021)" u="1"/>
        <s v="Mile4_U_SUO_021: 16/09/2025 Nous constatons une perte de supervision sur  MILE-4 et sa suite." u="1"/>
        <s v="ADM_005_H_Touboro: Impacted by Galle_U_ADM_028 P1 Incident" u="1"/>
        <s v="ADM_192_URH_MAYO_LADE: Power issue / ETR 12H / P2 incident" u="1"/>
        <s v="NRD_073_H_Garoua-Camp-Chinois-IHS: 19/01/2026 FME activé eta asap" u="1"/>
        <s v="NRD_100_H_Guider-CRTV_U: FME Ervice is activated (CM-20250709-00003080)" u="1"/>
        <s v="ADM_167_H_Ngd-Maraba-MTN: 27.02.26; Site unstable due to rectifiers issue (escalated to L4 of MTN)" u="1"/>
        <s v="CTR_628_Z_Odza-III(CTR-628): 16/03/2026 Retour camusat SIMIDEBIS technicians on site installing MW channel towars nkolangaa, their presence on site was confirmed by the security guard as they did not request for access" u="1"/>
        <s v="EXN_262_URH_ASHIGASHIYA: Impacted by EXN_263_URH_KERAWA" u="1"/>
        <s v="Mbeng_G9U9U21_CTR_385: Indisponibilité des services voix &amp; data dans la zone de CTR_202_N_Mom et envrions" u="1"/>
        <s v="Tatum_G_NRO_073: 20.10.2026: Plan 21/01/2026 depending on access " u="1"/>
        <s v="NRO_086_H_Berore-IHS: Impacted by SUO_107_H_Mamfe-Town-IHS (Power issue)" u="1"/>
        <s v="EXN_480_URH_SABONGARI: Impacted by NRD_208_URH_BAKSA (TX issue / P2 incident)" u="1"/>
        <s v="CTR_135_Z_Talla-Monatele-IHS(CTR-135): 14.04.26; Besoin d'un FME sur site pour tshoot avec le BO RAN; FME activé, update ASAP" u="1"/>
        <s v="CTR_452_Z_Otele-Camrail: 24.04.26: ZTE activé pour vérifier le MW nouvelle installé entre Otele et Otele-Camrail, update ASAP" u="1"/>
        <s v="CTR_915_URH_KHOURY-NGORO: 08.03.2026: Le FME Jovi est senser deja etre en route pour le site. Relance en cours et Update ASAP" u="1"/>
        <s v="Akum-Ville-MTN_L8L18_NRO_240: Power status check ongoing" u="1"/>
        <s v="SUO_070_H_Yoke: Impacted by Mpenda-Mbocko-IHS_L18L8_SUO_011" u="1"/>
        <s v="Mbonso_G_NRO_057: 19/11/25: Intervention posponed due to access issue" u="1"/>
        <s v="LIT_091_Z_Nkongmondo(LIT-091): 28.03.26; IHS; (Unstable) 02 /03 phases mssing (escalade L3)" u="1"/>
        <s v="LIT_091_Z_Nkongmondo(LIT-091): 29.03.26; IHS; (Unstable) 02 /03 phases mssing (escalade L3)" u="1"/>
        <s v="LIT_091_Z_Nkongmondo(LIT-091): 30.03.26; IHS; (Unstable) 02 /03 phases mssing (escalade L3)" u="1"/>
        <s v="SUO_054_H_Kumba-Lutherian-Church-MTN: 07.02.2026: FME Sur site souci avec son PC. Pas moyen de se connecter. Point ESCALADE Au RM" u="1"/>
        <s v="NRO_157_URH_MBANJE-NJAP: Spare available dans notre WH nous allons nous rassurer que le BO fasse le SR pour le remplacement de ce faulty spare/ En Attente validation du GTAC pour la MAD de la spare Update dans 2H" u="1"/>
        <s v="SUO_185_H_Buea-Wokoko-IHS_U: IHS FME is managing with level 0 due to insecurity" u="1"/>
        <s v="Fundong_U_NRO_015: 25/08/25: Red zone and access negotiations ongoing (ghost town today)" u="1"/>
        <s v="SUD_135_Z_Petit-Zambi(SUD-135): 08.04.26; Camusat; FME en route pour le site, ETA=11H UTC" u="1"/>
        <s v="SUO_266_H_Ekata-IHS: 01/04/2026 IHS:  ACCESS DENIED BY LOCAL BOYS. Escalade L3 IHS " u="1"/>
        <s v="SUO_266_H_Ekata-IHS: 02/04/2026 IHS:  ACCESS DENIED BY LOCAL BOYS. Escalade L3 IHS " u="1"/>
        <s v="SUO_266_H_Ekata-IHS: 30/03/2026 IHS:  ACCESS DENIED BY LOCAL BOYS. Escalade L3 IHS " u="1"/>
        <s v="SUO_266_H_Ekata-IHS: 31/03/2026 IHS:  ACCESS DENIED BY LOCAL BOYS. Escalade L3 IHS " u="1"/>
        <s v="CTR_843_Z_SNH-Indoor_3(42843): 3 BTS/4 restaure depuis jeudi dernier. La derniere BTS ne remonte pas malgre toutes les actions initiees par le BO RAN, Escalade vers le TAC ZTE. ETR 10.05.2025" u="1"/>
        <s v="SUO_214_H_Mile4-Q10-IHS: Impacted by SUO_021_N_Mile4_G P2" u="1"/>
        <s v="CTR_266_Z_Essomba(CTR-266): Impacted by CTR_211_Z_Biteng(CTR-211)" u="1"/>
        <s v="Tatum_G_NRO_073: 14.01.2026: Till now no way to access this site will try this weekend " u="1"/>
        <s v="Dikoum-Camtel_G9U9L8_SUD_098: 07/12/2025 SPM: ETD Bertoua to Yaounde 07/12/2025 then from Yaounde to Dikoum(South) ETD 08/12/2025 " u="1"/>
        <s v="LIT_036_Z_C-D-Palmiers(LIT-036): 13.04.26; Camusat; Grid Outage, GE mobile déployé sur le site/ problem d'acces de nuit le technicien sera sur site le matin" u="1"/>
        <s v="Andek_L18L8_NRO_218: Power status check ongoing" u="1"/>
        <s v="Ebonji-IHS_G9U9_SUO_101: ANALYSE BO TX EN COURS " u="1"/>
        <s v="Lomie_G9U21_EST_010: 04/02/2026 instabilité VSAT " u="1"/>
        <s v="Lomie_G9U21_EST_010: 30/01/2026 instabilité VSAT " u="1"/>
        <s v="EXN_233_H_Maroua-Meskin: 24/12/2025 CAMUSAT: investigation ongoing / fme is managing" u="1"/>
        <s v="OST_169_H_Bfsam-Baleng-IHS: 10.02.26; FME Patrick sur site pour investigations, ETR=16H30 UTC" u="1"/>
        <s v="NRO_112_H_Bamenda-Bayelle-MTN: 17.01.2026: MTN: Technician is managing the point feedback awaited" u="1"/>
        <s v="Oku_U_NRO_013: 06/11/25: FME en route pour le site de Mah pour suite des investigations, ETA=10H UTC / FME is on site working with BO" u="1"/>
        <s v="ADM_058_H_Ngd-Trouamala: 20/03/2026 en attente de retour IHS escalade L2 IHS " u="1"/>
        <s v="EXN_090_H_Maroua-Djoudandou: Incident P1 autour de EXN_018_H_Guidiguis (Zokok)" u="1"/>
        <s v="LIT_162_Z_Camp-Yabassi(LIT-162): P2 Incident at LIT_736_Z_Mboppi-New (Power issue)" u="1"/>
        <s v="LIT_585_Z_Ngo-Njo-II(LIT-585): Impacte by LIT_718_Z_Bonamoutongo-III (Power issue)" u="1"/>
        <s v="LIT_741_Z_Sodiko-III-MTN(LIT-741): Impacted by LIT_645_Z_Bberi-Excellence(LIT-645)" u="1"/>
        <s v="LIT_738_Z_Bonaberi-Magzi-IHS(LIT-738): Impacted  by LIT_589_Z_Bonassama-New-IHS(LIT-589)" u="1"/>
        <s v="LOUM-PHP_G9U9U21L8_LIT_593: 25.01.26; ATS faulty et en attente retour Eneo (escalated to L3)" u="1"/>
        <s v="Fonfuka_U_NRO_043: IHS: 32.7V // Roland is informed and managing with L0/Insecurity area (Escalated to L4)" u="1"/>
        <s v="DEENA-IHS_L8_ADM_082: Power status check ongoing" u="1"/>
        <s v="Yokadouma_U_EST_013: Impacted by Ndelele-MTN_G_EST_041" u="1"/>
        <s v="SUD_092_Z_Port_Autonome_Kribi(37092): POWER STATUS CHECK ONGOING " u="1"/>
        <s v="CTR_772_Z_Mimboman-Chapelle(CTR-772): Impacted by P1 incident arround CTR_351_Z_Mimboman-Nodal(CTR-351)" u="1"/>
        <s v="SUO_116_H_Kumba-Mbo-Street-IHS: 24/12/2025 Besoin d'un fme sur site pour verifier le status du MPR fme activé ETA=14H30 UTC " u="1"/>
        <s v="EXN_522_URH_SIGUEORE_(SIKEORE): New site not yet transferred to MSP" u="1"/>
        <s v="NRD_232_URH_OURO_GARGA: 17/04/2026 Négociation escorte militaire en cours" u="1"/>
        <s v="NRD_259_H_GUIDER-KOLLAS: 10/03/2026 CAMUSAT ACTIVE investigation en cours" u="1"/>
        <s v="SUO_091_H_Ekombe-Bondji-HIS: Impacted by Small-Ekombe-IHS_SUO_090 (Power issue)" u="1"/>
        <s v="LIT_793_URH_FERME_SUISSE: Power issue on solar site // FME is ongoing to deeply check, ETA 15H UTC" u="1"/>
        <s v="NRO_117_H_BAMENDA-MILE4-IHS_U: FME Uche activated (CM-20250704-00001841) // ODU faulty and order ongoing" u="1"/>
        <s v="LIT_751_Z_Nyalla-III(LIT-751): 11.03.26; Grid outage, Grid only site / Grid return awaited, escalated to L5" u="1"/>
        <s v="Memve-ele-CAMTEL_G9U9_SUD_257: 16/12/2025 Retour JOSE PENDA: Le Po pour la reparation des BUC est en cours e vzlidation ETA : 20/12 (RE: OCM SPARES AWAITED  )" u="1"/>
        <s v="Memve-ele-CAMTEL_G9U9_SUD_257: 22/12/2025 Retour JOSE PENDA: Le Po pour la reparation des BUC est en cours e vzlidation ETA : 26/12 (RE: OCM SPARES AWAITED  )" u="1"/>
        <s v="NRD_233_URH_LOUGUERRE: IMPACTED BY Madingring_G9U9L8_NRD_036" u="1"/>
        <s v="Niete-V15-IHS_G9U9U21L8_LIT_495_MRBTS1: impacted by Niete-FH_G9U9L8_SUD_005" u="1"/>
        <s v="CTR_776_Z_Nkolda-II(CTR-776): 12/02/2026 Camusat : Grid outage, grid only / grid return awaited (escalade L2 )" u="1"/>
        <s v="LIT_684_Z_Ndokoti-Carrefour-MTN(LIT-684): 08.03.2026 IHS: As per IHS, the site is grid only site // grid  awaited" u="1"/>
        <s v="LIT_650_Z_Logpom-Bilingual-School(LIT-650): 20.04.26; Camusat; Grid outage, Grid only site / Grid return awaited - Escalated to L3" u="1"/>
        <s v="EXN_317_URH_TAALA: 17.03.26; Need FME on site to check BBU status and its interco with RTN; FME Yonoussa activé pour investigations, update ASAP" u="1"/>
        <s v="EXN_288_URH_ZIMADO: ANALYSE BO TX EN COURS " u="1"/>
        <s v="CTR_791_Z_Ayene-II(CTR-791): Impacted by CTR_651_Z_Ayene (Vendalized)" u="1"/>
        <s v="CTR_841_Z_Carrefour-Diderot(CTR-841): 20.04.26; Camusat; Grid outage, Grid only site / Grid return AWAITED" u="1"/>
        <s v="SUD_155_URH_NIETE-V7 (USINE): Power Issue on the site. Solar-Only site awaiting solar return while FME is also activated for investigation" u="1"/>
        <s v="Tadu-IHS_L18L8_NRO_018: 21.03.26; Suite investigations avec le level 0, il y a un court-circuit sur le site et CB faulty, remplacement ce 22.03.36" u="1"/>
        <s v="EXN_287_URH_TOUKOUMAYA: Une Nouvelle descente devra se faire pour effectuer de nouveaux tests question de confirmer definitivement l'etat des panneaux. Notons que le site se trouve dans une zone tres insecurise. Negiciation de l'escort en cours" u="1"/>
        <s v="Bazou-IHS_G_OST_152: Impacted by Bazou_G_OST_037 (ODU issue)" u="1"/>
        <s v="Tagawa-IHS_G9U9L8_EXN_274: 08.04.26; BO TRANS analysis ongoing" u="1"/>
        <s v="Roua_G9G18U21_EXN_108: 23/12/2025: FME Abbis activated is managing with level 0 ETA=02:00 PM" u="1"/>
        <s v="Nkar-IHS_G9U9L8_NRO_142: 20/11/25: FME en route pour le site, arrivera tard sur le site et travaillera ce 21/11/25" u="1"/>
        <s v="Laising_G9U9_NRO_044_MRBTS1: POWER STatus check ongoing" u="1"/>
        <s v="Ngomedzap_G9U21_CTR_188_MRBTS1: Power status check ongoing" u="1"/>
        <s v="SUO_236_H_White-Star-Hotel: 15.01.26; Camusat; insecurity, intervention in the morning" u="1"/>
        <s v="NRO_141_H_Mankon-II: 03.03.2026 CAMUSAT: Technician is managing with level 0 . site is in red zone" u="1"/>
        <s v="LIT_630_N_Minisite-PK8-ESG-ISTA: 11.02.26; Camusat; grid ouatge, grid only site / grid return awaited (escalated to L2)" u="1"/>
        <s v="Dobiri-MTN_U_ADM_045: FRGU arrivée et FME en route pour le site ce 03/07/25, ETA 11H UTC // FRGU arrivée faulty, nouvelle commande en cours" u="1"/>
        <s v="Bondjock_G9U9L8_CTR_205: Impacted by Ngoumou-Camrail_D_CTR_096" u="1"/>
        <s v="Mbot_G9U9_NRO_246: 29/11/2025 no power issue, Huawei Team is working on site" u="1"/>
        <s v="LIT_539_Z_Nkolmintag(LIT-539): 14/01/2026 technicien sur site en attente de l equipe eneo (escalde L3 CAMUSAT)" u="1"/>
        <s v="LIT_539_Z_Nkolmintag(LIT-539): 14/01/2026 technicien sur site en attente de l equipe eneo (escalde L4 CAMUSAT)" u="1"/>
        <s v="LIT_693_Z_Ndogp-Ecole-Publique(LIT-693): 10/03/2026 CAMUSAT: Grid outage, Grid only site (ESCALADE L5 camusat)" u="1"/>
        <s v="SUO_050_H_Limbe-Down-Beach-II: 24.03.26; Grid outage, no space to deploy MDG, awaiting grid return (escalated to L2)" u="1"/>
        <s v="SUO_211_H_MUTENGENE-Q12-IHS: 08.04.26; Travaux de maintenance du pylone planifiés pour ce 08.04.26 - Relance faite, en attente de retour" u="1"/>
        <s v="CTR_917_Z_ETOUDI-NEW(CTR-917): CAMUSAT: Grid outage grid only site / Grid return awaited. FME will go on site today for confirmation ETA 12:30 PM//  Continuite de delestage escalate to CAMUSAT" u="1"/>
        <s v="OST_339_URH_NDOUPE: Impacted by OST_075_H_Bfsam-Ndjinga (TX issue)" u="1"/>
        <s v="Nkambe_G9U9U21_NRO_005_MRBTS1: 22/08/25 13H: FME is being activated" u="1"/>
        <s v="LIT_490_Z_Makepe-Decharge2-IHS(LIT-490): 14.01.26; Besoin d'un FME sur site pour vérifier le statut du MPR; FME Beauclair activé pour investigations" u="1"/>
        <s v="LIT_615_Z_Bonewonda-III(LIT-615): 01.04.26; Camusat;  grid outage and gen fail due to bat Gen faulty as reporteb by fme / point will be managing tomorrow morning as per fme" u="1"/>
        <s v="Ngoura-IHS_L18L8_EST_021: 22/12/2025 IHS technicien en route ETA=02:30 PM" u="1"/>
        <s v="LIT_937_URZ_MBAMBOU-Division-II(LIT-937): New site not yet transferred to MSP" u="1"/>
        <s v="Ndokok_G9U9L8_CTR_059_MRBTS1: 21/08/2025 FME ACTIVE POUR INVESTIGATION AVEC LE BO TX " u="1"/>
        <s v="LIT_836_URH_MBONGO_IRAD: 13/03/2026 besoin d'un fme sur site pour verifier le status de RTN " u="1"/>
        <s v="Tchevi-IHS_G9U9U21_EXN_227: 10/01/2026 CMS=44.9V Rectifiers hanging due to MPR faulty. // Rectifiers reset." u="1"/>
        <s v="CTR_922_Z_Ekong(CTR-922): 16/08/2025 ESCALADE L4 CAMUSAT " u="1"/>
        <s v="Gazawa-MTN-IHS_G18L18L8_EXN_130: power status check ongoing" u="1"/>
        <s v="SANGLA_G9U9L8_CTR_892: 02/01/2026  FME en route ETA 12H Système module en defaut   " u="1"/>
        <s v="LIT_381_Z_Pain-Magique(LIT-381): IHS: Grid outage, no space to deploy a mobile gen; grid return awaited" u="1"/>
        <s v="LIT_460_Z_Ngodi-Akwa(LIT-460): 09/02/2026 IHS Grid outage, No space to deployed MGE/Grid return Awaited" u="1"/>
        <s v="LIT_650_Z_Logpom-Bilingual-School(LIT-650): 23.04.26: Grid outage, Grid only site / Grid return awaited" u="1"/>
        <s v="LIT_652_Z_Ndogbong-Seven(LIT-652): 21.03.26; Camusat; grid outage, grid only site / grid return awaited" u="1"/>
        <s v="LIT_663_N_Minisite-Tradex-Village: 24.04.26: Camusat: Grid outage, Grid only site / Grid return awaited" u="1"/>
        <s v="LIT_733_Z_Japoma-Stade-Camtel(LIT-733): 29/09/2025 Grid outage and grid only site / Grid return awaited" u="1"/>
        <s v="Mbingo-IHS_U_NRO_031: FO Banengo - Bamenda Hostpot down" u="1"/>
        <s v="EXN_083_H_Maroua-Ouro-Bah: 25/02/2026 Carte faulty en attente de ETD" u="1"/>
        <s v="Mokolo_G18L18_EXN_012: 14/03/2026 EXepedition toujours en cours ETD=14/03/2026 " u="1"/>
        <s v="OST_390_URH_NJINGA_NDOUTAIN: 09.04.26; Link Malentouen&lt;&gt;Njinga is obstructed by vegetation, escalated to OCM Ing" u="1"/>
        <s v="OST_390_URH_NJINGA_NDOUTAIN: 10.04.26; Link Malentouen&lt;&gt;Njinga is obstructed by vegetation; Escalated to OCM Ing" u="1"/>
        <s v="Bikok_G9U9L8_CTR_260: Power status check ongoing" u="1"/>
        <s v="NRD_217_URH_RENG: Incident P2 autour de Madingring" u="1"/>
        <s v="SUD_092_Z_Port_Autonome_Kribi(37092): Power status check ongoing" u="1"/>
        <s v="Ebonji-IHS_L18L8_SUO_101: 25/12/2025 IHS: Insuffient rectifiers on site //" u="1"/>
        <s v="Ebonji-IHS_L18L8_SUO_101: 26/12/2025 IHS: Insuffient rectifiers on site //" u="1"/>
        <s v="Laising_G_NRO_044: 03/11/25: IHS: Gen malfunctioning (consumes too much oil) / escalated to L2" u="1"/>
        <s v="CTR_520_Z_Etoudi-Chapelle-IHS(CTR-520): AOF Etoudi_Etoudi-Chapelle down and backup unusable // CDS activated to check" u="1"/>
        <s v="Belel-MTN-IHS_G9U21L8_ADM_096: power status check ongoing" u="1"/>
        <s v="CTR_711_Z_Nkolmesseng-Abom(CTR-711): BO TRANS analysis ongoing" u="1"/>
        <s v="Pinyi-Ngali_G9U9U21_NRO_091:  22/02/2026 Planned for 24/02/2026 " u="1"/>
        <s v="Edea-Ndokok_U_LIT_230: ODU replacment planned today ETR: 02:00 PM" u="1"/>
        <s v="Mini_SS_Canal-Olympia_2_L_LIT_674: fme bruno active en attente de ETA " u="1"/>
        <s v="NRD_137_H_Touboro-Ville: P1 Incident at ADM_005_H_Touboro, coupure Touboro---Madingring" u="1"/>
        <s v="NRD_240_URH_MaanBaiboum: P1 Incident at ADM_005_H_Touboro, coupure Touboro---Madingring" u="1"/>
        <s v="NRD_271_H_TOUBORO-PARKE: P1 Incident at ADM_005_H_Touboro, coupure Touboro---Madingring" u="1"/>
        <s v="DOUBLE-IHS_G9U9L8_EXN_109: 02/12/2025: Pas d'escorte actuellement a cause des ville morte" u="1"/>
        <s v="Laising_G_NRO_044: 04/11/25: IHS: Gen malfunctioning (consumes too much oil) / escalated to L3" u="1"/>
        <s v="ADM_190_URH_BETARE_CONGO: 12/12/2025 FME sur site travaux en cours " u="1"/>
        <s v="Laising_G_NRO_044: 05/11/25: IHS: Gen malfunctioning (consumes too much oil) / escalated to L4" u="1"/>
        <s v="Laising_G_NRO_044: 06/11/25: IHS: Gen malfunctioning (consumes too much oil) / escalated to L4" u="1"/>
        <s v="SUO_169_H_Buea-Bomaka-III-MTN: Power instabilities on site escalated to L5 of MTN Batteries &amp; PWC replacement feb 2026" u="1"/>
        <s v="SUO_222_H_Buea-Bakwere-Town-MTN_U: Power instabilities on site escalated to L5 of MTN Batteries &amp; PWC replacement feb 2026" u="1"/>
        <s v="Safacam_G9U9U21L8_LIT_040: SWAP ZTE EN COURS " u="1"/>
        <s v="SUO_043_H_Loe MTN: Power status check ongoing" u="1"/>
        <s v="SUO_266_N_Ekata_G: Power status check ongoing" u="1"/>
        <s v="SUO_195_H_Wonya-Mavio-IHS_U: fme activé ETA=12H UTC " u="1"/>
        <s v="Essang-Mvout _G9U9L8L7_SUD_162: Power status check ongoing" u="1"/>
        <s v="Oveng-Mission-Catholique_U_CTR_898: Power status check ongoing" u="1"/>
        <s v="NRD_233_URH_LOUGUERRE: FO TCHOLLIRE == Madingring_G9U9L8_NRD_038" u="1"/>
        <s v="SUO_235_H_Limbe-Ngueme: 18/08/2025 Fme active ghost town intervention 19/08/2025 " u="1"/>
        <s v="SUD_155_URH_NIETE-V7 (USINE): Power issue on rural site // Awaiting solar power restoration" u="1"/>
        <s v="LIT_586_Z_Yabassi-Greenfil(LIT-586): 09.04.26; Camusat;  technician is informed and managing" u="1"/>
        <s v="NRD_158_H_Garoua-Ngalbidje-II: Triple Coupure FO :* FO SOUKOUNGA ---- GALLE DOWN VS FO BEMBOYO --- GALLE DOWN VS FO GABO_BADZERE ---  GALLE DOWN" u="1"/>
        <s v="EXN_300_URH_KARENA: 15/04/2026 Apres l'arrivee des Panneaux solaires et battéries à Maroua. l'expedition  de Maroua vers Kousseri sur une route tres mauvaise et ensuite de Kousseri vers Makary avec des panneaux solaire de 2m chacun et donc assez delicat a transporter. Nouvel ETD pour Kousseri 16/04/2026" u="1"/>
        <s v="CTR_378_Z_Mvog-Manga(CTR-378): Impacted by EKIE-NODAL_CTR_578" u="1"/>
        <s v="NRO_026_N_Kembong_G: 27.02.26; Intervention planned for this 28.02.26" u="1"/>
        <s v="Nkoundja_G18L8L18L26_OST_006: 17/12/2025: Willy Joint manage avec le level 0 et nous reviens ETA=2H" u="1"/>
        <s v="OST_046_H_Bfsam-Bamengoum: 29.03.2026: RM Denis who is the FME of the site is activated and managing. Update will be  share ASAP" u="1"/>
        <s v="Kembong_L18L8_NRO_026: 06/01/2026 Access Negociation Ongoing" u="1"/>
        <s v="ADM_182_H_Toumbouroum: 07.04.26; Impacted by ADM_132_H_Beka-Hossere-MTN-IHS (Power issue and access issue), escalated to L4 of IHS" u="1"/>
        <s v="SUO_061_Z_Bekoko-MTN(SUO-061): 15.04.26; Besoin d'un FME sur site pour tshoot avec le BO TX; CM-20260415-00005834; FME Pascal activé pour investigations, update ASAP" u="1"/>
        <s v="NRO_110_N_Oku-Marche_GD: 01/12/2025: FME Activated/ Ghost Town" u="1"/>
        <s v="Mantoum-Village_L18L8_OST_200: Impacted by Mantoum-Ville_L18L8_OST_201" u="1"/>
        <s v="LIT_366_Z_Bepanda-TSF(LIT-366): 03/12/25: IHS: Grid outage // awaiting grid return" u="1"/>
        <s v="LIT_651_Z_DEIDO-MARCHE(LIT-651): Gri doutage grid only site / awaiting grid return" u="1"/>
        <s v="SUO_114_H_Kumba-Kossala2-IHS: 29.01.26; IHS; Grid outage, GEN faulty. // Grid return awaited" u="1"/>
        <s v="ADM_034_H_Ngd-Projet-Laitier_U: Need FME on site to check MPR status and antenna chain of ODU 3/1" u="1"/>
        <s v="LIT_280_Z_Songa-Boko(LIT-280): 07/11/25: IHS: FME is in front of site awaiting AFS, DC cable stolen and to be replaced" u="1"/>
        <s v="Doreissou-IHS_G18L8_EXN_118: Impacted by Bagarao_G_EXN_202" u="1"/>
        <s v="CTR_939_Z_Mehanda-IV(CTR-939): 29/01/2026 CAMUSAT  investigations ongoing" u="1"/>
        <s v="EXN_085_H_Maroua-Marche-Abattoir: Impacted by Galle_U_ADM_028 P1 Incident" u="1"/>
        <s v="Sop-MTN_U_NRO_258: FO BAFOUSSAM-BANENGO - BAMENDA DOWN // Major P1 incident" u="1"/>
        <s v="EXN_458_URH_RHUMZOU2: 01.01.26; Need FME on site to check BBU status; RM Sayaka is informed; ETA will be shared" u="1"/>
        <s v="Nkeng-Likok-II_G9U9-VSAT_LIT_658: UE-RALAY Issue. FME Etienne Is managing to make Nokia recommendation ETA=14H UTC " u="1"/>
        <s v="SUO_211_H_MUTENGENE-Q12-IHS: 02/04/2026 FME sur site nous fait savoir que Le pilone a besoin de maintenance avant intervention point escaladé au L4  IHS " u="1"/>
        <s v="OST_339_URH_NDOUPE: 15/03/2026 fme activé ETA asap " u="1"/>
        <s v="OST_390_URH_NJINGA_NDOUTAIN: Impacted by Magba_OST_023 / P1 Major incident" u="1"/>
        <s v="Nwa_G9U9_NRO_012: 18.04.26; IHS; Team is on site to swap DG - Escalated to L3" u="1"/>
        <s v="Lom-Pangar-MTN_G9U9U21_EST_083_MRBTS1: Impacted by Biloba MW link swapp / P2 incident" u="1"/>
        <s v="Logone-Birni_G18L18_EXN_051_MRBTS2: Impacted by the instabilities at Kousseri-CRTV (Power issue)" u="1"/>
        <s v="OST_221_H_Bamendjing-MTN-IHS_U: 13/04/2026 Retour projet huawei :ETA sera partagé demain apres meeting avec IHS " u="1"/>
        <s v="OST_324_URH_BAPI: 15.01.26; Besoin d'un FME sur OST_147_Kamkop-IHS pour vérifier le statut de la RTN et son interco avec le MPR (S1P4); FME Yannick informé pour investigations" u="1"/>
        <s v="Nkeng-Likok-II_U_LIT_658: En attente du matériel VSAT: probable date de MAD=10/10/25" u="1"/>
        <s v="Ekekam-MTN-IHS_U9U21_CTR_694: 22.04.26; ODU MPT 7-8G 3DB20859AC faulty, commande en cours" u="1"/>
        <s v="Minisite-Elig-Edzoa_CTR_684: 31/03/2026 Besoin d'un fme sur site pour verifier l'interco entre le MPR et LE BTS 4G  (S1P4 ) FME armand activé " u="1"/>
        <s v="OST_333_URH_BALOUM2: ANALYSE BO TX EN COURS" u="1"/>
        <s v="Tiko-Junction-IHS_G9U9U21_SUO_205: Power status check ongoing" u="1"/>
        <s v="CTR_763_Z_Mehanda-II(CTR-763): Impacted by CTR_158_Z_Odza-II-IHS(CTR-158)" u="1"/>
        <s v="SUO_111_H_Kumba-Makata-IHS: 11/02/2026 IHS Stephane is informed and managing" u="1"/>
        <s v="SUO_241_H_Buea-Prime22_U: CAMUSAT: Ghost town, Unknow technician is managing" u="1"/>
        <s v="Minisite-Elig-Edzoa_CTR_684: 14/01/2026 investigation en cours  ESCALADE L2 camusat" u="1"/>
        <s v="Mamfe-Camtel_G9U9U21_SUO_245_MRBTS1: Voltages unstable and plannification of joint visit ongoing for this week (Samedi 07/05/25)" u="1"/>
        <s v="CTR_705_Z_Biteng-OKUI(CTR-705): 04.03.36; Investigations à faire sur l'ODU et prévue ce 05.03.26 car impossible de travailler en hauteur" u="1"/>
        <s v="OST_233_H_Foumban-Kounga-II: 20.04.26; FME should check the site environment, MPR status and ODU 3/2 antenna line; FME Yaya activé pour investigations, ETA=15H UTC" u="1"/>
        <s v="Likok-MTN_G9U9L8L7_ADM_065: 29.01.26; Besoin d'un FME sur site pour vérifier le statut du MPR; FME Herve en route pour le site, ETA=13H UTC; FME a eu une panne de voiture et continue en moto, update ASAP" u="1"/>
        <s v="ADM_042_N_Mbong: Power status check ongoing" u="1"/>
        <s v="ADM_161_H_Mbaka: Power status check ongoing" u="1"/>
        <s v="ADM_161_N_Mbaka: Power status check ongoing" u="1"/>
        <s v="ADM_191_URH_KOL: Power status check ongoing" u="1"/>
        <s v="CTR_948_Z_Nkoabang-III(CTR-948): POWER STATUS CHECK ONGOING " u="1"/>
        <s v="Ouru-Dara_G9U9U21_ADM_148: 07.04.26; FME en route pour le site, ETA=13H UTC" u="1"/>
        <s v="Ouru-Dara_G9U9U21_ADM_148: 08.04.26; FME en route pour le site, ETA=13H UTC" u="1"/>
        <s v="Nkolbewae-IHS_L18L8L7_CTR_440: 16/01/2026 Cyrille is informed and manage with Level zero" u="1"/>
        <s v="EXN_547_URH_NGAINA: 17.02.26; Besoin d'un FME sur EXN_126_Guere pour vérifier l'interco RTN -- MPR; CM-20260217-00005834; FME Yonoussa activé pour investigations, update ASAP" u="1"/>
        <s v="Gazawa-MTN-IHS_U_EXN_130: FME Seydou is activated (CM-20250707-00000113), ETA 14H UTC" u="1"/>
        <s v="LIT_825_Z_Camp-Bertaud: 03/11/2025 ESCALADE L2 CAMUSAT technicien en route pour le site ETA=1H" u="1"/>
        <s v="Bangolan_G9U9_NRO_050_MRBTS1: IHS: FME Eric is managing with level 0 / Ghost town (Escalated to L2)" u="1"/>
        <s v="Phacochere_G9U9L8_ADM_160: P1 incident at Madingring_U_NRD_036; Work ongoing between Camtel and Huawei" u="1"/>
        <s v="LIT_655_Z_Nyalla-Marche(LIT-655): 07.01.26; Camusat; Souci avec le contrôleur de la baie, les travaux continueront demain(escalated to L2)" u="1"/>
        <s v="SUO_292 _URH_BIR-CAMPO: FME Emile activated is on the way ETA=01:00 PM" u="1"/>
        <s v="CTR_698_Z_Nkoabang-South-MTN(CTR-698): MTN ACTIVE pour le power escalade L2 MTN " u="1"/>
        <s v="EST_158_URH_DINO_FILS-ABONG-MBANG: 17.01.2026: Power Issue on site. Site Solar-Only awaiting Solar Sunshine" u="1"/>
        <s v="Guere-IHS_G9G18U21L8_EXN_126: FME Roméo activé pour investigations (CM-20250819-00003331), ETA sera précisé" u="1"/>
        <s v="CTR_841_Z_Carrefour-Diderot(CTR-841): 15.02.26; Power issue on site, grid is off (escalated to L4 of Camusat)" u="1"/>
        <s v="SUD_086_Z_Lende-Kribi(SUD-086): 14.01.26; Camusat; Investigation ongoing /Fme  will be on site in the morning" u="1"/>
        <s v="CTR_843_Z_SNH-Indoor_3(42843): Nouvelle descente prevue ce jour pour la suite et fin de l'intervention avec le BO RAN Huawei ETA=10:00 AM" u="1"/>
        <s v="Niete-V13_G9U9U21L8_LIT_194: power status check ongoing" u="1"/>
        <s v="Tangui_G_LIT_233: 31/10/2025 IHS sur site travaux en cours" u="1"/>
        <s v="SANGLA_G9U9L8_CTR_892_MRBTS1: Impacted by Koundou-MTN_G9U9L8_CTR_823" u="1"/>
        <s v="Andom-MTN_U_CTR_305: Impacted by Meyo-Centre_G9U9U21_CTR_145 (P2 incident)" u="1"/>
        <s v="NRO_118_H_Bamenda-Sisia-Quater-IHS: 25/11/25: FME Cedrick is activated to check; CM-20251125-00002188, ETA=12H30 UTC" u="1"/>
        <s v="OST_083_H_Foumban-Ndjisse_U: Impacted by OST_083_H_Foumban-Ndjisse ( bad grid voltage one day out of three Gen overload)" u="1"/>
        <s v="CTR_872_Z_Abom-Plateau-II(CTR-872): 02.04.26; Camusat;  Le Niveau 0, qui se rendait sur site reste injoignable pour partager l'ETA" u="1"/>
        <s v="LIT_820_URH_MBANDA: 05.02.26; Besoin d'un FME sur le site MBONGO_LIT_480 pour vérifier l'interco entre le MPR et RTN S1P3; FME Yannick Mbah informé pour investigations" u="1"/>
        <s v="Abuh_L18L8_NRO_079: Impacted by NRO_047_N_Bafmeng (TX issue)" u="1"/>
        <s v="OST_394_URH_BALOUM: 20/03/2026 FME active yannick ETA=14H UTC" u="1"/>
        <s v="NRD_227_URH_MBAKANA: P1 Incident at ADM_160_H_Phacochere - Power issue - Red zone" u="1"/>
        <s v="Ngbetnsouen_U_OST_219: FME Yaya is activated to check MPR status on site and is managing with level 0" u="1"/>
        <s v="Minka-MTN-IHS_G9U9U21L8_CTR_186: Indisponibilité des services voix &amp; data dans la zone de CTR_202_N_Mom et envrions" u="1"/>
        <s v="Bafou-Badzifeng_G9U21L18_OST_108: 31/10/25: FME en route pour le site, ETA=10H UTC / Impossible de sortir de la ville de Bafoussam à cause de la crise post électorale" u="1"/>
        <s v="LIT_367_Z_Activa-Akwa(LIT-367): 27.03.26; Besoin d'un FME sur site pour vérifier le statut de la BBU et son interco avec le MPR S1P5 | Demande d'accès effectuée, en attente de validation de l'accès" u="1"/>
        <s v="CTR_667_Z_Lada(CTR-667): impacted by mimboman nodal " u="1"/>
        <s v="Ntoumba_G9U9U21L8_CTR_355: Power status check ongoing" u="1"/>
        <s v="SUD_071_Z_Kribi-Bassiki(SUD-071): Power status check ongoing" u="1"/>
        <s v="SUD_091_N_SS-Hotel-Lagon-Outdoor: power status check ongoing" u="1"/>
        <s v="SUD_119_Z_Nkototououtou(SUD-119): Power status check ongoing" u="1"/>
        <s v="SUD_224_Z_Sangmelima-II(SUD-224): Power status check ongoing" u="1"/>
        <s v="SUD_252_Z_Djoum-CAMINEX(SUD-252): Power status check ongoing" u="1"/>
        <s v="Mamfe-Centre-IHS_G9U9U21_SUO_106: Impacted by Fontem_G9U9_SUO_017" u="1"/>
        <s v="NTENYING1_G9U9L8L7_N_SUD_161: Impacted by SUD_246_Z_Mintom-MTN(SUD-246)" u="1"/>
        <s v="CTR_713_Z_Mendong-Village(CTR-713): 16/03/2026 en attente de retour camusat " u="1"/>
        <s v="LIT_875_Z_Douche-PAD-Outdoor(LIT-875): 10.04.26: Site en cours de démentelement" u="1"/>
        <s v="LIT_875_Z_Douche-PAD-Outdoor(LIT-875): 10.04.26; Site en cours de démentelement" u="1"/>
        <s v="LIT_684_Z_Ndokoti-Carrefour-MTN(LIT-684): 13.03.26; Grid instabilities in the area, escalated to L3 of MTN" u="1"/>
        <s v="Yokadouma_G18L18L8L26_EST_013: power status check ongoing" u="1"/>
        <s v="Gbiti-IHS_G_EST_101: 17/11/2025 FAN HS SUR SITE FME active commande en cours " u="1"/>
        <s v="Mamfe_G9U21_SUO_009_MRBTS1: Impacted by Fontem_G9U9_SUO_017 (P1 incident / Insecurity)" u="1"/>
        <s v="SUO_292 _URH_BIR-CAMPO: 03/12/2025: Defaut de redresseur. Spare expedier ETD=04/12/2025" u="1"/>
        <s v="LIT_948_Z_Beedi-Plateau(LIT-948): 27/03/2026 Grid outage GEN cannot be started due to noise pollution/ grid return awaited" u="1"/>
        <s v="CTR_1174_Z_Mobile-BTS-National-Assembly(CTR-1174): New site not yet transferred to MSP" u="1"/>
        <s v="CTR_596_Z_Ebom-Maetur(CTR-596): 02.04.2026 CAMUSAT: Grid outage, grid only as per fme / grid return awaited| ESCALATE TO L4" u="1"/>
        <s v="CTR_596_Z_Ebom-Maetur(CTR-596): 05.04.2026 CAMUSAT: Grid outage, grid only as per fme / grid return awaited| ESCALATE TO L4" u="1"/>
        <s v="CTR_946_Z_Nkolfoulou-foret-Bar(CTR-946): 11/01/2026 Coupure Eneo, GE en arrêt pour nuisance sonore / Retour secteur en attente" u="1"/>
        <s v="EST_076_N_Diang-MTN: P1 IMPACT TX ISSUE SUR EST_076_N_Diang-MTN" u="1"/>
        <s v="SUD_113_Z_Mokom-IHS(SUD-113): 16/03/2026 Panne de vehicule nouvel ETA=15H UTC " u="1"/>
        <s v="Ntem_G9U9_NRO_056_MRBTS1: IHS: Insufficient rectifiers (Escalated to L4 of IHS)" u="1"/>
        <s v="Zhoa_GD_NRO_030: 11/11/25: ODU expedition ongoing from Dla to Bda, ETD=11/11/25" u="1"/>
        <s v="CTR_358_Z_Angongo(CTR-358): 19/02/2026 Analyse bo tx en cours " u="1"/>
        <s v="LIT_825_Z_Camp-Bertaud(LIT-825): 20/08/2025 FME ACTIVE ETA=14H30 UTC " u="1"/>
        <s v="CTR_092_Z_Boutourou(CTR-092): 20/02/2026 Camusat Investigation Ongoinng" u="1"/>
        <s v="Mamfe-Town-IHS_G9U9_SUO_107: 27.01.26; Access issue not granted for the site, we keep trying" u="1"/>
        <s v="Mpenda-Mbocko-IHS_G9U9U21_SUO_008: P2 incident at Mpenda-Mbocko-IHS_SUO_008; Power issue (AVR)" u="1"/>
        <s v="LIT_827_Z_Bwang-Bakoko(LIT-827): 22/11/25: Grid outage grid only site / awaiting grid return (escalade L3 de Camusat)" u="1"/>
        <s v="LIT_827_Z_Bwang-Bakoko(LIT-827): 23/11/25: Grid outage grid only site / awaiting grid return (escalade L4 de Camusat)" u="1"/>
        <s v="Mada-IHS_U_EXN_223: Power Status check Ongoing" u="1"/>
        <s v="Meyo-Nkoulou_G9U9L8_SUD_117: 21/11/25: ANALYSE BO TX ONGOING " u="1"/>
        <s v="EXN_263_URH_KERAWA: 02.04.26; Power issue and solar only; Awaiting sunshine" u="1"/>
        <s v="EXN_263_URH_KERAWA: 03.02.26; Power issue and solar only; Awaiting sunshine" u="1"/>
        <s v="EXN_263_URH_KERAWA: 03.03.26; Power issue and solar only; Awaiting sunshine" u="1"/>
        <s v="EXN_263_URH_KERAWA: 04.01.26; Power issue and solar only; Awaiting sunshine" u="1"/>
        <s v="EXN_263_URH_KERAWA: 04.03.26; Power issue and solar only; Awaiting sunshine" u="1"/>
        <s v="EXN_263_URH_KERAWA: 05.02.26; Power issue and solar only; Awaiting sunshine" u="1"/>
        <s v="EXN_263_URH_KERAWA: 06.01.26; Power issue and solar only; Awaiting sunshine" u="1"/>
        <s v="EXN_263_URH_KERAWA: 06.02.26; Power issue and solar only; Awaiting sunshine" u="1"/>
        <s v="EXN_263_URH_KERAWA: 06.03.26; Power issue and solar only; Awaiting sunshine" u="1"/>
        <s v="EXN_263_URH_KERAWA: 10/12/25: Power issue on rural site / Awaiting sunshine" u="1"/>
        <s v="EXN_263_URH_KERAWA: 11/12/25: Power issue on rural site / Awaiting sunshine" u="1"/>
        <s v="EXN_263_URH_KERAWA: 15.01.26; Power issue and solar only; Awaiting sunshine" u="1"/>
        <s v="EXN_263_URH_KERAWA: 18.02.26; Power issue and solar only; Awaiting sunshine" u="1"/>
        <s v="EXN_263_URH_KERAWA: 18/12/25: Power issue on rural site / Awaiting sunshine" u="1"/>
        <s v="EXN_263_URH_KERAWA: 19.02.26; Power issue and solar only; Awaiting sunshine" u="1"/>
        <s v="EXN_263_URH_KERAWA: 19/12/25: Power issue on rural site / Awaiting sunshine" u="1"/>
        <s v="EXN_263_URH_KERAWA: 20.02.26; Power issue and solar only; Awaiting sunshine" u="1"/>
        <s v="EXN_408_URH_GANCEY: 04.01.26; Power issue and solar only; Awaiting sunshine" u="1"/>
        <s v="EXN_408_URH_GANCEY: 07.01.26; Power issue and solar only; Awaiting sunshine" u="1"/>
        <s v="EXN_906_URH_MOKONG: 01.04.26; Power issue and solar only; Awaiting sunshine" u="1"/>
        <s v="EXN_906_URH_MOKONG: 02.04.26; Power issue and solar only; Awaiting sunshine" u="1"/>
        <s v="EXN_906_URH_MOKONG: 03.04.26; Power issue and solar only; Awaiting sunshine" u="1"/>
        <s v="EXN_906_URH_MOKONG: 13.04.26; Power issue and solar only; Awaiting sunshine" u="1"/>
        <s v="EXN_906_URH_MOKONG: 14.04.26; Power issue and solar only; Awaiting sunshine" u="1"/>
        <s v="EXN_906_URH_MOKONG: 31.03.26; Power issue and solar only; Awaiting sunshine" u="1"/>
        <s v="LIT_650_Z_Logpom-Bilingual-School(LIT-650): 13/04/2026 12/04/2026 Grid outage grid only site / awaiting grid return escalade L2 CAMUSAT " u="1"/>
        <s v="NRD_208_URH_BAKSA: Go Donne par OCM pour la relocalisation des sites. OT en cours redaction par la Team Projet Huawei pour la migration des Site. Un Update sera partage ce soir sur les delais _x000a__x000a_D'apres le BO TX, L'action de resolution de cet issue pourait cree une boucle ethernet. Mail vers le client en cours pour le reroutage de ces site sur Ribao // _x000a_Souci Localise sur site de Garoua-Orange. Action BO TX en cours " u="1"/>
        <s v="SUO_054_H_Kumba-Lutherian-Church-MTN: Power status check ongoing" u="1"/>
        <s v="SUO_219_H_Limbe-Coconut-Island-MTN_U: Power status check ongoing" u="1"/>
        <s v="ADM_132_H_Beka-Hossere-MTN-IHS: 02.04.26: IHS: ACCESS DENIED BY LOCAL AUTHORITY escalade L3 IHS " u="1"/>
        <s v="CTR_868_Z_Institute-Samba-New(CTR-868): 02/03/2026 Camusat:Access issue and no possibility to deploy a mobile generator (escalade L5)" u="1"/>
        <s v="CTR_868_Z_Institute-Samba-New(CTR-868): 28.02.26; Camusat; Access issue and no possibility to deploy a mobile generator (escalade L5)" u="1"/>
        <s v="Ngomedzap_U_CTR_188: Site UE Relay en attente de swap en VSAT" u="1"/>
        <s v="SUO_169_H_Buea-Bomaka-III-MTN: MTN: Batteries &amp; PWC replacement. ETR=Febuary 2026" u="1"/>
        <s v="CTR_321_Z_Briqueterie(CTR-321): 05/11/2025 Grid outage // No space awaiting grid return ESCALADE L3 IHS " u="1"/>
        <s v="SUO_114_H_Kumba-Kossala2-IHS: 06/02/2026 Grid outage, GEN faulty." u="1"/>
        <s v="Mamfe-Brasserie_L8L18_SUO_073: P1 incident ongoing at Meguia_G9U9_OST_029 / TX issue" u="1"/>
        <s v="OST_046_H_Bfsam-Bamengoum: 29.03.2026 RM: I am on site waiting for guard to comme and open" u="1"/>
        <s v="SUO_195_H_Wonya-Mavio-IHS: 19.04.26; Besoin d'un FME sur SUO_077_H_Buea-David-Square pour vérifier la chaine antennaire de l'ODU 3.2; FME Fabien activé pour investigations, update ASAP" u="1"/>
        <s v="SFID-Ndeng-MTN-IHS_G9U9U21_EST_102: Impacted by EST_041_N_Ndelele-MTN_G P2" u="1"/>
        <s v="LIT_014_Z_Stamatiades(LIT-014): 15/03/2026 IHS feedback : Grid only, No space // Awaiting grid return" u="1"/>
        <s v="LIT_091_Z_Nkongmondo(LIT-091): 17/12/2025 Grid outage, no space to deploy MDG // awaiting grid return" u="1"/>
        <s v="LIT_651_Z_DEIDO-MARCHE(LIT-651): 30.12.25; Camusat; Grid outage grid only site / awaiting grid return" u="1"/>
        <s v="LIT_653_Z_Ancien-Troisieme(LIT-653): 13.03.26; Camusat;  Grid outage, grid only / awaited grid return" u="1"/>
        <s v="LIT_728_Z_PK15-Auberge(LIT-728): 11.02.26; Camusat; Grid otuage grid only site / awaiting grid return" u="1"/>
        <s v="LIT_730_Z_Makepe-Conteneur(LIT-730): 16/12/2025 Grid outage and grid only site / awaiting grid return" u="1"/>
        <s v="LIT_732_Z_Missoke-Chefferie(LIT-732): 21.03.26; Camusat; grid only, grid outage / awaited grid return" u="1"/>
        <s v="CTR_558_Z_Emombo-2eme-Crf(CTR-558): 16/12/2025 Power alarm on site, CAMUSAT activated escalade L2 CAMUSAT" u="1"/>
        <s v="CTR_794_Z_Bitotol-Ecole-Publique(CTR-794): 13/12/2025 Technicien en route pour le site ETA=1H30 UTC escalade L3 camusat" u="1"/>
        <s v="EST_158_URH_DINO_FILS-ABONG-MBANG: 20/01/2026 Power issue and rural site; Awaiting sunshine" u="1"/>
        <s v="Toumbouroum_G_ADM_182: P2 incident at ADM_035_H_Ngd-Baladji / Travail en cours avec le BO TX" u="1"/>
        <s v="LIT_662_Z_Minisite-Dubai(11662): 05/04/2026 Grid outage, grid only / grid return awaited ESCALADE L4 CAMUSAT" u="1"/>
        <s v="SUO_110_H_Kumba-Fiango-IHS: 29/12/2025 ODU UBT-T (3DB29218AB )   EXpedition en cours de DOUALA vers KUMBA  ETD=30/12/2025" u="1"/>
        <s v="LIT_728_Z_PK15-Auberge: 06/11/2025  grid outage technicien camusat en route ETA=13H / Disjonction dans la baie de ZTE et visite conjointe planifiée entre Camusat et ZTE ce 07/11/25, 11H UTC" u="1"/>
        <s v="MAGA_G9U21_EXN_014: Power status check ongoing" u="1"/>
        <s v="LIT_229_Z_Edea-Entree(LIT-229): 19/08/2025 fme en route pour le site eta=18H UTC " u="1"/>
        <s v="Gor-IHS_G9U9L8_NRD_091: 03/10/2025: ODU EOL / Spare Disponible a Ngaoundere ETD=04/12/2025" u="1"/>
        <s v="Mendji-IHS_G9U9U21_NRO_087: Power status check ongoing" u="1"/>
        <s v="NDOKOA-IHS_G9U9L8_CTR_757: Impacted by Ntui_CTR_114; TX issue" u="1"/>
        <s v="Djottin_U_NRO_098: 0V // IHS Fme is managing with level 0 due to insecurity" u="1"/>
        <s v="Dumbu_G9G18U9U21L18L8_NRO_046: 14/02/2026 FME Carlos is managing with level 0." u="1"/>
        <s v="CTR_558_Z_Emombo-2eme-Crf(CTR-558): 28.02.26; Camusat; Access issue, Bailleur injoignable, Relance en cours (escalade L3)" u="1"/>
        <s v="Mandama-IHS_G9U9U21_NRD_123: 28/12/2025 ODU recu travaux sur site constat ODU faulty pas disponible au WH point transmis a OCM " u="1"/>
        <s v="EXN_227_N_Tchevi-IHS_G: 31.03.26; Besoin d'un FME sur site pour reset du MPR et si NOK, tshoot avec le BO TX; CM-20260331-00005042; FME Ervice activé pour investigations, update ASAP" u="1"/>
        <s v="Mokong-MTN-IHS_G9G18U9U21_EXN_161_MRBTS1: Power status check ongoing" u="1"/>
        <s v="LIT_698_Z_Yansoki-MTN(LIT-698): Power alarm on site //  MTN activated" u="1"/>
        <s v="Bikok_G9U9L8_CTR_260_MRBTS1: 05/09/25 Branching arrivé et FME en route pour récupération, ETA 18H UTC et remplacement ce 06/09/25" u="1"/>
        <s v="LIT_728_Z_PK15-Auberge(LIT-728): 19/02/2026 FME sur site power issue point transmis a camusat  : Grid outage en cours. Notre FME se rendra pour vérifier " u="1"/>
        <s v="ADM_164_H_Ngd-Bamyanga-Hossere-MTN: Power status check ongoing" u="1"/>
        <s v="EXN_262_URH_ASHIGASHIYA: Configuration du RTN en cours par le FME. ETR 04/06/25" u="1"/>
        <s v="EXN_204_H_Maroua-Zokok-Palar-II: FME activated to reset MPR on site // ETA 19H UTC" u="1"/>
        <s v="Nkolmeyang-IHS_G9_CTR_442: 10/11/25: Site UE relay et FME activé pour reset / manage avec le niveau 0" u="1"/>
        <s v="EST_005_Z_Batouri(EST-005): 10/09/2025 Gen starter faulty / Gen starter replacement ETR 11/09/2025, ETR=14H" u="1"/>
        <s v="Fontem_G9U9_SUO_017: Indisponibilité des services mobiles Voix &amp; Data dans la localité de Fontem_SUO_017 et environs" u="1"/>
        <s v="SUD_262_Z_Ebolowa-NewBell(SUD-262): 09.03.26; Besoin d'un FME sur site pour vérifier le statut du MPR; CM-20260309-00003510; FME Fabrice activé pour investigations, update ASAP" u="1"/>
        <s v="LIT_641_Z_Bonendale-II: P2 impact LIT_346_Z_Bberi-Abattoir" u="1"/>
        <s v="Kaladi-MTN-IHS_G18L18L8_ADM_100: power status check ongoing" u="1"/>
        <s v="CTR_928_URH_NKOTENG_SOSUCAM4: Power issue and solar only; Awaiting sunshine" u="1"/>
        <s v="NTAM_N_G9U9L8_SUD_120: 24.03.26; FME Foe en route pour le site de SUD_113_Mokom, ETA=12H UTC" u="1"/>
        <s v="Goufan_G9U9L8_CTR_231_MRBTS1: Impacted by Nkog-Edzen_CTR_041 (Access issue on site due to  LL)" u="1"/>
        <s v="Ouru-Dara_G9U9_ADM_148_MRBTS1: 13/08/25 8H: Expédition en cours d'un ancien modem de Bertoua pour Ngd ETD=14/08/25" u="1"/>
        <s v="SUO_185_H_BUEA-WOKOKO-IHS: 27/03/2026 Besoin d'un fme sur site pour effectuer un reset physique du MPR fme fabien activé ETA asap " u="1"/>
        <s v="CTR_303_N_Mbam_G: 16/04/2026 FSMF FAULTY expedition de Garoua vers NGAOUNDERE ETD=16/04/2026 et expedition a TIBATI ETD=17/04/2026 " u="1"/>
        <s v="CTR_658_Z_Nkolbong-II(CTR-658): 07.03.2026: Power Issue observed on the site for both Alarm and EFMS View. CAMUSAT activated to share Update and ETR" u="1"/>
        <s v="MUTENGENE-Q12-IHS_G9U9U21_SUO_211: 11/11/25: Analyses BO TX en cours" u="1"/>
        <s v="Number49-MTN_U_NRO_261: INSECURITY AREA // FME MANAGING WITH L0 (Escalated to L2)" u="1"/>
        <s v="NRO_048_H_Sabga: 17/03/2026 EASV2 Faulty at Far End BAMBILI, Availability check ongoing with SPM" u="1"/>
        <s v="LIT_108_Z_Ngwei(LIT-108): 20.04.26; Need FME on site to check antenna chain of ODU 3.1; FME Charly activated for investigations, ETA=14H UTC" u="1"/>
        <s v="Fongo-Tongo_G9U9U21_SUO_136: Power status check ongoing" u="1"/>
        <s v="CTR_842_Z_CRTV_Yaounde_Mballa_II-8(47842): 06/03/2026 power issue en attente de retour camusat " u="1"/>
        <s v="LIT_684_Z_Ndokoti-Carrefour-MTN(LIT-684): MTN : Ndokoti-Carrefour is a grid only. Grid awaited " u="1"/>
        <s v="EXN_116_H_Maroua-Zokok-Palar-IHS: 19/09/25 9H: Suite des checks de l'ODU en hauteur ce jour, ETA 10H30 UTC" u="1"/>
        <s v="SUD_004_N_Pama_G: power status check ongoing" u="1"/>
        <s v="Boubara-IHS_U_EST_096: Power status check ongoing" u="1"/>
        <s v="Kuruda_G9G18U9_EXN_208_MRBTS1: Power status check ongoing" u="1"/>
        <s v="Saa_G9G18U9U21L8_CTR_192_MRBTS1: Power status check ongoing" u="1"/>
        <s v="CTR_750_Z_Nkometou-II(CTR-750): Power issue // Camusat technician is managing // P2 incident" u="1"/>
        <s v="Ouru-Dara_G9U9U21_ADM_148: 09.04.26; Modem faulty et expédition en cours Ngaoundéré pour Touboro, ETD=10.04.26" u="1"/>
        <s v="CTR_698_Z_Nkoabang-South-MTN: 18/08/2025 site vandalisé matériel reçu début des travaux de réhabilitation du site 19/08/2025" u="1"/>
        <s v="EXN_263_URH_KERAWA: 29/01/2026 besoin d'un fme sur site de kolofata pour verifier l'interco entre le MPR et RTN (S1P2 /S1P4)" u="1"/>
        <s v="EST_158_URH_DINO_FILS-ABONG-MBANG: Finalisation de la sécurisation du site en cours / Sécurisation du site terminée et en attente des détails concernant le matériel pour la réhabilitation du site" u="1"/>
        <s v="CTR_763_Z_Mehanda-II(CTR-763): 04/02/2026 Camusat: technicien en route ETA=30 MIN " u="1"/>
        <s v="OST_406_H_Chefferie-Bangangte_U: 16.02.26; Camusat; Pas de batterie dans le GE / En attente retour secteur (escalade L2 faite)" u="1"/>
        <s v="OST_406_H_Chefferie-Bangangte_U: 17.02.26; Camusat; Pas de batterie dans le GE / En attente retour secteur (escalade L2 faite)" u="1"/>
        <s v="Bagarao_G9_EXN_202: Impacted by Bagarao_G_EXN_202" u="1"/>
        <s v="EXN_314_URH_GOUZOUDOU: Impacted by EXN_007_N_Amchide" u="1"/>
        <s v="SUO_116_H_Kumba-Mbo-Street-IHS_U: Power Status Check Ongoing" u="1"/>
        <s v="Tourou_G9U9U21_EXN_231_MRBTS1: Power status check ongoing" u="1"/>
        <s v="NRO_243_H_Bda-Mulang: 29/12/2025: GEN Overload. ESCALATE TO L4 IHS" u="1"/>
        <s v="Dumbu_GD_NRO_046: 15/01/2026 FME en route pour le site ETA=14H UTC " u="1"/>
        <s v="CTR_833_Z_Tropicana-New(CTR-833): 23/02/2206 FME is managing with level 0, Awaiting ETA" u="1"/>
        <s v="NTAM_N_G9U9L8_SUD_120: 24/02/2026 Camtel activé active poyr la fibre MOKOM to NTAM" u="1"/>
        <s v="EXN_231_H_Tourou: 15.04.26; Camusat; investigation ongoing, loss com / fme is informed" u="1"/>
        <s v="EXN_458_URH_RHUMZOU2: 13.03.26; Stacking issue at URH_Vitte, escalated to Huawei project" u="1"/>
        <s v="EXN_458_URH_RHUMZOU2: 21.03.26; Stacking issue at URH_Vitte, escalated to Huawei project" u="1"/>
        <s v="EXN_458_URH_RHUMZOU2: 24.03.26; Stacking issue at URH_Vitte, escalated to Huawei project" u="1"/>
        <s v="SUO_219_H_LIMBE-COCONUT-ISLAND-MTN: 02/04/2026 Power instabilities on site escalated to L5 of MTN (site to be locked)" u="1"/>
        <s v="SUO_219_H_LIMBE-COCONUT-ISLAND-MTN: 03/04/2026 Power instabilities on site escalated to L5 of MTN (site to be locked)" u="1"/>
        <s v="SUO_219_H_LIMBE-COCONUT-ISLAND-MTN: 06/04/2026 Power instabilities on site escalated to L5 of MTN (site to be locked)" u="1"/>
        <s v="Meidougou-MTN_G18L18L8_ADM_062: 21.04.26; Site foudroyé les deux FSMF en défaut ils redémarre en continu nécessaire en remplacement.Pièces de rechange disponible à GAROUA, en attente update SPM pour l'ETD" u="1"/>
        <s v="CTR_344_Z_Dragage(CTR-344): Impacted by CTR_020_Z_Masque(CTR-020) P2" u="1"/>
        <s v="SUO_005_N_Mutengene: 29/11/2025 FME desmond en route pour le site ETA=15H UTC " u="1"/>
        <s v="LIT_548_Z_Nkololoun-Marche(LIT-548): 13/01/2026 escalade L2 camusat en attente de retour" u="1"/>
        <s v="Meyo-Nkoulou_G_SUD_117: 08/09/2025 Cells 3G down (problème config IP 3G) / BO RAN activé pour restauration" u="1"/>
        <s v="Meyo-Nkoulou_U_SUD_117: 08/09/2025 Cells 3G down (problème config IP 3G) / BO RAN activé pour restauration" u="1"/>
        <s v="CTR_950_Z_Nkolbisson-Claretains(CTR-950): 03.01.2026: Power Alarm on the site. CAMUSAT Activated to share ETR with us. Update ASAP" u="1"/>
        <s v="Njinikom_U_NRO_081: Le site etant situer en zone rouge, les negociations d’acces sont en cours pour une probable intervention demain 07/02/2025" u="1"/>
        <s v="SUO_240_H_Buea-Street2: Impacted by SUO_063_H_Buea-Centre-Ville" u="1"/>
        <s v="Number49-MTN_G9U9_NRO_261: Impacted by Mbengwi_NRO_011 / P1 Impact" u="1"/>
        <s v="Mayo-kaba-IHS_G18L18L8_EXN_162: 19/12/2025: FME Allioum after investigated, report us rectifier issue confirmed by IHS. ESCALATION Done to L2 for support" u="1"/>
        <s v="Roua_U_EXN_108: Power status check ongoing" u="1"/>
        <s v="OZOM-I_U9L18L8_CTR_743_MRBTS2: Power status check ongoing" u="1"/>
        <s v="CTR_791_Z_Ayene-II(CTR-791): impacted by CTR_651_Z_Ayene(CTR-651)" u="1"/>
        <s v="CTR_667_Z_Lada(CTR-667): Impacted by CTR_315_Z_Bitoto (GEN overload)" u="1"/>
        <s v="CTR_362_Z_Bafia-Lable(CTR-362): 27/03/2026 Feedback IHS : FME Francis is on site" u="1"/>
        <s v="SUO_254_H_Bokova-IHS_U: 10/09/2025 PWC Overload due to lack of rectifiers ESCALADE L4 IHS // GHOST TOWN" u="1"/>
        <s v="Ngomedzap_G9U21_CTR_188: 27/01/2026 Crf-Tiga qui va servir de site relais sera prêt d'ici Fin Mars 2026." u="1"/>
        <s v="Santchou_L18L8L26_OST_038: 10/01/2026 Due to road blocked, FME can't share ETA, but he is on the way to the site" u="1"/>
        <s v="SUO_054_H_Kumba-Lutherian-Church-MTN: BO TRANS ANALYSIS ONGOING" u="1"/>
        <s v="Andek_L18L8_NRO_218: no connection to unit sur les modules ARDA ET FRGU" u="1"/>
        <s v="LIT_774_Z_Lendi-Chefferie(LIT-774): Impacted by Makepe-Nodal / P1 Incident" u="1"/>
        <s v="OST_291_H_Bfsam-Tayim-II: Impacted by OST_213_H_Bfsam-Tayim-IHS (Power issue)" u="1"/>
        <s v="LIT_366_Z_Bepanda-TSF(LIT-366): 06.04.26; Grid Only site, grid outage and no space to deploy MDG // Awaiting grid return" u="1"/>
        <s v="OST_169_H_Bfsam-Baleng-IHS_U: Impacted by OST_063_H_Bfsam-Baleng (Power instabilities)" u="1"/>
        <s v="Akum-IHS_G9U9L8_NRO_139_MRBTS1: FO BAFOUSSAM-BANENGO - BAMENDA DOWN // Major P1 incident" u="1"/>
        <s v="Manjo-PHP_G9U9U21L8_LIT_592_MRBTS1: CAMUSAT: Unknow/FME is on the way ETA will be share asap" u="1"/>
        <s v="Nkor_G9G18U9U21L18L8_NRO_238: 27.03.26; FSMF faulty mais nouvelle installation pas encore transférée au projet |Point escaladé au projet" u="1"/>
        <s v="Dibombari_G9U9U21_LIT_187: Power status check ongoing" u="1"/>
        <s v="EXN_090_H_Maroua-Djoudandou_U: Power status check ongoing" u="1"/>
        <s v="EXN_114_H_Maroua-Diguirwo-IHS: Power status check ongoing" u="1"/>
        <s v="EXN_143_H_Maroua-Djarengol-II: Power status check ongoing" u="1"/>
        <s v="EXN_145_H_Maroua-Pitouare-IHS: Power status check ongoing" u="1"/>
        <s v="EXN_246_H_KOUSSERI-Douane-MTN: Power status check ongoing" u="1"/>
        <s v="EXN_354_H_Maroua-Doyang-Djabi: Power status check ongoing" u="1"/>
        <s v="EXN_361_H_Korek-Djarengol-III: Power status check ongoing" u="1"/>
        <s v="EXN_367_H_Yagoua-Fourmarkamna: Power status check ongoing" u="1"/>
        <s v="Muyengue-IHS_G9U9_LIT_175: Impacted by Muyengue-Bafia-IHS_G9U9_LIT_176" u="1"/>
        <s v="EXN_246_H_KOUSSERI-Douane-MTN: 20/11/25: Instabilité power / Escalade L2 faite" u="1"/>
        <s v="Mamfe-Camtel_U_SUO_245: 02/11/25: Intervention planned for next Tuesday 04/11/25" u="1"/>
        <s v="CTR_662_Z_Abome-II(CTR-662): 13.02.26; Technicien Camusat en route pour le site, ETA=13H UTC" u="1"/>
        <s v="LIT_231_Z_Nkak(LIT-231): 15.01.26; Besoin d'un FME sur site pour vérifier la chaine antennaire de l'ODU 3.1; FME Freddy informé" u="1"/>
        <s v="EXN_309_URH_HOPPO: FME Hermann Tchawe activé pour investigations (CM-20250813-00002093) // FME is managing with level 0 as the road is impracticable (Bridge on the road to the site is broken)" u="1"/>
        <s v="NRD_233_URH_LOUGUERRE: Power issue / ETR 12H / P2 incident" u="1"/>
        <s v="NRD_293_URH_WAGUA: Impacted by Galle_U_ADM_028 P1 Incident" u="1"/>
        <s v="SUO_218_H_KUMBA-BONAKAMA: 10.04.26; BO TRANS analysis ongoing" u="1"/>
        <s v="LIT_598_Z_Mbanga-Pongo-IHS(LIT-598): Impacted by LIT_363_Z_Boko-Plage-IHS(LIT-363)" u="1"/>
        <s v="Belo_G9U9_NRO_032_MRBTS1: Impacted by Bafut-MTN_G18L8L18_NRO_036 P1 incident ongoing" u="1"/>
        <s v="CTR_726_Z_Ekounou-Lycee-MTN(CTR-726): 14.04.26; Power alarms; MTN is activated to check - Escalated to L2" u="1"/>
        <s v="OST_221_H_Bamendjing-MTN-IHS_U: 16/04/2026 Projet : en attente de la validation pour la sortie du Materiel" u="1"/>
        <s v="SUO_211_H_MUTENGENE-Q12-IHS: 18/03/2026 fme activé ETA 13h30 UTC // fme sur site travaux en cours infiltration d'eau" u="1"/>
        <s v="Kumbo_G18L8L18_NRO_037: 02/12/2025: FME Donald activated is actuellement a Nkar et arrivera sur site a 13H UTC +1| Relance FME Update ASAP" u="1"/>
        <s v="EXN_330_URH_DOLLAGO: 29/08/25 11H: FME Hermann Tchawe is activated to check (CM-20250829-00001272), FME is managing with level 0, ETA 16H UTC" u="1"/>
        <s v="LIT_091_Z_Nkongmondo(LIT-091): 27.03.26; IHS; (Unstable) 02 /03 phases mssing (escalade L2)" u="1"/>
        <s v="CTR_951_Z_Odza-Entree-Plaque-LB(CTR-951): 12/12/2025: FME Crislain activated is managing ETA=ASAP" u="1"/>
        <s v="LIT_323_Z_Okoth(LIT-323): 19/09/2025 Fme en route ETA=12h utc" u="1"/>
        <s v="Babessi_G9U9U21_NRO_024: Power status check ongoing" u="1"/>
        <s v="LIT_851_Z_Yassa-La-Perle(LIT-851): 02/12/2025:RM ESCALADE pour supprt car FME Pas disponible" u="1"/>
        <s v="Minisite-Elig-Edzoa_CTR_684: 06/04/2026 Module FWEA 472898A.204 expedition en cours de Garoua vers YDE ETD=06/04/2026" u="1"/>
        <s v="NTENYING1_G9U9L8L7_N_SUD_161: 22.04.26; Carte core disponible à Ngaoundéré utilisée pour restaurer le site de Mbideng-II, nouvelle commande passée et vérifications du SPM en cours" u="1"/>
        <s v="NRO_011_H_MBENGWI: Impacted by NRO_011_H_MBENGWI" u="1"/>
        <s v="LIT_825_Z_Camp-Bertaud(LIT-825): 20/08/2025 FME ACTIVE ETA=13H UTC " u="1"/>
        <s v="SUO_236_H_White-Star-Hotel: 06/01/2026 Intervention planned by today ETA;11H UTC" u="1"/>
        <s v="Belo_G9U9_NRO_032_MRBTS1: IHS CMS: 34.8V // FME  is managing with level 0 / Insecurity area." u="1"/>
        <s v="LIT_646_Z_Japoma-II(LIT-646): Indisponibilités des services mobiles Voix &amp; Data dans la localité de LIT_646_Z_Japoma-II et environs" u="1"/>
        <s v="NRD_207_URH_YOUKOUT: 07/11/25: Lien Tcholllire --- Rey Bouba à restaurer et intervention prévue pour ce 09/11/25 (déplacement compliqués suite à la crise post electorale)" u="1"/>
        <s v="OST_296_H_HOPITAL-MBOUO: 19.02.2026: Apres remplacement de l’ODU recu ce jour,, le site reste down et actuellement le cable ethernet es ten train d’etre remplacer ETR 17H" u="1"/>
        <s v="CTR_712_Z_Nkolfoulou-CSD(CTR-712): CAMUSAT: FME managing" u="1"/>
        <s v="NRO_238_N_Nkor: 07.04.26; FME sur site et investigaitons en cours" u="1"/>
        <s v="Balissa_MTN-IHS_G9U9U21_CTR_170: 28.03.26; ODU mis à disposition expédition  Ngaoundéré, ETD=30.03.26" u="1"/>
        <s v="OST_390_URH_NJINGA_NDOUTAIN: 09.03.26; Point transmis à OCM pour demande de support auprès de l'ingénieurie" u="1"/>
        <s v="Maga_U_EXN_014: Power status check ongoing" u="1"/>
        <s v="LIT_281_Z_Camp-Bertaud(LIT-281): Grid return / Grid return awaited (Escalated to L2 of Camusat)" u="1"/>
        <s v="Yoyo-New_L18L8_LIT_536: 14.02.26; Besoin d'un FME sur site pour vérifier le statut de la MRBTS2 et son interco avec le MPR; FME Yannick activé pour investigations, update ASAP" u="1"/>
        <s v="Tatum_G_NRO_073: 15/11/2025 RM Feedack: Plan for 19/11/2025" u="1"/>
        <s v="Zhoa_G9G18U9_NRO_030_MRBTS1: FO BAFOUSSAM-BANENGO - BAMENDA DOWN // Major P1 incident" u="1"/>
        <s v="CTR_046_Z_CNDH(CTR-046): 30/03/2026 CAMUSAT: Grid outage grid only site /awaiting grid return ESCALADE L2 CAMUSAT " u="1"/>
        <s v="CTR_950_Z_Nkolbisson-Claretains(CTR-950): 20/12/2025 CAMUSAT: Investigation Ongoing, FME is on the way to the site" u="1"/>
        <s v="SUD_142_URH_SUDCAM_V4: Power status check ongoing" u="1"/>
        <s v="SUD_143_URH_SUDCAM_V8: Power status check ongoing" u="1"/>
        <s v="SUD_144_URH_SUDCAM_V9: Power status check ongoing" u="1"/>
        <s v="SUD_026_Z_Kye-Ossi-MTN-IHS(SUD-026): Power status check ongoing" u="1"/>
        <s v="SUD_103_Z_Sangmelima-Stade(SUD-103): Power status check ongoing" u="1"/>
        <s v="SUD_122_Z_Nsimalene-Yemwak(SUD-122): Power status check ongoing" u="1"/>
        <s v="SUD_172_Z_Ebolowa-EPC-ELAT(SUD-172): Power status check ongoing" u="1"/>
        <s v="SUD_228_Z_Sangmelima-Ville(SUD-228): Power status check ongoing" u="1"/>
        <s v="OST_084_H_Dschang-St-Augustin: 21/04/2026 Gen and PWC Overload - Escalated to L3" u="1"/>
        <s v="OST_084_H_Dschang-St-Augustin: 22/04/2026 Gen and PWC Overload - Escalated to L3" u="1"/>
        <s v="So-Djay-IHS_G9U9U21_NRD_125: 26/09/25 9H: FME Ervice activé pour investigations; CM-20250925-00005022; FME en route pour le site, ETA 15H UTC" u="1"/>
        <s v="CTR_050_Z_Mini-Ferme(CTR-050): Power status check ongoing" u="1"/>
        <s v="CTR_075_Z_Elig-Edzoa(CTR-075): Power status check ongoing" u="1"/>
        <s v="CTR_1180_URZ_BADJOB(CTR-1180): Power status check ongoing" u="1"/>
        <s v="CTR_139_Z_Nji-Camtel(CTR-139): Power status check ongoing" u="1"/>
        <s v="CTR_214_Z_Nkolfoulou(CTR-214): Power status check ongoing" u="1"/>
        <s v="CTR_269_Z_Ekounou-PJ(CTR-269): Power status check ongoing" u="1"/>
        <s v="CTR_378_Z_Mvog-Manga(CTR-378): Power status check ongoing" u="1"/>
        <s v="CTR_397_Z_Bafia-Dang(CTR-397): Power status check ongoing" u="1"/>
        <s v="CTR_476_Z_Mendong-II(CTR-476): Power status check ongoing" u="1"/>
        <s v="CTR_529_Z_Akak-Nkozoa-MTN-IHS: Power status check ongoing" u="1"/>
        <s v="CTR_531_Z_Nkolve-IHS(CTR-531): Power status check ongoing" u="1"/>
        <s v="CTR_533_Z_Lengom-IHS(CTR-533): Power status check ongoing" u="1"/>
        <s v="CTR_591_Z_Afeme-Nord(CTR-591): POWER STatus check ongoing" u="1"/>
        <s v="CTR_595_Z_Camp-Sonel(CTR-595): Power status check ongoing" u="1"/>
        <s v="CTR_714_Z_SOA-Vallee(CTR-714): Power status check ongoing" u="1"/>
        <s v="CTR_716_Z_Simbock-II(CTR-716): Power status check ongoing" u="1"/>
        <s v="CTR_719_Z_Ekounou-II(CTR-719): Power status check ongoing" u="1"/>
        <s v="CTR_777_Z_Nkoulou-II(CTR-777): Power status check ongoing" u="1"/>
        <s v="CTR_778_Z_Olembe-MTN(CTR-778): Power status check ongoing" u="1"/>
        <s v="CTR_838_Z_Afanoya-II(CTR-838): Power status check ongoing" u="1"/>
        <s v="CTR_858_Z_Nguibassal(CTR-858): Power status check ongoing" u="1"/>
        <s v="CTR_875_Z_Nkolmessing-Abom-II: Power status check ongoing" u="1"/>
        <s v="CTR_917_Z_ETOUDI-NEW(CTR-917): Power status check ongoing" u="1"/>
        <s v="CTR_939_Z_Mehanda-IV(CTR-939): Power status check ongoing" u="1"/>
        <s v="CTR_254_Z_Eleveur(CTR-254): Impacted by CTR_254_Z_Eleveur(CTR-254)" u="1"/>
        <s v="Kolofata_G_EXN_104: Impacted by Amchide_EXN_007 (TX issue / red zone / P1 incident)" u="1"/>
        <s v="Kolofata_G_EXN_104: Impacted by Amchide_EXN_007 (TX issue / red zone / P2 incident)" u="1"/>
        <s v="Bardake-IHS_G-VSAT_NRD_110: Matériel de swap toujours en attente, nouvel ETR a mi-Juillet 2025 " u="1"/>
        <s v="Awing_G9U9U21_NRO_248: 07.04.26; Need FME on site to check antenna chain of ODU 3.1; Update ASAP" u="1"/>
        <s v="LIT_246_Z_Kotto-Bloc(LIT-246): 01/04/2026 FME Beauclair activé ETA=16H UTC | Problème d'accès sur Logpom-Andem pour récupération de la carte EAC, suite de l'intervention ce 02.04.26" u="1"/>
        <s v="SUO_054_H_Kumba-Lutherian-Church-MTN: 18/12/2025 FME activé manage avec le level 0 " u="1"/>
        <s v="Gaba_G9U9U21_NRD_155_MRBTS1: Impacté par Tchabal_G_ADM_016 (P1 incident / Power issue)" u="1"/>
        <s v="MBIYEH_G9U9L8_NRO_150: 07.02.2026: Reminder Send to RM. Awaiting Update from him. Update ASAP" u="1"/>
        <s v="CTR_950_Z_Nkolbisson-Claretains(CTR-950): 12/01/2026 Technicien en route pour le site ETA=1H30 " u="1"/>
        <s v="Dumbu_GD_NRO_046: " u="1"/>
        <s v="SUO_029_N_Ngambe: Power status check ongoing" u="1"/>
        <s v="SUO_134_H_Mbonge: Power status check ongoing" u="1"/>
        <s v="SUO_171_H_Sonara: Power status check ongoing" u="1"/>
        <s v="Bagodo_G9U21_ADM_052: POWER STatus check ongoing" u="1"/>
        <s v="Eyumojock_G_SUO_016: Reconstruction du lien FH en cours, ETR=19/08/25" u="1"/>
        <s v="EST_002_Z_Belabo(EST-002): 21.03.26; Power alarms; camusat feedback awaiting" u="1"/>
        <s v="Dargala-New_U_EXN_190: FME remonte des problemes d'accs sur le site // FME sur site et travaux en cours" u="1"/>
        <s v="Bafut-Swie-Hill-IHS_G9U9L18L8_NRO_102: 11.02.26; IHS; 45.8V; FME Moses managing with level 0 due to insecurity (escalated to L2)" u="1"/>
        <s v="Alou-IHS_G9_SUO_133_MRBTS1: P1 incident at Bafou / BO TX is managing" u="1"/>
        <s v="Roua_GD-VSAT_EXN_108: FME activated will be on the site ETA= 14H UTC ESCALADE CHEZ SAYAKA" u="1"/>
        <s v="Small-Ekombe-IHS_G9_SUO_090: 19.03.2026 IHS: FME Chris is informed, Gen faulty on site | ESCALATE TO L2" u="1"/>
        <s v="CTR_558_Z_Emombo-2eme-Crf(CTR-558): 17/04/2026 Perte de deux phases sur le reseau ENEO, shunt effectué sur la seule phase présente mais tension très mauvaise pour faire fonctionner les rectifiers convenablement. Nous poussons les equipes ENEO pour restaurer rapidement des phases du site || relance ENEO pour les travaux " u="1"/>
        <s v="Pella_G9U9L8_CTR_894: Power status check ongoing" u="1"/>
        <s v="Campo_G9U9U21L8_LIT_132_MRBTS1: Power status check ongoing" u="1"/>
        <s v="OST_238_H_Bfsam-Megom: 06/11/25: FME en route pour le site, ETA=16H UTC" u="1"/>
        <s v="Febadi-MTN_G9U9L8L7_ADM_063: Impacted by Danfili-MTN-IHS_ADM_122 (TX issue)" u="1"/>
        <s v="NRD_118_H_Djamboutou-MTN-IHS: 26/03/2026 Feedback IHS : FME Arold is managing with level 0" u="1"/>
        <s v="LIT_280_Z_Songa-Boko(LIT-280): 08/11/2025 Site vandalisé inventaire transmis en attente de retour OCM" u="1"/>
        <s v="EXN_094_H_Kousseri-Lacka_U: 02/09/25 14H: Carte core faulty et expédition en cours de Maroua pour Kousseri, ETD=04/09/25" u="1"/>
        <s v="SUD_026_Z_Kye-Ossi-MTN-IHS(SUD-026): Impacted by Meyo-Centre_G9U9U21_CTR_145 Tx Instability(Carte Core to be replaced. Order Done update ASAP)" u="1"/>
        <s v="Mandama-IHS_G9U9U21_NRD_123: 11/12/2025: Spare recu ce matin expedition en cours vers Guider ETD=11/12/2025 et Intervention prevue pour demain 12/12/2025" u="1"/>
        <s v="Mpenda-Mbocko-IHS_G_SUO_008: Power status check ongoing" u="1"/>
        <s v="Mpenda-Mbocko-IHS_U_SUO_008: Power status check ongoing" u="1"/>
        <s v="OST_341_URH_NZALLA: Impacted by Foreke_L18_OST_251 (Power issue)" u="1"/>
        <s v="EXN_378_URH_DJIRAIB: Incident P2 sur Mada_G9U21L8_EXN_223 / FME is managing" u="1"/>
        <s v="Foreke_L18_OST_251_MRBTS2: 02/09/25 9H: FME ongoing to the site, ETA 12H UTC" u="1"/>
        <s v="LIT_757_Z_Yatchika-II(LIT-757): 28.01.26; Power alarms; Camusat feedback awaiting" u="1"/>
        <s v="LIT_844_Z_Mbangue-Fin-Goudron: 07/11/25: Power alarms / Camusat feedback awaiting" u="1"/>
        <s v="Dobiri-MTN_U_ADM_045: FRGU FAULTY COMMANDE PASSE ETD=01/07/2025 (Arrival check ongoing)" u="1"/>
        <s v="SUO_169_H_Buea-Bomaka-III-MTN: 03/12/25: Power instabilties on site / Escalated to L5 of MTN" u="1"/>
        <s v="CTR_748_Z_Sim-barriere(CTR-748): CAMUSAT:unknow investigation ongoing_x0009_fme manage with level 0" u="1"/>
        <s v="NRO_131_H_Bamenda-Hospital-Roundabout-IHS: 06/02/2026 FME will check this morning ETA9AM  // FME " u="1"/>
        <s v="NRO_239_N_Befang-MTN_G: 14.01.2026: We try to access site this morning but no way will try again tomorrow morning // ETR 17/01/2026" u="1"/>
        <s v="EXN_465_URH_BOREY: Impacted by sedek" u="1"/>
        <s v="Ouro-dara_G-VSAT_ADM_148: 21/11/25: FME en route pour le site, ETA=14H / FME sur site et travail en cours" u="1"/>
        <s v="Zili-Nkoteng-IHS_G9U9L8_CTR_910: 26/09/2025: ODU reçu et FME en route pour le site, ETA 11H / FME sur site et travaux toujours en cours" u="1"/>
        <s v="Mazera_G9U9U21_EXN_226_MRBTS1: 11/09/25 16H: FME en route pour le site depuis tôt le matin et probablement sur site car dans une zone non couverte actuellement / Update aussitôt qu'il sera joignable" u="1"/>
        <s v="Gagadje_G_EXN_209: Power status check ongoing" u="1"/>
        <s v="OST_082_H_Foumban-Nkoungougnet: Power status check ongoing" u="1"/>
        <s v="OST_097_H_Dschang-Rectorat-MTN: Power status check ongoing" u="1"/>
        <s v="Mindourou_L18L8_EST_012: Site UP without action, power issue" u="1"/>
        <s v="CTR_1135_Z_Montee-Carossel(CTR-1135): 01/04/2026 Feedback camusat: Pas d'accès aux équipements. Réfection de la charpente par le bailleur escalade L3 camusat" u="1"/>
        <s v="Doreissou-IHS_G18L8_EXN_118: Impacted by Bagarao_G18L18L8_EXN_202" u="1"/>
        <s v="Bonalea_G9U9U21L18L8_LIT_296: 07/11/25: Analyses du BO TX en cours" u="1"/>
        <s v="CTR_075_Z_Elig-Edzoa(CTR-075): Impacted by CTR_380_Z_Ntaba(CTR-380)" u="1"/>
        <s v="OST_907_URH_MANJE_KOUTOU: P1 incident at Malantouen_OST_039; TX issue" u="1"/>
        <s v="OST_175_H_Foumban-Ndjidare-II: 24/09/25 16H: FME Yaya activé pour investigations; CM-20250924-00003010" u="1"/>
        <s v="Sop-MTN_G9U9_NRO_258: Power status check ongoing" u="1"/>
        <s v="Dizangue-KM14-IHS_G9U9L8_LIT_496: P2 incident carte flash LIT_143_N_Mbambou-IHS" u="1"/>
        <s v="Mamfe-Camtel_L8_SUO_245_MRBTS2: FSMF arrived in BDA and replacement planned this 02/07/25, ETA 13H UTC" u="1"/>
        <s v="LIT_718_Z_Bonamoutongo-III(LIT-718): 21.04.26; Probable Grid outage, Grid only site / FME will check - Escalated to L2" u="1"/>
        <s v="EXN_317_URH_TAALA: 09/01/2026 FME Sur site nous remonte un souci de connecteur du cable d'alimentation de la RTN(Cable Crame)" u="1"/>
        <s v="Mogode_G9_EXN_024_MRBTS1: BO TRANS activé pour analyses approfondies et MTN activé pour investigations sur la LL Garoua-Plateau --- Mogode" u="1"/>
        <s v="Bekondo-IHS_L18L8_SUO_096: Power status check ongoing" u="1"/>
        <s v="NRD_340_URH_MOFARE: FME Is managing with level 0 Update ASAP" u="1"/>
        <s v="Akongo-IHS_U_CTR_436: En Attente retour OCM // En attente du matériel pour swap en VSAT fin juin 2025" u="1"/>
        <s v="LIT_740_Z_Marche-Central-Bonawon-New(LIT-740): 12/12/2025 Impacté par LIT_547_Z_Marche-Congo(LIT-547)" u="1"/>
        <s v="CTR_1064_URZ_MEKONE-I(CTR-1064): up " u="1"/>
        <s v="Nakong_GD_NRD_157: Power status check ongoing" u="1"/>
        <s v="Campo-Maan_U_SUD_085: ODU shipped from Dla the 30/05/25 from Ydé to Dla, ETD ETD 02/06/25" u="1"/>
        <s v="LIT_583_Z_Dibamba(LIT-583): 16/12/2025 Power alarm on site, CAMUSAT activated escalade L2 CAMUSAT" u="1"/>
        <s v="MANSOUEN_G9U9_OST_293_MRBTS1: BUC toujours en dépannage à Dla et sera expédié vers Bfsam ce 07/08/25" u="1"/>
        <s v="NRO_226_H_Bda-Nitop-II: 07.02.2026: FME Cedric is managing Update in 1H" u="1"/>
        <s v="OST_200_N_Mantoum-Village_G: Impacted by Mantoum-Ville_L18L8_OST_201 (TX Issue)" u="1"/>
        <s v="SUO_112_H_Kumba-Market: 04/11/2025 Intervention planifiee ce jour par le FME Fabien ETA:09hrs" u="1"/>
        <s v="Soulede_G9G18U21U09_EXN_052: 01/12/2025: Merci de dépêcher un FME pour vérifier le statut de la BTS et l'interco entre MPR et BTS." u="1"/>
        <s v="Mobesso-Kobi_N_G9U9L8_EST_268: Power status check ongoing" u="1"/>
        <s v="Ndikinimeki-New_L18L8_CTR_544: power status check ongoing" u="1"/>
        <s v="LIT_584_Z_PK19(LIT-584): 26/12/2025 FME partage un ETA de 12H45" u="1"/>
        <s v="CTR_321_Z_Briqueterie(CTR-321): 08.04.26; IHS; Grid only awaiting grid returned - Escalade L4" u="1"/>
        <s v="Ngoura-IHS_G9U9_EST_021_MRBTS1: travaux zte sur le lien brigaya vs MBELE MBEKE ESCALADE L2 ZTE " u="1"/>
        <s v="EXN_382_URH_NDELBENG: 12.03.26; Besoin d'un FME sur site pour vérifier le statut de la BBU et son interco avec la RTN; FME Roméo activé pour investigations, update ASAP" u="1"/>
        <s v="OST_122_H_Dschang-Foreke: 01.03.26; Power supply abnormal, IHS feedback awaiting" u="1"/>
        <s v="LIT_056_Z_Ange-Raphael(LIT-056): 18/11/25: Besoin d'un FME sur site pour vérifier le statut du MPR, ETA=15H" u="1"/>
        <s v="LIT_689_Z_FAYADOR-AKWA(LIT-689): 14/01/2026 FME en route piur le site ETA=30 MIN carte Core evo 1G faulty disponible a nkongsamba ETD=15/01/2026" u="1"/>
        <s v="CTR_766_Z_Rain-forest-School(CTR-766): Impacted by CTR_669_Z_Mvog-Mangaa-II (Grid outage)" u="1"/>
        <s v="Bamessing-IHS_G_NRO_038: Power status check ongoing" u="1"/>
        <s v="Bamessing-IHS_U_NRO_038: Power status check ongoing" u="1"/>
        <s v="EXN_326_URH_DARSALAM: Impacted by EXN_031_H_Kousseri-CRTV P2" u="1"/>
        <s v="Ngbetnsouen_U_OST_219: Carte MPT en défaut et pas disponible dans HW WH, cmd passée vers OCM" u="1"/>
        <s v="LIT_371_Z_C-D-Palmiers-II(LIT-371): 13.03.26; Nuisance sonore, en attente retour Eneo (escalated to L2 of Camusat)" u="1"/>
        <s v="Nkar-IHS_G9U9L8_NRO_142: 05/11/25: ODU disponible à Bamenda et nous sommes toujours en attente de la carte EAC qui doit être expédiée de Dla ce 06/11/25 si ouverture des agences, ETD=08/11/25" u="1"/>
        <s v="Ndom_L8_SUO_028: Power status check ongoing" u="1"/>
        <s v="EXN_315_URH_ADJIRI: Impacted by Makary (P2 incident)" u="1"/>
        <s v="Ngbetnsouen_G9U9U21_OST_219: Power status check ongoing" u="1"/>
        <s v="SUO_219_H_LIMBE-COCONUT-ISLAND-MTN: POWER STATUS CHECK ONGOING " u="1"/>
        <s v="OST_363_H_Dschang-Signal-Foreke: Impacted by OST_020_H_Dschang-II" u="1"/>
        <s v="Petit-Zambi_G9U9L8_SUD_135: Impacted by Bipindi-IHS_G9U9L8_SUD_040" u="1"/>
        <s v="Ekata_G9U9L8_SUO_266: IHS: Access issue due to inecurity in the area (Escalated to L3)" u="1"/>
        <s v="CTR_595_Z_Camp-Sonel(CTR-595): Impacted by P1 incident arround CTR_351_Z_Mimboman-Nodal(CTR-351)" u="1"/>
        <s v="CTR_719_Z_Ekounou-II(CTR-719): Impacted by P1 incident arround CTR_351_Z_Mimboman-Nodal(CTR-351)" u="1"/>
        <s v="SUO_211_H_MUTENGENE-Q12-IHS: 01/04/2026 FME sur site nous fait savoir que Le pilone a besoin de maintenance avant intervention point escaladé au L3  IHS " u="1"/>
        <s v="Salack_G9U9U21_EXN_008: Power status check ongoing" u="1"/>
        <s v="NRO_110_N_Oku-Marche_GD: 21.04.26; Access banned by Separatist" u="1"/>
        <s v="NRO_110_N_Oku-Marche_GD: 22.04.26; Access banned by Separatist" u="1"/>
        <s v="NRO_110_N_Oku-Marche_GD: 23.04.26; Access banned by Separatist" u="1"/>
        <s v="NRO_110_N_Oku-Marche_GD: 24.04.26; Access banned by Separatist" u="1"/>
        <s v="SUD_057_Z_Kribi-Lycee-Technique(SUD-057): Power status check ongoing" u="1"/>
        <s v="Minisite_PK8-ESG-ISTA_L18_LIT_630: 23.04.26: Grid outage, Grid only site / Grid return awaited" u="1"/>
        <s v="Kette_G9U9U21_EST_045: 06/11/2025 FME en route pour le site ETA 12H30 / FME sur site et injoignable" u="1"/>
        <s v="OST_351_H_Bfsam-Toket-II: 21/04/2026 grid outage, grid only / grid return awaited - Escalated to L3" u="1"/>
        <s v="Kontcha_G-VSAT_ADM_130: 01/11/25: BUC reçu,  négociation escort militaire en cours (réponse pas favorable pour le moment)" u="1"/>
        <s v="Kontcha_G-VSAT_ADM_130: 30/10/25: BUC reçu,  négociation escort militaire en cours (réponse pas favorable pour le moment)" u="1"/>
        <s v="Kontcha_G-VSAT_ADM_130: 31/10/25: BUC reçu,  négociation escort militaire en cours (réponse pas favorable pour le moment)" u="1"/>
        <s v="LIT_657_Z_Kotto-Denver(LIT-657):  18/02/2026 The site was impacted by power issue at Mbangue-III as the issue has already solved, FME active ETA=15H UTC " u="1"/>
        <s v="Ekabita-Essele_G9U9L8_CTR_437: SWAP ZTE EN COURS" u="1"/>
        <s v="CTR_1093_Z_Oyomabang-Village-Nkolafeme(CTR-1093): Power status check ongoing" u="1"/>
        <s v="CTR_1102_Z_Ngosso-derriere-Santa-Lucia(CTR-1102): Power status check ongoing" u="1"/>
        <s v="LIT_780_Z_BTS-Mobile-OKPLASTCAM: 13/11/25: Alarmes power / En attente du retour de Camusat / Escalade L2" u="1"/>
        <s v="LIT_939_URZ_DIZANGUE-MBALMAYO(LIT-939): 23/02/2026 power issue site solaire en attente de retour solaire " u="1"/>
        <s v="Nkambe_G9U9U21_NRO_005: 13/11/25: FME sur le site de Mah, intervention sur Nkambe après, ETA=14H UTC / ME a fini tard ce jour sur Mah et descente sur Nkambe prévue pour ce 14/11/25" u="1"/>
        <s v="Bonga_G9U9L8L7_EST_073: 17.03.26; Besoin d'un FME sur EST_055_Gabo-Badzere pour vérifier le statut du MPR_Gabo-Badzere et son interco avec le MPR_Gabobadzere_2; CM-20260317-00004723; FME Hippolite activé pour investigations, update ASAP" u="1"/>
        <s v="LIT_662_Z_Minisite-Dubai(11662): " u="1"/>
        <s v="ADM_190_URH_BETARE_CONGO: 03/09/25: BBU reçue et configuration en cours, ETR=16H UTC" u="1"/>
        <s v="Kaele-Guiedame_TDD_G18L8L18L26_32T32R_EXN_095: 26/03/2026 Feedback IHS : FME Theo is managing, ETA 10 PM" u="1"/>
        <s v="CTR_776_Z_Nkolda-II(CTR-776): 19.03.2026 CAMUSAT: Grid outage grid only site / grid return awaited ESCAALDE L2 CAMUSAT " u="1"/>
        <s v="SUO_011_H_Monkey-Hill: Power status check ongoing" u="1"/>
        <s v="SUO_132_H_Bonakanda_U: Power status check ongoing" u="1"/>
        <s v="SUO_143_H_Besingi-IHS: Power status check ongoing" u="1"/>
        <s v="SUO_190_H_Tole-II-IHS: Power status check ongoing" u="1"/>
        <s v="SUO_221_H_BOVA-II-IHS: Power Status check Ongoing" u="1"/>
        <s v="SUO_249_H_Bakwele-IHS: Power status check ongoing" u="1"/>
        <s v="SUO_249_N_Bakwele-IHS: Power status check ongoing" u="1"/>
        <s v="SUO_256_H_Muyuka-Yoke: power status check ongoing" u="1"/>
        <s v="SUO_266_H_Ekata-IHS_U: POWER Status check ongoing" u="1"/>
        <s v="SUO_299_H_Limbe-Samko: Power status check ongoing" u="1"/>
        <s v="Pouss-New_G9U21_EXN_189: Power status check ongoing" u="1"/>
        <s v="Fochieya-IHS_G9U9L8_OST_195: Power status check ongoing" u="1"/>
        <s v="SUO_208_H_LIMBE-ALPHA-CLUB-TOWE-IHS: Power status check ongoing" u="1"/>
        <s v="SUO_230_H_IHS-KUMBA ALASKA STREET_U: Power status check ongoing" u="1"/>
        <s v="MBOUDA-CEBEC_G9U9L18_OST_313: 06/11/25: BO TRANS analysis ongoing" u="1"/>
        <s v="Binka-IHS_G9U9_NRO_023: 06/12/2025: La spare a ete expediee ETD=06/12/2025" u="1"/>
        <s v="Bafut-Swie-Hill-IHS_G9U9L18L8_NRO_102_MRBTS1: 14/08/25 11H: IHS FME abducted on Site since 12/08/25 and No New So far" u="1"/>
        <s v="Matafal_G9G18U9U21L18L8_EXN_207: Power status check ongoing" u="1"/>
        <s v="OST_106_H_Dschang-Universite: Impacted by OST_020_H_Dschang-II P1" u="1"/>
        <s v="CTR_475_Z_Sous-Prefecture-Tsinga(CTR-475): impacted by CTR_414_Z_Cite-Verte(CTR-414)" u="1"/>
        <s v="Mamfe-Town-IHS_L8L18_SUO_107_MRBTS2: FSMF arrivé à Bda mais pas d'accès au site à cause de l'insécurité // Négociations de l'accès en cours" u="1"/>
        <s v="NRD_007_H_Yelwa: Power status check ongoing" u="1"/>
        <s v="Kontcha_G-VSAT_ADM_130: 14/11/25: Descente prévue sur le site pour ce 17/11/25" u="1"/>
        <s v="EXN_246_H_KOUSSERI-Douane-MTN: Power instabilities on site escalated to L5 of MTN" u="1"/>
        <s v="EST_118_Z_Garoua-Boulai-new(EST-118): 06.02.26; IHS; DG Overloaded (escalated to L2)" u="1"/>
        <s v="SUO_038_H_Muea: 24/09/2025 IHS: Guy is informed and he is trying to manage with Level 0 (lockdown)" u="1"/>
        <s v="OST_213_H_Bfsam-Tayim-IHS: IHS : Team is on for works (Swap of PWC ZTE)  Yovo Valentin 6985298663 for SFM" u="1"/>
        <s v="CTR_320_Z_Meyo(CTR-320): OCM_AOF_CTR_007_CTR_320_Messamendongo_Meyo // OCM_AOF_Messamendongo_Ahala: Cause de l'incident poteaux défectueux" u="1"/>
        <s v="OST_122_H_Dschang-Foreke: Impacted by OST_020_H_Dschang-II" u="1"/>
        <s v="NRD_211_URH_OURO_KESSOUM: Impacted by NRD_207_URH_YOUKOUT (TX Issue)" u="1"/>
        <s v="Lamape_G9U9U21_OST_027_MRBTS1: 42.3V // IHS FME is managing with level 0" u="1"/>
        <s v="LIT_586_N_Yabassi-Greenfill _G-VSAT: Impacted by LIT_180_Yingui (Power issue)" u="1"/>
        <s v="New-Bonako_G9U9L8_SUO_157: 11/11/25: IHS: 45.3V / FME KELLY is managing with level zero" u="1"/>
        <s v="Meme-II-IHS_G9U9U21_EXN_169: Impacted by Triple Coupure FO :FO SOUKOUNGA ---- GALLE DOWN VS FO BEMBOYO --- GALLE DOWN VS FO GABO_BADZERE ---  GALLE DOWN" u="1"/>
        <s v="Foreke_L18_OST_251: Power Status check Ongoing" u="1"/>
        <s v="MuyukaBeachBush_L18L8_SUO_255: Power status check ongoing" u="1"/>
        <s v="Mvangan-IHS_G9_SUD_066_MRBTS1: Power status check Ongoing" u="1"/>
        <s v="EXN_445_URH_MAVOUMAI: Impacted by Mokolo-Djimeta-IHS_G9U9U21_EXN_140" u="1"/>
        <s v="Zanay-IHS_U_EXN_131: FSMF à nouveau faultu et expédition en cours de Maroua pour Mokolo, ETD=02/07/25" u="1"/>
        <s v="Befang-MTN_U_NRO_239: 28/08/25 9H: FME on the way to site ETA 14H UTC // FME sur site et travaux en cours" u="1"/>
        <s v="EXN_044_H_Maroua-Orange: Power status check ongoing" u="1"/>
        <s v="EXN_084_H_Maroua-Lougol: Power status check ongoing" u="1"/>
        <s v="EXN_118_H_Doreissou-IHS: Power status check ongoing" u="1"/>
        <s v="EXN_153_H_Salak-MTN-HIS: Power status check ongoing" u="1"/>
        <s v="EXN_162_H_Mayo-Kaba-IHS: Power status check ongoing" u="1"/>
        <s v="EXN_169_N_Meme-II-IHS_G: Power status check ongoing" u="1"/>
        <s v="EXN_190_N_Dargala-New_D: power status check ongoing" u="1"/>
        <s v="EXN_194_H_Kousseri-II_U: Power status check ongoing" u="1"/>
        <s v="EXN_197_H_Doualare-II_U: Power status check ongoing" u="1"/>
        <s v="EXN_233_H_Maroua-Meskin: Power status check ongoing" u="1"/>
        <s v="EXN_250_H_Maroua-Entree: Power status check ongoing" u="1"/>
        <s v="EXN_262_URH_ASHIGASHIYA: Power status check ongoing" u="1"/>
        <s v="EXN_293_URH_EF53_MAROUA: Power status check ongoing" u="1"/>
        <s v="EXN_334 _URH_BIR_SALACK: Power status check ongoing" u="1"/>
        <s v="EXN_364_H_YAGOUA-TCHEKE: Power status check ongoing" u="1"/>
        <s v="EXN_448_URH_S.Q._DIGUIR: Power status check ongoing" u="1"/>
        <s v="EXN_452_URH_DANGA_NYEBE: Power status check ongoing" u="1"/>
        <s v="EXN_460_URH_GADA_BOUWOL: Power status check ongoing" u="1"/>
        <s v="EXN_505_URH_MODJOM_BODI: Power status check ongoing" u="1"/>
        <s v="EXN_524_URH_DJOUREDANNE: Power status check ongoing" u="1"/>
        <s v="EXN_581_H_Yagoua-Zebe_U: Power status check ongoing" u="1"/>
        <s v="Bissiang_G9U9L8_LIT_505: 17/1/2025 analyse bo tx en cours" u="1"/>
        <s v="ADM_190_URH_BETARE_CONGO: 03/09/25: BBU reçue et configuration en cours, ETR=19H UTC" u="1"/>
        <s v="Balengou_G9U9U21L8_OST_049: 12/01/2026 CAMUSAT: technicien manage avec le level 0 ETA=14H UTC " u="1"/>
        <s v="CTR_135_Z_Talla-Monatele-IHS(CTR-135): 21.04.26; FME sur site et travaux en cours, infiltration de l'eau dans la chaine antennaire de l'ODU" u="1"/>
        <s v="SUO_228_H_MOLYKO-CHIEF-STREET-MTN: 23.02.26; Power alarms; escalated to L2 of MTN" u="1"/>
        <s v="NRO_141_H_Mankon-II: 30/03/2026 Ghost town / technician will be on site tomorrown (escalated to L2)" u="1"/>
        <s v="NEW-Bonako_U_SUO_157: Power status check ongoing" u="1"/>
        <s v="Botko_G9U9L8_LIT_319: POWER STATUS CHECK ONGOING " u="1"/>
        <s v="NRO_128_H_Bamenda-Blue-moon-IHS: 15/04/2026 FME activé eta asap " u="1"/>
        <s v="OST_363_H_Dschang-Signal-Foreke: New Site not yet transferred to the MSP" u="1"/>
        <s v="LIT_617_Z_Dibamba-Centrale-Electrique(LIT-617): 13/12/2025 ANALYSE BO TX EN COURS" u="1"/>
        <s v="LIT_617_Z_Dibamba-Centrale-Electrique(LIT-617): 29/09/2025 ANALYSE BO TX EN COURS" u="1"/>
        <s v="EXN_241_H_Maroua-Domayo-IHS: 11/12/25: IHS: Romaric is managing with level 0, ETA asap" u="1"/>
        <s v="EXN_249_H_Maroua-Tchadeo-III: 02/11/25: Matériel en cours d'expédition vers Maroua, ETD=08/11/25" u="1"/>
        <s v="SUD_086_Z_Lende-Kribi(SUD-086): Retour Nokia: Nous avons un souci de spare qui est en cours d'acheminement pour Kribi ETR=23/07/2025" u="1"/>
        <s v="CTR_207_Z_Chapelle-Essos(CTR-207): 02/01/2026 FME is on the way ETA 10H30" u="1"/>
        <s v="CTR_321_Z_Briqueterie(CTR-321): 07.04.26; IHS; Grid only awaiting grid returned" u="1"/>
        <s v="NRD_232_URH_OURO_GARGA: 04.01.2026: FME Romeo activated is managing Update ASAP" u="1"/>
        <s v="Ntem_G9U9_NRO_056_MRBTS1: IHS: Insufficient rectifiers (Escalated to L3 of IHS)" u="1"/>
        <s v="OST_090_H_Bangourain: P1 incident at NRO_N_034_Balikumbat-Palais, core card issue on MPR_Bambili" u="1"/>
        <s v="OST_343_URH_KOUHOUAT: P1 incident at NRO_N_034_Balikumbat-Palais, core card issue on MPR_Bambili" u="1"/>
        <s v="OST_419_URH_KOUHOUAT: P1 incident at NRO_N_034_Balikumbat-Palais, core card issue on MPR_Bambili" u="1"/>
        <s v="Ekok_G_SUO_015: Impacted by Eyumojock_G_SUO_016 (Link Bachouo-Ntai&lt;&gt;Eyumojock Obstructed)" u="1"/>
        <s v="NRD_137_H_Touboro-Ville: P1 Incident at ADM_005_H_Touboro" u="1"/>
        <s v="NRD_240_URH_MaanBaiboum: P1 Incident at ADM_005_H_Touboro" u="1"/>
        <s v="NRD_271_H_TOUBORO-PARKE: P1 Incident at ADM_005_H_Touboro" u="1"/>
        <s v="Oku_U_NRO_013: 01/11/25: Intervention prévue pour ce 02/11/25" u="1"/>
        <s v="SUO_012_H_Muyuka: P2 incident at Mpenda-Mbocko-IHS_SUO_008; Power issue (AVR)" u="1"/>
        <s v="LIT_841_Z_PK12-BASSA-SODIKOMBO(LIT-841): 20/03/2026 en attente de retour camusat" u="1"/>
        <s v="EXN_545_URH_SIRLAWE: 30.12.25; Probable power issue; RTN not supervised; Awaiting sunshine" u="1"/>
        <s v="CTR_702_Z_Hilton-Indoor-8F(CTR-702-indoor-8F): Mail fait par CAMUSAT(Gilbert MVOGO) au responsable de Hilton pour demande d'access. En Attente de leur Feedback" u="1"/>
        <s v="SUO_216_H_Kumba-Nkamlikum: impacted by KUMBA-MABANDA" u="1"/>
        <s v="Kake_G9U9L8_LIT_769_MRBTS1: Power status check ongoing" u="1"/>
        <s v="NRO_122_H_Nitob-IHS: FO BAFOUSSAM-BANENGO - BAMENDA DOWN // Major P1 incident" u="1"/>
        <s v="CTR_561_Z_Superette-Biyem-Assi(CTR-561): 23.04.26: Grid outage, Grid only site / Grid return awaited" u="1"/>
        <s v="CTR_598_Z_Obobogo-Paloma(CTR-598): 24/09/2025 Grid outage, Grid only site / Grid restoration awaited" u="1"/>
        <s v="CTR_660_Z_Nsimeyong-Chefferie(CTR-660): 05/02/2026 Grid outage, Grid only site / Grid return awaited" u="1"/>
        <s v="CTR_922_Z_Ekong(CTR-922): 19/09/2025   grid outage, landlord disconnected the GE_x0009_eneo return awaited" u="1"/>
        <s v="LIT_718_Z_Bonamoutongo-III(LIT-718): 03/03/2026 Grid outage and Grid only site/ Grid return awaited (escalade L3 en cours)" u="1"/>
        <s v="EXN_274_N_Tagawa-IHS_G: 23.04.26: Apres Intervention avec le BO TRANS, Il est question de remplacer les  ODU UTB-S 7GHZ (3DB29107AA)  main de WAZA et TAGAWA. Commande en cours Update ASAP" u="1"/>
        <s v="ADM_195_URH_YANLI: Power issue / ETR 12H / P2 incident" u="1"/>
        <s v="NRD_298_URH_DERENSING: Impacted by NRD_208_URH_BAKSA (TX issue)" u="1"/>
        <s v="Ako_G9U9U21_NRO_231: 04/03/2026 FME Roland is managing with level 0" u="1"/>
        <s v="NRD_022_H_Gashiga: Incident P2 sur NRD_003_H_Djamboutou (Site foudroyé)" u="1"/>
        <s v="NRO_112_H_Bamenda-Bayelle-MTN: 22.04.26; Power alarms; MTN is activated to check" u="1"/>
        <s v="NRO_112_H_Bamenda-Bayelle-MTN: 23.04.26; Power alarms; MTN is activated to check" u="1"/>
        <s v="SUO_107_H_Mamfe-Town-IHS_U: 23.04.26: IHS: FME manage with level 0 - Escalated to L2" u="1"/>
        <s v="OST_353_H_Bfsam-St-Francois_U: 18.04.26; Camusat; Grid only site; Awaiting grid - Escalated to L3" u="1"/>
        <s v="Lokomo-MTN_G9_EST_042: 18/11/25: BUC déjà en disposition du FME qui est en route pour le site, ETA=19/11/25" u="1"/>
        <s v="Ouru-Dara_G9U9_ADM_148_MRBTS1: 26/08/25 12H: FME Zacharie activé pour investigations (CM-20250826-00002065), ETA 17H UTC" u="1"/>
        <s v="EXN_326_URH_DARSALAM: Cable Ethernet remplace mais site toujours down. Support demande a Chief SEKA Update ASAP_x000a__x000a_Fme en route ETA=16H UTC _x000a_Cable Ethernet en faute ETD=27/05/2025 Remplacement prevu demain ETR 28/05/2025_x000a_FME Cyprien activated is managing ETA=ASAP// FME sur site travaux en cours" u="1"/>
        <s v="EXN_108_N_Roua_GD-VSAT: 26/12/2025 IHS: Insuffient rectifiers on site //" u="1"/>
        <s v="CTR_1070_URZ_MANDJOUK(CTR-1070): P1 incident at EST_076_N_Diang-MTN; TX issue, FME is managing" u="1"/>
        <s v="CTR_945_Z_Omnisport-Betesda(CTR-945): 23.04.26: Camusat: Investigation ongoing FME is managing" u="1"/>
        <s v="Eyumojock_G_SUO_016: 01/09/25 11H: Travaux en arrêt, défaut de matériel dont la commande a été passée au CEX" u="1"/>
        <s v="Eyumojock_G_SUO_016: 29/08/2025 ravaux en arrêt pour défaut de matériel dont la commande a été passée au CEX" u="1"/>
        <s v="Eyumojock_U_SUO_016: 01/09/25 11H: Travaux en arrêt, défaut de matériel dont la commande a été passée au CEX" u="1"/>
        <s v="LIT_186_Z_Edea-Beon(LIT-186): 25/11/25: Need FME on site to check MPR status / FME is on site waiting security" u="1"/>
        <s v="Baba-Babungo-IHS_G9U9U21_NRO_085: 03.04.26; MTN is activated to check the site TX path between Bambili and Baba-Babungo, feedback awaiting" u="1"/>
        <s v="NRO_113_H_Bamenda-Park-Pharmacy-MTN: " u="1"/>
        <s v="LIT_820_URH_MBANDA: Power issue on rural site // Awaiting solar power" u="1"/>
        <s v="Binguela-Camrail_G9U9L8_CTR_453: IMPACTED BY Mbankomo-MTN_G9U9U21_CTR_222 (TX issue)" u="1"/>
        <s v="Tadu-IHS_L18L8_NRO_018: 22.03.26; Joint visit planification ongoing for this 24.03.26" u="1"/>
        <s v="LIT_503_Z_Logbadjeck-IHS(LIT-503): 19.03.26; IHS; Fuel Shortage FME IS ON THE WAY ETA 01h10" u="1"/>
        <s v="LIT_389_Z_Lounghe-Camrail(LIT-389): 13/03/2026 backup batteries low and this is a solar only site /awaiting solar return" u="1"/>
        <s v="Befang-MTN_G_NRO_239: Intervention renvoyer a ce VENdredi pour cause de RED ZONE, les negociations n’ont pas abouties ce jour, ETR 08-Aout" u="1"/>
        <s v="CTR_1119_N_Ngouassabe_G: Power status check ongoing" u="1"/>
        <s v="CTR_186_N_Minka-MTN-IHS: Power status check ongoing" u="1"/>
        <s v="CTR_277_Z_Deuk(CTR-277): Power status check ongoing" u="1"/>
        <s v="CTR_356_Z_Mamb(CTR-356): Power status check ongoing" u="1"/>
        <s v="CTR_440_Z_Nkolbewae-IHS: Power status check ongoing" u="1"/>
        <s v="CTR_532_Z_Ngomedzap-MTN: Power status check ongoing" u="1"/>
        <s v="CTR_554_Z_Crf-Nkomo-IHS: Power status check ongoing" u="1"/>
        <s v="CTR_625_Z_Mimboman3-IHS: Power status check ongoing" u="1"/>
        <s v="CTR_676_N_Nkolnkoumou_D: power status check ongoing" u="1"/>
        <s v="CTR_733_Z_Nkongtock-IHS: power status check ongoing" u="1"/>
        <s v="Bakwele-IHS_G9U9L8_SUO_249: Power status check ongoing" u="1"/>
        <s v="EXN_563_URH_DATCHEKA_TAKREO: 07.01.26; Need FME on site to check RRU status and its interco with RTN; FME Yonoussa is activated to check // FME en route pour gagadje ETA=15H utc" u="1"/>
        <s v="Nitoukou-IHS_L18L8_CTR_177: 31/10/25: FME en route pour le site, ETA=9H30 UTC / FME sur site et travail en cours / ODU faulty et disponible à Bafoussam, planification de l'expédition en cours, ETD=01/11/25" u="1"/>
        <s v="Nitoukou-IHS_G9U9U21_CTR_177_MRBTS1: Power status check ongoing" u="1"/>
        <s v="Elogbatindi_G9U9L8_SUO_037: 03.03.202: Le travaux sur le GE ont debutes hier. ETR=17H " u="1"/>
        <s v="Kaele_D_EXN_011: FSMF remplacé mais cellules 2G restent down, actions du BO RAN en cours" u="1"/>
        <s v="CHR-Bafoussam_G9U9U21L8_OST_307: Power status check ongoing" u="1"/>
        <s v="ADM_191_URH_KOL: P2 Incident around Magba_G_OST_023; TX issue" u="1"/>
        <s v="CTR_773_Z_Efoulan-Pont(CTR-773): 14/01/2026 ESCALADE L4 CAMUSAT" u="1"/>
        <s v="CTR_407_Z_Meba-CAMTEL(CTR-407): Impacted by Diang-MTN_G9U9L8L7_EST_083" u="1"/>
        <s v="LIT_091_Z_Nkongmondo(LIT-091): 09/03/2026 Grid only, No space // Awaiting grid return" u="1"/>
        <s v="LIT_539_Z_Nkolmintag(LIT-539): Camusat : Grid only ,Grid outage , awiated grid return" u="1"/>
        <s v="NRO_255_N_Mbakong-MTN_G: TX Issue from MTN Site. MTN Activated for Support Update ASAP" u="1"/>
        <s v="Akongo-IHS_G9U9_CTR_436: 29.01.26; Probable power issue; IHS feedback awaiting (escalated to L2)" u="1"/>
        <s v="Wasse_G9U9L8_EST_153_MRBTS1: Impacté par Kenzou_L18L8_EST_016 / Incident P2 en cours" u="1"/>
        <s v="EXN_071_H_Maroua-Camp-SIC: FME Seydou Activated is managing ETA=12:30 PM// FME Unreachable probably already on the site update in 1H" u="1"/>
        <s v="Baba-Babungo-IHS_G9U9U21_NRO_085: 19.04.26; Site difficult to access this week we keep trying to grant access New Update this afternoon" u="1"/>
        <s v="Baba-Babungo-IHS_G9U9U21_NRO_085: 20.04.26; Site difficult to access this week we keep trying to grant access New Update this afternoon" u="1"/>
        <s v="Gari-Gombo_L18L8_EST_048_sBTS2: 23/09/2025 Les sites de NDELELE et Wasse sont rester indisponible apres l’incident P1 qui est survenu dans la zone et les spares ci-dessous sont requises pour les cloture, ces spares sont disponibles au WH de YAOUNDE en partie et dans le stock minimum du FME de EBOLOWA et on tete expedites vers Yaounde et arriveront demain pour que l’expediiton globale se fasse de YAOUNDE pour BERTOUA demain et seront recu Mercredi 24-Sep pour remplacement le meme jour" u="1"/>
        <s v="Meme-II-IHS_G9U9U21_EXN_169: Power status check ongoing" u="1"/>
        <s v="Ouru-Dara_G9U9_ADM_148: 28/08/25 17H: Modem VSAT faulty et commande passée à OCM" u="1"/>
        <s v="LIT_655_Z_Nyalla-Marche(LIT-655): 14.01.26; Power alarms; Camusat feedback awaiting" u="1"/>
        <s v="CTR_669_Z_Mvog-Mangaa-II(CTR-669): 09.04.26; Loss of signal entre le MPR et la BBU. BV activer le FME pour check alimentation de la BTS et refaire la connectique; CM-20260409-00000061; FME Henri activé pour investigations, ETA=11H UTC" u="1"/>
        <s v="Ngwei_G9U9U21_LIT_108: swap zte" u="1"/>
        <s v="Akongo-IHS_G9U9_CTR_436: En Attente retour OCM" u="1"/>
        <s v="Nguinda_G9U9L8_CTR_353: SWAP OK site up sur ZTE " u="1"/>
        <s v="Banwa_G9U9U21L18L8_OST_089: Power status check ongoing" u="1"/>
        <s v="OST_353_H_Bfsam-St-Francois: POWER STATUS CHECK ONGOING " u="1"/>
        <s v="NRD_101_H_Gra-Foulbere-Moussa-yaya: Power status check ongoing" u="1"/>
        <s v="NRD_224_URH_MBITOM(AXE NGAOUNDERE): Power status check ongoing" u="1"/>
        <s v="OST_353_H_Bfsam-St-Francois: 24.04.26: Power alarms; Camusat feedback awaiting - Escalated to L2" u="1"/>
        <s v="CTR_750_Z_Nkometou-II(CTR-750): 17.01.2026 CAMUSAT: The technician is informed and will be on site on the morning ETA 07H30" u="1"/>
        <s v="LIT_014_Z_Stamatiades(LIT-014): Power status check ongoing" u="1"/>
        <s v="LIT_080_Z_Mak-Missoke(LIT-080): Power status check ongoing" u="1"/>
        <s v="LIT_081_Z_Brazzaville(LIT-081): Power status check ongoing" u="1"/>
        <s v="LIT_082_Z_Laquintinie(LIT-082): Power status check ongoing" u="1"/>
        <s v="LIT_097_Z_Bep-Axe-Lrd(LIT-097): Power status check ongoing" u="1"/>
        <s v="LIT_161_Z_Cite-Sic-II(LIT-161): Power status check ongoing" u="1"/>
        <s v="LIT_176_N_Muyengue-Bafia-IHS_G: Power status check ongoing" u="1"/>
        <s v="LIT_217_Z_Ndokoti-New(LIT-217): Power status check ongoing" u="1"/>
        <s v="LIT_229_Z_Edea-Entree(LIT-229): Power status check ongoing" u="1"/>
        <s v="LIT_240_Z_Boko-Douala(LIT-240): Power status check ongoing" u="1"/>
        <s v="LIT_258_Z_ZI-Cimencam(LIT-258): Power status check ongoing" u="1"/>
        <s v="LIT_259_Z_Mabanda-MTN(LIT-259): Power status check ongoing" u="1"/>
        <s v="LIT_367_Z_Activa-Akwa(LIT-367): Power status check ongoing" u="1"/>
        <s v="LIT_459_Z_Bep-An-2000(LIT-459): Power status check ongoing" u="1"/>
        <s v="LIT_647_Z_PK5-Auberge(LIT-647): Power status check ongoing" u="1"/>
        <s v="LIT_729_Z_ZI-Bassa-II(LIT-729): Power status check ongoing" u="1"/>
        <s v="LIT_773_Z_Bodjongo-II(LIT-773): Power status check ongoing" u="1"/>
        <s v="LIT_791_Z_Mabanda-New(LIT-791): Power status check ongoing" u="1"/>
        <s v="LIT_828_Z_PK17-CAMPUS(LIT-828): Power status check ongoing" u="1"/>
        <s v="LIT_862_Z_Bonamatoumbe-Village: Power status check ongoing" u="1"/>
        <s v="LIT_871_Z_Bonamatoumbe-III-IHS: Power status check ongoing" u="1"/>
        <s v="LIT_740_Z_Marche-Central-Bonawon-New(LIT-740): Impacted  by LIT_547_Z_Marche-Congo (Power issue)" u="1"/>
        <s v="SUO_219_H_LIMBE-COCONUT-ISLAND-MTN: Power Issue handled by MTN. Feedback: Power Team is managing Ghost Town" u="1"/>
        <s v="Olama-IHS_U_CTR_441: Les ODUs recus sont deffectueuses. Nouvelle commande enc ours. L’intervention se poursuivra demain a la premiere heure. ETR 09.06.2025" u="1"/>
        <s v="Pouma-Makob_G9U9_LIT_201: swap zte" u="1"/>
        <s v="CTR_276_Z_Tradex-Nkomo(CTR-276): Impacted by CTR_211_Z_Biteng(CTR-211)" u="1"/>
        <s v="CTR_711_Z_Nkolmesseng-Abom(CTR-711): FME Symphorien activated is managing ETA=16H10" u="1"/>
        <s v="Bonjongo_G9U9U21_SUO_131: 29/1/2029 FME Ulrich reports insufficient rectifiers on site escalade L4 IHS" u="1"/>
        <s v="OST_283_H_Baligam: 15/04/2026 access not granted for this site for now we keep trying || escalade FM THEOPHILE" u="1"/>
        <s v="NRO_037_H_Kumbo: Power status check ongoing" u="1"/>
        <s v="NRO_037_N_Kumbo: Power status check ongoing" u="1"/>
        <s v="NRO_046_N_Dumbu: Power status check ongoing" u="1"/>
        <s v="NRO_048_H_Sabga: Power status check ongoing" u="1"/>
        <s v="NRO_218_N_Andek: power status check ongoing" u="1"/>
        <s v="NRO_248_N_Awing: power status check ongoing" u="1"/>
        <s v="SUO_201_H_Buea-Bomaka-II-IHS: IHS: Guy is doing PM works on site" u="1"/>
        <s v="BARDAKE-HIS_G9U9_NRD_110: En attente du matériel VSAT en semaine 34" u="1"/>
        <s v="EXN_089_H_Maroua-Barmare_U, LogicRNCID=388: Power status check ongoing" u="1"/>
        <s v="Ngongo-MTN_G9U9_SUO_085: 22/12/2025 FME Felix is managing with level 0." u="1"/>
        <s v="CTR_652_Z_Hopital-de-La-Cass(CTR-652): 14/03/2026 power issue en attente de retour camusat " u="1"/>
        <s v="NRD_232_URH_OURO_GARGA: 03.03.2026: Equipe projet sur site pour swap même la FCOP a été swapper d'où cet incident." u="1"/>
        <s v="Ebonji-IHS_G9U9_SUO_101_MRBTS1: 25/08/2025 La carte  CorEvo1G a été remplacé sur site, mais le RSL n'est pas satisfaisant. L'amélioration du RSL sera effectuée demain en raison de la ville fantôme." u="1"/>
        <s v="Dargala-New_G9_EXN_190_MRBTS1: POWER STATUS CHECK ONGOING " u="1"/>
        <s v="Laising_U_NRO_044: FME is activated (CM-20250709-00003581)" u="1"/>
        <s v="Nyamboya-MTN_U_ADM_179: Impacted by Mayo-Djinga-FH_U_OST_093" u="1"/>
        <s v="Befang-MTN_G_NRO_239: 04/12/2025: Still NO ACCESS for intervention. Keep trying" u="1"/>
        <s v="LIT_654_Z_SIC-Cacao(LIT-654): 21.04.26; Camusat;  probable coupure eneo site grid only / en attente du retour eneo" u="1"/>
        <s v="Ndokohok-IHS_G9U9U21_OST_025: 12.02.26; ODU 3DB20858AB faulty and Available in Douala and will be shipped today ETA 2/13/2026; Also, 3DB20859AB faulty and not available, order done to OCM" u="1"/>
        <s v="Bamoungoum_G9U9L8_OST_274: Power status check ongoing" u="1"/>
        <s v="ADM_208_URH_DABER-MBANG: Impacted by Darasalam-IHS_G9U9U21_ADM_153" u="1"/>
        <s v="NRD_267_H_Garoua-Plateau-Ribadou: New site not yet transferred to MSP" u="1"/>
        <s v="EXN_138_H_Kousseri-MTN-IHS_U: FME activated to check interco MPR1 to MPR2 // ETA 10H30 UTC" u="1"/>
        <s v="OST_221_H_Bamendjing-MTN-IHS_U: 14/04/2026 Retour projet huawei :ETA sera partagé aujourdhui apres le meeting avec IHS " u="1"/>
        <s v="Njinikom_U_NRO_081: Remplacement de l'ODU planifié ce 08/07/2025 si possibilité d'accéder au site // Pas d'accès à cause de l'insécurité (Point escaladé au FM Manager, M. Théo)" u="1"/>
        <s v="CTR_189_N_Botmakak: 06/02/2026 fme activé " u="1"/>
        <s v="NRO_010_N_Batibo_G: P2 incident at NRO_017_H_Bali | TX issue" u="1"/>
        <s v="EXN_246_H_KOUSSERI-Douane-MTN: 21/11/25: Power alarms / MTN is actiated" u="1"/>
        <s v="LIT_651_Z_DEIDO-MARCHE(LIT-651): 31/03/2026 Grid outage, Grid only site / Grid return awaited, L2" u="1"/>
        <s v="LIT_564_Z_Bois-Des-Singes(LIT-564): 21/12/2025: FME Nomo Brice activated will be on the site ETA=02H" u="1"/>
        <s v="Pinyi-Ngali_G9U9U21_NRO_091: 19.02.2026: Site situer dans une zone rouge, les travaux de troubleshooting son ten cours avec le NIVEAU0 depuis cet apres midi afin de resoudre l’indisponiblite" u="1"/>
        <s v="CTR_075_Z_Elig-Edzoa(CTR-075): IHS: Grid only site,No mobile gen available , Awaiting Grid restored" u="1"/>
        <s v="LIT_341_Z_Nyalla-II(LIT-341): 10.04.26; Besoin d'un FME sur site pour vérifier le statut du MPR; FME Boris ETA=11H UTC" u="1"/>
        <s v="Mantoum-Ville_L18L8_OST_201: 27/11/25: Récupération de l'ODU ce soir à l'agence et expédition vers Foumban pour remplacement ce 28/11/25" u="1"/>
        <s v="Tiko-Junction-IHS_G9U9U21_SUO_205: 19/11/25: Carte flash faulty, ETD=19/11/25 / Carte arrivée et demande de license effectuée, suite de l'intervention ce 20/11/15" u="1"/>
        <s v="Dobiri-MTN_G_ADM_045: PLANNED WORK / P2 incident" u="1"/>
        <s v="LIT_453_Z_Avenue-General-De-Gaulle(LIT-453): Power alarms; IHS feedback awaiting" u="1"/>
        <s v="LIT_568_Z_Bobongo-II(LIT-568): 09.04.26; Power alarms; Camusat feedback awaiting" u="1"/>
        <s v="LIT_734_Z_Carrefour-Mezzanine: 04/10/2025 GEN en panne au Carrefour Market OCM informé. Gestion par Bertrand DJOCK" u="1"/>
        <s v="Bonalea_G9U9U21L18L8_LIT_296_MRBTS1: 20/09/25: ODU remplacé mais nouveau problème d'ODU sur le far-end Souza, suite des travaux demaine car en hauteur" u="1"/>
        <s v="Tadu-IHS_L18L8_NRO_018: 24.03.26; 01 chassis alcatel (dispo à Bda), 02 cartes MPT (dispo à Bda) et 01 core CSM (dispo à Bda); 02 cartes EAC (01 dispo à Bfsam et 01 dispo à DOUALA  ETD 3/25/2026) et core Evo 1G (dispo à Dla, ETD 3/25/2026) et 01 chassis wawence (pas disponible, commande passée à OCM)" u="1"/>
        <s v="OST_328_URH_KOUROM: Impacté par NRO_100_H_Bambalang" u="1"/>
        <s v="Benakuma_U_NRO_233: Impacted by Befang-MTN (TX issue/insecurity)" u="1"/>
        <s v="Danfili-MTN-IHS_G_ADM_122: Spare pas encore arrivée, nouvel ETD ce 30/07/25 // FME en route pour le site, ETA 14H UTC" u="1"/>
        <s v="CTR_849_Z_Fraternite-Adama_Ekombitie-III(CTR-849): 30.03.26; Camusat; Grid outage, Grid only site / Grid return awaited" u="1"/>
        <s v="LIT_737_Z_Logpom-New(LIT-737): CAMUSAT: Grid only site grid outage  GEM has been removed confirm by francis / awaiting grid retrn" u="1"/>
        <s v="CTR_841_Z_Carrefour-Diderot: 24.04.26: Grid outage and grid only site, no space to deploy a GEM / Grid return awaited - Escalade L4" u="1"/>
        <s v="CTR_947_Z_Nkoabang-Tradex: 24.04.26: Camusat: Grid outage, gen can start due to noise polution  / grid return awaited - Escalade L4" u="1"/>
        <s v="Manjo-PHP_U_LIT_592: FME Eric will have a look ETA=2H// FME Sur site travaux en cours // ODU Faulty Commande passee spare pas disponible dans le systeme. Mail en cours vers le SPM pour support" u="1"/>
        <s v="EXN_111_H_Maroua-Doualare-II: 31.03.26; Besoin d'un FME sur site pour vérifier le statut de la BBU et son interco avec le MPR S1P2; CM-20260331-00005173; FME Yanoussa activé pour investigations, update ASAP" u="1"/>
        <s v="Ebal-IHS_G9U9_NRO_101_MRBTS1: IHS: FME is managing with L0" u="1"/>
        <s v="EXN_147_H_Maroua-Zikirou-IHS_U: 23.02.26; ODU 3DB20828AA faulty et pas disponible dans les WH de Huawei, commande en cours vers OCM" u="1"/>
        <s v="CTR_629_Z_Nkongoa: 27/04/2026 Site nkongoa vendalise côté power" u="1"/>
        <s v="SUO_254_H_Bokova-IHS: 22/08/2025 IHS PWC Overload due to lack of rectifiers." u="1"/>
        <s v="Reserve-Benoue_G9U9L8_NRD_168: 18/12/25: Camusat: FME is trying to get the level0 (escalated to L2)" u="1"/>
        <s v="EXN_053_H_Kodek-Djarengol_U: First level analysis ongoing" u="1"/>
        <s v="EXN_071_H_Maroua-Camp-SIC_U: First level analysis ongoing" u="1"/>
        <s v="EXN_379_URH_DELEDE_BANASSET: First level analysis ongoing" u="1"/>
        <s v="EXN_386 _URH_AMSAMKA: 07.04.26; BO TRANS analysis ongoing" u="1"/>
        <s v="EXN_386 _URH_AMSAMKA: 09.04.26; BO TRANS analysis ongoing" u="1"/>
        <s v="EXN_445_URH_MAVOUMAI: 23.04.26; BO TRANS analysis ongoing" u="1"/>
        <s v="LIT_615_Z_Bonewonda-III(LIT-615): Camusat FME is mananging" u="1"/>
        <s v="NRO_233_N_Benakuma_G: Impacted by Befang-MTN_NRO_239 (TX Issue)" u="1"/>
        <s v="CTR_1162_Z_Messassi-Ngonlonk-IHS(CTR-1162): Power status check ongoing" u="1"/>
        <s v="CTR_521_Z_Mendong-Vallee2-MTN-IHS(CTR-521): power status check ongoing" u="1"/>
        <s v="CTR_771_Z_Nkolmesseng-H-Pyramides(CTR-771): Power status check ongoing" u="1"/>
        <s v="SUO_243_H_Mile16-Buea-IHS: Impacted by SUO_079_H_Mile14-IHS (TX issue)" u="1"/>
        <s v="Bascheo-IHS_G9_NRD_015_MRBTS1: 15/08/2025 SAYAKA FME manage avce le level 0 " u="1"/>
        <s v="CTR_776_Z_Nkolda-II(CTR-776): 03/02/2026 Camusat:grid outage grid only site " u="1"/>
        <s v="Bali-Njenka-IHS_U_NRO_151: FME is activated (CM-20250712-00001227) // FME is managing with level 0" u="1"/>
        <s v="EXN_527_URH_MOVOY: 04/04/2026 FME activé eta asap | Projet Huawei is managing, FSE generation ongoing" u="1"/>
        <s v="LIT_428_Z_New-Town-Aeroport-IHS(LIT-428): 02.04.26; UBT-T faulty, replacement posponed due to the rain" u="1"/>
        <s v="SUO_188_H_Limbe-Church-Street-IHS: 19.03.26; IHS; Grid outage, no space to deploy MDG, awaiting grid return" u="1"/>
        <s v="ADM_232_H_NGD-MAL-BAOURO: Impacted by ADM_132_H_Beka-Hossere-MTN-IHS" u="1"/>
        <s v="EXN_143_H_Maroua-Djarengol-II: 10/09/25: ODU 3DB20828AA récupéré au WH faulty et expédition d'un nouvel de Douala vers Maroua, ETD=15/09/25" u="1"/>
        <s v="Nkolngbwa_N_G9U9L8L7_SUD_285: New site not yet transferred to MSP" u="1"/>
        <s v="MUTENGENE-Q12-IHS_L8L18_SUO_211: 03/12/25: IHS: PWC overload due to lack of rectifiers" u="1"/>
        <s v="LIT_183_Z_Nkololoun(LIT-183): 29.12.25: IHS: Grid outage, no space to deploy MDG // awaiting grid return" u="1"/>
        <s v="LIT_336_Z_Bonamikengue(LIT-336): 13.03.26; IHS; Grid outage No space to deply MDG //awaiting grid return" u="1"/>
        <s v="LIT_671_Z_Ndogbong-Bifaka(LIT-671): 17.03.2026 CAMUSAT: Grid outage grid only site /awaiting grid return" u="1"/>
        <s v="EXN_144_H_Yagoua-MTN-IHS: Impacted by Triple Coupure FO :* FO SOUKOUNGA ---- GALLE DOWN VS FO BEMBOYO --- GALLE DOWN VS FO GABO_BADZERE ---  GALLE DOWN" u="1"/>
        <s v="EXN_508_H_KOUSSERI-ALAYA: Impacted by Triple Coupure FO :* FO SOUKOUNGA ---- GALLE DOWN VS FO BEMBOYO --- GALLE DOWN VS FO GABO_BADZERE ---  GALLE DOWN" u="1"/>
        <s v="Phacochere_G9U9L8_ADM_160: " u="1"/>
        <s v="Ouli-IHS_L18L8_EST_114: ZTE SWAPP. SITE UP ON ZTE" u="1"/>
        <s v="Dong-MTN-IHS_U_CTR_167: Power status check ongoing" u="1"/>
        <s v="Oku_U_NRO_013: 17/09/25: Intervention planned for this Saturday" u="1"/>
        <s v="OST_170_H_Bfsam-Centre-II: 18/11/25: Carte core faulty et commande passée à OCM" u="1"/>
        <s v="CTR_698_Z_Nkoabang-South-MTN: 24.04.26: Besoin d'un FME sur site pour vérifier le statut du MPR; CM-20260424-00002082; FME Henri activé pour investigations, ETA=12H UTC" u="1"/>
        <s v="Manjo-PHP_U_LIT_592: Power status check ongoing" u="1"/>
        <s v="Gbiti-IHS_G_EST_101: 11/11/2025 Analyse bo tx en cours " u="1"/>
        <s v="CTR_167_N_Dong-MTN-IHS_G: Impacted by Donga-MTN-IHS_CTR_166" u="1"/>
        <s v="Tourou_G18L8_EXN_231: 10.02.26; Camusat; Equipe sur site (escalated to L4)" u="1"/>
        <s v="SUO_171_H_Sonara: 12.03.26; Camusat; insecurity, intervention in the morning" u="1"/>
        <s v="LIT_780_Z_BTS-Mobile-OKPLASTCAM(LIT-780): 16/01/2026 OCM activé investigation en cours" u="1"/>
        <s v="LIT_643_Z_Bsadi-Lycee-CAMTEL(LIT-643): CAMUSAT: Grid outage grid only site / grid return awaited" u="1"/>
        <s v="LIT_650_Z_Logpom-Bilingual-School(LIT-650): 22.04.26; Camusat; Grid outage / Grid return awaited" u="1"/>
        <s v="LIT_684_Z_Ndokoti-Carrefour-MTN(LIT-684): 02/03/2026 MTN; Site is Grid only. ENEO return awaited" u="1"/>
        <s v="LIT_728_Z_PK15-Auberge(LIT-728): 11/03/2026 Grid outage and grid only site / Grid return awaited" u="1"/>
        <s v="Bonjongo_G9U9U21_SUO_131: 28/12/2025 Insufficient rectifiers on the site // FME is looking for workaround escalade L2 IHS" u="1"/>
        <s v="Pinyin-New_G9U9_NRO_247: Impacted by Mbengwi_NRO_011 / P1 Impact" u="1"/>
        <s v="OST_405_URH_MACHOU: Impacted by Magba_OST_023 / P1 Major incident" u="1"/>
        <s v="Essazok_U9U21L8_CTR_749: P2 incident at CTR_215_Z_Nkolda; TX issue" u="1"/>
        <s v="LIT_236_Z_Marche-Mboppi(LIT-236): P2 Incident at LIT_736_Z_Mboppi-New (Power issue)" u="1"/>
        <s v="LIT_585_Z_Ngo-Njo-II(LIT-585): Impacted by LIT_718_Z_Bonamoutongo-III (Power issue)" u="1"/>
        <s v="Tignere_G18L18L8_ADM_011_MRBTS2: Impacté par la coupure de la FO TIGNERE------PANG_CAMTEL" u="1"/>
        <s v="Minisite-Elig-Edzoa_CTR_684: 01/04/2026 Module FWEA 472898A.204 expedition en cours de Garoua vers YDE ETD=05/04/2026" u="1"/>
        <s v="ADM_190_URH_BETARE_CONGO: 01/09/25: BBU faulty (ne s'allume pas) / Module disponible à Ngd et expédition en cours vers Tibati, ETD=02/09/25" u="1"/>
        <s v="New-Bonako_G9U9L8_SUO_157: Power status check ongoing" u="1"/>
        <s v="Djampa_G9U9L8_CTR_985: Impacted by Mbam_G9U9L8_CTR_303 P1" u="1"/>
        <s v="CTR_233_Z_Minta(CTR-233): Impacter par EST_076_N_Diang-MTN_G" u="1"/>
        <s v="CTR_894_Z_Pella(CTR-894): Impacter par EST_076_N_Diang-MTN_G" u="1"/>
        <s v="OST_301_H_Bantoum-II-IHS_U: 22.03.26; Site vendalisé, 6 câble de 2*16mm enlevés avec leur mise à la terre, commande en cours" u="1"/>
        <s v="Penja-Shell-IHS_G9U9U21L8_LIT_493_MRBTS1: 16/09/2025 FME en route pour la recuperation au WH DOUALA ET EXPEDITION A PENJA ETD=16/099/2025 15H " u="1"/>
        <s v="CTR_726_Z_Ekounou-Lycee-MTN(CTR-726): 06.04.26; Power issue resolved by MTN but site remains down. Need FME on site to check MPR status; CM-20260406-00002467; FME Eloundou is activated to check, update ASAP" u="1"/>
        <s v="Mbeng_U_CTR_385: Power status check ongoing" u="1"/>
        <s v="CTR_406_N_Mbimbim-MTN_G: Impacted by Matsari_CTR_301 (Power issue)" u="1"/>
        <s v="Mamfe-Centre-IHS_G9U9U21_SUO_106: Impacted by Meguia_OST_029 (P1Incident / Power / Insecurity)" u="1"/>
        <s v="SUO_256_H_Muyuka-Yoke: 21.04.26; Eth cable faulty and expedition ongoing to Buea, ETD=22.04.26" u="1"/>
        <s v="NRD_353_H_Carrefour-Bidzar: 02/202/2026 FME active ETA=14H UTC // FME sur site travaux en cours avec le bo tx " u="1"/>
        <s v="SUO_219_H_Limbe-Coconut-Island-MTN_U: 06/04/2026 Power instabilities on site escalated to L5 of MTN (site to be locked)" u="1"/>
        <s v="NRO_113_H_Bamenda-Park-Pharmacy-MTN: 26.03.26; FME en route pour le site, ETA=11H30 UTC | Problème d'accès, escalade faite à Tsague Sylvain" u="1"/>
        <s v="Doumo-IHS_L8_NRD_152: 10.03.26; BTS_4G Down. Need FME on the site to check his status and interco with MPR(S1P3); FME Ervice activé pour investigations, update ASAP" u="1"/>
        <s v="Nitoukou-IHS_L18L8_CTR_177: 07.02.2026: Possible defaut ODU. Apres plusieurs action mennees ce jours site toujours down. Il est question actuelklement que le FME decroche l'ODU pour le tester en bas. vu l'heure l'action est reportee a demain matin" u="1"/>
        <s v="CTR_763_Z_Mehanda-II(CTR-763): UP" u="1"/>
        <s v="OST_324_URH_BAPI: 18/12/2025: FME Yannick activated is managing Update in 2H" u="1"/>
        <s v="ADM_087_H_Ngd-Gadamadanga_U: ODU expédié ce 01/07/25 de Dla vers Ngd, ETD=04/07/25" u="1"/>
        <s v="CTR_128_Z_Polytechnique(CTR-128): Impacted by Indisponibilité de CTR_194_Z_Ngoa-Ekelle-New(CTR-194) et environs  " u="1"/>
        <s v="Mengong_L8_SUD_017_MRBTS2: IHS : GEN and PWC overload" u="1"/>
        <s v="CTR_077_N_H-ville_S1: 23.04.26; BO TRANS analysis ongoing" u="1"/>
        <s v="CTR_705_Z_Biteng-OKUI(CTR-705): BO TRANS analysis ongoing" u="1"/>
        <s v="NRO_136_H_Ndop-Catholic-Church-IHS: Power status check ongoing" u="1"/>
        <s v="OST_406_H_Chefferie-Bangangte: 07.04.26; Site dementelé par OCM" u="1"/>
        <s v="OST_406_H_Chefferie-Bangangte: 09.03.26; Site démentelé par OCM" u="1"/>
        <s v="EXN_300_URH_KARENA: 06.04.26; Panneaux solaires et battéries à Maroua et recherche d'une solution pour expédition vers Kousseri puis vers Makary, ETD=08.04.26" u="1"/>
        <s v="CTR_414_Z_Cite-Verte(CTR-414): 23/12/25: Need FME on site to check BBU status and its interco with MPR S1P8 / FME Mouamadou activé pour investigations; CM-20251123-00004588" u="1"/>
        <s v="Mokom_G9U9L8_SUD_113: Power status check ongoing" u="1"/>
        <s v="CTR_483_Z_Mvogmbi-New(CTR-483): Impacted by CTR_483_Z_Mvogmbi-New (TX issue / P2 incident)" u="1"/>
        <s v="Djohong_G9U9U21L8_ADM_022: Tous les ODUs disponibles dans notre stock sont faulty, commande passée à OCM" u="1"/>
        <s v="LIT_728_Z_PK15-Auberge(LIT-728): 15.02.26; Camusat; Grid outage, Grid only site / Grid return awaited (escalated to L4)" u="1"/>
        <s v="Olamze-IHS_G9U9L8_SUD_038_MRBTS1: Impacted by Meyo-Centre_G9U9U21_CTR_145 Tx Instability(FME is on the site working with BO TX)" u="1"/>
        <s v="CTR_730_Z_Edenville-Stade(CTR-730): 19/09/2025 CAMUSAT: Travaux sur site: Swap du power core en cours Fin travaux en attente ETR 13H30" u="1"/>
        <s v="LIT_694_Z_Brazzaville-II(LIT-694): Carte MPT-ACC Faulty Commande passee spare pas disponible dans mateline mail en cours vers le SPM pour support update dans 1H.// D'apres le WH Manager les carte MPT-ACC ne sont disponible qu'au Nord mail encours vers OCM pour autorisation d'utiliser les EASV2 a la place des MPT-ACC car le temps d'acheminement des spare du Nord vers Douala serait tres long" u="1"/>
        <s v="SUO_266_H_Ekata-IHS_U: 18.04.26; Site vendalised, 50m x 6 * RRU(2x10mm2 )power cable needed, mail done and SPM verifications ongoing" u="1"/>
        <s v="EXN_539_URH_DATCHEKA: New site not yet accepted" u="1"/>
        <s v="EXN_548_URH_DAWARIGA: New site not yet accepted" u="1"/>
        <s v="OST_398_URH_GOUODAM_KOUOPTAMO: Impacted by OST_399_URH_KOULMOBOUM" u="1"/>
        <s v="CTR_725_Z_Nsimalen-highway-II(CTR-725): 15/03/2026 power issue MTN activé" u="1"/>
        <s v="OST_105_H_Dschang-Foto: IHS: 0V // Mechanic pump faulty (Escalated to L3)" u="1"/>
        <s v="Campo-Maan_G9U9_SUD_085_MRBTS1: Power alarms // Camusat feedback awaiting  (Escalated to L2)" u="1"/>
        <s v="OST_214_H_Bfsam-Mairie-Rurale-MTN-IHS: 23.02.26; ODU remis ce jour et expédition en cours vers de Dla Bfsam, ETD=24.02.26" u="1"/>
        <s v="Petit-Zambi_U_SUD_135: CAMUSAT: investigations ongoing Our technician is managing the incident with the security guard (Escalated to L2)" u="1"/>
        <s v="Bikok_G_CTR_260: 21/11/25: BO TRANS analysis ongoing" u="1"/>
        <s v="Bembaran-Camtel_G9U9L8_ADM_185: Power status check ongoing" u="1"/>
        <s v="Nitoukou-IHS_L18L8_CTR_177: 06/02/2026 FME activé escalade RM denis en attente de ETA" u="1"/>
        <s v="Wasse_G9U9L8_EST_153_MRBTS1: Incident P2 en cours: FME en route pour la cannibalisation du site de Wasse en cours, ETA 14H" u="1"/>
        <s v="Akongo-IHS_U_CTR_436: En Attente retour OCM // En attente du matériel pour swap en VSAT fin juin 2025 // Matériel de swap toujours en attente" u="1"/>
        <s v="Ntumbaw_G9U9U21_NRO_245: Power status check ongoing" u="1"/>
        <s v="EST_253_URZ_NDAMONO(EST-253): New site not yet transferred to MSP" u="1"/>
        <s v="Mutengene-Qter8_G18L8L18_SUO_064_MRBTS2: Impacted by Mile4_U_SUO_021 / P2 Incident" u="1"/>
        <s v="Mekoto_U_SUD_126: CAMUSAT: Investigations ongoing_x0009_Our technician is managing the point" u="1"/>
        <s v="CTR_189_Z_Botmakak(CTR-189): 23.02.26; ODU is faulty and not available in HW warehouses" u="1"/>
        <s v="Brigaya_G9U9L8L7_EST_056_MRBTS1: travaux zte sur le lien brigaya vs MBELE MBEKE ESCALADE L2 ZTE " u="1"/>
        <s v="OST_375_URH_KAATENBANGOURAIN, LogicRNCID=350: P1 incident at Bambalang" u="1"/>
        <s v="EST_118_Z_Garoua-Boulai-new(EST-118): Grid outage, Gen overload // Escalated to L5" u="1"/>
        <s v="OST_067_H_Bandjoun-Soung: 05/11/25: RM Denis is informed; CM-20251105-00002321, ETA=12H UTC / FME sur site et travaux en cours (ODU probablement faulty)" u="1"/>
        <s v="EXN_180_H_Kousseri-Market-MTN-IHS: Impacted by Triple Coupure FO :* FO SOUKOUNGA ---- GALLE DOWN VS FO BEMBOYO --- GALLE DOWN VS FO GABO_BADZERE ---  GALLE DOWN" u="1"/>
        <s v="Gabarairou_GD_EXN_210: Power status check ongoing" u="1"/>
        <s v="Malende-IHS_G9U9U21_LIT_462: Power status check ongoing" u="1"/>
        <s v="EXN_498_URH_AGOLLA_CENTRE: 30.03.26; Impacted by EXN_069_H_Yagoua-Quinf (Power issue)" u="1"/>
        <s v="Tiko-Junction-IHS_L8L18_SUO_205: 09/01/2026 IHS: travaux de remplacement en cours ETR=15H " u="1"/>
        <s v="ADM_195_URH_YANLI: IMPACTED BY Madingring_G9U9L8_NRD_036" u="1"/>
        <s v="CTR_240_Z_C-Supreme(CTR-240): Impacted by CTR_483_Z_Mvogmbi-New(CTR-483)" u="1"/>
        <s v="Guider-Sanguere_G18L18L8_NRD_134: Power status check ongoing" u="1"/>
        <s v="Guidjiba-MTN_G9U9_NRD_058_MRBTS1: Power status check ongoing" u="1"/>
        <s v="Mbankomo-Dajoll_L18_CTR_710_MRBTS2: Power status check ongoing" u="1"/>
        <s v="CTR_188_N_Ngomedzap_G-VSAT: 23.03.26; UE Relay site, ETR=Mars26" u="1"/>
        <s v="LIT_014_Z_Stamatiades(LIT-014): 23/09/2025 Grid only grid outage " u="1"/>
        <s v="CTR_397_Z_Bafia-Dang(CTR-397): Impacted by CTR_054_N_Ndoussan_G P1 " u="1"/>
        <s v="OST_213_H_Bfsam-Tayim-IHS: 29/11/2025 AOF down analyse bo tx en cours " u="1"/>
        <s v="OST_390_URH_NJINGA_NDOUTAIN: 01/04/2026 donné obtenu analyse en cours " u="1"/>
        <s v="OST_390_URH_NJINGA_NDOUTAIN: 06/03/2026 FME sur site travaux en cours " u="1"/>
        <s v="EXN_249_H_Maroua-Tchadeo-III_U: 03/12/2025: CAMUSAT:TEchnician presently on site" u="1"/>
        <s v="NRD_308_URH_LOMBO: 10.02.26; FME sur site et investigations en cours, ETR=14H UTC" u="1"/>
        <s v="Mamfe-Town-IHS_G9U9_SUO_107: 26.01.26; Need FME on site to check MPR status and antenna chain of ODU 3.1; RM Denis is informed" u="1"/>
        <s v="Ako-VSAT_G_NRO_231: 03/12/2025 PM: . We anticipate sharing a definitive program by today, end of business, outlining the accessible sites." u="1"/>
        <s v="LIT_685_Z_NYANGOBE-MTN(LIT-685): BO TRANS ANALYSIS ONGOING" u="1"/>
        <s v="LIT_839_Z_KMC-NKOLBONG(LIT-839): BO TRANS analysis ongoing" u="1"/>
        <s v="EXN_182_H_Kousseri-Michedire-MTN-IHS: 07/11/25: Analyses BO TRANS en cours" u="1"/>
        <s v="EXN_250_H_Maroua-Entree: 12.03.26; FME sur site et investigations en cours" u="1"/>
        <s v="SUO_259_H_Buea-Salvation-Pharmacy-IHS: Impacted by SUO_063_H_Buea-Centre-Ville (TX ISSUE)" u="1"/>
        <s v="Zhoa_G9G18U9_NRO_030: 20/03/2026 incident sur son site porteur bafut intervention apres bafut " u="1"/>
        <s v="Fontem_U_SUO_017: Indisponibilité des services voix &amp; data dans la zone de Meguia_G_OST_029 (P1)" u="1"/>
        <s v="CTR_020_Z_Masque(CTR-020): Indisponibilité des services mobiles Voix &amp; Data dans la zone de CTR_020_Z_Masque et environs" u="1"/>
        <s v="SUO_219_H_Limbe-Coconut-Island-MTN_U: 16/09/2025 ESCALADE L2 MTN :En ce qui concerne le problème d'alimentation électrique sur ce site, il s'agit d'un problème de redresseur. Selon Camusat, les redresseurs sont déjà disponibles, mais il y a un problème d'accès au site, situé dans une zone non sécurisée." u="1"/>
        <s v="Nkototououtou_G_SUD_119: Power status check ongoing" u="1"/>
        <s v="Oku_G9G18U9U21L18L8L26_NRO_013: Power status check ongoing" u="1"/>
        <s v="LIT_512_Z_Apouh: 23.04.26; ODU faulty, commande passée à OCM" u="1"/>
        <s v="NRD_319_URH_LABAKRE: 13/01/2026 FME activé manage avec le level 0" u="1"/>
        <s v="Muyengue-IHS_G9U9_LIT_175: Impacted by Muyengue-Bafia-IHS_LIT_176 (TX Issue)" u="1"/>
        <s v="New-Bonako_G9U9L8_SUO_157: 25/09/2025 Joint visit planned on site with IHS on Saturday" u="1"/>
        <s v="Jabane_G9U9L8_SUO_173: 17.02.26; Power alarms; Camusat feedbabk awaiting. Escalated to L2" u="1"/>
        <s v="Wum_G9G18U9U21_NRO_007: Indisponibilité des services mobiles Voix &amp; Data autour de Wum_U_NRO_007 et environs  " u="1"/>
        <s v="EXN_350_H_Maroua-Ziling: New site not yet accepted" u="1"/>
        <s v="Kembong_L18L8_NRO_026: 20/02/2026 plan for 21/02/2026" u="1"/>
        <s v="Loum-Nkombi-II-IHS_G18L18_LIT_520: 10/01/2026 IHS: CMS=44.9V Grid outage, GEN faulty. // Grid return awaited" u="1"/>
        <s v="ADM_151_H_Ngd-Bamyangal-Rural: 16.02.26; No power alarms; Need FME on site to check MPR status; FME Soulemanou activé, update ASAP" u="1"/>
        <s v="Kuruda_G9G18U9_EXN_208_MRBTS1: First level analysis ongoing" u="1"/>
        <s v="CTR_303_N_Mbam_G: 18.04.26; En attente du FSMF ce jour à Tibati" u="1"/>
        <s v="BARDAKE-HIS_G9U9_NRD_110: En attente du matériel VSAT en semaine 33" u="1"/>
        <s v="CTR_653_Z_Mfou-Entree(CTR-653): 20.04.26; Camusat; technician on site" u="1"/>
        <s v="Zhoa_GD_NRO_030: 02/12/2025: Point ESCLADE a PM pour partager un planing d'intervention" u="1"/>
        <s v="Logbong_G9U9U21_LIT_508: 08/12/2025: FME non joignable. ESCALADE vers le RM en cours Update dans 10 minutes" u="1"/>
        <s v="Ossing-IHS_G9U9_SUO_100: Impacted by SUO_030_N_Bachuo-Ntai P2" u="1"/>
        <s v="Bakwele-IHS_G9U9L8_SUO_249: Impacted by Fontem_U_SUO_017 (Power issue)" u="1"/>
        <s v="SUO_211_H_MUTENGENE-Q12-IHS: 27/03/2026 Power issue en attente de retour IHS " u="1"/>
        <s v="LIT_853_Z_Japoma-Petit-Chateau(LIT-853): P2 Incident at LIT_254_Z_Japoma-Village" u="1"/>
        <s v="Mbeng_L18L8_CTR_385: Impacted by CTR_098_N_Ngoumou-Camrail " u="1"/>
        <s v="Santchou-IHS_G9G18U21L18L8_OST_140: Power status check ongoing" u="1"/>
        <s v="ADM_192_URH_MAYO_LADE: Impacted by IP link Touboro -- Garoua down" u="1"/>
        <s v="Tatum_G_NRO_073: 02/11/25: Planned on 05/11/2025 intervention to be done at Mah" u="1"/>
        <s v="SUO_171_H_Sonara_U: CAMUSAT: Unknow/Intervention planned for tomorrow due to insecurity." u="1"/>
        <s v="Eyumojock_G_SUO_016: Elaboration du PO en cours et début des travaux programmés pour début semaine 31" u="1"/>
        <s v="CTR_935_Z_BATA-Mokolo-II-IHS(CTR-935): Grid Outage dans la zone, pas possible de deployer un GE Mobile pour manque d’espace" u="1"/>
        <s v="LIT_287_Z_New-Deido(LIT-287): 07.02.2026: Power issue confirmed by Alarms and efms view(Possible Grid outgae). CAMUSAT activated for confirmation" u="1"/>
        <s v="EXN_291_URH_TSEBE: 31/12/2025 FME activé manage avec le level 0" u="1"/>
        <s v="CTR_315_Z_Bitoto(CTR-315): Impacted by CTR_211_Z_Biteng(CTR-211)" u="1"/>
        <s v="Dogba-IHS_U_EXN_171: 03/09/2025 IHS PWC Overload due to lack of rectifiers" u="1"/>
        <s v="NRO_050_N_Bangolan_G: 16.04.26; IHS; 47.30V; FME Eric is managing with level 0" u="1"/>
        <s v="NRO_068_H_Bambili-Round-About-IHS: 19/12/25: IHS: FME is managing with level 0" u="1"/>
        <s v="CTR_513_Z_Akak-IHS(CTR-513): Impacted by CTR_750_Z_Nkometou-II(CTR-750) (Power issue)" u="1"/>
        <s v="CTR_714_Z_SOA-Vallee(CTR-714): P2 incident at CTR_317_Z_Soa-II(CTR-317) (Power issue)" u="1"/>
        <s v="LIT_736_Z_Mboppi-New(LIT-736): 23.04.26: Grid outage, Grid only site / Grid return awaited - Escalade L3" u="1"/>
        <s v="OST_301_H_Bantoum-II-IHS_U: 07.04.26; Matériel reçu dans cette journée et début des travaux programmé pour ce 08.04.26" u="1"/>
        <s v="SUO_050_H_Limbe-Down-Beach-II: 09.02.26; Need FME on site to check MPR status and antenna chain of ODU 3.1; FME is activated to check, ghost town" u="1"/>
        <s v="SUO_054_H_Kumba-Lutherian-Church-MTN: 19.02.26; Need FME on site to check MPR status and antenna chain of ODU 3.1; CM-20260219-00005966; RM Honore is informed and site to be checked this 20.02.26 (red zone)" u="1"/>
        <s v="Mbong_G_ADM_042: Power status check ongoing" u="1"/>
        <s v="ADM_160_H_Phacochere: P2 Incident at ADM_160_H_Phacochere, power issue, camusat" u="1"/>
        <s v="EXN_133_N_DARRACK-MTN-IHS: 02.04.26; Site bombardé par Boko HARAM. L'armée n'a pas encore donne le GO pour intervention apres retour de IHS. Cellules lockées" u="1"/>
        <s v="GALIM-TIGNERE_G9U9U21_ADM_024: analyse bo tx en cours" u="1"/>
        <s v="Minawao-IHS_G9G18U9U21L8_EXN_155: Power status check ongoing" u="1"/>
        <s v="Befang-MTN_G9U9_NRO_239: 19/08/25 10H: Access negotiation still ongoing for an intervention this 22/08/25" u="1"/>
        <s v="Mbangassina_G9U9L8_CTR_226: ZTE swap ongoing on site" u="1"/>
        <s v="SUO_111_H_Kumba-Makata-IHS: 06/03/2026  FME en route pour le site ETA=09H57 UTC" u="1"/>
        <s v="NRD_340_URH_MOFARE: 10.02.26; Besoin d'un FME sur site pour reset RTN, BBU; FME Franc activé pour investigations, update ASAP" u="1"/>
        <s v="NRD_252_H_Garoua-Ngalbidjie-III: 27/03/2026 NRD_252_H_Garoua-Ngalbidjie-III ; Besoin d'un FME sur site pour vérifier le statut du MPR" u="1"/>
        <s v="NRD_205_URH_LIBE: BO TRANS analysis ongoing" u="1"/>
        <s v="OST_105_H_Dschang-Foto: Impacted by OST_020_H_Dschang-II P1" u="1"/>
        <s v="Ako-VSAT_G_NRO_231: 02/12/2025: No access for now / red zone" u="1"/>
        <s v="Tombel-MTN_N_L18L8_LIT_225_MRBTS2: Power status check ongoing" u="1"/>
        <s v="LIT_306_N_Missole-Entree: 31/01/2026 FME activé escalade escalade liberté " u="1"/>
        <s v="LIT_486_Z_Denver2(LIT-486): 07/11/2025 FME sur site travaux en cours / ODU faulty et pas disponible au WH AOF down actions de CDS en cours" u="1"/>
        <s v="NRD_294_URH_LABARE_BOBODJO: Power issue solar only awaited sunshine return" u="1"/>
        <s v="LIT_496_Z_Dizangue-KM14-IHS(LIT-496): 09.04.26; Carte MPT faulty, et disponible à Douala, ETD=10.04.26; ODU 3DB20858AC faulty et pas disponible en stock" u="1"/>
        <s v="SUO_195_H_Wonya-Mavio-IHS: 22/09/2025 besoin d'un fme sur site  pour verifier le status du MPR et de la chaine antennaire de  L ODU 3.1 fme active lockdown." u="1"/>
        <s v="EXN_440_URH_YAGA_TOUKOUR_SOUDANI: BO TRANS analysis ongoing" u="1"/>
        <s v="Danfili-MTN-IHS_G_ADM_122: Level 0 en route pour le site pour travail avec le BO RAN, ETA 15H" u="1"/>
        <s v="Mayo-Darle-MTN_G9U9U21_ADM_068: 07.04.26; FME en route pour le site, ETA=12H UTC" u="1"/>
        <s v="LIT_618_Z_Logpom-Akanji-Immeuble(LIT-618): 18/04/2026 Grid outage, grid only / grid return awaited - Escalated to L3" u="1"/>
        <s v="LIT_618_Z_Logpom-Akanji-Immeuble(LIT-618): 21/04/2026 grid outage, grid only / grid return awaited - Escalated to L3" u="1"/>
        <s v="SUO_299_H_Limbe-Samko: Impacted by SUO_021_N_Mile4_G P2" u="1"/>
        <s v="Mamfe-Centre-IHS_G9U9U21_SUO_106_MRBTS1: IMPACTED BY MEGUIA" u="1"/>
        <s v="Bambui-II_U_NRO_140: Power issue // Camusat feedback awaiting" u="1"/>
        <s v="CTR_951_Z_Odza-Entree-Plaque-LB(CTR-951): 28/12/2025 power issue en attente de retour camusat " u="1"/>
        <s v="Muyengue-Bafia-IHS_G9U9_LIT_176: 30.12.25; RM Philippe informé et FME Andre activé pour investigations, négociations de l'accès en cours" u="1"/>
        <s v="Mayo-Darle-MTN_U_ADM_068: BO TRANS analysis ongoing" u="1"/>
        <s v="CTR_1135_Z_Montee-Carossel(CTR-1135): 20.04.26; Retour OCM, ETR=21.04.26" u="1"/>
        <s v="NRD_038_H_Poumpoumrey: INDISPONIBILITE DU ROUTEUR DE GAROUA LAINDE (EGOULAI_01)" u="1"/>
        <s v="NRD_147_H_Nassarao-II: INDISPONIBILITE DU ROUTEUR DE GAROUA LAINDE (EGOULAI_01)" u="1"/>
        <s v="LIT_167_Z_Makepe-Ecole-Sira(LIT-167): Impacted by LIT_666_Z_Parcours-Vita(LIT-666)" u="1"/>
        <s v="Bambalang_G9U9_NRO_100: Instabilite des services voix &amp; data dans la zone de Bambalang_NRO_100 et environs" u="1"/>
        <s v="CTR_942_Z_Mbankolo-II(CTR-942): 17/11/25: Escalade L3 de Camusat: transformateur HS et le bailleur refuse le démarrage du GE" u="1"/>
        <s v="SUO_266_H_Ekata-IHS_U: 15/04/2026 Access issue to site which is located in a red zone and no way to go on site for now, escalated to L5" u="1"/>
        <s v="CTR_699_N_Batchenga-Nachtigal-IHS: 21.04.26; Lien Ntui&lt;&gt;Batchenga-Nachtigal à réaligner pour gagner 20 dbm; FME Apiang en route pour le site, ETA=15H UTC" u="1"/>
        <s v="ADM_147_H_Ngd-burkina-rural_U: Power status check ongoing" u="1"/>
        <s v="ADM_151_H_Ngd-Bamyangal-Rural: Power status check ongoing" u="1"/>
        <s v="ADM_171_H_Meiganga-Universite: Power status check ongoing" u="1"/>
        <s v="ADM_174_H_Banyo-Sabongari-MTN: Power status check ongoing" u="1"/>
        <s v="ADM_228_H_Ngaoundere-Djalingo: Power status check ongoing" u="1"/>
        <s v="Nkolmeyang-IHS_G9_CTR_442: 07.04.26; Site UE relay, nouvel ETR=09.04.26" u="1"/>
        <s v="ADM_179_H_Nyamboya-MTN: 08.04.26; Expédition de l'ODU en cours de Douala, ETD=ETA 4/9/2026" u="1"/>
        <s v="SUO_235_H_Limbe-Ngueme: 17.03.26; Camusat; unknow/ insecurity intervention in the morning around 08am" u="1"/>
        <s v="CTR_662_Z_Abome-II(CTR-662): 18/11/2025 grid outage , Gen card faulty / grid return awaited escalade L2 camusat" u="1"/>
        <s v="Fontem_G9U9_SUO_017_MRBTS1: IMPACTED BY MEGUIA" u="1"/>
        <s v="NRD_218_URH_HABAGA: Impacted by NRD_137_H_Touboro-Ville" u="1"/>
        <s v="Foubarka-VSAT_G9_NRD_153: 18/12/2025: FME en route pour le site ETA 14H" u="1"/>
        <s v="Ma_G9U9_NRO_021_MRBTS1: FO BAFOUSSAM-BANENGO - BAMENDA DOWN // Major P1 incident" u="1"/>
        <s v="OST_407_URH_KASSANG: 07.04.26; Generation d'un FSI en cours pour intervention ce 08.04.26" u="1"/>
        <s v="CTR_830_Z_BAFIA-MARKET-MTN(CTR-830): 23/09/25: Nouvelle installation (swap de l'ubt-s vers ubt-t et pas encore acceptée" u="1"/>
        <s v="ADM_190_URH_BETARE_CONGO: 01/09/25: BBU faulty (ne s'allume pas) / Module disponible à Ngd et expédition en cours vers Tibati, ETD=03/09/25" u="1"/>
        <s v="EXN_310_URH_BEGUE: Impacted by Bagarao_G_EXN_202" u="1"/>
        <s v="EXN_554_URH_PIWA: Incident P1 sur Kaele / FME sur site" u="1"/>
        <s v="EXN_557_URH_BOGO: Incident P1 sur Kaele / FME sur site" u="1"/>
        <s v="EXN_227_N_Tchevi-IHS_G: Impacted by EXN_131_N_Zanay-IHS P1" u="1"/>
        <s v="Salapoumbe-Ville-MTN-IHS_G9L8_EST_103: Power status check ongoing" u="1"/>
        <s v="OST_135_H_Bfsam-Bamendzi-II: RM Denis activé pour investigations (CM-20250810-00002872)" u="1"/>
        <s v="NRD_217_URH_RENG: Spare recu Fme sur site travaux en cours // REPRISE DES TRAVAUX CE JOUR AVEC LE BO TX " u="1"/>
        <s v="CTR_524_Z_Bonas-Yde-MTN-IHS(CTR-524): 22/12/25: FME en route pour le réalignement du lien Bonas --- E-Police, ETA=8H UTC" u="1"/>
        <s v="Dogba-IHS_G9_EXN_171: Power status check ongoing" u="1"/>
        <s v="NRO_033_N_Balikumbat-Ville_GD: 30/01/2026 RETOUR SANI IHS: Zone très chaude" u="1"/>
        <s v="NRD_286_URH_TSOUNA_SANE: Impacted by Boula-Ibi-IHS_G_NRD_105 (TX/P2 incident)" u="1"/>
        <s v="NRD_298_URH_DERENSING: Impacted by NRD_208_URH_BAKSA (TX issue / P2 incident)" u="1"/>
        <s v="Songloulou-IHS_G9U9U21_LIT_200: 22.04.26: Check en cours avec le level 0 qui est sur site actuellement et si NOK, suite des investigations en hauteur ce 23.04.26" u="1"/>
        <s v="Akok_G18L18L8_CTR_663: 04/12/2025: Recuperation du materiel ce jour et expedition ce jour ETD=05/12/2025" u="1"/>
        <s v="Bamenkombo_G9U9U21_OST_155: 03/12/2025: FME is on the way ETA=11H" u="1"/>
        <s v="CTR_949_Z_Emana-Bonne-Fontaine(CTR-949): New site not yet accepted" u="1"/>
        <s v="Bonalea_G9U9U21L18L8_LIT_296_MRBTS1: 19/09/2025 Fme active , ETA 15H UTC" u="1"/>
        <s v="OST_142_H_Mbouda-Batang-IHS: Impacted by OST_071_H_Mbouda-Lepi (TX Issue)" u="1"/>
        <s v="Mankon-II_G9U9L8_NRO_141: 03/11/25: Camusat feedback awaiting (escalated to L4)" u="1"/>
        <s v="CTR_278_Z_Ngoro(CTR-278): 04/03/2026 fme manage avec le level 0 ACTIVE eta=15H UTC " u="1"/>
        <s v="Menloh-Maloume-Camrail_G9U9_CTR_451_MRBTS1: Impacted Makak_G9U21_CTR_144 (TX issue)" u="1"/>
        <s v="OST_407_URH_KASSANG: 08.04.26; Generation d'un FSI en cours pour intervention ce 09.04.26" u="1"/>
        <s v="OST_390_URH_NJINGA_NDOUTAIN: 13.04.25; Link Malentouen&lt;&gt;Njinga obstructed by vegetation, escalated to OCM Ing" u="1"/>
        <s v="CTR_711_Z_Nkolmesseng-Abom(CTR-711): BO TX Analysis Ongoing" u="1"/>
        <s v="Ossing-IHS_G9U9_SUO_100: P1 incident at Meguia; Power issue" u="1"/>
        <s v="EXN_194_H_Kousseri-II_U, LogicRNCID=388: 23/04/2026 FME is on site" u="1"/>
        <s v="Bengbis-MTN-IHS_G9G18U21L18L8_SUD_052: 10.03.26; FSMF faulty et disponible à Sangmélima, remplacement ce 11.03.26" u="1"/>
        <s v="BAWA_G_ADM_183: Chute de tensions avant l'indisponibilité du site // Escalated faite au L4 de Camusat, Délais 13H UTC // Toujours en attente du feedback de Camusat, Escalade faite au L4 de Camusat" u="1"/>
        <s v="Mbalam_G18L18L8_SUD_222: Power status check ongoing" u="1"/>
        <s v="OST_273_H_Bato: 18.03.26; Suite des investigations en hauteur ce 19.03.26" u="1"/>
        <s v="Ndu-Mbakfu-IHS_L18L8_NRO_089: 19/03/2026 26 Gen overload due to loss of compression. Escalade L3 IHS ETR=Week 13" u="1"/>
        <s v="Ndu-Mbakfu-IHS_L18L8_NRO_089: 19/03/2026 26 Gen overload due to loss of compression. Escalade L5 IHS ETR=Week 13" u="1"/>
        <s v="NRD_233_URH_LOUGUERRE: 02/11/25: Le FME n'a pu prendre la route à cause des problèmes de sécurité liés à la crise post electorale, nouvelle tentative ce 03/11/25" u="1"/>
        <s v="EXN_458_URH_RHUMZOU2: 26.03.26; Besoin d'un FME sur URH_Vitte_EXN_458 pour vérifier l'interco des RTNs; FME Alioum activé pour investigations, (Escalade faite au PM et au FM manager)" u="1"/>
        <s v="NRO_134_H_Bamenda-Ntasen-IHS_U: Intervention planifiée ce 07/08/25 car ghost town ce jour" u="1"/>
        <s v="CTR_725_Z_Nsimalen-highway-II(CTR-725): 20.04.26; Power issue on site, escalated to L2 of MTN" u="1"/>
        <s v="NRD_227_URH_MBAKANA: P1 incident at Madingring_U_NRD_036; Work ongoing between Camtel and Huawei" u="1"/>
        <s v="NRO_141_H_Mankon-II: 19/03/2026 Power Alarm Observed on BTS. CAMUSAT Activated for Intervention ESCALADE L2 camusat" u="1"/>
        <s v="Ndokohok-IHS_G9U9U21_OST_025: 09.02.2026: Le FME a eu un souci logistique l'empechant d'arriver sur site hier soir. Il a repris la route ETA=13H" u="1"/>
        <s v="Kar-Hay-Ville_G9U9_EXN_192_MRBTS1: ODU 3DB20828AA arrived this 01/05/25 also faulty and expedition ongoing from Dla 02/06/25 to Maroua, ETD 07/05/25" u="1"/>
        <s v="Saa_U_CTR_192: Power status check ongoing" u="1"/>
        <s v="Moloundou_GD-VSAT_EST_015: Power status check ongoing" u="1"/>
        <s v="NRD_341_URH_HAOUDJAM: P1 Incident at ADM_005_H_Touboro" u="1"/>
        <s v="LIT_379_Z_Bonewonda-Chefferie(LIT-379): 11/03/2026 fme activé ETA asap " u="1"/>
        <s v="CTR_739_Z_Mvog-Manga-III(CTR-739): Impacted by CTR_669_Z_Mvog-Mangaa-II(CTR-669)" u="1"/>
        <s v="EXN_299_URH_GANCE: 26/09/25: Site located in red zone, military escort negociated, still waiting the Go from military escort" u="1"/>
        <s v="EXN_299_URH_GANCE: 28/09/25: Site located in red zone, military escort negociated, still waiting the Go from military escort" u="1"/>
        <s v="LIT_106_Z_Denver(LIT-106): 09.02.26; AOF Denver_Mak-Nodal is down and CDS actions are ongoing, Fiber restoration ongoing, ETR=2H" u="1"/>
        <s v="EXN_402_URH_ZAOUIYA: Impacted by EXN_051_H_Logone-Birni P2" u="1"/>
        <s v="Yoko-Djereing_N_G9U9L8L7_CTR_986: Power status check ongoing" u="1"/>
        <s v="Fondjomekwet-IHS_G9U9_OST_208_MRBTS1: Power status check ongoing" u="1"/>
        <s v="BTS-Mobile-Mbandjock_U21_CTR_636: Power alarms (Camusat feedback awaiting)" u="1"/>
        <s v="Lokomo-MTN_G9_EST_042: 11/11/2025 Deja Recu et expedie. ETD Bertoua =15/11/2025" u="1"/>
        <s v="OST_170_H_Bfsam-Centre-II: 02/09/25 9H: RM Denis is informed (CM-20250902-00001474); ETA 11H UTC" u="1"/>
        <s v="LIT_689_Z_FAYADOR-AKWA(LIT-689): " u="1"/>
        <s v="Madingring_G9U9L8_NRD_036: FO Tchollire - Mandingring DOWN, P1 Incident" u="1"/>
        <s v="EXN_494_URH_DJAPAI: impacted by Hoppo " u="1"/>
        <s v="OST_374_URH_BANGOUREN: Impacté par NRO_100_H_Bambalang" u="1"/>
        <s v="OST_388_URH_NGWEN_NJINGOUMBE: P1 incident at Bambalang" u="1"/>
        <s v="OST_906_URH_KOUROM_CHEFFERIE: P1 incident at Bambalang" u="1"/>
        <s v="Nkolmeyang-IHS_G9_CTR_442: 04/03/2026 NKOMEYANG &lt;&gt; TIGA ETR=FIN MARS" u="1"/>
        <s v="Ndelele-MTN_G_EST_041: 25/09/2025 materiel recu Fme en route pour le site ETA=11H30 UTC" u="1"/>
        <s v="Bangolan_G_NRO_050: 17/08/2025 IHS: 31.5V_x0009_FME is managing with Level zero, Insecurity in area" u="1"/>
        <s v="NRD_205_URH_LIBE: 23.04.26: BBU Is Down. FME on the site to check his status and interco with RTN; FME Ervice is activated to check, update ASAP" u="1"/>
        <s v="Malende-IHS_G9U9U21_LIT_462: 24.03.26; Besoin d'un FME sur site pour vérifier le statut du MPR; Négociations de l'accès en cours pour ce 25.03.26" u="1"/>
        <s v="Limbe-Legend-Inn_U_SUO_233: Problème d'accès au site et point escaladé au niveau 5 de Camusat (Ali) et OCM (Gaston et Sylvienne et Jose) point a la justice " u="1"/>
        <s v="EXN_300_URH_KARENA: " u="1"/>
        <s v="EXN_197_H_Doualare-II: 14/032026 Camusat: FME is on the way ETA 03:30" u="1"/>
        <s v="CTR_662_Z_Abome-II(CTR-662): 18/02/2026 camusat :FME en chemin ETA 10h00" u="1"/>
        <s v="LIT_656_Z_Cite-Berge-EPC(LIT-656): FME EN ROUTE POUR LE SITE  ETA=11H30 UTC " u="1"/>
        <s v="LIT_740_Z_Marche-Central-Bonawon-New(LIT-740): 13.02.26; Impacté par Marche-Congo" u="1"/>
        <s v="ADM_132_H_Beka-Hossere-MTN-IHS: 06.04.26; IHS; ACCESS DENIED BY LOCAL AUTHORITY - Escalade L4" u="1"/>
        <s v="SUO_222_H_Buea-Bakwere-Town-MTN_U: ESCALADE L3 MTN " u="1"/>
        <s v="Malantouen_G9U21_OST_039: Impacted by Malantouen_G9U21_OST_039" u="1"/>
        <s v="MBIYEH_G9U9L8_NRO_150: 18/12/25: Impacted by Ndu_L18L8L26_NRO_009 (Power issue)" u="1"/>
        <s v="LIT_235_Z_Logbessou-PK21-IHS(LIT-235): 26/11/2025: CDS Team is currently at Minkwele-New and will have a look after ETA=12H30" u="1"/>
        <s v="NRD_007_H_Yelwa: 10.02.26; Besoin d'un FME sur site pour vérifier le statut du MPR; CM-20260310-00002885; FME Armel activé pour investigations, update ASAP" u="1"/>
        <s v="Fonfuka_G9G18U9U21L18L8_NRO_043: Power status check ongoing" u="1"/>
        <s v="EXN_518_URH_GAZARO: Impacted by Gouzougoui-IHS_G18L18L8L26_EXN_100 P2" u="1"/>
        <s v="LIT_050_Z_Bepanda(LIT-050): Impacted by LIT_649_Z_Bep-Cafrad(LIT-649)" u="1"/>
        <s v="Ossing-IHS_G_SUO_100: Impacted by Meguia_G9U9_OST_029 (Power / Insecurity / P1 incident)" u="1"/>
        <s v="Mamfe-Camtel_L8_SUO_245_MRBTS2: 21/08/25 9H: Site to be checked today if no good security conditions, ETA=13H" u="1"/>
        <s v="NRO_102_N_Bafut-Swie-Hill-IHS_G: 08.01.2026: Carte recue ce joint faulty nouvelle Commande passee au WH de Douala update ASAP" u="1"/>
        <s v="CTR_699_N_Batchenga-Nachtigal-IHS: 21.04.26; Lien Ntui&lt;&gt;Batchenga-Nachtigal à réaligner pour gagner 20 dbm; FME Apiang en route pour le site, ETA=16H UTC" u="1"/>
        <s v="CTR_715_Z_Etoa-Dispensaire: 23.04.26; Camusat; Coupure ENEO et refus de démarrer le GE par la voisine qui signale qu'elle est en contentieux avec OCM // En attente retour secteur" u="1"/>
        <s v="Maan-IHS_U_SUD_037: Impacted by Meyo-Centre_G9U9U21_CTR_145 (P2 incident)" u="1"/>
        <s v="NRO_239_N_Befang-MTN_G: 14.01.2026: We try to access site this morning but no way will try again tomorrow morning " u="1"/>
        <s v="CTR_949_Z_Emana-Bonne-Fontaine(CTR-949): 02/04/2026 Feedback camusat: GE cannot be started due to noise disturbance" u="1"/>
        <s v="BTS-Mobile-TagidorHotel_L18L8_OST_306: 20/12/2025: Possible Plantage ODU cote BANA. Action remote en cours. Si site toujours down dans 10 minutes, BV Mobiliser un FME a BANA pour checker l'ODU 3.1" u="1"/>
        <s v="Deng-Deng-IHS_G9U9U21_EST_093: Power status check ongoing" u="1"/>
        <s v="SUO_219_H_LIMBE-COCONUT-ISLAND-MTN: 01/09/2025 FME ACTIVE ETA=12H UTC " u="1"/>
        <s v="Mutengene-Ombe-IHS_L8L18_SUO_149_MRBTS2: IHS: fme jeff is managing after limbe Mile4, ETA 06:30 PM" u="1"/>
        <s v="EXN_327_URH_BOBOYO: Impacted by EXN_283_URH_MIDIVING" u="1"/>
        <s v="Mvangan-IHS_G9_SUD_066: 03/04/2026 FME sur site suite des travaux en cours" u="1"/>
        <s v="Meyo-Nkoulou_U_SUD_117: 08/09/2025 Le site est bien UP et supervisé coté RAN / Analyses approfondies du BO RAN en cours" u="1"/>
        <s v="Mbankomo-MTN_G18L18L8_CTR_222_MRBTS2: 30/08/25 ODU cannibalisé à Bafoussam et expédié vers Yaoundé ce jour, ETD=31/08/25" u="1"/>
        <s v="Olamze-IHS_G9U9L8_SUD_038_MRBTS1: Impacted by Meyo-Centre_G9U9U21_CTR_145 Tx Instability(Carte Core to be replaced. Order Done update ASAP)" u="1"/>
        <s v="Ndu-Mbakfu-IHS_G9U9_NRO_089: GEN FAULTY // Escalated to Valeur (Gen  will be change at week 21) ( remplacement gen fin de semaine ) point ESCALDE par GNOC local PD a  NKOLO JOSEPH  // The gen is available in the region but no way to install it  due to access issue// The next tentative date is 05 Juin 2025" u="1"/>
        <s v="SUD_160_N_EMVIENG1_G: Power status check ongoing" u="1"/>
        <s v="Bangang_G9U9L8_OST_311_MRBTS1: Power status check ongoing" u="1"/>
        <s v="Bouba-Ndjida-Park_G9U9L8_NRD_167_MRBTS1: Power status check ongoing" u="1"/>
        <s v="Yabassi_G9G18U9U21L8L18L26_LIT_110_MRBTS1: POWER STatus check ongoing" u="1"/>
        <s v="EXN_309_URH_HOPPO: 16.04.26; Power issue and solar only; Awaiting sunshine" u="1"/>
        <s v="CTR_721_Z_Etam-Bafia(CTR-721): 06/03/2026 CAMUSAT feedback : Grid outage grid only site / awaiting grid return escalade L2 camusat" u="1"/>
        <s v="Fonfuka_G9G18U9U21L18L8_NRO_043: 29.01.26; Remains down after incident at Tadu-IHS_NRO_018, IHS feedback awaiting (escalated to L2)" u="1"/>
        <s v="SUO_108_H_Kumba-Barombi-Kang-II-IHS: 10/11/2025 ODU recu faulty commade passé en attente du SPM / ODU disponible à Bfsam et expédition ce jour vers Kumba, ETD=11/11/25" u="1"/>
        <s v="OST_134_H_Bfsam-Brasserie: 04/03/2026 FME Wilson is on site and reports Main alternator faulty" u="1"/>
        <s v="Akom-I_G9U9L8_SUD_121_MRBTS1: 26/08/2025 CAMUSAT :Probably rectifiers issue FME reports Powercore shoul be replaced, ETA 11H30" u="1"/>
        <s v="Nkolmeyang-IHS_G9_CTR_442: 09.03.2026: Ce site prendra aussi sa transmission sur Tiga. Finalisation du site de Tiga (Fin Mars 26). ETR: Fin Mars 26" u="1"/>
        <s v="Deuk_U_CTR_277: ODU remplacé sur le site de Deuk mais nouveau constat fait sur le dysfonctionnement de la radio sur Ngoro, suite des travaux ce 26/07/25" u="1"/>
        <s v="Kembong_U_NRO_026: Power status check ongoing" u="1"/>
        <s v="Tiko_G18L8L18_SUO_004: Power status check ongoing" u="1"/>
        <s v="Mbiame_G9G18U9_NRO_236_MRBTS1: 25/11/25: BO TRANS analysis ongoing" u="1"/>
        <s v="NRO_245_N_Ntumbaw: 28.02.26; No issue found, RAN site checking ongoing" u="1"/>
        <s v="Letta-MTN_G9U9L8L7_EST_063_MRBTS1: FME Activated Is managing ETA=02:00 PM" u="1"/>
        <s v="Mbongo-IHS_G9U9L8_LIT_480: 06/11/25: IHS: 46.6V / FME is on site (P2 incident)" u="1"/>
        <s v="Befang-MTN_G9U9_NRO_239_MRBTS1: IHS: Insecurity area // FME managing with L0 (Escalated to L3)" u="1"/>
        <s v="CTR_874_Z_IHS-China-Embassy-Yde(CTR-874): 25/08/2025 POINT TRANSMIS A JOSEPH MBAH EN ATTENTE DE RETOUR" u="1"/>
        <s v="EXN_143_H_Maroua-Djarengol-II: 10.02.26; FME sur site et investigations en cours avec le BO TX, travaux en cours" u="1"/>
        <s v="Jabane_U_SUO_173: Probable arret volontage cote BIR car tout est Ok cote OCM a Ngodi_BIR-SALLE-DE-FETE_DLA_LIT. Activation de l'equipes du BIR en cours pour verification de leur cote update dans 1H" u="1"/>
        <s v="MUTENGENE-Q12-IHS_L8L18_SUO_211: Power status check ongoing" u="1"/>
        <s v="SS-Hotel-Lagon-Outdoor_U_SUD_SS_HL_O: camusat investigation " u="1"/>
        <s v="LIT_402_N_Hikoa-Malep-Camrail_G: Impacted by Eseka_G18L8L18_CTR_067" u="1"/>
        <s v="NRO_124_H_T-junction-IHS: 02/02/2026 RETOUR Romuald The site is still down" u="1"/>
        <s v="Mombal-MTN_G9U9L8L7_EST_061: 04/11/2025 Probleme d'acces pour aller faire le roolback " u="1"/>
        <s v="Brigaya_G9U9L8L7_EST_056: Power status check ongoing" u="1"/>
        <s v="SUO_186_H_Buea-Boduma-IHS: POWER STATUS CHECK ONGOING " u="1"/>
        <s v="EXN_191_H_Bogo-Marche: 10.03.26; FME en route pour le site, ETA=13H UTC" u="1"/>
        <s v="LIT_630_N_Minisite-PK8-ESG-ISTA: 06/02/26; Module FWGP faulty et commande passée à OCM" u="1"/>
        <s v="Binka-IHS_G9U9U21_NRO_023: 29.03.2026: FME Donald activated is managing. No ETA Site Under NOSO Area" u="1"/>
        <s v="Zili Nkoteng-IHS_G_CTR_910: 24/09/25: ODU faulty et pas disponible / Commande passée à OCM" u="1"/>
        <s v="Bassamba-IHS_L18L8L26_OST_143_MRBTS2: Power status check Ongoing" u="1"/>
        <s v="LIT_050_Z_Bepanda(LIT-050): Impacted by LIT_366_Z_Bepanda-TSF(LIT-366)" u="1"/>
        <s v="Misaje_G_NRO_237: 18/11/25: Red zone and intervention planned 20/11/2025" u="1"/>
        <s v="CTR_698_Z_Nkoabang-South-MTN(CTR-698): 27/12/2025 ETA=29/12/2025 pour la mise a disposition du Materiel " u="1"/>
        <s v="LIT_288_Z_Nkong-8Bis-MTN(LIT-288): 24/12/2025 FME activé ETA 11H UTC " u="1"/>
        <s v="Mokolo3-IHS_TDD_G18L18L8L7L26_32T32R_EXN_156: Power status check ongoing" u="1"/>
        <s v="LIT_632_Z_Boko-Hospital-IHS(LIT-632): Impacted by LIT_363_Z_Boko-Plage-IHS(LIT-363)" u="1"/>
        <s v="Mbele-Mbeke_G9U9L8L7_EST_053_MRBTS1: travaux zte sur le lien brigaya vs MBELE MBEKE ESCALADE L2 ZTE " u="1"/>
        <s v="SUO_259_H_Buea-Salvation-Pharmacy-IHS: 10/02/2026 Site down due to insufficient rectifiers ( GHOST TOWN )" u="1"/>
        <s v="SUD_215_Z_Fifinda-MTN(SUD-215): 20.04.26; Carte flash faulty, commande en cours, en parrallèle, FME en route pour le site de Pama pour vérifier la chaine antennaire de l'ODU, ETA=11H UTC" u="1"/>
        <s v="SUO_186_H_Buea-Boduma-IHS: 14/08/2025 IHS: Grid outage, DG Faulty. Awaiting Grid return" u="1"/>
        <s v="Mandama-IHS_G9U9U21_NRD_123: 15/01/2026 OCM a donné les sites ou cannibaliser mais aucun compatibilite, pas d'autre solution jusqu'ici_x0009_" u="1"/>
        <s v="EXN_042_H_Mozogo: Impacted by EXN_007_N_Amchide" u="1"/>
        <s v="OST_039_H_Malantouen: P2 Incident around Magba_G_OST_023; TX issue" u="1"/>
        <s v="OST_386_URH_MATYAPOU: P2 Incident around Magba_G_OST_023; TX issue" u="1"/>
        <s v="OST_389_URH_MATOUPOU: P2 Incident around Magba_G_OST_023; TX issue" u="1"/>
        <s v="NRD_243_URH_LAMOUDAM2: Impacted by NRD_032_H_Ngong-II / P1 major incident" u="1"/>
        <s v="NRD_330_URH_KAOWANG_I: Impacted by NRD_032_H_Ngong-II / P1 major incident" u="1"/>
        <s v="EXN_142_N_Mokola-MTN: 09/12/2025: FME Abbis activated report us that project Team are working on the site. Check Ongoing with him" u="1"/>
        <s v="Otele-Camrail_G9_CTR_452_MRBTS1: Récupération du RICI à Mbankolo et expédition vers Eseka, ETD=08/08/25 // Fme en route pour recuperé le RICI et prendre la route pour le site ETA=18H UTC " u="1"/>
        <s v="Home-HIS_G9U9U21_ADM_112_MRBTS1: Convertisseur arrivé ce 01/07/25 15H et expédition en cours vers Touboro, ETD=02/07/25, et remplacement ce 03/07/25 // Nouvelle expédition depuis Maroua ce 03/07/25 pour Ngd, ETD=04/07/25" u="1"/>
        <s v="CTR_870_Z_MENGUE-BIBEY-IHS(CTR-870): 04/03/2026 BBU DOWN ZTE active " u="1"/>
        <s v="Bati_G9U21_OST_215: 04/02/2026 IHS: CMS=0V _x0009_Grid outage, Gen overload. " u="1"/>
        <s v="CTR_070_Z_Carington(CTR-070): 11/12/25: IHS: Grid outage no space to deploy / Grid return awaited" u="1"/>
        <s v="DOUBLE-IHS_G_EXN_109: Power status check ongoing" u="1"/>
        <s v="EXN_294_URH_NGUETCHEWE: Incident P2 en cours avec l'IM" u="1"/>
        <s v="SUO_185_H_BUEA-WOKOKO-IHS: Impacted by SUO_062_H_Buea-Universite" u="1"/>
        <s v="Ngongo-MTN_U_SUO_085: Probable power issue // IHS feedback awaiting" u="1"/>
        <s v="LIT_440_Z_Logpom-Denver-City(LIT-440): Impacted by LIT_638_Z_Logbessou-Sunshine-City(LIT-638)" u="1"/>
        <s v="Ouro-dara_G-VSAT_ADM_148: 17/11/25: FSMF disponible à Ngd faulty et expédition à partir de Gra, ETD=18/11/25" u="1"/>
        <s v="EXN_218_H_Sedek: 13/03/2026 en attente de retour IHS" u="1"/>
        <s v="Meguia_G9U9_OST_029: P1 incident at Meguia; Power issue" u="1"/>
        <s v="Muyengue-Bafia-IHS_G9U9_LIT_176: Power status check ongoing" u="1"/>
        <s v="GBHS-Muyuka_G9U9U21_SUO_246: impacted by Mpenda-Mbocko-IHS_G_SUO_008" u="1"/>
        <s v="CTR_513_Z_Akak-IHS(CTR-513): Impacted by CTR_750_Z_Nkometou-II(CTR-750)" u="1"/>
        <s v="Oku_U_NRO_013: 11/11/25: Expédition du matériel en cours vers Jakiri, ETD=11/11/25" u="1"/>
        <s v="Niete-FH_U_SUD_005: Power status check ongoing" u="1"/>
        <s v="CTR_723_Z_Ekombitie-II(CTR-723): Impacted by CTR_383_Z_Olembe-Terminus(CTR-383)" u="1"/>
        <s v="NRD_183_H_Pitoa-II_U: 31.03.26; Camusat; Grid outage ,Access issue due to landlord / awaiting grid restoration, L2" u="1"/>
        <s v="NRD_074_H_Crf-Figuil: 16.02.26; Besoin d'un FME sur site pour vérifier le statut de la BTS et son interco avec le MPR S1P5; FME Elysée activé pour investigations, update ASAP" u="1"/>
        <s v="Mbouda-CEBEC-MTN_U_OST_313: BO TRANS ANALYSIS ONGOING" u="1"/>
        <s v="NRO_259_N_Baba-MTN_G: Impacted by capa manage bambili" u="1"/>
        <s v="EST_150_Z_Andom(EST-150): Impacted by EST_076_N_Diang-MTN" u="1"/>
        <s v="BTS-Mobile-Mbandjock_U_CTR_636: Power status check ongoing" u="1"/>
        <s v="SUO_009_H_Mamfe: Impacted by Bachuo-Ntai_SUO_030, P1 incident, TX issue" u="1"/>
        <s v="SUO_234_H_Limbe-Mile_1: 04/03/2026 ODU toujpurs pas recu ETA=04/03/2026" u="1"/>
        <s v="SUO_234_H_Limbe-Mile_1: 04/03/2026 ODU toujpurs pas recu ETD=04/03/2026" u="1"/>
        <s v="NRD_902_URH_MAYO_ZARIA: Impacted by P1 incident at Madingring_NRD_036 / TX issue" u="1"/>
        <s v="LIT_611_Z_Kotto-Bloc-II(LIT-611): 10.02.26; Grid outage, Grid only site / Grid return awaited (escalated to L2)" u="1"/>
        <s v="LIT_825_Z_Camp-Bertaud(LIT-825): 09/02/2026 grid outage grid only site / awaiting grid return (escalated to L2)" u="1"/>
        <s v="Mayo-kaba-IHS_G18L18L8_EXN_162: 18/12/25: Need FME on site to check MRBTS2 status and its interco with MPR S1P3 / CM-20251218-00005376 / FME Alioum is activated to check" u="1"/>
        <s v="SUD_155_URH_NIETE-V7 (USINE): BO TRANS analysis ongoing" u="1"/>
        <s v="Mbamti-Katarko_G9U9L8_ADM_163: power status check ongoing" u="1"/>
        <s v="Nkolmeyang-IHS_G9_CTR_442: 03/11/25: Site UE Relay / FME activé pour reset" u="1"/>
        <s v="Laising_U_NRO_044: Misalignment of the link Mbot&lt;&gt;Laising but road to Kumbo are blocked // Access negotiation ongoing" u="1"/>
        <s v="Ngbetnsouen_G9_OST_219: Power status check ongoing" u="1"/>
        <s v="ADM_024_N_Galim-Tignere: Power status check ongoing" u="1"/>
        <s v="ADM_048_H_Ngd-Q-Haoussa: Power status check ongoing" u="1"/>
        <s v="ADM_096_H_Belel-MTN-IHS: Power status check ongoing" u="1"/>
        <s v="ADM_131_H_Ngd-Bamyangal: power status check ongoing" u="1"/>
        <s v="ADM_208_URH_DABER-MBANG: Power status check ongoing" u="1"/>
        <s v="ADM_237_H_NGD-MAIRIE-II: Power status check ongoing" u="1"/>
        <s v="Ndokok_U_CTR_059: 22/08/2025 FME SUR SITE FORTE PLUIE DANS LA ZONE " u="1"/>
        <s v="CTR_199_Z_Satcom(CTR-199): Impacted by Etoa-Meki-II_CTR_682 (Power issue)" u="1"/>
        <s v="Mbankomo-MTN_G18L18L8_CTR_222_MRBTS2: FME sur le nomayos travaux en cours avec le bo tx " u="1"/>
        <s v="Messok_G9U9L8_SUD_106_MRBTS1: CAMUSAT: Technician is managing with level 0 awaiting feedback" u="1"/>
        <s v="NRO_058_N_Babanki-IHS: 11/12/2025: RM and FME repport us that Project team is Working on the site. Check Ongoing with him" u="1"/>
        <s v="Ndelele-MTN_G_EST_041: 22/09/2025 2 chassis, 2 carte core et deux cartes flash faulty / EXEPEDTION DU MATERIEL EN COURS ETD=24/05/2025 " u="1"/>
        <s v="Ako_G9U9U21_NRO_231: Power status check ongoing" u="1"/>
        <s v="Deone-IHS_G9U21_ADM_111: 22.04.26; IHS; Cord Sipofo is informed, ETA ASAP" u="1"/>
        <s v="SUO_237_H_Kumba-Mbongue-Road: 04.02.26; IHS; fme marcel is managing with the level zero" u="1"/>
        <s v="OST_083_H_Foumban-NDjisse: 15/12/2025: CAMUSAT: Technician is working on the site. Update ASAP" u="1"/>
        <s v="Nkog-Edzen_G9U9U21_CTR_041_MRBTS1: Impacted by Nkog-Edzen_CTR_041 (Access issue on site due to  LL)" u="1"/>
        <s v="LIT_850_Z_Ndogbassi-Taniere-Plus(LIT-850): Power Alarme observed on the site. CAMUSAT activated to share ETR" u="1"/>
        <s v="Bariki-IHS_G9G18U9U21L18L8_EXN_167: Power status check ongoing" u="1"/>
        <s v="Eseka-Town-MTN-IHS_G9U9U21_CTR_185: Power status check ongoing" u="1"/>
        <s v="SUD_112_Z_Akom-Centre-Hill-IHS(SUD-112): Power status check ongoing" u="1"/>
        <s v="Malende-IHS_L18L8_LIT_462: Impacted by Muyengue-Bafia-IHS_G9U9_LIT_176" u="1"/>
        <s v="NRO_068_H_Bambili-Round-About-IHS: 10/12/2025 Joseph is informed and managing with L0" u="1"/>
        <s v="Bonjongo_G9_SUO_131_MRBTS1: 27/08/2025 carte flash faulty caommande passé ETD=28/08/2025" u="1"/>
        <s v="SUO_169_H_Buea-Bomaka-III-MTN_U: 15/12/2025 Power Instability handled by MTN ESCALATE To MTN L5 Batteries &amp; PWC replacement FEV-2026" u="1"/>
        <s v="LIT_358_Z_Bonangang(LIT-358): FME Pascal activated will be on the site at 01:00 PM/ /FME Injoignable ESCALDE faite au RM Philipe update dans 10 minutes" u="1"/>
        <s v="Ebonji-IHS_G9U9_SUO_101: POWER STatus check ongoing" u="1"/>
        <s v="NRD_207_URH_YOUKOUT: 14/11/25: Level 0 en route pour le site, ETA=13H UTC" u="1"/>
        <s v="CTR_650_Z_Abom-Plateau(CTR-650): 23.04.26; Camusat; investigations ongoing/Technician is trying to manage with level0" u="1"/>
        <s v="LIT_679_Z_Melong-Carrefour-MTN(LIT-679): ZTE swap ongoing on site" u="1"/>
        <s v="NRD_223_URH_OURO_GALDIMA: Impacted by NRD_334_URH_LOBI (TX issue)" u="1"/>
        <s v="NRD_352_URH_DJAMBOUTOU_2: Impacted by NRD_334_URH_LOBI (TX issue)" u="1"/>
        <s v="Nyazoro-MTN-IHS_G18L18L8_CTR_169: P2 incident at Pang-Camtel_ADM_038; Camusat is managing" u="1"/>
        <s v="LIT_407_Z_Shell-NewBell-Carrefour(LIT-407): 17/09/2025 Fme en route pour le site ETA=12H30 UTC " u="1"/>
        <s v="Ouru-Dara_G9U9_ADM_148_MRBTS1: EXPEDITION DU MODEM IDIRECT DE BERTOUA vs GAROUA ETD=14/08/2025 " u="1"/>
        <s v="SUO_014_H_Down-Beach: Power status check ongoing" u="1"/>
        <s v="SUO_036_H_Idenau-MTN: Power status check ongoing" u="1"/>
        <s v="SUO_046_H_Ilor-MTN_U: Power status check ongoing" u="1"/>
        <s v="SUO_100_N_Ossing-IHS: Power status check ongoing" u="1"/>
        <s v="SUO_101_N_Ebonji-IHS: Power status check ongoing" u="1"/>
        <s v="SUO_127_H_Wotutu-IHS: Power status check ongoing" u="1"/>
        <s v="SUO_131_N_Bonjongo_G: Power status check ongoing" u="1"/>
        <s v="SUO_157_H_NEW-Bonako: Power status check ongoing" u="1"/>
        <s v="SUO_197_H_Bokwai-IHS: Power status check ongoing" u="1"/>
        <s v="Basseu-MTN_G9U9L8_OST_322_MRBTS1: Power status check ongoing" u="1"/>
        <s v="Mbongo-IHS_G9U9L8_LIT_480: P2 Incident at LIT_143_N_Mbambou-IHS" u="1"/>
        <s v="EXN_249_H_Maroua-Tchadeo-III: 01/11/25: Le chauffeur de Huawei récupérera la spare ce 02/11/25 à Yaoundé et prendra la route pour Bertoua, ETD=03/11/25" u="1"/>
        <s v="MUTENGENE-Q12-IHS_G9U9U21_SUO_211: Power status check ongoing" u="1"/>
        <s v="Donga-MTN-IHS_G9U9L8L7_CTR_166_MRBTS1: Power status check ongoing" u="1"/>
        <s v="Likok-MTN_G9U9_ADM_065_MRBTS1: Impacted by Lewa-MTN_G9U9U21_ADM_066" u="1"/>
        <s v="SUD_155_URH_NIETE-V7 (USINE): 01.04.26; Power issue and solar only; Awaiting sunshine" u="1"/>
        <s v="SUD_155_URH_NIETE-V7 (USINE): 02.02.26; Power issue and rural site; Awaiting sunshine" u="1"/>
        <s v="SUD_155_URH_NIETE-V7 (USINE): 02.04.26; Power issue and solar only; Awaiting sunshine" u="1"/>
        <s v="SUD_155_URH_NIETE-V7 (USINE): 03.04.26; Power issue and solar only; Awaiting sunshine" u="1"/>
        <s v="SUD_155_URH_NIETE-V7 (USINE): 13.04.26; Power issue and solar only; Awaiting sunshine" u="1"/>
        <s v="SUD_155_URH_NIETE-V7 (USINE): 14.01.26; Power issue and rural site; Awaiting sunshine" u="1"/>
        <s v="SUD_155_URH_NIETE-V7 (USINE): 15.04.26; Power issue and solar only; Awaiting sunshine" u="1"/>
        <s v="SUD_155_URH_NIETE-V7 (USINE): 18.01.26; Power issue and rural site; Awaiting sunshine" u="1"/>
        <s v="Mamfe-Town-IHS_L8L18_SUO_107_MRBTS2: FSMF faulty and intervention scheduled for this 23/07/25 for security reasons." u="1"/>
        <s v="EST_012_N_Mindourou: Power status check ongoing" u="1"/>
        <s v="EST_015_N_Moloundou: Power status check ongoing" u="1"/>
        <s v="ADM_182_H_Toumbouroum: Impacted by ADM_132_H_Beka-Hossere-MTN-IHS" u="1"/>
        <s v="NRD_211_URH_OURO_KESSOUM: 30.03.26; Probable power issue; Awaiting sunshine" u="1"/>
        <s v="NRD_218_URH_HABAGA: 07.01.26; Power issue and solar only; Awaiting sunshine" u="1"/>
        <s v="NRD_218_URH_HABAGA: 15.01.26; Power issue and solar only; Awaiting sunshine" u="1"/>
        <s v="NRD_218_URH_HABAGA: 24.04.26: Power issue and solar only; Awaiting sunshine" u="1"/>
        <s v="NRD_238_URH_NGONG3: 10/12/25: Power issue on rural site / Awaiting sunshine" u="1"/>
        <s v="NRD_238_URH_NGONG3: 11/12/25: Power issue on rural site / Awaiting sunshine" u="1"/>
        <s v="NRD_238_URH_NGONG3: 18/12/25: Power issue on rural site / Awaiting sunshine" u="1"/>
        <s v="NRD_238_URH_NGONG3: 19/12/25: Power issue on rural site / Awaiting sunshine" u="1"/>
        <s v="Mamfe-Brasserie_G9U21_SUO_073_MRBTS1: Impacted by Mamfe-Brasserie_SUO_073 (Power issue / P2 incident)" u="1"/>
        <s v="SUO_211_H_MUTENGENE-Q12-IHS: 04/04/2026 FME sur site nous fait savoir que Le pilone a besoin de maintenance avant intervention point escaladé au L4  IHS" u="1"/>
        <s v="Bonalea_G9U9U21L18L8_LIT_296: Power status check ongoing" u="1"/>
        <s v="Nyanon_G9U9L8_LIT_349: 30.12.25; IHS; SS Gyslain is on site" u="1"/>
        <s v="Maga-Ville_G18L18_EXN_110_MRBTS2: Power status check ongoing" u="1"/>
        <s v="Bagarao_G18L18L8_EXN_202: Impacted by Bagarao_G18L18L8_EXN_202" u="1"/>
        <s v="OST_006_H_Nkoundja: Impacted by OST_138_H_Koutaba-IHS, P2 Incident" u="1"/>
        <s v="OST_252_H_Koundoum: Impacted by OST_138_H_Koutaba-IHS, P2 Incident" u="1"/>
        <s v="OST_383_URH_MATACHOUOM: P2 Incident around Magba_G_OST_023; TX issue" u="1"/>
        <s v="OST_905_URH_MARAPNDOUM: P2 Incident around Magba_G_OST_023; TX issue" u="1"/>
        <s v="Bikok_G9U9L8_CTR_260_MRBTS1: 27/08/2025 Fme sera sur site ETA=18H UTC" u="1"/>
        <s v="Baba-Babungo-IHS_G9U9U21_NRO_085: 21.04.26; Access banned by Separatist" u="1"/>
        <s v="Baba-Babungo-IHS_G9U9U21_NRO_085: 22.04.26; Access banned by Separatist" u="1"/>
        <s v="Baba-Babungo-IHS_G9U9U21_NRO_085: 23.04.26; Access banned by Separatist" u="1"/>
        <s v="Baba-Babungo-IHS_G9U9U21_NRO_085: 24.04.26; Access banned by Separatist" u="1"/>
        <s v="SUD_105_Z_Mbomela-IHS(SUD-105): Impacted by Messam-MTN_G9U9L8L7_SUD_247" u="1"/>
        <s v="OST_390_URH_NJINGA_NDOUTAIN: 07.04.26; Lien Malentouen&lt;&gt;Njinga-Ndoutain obstrué par la végétation, escalade faite à l'ing OCM" u="1"/>
        <s v="Ngoum-II-MTN_G9U9L8L7_CTR_367: Power status check ongoing" u="1"/>
        <s v="MINDOUROU-GRUMCAM_G9U21_EST_122: Power status check ongoing" u="1"/>
        <s v="DARRACK-MTN-IHS_G9U9_EXN_133_MRBTS1: Power status check ongoing" u="1"/>
        <s v="Tombel-MTN_U_LIT_225: IHS: Injection pump faulty, Grid return awaited" u="1"/>
        <s v="NRO_130_H_BAMENDA-GRA-IHS: 06/12/2025 IHS: GRID outage. Solenoid faulty" u="1"/>
        <s v="SUO_235_H_Limbe-Ngueme: 18/11/25: Camusat: investigation ongoing / FME is managing the point" u="1"/>
        <s v="Ouru-Dara_G9U9_ADM_148_MRBTS1: FME ongoing to the site, ETA 13H UTC // FME is unreachable now (no network in the area)" u="1"/>
        <s v="LIT_117_Z_Ndogkeng(LIT-117): P2 IMPACT TX ISSUE" u="1"/>
        <s v="Mamfe-Centre-IHS_L8_SUO_106: Power status check ongoing" u="1"/>
        <s v="Ngomedzap_G9U21_CTR_188: 23.03.26; UE Relay site, ETR=Mars26" u="1"/>
        <s v="Nkambe-Entrance-IHS_L18L8_NRO_090: Impacted by NRO_005_N_Nkambe_G" u="1"/>
        <s v="SUO_292 _URH_BIR-CAMPO: 03/09/2025 Power issue solar only awaited sunshine return " u="1"/>
        <s v="SUO_292 _URH_BIR-CAMPO: 16/09/2025 power issue solar only awaited sunshine return " u="1"/>
        <s v="SUO_292 _URH_BIR-CAMPO: 30/09/2025 power issue solar only awaited sunshine return " u="1"/>
        <s v="Olama_G9U9U21L8_CTR_441: 23/02/2026 Besoin d'un fme sur site de AKONO pour verifier le status de l ODU 3/1 " u="1"/>
        <s v="NRD_288_URH_YABERYA: Impacted by Padame-IHS_NRD_164 / P2 Major" u="1"/>
        <s v="NRO_119_H_BAMENDA-OLD-TOWN-IHS: impacted by  NRO_016_H_Bda-Agence" u="1"/>
        <s v="Bangolan_G9U9U21_NRO_050: 27.01.26; Access issue not granted for the site, we keep trying" u="1"/>
        <s v="OST_407_URH_KASSANG: 27.03.26; Besoin d'un FME sur Bamena pour vérifier le statut de la RTN et son interco avec la RTN | Point suivi par l'équipe projet" u="1"/>
        <s v="Belo_G9U9_NRO_032: 01/12/2025: site to be visited 02/12//2025 if access possible" u="1"/>
        <s v="NRD_227_URH_MBAKANA: FO  MANDINGRING -- TCHOLLIRE DOWN // Camtel is activated // P1 incident" u="1"/>
        <s v="Balissa_MTN-IHS_G9U9U21_CTR_170: 21.04.26; Dementellement des ODUs en cours pour MAD à Huawei, update ASAP" u="1"/>
        <s v="Ngambouo_G9U21_OST_220: 20/12/2025: Le remplacement du FSMF est prevu pour ce jour apres reception de la spare a Foumban" u="1"/>
        <s v="SUO_111_H_Kumba-Makata-IHS: 19/01/2026 PWC overload.(GHOST TOWN)." u="1"/>
        <s v="CTR_922_Z_Ekong(CTR-922): 24/09/25: Grid outage and awaiting grid restoration" u="1"/>
        <s v="SUD_117_Z_Meyo-Nkoulou(SUD-117): 02/02/2026 FME activé manage avec le level 0 " u="1"/>
        <s v="CTR_164_Z_Ahala-IHS(CTR-164): Impacted by CTR_320_Z_Meyo(CTR-320) // GEN overload" u="1"/>
        <s v="LIT_611_Z_Kotto-Bloc-II(LIT-611): 10.02.26; Grid outage, Grid only site / Grid return awaited (escalated to L3)" u="1"/>
        <s v="SUO_234_H_Limbe-Mile_1:  06/03/2026 FME à l'agence ce matin pour vérification matériel toujours pas arriver ETD=06/03/2026 " u="1"/>
        <s v="EXN_088_H_Maroua-Diarenga: 20/11/25: FME activé pour investigations" u="1"/>
        <s v="Kenzou_G9U9U21_EST_016: Impacted by Kenzou_G9U9U21_EST_016 / P2 incident" u="1"/>
        <s v="Binka-IHS_G_NRO_023: 18/11/25:  Intervention replanifiée pour ce 19/11/25" u="1"/>
        <s v="SUO_266_H_Ekata-IHS_U, LogicRNCID=386: 24.04.26: Matériel reçu et FME en route pour le site, ETA=14H UTC" u="1"/>
        <s v="SUD_214_N_Mbongouen-MTN_G: power status check ongoing" u="1"/>
        <s v="Zouhaye_GD_EXN_242: Impacted by Guidiguis_D_EXN_018 (TX issue)" u="1"/>
        <s v="CTR_628_Z_Odza-III(CTR-628): FME Henry is on the way ETA=01:00 PM" u="1"/>
        <s v="OST_053_H_Tonga: " u="1"/>
        <s v="Njimom-IHS_L18L8_OST_149: 09/12/2025: FME Willy activated is on the way ETA=02H30" u="1"/>
        <s v="NRD_232_URH_OURO_GARGA: 18.04.26; Power issue at Fotokol-Town solved but RTN remains down, FME Roméo is investigating, update ASAP" u="1"/>
        <s v="NRD_007_H_Yelwa: 22.04.26; IHS; 48.8 V; FME Armel is managing with level 0" u="1"/>
        <s v="SUD_260_Z_Sangmelima-Chateau(SUD-260): 01.01.26; BO TRANS analysis ongoing" u="1"/>
        <s v="Jabane_G9U9L8_SUO_173: 06.01.26; Probable power issue; Camusat feedback awaiting" u="1"/>
        <s v="LIT_790_Z_Bomono-ba-mbengue-IHS(LIT-790): Impacted by LIT_477_Z_Bekoko-IHS(LIT-477)" u="1"/>
        <s v="SUO_173_H_Jabane: 19.04.26; Chassis et carte EASv2 faulty sur Ngodi, command en cours" u="1"/>
        <s v="CTR_630_Z_Eloumdem(CTR-630): Impacted by CTR_831_Z_Mbalgong-Carrefour(CTR-831) (Power issue)" u="1"/>
        <s v="CTR_875_Z_Nkolmessing-Abom-II(CTR-875): Impacted by CTR_711_Z_Nkolmesseng-Abom (Power issue)" u="1"/>
        <s v="Gbiti-IHS_G9U9L8_EST_101: Power status check ongoing" u="1"/>
        <s v="SUO_218_H_KUMBA-BONAKAMA_U: 12/12/2025 FME activé ETA=2H" u="1"/>
        <s v="Bastos-ART_G18L18L8_CTR_722: 28/04/2026 Grid outage grid only site / grid return awaited" u="1"/>
        <s v="Small-Ekombe-IHS_G9_SUO_090: 20/03/2026  retour Sani reprise des travaux sur le GE  escalade L3 IHS " u="1"/>
        <s v="LIT_618_Z_Logpom-Akanji-Immeuble(LIT-618): 22.04.26; Camusat; Travaux Eneo en cours dans la zone (Transformateur HS) - Escalated to L4" u="1"/>
        <s v="Martap_G18L18L8_ADM_060: Power status check ongoing" u="1"/>
        <s v="NRD_213_URH_MAYO_NDA: FO Tchollire - Mandingring DOWN" u="1"/>
        <s v="NRD_147_H_Nassarao-II: Impacted by IP link Touboro -- Garoua down" u="1"/>
        <s v="NRD_233_URH_LOUGUERRE: Impacted by IP link Touboro -- Garoua down" u="1"/>
        <s v="CTR_746_Z_Mendong-IV-MTN(CTR-746): Power Issue handled by MTN and ESCALATE TO L3 MTN" u="1"/>
        <s v="Gazawa-MTN-IHS_U_EXN_130: FME Seydou is activated (CM-20250707-00000113), ETA 17H UTC" u="1"/>
        <s v="Binka-IHS_G9U9_NRO_023_MRBTS1: IHS: 4V // Insecurity area // FME managing with L0 (Escalated to L3)" u="1"/>
        <s v="OST_110_H_Bfsam-Stade: 09.02.26; IHS; Grid outage, No space to deployed MGE/Grid return Awaited (escalated to L3)" u="1"/>
        <s v="Meyo-Elie_G_SUD_124: Impacted by Meyo-Centre_G9U9U21_CTR_145  // FME sur site et travaux en cours (Carte core faulty)" u="1"/>
        <s v="Mberem-Ngop_G9U9_ADM_133_MRBTS1: Camusat FME is managing (Escalated to L2 of Camusat) // ETA 14H UTC (Notre FME nous remonte la pluie dans la zone depuis le matin)" u="1"/>
        <s v="LIT_520_Z_Loum-Nkombi-II-IHS(LIT-520): 25.03.26; Besoin d'un FME sur site pour vérifier le statut du MPR et la chaine antennaire de l'ODU 3.1; CM-20260325-00003504; FME Eric activé pour investigations, ETA=15H UTC" u="1"/>
        <s v="Moulvouday_G9U21_EXN_038: Power status check ongoing" u="1"/>
        <s v="Dargala-New_G9_EXN_190_MRBTS1: Power status check ongoing" u="1"/>
        <s v="Niete-V15-IHS_G9U9U21L8_LIT_495: Power status check ongoing" u="1"/>
        <s v="Mbouda-CEBEC-MTN_G_OST_313: 11/11/25: Analyses BO TX en cours" u="1"/>
        <s v="LIT_161_Z_Cite-Sic-II(LIT-161): P2 Incident at IT_056_Z_Ange-Raphael" u="1"/>
        <s v="Tombel-MTN_U_LIT_225: 44V // IHS FME is managing with level 0 due to insecurity" u="1"/>
        <s v="EST_158_URH_DINO_FILS-ABONG-MBANG: EN attente du materiel ETD=24/08/2025  en attente de nouvel ETD" u="1"/>
        <s v="SUO_232_H_Buea-Bwitingui-Road: 24.04.26: Site vendalisé et négociations de l'accès en cours pour inventaire" u="1"/>
        <s v="CTR_472_Z_Damas-II(CTR-472): 11/09/2025 AOF DOWN pas de possibilité de routage sur le FH forte pluie dans la zone reprise du raccordment demain " u="1"/>
        <s v="LIT_677_Z_Makepe-III-MTN(LIT-677): Retour FME: Sur 4 redresseurs, seulement 2 sont fonctionnels et en état d’alarme. Nous avons également constaté des chutes de tension importantes, allant jusqu’à 43V, ce qui compromet la stabilité du site" u="1"/>
        <s v="EXN_414_URH_MAOULA: New site not yet accepted" u="1"/>
        <s v="EXN_486_URH_DAMLAY: New site not yet accepted" u="1"/>
        <s v="EXN_906_URH_MOKONG: New site not yet accepted" u="1"/>
        <s v="EXN_527_URH_MOVOY: 04/04/2026 FME activé eta asap " u="1"/>
        <s v="CTR_551_Z_NYOM-Camtel(CTR-551): Impacted by CTR_750_Z_Nkometou-II(CTR-750)" u="1"/>
        <s v="NRD_213_URH_MAYO_NDA: P2 Incident at ADM_160_H_Phacochere, power issue, camusat" u="1"/>
        <s v="NRD_338_URH_MAYO_DAA: P2 Incident at ADM_160_H_Phacochere, power issue, camusat" u="1"/>
        <s v="NRD_903_URH_MAYO_MBI: P2 Incident at ADM_160_H_Phacochere, power issue, camusat" u="1"/>
        <s v="LIT_680_Z_Logbessou-OCM(LIT-680): Impacted by LIT_638_Z_Logbessou-Sunshine-City(LIT-638)" u="1"/>
        <s v="Binka-IHS_G9U9_NRO_023_MRBTS1: IHS: 4V // Insecurity area // FME managing with L0 (Escalated to L4)" u="1"/>
        <s v="Roua_G9G18U21_EXN_108_MRBTS1: Matériel reçu et FME en route pour le site, ETA 13H UTC // FME on site working with TX BO" u="1"/>
        <s v="CTR_942_Z_Mbankolo-II(CTR-942): 08.04.26: Mauvaises phases Eneo affectant les redresseurs, point addressé à Eneo - Escalade L2 de Camusat" u="1"/>
        <s v="CTR_942_Z_Mbankolo-II(CTR-942): 09.04.26: Mauvaises phases Eneo affectant les redresseurs, point addressé à Eneo - Escalade L3 de Camusat" u="1"/>
        <s v="Otele_G9U9L8_CTR_201: Impacted by Ngoumou-Camrail_D_CTR_088" u="1"/>
        <s v="NRD_192_URH_KERENG: Impacted by Planned work at NRD_005_N_Figuil" u="1"/>
        <s v="SUO_179_H_Molyko-Paramount-Street-IHS_U: Power status check ongoing" u="1"/>
        <s v="SUO_171_H_Sonara: 03/11/25: Power alarms / Camusat feedback awaiting" u="1"/>
        <s v="LIT_853_Z_Japoma-Petit-Chateau(LIT-853): impacted by LIT_646_Z_Japoma-II(LIT-646) (TX issue)" u="1"/>
        <s v="Mamb_G9U9L8_CTR_356: SWAP ZTE EN COURS" u="1"/>
        <s v="Sohock-IHS_G_LIT_501: Power status check ongoing" u="1"/>
        <s v="Ouru-Dara_G9U9U21_ADM_148: 29.03.2026 FME : Still troubleshooting with the level 0" u="1"/>
        <s v="SUO_038_H_Muea: 25/09/2025 FME Guy is managing with level 0 (LOCKDOWN) Escalade L2 IHS" u="1"/>
        <s v="Kumbo_U_NRO_037: Camusat FME is managing with level 0 due to insecurity (Escalated to L3)" u="1"/>
        <s v="Dabanga_G9U9U21_EXN_807: 23.04.26: Retour projet MW Huawei: FME en route pour le site, ETA=14H UTC" u="1"/>
        <s v="EXN_302_URH_NDODEHE: Panneaux solaires décrochés par le vent // FME en route pour le site pour restauration, ETA 15/07/25" u="1"/>
        <s v="EST_152_Z_Bertoua-Hopital-IHS(EST-152): Power status check ongoing" u="1"/>
        <s v="EST_194_Z_Bertoua-Birpondo-II(EST-194): Power status check ongoing" u="1"/>
        <s v="Adoumre-IHS_U_NRD_078: Soft arrivé et FME en route pour le site ce 03/07/25, ETA 12H UTC" u="1"/>
        <s v="SUD_086_Z_Lende-Kribi(SUD-086): New Link swapped on UBT-S Not yet accepted and ESCALATE TO OCM" u="1"/>
        <s v="CTR_935_Z_BATA-Mokolo-II-IHS(CTR-935): 21/03/2026  Feedback IHS; grid only site with no space// awaiting grid return escalade L5 IHS " u="1"/>
        <s v="NRO_243_H_Bda-Mulang: 07/01/2026 To be check by FME ETA=10AM // carte flash recu faulty nouvelle expedition de baffoussam vers bamenda ETD=07/01/2026 " u="1"/>
        <s v="OST_343_URH_KOUHOUAT: Impacted by NRO_100_Bambalang (Power issue / P2 incident)" u="1"/>
        <s v="CTR_831_Z_Mbalgong-Carrefour(CTR-831): 02/09/2025 Grid outage grid only site / Awaiting grid return/ FME is on his way to the site ETA 04:00 PM to check the continuity of outage" u="1"/>
        <s v="OST_904_URH_NKOUMBAM: " u="1"/>
        <s v="Tchevi-IHS_G18L18L8_EXN_227: Power status check ongoing" u="1"/>
        <s v="Bafou_G18L8_OST_017: Impacted by OST_020_H_Dschang-II P1" u="1"/>
        <s v="LIT_684_Z_Ndokoti-Carrefour-MTN(LIT-684): MTN: power team will be on site around 5:30PM" u="1"/>
        <s v="CTR_951_Z_Odza-Entree-Plaque-LB(CTR-951): 26/09/2025 investigation en cours Escalalde L3 Camusat" u="1"/>
        <s v="Bascheo-IHS_G9_NRD_015_MRBTS1: 29/08/25 12H: Intervention reportée au 30/08/25 car pluie dans la zone et impossibilité de continuer le chemin suite à la montée des eaux" u="1"/>
        <s v="NRD_323_URH_OURO_DOUKOUDJE: Go Donne par OCM pour la relocalisation des sites. OT en cours redaction par la Team Projet Huawei pour la migration des Site. Un Update sera partage ce soir sur les delais // OT Toujours en cour d'elaboration pour effectuer les actions de reparenting recommandee Update en soiree_x000a__x000a_D'apres le BO TX, L'action de resolution de cet issue pourait cree une boucle ethernet. Mail vers le client en cours pour le reroutage de ces site sur Ribao // _x000a_Souci Localise sur site de Garoua-Orange. Action BO TX en cours " u="1"/>
        <s v="LIT_547_Z_Marche-Congo(LIT-547): " u="1"/>
        <s v="LIT_460_Z_Ngodi-Akwa(LIT-460): Impacted by LIT_460_Z_Ngodi-Akwa(LIT-460)" u="1"/>
        <s v="SUO_219_H_LIMBE-COCONUT-ISLAND-MTN: 16/04/2026 instabilité power MTN escalade L5 MTN " u="1"/>
        <s v="Bambalang_U_NRO_100: Rectifiers issue on site // Escalated to Stephane (MPR faulty and to be replaced the 04/06/2025)" u="1"/>
        <s v="Gbiti-IHS_G_EST_101: Chassis MSS8 sur site a pris un coup (en court-circuit) et expédition en cours de Bertoua vers Batouri, ETD=07/08/25, remplacement ce 08/08/25 // FME sur site et travaux en cours, ETR=15H UTC" u="1"/>
        <s v="Ekok_G_SUO_015: Impacted by Eyumojock_G_SUO_016 ()" u="1"/>
        <s v="Gbiti-IHS_G_EST_101: Test NOK, en attente des ODUs de OCM" u="1"/>
        <s v="OST_083_H_Foumban-NDjisse: 06.04.26; Power alarms; Camusat feedback awaiting" u="1"/>
        <s v="Mokolo_G18L18_EXN_012: 13/03/2026: FME activated, actually at Soulede for intervention" u="1"/>
        <s v="LIT_512_Z_Apouh(LIT-512): 22.04.26: ODU MPT 7-8G 3DB20858AC faulty et commande passée à OCM" u="1"/>
        <s v="OST_363_H_Dschang-Signal-Foreke: 2403/2026 grid outage,  gen fail to start / fme is informed" u="1"/>
        <s v="LIT_615_Z_Bonewonda-III: 02/11/25: Camusat: technician is informed and managing (escaladé au L2)" u="1"/>
        <s v="EST_108_Z_Bertoua-Q-Admin(EST-108): 06.04.26; Besoin d'un FME sur site pour vérifier la chaine antennaire de l'ODU 3.1; FME Emmanuel is activated for investigations, update ASAP" u="1"/>
        <s v="NYABI_G9U9L8_EST_133: SWAP ZTE site UP sur ZTE " u="1"/>
        <s v="Misaje_G_NRO_237: 27/11/25: Intervention planned for this 30/11/25" u="1"/>
        <s v="NRO_112_H_Bamenda-Bayelle-MTN: 06/02/2026 MTN activé pour le power " u="1"/>
        <s v="CTR_477_Z_Crf-Cornier(CTR-477): Impacted by CTR_071_Z_Madison(CTR-071)" u="1"/>
        <s v="NRO_243_H_Bda-Mulang: 02.01.26: IHS; DG faulty, replacement planned 03/01/2025" u="1"/>
        <s v="Abuh_G_NRO_079: Impacted by Fundong_NRO_015 (Power issue / Insecurity / P2 incident)" u="1"/>
        <s v="NRD_205_URH_LIBE: 27/12/2025 FME active ETA ASAP" u="1"/>
        <s v="NRD_140_H_Garoua-Nigeriare-II: Power status check ongoing" u="1"/>
        <s v="NRD_158_H_Garoua-Ngalbidje-II: Power status check ongoing" u="1"/>
        <s v="NRD_256_H_GUIDER-OURO-ALHADJI: Power status check ongoing" u="1"/>
        <s v="NRD_296_URH_OURO_DAJAM_KOLERE: Power status check ongoing" u="1"/>
        <s v="NRD_147_H_Nassarao-II: 06.04.26; FME en route pour le site, ETA=11H UTC" u="1"/>
        <s v="LIT_767_Z_Penja-Market-MTN(LIT-767): 16/03/2026 FME eric activé ETA=14H30 UTC " u="1"/>
        <s v="CTR_843_Z_SNH-Indoor_1(40843): 24/12/2025 " u="1"/>
        <s v="CTR_917_Z_ETOUDI-NEW(CTR-917): 16/12/2025 " u="1"/>
        <s v="CTR_711_Z_Nkolmesseng-Abom(CTR-711): 06/05/2026 FME is managing with guard" u="1"/>
        <s v="NRD_146_H_Garoua-Ouro-Lawan-II: 30/11/2025 Nous avons un souci avec la pompe à eau du générateur qui est passé faulty. " u="1"/>
        <s v="CTR_554_Z_Crf-Nkomo-IHS(CTR-554): 16/02/2026 Grid outage,site went down because Grid contactor did not excited//He excited and site on Grid" u="1"/>
        <s v="CTR_942_Z_Mbankolo-II(CTR-942): 09/01/2026  le retour de notre legal est la suivante: le bailleur demande une avance en paiement sur 7 ans et qu'il enverra une correspondance dès demain ou en debut de semaine prochaine au plus tard. Cependant nous pourrons accéder dans la journée de demain" u="1"/>
        <s v="ADM_007_H_Ngd-CRTV: 10/02/2026 FME sur site power issue escalde L2 camusat " u="1"/>
        <s v="MUTENGENE-MATERNITY-IHS_G9U9U21_SUO_210: 06/11/2025 FME is on the way, ETA 02:30 Pm" u="1"/>
        <s v="Mandama-IHS_G9U9U21_NRD_123: 27/12/2025 ODU a garoua expedtion vers GUIDER ETD=17H UTC " u="1"/>
        <s v="BARDAKE-HIS_G9U9_NRD_110: 13/04/2026 Relance OCM en attente de retour" u="1"/>
        <s v="SUD_055_Z_Sud-Cameroun-Hevea-Camtel(SUD-055): Power status check ongoing" u="1"/>
        <s v="NRD_319_URH_LABAKRE: NRD_319_URH_LABAKRE: Need FME at Lagdo-Ville to check RTN status and his interco with MPR(S1P3)" u="1"/>
        <s v="NRO_063_H_Bamenda-GTTC-IHS_U: FO Banengo - Bamenda Hostpot down" u="1"/>
        <s v="NRO_126_H_Gospel-Radio-IHS_U: FO Banengo - Bamenda Hostpot down" u="1"/>
        <s v="SUO_235_H_Limbe-Ngueme: 22/09/2025 Camusat: technician is informed and managing" u="1"/>
        <s v="SUO_241_H_Buea-Prime22: 08/12/2025 CAMUSAT: Technician is informed and managing" u="1"/>
        <s v="CTR_448_Z_Nkomkana-IHS(CTR-448): 21/12/2025: FME Brice relancer sera sur site dans 02H" u="1"/>
        <s v="CTR_942_Z_Mbankolo-II(CTR-942): Power Alarme observed on the site. CAMUSAT activated to share ETR" u="1"/>
        <s v="Nkong-Zem_G9U9U21_OST_073: 15.01.26; Impossible d'avoir le FME Rodrigue et escalade faite au RM Denis" u="1"/>
        <s v="Mbargue-Camrail_G9_CTR_457: 04/11/2025 Camusat: technicien en route ETA=11H30 UTC escaladé au L4 Camusat" u="1"/>
        <s v="OST_391_URH_MATABA_PONDIMOUN, LogicRNCID=350: 11/11/25: FME yaya activé pour investigations et manage avec le niveau 0" u="1"/>
        <s v="LIT_593_Z_Loum-PHP(LIT-593): 18.03.26; Camusat; ACCESS issue to PHP during the night as reports fme / managing will be done morning (escalated to L2)" u="1"/>
        <s v="LIT_756_Z_BTS-Mobile-Krystal-Palace(LIT-756): Feedback CAMUSAT: unknown investigation en cours feedback awaited from our technician (Escalated to L2)" u="1"/>
        <s v="NRD_205_URH_LIBE: 22.04.26; BBU is Down. Need FME on the site to check his status and interco with RTN; FME Ervice is activated to check, update ASAP" u="1"/>
        <s v="NRD_216_URH_DAWAN: 03.02.2026 Retour RM: Presence D'abeille sur le pylone. Appel d'offre envoyer pour trouver un exterminateur d'abeille. Update ASAP" u="1"/>
        <s v="NRO_131_H_Bamenda-Hospital-Roundabout-IHS: 13.04.26; Besoin d'un FME sur site pour vérifier le statut du MPR; CM-20260413-00005313; FME Cedric activé pour investigations, update ASAP" u="1"/>
        <s v="NRO_148_H_BAMENDA-MENTEH-IHS: 01.04.26; Site remains down after power issue. Need FME on site to check MPR status; CM-20260401-00007103; FME Cedric is activated to check, update ASAP" u="1"/>
        <s v="Roua_G9G18U21_EXN_108: Power status check ongoing" u="1"/>
        <s v="MENGUE-BIBEY-IHS_G_CTR_870: Power status check ongoing" u="1"/>
        <s v="Kontcha_G-VSAT_ADM_130: BUC faulty et commande passée à OCM" u="1"/>
        <s v="CDC-Delmonte-IHS_G9U9_LIT_173_MRBTS1: Power status check ongoing" u="1"/>
        <s v="Kambolepi-IHS_G9G18U9L18L8L7_EST_028: Power status check ongoing" u="1"/>
        <s v="CTR_949_Z_Emana-Bonne-Fontaine(CTR-949): 09.04.26; Grid outage and GEN cannot be started due to noise distrubance - L2" u="1"/>
        <s v="LIT_638_Z_Logbessou-Sunshine-City(LIT-638): 13/01/2026 access issue due to landlord/ Our FME is on the way to site ETA=13H30" u="1"/>
        <s v="Fonfuka_G9G18U9_NRO_043: 31/10/25: IHS: 33.2V / Due to insecurity, FME will manage it early morning, ETA asap (escalated to L2)" u="1"/>
        <s v="EST_198_Z_Bertoua-Koume-VT(EST-198): 23.04.26; Besoin d'un FME sur site pour vérifier le statut du MPR; CM-20260423-00002883; FME Emmanuel en route pour le site, ETA=13H UTC" u="1"/>
        <s v="SUO_047_H_Ekondo Nege MTN: Power status check ongoing" u="1"/>
        <s v="SUO_062_H_Buea-Universite: Power status check ongoing" u="1"/>
        <s v="SUO_073_H_Mamfe-Brasserie: Power status check ongoing" u="1"/>
        <s v="SUO_073_N_Mamfe-Brasserie: Power status check ongoing" u="1"/>
        <s v="SUO_125_H_Kumba-Krama-IHS: Power status check ongoing" u="1"/>
        <s v="SUO_167_H_Bondjo-Hill-IHS: Power status check ongoing" u="1"/>
        <s v="SUO_181_H_Great-Soppo-IHS: Power status check ongoing" u="1"/>
        <s v="SUO_185_H_BUEA-WOKOKO-IHS: Power status check ongoing" u="1"/>
        <s v="SUO_186_H_Buea-Boduma-IHS: Power status check ongoing" u="1"/>
        <s v="SUO_212_H_Limbe-Mile4-IHS: Power status check ongoing" u="1"/>
        <s v="SUO_213_H_Molyko-Buea-SC2: Power status check ongoing" u="1"/>
        <s v="SUO_214_H_Mile4-Q10-IHS_U: Power status check ongoing" u="1"/>
        <s v="SUO_231_H_Kumba-Bonakama2: Power status check ongoing" u="1"/>
        <s v="SUO_246_N_GBHS-Muyuka-U21: Power status check ongoing" u="1"/>
        <s v="SUO_297_H_Buea-Molyko-New: Power status check ongoing" u="1"/>
        <s v="Binka-IHS_U_NRO_023: MPT card arrived and access negotiation ongoing for this 19/07/25 (Road are blocked in NRO-Kumbo)" u="1"/>
        <s v="LIT_856_Z_Makepe-Orchidee: 17/04/2026 Carte EAC (3DB19417AA )  faulty commandée passé pas disponible point tranmsis a OCM" u="1"/>
        <s v="CTR_715_Z_Etoa-Dispensaire(CTR-715): 25/11/25: CAMUSAT: Grid outage, gen stopped due to noise disturbance / awaited eneo return" u="1"/>
        <s v="Tiko-Market-IHS_G18L8L18_SUO_104: 12/11/25: IHS: Low Grid Voltages, Injection pump faulty" u="1"/>
        <s v="LIT_528_Z_Newb-Ancien-Etage-New(LIT-528): 08.03.2026 IHS: Grid outage, No space to deploy MDG // Awaiting grid return| ESCALATE TO L2" u="1"/>
        <s v="EXN_283_URH_MIDIVING: Impacted by Gouzougoui-IHS_G18L18L8L26_EXN_100" u="1"/>
        <s v="NRO_255_N_Mbakong-MTN_G: 23/02/2026 IHS FME Moses is managing with level 0" u="1"/>
        <s v="Minisite-Elig-Edzoa_CTR_684: 30.03.2026 CAMUSAT: Grid outage grid only site ESCALADE L3 CAMUSAT : probleme de dijoncteur sur site ETR=12H " u="1"/>
        <s v="SUO_235_H_Limbe-Ngueme_U: CAMUSAT: investigations ongoing/FME is informed access issue due to insecurity. intervention will be done// CONTROLLEUR DE LA BAIE ENERGIE HS REMPLACEMENT AUJOURDHUI 03/07/2025 " u="1"/>
        <s v="NRO_032_N_Belo_G: 07/01/2026 No access for this site for now " u="1"/>
        <s v="NRO_032_N_Belo_G: 08/01/2026 No access for this site for now " u="1"/>
        <s v="Ntumbaw_G9U9_NRO_245: 01/11/25: Intervention prévue pour ce 02/11/25" u="1"/>
        <s v="Zhoa_GD_NRO_030: 12/12/2025 no access for now will try this weekend " u="1"/>
        <s v="Akongo-IHS_G9U9_CTR_436: 04.02.26; Probable power issue, IHS feedback awaiting" u="1"/>
        <s v="Dargala-New_G9_EXN_190_MRBTS1: Commande passée de 4 ODU (P2 incident handled by Ims)" u="1"/>
        <s v="OST_227_H_Foumbot-Centre-Ville-II: UP " u="1"/>
        <s v="NRO_002_H_Ntumansah_U: FO Banengo - Bamenda Hostpot down" u="1"/>
        <s v="NRO_122_H_Nitob-IHS_U: FO Banengo - Bamenda Hostpot down" u="1"/>
        <s v="NRO_229_H_Mendankwe_U: FO Banengo - Bamenda Hostpot down" u="1"/>
        <s v="Laising_U_NRO_044: IHS: 0V // Insecurity area / FME managing with L0" u="1"/>
        <s v="LIT_389_Z_Lounghe-Camrail(LIT-389): 15.04.26; Camusat; Solar only; Awaiting solar" u="1"/>
        <s v="CTR_698_Z_Nkoabang-South-MTN(CTR-698): FME Henry activated is managing ETA=01:00 PM" u="1"/>
        <s v="Kikai-IHS_G9U9L8_NRO_053: 04/03/2026 RM denis activé en attente de retour |FME will be on site after MBONSO intervention" u="1"/>
        <s v="SUD_177_Z_Kribi-Bongadwe(SUD-177): 14/03/2026 besoin d'un fme sur site pour le status du MPR et la chaine antennaire de l ODU 3/1 fme activé ETA asap " u="1"/>
        <s v="CTR_595_Z_Camp-Sonel(CTR-595): 17/04/2026 grid outage. no eneo phase present. site is grid only ESCALADE L4 CAMUSAT: toutjours en attente de l'equipe ENEO " u="1"/>
        <s v="Mamfe-Town-IHS_L8L18_SUO_107_MRBTS2: FSMF is faulty and order ongoing meanwhile, IHS activated to solve the roof which is damaged and to install a DC box on site (Escalated to L3 of IHS and 3PP)" u="1"/>
        <s v="Mengang-MTN_G9U9U21_CTR_306: Power status check ongoing" u="1"/>
        <s v="Bantoum-II-IHS_G9U9L8_OST_301_MRBTS1: Power status check ongoing" u="1"/>
        <s v="CTR_939_Z_Mehanda-IV(CTR-939): 17/03/2026 FME activé ETA=14H UTC " u="1"/>
        <s v="Bafanji_G9U9_NRO_051_MRBTS1: FO BAFOUSSAM-BANENGO - BAMENDA DOWN // Major P1 incident" u="1"/>
        <s v="CTR_046_Z_CNDH(CTR-046): 22/12/25: Camusat: Grid outage gen cannot be started due to noise disturbance (escalated to L2)" u="1"/>
        <s v="Meiganga_G18L18_ADM_004_MRBTS2: Besoin d'un FME sur site pour vérifier le statut du MPR / CM-20250916-00003696 // ETA will be shared" u="1"/>
        <s v="Mbalam_G9U21_SUD_222: 17.02.26; Probable power issue; escalated to L2 of Camusat" u="1"/>
        <s v="Mbalam_G9U21_SUD_222: 18.02.26: Probable power issue; escalated to L2 of Camusat" u="1"/>
        <s v="SUD_155_URH_NIETE-V7 (USINE): 02/01/2026 Power issue solar only awaited sunshine return" u="1"/>
        <s v="SUD_155_URH_NIETE-V7 (USINE): 13/03/2026 power issue solar only awaited sunshine return" u="1"/>
        <s v="SUD_155_URH_NIETE-V7 (USINE): 29/01/2026 power issue solar only awaited sunshine return" u="1"/>
        <s v="Sop-MTN_G9U9_NRO_258_MRBTS1: Instabilité de l'ODU 3/1 à Nkar  //  Besoin d'un FME sur site pour checker sa chaine antennaire" u="1"/>
        <s v="Kar-Hay_D_EXN_022: Impacted by Guidiguis_D_EXN_018 (TX issue)" u="1"/>
        <s v="EXN_218_H_Sedek: Impacted by EXN_210_H_Gabarairou (Power issue)" u="1"/>
        <s v="EXN_494_URH_DJAPAI: Impacted by EXN_309_URH_HOPPO (Power issue)" u="1"/>
        <s v="ADM_007_H_Ngd-CRTV: 30/03/2026 FME en attente de IHS  pour la visite conjointe " u="1"/>
        <s v="EST_150_Z_Andom(EST-150): P1 incident at EST_076_N_Diang-MTN; TX issue, FME is managing" u="1"/>
        <s v="Guili-Centre-IHS_G18L18L8_EXN_173: 15/04/2026 besoin d'un fme sur site pour verifier l'interco entre le MPR et la BTS S1P3 FME active eta ASAP " u="1"/>
        <s v="CTR_951_Z_Odza-Entree-Plaque-LB: 06/11/2025 Bonsoir,je viens d'avoir le RM de camusat(ZAKARI:697700025) pour l'accès du site,lui en retour m'a donné le contact du responsable qui  détient les clés de l'immeuble où ce trouve le site. sauf que après la responsable du site m'a fait comprendre que on ne peut avoir accès au site que demain plus qu'elle n'es pas dans la ville" u="1"/>
        <s v="LIT_837_Z_Yassa-Hotel-Midi(LIT-837): New Site not yet transferred to the MSP" u="1"/>
        <s v="LIT_648_Z_Babylone-dispensaire(LIT-648): Impacter par LIT_528_Z_Newb-Ancien-Etage-New(LIT-528)" u="1"/>
        <s v="NRO_243_H_Bda-Mulang: 07/01/2026 To be check by FME ETA=10 AM" u="1"/>
        <s v="CTR_202_Z_Mom(CTR-202): Impacted by CTR_098_N_Ngoumou-Camrail " u="1"/>
        <s v="ADM_164_H_Ngd-Bamyanga-Hossere-MTN_U: Impacté par FO TOUBORO == MADINGRINR DOWN" u="1"/>
        <s v="NRD_297_URH_FALATIGOU: 13/02/2026 NRD_297_URH_FALATIGOU : Need an FME to check connectivity and activ BO RAN support" u="1"/>
        <s v="Ekombe-Bondji-IHS_U_SUO_091: Faulty CB planned to be replaced after access clearance solve with surrounding/ ESCALTE TO H-TELI Management" u="1"/>
        <s v="Andom_G_EST_150: CAMUSAT: unknow Our technician will be manage the issue today / PWC to be replaced" u="1"/>
        <s v="NRO_073_N_Tatum_G: 02/02/2026 Site situer en zone rouge, apres negotiation des acces, un accord e principe a ete trouver pour intervention le 04-Fev" u="1"/>
        <s v="NRO_122_H_Nitob-IHS_U: IHS: Fme is informed and managing" u="1"/>
        <s v="TCHOLLIRE_G18L8_NRD_008_MRBTS2: Power status check ongoing" u="1"/>
        <s v="SUO_297_H_Buea-Molyko-New: New site not yet transferred to MSP" u="1"/>
        <s v="SUO_232_H_Buea-Bwitingui-Road: 30/08/25 10H: FME Salvador activated for investigations (CM-20250830-00001531) and reports gunshut in the area // Awaiting better security conditions to access the site" u="1"/>
        <s v="EXN_082_H_Maroua-Loperey: 28/12/2025 FME en route ETA=1H" u="1"/>
        <s v="Kuruda_G9G18U9U21L18L8_EXN_208: P2 incident at EXN_202_N_Bagarao; TX issue" u="1"/>
        <s v="Mamfe-Camtel_U_SUO_245: Impacted by Fontem_G9U9_SUO_017 (P1 incident / Insecurity)" u="1"/>
        <s v="Boubara-IHS_G9U9U21_EST_096: 12/01/2026 IHS FME Derrick is heading to site, ETA 16h45" u="1"/>
        <s v="Andek_U_NRO_218: 20/11/25: No connection to unit on ARDA module / FME is managing with level 0" u="1"/>
        <s v="Andek_U_NRO_218: 21/11/25: No connection to unit on ARDA module / FME is managing with level 0" u="1"/>
        <s v="MANSOUEN_G9U9_OST_293: Après analyse approfondies du BO TX ce 19/08/25, il est recommandé de faire des tests du Modem et du BUC sur un autre site fonctionnel. Expédition du modem ce 20/08/25 vers Yaoundé, ETD=21/08/25" u="1"/>
        <s v="Tatum_G_NRO_073: 29/11/2025 test des ODU de tatum sur un autre site " u="1"/>
        <s v="Meiganga-Universite_G9L8L7L18G18L26U21_ADM_171: Power status check ongoing" u="1"/>
        <s v="LIT_361_Z_Grand-Hangar-II(LIT-361): 03/02/2026 Radiator burst / Team is managing to fix" u="1"/>
        <s v="CTR_529_Z_Akak-Nkozoa-MTN-IHS(CTR-529): 31/01/2026 The FME should reset the MPR at AKAK-Nkozoa FME activé ETA=12H UTC // AOF DOWN raccordement en cours cds" u="1"/>
        <s v="CTR_1175_Z_Hemicycle-National-Assembly(CTR-1175): 12.02.26; FME reports power issue confirmed by guard, escalated to L2 of Camusat; Niveau 0 sur site et actions en cours" u="1"/>
        <s v="Fondonera-IHS_L18L8_OST_263: 07.04.26; IHS; fme brice is on site" u="1"/>
        <s v="Guiwa-Yangamo_G9U9U21L8_EST_123: 16.02.26; GE faulty low solar production /solar return awaited; GE replacement planned the 14.02.26 (escalated to L4)" u="1"/>
        <s v="Salapoumbe-Ville-MTN-IHS_G9L8_EST_103: 07.04.26; Besoin d'un FME sur site pour vérifier le statut du BUC, LNB, BTS; CM-20260407-00002139; FME Hugues activé pour investigations, update ASAP" u="1"/>
        <s v="NRO_102_H_Bafut-Swie-Hill-IHS: Power status check ongoing" u="1"/>
        <s v="NRO_112_H_Bamenda-Bayelle-MTN: Power status check ongoing" u="1"/>
        <s v="NRO_138_H_Jakiri-Church-IHS_U: POWER Status check ongoing" u="1"/>
        <s v="NRO_170_H_Bda-II-Council-area: Power status check ongoing" u="1"/>
        <s v="EXN_374_URH_ABASSOUNI: New site not yet transferred to MSP" u="1"/>
        <s v="EXN_533_URH_SAO_TCHAI: New site not yet transferred to MSP" u="1"/>
        <s v="CTR_943_Z_Mimboman(CTR-943): 25/11/25: Power Issue ESCALATE TO L3 CAMUSAT" u="1"/>
        <s v="Meyo-Nkoulou_U_SUD_117: 02/09/2025 bo tx : site non supervise fme active pour verification en local eta asap " u="1"/>
        <s v="Ngomedzap-MTN_G9U21L18L8_CTR_532: 18.04.26; Camtel activé pour checker la TX du site; 2604A37841, update ASAP" u="1"/>
        <s v="Santa-New_L18L8_NRO_104_MRBTS2: FME is activated to check (CM-20250731-00003537) // Access negotiated for this 01/08/25" u="1"/>
        <s v="NRD_039_H_Bibemire: 09.02.2026: Site Burned. Inventaire fait et commande de plusieurs cable effectues. Update sur la disponibilite d'ici 2H" u="1"/>
        <s v="Tatum_G_NRO_073: 28/11/25: FME is on site working with TX BO / Les ODUs des deux côtés émettent mais ne recoivent pas, test de l'ODU de Mah ce 29/11/25 sur le lien Kumbo --- Kikai" u="1"/>
        <s v="MBOUDA-CEBEC_G9U9L18_OST_313: Power status check ongoing" u="1"/>
        <s v="Mbouda_G9G18U9U21L18_OST_141: Power status check ongoing" u="1"/>
        <s v="EXN_440_URH_YAGA_TOUKOUR_SOUDANI: POWER STATUS CHECK ONGOING " u="1"/>
        <s v="CTR_924_URH_NKOLBOGO-I: Impacted by CTR_192_Z_Saa (Power issue)" u="1"/>
        <s v="Babette_G9U9U21L8_OST_257_mrBTS1: 17/09/25: FME Yaya is activated to check" u="1"/>
        <s v="SUO_234_H_Limbe-Mile_1: 06/11/2025 analyse bo tx en cours " u="1"/>
        <s v="SUO_234_H_Limbe-Mile_1: 16/02/2026 investigation en cours " u="1"/>
        <s v="Kosseoua_U_ EXN_244: Cable FPFC tombé et commande passée à OCM" u="1"/>
        <s v="SUO_224_H_LIMBE-MOTOWOH-MTN: 16/02/2026 MTN activé pour le power" u="1"/>
        <s v="EXN_283_URH_MIDIVING: Impacted by Gouzougoui-IHS_G18L18L8L26_EXN_102" u="1"/>
        <s v="Nitoukou-IHS_L18L8_CTR_177: 03/11/25: Branching disponible à Dla et expédition vers Bafoussam, ETD=04/11/25" u="1"/>
        <s v="MBOUDA-CEBEC_G9U9L18_OST_313: BO TX analysis ongoing" u="1"/>
        <s v="SUO_110_H_Kumba-Fiango-IHS_U, LogicRNCID=386: Power status check ongoing" u="1"/>
        <s v="Minisite-Elig-Edzoa_CTR_684: 29/08/2025  Grid only site Grid restoration awaited FME on his way for verification ETA=14H  ESCALADE L2 CAMUSAT " u="1"/>
        <s v="Nkenglikok_G9U9U21_CTR_060: 06/11/25: FME sur site et travaux en cours / ODU 3DB20859AB faulty et expédition de Ngd ce 07/11/25 si possible, ETD=13/11/25" u="1"/>
        <s v="LIT_791_Z_Mabanda-New(LIT-791): FME ACTIVE ETA= 12H UTC " u="1"/>
        <s v="Befang-MTN_G9U9_NRO_239: 16/08/2025 new intervention at Befang access negotiation is ongoing 19/08/2025  " u="1"/>
        <s v="CTR_865_Z_Oyomabang-II(CTR-865): 09/04/2026 Grid outage grid only site / Awaiting grid return - Escalated to L3" u="1"/>
        <s v="LIT_649_Z_Bep-Cafrad(LIT-649): 10.04.26; Camusat; grid outage grid only site / awaiting grid return - Escalade L3" u="1"/>
        <s v="CTR_868_Z_Institute-Samba-New(CTR-868): 07.04.26; Camusat; FME en route pour vérifier la continuité, ETA=13H30 UTC" u="1"/>
        <s v="CTR_951_Z_Odza-Entree-Plaque-LB(CTR-951): 02/01/2025 FME activé rdv pris pour 12H // fme sur site negociation toujours en cours pour l'accès" u="1"/>
        <s v="EXN_468_URH_OURO_HAMA: New site not yet accepted" u="1"/>
        <s v="EXN_904_URH_MATCHARAY: New site not yet accepted" u="1"/>
        <s v="Kembong_L18L8_NRO_026: Power status check ongoing" u="1"/>
        <s v="CTR_092_Z_Boutourou(CTR-092): Impacted by CTR_091_Z_Bamoko(CTR-091)" u="1"/>
        <s v="Bekasiki-Guizore_N_G9U9L8L7_ADM_223: Impacted by Kaladi-MTN-IHS_G18L18L8_ADM_100" u="1"/>
        <s v="Mamfe-Centre-IHS_G9U9U21_SUO_106: Impacted by Fontem_G9U9_SUO_017 (P1 incident / Insecurity)" u="1"/>
        <s v="GABARAIROU_U_EXN_210: Impacted by Guidiguis_EXN_018  (TX issue and P1 incident, FME is on site)" u="1"/>
        <s v="LIT_649_Z_Bep-Cafrad(LIT-649): 10.04.26; Camusat; Grid outage grid only site / awaiting grid return - Escalade L4" u="1"/>
        <s v="CTR_529_Z_Akak-Nkozoa-MTN-IHS(CTR-529): 19/09/2025 The technician is Aurélien (656179911-SFM) He is here for battery swaps and GE" u="1"/>
        <s v="EST_253_URZ_NDAMONO(EST-253): 17.03.26; Besoin d'un FME sur Nyabi pour vérifier l'interco entre l'EBU1 et l'EBU2; FME Hugues activé pour investigations, update ASAP" u="1"/>
        <s v="Mokolo3-IHS_G18L18L8_EXN_156: power status check ongoing" u="1"/>
        <s v="Ossing-IHS_G9U9_SUO_100: Impacted by Bachuo-Ntai_SUO_030, P1 incident, TX issue" u="1"/>
        <s v="Ouru-Dara_G9U9_ADM_148_MRBTS1: Modem reçu destiné au projet de modernisation VSAT, nouvelle commande passée à OCM" u="1"/>
        <s v="EXN_547_URH_NGAINA: Impacted by Guere-IHS_EXN_126" u="1"/>
        <s v="Widikum_G9U9_NRO_219: Impacted by Batibo_NRO_010 (TX issue)" u="1"/>
        <s v="EXN_543_URH_MOUMOUR: FME Herman activated is managing ETA=02:00 PM" u="1"/>
        <s v="CTR_671_Z_Nkolfoulou-I(CTR-671): Impacted by CTR_675_Z_Tsinga-Village2(CTR-675)" u="1"/>
        <s v="Santchou-IHS_G9G18U21L18L8_OST_140: Impacted by Santchou_L18L8L26_OST_038 (TX issue)" u="1"/>
        <s v="Ntem_G9U9_NRO_056_MRBTS1: IHS FME is managing with level 0 due to insecurity (Escalated to L2)" u="1"/>
        <s v="Bachuo-Ntai_G9_SUO_030: 16/04/2026 Le RM nous informe que les FME demeurent injoignables à ce stade." u="1"/>
        <s v="CTR_865_Z_Oyomabang-II(CTR-865): 13.02.26; Power alarms; Camusat feedback awaiting (escalated to L2)" u="1"/>
        <s v="Ndop-Kake-Hill_G9U9L8_NRO_137_MRBTS1: 28/08/25 9H: Acess not granted for now checking with level zero ETA 14H UTC" u="1"/>
        <s v="Tiko-Junction-IHS_G9U9U21_SUO_205: 18/11/2025 Spare flash card will transferred today for replacemd ETD=18/11/25 / Carte toujours pas arrivée et escalade faite à M. Théo" u="1"/>
        <s v="Home-HIS_G9U9U21_ADM_112_MRBTS1: Convertiseur de 48V-220V et module FPFC faulty et commande en cours // Spare Sent this morning from Dla to Ngd, ETD=01/07/25 (Arrival check ongoing)" u="1"/>
        <s v="NRD_270_H_TOUBORO-VILLE-II: Impacted by IP link Touboro -- Garoua down" u="1"/>
        <s v="EXN_158_H_Maroua-Total-Domayo-MTN-IHS: Incident P1 autour de EXN_018_H_Guidiguis (Zokok)" u="1"/>
        <s v="SUO_299_H_Limbe-Samko: 15.04.26; Camusat; investigation ongoing, loss com , red zone / fme is informed and try to manage" u="1"/>
        <s v="ADM_008_N_Baiboum: 19/03/2026 FME activé ETA asap" u="1"/>
        <s v="Mbingo-IHS_G9U9U21_NRO_031: Imapcted by capa manage bambili" u="1"/>
        <s v="Fifinda-MTN_G_SUD_215: Impacted by Pama_G9U9L8_SUD_004 (Tx issue)" u="1"/>
        <s v="SUD_149_URH_KILOMBO_V6: Impacted by Niete-V13_G9U9U21L8_LIT_194 (TX Issue)" u="1"/>
        <s v="NRO_050_N_Bangolan_G: 17.04.26; IHS; CMS=1V; FME Eric managing with level 0 due to insecurity - ESCALADE L2 IHS " u="1"/>
        <s v="CTR_1176_Z_Ahala-SABC: New site not yet transferred to MSP" u="1"/>
        <s v="CTR_1199_URZ_MASSASSA: New site not yet transferred to MSP" u="1"/>
        <s v="CTR_374_Z_Awae-Nkomo(CTR-374): impacted by mimboman nodal " u="1"/>
        <s v="CTR_777_Z_Nkoulou-II(CTR-777): impacted by mimboman nodal " u="1"/>
        <s v="Mbitom-Camrail_G_EST_105: 23/09/25: Problème de guide d'ondes et swap du lien Tete-d'elephant&lt;--&gt;Mbitom prévu pour cette semaine" u="1"/>
        <s v="Mbitom-Camrail_G_EST_105: 25/09/25: Problème de guide d'ondes et swap du lien Tete-d'elephant&lt;--&gt;Mbitom prévu pour cette semaine" u="1"/>
        <s v="SUO_061_Z_Bekoko-MTN(SUO-061): 09.04.26; Besoin d'un FME sur site pour tshoot en local; CM-20260408-00007063; FME Pascal activé pour investigations, ETA=12H UTC" u="1"/>
        <s v="Lomie_G9U21_EST_010_MRBTS1: Power status check ongoing" u="1"/>
        <s v="Abuh_L18L8_NRO_079: 10.04.26; Négociations de l'accès en cours, red zone" u="1"/>
        <s v="Colline-du-loup_G9U9_LIT_133_MRBTS1: Incident P2 en cours avec l'IM sur Colline-du-loup_LIT_133." u="1"/>
        <s v="Laising_L18L8_NRO_044: 25.02.2026 IHS: CMS= 0V Roland is informed and managing with L0 (escalated to L2)" u="1"/>
        <s v="SUO_089_H_ASHUM: Impacted by SUO_040_H_Tinto (TX issue)" u="1"/>
        <s v="NRO_243_H_Bda-Mulang: 19/12/25: IHS: FME is managing with level 0" u="1"/>
        <s v="Nkar-IHS_G9U9L8_NRO_142: 02/11/25: FME sur site et travaux en cours" u="1"/>
        <s v="CTR_868_Z_Institute-Samba-New(CTR-868): 14/04/2026 Grid outage / Grid return awaited" u="1"/>
        <s v="EXN_424_URH_LIBAM: Impacted by EXN_131_N_Zanay-IHS P1" u="1"/>
        <s v="EXN_436_URH_MABAS: Impacted by EXN_131_N_Zanay-IHS P1" u="1"/>
        <s v="EXN_453_URH_GORAY: Impacted by EXN_131_N_Zanay-IHS P1" u="1"/>
        <s v="NRD_163_H_Garoua-Camp-Chinois-II: Impacted by NRD_073_H_Garoua-Camp-Chinois-IHS (TX issue)" u="1"/>
        <s v="Ouro-dara_G-VSAT_ADM_148: 27/08/25 11H: FME en route pour le site, ETA 28/08/25 (Site VSAT difficile d'accès)" u="1"/>
        <s v="NRD_009_H_Garoua-Lainde: Power status check ongoing" u="1"/>
        <s v="NRD_062_H_Garoua-Ray-Re: Power status check ongoing" u="1"/>
        <s v="NRD_070_N_Kong-Kong-IHS: power status check ongoing" u="1"/>
        <s v="NRD_097_H_Yelwa-MTN-IHS: power status check ongoing" u="1"/>
        <s v="NRD_257_H_GUIDER-BEBERE: Power status check ongoing" u="1"/>
        <s v="NRD_259_H_GUIDER-KOLLAS: Power status check ongoing" u="1"/>
        <s v="NRD_290_URH_MAYO_LEBBRI: Power status check ongoing" u="1"/>
        <s v="NRD_295_URH_POMLA_MANGA: Power status check ongoing" u="1"/>
        <s v="NRD_325_URH_NGONG_KALGE: Power status check ongoing" u="1"/>
        <s v="NRD_901_URH_POPOLOGOZOM: Power status check ongoing" u="1"/>
        <s v="EXN_307_URH_GRELIE: 20/11/25: FME is activated to check" u="1"/>
        <s v="Nkar-IHS_G9U9L8_NRO_142_MRBTS1: Power status check ongoing" u="1"/>
        <s v="Mpenda-Mbocko-IHS_L18L8_SUO_008: Power status check ongoing" u="1"/>
        <s v="LIT_626_Z_Ngodi-Cite(LIT-626): 13/01/2026 FME activé ETA asap" u="1"/>
        <s v="Kolomine_G18L18L8_EST_125: Impacted by Impacted by Kenzou_L18L8_EST_022" u="1"/>
        <s v="Kumbo_G18L8L18_NRO_037: 07.02.2026 CAMUSAT: Technician is informed and managing" u="1"/>
        <s v="EST_017_Z_Atok(EST-017): 25/02/2026 Feedback IHS : CMS = 30.9V_x0009_Level 0 is on site" u="1"/>
        <s v="Alou-IHS_G9_SUO_133: 19/08/25 10H: Access negotiation still ongoing for an intervention this 22/08/25" u="1"/>
        <s v="Tignere_G18L18L8_ADM_011_MRBTS2: 26/09/25: FME en route pour la cannibalisation de la carte ST2 sur le site de Likok, ETA=20H UTC" u="1"/>
        <s v="LIT_698_Z_Yansoki-MTN(LIT-698): 21/09/25: Besoin d'un FME sur site pour vérifier le statut de la BBU et son interco avec le MPR port 1/6 / CM-20250921-00002245 / FME Marius activé pour investigations" u="1"/>
        <s v="SUO_218_H_KUMBA-BONAKAMA_U: BO TRANS ANALYSIS ONGOING" u="1"/>
        <s v="Santa-New_G9U9_NRO_104_MRBTS1: Power status check ongoing" u="1"/>
        <s v="CTR_558_Z_Emombo-2eme-Crf(CTR-558): 18/12/2025 Camusat investigation en cours escalade L2 camusat " u="1"/>
        <s v="LIT_486_Z_Denver2: 06/11/2025 ANALYSE BO TX EN COURS " u="1"/>
        <s v="SUO_218_H_KUMBA-BONAKAMA: 13/08/2025 ESCALADE LIBERTE " u="1"/>
        <s v="Akom-II-IHS_G9U9L8_SUD_054: 12/12/2025 IHS: Jean paul is on the way, ETA 10:55 AM" u="1"/>
        <s v="OST_331_URH_NJIPOUOCHE-FOYET: Impacted by Njimom-IHS_L18L8_OST_149" u="1"/>
        <s v="NRD_099_N_Sorawel-IHS_D: Impacted by Planned work at NRD_005_N_Figuil" u="1"/>
        <s v="NRO_243_H_Bda-Mulang: IHS: 3.8V // PWC overload due to lack of rectifiers. " u="1"/>
        <s v="CTR_1162_Z_Messassi-Ngonlonk-IHS(CTR-1162): 02.04.26; IHS; 2.2 V; ACCESS ISSUE ,NOISE SOUNDS" u="1"/>
        <s v="LIT_671_Z_Ndogbong-Bifaka(LIT-671): 22.04.26; Grid only site; Awaiting grid return - Escalated to L2" u="1"/>
        <s v="LIT_753_Z_Bois-Des-Singes-II-MTN: 27.04.26: Power alarms; MTN is activated to check, escalated to L2" u="1"/>
        <s v="LIT_685_Z_NYANGOBE-MTN(LIT-685): 13.02.26; Problème d'énergie, batteries et powercore en défaut, escalade faite au L5 de MTN et à OCM" u="1"/>
        <s v="Mbonso_G9U9U21_NRO_057: Impacted by Ntem_G9U9U21_NRO_056" u="1"/>
        <s v="Nwa_U_NRO_012: IHS: FME Roland is managing with level 0." u="1"/>
        <s v="NRO_007_H_Wum: P1 Incident at Bafut-MTN_G_NRO_036, power issue" u="1"/>
        <s v="NRO_029_H_Mankon: P2 incident at NRO_029_H_Mankon; Power issue" u="1"/>
        <s v="Mutengene-Qter8_G18L8L18_SUO_064: 05/11/25: Site UP sans action / Power issue" u="1"/>
        <s v="CTR_925_URH_NKOTENG_SOSUCAM1: 31/10/25: RTN faulty expédition en cours de Yaoundé pour Nanga, ETD=01/11/25" u="1"/>
        <s v="Bagarao_G9_EXN_202: 18/12/2025: FSMF Faulty. Spare remplacer mais souci Upgrade soft. BO RAN travaille dessus ETR=12H" u="1"/>
        <s v="CTR_297_Z_NOMALE(CTR-297): Impacted by CTR_091_Z_Bamoko(CTR-091)" u="1"/>
        <s v="EST_024_Z_Nguelemendouka-FH(EST-024): Impacter par EST_076_N_Diang-MTN_G" u="1"/>
        <s v="CTR_662_Z_Abome-II(CTR-662): IMPACTED BY CTR_628_Z_Odza-III(CTR-628) (Power issue)" u="1"/>
        <s v="CTR_739_Z_Mvog-Manga-III(CTR-739): Impacted by CTR_665_Z_Ekoumdoum-II(Power issue)" u="1"/>
        <s v="CTR_748_Z_Sim-barriere(CTR-748): Impacted by CTR_320_Z_Meyo(CTR-320) (Power issue)" u="1"/>
        <s v="NRD_203_URH_MANDJOLA: Point en escalade au niveau de l'ing d'OCM (Bea Albert et Kedi Jeovani)" u="1"/>
        <s v="Bambui-II_G9U9L8_NRO_140: 05.03.26; Camusat; Red zone intervention planned for tomorrow escalade L2 CAMUSAT " u="1"/>
        <s v="Otele_G9U9L8_CTR_201: 26.02.26; Besoin d'un FME sur site pour vérifier le statut de la BTS et son interco avec le MPR S1P1" u="1"/>
        <s v="Dibang_U_CTR_204: 0V // Fme is on the way ETA= 14:40" u="1"/>
        <s v="Mandama-IHS_G9U9_NRD_123_MRBTS1: Power status check ongoing" u="1"/>
        <s v="Letta-MTN_G9U9L8L7_EST_063: Impacted by Brigaya_G9U9L8L7_EST_056" u="1"/>
        <s v="Mvengue_G9U9_SUD_226: 02.04.2026: FME is on the way  ETA 15H // FME sur site travaux en cours " u="1"/>
        <s v="Kette_G9U9U21_EST_045: 04/11/2025 la ville et les sortie de ville sont toujours Bloquée aucune vehicule ne sort " u="1"/>
        <s v="Kette_G9U9U21_EST_045: 05/11/2025 la ville et les sortie de ville sont toujours Bloquée aucune vehicule ne sort " u="1"/>
        <s v="LIT_630_N_Minisite-PK8-ESG-ISTA: 06/02/2026 Grid outage, Grid only site / Grid return awaited (escalade L2 CAMUSAT)" u="1"/>
        <s v="Dumbu_GD_NRO_046: 17.01.2026:  L'equipe projet va mettre a disposition un module AIRSCAL pour intervention. La date sera communiquee le 17/01/2026" u="1"/>
        <s v="Banekane_L18L8_OST_052: Impacted by Bangangte_GD_OST_012 / P2 Impact" u="1"/>
        <s v="NRD_036_N_Madingring: 19.04.26; Equipe projet RAN sur site pour travaux, escalade faite" u="1"/>
        <s v="SUO_173_H_Jabane: 27.04.26: Site probablement en arrêt par le BIR, investigations en cours" u="1"/>
        <s v="Akum-IHS_G9U9L8_NRO_139: ODU 3DB29107AA testé défectueux à Kwe-Pastoral et commande en cours" u="1"/>
        <s v="LIT_651_Z_DEIDO-MARCHE(LIT-651): 23/12/2025 Grid outage Grid only site / Grid restoration awaited. No space." u="1"/>
        <s v="SUD_092_Z_Port_Autonome_Kribi(37092): 31/03/2026  Demande d'accès en cours au port  Le minisite est alimenté par le biais d'une prise murale du port de kribi ESCALADE L4 CAMUSAT " u="1"/>
        <s v="Mutengene-E-Police_G9U9U21_SUO_164: Impacted by Mile4_N_SUO_021" u="1"/>
        <s v="EST_158_URH_DINO_FILS-ABONG-MBANG: 29/08/2025 en attente de retour pour le materiel escalade SEKA" u="1"/>
        <s v="LIT_280_Z_Songa-Boko: 07/11/25: Site vendalisé et inventaire en cours" u="1"/>
        <s v="EST_133_Z_NYABI(EST-133): Impacted by Impacted by Kenzou_L18L8_EST_016" u="1"/>
        <s v="Phacochere_G9U9L8_ADM_160: FO Tchollire - Mandingring DOWN, P1 Incident" u="1"/>
        <s v="Madingring_G9U9L8_NRD_036: Impacted by P1 incident at Madingring_NRD_036 / TX issue" u="1"/>
        <s v="Omeng_L18L8_LIT_136: 20/12/2025: FME Injoignable ESCALADE faite au RM Denis. Update ASAP" u="1"/>
        <s v="Befang-MTN_G9U9_NRO_239: 09/02/2026 IHS: CMS=2.9V Moses is informed and managing with L0." u="1"/>
        <s v="Lokoti_L18L8_ADM_051: 17/03/2026 FME sur site FSMF FAULTY " u="1"/>
        <s v="Campo-Maan-G_SUD_085: 31/10/2025 Technicien en route pour le site ETA=16H" u="1"/>
        <s v="LIT_306_N_Missole-Entree: 31/01/2026 FME activé " u="1"/>
        <s v="Afanoya-MTN-IHS_GD_CTR_463: 01/11/25: IHS: Our FME is on site for PM" u="1"/>
        <s v="Kumbo_U_NRO_037: Camusat : investigation ongoing , fme manage the point" u="1"/>
        <s v="EXN_045_H_Maroua-CRTV: ODUs faulty et expédition en cours de  Yaoundé, ETD=15/08/25" u="1"/>
        <s v="Jabane_G9U9L8_SUO_173: 04/02/2026 arret des equipemetn par le BIR pour mauvais temps  (escalade L3 CAMUSAT)" u="1"/>
        <s v="OST_170_H_Bfsam-Centre-II: 20/11/25: FME en route pour le site, ETA=11AM / FME sur site et travail en cours" u="1"/>
        <s v="NRD_208_URH_BAKSA: Triple Coupure FO :* FO SOUKOUNGA ---- GALLE DOWN VS FO BEMBOYO --- GALLE DOWN VS FO GABO_BADZERE ---  GALLE DOWN" u="1"/>
        <s v="NRD_346_URH_GOROM: Triple Coupure FO :* FO SOUKOUNGA ---- GALLE DOWN VS FO BEMBOYO --- GALLE DOWN VS FO GABO_BADZERE ---  GALLE DOWN" u="1"/>
        <s v="LIT_820_URH_MBANDA: Power issue / rural site / awaiting sunshine" u="1"/>
        <s v="SUO_220_H_Mile16-Bolifamba-IHS: Impacted by SUO_169_H_Buea-Bomaka-III-MTN (Power issue)" u="1"/>
        <s v="Pama_G9U9L8_SUD_004_MRBTS1: ZTE Plan Work Ongoing on the site. Check Ongoing with ZTE team for ETR" u="1"/>
        <s v="SUO_219_H_Limbe-Coconut-Island-MTN_U: 18.04.26; Power instabilities on site escalated to L5 of MTN" u="1"/>
        <s v="Minisite_PK8-ESG-ISTA_L18_LIT_630: 02.04.2026 CAMUSAT: Grid outage, Grid only site / Grid return awaited" u="1"/>
        <s v="ADM_180_H_Ngd-Beka: CAMUSAT:grid outage, Ge faulty reported by   FME  / Grid return awaited (ESCALADE L2 CAMUSAT)" u="1"/>
        <s v="Roua_G9G18U21_EXN_108: BO TRANS ANALYSIS ONGOING" u="1"/>
        <s v="Mazera_G9U9U21_EXN_226: Power status check ongoing" u="1"/>
        <s v="Zileng-IHS_G18L18L8_EXN_174: 25/02/2206 FME activé " u="1"/>
        <s v="ADM_071_H_Ngd-Crf-Texaco: 17/08/2025  17/08/2025 FME ACTIVE ETA ASAP" u="1"/>
        <s v="LIT_934_URZ_KOKOUE(LIT-934): 15/04/2026 Le materiel sera livré demain 15/04/2026 pour dispatch " u="1"/>
        <s v="LIT_657_Z_Kotto-Denver(LIT-657): Impacted by LIT_678_Z_Mbangue-III-MTN (Grid outage / P2 incident)" u="1"/>
        <s v="LIT_657_Z_Kotto-Denver(LIT-657): Impacted by LIT_678_Z_Mbangue-III-MTN (Power issue / P2 incident)" u="1"/>
        <s v="Baba-MTN_U_NRO_259: IHS: No CommV FME Pene is managing with level 0 (insecurity area) (Escalated to L3)" u="1"/>
        <s v="CTR_714_Z_SOA-Vallee(CTR-714): CAMUSAT: Investigation ongoing Technician is managing/ ESCALATE TO L3 CAMUSAT" u="1"/>
        <s v="Ndop-Kake-Hill_G_NRO_137: IHS: 26.5V Access issue due to insecurity in the area, FME is managing with level 0" u="1"/>
        <s v="EXN_233_H_Maroua-Meskin_U: Camusat FME ongoing to site, ETA 11H and Huawei FME also ongoing to site, ETA 11H UTC" u="1"/>
        <s v="Campo-Maan_G9U9_SUD_085: 04/03/2026 investigation ongoing / Our technician is trying to reach the guard. We will revert back to you" u="1"/>
        <s v="Fonfuka_U_NRO_043: Power status check ongoing" u="1"/>
        <s v="CTR_1145_Z_MIMBOMAN-FIN-GOUDRON-KOSSONGO: New site not yet transferred to MSP" u="1"/>
        <s v="Nyassosso-MTN_U_SUO_039: 06/11/2025 retour sani njamo RED ZONE intervention prevu 07/11/2025 " u="1"/>
        <s v="Lagdo-Marche_U_NRD_077: ODU 3DB20828AA faulty et commande passée à OCM //  // Récupération en cours au WH Bassa" u="1"/>
        <s v="LIT_014_Z_Stamatiades(LIT-014): 17/09/2025 retour IHS 2 phase ENEO HS " u="1"/>
        <s v="Balissa_MTN-IHS_G18L18L8_CTR_170: 02/03/2026 Intervention prevu pour demain 03/03/2026 " u="1"/>
        <s v="Balissa_MTN-IHS_G18L18L8_CTR_170: 02/03/2026 Intervention prévu pour demain 03/03/2026 " u="1"/>
        <s v="NRO_048_H_Sabga: P1 incident at NRO_N_034_Balikumbat-Palais, core card issue on MPR_Bambili" u="1"/>
        <s v="Mayo-Oulo_G18L8L18_NRD_010: Site rester down apres remplacement du power injector, SFP et fibre optique suspecter faulty, expedition de YAOUNDE ETD 05-Fev pour GAROUA" u="1"/>
        <s v="Djampa_G9U9L8_CTR_985: Power status check ongoing" u="1"/>
        <s v="OST_392_URH_MBEKONG_MAGAP: Impacted by OST_273_H_Bato (TX issue)" u="1"/>
        <s v="Widikum_G9U9U21_NRO_219: P2 incident at NRO_017_H_Bali | TX issue" u="1"/>
        <s v="SUO_240_H_Buea-Street2: Impacted by SUO_063_H_Buea-Centre-Ville (TX ISSUE)" u="1"/>
        <s v="LIT_938_URZ_MBAMBOU-Division-5(LIT-938): New site not yet transferred to MSP" u="1"/>
        <s v="LIT_969_Z_Nyalla-Qtier-Haoussa(LIT-969): New site not yet transferred to MSP" u="1"/>
        <s v="LIT_756_Z_BTS-Mobile-Krystal-Palace(LIT-756): 06.04.26; Power alarms; Camusat feedback awaiting" u="1"/>
        <s v="CTR_558_Z_Emombo-2eme-Crf(CTR-558): 14.04.26; Camusat; Grid only site grid outage / grid return awaited" u="1"/>
        <s v="CTR_658_Z_Nkolbong-II(CTR-658): 23.04.26; Camusat;  Grid outage and ATS is faulty / Grid return awaited" u="1"/>
        <s v="CTR_660_Z_Nsimeyong-Chefferie(CTR-660): 01.04.26; Camusat; Grid outage, grid only / grid return awaited" u="1"/>
        <s v="Boubara-IHS_G18L18L8_EST_096: Power status check ongoing" u="1"/>
        <s v="OST_177_H_Foumban-Njibam: Impacted by OST_087_H_Foumban-Ndjidare" u="1"/>
        <s v="Abuh_G9U9U21_NRO_079: 14/04/2026 RED ZONE negociation d'accès en cours " u="1"/>
        <s v="CTR_198_Z_Bastos-Nylon(CTR-198): impacted by CTR_475_Z_Sous-Prefecture-Tsinga(CTR-475)" u="1"/>
        <s v="CTR_708_Z_Nkoabang-Nord(CTR-708): 26.03.26; Carte EAC faulty et disponible à Yaoundé et remplacement ce jour, ETR=18H UTC" u="1"/>
        <s v="Mamfe-Camtel_L8_SUO_245_MRBTS2: FSMF arrived in BDA and replacement planned this 02/07/25, ETA 13H UTC // FME on site, work ongoing" u="1"/>
        <s v="Kamkop-IHS_G_OST_146: BO TRANS analysis ongoing" u="1"/>
        <s v="Bakwele-IHS_U_SUO_249: impacted by Ossing-IHS_G_SUO_100" u="1"/>
        <s v="Bachuo-Ntai_G9_SUO_030: Impacted by Fontem_U_SUO_017 (Power issue)" u="1"/>
        <s v="Malende-IHS_L18L8_LIT_462: Impacted by Muyengue-Bafia-IHS_LIT_176 (TX Issue)" u="1"/>
        <s v="Minisite_PK8-ESG-ISTA_L18_LIT_630: 01/12/2025: grid outage Grid only site /awaited grid return no space. | ESCALATE TO L3" u="1"/>
        <s v="LIT_850_Z_Ndogbassi-Taniere-Plus(LIT-850): 14/12/2025 Grid outage, Grid only site /Awaiting Grid return  ESCALADE L3 CAMUSAT" u="1"/>
        <s v="SUO_233_H_Limbe-Legend-Inn_U: Problème d'accès au site et point escaladé au niveau 5 de Camusat (Ali) et OCM (Gaston et Sylvienne et Jose) point a la justice " u="1"/>
        <s v="Djohong_U_ADM_022: Les travaux de ce jour ont permis de desceller suivant recommandation du BO TX le remplacement des ODUs, Carte flash et carte Core sur le site de Djohong qui porte les 3 autres site. Toutes les cartes sont disponibles a l’exception des ODUs. Le SPM est en train de rechercher dans le reseau national. Feedback et ETD/ETR ASAP" u="1"/>
        <s v="Benakuma_G9U9_NRO_233: Impacted by Befang-MTN_G9U9_NRO_239" u="1"/>
        <s v="EXN_403_URH_KALKOUSSAM: Impacted by EXN_031_H_Kousseri-CRTV P2" u="1"/>
        <s v="LIT_382_Z_Banyangui(LIT-382): 17/11/25: Need FME on site to check MPR status / RM is informed" u="1"/>
        <s v="NRD_244_URH_KOSSELNIALBI: Triple Coupure FO :* FO SOUKOUNGA ---- GALLE DOWN VS FO BEMBOYO --- GALLE DOWN VS FO GABO_BADZERE ---  GALLE DOWN" u="1"/>
        <s v="NRD_349 _URH_SABONGARI_2: Triple Coupure FO :* FO SOUKOUNGA ---- GALLE DOWN VS FO BEMBOYO --- GALLE DOWN VS FO GABO_BADZERE ---  GALLE DOWN" u="1"/>
        <s v="Kinguin-IHS_GD_EXN_168: Power status check ongoing" u="1"/>
        <s v="Dogba-Ngd-IHS_G-VSAT_ADM_128: Power status check ongoing" u="1"/>
        <s v="Kumbo_G18L8L18_NRO_037: 16/12/2025 Investigation en cours " u="1"/>
        <s v="OST_300_H_Bahouan-IHS: 03.02.2026: SWAPP HUAWEI EN COURS SUR LE SITE" u="1"/>
        <s v="SUO_216_H_Kumba-Nkamlikum: 30/03/2026 Impacté par le power issue de kumba-agence " u="1"/>
        <s v="LIT_122_Z_-Old-Airport-IHS(LIT-122): 02.04.2026 IHS: Still grid outage | ESCALATE TO L2" u="1"/>
        <s v="EXN_456_URH_GODOLA_HOSSERE: Impacted by Triple Coupure FO :* FO SOUKOUNGA ---- GALLE DOWN VS FO BEMBOYO --- GALLE DOWN VS FO GABO_BADZERE ---  GALLE DOWN" u="1"/>
        <s v="EXN_461_URH_FOFFI_RHOUMZOU: Impacted by Triple Coupure FO :* FO SOUKOUNGA ---- GALLE DOWN VS FO BEMBOYO --- GALLE DOWN VS FO GABO_BADZERE ---  GALLE DOWN" u="1"/>
        <s v="NRO_038_H_Bamessing-IHS: Power status check ongoing" u="1"/>
        <s v="NRO_110_N_Oku-Marche_GD: Power status check ongoing" u="1"/>
        <s v="NRO_157_URH_MBANJE-NJAP: Power status check ongoing" u="1"/>
        <s v="Bambili_U_SUO_010: FO Banengo - Bamenda Hostpot down" u="1"/>
        <s v="LIT_734_Z_Carrefour-Mezzanine(50734): 03/11/2025 Analyse bo tx en cours " u="1"/>
        <s v="LIT_793_URH_FERME_SUISSE: 16/09/2025 Fme sur site intervention en cours " u="1"/>
        <s v="Makenene_G9U9L8_CTR_081: 02/12/2025: FME Sur site travaux en cours avec le BO TX" u="1"/>
        <s v="OST_378_URH_MAWA: Était impacté par Magba et besoin d'un FME sur site pour reset de la BBU" u="1"/>
        <s v="CTR_139_Z_Nji-Camtel(CTR-139): P1 incident at EST_076_N_Diang-MTN; TX issue, FME is managing" u="1"/>
        <s v="Tatum_G_NRO_073: 15/12/2025: ODU and Branching are unavailable on Huawei WH. mail sent to OCM for support point escalade A JOSE PENDA" u="1"/>
        <s v="Tho-II_G9U9L8L7_SUD_164: Power status check ongoing" u="1"/>
        <s v="NRD_227_URH_MBAKANA: P2 Incident at ADM_160_H_Phacochere" u="1"/>
        <s v="Mbong_G9U9L8L7_ADM_042_MRBTS1: Power status check ongoing" u="1"/>
        <s v="Pouss-II_G18_NRD_136: Impacted by Gouzougoui-IHS_G18L18L8L26_EXN_107" u="1"/>
        <s v="OST_353_H_Bfsam-St-Francois: 08.01.2026: Power Issue on the site reported by FME. Joint visit planification is ongoing with CAMUSAT" u="1"/>
        <s v="Bonjongo_L18L8_SUO_131: Power status check ongoing" u="1"/>
        <s v="Ntem_L18L8_NRO_056: Impacted by Ntumbaw_G9U9U21_NRO_245" u="1"/>
        <s v="OST_169_H_Bfsam-Baleng-IHS: 09/02/2026 FME activé eta asap " u="1"/>
        <s v="Yokadouma_G18L18_EST_013: Impacted by Kenzou_G9U9U21_EST_016 / P2 incident" u="1"/>
        <s v="Akoeman_G9U9L8_CTR_517_MRBTS1: Impacted by Ebanga-Ngoulou-New (P2 Incident)" u="1"/>
        <s v="LIT_209_Z_Cellucam-New(LIT-209): 28.03.2026 CAMUSAT: FME is managing ETA will be share asap" u="1"/>
        <s v="CTR_935_Z_BATA-Mokolo-II-IHS(CTR-935): 20/03/2026  Feedback IHS; grid only site with no space// awaiting grid return escalade L4 IHS " u="1"/>
        <s v="SUD_010_Z_Kribi-CRTV: 18/08/2025 fme sur site travaux en cours " u="1"/>
        <s v="CTR_076_Z_E-Police(CTR-076): 20/01/2026 Grid only no space // awaiting grid return" u="1"/>
        <s v="NRD_323_URH_OURO_DOUKOUDJE: Triple Coupure FO :* FO SOUKOUNGA ---- GALLE DOWN VS FO BEMBOYO --- GALLE DOWN VS FO GABO_BADZERE ---  GALLE DOWN" u="1"/>
        <s v="LIT_428_Z_New-Town-Aeroport-IHS(LIT-428): 31/03/2026 Impacté par LIT_081_Z_Brazzaville(LIT-081)" u="1"/>
        <s v="Ntumbaw_G9U9U21_NRO_245: 17.02.26; IHS; 33.8V; fme Roland is managing with level 0 (escalated to L2)" u="1"/>
        <s v="Borongo_U_ADM_162: 31/10/25: Probable travaux projet / Escalade faite à l'équipe projet" u="1"/>
        <s v="ADM_163_H_Mbamti-Katarko: 21.04.26; FME arrivé sur le site tard ce soir pour cause de pluie dans la zone et route en mauvais état, remplacement de la radio ce 22.04.26" u="1"/>
        <s v="NRD_188_H_Indoor-Agence-Garoua: BO TRANS ANALYSIS ONGOING" u="1"/>
        <s v="NRD_221_URH_LOUGOUNDE-WELLARE3: BO TRANS analysis ongoing" u="1"/>
        <s v="NRD_232_URH_OURO_GARGA: 01.04.26; BO RAN analysis ongoing" u="1"/>
        <s v="NRD_903_URH_MAYO_MBI: 06.04.26; BO TRANS analysis ongoing" u="1"/>
        <s v="EXN_293_URH_EF53_MAROUA: 02/03/2026 Relance Toujours pas d'accès, site à mettre hors service" u="1"/>
        <s v="Lagdo-Marche_G18L18L8L26_NRD_077_mrBTS2: IHS: Arsene is informed and managing with level 0, insufficient rectifiers on site" u="1"/>
        <s v="Lobo_G9U9L8_CTR_227: Power status check ongoing" u="1"/>
        <s v="LIT_757_Z_Yatchika-II(LIT-757): ESCALADE L3 CAMUSAT " u="1"/>
        <s v="Mokolo-Djimeta-IHS_G9U9U21_EXN_140: Travaux ihs sur IHS" u="1"/>
        <s v="Ntumbaw_L18L8_NRO_245: New site not yet transferred to MSP" u="1"/>
        <s v="EXN_458_URH_RHUMZOU2: 03.02.2026: FME Activated is managing ETA=ASAP" u="1"/>
        <s v="Beka_G9U9U21_NRD_020_mrBTS1: Impacted by Tcheboa-MTN-IHS_NRD_025 (Power + TX issue)" u="1"/>
        <s v="Phacochere_G_ADM_160: FO TCHOLLIRE - MADINGRING down // Camtel is activated // P2 incident" u="1"/>
        <s v="LIT_768_Z_LOUM-ROUNDABOUT(LIT-768): Power instabilities on site escalated to L5 of MTN Batteries &amp; PWC replacement feb 2026" u="1"/>
        <s v="Mankon-II_G9U9L8_NRO_141: 01/02/2026 Camusat : Investigation ongoing Red zone / Fme  reported level zero unreachable,he will be on site in tthe morning" u="1"/>
        <s v="LIT_793_URH_FERME_SUISSE: 19/08/2025 fme sera sur site demain 20/08/2025 travaux en hauteurs ETA=16H UTC " u="1"/>
        <s v="CTR_740_Z_Etoug-Ebe-II(CTR-740): 15/03/2026 OCM_AOF_CTR_105_CTR_265_Nkolzie_CRH-Etoug-Ebe impactant CDS activé " u="1"/>
        <s v="Bonjongo_G9_SUO_131_MRBTS1: 26/08/2025 Fme sur site travaux en cours " u="1"/>
        <s v="DEENA-IHS_L8_ADM_082_sBTS2: Impacted by Ngaouyanga-IHS_ADM_081 (P2 incident)" u="1"/>
        <s v="CTR_598_Z_Obobogo-Paloma(CTR-598): 04/02/2026 Camusat: technicien en route pour le site ETA=1H" u="1"/>
        <s v="CTR_872_Z_Abom-Plateau-II(CTR-872): 01.03.26; Camusat; Grid outage and GEN not operational on site / Grid return awaited (escalated to L2)" u="1"/>
        <s v="CTR_906_N_Obokouel_G: 01/12/2025: En attente de la destruction des gueppes par CAMUSAT. Point ESCALATE To L4 CAMUSAT. ETR=WEEK 49. ESCALATE To L4" u="1"/>
        <s v="LIT_677_Z_Makepe-III-MTN(LIT-677): MTN ACTIVE POUR LE POWER " u="1"/>
        <s v="NRO_138_H_Jakiri-Church-IHS_U: Impacted by capa manage bambili" u="1"/>
        <s v="Muchemni-Fundong-IHS_G9U9_NRO_041: Impacted by Fundong_L18L8_NRO_015 / P2 incident" u="1"/>
        <s v="LIT_925_URZ_MOMBO(LIT-925): 14.01.26; Power issue and rural site; Awaiting sunshine" u="1"/>
        <s v="LIT_942_URZ_IPONO(LIT-942): 13.04.26; Power issue and solar only; Awaiting sunshine" u="1"/>
        <s v="LIT_942_URZ_IPONO(LIT-942): 22.04.26; Power issue and solar only; Awaiting sunshine" u="1"/>
        <s v="Bangourain_G18L8_OST_090: Impacted by Bambalang_G9U9_NRO_100 (Power issue / P2 Impact)" u="1"/>
        <s v="SUO_116_H_Kumba-Mbo-Street-IHS_U: fme Hans is managing in the morning (insecurity area) (MPR issue)" u="1"/>
        <s v="Pang-Camtel_G18L18L8_ADM_038: 19.04.26; FSMF et ODU reçu ce jour et FME en route pour le site, ETA=20.04.26" u="1"/>
        <s v="Tourou_G18L8_EXN_231: 28.01.2026: Spare(Carte MPT-ACC) Disponible a Garoua et sera expediee ce Jour Pour Maroua(ETD=29.01.2026) Et ensuite a Mokolo ou se trouve le FME ETD=30.01.2026" u="1"/>
        <s v="Alou-IHS_G9_SUO_133: Impacted by Mbengwi_G18L8L18_NRO_011" u="1"/>
        <s v="CTR_046_Z_CNDH(CTR-046): impacted by CTR_002_Z_CNR(CTR-002)" u="1"/>
        <s v="LIT_554_Z_Ndpssi-Vallee-de-la-Paix(LIT-554): 18/03/2026 Grid outage grid only site /awaiting grid return, Continuité de délestage (escalade L3 camusat )" u="1"/>
        <s v="SUD_126_Z_Mekoto(SUD-126): 28.02.26; Carte core Evo 1G du site cannibalisé pour résoudre un incident P2, commande passée (Pas disponible dans les WH Huawei)" u="1"/>
        <s v="Gor-IHS_G9U9L8_NRD_091: ANALYSE BO TX EN COURS" u="1"/>
        <s v="Omeng_L18L8_LIT_136: Power status check ongoing" u="1"/>
        <s v="Tchabal_G9U9U21L8_ADM_016_MRBTS1: Power status check ongoing" u="1"/>
        <s v="Mvangan-IHS_G9_SUD_066: 08.04.26; FME en route pour le site, ETA 15H" u="1"/>
        <s v="LIT_548_Z_Nkololoun-Marche(LIT-548): Grid outage / Grid return awaited" u="1"/>
        <s v="LIT_440_Z_Logpom-Denver-City(LIT-440): 31.03.26; Besoin d'un FME sur site pour vérifier le statut du MPR; FME Beauclair activé pour investigations, update ASAP | Impossible d'accéder au site dans la nuit, intervention ce 01.04.26" u="1"/>
        <s v="SUD_019_Z_Ebanga-Ngoulou-New(SUD-019): 03/02/2026  ZTE: technicien sur site " u="1"/>
        <s v="SUD_096_Z_Kribi-Ndombe-II(SUD-096): 03/02/2026 Camusat: technicien sur site " u="1"/>
        <s v="Mozogo_G_EXN_042: Impacted by Amchide_EXN_007 (TX issue / red zone / P2 incident)" u="1"/>
        <s v="LIT_739_Z_SCDP-New(LIT-739): 23/12/2025 Grid outage Grid only site / Grid restoration awaited.  No space." u="1"/>
        <s v="Zhoa_GD_NRO_030: 03.01.2026: Access Negociation Ongoing site under NOSO Area" u="1"/>
        <s v="Number49-MTN_U_NRO_261: Insecurity area / FME managing with L0 // Escalated to Stephane" u="1"/>
        <s v="SUO_219_H_LIMBE-COCONUT-ISLAND-MTN: Power Issue handled by MTN And ESCALATE TO MTN/ Rectrifer Issue" u="1"/>
        <s v="CTR_949_Z_Emana-Bonne-Fontaine: 23.04.26; Camusat; interdiction de démarrage du GE pour nuisance sonore/En attente du retour ENEO" u="1"/>
        <s v="Laising_G_NRO_044: Power status check ongoing" u="1"/>
        <s v="SUD_066_N_Mvangan-IHS_G-VSAT: Power status check ongoing" u="1"/>
        <s v="SUD_088_N_Nkomedzap-Camtel_G: power status check ongoing" u="1"/>
        <s v="SUD_112_N_Akom-Centre-Hill_G: POWER Status check ongoing" u="1"/>
        <s v="SUD_114_Z_Meyo-Elie(SUD-114): Power status check ongoing" u="1"/>
        <s v="SUD_260_Z_Sangmelima-Chateau: Power status check ongoing" u="1"/>
        <s v="LIT_122_Z_-Old-Airport-IHS(LIT-122): 03.04.2026 IHS: Still grid outage | ESCALATE TO L4" u="1"/>
        <s v="CTR_667_Z_Lada(CTR-667): 24.02.26; atériel remis ce jour et expédition de Dla pour Ydé, ETD=25.02.26" u="1"/>
        <s v="LIT_360_Z_Foret-Bar-Mabanda-IHS(LIT-360): 10.03.26; The Optim link Radio Foret-Bar-Mabanda_Grand-Hangar is cut so please to involve CDS" u="1"/>
        <s v="Memve-Ele-IHS_U_SUD_056: Power status check ongoing" u="1"/>
        <s v="Santa-New_L18L8_NRO_104: Power status check ongoing" u="1"/>
        <s v="ADM_147_H_Ngd-burkina-rural_U: Camusat: Normalisation en cours // swap GE effectué" u="1"/>
        <s v="MBIYEH_G9U9L8_NRO_150: 30.01.26; Care core Evo1G et remplacement ce 31.01.26 si accès" u="1"/>
        <s v="SUO_241_H_Buea-Prime22: 10/11/2025 Ghost town Investigations ongoing FME is trying to manage with a possible level0" u="1"/>
        <s v="LIT_618_Z_Logpom-Akanji-Immeuble(LIT-618): 16/04/2026 Un FME sera sur site dans 1h pour vérifier la continuité de délestage escalade L3 camusat" u="1"/>
        <s v="Mbengwi_G9U9U21_NRO_011: Power status check ongoing" u="1"/>
        <s v="GALIM-TIGNERE_L18L8_ADM_024: power status check ongoing" u="1"/>
        <s v="LIT_736_Z_Mboppi-New(LIT-736): instabilité ENEO pas de GE " u="1"/>
        <s v="Tongo-IHS_G9U9_NRD_112: 16/1/2025 retour JOSE PENDA: Nous n’avons plus d’ODU de type ODU MPT MC 7/8 Ghz ," u="1"/>
        <s v="CTR_948_Z_Nkoabang-III(CTR-948): 29/09/25: Equipe Camusat sur site et en attente de l'ETR (Escaladé au L4 de Camusat)" u="1"/>
        <s v="LIT_671_Z_Ndogbong-Bifaka(LIT-671): 06/03/2026 Grid outage grid only site / awaiting grid return, continuité de délestage (ESCALADE L3 camusat )" u="1"/>
        <s v="Makary_U_EXN_020: First level analysis ongoing" u="1"/>
        <s v="Tchatibali_G9U9U21_EXN_017: 19.04.26; BO TRANS analysis ongoing" u="1"/>
        <s v="EXN_291_URH_TSEBE: Impacted by EXN_144_H_Yagoua-MTN-IHS (TX Issue)" u="1"/>
        <s v="EXN_294_URH_NGUETCHEWE: Impacted by Mozogo_G9U9_EXN_042 (TX Issue)" u="1"/>
        <s v="EXN_331_URH_MOGAZANG: Impacted by Maroua-University-IHS (TX issue)" u="1"/>
        <s v="EXN_450_URH_MARWAK_II: Impacted by EXN_210_H_Gabarairou (TX issue)" u="1"/>
        <s v="CTR_139_Z_Nji-Camtel(CTR-139): P1 IMPACT TX ISSUE SUR EST_076_N_Diang-MTN" u="1"/>
        <s v="Baba-MTN_U_NRO_259: IHS: No CommV FME Pene is managing with level 0 (insecurity area)" u="1"/>
        <s v="NRD_338_URH_MAYO_DAA: New site not yet accepted" u="1"/>
        <s v="LIT_321_Z_Edea-Lom(LIT-321): 07/01/2026 FME is on the way ETA 2:50 PM" u="1"/>
        <s v="CTR_003_Z_Ebombe(CTR-003): 17/04/2026 Cable faulty fme en route pour le remplacement ETA=13H UTC // fme injoignable escalade RM" u="1"/>
        <s v="Nitoukou-IHS_L18L8_CTR_177: 11/02/2026 analyse bo tx en cours" u="1"/>
        <s v="Kontcha_G-VSAT_ADM_130: BUC en défaut et commande passée à OCM" u="1"/>
        <s v="EXN_283_URH_MIDIVING: Impacted by Gouzougoui-IHS_G18L18L8_EXN_103" u="1"/>
        <s v="Ouro-dara_G-VSAT_ADM_148: 10/09/25 Suite des travaux ce jour, FME en route ETA 12H UTC" u="1"/>
        <s v="CTR_543_Z_Obobogo-New(CTR-543): Impacted by CTR_773_Z_Efoulan-Pont(CTR-773)" u="1"/>
        <s v="Mayo-Djinga-FH_U_OST_093: FME Yaya activated (CM-20250704-00000078), ETA 05/07/25 (Escalation done to FM)" u="1"/>
        <s v="CTR_721_Z_Etam-Bafia(CTR-721): 06/03/2026 CAMUSAT feedback : Grid outage grid only site / awaiting grid return escalade L3 camusat" u="1"/>
        <s v="ADM_120_H_Ngaoundere-Cifan-MTN-IHS_U: FME Soulemanou activated to go on site to check MPR status and antenna chain of ODU 3/1, ETA 12H UTC" u="1"/>
        <s v="Nkar-IHS_G9U9L8_NRO_142: 02/11/25: FME sur site et travaux en cours / ODU 3DB29115AC et carte EAC 3DB19417AAAB01 faulty, commande en cours" u="1"/>
        <s v="Akongo-IHS_G9U9_CTR_436: _x000a_En Attente retour OCM_x000a__x000a_Point transmis a NOKIA pour support :There is no Contract in place for Products UE-Relay or HMC. If you have issue on specific RAN Sites, thanks to share BTS ID to Mohan/RAN Team so Ticket should be created on RAN side_x000a_Sylvienne: Toujours en attente du Materiel pour Fin Juin 2025" u="1"/>
        <s v="CTR_939_Z_Mehanda-IV: 11/10/25: Problème d'accès au site escaladé au L5 de Camusat" u="1"/>
        <s v="CTR_939_Z_Mehanda-IV: 11/11/25: Problème d'accès au site escaladé au L5 de Camusat" u="1"/>
        <s v="LIT_428_Z_New-Town-Aeroport-IHS(LIT-428): Impacted by LIT_081_Z_Brazzaville(LIT-081)" u="1"/>
        <s v="CTR_075_Z_Elig-Edzoa(CTR-075): 06/03/2026 Grid outage, No space to deploy MDG // Awaiting grid return" u="1"/>
        <s v="CTR_321_Z_Briqueterie(CTR-321): 24.03.26; Grid outage, no space to deploy MDG // awaiting grid return" u="1"/>
        <s v="CTR_682_Z_Etoa-Meki-II(CTR-682): 09.04.26; Camusat; Grid outage grid only site / Awaiting grid return" u="1"/>
        <s v="CTR_841_Z_Carrefour-Diderot(CTR-841): 13.02.26; Camusat; Grid outage, grid only / awaited grid return" u="1"/>
        <s v="CTR_946_Z_Nkolfoulou-foret-Bar(CTR-946): 22/12/2025 Grid outage grid only site / awaiting grid return" u="1"/>
        <s v="NRD_158_H_Garoua-Ngalbidje-II_U: Power alarms found (Escalated to Noel) // Camusat FME ongoing, ETA 11H30 UTC" u="1"/>
        <s v="OST_390_URH_NJINGA_NDOUTAIN: 25.03.26; Lien FH Malentouen&lt;&gt;Njinga-Ndoutain obstrué par des arbres et besoin d'une réingénieurie du lien" u="1"/>
        <s v="Mbitom-camrail_U_EST_105: Power status check ongoing" u="1"/>
        <s v="MBIYEH_G9U9L8_NRO_150: Impacted by Mbot_G9U9_NRO_246 P2" u="1"/>
        <s v="LIT_446_Z_Bsadi-Hopital(LIT-446): impacted by LIT_247_Z_Bsadi-BlocJ(LIT-247)" u="1"/>
        <s v="NRD_146_H_Garoua-Ouro-Lawan-II: Impacted by NRD_054_H_Garoua-Ouro-Lawan (Power issue)" u="1"/>
        <s v="Ebonji-IHS_G9U9_SUO_101_MRBTS1: 27/08/2025 travaux de repointage aujourdhui ETR=17H UTC " u="1"/>
        <s v="Lolodorf_G9U9U21L8_SUD_024_MRBTS1: 01/09/2025 CAMTEL FME KRIBI Pour competence (LL Camtel down)" u="1"/>
        <s v="SUO_088_N_Kumbe-MTN: 16/12/2025 MTN: The is impacted by T1022_Kombone-Bafaw which has Transmission issue with it's parent site(ODU faulty). " u="1"/>
        <s v="LIT_588_Z_Denver-Total-IHS(LIT-588): 11.03.26; Besoin d'un FME sur site pour vérifier le statut du MPR; CM-20260311-00003561; FME Chick is activated to check, update ASAP" u="1"/>
        <s v="Ebanga-Ngoulou-New_G9U9L8_SUD_019: Site swapped to ZTE" u="1"/>
        <s v="EXN_293_URH_EF53_MAROUA: 24.02.26; Problème d'énergie et problème d'accès sur le site, escalade faite à OCM" u="1"/>
        <s v="SUO_211_H_MUTENGENE-Q12-IHS: 31/03/2026 expedition de l ODU 3DB29118AB EN cours ETD=31/03/2026  || FME sur site travaux en cours" u="1"/>
        <s v="Goro-IHS_G9U9U21_ADM_138: Power status check ongoing" u="1"/>
        <s v="Guider-Djamboutou_G9U9L8_NRD_178_MRBTS1: Power status check ongoing" u="1"/>
        <s v="OST_105_H_Dschang-Foto: 19/02/2026 RETOUR IHS Gen faulty, ETR 19-Feb to restore" u="1"/>
        <s v="Bangolan_L18L8_NRO_050: 27.01.26; Access issue not granted for the site, we keep trying" u="1"/>
        <s v="NRO_222_H_Nkwein-Ntambang: FME Jeremiah is activated (CM-20250730-00002442), ETA 11H30 UTC" u="1"/>
        <s v="SUO_023_H_Buea-Signal-Hill: 09.02.26; Absence de communication entre la BBU et le MPR 10G_1" u="1"/>
        <s v="LIT_585_Z_Ngo-Njo-II(LIT-585): 18/12/2025 investigation en cours escalade L2 : ETA 13h40 UTC" u="1"/>
        <s v="ADM_130_N_Kontcha_G-VSAT: 04.01.26; Probable power issue; Awaiting camusat feedback (escalated to L2)" u="1"/>
        <s v="NRO_050_N_Bangolan_G: Impacté par NRO_100_H_Bambalang" u="1"/>
        <s v="Dobiri-MTN_G9U21_ADM_045_MRBTS1: Power status check ongoing" u="1"/>
        <s v="Bariki-IHS_G9G18U9U21L18L8_EXN_167: Impacted by EXN_155_H_Minawao-IHS" u="1"/>
        <s v="LIT_737_Z_Logpom-New(LIT-737): 10/03/2026 en attente de retour camusat " u="1"/>
        <s v="NRD_160_H_Garoua-Hodango: 26/09/25: camusat BAIE ENERGIE HS technicien sur site " u="1"/>
        <s v="LIT_934_URZ_KOKOUE(LIT-934): 08.04.26; Site vendalisé, inventaire transmis et vérifications du SPM en cours" u="1"/>
        <s v="EST_131_Z_Bertoua-Lycee-technique: 05.03.26; Besoin d'un FME sur EST_001_Bertoua pour vérifier la chaine antennaire de l'ODU 3.2 sur le 10G_MPR_1; CM-20260305-00006309; FME Emmanuel activé pour investigations, update ASAP" u="1"/>
        <s v="ADM_160_H_Phacochere: P2 Incident at ADM_160_H_Phacochere" u="1"/>
        <s v="NRO_144_H_Mbengwi-Mile17-IHS: Impacted by NRO_011_H_MBENGWI" u="1"/>
        <s v="EXN_188_H_Kousseri-Papar-IHS: 12/11/25: PW &amp; GE HS / Remplacement w47" u="1"/>
        <s v="BARDAKE-HIS_G9U9_NRD_110: En attente du matériel VSAT: probable date de MAD=10/10/25" u="1"/>
        <s v="NRD_263_H_NGONG-CRF-III: New site not yet accepted" u="1"/>
        <s v="NRD_286_URH_TSOUNA_SANE: New site not yet accepted" u="1"/>
        <s v="Gomala_U9U21_EST_126_MRBTS1: Power issue (AVR faulty) / P2 incident, ETR=17H UTC" u="1"/>
        <s v="CTR_657_Z_Nkolbisson-Ayene-Bar(CTR-657): Coupure ENEO et le GE est en arret actuellement pour nuisance sonore/ En attente retour secteur" u="1"/>
        <s v="Ambam-FH_G9U9U21_SUD_020: Power status check ongoing" u="1"/>
        <s v="Koundoum_G9U9U21_OST_252: power status check ongoing" u="1"/>
        <s v="Ntem_G9U9_NRO_056_MRBTS1: Impacted by Ntumbaw_G_NRO_245 (TX Issue)" u="1"/>
        <s v="SUO_219_H_LIMBE-COCONUT-ISLAND-MTN: 19.04.26; Power instabilities on site escalated to L5 of MTN" u="1"/>
        <s v="CTR_489_Z_Biyem-assi-Stade(CTR-489): 06/03/2026 IHS grid outage grid only site awauted grid return " u="1"/>
        <s v="CTR_322_Z_Sapeur(CTR-322): Impacted by Indisponibilité de CTR_194_Z_Ngoa-Ekelle-New(CTR-194) et environs  " u="1"/>
        <s v="NRD_216_URH_DAWAN: 16/09/25: Programme d'une descente sur le site pour ce 17/09/25 (Escalated to M. Michael and M. Théo)" u="1"/>
        <s v="Abuh_L18L8_NRO_079: 13/04/2026 Besoin d&quot;un FME sur site pour verifier l'interco MPR et BTS S1P3 FME activé zone rouge manage avec level 0" u="1"/>
        <s v="LIT_712_Z_KOTTO-MBANGUE-II(LIT-712): Indisponibilité des services mobiles Voix &amp; Data aux alentours de LIT_678_Z_Mbangue-III-MTN(LIT-678)" u="1"/>
        <s v="Mamfe-Camtel_U_SUO_245: Power status check ongoing" u="1"/>
        <s v="NTAM_N_G9U9L8_SUD_120: Impacted SUD_113_Z_Mokom-IHS(SUD-113)" u="1"/>
        <s v="EXN_285_URH_TCHAMAHE: FME Action Ongoing Update will be share in 12 mINUTES" u="1"/>
        <s v="Lom-Pangar-MTN_G18L8_EST_083: Impacted by Tete-d-elephant-Camrail_G18L18L8_EST_104" u="1"/>
        <s v="CTR_321_Z_Briqueterie: 05/11/2025 Grid outage // No space awaiting grid return ESCALADE L3 IHS " u="1"/>
        <s v="Jabane_G_SUO_173: 24/09/2025  Powercore faulty / waiting for replacement of powercore ETD=01/10/2025" u="1"/>
        <s v="OST_313_H_Mbouda-CEBEC-MTN_U: Power instabilities on site escalated to L5 of MTN Batteries &amp; PWC replacement feb 2026" u="1"/>
        <s v="LIT_820_URH_MBANDA: Power Issue on the site. Solar-Only site awaiting solar return while FME is also activated for investigation" u="1"/>
        <s v="Tiko-Junction-IHS_G9U9U21_SUO_205: 20/11/2025 toujours en attente de la licence de NOKIA / License obtenue de Nokia et FME en route pour le site, ETA=16H UTC" u="1"/>
        <s v="LIT_583_Z_Dibamba: Impacted by Missole-Entree_LIT_306 (TX Issue)" u="1"/>
        <s v="CTR_297_Z_NOMALE(CTR-297): Impacted by CTR_092_Z_Boutourou(CTR-092)" u="1"/>
        <s v="EXN_141_H_Kousseri-Ngueli-MTN-IHS: Impacted by Galle_U_ADM_028 P1 Incident" u="1"/>
        <s v="EXN_144_H_Yagoua-MTN-IHS: Impacted by EXN_096_H_Yagoua-Ville / P2 incident" u="1"/>
        <s v="EXN_180_H_Kousseri-Market-MTN-IHS: Impacted by Galle_U_ADM_028 P1 Incident" u="1"/>
        <s v="EXN_181_H_Kousseri-Arazai-MTN-IHS: Impacted by Galle_U_ADM_028 P1 Incident" u="1"/>
        <s v="Menloh-Maloume-Camrail_G9U9_CTR_451: Impacted by Ngoumou-Camrail_D_CTR_087" u="1"/>
        <s v="NRD_308_URH_LOMBO: 09.02.2026: FME Seydou activated is managing ETA=05:00 PM" u="1"/>
        <s v="LIT_528_Z_Newb-Ancien-Etage-New(LIT-528): 15.02.26; IHS; Grid outage; Grid return awaited" u="1"/>
        <s v="LIT_791_Z_Mabanda-New(LIT-791): 25/09/2025 Grid outage grid only site/Grid return awaited" u="1"/>
        <s v="NRO_118_H_Bamenda-Sisia-Quater-IHS: IHS: FME Pascal is on site, ( Automatism malfunction )" u="1"/>
        <s v="Datcheka_G9_EXN_075: Impacted  by Supervision Issue at Guidiguis Cluster. FME is on the way to Guidiguis" u="1"/>
        <s v="CTR_714_Z_SOA-Vallee: 24.04.26: Power alarms; Camusat feedback awaiting - Escalated to L2" u="1"/>
        <s v="EXN_546_URH_GOHING: Analyses BO TX en cours" u="1"/>
        <s v="Mambine_L18L8_CTR_097: Power status check ongoing" u="1"/>
        <s v="EXN_503_URH_MODITANE_GARGA_ADJI: New site not yet transferred to MSP" u="1"/>
        <s v="Nitoukou-IHS_L18L8_CTR_177: 07.02.2026: Patrick sur site investigation Ongoing" u="1"/>
        <s v="CTR_407_Z_Meba-CAMTEL(CTR-407): Impacter par EST_076_N_Diang-MTN_G" u="1"/>
        <s v="Mbiame_G9G18U9_NRO_236: 03/11/25: ODU disponible à Bfsam et expédition vers Bda ASAP" u="1"/>
        <s v="LIT_751_Z_Nyalla-III(LIT-751): Camusat : Grid outage grid only site / awaiting grid return ESCALADE L2 CAMUSAT // Continuité du delestage" u="1"/>
        <s v="Mutengene-Ombe-IHS_L8L18_SUO_149: Power status check ongoing" u="1"/>
        <s v="Minawao-IHS_G9G18U9U21L8_EXN_155_MRBTS1: Power status check ongoing" u="1"/>
        <s v="SUD_026_Z_Kye-Ossi-MTN-IHS(SUD-026): Impacted by Ambam-FH_D_SUD_020" u="1"/>
        <s v="Bafmeng_G9U9U21_NRO_047: 14/04/2026 RED ZONE negociation d'accès en cours" u="1"/>
        <s v="Bonga_G9U9L8L7_EST_073: 20/12/2025: FME Hipolite activated for intervention is managing ETA=15H" u="1"/>
        <s v="LIT_548_Z_Nkololoun-Marche(LIT-548): 23.02.26: Camusat; Grid otuage grid only site /awaiting grid return (escalated to L2)" u="1"/>
        <s v="LIT_548_Z_Nkololoun-Marche(LIT-548): 23.02.26; Camusat; Grid otuage grid only site /awaiting grid return (escalated to L2)" u="1"/>
        <s v="LIT_651_Z_DEIDO-MARCHE(LIT-651): 02.03.26; Camusat; Grid outage and Grid only site / Grid return awaited (escalated to L2)" u="1"/>
        <s v="Ako-VSAT_G_NRO_231: 29/09/25: Intervention planned as soon as end of ghost town in NOSO |to be check on site after lock down" u="1"/>
        <s v="Bakwele-IHS_G9U9L8_SUO_249_MRBTS1: Power status check ongoing" u="1"/>
        <s v="Kumbo_G18L8L18_NRO_037_MRBTS2: Impacted by Jakiri // P1 incident ongoing" u="1"/>
        <s v="LIT_445_Z_Nyalla-Crf-Mpome(LIT-445): 14/08/2025 FME ACTIVE ETA= 12H UTC " u="1"/>
        <s v="EXN_287_URH_TOUKOUMAYA: Instability Power. FME Cyprien is managing ETA=16H" u="1"/>
        <s v="CTR_274_Z_Stade-Abega(CTR-274): 04.01.2026: FME Crislain activated is managing ETA=ASAP" u="1"/>
        <s v="NRO_104_H_Santa-New_U: 15/03/2025 IHS: CMS=12.00 V CORD Ibrahim is informed and is managing" u="1"/>
        <s v="Ndemba_G_EST_075: 25/09/2025 FME active et sur site signale une forte pluie / reprise des travaux ce 26/09/25" u="1"/>
        <s v="Campo-Maan_U_SUD_085: Travaux de restoration de la voie d'accès au site en cours // // Voie d'accès réhabilité, et soucis avec le bloc moteur du GE, ETR 15H UTC" u="1"/>
        <s v="CTR_160_Z_Emana-Bilick-IHS(CTR-160): 01/12/2025 IHS: EMANA BILICK is a Grid only site,  Grid outage and there is no space to deploy MDG so we are waiting grid return." u="1"/>
        <s v="Bekondo-IHS_L18L8_SUO_096: 15/04/2026 fme en route pour le site suite des travax ce jour ETA=11H UTC // Module recu faulty commande passé ETD=16/04/2026 et ETR=16/04/2026 " u="1"/>
        <s v="ADM_165_H_Ngd-Balam_U: Chassis, carte flash, EAC disponibles mais expéditeur bloqué sur le chemin retour Pang-Camtel&lt;&gt;Tibati à Cause du très mauvais état de la route et la chute d'un gros porteur (Point en escalade chez le PM et le FM)" u="1"/>
        <s v="SUO_065_H_Limbe-Federal-Qter: Power status check ongoing" u="1"/>
        <s v="SUO_095_H_Bombanda Ebulu IHS: Power status check ongoing" u="1"/>
        <s v="SUO_102_H_Mile29-Mamfe-IHS_U: POWER Status check ongoing" u="1"/>
        <s v="SUO_102_N_Mile29-Mamfe-IHS_G: Power status check ongoing" u="1"/>
        <s v="SUO_110_H_Kumba-Fiango-IHS_U: power status check ongoing" u="1"/>
        <s v="SUO_115_H_Kumba-Pulletin-IHS: Power status check ongoing" u="1"/>
        <s v="SUO_164_N_Mutengene-E-Police: Power status check ongoing" u="1"/>
        <s v="SUO_187_H_Limbe-New-Town-IHS: Power status check ongoing" u="1"/>
        <s v="SUO_201_H_Buea-Bomaka-II-IHS: Power status check ongoing" u="1"/>
        <s v="SUO_209_H_Tiko-likomba-IHS_U: POWER Status check ongoing" u="1"/>
        <s v="SUO_217_H_Kumba-Preventive_U: Power status check ongoing" u="1"/>
        <s v="SUO_233_N_Limbe-Legend-Inn_G: Power status check ongoing" u="1"/>
        <s v="SUO_236_H_White-Star-Hotel_U: Power Status Check Ongoing" u="1"/>
        <s v="SUO_237_H_Kumba-Mbongue-Road: Power status check ongoing" u="1"/>
        <s v="LIT_698_Z_Yansoki-MTN(LIT-698): 04/03/2026 Power alarms; MTN is activated to check, feedback awaiting (escalade L2 MTN)" u="1"/>
        <s v="Guiwa-Yangamo_G9U9U21L8_EST_123: 06/11/2025 FME en route pour intervention ETA 11H00 / FME sur site travaux ODU recu faulty nouvelle commande en cours " u="1"/>
        <s v="Abuh_L18L8_NRO_079: Impacted by Wum_G9G18U9U21_NRO_007" u="1"/>
        <s v="Bangolan_L18L8_NRO_050: 21.04.26; IHS; FME Eric is managing with level 0" u="1"/>
        <s v="Mamfe-Town-IHS_G9U9_SUO_107: 14.01.2026: FME will be on site soon ETA=10AM" u="1"/>
        <s v="Yokadouma_G18L18L8L26_EST_013: Impacted by Yola-MTN-IHS_EST_106 (Power issue)" u="1"/>
        <s v="Ossing-IHS_G9U9_SUO_100_MRBTS1: Impacted by Fontem_SUO_017 (TX issue / Insecurity / P1 incident)" u="1"/>
        <s v="Zili Nkoteng-IHS_G_CTR_910: 30/09/25: ODU reçu à Yaoundé et expédié vers Nanga, remplacement ce 01/09/25" u="1"/>
        <s v="LIT_649_Z_Bep-Cafrad(LIT-649): 16.04.26; Technician arrived on site and confirm grid outage - Escalated to L2 of Camusat" u="1"/>
        <s v="SUO_170_H_Buea-Low-Boduma-MTN: Problème d'énergie, batteries et powercore en défaut, escalade faite au L5 de MTN et à OCM" u="1"/>
        <s v="Meyo-Nkoulou_G9U9L8_SUD_117_MRBTS1: Impacted by Meyo-Centre_G9U9U21_CTR_145 Tx Instability(FME is on the site working with BO TX)" u="1"/>
        <s v="NRD_232_URH_OURO_GARGA: 25.03.26; BO TRANS analysis ongoing" u="1"/>
        <s v="CTR_663_Z_AKOK(CTR-663): 06/03/2026 FME is managing, ETA 04:10PM" u="1"/>
        <s v="NRD_002_H_Plateau_U: Power alarms // Camusat: FME EN ROUTE ETA 30 min" u="1"/>
        <s v="CTR_1065_URZ_YEBEKOLO(CTR-1065): 03/04/2026 power issue solar only awaited sunshine return" u="1"/>
        <s v="Doreissou-IHS_GD_EXN_118: FME Roméo is activated to check (CM-20250717-00002742) // FSMF faulty and order ongoing" u="1"/>
        <s v="SUO_063_H_Buea-Centre-Ville: Spare sent from Douala should and received yesterday night. Due to insecurity in night and Monday Ghist-Town, Intervention will be done probably tomorrow but FME is trying to intervene today if access possible" u="1"/>
        <s v="Sengbe_N_G9U9L8L7_CTR_1118: Power status check ongoing" u="1"/>
        <s v="CTR_519_Z_Entree-Cite-Verte-IHS(CTR-519): 04/02/2026 FME activé 15H30 UTC " u="1"/>
        <s v="OST_328_URH_KOUROM: FO BAFOUSSAM-BANENGO - BAMENDA DOWN // Major P1 incident" u="1"/>
        <s v="CTR_196_Z_Complexe-BEAC(CTR-196): FME Hadjet activated is managing ETA=01H45 PM" u="1"/>
        <s v="CTR_772_Z_Mimboman-Chapelle(CTR-772): 17.01.2026: Spare pas encore arrivee d'apres le Feedback du SPM. Nouvel ETD=18.01.2026" u="1"/>
        <s v="Salack_U_EXN_008: Power Status check Ongoing" u="1"/>
        <s v="SUO_220_H_Mile16-Bolifamba-IHS_U: Impacted by BUEA BOMAKA3" u="1"/>
        <s v="Messondo_G9U9U21_LIT_134: 05/01/2026 FME en chemin ETA=13:00" u="1"/>
        <s v="Laising_U_NRO_044: Power issue solved and BO TX analysis ongoing" u="1"/>
        <s v="Ebonji-IHS_G9U9_SUO_101_MRBTS1: 26/08/2025 FME SUR SITE CORRECTION DES RSL EN COURS ETR=16H UTC " u="1"/>
        <s v="NRD_200_URH_LAMOUDAM: Power issue on rural site // Awaiting solar power restoration (Ngong-Town-IHS)" u="1"/>
        <s v="LIT_798_URH_BONJO: 30.03.26; Besoin d'un FME sur Souza pour vérifier le statut de la RTN et son interco avec le MPR; CM-20260330-00005604; FME Pascal activé pour investigations, update ASAP" u="1"/>
        <s v="ADM_132_H_Beka-Hossere-MTN-IHS: 25.03.2026: Site Scelle par la Justice car il y'a eu accident mortel. En Attente de la fin des enquetes pour retablir le site par IHS Car il s'agit d'un souci Energie(Fuel Outage)" u="1"/>
        <s v="CTR_1166_Z_Soa-entree(CTR-1166): New site not yet transferred to MSP" u="1"/>
        <s v="CTR_1176_Z_Ahala-SABC(CTR-1176): New site not yet transferred to MSP" u="1"/>
        <s v="LIT_662_Z_Minisite-Dubai(11662): 08/09/2025 Grid outage; Grid only site always" u="1"/>
        <s v="SUO_292 _URH_BIR-CAMPO: 25/09/2025 power issue solar only awaited sunshine return" u="1"/>
        <s v="NRD_255_H_Garoua-Universite: INDISPONIBILITE DU ROUTEUR DE GAROUA LAINDE (EGOULAI_01)" u="1"/>
        <s v="SUO_240_H_Buea-Street2: 06.01.26; Camusat; intervention in the morning due to insecurity" u="1"/>
        <s v="Bangolan_G_NRO_050: 22/09/25: IHS: 1V // FME Eric managing with level 0, insecurity (Escalated to L2)" u="1"/>
        <s v="LIT_677_Z_Makepe-III-MTN(LIT-677): 21/08/2025 16H MTN: Rectifier issue. FME is on the way. ETA= 7:00 PM ESCALADE L4 MTN " u="1"/>
        <s v="Kumbo-II_G9U9U21_NRO_020_MRBTS1: Impacted by Jakiri // P1 incident ongoing" u="1"/>
        <s v="Ngomedzap_G9U21_CTR_188: En attente du matériel VSAT: probable date de MAD=10/10/25" u="1"/>
        <s v="LIT_554_Z_Ndpssi-Vallee-de-la-Paix: 11/11/2025 INVESTIGATION EN COURS ESCALADE L2 CAMUSAT " u="1"/>
        <s v="NRO_059_H_Bda-Mankon-Palace-IHS: 23.04.26: FME Jeremiah en route pour le site, ETA=12H UTC" u="1"/>
        <s v="EXN_534_URH_DANBA: Impacted by Guidiguis_EXN_018  (TX issue and P1 incident, FME is on site)" u="1"/>
        <s v="LOUM-ROUNDABOUT-MTN_U9L8_LIT_768: 24/11/25: Power instabilities on site escalated to L5 of MTN" u="1"/>
        <s v="Emvieng1_G9U9L8L7_SUD_160_MRBTS1: 23/09/2025 Fme en route pour le site ETA=14H UTC / FME sur site et travaux en cours" u="1"/>
        <s v="ADM_182_H_Toumbouroum: Impacted by ADM_132_H_Beka-Hossere-MTN-IHS (Power issue and access issue), escalated to L4 of IHS" u="1"/>
        <s v="DARRACK-MTN-IHS_U_EXN_133: First level analysis ongoing" u="1"/>
        <s v="Limbe-Legend-Inn_G9U21L18L8L21_SUO_233_MRBTS1: 26/09/2025 Escalalde L3 Camusat" u="1"/>
        <s v="Mamfe-Town-IHS_L8L18_SUO_107_MRBTS2: FSMF faulty et expédition de Dla ce 03/07/25 vers Bfsam, ETD=04/07/25" u="1"/>
        <s v="Ako-VSAT_G_NRO_231: 13/12/2025 Access negatiation ongoing " u="1"/>
        <s v="Ako-VSAT_G_NRO_231: 14/12/2025 Access negatiation ongoing " u="1"/>
        <s v="Ako-VSAT_G_NRO_231: 15/12/2025 Access negatiation ongoing " u="1"/>
        <s v="Ako-VSAT_G_NRO_231: 19/12/2025 Access negatiation ongoing " u="1"/>
        <s v="OST_326_URH_FOKAMEZO: Fokoue-IHS_G9U9U21L8_OST_139 (TX Issue)" u="1"/>
        <s v="OST_401_URH_NJIGBACHOUH: Impacted by Mankouotmbou_G9U9U21_OST_245" u="1"/>
        <s v="LIT_677_Z_Makepe-III-MTN(LIT-677): 13.04.26; Power alarms; MTN is activated to check" u="1"/>
        <s v="LIT_741_Z_Sodiko-III-MTN(LIT-741): 13.04.26; Power alarms; MTN is activated to check" u="1"/>
        <s v="SUO_023_H_Buea-Signal-Hill: 07.02.2026: FME Repport us insecurity and managing to get access in the AREA" u="1"/>
        <s v="Bangolan_U_NRO_050: impacted by bambalang" u="1"/>
        <s v="OST_405_URH_MACHOU: Impacted by Magba_L18L8_OST_023" u="1"/>
        <s v="Minisite-Elig-Edzoa_CTR_684: Power status check ongoing" u="1"/>
        <s v="Roua_GD-VSAT_EXN_108: 11/09/25: OML Link is faulty. Need check BTS TX path / BO TX investigations ongoing" u="1"/>
        <s v="EXN_587_URH_GAOUEL: 31/03/2026 Besoin d'un FME sur site pour vérifier le statut de la RTN FME active manage avec le level 0 " u="1"/>
        <s v="CTR_944_Z_Mimboman-Camtel(CTR-944): 14/12/2025 Access issue " u="1"/>
        <s v="Muyuka-Beach-Bush-IHS_G_SUO_255: impacted by Mpenda-Mbocko-IHS_G_SUO_009" u="1"/>
        <s v="LIT_392_Z_Bomkoul(LIT-392): Impacted by LIT_680_Z_Logbessou-OCM(LIT-680) (TX issue)" u="1"/>
        <s v="LIT_564_Z_Bois-Des-Singes(LIT-564): Impacted by LIT_129_Z_Bonadiwoto-IHS (TX issue)" u="1"/>
        <s v="LIT_616_Z_Buca-Voyage(LIT-616): 31.03.26; Impacted by Newbell-Srce-Qtier (TX issue)" u="1"/>
        <s v="Gor-IHS_U_NRD_091: Need FME on site to check MPR status and antenna chain of ODU 3/1" u="1"/>
        <s v="LIT_379_Z_Bonewonda-Chefferie(LIT-379): 07.04.26; Camusat; Grid outage, Grid only site / grid return awaited" u="1"/>
        <s v="Nkoum_G9U9L8_EST_022: SWAP OK site up sur ZTE " u="1"/>
        <s v="Nkout_G9U9L8_SUD_012: SWAP OK site up sur ZTE " u="1"/>
        <s v="OST_266_H_Bangangte-Lycee-Classique-IHS_U: 20/03/2026 escalade L2 IHS " u="1"/>
        <s v="LIT_693_Z_Ndogp-Ecole-Publique(LIT-693): Grid Outage, Grid Only Site/Grid Awaiting Return" u="1"/>
        <s v="CTR_019_Z_La-Gare(CTR-019): 23.04.26: Grid outage, Grid only site / Grid return awaited - Escalade L3" u="1"/>
        <s v="CTR_647_Z_Ekie-Sud-IHS(CTR-647): 20.04.26; IHS; 46V; GEN ISSUE THE TECHNICIAN IS MANAGING -  Escalated to L2" u="1"/>
        <s v="Makenene_U_CTR_081: TX issue ICP alarm at Bantoum // FME activated to check" u="1"/>
        <s v="Mbankomo-MTN_G9U9U21_CTR_222: 09.02.26; FME is ongoing to the site, ETA 12H30 UTC" u="1"/>
        <s v="ADM_007_H_Ngd-CRTV: 23.04.26: Camusat: FME is managing" u="1"/>
        <s v="LIT_730_Z_Makepe-Conteneur(LIT-730): 03/03/2026 fme activé ETA asap " u="1"/>
        <s v="CTR_767_Z_Camp-Sic-Mendong(CTR-767): 24.01.26; Long délestage (escalade L3 faite)" u="1"/>
        <s v="Yokadouma_G18L18L8L26_EST_013: 18/11/25: Analyses BO TRANS en cours" u="1"/>
        <s v="Ossing-IHS_G_SUO_100: 14/08/25 11H: FME is activated to check // Access negotiations ongoing" u="1"/>
        <s v="Ossing-IHS_G_SUO_100: 15/08/25 11H: FME is activated to check // Access negotiations ongoing" u="1"/>
        <s v="CTR_543_Z_Obobogo-New(CTR-543): Indisponibilité des services voix &amp; data dans la zone de CTR_773_Z_Efoulan-Pont(CTR-773) et envrions" u="1"/>
        <s v="Mandama-IHS_G9U9U21_NRD_123: 07.02.2026: Défaut ODUs et indisponibles dans les warehouse de OCM et de Huawei; Lien TX Mandama&lt;&gt;Douroum à swaper; Swap du lien par l'ing OCM ETR=22.02.2026" u="1"/>
        <s v="OST_126_H_Bafang-Centre: 05/12/25: The FME should check connectivity between the ODU 4.1 and MPTACC on Slot04 at Bafang on the MPR2 / CM-20251206-00000390 / RM Denis and FME Jean Kakeu are informed informed" u="1"/>
        <s v="OST_343_URH_KOUHOUAT: 17/12/2025: Relance FME Yaya en cours. Update ASAP" u="1"/>
        <s v="Mpenda-Mbocko-IHS_G9U9_SUO_008: IHS INVESTIGATION EN COURS " u="1"/>
        <s v="SUO_170_H_Buea-Low-Boduma-MTN_U, LogicRNCID=386: Power status check ongoing" u="1"/>
        <s v="Mamfe-Camtel_G9U9U21_SUO_245: 12/11/25: Négociations de l'accès militaire en cours pour ce 13/11/25" u="1"/>
        <s v="Bagodo_U_ADM_052: SPARE RECU MAIS FME bloqué sur le chemin retour Pang-Camtel&lt;&gt;Tibati à Cause du très mauvais état de la route et la chute d'un gros porteur (Point en escalade chez le PM et le FM)" u="1"/>
        <s v="Ekata_G9U9L8_SUO_266: Power status check ongoing" u="1"/>
        <s v="EXN_316_URH_DOLE_BADA: First level analysis ongoing" u="1"/>
        <s v="Mbankomo-Dajoll_L18_CTR_710_MRBTS2: Le FME Fulberte arrive hier sur site n'a pas pu terminer les travaux car la suite devait se faire en hauteur. Il est actuellement en route pour terminer les travaux ETA=10H45" u="1"/>
        <s v="Roua_GD-VSAT_EXN_108: POWER STatus check ongoing" u="1"/>
        <s v="SUO_195_H_Wonya-Mavio-IHS: IHS: 0V Insecurity area / FME managing with L0" u="1"/>
        <s v="Nkar-IHS_G9U9L8_NRO_142: 24/11/25: IHS: 22.00 V / FME Kelvin is managing with level 0" u="1"/>
        <s v="NRD_353_H_Carrefour-Bidzar: 02.02.26; Cable interco BTS--MPR faulty et remplacement ce 03.02.26" u="1"/>
        <s v="Minisite-SOA_CTR_689: 04.03.26: Camusat; Grid only site probable grid outage / FME will check (escalade L4)" u="1"/>
        <s v="Mayo-Darle-MTN_G9U9U21_ADM_068: 06.04.26; Cable ethernet de 60M et Module FSMF ( 084792A.103) en cours d'expédition de Bafoussam pour Bankim, ETD=06.04.26" u="1"/>
        <s v="NRO_253_H_Bda-Ntamulung-MTN: impacted by NRO_253_H_Bda-Ntamulung-MTN" u="1"/>
        <s v="LIT_500_N_Ndjokloumbe-IHS_G: Feedback MTN: Gen faulty on his donor site power team is managing." u="1"/>
        <s v="LIT_737_Z_Logpom-New(LIT-737): ESCALADE LEVEL 1 Arsene et Mohamed informe pour support ( Mail envoyé )" u="1"/>
        <s v="CTR_209_Z_Efoulan(CTR-209): Indisponibilité des services voix &amp; data dans la zone de CTR_773_Z_Efoulan-Pont(CTR-773) et envrions" u="1"/>
        <s v="LIT_684_Z_Ndokoti-Carrefour-MTN(LIT-684): Retour FME: &quot;Câble power Cramé dans le DC BOX&quot;. MTN Activated for normalisartion Update will be share ASAP" u="1"/>
        <s v="LIT_229_Z_Edea-Entree(LIT-229): 19/08/2025 Fme sera sur site pour l inventaire " u="1"/>
        <s v="Laising_U_NRO_044: FME is activated (CM-20250709-00003581) // Access negotiation ongoing" u="1"/>
        <s v="Laising_U_NRO_044: FME is activated (CM-20250718-00002054) // Access negotiation ongoing" u="1"/>
        <s v="Dogba-Ngd-IHS_G-VSAT_ADM_128: FME en route pour Mayo-Baléo, ETA 11/07/25 (Analyses BO TX en cours)" u="1"/>
        <s v="Ngomedzap_G9U21_CTR_188: UE relay, Complétude du matériels non reçu à date. Pas de délais coté Ing et CX" u="1"/>
        <s v="Bachuo-Ntai_G9_SUO_030: 17/04/2026 FME en route mais injoignable" u="1"/>
        <s v="EXN_317_URH_TAALA: 06.04.26; Site UP without action, power issue" u="1"/>
        <s v="SUO_256_H_Muyuka-Yoke: Impacted by Mpenda-Mbocko-IHS_L18L8_SUO_010" u="1"/>
        <s v="CTR_714_Z_SOA-Vallee(CTR-714): 17/12/2025 CAMUSAT: ETA 10H30 for intervention" u="1"/>
        <s v="SUO_222_H_Buea-Bakwere-Town-MTN: 08/09/2025 ESCALADE L5 MTN / Power issue on site" u="1"/>
        <s v="SUO_111_H_Kumba-Makata-IHS: 28.02.26; Besoin d'un FME sur site pour vérifier le statut du MPR" u="1"/>
        <s v="SUO_211_H_MUTENGENE-Q12-IHS: 16/12/2025 FME en route pour le site ETA=12H UTC // ODU faulty sur site commande en cours" u="1"/>
        <s v="LIT_934_URZ_KOKOUE(LIT-934): 06.04.26; Besoin d'un FME sur site pour vérifier le statut de l'EBU et la chaine antennaire de son ODU; CM-20260406-00002844; FME Yannick activated for investigations, update ASAP" u="1"/>
        <s v="NRO_058_N_Babanki-IHS: 17/12/2025: The road to Babanki is very unsafe today due to the presence of gunmen along the road. Even the cars that have loaded have refused to go down. I will only try again tomorrow if road is accessible" u="1"/>
        <s v="CTR_662_Z_Abome-II(CTR-662): 17/02/2026 investigation en cours" u="1"/>
        <s v="Menloh-Maloume-Camrail_G_CTR_451: Impacted by Makak_G_CTR_144 (Power issue)" u="1"/>
        <s v="LIT_547_Z_Marche-Congo(LIT-547): 26/12/2025 technicien sur site mauvaise phase ENEO " u="1"/>
        <s v="CTR_1145_Z_MIMBOMAN-FIN-GOUDRON-KOSSONGO(CTR-1145): New site not yet transferred to MSP" u="1"/>
        <s v="SUO_219_H_LIMBE-COCONUT-ISLAND-MTN: Power instabilities on site escalated to L5 of MTN (site to be locked)" u="1"/>
        <s v="EST_199_Z_GAROUA-BOULAI-SABONGARI(EST-199): 03/04/2026 DG Overload, load 200A with DG 10KVA escalade L3 IHS " u="1"/>
        <s v="CTR_561_Z_Superette-Biyem-Assi(CTR-561): 09.04.26; Grid outage grid only site / Awaiting grid return - Escalated to L2" u="1"/>
        <s v="DARRACK-MTN-IHS_U_EXN_133: Power Status check Ongoing" u="1"/>
        <s v="OST_106_H_Dschang-Universite: 12/12/2025 IHS: CMS=0V DG overload" u="1"/>
        <s v="LIT_780_Z_BTS-Mobile-OKPLASTCAM(LIT-780): 05/04/2026 Retour OCM : site en cours de démentellement" u="1"/>
        <s v="Ngomedzap_G9U21_CTR_188_MRBTS1: En attente du matériel VSAT en semain 33" u="1"/>
        <s v="LIT_727_Z_Douala-Grand-Mall-FZ(LIT-727): 29/11/2025 Survey en cours par OCM " u="1"/>
        <s v="Mayo-Darle-MTN_G9U9_ADM_068_MRBTS1: Impacted by Bankim_G_ADM_012 (TX issueà)" u="1"/>
        <s v="Dumbu_GD_NRO_046: Site not yet on Air by project team, new BTS installed faulty" u="1"/>
        <s v="CTR_718_Z_Oyomabang-marche(CTR-718): 06/03/2026 Délestage en cours Grid only site" u="1"/>
        <s v="CTR_910_Z_Zili-Nkoteng-IHS: 27.04.26: IHS: 42.8 V: MPR Faulty, Escalation done until Bate" u="1"/>
        <s v="LIT_554_Z_Ndpssi-Vallee-de-la-Paix(LIT-554): Camusat : Grid outage , awiated grid return ESCALADE L4 CAMUSAT " u="1"/>
        <s v="NRD_233_URH_LOUGUERRE: 04/11/25: FME sur site, intervention en cours, ETR 11H / FME sur site et travaux en cours" u="1"/>
        <s v="NRD_353_H_Carrefour-Bidzar: 03.02.2026: Cable interco BTS--MPR faulty et remplacement ce 03.02.26 11h // FME sur site " u="1"/>
        <s v="LIT_588_Z_Denver-Total-IHS: 11/11/2025 AOF Santa-Barbara_Total-Denver DOWN cds activé pour investigation / Equipe sur terrain et travaux en cours" u="1"/>
        <s v="EXN_003_H_Kousseri: Impacted by Galle_U_ADM_028 P1 Incident" u="1"/>
        <s v="EXN_030_H_Doualare: Impacted by Galle_U_ADM_028 P1 Incident" u="1"/>
        <s v="EXN_337_URH_HOUPOU: Impacted by Galle_U_ADM_028 P1 Incident" u="1"/>
        <s v="EXN_397_URH_TOUE_I: Impacted by Galle_U_ADM_028 P1 Incident" u="1"/>
        <s v="EXN_414_URH_MAOULA: Impacted by Galle_U_ADM_028 P1 Incident" u="1"/>
        <s v="EXN_420_URH_ZIAM_I: Impacted by Galle_U_ADM_028 P1 Incident" u="1"/>
        <s v="EXN_429_URH_TCHABA: Impacted by Galle_U_ADM_028 P1 Incident" u="1"/>
        <s v="EXN_455_URH_mangay: Impacted by Galle_U_ADM_028 P1 Incident" u="1"/>
        <s v="EXN_473_URH_GADAKA: Impacted by Galle_U_ADM_028 P1 Incident" u="1"/>
        <s v="EXN_481_URH_GOURIA: Impacted by Galle_U_ADM_028 P1 Incident" u="1"/>
        <s v="EXN_486_URH_DAMLAY: Impacted by Galle_U_ADM_028 P1 Incident" u="1"/>
        <s v="EXN_501_URH_RIBAOU: Impacted by Galle_U_ADM_028 P1 Incident" u="1"/>
        <s v="EXN_517_URH_BANAHA: Impacted by Galle_U_ADM_028 P1 Incident" u="1"/>
        <s v="EXN_529_URH_OULORE: Impacted by Galle_U_ADM_028 P1 Incident" u="1"/>
        <s v="EXN_547_URH_NGAINA: Impacted by Galle_U_ADM_028 P1 Incident" u="1"/>
        <s v="EXN_565_URH_MBITOU: Impacted by Galle_U_ADM_028 P1 Incident" u="1"/>
        <s v="EXN_566_URH_DANHOU: Impacted by Galle_U_ADM_028 P1 Incident" u="1"/>
        <s v="EXN_587_URH_GAOUEL: Impacted by Galle_U_ADM_028 P1 Incident" u="1"/>
        <s v="EXN_906_URH_MOKONG: Impacted by Galle_U_ADM_028 P1 Incident" u="1"/>
        <s v="Meidjamba-MTN_G9U9U21_ADM_054_MRBTS1: Power status check ongoing" u="1"/>
        <s v="Minisite-Elig-Edzoa_CTR_684: 14/04/2026 Grid outage, Grid outage /Awaiting grid restoration / ESCALATED TO L3 CAMUSAT " u="1"/>
        <s v="Minisite-Elig-Edzoa_CTR_684: 15/04/2026 Grid outage, Grid outage /Awaiting grid restoration / ESCALATED TO L4 CAMUSAT " u="1"/>
        <s v="Ngog-Mbog_G9U9U21_LIT_121:  Site impacted by Botmakak" u="1"/>
        <s v="LIT_718_Z_Bonamoutongo-III(LIT-718): 01/02/2026 investigation en cours " u="1"/>
        <s v="Nkambe-Entrance-IHS_L18L8_NRO_090: Impacted by Nkambe_NRO_005 (Power issue)" u="1"/>
        <s v="Mamfe-Camtel_U_SUO_245: 02/09/25 9H: Check ongoing with level 0, ETA 12H UTC" u="1"/>
        <s v="LIT_651_Z_DEIDO-MARCHE: 24.04.26: Grid outage, Grid only site / Grid return awaited" u="1"/>
        <s v="LIT_751_Z_Nyalla-III(LIT-751): 22.04.26; Camusat; Grid outage / Grid return awaited" u="1"/>
        <s v="SUO_256_H_Muyuka-Yoke: P2 Incident at SUO_246_H_GBHS-Muyuka-IHS" u="1"/>
        <s v="SUD_099_Z_Mimbo(SUD-099): 10.03.26; Besoin d'un FME sur site pour vérifier le statut du MPR; FME is managing, update ASAP" u="1"/>
        <s v="EXN_294_URH_NGUETCHEWE: Impacted by Amchide_EXN_007 (TX issue / red zone / P1 incident) // FME en route pour le site, ETA 14H" u="1"/>
        <s v="NRD_039_H_Bibemire: 09.02.2026: Site Burned. Inventaire fait et commande de plusieurs cable effectues. En attente de GO de OCM" u="1"/>
        <s v="Kumbo_G9U9U21_NRO_037: 04/11/25: Check ongoing with level zero if he access site ETA=12AM / FME is still on the way to the site" u="1"/>
        <s v="LIT_662_Z_Minisite-Dubai(11662): 15/09/2025 Le site est Grid only sans batterie / Toute la zone du site est impacté par la coupure Grid, nos equipes sont en contact pour trouver une issue" u="1"/>
        <s v="Maga-Lycee_U_NRD_135: Power status check ongoing" u="1"/>
        <s v="Maga-Ville_U_EXN_110: Power status check ongoing" u="1"/>
        <s v="Magada-IHS_U_EXN_128: Power status check ongoing" u="1"/>
        <s v="LIT_793_URH_FERME_SUISSE: Need FME at Ferme-Suisse_LIT_006 to check interco MPR s1p4 &lt;&gt; RTN" u="1"/>
        <s v="Matsari_G9U9L8L7_CTR_301_MRBTS1: FME Apiang is activated (CM-20250716-00002499), ETA 16H UTC" u="1"/>
        <s v="Missellele_G_LIT_178: ODU Recupere ce matin au WH, FME en route pour le site de Souza ETA=02:00 PM UTC" u="1"/>
        <s v="OST_139_N_Fokoue-IHS: 31/01/2026 FME sur site tavaux en cours// carte recu faulty nouvelle commande en cours " u="1"/>
        <s v="CTR_1134_Z_Damas-depot-de-bois(CTR-1134): 24/03/2026 Camusat; En attente retour Eneo, impossible de démarrer le GEN" u="1"/>
        <s v="CTR_354_Z_Mengueme(CTR-354): 27.01.26; Besoin d'un FME sur SUD_019_Ebanga-Ngoulou pour vérifier la chaine antennaire de l'ODU 4.4 sur le MPR_EBANGA-NGOULOU-NEW_2; CM-20260127-00002924; FME Rodrigue activé pour investigations" u="1"/>
        <s v="Batibo_L18L8L26_NRO_010: Power status check ongoing" u="1"/>
        <s v="Dong-MTN-IHS_G9U9L8L7_CTR_167: BO TRANS Analysis Ongoing" u="1"/>
        <s v="SUO_301_H_Buea-Koke-Quater: New site not yet transferred to MSP" u="1"/>
        <s v="OST_097_H_Dschang-Rectorat-MTN: Impacted by OST_020_H_Dschang-II" u="1"/>
        <s v="OST_361_H_Dschang-LEFETSA-FOTO: Impacted by OST_020_H_Dschang-II" u="1"/>
        <s v="NRD_167_H_Bouba-Ndjida-Park: Impacted by Gaba_L18L8_NRD_155 (Power issue)" u="1"/>
        <s v="NRD_207_URH_YOUKOUT: Impacted by NRD_180_H_Tchollire-Centre (Power issue)" u="1"/>
        <s v="CTR_451_Z_Menloh-Maloume-Camrail(CTR-451): 02.04.26; Power alarms; Camusat feedback awaiting" u="1"/>
        <s v="LIT_698_Z_Yansoki-MTN(LIT-698): 04/03/2026 Power alarms; MTN is activated to check, feedback awaiting (escalade L3 MTN)" u="1"/>
        <s v="Ekombe-Bondji-IHS_G_SUO_091: 30/09/2025 Loss of signal sur le port 1/1 besoin d'un fme sur site pour verifier l'interco entre le MPR et la BTS  LOCKDOWN" u="1"/>
        <s v="CTR_451_Z_Menloh-Maloume-Camrail(CTR-451): 21.04.26; Besoin d'un FME sur site pour vérifier la chaine antennaire de l'ODU 3.1; FME Etienne activé pour investigations, ETA=14H UTC" u="1"/>
        <s v="EXN_308_URH_YEGOUA: 30/10/2026 besoin d'un fme sur site pour verifier le status de RTN" u="1"/>
        <s v="Bangolan_G9U9U21_NRO_050: P1 incident at NRO_N_034_Balikumbat-Palais, core card issue on MPR_Bambili" u="1"/>
        <s v="LIT_428_Z_New-Town-Aeroport-IHS(LIT-428): 07.04.26; Besoin d'un FME sur site pour investigations, update ASAP" u="1"/>
        <s v="Kenzou_L18L8_EST_016_MRBTS2: Incident P2 en cours: FME en route pour la cannibalisation du site de Wasse en cours, ETA 14H" u="1"/>
        <s v="Gouna_G18L8_NRD_031: 14.01.2026: Remplacement FRGU et FO ce jour, ETA 15H" u="1"/>
        <s v="Kosseoua_U_ EXN_244: Le cable sera mis à disposition par OCM, ETD 10/06/25" u="1"/>
        <s v="Fokoue-IHS_G9U9U21L8_OST_139_MRBTS1: IHS: PWC overload due to lack of rectifiers" u="1"/>
        <s v="EXN_293_URH_EF53_MAROUA: 14.02.26; Problème d'énergie et Problème d'accès; Le bailleur réclame le loyer, contact (NIBALAK ELISABETH; 6 91 96 34 29)" u="1"/>
        <s v="OST_040_H_Batcham_U: POWER Status check ongoing" u="1"/>
        <s v="OST_057_H_Massangam: Power status check ongoing" u="1"/>
        <s v="OST_058_H_Kouoptamo: Power status check ongoing" u="1"/>
        <s v="OST_207_H_Ndoumkain: Power status check ongoing" u="1"/>
        <s v="OST_299_H_Bansoa-II: Power status check ongoing" u="1"/>
        <s v="OST_311_H_Bangang_U: POWER Status check ongoing" u="1"/>
        <s v="OST_333_URH_BALOUM2: Power status check ongoing" u="1"/>
        <s v="OST_373_URH_MANOURE: Power status check ongoing" u="1"/>
        <s v="OST_393_URH_BAMENKA: Power status check ongoing" u="1"/>
        <s v="OST_402_URH_NDOUPE2: Power status check ongoing" u="1"/>
        <s v="OST_407_URH_KASSANG: Power status check ongoing" u="1"/>
        <s v="Mamfe-Brasserie_L8L18_SUO_073_MRBTS2: IMPACTED BY MEGUIA" u="1"/>
        <s v="EXN_281_URH_BODO: Impacted by EXN_302_URH_NDODEHE (TX issue)" u="1"/>
        <s v="EXN_451_URH_DOUVANGAR: Impacted by EXN_023_H_Meri (TX issue)" u="1"/>
        <s v="Goulourgou _G9U9G18_EXN_200_MRBTS1: Power status check ongoing" u="1"/>
        <s v="OST_067_H_Bandjoun-Soung: Impacted by OST_009_H_Bandjoun (TX issue)" u="1"/>
        <s v="OST_186_N_Bamenyam_GD: Impacted by Awing_G9U9U21_NRO_248 (TX issue)" u="1"/>
        <s v="Minisite-Elig-Edzoa_CTR_684: 08.04.26; Descente prévue sur le site ce jour, ETA=11H UTC - Instabilité d'energie sur le site due à un problème de disjoncteur différentiel, escalade faite au L2 de Camusat" u="1"/>
        <s v="LIT_734_Z_Carrefour-Mezzanine: 05/11/2025 Il y'a eu descente de notre équipe énergie OCM ce 04/11 et les dégâts sont plus grands et plus complexe. Le probleme est donc essentiellement Power et et essentiellement géré par l'entreprise Carrefour. Ce qui est en cours c'est qu'il y'a 02 entreprises sur place qu'ils ont mobilisés pour rétablir l'énergie dans le bâtiment impacté. Ils ont donné un délai de 1 semaine  pour celà" u="1"/>
        <s v="CTR_943_Z_Mimboman(CTR-943): " u="1"/>
        <s v="SUO_085_H_Ngongo MTN: 23/02/2026 IHS Our FME CHRIS is managing with level zero " u="1"/>
        <s v="NRO_126_H_Gospel-Radio-IHS: FME is activated to check BTS status (CM-20250801-00001821), ETA 12H UTC" u="1"/>
        <s v="LIT_092_Z_Bep-Yonyong(LIT-092): 30/11/2025 GRID ONLY WITH NO SPACE / GRID RETURN AWAITED escalade L3 ihs " u="1"/>
        <s v="EXN_370_URH_MADAYIC: 28.03.2026: Site Situe en Red Zone(BOKO-HARAM) Nogociation de l'escorte BIR en cours pour intervention" u="1"/>
        <s v="Fotokol_U_EXN_013: First level analysis ongoing" u="1"/>
        <s v="CTR_915_URH_KHOURY-NGORO: analyse bo tx en cours" u="1"/>
        <s v="Muchemni-Fundong-IHS_G9U9_NRO_041: Power status check ongoing" u="1"/>
        <s v="Mutengene-E-Police_G18L8L18_SUO_164: Power status check ongoing" u="1"/>
        <s v="EXN_440_URH_YAGA_TOUKOUR_SOUDANI: Impacted by Balaza_G18L8_EXN_036" u="1"/>
        <s v="NRD_238_URH_NGONG3: 01/09/25 9H: FME en route pour le site, ETA 15H UTC" u="1"/>
        <s v="OST_397_URH_NJINDOUN: 11.03.2026: FME Wylli Injoignable. Point ESCALADER au RM. Update ASAP" u="1"/>
        <s v="EXN_527_URH_MOVOY: 26/03/2026 besoin d'un fme sur site pour verifier le status de RTN , ETA=12H UTC" u="1"/>
        <s v="LIT_756_Z_BTS-Mobile-Krystal-Palace(LIT-756): CAMUSAT : GRID only site le FME se rendra sur site le matin a la première heure" u="1"/>
        <s v="Mandama-IHS_G9U9U21_NRD_123: 07.02.2026: Défaut ODUs et indisponibles dans les warehouse de OCM et de Huawei; Lien TX Mandama&lt;&gt;Douroum à swaper; Swap du lien par l'ing OCM ETR=17.02.2026" u="1"/>
        <s v="LIT_936_URZ_DIZANGUE-4x4(LIT-936): New site not yet accepted" u="1"/>
        <s v="Ekindi-MTN_G9U9_SUO_045_MRBTS1: 26/08/2025 FME active en attente de ETA " u="1"/>
        <s v="EXN_339_URH_BLABLINE: 17/11/25: FME activé pour intervention ETA 9H / Relance en cours, ETA=13H UTC" u="1"/>
        <s v="LIT_728_Z_PK15-Auberge(LIT-728): 17/09/2025 Camusat : Grid outage, grid only site/ return grid awaited" u="1"/>
        <s v="CTR_949_Z_Emana-Bonne-Fontaine(CTR-949): 10.04.26; Grid outage and GEN cannot be started due to noise distrubance - L4" u="1"/>
        <s v="LIT_615_Z_Bonewonda-III(LIT-615): UP" u="1"/>
        <s v="Endom_U_CTR_225: Probable power issue // IHS feedback awaiting" u="1"/>
        <s v="CTR_116_Z_Ebeba(CTR-116): Impacted by CTR_066_Z_Mandoumba(CTR-066)" u="1"/>
        <s v="LIT_186_Z_Edea-Beon(LIT-186): 29/01/2026 inssufisance de redresseurs" u="1"/>
        <s v="EXN_181_H_Kousseri-Arazai-MTN-IHS: 06.04.26; BO TRANS analysis ongoing" u="1"/>
        <s v="Kikai-IHS_G9U9L8_NRO_053_MRBTS1: Impacted by Jakiri // P1 incident ongoing" u="1"/>
        <s v="LIT_539_Z_Nkolmintag(LIT-539): 16/12/2205 cables deconnectés au poteau / ENEO mis à contribution ETA 16h" u="1"/>
        <s v="LIT_528_Z_Newb-Ancien-Etage-New(LIT-528): 06/03/2026 Feedback IHS : Grid outage, No space to deploy MDG // Awaiting grid return (ESCALDE L2 IHS )" u="1"/>
        <s v="EXN_403_URH_KALKOUSSAM: 14.04.2026: FME MAHAMAT Sur site a fait les investigations en bas et actuellement doit monter sur le pylone pour poursuivre mais vu l'heure, il ne peut plus monte. Il va donc passer la nuit sur site et intervenir demain tres tot" u="1"/>
        <s v="Tete-d-elephant-Camrail_G9U9U21_EST_104: 19/02/2026 FME is managing " u="1"/>
        <s v="CTR_838_Z_Afanoya-II(CTR-838): Impacted by CTR_838_Z_Afanoya-II (Power issue)" u="1"/>
        <s v="CTR_850_Z_Meyo-II(CTR-850): Impacted by CTR_320_Z_Meyo(CTR-320) (Power issue)" u="1"/>
        <s v="CTR_565_Z_NR-Carrossel(CTR-565): 07.02.2026: ESCALATE TO L3 WITH Customer Support Asked" u="1"/>
        <s v="LIT_742_Z_SGC-Bonanjo(LIT-742): Access needed for intervention on the site according to SGC process. Mail done to OCM for support" u="1"/>
        <s v="Malantouen_D_OST_039: Power status check ongoing" u="1"/>
        <s v="Mimbo_G9U9L8_SUD_099: POWER Status check ongoing" u="1"/>
        <s v="OST_084_H_Dschang-St-Augustin: 17.04.26; IHS; PWC Overload - Escalated to L2" u="1"/>
        <s v="OST_170_H_Bfsam-Centre-II: 26/11/25: CB tripping in the IPT, escalated to L2" u="1"/>
        <s v="Bali_Njenka_G9U9L8_NRO_151_MRBTS1: Impacted by MPR_HL_MBENGWI_HOTSPOT (Misalignment)" u="1"/>
        <s v="LIT_684_Z_Ndokoti-Carrefour-MTN(LIT-684): 29/09/2025 MTN ACTIVE POUR VERIFIER LE POWER " u="1"/>
        <s v="Ouru-Dara_G9U9U21_ADM_148: 07.04.26;  LNB en cours d'expédition de Ngaoundéré pour Touboro, ETD=07.04.26" u="1"/>
        <s v="Bafut-Swie-Hill-IHS_G9U9L18L8_NRO_102: 05.01.2026: FME Jerry activated is managing wiht level 0| GhosT Town" u="1"/>
        <s v="Zili-Nkoteng-IHS_U_CTR_910: Site Still down, FME Raoul activated for intervention will be on the site ETA=02:00 PM" u="1"/>
        <s v="CTR_1156_Z_Soa-Akak-MTN(CTR-1156): New site not yet transferred to MSP" u="1"/>
        <s v="CTR_1161_Z_Djonassi-Yde(CTR-1161): New site not yet transferred to MSP" u="1"/>
        <s v="CTR_1169_Z_Eloumdem-III(CTR-1169): New site not yet transferred to MSP" u="1"/>
        <s v="Gueme_U_EXN_049: IHS: 45.7V //  FME SEVERIN is managing with level zero" u="1"/>
        <s v="Kembong_G9U9_NRO_026: Power status check ongoing" u="1"/>
        <s v="Mbaka_U_ADM_161: Impacted by Nganha-IHS_U_ADM_137 (TX issue)" u="1"/>
        <s v="Laising_G9U9_NRO_044: 18/12/25: Impacted by Ndu_L18L8L26_NRO_009 (Power issue)" u="1"/>
        <s v="LIT_795_URH_NJOUMBENG: 17.03.26; Power issue and solar only; Awaiting sunshine" u="1"/>
        <s v="NRO_131_H_Bamenda-Hospital-Roundabout-IHS: 06.04.26; BO TRANS analysis ongoing" u="1"/>
        <s v="CTR_838_Z_Afanoya-II(CTR-838): FME Fulbert will be on the site after Mbankomo-Dajol intervention" u="1"/>
        <s v="EXN_116_H_Maroua-Zokok-Palar-IHS: 22/09/25:  Carte MPT récupérée sur le site de Douggoy et FME en route pour le site, ETA=15H30 UTC" u="1"/>
        <s v="Abuh_L18L8_NRO_079: 09.04.26; Besoin d'un FME sur site pour vérifier le statut de la MRBTS2 et son interco avec le MPR S1P3; CM-20260408-00006819; RM Denis informé pour investigations, update ASAP" u="1"/>
        <s v="Pouss-New_G18L8_EXN_189_MRBTS2: Power status check ongoing" u="1"/>
        <s v="CTR_090_Z_Av-Germaine(CTR-090): 23.04.26: FME sur site et investigations en cours" u="1"/>
        <s v="CTR_270_Z_Montesquieux(CTR-270): AOF Mvog-Ada_Montesquieux down. Routage en cours" u="1"/>
        <s v="Baba-MTN_U_NRO_259: Escalation L4: Red area, road blocked, Fuel shortage  (Escalated to L5)" u="1"/>
        <s v="SUO_216_H_Kumba-Nkamlikum: 11/01/2026 point tramis a Ocm en attente de status power de Kumba-Agence" u="1"/>
        <s v="OST_083_H_Foumban-NDjisse: 07.01.26; Camusat; FME a pris le point et investigue avec level zero (escaladé au L2)" u="1"/>
        <s v="SUO_108_H_Kumba-Barombi-Kang-II-IHS: 02/11/25: FME en route pour le site, ETA=12H UTC / Carte core remplacée avec succès mais carte MPT également faulty et vérifications du SPM en cours" u="1"/>
        <s v="SUO_088_N_Kumbe-MTN: 16/12/2025 FME activé ETA=12H UTC " u="1"/>
        <s v="CTR_659_Z_Nkoulou: 11/11/2025 Camusat: technicien sur site " u="1"/>
        <s v="BAWA_G_ADM_183: Chute de tensions avant l'indisponibilité du site // Escalated faite au L3 de Camusat, Délais 13H UTC" u="1"/>
        <s v="Laising_U_NRO_044: Les negociations de l'accès sont en cours pour une probable intervention ce week-end (12/07 et 13/07)" u="1"/>
        <s v="CTR_874_Z_IHS-China-Embassy-Yde(CTR-874): 07.04.26; IHS; Grid outage, No space to deploy MG . // Awaiting Grid return - Escalade L5" u="1"/>
        <s v="LIT_728_Z_PK15-Auberge(LIT-728): 12/11/2025 FME reports probable TX issue/ CB in ZTE cabinet has been triping recently, evidences sent" u="1"/>
        <s v="Tiko-Junction-IHS_G9U9U21_SUO_205: 16/11/2025: Le Chauffeur a pu finalement etre joint nous remonte un souci avec son vehicule sur l'axe lourd. Il va donner la spare a son collegue pour acheminement ETD=17/11/2025" u="1"/>
        <s v="Fondjanti_G9U9U21_OST_158: Power status check ongoing" u="1"/>
        <s v="New-Bonako_G_SUO_157: 15/09/2025 Point escaladé au 3PP" u="1"/>
        <s v="Binka-IHS_G9U9_NRO_023_MRBTS1: POWER STatus check ongoing" u="1"/>
        <s v="CTR_529_Z_Akak-Nkozoa-MTN-IHS(CTR-529): 08.02.2026: FME Activated is managing ETA=3H" u="1"/>
        <s v="CTR_652_Z_Hopital-de-La-Cass(CTR-652): 06/03/2026 Gen cannot be started due to noise disturbance escalade l2 CAMUSAT" u="1"/>
        <s v="CTR_772_Z_Mimboman-Chapelle(CTR-772): 05/03/2026 Feedback Camusat; Grid only site, awaiting grid escalade L2 camusat" u="1"/>
        <s v="Gamba-MTN_G9U9U21_NRD_059: Power status check ongoing" u="1"/>
        <s v="Mbeng_G9U9U21_CTR_385: 20/03/2026 fme ien route ETA=16H UTC " u="1"/>
        <s v="Doreissou-IHS_G9U21_EXN_118: P2 incident at EXN_202_N_Bagarao; TX issue" u="1"/>
        <s v="Nkambe-Entrance-IHS_L18L8_NRO_090_MRBTS2: Impated by Nkambe_NRO_005 (TX issue)" u="1"/>
        <s v="CTR_838_Z_Afanoya-II(CTR-838): Impacted by CTR_320_Z_Meyo(CTR-320) // GEN overload" u="1"/>
        <s v="Akom-I_G9U9L8_SUD_121_MRBTS1: CAMUSAT: Investigation Ongoing technician is managing" u="1"/>
        <s v="ADM_165_H_Ngd-Balam: Camusat: Investigations ongoing / FME will be on site after Mbiassoro, ETA 05PM" u="1"/>
        <s v="New-Bonako_G_SUO_157: 25/08/2025 Mauvaise connexion RSL Tx Link Kapa vers New-Bonako en raison d'une maintenance du réseau. Problème signalé à IHS." u="1"/>
        <s v="NRO_087_N_Mendji-IHS_G: 31.12.2025: ESCAALTE TO L5 IHS" u="1"/>
        <s v="Fokoue_G9U9U21L8_OST_059: Impacted by OST_020_H_Dschang-II P1" u="1"/>
        <s v="SUD_117_Z_Meyo-Nkoulou(SUD-117): 31/01/2026 FME activé eta ASAP" u="1"/>
        <s v="LIT_583_Z_Dibamba: Impacted by Missole-Entree_G9U9U21_LIT_306 (TX Issue)" u="1"/>
        <s v="LIT_670_Z_Moulanga(LIT-670): Impacted by SUO_061_Z_Bekoko-MTN (TX issue)" u="1"/>
        <s v="Mantoum-Ville_G9U9U21_OST_201: P1 incident at Malantouen_OST_039; TX issue" u="1"/>
        <s v="Andom_G9U9L8_EST_150: 07/11/2025 escalade L2 camusat  ETA 12:00 (escalate L3)" u="1"/>
        <s v="Mamfe-Camtel_U_SUO_245: 15/09/25: Intervention planned as soon as end of ghost town in NOSO" u="1"/>
        <s v="Mamfe-Camtel_U_SUO_245: 29/09/25: Intervention planned as soon as end of ghost town in NOSO" u="1"/>
        <s v="LIT_183_Z_Nkololoun(LIT-183): 23/12/2025 Grid outage, // awaiting grid return escalade L1 IHS " u="1"/>
        <s v="Mamfe-Brasserie_L8L18_SUO_073_MRBTS2: FME is activated to check MPR status on site, ETA 12H UTC" u="1"/>
        <s v="LIT_548_Z_Nkololoun-Marche(LIT-548): 04/11/2025 Grid outage, Grid only site / Grid restoration awaited" u="1"/>
        <s v="LIT_638_Z_Logbessou-Sunshine-City(LIT-638): 16/01/2026 Grid outage grid only site /grid return awaited" u="1"/>
        <s v="LIT_663_N_Minisite-Tradex-Village: 14.04.26; Camusat; Grid only site grid outage / grid return awaited" u="1"/>
        <s v="CTR_549_Z_Abome-New(CTR-549): 16/12/2025 Carte MICRO SD en defaut commande passé CARTE carte recu en attente de la licence de nokia" u="1"/>
        <s v="EXN_092_H_Maroua-Ouro-Tchede_U: Power status check ongoing" u="1"/>
        <s v="EXN_147_H_Maroua-Zikirou-IHS_U: Power status check ongoing" u="1"/>
        <s v="EXN_368_H_Maroua-Walya-Mosquee: Power status check ongoing" u="1"/>
        <s v="EXN_509_H_KOUSSERI-QTIER-HIBOU: Power status check ongoing" u="1"/>
        <s v="Dziguilao_D_EXN_074: Impacted by Guidiguis_D_EXN_018 (TX issue)" u="1"/>
        <s v="CTR_259_Z_Ekoumdoum(CTR-259): Site UP without action, power issue" u="1"/>
        <s v="OZOM-I_U21_CTR_743: Impacted by CTR_522_Z_Nkolbisson-Usne-Ds-Eaux-IHS(CTR-522)" u="1"/>
        <s v="SUO_259_H_Buea-Salvation-Pharmacy-IHS: 11/02/2026 Site down due to insufficient rectifiers " u="1"/>
        <s v="Misaje_G9U9_NRO_237: Impacted by Oku_NRO_013 (TX issue)" u="1"/>
        <s v="OST_333_URH_BALOUM2: 04/11/25: FME on the way to site ETA12H" u="1"/>
        <s v="SUO_226_H_Buea-Camtel: CAMUSAT: Grid outage GRID only site / GRID return" u="1"/>
        <s v="Rhumsiki_G18L18L8_EXN_139: 12.03.26; Investigations en cours avec le niveau 0, update ASAP, escalade faite au PM" u="1"/>
        <s v="Ndiam-Badji_G9G18U9U21_NRD_154: 24/11/25: Need FME on site to check MRBTS1 status and its interco with MPR S1P1 / FME is activated to check; CM-20251124-00003821" u="1"/>
        <s v="EXN_309_URH_HOPPO: Power Status Check Onoing" u="1"/>
        <s v="EXN_288_URH_ZIMADO: 3G Cells down and reset ongoing" u="1"/>
        <s v="Bascheo-IHS_L18L8_NRD_015: Impacted by Galle_U_ADM_028 P1 Incident" u="1"/>
        <s v="Banyo-Sabongari_U9U21L18L8_ADM_174_MRBTS1: Power status check ongoing" u="1"/>
        <s v="SUO_184_H_GSS-BUEA-TOWN-IHS: 17/11/25: Need FME on site to check MPR status / Lock down" u="1"/>
        <s v="NRD_083_H_Garoua-Sabongari-Lainde-IHS: Impacted by NRD_054_H_Garoua-Ouro-Lawan (Power issue)" u="1"/>
        <s v="EXN_066_H_Maroua-Stade_U: FME activated to go at Maroua-Orange to check antenna chain of ODU 6/1 // ETA will be shared" u="1"/>
        <s v="NRO_124_H_T-junction-IHS: 05.02.2026 IHS: insécurity//I am putting pressure on my SBC to replace the GE before the end of the week" u="1"/>
        <s v="OST_904_URH_NKOUMBAM: 21/12/2025: Apres travaux Conjoint FME/ BO TX, il en ressort que l'ODU est faulty Commande en cours Update ASAP" u="1"/>
        <s v="LIT_340_Z_Brazz-Tergal(LIT-340): 20.04.26; Besoin d'un FME sur site pour vérifier le statut de la BBU; FME Boris activé pour investigations, ETA=11H UTC" u="1"/>
        <s v="Laising_L18L8_NRO_044: Power status check ongoing" u="1"/>
        <s v="CTR_544_Z_Ndikinimeki-New(CTR-544): 10/02/2026 FME activé eta asap" u="1"/>
        <s v="SUO_216_H_Kumba-Nkamlikum: impacted by power issue at kumba_agence" u="1"/>
        <s v="Meyo-Nkoulou_G9U9L8_SUD_117: ANALYSE BO TX EN COURS " u="1"/>
        <s v="Botmakak_G9U9U21L8_CTR_189: Power status check ongoing" u="1"/>
        <s v="SUO_224_H_LIMBE-MOTOWOH-MTN: Power Issue handled by MTN And ESCALATE TO MTN/ Rectrifer Issue" u="1"/>
        <s v="EST_198_Z_Bertoua-Koume-VT(EST-198): 30/11/2025 Site vandalisé inventaire du Materiel en cours " u="1"/>
        <s v="EXN_181_H_Kousseri-Arazai-MTN-IHS: FME: LE CHÂSSIS MSS8 MORT APRÈS LA PLUIE D'HIER Commande en cours" u="1"/>
        <s v="SUO_054_H_Kumba-Lutherian-Church-MTN: 20/12/2025: ODU Faulty et pas dispo chez Huawei. Commande passee au Client OCM" u="1"/>
        <s v="Zileng-IHS_G18L18L8_EXN_174: 12.03.26; Besoin d'un FME sur site pour vérifier le statut du MPR; CM-20260312-00004767; FME Alioum activé pour investigations, update ASAP" u="1"/>
        <s v="LIT_341_Z_Nyalla-II(LIT-341): grid return site up " u="1"/>
        <s v="EXN_541_URH_MABOUDJI: Impacted by Mazavou_G18L18L8_EXN_215" u="1"/>
        <s v="OST_090_H_Bangourain_U, LogicRNCID=385: Power status check ongoing" u="1"/>
        <s v="NRO_126_H_Gospel-Radio-IHS: Impacted by NRO_016_H_Bda-Agence(power issue)" u="1"/>
        <s v="Phacochere_G9U9L8_ADM_160: Impacted by P1 incident at Madingring_NRD_036 / TX issue" u="1"/>
        <s v="CTR_017_Z_H-Progres(CTR-017): 12/09/2025 No space to deploy MDG, awaiting grid return" u="1"/>
        <s v="CTR_050_Z_Mini-Ferme(CTR-050): 08.04.26; IHS; GRID ONLY NO SPACE AWAITING GRID RETURN" u="1"/>
        <s v="Akongo-IHS_G9U9_CTR_436: 28.01.26; IHS; Technician is ongoing to the site, no ETA (escalated to L2)" u="1"/>
        <s v="LIT_740_Z_Marche-Central-Bonawon-New(LIT-740): 26/12/2025 LIT_547_Z_Marche-Congo(LIT-547)" u="1"/>
        <s v="NRO_118_H_Bamenda-Sisia-Quater-IHS: 18/09/25: Need FME on site to check MPR status / Lock down" u="1"/>
        <s v="ADM_011_H_Tignere: 05/04/2026 Coupure FO PANG-CAMTEL VS tibati" u="1"/>
        <s v="CTR_833_Z_Tropicana-New(CTR-833): 24/12/2025 investigation en cours" u="1"/>
        <s v="CTR_878_Z_BEAC Central-Indoor-8F: 10/11/25: Analyses BO TX en cours" u="1"/>
        <s v="MUTENGUENE-BAGDAD-MTN_L18_SUO_225_MRBTS2: Power status check ongoing" u="1"/>
        <s v="MUTENGUENE-BAGDAD-MTN_U21_SUO_225_MRBTS1: Power status check ongoing" u="1"/>
        <s v="CTR_669_Z_Mvog-Mangaa-II(CTR-669): CAMUSAT: Grid outage / Grid return awaited" u="1"/>
        <s v="Nchum-IHS_G9U9_NRO_088: 18.01.2026: No Access for now due to hight insecurity" u="1"/>
        <s v="EXN_295_URH_LIMANI: 27/08/25 10H: Investigations en cours de l'équipe TX, update dans 1H" u="1"/>
        <s v="EXN_308_URH_YEGOUA: 27/08/25 10H: Investigations en cours de l'équipe TX, update dans 1H" u="1"/>
        <s v="Baba-Babungo-IHS_G9U9U21_NRO_085: 09.04.26: Feedback MTN, Restoration team faces access issue due to insecurity, escalated to L5" u="1"/>
        <s v="Baba-Babungo-IHS_G9U9U21_NRO_085: 10.04.26: Feedback MTN, Restoration team faces access issue due to insecurity, escalated to L5" u="1"/>
        <s v="Baba-Babungo-IHS_G9U9U21_NRO_085: 13.04.26: Feedback MTN, Restoration team faces access issue due to insecurity, escalated to L5" u="1"/>
        <s v="Madingring_L18L8L26_NRD_036: Power status check ongoing" u="1"/>
        <s v="Mbaka_G9G18U9L8_ADM_161_MRBTS1: Power status check ongoing" u="1"/>
        <s v="Ouro-Zangui_U_EXN_199: IMPACTED BY Dargala-New_G18L8_EXN_190" u="1"/>
        <s v="NRO_058_N_Babanki-IHS: 13/12/2025 fme activé manage avec e levl 0" u="1"/>
        <s v="NRO_058_N_Babanki-IHS: 14/12/2025 fme activé manage avec e levl 0" u="1"/>
        <s v="CTR_838_Z_Afanoya-II(CTR-838): Impacted by CTR_320_Z_Meyo(CTR-320) P2 Incident" u="1"/>
        <s v="CTR_663_Z_AKOK(CTR-663): 01.03.26; Power supply abnormal, Camusat feedback awaiting" u="1"/>
        <s v="SUD_085_N_Campo-Maan-G: 21/12/25: Camusat: RED ZONE, Intervention in the morning (escalated to L2)" u="1"/>
        <s v="NRO_113_H_Bamenda-Park-Pharmacy-MTN: 09.03.2026: A restaurer par MTN. Delai à spécifier. Dans le cas de la lenteur de la restoration du site par MTN, le meteriel(Cable alimentation 2x16mm) restant sera mis a disposition par OCM pour remonter le site ETD=13.03.2026" u="1"/>
        <s v="NRD_213_URH_MAYO_NDA: P2 Incident at ADM_160_H_Phacochere" u="1"/>
        <s v="NRD_338_URH_MAYO_DAA: P2 Incident at ADM_160_H_Phacochere" u="1"/>
        <s v="NRD_903_URH_MAYO_MBI: P2 Incident at ADM_160_H_Phacochere" u="1"/>
        <s v="Fontem_G9U9_SUO_017_MRBTS1: Impacted by Fontem_SUO_017 (TX issue / Insecurity / P1 incident)" u="1"/>
        <s v="LIT_169_Z_Nkong-Q3(LIT-169): 30/01/2026 besoin d'un fme sur site pour verifier le status du MPR fme activé eta asap " u="1"/>
        <s v="EST_199_Z_GAROUA-BOULAI-SABONGARI(EST-199): 07.04.26; IHS; DG Overload,  load 200A with DG 10KVA, GEN replacement ongoing, ETR=07.04.26, escalated to L5" u="1"/>
        <s v="CTR_068_Z_Mobil-Essos(CTR-068): Power status check ongoing" u="1"/>
        <s v="CTR_090_Z_Av-Germaine(CTR-090): Power status check ongoing" u="1"/>
        <s v="CTR_1057_Z_Labogenie(CTR-1057): Power status check ongoing" u="1"/>
        <s v="CTR_152_Z_Nkoteng-IHS(CTR-152): Power status check ongoing" u="1"/>
        <s v="CTR_158_Z_Odza-II-IHS(CTR-158): Power status check ongoing" u="1"/>
        <s v="CTR_226_Z_Mbangassina(CTR-226): Power status check ongoing" u="1"/>
        <s v="CTR_234_Z_Boga-Mahole(CTR-234): Power status check ongoing" u="1"/>
        <s v="CTR_321_Z_Briqueterie(CTR-321): power status check ongoing" u="1"/>
        <s v="CTR_362_Z_Bafia-Lable(CTR-362): Power status check ongoing" u="1"/>
        <s v="CTR_407_Z_Meba-CAMTEL(CTR-407): Power status check ongoing" u="1"/>
        <s v="CTR_477_Z_Crf-Cornier(CTR-477): Power status check ongoing" u="1"/>
        <s v="CTR_482_Z_Accacia-New(CTR-482): Power status check ongoing" u="1"/>
        <s v="CTR_542_Z_Titi-Garage(CTR-542): Power status check ongoing" u="1"/>
        <s v="CTR_594_Z_Melen-Baaba(CTR-594): Power status check ongoing" u="1"/>
        <s v="CTR_653_Z_Mfou-Entree(CTR-653): Power status check ongoing" u="1"/>
        <s v="CTR_658_Z_Nkolbong-II(CTR-658): Power status check ongoing" u="1"/>
        <s v="CTR_705_Z_Biteng-OKUI(CTR-705): Power status check ongoing" u="1"/>
        <s v="CTR_931_URH_MBANDJOCK_SOSUCAM1: Power status check ongoing" u="1"/>
        <s v="CTR_942_Z_Mbankolo-II(CTR-942): Power status check ongoing" u="1"/>
        <s v="Minta_U_CTR_233: Impacted by Bouam_U_EST_003 (Power issue)" u="1"/>
        <s v="Nji-CAMTEL_G9U9L8_CTR_139_MRBTS1: Power status check ongoing" u="1"/>
        <s v="Zidim-IHS_U_EXN_154: FME en route pour le remplacement du FSMF, ETA=12H UTC" u="1"/>
        <s v="NRO_243_H_Bda-Mulang: IHS: 31V // Access issue due to insecurity (Escalated to L2)" u="1"/>
        <s v="NRO_047_N_Bafmeng_G: 15/04/2026 access not granted for this site for now we keep trying" u="1"/>
        <s v="CTR_409_Z_BATA-Mokolo(CTR-409): 02.04.26; Impacted by CTR_217_Z_Madagascar-Yde-New (Power issue)" u="1"/>
        <s v="CTR_552_Z_Mimboman-Liberte-IHS(CTR-552): Impacted by CTR_655_Z_Mimboman-Liberte-II (Power issue)" u="1"/>
        <s v="LIT_122_Z_-Old-Airport-IHS(LIT-122): 22.04.26; Grid only site; Awaiting grid return - Escalated to L3" u="1"/>
        <s v="LIT_168_Z_C-D-Palmiers-III(LIT-168): 13.04.26; Grid outage ; Awaiting Grid returned - Escalated to L3" u="1"/>
        <s v="SUO_037_Z_Elogbatindi(SUO-037): 02/03/2026 generatrice en maintenance. L'ETR sera communiqué dès que possible" u="1"/>
        <s v="Mamfe-Camtel_U_SUO_245: 25/09/25: Lock down NOSO, les interventions sont bloquées due a l’insécurité, les interventions se feront probablement le week-end 28/Sep" u="1"/>
        <s v="SUO_236_H_White-Star-Hotel: 06.04.26; Camusat FME is managing (escalated to L2)" u="1"/>
        <s v="Foubarka-VSAT_G9_NRD_153: 01.04.26; Camusat; technician is informed and managing" u="1"/>
        <s v="SUO_134_H_Mbonge: 26.02.26; IHS; Terence is informed and managing with level 0 (escalated to L2)" u="1"/>
        <s v="Bafmeng_G9U9U21_NRO_047: 22.04.26; Access banned by Separatist" u="1"/>
        <s v="NRO_046_N_Dumbu_GD: 08.04.26; Lien Zhoa&lt;&gt;Dumbu à réaligner pour gagner 30 dbm; Négociations de l'accès" u="1"/>
        <s v="CTR_973_Z_Nkoabang-Ebolmedjock-IHS(CTR-973): 31/10/2025 Site Vandalisé, collecte du matériel restant en cours niveau SPM OCM" u="1"/>
        <s v="Pouss-II_U_NRD_136: FSMF faulty et FME en route pour remplacement, ETA 14H UTC // FSMF testé faulty et expédition en cours d'un neuf de Garoua pour Maroua, ETD=24/07/25" u="1"/>
        <s v="LIT_477_Z_Bekoko-IHS(LIT-477): 27/11/2025: Possible Plantage de l'ODU a CRF-MUTZIK. Remote reset en cours si NOK dans 10 Minutes BV envoye un FME sur site effectuer un reset Physique " u="1"/>
        <s v="LIT_851_Z_Yassa-La-Perle: 17/08/2025 ESCALADE L5 FME is on his way ETA 05:30 PM" u="1"/>
        <s v="Muchemni-Fundong-IHS_G9U9_NRO_041_MRBTS1: FO BAFOUSSAM-BANENGO - BAMENDA DOWN // Major P1 incident" u="1"/>
        <s v="CTR_452_Z_Otele-Camrail(CTR-452): 28.03.2026: TX UP mais BBU down. Site Newly swapp. ZTE Activated fpr intervention" u="1"/>
        <s v="Bikok_G9U9L8_CTR_260_MRBTS1: 30/08/25: Carte MPT faulty mais pas disponible, en parrallèle, transfert en cours de la EASv2 de Yaoundé pour Mbalmayo et mail de demande de GO pour utiliser la EASv2 en cours, ETD=31/08/25" u="1"/>
        <s v="SUO_255_H_Muyuka-Beach-Bush-IHS: P2 incident at Mpenda-Mbocko-IHS_SUO_008; Power issue (AVR)" u="1"/>
        <s v="Dziguilao_U_EXN_074: Impacted by Guidiguis_EXN_018  (TX issue and P1 incident, FME is on site)" u="1"/>
        <s v="Mamfe-Camtel_G9U9U21_SUO_245: Camusat FME is managing with level 0 due to insecurity (Escalated to L2)" u="1"/>
        <s v="SUO_064_H_Mutengene-Qter8: 07.02.2026: Site et Cells UP. Juste perte de Supervision des BTS mais elles traffiquent normaleemnt. Action de resete du MPR de mutenguene pour restaurer la SUP des BTS en cours" u="1"/>
        <s v="OST_212_H_Bangang-Fokam-IHS: 15/04/2026 fme patrick activé " u="1"/>
        <s v="LIT_630_N_Minisite-PK8-ESG-ISTA: 09.02.26; Module remis et remplacé ce 10.02.26" u="1"/>
        <s v="NRO_059_H_Bda-Mankon-Palace-IHS_U: 24.7V // Moses is informed and is managing, ETA asap" u="1"/>
        <s v="CTR_878_Z_BEAC Central-Indoor-8F(CTR-878-8F): 13.03.26; Need FME on site to check BBU status and its interco with MPR S1P2; Access request done and awaiting validation" u="1"/>
        <s v="LIT_169_Z_Nkong-Q3(LIT-169): Impacted by LIT_021_Z_Nkong(LIT-021)" u="1"/>
        <s v="Meguia_G9U9_OST_029: P1 incident ongoing at Meguia_G9U9_OST_029 / TX issue" u="1"/>
        <s v="LIT_265_Z_Bep-Universite(LIT-265): Impacted by LIT_056_Z_Ange-Raphael (TX issue)" u="1"/>
        <s v="EXN_246_H_KOUSSERI-Douane-MTN: 24/12/2025: Relance FME et ESCALADE vers le RM en cours" u="1"/>
        <s v="EXN_300_URH_KARENA: 17/09/25: Red zone et négociations de l'escorte militaire en cours" u="1"/>
        <s v="EXN_246_H_KOUSSERI-Douane-MTN: 09/12/2025 MTN: Technician is informed and he is managing." u="1"/>
        <s v="Bachuo-Ntai_G9_SUO_030: 13/04/2026 La carte sera expédié pour Mamfe demain 14.04.2026 à la première heure Car Ghost Town Today" u="1"/>
        <s v="LIT_685_Z_NYANGOBE-MTN(LIT-685): 20/01/2026 Problème d'énergie, batteries et powercore en défaut, escalade faite au L5 de MTN et à OCM" u="1"/>
        <s v="CTR_598_Z_Obobogo-Paloma(CTR-598): Indisponibilité des services voix &amp; data dans la zone de CTR_773_Z_Efoulan-Pont(CTR-773) et envrions" u="1"/>
        <s v="CTR_776_Z_Nkolda-II(CTR-776): CAMUSAT: Absence de GE sur site_x0009_grid outage, grid only site /grid return awaited// ESCALATE TO L2 CAMUSAT" u="1"/>
        <s v="LIT_583_Z_Dibamba(LIT-583): 26/12/2025 Cable ENEO coupé au niveau du poteau et génératrice du GE faulty / Remplacement de la génératrice en cours ETR 16:00. et ENEO mis à contribution pour remplacement des câbles sectionnés." u="1"/>
        <s v="Campo-Maan_U_SUD_085: FME Vient d'arrive sur Memve-ele mais malheuresement il y'a pas de moto disponible pour le conduire sur le site de Campo-Maan situe a 14Km de la et tres difficile d'acces par voiture. Le FME Prendra donc la route tres tot demain 11/07/2025 pour le site ETA=10:00 AM" u="1"/>
        <s v="Safacam_G9U9U21L8_LIT_040_MRBTS1: 29/09/2025 FME will have a look ETA: 12am" u="1"/>
        <s v="Laising_G9U9_NRO_044_MRBTS1: IHS: FME Roland is managing with level 0. Insecurity area (Escalated to L3)" u="1"/>
        <s v="LIT_003_Z_CTN(LIT-003): 01/12/2025: FME Thomas actuelement a CAMUSAT pour faire le Work Permit. Update ASAP" u="1"/>
        <s v="Pinyin-New_G9U9U21_NRO_247: Power status check ongoing" u="1"/>
        <s v="Gari-Gombo_L18L8_EST_048_sBTS2: Impacté par Kenzou_L18L8_EST_016 / Incident P2 en cours" u="1"/>
        <s v="NRD_085_H_Garoua-Ngalbidje-IHS: INDISPONIBILITE DU ROUTEUR DE GAROUA LAINDE (EGOULAI_01)" u="1"/>
        <s v="OST_223_H_Bfsam-Marche-New: 20/02/2026 ODU 3DB20828AA faulty ETD=20/01/2026" u="1"/>
        <s v="CTR_773_Z_Efoulan-Pont(CTR-773): P2 Incident at CTR_773_Z_Efoulan-Pont | Power issue" u="1"/>
        <s v="ADM_164_H_Ngd-Bamyanga-Hossere-MTN: 02/09/25 17H: Investigations en cours du FME, ETA 19H UTC" u="1"/>
        <s v="OST_252_H_Koundoum: 23.04.26: Besoin d'un FME sur site pour reset du MPR; CM-20260423-00004736; FME Wylly activé pour investigations, update ASAP" u="1"/>
        <s v="OST_353_H_Bfsam-St-Francois: 02.04.26; Besoin d'un FME sur site pour vérifier le statut du MPR; RM Denis informé pour investigations, update ASAP" u="1"/>
        <s v="MBIYEH_G9U9L8_NRO_150: 06.01.26; Power alarms; IHS feedback awaiting" u="1"/>
        <s v="SUO_040_H_Tinto: 09.04.26; Power supply abnormal, escalated to L3 of IHS" u="1"/>
        <s v="ADM_183_H_Bawa_Camrail: 25/03/2026 Carte EAC disponible a GAROUA expedition vers NGAOUNDERE ETD=26/03/2026 " u="1"/>
        <s v="Campo-Maan_G9U9_SUD_085: 04/03/2026 en attente de retour camusat" u="1"/>
        <s v="Campo-Maan_G9U9_SUD_085: 18/02/2026 en attente de retour camusat" u="1"/>
        <s v="Bafut-Swie-Hill-IHS_G9U9L18L8_NRO_102_MRBTS1: FO BAFOUSSAM-BANENGO - BAMENDA DOWN // Major P1 incident" u="1"/>
        <s v="LIT_047_Z_Kayo-Elie: Power status check ongoing" u="1"/>
        <s v="LIT_181_Z_Bonendale: Power status check ongoing" u="1"/>
        <s v="LIT_183_Z_Nkololoun: Power status check ongoing" u="1"/>
        <s v="LIT_296_N_Bonalea_G: Power status check ongoing" u="1"/>
        <s v="LIT_654_Z_SIC-Cacao: Power status check ongoing" u="1"/>
        <s v="Ngouetou_G9U9L8L7_CTR_300: Impacted by Meidjamba-MTN_G_ADM_054 " u="1"/>
        <s v="LIT_685_Z_NYANGOBE-MTN(LIT-685): 04/03/2026 FME en route ETA=12H " u="1"/>
        <s v="NRO_067_H_Bambui-Round-About-IHS: Impacted by NRO_254_H_Bda-Tubah-MTN" u="1"/>
        <s v="LIT_621_Z_Minkwele-II(LIT-621): 29/08/2025 IHS: CMS 0V PWC Swap ongoing" u="1"/>
        <s v="Memve-Ele-IHS_U_SUD_056: Impacted by Meyo-Centre_G9U9U21_CTR_145 Tx Instability(FME is on the site working with BO TX)" u="1"/>
        <s v="Bafmeng_G_NRO_047: MPT card has arrived Bda this 10/08/25 but level 0 is unreachable to reach Fundong. Escalated to I-Eng PM, M. JF" u="1"/>
        <s v="Pinyi-Ngali_G9U9U21_NRO_091: Power status check ongoing" u="1"/>
        <s v="Number49-MTN_G9U9_NRO_261: Impacted by Batibo_NRO_010 (TX issue)" u="1"/>
        <s v="Messondo_G9U9U21_LIT_134: 29/11/2025 camusat investigation en cours" u="1"/>
        <s v="NRD_183_H_Pitoa-II: Camusat: access issue due to landlord (escalated to L2)" u="1"/>
        <s v="OST_170_H_Bfsam-Centre-II: 26/11/25: CB tripping in the IPT, escalated to L3" u="1"/>
        <s v="CTR_558_Z_Emombo-2eme-Crf(CTR-558): 13.04.26; Camusat; grid outage grid only sites/ awaiting grid return" u="1"/>
        <s v="CTR_718_Z_Oyomabang-marche(CTR-718): 20.04.26; Camusat; Grid Outage, Grid Only Site/Awaiting Grid Return" u="1"/>
        <s v="CTR_668_Z_Mvog-Ebanda-II(CTR-668): 31/10/2025 materiel recu à douala recherche de soolution pour l’expedition vers YDE " u="1"/>
        <s v="NRO_243_H_Bda-Mulang: 01.01.26; IHS; DG faulty, replacement planned today" u="1"/>
        <s v="NRD_213_URH_MAYO_NDA: Impacted by P1 incident at Madingring_NRD_036 / TX issue" u="1"/>
        <s v="NRD_338_URH_MAYO_DAA: Impacted by P1 incident at Madingring_NRD_036 / TX issue" u="1"/>
        <s v="CTR_836_Z_Simbock-Chefferie-MTN(CTR-836): 16/01/2026 MTN: dijonction dans la baie OCM camusat alerté pour la resolution" u="1"/>
        <s v="NYABI_U_EST_133: Impacted by Borongoue-IHS_U_EST_130" u="1"/>
        <s v="Ndokohok-IHS_G9U9U21_OST_025: Impacyed by Makenene_G9U9L8_CTR_081" u="1"/>
        <s v="NRO_034_N_Balikumbat-Palais_GD: 26/12/2025: Access negotiation ongoing" u="1"/>
        <s v="CTR_651_Z_Ayene(CTR-651): 30/09/2025: FME sur site et travaux de restauration en cours" u="1"/>
        <s v="LIT_362_Z_Bonabappe-II(LIT-362): Impacted by LIT_290_Z_Bonabappe (TX issue / P2 incident)" u="1"/>
        <s v="CTR_558_Z_Emombo-2eme-Crf(CTR-558): 10/12/2025 Grid outage, Grid only site / Grid return awaited" u="1"/>
        <s v="CTR_758_Z_Vallee-Omnisport(CTR-758): CAMUSAT: Grid only site, Grid ouatage / Grid return awaited" u="1"/>
        <s v="CTR_127_Z_Enam-IHS: 31/10/2025 Grid only site // we are waiting grid return (escalated to L3 of IHS)" u="1"/>
        <s v="LIT_248_Z_Hopital-General(LIT-248): 21.04.26; Besoin d'un FME sur site pour reset du MPR et si NOK, tsoot avec le BO TX; CM-20260420-00005639; FME Beauclair activé pour investigations, ETA=11H30 UTC" u="1"/>
        <s v="Salack_U_EXN_008: First level analysis ongoing" u="1"/>
        <s v="CTR_188_N_Ngomedzap_G-VSAT: 07.04.26; Site UE relay, nouvel ETR=09.04.26" u="1"/>
        <s v="CTR_035_Z_Olezoa(CTR-035): Impacted by CTR_483_Z_Mvogmbi-New(CTR-483) (Power issue)" u="1"/>
        <s v="CTR_513_Z_Akak-IHS(CTR-513): P2 incident at CTR_317_Z_Soa-II(CTR-317) (Power issue)" u="1"/>
        <s v="CTR_630_Z_Eloumdem(CTR-630): Impacted by CTR_831_Z_Mbalgong-Carrefour (Power issue)" u="1"/>
        <s v="CTR_838_Z_Afanoya-II(CTR-838): Impacted by CTR_715_Z_Etoa-Dispensaire (Power issue)" u="1"/>
        <s v="Campo-Maan_G9U9_SUD_085: 07/11/2025 En attente de retour level 0 qui est en route pour le site ETA=12H" u="1"/>
        <s v="EXN_497_URH_LOUGUERE_KONDONG: 27.03.26; Besoin d'un FME sur site pour vérifier le statut de la RRU et son interco avec la BBU | Point suivi par l'équipe projet ETR demain 28/03" u="1"/>
        <s v="SUD_085_N_Campo-Maan-G: 27.01.26; Camusat; Guard is on site" u="1"/>
        <s v="Jabane_G9U9L8_SUO_173: 24/12/2025 investigationn ongoing / Fme is managing" u="1"/>
        <s v="LIT_588_Z_Denver-Total-IHS(LIT-588): Impacted by LIT_524_Z_Bep-Safari(LIT-524)" u="1"/>
        <s v="CTR_711_Z_Nkolmesseng-Abom(CTR-711): 06/12/2025 CAMUSAT: ETA 18:30. Feedback ASAP" u="1"/>
        <s v="LIT_462_N_Malende-IHS_G: 01/04/2026 Access negotiations ongoing, site is insecure" u="1"/>
        <s v="SUO_171_H_Sonara: 11/11/25: Camusat: Insecurity, FME is trying to manage with a possible level0" u="1"/>
        <s v="SUO_219_H_LIMBE-COCONUT-ISLAND-MTN: 29/08/2025 POWER ISSUE ESCALADE L2 MTN " u="1"/>
        <s v="Doreissou-IHS_G9U21_EXN_118_MRBTS1: Impacted by Kuruda_G9G18U9_EXN_208 (Power issue)" u="1"/>
        <s v="CTR_831_Z_Mbalgong-Carrefour(CTR-831): Camusat : Grid outage Grid only site / Grid restoration awaited." u="1"/>
        <s v="LIT_615_Z_Bonewonda-III(LIT-615): 23.04.26: Camusat: Grid outage and GE is faulty /Grid return awaited - Escalated to L3" u="1"/>
        <s v="EXN_250_H_Maroua-Entree: Impacted by Triple Coupure FO :FO SOUKOUNGA ---- GALLE DOWN VS FO BEMBOYO --- GALLE DOWN VS FO GABO_BADZERE ---  GALLE DOWN" u="1"/>
        <s v="LIT_185_Z_Edea-Centre(LIT-185): Souci Power sur site FME reporte que les equipements redemarrent lorsque le load du site augmente CAMUSAT(Arsene) Activated for support" u="1"/>
        <s v="OST_377_URH_KOUFOMLOUM: 16/04/2026 Retour fme : La situation de ce site n'a pas évolué d'après le bailleur (697644741) qui vient de me confirmer que n'étant pas sur place il a donné l'ordre à son frère d'arrêter le site" u="1"/>
        <s v="EXN_300_URH_KARENA: 05.03.2026: 05.03.2026: 700m de cable 2*16 et 500m de cable 2*25 ont ete deja fournit a Huawei. Il ne reste que les cable 2*35, les panneaux solaire, les Batteries et Fibre Optiques  qui sont attendus de OCM" u="1"/>
        <s v="Oku-Marche_U_NRO_110: FO Banengo - Bamenda Hostpot down" u="1"/>
        <s v="LIT_202_Z_Kotto-Mbangue(LIT-202): Impacted by LIT_358_Z_Bonangang(LIT-358)" u="1"/>
        <s v="Kumbo_G18L8L18_NRO_037: 09.02.2026 CAMUSAT: Power Issue on the site. CAMUSAT Please share ETR" u="1"/>
        <s v="SUO_188_H_Limbe-Church-Street-IHS: 24.03.26; IHS feedback awaiting; Power alarms (escalated to L2)" u="1"/>
        <s v="Bambui-II_G9U9L8_NRO_140: 30.12.25; Besoin d'un FME sur site pour vérifier le statut de la MRBTS et son interco avec le MPR; FME Uche Cedric activé pour investigations et manage avec le niveau 0" u="1"/>
        <s v="BON-MARCHE-IHS_G9U9L8_ADM_178: SITE SWAPP TO HUAWEI" u="1"/>
        <s v="EXN_262_URH_ASHIGASHIYA: 06.04.26; BO RAN analysis ongoing" u="1"/>
        <s v="EST_243_URZ_AMBAKA(EST-243): 14.01.26; Power issue and rural site; Awaiting sunshine" u="1"/>
        <s v="EST_243_URZ_AMBAKA(EST-243): 23.04.26; Power issue and solar only; Awaiting sunshine" u="1"/>
        <s v="EST_243_URZ_AMBAKA(EST-243): 24.02.26; Power issue and solar only; Awaiting sunshine" u="1"/>
        <s v="EST_243_URZ_AMBAKA(EST-243): 26.02.26; Power issue and solar only; Awaiting sunshine" u="1"/>
        <s v="EST_243_URZ_AMBAKA(EST-243): 29.01.26; Power issue and solar only; Awaiting sunshine" u="1"/>
        <s v="EST_250_URZ_GOUNTE(EST-250): 03.02.26; Power issue and solar only; Awaiting sunshine" u="1"/>
        <s v="EST_250_URZ_GOUNTE(EST-250): 06.03.26; Power issue and solar only; Awaiting sunshine" u="1"/>
        <s v="EST_250_URZ_GOUNTE(EST-250): 10.03.26; Power issue and solar only; Awaiting sunshine" u="1"/>
        <s v="EST_250_URZ_GOUNTE(EST-250): 10.04.26; Power issue and solar only; Awaiting sunshine" u="1"/>
        <s v="EST_250_URZ_GOUNTE(EST-250): 14.01.26; Power issue and rural site; Awaiting sunshine" u="1"/>
        <s v="EST_250_URZ_GOUNTE(EST-250): 15.01.26; Power issue and solar only; Awaiting sunshine" u="1"/>
        <s v="EST_250_URZ_GOUNTE(EST-250): 23.04.26: Power issue and solar only; Awaiting sunshine" u="1"/>
        <s v="OST_264_H_Fosset: 18/03/2026 Site vandalisé inventaire transmis au projet en attente de ETR?" u="1"/>
        <s v="Koza-MTN_GD_EXN_043: Après investigations à Koza et à Mora-IHS, aucun problème trouvé. MTN activé pour vérifier leur TX entre Koza et Mora-IHS (Escalated to L2)" u="1"/>
        <s v="Ossombe-MTN_G9U9_CTR_405: Power status check ongoing" u="1"/>
        <s v="EXN_326_URH_DARSALAM: Impacted by EXN_031_H_Kousseri-CRTV" u="1"/>
        <s v="EXN_404_URH_BANGALIA: Impacted by EXN_031_H_Kousseri-CRTV" u="1"/>
        <s v="Mile4_G9G18U9U21L18L8L21_SUO_021: Power status check ongoing" u="1"/>
        <s v="NRO_064_H_Bamenda-Abangoh-IHS: Impacted by NRO_226_H_Bda-Nitop-II (TX)" u="1"/>
        <s v="Binka-IHS_L18L8_NRO_023: Power status check ongoing" u="1"/>
        <s v="EST_131_Z_Bertoua-Lycee-technique: 06/03/2026 FME en route ETA=10H30 UTC " u="1"/>
        <s v="NRO_239_N_Befang-MTN_G: 18.01.2026: No Access for now due to hight insecurity" u="1"/>
        <s v="Ndokohok-IHS_G9U9U21_OST_025: 12.02.26; FME will be back on site by 12pm UTC for investigations with TX BO" u="1"/>
        <s v="Ossing-IHS_G9U9_SUO_100: Power status check ongoing" u="1"/>
        <s v="NRO_127_H_Bamenda-ATTIAH-IHS_U: FO Banengo - Bamenda Hostpot down" u="1"/>
        <s v="NRO_134_H_Bamenda-Ntasen-IHS_U: FO Banengo - Bamenda Hostpot down" u="1"/>
        <s v="NRO_148_H_BAMENDA-MENTEH-IHS_U: FO Banengo - Bamenda Hostpot down" u="1"/>
        <s v="EXN_418_URH_DJAKANA: 28.03.2026: FME Yaouba a pris la route pour le site ETA=14H" u="1"/>
        <s v="SUD_095_Z_Kribi-Makao(SUD-095): 10.02.26; Camusat; Envoi des redresseurs en cours ETD 10/02/2026 ; ETR 11/02/2026 (escalated to L3)" u="1"/>
        <s v="SUD_095_Z_Kribi-Makao(SUD-095): 11.02.26; Camusat; Envoi des redresseurs en cours ETD 10/02/2026 ; ETR 11/02/2026 (escalated to L3)" u="1"/>
        <s v="CTR_941_Z_Biyemassi-Accacia(CTR-941): 04/03/2026 nous proposons: 1- reparenting de Biyem-Assi sur la GW de Rond-Point Expess ou de reparenter Accacia-new sur la GW de Nkolzie poiNt transmis a OCM " u="1"/>
        <s v="CTR_852_Z_Golf-Quater-IHS(CTR-852): impacted by CTR_414_Z_Cite-Verte(CTR-414)" u="1"/>
        <s v="EXN_235_H_Korek-Djarengol-II: 17.03.26; Power alarms; Camusat feedback awaiting, escalated to L2" u="1"/>
        <s v="ADM_005_H_Touboro_U: Need FME on site to check HW BTS status and its interco with MPR port 1/2 (CM-20250630-00000966), ETA 13H UTC" u="1"/>
        <s v="BAWA_G9U9L8_ADM_183: Power status check ongoing" u="1"/>
        <s v="Nyamboya-MTN_G9U9L8_ADM_179_MRBTS1: Power status check ongoing" u="1"/>
        <s v="ADM_231_H_NGD-ONAREF-XII-BALL: 30/01/2026 FME sur site (ESCALADE L2 CAMUSAT)" u="1"/>
        <s v="CTR_943_Z_Mimboman(CTR-943): 12.02.26; Carte core Evo, PN, 3DB19318BA faulty et remplacement ce jour, ETR=13H" u="1"/>
        <s v="Doumo-IHS_G18L18L8_EXN_165: Power status check ongoing" u="1"/>
        <s v="Niete_G9U9U21L8_SUD_011: Impacted by Niete_SUD_011 / P2 incident" u="1"/>
        <s v="SUD_086_Z_Lende-Kribi(SUD-086): 12/12/2025 spare pas encore a kribi " u="1"/>
        <s v="Tatum_G9U9_NRO_073_MRBTS1: IHS: Insecurity area / FME managing with L0/Rectifier issue" u="1"/>
        <s v="CTR_881_Z_Minisite_Crf-Nkoabang(10881): 31.03.26; IHS; Solar Only, site went down due to sunset " u="1"/>
        <s v="Loum-Camtel_G18L18_LIT_086: 19.03.2026: ODU recu remplacement en cours faulty point transmis a OCM " u="1"/>
        <s v="LIT_858_Z_JAPOMA-COCOTIERS(LIT-858): 10/12/25: Need FME on site to make physical reset of the MPR - BBU / CM-20251210-00007157 / FME Bruno is activated to check" u="1"/>
        <s v="Njinikom_U_NRO_081: Le site etant situer en zone rouge, les negociations d’acces sont en cours pour une probable intervention demain 07/02/2025 // Negociation de l'accès en cours" u="1"/>
        <s v="NRO_243_H_Bda-Mulang: 04.01.2026: FME Jerry activated is managing wiht level 0| Site under red zone" u="1"/>
        <s v="CTR_746_Z_Mendong-IV-MTN(CTR-746): Power Issue handled by MTN and ESCALATE TO L3 MTN // ETA 12H" u="1"/>
        <s v="SUO_107_H_Mamfe-Town-IHS: 21.04.26; IHS; Gerald is managing with level 0; ETA asap" u="1"/>
        <s v="Tongo-IHS_G18L8_NRD_112_mrBTS2: Impacted by NRD_032_H_Ngong-II / P1 major incident" u="1"/>
        <s v="SUD_090_Z_Mabenanga-Kribi(SUD-090): 19/11/25: Expédition de l'ODU de Bfsam pour Douala, ETD=20/11/25 et Dla pour Kribi, ETD=21/11/25" u="1"/>
        <s v="Mutengene_U_SUO_005: BO TRANS analysis ongoing" u="1"/>
        <s v="EXN_317_URH_TAALA: 09/01/2026 commande passé en attente de L ETD" u="1"/>
        <s v="LIT_953_Z_Total-Anatole(LIT-953): 23/02/2026 escalade L2 camusat " u="1"/>
        <s v="LIT_733_Z_Japoma-Stade-Camtel(LIT-733): power status check ongoing" u="1"/>
        <s v="LIT_746_Z_Douala-Bali-III-MTN(LIT-746): Power status check ongoing" u="1"/>
        <s v="LIT_775_Z_Makepe-Crf-Conquete(LIT-775): Power status check ongoing" u="1"/>
        <s v="LIT_844_Z_Mbangue-Fin-Goudron(LIT-844): Power status check ongoing" u="1"/>
        <s v="LIT_939_URZ_DIZANGUE-MBALMAYO(LIT-939): Power status check ongoing" u="1"/>
        <s v="MUTENGENE_G9U9U21_SUO_005_MRBTS1: Impacted by Mile4_U_SUO_021 / P2 Incident" u="1"/>
        <s v="Wasse_G9U9L8_EST_153_MRBTS1: 29/09/2025 Carte core EAC expedition en cours de YDE ver bertoua ETD=30.09.2025" u="1"/>
        <s v="Ossing-IHS_G9U9_SUO_100_MRBTS1: Link Bachuo-Ntai&lt;&gt;Ossing to be realigned to gain at least 20 dbm / Insecurity" u="1"/>
        <s v="LIT_575_Z_Boko-Douala-II-IHS(LIT-575): 12.03.26; Besoin d'un FME sur site pour tshoot en local; CM-20260312-00003462; FME Nomo activé pour investigations, update ASAP" u="1"/>
        <s v="LIT_593_Z_Loum-PHP(LIT-593): 14.04.26; Besoin d'un FME sur site pour vérifier le statut du MPR; CM-20260414-00005725; FME Eric activé pour investigations, update ASAP" u="1"/>
        <s v="NRD_139_H_Garoua-Foulbere-II: 30/09/25: Need FME at NRD_082_Garoua-Yelwa to check antenna chain of ODU 5/2 / FME Armel is activated to check / CM-20250929-00004598, ETA 12H UTC" u="1"/>
        <s v="CTR_654_Z_Mimboman-Don-Bosco(CTR-654): 07.03.2026: En Attente de la livraison des spare ce Jour 07.03.2026. Le premier retour du WH Manager de Yaounde fait etat de ce que les spare ne sont pas encore Arrivees" u="1"/>
        <s v="Tadu-IHS_G_NRO_018: Power status check ongoing" u="1"/>
        <s v="Guidjiba-MTN_G9U9U21_NRD_058: Power status check ongoing" u="1"/>
        <s v="Meiganga-EELC-MTN-IHS_G9U9U21_ADM_106: Power status check ongoing" u="1"/>
        <s v="NRO_133_H_Bamenda-Bujong-HIS: 13/03/2026 Feedback IHS : FME Joseph is managing with level 0" u="1"/>
        <s v="LIT_698_Z_Yansoki-MTN(LIT-698): 02/09/2025 Mail envoyer a MTN pour verification de l'energie ." u="1"/>
        <s v="CTR_274_Z_Stade-Abega(CTR-274): 46014" u="1"/>
        <s v="Dakana_G9U9_EXN_211: power status check ongoing" u="1"/>
        <s v="Doume-Centre_G9U9L8_CTR_302: Power status check ongoing" u="1"/>
        <s v="NRD_283_URH_BIKALE: Impacted by Boula-Ibi-IHS_G_NRD_113" u="1"/>
        <s v="SUO_234_H_Limbe-Mile_1: 13/01/2026 escalade L2 camusat en attente de retour" u="1"/>
        <s v="OST_138_H_Koutaba-IHS: 06/03/2026  ODU (3DB29207AAAC02) faulty commande passé ETD ASAP " u="1"/>
        <s v="Mendji-IHS_L8_NRO_087: Power status check ongoing" u="1"/>
        <s v="EST_203_Z_Bertoua-Koume-Bonis(EST-203): Impacted by EST_108_Z_Bertoua-Q-Admin (TX issue)" u="1"/>
        <s v="LIT_728_Z_PK15-Auberge(LIT-728): Grid outage / awaited grid return  ESCALADE L2 CAMUSAT // Nouvelle descente du FME sur le site prévue pour 14H" u="1"/>
        <s v="Abuh_L18L8_NRO_079: Imapcted by capa manage bambili" u="1"/>
        <s v="Memiam-MTN_G9U9L8_SUD_235: SITE UP SUR ZTE ( site swapper sur ZTE)" u="1"/>
        <s v="CTR_237_Z_Barriere(CTR-237): Grid outage, Site went down because Gen overload // Escalated to L2" u="1"/>
        <s v="CTR_842_Z_CRTV_Yaounde_Mballa_II-5(44842): 07/12/2025 CAMUSAT: grid outage, grid only site grid restoration awaited" u="1"/>
        <s v="CTR_849_Z_Fraternite-Adama_Ekombitie-III(CTR-849): 02/04/2026 Camusat; Grid outage, grid only / grid return awaited" u="1"/>
        <s v="SUO_294_URH_BALANGI: New site not yet accepted" u="1"/>
        <s v="Nkog-Edzen_G9U9U21_CTR_041_MRBTS1: Power status check ongoing" u="1"/>
        <s v="ADM_120_H_Ngaoundere-Cifan-MTN-IHS: Power Status Check Ongoing P2 incident" u="1"/>
        <s v="SUD_090_Z_Mabenanga-Kribi: 14/11/2025 FME activé ETA=15H UTC / Escalade au PM de I-Eng" u="1"/>
        <s v="Bambalang_G9U9_NRO_100_MRBTS1: FME activated to check MPR status on site and antenna chain of ODU 3/1 // Ghost town today" u="1"/>
        <s v="LIT_751_Z_Nyalla-III: 24.04.26: Camusat: Grid outage grid only site / awaiting grid return, Fme will be on site around 09:00 AM" u="1"/>
        <s v="OST_223_H_Bfsam-Marche-New: 18.02.26; Besoin d'un FME sur OST_016_Djeleng pour vérifier la chaine antennaire de l'ODu 6.2 sur le 10G_MPR_2 et remplacer cet ODU au besoin, PN 3DB20826AA; RM Denis informé, update ASAP" u="1"/>
        <s v="SUO_232_H_Buea-Bwitingui-Road: Impacted by SUO_077_H_Buea-David-Square P2 " u="1"/>
        <s v="CTR_197_Z_Charles-Atangana(CTR-197): 08.04.26; IHS; Grid outage, Gen faulty. // Await Grid return." u="1"/>
        <s v="CTR_868_Z_Institute-Samba-New: 23.04.26: Grid outage, Grid only site / Grid return awaited - Escalade L3" u="1"/>
        <s v="CTR_917_Z_ETOUDI-NEW(CTR-917): 23.04.26: Grid outage, Grid only site / Grid return awaited - Escalade L3" u="1"/>
        <s v="OST_390_URH_NJINGA_NDOUTAIN: 28.03.2026: Le FME devant se rendre ce jour 28.03.2026 pour prendre de nouveau eleements est empecher par la pluie. Evidences envoyes" u="1"/>
        <s v="OST_390_URH_NJINGA_NDOUTAIN: 30/03/2026  Le FME devant se rendre ce jour 28.03.2026 pour prendre de nouveau eleements est empecher par la pluie. Evidences envoyes" u="1"/>
        <s v="CTR_472_Z_Damas-II(CTR-472): 24/12/2025  CDS: ETR=15H UTC" u="1"/>
        <s v="SANGLA_G9U9L8_CTR_892_MRBTS1: Impacted by Koundou-MTN_G9U9L8_CTR_823_MRBTS1 (Power issue)" u="1"/>
        <s v="ADM_132_H_Beka-Hossere-MTN-IHS: 08.04.26; IHS; ACCESS DENIED BY LOCAL AUTHORITY - Escalade L5" u="1"/>
        <s v="ADM_132_H_Beka-Hossere-MTN-IHS: 09.04.26; IHS; ACCESS DENIED BY LOCAL AUTHORITY - Escalade L5" u="1"/>
        <s v="SUO_216_H_Kumba-Nkamlikum: 04.01.2026: Power Issue sur le site trans de Kumba-Agence. OCM active pour check et Intervention Update ASAP" u="1"/>
        <s v="LIT_407_Z_Shell-NewBell-Carrefour(LIT-407): AOF down CDS activé pour restoration et besoin d'un FME sur site pour vérifier le statut du MPR + un FME à Koloko pour vérifier la chaine antenaire de l'ODU 8/2" u="1"/>
        <s v="EXN_317_URH_TAALA: 18/03/2026 FME en route ETA=12H30 UTC " u="1"/>
        <s v="EXN_051_H_Logone-Birni: P2 incident at EXN_051_H_Logone-Birni" u="1"/>
        <s v="Batcham-II_G9U21L18_OST_243: Impacted by a power issue at Bafounda, IHS" u="1"/>
        <s v="Wotutu-IHS_L18L8_SUO_127: 14.02.26; IHS; 28.3V; FME is managing with L0 (escalated to L2)" u="1"/>
        <s v="NRO_063_H_Bamenda-GTTC-IHS: 14//11/2025 IHS: Power cabinet overload due to 3 rectifier slots faulty" u="1"/>
        <s v="CTR_915_URH_KHOURY-NGORO: 09.03.2026: Spare disponible a Baffousam et expedition en cours ETD=10.03.2026" u="1"/>
        <s v="NRO_026_N_Kembong_G: 19.03.2026: Access negocation ongoing. access very dificult for this site we continue. Site under NOSO AREA" u="1"/>
        <s v="Ouru-Dara_G9U9_ADM_148_MRBTS1: BUC faulty et expédition ce jour de Yde pour Ngd, ETD=07/08/25. Modem Idirect également faulty et expédition en cours de Mra vers Ngd, ETD=07/08/25" u="1"/>
        <s v="Ouru-Dara_G9U9_ADM_148_MRBTS1: BUC faulty et expédition ce jour de Yde pour Ngd, ETD=08/08/25. Modem Idirect également faulty et expédition en cours de Mra vers Ngd, ETD=07/08/25" u="1"/>
        <s v="Tombel-MTN_U_LIT_225: Power status check ongoing" u="1"/>
        <s v="Mbengwi-Mile17-IHS_U09_NRO_144: FO Banengo - Bamenda Hostpot down" u="1"/>
        <s v="EXN_234_H_Maroua-Makabaye: Power issue resolved and FME activated to check MPR status on site, ETA 15H UTC" u="1"/>
        <s v="Mayo-Darle-MTN_G9U9U21_ADM_068: 01.04.26; Besoin d'un FME sur site pour vérifier le statut de la MRBTS1 et son interco avec le MPR S1P1; CM-20260401-00007293; FME Haman activé pour investigations, update ASAP" u="1"/>
        <s v="Mamfe-Town-IHS_G9U9_SUO_107: 31/01/2026 FME is on the way" u="1"/>
        <s v="Ikiliwindi-MTN_G9U9_SUO_048: 12/12/2025 Chrris is informed and managing" u="1"/>
        <s v="Bambit-MTN_G_OST_048: 26/08/25 8H: FME Patrick is ongoing to the site (CM-20250825-00003099), ETA 11H UTC" u="1"/>
        <s v="Kar-Hay-Ville_G9U9_EXN_192_MRBTS1: ODU 3DB20828AA arrived this 01/05/25 also faulty and expedition ongoing from Dla 02/06/25 to Maroua, ETD 07/06/25" u="1"/>
        <s v="CTR_791_Z_Ayene-II: 14/11/2025 escalade L4 CAMUSAT " u="1"/>
        <s v="SANGLA_G9U9L8_CTR_892: P2 incident at  Mengang-MTN_CTR_306" u="1"/>
        <s v="EXN_010_H_Kousseri-Sarra: Impacted by Galle_U_ADM_028 P1 Incident" u="1"/>
        <s v="EXN_016_H_Maroua-Douggoy: Impacted by Galle_U_ADM_028 P1 Incident" u="1"/>
        <s v="EXN_050_N_Kay-Kay_D: Gen issue at EXN_202_N_Bagarao / P2 incident" u="1"/>
        <s v="EXN_064_H_Kousseri-Ville: Impacted by Galle_U_ADM_028 P1 Incident" u="1"/>
        <s v="EXN_144_H_Yagoua-MTN-IHS: Impacted by Galle_U_ADM_028 P1 Incident" u="1"/>
        <s v="EXN_202_N_Bagarao_G: Gen issue at EXN_202_N_Bagarao / P2 incident" u="1"/>
        <s v="EXN_237_H_Maroua-Boulore: Impacted by Galle_U_ADM_028 P1 Incident" u="1"/>
        <s v="EXN_417_URH_GASKAFAOUROU: Impacted by Galle_U_ADM_028 P1 Incident" u="1"/>
        <s v="EXN_491_URH_KALWA_FOULBE: Impacted by Galle_U_ADM_028 P1 Incident" u="1"/>
        <s v="EXN_512_H_KOUSSERI-BABOU: Impacted by Galle_U_ADM_028 P1 Incident" u="1"/>
        <s v="NRD_200_URH_LAMOUDAM: Power issue on rural site // Awaiting solar power restoration" u="1"/>
        <s v="NRD_243_URH_LAMOUDAM2: Power issue on rural site / Awaiting solar power restoration" u="1"/>
        <s v="SUO_108_H_Kumba-Barombi-Kang-II-IHS: 04/11/2025 Intervention se poursuit ce jour 04/11/2025par le FME Andre apres la mise a jour Logitiel de sa machine ETA: 12hrs (escalade faite à M. Théo)" u="1"/>
        <s v="SUO_070_H_Yoke: Impacted by Mpenda-Mbocko-IHS_L18L8_SUO_008" u="1"/>
        <s v="EXN_281_URH_BODO: 26.01.2026: Point ESCALATE TO THEO. Micheal Unavailable" u="1"/>
        <s v="NRD_217_URH_RENG: Impacted by P1 incident at Madingring_NRD_036 / TX issue" u="1"/>
        <s v="OST_390_URH_NJINGA_NDOUTAIN: 02.04.2026: Il manque des elements tel que le test d'interference dans le rapport fournit par le FME. Une Nouvelle descente est prevue pour ce jour ETA=14H" u="1"/>
        <s v="Kompigna_G9U9U21_LIT_111: Power status check ongoing" u="1"/>
        <s v="Nkolmeyang-IHS_G9_CTR_442_MRBTS1: 29/09/2025 Analyse bo tx en cours " u="1"/>
        <s v="EXN_210_H_Gabarairou: 07.04.26; IHS; Our FME MAMOUDOU is managing with level zero" u="1"/>
        <s v="Guidjiba-MTN_G_NRD_058: Impacted by Banda_G9U9L8_NRD_029 (TX issue / P1 Incident)" u="1"/>
        <s v="LIT_251_Z_Ndogp-ZR(LIT-251): 03.01.2026: AOF_LIT_251_LIT_093_Ndogp-ZR_Ndogp-Nodal Down. Routage du traffic sur le MW Par le BO TRANS. Update asap" u="1"/>
        <s v="LIT_790_Z_Bomono-ba-mbengue-IHS(LIT-790): 15.02.26; Need FME on site to check MPR status; CM-20260215-00004998; FME Pascal activated, update ASAP" u="1"/>
        <s v="Gari-Gombo_L18L8_EST_048_sBTS2: 22/09/2025 Suite de l'intervention est en cours ODU faulty et expédition en cours de Douala pour Yaoundé, ETD=23/09/25" u="1"/>
        <s v="CTR_139_Z_Nji-Camtel(CTR-139): Impacted by Diang-MTN_G9U9L8L7_EST_084" u="1"/>
        <s v="OST_170_H_Bfsam-Centre-II: 26/11/25: CB tripping in the IPT, escalated to L4" u="1"/>
        <s v="LIT_435_Z_Bonassama(LIT-435): Impacted by LIT_290_Z_Bonabappe (TX issue / P2 incident)" u="1"/>
        <s v="NRO_122_H_Nitob-IHS: IHS: Fme is informed and managing" u="1"/>
        <s v="NRD_186_H_Garoua-Bockle-II_U: Impacté par FO TOUBORO == MADINGRINR DOWN" u="1"/>
        <s v="Carrefour-Mezzanine-Floor_U_LIT_734: 21/11/25: Site en cours de démentellement" u="1"/>
        <s v="Tagawa-IHS_G9U9L8_EXN_274: 02/12/2025: ESCORTE Pas disponible en cette periode de Ghost Town. Relance du BIR sera faite Mercredi" u="1"/>
        <s v="Melong-Carrefour-MTN_G9U9U21L8_LIT_679: Power status check ongoing" u="1"/>
        <s v="EXN_326_URH_DARSALAM: 10.04.26; Négociations de l'escorte en cours pour ce 12.04.26" u="1"/>
        <s v="NRO_032_N_Belo_G: 03/12/2025: RM Denis activated and FME is managing with level 0. Site under red area" u="1"/>
        <s v="Ndikinimeki-New_G9U9U21_CTR_544_MRBTS1: 28/08/25 9H: SM faulty and expedition ongoing from Bafoussam, ETD=17H UTC" u="1"/>
        <s v="Mamfe-Town-IHS_L8L18_SUO_107_MRBTS2: FSMF arrivé à Bda mais pas d'accès au site à cause de l'insécurité // No access for intervention but can be possible on 19/07/2025" u="1"/>
        <s v="EXN_461_URH_FOFFI_RHOUMZOU: Impacted by EXN_155_H_Minawao-IHS" u="1"/>
        <s v="CTR_654_Z_Mimboman-Don-Bosco(CTR-654): 06/03/2026 Materiel recu en attente de l ETD du SPMS" u="1"/>
        <s v="NRO_243_H_Bda-Mulang: 03/12/25: IHS: Grid outage and DG fault // Grid return awaited (escalated to L2 of IHS)" u="1"/>
        <s v="SUO_170_H_Buea-Low-Boduma-MTN: MTN: Site is down and we are managing with power team. ETA will share as soon as possible." u="1"/>
        <s v="EST_158_URH_DINO_FILS-ABONG-MBANG: 25/11/25: La complétude du matériel (panneaux et batteries) sera expédiée ce 26/11/25 de Douala pour Bertoua, ETD=28/11/25" u="1"/>
        <s v="SUO_054_H_Kumba-Lutherian-Church-MTN: _x000a_ARRIVE SUR site le fme contastat un que le site a été vandalisé inventaire fait et commande passé en attente de ETD _x000a__x000a_Point transmis a philipe bachemond en attente de retour  // Fme en route Pour le site ETA=11H30 UTC // Fme sur site inventaire du materiel en cours _x000a_PB en local sur kumba-luther pas de signal recu à kumba-cca activer le FME pour check status MPR et la chaine antennaire ETA=16H UTC " u="1"/>
        <s v="EXN_536_URH_YOLDEO: New Site not yet HO by MSP" u="1"/>
        <s v="GBHS-Muyuka_G9U9U21_SUO_246: BO TRANS analysis ongoing" u="1"/>
        <s v="OST_905_URH_MARAPNDOUM: P2 incident at OST_039_N_Malantouen" u="1"/>
        <s v="Ngam_G9U9U21_ADM_023: Impacted by Galle_U_ADM_028 P1 Incident" u="1"/>
        <s v="NRO_057_N_Mbonso_G: Impacted by Ntem_G9U9_NRO_056 (Power issue)" u="1"/>
        <s v="LIT_585_Z_Ngo-Njo-II(LIT-585): Impacted by LIT_718_Z_Bonamoutongo-III(LIT-718)" u="1"/>
        <s v="EST_024_Z_Nguelemendouka-FH(EST-024): Impacted by Diang-MTN_G9U9L8L7_EST_076 P1" u="1"/>
        <s v="NRO_117_H_BAMENDA-MILE4-IHS: 11.02.26; IHS CMS, 45.9V; FME is managing with level 0 (escalated to L3)" u="1"/>
        <s v="EST_005_Z_Batouri(EST-005): 20.04.26; Camusat; Rodrigue is managing with the guard. We will keep you posted" u="1"/>
        <s v="EST_158_URH_DINO_FILS-ABONG-MBANG: 25/11/25: La complétude du matériel (panneaux et batteries) sera expédiée ce 26/11/25 de Douala pour Bertoua, ETD=29/11/25" u="1"/>
        <s v="SUO_054_H_Kumba-Lutherian-Church-MTN: 13.04.26; Besoin d'un FME sur site pour vérifier le statut du MPR; CM-20260413-00005293; FME Collins activé pour investigations, update ASAP" u="1"/>
        <s v="LIT_155_Z_Nkomba-II-IHS(LIT-155): 17.04.26; Besoin d'un FME sur site pour vérifier le statut de la BBU et son interco avec le MPR S1P6; FME Boris activé pour investigations, update ASAP" u="1"/>
        <s v="Befang-MTN_U_NRO_239: 28/08/25 9H: FME on the way to site ETA 14H UTC" u="1"/>
        <s v="Campo-Maan_G9U9_SUD_085: 22/11/25: FME dans la zone et injoignable / Cable Ethernet de l'ODU faulty et sera expédié de Yaoundé pour Ebolowa, ETD=23/11/25" u="1"/>
        <s v="EST_199_Z_GAROUA-BOULAI-SABONGARI(EST-199): DG overload" u="1"/>
        <s v="Bidzar-MTN_G9G18U9_NRD_027_MRBTS1: Power status check ongoing" u="1"/>
        <s v="OST_303_N_Badoumguia_U09: Impacted by LIT_021_Z_Nkong(LIT-021)" u="1"/>
        <s v="Mile29-Mamfe-IHS_G9U9L8L18_SUO_102: Impacted by Fontem_U_SUO_017 (Power issue)" u="1"/>
        <s v="Jakiri-Church-IHS_G9U9L8_NRO_138: 18.01.2026 IHS:FME  is informed and managing with L0" u="1"/>
        <s v="LIT_793_URH_FERME_SUISSE: 16/09/2025 Fme sur site intervention en cours, ETR=15H30 UTC" u="1"/>
        <s v="CTR_949_Z_Emana-Bonne-Fontaine(CTR-949): 09/12/2025 CAMUSAT: Grid outage gen cannot be started due to noise disturbance / awaiting grid return" u="1"/>
        <s v="NRO_087_N_Mendji-IHS_G: 03/12/2025 PM: . We anticipate sharing a definitive program by today, end of business, outlining the accessible sites." u="1"/>
        <s v="SUD_014_Z_Djoum(SUD-014): power status check ongoing" u="1"/>
        <s v="SUO_235_H_Limbe-Ngueme: 19/08/2025 Fme activé ETA=14H30 UTC " u="1"/>
        <s v="Mutengene-Qter8_G9U9U21_SUO_064: Impacted by SUO_021_Mile4 (TX issue / P2 incident)" u="1"/>
        <s v="CTR_540_Z_Obili(CTR-540): Impacted by Indisponibilité de CTR_194_Z_Ngoa-Ekelle-New(CTR-194) et environs  " u="1"/>
        <s v="LIT_852_Z_Ndobo-Bilingue-Excellence(LIT-852): 30/03/2026 Power issue en attente de retour camusat (escalade L2)" u="1"/>
        <s v="NRD_272_URH_LOUBAKI: Triple Coupure FO :* FO SOUKOUNGA ---- GALLE DOWN VS FO BEMBOYO --- GALLE DOWN VS FO GABO_BADZERE ---  GALLE DOWN" u="1"/>
        <s v="NRD_319_URH_LABAKRE: Triple Coupure FO :* FO SOUKOUNGA ---- GALLE DOWN VS FO BEMBOYO --- GALLE DOWN VS FO GABO_BADZERE ---  GALLE DOWN" u="1"/>
        <s v="Abuh_G9U9U21_NRO_079: Impacted by NRO_047_N_Bafmeng (TX issue)" u="1"/>
        <s v="SUO_218_H_KUMBA-BONAKAMA: 24.04.26: Probable power issue, IHS feedback awaiting" u="1"/>
        <s v="CTR_652_Z_Hopital-de-La-Cass(CTR-652): 06.03.26; Compteur Enéo cramé sur site, Eneo mis à contribution, escalade L4 en cours" u="1"/>
        <s v="OST_353_H_Bfsam-St-Francois: 10.04.26; Besoin d'un FME sur site pour vérifier le statut du MPR; CM-20260410-00003145; RM Denis informé pour investigations, update ASAP" u="1"/>
        <s v="OST_353_H_Bfsam-St-Francois: 30.03.26; Besoin d'un FME sur site pour vérifier le statut du MPR; CM-20260330-00005940; RM Denis informé pour investigations, update ASAP" u="1"/>
        <s v="OST_384_URH_KOUPA_MENKE: 19.04.26; We need an FME at OST_176_Foumban-Njintout to check RTN status and its interco with RTN; FME Yaya is activated to check, update ASAP" u="1"/>
        <s v="ADM_148_N_Ouro-Dara: 13/02/2026 camusat: Le GE du site a lâché et nous sommes entrain de déployer un GE de figuil au site, l'arrivée est prévue demain 16H (escalade L4 faite)" u="1"/>
        <s v="MBOMELA-IHS_G9U9L8_SUD_105: 13/01/2026 FME active ETA=10H UTC " u="1"/>
        <s v="Gamoko-Hill-IHS_G9U9_SUO_097_MRBTS1: 29/09/2025 Feedback IHS : CMS = NO COMM" u="1"/>
        <s v="Mada_G_EXN_223: 03/11/25: FME en route pour et Kousseri et Kousseri pour Mada par la suite" u="1"/>
        <s v="Awing_G9U9U21_NRO_248: 07.04.26; Need FME on site to check antenna chain of ODU 3.1; ETA=14H UTC" u="1"/>
        <s v="CTR_124_Z_ARMP(CTR-124): 07.04.26; Récupération de la carte au magasin Bassa en cours, ETD 08.04.26" u="1"/>
        <s v="CTR_124_Z_ARMP(CTR-124): 20/02/2026 Grid outage, No space to deploy MDG, awaiting grid return (escalade L2 IHS)" u="1"/>
        <s v="EST_158_URH_DINO_FILS-ABONG-MBANG: 22/12/2025 Travaux toujours en cours sur site(reconstruction en cours) ETR=W52" u="1"/>
        <s v="Guendjen_G9G18U9L8_EXN_205: Power status check ongoing" u="1"/>
        <s v="DARRACK-MTN-IHS_G9U9_EXN_133: Power status check ongoing" u="1"/>
        <s v="CTR_872_Z_Abom-Plateau-II(CTR-872): impacted by mimboman nodal " u="1"/>
        <s v="CTR_944_Z_Mimboman-Camtel(CTR-944): impacted by mimboman nodal " u="1"/>
        <s v="EXN_425_URH_OURO ALHADJI HALOUNDOU: 23/02/2026 ANALYSE BO TX EN COURS " u="1"/>
        <s v="LIT_738_Z_Bonaberi-Magzi-IHS(LIT-738): Impacted by LIT_695_Z_Mabanda-CIMAF(LIT-695)" u="1"/>
        <s v="NRO_113_H_Bamenda-Park-Pharmacy-MTN: 06.01.26; Power alarms; MTN feedback awaiting (escalated to L2)" u="1"/>
        <s v="LIT_827_Z_Bwang-Bakoko(LIT-827): Grid outage grid only site / awaiting grid return ESCALADE L2 CAMUSAT" u="1"/>
        <s v="Pouss-II_U_NRD_136: FME en route pour le site, ETA 12H UTC" u="1"/>
        <s v="Meme-II-IHS_G18L8_EXN_169_MRBTS2: POWER STatus check ongoing" u="1"/>
        <s v="EXN_263_URH_KERAWA: 07.01.26; Probable power issue; Awaiting sunshine" u="1"/>
        <s v="EXN_466_URH_GAYAK_GARRE: Power issue / Rural site / Awaiting sunshine" u="1"/>
        <s v="EXN_473_URH_GADAKA: 04.01.26; Probable power issue; Awaiting sunshine" u="1"/>
        <s v="EXN_552_URH_GARMAS: 06.03.26; Probable power issue; Awaiting sunshine" u="1"/>
        <s v="EXN_906_URH_MOKONG: 17.03.26; Probable power issue, awaiting sunshine" u="1"/>
        <s v="SUO_108_H_Kumba-Barombi-Kang-II-IHS: 03/10/2025 CSM card replaced but MPT-Acc card reboot. FME will resume work on site today ETR: 04pm" u="1"/>
        <s v="EXN_375_URH_HILELE: Impacted by IP link Touboro -- Garoua down" u="1"/>
        <s v="EXN_397_URH_TOUE_I: Impacted by IP link Touboro -- Garoua down" u="1"/>
        <s v="EXN_521_URH_PADALA: Impacted by IP link Touboro -- Garoua down" u="1"/>
        <s v="EXN_558_URH_MAPORE: Impacted by IP link Touboro -- Garoua down" u="1"/>
        <s v="Nkor_G9G18U9_NRO_238_MRBTS1: FO BAFOUSSAM-BANENGO - BAMENDA DOWN // Major P1 incident" u="1"/>
        <s v="CTR_948_Z_Nkoabang-III(CTR-948): 02/01/2026 site vandalisé inventaire transmis en attente du Materiel " u="1"/>
        <s v="SUO_185_H_Buea-Wokoko-IHS_U: 16.02.26; Site down and BO already recommended to change ODU 3BD29223AB at both end of the link; FME is informed, update ASAP" u="1"/>
        <s v="EXN_043_N_Koza-MTN: 06.01.26; No connection to unit on FXDB module; FME Alioum is activated to check, red zone on night" u="1"/>
        <s v="Bawa-IHS_G9U9U21_ADM_143_MRBTS1: Impacted by Lewa-MTN_ADM_066 (TX issue / P2 incident)" u="1"/>
        <s v="Foubarka-VSAT_G9_NRD_153: 30.12.25; Camusat; Investigation ongoing technician is managing the point (escalated to L2)" u="1"/>
        <s v="Ngaoundal3-IHS_G9U9L8_ADM_119: Incident P2 sur Ngaoundal_ADM_010 / DC BOX en défaut; FME sur site normalisation en cours ETR 12:00" u="1"/>
        <s v="LIT_857_Z_Bois-des-Singes-III-IHS(LIT-857): 03.04.26; IHS; FME is on the way ETA 21:20" u="1"/>
        <s v="Bambalang_U_NRO_100: 42.3V // IHS FME is managing with level 0 due to insecurity (Escalated to L4)" u="1"/>
        <s v="Mombal-MTN_G9U9L8L7_EST_061_MRBTS1: 08/09/2025 Ing activé pour reparenting du site sur le routeur de Ndokayo, actions en cours" u="1"/>
        <s v="Dargala-New_G_EXN_190: ODU Mindif direction Dargala-New_EXN_190 en perte de rendement (FME en agence pour récupération // FME SUR SITE ACTION EN COURS " u="1"/>
        <s v="Njinikom_U_NRO_081: Carte MPT également faulty et expédiée de Dla ce 11/07, ETD pour Bafoussam=12/07/25 // Carte MPT arrivée à Bfsam et expédition en cours vers Bamenda, ETD=15/07/25" u="1"/>
        <s v="LIT_727_Z_Douala-Grand-Mall-FZ(LIT-727): 18/11/25: FME en route pour le site de Song Mahop, ETA=11H30 UTC" u="1"/>
        <s v="Tatum_G9U9_NRO_073: POWER STatus check ongoing" u="1"/>
        <s v="New-Bonako_G_SUO_157: 22/09/25: Travaux en cours de l'équipe de IHS" u="1"/>
        <s v="Njinikom_G9G18U9U21L18L8_NRO_081: Impacted by Fundong-FM_G9U9U21_NRO_092 (Power issue)" u="1"/>
        <s v="CTR_865_Z_Oyomabang-II(CTR-865): 18/09/2025 Escalade L2 Camusat : Délestage et GE en arret pour nuisance sonore" u="1"/>
        <s v="OZOM-I_U9L18L8_CTR_743: Site vendalise Inventaire du materiel en cours et redactiojn du rapport egalement en cours cote Huawei et CAMUSAT" u="1"/>
        <s v="CTR_135_Z_Talla-Monatele-IHS(CTR-135): 21.04.26; Besoin d'un FME sur site pour reset du MPR et si NOK, tshoot avec le BO TX; FME Apiang activé pour investigations, ETA=12H UTC" u="1"/>
        <s v="Banda_G9U9L8_NRD_029_MRBTS1: Impacted by Tchabal_ADM_016 (TX issue/P1 incident)" u="1"/>
        <s v="Zhoa_U_NRO_030: FO Banengo - Bamenda Hostpot down" u="1"/>
        <s v="ADM_235_H_NGD-CRF-LAC-TISON: Site UP without action, power issue" u="1"/>
        <s v="NRD_244_URH_KOSSELNIALBI: BO TRANS investigations ongoing (Beka_020)" u="1"/>
        <s v="CTR_698_Z_Nkoabang-South-MTN(CTR-698): 22/08/2025 Inventaire en cours " u="1"/>
        <s v="CTR_947_Z_Nkoabang-Tradex(CTR-947): 25/08/2025  ENEO TRAVAUX EN COURS " u="1"/>
        <s v="ADM_017_H_Ngd-Dang: FME Soulemanou is activated (CM-20250730-00002530), ETA 12H UTC" u="1"/>
        <s v="Yegeassi_U_CTR_770: Power status check ongoing" u="1"/>
        <s v="Bana_G9U9U21_OST_007: 11/11/25: RM Denis informé pour investigations" u="1"/>
        <s v="CTR_924_URH_NKOLBOGO-I: Power issue and solar only; Awaiting sunshine" u="1"/>
        <s v="SUO_219_H_Limbe-Coconut-Island-MTN_U: Power issue MTN escalade L5 MTN " u="1"/>
        <s v="Befang-MTN_G_NRO_239: 22/08/25 9H: Access negotiations still ongoing, 23/08/25" u="1"/>
        <s v="Mengue-Bibey-Camrail_G9U9_CTR_455: Power status check ongoing" u="1"/>
        <s v="EXN_312_URH_KARTOUA: Impacted by IP link Touboro -- Garoua down" u="1"/>
        <s v="EXN_330_URH_DOLLAGO: Impacted by IP link Touboro -- Garoua down" u="1"/>
        <s v="EXN_370_URH_MADAYIC: Impacted by IP link Touboro -- Garoua down" u="1"/>
        <s v="EXN_412_URH_MOGOGNE: Impacted by IP link Touboro -- Garoua down" u="1"/>
        <s v="EXN_525_URH_DJAGARA: Impacted by IP link Touboro -- Garoua down" u="1"/>
        <s v="EXN_530_URH_DJOUREL: Impacted by IP link Touboro -- Garoua down" u="1"/>
        <s v="Nomayos-IHS_U_CTR_527: FME Fulbert activated is managing ETA=13H" u="1"/>
        <s v="Dong-MTN-IHS_G9U9L8L7_CTR_167: 16/12/2025 BO TRANS Analysis Ongoing" u="1"/>
        <s v="Mendji-IHS_G9U9U21_NRO_087: Impacted by Fontem_G9U9_SUO_017 (TX Issue)" u="1"/>
        <s v="BARDAKE-HIS_G9U9_NRD_110_MRBTS1: En attente du matériel VSAT en semaine 35" u="1"/>
        <s v="Ndjokloumbe-IHS_G_LIT_500: MTN activaté pour checker la LL du site // En attente de feedback" u="1"/>
        <s v="NRO_222_H_Nkwein-Ntambang_U: Impacted by NRO_117_H_BAMENDA-MILE4-IHS (Power issue)" u="1"/>
        <s v="LIT_654_Z_SIC-Cacao(LIT-654): 15/04/2026 Mauvaise ohase ENEO point transmis a ENEO escalade L2 CAMUSAT " u="1"/>
        <s v="LIT_852_Z_Ndobo-Bilingue-Excellence(LIT-852): 30/09/2025 presence d'alarme energie escalade L2 camusat " u="1"/>
        <s v="Mombal-MTN_G9U9L8L7_EST_061_MRBTS1: 08/09/2025 point transmis a OCM ING en attente de retour  // RELANCE" u="1"/>
        <s v="Bambalang_G_NRO_100: Power status check ongoing" u="1"/>
        <s v="Bambalang_U_NRO_100: Power status check ongoing" u="1"/>
        <s v="ADM_051_N_Lokoti_G: Impacted by Galle_U_ADM_028 P1 Incident" u="1"/>
        <s v="EST_244_URZ_NANDONGUE(EST-244): Impacted by Bonga_G9U9L8L7_EST_073 (TX issue)" u="1"/>
        <s v="Tchatibali_U_EXN_017: Impacted by Guidiguis_EXN_018  (TX issue and P1 incident, FME is on site)" u="1"/>
        <s v="Ouru-Dara_G9U9U21_ADM_148: 04/04/2026  LNB en transport de Garoua pour Ngaoundere. ETD= 05.Avril.2026" u="1"/>
        <s v="LIT_746_Z_Douala-Bali-III-MTN(LIT-746): LOS on MPR connecting BTS // FME activated for investigations, ETA 19H UTC" u="1"/>
        <s v="NRD_204_URH_GOINGOU: 25/09/25: Reste down après résolution de l'incident sur Madingring et besoin d'un FME sur site pour vérifier le statut de la RTN et son interco avec le MPR, port 1/2; CM-20250924-00003853; FME Franc activé pour investigations" u="1"/>
        <s v="Obala-Mairie_G18L18L8_CTR_113: SWAP ZTE EN COURS" u="1"/>
        <s v="Obala-Ville-IHS_U9U21_CTR_627: SWAP ZTE EN COURS" u="1"/>
        <s v="Ntem_U_NRO_056: FME is activated // Ghost town today" u="1"/>
        <s v="LIT_713_Z_Kotto-Baden-Baden(LIT-713): FME Fidel ETABA Activated ETA=10H40 UTC" u="1"/>
        <s v="SUO_219_H_Limbe-Coconut-Island-MTN_U: Power instabilities on site escalated to L5 of MTN (site to be locked)" u="1"/>
        <s v="CTR_320_Z_Meyo(CTR-320): Indisponibilité des services voix &amp; data dans la zone de CTR_320_Z_Meyo(CTR-320) et environs" u="1"/>
        <s v="NRD_146_H_Garoua-Ouro-Lawan-II_U: 03/12/25: Camusat: low solar, water pump faulty / awaited water pump replacement (escalated to L2)" u="1"/>
        <s v="Nguelemendouka-FH_G9U9L8_EST_024: Power status check ongoing" u="1"/>
        <s v="LIT_684_Z_Ndokoti-Carrefour-MTN(LIT-684): 29/08/2025 MTN ACTIVE " u="1"/>
        <s v="ADM_048_H_Ngd-Q-Haoussa_U: Impacted by ADM_071_H_Ngd-Crf-Texaco (Power issue)" u="1"/>
        <s v="SUO_101_N_Ebonji-IHS_G: 11/01/2026 IHS CMS=43.4V Insuffient rectifiers on site. " u="1"/>
        <s v="LIT_486_Z_Denver2(LIT-486): 21/11/25: IHS: Grid only site and no space//Grid return awaited" u="1"/>
        <s v="LIT_547_Z_Marche-Congo(LIT-547): 23/12/2025 Grid only site grid outage/ grid return awaited" u="1"/>
        <s v="LIT_708_Z_CNPS-Indoor(LIT-708): 13.04.26; Grid outage, Grid only site / Grid return awaited" u="1"/>
        <s v="CTR_897_Z_Nkoulou-carriere(CTR-897): 24/12/2025 FME activé en route pour le site ETA=10H30 UTC " u="1"/>
        <s v="Bokito-MTN_U_CTR_193: 3G IP configs to be normalized / BO RAN actions ongoing (Escalated to BO RAN manager)" u="1"/>
        <s v="NRO_063_H_Bamenda-GTTC-IHS_U: IHS: 47.3V Insecurity area / FME managing with L0 (Escalated to L3)" u="1"/>
        <s v="Mamfe-Town-IHS_L8L18_SUO_107: 17.03.26; IHS; Gerald is informed and trying to manage with L0, Insecurity area (escalated to L2)" u="1"/>
        <s v="LIT_528_Z_Newb-Ancien-Etage-New(LIT-528): 07.04.26; Besoin d'un FME sur site pour vérifier le statut de la BBU et son interco avec le MPR S5P5; CM-20260407-00001759; FME Boris activé pour investigaitons, update ASAP" u="1"/>
        <s v="Pette_G9U21_EXN_039: Site UP without action, power issue" u="1"/>
        <s v="ADM_215_H_NGD-UNIVERSITY-CAMTEL_U: New site not yet transferred to MSP" u="1"/>
        <s v="Bambalang_G9U9_NRO_100: 21/11/25: Site UP without action / Power issue" u="1"/>
        <s v="SUO_235_H_Limbe-Ngueme: FME Emile is currently at Bir-Campo is managing with level 0 Update ASAP" u="1"/>
        <s v="NRO_118_H_Bamenda-Sisia-Quater-IHS: 29/08/2025 Power alarms on the BTS // IHS feedback awaiting (Escalated to L2)" u="1"/>
        <s v="CTR_925_URH_NKOTENG_SOSUCAM1: 02/11/25: RTN reçue à Yaoundé ce jour et expédition en cours vers Nanga, ETD=03/11/25" u="1"/>
        <s v="SUO_071_H_Kumba-Centre_U: Power Status check Ongoing" u="1"/>
        <s v="SUO_107_H_Mamfe-Town-IHS: Power status check ongoing" u="1"/>
        <s v="SUO_166_H_Upper-Mawo-IHS: Power status check ongoing" u="1"/>
        <s v="SUO_193_H_Towe-South-IHS: Power status check ongoing" u="1"/>
        <s v="SUO_207_H_Limbe-Bota-IHS: Power status check ongoing" u="1"/>
        <s v="SUO_218_H_KUMBA-BONAKAMA: Power status check ongoing" u="1"/>
        <s v="SUO_242_H_Buea-GRA-IHS_U: Power Status check Ongoing" u="1"/>
        <s v="SUO_303_H_Buea-Up-Molyko: Power status check ongoing" u="1"/>
        <s v="LIT_291_Z_Grand-Hangar(LIT-291):  04/03/2026 FME activé eta=17H30" u="1"/>
        <s v="SUO_065_H_Limbe-Federal-Qter: 14/03/2026 GEN FAULTY///awaiting grid return" u="1"/>
        <s v="SUO_218_H_KUMBA-BONAKAMA: 03/10/2025 Grid outage, gen overload (GHOST TOWN)" u="1"/>
        <s v="LIT_753_Z_Bois-Des-Singes-II-MTN(LIT-753): 29/09/2025 Fme active ETA 18H UTC " u="1"/>
        <s v="Logone-Birni_G18L18_EXN_051: 20/02/2026 Site resté dwon fme en route ETA=13H UTC  " u="1"/>
        <s v="CTR_743_Z_Ozom-I(CTR-743): 03.03.202: Le travaux sur le GE ont debutes hier. ETR=18H " u="1"/>
        <s v="Bascheo-IHS_G-VSAT_NRD_015: 21/08/25 12H: Configuration du modem ce jour et FME prendra la route ce 22/08/25 pour le site pour installation, ETA 23/08/25" u="1"/>
        <s v="Mvengue_G9U9_SUD_226: 07.04.26 FME en route ETA 12H " u="1"/>
        <s v="EXN_552_URH_GARMAS, LogicRNCID=350: New site not yet accepted" u="1"/>
        <s v="Zidim-IHS_U_EXN_154: Impacted by Gazawa-MTN-IHS_U_EXN_130 (TX issue)" u="1"/>
        <s v="OST_313_H_Mbouda-CEBEC-MTN: 17.01.2026: Point ESCALADE a OCM(JOSE) Pour Support" u="1"/>
        <s v="LIT_647_Z_PK5-Auberge(LIT-647): Technicien Camusat sur site en présence d'Eneo, ETR prévisionnel=02/06/25" u="1"/>
        <s v="CTR_668_Z_Mvog-Ebanda-II(CTR-668): 31/10/2025 Site Vandalisé, collecte du matériel restant en cours niveau SPM OCM" u="1"/>
        <s v="CTR_941_Z_Biyemassi-Accacia(CTR-941): 23.04.26: Grid outage gen cannot be started due to noise disturbance/ awaiting grid erturn - Escalade L3" u="1"/>
        <s v="Andek_G9U9_NRO_218: Impacted by Batibo_NRO_010 (TX issue)" u="1"/>
        <s v="Niete-FH_G9U9L8_SUD_005_MRBTS1: impacted by Niete-FH_G9U9L8_SUD_005" u="1"/>
        <s v="Muchemni-Fundong-IHS_L18L8_NRO_041: P1 Incident at Bafut-MTN_G_NRO_036" u="1"/>
        <s v="Akum-Ville-MTN_G9U9_NRO_240_MRBTS1: FO BAFOUSSAM-BANENGO - BAMENDA DOWN // Major P1 incident" u="1"/>
        <s v="SUO_169_H_Buea-Bomaka-III-MTN: 04/11/2025 A team will be on site tomorrow for investigation. Relance MTN en attente de L ETA " u="1"/>
        <s v="NRD_293_URH_WAGUA: Impacted by BIBEMI" u="1"/>
        <s v="Mvoula_G9U9_SUD_245_MRBTS1: Impacted by Ebanga-Ngoulou-New (P2 Incident)" u="1"/>
        <s v="SUO_132_H_Bonakanda: 26/08/2025 Fme active Red zone manage avec le level 0  " u="1"/>
        <s v="LIT_771_Z_Ancienne-Mairie-Dla-V(LIT-771): impacted by LIT_247_Z_Bsadi-BlocJ(LIT-247)" u="1"/>
        <s v="ADM_165_H_Ngd-Balam_U: Chassis, carte flash, EAC cannibalisé, expédition en cours de Tibati pour Ngd, ETD=01/06/25" u="1"/>
        <s v="CTR_946_Z_Nkolfoulou-foret-Bar(CTR-946): Impacted by eleveur" u="1"/>
        <s v="SUO_218_H_KUMBA-BONAKAMA: FME Andre activated is managing ETA=ASAP " u="1"/>
        <s v="NRD_168_H_Reserve-Benoue: 20.04.26; ODU 3DB20773CB faulty and not available, order ongoing to customer" u="1"/>
        <s v="LIT_862_Z_Bonamatoumbe-Village(LIT-862): 07.02.2026 CAMUSAT: TECHNICIAN IS MANAGING THE POINT FEEDBACK AWAITED" u="1"/>
        <s v="OST_135_H_Bfsam-Bamendzi-II: 14/03/2026 FME en route ETA=11H UTC " u="1"/>
        <s v="EXN_263_URH_KERAWA: Power Issue. Site Solar-Only awaiting solar return while FME is also activated " u="1"/>
        <s v="LIT_616_Z_Buca-Voyage(LIT-616): 06/04/2026 Grid outage grid only site / Awaiting grid return - Escalade L4" u="1"/>
        <s v="Ntumbaw_G9U9_NRO_245: 05/11/25: FME on the way to the site, ETA=11H30 UTC" u="1"/>
        <s v="CTR_489_Z_Biyem-assi-Stade(CTR-489): 06/03/2026 power issue en attente de retour camusat " u="1"/>
        <s v="EXN_382_URH_NDELBENG: 13.03.26; Site in red zone and FME is managing, escalation done to FM manager" u="1"/>
        <s v="SUO_226_H_Buea-Camtel: FME Activated is managing ETA: 11:30 AM// FME Is still managing SUO_063_H_Buea-Centre-Ville. Intervention will be done after " u="1"/>
        <s v="Fontem_G9U9_SUO_017: P1 EN COURS " u="1"/>
        <s v="SS_Vreket_U_EXN_251: Spare récupérée et expédiée ce 04/07 de Dla pour Mra, ETD=09/07/25" u="1"/>
        <s v="CTR_872_Z_Abom-Plateau-II(CTR-872): 19/12/25: Camusat: FME is managing ETA will be share asap (escalated to L2)" u="1"/>
        <s v="LIT_098_Z_Cite-Sic: 01/11/25: Analyses BO TRANS en cours" u="1"/>
        <s v="Kay-Kay_G9U21_EXN_050: Impacted by Bagarao_G18L18L8_EXN_204" u="1"/>
        <s v="Zhoa_GD_NRO_030: 04/12/2025: Still NO ACCESS for intervention. Keep trying" u="1"/>
        <s v="LIT_441_Z_Ngo-Njo(LIT-441): 02.04.26; Besoin d'un FME sur site pour vérifier la chaine antennaire de l'ODU 3.1; CM-20260402-00004371; FME Etaba activé pour investigations, update ASAP" u="1"/>
        <s v="NR-PK5_G9U9_LIT_096: 24/12/2025 AOF link is down and CDS team is activated to check and TX BO activated to route traffic on FH //  Merci d'impacter CDS pour checking. Le site est dans une zone IPRAN." u="1"/>
        <s v="Bafou_G18L8_OST_017: SWAP HUAWEI SITE UP" u="1"/>
        <s v="CTR_630_Z_Eloumdem(CTR-630): 13/04/2026 UNV_AOF_Eloumdem_Mbalgong-Carrefour - CDS activé " u="1"/>
        <s v="Jabane_G_SUO_173: 19/09/2025 Powercore faulty / waiting for replacement of powercore ETD ASAP " u="1"/>
        <s v="Jabane_G_SUO_173: 22/09/2025 Powercore faulty / waiting for replacement of powercore ETD ASAP " u="1"/>
        <s v="Fokoue-IHS_G9U9U21L8_OST_139_MRBTS1: 20/09/25: BTS down et besoin d'un FME sur site pour vérifier son statut (Escaladé au PM de I-ENG) // Pluie dans la zone empêchant tout déplacement par voitture (mauvais état des routes) / Restauration ce 21/09/25" u="1"/>
        <s v="Ouru-Dara_G9U9U21_ADM_148: 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 u="1"/>
        <s v="LIT_061_Z_Cinema-ABC(LIT-061): 16/01/2026 FME activé ETA=15H UTC" u="1"/>
        <s v="CTR_943_Z_Mimboman(CTR-943): 11/02/2026 fme sru site Carte core faulty commande en cours " u="1"/>
        <s v="ADM_076_H_Ngaoundere-University-IHS_U: FME sur site et investigations en cours avec le BO TX" u="1"/>
        <s v="NRO_063_H_Bamenda-GTTC-IHS: 19/11/25: IHS: 22.30 V / fme Ibrahim is informed and is managing" u="1"/>
        <s v="Bafut-Swie-Hill-IHS_G9U9L18L8_NRO_102_MRBTS1: IHS: 24V // FME was on site for works (refueling) / Insecurity" u="1"/>
        <s v="LIT_850_Z_Ndogbassi-Taniere-Plus(LIT-850): 29.03.2026: Power issue observe from EMS and efms View. CAMUSAT activated to check and share ETR" u="1"/>
        <s v="SUD_052_N_Bengbis-MTN-IHS_GD-VSAT: 12.02.26; La commande de la Carte ASIB est en cours expedition ETD ce jours le 12 nouvelle Descente sera faite des reception de la cartes " u="1"/>
        <s v="LIT_231_Z_Nkak(LIT-231): 22.04.26; Besoin d'un FME sur LIT_108_Ngwei pour vérifier la chaine antennaire de l'ODU 8.2; CM-20260422-00003918; FME Charly activé pour investigations, update ASAP" u="1"/>
        <s v="Loum-Camtel_G18L18_LIT_086: 09.03.2026: ODU MPT-MC HP 7/8GHz SUP. PN: 3DB20858AB en attente. ODUs indisponible. Le site va bénéficier des retours swap NGOKOLO. Relance Benjamin TANGA pour priorisation." u="1"/>
        <s v="Matsari_G9U9L8L7_CTR_301: Impacted by Meidjamba-MTN_G_ADM_054 " u="1"/>
        <s v="CTR_1064_URZ_MEKONE-I(CTR-1064): 06.03.26; Power issue and solar only; Awaiting sunshine" u="1"/>
        <s v="CTR_1064_URZ_MEKONE-I(CTR-1064): 07.04.26; Power issue and solar only; Awaiting sunshine" u="1"/>
        <s v="CTR_1064_URZ_MEKONE-I(CTR-1064): 09.02.26; Power issue and solar only; Awaiting sunshine" u="1"/>
        <s v="CTR_1064_URZ_MEKONE-I(CTR-1064): 09.03.26; Power issue and solar only; Awaiting sunshine" u="1"/>
        <s v="CTR_1064_URZ_MEKONE-I(CTR-1064): 10.04.26; Power issue and solar only; Awaiting sunshine" u="1"/>
        <s v="CTR_1064_URZ_MEKONE-I(CTR-1064): 13.02.26; Power issue and solar only; Awaiting sunshine" u="1"/>
        <s v="CTR_1064_URZ_MEKONE-I(CTR-1064): 15.01.26; Power issue and solar only; Awaiting sunshine" u="1"/>
        <s v="CTR_1064_URZ_MEKONE-I(CTR-1064): 20.04.26; Power issue and solar only; Awaiting sunshine" u="1"/>
        <s v="CTR_1064_URZ_MEKONE-I(CTR-1064): 23.04.26: Power issue and solar only; Awaiting sunshine" u="1"/>
        <s v="CTR_1064_URZ_MEKONE-I(CTR-1064): 28.01.26; Power issue and solar only; Awaiting sunshine" u="1"/>
        <s v="CTR_1064_URZ_MEKONE-I(CTR-1064): 29.01.26; Power issue and solar only; Awaiting sunshine" u="1"/>
        <s v="CTR_1065_URZ_YEBEKOLO(CTR-1065): 12.03.26; Power issue ans solar only; Awaiting sunshine" u="1"/>
        <s v="CTR_1065_URZ_YEBEKOLO(CTR-1065): 23.04.26: Power issue and solar only; Awaiting sunshine" u="1"/>
        <s v="EXN_287_URH_TOUKOUMAYA: Power Issue on the site. Site solar-only awaitng solar return while FME is also activated for support." u="1"/>
        <s v="CTR_074_Z_Damas(CTR-074): 18.02.26; OCM_AOF_CTR_074_CTR_121_Damas_TAMATAM-WEEKEND, CDS activé pour investigations; En parrallèle, FME activé pour vérifier la chaine antennaire de l'ODU 3.1 sur le MPR_Damas_2, remplacer l'ODU au besoin, PN 3DB29118AB; CM-20260218-00007233; FME Mbah Samba activé pour investigations" u="1"/>
        <s v="LIT_726_Z_Kotto-Village(LIT-726): Impacted by LIT_274_Z_Logpom-II(LIT-274)" u="1"/>
        <s v="CTR_657_Z_Nkolbisson-Ayene-Bar(CTR-657): Camusat investigation ongoing/Technician is trying to manage the point with level0" u="1"/>
        <s v="CTR_771_Z_Nkolmesseng-H-Pyramides(CTR-771): 11/01/2026 Grid outage, Grid only site / Grid return awaited (escalade L2 CAMUSAT)" u="1"/>
        <s v="CTR_872_Z_Abom-Plateau-II(CTR-872): 11/01/2026 Grid outage grid only site no GE   / awaiting grid return (escalade L2 CAMUSAT)" u="1"/>
        <s v="Befang-MTN_G9U9_NRO_239_MRBTS1: FME activated to realign the link Bafut-MTN&lt;&gt;Befang to gain 20 dbm // Intervention planned this 01/07/25 // Access negotiation ongoing" u="1"/>
        <s v="Ntem_G_NRO_056: Intervention renvoyer a ce VENdredi pour cause de RED ZONE, les negociations n’ont pas abouties ce jour, ETR 08-Aout (Level 0 ongoing to the site, ETA 12H UTC)" u="1"/>
        <s v="Bangambi-IHS_L18L8_OST_205: 04/02/2026 fme activé escalade RM denis " u="1"/>
        <s v="LIT_291_Z_Grand-Hangar(LIT-291):  04/03/2026 FME activé eta=17H30 // FME sur site " u="1"/>
        <s v="Kembong_G9U9U21_NRO_026: 15/01/2026 IHS:Gerald is managing with level 0, insecurity" u="1"/>
        <s v="NRO_239_N_Befang-MTN_G: 26.01.26; Need FME on site to check MPR status and antenna chain of ODU 3.1; RM Denis informé pour investigations" u="1"/>
        <s v="ADM_205_URH_DIEL: Impacted by Ngaoui_G9U21_ADM_037 (Power issue)" u="1"/>
        <s v="CTR_479_Z_Marche-Odza-IHS(CTR-479): Impacted by CTR_099_Z_Odza (TX issue)" u="1"/>
        <s v="LIT_687_Z_Bepanda-Ambiance(LIT-687): 08/09/2025 CAMUSAT : Grid outage and grid only site" u="1"/>
        <s v="CTR_478_Z_Anguissa-IHS(CTR-478): Impacted by CTR_1057_Z_Labogenie(New Site) // Escaladé à OCM" u="1"/>
        <s v="New-Bonako_G9U9L8_SUO_157: 29.01.26; FME en route pour suite des investigations, ETA=11H30 UTC" u="1"/>
        <s v="NRO_133_H_Bamenda-Bujong-HIS: 16/03/2026 IHS Gen only, GEN overload ESCALADE L4 IHS ETR=Week 13" u="1"/>
        <s v="ADM_236_H_NGD-BAMYANGA-QTIER-TOUPOURI: 18.04.26; Probable power issue - Escalated to L2 of Camusat" u="1"/>
        <s v="EXN_300_URH_KARENA: 12.02.26; Site vendalisé. D’apres le retour des niveaux 0, le site aurait eté vandalisé par les armées separatistes, les negotiations escortes sont en cours avec le BIR pour effectuer un etat des lieux le 14-Fev" u="1"/>
        <s v="Boutourou_G9U9L8_CTR_092: swap zte site up " u="1"/>
        <s v="Ma_G9U9U21_NRO_021: Power status check ongoing" u="1"/>
        <s v="SUO_116_H_Kumba-Mbo-Street-IHS: impacted by KUMBA-MABANDA" u="1"/>
        <s v="CTR_523_Z_Nkolmekong-YDE-IHS(CTR-523): ANALYSE BO TX ONGOING" u="1"/>
        <s v="LIT_486_Z_Denver2(LIT-486): Impacted by LIT_106_Z_Denver(LIT-106)" u="1"/>
        <s v="Ngomedzap-MTN_G9U21_CTR_532: Toujours en attente restauration du site par CAMTEL// Descente conjointe CAMTEL/HUAWEI/OCM sur site ce jour" u="1"/>
        <s v="CTR_865_Z_Oyomabang-II(CTR-865): 03/11/2025 grid outage and grid only site, no space to deploy a GEM / grid return awaited ESCALADE L2 CAMUSAT, ETA=13H30 UTC" u="1"/>
        <s v="NRD_134_H_Guider-Sanguere: Impacted by Figuil_U_NRD_005 (TX issue)" u="1"/>
        <s v="NRD_206_URH_MAFARE: Impacted by Baiboum_G9U9U21_ADM_008 (TX issue)" u="1"/>
        <s v="NRD_243_URH_LAMOUDAM2: Impacted by NRD_200_URH_LAMOUDAM (TX issue)" u="1"/>
        <s v="NRD_018_H_Garoua-Chateau: 03/11/25: Need FME on site to check MPR status / FME is activated, ETA=14H30 UTC" u="1"/>
        <s v="LIT_389_Z_Lounghe-Camrail(LIT-389): 14.01.26; Camusat; Backup batteries low ,Pure solar / solar return awaited" u="1"/>
        <s v="LIT_618_Z_Logpom-Akanji-Immeuble(LIT-618): 14.04.26; Camusat; Grid only site grid outage / grid return awaited" u="1"/>
        <s v="LIT_740_Z_Marche-Central-Bonawon-New(LIT-740): 13/01/2026 Grid outage and grid only site / Grid return awaited" u="1"/>
        <s v="OST_096_H_Dschang-Vallee_U: FME activated to check to check HW BTS and its interco with MPR1 (Alcatel) port 1/1, ETA 15H UTC" u="1"/>
        <s v="NRD_204_URH_GOINGOU: Incident P2 autour de Phacochere" u="1"/>
        <s v="Gor-IHS_G9U9L8_NRD_091: Impacted by Madingring_NRD_036 (TX issue)" u="1"/>
        <s v="Bikok_G9U9L8_CTR_260_MRBTS1: 27/08/2025 IHS INVESTIGATION EN COURS " u="1"/>
        <s v="SUO_301_H_Buea-Koke-Quater: P2 IMPACT TX ISSUE " u="1"/>
        <s v="OST_106_H_Dschang-Universite: Impacted by OST_011_H_Dschang P2" u="1"/>
        <s v="Lewa-MTN_G9U9U21L8_ADM_066_MRBTS1: Indisponibilité des services voix &amp; data dans la zone de Lewa-MTN_G_ADM_066 et environs" u="1"/>
        <s v="EXN_262_URH_ASHIGASHIYA: Suite de l'intervention ce jour FME Yaouba en route pour le site accompagne de l'escorte du BIR ETA=14H" u="1"/>
        <s v="Mekouda_G9U9L8_CTR_146: SWAP OK site up sur ZTE " u="1"/>
        <s v="SUO_232_H_Buea-Bwitingui-Road: 20/01/2026 FME activé ETA=14H" u="1"/>
        <s v="LIT_647_Z_PK5-Auberge: P2 Incident at LIT_736_Z_Mboppi-New; Power issue" u="1"/>
        <s v="LIT_768_Z_LOUM-ROUNDABOUT(LIT-768): Site UP without action, power issue" u="1"/>
        <s v="Ndu-Mbakfu-IHS_G9U9_NRO_089: 17/11/25: Tensions à 42V / Escalade faite au L4 de IHS: Insecurity, Road blocked//Base connector Faulty// ETR: Asap" u="1"/>
        <s v="SUD_144_URH_SUDCAM_V9: 09.04.26; Besoin d'un FME sur site pour vérifier le statut de la BBU et son interco avec la RTN; CM-20260409-00002598; FME Kenfack Peguy activé pour investigations, ETA=17H UTC" u="1"/>
        <s v="Sohock-IHS_L18L8_LIT_501: Power status check ongoing" u="1"/>
        <s v="CTR_236_Z_Awae-Yde(CTR-236): Impacted by EKIE-NODAL_CTR_580" u="1"/>
        <s v="Njinikom_G9G18U9U21L18L8_NRO_081: Power status check ongoing" u="1"/>
        <s v="Bokito-MTN_G9U9U21L8_CTR_193_MRBTS1: Power status check Ongoing" u="1"/>
        <s v="Mazera_G9U9U21_EXN_226_MRBTS1: 12/09/25 9H: FME sur site et travaux en cours" u="1"/>
        <s v="LIT_698_Z_Yansoki-MTN(LIT-698): 19/02/2026 Implantation des poteaux OK, soudure des bottes en cours ETR : 2H" u="1"/>
        <s v="LIT_821_URH_MBONGO: FME Freddy is on the way to Mbongo ETA=10:00 AM UTC+1// FME En route pour Le site a eu un souci de logistique. Update will be share ASAP" u="1"/>
        <s v="Mayo-Oulo_G18L8L18_NRD_010: 24.01.26; ODU suspecté faulty et impossible d'investiguer en hauteur ce soir, suite des investigations ce 25.01.26 (escalated to PM)" u="1"/>
        <s v="Meme-II-IHS_U_EXN_169: Power status check ongoing" u="1"/>
        <s v="Safacam_G9U9U21L8_LIT_040: Power status check ongoing" u="1"/>
        <s v="Lokomo-MTN_G9_EST_042: 24/11/25: Connecteur CPR reçu et FME en route pour le site, ETA=25/11/25" u="1"/>
        <s v="Bafmeng_G9U9_NRO_047_MRBTS1: BO TRANS analysis ongoing" u="1"/>
        <s v="Mbalam_G9U21_SUD_222: Impacted by SUD_246_Z_Mintom-MTN(SUD-246)" u="1"/>
        <s v="EXN_336_URH_ZAMAI: Site very unstable. FME activated is managing while BO TX Deep investigation// Optical Fiber Issue order is ongoing" u="1"/>
        <s v="Bakwele-IHS_U_SUO_249: Power status check ongoing" u="1"/>
        <s v="NRO_026_N_Kembong_G: 05/04/2026 Pas d'accès ce jour planifier pour le 07/04/0226 " u="1"/>
        <s v="Akongo-IHS_G9U9_CTR_436: UE-REALY Site. Awaiting SWAPP on VSAT By OCM :Site à migrer en terrestre. ETR  14/01/2026" u="1"/>
        <s v="CTR_561_Z_Superette-Biyem-Assi(CTR-561): 20.04.26; Camusat; Grid outage, Grid only site / Grid return awaited - Escalated to L3" u="1"/>
        <s v="CTR_868_Z_Institute-Samba-New(CTR-868): 09/04/2026 Grid outage grid only site / Awaiting grid return (freelon) -Escalated to L3" u="1"/>
        <s v="SUD_015_Z_Kye-Ossi(SUD-015): Impacted by Meyo-Centre_G9U9U21_CTR_145 Tx Instability(Carte Core to be replaced. Order Done update ASAP)" u="1"/>
        <s v="Tchabal_G9U9U21L8_ADM_016: Power status check ongoing" u="1"/>
        <s v="Madingring_G9U9L8_NRD_036_MRBTS1: IMPACTED BY Madingring_G9U9L8_NRD_036" u="1"/>
        <s v="Belo_G9U9_NRO_032: 21.04.26; IHS; 33.4 V; FME Joseph is informed and is managing with levl 0" u="1"/>
        <s v="Ndiguina_G9U9L8_EXN_275: 05/12/2025: Négociation escorte militaire pour une descente ce 06/12/2025" u="1"/>
        <s v="CTR_353_Z_Nguinda(CTR-353): 20.04.26; FME should check the site environment, MPR status and ODU 3/1 antenna line; FME Essiane is activated to check, ETA=14H UTC | FME sur site et travaux en cours" u="1"/>
        <s v="OST_324_URH_BAPI: Impacted by Kamkop-IHS_OST_146 (TX Issue)" u="1"/>
        <s v="OST_341_URH_NZALLA: Fokoue-IHS_G9U9U21L8_OST_139 (TX Issue)" u="1"/>
        <s v="LIT_116_Z_Nkong-CRTV(LIT-116): Impacted by LIT_021_Z_Nkong(LIT-021)" u="1"/>
        <s v="EST_199_Z_GAROUA-BOULAI-SABONGARI(EST-199): 02.02.26; IHS; Grid outage.  // Awaiting Grid return" u="1"/>
        <s v="CTR_868_Z_Institute-Samba-New: 24.04.26: Grid outage, Grid only site / Grid return awaited - Escalade L4" u="1"/>
        <s v="NRO_063_H_Bamenda-GTTC-IHS: 07/11/25: IHS: Power cabinet overload due to 3 rectifier slots faulty, w46 (escalated to L4)" u="1"/>
        <s v="Bikok_G_CTR_260: Power status check ongoing" u="1"/>
        <s v="Fundong_L18L8_NRO_015: P1 Incident at Bafut-MTN_G_NRO_036, power issue" u="1"/>
        <s v="OST_123_H_Dschang-Foto-II: Impacted by OST_105_H_Dschang-Foto (Power issue)" u="1"/>
        <s v="LIT_616_Z_Buca-Voyage(LIT-616): 03/03/2026 Grid outage and Grid only site/ Grid return awaited" u="1"/>
        <s v="LIT_630_N_Minisite-PK8-ESG-ISTA: 05/03/2026 grid outage, grid only site  / grid return awaited" u="1"/>
        <s v="LIT_650_Z_Logpom-Bilingual-School: 23.04.26: Grid outage, Grid only site / Grid return awaited" u="1"/>
        <s v="CTR_917_Z_ETOUDI-NEW(CTR-917): 26.02.26; Camusat; Grid outage and grid only site / Grid return awaited, no space (escalated to L2)" u="1"/>
        <s v="Okola_U_CTR_191: Power status check ongoing" u="1"/>
        <s v="OST_323_URH_MEUDJIEU: ANALYSE BO TX EN COURS" u="1"/>
        <s v="Mbiame_G9G18U9U21L18L8_NRO_236: Impacted by capa manage bambili" u="1"/>
        <s v="CTR_044_Z_H-Princes(CTR-044): 14/12/2025 OCM_AOF_CTR_064_CTR_044_Etoa-Meki_H-Princes" u="1"/>
        <s v="ADM_190_URH_BETARE_CONGO: 30/08/25: Cable Ethernet faulty et remplacement en cours, ETR=16H UTC" u="1"/>
        <s v="Yegeassi_G_CTR_770: Absence de grid sur site. Attached efms Evidences. NOC CAMUSAT Please share ETR" u="1"/>
        <s v="CTR_565_Z_NR-Carrossel(CTR-565): 25.02.26; Camusat; Grid outage, Grid only site / Grid return (escalade L2 faite)" u="1"/>
        <s v="Mbeng_G9U9U21_CTR_385: 46101" u="1"/>
        <s v="Mbe-IHS_G9U9U21_ADM_092_MRBTS1: POWER STatus check ongoing" u="1"/>
        <s v="Nkoumadjap-IHS_G9U9U21_SUD_050: Power status check ongoing" u="1"/>
        <s v="OST_371_URH_MANDA_ROUND_ABOUT: P2 Incident around Magba_G_OST_023; TX issue" u="1"/>
        <s v="Jabane_G9U9L8_SUO_173_MRBTS1: No issue found at Bir-Salle-Des-Fetes and check ongoing with BIR, update ASAP" u="1"/>
        <s v="Laising_G9U9_NRO_044: power status check ongoing" u="1"/>
        <s v="Mamfe-Camtel_L8_SUO_245: Impacted by Fontem_U_SUO_017 (Power issue)" u="1"/>
        <s v="NRD_132_H_Ngong-Marche: Impacted by NRD_032_H_Ngong-II / P1 major incident" u="1"/>
        <s v="NRD_224_URH_MBITOM(AXENGAOUNDERE): Impacted by Galle_U_ADM_028 P1 Incident" u="1"/>
        <s v="NRD_321_URH_OURO_DONKA: Impacted by NRD_032_H_Ngong-II / P1 major incident" u="1"/>
        <s v="So-Djay-IHS_G18L18L8_NRD_125: Impacted by Planned work at NRD_005_N_Figuil" u="1"/>
        <s v="CTR_946_Z_Nkolfoulou-foret-Bar(CTR-946): 23/12/2025 Grid outage grid only site / awaiting grid return " u="1"/>
        <s v="SUO_232_H_Buea-Bwitingui-Road: 24.04.26: Site vendalisé et FME sera sur le site après l'intervention sur Ekata, ETA=18H UTC" u="1"/>
        <s v="EXN_084_H_Maroua-Lougol: 17/08/2025 FME should check site environment, MPR status and ODU 4/2  antenna line FME ACTIVE ETA ASAP " u="1"/>
        <s v="NRD_224_URH_MBITOM: 05/11/25: FME Franc activé pour investigations et manage avec le niveau 0 car impossible de se déplacer aujourd'hui (crise post electorale)" u="1"/>
        <s v="EXN_462_URH_DJEBE_MOUFOU: 08/12/2025:" u="1"/>
        <s v="Binka-IHS_L18L8_NRO_023: 31/03/2026 RED ZONE Check ongoing with FME and level zero" u="1"/>
        <s v="CTR_915_URH_KHOURY-NGORO: Power Issue on the site. Solar-Only site awaiting solar return while FME is also activated for investigation" u="1"/>
        <s v="NRD_319_URH_LABAKRE: ANALYSE BO TX EN COURS" u="1"/>
        <s v="NRO_130_H_Bamenda-GRA-IHS_U: FO Banengo - Bamenda Hostpot down" u="1"/>
        <s v="Ekekam-MTN-IHS_U9U21_CTR_694: 07/12/2025 IHS: FME Yamen is on site" u="1"/>
        <s v="NRD_252_H_Garoua-Ngalbidjie-III: New site not yet transferred to MSP" u="1"/>
        <s v="NRD_254_H_Garoua-OURO-MALAMADOU: New site not yet transferred to MSP" u="1"/>
        <s v="NRO_141_H_Mankon-II_U: 15/04/2026 camusat: FME en route pour le site ETA=15H UTC " u="1"/>
        <s v="Kamkop-IHS_G9U9U21_OST_146: Power status check ongoing" u="1"/>
        <s v="Ngoura-IHS_L18L8_EST_021: Impacted by Brigaya_G9U9L8L7_EST_056" u="1"/>
        <s v="LIT_568_Z_Bobongo-II(LIT-568): Impacted by LIT_656_Z_Cite-Berge-EPC" u="1"/>
        <s v="LIT_737_Z_Logpom-New: 27/04/2026 Grid outage grid only site /Grid return awaited" u="1"/>
        <s v="EXN_039_H_Pette: 20.04.26; ODU available in Douala and will be shipped today, ETD= 25/04/2026" u="1"/>
        <s v="Campo-Maan_U_SUD_085: La spare recu s’est averer defectueuse, une nouvelle quitte de DOUALA ce jour, ETD 06/05/2025 // NB: Deux ODUs défectueux ont déjà été reçus" u="1"/>
        <s v="Ebebda-MTN_G9U9L8_CTR_822_MRBTS1: 22/08/25 13H: Expédition d'une carte Core Evo de PN 3DB19318BA encours de Bamenda pour Bafoussam puis transfert vers bafia pour le site de Ebebda-MTN ; ETD 23/08/2025" u="1"/>
        <s v="Dobiri-MTN_L8_ADM_045: Power status check ongoing" u="1"/>
        <s v="OST_391_URH_MATABA_PONDIMOUN: Impacted by koutaba" u="1"/>
        <s v="Gueme_G18L18L8_EXN_049: Power status check ongoing" u="1"/>
        <s v="CTR_939_Z_Mehanda-IV(CTR-939): 28/11/2025: ESCALADE au L3 CAMUSAT" u="1"/>
        <s v="LIT_203_Z_Bonamatoumbe(LIT-203): Impacted by LIT_243_Z_Bberi-Centre (Gen fault)" u="1"/>
        <s v="NRD_112_N_Tongo-IHS_GD: 14.01.2026: En Attente de la reception du materiel ce jour" u="1"/>
        <s v="ADM_194_URH_SASSA_MBERSI: Impacté par Tchabal_G_ADM_016 (P1 incident / Power issue)" u="1"/>
        <s v="MALANDEN_L18L8L7_OST_275_MRBTS2: FME Yaya is ongoing to the site to check BTS (CM-20250731-00004765)" u="1"/>
        <s v="Amchide_G9G18U9L8_EXN_007_MRBTS1: Spare recuperee a Makary, Le FME ne pour que sortir de la demain et une possible intervention a Amchide est prevue pour lundi 26/08/2025" u="1"/>
        <s v="RNC1_HW_GRA_AGENCE: Power status check ongoing" u="1"/>
        <s v="CTR_939_Z_Mehanda-IV(CTR-939): 24/09/25: FME ongoing on site to check MPR status, ETA 14H30 UTC" u="1"/>
        <s v="Goufan_G9U9L8_CTR_231: Camusat; Grid outage and gen faulty / Grid restoration awaited but grid-gen site, escalated to L3 of Camusat" u="1"/>
        <s v="LIT_580_Z_Douche(LIT-580): 10.04.26; Activer un FME vérifier le statut du MPR et la chaine antenaire de l'ODU 3/1; CM-20260410-00002570; FME Njoya activé pour investigations, update ASAP" u="1"/>
        <s v="CTR_599_Z_Emana-Pont-IHS(CTR-599): 11/09/2025 Fme active ETA= 12H UTC" u="1"/>
        <s v="Nkomedzap-Camtel_G9U9L8_SUD_088: 09.04.26; Camusat; FME en route ETA 17:00" u="1"/>
        <s v="CTR_529_Z_Akak-Nkozoa-MTN-IHS(CTR-529): Impacted by CTR_750_Z_Nkometou-II(CTR-750)" u="1"/>
        <s v="SUO_266_H_Ekata-IHS: 03/04/2026 IHS:  ACCESS DENIED BY LOCAL BOYS. Escalade L4 IHS " u="1"/>
        <s v="LIT_738_Z_Bonaberi-Magzi-IHS(LIT-738): 05/02/2026 FME en route pour le site ETA=11H46 UTC " u="1"/>
        <s v="EXN_350_H_Maroua-Ziling: 09.04.26; Vérification de l'arrivée du matériel en cours, update ASAP" u="1"/>
        <s v="SUO_190_H_Tole-II-IHS: Impacté par Tole-IHS_SUO_196 Gen overload to be replaced on WEEK 23 (06 -juin)" u="1"/>
        <s v="Ndelele-MTN_G9U9U21EST_041_MRBTS1: 20/09/25: Matériel reçu et FME en route pour le site, ETA 17H30 UTC // FME sur site et travaux en cours" u="1"/>
        <s v="OST_160_N_Bagam-IHS_G: 03.04.26; Link Bagam&lt;&gt;Mbouda to be realigned to gain 25dbm; CM-20260403-00003532; FME Yannick informed for investigations" u="1"/>
        <s v="LIT_582_Z_Lendi-II(LIT-582): " u="1"/>
        <s v="LIT_433_Z_Bonaloka-Entree(LIT-433): Lien AOF Bonadiwoto-IHS_Bonaloka-Entree down et pas encore accepté, escaladé à OCM" u="1"/>
        <s v="BTS-Mobile-Mbandjock_L8_CTR_636_MRBTS3: Power status check ongoing" u="1"/>
        <s v="SUD_246_Z_Mintom-MTN(SUD-246): 30/03/2026 La FO est coupé à koungoulou" u="1"/>
        <s v="LIT_737_Z_Logpom-New(LIT-737): impacted by LIT_454_Z_Kotto-Eglise-EPC(LIT-454)" u="1"/>
        <s v="CTR_915_URH_KHOURY-NGORO: Impacted by Ngoro_G9U9L8_CTR_278(TT: INC-20250604-00026538)" u="1"/>
        <s v="Mvoula_L18L8_SUD_245: 21.04.26; IHS; Gen faulty, FME is looking for a New Gen to deploy - Escalated to L4" u="1"/>
        <s v="OST_139_N_Fokoue-IHS: 01/02/2026 MPTACC 3DB18634AB EXPEDITION DE DOUALA VERS BAFOUSSAM 3DB18634A ETA: 03/02/2026." u="1"/>
        <s v="EXN_262_URH_ASHIGASHIYA: Apres intervention entre FME et BO TX, Il en ressort que le RTN est faulty Commande en cours Update sur l'ETD ASAP" u="1"/>
        <s v="OST_392_URH_MBEKONG_MAGAP: 11.03.26; BO RAN analysis ongoing" u="1"/>
        <s v="LIT_615_Z_Bonewonda-III: 24.04.26: Camusat: Grid outage and GE is faulty /Grid return awaited - Escalated to L4" u="1"/>
        <s v="SUO_169_H_Buea-Bomaka-III-MTN: Power instabilities on site escalated to L5 of MTN Batteries &amp; PWC replacement feb 2026 " u="1"/>
        <s v="SUO_108_H_Kumba-Barombi-Kang-II-IHS: 20/11/25: FME sur site et investigations en cours (ODU en perte de rendement) / Expédition en cours de Ydé pour Douala, ETD=22/11/25" u="1"/>
        <s v="Ngwei_G9U9U21_LIT_108: Power status check ongoing" u="1"/>
        <s v="EXN_540_URH_BALANE_GABANE: Impacted by Gouzougoui-IHS_G18L18L8_EXN_104" u="1"/>
        <s v="CTR_270_Z_Montesquieux(CTR-270): 29.03.2026 IHS: Fme Paul is informed ETA=05:30PM" u="1"/>
        <s v="CTR_838_Z_Afanoya-II(CTR-838): 10.04.26; Camusat; Technician is managing with level zero" u="1"/>
        <s v="EXN_525_URH_DJAGARA: Incident P1 sur Kaele / FME sur site" u="1"/>
        <s v="EXN_555_URH_MINDJIL: Incident P1 sur Kaele / FME sur site" u="1"/>
        <s v="LIT_850_Z_Ndogbassi-Taniere-Plus(LIT-850): 20/08/2025 CAMUSAT : FME sur site " u="1"/>
        <s v="LIT_381_Z_Pain-Magique(LIT-381): Power Alarme observed on the site. CAMUSAT activated to share ETR" u="1"/>
        <s v="SS_Vreket_U_EXN_251: FME actuellement à la base militaire de Mora en attente l'escorte du BIR pour le camp de Vreket" u="1"/>
        <s v="EXN_019_N_Bourha: Impacted by Mazavou_G18L18L8_EXN_215" u="1"/>
        <s v="Ngouetou_G9U9L8L7_CTR_300: Impacted by Matsari_G9U9L8L7_CTR_301 (Power issue)" u="1"/>
        <s v="SS-Hotel-Lagon-Outdoor_L_SUD_SS_HL_O: 29/12/2025 FME sur site Ce disjoncteur bipolaire est HS. " u="1"/>
        <s v="Mpenda-Mbocko-IHS_G9U9_SUO_008: IHS FME Jonas is managing with level 0. Insecurity area (GHOST TOWN)" u="1"/>
        <s v="CTR_843_Z_SNH-Indoor_3(42843): 17/12/2025 Grid outage and grid only site / awaiting grid return escalade L4 CAMUSAT" u="1"/>
        <s v="LIT_852_Z_Ndobo-Bilingue-Excellence(LIT-852): 29.01.26; GEN STOPPED TO NOISE DISTURBANCE / AWAITING GRID RETURN (escalated to L4)" u="1"/>
        <s v="Bagarao_U_EXN_202: First level analysis ongoing" u="1"/>
        <s v="Borongo-IHS_G9U9L8_EST_154: Power status check ongoing" u="1"/>
        <s v="GBHS-Muyuka_L8_SUO_246_MRBTS2: Power status check ongoing" u="1"/>
        <s v="EXN_053_H_Kodek-Djarengol: Impacted by Galle_U_ADM_028 P1 Incident" u="1"/>
        <s v="EXN_236_H_Yagoua-Quinf-II: Impacted by Galle_U_ADM_028 P1 Incident" u="1"/>
        <s v="EXN_496_URH_OURO_GUERTODE: Impacted by Galle_U_ADM_028 P1 Incident" u="1"/>
        <s v="EXN_519_URH_Dana: Impacted by EXN_096_H_Yagoua-Ville / P2 incident" u="1"/>
        <s v="LIT_738_Z_Bonaberi-Magzi-IHS(LIT-738): POWER STATUS CHECK ONGOING " u="1"/>
        <s v="Benakuma_G_NRO_233: Impacted by Befang-MTN_G9U9_NRO_239 (Power issue+TX issue)" u="1"/>
        <s v="LIT_407_Z_Shell-NewBell-Carrefour(LIT-407): IHS: Team is on the way, ETA 14h33" u="1"/>
        <s v="Tourou_G18L8_EXN_231: 07/12/2025: Abbis activated is managing. Site located under red AREA" u="1"/>
        <s v="EXN_458_URH_RHUMZOU2: 26.01.26; FME Alioum activé pour investigations; CM-20260126-00002801" u="1"/>
        <s v="OST_139_N_Fokoue-IHS_G: 29.01.26; Expédition des cartes MPT en cours de Douala pour Bafoussam, ETD=31.01.26" u="1"/>
        <s v="CTR_639_Z_Mvan-IHS(CTR-639): IHS: FME Nicolas is on the way ETA 04:30 PM." u="1"/>
        <s v="NRD_318_URH_KOULAWA: Impacted by Tcheboa-MTN-IHS_NRD_025 (Power + TX issue)" u="1"/>
        <s v="DEENA-IHS_L8_ADM_082_sBTS2: Impacted by Tchabal_ADM_016 (TX issue/P1 incident)" u="1"/>
        <s v="ADM_007_H_Ngd-CRTV: 24.02.26; Retour OCM; Démentellement des ODUs en cours et mise à disposition à Huawei ASAP" u="1"/>
        <s v="LIT_167_Z_Makepe-Ecole-Sira(LIT-167): P2 IMPACT TX ISSUE" u="1"/>
        <s v="Gor-IHS_G9U9L8_NRD_091_MRBTS1: Power status check ongoing" u="1"/>
        <s v="MAMEGNAM_G9U9L8_OST_272: Impacted by Mankouotmbou _L18L8_OST_245 (Power issue)" u="1"/>
        <s v="MAMEGNAM_G9U9L8_OST_272: Impacted by Massangam_G9U9U21L8_OST_057 (Power issue)" u="1"/>
        <s v="EXN_338_URH_MANAOUDJI: 16/12/2025: FME Romeo activated is managing Update in 1H" u="1"/>
        <s v="LIT_065_Z_H-Lumiere(LIT-065): 01/02/2026 Grid outage, grid only site No space to deployed MGE/Grid return awaited" u="1"/>
        <s v="LIT_727_Z_Douala-Grand-Mall-FZ(LIT-727): 18/12/25:  l'indisponibilité des services sur le site de Douala grand mall LIT_727 est causé par le swap MPR des équipes projet." u="1"/>
        <s v="Ntoumba_G9U9U21L8_CTR_355: Site swapped to ZTE" u="1"/>
        <s v="NRD_227_URH_MBAKANA: FO TCHOLLIRE == Madingring_G9U9L8_NRD_040" u="1"/>
        <s v="OST_139_N_Fokoue-IHS_G: 31/01/2026 FME sur site tavaux en cours" u="1"/>
        <s v="Fundong_L18L8_NRO_015_MRBTS2: Impacted by Fundong_NRO_015 P2 incident ongoing" u="1"/>
        <s v="NRD_101_H_Gra-Foulbere-Moussa-yaya: 14.01.26; Power alarms; IHS feedback awaiting" u="1"/>
        <s v="CTR_040_Z_Kondengui(CTR-040): Impacted by CTR_417_Z_Emombo-Tchad(CTR-417) (escalade IHS)" u="1"/>
        <s v="CTR_941_Z_Biyemassi-Accacia(CTR-941): 03.03.2026: Travaux en cours avec les BO TX. Update ASAP" u="1"/>
        <s v="Mamfe-Camtel_G_SUO_245: FME activated to check (CM-20250708-00001243) // Access negotiation ongoing" u="1"/>
        <s v="Abang-Minko-IHS_G9G18U9L8_SUD_044_MRBTS1: Impacted by Meyo-Centre_G9U9U21_CTR_145 Tx Instability(Carte Core to be replaced. Order Done update ASAP)" u="1"/>
        <s v="LIT_353_Z_Nkong-C-Fultang(LIT-353): 28.02.26; Besoin d'un FME sur site pour vérifier le statut du MPR et la chaine antennaire de l'ODU 3.1; CM-20260228-00003436; FME Tchoupa Yannick activé pour investigations, update ASAP" u="1"/>
        <s v="NRO_237_N_Misaje_G: Impacted by NRO_013_N_Oku (TX issue)" u="1"/>
        <s v="LIT_632_Z_Boko-Hospital-IHS(LIT-632): 07.04.26; IHS; 46.8V; FME is informed and managing" u="1"/>
        <s v="LIT_737_Z_Logpom-New(LIT-737): CAMUSAT: Investigation ongoing Our technician is managing" u="1"/>
        <s v="Alou-IHS_G_SUO_133: 26/08/25 8H: Access negotiations ongoing for investigations at Fontem this 29/08/25" u="1"/>
        <s v="Alou-IHS_U_SUO_133: 26/08/25 8H: Access negotiations ongoing for investigations at Fontem this 29/08/25" u="1"/>
        <s v="Zileng-IHS_G18L18L8_EXN_174: 13/03/2026: FME were pn site, and restarted the MPR, actually impacted by Mokolo EXN_012 who's down, also impacted by Souled, FME on site for intervention" u="1"/>
        <s v="NRD_243_URH_LAMOUDAM2: Impacted by NRD_238_URH_NGONG3" u="1"/>
        <s v="OST_337_URH_MAPOU: P2 incident at OST_039_N_Malantouen" u="1"/>
        <s v="OST_373_URH_MANOURE: P2 Incident around Magba_G_OST_023; TX issue" u="1"/>
        <s v="CTR_341_Z_Mvog-Ebanda(CTR-341): Impacted by Manguier_Nodal_CTR_819" u="1"/>
        <s v="OST_138_N_Koutaba-IHS_D: 01/02/2026 Koutaba_G18L8L18L26_OST_138_mrBTS2" u="1"/>
        <s v="CTR_265_Z_CRH-Etoug-Ebe(CTR-265): 15/03/2026 OCM_AOF_CTR_105_CTR_265_Nkolzie_CRH-Etoug-Ebe " u="1"/>
        <s v="Sop-MTN_G9U9_NRO_258: 23/11/25: Expédition FSMF en cours de Bda pour Kumbo, ETD=25/11/25, ETR=25/11/25" u="1"/>
        <s v="NRD_123_N_Mandama-IHS: 09.03.2026: Suite a des difficultes logistique qui ont retardes l'arrive du Materiel, les travaux se termineront le 13.03.2026" u="1"/>
        <s v="NRD_018_H_Garoua-Chateau: 10/11/25: Analyses BO TRANS en cours" u="1"/>
        <s v="Zhoa_GD_NRO_030: 05/11/25: Intervention plan for tomorrow is access possible" u="1"/>
        <s v="ADM_120_H_Ngaoundere-Cifan-MTN-IHS_U: P2 incident around Ngd-Aoudi // FME is activated to check (TX)" u="1"/>
        <s v="NRD_149_H_Garoua-Djamboutou-II: 19/11/25: Besoin d'un FME Gra-Djamboutou-Village pour vérirfier la chaine antennaire de l'ODU 5/1 / FME Seydou activé pour investigations, ETA=15H UTC" u="1"/>
        <s v="OST_389_URH_MATOUPOU: P2 incident at OST_039_N_Malantouen" u="1"/>
        <s v="NRO_029_H_Mankon: FO BAFOUSSAM-BANENGO - BAMENDA DOWN // Major P1 incident" u="1"/>
        <s v="NRO_154_URH_NJAP: FO BAFOUSSAM-BANENGO - BAMENDA DOWN // Major P1 incident" u="1"/>
        <s v="CTR_096_Z_Mvog-Ada-TKC(CTR-096): Impacted by CTR_270_Z_Montesquieux(CTR-270)" u="1"/>
        <s v="ADM_236_H_NGD-BAMYANGA-QTIER-TOUPOURI: 16.04.26; Impossible de démarrer le GEN - escalated to L2" u="1"/>
        <s v="LIT_695_Z_Mabanda-CIMAF(LIT-695): CAMUSAT: Grid outage no gen on site. NO SPACE Grid return awaited" u="1"/>
        <s v="ADM_035_H_Ngd-Baladji: P2 incident at ADM_035_H_Ngd-Baladji / Cannibalisation d'un site terminal en cours" u="1"/>
        <s v="Lokomo-MTN_G9_EST_042: 19/11/2025 ETA=19/11/25 12H " u="1"/>
        <s v="Bambalang_G9U9_NRO_100: P1 incident at NRO_N_034_Balikumbat-Palais, core card issue on MPR_Bambili" u="1"/>
        <s v="Salack_G9U9U21_EXN_008_MRBTS1: 24/09/25: Carte MPT en défaut et en attente d'une ce 24/09/25 partie de Dla depuis le 19" u="1"/>
        <s v="Roua_G9G18U21_EXN_108_MRBTS1: FME SUR SUR SITE TRAVAUX EN COURS // Cable coax, connecteur BUC et connecteur BNC faulty, commande en cours" u="1"/>
        <s v="NRO_026_N_Kembong_G: ANALYSE BO TX EN COURS" u="1"/>
        <s v="Tatum_G_NRO_073: 24.01.26; Pas d'accès pour le moment, zone rouge" u="1"/>
        <s v="Tatum_G_NRO_073: 26.01.26; Pas d'accès pour le moment, zone rouge" u="1"/>
        <s v="CTR_529_Z_Akak-Nkozoa-MTN-IHS(CTR-529): P1 incident at Soa, TX issue" u="1"/>
        <s v="EXN_302_URH_NDODEHE: Awaiting solar power restoration (Solar only site)" u="1"/>
        <s v="Ekata_G9U9L8_SUO_266: 27/12/2025 IHS FME is managing with L0 / Insecurity area" u="1"/>
        <s v="Balissa_MTN-IHS_G9U9U21_CTR_170: 14/03/2026 FME en route ETA=10H UTC  //  FME sur site ODU 3DB20859ACAA07 fautlty commande en cours " u="1"/>
        <s v="NRD_152_N_Doumo-IHS_G: Impacted by Mazavou_G18L18L8_EXN_215" u="1"/>
        <s v="OST_122_H_Dschang-Foreke: Impacted by OST_020_H_Dschang-II P1" u="1"/>
        <s v="NRD_244_URH_KOSSELNIALBI: Impacted by IP link Touboro -- Garoua down" u="1"/>
        <s v="NRD_291_URH_BIDE_MOUDANG: Impacted by IP link Touboro -- Garoua down" u="1"/>
        <s v="OST_122_H_Dschang-Foreke: 16.03.2026 IHS: GRID ONLY NO SPACE AWAITING GRID RETURN" u="1"/>
        <s v="OST_122_H_Dschang-Foreke_U: Grid outage and grid only site // Waiting grid return" u="1"/>
        <s v="Oku-Marche_G9G18U9U21L18L8_NRO_110: 23/11/25: Probable power issue, IHS activated (escalated to L2)" u="1"/>
        <s v="ADM_179_H_Nyamboya-MTN: 06.04.26; UBT-S (3DB29108AA) en cours d'expédition de Bafoussam pour Bankim, ETD=06.04.26" u="1"/>
        <s v="EST_118_Z_Garoua-Boulai-new(EST-118): 03.04.2026 IHS: Grid outage, Gen Overload. // awitng Grid return. ESCALADE L3 IHS " u="1"/>
        <s v="Ndogbessol-IHS_G9_LIT_499: 10.04.26; Besoin d'un FME sur site pour vérifier le statut du MPR; CM-20260410-00003888; FME Etienne activé pour investigations, update ASAP" u="1"/>
        <s v="NRD_223_URH_OURO_GALDIMA: BO TRANS analysis ongoing" u="1"/>
        <s v="NRD_244_URH_KOSSELNIALBI: BO TRANS analysis ongoing" u="1"/>
        <s v="Touloum-IHS_G9U21_EXN_125_MRBTS1: Impacted by Tchatibali_U_EXN_017 (TX issue)" u="1"/>
        <s v="Nwa-VSAT_G_NRO_012: 06/11/25: IHS: fme Roland is managing with level zero , insecurity area (escalated to L2)" u="1"/>
        <s v="Dumbu_G9G18U9U21L18L8_NRO_046: 23/02/2026 IHS FME Roland is managing with level 0" u="1"/>
        <s v="Oku-Marche_G9G18U9U21L18L8_NRO_110: 02/01/2025 Rectifiers base connectors faulties en attente de " u="1"/>
        <s v="Mbam_G_CTR_303: 07/11/25: Spare Needed ==&gt;System module  available in Ngaoundere to be sent in Tibati." u="1"/>
        <s v="NRD_126_N_Adoumri-Houla-IHS_GD: Indisponibilités des services voix &amp; data dans la zone de Adoumri-Houla-IHS_NRD_126 et environs | Impacté par Ouro-Bé où nous avons les abeilles, en attente de nettoyage par IHS, en parallèle commande passée des ODU, ETD 04/12/2025" u="1"/>
        <s v="ADM_180_H_Ngd-Beka: 17/08/2025 FME ACTIVE ETA ASAP" u="1"/>
        <s v="Muyengue-IHS_G9U9_LIT_175: Power status check ongoing" u="1"/>
        <s v="Mbot_G9U9_NRO_246_MRBTS1: Impacted by Jakiri // P1 incident ongoing" u="1"/>
        <s v="Binka-IHS_G_NRO_023: 11/10/25: Carte MPT faulty et commande passée vers OCM" u="1"/>
        <s v="SUO_234_H_Limbe-Mile_1: 03.02.2026: FME Emile will be on site this morning ETA=11:00 AM" u="1"/>
        <s v="LIT_679_Z_Melong-Carrefour-MTN(LIT-679): 13/02/2026 MTN : CAMUSAT is informed and managing with the level 0" u="1"/>
        <s v="EXN_138_H_Kousseri-MTN-IHS: analyse bo tx en cours" u="1"/>
        <s v="Akum-IHS_G9U9L8_NRO_139: power status check ongoing" u="1"/>
        <s v="Djoum-CAMINEX_G9U9L8_SUD_252: 03/02/2026 FME activé en route pour le site " u="1"/>
        <s v="Nkar-IHS_U_NRO_142: FO BAFOUSSAM-BANENGO - BAMENDA DOWN // Major P1 incident" u="1"/>
        <s v="NRD_232_URH_OURO_GARGA: 19.04.26; Impossible d'avoir un délai de la part du FME, escalade faite au PM" u="1"/>
        <s v="MANSOUEN_G9U9_OST_293_MRBTS1: FME en route pour le remplacement du BUC, ETA 15H UTC // FME Injoignable actuellement (Zone de Mansouen non courverte)" u="1"/>
        <s v="Ekombe-Bondji-IHS_U_SUO_091: FME Andre is activated (CM-20250712-00000266) // Due to insecurity, intervention is planned this 13/07/25 if access possible" u="1"/>
        <s v="Ndu-Mbakfu-IHS_G9U9U21_NRO_089: Power status check ongoing" u="1"/>
        <s v="LIT_643_Z_Bsadi-Lycee-CAMTEL(LIT-643): VLAN Config Issue. Normalization Ongoing// UP" u="1"/>
        <s v="Bekondo-IHS_L18L8_SUO_096: 21.04.26; Red zone and access negociations ongoing, red zone" u="1"/>
        <s v="Tiko-Market-IHS_G18L8L18_SUO_104: 08.02.2026 IHS: Insufficient power due to lack of rectifiers" u="1"/>
        <s v="NRO_222_H_Nkwein-Ntambang: Probable power alarms // IHS feedback awaiting" u="1"/>
        <s v="LIT_657_Z_Kotto-Denver(LIT-657): Impacted by LIT_678_Z_Mbangue-III-MTN(LIT-678)" u="1"/>
        <s v="Mazera_G9U9U21_EXN_226: 27/04/2026 FME eric activé manage avec level 0 " u="1"/>
        <s v="LIT_361_Z_Grand-Hangar-II: 18/08/2025 ODU recuperé intervention demain 19/08/2025" u="1"/>
        <s v="Bafut-Swie-Hill-IHS_G9U9L18L8_NRO_102_MRBTS1: 02/09/25 9H: Check ongoing with level 0, ETA 12H UTC" u="1"/>
        <s v="Mbam_G9U9L8_CTR_303: 14/11/25: Visite conjointe planifiée pour ce 15/11/25 pour vérification de la mise à la terre du site car plusieurs FSMF endommagés" u="1"/>
        <s v="Roua_GD-VSAT_EXN_108: 19/11/25: Analyses BO TRANS en cours" u="1"/>
        <s v="CTR_440_Z_Nkolbewae-IHS: Impacted by CTR_186_Z_Minka-MTN-IHS(CTR-186)" u="1"/>
        <s v="CTR_718_Z_Oyomabang-marche(CTR-718): 18/09/2025 ESCALADE L2 CAMUSAT Délestage" u="1"/>
        <s v="Tombel-MTN_G9U21_LIT_225: 20.02.26; IHS; Insecurity area / fme managing with L0" u="1"/>
        <s v="NRD_183_H_Pitoa-II: Impacted by Galle_U_ADM_028 P1 Incident" u="1"/>
        <s v="NRD_305_URH_DENGUI: Impacted by Galle_U_ADM_028 P1 Incident" u="1"/>
        <s v="NRD_340_URH_MOFARE: Impacted by Galle_U_ADM_028 P1 Incident" u="1"/>
        <s v="SUO_040_H_Tinto: 10.04.26: Power supply abnormal, escalated to L4 of IHS" u="1"/>
        <s v="LIT_647_Z_PK5-Auberge(LIT-647): 09.04.26; Grid outage grid only site / Awaiting grid return - Escalated to L3" u="1"/>
        <s v="Kikai-IHS_G9U9L8_NRO_053: Power status check ongoing" u="1"/>
        <s v="Nkolbewae-IHS_G9U9_CTR_440: Power status check ongoing" u="1"/>
        <s v="Ntoumba_G_CTR_355: FME Rodirgue activated is manging, ETA 13H UTC" u="1"/>
        <s v="CTR_761_Z_Nkolbisson-II(CTR-761): 22/09/2025 FME ACTIVE ETA ASAP, ETA 15H UTC" u="1"/>
        <s v="Njinikom_G9G18U9_NRO_081_MRBTS1: Impacted by Fundong_NRO_015 P2 incident ongoing" u="1"/>
        <s v="Ngomo_G9U9L8_CTR_083_MRBTS1: Impacted by Nkog-Edzen_CTR_041 (Access issue on site due to  LL)" u="1"/>
        <s v="Tchevi-IHS_G18L18L8_EXN_227: 01.04.26; Besoin d'un FME sur site pour reset du MPR et si NOK, tshoot avec le BO TX; FME Ervice activé pour investigations, update ASAP" u="1"/>
        <s v="EXN_386 _URH_AMSAMKA: New site not yet transferred to MSP" u="1"/>
        <s v="EXN_548_URH_DAWARIGA: New site not yet transferred to MSP" u="1"/>
        <s v="NRD_049_H_Garoua-Kolbives: Impacted by NRD_018_H_Garoua-Château (Power issue)" u="1"/>
        <s v="NRD_117_H_Ngalbidje-MTN-IHS: Impacted by NRD_040_H_Ouro-Kessoun (Power issue)" u="1"/>
        <s v="LIT_265_Z_Bep-Universite(LIT-265): Impacted by LIT_056_Z_Ange-Raphael(LIT-056)" u="1"/>
        <s v="OST_391_URH_MATABA_PONDIMOUN, LogicRNCID=350: 14/11/25: Analyses BO TRANS en cours" u="1"/>
        <s v="CTR_711_Z_Nkolmesseng-Abom(CTR-711): 29.12.25: Power alarms; Camusat feedback awaiting" u="1"/>
        <s v="MEIGANGA-UNIVERSITE_U_ADM_171: FME Hyppolite is activated (CM-20250724-00000583), ETA 15H UTC" u="1"/>
        <s v="Mada_G_EXN_223: 05/11/25: FME sur site et travaux en cours" u="1"/>
        <s v="Emvieng1_G9U9L8L7_SUD_160_MRBTS1: Power status check ongoing" u="1"/>
        <s v="Ntoumba_G_CTR_355: FME Rodirgue activated is manging, ETA 14H UTC" u="1"/>
        <s v="EXN_336_URH_ZAMAI: Impacted by Zanay-IHS_U_EXN_131(TT:INC-20250629-00010394)" u="1"/>
        <s v="Jabane_G_SUO_173: Probable arret volontaire par le BIR Car pas de souci observe cote salle de fete bir. Check en cours avec le BIR et Update ASAP" u="1"/>
        <s v="Bachuo-Ntai_G9_SUO_030: 22.04.26; IHS; 42.4V; Gerald is on site" u="1"/>
        <s v="NRD_252_H_Garoua-Ngalbidjie-III_U: New site not yet transferred to MSP" u="1"/>
        <s v="NRD_254_H_Garoua-OURO-MALAMADOU_U: New site not yet transferred to MSP" u="1"/>
        <s v="Bonepoupa-IHS_G9U9U21L8_LIT_145_MRBTS1: 18/09/2025 Fme en route pour le site eta=12H utc" u="1"/>
        <s v="CTR_868_Z_Institute-Samba-New(CTR-868): 23.04.26: Grid outage, Grid only site / Grid return awaited - Escalade L3" u="1"/>
        <s v="LIT_580_Z_Douche(LIT-580): 09.03.26; RM activated to send FME on the site. CM-20260309-00001503. Update ASAP, ETA=15H UTC" u="1"/>
        <s v="Doume-Centre_U_CTR_302: Power status check ongoing" u="1"/>
        <s v="NRO_134_H_Bamenda-Ntasen-HIS: 20/03/2026 escalade L2 IHS " u="1"/>
        <s v="Minisite-PK8-ESG-ISTA_U_LIT_630: Power status check ongoing" u="1"/>
        <s v="CTR_375_Z_Camp-SIC-Tsinga(CTR-375): Impacted by CTR_110_Z_H-Central(CTR-110)" u="1"/>
        <s v="LIT_696_Z_Ange-raphael-II(LIT-696): Impacted by LIT_056_Z_Ange-Raphael (TX issue)" u="1"/>
        <s v="Missellele_G9U9L8_LIT_178_MRBTS1: FME sur site travaux en cours Update will be share asap// ODU Faulty Commande en cours Update ASAP" u="1"/>
        <s v="Nitoukou-IHS_L18L8_CTR_177: 31/10/25: FME en route pour le site, ETA=9H30 UTC / FME sur site et travail en cours / ODU faulty et disponible à Bafoussam, planification de l'expédition en cours" u="1"/>
        <s v="Mfessang_G9U9L8_OST_189: Impacted by OST_088_H_Demdeng (TX Issue)" u="1"/>
        <s v="Baba-Babungo-IHS_U_NRO_085: Impacted by Baba-MTN_G9U9_NRO_259 (Power issue/Insecurity)" u="1"/>
        <s v="LIT_766_Z_Yassa-Village-Camtel(LIT-766): 28.02.26; Impossible d'avoir le FME, escalade faite au RM et au PM" u="1"/>
        <s v="Mendji-IHS_G_NRO_087: Power status check ongoing" u="1"/>
        <s v="EXN_235_H_Korek-Djarengol-II: ANALYSE BO TX EN COURS " u="1"/>
        <s v="LIT_638_Z_Logbessou-Sunshine-City(LIT-638): 27/12/2025 Grid outage, access issue due to landlord / Grid return awaited" u="1"/>
        <s v="NTENYING1_G9U9L8L7_N_SUD_161: 17/11/25: Camusat: FME is informed and managing with level0 (escalade L3), ETA=14H30 UTC" u="1"/>
        <s v="LIT_459_Z_Bep-An-2000(LIT-459): 04/02/2026 besoin d'un fme sur site pour verifier le status du MPR fme activé ETA=12H UTC  // fme sur site " u="1"/>
        <s v="Essiezik_G9U9L8_CTR_348_MRBTS1: Power status check Ongoing" u="1"/>
        <s v="Oveng-Mission-Catholique _G9U9L8_CTR_898: Impacted by Ngoumou-I_G9U9L8_CTR_577" u="1"/>
        <s v="Mvoula_L18L8_SUD_245: 21.04.26; IHS; Gen faulty, FME is looking for a New Gen to deploy - Escalated to L3" u="1"/>
        <s v="LIT_618_Z_Logpom-Akanji-Immeuble(LIT-618): 15/04/2026  grid only site grid outage / grid return awaited ESCALADE L3 CAMUSAT" u="1"/>
        <s v="LIT_202_Z_Kotto-Mbangue(LIT-202): ANALYSE BO TX EN COURS " u="1"/>
        <s v="CTR_025_Z_Mendong(CTR-025): IHS: Fme Gildas reported Gen overload (15KVA//130A)" u="1"/>
        <s v="Mayo-Nonde-IHS_G9U9U21_NRD_106: 23.02.26; FME is managing with level 0, ETA=19H UTC" u="1"/>
        <s v="NRO_222_H_Nkwein-Ntambang: IHS CMS: 48.2V // Insecurity area // FME managing with L0" u="1"/>
        <s v="EXN_339_URH_BLABLINE: 23/11/25: FME bloqué sur l'incident P2 de Amchide, escalade faite à M. Théo" u="1"/>
        <s v="LIT_403_Z_PK10-Soeurs-Dominicaines(LIT-403): 02/12/2025: FME Bruno activated is on the way ETA=1H" u="1"/>
        <s v="Batchenga_U_CTR_032: Power status check ongoing" u="1"/>
        <s v="SUO_164_N_Mutengene-E-Police: Impacted by SUO_021_N_Mile4" u="1"/>
        <s v="Vivoki-IHS_G9U9_NRO_039_MRBTS1: FO BAFOUSSAM-BANENGO - BAMENDA DOWN // Major P1 incident" u="1"/>
        <s v="Njinikom_U_NRO_081: ODU récupéré sur le site de Abuh et remplacement planifié ce jour, ETR=14H UTC" u="1"/>
        <s v="EXN_407_URH_IVIE: 27/04/2026 Le FME en route pour Pette, niveau zéro activé pour action sur Mazera, ETA 11H" u="1"/>
        <s v="LIT_161_Z_Cite-Sic-II(LIT-161): BO TX Analysis Omngoing" u="1"/>
        <s v="CTR_022_Z_Bafia(CTR-022): Impacted by CTR_054_N_Ndoussan_G P1 " u="1"/>
        <s v="NRD_054_H_Garoua-Ouro-Lawan_U: 13.02.26; BO RAN investigations ongoing" u="1"/>
        <s v="NRD_073_H_Garoua-Camp-Chinois-IHS: 07/11/25: BO TRANS analysis ongoing" u="1"/>
        <s v="NRD_073_H_Garoua-Camp-Chinois-IHS: 25/11/25: BO TRANS analysis ongoing" u="1"/>
        <s v="EXN_274_N_Tagawa-IHS_G: 21.04.26; Suite de l'intervention ce jour, ETA 12H" u="1"/>
        <s v="Tatum_G_NRO_073: 27/08/25 9H: ODUs 3DB20858AA and 3DB20859AA compatible and available in Dla kindly place the order" u="1"/>
        <s v="EXN_235_H_Korek-Djarengol-II: 17.04.26; Besoin d'un FME sur site pour reset du MPR; FME Eric activé pour investigations, update ASAP" u="1"/>
        <s v="NRO_157_URH_MBANJE-NJAP: Spare shipped from Bafoussam to Bamenda ETD 03/07/2025 // Road blocked at Bamessing delaying transportation of the spare" u="1"/>
        <s v="CTR_1170_Z_Ngona-III: New site not yet transferred to MSP" u="1"/>
        <s v="CTR_896_Z_Nkongoa-Mfou(CTR-896): impacted by CTR_629_Z_Nkongoa(CTR-629)" u="1"/>
        <s v="SUO_231_H_Kumba-Bonakama2: 23.03.26; Need FME on site to check BBU status and its interco with MPR S1P3;CM-20260323-00003851; FME Collins is activated to check, update ASAP" u="1"/>
        <s v="EST_005_Z_Batouri(EST-005): Power status check ongoing" u="1"/>
        <s v="EST_012_N_Mindourou_G-VSAT: Power status check ongoing" u="1"/>
        <s v="EST_043_N_Ngola-MTN_G-VSAT: power status check ongoing" u="1"/>
        <s v="EST_070_Z_Batouri-Kako-MTN: Power status check ongoing" u="1"/>
        <s v="EST_083_N_Lom-Pangar-MTN_D: Power status check ongoing" u="1"/>
        <s v="LOUM-PHP_G9U9U21L8_LIT_593: Power status check ongoing" u="1"/>
        <s v="Mendji-IHS_G9U9U21_NRO_087: IHS: FME Brice managing with level 0 due to Insecurity in area (escalated to L3)" u="1"/>
        <s v="Sedek_GD_EXN_218: Power status check ongoing" u="1"/>
        <s v="CTR_366_Z_Zamakoe-MTN(CTR-366): 08.04.26; ODU 3DB20859AB faulty et commande passée à OCM" u="1"/>
        <s v="Logbong_G9U9U21_LIT_508: 08/12/2025: FME Joint est actuellement sur site travaux en cours" u="1"/>
        <s v="Salapoumbe-Ville-MTN-IHS_G9L8_EST_103: 10.02.26; FME Hugues activé pour investigations et manage avec le niveau 0" u="1"/>
        <s v="CTR_306_N_Mengang-MTN_G: SWAP OK site up sur ZTE " u="1"/>
        <s v="Guili-Centre-IHS_G18L18L8_EXN_173: Power status check ongoing" u="1"/>
        <s v="CTR_774_Z_Bong-assi(CTR-774): 04/03/2026 FME en route ETA=10H  UTC " u="1"/>
        <s v="EXN_323_URH_GOLOMGUINI: FME Herman Tchawe is activated to check RTN status, ETA=04:30 PM" u="1"/>
        <s v="MBIYEH_G9U9L8_NRO_150_MRBTS1: 17/09/25: Intervention planned for this week-end if possible" u="1"/>
        <s v="CTR_558_Z_Emombo-2eme-Crf(CTR-558): Impacted by P1 incident arround CTR_351_Z_Mimboman-Nodal(CTR-351)" u="1"/>
        <s v="NRD_256_H_GUIDER-OURO-ALHADJI: New site not yet accepted" u="1"/>
        <s v="OST_326_URH_FOKAMEZO: Impacted by Fokoue-IHS_G9U9U21L8_OST_139" u="1"/>
        <s v="BTS-Mobile-Mbandjock_U21_CTR_636: CAMUSAT: Grid only site, grid outage  Grid return awaited" u="1"/>
        <s v="SUO_108_H_Kumba-Barombi-Kang-II-IHS: 23/11/25: ODU reçu à Douala ce jour et sera expédié à Kumba ce 24/11/25 car demain est ghost town, ETD=25/11/25" u="1"/>
        <s v="Muchemni-Fundong-IHS_G9U9_NRO_041_MRBTS1: Power status check ongoing" u="1"/>
        <s v="Nkeng-Likok-II_G9U9-VSAT_LIT_658: UE-REALY Site. Awaiting SWAPP on VSAT By OCM :Site à migrer en terrestre. ETR  14/01/2026" u="1"/>
        <s v="CTR_1134_Z_Damas-depot-de-bois(CTR-1134): 23.04.26: Camusat technician is managing - Escalated to L2" u="1"/>
        <s v="CTR_747_Z_Obili-GP-MTN(CTR-747): 14.04.26; Power alarms; MTN is activated to check - Escalated to L2" u="1"/>
        <s v="EST_015_N_Moloundou_GD-VSAT: Power status check ongoing" u="1"/>
        <s v="EST_042_N_Lokomo-MTN_G-VSAT: POWER Status check ongoing" u="1"/>
        <s v="EST_052_Z_Bertoua-Bonis-MTN: Power status check ongoing" u="1"/>
        <s v="EST_202_Z_Bertoua-Tigaza-II: Power status check ongoing" u="1"/>
        <s v="EST_250_URZ_GOUNTE(EST-250): Power status check ongoing" u="1"/>
        <s v="EST_251_URZ_MBASSI(EST-251): Power status check ongoing" u="1"/>
        <s v="EST_266_URZ_SOLEYE(EST-266): Power status check ongoing" u="1"/>
        <s v="LIT_287_Z_New-Deido(LIT-287): 12/01/2026 investigation en cours" u="1"/>
        <s v="LIT_306_N_Missole-Entree: 31/01/2026 ihs investigation en cours" u="1"/>
        <s v="LIT_341_Z_Nyalla-II(LIT-341): 11/03/2026 investigation en cours" u="1"/>
        <s v="LIT_594_Z_Penja-PHP(LIT-594): 14/03/2026 investigation en cours" u="1"/>
        <s v="Ossing-IHS_G9U9_SUO_100: P1 incident ongoing at Meguia_G9U9_OST_029 / TX issue" u="1"/>
        <s v="Bonjongo_G9_SUO_131: 24/09/2025 Intervention planned next week-end due to lookdown" u="1"/>
        <s v="NRO_122_H_Nitob-IHS: impacted by NRO_253_H_Bda-Ntamulung-MTN" u="1"/>
        <s v="EXN_147_H_Maroua-Zikirou-IHS: 19.02.2026: FME activé, ETA 11H" u="1"/>
        <s v="NRO_261_N_Number49-MTN_G: 22.04.26; IHS; Our FME GERALD is managing with level zero" u="1"/>
        <s v="EXN_339_URH_BLABLINE: 17/11/25: Escalade faite à M. Théo et au PM et le FME sera sur le site, ETA=18/11/25" u="1"/>
        <s v="NRD_085_H_Garoua-Ngalbidje-IHS: Power status check ongoing" u="1"/>
        <s v="NRD_139_H_Garoua-Foulbere-II_U: Power status check ongoing" u="1"/>
        <s v="NRD_141_H_Garoua-Kolbives-II_U: Power Status check Ongoing" u="1"/>
        <s v="NRD_146_H_Garoua-Ouro-Lawan-II: Power status check ongoing" u="1"/>
        <s v="NRD_149_H_Garoua-Djamboutou-II: power status check ongoing" u="1"/>
        <s v="NRD_221_URH_LOUGOUNDE-WELLARE3: Power status check ongoing" u="1"/>
        <s v="CTR_973_Z_Nkoabang-Ebolmedjock-IHS: 10/11/25: Problème power résolu et FME en route pour le site, ETA=18H UTC" u="1"/>
        <s v="SUD_076_Z_Kribi-Port-Eau-Profonde-IHS(SUD-076): Impacted by Colline-du-loup_LIT_133 (Power issue), P2 Incident" u="1"/>
        <s v="CTR_1135_Z_Montee-Carossel(CTR-1135): 21.04.26; Travaux de pose de l'échelle terminés en attente des actions de Camusat, update ASAP" u="1"/>
        <s v="Ndop-Kake-Hill_G9U9L8_NRO_137: 24/09/25: Need FME on site to check MPR status and antenna chain of ODU 3/1 / Lock down and to be checked this week-end" u="1"/>
        <s v="Mbitom-Camrail_G9U9_EST_105_MRBTS1: Power status check ongoing" u="1"/>
        <s v="NRD_903_URH_MAYO_MBI: P1 Incident around Madingring_NRD_036; TX issue" u="1"/>
        <s v="Nkor_G9G18U9_NRO_238: 17.01.2026 IHS: FME Roland is managing with level 0" u="1"/>
        <s v="SUO_266_H_Ekata-IHS: P2 Incident at SUO_246_H_GBHS-Muyuka-IHS" u="1"/>
        <s v="SUD_155_URH_NIETE-V7 (USINE): impacted by Niete-FH_G9U9L8_SUD_005" u="1"/>
        <s v="CTR_596_Z_Ebom-Maetur(CTR-596): 17/04/2026 CDS activé pour la fibre" u="1"/>
        <s v="SUO_225_H_MUTENGUENE-BAGDAD-MTN: 03/03/2026 MTN activé pour le Power" u="1"/>
        <s v="SUO_225_H_MUTENGUENE-BAGDAD-MTN: 27/12/2025 MTN activé pour le power" u="1"/>
        <s v="NRO_134_H_Bamenda-Ntasen-HIS: 27.01.26; IHS; IHS; team is on site for work in the Gen" u="1"/>
        <s v="CTR_019_Z_La-Gare: 23.04.26: Grid outage, Grid only site / Grid return awaited - Escalade L3" u="1"/>
        <s v="LIT_548_Z_Nkololoun-Marche(LIT-548): CAMUSAT: Grid only site and grid outage / grid return awaited" u="1"/>
        <s v="LIT_614_Z_Mbanga-Bakoko-SIC(LIT-614): 30/01/2026 Grid outage, grid only site / Grid return awaited" u="1"/>
        <s v="LIT_615_Z_Bonewonda-III(LIT-615): 02/04/2026 Camusat; Grid outage, grid only / grid return awaited" u="1"/>
        <s v="LIT_618_Z_Logpom-Akanji-Immeuble(LIT-618): 17/04/2026 Grid outage, grid only / grid return awaited" u="1"/>
        <s v="LIT_732_Z_Missoke-Chefferie(LIT-732): 04/02/2026 Grid outage, Grid only site / Grid return awaited" u="1"/>
        <s v="SUO_185_H_Buea-Wokoko-IHS_U: IHS: No CommV PWC overload due to lack of rectifiers// ESCALATE TO L3" u="1"/>
        <s v="Fontem_G9U9_SUO_017: Power status check ongoing" u="1"/>
        <s v="CTR_549_Z_Abome-New(CTR-549): 16/12/2025 FME su site travaux en cours" u="1"/>
        <s v="NRO_119_H_BAMENDA-OLD-TOWN-IHS: Impacted by NRO_016_H_Bda-Agence(power issue)" u="1"/>
        <s v="SUO_040_H_Tinto: 27/04/2026 FME stanley activé manage avec le level 0, red zone" u="1"/>
        <s v="Zhoa_GD_NRO_030: 11/11/25: ODU expedition ongoing from Dla to Bda, ETD=12/11/25" u="1"/>
        <s v="Dibamba-Camrail_G9U9U21L8_LIT_385: Impacted by Missole-Entree_G9U9U21_LIT_306 (TX Issue)" u="1"/>
        <s v="Mantoum-Ville_L18L8_OST_201: 26/11/25: ODU 3DB20859AC faulty et expédition en cours de Ydé pour Bfsam, ETD=27/11/25" u="1"/>
        <s v="Minisite-Tradex-Village_U_LIT_663: Power status check ongoing" u="1"/>
        <s v="Minisite_PK8-ESG-ISTA_L18_LIT_630: Power status check ongoing" u="1"/>
        <s v="LIT_588_Z_Denver-Total-IHS: 10/11/25: Analyses BO TX en cours / AOF down et routage sur le FH impossible d'après le BO / CDS activé pour restauration de l'AOF" u="1"/>
        <s v="Mamfe-Town-IHS_L8L18_SUO_107_MRBTS2: FSMF is faulty and avail in Bfsam meanwhile, IHS activated to solve the roof which is damaged and to install a DC box on site (Escalated to L3 of IHS and 3PP) // ETR: 12/07/2025" u="1"/>
        <s v="EXN_143_H_Maroua-Djarengol-II: 19/03/2026 FME sur site travaux en cours " u="1"/>
        <s v="Mamfe-Camtel_G_SUO_245: 18/11/25: FME en route pour le site, ETA=12H UTC" u="1"/>
        <s v="LIT_367_Z_Activa-Akwa(LIT-367): 26.03.26; Grid outage, No space to deployed MGE//grid return (escalade L2)" u="1"/>
        <s v="CTR_671_Z_Nkolfoulou-I(CTR-671): 30/03/2026 Nous constatons l'indisponibilité de NKOLFOULOU-I dû à la coupure de l'AOF ELEVEUR---NKOLFOULOU-I." u="1"/>
        <s v="Foreke_L18_OST_251_MRBTS2: P1 incident at Bafou / BO TX is managing" u="1"/>
        <s v="ADM_011_H_Tignere: 08.04.26; Investigations en cours du TAC de Huawei" u="1"/>
        <s v="ADM_057_H_Ngd-Stade_U: Impacted by ADM_033_H_Ngd-ZI_U (AOF down and routing ongoing)" u="1"/>
        <s v="EXN_237_H_Maroua-Boulore: Feedback L2: Gen will be upgraded on W30 (Escalated to L3)" u="1"/>
        <s v="CTR_872_Z_Abom-Plateau-II(CTR-872): Faisant suite à l'intervention ayant eu lieu sur le site ce jour, chassis et carte EASv2 seront remplacé le 04/06/25" u="1"/>
        <s v="Guidiguis_G18L18_EXN_018: Power status check ongoing" u="1"/>
        <s v="LIT_851_Z_Yassa-La-Perle(LIT-851): 15/03/2026 FME sur site travaux en cours " u="1"/>
        <s v="Mandama-IHS_G9U9U21_NRD_123: 15/01/2026 OCM a donné les sites ou cannibaliser mais aucun compatibilite, pas d'autre solution jusqu'ici" u="1"/>
        <s v="Bikok_G9U9L8_CTR_260_MRBTS1: 03/09/2025 Nouvelle recommandation du BO commande l'ODU et le Branching pour remplacer sur le site de BIKOK ETD 11H / FME sur site et travaux en cours" u="1"/>
        <s v="Sop-MTN_G9U9_NRO_258: Impacted by Nkar-IHS_G9U9L8_NRO_142 (TX Issue)" u="1"/>
        <s v="Sop-MTN_G9U9_NRO_258_MRBTS1: Impacted by Nkar-IHS_NRO_142 (TX issue)" u="1"/>
        <s v="SUD_227_Z_Ebolowa-Si(SUD-227): 25.02.26; Expédition de l'ODU de Yaoundé pour Ebolowa, ETD=26.02.26" u="1"/>
        <s v="EST_048_N_Gari-Gombo_G: Impacted by EST_016_N_Kenzou" u="1"/>
        <s v="Bonjongo_G9_SUO_131_MRBTS1: 25/08/2025   Intervention planned tomorrow due to ghost town" u="1"/>
        <s v="EXN_386 _URH_AMSAMKA: 06.04.26; Besoin d'un FME sur EXN_021_Goulfey pour vérifier l'interco des RTNs; FME Roméo activé pour investigations, update ASAP" u="1"/>
        <s v="EXN_386 _URH_AMSAMKA: 08.04.26; Besoin d'un FME sur EXN_021_Goulfey pour vérifier l'interco des RTNs; FME Roméo activé pour investigations, update ASAP" u="1"/>
        <s v="Niete-V14_G9U9U21L8_LIT_193: Impacted by Niete_SUD_011 / P2 incident" u="1"/>
        <s v="CTR_1056_Z_Boulevard-MEEC-IHS(CTR-1056): New site not yet transferred to MSP" u="1"/>
        <s v="EST_199_Z_GAROUA-BOULAI-SABONGARI(EST-199): 04/04/2026 DG Overload, load 200A with DG 10KVA escalade L4IHS " u="1"/>
        <s v="CTR_651_Z_Ayene(CTR-651): 29/09/2025 expediton en cours de douala vers YDE ETD=29/09/2025 / Matériel arrivé à Yaoundé et ETR=30/09/25" u="1"/>
        <s v="SUO_256_H_Muyuka-Yoke: 19.04.26; Besoin d'un FME sur site pour vérifier le statut de la BBU et son interco avec la RTN; CM-20260419-00003667; FME Andre activé pour investigations, update ASAP" u="1"/>
        <s v="Obokouel_G9U9L8_CTR_906: P2 incident at CTR_215_Z_Nkolda; TX issue" u="1"/>
        <s v="OST_337_URH_MAPOU: Impacted by Mantoum-Ville_L18L8_OST_201 (TX Issue)" u="1"/>
        <s v="EST_193_Z_Bertoua-Npoklota-Crf-ENIET(EST-193): Power status check ongoing" u="1"/>
        <s v="NRD_040_H_Ouro-Kessoun: 15/09/25: FME Armel is activated to check, ETA 10H30 UTC" u="1"/>
        <s v="Olama_G9U9U21L8_CTR_441: 26/11/2025: FME Henry KENFACK activated will have a look ETA=2H30" u="1"/>
        <s v="Nsimalene-Yemwak_G_SUD_122: CAMUSAT: FME is still on the way NEW ETA 11H30" u="1"/>
        <s v="EXN_194_H_Kousseri-II: 22.04.26; Camusat; Technician is managing feedback awaited" u="1"/>
        <s v="NRD_086_H_Garoua-Djamboutou-Village-IHS_U: Camusat technician is managing // ETA ASAP" u="1"/>
        <s v="EXN_262_URH_ASHIGASHIYA: 19/09/25: Négociations de l'escorte militaire toujours en cours" u="1"/>
        <s v="Ngomedzap_G9U21_CTR_188: UE-REALY Site. Awaiting SWAPP on VSAT By OCM :Site à migrer en terrestre" u="1"/>
        <s v="OST_170_H_Bfsam-Centre-II: 17/11/25: FME on the way to site ETR10H / Core card 3DB18788BA faulty and order is ongoing" u="1"/>
        <s v="Santchou-IHS_G9G18U21L18L8_OST_140: 06.04.26; IHS; Cables power vendalisés et restauration en cours par IHS, escalade L3" u="1"/>
        <s v="So-Djay-IHS_U_NRD_125: 26/09/25 9H: FME Ervice activé pour investigations; CM-20250925-00005022; FME en route pour le site, ETA 13H UTC" u="1"/>
        <s v="Ngola-MTN_G18L18L8_EST_043: Power status check ongoing" u="1"/>
        <s v="Batibo_G9U9_NRO_010_MRBTS1: 25/09/25: Test des ODU ce jour, ETA=14H pour le site de Balessing" u="1"/>
        <s v="Belo_G9U9_NRO_032: 23/02/2026 IHS CMS= 35.3V FME Joseph will manage in the morning due to insecurity." u="1"/>
        <s v="CTR_721_Z_Etam-Bafia(CTR-721): 15/03/2026 14/03/2026 Grid outage, Grid only site / Grid return awaited (escalade L4 camusat )" u="1"/>
        <s v="Meyo-Nkoulou_G9U9L8_SUD_117: 26/12/2025  FME activé manage avec le level 0 ETA=14H50 UTC " u="1"/>
        <s v="CTR_667_Z_Lada(CTR-667): 17/02/2026 Site vandalisé. Inventaire en cours " u="1"/>
        <s v="Kaele-Guiedame_TDD_G18L8L18L26_32T32R_EXN_095: power status check ongoing" u="1"/>
        <s v="LIT_411_Z_Ngodi-Cimetiere(LIT-411): Impacted by LIT_082_Z_Laquintinie(LIT-082)" u="1"/>
        <s v="OST_367_H_Foumban-Mambain: 03.04.26; Camusat; FME is managing with level0 (escalated to L2)" u="1"/>
        <s v="Njinikom_U_NRO_081: BO TX: ME should check MPR status and ODU 3/2 // Intervention planned this 01/07/25 as today is ghost town" u="1"/>
        <s v="SUO_240_H_Buea-Street2: 06/11/25: Besoin d'un FME pour vérifier le statut de la BTS et son interco avec le MPR S1P3 / FME active ETA=13H UTC " u="1"/>
        <s v="EST_200_Z_Batouri-Qtier-Admin-MTN-IHS(EST-200): Power status check ongoing" u="1"/>
        <s v="OST_170_H_Bfsam-Centre-II: 17/11/25: FME on the way to site ETR10H" u="1"/>
        <s v="EXN_144_H_Yagoua-MTN-IHS: 18/09/25 13H: ODU 3DB20828AA en défaut, expédition de Mra vers Yagoua, ETD 19/09/25" u="1"/>
        <s v="Small-Ekombe-IHS_G9_SUO_090: Power status check ongoing" u="1"/>
        <s v="NRO_061_H_Bambili-university-IHS: 11/02/2026 Analyse bo tx en cours" u="1"/>
        <s v="LIT_655_Z_Nyalla-Marche(LIT-655): 13/01/2026 Camusat:FME is managing ETA 20h" u="1"/>
        <s v="Fondonera-IHS_G9U21_OST_263_MRBTS1: IHS: 36.2V // On site // Main alternator faulty" u="1"/>
        <s v="CTR_948_Z_Nkoabang-III(CTR-948): 26/08/2025 soucis d'acces sur site abec le bailleur // Coupure Eneo GE non  connecté en attente retour secteur " u="1"/>
        <s v="SUO_107_H_Mamfe-Town-IHS_U, LogicRNCID=386: 24.04.26: FME reports power issue and power team working on site, working on GEN - Escalated to L2 of IHS" u="1"/>
        <s v="NRD_336_URH_BOUK: Impacted by Banda_G9U9L8_NRD_029 (TX issue / P1 Incident)" u="1"/>
        <s v="NRO_016_H_Bda-Agence: FO BAFOUSSAM-BANENGO - BAMENDA DOWN // Major P1 incident" u="1"/>
        <s v="SUO_037_Z_Elogbatindi(SUO-037): 03.03.202: Le travaux sur le GE ont debutes hier. ETR=17H " u="1"/>
        <s v="Minisite-Elig-Edzoa_CTR_684: 14/01/2026 Grid outage and Grid only site / Grid return awaited escalade L2 CAMUSAT" u="1"/>
        <s v="CTR_320_Z_Meyo(CTR-320): Impacted by Ahala" u="1"/>
        <s v="OST_353_H_Bfsam-St-Francois: 02/03/2026 FME active ETA=17H30 UTC " u="1"/>
        <s v="CTR_698_Z_Nkoabang-South-MTN(CTR-698): Site vandalisé mail transmis a OCM " u="1"/>
        <s v="Ntumbaw_G9U9_NRO_245_MRBTS1: FO BAFOUSSAM-BANENGO - BAMENDA DOWN // Major P1 incident" u="1"/>
        <s v="LIT_080_Z_Mak-Missoke(LIT-080): 08.03.2026: FME Etaba will have a look after Bonagang ETA=13H" u="1"/>
        <s v="LIT_694_Z_Brazzaville-II(LIT-694): FME Marius activated is on the way to the site ETA=11:50 AM" u="1"/>
        <s v="LIT_267_Z_Sable: 13/11/25: AOF down et actions de CDS en cours (Pas de possibilité de router sur le FH)" u="1"/>
        <s v="LIT_948_Z_Beedi-Plateau(LIT-948): 29/01/2026 Grid outage and GEN stopped due to noise pollution / Grid return awaited" u="1"/>
        <s v="Njimom-IHS_G_OST_149: Power status check ongoing" u="1"/>
        <s v="ADM_195_URH_YANLI: P2 Incident at ADM_160_H_Phacochere" u="1"/>
        <s v="NRO_119_H_BAMENDA-OLD-TOWN-IHS: Power status check ongoing" u="1"/>
        <s v="NRO_125_H_BAMENDA-NCHUOBUH-IHS: Power status check ongoing" u="1"/>
        <s v="NRO_127_H_Bamenda-ATTIAH-IHS_U: Power status check ongoing" u="1"/>
        <s v="SUO_170_H_Buea-Low-Boduma-MTN_U: Power instabilities on site escalated to L5 of MTN" u="1"/>
        <s v="SUO_222_H_Buea-Bakwere-Town-MTN: Power instabilities on site escalated to L5 of MTN" u="1"/>
        <s v="Loum-Camtel_G18L18_LIT_086: 02/03/2026 EXpedition en cours de douala vers LOUM ETD=02/03/2026 " u="1"/>
        <s v="OST_390_URH_NJINGA_NDOUTAIN: 17/04/2026 En attente de la validation de la fiche des travaux en attente de retour OCM " u="1"/>
        <s v="Mamfe-Town-IHS_L8L18_SUO_107_MRBTS2: FSMF is faulty and order ongoing meanwhile, IHS activated to solve the roof which is damaged and to install a DC box on site" u="1"/>
        <s v="Yingui_G-VSAT_LIT_180: Le Site est reste down apres les travaux d'Implementation SSOG sur la liaison VSAT du HUB de Mbankolo par OCM(Albert Gouater) Mail fait pour support et correction // Nouvelle relance faite ce jour et support de Jose (OCM) demandé" u="1"/>
        <s v="EXN_404_URH_BANGALIA: Impacted by kousserie crtv" u="1"/>
        <s v="Mogode_G9_EXN_024: Impacted by Galle_U_ADM_028 P1 Incident" u="1"/>
        <s v="NRO_113_H_Bamenda-Park-Pharmacy-MTN: 04/03/2026 MTN active pour le power" u="1"/>
        <s v="EXN_300_URH_KARENA: Incident P2 sur Mada_G9U21L8_EXN_223 / FME is managing" u="1"/>
        <s v="Nitoukou-IHS_L18L8_CTR_177: 07.02.2026: FME Patrick is on the way ETA=02:00 PM" u="1"/>
        <s v="EST_198_Z_Bertoua-Koume-VT(EST-198): 01/12/2025: Commande passee au Client. En Attente de MAD" u="1"/>
        <s v="LIT_630_N_Minisite-PK8-ESG-ISTA: 06/03/2026 grid outage, grid only site  / grid return awaited escalade L3 camusat / technicien en route pour verifier la continuité du delestage ETA=1H " u="1"/>
        <s v="LIT_143_Z_Mbambou-IHS(LIT-143): P2 Incident at LIT_143_N_Mbambou-IHS" u="1"/>
        <s v="LIT_047_Z_Kayo-Elie(LIT-047): 28/11/2025: Nouvelle Installation pas encore Acceptee par le MSP" u="1"/>
        <s v="Manjo-PHP_U_LIT_592: 18/09/2025 Possible dépointage du lien TX et réalignement prévu pour ce 19/09/25" u="1"/>
        <s v="EXN_194_H_Kousseri-II: 31.03.26; Camusat; bad grid voltage in the area / technician is informed and managing, L2" u="1"/>
        <s v="LIT_852_Z_Ndobo-Bilingue-Excellence(LIT-852): 28.01.26; GEN STOPPED TO NOISE DISTURBANCE / AWAITING GRID RETURN (escalated to L3)" u="1"/>
        <s v="Fotokol-IHS_G9U9L8_EXN_259: Power status check ongoing" u="1"/>
        <s v="LIT_621_Z_Minkwele-II(LIT-621): 12/11/2025 fme active ETA=12H30 UTC " u="1"/>
        <s v="Ekombe-Bondji-IHS_G9U9_SUO_091: IHS: FME Brice is managing with level 0, insecurity area" u="1"/>
        <s v="EXN_204_H_Maroua-Zokok-Palar-II: 15/09/25: FME Yaouba en route pour le site, ETA 12H UTC " u="1"/>
        <s v="EST_118_Z_Garoua-Boulai-new(EST-118): FME is activated to check MPR status on site // ETA 14H UTC" u="1"/>
        <s v="LIT_287_Z_New-Deido(LIT-287): 14/12/2025  CAMUSAT: Grid outage, Grid only site _x0009_Awaiting Grid return" u="1"/>
        <s v="LIT_367_Z_Activa-Akwa(LIT-367): 27.01.26; IHS; Grid Outage , no space for MDG / Awaiting Grid Return" u="1"/>
        <s v="LIT_616_Z_Buca-Voyage(LIT-616): 29/08/2025 CAMUSAT Grid outage grid only site _x0009_/awaiting grid return" u="1"/>
        <s v="LIT_647_Z_PK5-Auberge(LIT-647): 08.04.26; Camusat; Grid outage grid only site / Awaiting grid return" u="1"/>
        <s v="LIT_657_Z_Kotto-Denver(LIT-657): Camusat : Grid outage grid only site no space / awaited grid return" u="1"/>
        <s v="Mutengene-Ombe-IHS_L8L18_SUO_149: 27/12/2025 FME sera sur site apres Tiko-Junction-IHS_G9U9U21_SUO_205" u="1"/>
        <s v="Otele-Camrail_G9_CTR_452_MRBTS1: OCM(Joel) Activated fro support to check with CAMRAIL  his equipement status" u="1"/>
        <s v="SUO_054_H_Kumba-Lutherian-Church-MTN: 28.01.26; L2 feedback; Gen faulty and replacement to be done this 29.01.26" u="1"/>
        <s v="EXN_262_URH_ASHIGASHIYA: 29/01/2026 besoin d'un fme sur site de kolofata pour verifier l'interco entre le MPR et RTN (S1P2 /S1P4)" u="1"/>
        <s v="Ndop-Catholic-Church_G9U9L8_NRO_136: 02/12/2025: FME is managing with level 0 no ETA Red zone" u="1"/>
        <s v="LIT_684_Z_Ndokoti-Carrefour-MTN(LIT-684): 29/09/2025 MTN merci de stabiliser l energie escalade L2 MTN" u="1"/>
        <s v="NRO_222_H_Nkwein-Ntambang_U: Impacted by NRO_117_H_BAMENDA-MILE4-IHS (TX issue)" u="1"/>
        <s v="CTR_269_Z_Ekounou-PJ(CTR-269): 18/08/2025 FME ACTIVE EN ROUTE POUR LE SITE ETA=1H30 " u="1"/>
        <s v="SUO_116_H_Kumba-Mbo-Street-IHS: 03.02.26; IHS; Grid outage. Gen faulty // Awaiting Grid return" u="1"/>
        <s v="SUO_009_N_Mamfe: Impacted by SUO_030_N_Bachuo-Ntai P2" u="1"/>
        <s v="OST_382_URH_MAGHAM: P2 Incident around Magba_G_OST_023; TX issue" u="1"/>
        <s v="OST_405_URH_MACHOU: P2 Incident around Magba_G_OST_023; TX issue" u="1"/>
        <s v="Andom_G9U9L8_EST_150: 21/11/25: Alarmes power / Camusat informé / UP" u="1"/>
        <s v="Mayo-Oulo_G18L8L18_NRD_010: 05.02.2026: Remplacement FO et SFP ce jour ETA 14H" u="1"/>
        <s v="Maltam_G9U9U21L8_EXN_035: 12/11/25: FME activé pour investigations; ETA=14H UTC" u="1"/>
        <s v="EXN_434_URH_KOURBI: Impacted by Bambalang_G9U9_NRO_100 (Power issue / P2 Impact)" u="1"/>
        <s v="LIT_680_Z_Logbessou-OCM(LIT-680): FO IPRAN down et CDS activé pour investigations" u="1"/>
        <s v="Bafut-MTN_G18L8L18_NRO_036_MRBTS2: Impacted by Bafut-MTN_G18L8L18_NRO_036 P1 incident ongoing" u="1"/>
        <s v="Abuh_U_NRO_079: FO Banengo - Bamenda Hostpot down" u="1"/>
        <s v="Binguela-Camrail_G9U9L8_CTR_453: 12/01/2026 FME activé ETA=16H UTC " u="1"/>
        <s v="Gaba_L18L8_NRD_155: 02.04.26; Power alarms; Camusat feedback awaiting" u="1"/>
        <s v="Benakuma_G9U9_NRO_233_MRBTS1: Impacted by Befang-MTN_G9U9_NRO_239 (Power issue+TX issue)" u="1"/>
        <s v="OST_228_H_Foumbot-Ndoumbem: 27/02/2026 Access issue litige avec les riverains En attente retour de notre FME qui rencontrera une autorité demain (escalade 4 CAMUSAT )" u="1"/>
        <s v="CTR_702_Z_Hilton(CTR-702): " u="1"/>
        <s v="SUO_211_H_MUTENGENE-Q12-IHS: Impacted  by Tiko_D_SUO_004" u="1"/>
        <s v="Bamenyam_G9G18U9U21L18L8_OST_186: Impacted by NRO_248_N_Awing" u="1"/>
        <s v="NRO_090_N_Nkambe-Entrance-IHS_G: Impacted by Nkambe_G9U9U21_NRO_005" u="1"/>
        <s v="SUO_220_H_Mile16-Bolifamba-IHS_U: Impacted by SUO_169_H_Buea-Bomaka-III-MTN_U" u="1"/>
        <s v="Misaje_G_NRO_237: 05/12/2025: Plan for 06/12/2025 according to Hammer Management Team" u="1"/>
        <s v="Kumbo-Bangam-IHS_G9U9L18L8_NRO_052_MRBTS1: Probable power issue // IHS feedback awaiting" u="1"/>
        <s v="Oku_G9G18U9U21L18_NRO_013_MRBTS1: FO BAFOUSSAM-BANENGO - BAMENDA DOWN // Major P1 incident" u="1"/>
        <s v="CTR_948_Z_Nkoabang-III(CTR-948): 06.02.26; Camusat; Technician on his way to the site (escalated to L2)" u="1"/>
        <s v="SUO_232_H_Buea-Bwitingui-Road: 27/04/2026 Remplacemet du cable prevue pour Mardi / NB: Lundi ghost Townn" u="1"/>
        <s v="NTAM_N_G9U9L8_SUD_120: 23.03.26; Besoin d'un FME sur SUD_113_Mokom pour vérifier le port 1.5 du MPR; CM-20260323-00003967; FME Foe activé pour investigations, update ASAP" u="1"/>
        <s v="Foubarka-VSAT_G9_NRD_153: 18.02.26; Besoin d'un FME sur site pour vérifier le statut de la du BUC, Modem et de la BTS; *CM-20260218-00004329*; FME Belo activé pour investigations, update ASAP" u="1"/>
        <s v="NRO_065_H_Mbatu-IHS: impacted by  NRO_016_H_Bda-Agence" u="1"/>
        <s v="Zili Nkoteng-IHS_G_CTR_910: 23/09/2025 Analyse bo TX en cours " u="1"/>
        <s v="Mamfe-Camtel_U_SUO_245: 05/09/25: Negotiations de l'accès pour intervention ce 06/09/25" u="1"/>
        <s v="Mengueme_G9U9L8_CTR_354: 15/12/2025 ODU 3DB20773CB disponible a bamenda expedition en cours ETD=17/12/2025" u="1"/>
        <s v="Befang-MTN_G9U9_NRO_239: 25.01.26; Need FME on site to check MPR status and antenna chain of ODU 3.1; RM Denis informé pour investigations" u="1"/>
        <s v="CTR_427_Z_Nkomkana(CTR-427): Incident P2 sur CTR_414_Z_Cite-Verte (Grid outage)" u="1"/>
        <s v="LIT_176_N_Muyengue-Bafia-IHS_G: 07/12/2025 RM: Well received checking with Level0" u="1"/>
        <s v="EXN_204_H_Maroua-Zokok-Palar-II: 15/09/25: FME Yaouba en route pour le site, ETA 14H UTC " u="1"/>
        <s v="Bonalea_G9U9U21L18L8_LIT_296_MRBTS1: 19/09/2025 Fme active , ETA 15H UTC // Escaladé au FM M. Théo" u="1"/>
        <s v="Binka-IHS_G_NRO_023: 03/09/25: Access negociations ongoing for an intervention this day, ETA 15H UTC" u="1"/>
        <s v="LIT_678_Z_Mbangue-III-MTN(LIT-678): Indisponibilité des services mobiles Voix &amp; Data aux alentours de LIT_678_Z_Mbangue-III-MTN(LIT-678)" u="1"/>
        <s v="CTR_924_URH_NKOLBOGO-I: Power Issue on the site. Site Solar-Only. Awaiting solar return while FME is also activated for investigation no ETA. Site under red zone" u="1"/>
        <s v="LIT_253_Z_Logbaba-CAMTEL(LIT-253): CAMUSAT: Unknow access issue FME is managing ETA asap/ CAMUSAT: Accès à partir de 08:30. FME en route pour les locaux de Camtel pour l'obtention d'un work-permit. ETA 08:00" u="1"/>
        <s v="Mamfe-Town-IHS_L8L18_SUO_107_MRBTS2: Power status check Ongoing" u="1"/>
        <s v="LIT_647_Z_PK5-Auberge(LIT-647): 16/02/2026 investigation en cours " u="1"/>
        <s v="Batibo_G9U9_NRO_010: 11/11/25: Level en route pour le site, 14H UTC / Actions level 0 NOK et FME sera sur le site ce 12/11/25" u="1"/>
        <s v="EXN_157_H_Meskin-MTN-IHS: Impacted by EXN_046_H_Bellare" u="1"/>
        <s v="NRO_141_H_Mankon-II_U: 16/04/2026 Le FME est sur sera sur site dans 30min" u="1"/>
        <s v="EXN_287_URH_TOUKOUMAYA: Impacted by EXN_807_N_Dabanga (TX issue)" u="1"/>
        <s v="EXN_291_URH_TSEBE: Impacted by EXN_096_H_Yagoua-Ville (TX issue)" u="1"/>
        <s v="EXN_549_URH_Djidoma: Impacted by EXN_283_URH_MIDIVING (TX Issue)" u="1"/>
        <s v="Muyengue-Bafia-IHS_G9U9_LIT_176: IHS: Clifford is informed and managing with L0" u="1"/>
        <s v="Ndop-Kake-Hill_G_NRO_137: IHS feedback: Insecurity//Road Blocked (Escalated to L3)" u="1"/>
        <s v="Nchum-IHS_G9U9_NRO_088_MRBTS1: Impacted by Bafut-MTN_G18L8L18_NRO_036 P1 incident ongoing" u="1"/>
        <s v="LIT_680_Z_Logbessou-OCM(LIT-680): Impacted by LIT_638_Z_Logbessou-Sunshine-City (Power issue)" u="1"/>
        <s v="EXN_143_H_Maroua-Djarengol-II: 10.03.26; FME en route pour remplacement du chassis, ETA=11H UTC" u="1"/>
        <s v="SUO_170_H_Buea-Low-Boduma-MTN: Problème d'énergie. MTN remonte un problème d'accès, escalade faite au L5 de MTN et à OCM ETR=FIN FEV" u="1"/>
        <s v="Mbakong-MTN_U_NRO_255: ODU en défaut mais remplacement impossible pour questions de sécurity (Point escaladé au top management de MTN)" u="1"/>
        <s v="Foreke_L18_OST_251: Impacted by Fokoue-IHS_G9U9U21L8_OST_139" u="1"/>
        <s v="SUD_260_Z_Sangmelima-Chateau(SUD-260): 02/01/2026 UP apres reset ODU " u="1"/>
        <s v="CTR_771_Z_Nkolmesseng-H-Pyramides: 27/04/2026 26/04/2026 team en route pour Verifier la continuté du delsetage" u="1"/>
        <s v="Tibati-II_U_ADM_044: Power status check ongoing" u="1"/>
        <s v="Olamze-IHS_G9U9L8_SUD_038: Power status check ongoing" u="1"/>
        <s v="Santa-New_L18L8_NRO_104_MRBTS2: Power status check ongoing" u="1"/>
        <s v="NRD_145_H_Garoua-Lainde-II: Impacted by NRD_038_H_Poumpoumrey" u="1"/>
        <s v="OST_123_H_Dschang-Foto-II: 14.01.2026: Insuffisance de redresseurs. Remplacement redresseurs (spare issue), solutions alternatives en cours" u="1"/>
        <s v="OST_123_H_Dschang-Foto-II: 17.01.2026: Insuffisance de redresseurs. Remplacement redresseurs (spare issue), solutions alternatives en cours" u="1"/>
        <s v="OST_123_H_Dschang-Foto-II: 18.01.2026: Insuffisance de redresseurs. Remplacement redresseurs (spare issue), solutions alternatives en cours" u="1"/>
        <s v="CTR_117_Z_Manmenye(CTR-117): 06.04.26; Besoin d'un FME sur site pour vérifier le statut du MPR; CM-20260406-00002102; FME Rodrigue activé pour investigations, update ASAP" u="1"/>
        <s v="OST_170_H_Bfsam-Centre-II: 18/11/25: Carte core faulty et commande passée à OCM / Récupération de la carte core ce jour au WH Bassa et expédition par la suite, ETD 19/11/25" u="1"/>
        <s v="EXN_019_N_Bourha_G: Impacted by EXN_131_N_Zanay-IHS P1" u="1"/>
        <s v="EXN_231_N_Tourou_G: Impacted by EXN_131_N_Zanay-IHS P1" u="1"/>
        <s v="EXN_337_URH_HOUPOU: Impacted by EXN_131_N_Zanay-IHS P1" u="1"/>
        <s v="EXN_484_URH_FERNDE: Impacted by EXN_131_N_Zanay-IHS P1" u="1"/>
        <s v="Bafou-Balepe_L18L8_OST_255: Impacted by OST_020_H_Dschang-II P1" u="1"/>
        <s v="Number49-MTN_G9U9_NRO_261: IHS: Insecurity area / FME managing with L0" u="1"/>
        <s v="NRO_142_H_Nkar-IHS: 03.03.2026: FME Kelvin is managing with level 0, ETA 10:40 AM" u="1"/>
        <s v="NRO_157_URH_MBANJE-NJAP: Les negotiations d’acces on tete conclus pour une probable intervention sur le site de MBOT demain 07/08/2025" u="1"/>
        <s v="ODING-IHS_N_G9U9L8L7_SUD_204_MRBTS1: Power status check ongoing" u="1"/>
        <s v="SUO_108_H_Kumba-Barombi-Kang-II-IHS: 20/11/25: Analyses BO TRANS en cours" u="1"/>
        <s v="CTR_277_Z_Deuk(CTR-277): Impacted by CTR_278_Z_Ngoro(CTR-278)" u="1"/>
        <s v="Balikumbat-Ville_U_NRO_033: 11/11/25: Analyses BO RAN en cours" u="1"/>
        <s v="NRO_129_H_Bambili-Campus-II-IHS_U, LogicRNCID=385: Power status check ongoing" u="1"/>
        <s v="CTR_321_Z_Briqueterie(CTR-321): 09.04.26; IHS; Absence de neutre sur le site, point escaladé à Eneo - Escalade L4 de IHS" u="1"/>
        <s v="Bafmeng_G9U9U21_NRO_047: power status check ongoing" u="1"/>
        <s v="ADM_007_H_Ngd-CRTV: FME is activated to check MPT status // ETA 12H30 UTC" u="1"/>
        <s v="LIT_019_Z_Liberte(LIT-019): 11.03.26; Demande d'accès effectuée auprès d'OCM et en attente de validation" u="1"/>
        <s v="Banyo-Sabongari_U9U21L18L8_ADM_174: BO TRANS ANALYSIS ONGOING" u="1"/>
        <s v="EXN_039_H_Pette: 27/04/2026 FME sur site travaux en cours ETR=14H30 // FME SUR SITE TRAVAUX TOUJOURS EN COURS " u="1"/>
        <s v="Ouru-Dara_G9U9_ADM_148_MRBTS1: Camusat: Site foudroyé / Planification en cours pour restaurer le site, ETA 13H UTC (Escalated to L3)" u="1"/>
        <s v="Tatum_G_NRO_073: 27/08/25 9H: ODUs 3DB20858AA and 3DB20859AA compatible and available in Dla and shipment ongoing to Bamenda, ETD=28/08/25" u="1"/>
        <s v="NRD_227_URH_MBAKANA: Incident P2 autour de Madingring" u="1"/>
        <s v="SUO_190_H_Tole-II-IHS_U: impacté par Tole-IHS_SUO_196 // WEEK 23 " u="1"/>
        <s v="Akongo-IHS_G9U9_CTR_436: 14.01.26; Nouvelle installation VSAT pas encore acceptée" u="1"/>
        <s v="Ndogbessol-IHS_G9_LIT_499: 06.04.26; IHS; Gen Alternator faulty, looking a new gen to deploy (escalated to L3)" u="1"/>
        <s v="LIT_407_Z_Shell-NewBell-Carrefour(LIT-407): 29/11/2025 IHS: Grid outage ,no space to deploy MDG // awaiting grid return" u="1"/>
        <s v="Mamfe-Camtel_L8_SUO_245: 21/11/25: FME is on site working with TX BO / Chassis, Cards and ODU faulty and order is ongoing" u="1"/>
        <s v="DARRACK-MTN-IHS_G9U9_EXN_133: 23/01/2026 FME activé zone rouge:Attaque de Boko Haram cette nuit à Darrack-MTN-IHS_EXN_133 site MTN vandalisé" u="1"/>
        <s v="LIT_037_Z_Makepe(LIT-037): P2 IMPACT TX ISSUE" u="1"/>
        <s v="MBIYEH-IHS_U_NRO_150: Impacted by Mbot_U_NRO_246 (Power issue)" u="1"/>
        <s v="EXN_444_URH_MAPOLDOKOU: New Site not yet transferred to the MSP" u="1"/>
        <s v="EXN_531_URH_DANMIGUIRI: New Site not yet transferred to the MSP" u="1"/>
        <s v="Tourou_U_EXN_231: Investigations ongoing // Solar return awaited" u="1"/>
        <s v="SUD_071_Z_Kribi-Bassiki(SUD-071): 27/11/2025: Site reste down derriere Afanmabe. BO TX is analysing / Need FME on site" u="1"/>
        <s v="Mokolo-Djimeta-IHS_G9U9U21_EXN_140: 02/11/25: Matériel en cours d'expédition vers Maroua, ETD=13/11/25, nouvel ETD=17/11/25" u="1"/>
        <s v="LIT_568_Z_Bobongo-II(LIT-568): Impacted by LIT_656_Z_Cite-Berge-EPC(LIT-656)" u="1"/>
        <s v="CTR_776_Z_Nkolda-II(CTR-776): 18/11/25: Grid only site, grid outage / grid return awaited" u="1"/>
        <s v="CTR_917_Z_ETOUDI-NEW(CTR-917): 19/09/2025 Grid outage, grid only site_x0009_eneo return awaited" u="1"/>
        <s v="CTR_906_Z_Obokoue-I(CTR-906): 13/03/2026 gen failed to start due the gen battery that is low. Level 0 is looking for an external battery to start the gen" u="1"/>
        <s v="SUO_255_H_Muyuka-Beach-Bush-IHS: P2 Incident at SUO_246_H_GBHS-Muyuka-IHS" u="1"/>
        <s v="Mamfe_G9U21_SUO_009: Impacted by Fontem_G9U9_SUO_017 (P1 incident / Insecurity)" u="1"/>
        <s v="Ndop-Kake-Hill_G9U9L8_NRO_137: 03.02.26; IHS; FME Kelvin managing with level 0 due to insecurity" u="1"/>
        <s v="Maltam_G9U9U21L8_EXN_035: Need FME on site to check BTS status (probable disjonction), ETA=14H UTC" u="1"/>
        <s v="Maan-IHS_U_SUD_037: FO faulty et expédition en cours de  Ydé vers Ebolowa, ETD=13/07/25; Disjoncteur faulty et remplacement ce 13/07/25" u="1"/>
        <s v="NRO_110_N_Oku-Marche_GD: 19.04.26; Power team and Level Zero kidnapped since one Week No way to GO there as planned. Intervention planned this 22.04.26" u="1"/>
        <s v="CTR_1135_Z_Montee-Carossel(CTR-1135): 03/04/2026 Feedback camusat: Pas d'accès aux équipements. Réfection de la charpente par le bailleur escalade L4 camusat" u="1"/>
        <s v="CTR_1135_Z_Montee-Carossel(CTR-1135): 04/04/2026 Feedback camusat: Pas d'accès aux équipements. Réfection de la charpente par le bailleur escalade L4 camusat" u="1"/>
        <s v="EXN_274_N_Tagawa-IHS_G: 22.04.2026: Apres Intervention avec le BO TRANS, Il est question de remplacer les  ODU UTB-S 7GHZ (3DB29107AA)  main de WAZA et TAGAWA. Commande en cours Update ASAP" u="1"/>
        <s v="EXN_287_URH_TOUKOUMAYA: 08.09.26; Besoin d'un FME sur site pour vérifier le statut de la RTN, des panneaux solaires et la charge des batteries; CM-20260408-00003111; FME activé, update ASAP" u="1"/>
        <s v="Campo-Maan_G9U9_SUD_085: 06/11/2025 En attente de retour level 0 qui est en route pour le site ETA 16:30 / Pluie dans la zone empêchant le FME de joindre le site car route non bitumée et très entammée" u="1"/>
        <s v="OST_084_H_Dschang-St-Augustin: Grid outage, DG overload" u="1"/>
        <s v="Befang-MTN_G_NRO_239: 15/11/2025: RM Feedback: No access for now" u="1"/>
        <s v="Befang-MTN_G_NRO_239: 18/11/2025: RM Feedback: No access for now" u="1"/>
        <s v="EXN_497_URH_LOUGUERE_KONDONG: New site not yet transferred to MSP" u="1"/>
        <s v="Toumbouroum_G_ADM_182: P2 incident at ADM_035_H_Ngd-Baladji / FME is managing" u="1"/>
        <s v="Oku-Marche_G9G18U9U21L18L8_NRO_110: 31.12.2025 IHS: Power cabinet will be replaced on 02/01/2026" u="1"/>
        <s v="EXN_238_H_Mora-Kourgui: Impacted by Triple Coupure FO :* FO SOUKOUNGA ---- GALLE DOWN VS FO BEMBOYO --- GALLE DOWN VS FO GABO_BADZERE ---  GALLE DOWN" u="1"/>
        <s v="EXN_441_URH_OURO_BELLO: Impacted by Triple Coupure FO :* FO SOUKOUNGA ---- GALLE DOWN VS FO BEMBOYO --- GALLE DOWN VS FO GABO_BADZERE ---  GALLE DOWN" u="1"/>
        <s v="EXN_208_N_Kuruda: Impacted by EXN_155_H_Minawao-IHS" u="1"/>
        <s v="EXN_231_H_Tourou: Impacted by EXN_155_H_Minawao-IHS" u="1"/>
        <s v="EXN_504_URH_KOBO: Impacted by EXN_155_H_Minawao-IHS" u="1"/>
        <s v="Mfessang_G9U9L8_OST_189: power status check ongoing" u="1"/>
        <s v="NRD_147_H_Nassarao-II_U: Power issue (Field evidences awaiting) // Escalated to L2 of Camusat" u="1"/>
        <s v="CTR_054_N_Ndoussan_G: Indisponibilité des services voix &amp; data autour de Ndoussan_G_CTR_054 et environs" u="1"/>
        <s v="CTR_076_Z_E-Police(CTR-076): 10/09/2025 Grid outage, No space to deploy // Awaiting grid return escalade L4 IHS " u="1"/>
        <s v="EST_243_URZ_AMBAKA(EST-243): 01/02/2026 relance en attente de retour " u="1"/>
        <s v="SUO_219_H_Limbe-Coconut-Island-MTN_U: Power Issue handled by MTN And ESCALATE TO MTN" u="1"/>
        <s v="Ako_G9U9_NRO_231_MRBTS1: IHS: Roland is informed and is managing with Level 0 (Escalated to L2)" u="1"/>
        <s v="EXN_522_URH_SIGUEORE_(SIKEORE): Impacted by Guidiguis_EXN_018  (TX issue and P1 incident, FME is on site)" u="1"/>
        <s v="Kumbo_G9U9U21_NRO_037: 04/11/25: FME did not manage to reach the site this day and will resume the road tomorrow" u="1"/>
        <s v="Binka-IHS_U_NRO_023: MPT Card is faulty and order done to SPM // will be sent this 16/07/25 from Dla to Bda, ETD=17/07/25" u="1"/>
        <s v="CTR_090_Z_Av-Germaine(CTR-090): 10.03.26; NOC IHS Feedback : Grid only, No space // Awaiting grid return (escalated to L2)" u="1"/>
        <s v="CTR_090_Z_Av-Germaine(CTR-090): 13.03.2026 IHS: Grid outage No space to deply MDG //awaiting grid return (escalated to L2)" u="1"/>
        <s v="Nwa_G9U9_NRO_012: 29/11/2025 FME Roland is managing with level 0" u="1"/>
        <s v="EST_077_Z_Nguem-MTN(EST-077): Impacted by Diang-MTN_G9U9L8L7_EST_082" u="1"/>
        <s v="LIT_615_Z_Bonewonda-III(LIT-615): CAMUSAT: TECHNICIEN SUR SITE surtension ENEO" u="1"/>
        <s v="NRO_222_H_Nkwein-Ntambang: Impacted by NRO_117_H_BAMENDA-MILE4-IHS (Grid outage)" u="1"/>
        <s v="Binka-IHS_G_NRO_023: 15/09/25: Intervention planned as soon as end of ghost town in NOSO" u="1"/>
        <s v="Soulede_G9G18U21U09_EXN_052: BO TRANS analysis ongoing" u="1"/>
        <s v="Mutengene-E-Police_U_SUO_164: Power status check ongoing" u="1"/>
        <s v="OST_353_H_Bfsam-St-Francois: 14/01/2026 FME activé ETA asap" u="1"/>
        <s v="LIT_677_Z_Makepe-III-MTN(LIT-677): 17.01.2026: Point ESCALADE a OCM(JOSE) Pour Support" u="1"/>
        <s v="LIT_568_Z_Bobongo-II(LIT-568): Power alarms // Camusat feedback awaiting  (Escalated to L2)" u="1"/>
        <s v="CTR_407_Z_Meba-CAMTEL(CTR-407): P1 incident at EST_076_N_Diang-MTN; TX issue, FME is managing" u="1"/>
        <s v="SUO_228_H_MOLYKO-CHIEF-STREET-MTN: 26.02.26; Power supply state may be abnormal (escalated to L2 of MTN)" u="1"/>
        <s v="Ndjokloumbe-IHS_G9U9U21_LIT_500: 21/11/25: Le technicien de CAMUSAT joint par téléphone concernant le site de MESSONDO MTN qui impacte Njockloumbe LIT_500 me fait comprendre que les pièces commandées depuis Douala pour dépanner le générateur ne sont pas toujours arrivé car tout les départ de train depuis Douala on été annulé hier  ESCALADE L4 MTN" u="1"/>
        <s v="NRD_148_H_Poumpoumrey-II: Impacted by Galle_U_ADM_028 P1 Incident" u="1"/>
        <s v="NRD_227_URH_MBAKANA: FO Tchollire - Mandingring DOWN, P1 Incident" u="1"/>
        <s v="NRD_244_URH_KOSSELNIALBI: Impacted by Galle_U_ADM_028 P1 Incident" u="1"/>
        <s v="Widikum_G9U9U21_NRO_219: 01.02.26; IHS, GEN swap ongoing (escalated to L3 en cours)" u="1"/>
        <s v="LIT_271_Z_PK15(LIT-271): 04/02/2026 cds actvé ETA=1H30 // CDS investigation en cours " u="1"/>
        <s v="LIT_753_Z_Bois-Des-Singes-II-MTN(LIT-753): 31/01/2026 camusat investigation en cours " u="1"/>
        <s v="LIT_336_Z_Bonamikengue(LIT-336): 22/12/2025  IHS Grid only no space / Grid return awaited (escalade L3 IHS)" u="1"/>
        <s v="Jabane_G_SUO_173: 22/08/2025 verification avec le BIR " u="1"/>
        <s v="NTENYING1_G9U9L8L7_N_SUD_161: 01/11/25: Était impacte par Mokom_G9U9L8_SUD_113 (TX Issue) / FME Camusat manage avec le niveau 0, escaladé au L2" u="1"/>
        <s v="EXN_184_H_Maroua-Ouro-Bah-II-IHS: Impacted by CEXN_083_H_Maroua-Ouro-Bah (TX issue)" u="1"/>
        <s v="EXN_246_H_KOUSSERI-Douane-MTN: 09/04/2026 MTN Verifie l'etat de l'energie sur le site" u="1"/>
        <s v="CTR_558_Z_Emombo-2eme-Crf(CTR-558): 12/12/2025 Grid only site  Awaiting grid restoration" u="1"/>
        <s v="CTR_875_Z_Nkolmessing-Abom-II(CTR-875): Impacted by CTR_711_Z_Nkolmesseng-Abom (Power isue)" u="1"/>
        <s v="SUD_215_Z_Fifinda-MTN(SUD-215): 22.04.26; Expédition de la carte flash en cours de Douala, ETD=22.04.26. Par ailleurs, FO MPR&lt;&gt;ODU pas disponible, commande passée à OCM" u="1"/>
        <s v="SUO_038_H_Muea: P2 IMPACT TX ISSUE " u="1"/>
        <s v="EXN_403_URH_KALKOUSSAM: Impacted by EXN_031_H_Kousseri-CRTV" u="1"/>
        <s v="CTR_375_Z_Camp-SIC-Tsinga(CTR-375): 20/12/2025: FME Brice will be on site after intervention at Madagascar-New" u="1"/>
        <s v="Mbonso_G9U9_NRO_057: Impacted by Ntem_G9U9_NRO_056 (Power issue)" u="1"/>
        <s v="LIT_341_Z_Nyalla-II(LIT-341): 10.04.26; FME sur site et travaux en cours" u="1"/>
        <s v="Ouru-Dara_G9U9_ADM_148_MRBTS1: 16/08/2025 FME SUR SITE TRAVAUX EN COURS " u="1"/>
        <s v="ADM_180_H_Ngd-Beka: 17/08/2025 FME ACTIVE ETA ASAP escalade michael teleinfra " u="1"/>
        <s v="EXN_293_URH_EF53_MAROUA: 27.02.26; Toujours pas d'accès, site à mettre hors service" u="1"/>
        <s v="Ouru-Dara_G9U9_ADM_148_MRBTS1: Présence d'alarmes énergie et point escaladé au L2 de Camusat" u="1"/>
        <s v="Ebonji-IHS_G9U9U21_SUO_101: 26/02/2026 IHS: FME Lagloire reports gen overload(escalated to L3)" u="1"/>
        <s v="CTR_596_Z_Ebom-Maetur(CTR-596): Impacte par la coupure de fibre de damas-II (INC-20251223-00015067)." u="1"/>
        <s v="CTR_799_Z_Pont-Emana-MTN: 27.04.26: Besoin d'un FME sur CTR_213_Z_Okolo pour investigations conjointes avec le BO TX; CM-20260427-00004269; FME Totat activé pour investigations, update ASAP" u="1"/>
        <s v="CTR_972_Z_Nkolelann(CTR-972): New site not yet transferred to MSP" u="1"/>
        <s v="CTR_984_Z_Mbalmayo-Ngalan-II: New site not yet transferred to MSP" u="1"/>
        <s v="EXN_263_URH_KERAWA:  10/02/2026 Need FME on site to check RTN status" u="1"/>
        <s v="EXN_263_URH_KERAWA: 09/02/2026  Need FME on site to check RTN status" u="1"/>
        <s v="NRO_064_H_Bamenda-Abangoh-IHS: 17.03.2026: FME Is on the way ETA=12H30 UTC" u="1"/>
        <s v="CTR_943_Z_Mimboman(CTR-943): 18/09/2025 Fme en router pour le site ETA=13H UTC" u="1"/>
        <s v="LIT_585_Z_Ngo-Njo-II(LIT-585): Impacted by LIT_718_Z_Bonamoutongo-III (Grid outage)" u="1"/>
        <s v="OST_097_H_Dschang-Rectorat-MTN: 11/03/2026 FME ira avec un ODU sur site de DSCHANG_4 pour remplacement " u="1"/>
        <s v="SUD_086_Z_Lende-Kribi(SUD-086): 12/01/2026 investigation en cours" u="1"/>
        <s v="ADM_071_H_Ngd-Crf-Texaco: 17/08/2025  17/08/2025 FME ACTIVE escalade michael teleinfra " u="1"/>
        <s v="SUO_173_H_Jabane: 21.04.26; Probable arrêt des équipements par le BIR, vériifcation en cours" u="1"/>
        <s v="Befang-MTN_G9U9_NRO_239_MRBTS1: Les negociations de l'accès sont en cours pour une probable intervention ce 16/07/25" u="1"/>
        <s v="CTR_713_Z_Mendong-Village(CTR-713): CAMUSAT: Investigation ongoing Our FME  is managing the point with the security guard" u="1"/>
        <s v="CTR_409_Z_BATA-Mokolo(CTR-409): 20/03/2026  Feedback IHS; grid only site with no space// awaiting grid return escalade L4 IHS " u="1"/>
        <s v="CTR_597_Z_Nkomeda(CTR-597): FME Hosiah is busy to another site ESCALATION Done to the RM// Another FME is on the way ETA=02:45 PM" u="1"/>
        <s v="OST_123_H_Dschang-Foto-II: 16.01.2026: Technicien CAMUSAT en route pour le site question de remonter le site en attendant leremplcement defitif des rectifiers en (WEEK 04) ETA=30 MIN" u="1"/>
        <s v="Vivoki-IHS_L18L8_NRO_039: Power status check ongoing" u="1"/>
        <s v="OST_286_N_BANKA: Impacted by LIT_021_Z_Nkong(LIT-021)" u="1"/>
        <s v="Mbalam_G9U21_SUD_222: Impacted by Mokom_G9U9L8_SUD_113" u="1"/>
        <s v="ADM_248_URH_MAYO-DARLE: P2 Incident around Magba_G_OST_023; TX issue" u="1"/>
        <s v="Befang-MTN_G_NRO_239: 05.01.2026: Still no access on the site for intervention" u="1"/>
        <s v="Befang-MTN_G_NRO_239: 29/12/2025: Still no access on the site for intervention" u="1"/>
        <s v="LIT_753_Z_Bois-Des-Singes-II-MTN(LIT-753): 05/02/2026 instabilité power escalde L4 MTN" u="1"/>
        <s v="EXN_539_URH_DATCHEKA: 31.03.2026: Le FME devrait deja tre sur site. ESCALADE faite au PM. Update ASAP" u="1"/>
        <s v="EXN_300_URH_KARENA: 18/09/25: Site situer en zone rouge, les negociations d’escorte son ten cours pour intervention, a noter les enlevements reccurrents qui se font dernierement dans la zone, une intervention est planifier probablement pour ce weekend sous couvert d’escorte militaire" u="1"/>
        <s v="CTR_628_Z_Odza-III(CTR-628): ANALYSE BO TX EN COURS " u="1"/>
        <s v="EXN_054_H_Domayo: Impacted by Galle_U_ADM_028 P1 Incident" u="1"/>
        <s v="EXN_281_URH_BODO: Impacted by Galle_U_ADM_028 P1 Incident" u="1"/>
        <s v="EXN_311_URH_KABE: Impacted by Galle_U_ADM_028 P1 Incident" u="1"/>
        <s v="EXN_519_URH_Dana: Impacted by Galle_U_ADM_028 P1 Incident" u="1"/>
        <s v="CTR_917_Z_ETOUDI-NEW(CTR-917): Grid outage / Grid return awaited" u="1"/>
        <s v="CTR_407_Z_Meba-CAMTEL(CTR-407): Impacted by Diang-MTN_G9U9L8L7_EST_087" u="1"/>
        <s v="EXN_302_URH_NDODEHE: FME is managing with level 0 (Escalated to PM M. Michael)" u="1"/>
        <s v="CTR_003_Z_Ebombe(CTR-003): 18.04.26; Cable remplacé mais carte VSWD faulty, disponible à WH de Douala et expédition en cours vers EDEA, ETD=19.04.26" u="1"/>
        <s v="Ngomedzap_G9U21_CTR_188_MRBTS1: Matériel de swap toujours en attente, nouvel ETD=week 30 et ETR week 32 (Survey et genie civil en cours sur les différents sites)" u="1"/>
        <s v="Yoyo-New_G9U9U21_LIT_536: power status check ongoing" u="1"/>
        <s v="Ndoungue_G9U9L8_LIT_109: Impacted by LIT_021_Z_Nkong(LIT-021)" u="1"/>
        <s v="CTR_409_Z_BATA-Mokolo(CTR-409): 21/03/2026  Feedback IHS; grid only site with no space// awaiting grid return escalade L5 IHS " u="1"/>
        <s v="CTR_561_Z_Superette-Biyem-Assi(CTR-561): 21.04.26; Camusat; Grid outage, Grid only site / Grid return awaited - Escalated to L4" u="1"/>
        <s v="CTR_868_Z_Institute-Samba-New(CTR-868): 10/04/2026 Grid outage grid only site / Awaiting grid return (freelon) -Escalated to L4" u="1"/>
        <s v="CTR_872_Z_Abom-Plateau-II(CTR-872): Rester down apres la resolution du souci a Mimbomane-Ecole. Souci de carte Micro Sd remplacement prevu ce jour apres recuperation ETR=16H" u="1"/>
        <s v="Pama_G9U9L8_SUD_004: Power status check ongoing" u="1"/>
        <s v="Meyo-Nkoulou_G9U9L8_SUD_117_MRBTS1: 22/08/2025  FME active ETA =14H UTC " u="1"/>
        <s v="CTR_409_Z_BATA-Mokolo(CTR-409): Impacted by CTR_217_Z_Madagascar-Yde-New (TX issue)" u="1"/>
        <s v="CTR_715_Z_Etoa-Dispensaire(CTR-715): Impacted by CTR_320_Z_Meyo(CTR-320)( tx issue)" u="1"/>
        <s v="Nkenglikok_G9U9U21_CTR_060: 10/11/2025 Expedition en cours de EDEA vers yaounde ETD=10/11/2025" u="1"/>
        <s v="CTR_758_Z_Vallee-Omnisport(CTR-758): 22.03.26; Camusat; Grid outage and grid only site / Grid return awaited" u="1"/>
        <s v="Djaba-IHS_G9G18U9U21L8_NRD_128: Power status check ongoing" u="1"/>
        <s v="CTR_850_Z_Meyo-II(CTR-850): 17/02/2026 Tehcnicien en route ETA=45MIN" u="1"/>
        <s v="LAF-CAMTEL_U_EXN_107: FME en route pour le remplacement de la carte MPT, ETA 12H UTC" u="1"/>
        <s v="LIT_520_Z_Loum-Nkombi-II-IHS(LIT-520): Impacted by Loum-Camtel_G18L18_LIT_086 (TX issue)" u="1"/>
        <s v="LIT_775_Z_Makepe-Crf-Conquete(LIT-775): Impacted by LIT_248_Z_Hopital-General (TX issue)" u="1"/>
        <s v="CTR_124_Z_ARMP(CTR-124): 02.04.2026 : Carte Core EVO 10G Faulty.  Spare pas disponible chez Huawei Commande faite a OCM" u="1"/>
        <s v="Mengbwa-Camtel_L8L18_SUD_078_MRBTS2: Power status check ongoing" u="1"/>
        <s v="EST_077_Z_Nguem-MTN(EST-077): Impacted by Diang-MTN_G9U9L8L7_EST_084" u="1"/>
        <s v="NRD_208_URH_BAKSA: BO TX: Need FME at Bibemi_NRD_021 to check interco with MPR (S1P3) And RTN" u="1"/>
        <s v="Songloulou-IHS_G9U9U21_LIT_200: 22.04.26; Besoin d'un FME sur site pour vérifier la chaine antennaire de l'ODU 3.1; FME Charly activé pour investigations, ETA=14H UTC" u="1"/>
        <s v="Zhoa_GD_NRO_030: 13/12/2025 no access for now will try" u="1"/>
        <s v="NRD_237_URH_MARADI: Impacted by IP link Touboro -- Garoua down" u="1"/>
        <s v="NRD_238_URH_NGONG3: Impacted by IP link Touboro -- Garoua down" u="1"/>
        <s v="NRD_274_URH_YAPERE: Impacted by IP link Touboro -- Garoua down" u="1"/>
        <s v="NRD_277_URH_SOLOMO: Impacted by IP link Touboro -- Garoua down" u="1"/>
        <s v="NRD_285_URH_MAFALE: Impacted by IP link Touboro -- Garoua down" u="1"/>
        <s v="Djohong_U_ADM_022: Les 2 ODUs reçus et FME en route ETA 15H UTC" u="1"/>
        <s v="LOUM-ROUNDABOUT-MTN_U9L8_LIT_768_MRBTS2: analyse bo tx en cours " u="1"/>
        <s v="EXN_180_H_Kousseri-Market-MTN-IHS_U: Impacted by EXN_155_H_Minawao-IHS" u="1"/>
        <s v="NRD_902_URH_MAYO_ZARIA: P2 Incident at ADM_160_H_Phacochere, power issue, camusat" u="1"/>
        <s v="CTR_726_Z_Ekounou-Lycee-MTN(CTR-726): 06.04.26; Power alarms; MTN is activated to check" u="1"/>
        <s v="CTR_761_Z_Nkolbisson-II(CTR-761): 25.03.26; Power alarms; Camusat is activated to check" u="1"/>
        <s v="LIT_168_Z_C-D-Palmiers-III(LIT-168): 22.04.26; IHS; Grid only, no space // awaiting grid return" u="1"/>
        <s v="LIT_695_Z_Mabanda-CIMAF(LIT-695): 24/09/2025 GRID only site , GRID outage / Awaitng GRID return" u="1"/>
        <s v="CTR_826_Z_Ntui-Ecole-Publique(CTR-826): 22.04.26; Carte EAC disponible et transfert en cours de Bafousssam, ETD=22.04.26 mais chassis MSS8 pas disponible, commande faite à OCM" u="1"/>
        <s v="Kanga_G9U9U21_LIT_510: Power status check ongoing" u="1"/>
        <s v="Mantoum-Ville_L18L8_OST_201: FME Willy is currenlty at Magba will have a look ASAP" u="1"/>
        <s v="CTR_743_Z_Ozom-I(CTR-743): 03.03.202: Le travaux sur le GE ont debutes hier. Relance de CMAUSAT en cours pour un Update" u="1"/>
        <s v="NRD_235 _URH_DOUKA-GAINAKO: 30.03.26; Besoin d'un FME sur site pour vérifier le statut de la BBU et son interco avec la RTN" u="1"/>
        <s v="OST_160_N_Bagam-IHS_G: 18.03.26; Misalignement of link Mbouda&lt;&gt;Bagam, realignment started this day and to resume this 19.03.26" u="1"/>
        <s v="EXN_317_URH_TAALA: 08.01.2026: FME Sur site nous remonte un souci de connecteur du cable d'alimentation de la RTN(Cable Crame). Commande en cours" u="1"/>
        <s v="LAF-CAMTEL_U_EXN_107: FME en route pour le remplacement de la carte MPT, ETA 14H UTC" u="1"/>
        <s v="Bangourain_G9U9U21_OST_090_MRBTS1: Impacted by NRO_100_Bambalang (Power issue / P2 incident)" u="1"/>
        <s v="CTR_915_URH_KHOURY-NGORO: 23.02.26; Need FME sur site pour vérifier l'interco RTN &lt;&gt; BBU, update ASAP" u="1"/>
        <s v="LIT_651_Z_DEIDO-MARCHE(LIT-651): 25/09/2025 Investigations ongoing/FME is managing  escalade L2 CAMUSAT " u="1"/>
        <s v="NRD_091_N_Gor-IHS_G: 09/12/2025: Abeilles exterminee, Intervention prevue pour ce jour 09/12/2025 ETR=16H" u="1"/>
        <s v="LIT_496_Z_Dizangue-KM14-IHS(LIT-496): 13/04/2026 ODU MPT 3DB20858AC faulty et pas disponible en stock en attente de MAD de orange " u="1"/>
        <s v="OST_351_H_Bfsam-Toket-II: New site not yet transferred to MSP" u="1"/>
        <s v="OST_420_URH_KOUROMMARCHE: New site not yet transferred to MSP" u="1"/>
        <s v="CTR_266_Z_Essomba(CTR-266): IHS: (Unstable site) PWC overload " u="1"/>
        <s v="Gamoko-Hill-IHS_G9U9_SUO_097: Impacted by Gamoko-Hill-IHS_G9U9_SUO_097" u="1"/>
        <s v="Fundong_L18L8_NRO_015_MRBTS2: 22/09/25: Intervention prévue pour ce week-end" u="1"/>
        <s v="EST_116_Z_Tongo-Ngandima-IHS(EST-116): 20/03/2026 POWER ISSUE EN ATTENTE DE RETOUR IHS " u="1"/>
        <s v="NRO_102_N_Bafut-Swie-Hill-IHS_G: 08.01.2026: Carte recu ce Matin, FME en route pour le site ETA=12H" u="1"/>
        <s v="LIT_718_Z_Bonamoutongo-III(LIT-718): 15.02.26; Camusat; grid only site / grid return awaited (escalated to L2)" u="1"/>
        <s v="EXN_307_URH_GRELIE: 08.02.2026: FME Romeo activated is managing. Update ASAP" u="1"/>
        <s v="NRO_157_URH_MBANJE-NJAP: RTN faulty and order done, SPM verifications ongoing" u="1"/>
        <s v="SUD_090_Z_Mabenanga-Kribi: 13/11/2025 FME activé ETA=13H UTC // Apres investigation avec le bo tx sur le site de mabenanga kribi le bo  tx demande de se rendre sur le site de KRIBI KIENKE" u="1"/>
        <s v="Toumbouroum_U_ADM_182: Feedback Camusat:  ETA 16h30 due to rainfall" u="1"/>
        <s v="MELEN-MINTOM_G9U9L8L7_SUD_163: Impacted by SUD_246_Z_Mintom-MTN(SUD-246)" u="1"/>
        <s v="CTR_265_Z_CRH-Etoug-Ebe(CTR-265): 11/02/2026 IHS Fme is on the way ETA = 00:45 Am" u="1"/>
        <s v="Ndu-Mbakfu-IHS_G9U9_NRO_089: 17/11/25: Tensions à 42V / Escalade faite au L4 de IHS" u="1"/>
        <s v="SUO_224_H_LIMBE-MOTOWOH-MTN: Power Issue handled by MTN. Feedback: Power Team is managing Ghost Town" u="1"/>
        <s v="SUO_191_H_LIMBE-ISSOKOLO-IHS: 20.04.26; Action done with level 0 without success. Red zone today, intervention planned this 20.04.26" u="1"/>
        <s v="Andek_G9U9_NRO_218_MRBTS1: Impacted by Batibo_NRO_010 (Power issue)" u="1"/>
        <s v="SUO_073_H_Mamfe-Brasserie: Impacted by Bachuo-Ntai_SUO_030, P1 incident, TX issue" u="1"/>
        <s v="Ako_G9U9_NRO_231: 25/09/25: Lock down NOSO, les interventions sont bloquées due a l’insécurité, les interventions se feront à la suite de la fin du ghost town dans le NOSO" u="1"/>
        <s v="Borongo_G9U9L8_ADM_162: Power status check ongoing" u="1"/>
        <s v="LIT_127_Z_Beedi(LIT-127): 30/09/2025 Fme active ETA=11H30 UTC" u="1"/>
        <s v="Koundoum_L18L8_OST_252_MRBTS2: No power issue / BO TRANS analysis ongoing" u="1"/>
        <s v="OST_306_N_BTS-MOBILE-HOTEL-TADJIDOR: Impacted by LIT_021_Z_Nkong(LIT-021)" u="1"/>
        <s v="EXN_288_URH_ZIMADO: Cable Ethernet remplace mais site toujours down. Support demande a Chief SEKA Update ASAP" u="1"/>
        <s v="CTR_867_Z_Ebogo-II(CTR-867): Impacted by OCM_AOF_CTR_007_CTR_665_Messamendongo_Ekoumdoum-II/ Trafic Swaitch on MW" u="1"/>
        <s v="EXN_283_URH_MIDIVING: 05/11/25: FME Herman activé pour investigations et manage avec le niveau 0 car impossible de se déplacer aujourd'hui (crise post electorale)" u="1"/>
        <s v="Lomie_L8_EST_010: Power status check ongoing" u="1"/>
        <s v="URH_Maan Baiboum: Power status check ongoing" u="1"/>
        <s v="DARRACK-MTN-IHS_G9U9_EXN_133: Point escaladé au L5 IHS " u="1"/>
        <s v="BARDAKE-HIS_G9U9_NRD_110: 03/11/25: Site UE Relay / En attente de matériel pour swap en VSAT" u="1"/>
        <s v="Baba-MTN_U_NRO_259: IHS Hourly: IHS FME is managing with level 0 due to insecurity (Escalated to Romuald)" u="1"/>
        <s v="EXN_262_URH_ASHIGASHIYA: RTN a remplacer. Probleme d’acces. Promesse d’escorte pour demain par le BIR. ETR 3.6.2025" u="1"/>
        <s v="Mambine_G9U9U21_CTR_097: 21.04.26; Besoin d'un FME sur site pour vérifier le statut de la MRBTS1 et son interco avec le MPR S1P2; CM-20260421-00000491; FME Etienne activé pour investigations, ETA=13H UTC" u="1"/>
        <s v="CTR_735_Z_GP-Etoudi(CTR-735): 28.02.26; Besoin d'un FME sur site pour vérifier le statut du MPR et la chaine antennaire de l'ODU 3.1; CM-20260228-00003985; FME Eloundou activé pour investigations, update ASAP" u="1"/>
        <s v="URH_MAFARE: Impacted by Baiboum_G_ADM_008" u="1"/>
        <s v="Fokoue-IHS_G9U9U21L8_OST_139: Site swaped to Huawei" u="1"/>
        <s v="Nomale_G9U9_CTR_297: 10/01/2026 FME activé ETA=14H42 UTC" u="1"/>
        <s v="EXN_145_H_Maroua-Pitouare-IHS: IMPACTED BY EXN_116_H_Maroua-Zokok-Palar-IHS" u="1"/>
        <s v="Mengueme_G9U9L8_CTR_354: 13/12/2025 ODU recu a yde expedition en cours vers mbalmayo ETD=13/12/2025" u="1"/>
        <s v="Dumbu_GD_NRO_046: 18.01.2026 Retour Team Project: FSC WO already created , for The Airscale will request outbound by Monday as the WH closed " u="1"/>
        <s v="Fokoue-IHS_G9U9U21L8_OST_139: 13.02.26; Besoin d'un FME sur OST_059_Fokoue pour vérifier la chaine antennaire de l'ODU 4.1; CM-20260313-00004388; FME Rodrigue activé pour investigations, update ASAP" u="1"/>
        <s v="NRD_204_URH_GOINGOU: Impacted by IP link Touboro -- Garoua down" u="1"/>
        <s v="NRD_272_URH_LOUBAKI: Impacted by IP link Touboro -- Garoua down" u="1"/>
        <s v="NRD_273_URH_DJOUGUI: Impacted by IP link Touboro -- Garoua down" u="1"/>
        <s v="CTR_561_Z_Superette-Biyem-Assi(CTR-561): 10/04/2026 Grid outage grid only site / Awaiting grid return - Escalated to L4" u="1"/>
        <s v="CTR_277_N_Deuk_G: Impacted by Goufan_G9U9L8_CTR_231" u="1"/>
        <s v="LIT_630_N_Minisite-PK8-ESG-ISTA: 22.04.26; Power alarms; Camusat feedback awaiting" u="1"/>
        <s v="Mutengene-E-Police_G18L8L18_SUO_164: Impacted by SUO_021_Mile4 (TX issue / P2 incident)" u="1"/>
        <s v="Campo-Maan_G9U9_SUD_085_MRBTS1: CAMUSAT: Unknow FME is on the way ETA will be share asap" u="1"/>
        <s v="EXN_258_H_Mora4-IHS: 17.03.2026: Le FME a eu un souci logistique sur la route. Nouvel ETA=12H" u="1"/>
        <s v="Yingui_G-VSAT_LIT_180: FME is on the way ETA=02:00 PM" u="1"/>
        <s v="BTS-Mobile-Tagidor Hotel _L18L8_OST_306: analyse bo tx en cours" u="1"/>
        <s v="EST_087_Z_Bertoua-Dabadi(EST-087): 07/12/2025: Le FME sera sur site dans 1H" u="1"/>
        <s v="SUO_112_H_Kumba-Market: 03/10/2025 Point transmis au FME GHOST TOWN TO DAY " u="1"/>
        <s v="CTR_772_Z_Mimboman-Chapelle: 23.04.26: Camusat: Grid only site /Grid return awaited" u="1"/>
        <s v="SUO_107_H_Mamfe-Town-IHS_U, LogicRNCID=386: 24.04.26: FME reports power issue and power team working on site, working on GEN - Escalated to L3 of IHS" u="1"/>
        <s v="Mokolo-Djimeta-IHS_G9U9U21_EXN_140: Power status check ongoing" u="1"/>
        <s v="NRO_012_N_Nwa: 24/12/2025 IHS: FME Roland is managing with level 0" u="1"/>
        <s v="Gazawa-MTN-IHS_G18L18L8_EXN_130: Impacted by Galle_U_ADM_028 P1 Incident" u="1"/>
        <s v="NRO_244_H_Nkwein-Clinic-St-Louis-MTN: 28/11/25: En attente du retour de IHS" u="1"/>
        <s v="Binka-IHS_U_NRO_023: Les negociations de l'accès sont en cours pour une probable interventionce 16/07/25" u="1"/>
        <s v="Ngomo_G9U9L8_CTR_083_MRBTS1: Power status check ongoing" u="1"/>
        <s v="ADM_067_N_Doualayel-MTN: 20/03/2026 SYSTEME MODULE Faulty commande en cours ETD=21/03/2026" u="1"/>
        <s v="Bambui-II_G9U9L8_NRO_140: Impacted by capa manage bambili" u="1"/>
        <s v="SUD_071_Z_Kribi-Bassiki(SUD-071): CAMUSAT: Grid outage, grid only site / _x0009_Grid return awaited" u="1"/>
        <s v="Dziguilao_G18L18_EXN_074: Impacted  by Supervision Issue at Guidiguis Cluster. FME is on the way to Guidiguis" u="1"/>
        <s v="CTR_949_Z_Emana-Bonne-Fontaine: 27.04.26: Camusat: Grid outage and GEN can't start due to noise pollution / Grid return awaited" u="1"/>
        <s v="Guili-Centre-IHS_G9U9U21_EXN_173: Impacted by Triple Coupure FO :FO SOUKOUNGA ---- GALLE DOWN VS FO BEMBOYO --- GALLE DOWN VS FO GABO_BADZERE ---  GALLE DOWN" u="1"/>
        <s v="ADM_182_H_Toumbouroum: 11/02/2026 FME activé " u="1"/>
        <s v="Fokoue-IHS_G9U9U21L8_OST_139: Impacted by OST_020_H_Dschang-II" u="1"/>
        <s v="EXN_281_URH_BODO: 29.12.25: Power issue and solar only site; Awaiting sunshine" u="1"/>
        <s v="EXN_281_URH_BODO: 30.12.25; Power issue and solar only site; Awaiting sunshine" u="1"/>
        <s v="EXN_287_URH_TOUKOUMAYA: 25/09/25: Power issue / Rural site / Awaiting sunshine" u="1"/>
        <s v="BARDAKE-IHS_U_NRD_110: OCM En Attente livraison du matériel pour swap en VSAT fin juin 2025" u="1"/>
        <s v="EXN_247_H_Domayo-II: 10/09/25 9H: FME Yonoussa is activated MPR status, CM-20250910-00001828, ETA 11H UTC" u="1"/>
        <s v="CTR_1135_Z_Montee-Carossel(CTR-1135): 31.03.26; Camusat; Access issue at night, technician is managing, L2" u="1"/>
        <s v="Mengue-Bibey-Camrail_G9U9_CTR_455_MRBTS1: Power status check ongoing" u="1"/>
        <s v="NRD_294_URH_LABARE_BOBODJO: 03.01.26; Power issue and solar only site; Awaiting sunshine" u="1"/>
        <s v="LIT_734_Z_Carrefour-Mezzanine: 05/11/2025 Il y'a eu descente de notre équipe énergie OCM ce 04/11 et les dégâts sont plus grands et plus complexe. Le probleme est donc essentiellement Power et et essentiellement géré par l'entreprise Carrefour. Ce qui est en cours c'est qu'il y'a 02 entreprises sur place qu'ils ont mobilisés pour rétablir l'énergie dans le bâtiment impacté. Ils ont donné un délai de 1 semaine  pour celà (w46)" u="1"/>
        <s v="Mayo-Darle-MTN_U_ADM_068: TX issue et en attente retour MTN // Escaladé à Tsakeu Sylvain" u="1"/>
        <s v="Mekin-CAMTEL_G9U9U21_CTR_434: 10/12/25: Camusat: FME is trying to get the guard (escalated to L2)" u="1"/>
        <s v="LIT_336_Z_Bonamikengue(LIT-336): 13.03.26: IHS feedback : Grid outage No space to deply MDG //awaiting grid return" u="1"/>
        <s v="LIT_756_Z_BTS-Mobile-Krystal-Palace(LIT-756): 08.03.2026 CAMUSAT: Grid Outage, Grid Only Site/Awaiting Grid Return" u="1"/>
        <s v="LIT_766_Z_Yassa-Village-Camtel(LIT-766): 16/12/2025  CAMUSAT:Grid outage and grid only site _x0009_ awaiting grid return" u="1"/>
        <s v="SUO_110_H_Kumba-Fiango-IHS: 13/03/2026 " u="1"/>
        <s v="EXN_484_URH_FERNDE: Impacted by EXN_155_H_Minawao-IHS" u="1"/>
        <s v="Elig-Mfomo-New _L18L8_CTR_547: Power status check ongoing" u="1"/>
        <s v="EXN_034_N_Zigague_G: Impacted by EXN_807_N_Dabanga (TX issue)" u="1"/>
        <s v="EXN_420_URH_ZIAM_I: Impacted by MAGA-VILLE_EXN_110 (TX Issue)" u="1"/>
        <s v="EXN_262_URH_ASHIGASHIYA: Impacted by Amchide_EXN_007 // P2 Impact" u="1"/>
        <s v="Libong_U_ADM_149: Camusat: The techncian is informed and on the way ETA 20h" u="1"/>
        <s v="LIT_728_Z_PK15-Auberge(LIT-728): 09/02/2026 investigation nen cours " u="1"/>
        <s v="Bali_G9U9U21_NRO_017: Incident P2 sur Bali_G9U9U21_NRO_017 / IHS manage" u="1"/>
        <s v="NRD_235_URH_DOUKA-GAINAKO: Impacted by Tongo-IHS_G18L8_NRD_112 (TX Issue)" u="1"/>
        <s v="NRD_317_URH_MBAGA: Impacted by Tcheboa-MTN-IHS_NRD_025 (Power + TX issue)" u="1"/>
        <s v="CTR_650_Z_Abom-Plateau: 24.04.26: CTR_263_Z_Abom&lt;&gt;CTR_650_Z_Abom-Plateau down, CDS activé pour restauration, update ASAP" u="1"/>
        <s v="CTR_124_Z_ARMP(CTR-124): 09.04.26; Matériel Récupéré sur le site de CTR_542_Z_Titi-Garage et FME en route pour le site, ETA=16H UTC" u="1"/>
        <s v="Befang-MTN_G9U9_NRO_239_MRBTS1: Site situe en zone rouge et les negociations d’acces son ten cours pour une probable intervention Mercredi 09/07/2025" u="1"/>
        <s v="Befang-MTN_G9U9_NRO_239: 25/09/25: Lock down NOSO, les interventions sont bloquées due a l’insécurité, les interventions se feront à la suite de la fin du ghost town dans le NOSO" u="1"/>
        <s v="Ouli-IHS_G9U9_EST_114: Power status check ongoing" u="1"/>
        <s v="EXN_458_URH_RHUMZOU2: 12/01/2026 ANALYSE BO TX ONGOING" u="1"/>
        <s v="Dumbu_G9G18U9_NRO_046_MRBTS1: 07/09/2025 ESCALADE L4 IHS" u="1"/>
        <s v="LIT_050_Z_Bepanda(LIT-050): Impacted by LIT_649_Z_Bep-Cafrad (Grid outage)" u="1"/>
        <s v="CTR_237_Z_Barriere(CTR-237): IHS: Grid outage, Site went down because Gen overload " u="1"/>
        <s v="SUO_043_H_Loe MTN: 17.03.2026: FME Andre activer is managing with level 0 Red Zone " u="1"/>
        <s v="Guiwa-Yangamo_G9U9U21L8_EST_123: 13/02/2026 GE faulty low solar production /solar return awaited; GE replacement planned the 14.02.26" u="1"/>
        <s v="LIT_684_Z_Ndokoti-Carrefour-MTN(LIT-684): 27.03.26; Grid instability on the AREA. MTN Activated to shar Ongoing actions to stabilised th site" u="1"/>
        <s v="Balissa_MTN-IHS_G9U9U21_CTR_170: 12.03.26; Level 0 sur site et investigations en cours" u="1"/>
        <s v="CTR_596_Z_Ebom-Maetur(CTR-596): 25.01.26; Camusat; Grid outage; awaiting grid restoration" u="1"/>
        <s v="Minisite-PK8-ESG-ISTA_U_LIT_630: CAMUSAT: Grid outage, grid only site / _x0009_Grid return awaited" u="1"/>
        <s v="EXN_140_N_Mokolo-Djimeta-HIS: 12.03.26; ODU 3DB29123AB faulty et commande en cours, update ASAP" u="1"/>
        <s v="LIT_045_Z_Centenaire(LIT-045): 25/08/2025 AOF down, CDS informed to restore the traffic// equipe sur site travaux en cours " u="1"/>
        <s v="Maan-IHS_G9U9U21_SUD_037_MRBTS1: Impacted by Meyo-Centre_G9U9U21_CTR_145  // FME sur site et travaux en cours (Carte core faulty)" u="1"/>
        <s v="Logone-Birni_G9U21_EXN_051: Power status check ongoing" u="1"/>
        <s v="SUO_190_H_Tole-II-IHS_U: Impacted by SUO_196_H_Tole-IHS" u="1"/>
        <s v="Nyamboya-MTN_U_ADM_179: FO MAGBA -- MAYO DJINGA DOWN (FO down following road work)" u="1"/>
        <s v="Bekondo-IHS_L18L8_SUO_096: 10.04.26; FSMF faulty. Expédition du FSMF en cours, ETD=11.04.26" u="1"/>
        <s v="Balikumbat-Ville_G9G18U9_NRO_033_MRBTS1: FO BAFOUSSAM-BANENGO - BAMENDA DOWN // Major P1 incident" u="1"/>
        <s v="NRO_088_N_Nchum-IHS_G: 24.01.26; Cable Ethernet faulty, expédition en cours de Bamenda et remplacement ce 25.01.26" u="1"/>
        <s v="Mile4_G9G18U9U21L18L8L21_SUO_021: Incident P2 sur Mile4_SUO_021 (TX Issue)" u="1"/>
        <s v="LIT_973_Z_Japoma-Nkolbong-IHS(LIT-973): New site not yet transferred to MSP" u="1"/>
        <s v="CTR_598_Z_Obobogo-Paloma(CTR-598): 03/09/2025 CAMUSAT Grid only site .Grid outage.  Grid only site / Awaiting Grid restoration" u="1"/>
        <s v="Tatum_G_NRO_073: 01/12/2025:" u="1"/>
        <s v="EXN_262_URH_ASHIGASHIYA: Impacted by EXN_007_N_Amchide" u="1"/>
        <s v="ADM_004_H_Meiganga_U: 05.01.2026: Carte Core faulty Commande en cours" u="1"/>
        <s v="ADM_007_H_Ngd-CRTV: 21.03.26; FME sur site et investigations en cours" u="1"/>
        <s v="CTR_451_Z_Menloh-Maloume-Camrail: Impacted by CTR_186_Z_Minka-MTN-IHS(CTR-186)" u="1"/>
        <s v="NRO_063_H_Bamenda-GTTC-IHS: FO BAFOUSSAM-BANENGO - BAMENDA DOWN // Major P1 incident" u="1"/>
        <s v="NRO_126_H_Gospel-Radio-IHS: FO BAFOUSSAM-BANENGO - BAMENDA DOWN // Major P1 incident" u="1"/>
        <s v="Miende-MTN_G9U9L8L7_CTR_307: Power status check ongoing" u="1"/>
        <s v="Kumbo_G18L8L18_NRO_037: Site UP without action, power issue" u="1"/>
        <s v="Ebebda-MTN_G9U9L8_CTR_822_MRBTS1: Power status check ongoing" u="1"/>
        <s v="CTR_1064_URZ_MEKONE-I: 23.04.26: Power issue and solar only; Awaiting sunshine" u="1"/>
        <s v="CTR_1065_URZ_YEBEKOLO: 24.04.26: Power issue and solar only; Awaiting sunshine" u="1"/>
        <s v="Mvangan-IHS_G9_SUD_066: 06.04.26; FME en route pour le site, ETA=13H UTC | Suite investigations de ce jour, le BO recommande le remplacement du BUC et expédition en cours de Yaoundé pour Sangmelima, ETD=07.04.26" u="1"/>
        <s v="CTR_217_Z_Madagascar-Yde-New(CTR-217): 03.04.26; Besoin d'un FME sur site pour vérifier le statut du MPR_1 et l'interco MPR_2 (s1p2)&lt;&gt;MPR_1 (s1p2); CM-20260403-00005763; FME Tsague Brisse activé pour investigations, update ASAP" u="1"/>
        <s v="Mankouotmbou_U_OST_245: Power status check ongoing" u="1"/>
        <s v="SUO_110_H_Kumba-Fiango-IHS_U: 14/01/2026 ihs activé investigation en cours  escalade IHS" u="1"/>
        <s v="Campo-Maan-G_SUD_085: 26/11/2025: CAMUSAT: unknow Our technician will be manage the issue today" u="1"/>
        <s v="LIT_554_Z_Ndpssi-Vallee-de-la-Paix(LIT-554): Camusat : Grid outage , awaited grid return ESCALADE L2 CAMUSAT // Technicien en route, ETA 12H30 UTC" u="1"/>
        <s v="Andom-MTN_G_CTR_305: Power status check ongoing" u="1"/>
        <s v="Manjo-Q2_U21_LIT_772: Impacted by LIT_021_Z_Nkong(LIT-021)" u="1"/>
        <s v="OST_387_URH_MOKOUONO: Impacted by OST_087_H_Foumban-Ndjidare" u="1"/>
        <s v="Mbeng_G9U9U21_CTR_385: Impacted by CTR_186_Z_Minka-MTN-IHS(CTR-186)" u="1"/>
        <s v="NRO_118_H_Bamenda-Sisia-Quater-IHS: IHS: FME Pene is managing with level 0. Insecurity area" u="1"/>
        <s v="SS_Vreket_U_EXN_251: 27/08/25 14: Cellules 3G restent down et point escaladé à M. Seka pour support" u="1"/>
        <s v="CTR_124_Z_ARMP(CTR-124): 10.04.26; ODU à récupérer sur le site de Titi-Garage mais pluie en cours, impossible de récupérer la pièce" u="1"/>
        <s v="NRD_243_URH_LAMOUDAM2: 30.03.26; Probable power issue; Awaiting sunshine" u="1"/>
        <s v="NRD_294_URH_LABARE_BOBODJO: Power issue on rural site; Awaiting sunshine" u="1"/>
        <s v="Kombou-IHS_G9U21_OST_265: Impacted by Santa-New_G9U9_NRO_104 (Power issue)" u="1"/>
        <s v="SUO_292 _URH_BIR-CAMPO: 05/11/25: Power issue / Rural site / Awaiting solar" u="1"/>
        <s v="CTR_457_Z_Mbargue-Camrail: 24.04.26: Site foudroyé, investigations en cours, update ASAP" u="1"/>
        <s v="Misaje_G_NRO_237: 03/12/2025 PM: . We anticipate sharing a definitive program by today, end of business, outlining the accessible sites." u="1"/>
        <s v="Zouhaye_G9G18U9L8_EXN_242: 07/12/2025: Spare toujours attendue a Yagoua" u="1"/>
        <s v="NRD_293_URH_WAGUA: Impacted by NRD_208_URH_BAKSA (TX issue / P2 incident)" u="1"/>
        <s v="Yola-MTN-IHS_G9U9U21L8_EST_106: 15.04.26; 1.4V; FME Ben is managing with level 0" u="1"/>
        <s v="CTR_868_Z_Institute-Samba-New: 27.04.26: Camusat: Grid outage and Grid only site / Grid return awaited" u="1"/>
        <s v="ADM_165_H_Ngd-Balam_U: Expédition en cours des spares de Tibati vers Ngd, ETD=02/07/25, 16H UTC, et remplacement ce 03/07/25" u="1"/>
        <s v="ADM_234_H_NGD-LYCEE-TECHNIQUE-MARDOCK_U: New site not yet transferred to MSP" u="1"/>
        <s v="ADM_236_H_NGD-BAMYANGA-QTIER-TOUPOURI_U: New site not yet transferred to MSP" u="1"/>
        <s v="NRO_125_H_BAMENDA-NCHUOBUH-IHS: 15.04.26; 47.3 V; fme Roland is managing with level 0" u="1"/>
        <s v="CTR_653_Z_Mfou-Entree(CTR-653): 20.04.26; ODU 3DB20773CB faulty, commande en cours, update ASAP" u="1"/>
        <s v="Kontcha_G-VSAT_ADM_130: 11/10/25: BUC disponible et négociations de l'escorte militaire en cours" u="1"/>
        <s v="Kontcha_G-VSAT_ADM_130: 11/11/25: BUC disponible et négociations de l'escorte militaire en cours" u="1"/>
        <s v="Kontcha_G-VSAT_ADM_130: 13/11/25: BUC disponible et négociations de l'escorte militaire en cours" u="1"/>
        <s v="Mutengene_L8L18_SUO_005: 01/11/25: IHS feedback awaiting" u="1"/>
        <s v="Mbalam_G9U21_SUD_222: Impacted by SUD_113_Z_Mokom-IHS(SUD-113)" u="1"/>
        <s v="NRD_117_H_Ngalbidje-MTN-IHS: Impacted by NRD_040_H_Ouro-Kessoun" u="1"/>
        <s v="CTR_040_Z_Kondengui(CTR-040): Impacted by CTR_417_Z_Emombo-Tchad(CTR-417)" u="1"/>
        <s v="LIT_582_Z_Lendi-II(LIT-582): Impacted by LIT_774_Z_Lendi-Chefferie (TX issue)" u="1"/>
        <s v="SUO_220_H_Mile16-Bolifamba-IHS: Power instabilities on site escalated to L5 of MTN" u="1"/>
        <s v="CTR_661_Z_Nkoa-Ayos-IHS: 18/08/2025 AOF DOWN  Fme sur site pour le travaux en cours  SITE UP " u="1"/>
        <s v="Bagarao_G9_EXN_202: 17/12/2025: BTS Reste down apres resolution du souci TX Sur site. FME suivra l'intervention ce jours ETA=10H // FME sur site " u="1"/>
        <s v="CTR_462_Z_Abang-MTN-IHS(CTR-462): Fiche de travaux signé par le client (OCM) ce jour 27/05/2025 17H UTC en attente du materiel pour  pour intervention // Porteur OCM" u="1"/>
        <s v="NRD_217_URH_RENG: Impacted by Gor-IHS" u="1"/>
        <s v="NRD_118_H_Djamboutou-MTN-IHS: 13.04.26; IHS; Fme Wilson reports Grid outage, DG overload." u="1"/>
        <s v="LIT_718_Z_Bonamoutongo-III(LIT-718): 20.04.26; Camusat; grid outage gen mobile connected" u="1"/>
        <s v="Minisite-Elig-Edzoa_CTR_684: 29.03.2026 CAMUSAT: Grid outage grid only site /awaiting grid return" u="1"/>
        <s v="LIT_1023_N_TESTBED-NOKIA: New site not yet transferred to MSP" u="1"/>
        <s v="EST_010_N_Lomie_G-VSAT: Power status check ongoing" u="1"/>
        <s v="Malende-IHS_L18L8_LIT_462: Power status check ongoing" u="1"/>
        <s v="NRD_223_URH_OURO_GALDIMA: Impacted by NRD_107_H_Badankali-IHS P2 " u="1"/>
        <s v="EXN_015_H_Tokombere: Power status check ongoing" u="1"/>
        <s v="EXN_034_N_Zigague_G: Power status check ongoing" u="1"/>
        <s v="EXN_209_H_Gagadje_U: Power status check ongoing" u="1"/>
        <s v="EXN_251_N_SS_Vreket: Power status check ongoing" u="1"/>
        <s v="EXN_330_URH_DOLLAGO: Power status check ongoing" u="1"/>
        <s v="EXN_378_URH_DJIRAIB: Power status check ongoing" u="1"/>
        <s v="EXN_386_URH_AMSAMKA: Power status check ongoing" u="1"/>
        <s v="EXN_392_URH_NGANAWE: Power status check ongoing" u="1"/>
        <s v="EXN_418_URH_DJAKANA: Power status check ongoing" u="1"/>
        <s v="EXN_433_URH_DOUBBEL: Power status check ongoing" u="1"/>
        <s v="EXN_463_URH_MAKABAI: Power status check ongoing" u="1"/>
        <s v="EXN_495_URH_LOUBOUR: Power status check ongoing" u="1"/>
        <s v="EXN_526_URH_GADAS17: Power status check ongoing" u="1"/>
        <s v="EXN_561_URH_TAALA_2: Power status check ongoing" u="1"/>
        <s v="EXN_807_N_Dabanga_G: Power status check ongoing" u="1"/>
        <s v="SUD_269_URZ_AKOMESSING: New site not yet transferred to MSP" u="1"/>
        <s v="EXN_326_URH_DARSALAM: Impacted by EXN_403_URH_KALKOUSSAM (TX issue)" u="1"/>
        <s v="EXN_403_URH_KALKOUSSAM: Impacted by EXN_326_URH_DARSALAM (TX issue)" u="1"/>
        <s v="CTR_1064_URZ_MEKONE-I(CTR-1064): 28.04.2026: Power Issue. Site Solar-Only Awaiting Solar Sunshine" u="1"/>
        <s v="Colline-du-loup_L18L8_LIT_133: 22.04.26; IHS; 41V; FME is on the way ETA 10:10 AM - Escalated to L2" u="1"/>
        <s v="Balissa_MTN-IHS_G9U9U21_CTR_170: 26.03.26; ODU mis à disposition ce jour et expédition ce jour vers Ngaoundéré, ETD=30.03.26" u="1"/>
        <s v="EXN_464_URH_MOFTOUMOGODE: Impacted by EXN_155_H_Minawao-IHS" u="1"/>
        <s v="Sop-MTN_G9U9U21_NRO_258: 22.04.26; 0V; FME is managing with level 0 -  Escalated to L2" u="1"/>
        <s v="EXN_442_URH_WOULA: New site not yet transferred to MSP" u="1"/>
        <s v="Galdi_G9U9U21_ADM_031: 01/04/2026 Besoin d'un fme sur site pour effectuer le reste de la BTS fme activé " u="1"/>
        <s v="CTR_872_Z_Abom-Plateau-II: Impacted by CTR_650_Z_Abom-Plateau (Power + TX issue)" u="1"/>
        <s v="EXN_527_URH_MOVOY: 19.04.26; Retour projet, planification de l'intervention en cours, ETR=W17" u="1"/>
        <s v="NRO_100_H_Bambalang_U: Impacté par NRO_100_H_Bambalang" u="1"/>
        <s v="SUO_170_H_Buea-Low-Boduma-MTN: 09.04.26; Power alarms; MTN is activated to check" u="1"/>
        <s v="CTR_074_Z_Damas: 24.04.26: AOF Tam-Tam &lt;&gt;Damas coupée et équipe CDS sur site pour restauration, update ASAP" u="1"/>
        <s v="CTR_532_Z_Ngomedzap-MTN: 24.04.26: Camtel activé pour vérifier la LL Ebanga-Ngoulou--Ngomedzap, update ASAP" u="1"/>
        <s v="EXN_326_URH_DARSALAM: 14.04.2026: FME MAHAMAT Sur site a fait les investigations en bas et actuellement doit monter sur le pylone pour poursuivre mais vu l'heure, il ne peut plus monte. Il va donc passer la nuit sur site et intervenir demain tres tot" u="1"/>
        <s v="SUO_301_H_Buea-Koke-Quater: 30/03/2026 Retour Camusat, zone rouge escalade L3 CAMUSAT " u="1"/>
        <s v="CTR_259_Z_Ekoumdoum: Power status check ongoing" u="1"/>
        <s v="Bafanji_G9U9U21_NRO_051: 08.04.26; IHS; 1.7V; Hans is informed and managing with level 0" u="1"/>
        <s v="SUD_100_Z_Ebolowa-Elat-II(SUD-100): Power status check ongoing" u="1"/>
        <s v="SUD_262_Z_Ebolowa-NewBell(SUD-262): Power status check ongoing" u="1"/>
        <s v="EXN_807_N_Dabanga_G: 17/04/2026 FME Moustapha activé pour investigations et en paralelle négociation escorte militaire en cours " u="1"/>
        <s v="EXN_300_URH_KARENA: 17/04/2026 le Materiel est arrive a Kousseri, l'equipe negocie l'acces pour Makary, zone insecurisee. Update asap" u="1"/>
        <s v="SUO_009_H_Mamfe: Power status check ongoing" u="1"/>
        <s v="SUO_040_H_Tinto: Power status check ongoing" u="1"/>
        <s v="SUO_089_H_ASHUM: Power status check ongoing" u="1"/>
        <s v="LIT_650_Z_Logpom-Bilingual-School(LIT-650): 18.04.26; Grid outage, Grid only site /  Grid return awaited" u="1"/>
        <s v="Baba-Babungo-IHS_G9U9U21_NRO_085: 04/04/2026 Feedback MTN:insecurity as you know and we are trying to manage with level 0 and TX support. no ETA for now" u="1"/>
        <s v="CTR_003_Z_Ebombe(CTR-003): 15.04.26; Camusat;Technician is managing with level 0" u="1"/>
        <s v="SUD_113_Z_Mokom-IHS(SUD-113): Impacted by SUD_246_Z_Mintom-MTN(SUD-246)" u="1"/>
        <s v="EXN_497_URH_LOUGUERE_KONDONG: 31/03/2026 Technicien en route pour le site ETA=17H" u="1"/>
        <s v="LIT_587_Z_Camp-Yabassi-IHS(LIT-587): Impacted by LIT_162_Z_Camp-Yabassi(LIT-162)" u="1"/>
        <s v="CTR_133_Z_Sapeur-Mimboman-IHS(CTR-133): Power status check ongoing" u="1"/>
        <s v="CTR_529_Z_Akak-Nkozoa-MTN-IHS(CTR-529): Power status check ongoing" u="1"/>
        <s v="CTR_541_Z_Mbankomo-Okoa-Maria(CTR-541): Power status check ongoing" u="1"/>
        <s v="CTR_560_Z_Oyomambang-Ekorezok(CTR-560): Power status check ongoing" u="1"/>
        <s v="CTR_655_Z_Mimboman-Liberte-II(CTR-655): Power status check ongoing" u="1"/>
        <s v="CTR_837_Z_Nkolfoulou-ENIA-MTN(CTR-837): Power status check ongoing" u="1"/>
        <s v="CTR_868_Z_Institute-Samba-New(CTR-868): Power status check ongoing" u="1"/>
        <s v="CTR_881_Z_Minisite_Crf-Nkoabang(10881): Power status check ongoing" u="1"/>
        <s v="Mayo-Darle-MTN_G9U9U21_ADM_068: 02/04/2026 : FME Sur site travaux en cours // Apres Travaux Cable ethernet Faulty commande en cours ETR=03/04/2026" u="1"/>
        <s v="CTR_124_Z_ARMP(CTR-124): 31.03.26; Besoin d'un FME sur site pour vérifier le statut du MPR; CM-20260331-00005669; FME Eloundou activé pour investigations, update ASAP" u="1"/>
        <s v="Home-HIS_G9U9U21_ADM_112: Power status check ongoing" u="1"/>
        <s v="EST_118_Z_Garoua-Boulai-new(EST-118): 02.04.2026 IHS: Grid outage, Gen Overload. // awitng Grid return." u="1"/>
        <s v="ADM_192_URH_MAYO_LADE: P1 Incident at ADM_160_H_Phacochere - Power issue - Red zone" u="1"/>
        <s v="OST_093_N_Mayo-Djinga-FH_G: Power status check ongoing" u="1"/>
        <s v="OST_137_H_Foumban-Njiyouom: Power status check ongoing" u="1"/>
        <s v="OST_208_N_Fondjomekwet-IHS: Power status check ongoing" u="1"/>
        <s v="OST_231_H_Bfsam-Tougang-II: Power status check ongoing" u="1"/>
        <s v="CTR_017_Z_H-Progres: 24.04.26: IHS: Grid only, no space//awaiting grid return - Escalated to L2" u="1"/>
        <s v="Ekekam-MTN-IHS_U9U21_CTR_694: 22.04.26; ODU MPT 7-8G 3DB20859AC faulty and not available, order done to customer" u="1"/>
        <s v="LIT_953_Z_Total-Anatole: New site not yet transferred to MSP" u="1"/>
        <s v="SUO_219_H_LIMBE-COCONUT-ISLAND-MTN: Power status check ongoing" u="1"/>
        <s v="NRD_344_URH_Masabay2: New site not yet transferred to MSP" u="1"/>
        <s v="EXN_386 _URH_AMSAMKA: 21.04.26; Merci de dépêcher un FME à GOULFEY pour vérifier le statut de la RTN2 et la cascade entre RTN1 et RTN2; FME Roméo activé pour investigations, update ASAP" u="1"/>
        <s v="OST_200_N_Mantoum-Village_G: Power status check ongoing" u="1"/>
        <s v="OST_390_URH_NJINGA_NDOUTAIN: Power status check ongoing" u="1"/>
        <s v="Alou-IHS_L18L8_SUO_133: 23.04.26: FME en route pour le site, ETA=13H UTC" u="1"/>
        <s v="SUO_235_H_Limbe-Ngueme: 24.04.26: Power alarms; Camusat feedback awaiting - Escalated to L2" u="1"/>
        <s v="LIT_582_Z_Lendi-II(LIT-582): 20.04.26; FME sur site mais injoignable, escalade faite au RM, update ASAP" u="1"/>
        <s v="NRO_164_H_Bda-Nkwen-Mile-6: 21.04.26; Camusat; Level is on site - Escalated to L2" u="1"/>
        <s v="Babanki-IHS_G9U9U21_NRO_058: Power status check ongoing" u="1"/>
        <s v="CTR_233_Z_Minta(CTR-233): P1 incident at EST_076_N_Diang-MTN; TX issue, FME is managing" u="1"/>
        <s v="CTR_894_Z_Pella(CTR-894): P1 incident at EST_076_N_Diang-MTN; TX issue, FME is managing" u="1"/>
        <s v="ADM_024_N_Galim-Tignere: 14/04/2026 Lien Pang-CAMTEL&lt;&gt;Galim-Tignere degrade. ODU Faulty Commande passee au WH de Douala car spare indisponible chez TELEINFRA ETD: 4/17/2026" u="1"/>
        <s v="Binka-IHS_L18L8_NRO_023: 30.03.2026: FME Donald activated is managing. No ETA Site Under NOSO Area" u="1"/>
        <s v="CTR_124_Z_ARMP(CTR-124): 08.04.26; Carte Evo reçue faulty, nouvelle commande passée et vérifications du SPM en cours, update ASAP" u="1"/>
        <s v="Betare-Oya_L18L8L26_EST_014: Power status check ongoing" u="1"/>
        <s v="SUO_232_H_Buea-Bwitingui-Road: 23.04.26; Camusat; investigations ongoing/Technician is trying to manage with level0" u="1"/>
        <s v="Mamfe-Camtel_G9U9U21_SUO_245: 24.04.26: Camusat: Investigation ongoing - Escalated to L2" u="1"/>
        <s v="NRO_125_H_BAMENDA-NCHUOBUH-IHS: 14/04/2026 FME activé ETA escalade RM" u="1"/>
        <s v="Meme-II-IHS_G18L18L8_EXN_169: Power status check ongoing" u="1"/>
        <s v="Rhumsiki_G18L18L8_EXN_139: Impacted by EXN_155_H_Minawao-IHS" u="1"/>
        <s v="NRO_086_H_Berore-IHS: New site not yet transferred to MSP" u="1"/>
        <s v="LIT_363_Z_Boko-Plage-IHS(LIT-363): Impacted by LIT_363_Z_Boko-Plage-IHS(LIT-363)" u="1"/>
        <s v="LIT_287_Z_New-Deido(LIT-287): 05/04/2026 Camusat grid outage grid only site escalade L3 CAMUSAT - Phases Eneo (compteur Eneo)" u="1"/>
        <s v="EXN_197_H_Doualare-II: 24.04.26: Grid outage and gen faulty // Grid restoration awaited Gen under maintenance W19 escalade L2 " u="1"/>
        <s v="ADM_011_H_Tignere: 07.04.26; Impossible de continuer les travaux sur le lien à cause de l'isolation de l'OSN de Magba, commande de matériel passée à OCM" u="1"/>
        <s v="LIT_862_Z_Bonamatoumbe-Village: P2 impact LIT_346_Z_Bberi-Abattoir" u="1"/>
        <s v="EXN_350_H_Maroua-Ziling: 31/03/2026 Negociation OCM avec Camusat pour la mise a disposition des Cables. En attente retour de OCM" u="1"/>
        <s v="CTR_259_Z_Ekoumdoum(CTR-259): 13.04.26; Besoin d'un FME sur site pour vérifier le statut du MPR; CM-20260413-00005895; FME Crislain activé pour investigations, update ASAP" u="1"/>
        <s v="EXN_190_H_Dargala-New: Impacted by EXN_037_H_Mindif" u="1"/>
        <s v="EXN_199_H_Ouro-Zangui: Impacted by EXN_037_H_Mindif" u="1"/>
        <s v="EXN_450_URH_MARWAK_II: Impacted by EXN_037_H_Mindif" u="1"/>
        <s v="EXN_488_URH_OURO_MANA: Impacted by EXN_037_H_Mindif" u="1"/>
        <s v="CTR_878_Z_BEAC Central-Indoor-8F(CTR-878-8F): 10.04.26; Besoin d'un FME sur site pour vérifier le statut de la BBU; Demande d'accès effectuée auprès de Camusat, en attente de validation" u="1"/>
        <s v="CTR_1135_Z_Montee-Carossel(CTR-1135): 13/04/2026 Refection de la toiture terminée mais soucis d'échelle pour l'accès au équipements; Point suivi par OCM et Camusat10.04.26; Refection de la toiture terminée mais soucis d'échelle pour l'accès au équipements; Point suivi par OCM et Camusat" u="1"/>
        <s v="LIT_050_Z_Bepanda(LIT-050): Power status check ongoing" u="1"/>
        <s v="LIT_139_Z_Camship(LIT-139): Power status check ongoing" u="1"/>
        <s v="LIT_645_Z_Bberi-Excellence: Power status check ongoing" u="1"/>
        <s v="LIT_718_Z_Bonamoutongo-III: Power status check ongoing" u="1"/>
        <s v="LIT_930_URZ_NLOHE(LIT-930): Power status check ongoing" u="1"/>
        <s v="LIT_998_Z_Kendeck(LIT-998): Power status check ongoing" u="1"/>
        <s v="CTR_457_Z_Mbargue-Camrail: 24.04.26: Camusat: GRID OUTAGE, GEN Faulty / Grid return awaited" u="1"/>
        <s v="CTR_561_Z_Superette-Biyem-Assi: 23.04.26: Grid outage, Grid only site / Grid return awaited" u="1"/>
        <s v="CTR_321_Z_Briqueterie(CTR-321): 21.04.26; IHS; Bad Grid Voltage , Awaiting Grid Stabization - Escalated to L4" u="1"/>
        <s v="CTR_321_Z_Briqueterie(CTR-321): 22.04.26; IHS; Bad Grid Voltage , Awaiting Grid Stabization - Escalated to L4" u="1"/>
        <s v="EXN_274_N_Tagawa-IHS: 13/04/2026 Toute escorte militaire suspendue pour cause d'insécurité aggravée dans la zone (BOKO HARAM)" u="1"/>
        <s v="ADM_007_H_Ngd-CRTV: 31/03/2026  IHS va  finaliser le remplacement du GE sur ce site demain 01/04/2026 14H ensuite sera fait le remplacement de ODU" u="1"/>
        <s v="SUD_085_Z_Campo-Maan(SUD-085): 15.04.26; Camusat; Démarreur GE de Campo maan est HS / retour solar awaited" u="1"/>
        <s v="LIT_169_Z_Nkong-Q3(LIT-169): Power status check ongoing" u="1"/>
        <s v="LIT_670_Z_Moulanga(LIT-670): Power status check ongoing" u="1"/>
        <s v="LIT_725_Z_Japoma-I(LIT-725): Power status check ongoing" u="1"/>
        <s v="LIT_739_Z_SCDP-New(LIT-739): Power status check ongoing" u="1"/>
        <s v="LIT_764_Z_Kola-IHS(LIT-764): Power status check ongoing" u="1"/>
        <s v="LIT_947_Z_Beedi-II(LIT-947): Power status check ongoing" u="1"/>
        <s v="LIT_991_Z_Sodiko-Venise-MTN: Power status check ongoing" u="1"/>
        <s v="OST_090_H_Bangourain: P1 incident at Bambalang" u="1"/>
        <s v="OST_343_URH_KOUHOUAT: P1 incident at Bambalang" u="1"/>
        <s v="OST_419_URH_KOUHOUAT: P1 incident at Bambalang" u="1"/>
        <s v="Febadi-MTN_G9U9L8L7_ADM_063: Power status check ongoing" u="1"/>
        <s v="ADM_243_URH_BOROGOP: Impacté par ADM_142_N_Yarbang-Gaziya-IHS (TX issue)" u="1"/>
        <s v="SUD_042_Z_Kribi-Kienke-Bridge-IHS(SUD-042): 07.04.26; Carte P8ETH off. commande en cours et remplacement dès réception" u="1"/>
        <s v="SUO_089_H_ASHUM: 20.04.26; IHS; FME Kelvin is informed and is managing with level 0" u="1"/>
        <s v="CTR_640_Z_Bastos-Bir-IHS(CTR-640): Impacted by CTR_020_Z_Masque(CTR-020) P2" u="1"/>
        <s v="Ngouassabe_N_G9U9L8_CTR_1119: New site not yet transferred to MSP" u="1"/>
        <s v="SUD_126_Z_Mekoto: 24.04.26: Camusat: technician is managing  the point" u="1"/>
        <s v="NRD_341_URH_HAOUDJAM: P1 Incident at ADM_005_H_Touboro, coupure Touboro---Madingring" u="1"/>
        <s v="CTR_567_Z_Ngousso-Maetur(CTR-567): 10.04.26; Camusat; grid outage grid only site / awaiting grid return - Escalade L3" u="1"/>
        <s v="CTR_771_Z_Nkolmesseng-H-Pyramides(CTR-771): 23.04.26: Grid outage, Grid only site / Grid return awaited - Escalade L3" u="1"/>
        <s v="LIT_584_Z_PK19(LIT-584): 14.04.26; Besoin d'un FME sur site pour vérifier le statut du MPR; FME Etaba activé pour investigations, update ASAP" u="1"/>
        <s v="KOUEDJOU-IHS_L18L8_LIT_502: 31.03.26; IHS; FME Loic is on the way; ETA 04 AM." u="1"/>
        <s v="EXN_527_URH_MOVOY: 22.04.26; Intervention prévue pour ce 22.04.26, relance faite à l'équipe projet, en attente de retour" u="1"/>
        <s v="CTR_558_Z_Emombo-2eme-Crf(CTR-558): 09/04/2026 Grid outage grid only site / Awaiting grid return - Escalated to L3" u="1"/>
        <s v="CTR_225_Z_Endom(CTR-225): 14.04.26; Besoin d'un FME sur site pour vérifier le statut du MPR; CM-20260414-00004723; FME Rodrigue activé pour investigations, update ASAP" u="1"/>
        <s v="LIT_1000_Z_Yatchika-Groupe-Scolaire(LIT-1000): Power status check ongoing" u="1"/>
        <s v="NRO_110_N_Oku-Marche_GD: 14/04/2026 remote check with Donald  and FME ETA12AM utc // pas d'acces red zone " u="1"/>
        <s v="Mbalmayo-Akoumetam_N_G9U9L8L7_CTR_1112: Power status check ongoing" u="1"/>
        <s v="LIT_613_Z_Makepe-Bloc-E(LIT-613): 06.04.26; Camusat; Grid outage Grid onlys site / Grid restoration awaited - Escalade L2" u="1"/>
        <s v="NRO_110_N_Oku-Marche_GD: 17/04/2026 FME Donald on the way after to check ETA=11\AM || no acces to day " u="1"/>
        <s v="Bangolan_L18L8_NRO_050: 24.04.26: IHS: FME Eric is managing with level 0 - Escalated to L5" u="1"/>
        <s v="EST_080_Z_Garoua-Boulai-Frontière: Power status check ongoing" u="1"/>
        <s v="EST_143_Z_Bertoua-CAMTEL(EST-143): Power status check ongoing" u="1"/>
        <s v="EST_156_Z_Garoua-Boulai-Sabal-IHS: Power status check ongoing" u="1"/>
        <s v="Ouru-Dara_G9U9U21_ADM_148: 30/03/2026 FME en route ETA=12H30 UTC " u="1"/>
        <s v="ADM_024_N_Galim-Tignere: 12/04/2026 dégradation ODU à remplacer pas encore mis à disposition par OCM" u="1"/>
        <s v="Mambine_G9U9U21_CTR_097: 22.04.26; FME faulty et expédition en cours de Yaoundé pour Boumneybel, ETD=22.04.26" u="1"/>
        <s v="SUD_215_Z_Fifinda-MTN(SUD-215): 19.04.26; Besoin d'un FME sur SUD_004_Pama pour vérifier la chaine antennaire de l'ODU 5.3; FME Lucien activé pour investigations, update ASAP" u="1"/>
        <s v="SUO_101_N_Ebonji-IHS_G: 07.04.26; Power issue resolved but site remains down. Need FME to check MPR status; FME collins is managing, update ASAP" u="1"/>
        <s v="LIT_837_Z_Yassa-Hotel-Midi(LIT-837): P2 Incident at LIT_254_Z_Japoma-Village" u="1"/>
        <s v="LIT_858_Z_JAPOMA-COCOTIERS(LIT-858): P2 Incident at LIT_254_Z_Japoma-Village" u="1"/>
        <s v="CTR_726_Z_Ekounou-Lycee-MTN(CTR-726): 30/03/2026 power issue escalade L2 MTN " u="1"/>
        <s v="CTR_567_Z_Ngousso-Maetur(CTR-567): 23.04.26: Grid outage, Grid only site / Grid return awaited" u="1"/>
        <s v="CTR_135_Z_Talla-Monatele-IHS(CTR-135): 17/04/2026 Check to be done by Gregoire after ongoing intervention at Yoko-Djereing" u="1"/>
        <s v="ADM_057_H_Ngd-Stade: Power status check ongoing" u="1"/>
        <s v="ADM_238_H_NGD-MARZA: Power status check ongoing" u="1"/>
        <s v="NRD_233_URH_LOUGUERRE: P1 Incident at ADM_160_H_Phacochere - Power issue - Red zone" u="1"/>
        <s v="Baba-Babungo-IHS_G9U9U21_NRO_085: 14.04.26; FME activated to check locally on site, managing with level 0, red zone" u="1"/>
        <s v="OST_213_H_Bfsam-Tayim-IHS_U: 02.04.26; IHS; Grid outage, GEN overload (escalated to L2)" u="1"/>
        <s v="SUO_256_H_Muyuka-Yoke: 21.04.26; Red zone and access negociations ongoing" u="1"/>
        <s v="Bekondo-IHS_L18L8_SUO_096: 09.04.26; Négociations de l'accès en cours, zone rouge - FME Gamoko, et sera sur site de retour, ETA=16H UTC" u="1"/>
        <s v="OST_353_H_Bfsam-St-Francois: 01/04/2026; MPR probably hanged following a power issue. Need FME on site to check its status; CM-20260401-00007248; RM Denis is informed for investigations, update ASAP" u="1"/>
        <s v="EXN_574_H_Mokolo-CAMTEL_U: 09/04/2026 Feedback Camusat: technicien signale que l'accès a été bloqué par Camtel à cause d'un conflit avec orange" u="1"/>
        <s v="ADM_236_H_NGD-BAMYANGA-QTIER-TOUPOURI: 23.04.26: Camusat: GEN CANNOT BE STARTED DUE TO NOISE POLLUTION/LOW SOLAR AWAITING SOLAR RETURN" u="1"/>
        <s v="Songloulou-IHS_G9U9U21_LIT_200: 23.04.26: FME sur site et investigations en cours, update ASAP" u="1"/>
        <s v="CTR_197_Z_Charles-Atangana(CTR-197): 09.04.26; Grid only , Grid outage no space to deploy the MG // We are waiting the grid return - Escalade L3" u="1"/>
        <s v="LIT_751_Z_Nyalla-III(LIT-751): 10.04.26; Camusat; Grid only site // Acces issue due to Landlord" u="1"/>
        <s v="EXN_274_N_Tagawa-IHS_G: 22.04.26; Suite des travaux ce jour avec l'escorte militaire car zone très insécurisée , ETA=13H UTC" u="1"/>
        <s v="EXN_275_N_Ndiguina_G: Impacted by EXN_807_N_Dabanga (TX issue)" u="1"/>
        <s v="EXN_527_URH_MOVOY: Impacted by EXN_227_N_Tchevi-IHS (TX issue)" u="1"/>
        <s v="CTR_865_Z_Oyomabang-II(CTR-865): 10/04/2026 Grid outage grid only site / Awaiting grid return - Escalated to L4" u="1"/>
        <s v="LIT_322_Z_Edea-Ekite: Impacted by LIT_209_Z_Cellucam-New (Power issue)" u="1"/>
        <s v="EXN_336_URH_ZAMAI: 10.04.26; FME en route pour le site, ETA=15H UTC" u="1"/>
        <s v="CTR_758_Z_Vallee-Omnisport(CTR-758): 10.04.26; Camusat; Probably grid outage grid only site /confirmation awaited" u="1"/>
        <s v="CTR_558_Z_Emombo-2eme-Crf(CTR-558): 10/04/2026 Grid outage grid only site / Awaiting grid return - Escalated to L4" u="1"/>
        <s v="NRO_141_H_Mankon-II_U: 02.04.26; Camusat; FME active to check and this area is highly insecure the night (escalated to L2)" u="1"/>
        <s v="SUO_191_H_LIMBE-ISSOKOLO-IHS: 21.04.26; FME Salvador is managing, ETA=12H UTC" u="1"/>
        <s v="SUO_107_H_Mamfe-Town-IHS: Impacted by Bachuo-Ntai_SUO_030, P1 incident, TX issue" u="1"/>
        <s v="NRD_135_H_Maga-Lycee: 02.04.2026: This BBU is new installed and not yet HO. Project Team Activated for support" u="1"/>
        <s v="CTR_1107_Z_OKOUI-Chefferie(CTR-1107): 10/04/2026Manque secteur, Générateur en arret pour cause de nuisance sonore / en attente retour secteur - Escalade L3" u="1"/>
        <s v="Nkambe-Entrance-IHS_L18L8_NRO_090: Power status check ongoing" u="1"/>
        <s v="ADM_011_H_Tignere: 09.04.26; FME sur site et investigations en cours avec le TAC" u="1"/>
        <s v="EXN_538_URH_DOUBANE: 13/04/2026 besoin d'un fme sur site pour verifier le status de la BBU FME herman activé " u="1"/>
        <s v="LIT_654_Z_SIC-Cacao(LIT-654): 21.04.26; Camusat;  probable coupure eneo site grid only / en attente du retour eneo - Escalated to L2" u="1"/>
        <s v="LIT_586_Z_Yabassi-Greenfil(LIT-586): 10.04.26; Besoin d'un FME sur site pour vérifier le statut du MPR; CM-20260410-00003114; FME Beauclair activé pour investigations, update ASAP" u="1"/>
        <s v="LIT_081_Z_Brazzaville(LIT-081): 31/03/2026 Carte EAC  (3DB19417AA ) faulty commande passé UPDATE dans 1H " u="1"/>
        <s v="Meidougou-MTN_G9U9U21_ADM_062: 20.04.26; FME en route pour le site, ETA=11H UTC" u="1"/>
        <s v="EXN_350_H_Maroua-Ziling: 13/04/2026 Matériel toujours pas arrivé, nouvel ETD=13.04.26" u="1"/>
        <s v="NRO_110_N_Oku-Marche_GD: 18.04.26; Access negotiations ongoing, red zone" u="1"/>
        <s v="EXN_039_H_Pette: 19.04.26; FME sur site et le BO recommande également le remplacement de l'ODU, commande en cours" u="1"/>
        <s v="LIT_663_N_Minisite-Tradex-Village: 15/04/2026 GRID OUTAGE GRID ONLY SITE " u="1"/>
        <s v="Abuh_L18L8_NRO_079: 27.04.26; Road blocked No traffic if we can Go as planned on 28.04.2026" u="1"/>
        <s v="CTR_356_Z_Mamb(CTR-356): 21.04.26; Besoin d'un FME sur site pour vérifier la chaine antennaire de l'ODU 3.1; FME Etienne activé pour investigations, ETA=17H30 UTC" u="1"/>
        <s v="SUD_085_Z_Campo-Maan(SUD-085): Power status check ongoing" u="1"/>
        <s v="SUD_235_Z_Memiam-MTN(SUD-235): Power status check ongoing" u="1"/>
        <s v="CTR_188_N_Ngomedzap_G-VSAT: 07/04/2026 Ce site prendra aussi sa transmission sur Tiga. Finalisation du site de Tiga  ETR:09/04/2026" u="1"/>
        <s v="Sokelle-IHS_G9U9U21_LIT_506: Impacted by LIT_108_Z_Ngwei (TX issue)" u="1"/>
        <s v="EXN_358_H_Maroua-Hopital-Reference: New site not yet transferred to MSP" u="1"/>
        <s v="NRO_073_N_Tatum: 21.04.26; Dementellement des ODUs en cours pour MAD à Huawei, update ASAP" u="1"/>
        <s v="CTR_199_Z_Satcom(CTR-199): Impacted by CTR_682_Z_Etoa-Meki-II (Power issue)" u="1"/>
        <s v="CTR_872_Z_Abom-Plateau-II: Impacted by CTR_650_Z_Abom-Plateau (Power issue)" u="1"/>
        <s v="Mbam_G9U9L8_CTR_303: Power status check ongoing" u="1"/>
        <s v="Zigague_G9U9_EXN_034: Impacted by EXN_807_N_Dabanga (TX issue)" u="1"/>
        <s v="Ndogbessol-IHS_G9_LIT_499: 06.04.26; IHS; Gen Alternator faulty, looking a new gen to deploy (escalated to L2°" u="1"/>
        <s v="NRD_243_URH_LAMOUDAM2: 03.04.26; Power issue and solar only; Awaiting sunshine" u="1"/>
        <s v="CTR_872_Z_Abom-Plateau-II(CTR-872): Impacted by CTR_650_Z_Abom-Plateau (TX issue)" u="1"/>
        <s v="LIT_336_Z_Bonamikengue: 26/04/2026 Carte core Evo faulty /not available in the system, SPM informed through an email" u="1"/>
        <s v="LIT_122_Z_Old-Airport-IHS(LIT-122): 29.03.2026 IHS: Grid only site with no space / Grid returned awaited| ESCALATE TO L2" u="1"/>
        <s v="Bafmeng_L18L8_NRO_047: 13/04/2026 MRBTS2 DWON fme activé red zone manage avec le level 0 " u="1"/>
        <s v="LIT_736_Z_Mboppi-New: 23.04.26: Grid outage, Grid only site / Grid return awaited - Escalade L3" u="1"/>
        <s v="Mini_SS_Canal-Olympia_2_L_LIT_674: 31/03/2026 Grid only site ,Grid outage / awaiting grid restoration" u="1"/>
        <s v="LIT_674_Z_Mini_SS_CanalOlympia_2(51674): 06.04.26; Camusat; Probable Grid outage, Grid only site / FME will check" u="1"/>
        <s v="SUO_211_H_MUTENGENE-Q12-IHS: 06.04.26; Impossible de travailler sur le pylone qui a besoin de maintenance (escalade L5 de IHS)" u="1"/>
        <s v="ADM_163_H_Mbamti-Katarko: 21.04.26; Après travaux de restauration du site de Pang-Camtel, FME en route pour Mbamtibang, ETA 15H" u="1"/>
        <s v="CTR_452_Z_Otele-Camrail: 24.04.26: BO TRANS analysis ongoing" u="1"/>
        <s v="OST_019_H_Bfsam-Tamdja: Power status check ongoing" u="1"/>
        <s v="OST_224_N_Moumee-New_G: Power status check ongoing" u="1"/>
        <s v="OST_409_URH_NKOUMANGBA: Power status check ongoing" u="1"/>
        <s v="LIT_613_Z_Makepe-Bloc-E: 23.04.26: Camusat: investigations ongoing/Technician is trying to manage with level0" u="1"/>
        <s v="SUO_050_H_Limbe-Down-Beach-II: Power status check ongoing" u="1"/>
        <s v="SUO_061_Z_Bekoko-MTN(SUO-061): Power status check ongoing" u="1"/>
        <s v="SUO_169_H_Buea-Bomaka-III-MTN: Power status check ongoing" u="1"/>
        <s v="SUO_170_H_Buea-Low-Boduma-MTN: Power status check ongoing" u="1"/>
        <s v="SUO_227_H_Limbe-Batoke-CAMTEL: Power status check ongoing" u="1"/>
        <s v="SUO_232_H_Buea-Bwitingui-Road: Power status check ongoing" u="1"/>
        <s v="SUO_274_URH_BIR-MAN-O-WAR-BAY: Power status check ongoing" u="1"/>
        <s v="Mamfe-Camtel_G9U9U21_SUO_245: Power status check ongoing" u="1"/>
        <s v="SUD_097_Z_Ebolowa-SIM(SUD-097): 02.04.26; Besoin d'un FME sur site pour reset physique du MPR; CM-20260402-00004753; FME Fabrice activé pour investigations, update ASAP" u="1"/>
        <s v="SUO_183_H_Molyko-IHS: 07.04.26; Besoin d'un FME sur site pour vérifier le statut de la BBU et son interco avec le MPR S1P3; CM-20260407-00002657; FME Fabien is activated for investigations, update ASAP" u="1"/>
        <s v="NRD_206_URH_MAFARE: P1 Incident at ADM_005_H_Touboro" u="1"/>
        <s v="NRD_218_URH_HABAGA: P1 Incident at ADM_005_H_Touboro" u="1"/>
        <s v="NRD_340_URH_MOFARE: P1 Incident at ADM_005_H_Touboro" u="1"/>
        <s v="NRO_131_H_Bamenda-Hospital-Roundabout-IHS: 06.04.26; Need FME on site to check antenna chain of ODU 3.1; Ghost town today" u="1"/>
        <s v="LIT_873_Z_Nkongsamba-Q5-Aviation-IHS(LIT-873): 07.04.26; Power alarms; Camusat feedback awaiting" u="1"/>
        <s v="Bangolan_L18L8_NRO_050: 23.04.26: IHS: FME Eric is managing with level 0 - Escalated to L4" u="1"/>
        <s v="SUD_211_Z_Nkolmeyos-IHS(SUD-211): Impacted by SUD_246_Z_Mintom-MTN(SUD-246)" u="1"/>
        <s v="EXN_274_N_Tagawa-IHS_G: 17/04/2026 Intervention ce jour, ETA 14H // toujours a la base militaire à Mora il y'a pas encore l'équipe près a m'escorter a Tagawa" u="1"/>
        <s v="NRO_110_N_Oku-Marche_GD: Impacted by NRO_013_N_Oku (TX issue)" u="1"/>
        <s v="ADM_182_H_Toumbouroum: 02.04.2026: Point ESCALADE A OCM (JOSE) Pour Support" u="1"/>
        <s v="BARDAKE-HIS_L18L8_NRD_110: 19.04.26; Site UE Relay, point suivi par OCM Ing" u="1"/>
        <s v="NRO_059_H_Bda-Mankon-Palace-IHS: 28.04.2026: Power Issue solved but site remain down. FME Linus is on the way ETA=13H" u="1"/>
        <s v="LIT_528_Z_Newb-Ancien-Etage-New(LIT-528): 15.04.26; IHS; Grid outage // awaiting grid returned" u="1"/>
        <s v="NRD_272_URH_LOUBAKI: Power status check ongoing" u="1"/>
        <s v="CTR_1135_Z_Montee-Carossel(CTR-1135): 10.04.26; Refection de la toiture terminée mais soucis d'échelle pour l'accès au équipements; Point suivi par OCM et Camusat" u="1"/>
        <s v="LIT_644_Z_Laquintinie-Camtel(LIT-644): 19.04.26; Chassis et carte EASv2 faulty sur Ngodi, command en cours" u="1"/>
        <s v="LIT_644_Z_Laquintinie-Camtel(LIT-644): 20.04.26; Chassis et carte EASv2 faulty sur Ngodi, command en cours" u="1"/>
        <s v="NRD_101_H_Gra-Foulbere-Moussa-yaya: 09.04.26; FME sur site et travaux en cours, update ASAP" u="1"/>
        <s v="LIT_662_Z_Minisite-Dubai(11662): 03/04/2026 Grid outage, grid only / grid return awaited escalate L3" u="1"/>
        <s v="ADM_236_H_NGD-BAMYANGA-QTIER-TOUPOURI: 10/04/2026 Gen stop due to noise polution / solar return awaited - Escalade L3" u="1"/>
        <s v="EXN_039_H_Pette: 16.04.26; Insecurity, intervention planned this morning - Escalated to L2" u="1"/>
        <s v="CTR_838_Z_Afanoya-II: Impacted by CTR_715_Z_Etoa-Dispensaire (Power issue)" u="1"/>
        <s v="LIT_736_Z_Mboppi-New: 24.04.26: Grid outage, Grid only site / Grid return awaited - Escalade L4" u="1"/>
        <s v="NRD_135_H_Maga-Lycee: 03/04/2026: retour équipe projet fme sur site intervention en cours il suspecte la BBU faulty, mais investigation toujours en cours // BBU faulty commande en cours " u="1"/>
        <s v="LIT_554_Z_Ndpssi-Vallee-de-la-Paix(LIT-554): 29.03.2026 CAMUSAT: Grid outage, Grid only site / continuté du delestage confirmer à 11H" u="1"/>
        <s v="NRO_110_N_Oku-Marche_GD: 13.04.26; Need FME at NRO_110_Oku to check antenna chain of ODU 5.1; FME Donald is activated to check, update ASAP" u="1"/>
        <s v="SUO_225_H_MUTENGUENE-BAGDAD-MTN: 15/04/2026 ODU faulty expedition de douala vers mutengene ETD=16/04/2026 " u="1"/>
        <s v="CTR_003_Z_Ebombe(CTR-003): 19.04.26; Carte VSWD faulty, disponible à WH de Douala et expédition en cours vers EDEA, ETD=19.04.26 - FME ira à l'agence à nouveau pour vérifier à 14H" u="1"/>
        <s v="CTR_868_Z_Institute-Samba-New(CTR-868): 09/04/2026 Grid outage grid only site / Awaiting grid return" u="1"/>
        <s v="Widikum_L18L8_NRO_219: Power status check ongoing" u="1"/>
        <s v="LIT_489_Z_Mabanda4-IHS: Power status check ongoing" u="1"/>
        <s v="LIT_641_Z_Bonendale-II: Power status check ongoing" u="1"/>
        <s v="LIT_651_Z_DEIDO-MARCHE: Power status check ongoing" u="1"/>
        <s v="LIT_827_Z_Bwang-Bakoko: Power status check ongoing" u="1"/>
        <s v="Kaele-Guiedame_TDD_G18L8L18L26_32T32R_EXN_095: 03.04.26; Besoin d'un FME sur site pour vérifier le statut du MPR; FME Hermann activé pour investigations, update ASAP" u="1"/>
        <s v="SUO_030_N_Bachuo-Ntai_G: Power status check ongoing" u="1"/>
        <s v="SUO_143_H_Besingi-IHS_U: Power status check ongoing" u="1"/>
        <s v="SUO_192_H_Limbe-GRA-IHS: Power status check ongoing" u="1"/>
        <s v="SUO_306_H_Buea-Bondouma: Power status check ongoing" u="1"/>
        <s v="CTR_598_Z_Obobogo-Paloma(CTR-598): 14.04.26; Camusat; FME is managing with level0" u="1"/>
        <s v="NRO_053_H_Kikai-IHS: Power status check ongoing" u="1"/>
        <s v="SUD_144_URH_SUDCAM_V9: 10.04.26; FME en route pour le site, ETA=12H UTC" u="1"/>
        <s v="ADM_084_H_Ngd-Madagascar-MTN-IHS: 09.04.26; FME sur site mais intervention retardée par la pluie" u="1"/>
        <s v="EXN_082_H_Maroua-Loperey: 23.04.26; Grid only no space, awaiting grid return" u="1"/>
        <s v="NRO_059_H_Bda-Mankon-Palace-IHS: 27/04/2026 power issue sur site escalade L4 IHS " u="1"/>
        <s v="CTR_878_Z_BEAC Central-Indoor-8F(CTR-878-8F): 06.04.26; Access request done, awaiting validation" u="1"/>
        <s v="CTR_878_Z_BEAC Central-Indoor-8F(CTR-878-8F): 07.04.26; Access request done, awaiting validation" u="1"/>
        <s v="EST_024_Z_Nguelemendouka-FH(EST-024): Power status check ongoing" u="1"/>
        <s v="CTR_881_Z_Minisite_Crf-Nkoabang(10881): 10.04.26; Point escaladé à Nokia pour support" u="1"/>
        <s v="CTR_849_Z_Fraternite-Adama_Ekombitie-III: 24.04.26: Power alarms; Camusat feedback awaiting - Escalated to L2" u="1"/>
        <s v="CTR_297_Z_NOMALE(CTR-297): Impacted by CTR_092_Z_Boutourou (TX issue)" u="1"/>
        <s v="Kembong_G9U9U21_NRO_026: Impacted by Bachuo-Ntai_SUO_030, P1 incident, TX issue" u="1"/>
        <s v="NRD_101_H_Gra-Foulbere-Moussa-yaya: 21.04.26; Besoin d'un FME sur site pour vérifier le statut du MPR; FME Keplo activé pour investigations, update ASAP" u="1"/>
        <s v="LIT_618_Z_Logpom-Akanji-Immeuble(LIT-618): Power status check ongoing" u="1"/>
        <s v="LIT_686_Z_Bsadi-IPPB-Santa-Lucia(LIT-686): Power status check ongoing" u="1"/>
        <s v="LIT_753_Z_Bois-Des-Singes-II-MTN(LIT-753): Power status check ongoing" u="1"/>
        <s v="LIT_850_Z_Ndogbassi-Taniere-Plus(LIT-850): Power status check ongoing" u="1"/>
        <s v="LIT_459_Z_Bep-An-2000(LIT-459): Impacted by LIT_649_Z_Bep-Cafrad (Grid outage)" u="1"/>
        <s v="NRO_102_H_Bafut-Swie-Hill-IHS: 27.04.26: IHS: FME Moses is managing with level 0" u="1"/>
        <s v="OST_049_H_Balengou: Power status check ongoing" u="1"/>
        <s v="OST_251_N_Foreke_G: Power status check ongoing" u="1"/>
        <s v="OST_252_H_Koundoum: Power status check ongoing" u="1"/>
        <s v="OST_272_H_Mamegnam: Power status check ongoing" u="1"/>
        <s v="OST_319_URH_KOUFEN: Power status check ongoing" u="1"/>
        <s v="OST_328_URH_KOUROM: Power status check ongoing" u="1"/>
        <s v="OST_341_URH_NZALLA: Power status check ongoing" u="1"/>
        <s v="OST_395_URH_NANSAP: Power status check ongoing" u="1"/>
        <s v="OST_405_URH_MACHOU: Power status check ongoing" u="1"/>
        <s v="OST_283_H_Baligam: 16/04/2026  access not granted for this site for now we keep trying || escalade FM THEOPHILE PLAN TO 17/04/2026" u="1"/>
        <s v="Ouru-Dara_G9U9U21_ADM_148: 31.03.2026: LNB Faulty. Commande passe au WH de Yaounde et l'expedition est en cours ETD=03.04.2026" u="1"/>
        <s v="OST_353_H_Bfsam-St-Francois: 09.04.26; Besoin d'un FME sur site pour reset du MPR; FME Landry activé, ETA=12H UTC - Impossible d'accéder au site actuellement car fermé, RDV pour 17H UTC" u="1"/>
        <s v="BARDAKE-HIS_L18L8_NRD_110: 23.04.26: En attente d'un nouvel ETR de l'ing OCM" u="1"/>
        <s v="EXN_039_H_Pette: 20.04.26; ODU available in Douala and will be shipped today, ETA 25/04/2026" u="1"/>
        <s v="LIT_613_Z_Makepe-Bloc-E(LIT-613): 16/04/2026 CAMUSAT grid outage grid only site awaited grid return " u="1"/>
        <s v="NRD_205_URH_LIBE: 20.04.26; Merci de dépêcher un FME pour vérifier le statut de la BBU et l'interco entre RTN et BBU; Update ASAP" u="1"/>
        <s v="CTR_874_Z_IHS-China-Embassy-Yde(CTR-874): 07.04.26; IHS; Grid outage, No space to deploy MG . // Awaiting Grid return - Escalade L7" u="1"/>
        <s v="SUO_173_H_Jabane: 15/04/2026 Arret des equipement par le BIR pour mauvais temps" u="1"/>
        <s v="NRO_169_H_Bda-Cowboy-Junct-Ngomngham: New site not yet transferred to MSP" u="1"/>
        <s v="EXN_356_H_Maroua-Kongola-Djiddeo: Impacted by EXN_250_H_Maroua-Entree (Power + TX issue)" u="1"/>
        <s v="LIT_122_Z_-Old-Airport-IHS(LIT-122): 23.04.26: IHS Feedback : Grid outage, no space to deploy MDG, Awaiting grid return - Escalade L4" u="1"/>
        <s v="NRD_211_URH_OURO_KESSOUM: 01/04/2026 Power Issue on the site. Solar-Only site awaiting solar return while FME is also activated for investigation" u="1"/>
        <s v="Nkor_G9G18U9U21L18L8_NRO_238: 16.04.26; IHS; 47.3 V; fme Roland is managing with level 0" u="1"/>
        <s v="Nkor_G9G18U9U21L18L8_NRO_238: 02.04.2026: FME on the way to site ETA02PM // pas d'accès apres tentative negociation en cours " u="1"/>
        <s v="Mbeng-Ngoumi_N_G9G18U9L8L7L18_ADM_257: P1 Incident at ADM_005_H_Touboro" u="1"/>
        <s v="EXN_082_H_Maroua-Loperey: 03.04.26; IHS; Grid  outage, Grid only no space//Awaiting grid return" u="1"/>
        <s v="ADM_236_H_NGD-BAMYANGA-QTIER-TOUPOURI: 24.04.26: Camusat: GEN CANNOT BE STARTED DUE TO NOISE POLLUTION/LOW SOLAR AWAITING SOLAR RETURN - Escalated to L3" u="1"/>
        <s v="Ababita_N_G9U9L8L7_SUD_286: New site not yet transferred to MSP" u="1"/>
        <s v="CTR_699_N_Batchenga-Nachtigal-IHS: 22.04.26; Demande d'accès au pylone de Camtel effectué vers Orange. En attente de la validation de l'accès" u="1"/>
        <s v="CTR_699_N_Batchenga-Nachtigal-IHS: 23.04.26; Demande d'accès au pylone de Camtel effectué vers Orange. En attente de la validation de l'accès" u="1"/>
        <s v="EXN_326_URH_DARSALAM: 15/04/2026 FME en route pour le site ETA=11H UTC // FME sur site travaux en cours " u="1"/>
        <s v="LIT_086_Z_Loum-Camtel: 27.04.26: Camusat: FME is managing with level0" u="1"/>
        <s v="EXN_243_H_Kossehone: Impacted by EXN_155_H_Minawao-IHS" u="1"/>
        <s v="EXN_556_URH_BOSGOYE: New site not yet transferred to MSP" u="1"/>
        <s v="EXN_901 _URH_MBELLE: New site not yet transferred to MSP" u="1"/>
        <s v="NRO_047_N_Bafmeng_G: 18.04.26; Road blocked, access negociation ongoing" u="1"/>
        <s v="OST_374_URH_BANGOUREN, LogicRNCID=350: Power status check ongoing" u="1"/>
        <s v="CTR_558_Z_Emombo-2eme-Crf(CTR-558): 09.04.26; Grid outage grid only site / Awaiting grid return" u="1"/>
        <s v="CTR_558_Z_Emombo-2eme-Crf(CTR-558): 30/03/2026 Grid outage grid only site /awaiting grid return" u="1"/>
        <s v="CTR_865_Z_Oyomabang-II(CTR-865): 14.04.26; Camusat; Grid Outage, Grid Only/Awaiting Grid Return" u="1"/>
        <s v="CTR_567_Z_Ngousso-Maetur: 27/04/2026 Grid outage, Grid only site / Grid return awaited - Escalade L4" u="1"/>
        <s v="Nkor_G9G18U9U21L18L8_NRO_238: 01/04/2026 Access negociation ongoing" u="1"/>
        <s v="Bangolan_L18L8_NRO_050: 22.04.26; IHS; FME Eric is managing with level 0 - Escalated to L3" u="1"/>
        <s v="CTR_934_Z_Nkolbisson-II-MTN(CTR-934): 03.04.26; Camusat; Technician is managing with level 0 (escalated to L2)" u="1"/>
        <s v="BARDAKE-HIS_G9U9_NRD_110: 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 u="1"/>
        <s v="Bachuo-Ntai_G9_SUO_030: 15/04/2026 Le FME est injoignable car le partner MTN dans la zone est down actuellement d'ou un blackout dans la zone. Orange et MTN down, nous continuons les tentatives afin d'avoir un update du FME" u="1"/>
        <s v="CTR_824_Z_Mballa-II(CTR-824): Impacted by CTR_020_Z_Masque(CTR-020) P2" u="1"/>
        <s v="CTR_124_Z_ARMP(CTR-124): 01/04/2026 carte core Evo 10G(3DB18788BA) faulty commande en cours" u="1"/>
        <s v="LIT_773_Z_Bodjongo-II(LIT-773): 09.04.26; AOF_LIT_690_LIT_123_Bodjongo_Bodjongo down et CDS activé pour investigations, actions en cours" u="1"/>
        <s v="CTR_1096_Z_Deux-Cheveaux: 23.04.26; Camusat; investigations ongoing/Technician is trying to manage with level0" u="1"/>
        <s v="ADM_233_H_NGD-BURKINA-CENTENAIRE_U: New site not yet transferred to MSP" u="1"/>
        <s v="OST_301_H_Bantoum-II-IHS_U: 08.04.26; Travaux de restoration en cours, ETR=14H UTC" u="1"/>
        <s v="SUD_092_Z_Port_Autonome_Kribi(37092): 30/03/2026 Demande d'accès en cours au port ETA=40 MIN" u="1"/>
        <s v="Ntem_L18L8_NRO_056: 30.03.2026 IHS: Ibrahim is informed and managing with L0. escalade L3 IHS " u="1"/>
        <s v="LIT_731_Z_PK18-Crf-Lapaix(LIT-731): 31/03/2026 Apres travaux sur la fibre normalisation travaux en cours par le BO TX et le BO IP ETR+19H UTC " u="1"/>
        <s v="Ikiliwindi-MTN_G9U9_SUO_048: 03.04.26; MTN is activated to check the site TX path between Kumba-Mabanda and Ikiliwindi, feedback awaiting" u="1"/>
        <s v="Limbon-IHS_L8_ADM_080: 27/04/2026 fme hipolite actvé eta asap " u="1"/>
        <s v="SUD_092_Z_Port_Autonome_Kribi(37092): 30/03/2026 Demande d'accès en cours au port ETA=40 MIN escalade L3 CAMUSAT " u="1"/>
        <s v="CTR_133_Z_Sapeur-Mimboman-IHS(CTR-133): 23.04.26: Besoin d'un FME sur site pour vérifier le statut du MPR; CM-20260423-00001657; FME Eloundou activé pour investigations, ETA=15H UTC" u="1"/>
        <s v="NRD_049_H_Garoua-Kolbives: 30.03.26; Besoin d'un FME sur site pour vérifier la chaine antennaire de l'ODU 3.1; CM-20260330-00005550; FME Seydou activé pour investigations, update ASAP" u="1"/>
        <s v="Mantoum-Ville_G9U9U21_OST_201: P2 Incident around Magba_G_OST_023; TX issue" u="1"/>
        <s v="LIT_794_URH_BAKWAT: Power status check ongoing" u="1"/>
        <s v="LIT_820_URH_MBANDA: Power status check ongoing" u="1"/>
        <s v="LIT_821_URH_MBONGO: Power status check ongoing" u="1"/>
        <s v="Guili-Centre-IHS_G18L18L8_EXN_173: 16/04/2026 FME activé , ETA 12H" u="1"/>
        <s v="LIT_496_Z_Dizangue-KM14-IHS(LIT-496): 09.04.26; Carte MPT faulty, commande en cours" u="1"/>
        <s v="Nwa_G9U9_NRO_012: 21.04.26; Need FME on site to check BUC, and modem status; Access negociations ongoing, red zone" u="1"/>
        <s v="Bambalang_G9U9_NRO_100: Power status check ongoing" u="1"/>
        <s v="Bekondo-IHS_L18L8_SUO_096: 10.04.26; Expédition du FSMF en cours, ETD=11.04.26" u="1"/>
        <s v="EXN_527_URH_MOVOY: 21.04.26; Retour de l'équipe projet, intervention prévue pour ce 22.04.26" u="1"/>
        <s v="SUO_191_H_LIMBE-ISSOKOLO-IHS: 24.04.26: Expédition de l'ODU de Douala pour Limbe, ETD=25.04.26" u="1"/>
        <s v="SUO_040_H_Tinto: 15/04/2026 ESCALADE PM HAMMER " u="1"/>
        <s v="SUO_241_H_Buea-Prime22: 08.04.26; BO TRANS analysis ongoing" u="1"/>
        <s v="CTR_1174_Z_Base-Aerienne-101(CTR-1174): New site not yet transferred to MSP" u="1"/>
        <s v="EST_076_N_Diang-MTN_G: Power status check ongoing" u="1"/>
        <s v="EXN_508_H_KOUSSERI-ALAYA: New site not yet transferred to MSP" u="1"/>
        <s v="EST_124_Z_Bertoua-Meteo-II(EST-124): Power status check ongoing" u="1"/>
        <s v="LIT_528_Z_Newb-Ancien-Etage-New(LIT-528): 02.04.26; IHS feedback awaiting, power alarms (escalated to L2)" u="1"/>
        <s v="LIT_934_URZ_KOKOUE(LIT-934): 16/04/2026 Materiel recu expedition en cours de DOUALA vers EDEA ETD=16/04/2026 " u="1"/>
        <s v="LIT_548_Z_Nkololoun-Marche(LIT-548): 30/03/2026 Camusat: Grid outage, Grid only site / Grid return awaited, L2" u="1"/>
        <s v="NRD_217_URH_RENG: 31.03.26; Besoin d'un FME sur NRD_091_Gor-IHS pour vérifier le statut de la RTN et son interco avec le MPR S1P3; CM-20260331-00005234; FME Franc activé pour investigations, update ASAP" u="1"/>
        <s v="ADM_192_URH_MAYO_LADE: P2 Incident at ADM_160_H_Phacochere" u="1"/>
        <s v="LIT_095_Z_Newb-Srce-Quartier(LIT-095): Power status check ongoing" u="1"/>
        <s v="LIT_406_Z_Ndokoti-Brasseries(LIT-406): Power status check ongoing" u="1"/>
        <s v="LIT_520_Z_Loum-Nkombi-II-IHS(LIT-520): Power status check ongoing" u="1"/>
        <s v="LIT_643_Z_Bsadi-Lycee-CAMTEL(LIT-643): Power status check ongoing" u="1"/>
        <s v="LIT_875_Z_Douche-PAD-Outdoor(LIT-875): Power status check ongoing" u="1"/>
        <s v="NRO_261_N_Number49-MTN_G: 23.04.26: Fedback IHS : FME is informed and trying to manage with level 0, insecurity - Escalade L2" u="1"/>
        <s v="Minka-MTN-IHS_G9U9U21L8_CTR_186: 21.04.26; Besoin d'un FME sur site pour vérifier le statut de la BBU et son interco avec le MPR S1P6; FME Etienne activé pour investigations, ETA=12H UTC" u="1"/>
        <s v="LIT_695_Z_Mabanda-CIMAF(LIT-695): 10.04.26; Camusat; Grid only site //awaiting grid return No space" u="1"/>
        <s v="SUO_266_H_Ekata-IHS_U: 17.04.26; Need FME on site to check RRUs status and their power supply; RM Honore informed for investigations" u="1"/>
        <s v="CTR_1096_Z_Deux-Cheveaux: New site not yet transferred to MSP" u="1"/>
        <s v="CTR_881_Z_Minisite_Crf-Nkoabang(10881): 06.04.26; Investigations menées ce jour sans succès et suite des investigations en hauteur ce 07.04.26" u="1"/>
        <s v="LIT_020_Z_Bonamoutongo(LIT-020): Power status check ongoing" u="1"/>
        <s v="LIT_036_Z_C-D-Palmiers(LIT-036): Power status check ongoing" u="1"/>
        <s v="LIT_162_Z_Camp-Yabassi(LIT-162): Power status check ongoing" u="1"/>
        <s v="LIT_209_Z_Cellucam-New(LIT-209): Power status check ongoing" u="1"/>
        <s v="LIT_479_Z_Minkwele-IHS(LIT-479): Power status check ongoing" u="1"/>
        <s v="LIT_657_Z_Kotto-Denver(LIT-657): Power status check ongoing" u="1"/>
        <s v="LIT_685_Z_NYANGOBE-MTN(LIT-685): Power status check ongoing" u="1"/>
        <s v="LIT_689_Z_FAYADOR-AKWA(LIT-689): Power status check ongoing" u="1"/>
        <s v="LIT_825_Z_Camp-Bertaud(LIT-825): Power status check ongoing" u="1"/>
        <s v="LIT_827_Z_Bwang-Bakoko(LIT-827): Power status check ongoing" u="1"/>
        <s v="LIT_838_Z_Logpom-Bagam(LIT-838): Power status check ongoing" u="1"/>
        <s v="CTR_154_Z_Montee-Jouvence-II-IHS(CTR-154): 14/04/2026 CDS activé survey after BATAMOKOLO" u="1"/>
        <s v="ADM_229_H_NGD-MBIDENG-II: 21.04.26; Besoin d'un FME sur site pour vérifier la chaine antennaire de l'ODU 3.1; FME Jonas activé pour investigations, ETA=15H UTC" u="1"/>
        <s v="CTR_567_Z_Ngousso-Maetur: 23.04.26: Grid outage, Grid only site / Grid return awaited" u="1"/>
        <s v="OST_375_URH_KAATENBANGOURAIN: P1 incident at NRO_N_034_Balikumbat-Palais, core card issue on MPR_Bambili" u="1"/>
        <s v="OST_388_URH_NGWEN_NJINGOUMBE: P1 incident at NRO_N_034_Balikumbat-Palais, core card issue on MPR_Bambili" u="1"/>
        <s v="OST_906_URH_KOUROM_CHEFFERIE: P1 incident at NRO_N_034_Balikumbat-Palais, core card issue on MPR_Bambili" u="1"/>
        <s v="EXN_403_URH_KALKOUSSAM: 15/04/2026 FME en route pour le site ETA=11H UTC // FME sur site travaux en cours " u="1"/>
        <s v="OST_407_URH_KASSANG: 14/04/2026 Retour une equipe sera sur site demain 15/04/2026 " u="1"/>
        <s v="LIT_407_Z_Shell-NewBell-Carrefour(LIT-407): 30.03.26; IHS; Access issue, Benoit will be on site in morning (escalated to L2)" u="1"/>
        <s v="OST_213_H_Bfsam-Tayim-IHS: 30.03.26; IHS; Grid outage, GEN overload (escalated to L2)" u="1"/>
        <s v="Ngam_G18L18L8_ADM_023: 01/04/2026 Besoin d'un FME sur site pour vérifier le statut de la SBTS2 et son interco avec le MPR S1P2; CM-20260401-00006140; FME Hippolyte activé pour investigations, update ASAP" u="1"/>
        <s v="Nkambe-Entrance-IHS_G9U9U21_NRO_090: Power status check ongoing" u="1"/>
        <s v="NRD_049_H_Garoua-Kolbives: 02.04.2026: Apres Investigation, Carte MPT Faulty Commande en cours" u="1"/>
        <s v="NRD_206_URH_MAFARE: P1 Incident at ADM_005_H_Touboro, coupure Touboro---Madingring" u="1"/>
        <s v="NRD_218_URH_HABAGA: P1 Incident at ADM_005_H_Touboro, coupure Touboro---Madingring" u="1"/>
        <s v="NRD_340_URH_MOFARE: P1 Incident at ADM_005_H_Touboro, coupure Touboro---Madingring" u="1"/>
        <s v="NRD_204_URH_GOINGOU: Impacted by Madingring_NRD_036 (TX issue)" u="1"/>
        <s v="Ngaoui_G9U21_ADM_037: 30.03.26; IHS; FME Bassirou managing with level 0 (escalated to L2)" u="1"/>
        <s v="CTR_192_Z_Saa(CTR-192): 18.04.26; IHS; Gen overload(12.5KVA, 140A) SS IHS Alphonse DEFFO is informed" u="1"/>
        <s v="LIT_162_Z_Camp-Yabassi(LIT-162): 30/03/20256 Site impacté par coupure  AOF MBOPPI-NEW_NR-PK5 " u="1"/>
        <s v="LIT_852_Z_Ndobo-Bilingue-Excellence(LIT-852): 08.04.26; Grid outage and GEN cannot be started due to noise disturbance" u="1"/>
        <s v="LIT_057_Z_Bsadi-Terminus(LIT-057): Power status check ongoing" u="1"/>
        <s v="LIT_265_Z_Bep-Universite(LIT-265): Power status check ongoing" u="1"/>
        <s v="LIT_656_Z_Cite-Berge-EPC(LIT-656): Power status check ongoing" u="1"/>
        <s v="LIT_663_N_Minisite-Tradex-Village: Power status check ongoing" u="1"/>
        <s v="LIT_741_Z_Sodiko-III-MTN(LIT-741): Power status check ongoing" u="1"/>
        <s v="LIT_842_Z_Zone-Papass-II(LIT-842): Power status check ongoing" u="1"/>
        <s v="LIT_936_URZ_DIZANGUE-4x4(LIT-936): Power status check ongoing" u="1"/>
        <s v="CTR_833_Z_Tropicana-New(CTR-833): 21.04.26; Camusat; FME is on the way ETA 15H30" u="1"/>
        <s v="ADM_007_H_Ngd-CRTV: 01/04/2026 IHS va  finaliser le remplacement du GE sur ce site demain 01/04/2026 14H ensuite sera fait le remplacement de ODU" u="1"/>
        <s v="NRD_217_URH_RENG: Impacted by Madingring_NRD_036 (TX issue)" u="1"/>
        <s v="Bangolan_L18L8_NRO_050: 21.04.26; IHS; FME Eric is managing with level 0 - Escalated to L2" u="1"/>
        <s v="OST_397_URH_NJINDOUN: 21.04.26; Besoin d'un FME pour vérifier le statut de l'interconnection RTN--MPR à Fosset-OST_064; FME Willy activé pour investigations, update ASAP" u="1"/>
        <s v="Alou-IHS_G9U9U21_SUO_133: 24.04.26; Access banned by Separatist" u="1"/>
        <s v="ADM_205_URH_DIEL: Impacté par ADM_142_N_Yarbang-Gaziya-IHS (TX issue)" u="1"/>
        <s v="Nkolmeyang-IHS_G9_CTR_442: 07/04/2026 Ce site prendra aussi sa transmission sur Tiga. Finalisation du site de Tiga  ETR:09/04/2026" u="1"/>
        <s v="EXN_364_H_YAGOUA-TCHEKE: New site not yet transferred to MSP" u="1"/>
        <s v="EXN_581_H_Yagoua-Zebe_U: New site not yet transferred to MSP" u="1"/>
        <s v="OST_283_H_Baligam: 29.03.2026: RM informed and managing to send FME on the site. Note that the site is located under red area" u="1"/>
        <s v="LIT_833_Z_Boko4-MTN-IHS(LIT-833): Impacted by LIT_363_Z_Boko-Plage-IHS(LIT-363)" u="1"/>
        <s v="SUO_028_Z_Ndom(SUO-028): 07.04.26; IHS; 0V; FME is managing with level 0" u="1"/>
        <s v="Baba-Babungo-IHS_G9U9U21_NRO_085: 16/04/2026  access not granted for this site for now we keep trying || escalade FM THEOPHILE PLAN TO 17/04/2026" u="1"/>
        <s v="NRD_267_H_Garoua-Plateau-Ribadou_U: New site not yet transferred to MSP" u="1"/>
        <s v="CTR_352_Z_Baliama(CTR-352): 22.04.26; Camusat; Technician is managing ETA 15H30" u="1"/>
        <s v="Bafanji_G9U9U21_NRO_051: P1 incident at NRO_N_034_Balikumbat-Palais, core card issue on MPR_Bambili" u="1"/>
        <s v="CTR_1169_Z_Eloumdem-III: New site not yet transferred to MSP" u="1"/>
        <s v="OST_406_URH_Chefferie_Bangangte: 03.04.26; Camusat; FME is managing with level0 (escalated to L2)" u="1"/>
        <s v="OST_221_H_Bamendjing-MTN-IHS_U: 07.04.26; Site vendalisé, en attente de restoration par l'équipe projet de Huawei" u="1"/>
        <s v="OST_221_H_Bamendjing-MTN-IHS_U: 08.04.26; Site vendalisé, en attente de restoration par l'équipe projet de Huawei" u="1"/>
        <s v="EXN_472_URH_GUILI: Impacted by EXN_155_H_Minawao-IHS" u="1"/>
        <s v="EXN_535_URH_DJEKI: Impacted by EXN_155_H_Minawao-IHS" u="1"/>
        <s v="EXN_909_URH_OUDDA: Impacted by EXN_155_H_Minawao-IHS" u="1"/>
        <s v="EXN_910_URH_MBOLA: Impacted by EXN_155_H_Minawao-IHS" u="1"/>
        <s v="LIT_778_Z_Indoor-K-Hotel: 24.04.26: FME sur site mais problème accès bloqué aux équipements par le IT de l'immeuble, point escaladé à OCM, update ASAP" u="1"/>
        <s v="EXN_409_URH_ZAGARA_(DIEGUERE): 27.03.26; Need FME on site to check RTN status | Handled by Huawei project" u="1"/>
        <s v="ADM_259_URH_BANKIM: P2 Incident around Magba_G_OST_023; TX issue" u="1"/>
        <s v="LIT_494_Z_Campo-Beach-IHS(LIT-494): Impacted by Colline-du-loup_LIT_133 (Power issue), P2 Incident" u="1"/>
        <s v="OST_212_H_Bangang-Fokam-IHS: 14.04.26; Link Yenon&lt;&gt;Bangam-Fokam misaligned, need FME to realign the link to gain 25dbm; CM-20260414-00004745; FME Patrick is activated to check, update ASAP" u="1"/>
        <s v="EXN_209_H_Gagadje: Impacted by EXN_037_H_Mindif" u="1"/>
        <s v="EXN_465_URH_BOREY: Impacted by EXN_037_H_Mindif" u="1"/>
        <s v="NRD_302_URH_OURO_HARISSOU: 24.04.26: FME Armel en route pour le site, ETA=15H30 UTC" u="1"/>
        <s v="Mvam-Yetom_N_G9U9L8L7_CTR_860: 27/04/2026 ODU UBT-T 3DB29211ACAA02 faulty commande en cours " u="1"/>
        <s v="Muyengue-Bafia-IHS_G9U9U21_LIT_176: Power status check ongoing" u="1"/>
        <s v="CTR_135_Z_Talla-Monatele-IHS(CTR-135): 15/04/2026 FME en route pour le site ETA=12H UTC // FME sur site " u="1"/>
        <s v="NRO_100_H_Bambalang_U: 14/04/2026  GEN faulty fme sur site, P1 incident" u="1"/>
        <s v="Balikumbat-Palais_G9G18U9U21L18L8_NRO_034: P1 incident at NRO_N_034_Balikumbat-Palais, core card issue on MPR_Bambili" u="1"/>
        <s v="SUO_236_H_White-Star-Hotel: 27.04.26: Camusat: innvestigation ongoing / Our FME is trying to reach the level 0" u="1"/>
        <s v="EXN_227_N_Tchevi-IHS_G: 30.03.26; Lien Tchevi&lt;&gt;Mazavou à réaligner pour un gain de 25 dbm; FME Ervice informé, update ASAP" u="1"/>
        <s v="CTR_1103_Z_Mendon-Descente-Docta(CTR-1103): New site not yet transferred to MSP" u="1"/>
        <s v="CTR_1162_Z_Messassi-Ngonlonk-IHS(CTR-1162): New site not yet transferred to MSP" u="1"/>
        <s v="CTR_983_Z_Mbalmayo-Mbockulu-Ecole-publique: New site not yet transferred to MSP" u="1"/>
        <s v="CTR_712_Z_Nkolfoulou-CSD(CTR-712): 02/04/2026 Démarreur GE faulty / Retour secteur en attente, Remplacement demarreur encour" u="1"/>
        <s v="SUO_211_H_MUTENGENE-Q12-IHS: 13/04/2026 FME feedback  Radio reçu faulty nouvelle commande effectuée ETD = 13/04/2026  ETR  = 14/04/2026" u="1"/>
        <s v="NRD_233_URH_LOUGUERRE: P2 Incident at ADM_160_H_Phacochere" u="1"/>
        <s v="LIT_291_Z_Grand-Hangar(LIT-291): 17.04.26; IHS; FME is on the way, ETA 01:30 AM" u="1"/>
        <s v="EXN_095_N_Kaele-Guiedame_D: Power status check ongoing" u="1"/>
        <s v="Bangoua-nouveau-Camtel_L18L8_OST_294: Impacted by OST_212_H_Bangang-Fokam-IHS (TX issue)" u="1"/>
        <s v="EXN_274_N_Tagawa-IHS_G: 14/04/2026 Toute escorte militaire suspendue pour cause d'insécurité aggravée dans la zone (BOKO HARAM)" u="1"/>
        <s v="CTR_705_Z_Biteng-OKUI(CTR-705): Impacted by CTR_315_Z_Bitoto (Gen overload)" u="1"/>
        <s v="EXN_071_H_Maroua-Camp-SIC_U: Power status check ongoing" u="1"/>
        <s v="EXN_212_H_Maroua-Douggoy-II: Power status check ongoing" u="1"/>
        <s v="EXN_217_H_Douggoy-Lopere-II: Power status check ongoing" u="1"/>
        <s v="EXN_490_URH_BAMIGUEL_WISSOU: Power status check ongoing" u="1"/>
        <s v="SUO_232_H_Buea-Bwitingui-Road: 15.04.26; Camusat; Insecurity, intervention this morning" u="1"/>
        <s v="ADM_236_H_NGD-BAMYANGA-QTIER-TOUPOURI: 17/04/2026 Site on solar and according to FME there is heavy rain in the area. Waiting solar returns" u="1"/>
        <s v="Mbeng-Ngoumi_N_G9G18U9L8L7L18_ADM_257: P1 Incident at ADM_005_H_Touboro, coupure Touboro---Madingring" u="1"/>
        <s v="OST_339_URH_NDOUPE: 03.04.26; Besoin d'un FME sur site pour vérifier le statut de la RTN; RM Denis is informed for investigations, update ASAP" u="1"/>
        <s v="CTR_071_Z_Madison(CTR-071): Power status check ongoing" u="1"/>
        <s v="CTR_352_Z_Baliama(CTR-352): Power status check ongoing" u="1"/>
        <s v="CTR_390_Z_Tongolo(CTR-390): Power status check ongoing" u="1"/>
        <s v="CTR_718_Z_Oyomabang-marche: Power status check ongoing" u="1"/>
        <s v="CTR_953_Z_Akak-II(CTR-953): Power status check ongoing" u="1"/>
        <s v="Omeng_L18L8_LIT_136: Impacted by SUO_028_Z_Ndom (Power issue)" u="1"/>
        <s v="ADM_229_H_NGD-MBIDENG-II: 21.04.26; Carte core EVO 1G faulty, commande passée et vérifications du SPM en cours" u="1"/>
        <s v="SUO_143_H_Besingi-IHS: New site not yet transferred to MSP" u="1"/>
        <s v="CTR_1101_Z_Nkolmedseng-Abom: Power status check ongoing" u="1"/>
        <s v="CTR_127_Z_Enam-IHS(CTR-127): Power status check ongoing" u="1"/>
        <s v="CTR_335_Z_Yoko-OCM(CTR-335): Power status check ongoing" u="1"/>
        <s v="CTR_630_Z_Eloumdem(CTR-630): Power status check ongoing" u="1"/>
        <s v="CTR_707_Z_Nyom-Sud(CTR-707): Power status check ongoing" u="1"/>
        <s v="CTR_770_Z_Yegeassi(CTR-770): Power status check ongoing" u="1"/>
        <s v="CTR_772_Z_Mimboman-Chapelle: Power status check ongoing" u="1"/>
        <s v="SUD_215_Z_Fifinda-MTN(SUD-215): 21.04.26; Expédition du matériel en cours de Douala, ETD=22.04.26" u="1"/>
        <s v="Mambine_G9U9U21_CTR_097: 21.04.26; Besoin d'un FME sur site pour vérifier le statut de la MRBTS1 et son interco avec le MPR S1P2; CM-20260421-00000491; FME Etienne activé pour investigations, ETA=16H UTC" u="1"/>
        <s v="NR-Cite_U21_LIT_404: Power status check ongoing" u="1"/>
        <s v="OST_323_URH_MEUDJIEU: Impacted by BTS-Mobile-Tagidor, démentelement en cours" u="1"/>
        <s v="ADM_223_N_Bekasiki-Guizore_G: Impacted by ADM_100_N_Kaladi-MTN-IHS (TX issue)" u="1"/>
        <s v="LIT_663_N_Minisite-Tradex-Village: 19.04.26; Camusat; Grid Outage, Grid Only Site/Awaiting Grid Return - L2" u="1"/>
        <s v="EXN_350_H_Maroua-Ziling: 02.04.26; Retour OCM Cable pas encore recu de Camusat. le delai d'aujourd'hui n'a pas ete respecté. En attente des cables demain 03/04/2026" u="1"/>
        <s v="Kembong_G9U9U21_NRO_026: Power status check ongoing" u="1"/>
        <s v="LIT_761_Z_Mboppi-Market-IHS: P2 Incident at LIT_736_Z_Mboppi-New; Power issue" u="1"/>
        <s v="SUO_186_H_Buea-Boduma-IHS: Impacted by SUO_170_H_Buea-Low-Boduma-MTN (Power issue)" u="1"/>
        <s v="CTR_911_Z_Nkolfon-Cimencam-IHS(CTR-911): 22.04.26: Carte core EVO 1G et pas disponible en stock, commande en cours vers OCM" u="1"/>
        <s v="NRO_240_H_Akum-Ville-MTN: Impacted by NRO_008_H_Bamenda-CRTV (Power issue)" u="1"/>
        <s v="OST_221_H_Bamendjing-MTN-IHS_U: 16/04/2026 " u="1"/>
        <s v="LIT_322_Z_Edea-Ekite(LIT-322): Impacted by LIT_209_Z_Cellucam-New (Power issue)" u="1"/>
        <s v="LIT_844_Z_Mbangue-Fin-Goudron: Impacted by LIT_657_Z_Kotto-Denver (Power issue)" u="1"/>
        <s v="LIT_662_Z_Minisite-Dubai(11662): 02/04/2026 Grid outage, grid only / grid return awaited" u="1"/>
        <s v="LIT_825_Z_Camp-Bertaud(LIT-825): 06.04.26; Camusat;  Grid outage,  / grid return awaited" u="1"/>
        <s v="ADM_236_H_NGD-BAMYANGA-QTIER-TOUPOURI: 03.04.26; Camusat;  Low solar output, Gen stop due to noise polution / solar return awaited (escalated to L2)" u="1"/>
        <s v="OST_233_H_Foumban-Kounga-II: 20.04.26; Besoin d'un FME sur site pour vérifier la chaine antennaire de l'ODU 3.1; FME Yaya activé pour investigaitons, update ASAP" u="1"/>
        <s v="CTR_154_Z_Montee-Jouvence-II-IHS: 23/04/2026 OCM_AOF_CTR_074_CTR_154_Damas_Montee-Jouvence-II-IHS" u="1"/>
        <s v="NRD_054_H_Garoua-Ouro-Lawan: 24.04.26: IHS: 2.1 V: FME is on site" u="1"/>
        <s v="NRD_086_H_Garoua-Djamboutou-Village-IHS: 06.04.26; IHS; Grid outage, Gen faulty" u="1"/>
        <s v="NRD_086_H_Garoua-Djamboutou-Village-IHS: 07.04.26; IHS; Grid outage, Gen faulty" u="1"/>
        <s v="SUO_191_H_LIMBE-ISSOKOLO-IHS: 21.04.26; ODU UBT-S 3DB29118AA faulty et disponible à Douala et expédition vers Limbe, ETD=22.04.26" u="1"/>
        <s v="SUO_040_H_Tinto: 14/04/2026 ZONE rouge negociation d'accés en cours FME manage avec le level 0 " u="1"/>
        <s v="EST_159_URH_MARARABA: Power status check ongoing" u="1"/>
        <s v="LIT_856_Z_Makepe-Orchidee(LIT-856): 17/04/2026 Carte EAC (3DB19417AA )  faulty commandée passé pas disponible point tranmsis a OCM" u="1"/>
        <s v="OST_252_H_Koundoum: 10.04.26; Activer un FME vérifier le statut du MPR et la chaine antenaire de l'ODU 3/2; FME Willy activé pour investigations, update ASAP" u="1"/>
        <s v="LIT_234_Z_PK17-University-IHS(LIT-234): 30.03.26; Impacté par l'isolation de l'ATN de PK17, finalisation des travaux par CDS ce 31.03.26" u="1"/>
        <s v="SONGKOLONG-IHS_G18L18L8_NRO_094: P2 Incident around Magba_G_OST_023; TX issue" u="1"/>
        <s v="EXN_403_URH_KALKOUSSAM: 13/04/2026 fme activé " u="1"/>
        <s v="CTR_124_Z_ARMP(CTR-124): 03.04.26; Demande d'accès effectuée, en attente validation" u="1"/>
        <s v="SUO_191_H_LIMBE-ISSOKOLO-IHS: 22.04.26; En attente de l'ODU ce jour en provenance de Douala" u="1"/>
        <s v="OST_212_H_Bangang-Fokam-IHS: 16.04.26; Link Bangam-Fokam&lt;&gt;Yenon to be realigned to gain at least 25dbm; FME is informed and is managing" u="1"/>
        <s v="LIT_227_Z_Missole: Power status check ongoing" u="1"/>
        <s v="LIT_990_Z_Bepelle: Power status check ongoing" u="1"/>
        <s v="CTR_858_Z_Nguibassal(CTR-858): 23.04.26: Camusat: unknow / Our technician is managing the point - Escalated to L2" u="1"/>
        <s v="CTR_092_Z_Boutourou(CTR-092): 01.04.26; Link Bamoko&lt;&gt;Boutourou to be realigned to gain 25 dbm; CM-20260401-00007352; FME Jovi is activated to check, update ASAP" u="1"/>
        <s v="LIT_739_Z_SCDP-New(LIT-739): 01.04.26; Camusat; Grid outage, grid only / grid return awaited" u="1"/>
        <s v="CTR_935_Z_BATA-Mokolo-II-IHS(CTR-935): 06.04.26; IHS; Grid outage, No space to deploy MG . // Awaiting Grid return." u="1"/>
        <s v="LIT_587_Z_Camp-Yabassi-IHS(LIT-587): P2 Incident at LIT_736_Z_Mboppi-New (Power issue)" u="1"/>
        <s v="LIT_740_Z_Marche-Central-Bonawon-New: Impacted by LIT_547_Z_Marche-Congo (Power issue)" u="1"/>
        <s v="LIT_648_Z_Babylone-dispensaire(LIT-648): Impacted by LIT_528_Z_Newb-Ancien-Etage-New (Power issue)" u="1"/>
        <s v="LIT_638_Z_Logbessou-Sunshine-City(LIT-638): 09.04.26; Camusat; FME is managing with the guard" u="1"/>
        <s v="SUO_101_N_Ebonji-IHS_G: 06/04/2026 Feedback IHS : cms= 40V FME Lagloire is managing with level 0 due to insecurity (escalated to L2)" u="1"/>
        <s v="OST_420_URH_KOUROMMARCHE: Impacté par NRO_100_H_Bambalang" u="1"/>
        <s v="Meidougou-MTN_G18L18L8_ADM_062: 22.04.2026: Apres conf call effectuer avec THEO et Kingsley. Les spare seront expediee par ESICO ce Jours  De Garoua pour Ngaoundere ETD=23.04.2025" u="1"/>
        <s v="SUO_266_H_Ekata-IHS_U: 23.04.26: Cable toujours en cours d'expédition de Buea, ETD ce soir" u="1"/>
        <s v="Minisite_PK8-ESG-ISTA_L18_LIT_630: 24.04.26: Grid outage, Grid only site / Grid return awaited - Escalade L4" u="1"/>
        <s v="Songloulou-IHS_G9U9U21_LIT_200: 27/04/2026 ODU en cours de dementelement" u="1"/>
        <s v="CTR_841_Z_Carrefour-Diderot(CTR-841): 23.04.26: Grid outage and grid only site, no space to deploy a GEM / Grid return awaited - Escalade L3" u="1"/>
        <s v="CTR_947_Z_Nkoabang-Tradex(CTR-947): 23.04.26: Camusat: Grid outage, gen can start due to noise polution  / grid return awaited - Escalade L3" u="1"/>
        <s v="Touloum-IHS_G18L18L8_EXN_125: 19.04.26; BO TRANS analysis ongoing" u="1"/>
        <s v="Alou-IHS_G9_SUO_133: 23.04.26: FME en route pour le site, ETA=13H UTC" u="1"/>
        <s v="LIT_687_Z_Bepanda-Ambiance(LIT-687): 09/04/2026 Grid outage grid only site / Awaiting grid return" u="1"/>
        <s v="EXN_458_URH_RHUMZOU2: 31.03.2026: Souci De Cascade entre RTN a VITTE. Site de VITTE n'etant pas HO, Point a suivre par le Projet Huawei" u="1"/>
        <s v="CTR_558_Z_Emombo-2eme-Crf(CTR-558): 30/03/2026 Grid outage grid only site /awaiting grid return escalade L3 camusat " u="1"/>
        <s v="CTR_558_Z_Emombo-2eme-Crf(CTR-558): 31/03/2026 Grid outage grid only site /awaiting grid return escalade L4 camusat " u="1"/>
        <s v="CTR_595_Z_Camp-Sonel(CTR-595): 15/04/2026 grid outage. no eneo phase present. site is grid only ESCALADE L4 CAMUSAT " u="1"/>
        <s v="OST_070_H_Baigon: Power status check ongoing" u="1"/>
        <s v="LIT_154_Z_Bonamoussongo-IHS(LIT-154): Power status check ongoing" u="1"/>
        <s v="LIT_614_Z_Mbanga-Bakoko-SIC(LIT-614): Power status check ongoing" u="1"/>
        <s v="Bascheo-IHS_L18L8_NRD_015: 30.03.26; IHS; 3.4 V; Level 0 is on the way; ETA 09:45 PM (escalated to L2)" u="1"/>
        <s v="SUD_269_URZ_AKOMESSING(SUD-269): New site not yet transferred to MSP" u="1"/>
        <s v="Nwa_G9U9_NRO_012: 19.04.26; IHS; Team is on site to swap DG - Escalated to L4" u="1"/>
        <s v="Nwa_G9U9_NRO_012: 20.04.26; IHS; Team is on site to swap DG - Escalated to L4" u="1"/>
        <s v="Nwa_G9U9_NRO_012: 21.04.26; IHS: Team is on site to swap DG - Escalated to L4" u="1"/>
        <s v="CTR_726_Z_Ekounou-Lycee-MTN(CTR-726): 06.04.26; Besoin d'un FME sur site pour vérifier le statut du MPR; CM-20260406-00002467; FME Eloundou activé pour investigations, update ASAP" u="1"/>
        <s v="LIT_663_N_Minisite-Tradex-Village: 08/04/2026 grid outage grid only site / awaiting grid return, ETA=11H UTC" u="1"/>
        <s v="LIT_017_Z_Bberi-Chateau: Impacted by LIT_260_Z_Ndobo-Rail (Power issue)" u="1"/>
        <s v="LIT_229_Z_Edea-Entree: Impacted by LIT_209_Z_Cellucam-New (Power issue)" u="1"/>
        <s v="LIT_647_Z_PK5-Auberge(LIT-647): P2 Incident at Mboppi-New (Power issue)" u="1"/>
        <s v="SUO_102_H_Mile29-Mamfe-IHS: Impacted by Bachuo-Ntai_SUO_030, P1 incident, TX issue" u="1"/>
        <s v="SUO_106_H_Mamfe-Centre-IHS: Impacted by Bachuo-Ntai_SUO_030, P1 incident, TX issue" u="1"/>
        <s v="CTR_858_Z_Nguibassal(CTR-858): 30/03/2026 le FME manage avec le niveau 0, ETA en attente (escalade L2)" u="1"/>
        <s v="LIT_618_Z_Logpom-Akanji-Immeuble(LIT-618): 30.03.26; Camusat; Grid outage, Grid only site / Grid return awaited" u="1"/>
        <s v="EXN_069_H_Yagoua-Quinf: 30.03.26; IHS; Severin is on site to swap motor block (escalated to L2)" u="1"/>
        <s v="OST_397_URH_NJINDOUN: 31.03.26; Besoin d'un FME sur site pour vérifier l'alimentation du module RRU et son interco avec la BBU; CM-20260331-00005889; FME Willy activé pour investigations, update aSAP" u="1"/>
        <s v="SUO_191_H_LIMBE-ISSOKOLO-IHS: 22.04.26; ODU arrivé ce soir et remplacement ce 23.04.26" u="1"/>
        <s v="Binka-IHS_L18L8_NRO_023: 02.04.2026: FME will be on site after nkor restoration " u="1"/>
        <s v="LIT_934_URZ_KOKOUE(LIT-934): 06.04.26; BO TRANS analysis ongoing" u="1"/>
        <s v="OST_115_N_Pangari-MTN: P2 Incident around Magba_G_OST_023; TX issue" u="1"/>
        <s v="OST_372_URH_FORONGAIN: P2 Incident around Magba_G_OST_023; TX issue" u="1"/>
        <s v="OST_376_URH_MAMBICHAM: P2 Incident around Magba_G_OST_023; TX issue" u="1"/>
        <s v="LIT_122_Z_-Old-Airport-IHS: 24.04.26: IHS: Grid only, no space//awaiting grid return" u="1"/>
        <s v="Ebal-IHS_G9U9U21_NRO_101: 16/04/2026 Feedback IHS : ACCESS DENIED BY LOCAL BOYS" u="1"/>
        <s v="CTR_019_Z_La-Gare: 24.04.26: Grid outage, Grid only site / Grid return awaited - Escalade L4" u="1"/>
        <s v="Bekasiki-Guizore_N_G9U9L8L7_ADM_223: Power status check ongoing" u="1"/>
        <s v="LIT_287_Z_New-Deido(LIT-287): 06.04.26; Problème de phases Eneo (compteur Eneo faulty)" u="1"/>
        <s v="LIT_654_Z_SIC-Cacao(LIT-654): 22.04.26; Camusat; Grid outage / Grid return awaited" u="1"/>
        <s v="SUO_107_H_Mamfe-Town-IHS_U, LogicRNCID=386: 24.04.26: Besoin d'un FME sur site pour véifier le statut du MPR; Négociations de l'accès en cours, red zone" u="1"/>
        <s v="LIT_509_Z_Kopongo: 24.04.26: IHS FME is ongoing to the site, no ETA" u="1"/>
        <s v="LIT_593_Z_Loum-PHP(LIT-593): 19.04.26; ODU MPT 13/15GHz PN 3DB20826AA faulty, commande en cours" u="1"/>
        <s v="LIT_630_N_Minisite-PK8-ESG-ISTA: 06.04.26; Module FWGP reçue faulty, nouvelle commande en cours" u="1"/>
        <s v="Yarbang-Gaziya-IHS_G9U21_ADM_142: 13/04/2026 Needfme on site to check MPR Status / FME activated ETA =16H " u="1"/>
        <s v="CTR_739_Z_Mvog-Manga-III(CTR-739): 20.04.26; Site is not supervised. Mobilize FME to move locally for tshoot; FME Henri activé pour investigations ETA=12H UTC" u="1"/>
        <s v="LIT_446_Z_Bsadi-Hopital(LIT-446): Power status check ongoing" u="1"/>
        <s v="LIT_613_Z_Makepe-Bloc-E(LIT-613): Power status check ongoing" u="1"/>
        <s v="LIT_615_Z_Bonewonda-III(LIT-615): Power status check ongoing" u="1"/>
        <s v="LIT_695_Z_Mabanda-CIMAF(LIT-695): Power status check ongoing" u="1"/>
        <s v="LIT_953_Z_Total-Anatole(LIT-953): Power status check ongoing" u="1"/>
        <s v="EXN_406_URH_ZILIM_I_II: 27.03.26; Besoin d'un FME sur site pour vérifier le statut de la BBU et son interco avec la RTN | Point suivi par le projet Huawei" u="1"/>
        <s v="CTR_124_Z_ARMP(CTR-124): 07.04.26; Récupération de la carte au magasin Bassa en cours, ETD à préciser" u="1"/>
        <s v="OST_186_N_Bamenyam_GD: Power status check ongoing" u="1"/>
        <s v="OST_374_URH_BANGOUREN: Power status check ongoing" u="1"/>
        <s v="OST_283_H_Baligam_U, LogicRNCID=385: Power status check ongoing" u="1"/>
        <s v="OST_370_H_Foumbot-Lycee-Technique_U: Power status check ongoing" u="1"/>
        <s v="Meidougou-MTN_G18L18L8_ADM_062: 24.04.2026: Apres conf call effectuer avec THEO et Kingsley. Les spare seront expediee par ESICO ce Jours  De Garoua pour Ngaoundere ETD=24.04.2025" u="1"/>
        <s v="CTR_917_Z_ETOUDI-NEW: 23.04.26: Grid outage, Grid only site / Grid return awaited - Escalade L3" u="1"/>
        <s v="CHR-Bafoussam_G9U9U21L8_OST_307: 22.04.26; Remains down after incident at Ndjinga, need FME on site to check antenna chain of ODU 5.2 at Ndjinga, FME is on site and investigations ongoing" u="1"/>
        <s v="ADM_232_H_NGD-MAL-BAOURO_U, LogicRNCID=387: New site not yet transferred to MSP" u="1"/>
        <s v="Baba-MTN_G9U9_NRO_259: Power status check ongoing" u="1"/>
        <s v="Danfili-MTN-IHS_L8_ADM_122: Power status check ongoing" u="1"/>
        <s v="LIT_091_Z_Nkongmondo(LIT-091): 31.03.26; IHS; Grid outage, no space to deploy MDG, awaiting grid return" u="1"/>
        <s v="LIT_663_N_Minisite-Tradex-Village: 06.04.26; Camusat; Grid outage grid only site / Awaiting grid return" u="1"/>
        <s v="ADM_236_H_NGD-BAMYANGA-QTIER-TOUPOURI: 14.04.26; Camusat; GE cannot be starte due to noise pollution" u="1"/>
        <s v="LIT_128_Z_PK11(LIT-128): 12/04/2026  Carte CorEvo-1G Faulty pas disponible en stock commande en cours vers OCM " u="1"/>
        <s v="LIT_674_Z_Mini_SS_CanalOlympia_2(51674): 07.04.26; FME en route pour le site, ETA=14H30 UTC" u="1"/>
        <s v="LIT_856_Z_Makepe-Orchidee(LIT-856): 15.04.26; Site is not supervised. Mobilize FME to check locally; CM-20260415-00005847; FME Beauclair activé pour investigations, update ASAP" u="1"/>
        <s v="NRO_079_N_Abuh_G: Impacted by NRO_047_N_Bafmeng (TX issue)" u="1"/>
        <s v="CTR_675_Z_Tsinga-Village2(CTR-675): 02.04.26; IHS; 45.5 V; Fme Delor is informed ETA 10:45 PM, L2" u="1"/>
        <s v="LIT_651_Z_DEIDO-MARCHE(LIT-651): 07.04.26; Camusat; Grid outage, Grid only site / grid return awaited" u="1"/>
        <s v="SUO_164_H_Mutengene-E-Police_U: 13.04.26; Camusat; Site not accessible at this time. intervention in the morning" u="1"/>
        <s v="CTR_718_Z_Oyomabang-marche: 27/04/2026 l'AOF est Down Oyomabang-Marche_Oyomabang et ODU faulty commande passé ETD asap " u="1"/>
        <s v="NRD_349 _URH_SABONGARI_2: New site not yet transferred to MSP" u="1"/>
        <s v="CTR_878_Z_BEAC Central-Indoor-8F(CTR-878-8F): 01.04.26; Besoin d'un FME sur site pour tshoot local; Access request done, awaiting validation" u="1"/>
        <s v="SUO_089_H_ASHUM: Impacted by SUO_040_H_Tinto (Power issue)" u="1"/>
        <s v="OST_420_URH_KOUROMMARCHE, LogicRNCID=350: Power status check ongoing" u="1"/>
        <s v="OST_353_H_Bfsam-St-Francois: 22.04.26; Grid only site; Awaiting grid return - Escalated to L2" u="1"/>
        <s v="LIT_662_Z_Minisite-Dubai(11662): 07.04.26; Délestage partiel dans la zone et point en escalade chez Eneo" u="1"/>
        <s v="ADM_132_H_Beka-Hossere-MTN-IHS: 02.04.26; IHS; ACCESS DENIED BY LOCAL AUTHORITY" u="1"/>
        <s v="EXN_300_URH_KARENA: 04/04/2026  Karena etant un site situé dans le cluster de Makari, nous essayons de procéder au transfert de ces spare vers kousseri afin qu'elle soient acheminée sur Makari...Nous vous  reviendrons pour l'ETD sur Kousseri car vu l'heure le départ pour Kousseri n'est pas pour ce jour. " u="1"/>
        <s v="Nwa_G9U9_NRO_012: 27.04.26; Access banned by Separatists" u="1"/>
        <s v="EXN_539_URH_DATCHEKA: 30/03/2026 FME activé Emanage avec le level 0" u="1"/>
        <s v="LIT_459_Z_Bep-An-2000(LIT-459): Impacted by LIT_649_Z_Bep-Cafrad (Power issue)" u="1"/>
        <s v="LIT_183_Z_Nkololoun(LIT-183): 22.04.26; Grid only, no space // awaiting grid return" u="1"/>
        <s v="LIT_590_Z_Njombe-PHP(LIT-590): 14.04.26; Besoin d'un FME sur LIT_233_Tangui pour vérifier la chaine antennaire de l'ODU 7.1; CM-20260414-00004826; FME Eric activé pour investigations, update ASAP" u="1"/>
        <s v="EXN_326_URH_DARSALAM: 13/04/2026 " u="1"/>
        <s v="CTR_945_Z_Omnisport-Betesda: 23.04.26: Camusat: Investigation ongoing FME is managing" u="1"/>
        <s v="NRD_902_URH_MAYO_ZARIA: P2 Incident at ADM_160_H_Phacochere" u="1"/>
        <s v="SUD_021_Z_Mpoloungoue(SUD-021): Power status check ongoing" u="1"/>
        <s v="SUD_053_Z_Kribi-Mpala(SUD-053): Power status check ongoing" u="1"/>
        <s v="SUD_097_Z_Ebolowa-SIM(SUD-097): Power status check ongoing" u="1"/>
        <s v="LIT_621_Z_Minkwele-II: Power status check ongoing" u="1"/>
        <s v="LIT_831_URH_MBONGO_V1: Power status check ongoing" u="1"/>
        <s v="LIT_159_Z_Ndoghem-PK12-IHS(LIT-159): Power status check ongoing" u="1"/>
        <s v="LIT_587_Z_Camp-Yabassi-IHS(LIT-587): Power status check ongoing" u="1"/>
        <s v="LIT_645_Z_Bberi-Excellence(LIT-645): Power status check ongoing" u="1"/>
        <s v="LIT_852_Z_Ndobo-Bilingue-Excellence: power status check ongoing" u="1"/>
        <s v="EST_125_Z_Kolomine-IHS(EST-125): Impacted by EST_114_Z_Ouli-IHS (TX issue)" u="1"/>
        <s v="CTR_849_Z_Fraternite-Adama_Ekombitie-III(CTR-849): 31.03.26; Grid outage, Grid only site / Grid return awaited, L2" u="1"/>
        <s v="EXN_152_N_Badjonre-IHS: Power status check ongoing" u="1"/>
        <s v="EXN_274_N_Tagawa-IHS_G: Power status check ongoing" u="1"/>
        <s v="EXN_287_URH_TOUKOUMAYA: Power status check ongoing" u="1"/>
        <s v="EXN_334_URH_BIR_SALACK: Power status check ongoing" u="1"/>
        <s v="EXN_403_URH_KALKOUSSAM: Power status check ongoing" u="1"/>
        <s v="EXN_419_URH_OURO_GALLE: Power status check ongoing" u="1"/>
        <s v="EXN_487_URH_MANAWATCHI: Power status check ongoing" u="1"/>
        <s v="Dabanga_L18L8_EXN_807: Power status check ongoing" u="1"/>
        <s v="Dong-MTN-IHS_G9U9L8L7_CTR_167: Power status check ongoing" u="1"/>
        <s v="EXN_527_URH_MOVOY: 04/04/2026 FME activé eta asap | Projet Huawei" u="1"/>
        <s v="LIT_258_Z_ZI-Cimencam(LIT-258): 01.04.26; Suite investigations avec le BO TX Benoit, besoin d'un FME sur site pour vérifier le statut de la BBU et tshoot avec le BO TX; CM-20260401-00004909; FME Pascal activé pour investigations, update ASAP" u="1"/>
        <s v="Ngaoui_G9U21_ADM_037: 15/04/2026 escalade THEOPHILE en attente de de L ETD" u="1"/>
        <s v="CTR_657_Z_Nkolbisson-Ayene-Bar(CTR-657): 23.04.26: Camusat: investigations ongoing/Technician is trying to manage with level0" u="1"/>
        <s v="CTR_946_Z_Nkolfoulou-foret-Bar(CTR-946): 23.04.26: Camusat: investigations ongoing/Technician is trying to manage with level0" u="1"/>
        <s v="LIT_091_Z_Nkongmondo(LIT-091): 09.04.26; Grid only , Grid outage no space to deploy the MG // We are waiting the grid return" u="1"/>
        <s v="LIT_091_Z_Nkongmondo(LIT-091): 10.04.26; Grid only , Grid outage no space to deploy the MG // We are waiting the grid return" u="1"/>
        <s v="CTR_941_Z_Biyemassi-Accacia: 23.04.26: Grid outage gen cannot be started due to noise disturbance/ awaiting grid erturn - Escalade L3" u="1"/>
        <s v="Nkan_G9U9U21_LIT_514: Power status check ongoing" u="1"/>
        <s v="OST_301_H_Bantoum-II-IHS_U: 04/04/2026 Expedition de 500m de cable 2*16mm. " u="1"/>
        <s v="EXN_300_URH_KARENA: 19.04.26; Soucis de transport du matériel (car matériel délicat à transporter). Expédition de Maroua pour Kousseri ce jour, ETD à préciser" u="1"/>
        <s v="CTR_192_Z_Saa(CTR-192): Power status check ongoing" u="1"/>
        <s v="CTR_860_N_Mvam-Yetom_G: Power status check ongoing" u="1"/>
        <s v="CTR_896_Z_Nkongoa-Mfou: Power status check ongoing" u="1"/>
        <s v="CTR_924_URH_NKOLBOGO-I: Power status check ongoing" u="1"/>
        <s v="LIT_229_Z_Edea-Entree(LIT-229): Impacted by LIT_209_Z_Cellucam-New (Power issue)" u="1"/>
        <s v="LIT_736_Z_Mboppi-New(LIT-736): P2 Incident at LIT_736_Z_Mboppi-New (Power issue)" u="1"/>
        <s v="LIT_936_URZ_DIZANGUE-4x4: 23.04.26; Power issue and solar only; Awaiting sunshine" u="1"/>
        <s v="SUO_219_H_Limbe-Coconut-Island-MTN_U: 14/04/2026 Power issue MTN escalade L5 MTN " u="1"/>
        <s v="LIT_407_Z_Shell-NewBell-Carrefour(LIT-407): 22.04.26; IHS; Grid only, no space // awaiting grid return" u="1"/>
        <s v="LIT_407_Z_Shell-NewBell-Carrefour(LIT-407): 31.03.26; IHS; Grid only, No space // Awaiting grid return" u="1"/>
        <s v="LIT_657_Z_Kotto-Denver(LIT-657): 21.04.26; Camusat; Grid outage, Grid only site / awaiting Grid return" u="1"/>
        <s v="LIT_663_N_Minisite-Tradex-Village: 10.04.26; Camusat; Probable Grid outage, Grid only site / FME will check" u="1"/>
        <s v="LIT_129_Z_Bonadiwoto-IHS(LIT-129): 20.04.26; AOF Bonadiwoto&lt;&gt;IPD down, routing ongoig to FH" u="1"/>
        <s v="EST_199_Z_GAROUA-BOULAI-SABONGARI(EST-199): 09.04.26; IHS; Prolonged Grid outage, GEN overload - Escalade L3" u="1"/>
        <s v="ADM_024_N_Galim-Tignere_G: 10.04.26; Besoin d'un FME sur site pour vérifier la chaine antennaire de l'ODU 3.1; FME Willy activé pour investigations, update ASAP" u="1"/>
        <s v="LIT_428_Z_New-Town-Aeroport-IHS(LIT-428): Power status check ongoing" u="1"/>
        <s v="LIT_528_Z_Newb-Ancien-Etage-New(LIT-528): Power status check ongoing" u="1"/>
        <s v="LIT_790_Z_Bomono-ba-mbengue-IHS(LIT-790): Power status check ongoing" u="1"/>
        <s v="NRD_349_URH_SABONGARI_2: New site not yet transferred to MSP" u="1"/>
        <s v="Bekondo-IHS_L18L8_SUO_096: 09.04.26; Négociations de l'accès en cours, zone rouge" u="1"/>
        <s v="CTR_297_Z_NOMALE(CTR-297): 18.04.26; FME sur site, cable power du MPR cramé, remplacement en cours" u="1"/>
        <s v="SUO_220_H_Mile16-Bolifamba-IHS: Power status check ongoing" u="1"/>
        <s v="CTR_942_Z_Mbankolo-II(CTR-942): 10.04.26; Camusat; Grid outage ,gen stopped by landlord due to Noise distorbance / Grid restoration awaited - Escalade L4" u="1"/>
        <s v="SUD_092_Z_Port_Autonome_Kribi(37092): 01/04/2026 FME sur site , infiltration d'eau dans le batiment et les equipements arrêt volontaire du courant un delai de 2 jours dois être observé ETR = 03/01/2026" u="1"/>
        <s v="SUD_092_Z_Port_Autonome_Kribi(37092): 03/04/2026 FME sur site , infiltration d'eau dans le batiment et les equipements arrêt volontaire du courant un delai de 2 jours dois être observé ETR = 03/01/2026" u="1"/>
        <s v="CTR_596_Z_Ebom-Maetur(CTR-596): 07.04.26; Power issue Eneometer faulty - En attente du retour de la chef d'agence Eneo" u="1"/>
        <s v="Bambui-II_G9U9L8_NRO_140: 10.04.26; Besoin d'un FME sur NRO_061_Bambili-University pour vérifier la chaine antennaire de l'ODU 4.2; CM-20260410-00001990; RM Denis informé pour investigations, update ASAP" u="1"/>
        <s v="Bambui-II_G9U9L8_NRO_140: 15.04.26; Besoin d'un FME sur site pour vérifier la chaine antennaire de l'ODU 3.1; CM-20260415-00005193; FME Uche activé pour investigations, update ASAP" u="1"/>
        <s v="Ngbetnsouen_L18L8_OST_219: 20.04.26; Besoin d'un FME sur site pour vérifier le statut de la MRBTS2 et son interco avec le MPR S1P2; FME Willy activé pour investigations, update ASAP" u="1"/>
        <s v="LIT_649_Z_Bep-Cafrad(LIT-649): 06.04.26; Camusat; Grid outage Grid onlys site / Grid restoration awaited - Escalade L2" u="1"/>
        <s v="LIT_613_Z_Makepe-Bloc-E(LIT-613): 22.04.26; Camusat; Grid outage / Grid return awaited" u="1"/>
        <s v="LIT_791_Z_Mabanda-New(LIT-791): 17.04.26; Grid outage, grid only / grid return awaited" u="1"/>
        <s v="Laising_G9U9U21_NRO_044: Power status check ongoing" u="1"/>
        <s v="SUD_092_Z_Port_Autonome_Kribi(37092): 03/04/2026 FME sur site , infiltration d'eau dans le batiment et les equipements arrêt volontaire du courant un delai de 2 jours dois être observé ETR = 06/01/2026" u="1"/>
        <s v="Nkolngbwa_N_G9U9L8L7_SUD_285: Power status check ongoing" u="1"/>
        <s v="Akongo-IHS_G9U9_CTR_436: 23.04.26: UE Relay site, new ETR=Juin" u="1"/>
        <s v="CTR_1196_URZ_ESSE-EKOUMDOUMA-II(CTR-1196): Power status check ongoing" u="1"/>
        <s v="CTR_451_Z_Menloh-Maloume-Camrail(CTR-451): Power status check ongoing" u="1"/>
        <s v="CTR_842_Z_CRTV_Yaounde_Mballa_II-1(40842): Power status check ongoing" u="1"/>
        <s v="Alou-IHS_G9_SUO_133: 18.04.26; Probable power issue; IHS feedback awaiting - Escalated to L2" u="1"/>
        <s v="Matsari_G9U9L8L7_CTR_301: 01.03.26; IHS; Gen AVR faulty, ETA for replacement, 02.04.26, 12:30 AM (escalated to L2)" u="1"/>
        <s v="Mambine_G9U9U21_CTR_097: 21.04.26; Besoin d'un FME sur site pour vérifier le statut de la MRBTS1 et son interco avec le MPR S1P2; CM-20260421-00000491; FME Etienne activé pour investigations, ETA=17H UTC" u="1"/>
        <s v="Mankouotmbou_G9U9U21_OST_245: Power status check ongoing" u="1"/>
        <s v="EXN_505_URH_MODJOM_BODI: Impacted by EXN_037_H_Mindif" u="1"/>
        <s v="ADM_101_H_Ngd-Burkina-II-IHS_U: 01/04/2026 FME activé eta asap " u="1"/>
        <s v="Pinyin-New_L18L8_NRO_247: Power status check ongoing" u="1"/>
        <s v="SUO_102_H_Mile29-Mamfe-IHS: 21.04.26; IHS; Gerald is managing with levell 0, ETA asap" u="1"/>
        <s v="EXN_300_URH_KARENA: 02/04/2026 Expedition toujours en cours Retards du transporteur a cause d'une panne de vehicule Nouvelle ETD=03/04/2026" u="1"/>
        <s v="EXN_466_URH_GAYAK_GARRE: Impacted by EXN_235_H_Korek-Djarengol-II (TX issue)" u="1"/>
        <s v="LIT_827_Z_Bwang-Bakoko(LIT-827): 06.04.26; BO TRANS analysis ongoing" u="1"/>
        <s v="OST_906_URH_KOUROM_CHEFFERIE: 23.04.26; BO TRANS analysis ongoing" u="1"/>
        <s v="Mindourou_L18L8_EST_012: Power status check ongoing" u="1"/>
        <s v="SUO_266_H_Ekata-IHS: 29.03.2026 IHS: FME Gerald is unreachable; IENG Ibrahim is managing." u="1"/>
        <s v="ADM_182_H_Toumbouroum: 24.04.26: Besoin d'un FME sur site pour vérifier la chaine antennaire de l'ODU 3.1; PLM-20260424-00000755; FME Herve activé pour investigations, update ASAP" u="1"/>
        <s v="NRO_052_H_Kumbo-Bangam-IHS: 17.04.26; 35 V; Kelvin is informed and managing with level 0" u="1"/>
        <s v="Zhoa_G9G18U9U21L18L8_NRO_030: Power status check ongoing" u="1"/>
        <s v="NRO_168_H_Mankon-Mile-7: New site not yet transferred to MSP" u="1"/>
        <s v="LIT_205_Z_Ndogp-St-Nicolas(LIT-205): Impacted by LIT_554_Z_Ndpssi-Vallee-de-la-Paix(LIT-554)" u="1"/>
        <s v="CTR_671_Z_Nkolfoulou-I(CTR-671): 31/03/2026 Retour cds apres la coupure de nkolzié escalade CDS" u="1"/>
        <s v="LIT_122_Z_-Old-Airport-IHS(LIT-122): 07.04.26; Grid only, No space // Awaiting grid return" u="1"/>
        <s v="NRD_270_H_TOUBORO-VILLE-II: P1 Incident at ADM_005_H_Touboro" u="1"/>
        <s v="CTR_1169_Z_Eloumdem-III(CTR-1169): Impacted by CTR_630_Z_Eloumdem (TX issue)" u="1"/>
        <s v="CTR_696_Z_NKongkarak-MTN-IHS(CTR-696): Impacted by CTR_227_Z_Lobo (TX issue)" u="1"/>
        <s v="NSEM_N_G9U9L8L7_CTR_859: P1 incident at EST_076_N_Diang-MTN; TX issue, FME is managing" u="1"/>
        <s v="LIT_663_N_Minisite-Tradex-Village: 23.04.26: Grid outage grid only site awaited grid return - Escalade L3" u="1"/>
        <s v="Ouru-Dara_G9U9U21_ADM_148: 30/03/2026 FME en route ETA=12H30 UTC // FME sur site " u="1"/>
        <s v="LIT_693_Z_Ndogp-Ecole-Publique(LIT-693): 02/04/2026 Grid outage Grid only site / Grid restoration awaited." u="1"/>
        <s v="LIT_122_Z_-Old-Airport-IHS(LIT-122): 17.04.26; Grid outage, No space to deploy MDG, Awaiting grid return - Escalated to L2" u="1"/>
        <s v="CTR_092_Z_Boutourou(CTR-092): 07.04.26; Camusat;  Souci d'acces la nuit le site est en brousse investigation prevue le matin" u="1"/>
        <s v="BARDAKE-HIS_L18L8_NRD_110: 20.04.26; UE Relay site, OCM Ing" u="1"/>
        <s v="OST_328_URH_KOUROM: P1 incident at Bambalang" u="1"/>
        <s v="SUD_112_Z_Akom-Centre-Hill-IHS(SUD-112): Impacted by SUD_246_Z_Mintom-MTN(SUD-246)" u="1"/>
        <s v="LIT_993_Z_Lendi-Rue-Duplex-IHS(LIT-993): Impacted by LIT_774_Z_Lendi-Chefferie (TX issue)" u="1"/>
        <s v="NRD_145_H_Garoua-Lainde-II: Power status check ongoing" u="1"/>
        <s v="NRD_186_H_Garoua-Bockle-II: Power status check ongoing" u="1"/>
        <s v="Nkor_G9G18U9U21L18L8_NRO_238: 05/04/2026 Pas d'accès ce jour planifier pour le 07/04/0226 " u="1"/>
        <s v="EXN_037_H_Mindif_U: Power status check ongoing" u="1"/>
        <s v="EXN_244_H_Kosseoua: power status check ongoing" u="1"/>
        <s v="EXN_398_URH_SEHEBA: Power status check ongoing" u="1"/>
        <s v="EXN_399_URH_OULOUF: Power status check ongoing" u="1"/>
        <s v="EXN_434_URH_KOURBI: Power status check ongoing" u="1"/>
        <s v="EXN_486_URH_DAMLAY: Power status check ongoing" u="1"/>
        <s v="EXN_494_URH_DJAPAI: Power status check ongoing" u="1"/>
        <s v="EXN_499_URH_TYPAIN: Power status check ongoing" u="1"/>
        <s v="EXN_514_URH_KOLARA: Power status check ongoing" u="1"/>
        <s v="EXN_529_URH_OULORE: Power status check ongoing" u="1"/>
        <s v="EXN_546_URH_GOHING: Power status check ongoing" u="1"/>
        <s v="EXN_906_URH_MOKONG: Power status check ongoing" u="1"/>
        <s v="CTR_472_Z_Damas-II(CTR-472): 17/04/2026 CDS activé pour la fibre" u="1"/>
        <s v="OST_240_H_Bfsam-Ndiandam-II: 21/04/2026 grid outage, grid only / grid return awaited - Escalated to L3" u="1"/>
        <s v="CTR_003_Z_Ebombe(CTR-003): 20.04.26; Suite de la configuration de la VSWD ce jour, ETA=12H UTC - FME sur site et investigations en cours" u="1"/>
        <s v="LIT_657_Z_Kotto-Denver: 27.04.26: Camusat: grid only site probable grid outage / FME will check" u="1"/>
        <s v="NRD_054_H_Garoua-Ouro-Lawan: Power status check ongoing" u="1"/>
        <s v="NRD_117_H_Ngalbidje-MTN-IHS: Power status check ongoing" u="1"/>
        <s v="Binka-IHS_L18L8_NRO_023: 23.04.26: IHS: 1.1V: FME Roland is managing with level 0" u="1"/>
        <s v="CTR_353_Z_Nguinda(CTR-353): 21.04.26; Rectifiers issue on site, escalated to L2 of IHS" u="1"/>
        <s v="EXN_405_URH_SAGOULOU_I: 01.04.26; Need FME at EXN_407_URH_IVIE to reset RTN, remote action ongoing" u="1"/>
        <s v="EXN_406_URH_ZILIM_I_II: 01.04.26; Need FME at EXN_407_URH_IVIE to reset RTN, remote action ongoing" u="1"/>
        <s v="LIT_587_Z_Camp-Yabassi-IHS: P2 Incident at LIT_736_Z_Mboppi-New; Power issue" u="1"/>
        <s v="CTR_353_Z_Nguinda(CTR-353): 22.04.26; Rectifiers issue on site, escalated to L3 of IHS" u="1"/>
        <s v="Songloulou-IHS_G9U9U21_LIT_200: 23.04.26: ODU MPT 7-8G 3DB20858AC faulty, cable Eth faulty, carte MPT faulty, commande passée et vérifications du SPM en cours" u="1"/>
        <s v="CTR_205_Z_Bondjock: Power status check ongoing" u="1"/>
        <s v="CTR_943_Z_Mimboman: Power status check ongoing" u="1"/>
        <s v="CTR_003_Z_Ebombe(CTR-003): 21.04.26; Camusat; Technicien sur site, travaux en cours" u="1"/>
        <s v="EXN_082_H_Maroua-Loperey: 01.04.26; IHS; Grid only, No space // Awaiting grid return (escalated to L2)" u="1"/>
        <s v="EXN_197_H_Doualare-II: 31.03.26; Camusat; Grid outage GEN issue awaiting grid return (escalated to L2)" u="1"/>
        <s v="EXN_197_H_Doualare-II: 01.04.26; Camusat; grid outage, gen faulty / grid return awaited (escalated to L2)" u="1"/>
        <s v="EXN_330_URH_DOLLAGO: Impacted by EXN_037_H_Mindif" u="1"/>
        <s v="EXN_526_URH_GADAS17: Impacted by EXN_037_H_Mindif" u="1"/>
        <s v="Madingring_L18L8L26_NRD_036: New site not yet transferred to MSP" u="1"/>
        <s v="LIT_756_Z_BTS-Mobile-Krystal-Palace(LIT-756): 09.04.26; Site démentelé pour couvrir un évènement dans la ville de Bamenda" u="1"/>
        <s v="OST_090_H_Bangourain: Power status check ongoing" u="1"/>
        <s v="OST_243_H_Batcham-II: Power status check ongoing" u="1"/>
        <s v="OST_252_H_Koundoum_U: Power status check ongoing" u="1"/>
        <s v="OST_316_H_Didango-II: Power status check ongoing" u="1"/>
        <s v="OST_343_URH_KOUHOUAT: Power status check ongoing" u="1"/>
        <s v="OST_419_URH_KOUHOUAT: Power status check ongoing" u="1"/>
        <s v="NRO_052_H_Kumbo-Bangam-IHS: Power status check ongoing" u="1"/>
        <s v="NRO_063_H_Bamenda-GTTC-IHS: Power status check ongoing" u="1"/>
        <s v="NRO_085_N_Baba-Babungo-IHS: Power status check ongoing" u="1"/>
        <s v="SUO_234_H_Limbe-Mile_1: 10.04.26; Camusat; Technician is managing with level zero" u="1"/>
        <s v="SUO_046_H_Ilor-MTN: 09.04.26; IHS; Teams is on site for PM and swap Baie // Awaiting End of Works" u="1"/>
        <s v="LIT_947_Z_Beedi-II(LIT-947): 10.04.26; Grid outage and GEN stopped due to noise disturbance - Escalade L2" u="1"/>
        <s v="EXN_300_URH_KARENA: 07/04/2026 KARENA : Apres l'arrivee des Panneaux solaires et battéries à Maroua. l'expedition continue demain de Maroua vers Kousseri sur une route tres mauvaise et ensuite de Kousseri vers Makary avec des panneaux solaire de 2m chacun et donc assez delicat a transporter. ETD pour Makary 12/04/2026. ETR 13/04/2026" u="1"/>
        <s v="EXN_300_URH_KARENA: 08/04/2026 KARENA : Apres l'arrivee des Panneaux solaires et battéries à Maroua. l'expedition continue demain de Maroua vers Kousseri sur une route tres mauvaise et ensuite de Kousseri vers Makary avec des panneaux solaire de 2m chacun et donc assez delicat a transporter. ETD pour Makary 12/04/2026. ETR 13/04/2026" u="1"/>
        <s v="Mamfe-Camtel_L8_SUO_245: Impacted by Bachuo-Ntai_SUO_030, P1 incident, TX issue" u="1"/>
        <s v="SUO_256_H_Muyuka-Yoke: 20.04.26; Red zone today, intervention planned this 20.04.26" u="1"/>
        <s v="NRO_138_H_Jakiri-Church-IHS: Power status check ongoing" u="1"/>
        <s v="EXN_503_URH_MODITANE_GARGA_ADJI: Power status check ongoing" u="1"/>
        <s v="EXN_023_H_Meri: Power status check ongoing" u="1"/>
        <s v="EXN_339_URH_BLABLINE: Impacted by EXN_007_N_Amchide" u="1"/>
        <s v="EXN_435_URH_MEDMICHE: Impacted by EXN_007_N_Amchide" u="1"/>
        <s v="CTR_699_N_Batchenga-Nachtigal-IHS: 21.04.26; Pylone de Camtel. Demande d'accès en cours pour des travaux en hauteur" u="1"/>
        <s v="Mbonso_L18L8_NRO_057: Impacted by Ntem_L18L8_NRO_056" u="1"/>
        <s v="CTR_123_Z_Maison-Blanche-IHS(CTR-123): Power status check ongoing" u="1"/>
        <s v="CTR_135_Z_Talla-Monatele-IHS(CTR-135): Power status check ongoing" u="1"/>
        <s v="CTR_419_Z_Etougebe-Lycee-MTN(CTR-419): Power status check ongoing" u="1"/>
        <s v="CTR_523_Z_Nkolmekong-YDE-IHS(CTR-523): Power status check ongoing" u="1"/>
        <s v="CTR_652_Z_Hopital-de-La-Cass(CTR-652): Power status check ongoing" u="1"/>
        <s v="CTR_831_Z_Mbalgong-Carrefour(CTR-831): Power status check ongoing" u="1"/>
        <s v="EXN_300_URH_KARENA: 24.04.26: Travaux de restoration en cours ce jour, ETR=14H UTC" u="1"/>
        <s v="LIT_856_Z_Makepe-Orchidee(LIT-856): 16/04/2026 FME activé ETA=12H UTC " u="1"/>
        <s v="SUO_299_H_Limbe-Samko: 17/04/2026 Carte core faulty commande en cours " u="1"/>
        <s v="CTR_726_Z_Ekounou-Lycee-MTN(CTR-726): 20.04.26; Power issue on site, escalated to L2 of MTN" u="1"/>
        <s v="LIT_778_Z_Indoor-K-Hotel: 24.04.26: Besoin d'un FME sur site pour vérifier le statut de la BBU et son interco avec le MPR S1P3; CM-20260424-00000053; FME Boris activé pour investigations, ETA=12H UTC" u="1"/>
        <s v="LIT_420_Z_Qtier-Tergal(LIT-420): 22.04.26; Camusat; Technicien sur site, update ASAP - Escalated to L2" u="1"/>
        <s v="LIT_663_N_Minisite-Tradex-Village: 18.04.26; Power alarms; Camusat feedback awaiting - Escalated to L2" u="1"/>
        <s v="LIT_122_Z_-Old-Airport-IHS(LIT-122): 10.04.26: Grid outage, no space to deploy MDG, awaiting grid return - Escalade L3" u="1"/>
        <s v="LIT_687_Z_Bepanda-Ambiance(LIT-687): 09/04/2026 Grid outage grid only site / Awaiting grid return - Escalated to L3" u="1"/>
        <s v="CTR_1050_Z_Nouvelle-Route-Nkomo: Power status check ongoing" u="1"/>
        <s v="CTR_1064_URZ_MEKONE-I(CTR-1064): Power status check ongoing" u="1"/>
        <s v="CTR_1065_URZ_YEBEKOLO(CTR-1065): Power status check ongoing" u="1"/>
        <s v="CTR_1070_URZ_MANDJOUK(CTR-1070): Power status check ongoing" u="1"/>
        <s v="CTR_1199_URZ_MASSASSA(CTR-1199): Power status check ongoing" u="1"/>
        <s v="CTR_478_Z_Anguissa-IHS(CTR-478): Power status check ongoing" u="1"/>
        <s v="CTR_528_Z_Mbankomo-IHS(CTR-528): Power status check ongoing" u="1"/>
        <s v="CTR_647_Z_Ekie-Sud-IHS(CTR-647): Power status check ongoing" u="1"/>
        <s v="CTR_682_Z_Etoa-Meki-II(CTR-682): Power status check ongoing" u="1"/>
        <s v="CTR_723_Z_Ekombitie-II(CTR-723): Power status check ongoing" u="1"/>
        <s v="CTR_747_Z_Obili-GP-MTN(CTR-747): Power status check ongoing" u="1"/>
        <s v="EXN_405_URH_SAGOULOU_I: 27/04/2026 Le FME en route pour Pette, niveau zéro activé pour action sur Mazera, ETA 11H" u="1"/>
        <s v="EXN_406_URH_ZILIM_I_II: 27/04/2026 Le FME en route pour Pette, niveau zéro activé pour action sur Mazera, ETA 11H" u="1"/>
        <s v="CTR_221_Z_Efok: Power status check ongoing" u="1"/>
        <s v="EXN_218_H_Sedek: Impacted by EXN_037_H_Mindif" u="1"/>
        <s v="SUO_003_H_Limbe-UQ: 24.04.26: Power issue, Camusat activé pour investigations, ETA 15:30" u="1"/>
        <s v="EST_114_Z_Ouli-IHS(EST-114): 17.04.26; Carte MPT faulty et expédiée, remplacement ce 18.04.26" u="1"/>
        <s v="NRO_047_N_Bafmeng_G: 16/04/2026 access not granted for this site for now we keep trying ESCLADE FM THEOPHILE PLAN TO 18/04/2026" u="1"/>
        <s v="NRD_252_H_Garoua-Ngalbidjie-III: 30/03/2026 FME is managing with level0" u="1"/>
        <s v="SUO_133_N_Alou-IHS_G: 20.04.26; Acces Negociation Ongoing Planned For 21.04.2026 If access granted" u="1"/>
        <s v="SUO_133_N_Alou-IHS_G: 21.04.26; Acces Negociation Ongoing Planned For 21.04.2026 If access granted" u="1"/>
        <s v="OST_283_H_Baligam: 01/04/2026 Access negociation ongoing" u="1"/>
        <s v="OST_283_H_Baligam: 31/03/2026 Access negociation ongoing" u="1"/>
        <s v="LIT_122_Z_-Old-Airport-IHS(LIT-122): 08/04/2026 GRID ONLY NO SPACE AWAITING GRID RETURN" u="1"/>
        <s v="LIT_647_Z_PK5-Auberge(LIT-647): 22.04.26; Grid outage, Grid only / awaiting Grid return" u="1"/>
        <s v="Yarbang-Gaziya-IHS_G18L18L8_ADM_142: 16.04.26; Besoin d'un FME sur site pour tshoot avec le BO TX; CM-20260416-00005190; FME Hippolite activé pour investigations, update ASAP" u="1"/>
        <s v="CTR_251_Z_Vallee-Bastos(CTR-251): 30/03/2026 negociation d 'accès toujours en cours " u="1"/>
        <s v="EST_024_Z_Nguelemendouka-FH(EST-024): P1 incident at EST_076_N_Diang-MTN; TX issue, FME is managing" u="1"/>
        <s v="ADM_160_H_Phacochere_U: Power status check ongoing" u="1"/>
        <s v="Touloum-IHS_G18L18L8_EXN_125: Power status check ongoing" u="1"/>
        <s v="EXN_181_H_Kousseri-Arazai-MTN-IHS: Power status check ongoing" u="1"/>
        <s v="OST_083_H_Foumban-NDjisse: Power status check ongoing" u="1"/>
        <s v="OST_392_URH_MBEKONG_MAGAP: Power status check ongoing" u="1"/>
        <s v="OST_411_H_Koutaba-Teyandi: Power status check ongoing" u="1"/>
        <s v="SUO_063_H_Buea-Centre-Ville: 02/04/2026 EAC board faulty need to be replaced. Command ongoing." u="1"/>
        <s v="Ngomedzap_G9U21_CTR_188: 23/04/2026 ETR mi-juin" u="1"/>
        <s v="ADM_182_H_Toumbouroum: 01/04/2026 FME sur site intervention en cours " u="1"/>
        <s v="CTR_353_Z_Nguinda(CTR-353): 19.04.26; IHS; FME is ongoing to site, ETA ASAP" u="1"/>
        <s v="CTR_251_Z_Vallee-Bastos(CTR-251): 29.03.2026 CAMUSAT: Accès refuser par la sécurité / Residence occupé par les Americains / la sécurité demande de passer aux heures de maintenances habituel recherche de solution en cours" u="1"/>
        <s v="LIT_585_Z_Ngo-Njo-II: Power status check ongoing" u="1"/>
        <s v="LIT_624_Z_Ndobo3-MTN: Power status check ongoing" u="1"/>
        <s v="CTR_1169_Z_Eloumdem-III(CTR-1169): Power status check ongoing" u="1"/>
        <s v="CTR_174_Z_Obala-Carrefour-MTN-IHS: Power status check ongoing" u="1"/>
        <s v="CTR_598_Z_Obobogo-Paloma(CTR-598): Power status check ongoing" u="1"/>
        <s v="CTR_712_Z_Nkolfoulou-CSD(CTR-712): Power status check ongoing" u="1"/>
        <s v="CTR_739_Z_Mvog-Manga-III(CTR-739): Power status check ongoing" u="1"/>
        <s v="CTR_746_Z_Mendong-IV-MTN(CTR-746): Power status check ongoing" u="1"/>
        <s v="CTR_835_Z_Carrefour-Elat(CTR-835): Power status check ongoing" u="1"/>
        <s v="CTR_954_Z_Nkolfoulou-III(CTR-954): Power status check ongoing" u="1"/>
        <s v="Alou-IHS_G9U9U21_SUO_133: 23.04.26: FME en route pour le site, ETA=13H UTC" u="1"/>
        <s v="CTR_699_N_Batchenga-Nachtigal-IHS: 24.04.26: En attente de validation de l'accès ce jour" u="1"/>
        <s v="EXN_300_URH_KARENA: 18.04.26; Négociations de l'escorte en cours pour Makary, update ASAP" u="1"/>
        <s v="LIT_586_Z_Yabassi-Greenfil(LIT-586): 09.04.26; Camusat technician is managing with guard who is on site - escalated to L3" u="1"/>
        <s v="LIT_947_Z_Beedi-II: New site not yet transferred to MSP" u="1"/>
        <s v="LIT_984_Z_SINCATEX: New site not yet transferred to MSP" u="1"/>
        <s v="Kaladi-MTN-IHS_G9U21_ADM_100: 27/04/2026 FME HIPOLITE activé eta asap " u="1"/>
        <s v="LIT_756_Z_BTS-Mobile-Krystal-Palace(LIT-756): 09/04/2026 Grid outage grid only site / Awaiting grid return" u="1"/>
        <s v="CTR_822_Z_Ebebda(CTR-822): 02.04.26; Camusat; FME a partagé un ETA de 23H30, Mais reste injoignable on vous reviens dès que possible si on a du nouveau" u="1"/>
        <s v="EXN_350_H_Maroua-Ziling: 17/04/2026 Matériel recu fme sur site travaux en cours " u="1"/>
        <s v="LIT_647_Z_PK5-Auberge(LIT-647): 19.04.26; Camusat; Grid outage, Grid only site /  Grid return awaited - L2" u="1"/>
        <s v="NRO_050_N_Bangolan_G: P1 incident at Bambalang" u="1"/>
        <s v="EXN_300_URH_KARENA: 08/04/2026 KARENA : Apres l'arrivee des Panneaux solaires et battéries à Maroua. l'expedition continue demain de Maroua vers Kousseri sur une route tres mauvaise et ensuite de Kousseri vers Makary avec des panneaux solaire de 2m chacun et donc assez delicat a transporter. ETD pour Makary ETD 14.04.2026 et ETR 15.04.2026" u="1"/>
        <s v="Bangolan_L18L8_NRO_050: Power status check ongoing" u="1"/>
        <s v="LIT_074_Z_Bonewonda(LIT-074): Impacted by LIT_379_Z_Bonewonda-Chefferie(LIT-379)" u="1"/>
        <s v="Mvangan-IHS_G9_SUD_066: 01/04/2026 fme activé manage avec le level 0 reset en cours " u="1"/>
        <s v="CTR_205_Z_Bondjock: Impacted by CTR_186_Z_Minka-MTN-IHS(CTR-186)" u="1"/>
        <s v="LIT_841_Z_PK12-BASSA-SODIKOMBO(LIT-841): Power status check ongoing" u="1"/>
        <s v="LIT_871_Z_Bonamatoumbe-III-IHS(LIT-871): Power status check ongoing" u="1"/>
        <s v="LIT_938_URZ_MBAMBOU-Division-5(LIT-938): Power status check ongoing" u="1"/>
        <s v="LIT_969_Z_Nyalla-Qtier-Haoussa(LIT-969): Power status check ongoing" u="1"/>
        <s v="LIT_989_Z_Bonaberi-Matelot-IHS(LIT-989): Power status check ongoing" u="1"/>
        <s v="CTR_874_Z_IHS-China-Embassy-Yde(CTR-874): 06.04.26; IHS; Grid outage, No space to deploy MG . // Awaiting Grid return." u="1"/>
        <s v="LIT_1014_Z_SABC-SIAC-Indoor(LIT-1014): New site not yet transferred to MSP" u="1"/>
        <s v="LIT_875_Z_Douche-PAD-Outdoor(LIT-875): New site not yet transferred to MSP" u="1"/>
        <s v="LIT_957_Z_Vallee-Des-Princes(LIT-957): New site not yet transferred to MSP" u="1"/>
        <s v="NTENYING1_G9U9L8L7_N_SUD_161: 18.04.26; Carte core EVO 1G faulty, commande en cours" u="1"/>
        <s v="LIT_547_Z_Marche-Congo: 24.04.26: Probable grid outage, grid only site - Escalated to L2" u="1"/>
        <s v="LIT_647_Z_PK5-Auberge(LIT-647): 20.04.26; Camusat; Grid outage, Grid only site /  Grid return awaited - L4" u="1"/>
        <s v="LIT_587_Z_Camp-Yabassi-IHS(LIT-587): P2 Incident at Mboppi-New (Power issue)" u="1"/>
        <s v="LIT_154_Z_Bonamoussongo-IHS(LIT-154): Impacted by LIT_649_Z_Bep-Cafrad (Power issue)" u="1"/>
        <s v="LIT_371_Z_C-D-Palmiers-II(LIT-371): Impacted by LIT_036_Z_C-D-Palmiers (Power issue)" u="1"/>
        <s v="LIT_616_Z_Buca-Voyage(LIT-616): 05/04/2026 Grid outage grid only site / Awaiting grid return" u="1"/>
        <s v="LIT_287_Z_New-Deido(LIT-287): 06.04.26; Problème de phases Eneo (compteur Eneo faulty), escalade L4" u="1"/>
        <s v="LIT_122_Z_-Old-Airport-IHS(LIT-122): 14.04.26; Grid only no space // awaiting grid return" u="1"/>
        <s v="EST_199_Z_GAROUA-BOULAI-SABONGARI(EST-199): 10.04.26; IHS; Prolonged Grid outage, GEN overload - Escalade L4" u="1"/>
        <s v="OST_221_H_Bamendjing-MTN-IHS_U: 06.04.26; Point escaladé à l'équipe projet car BTS Huawei pas encore acceptée" u="1"/>
        <s v="BARDAKE-HIS_G9U9_NRD_110: 20.04.26; Nouvel ETR=22.04.26" u="1"/>
        <s v="Mabeta_G18L18L8_SUO_165: Power status check ongoing" u="1"/>
        <s v="CTR_135_Z_Talla-Monatele-IHS(CTR-135): 16/04/2026 FME gregoire en route ETA=14H30 UTC " u="1"/>
        <s v="LIT_493_Z_Penja-Shell-IHS: Power status check ongoing" u="1"/>
        <s v="LIT_500_N_Ndjokloumbe-IHS: Power status check ongoing" u="1"/>
        <s v="LIT_832_URH_MBONGO_V2_BIS: Power status check ongoing" u="1"/>
        <s v="EXN_250_H_Maroua-Entree: 20.04.2026: FME Yanoussa is not reachable. ESCALATION Done to the RM ETA=01:00 PM" u="1"/>
        <s v="EXN_143_H_Maroua-Djarengol-II: 09.04.26; Besoin d'un FME sur site pour vérifier le statut du MPR; CM-20260409-00003324; FME Sadjo activé pour investigations, update ASAP" u="1"/>
        <s v="ADM_163_H_Mbamti-Katarko: 20.04.2026: Le FME vient de terminer le remplaceemnt du FSMF a Pang-CAMTEL, S'il prend la route pour Mbamti-katarko a cette heure il arrviera tres tard et ne pourra pas proceder au remplaceement de l'ODU en Hauteur donc l'intervention se fera tres tot demain 21.04.2026" u="1"/>
        <s v="Nwa_G9U9_NRO_012: 22.04.26; Access banned by Separatist" u="1"/>
        <s v="Nwa_G9U9_NRO_012: 23.04.26; Access banned by Separatist" u="1"/>
        <s v="Nwa_G9U9_NRO_012: 24.04.26; Access banned by Separatist" u="1"/>
        <s v="Songloulou-IHS_G9U9U21_LIT_200: 24.04.26: ODU MPT 7-8G pas disponible et commande en cours vers OCM. Cable Eth, carte MPT et chassis en cours d'expédition de Douala pour Edea, ETD=24.04.26, ETR=25.04.26" u="1"/>
        <s v="CTR_303_N_Mbam_G: 15/04/2026 fme wili active eta asap " u="1"/>
        <s v="Bekondo-IHS_L18L8_SUO_096: 08.04.26; Site en red zone, FME Andre sera sur site, update ASAP" u="1"/>
        <s v="LIT_287_Z_New-Deido(LIT-287): 03.04.26; Camusat; probable grid outage grid only site / FME will check" u="1"/>
        <s v="CTR_942_Z_Mbankolo-II(CTR-942): 03/04/2026 Grid outage and gen stopped du to noise / Grid restoration awaited (escalated to L2)" u="1"/>
        <s v="LIT_091_Z_Nkongmondo(LIT-091): 22.04.26; IHS; Grid only, no space // awaiting grid return - Escalated to L2" u="1"/>
        <s v="Danfili-MTN-IHS_L8_ADM_122: 20.04.2026: Le FME Wylli est actuelleemnt a Pang-CAMTEL pour le remplacement du FSMF donc il manage avec le level 0" u="1"/>
        <s v="EXN_807_N_Dabanga_G: 19.04.26; Lien RTN DABANGA&lt;&gt;MALTAM down; Escalade faite à l'équipe projet Huawei, car lien pas encore transféré aux opérations" u="1"/>
        <s v="CTR_303_N_Mbam: 22.04.2026: Apres conf call effectuer avec THEO et Kingsley. Les spare seront expediee par ESICO ce Jours  De Garoua pour Ngaoundere ETD=23.04.2025" u="1"/>
        <s v="CTR_251_Z_Vallee-Bastos(CTR-251): 30/03/2026 29.03.2026 CAMUSAT: Accès refuser par la sécurité / Residence occupé par les Americains / la sécurité demande de passer aux heures de maintenances habituel recherche de solution en cours" u="1"/>
        <s v="LIT_740_Z_Marche-Central-Bonawon-New(LIT-740): Impacted by LIT_547_Z_Marche-Congo (Power issue)" u="1"/>
        <s v="LIT_686_Z_Bsadi-IPPB-Santa-Lucia(LIT-686): 06.04.26; Camusat; Grid outage grid only site / Awaiting grid return" u="1"/>
        <s v="CTR_303_N_Mbam: 24.04.2026: Apres conf call effectuer avec THEO et Kingsley. Les spare seront expediee par ESICO ce Jours  De Garoua pour Ngaoundere ETD=24.04.2025" u="1"/>
        <s v="Gouzougoui-IHS_G18L18L8L26_EXN_100: Power status check ongoing" u="1"/>
        <s v="Fochieya-IHS_G9U9L8_OST_195: 23.04.26; Besoin d'un FME sur site pour vérifier le statut de la MRBTS1 et son interco avec le MPR S1P1; CM-20260423-00003431; FME Wylly en route pour le site, ETA=17H30 UTC" u="1"/>
        <s v="SUO_173_H_Jabane: 30.03.26; Probable power issue; Awaitng Camusat feedback" u="1"/>
        <s v="CTR_826_Z_Ntui-Ecole-Publique(CTR-826): 20/04/2026 Besoin d'un fme sur site de MPR_NTUI_1 pour verifier le stacking entre les MPR S1P1; FME Apiang activé pour, pour investigations, ETA=18H UTC" u="1"/>
        <s v="ADM_007_H_Ngd-CRTV: Power status check ongoing" u="1"/>
        <s v="OST_353_H_Bfsam-St-Francois_U: 17.04.26; Camusat; Grid only site; Awaiting grid" u="1"/>
        <s v="LIT_548_Z_Nkololoun-Marche(LIT-548): 30/03/2026 Camusat; Grid outage / Grid return awaited" u="1"/>
        <s v="CTR_353_Z_Nguinda(CTR-353): 20.04.26; Carte core CSM et carte MPR faulty, commande en cours, update ASAP" u="1"/>
        <s v="Bachuo-Ntai_G9_SUO_030: Power status check ongoing" u="1"/>
        <s v="CTR_112_Z_Awae: Impacted by CTR_348_Z_Essiezik (Power issue)" u="1"/>
        <s v="LIT_852_Z_Ndobo-Bilingue-Excellence(LIT-852): Power status check ongoing" u="1"/>
        <s v="EXN_403_URH_KALKOUSSAM: 06.04.26; Besoin d'un FME sur EXN_051_Logone-Birni pour vérifier l'interco RTN1 et RTN2; CM-20260406-00003562; FME Christian acitvé pour investigations, update ASAP" u="1"/>
        <s v="LIT_630_N_Minisite-PK8-ESG-ISTA: 08.04.26; FME en route pour le site, ETA=10H UTC | FME sur site et travaux en cours" u="1"/>
        <s v="EXN_350_H_Maroua-Ziling: 14/04/2026 Materiel toujours pas arrivé, nouvel ETD=14/04/2026 " u="1"/>
        <s v="EXN_350_H_Maroua-Ziling: 14/04/2026 Materiel toujours pas arrivé, nouvel ETD=15/04/2026 " u="1"/>
        <s v="CTR_776_Z_Nkolda-II(CTR-776): 19.04.26; Camusat; Grid outage, Grid only site /  Grid return awaited - L2" u="1"/>
        <s v="LIT_609_Z_Agape(LIT-609): 02/04/2026 Grid outage Grid only site / Grid restoration awaited." u="1"/>
        <s v="Fonfuka_G9G18U9U21L18L8_NRO_043: Impacted by Tadu-IHS_NRO_018" u="1"/>
        <s v="NRD_040_H_Ouro-Kessoun: Power status check ongoing" u="1"/>
        <s v="NRD_232_URH_OURO_GARGA: Power status check ongoing" u="1"/>
        <s v="NRD_265_H_NGONG-LAKARE: Power status check ongoing" u="1"/>
        <s v="NRD_343_URH_MABOUDJI_2: Power status check ongoing" u="1"/>
        <s v="SUO_296_URH_MANYEMEN: New site not yet transferred to MSP" u="1"/>
        <s v="LIT_122_Z_-Old-Airport-IHS(LIT-122): 09.04.26; Grid only , Grid outage no space to deploy the MG // We are waiting the grid return" u="1"/>
        <s v="CTR_451_Z_Menloh-Maloume-Camrail(CTR-451): 15.04.26; Site down with no power alarms; Need FME on site to check antenna chain of ODU 3.1; FME Etienne activé pour investigations, update ASAP" u="1"/>
        <s v="OST_374_URH_BANGOUREN: P1 incident at NRO_N_034_Balikumbat-Palais, core card issue on MPR_Bambili" u="1"/>
        <s v="BARDAKE-HIS_G9U9_NRD_110: 10.04.26; Nouvel ETR=12.04.26" u="1"/>
        <s v="EST_150_Z_Andom(EST-150): Power status check ongoing" u="1"/>
        <s v="CTR_160_Z_Emana-Bilick-IHS(CTR-160): 09.04.26; Grid outage, site down because site behaves as Grid only site (Gen Noise)" u="1"/>
        <s v="ADM_234_H_NGD-LYCEE-TECHNIQUE-MARDOCK: Power status check ongoing" u="1"/>
        <s v="ADM_236_H_NGD-BAMYANGA-QTIER-TOUPOURI: Power status check ongoing" u="1"/>
        <s v="NRO_110_N_Oku-Marche_GD: 16/04/2026 Check ongoing with level zero ETA11AM" u="1"/>
        <s v="NRD_180_H_Tchollire-Centre: 27.04.26: Camusat:  Our FME is trying to reach the level 0" u="1"/>
        <s v="SUO_107_H_Mamfe-Town-IHS_U, LogicRNCID=386: 23.04.26: IHS: FME manage with level 0 - Escalated to L2" u="1"/>
        <s v="SUO_171_H_Sonara: 20.04.26; Camusat; Red zone intervention planned for the morning - Escalated to L2" u="1"/>
        <s v="BARDAKE-HIS_G9U9_NRD_110: 07.04.26; Site UE relay, nouvel ETR=09.04.26" u="1"/>
        <s v="LIT_122_Z_-Old-Airport-IHS(LIT-122): 18.04.26; Grid outage, No space to deploy MDG, Awaiting grid return - Escalated to L3" u="1"/>
        <s v="LIT_736_Z_Mboppi-New(LIT-736): 20.04.26; Camusat; Grid outage still persisting. We keep close monitoring - Escalated to L3" u="1"/>
        <s v="Badjonre-IHS_G9G18U9U21L18L8_EXN_152: Impacted by EXN_037_H_Mindif" u="1"/>
        <s v="Baba-MTN_G9U9_NRO_259: P1 incident at NRO_N_034_Balikumbat-Palais, core card issue on MPR_Bambili" u="1"/>
        <s v="Ndogbessol-IHS_G9_LIT_499: Power status check ongoing" u="1"/>
        <s v="SUO_211_H_MUTENGENE-Q12-IHS: 14/04/2026 FME sur site travaux en cours" u="1"/>
        <s v="NRD_335_URH_ZERA: Impacted by NRD_334_URH_LOBI (TX issue)" u="1"/>
        <s v="CTR_653_Z_Mfou-Entree(CTR-653): 21.04.26; ODU faulty et expédition en cours, ETD 21/04/2026 " u="1"/>
        <s v="ADM_007_H_Ngd-CRTV: 29.03.2026: une joint visit a été demandé par le BO TX avec l’équipe Power avant installation de l’ODU pour éviter qu’elle ne passe Faulty comme les précédentes car il suspecterait un éventuel défaut énergie. Joint visit prevue demain 30.03.2026" u="1"/>
        <s v="EXN_046_H_Bellare: Power status check ongoing" u="1"/>
        <s v="EXN_218_H_Sedek_U: Power status check ongoing" u="1"/>
        <s v="EXN_242_H_Zouhaye: Power status check ongoing" u="1"/>
        <s v="EXN_286_URH_KOFIA: power status check ongoing" u="1"/>
        <s v="EXN_289_URH_WARBA: Power status check ongoing" u="1"/>
        <s v="EXN_291_URH_TSEBE: Power status check ongoing" u="1"/>
        <s v="EXN_317_URH_TAALA: Power status check ongoing" u="1"/>
        <s v="EXN_424_URH_LIBAM: Power status check ongoing" u="1"/>
        <s v="EXN_465_URH_BOREY: Power status check ongoing" u="1"/>
        <s v="EXN_527_URH_MOVOY: Power status check ongoing" u="1"/>
        <s v="LIT_761_Z_Mboppi-Market-IHS(LIT-761): P2 Incident at LIT_736_Z_Mboppi-New (Power issue)" u="1"/>
        <s v="CTR_595_Z_Camp-Sonel(CTR-595): 13.04.26; Camusat; complete grid outage. no eneo phase present. site is grid only" u="1"/>
        <s v="CTR_124_Z_ARMP(CTR-124): 06.04.26; FME sur site et investigations en cours (carte evo probablement faulty), update ASAP" u="1"/>
        <s v="SUO_143_H_Besingi-IHS_U, LogicRNCID=386: New site not yet transferred to MSP" u="1"/>
        <s v="CTR_868_Z_Institute-Samba-New(CTR-868): 06.04.26; Camusat;  Grid outage,  / grid return awaited" u="1"/>
        <s v="NRO_092_N_Fundong-FM_G: Power status check ongoing" u="1"/>
        <s v="NRO_247_N_Pinyin-New_G: Power status check ongoing" u="1"/>
        <s v="OST_407_URH_KASSANG: 09.04.26; Intervention ce jour, update ASAP" u="1"/>
        <s v="CTR_794_Z_Bitotol-Ecole-Publique(CTR-794): 13.04.26; Camusat; technician is informed and managing" u="1"/>
        <s v="OST_301_H_Bantoum-II-IHS_U: 03.04.26; 500m cable reçus, en attente de l'ETD" u="1"/>
        <s v="LIT_382_Z_Banyangui(LIT-382): 02.04.26; AOF_LIT_382_Z_Banyangui&lt;&gt;LIT_047_KAYO-ELIE  down CDS activé ETA ASAP" u="1"/>
        <s v="CTR_629_Z_Nkongoa: Power status check ongoing" u="1"/>
        <s v="OST_169_H_Bfsam-Baleng-IHS_U: Power status check ongoing" u="1"/>
        <s v="OST_229_H_Foumban-Njisse-III: Power status check ongoing" u="1"/>
        <s v="OST_375_URH_KAATENBANGOURAIN: Power status check ongoing" u="1"/>
        <s v="OST_388_URH_NGWEN_NJINGOUMBE: Power status check ongoing" u="1"/>
        <s v="OST_391_URH_MATABA_PONDIMOUN: Power status check ongoing" u="1"/>
        <s v="OST_906_URH_KOUROM_CHEFFERIE: Power status check ongoing" u="1"/>
        <s v="SUO_299_H_Limbe-Samko: 20.04.26; Micro SD remplacé mais site reste down. Carte core EVO 1G faulty, exp de Douala, ETD=21.04.26, ETR=22.04.26" u="1"/>
        <s v="OST_407_URH_KASSANG: 27.03.26; Besoin d'un FME sur Bamena pour vérifier le statut de la RTN et son interco avec la RTN | Point suivi par l'équipe projet, FSE generation ongoing" u="1"/>
        <s v="EXN_350_H_Maroua-Ziling: 04/04/2026 -_x0009_Expedition de 60m Cable 2*1,5mm" u="1"/>
        <s v="BARDAKE-HIS_L18L8_NRD_110: 20.04.26: Nouvel ETR=22.04.26" u="1"/>
        <s v="BARDAKE-HIS_L18L8_NRD_110: 20.04.26; Nouvel ETR=22.04.26" u="1"/>
        <s v="CTR_353_Z_Nguinda(CTR-353): 21.04.26; Expédition des cartes en cours de Bertoua pour Abong-Mbang, ETD 21/04/2026 " u="1"/>
        <s v="Bachuo-Ntai_G9_SUO_030: 14/04/2026 FME sur site trzvaux en cours" u="1"/>
        <s v="Kinguin-IHS_G9G18U9U21L8_EXN_168: Impacted by EXN_155_H_Minawao-IHS" u="1"/>
        <s v="SUO_191_H_LIMBE-ISSOKOLO-IHS: 21.04.26; ODU UBT-S 3DB29118AA faulty et commande en cours" u="1"/>
        <s v="LIT_128_Z_PK11(LIT-128): 14/04/2026 Carte CorEvo-1G Faulty expedition de YAOUNDE vers DOUALA ETD = 14/04/2026" u="1"/>
        <s v="CTR_558_Z_Emombo-2eme-Crf(CTR-558): 16/04/2026 Perte de deux phases sur le reseau ENEO, shunt effectué sur la seule phase présente mais tension très mauvaise pour faire fonctionner les rectifiers convenablement. Nous poussons les equipes ENEO pour restaurer rapidement des phases du site" u="1"/>
        <s v="EST_211_Z_BATOURI-TRYPANO-MTN-IHS(EST-211): 23.04.26: Besoin d'un FME sur site pour vérifier le statut du MPR; CM-20260423-00002722; FME Hugues activé pour investigations, ETA=13H UTC" u="1"/>
        <s v="EXN_037_H_Mindif: Impacted by EXN_037_H_Mindif" u="1"/>
        <s v="EXN_504_URH_KOBO: Impacted by EXN_037_H_Mindif" u="1"/>
        <s v="Mvengue_G9U9_SUD_226: 01/04/2026 BUC EN DEFAUT IBUC058064-147040W disponible a Doula expedition en cours ETD=02/04/2026 " u="1"/>
        <s v="SUO_171_H_Sonara: 20.04.26; Camusat; Red zone intervention planned for the morning - Escalated to L3" u="1"/>
        <s v="Binka-IHS_L18L8_NRO_023: 01/04/2026 Check ongoing with FME and level zero why access negoctiation ongoing" u="1"/>
        <s v="ADM_236_H_NGD-BAMYANGA-QTIER-TOUPOURI: 13.04.26; Besoin d'un FME sur site pour vérifier la chaine antennaire de l'ODU 3.1; CM-20260413-00005270; FME Ndewa activé pour investigations, update ASAP" u="1"/>
        <s v="CTR_077_N_H-ville_S1: 23.04.26; BTS en plan sur Netact. Travaux ing en cours" u="1"/>
        <s v="OST_221_H_Bamendjing-MTN-IHS_U: 22.04.26; Retour de l'équipe projet, travaux de restoration débuteront ce 22.04.26" u="1"/>
        <s v="CTR_093_Z_H-Paradis(CTR-093): 10.04.26; Grid outage, no space to deploy MDG, awaiting grid return" u="1"/>
        <s v="CTR_217_Z_Madagascar-Yde-New(CTR-217): 31.03.26; IHS; Grid only, No space // Awaiting grid return" u="1"/>
        <s v="CTR_758_Z_Vallee-Omnisport(CTR-758): 09/04/2026 Grid outage grid only site / Awaiting grid return" u="1"/>
        <s v="EXN_082_H_Maroua-Loperey: 31.03.26; IHS; Grid only, No space // Awaiting grid return" u="1"/>
        <s v="LIT_280_Z_Songa-Boko(LIT-280): Impacted by LIT_363_Z_Boko-Plage-IHS(LIT-363)" u="1"/>
        <s v="SUD_126_Z_Mekoto: 24.04.26: FME à Mbalam à 200KMs du site et activé, ETA=20H UTC" u="1"/>
        <s v="LIT_154_Z_Bonamoussongo-IHS(LIT-154): Impacted by LIT_649_Z_Bep-Cafrad (Grid outage)" u="1"/>
        <s v="CTR_1135_Z_Montee-Carossel(CTR-1135): Power status check ongoing" u="1"/>
        <s v="CTR_621_Z_Nkolfoulou-II-IHS(CTR-621): Power status check ongoing" u="1"/>
        <s v="CTR_772_Z_Mimboman-Chapelle(CTR-772): Power status check ongoing" u="1"/>
        <s v="CTR_900_Z_Messasi-crf-fouda(CTR-900): Power status check ongoing" u="1"/>
        <s v="CTR_934_Z_Nkolbisson-II-MTN(CTR-934): Power status check ongoing" u="1"/>
        <s v="ADM_195_URH_YANLI: P2 Incident at ADM_160_H_Phacochere, power issue, camusat" u="1"/>
        <s v="ADM_005_H_Touboro: P1 Incident at ADM_005_H_Touboro, coupure Touboro---Madingring" u="1"/>
        <s v="Ekekam-MTN-IHS_U9U21_CTR_694: 22.04.26; ODU MPT 7-8G 3DB20859AC faulty and not available, order ongoing to customer" u="1"/>
        <s v="CTR_303_N_Mbam_G: 17/04/2026  FSMF FAULTY expedition de Garoua vers NGAOUNDERE ETD=16/04/2026 et expedition a TIBATI ETD=17/04/2026 " u="1"/>
        <s v="Ouru-Dara_G9U9U21_ADM_148: 13/04/2026 Nouveau modem I-direct en cours de configuration avant expédition sur Touboro ce 13/04/2026" u="1"/>
        <s v="EXN_356_H_Maroua-Kongola-Djiddeo: Power status check ongoing" u="1"/>
        <s v="EXN_440_URH_YAGA_TOUKOUR_SOUDANI: Power status check ongoing" u="1"/>
        <s v="Tadu-IHS_L18L8_NRO_018: 21.04.26; IHS; FME Kelvin is managing with level 0" u="1"/>
        <s v="CHR-Bafoussam_G9U9U21L8_OST_307: Impacted by OST_075_H_Bfsam-Ndjinga (TX issue)" u="1"/>
        <s v="LIT_379_Z_Bonewonda-Chefferie(LIT-379): 07.04.26; Camusat; Grid outage, Grid only site / grid return awaited, ETA=13H30 UTC" u="1"/>
        <s v="CTR_1072_URZ_MEDALBOME(CTR-1072): P1 incident at EST_076_N_Diang-MTN; TX issue, FME is managing" u="1"/>
        <s v="CTR_1073_URZ_MEKONE-II(CTR-1073): P1 incident at EST_076_N_Diang-MTN; TX issue, FME is managing" u="1"/>
        <s v="CTR_141_Z_Ndandouck-IHS(CTR-141): P1 incident at EST_076_N_Diang-MTN; TX issue, FME is managing" u="1"/>
        <s v="ADM_180_H_Ngd-Beka: 01.04.26; Camusat; Grid outage / grid return awaited but site with GEN (escalated to L2)" u="1"/>
        <s v="CTR_017_Z_H-Progres(CTR-017): 08.04.26; IHS; GRID ONLY NO SPACE AWAITING GRID RETURN" u="1"/>
        <s v="EXN_039_H_Pette: 20.04.26; ODU available in Douala and will be shipped today, ETA 4/25/2026" u="1"/>
        <s v="LIT_040_Z_Safacam(LIT-040): 30.03.2026 CAMUSAT: Rectifier issue , no capex / fme is calling guard ESCALADE L3 CAMUSAT ETR 30/03/2026 " u="1"/>
        <s v="NRD_183_H_Pitoa-II: Power status check ongoing" u="1"/>
        <s v="NRD_218_URH_HABAGA: Power status check ongoing" u="1"/>
        <s v="NRD_219_URH_KOLERE: Power status check ongoing" u="1"/>
        <s v="NRD_274_URH_YAPERE: Power status check ongoing" u="1"/>
        <s v="NRD_332_URH_BAKONA: Power status check ongoing" u="1"/>
        <s v="NRD_354_URH_KOYANG: Power status check ongoing" u="1"/>
        <s v="LIT_674_Z_Mini_SS_CanalOlympia_2(51674): 06.04.26; Camusat; Probable Grid outage, Grid only site / FME will check - Escalade L3" u="1"/>
        <s v="Babessi_L18L8_NRO_024: Power status check ongoing" u="1"/>
        <s v="Mamfe-Camtel_L8_SUO_245: Power status check ongoing" u="1"/>
        <s v="EXN_807_N_Dabanga_G: 22.04.26; BO TRANS analysis ongoing" u="1"/>
        <s v="CTR_719_Z_Ekounou-II(CTR-719): 19.04.26; ODU UBT-T 18G PN 3DB29218AB faulty et command en cours" u="1"/>
        <s v="SUO_133_N_Alou-IHS: 27/06/2026 Access banned by Separatists" u="1"/>
        <s v="EXN_039_H_Pette: 17/04/2026 FME activé manage aavec level 0 ETA=ASAP // FME sera sur site apres maroua ziling " u="1"/>
        <s v="Yarbang-Gaziya-IHS_G9U21_ADM_142: " u="1"/>
        <s v="CTR_1072_URZ_MEDALBOME(CTR-1072): Power status check ongoing" u="1"/>
        <s v="CTR_1073_URZ_MEKONE-II(CTR-1073): Power status check ongoing" u="1"/>
        <s v="CTR_1162_Z_Messassi-Ngonlonk-IHS: Power status check ongoing" u="1"/>
        <s v="CTR_141_Z_Ndandouck-IHS(CTR-141): Power status check ongoing" u="1"/>
        <s v="CTR_186_Z_Minka-MTN-IHS(CTR-186): Power status check ongoing" u="1"/>
        <s v="CTR_451_Z_Menloh-Maloume-Camrail: Power status check ongoing" u="1"/>
        <s v="CTR_559_Z_Nkolmesseng-Crf-Safari: Power status check ongoing" u="1"/>
        <s v="OST_084_H_Dschang-St-Augustin: 23.04.26: IHS: Gen and PWC Overload - Escalated to L4" u="1"/>
        <s v="LIT_095_Z_Newb-Srce-Quartier: Power status check ongoing" u="1"/>
        <s v="LIT_183_Z_Nkololoun(LIT-183): Power status check ongoing" u="1"/>
        <s v="LIT_341_Z_Nyalla-II(LIT-341): Power status check ongoing" u="1"/>
        <s v="LIT_356_Z_Manengole(LIT-356): Power status check ongoing" u="1"/>
        <s v="LIT_592_Z_Manjo-PHP(LIT-592): Power status check ongoing" u="1"/>
        <s v="LIT_654_Z_SIC-Cacao(LIT-654): Power status check ongoing" u="1"/>
        <s v="Mvangan-IHS_G9_SUD_066: 06.04.26; FME en route pour le site, ETA=13H UTC" u="1"/>
        <s v="EXN_274_N_Tagawa-IHS_G: 18.04.26; Escorte validée pour ce 19.04.26" u="1"/>
        <s v="EXN_202_N_Bagarao_G: 09.04.26; Besoin d'un FME sur site pour vérifier le statut de la BTS1 et son interco avec le MPR S1P1; FME Yonoussa activé pour investigations, update ASAP" u="1"/>
        <s v="Mayo-Darle-MTN_G9U9U21_ADM_068: 05/04/2026 cable ethernet de 60M et Module FSMF ( 084792A.103) Expedition du systeme module Douala VERS Baffousam ETD=05/04/2026 " u="1"/>
        <s v="OST_409_URH_NKOUMANGBA: Impacté par NRO_100_H_Bambalang" u="1"/>
        <s v="CTR_376_Z_Emombo-1er-Crf-MTN(CTR-376): Impacted by CTR_558_Z_Emombo-2eme-Crf (Power issue)" u="1"/>
        <s v="CTR_070_Z_Carington(CTR-070): 13.04.26; Grid Outage , no space // Awaiting Grid Return" u="1"/>
        <s v="CTR_070_Z_Carington(CTR-070): 14.04.26; Grid Outage , no space // Awaiting Grid Return" u="1"/>
        <s v="CTR_409_Z_BATA-Mokolo(CTR-409): 08.04.26; IHS; GRID ONLY NO SPACE AWAITING GRID RETURN" u="1"/>
        <s v="CTR_071_Z_Madison(CTR-071): 09/04/2026 besoin d'un fme sur site pour verifier le sattus du MPR, FME EloundouETA=12H UTC" u="1"/>
        <s v="EXN_231_H_Tourou: Power status check ongoing" u="1"/>
        <s v="EXN_245_H_Hougno: Power status check ongoing" u="1"/>
        <s v="EXN_311_URH_KABE: Power status check ongoing" u="1"/>
        <s v="NRD_902_URH_MAYO_ZARIA: P1 Incident at ADM_160_H_Phacochere - Power issue - Red zone" u="1"/>
        <s v="OST_378_URH_MAWA: 30/03/2026 FME en route ETA =12H UTC " u="1"/>
        <s v="Boukoula-IHS_G18L18L8_NRD_014: Power status check ongoing" u="1"/>
        <s v="NRD_083_H_Garoua-Sabongari-Lainde-IHS: Power status check ongoing" u="1"/>
        <s v="Mvengue_G9U9_SUD_226: 03/04/2026 commande des connecteurs en cours verification de la disponibilité au WH expedition en cours ETD=03/04/2026" u="1"/>
        <s v="NRO_020_H_Kumbo-II: Power status check ongoing" u="1"/>
        <s v="NRO_057_N_Mbonso_G: Power status check ongoing" u="1"/>
        <s v="NRO_139_H_Akum-IHS: Power status check ongoing" u="1"/>
        <s v="NRO_142_H_Nkar-IHS: Power status check ongoing" u="1"/>
        <s v="CTR_983_Z_Mbalmayo-Mbockulu-Ecole-publique(CTR-983): Power status check ongoing" u="1"/>
        <s v="LIT_739_Z_SCDP-New: 24.04.26: Power alarms; Camusat feedback awaiting - Escalated to L2" u="1"/>
        <s v="Madingring_L18L8L26_NRD_036: 13.04.26; Besoin d'un FME sur site pour vérifier le statut de l'OSN, red zone" u="1"/>
        <s v="NRD_138_H_Garoua-Roumde-Adja-II: Power status check ongoing" u="1"/>
        <s v="NRD_252_H_Garoua-Ngalbidjie-III: Power status check ongoing" u="1"/>
        <s v="EXN_424_URH_LIBAM: Impacted by EXN_231_H_Tourou (Power issue)" u="1"/>
        <s v="CTR_650_Z_Abom-Plateau: 23/04/2026 Grid outage and GE démantélé pour un autre site // En attente retour secteur, Remplacement GE W18 escalade L2 Camusat" u="1"/>
        <s v="OST_075_H_Bfsam-Ndjinga: 20.04.26; FME is ongoing to the site for alignment, ETA=10H UTC" u="1"/>
        <s v="CTR_1135_Z_Montee-Carossel(CTR-1135): 16/04/2026 Refection de la toiture terminée mais soucis d'échelle pour l'accès au équipements; Point suivi par OCM et Camusat ETR=17/04/2026" u="1"/>
        <s v="EXN_104_H_Kolofata: Impacted by EXN_007_N_Amchide" u="1"/>
        <s v="EXN_263_URH_KERAWA: Impacted by EXN_007_N_Amchide" u="1"/>
        <s v="EXN_295_URH_LIMANI: Impacted by EXN_007_N_Amchide" u="1"/>
        <s v="EXN_308_URH_YEGOUA: Impacted by EXN_007_N_Amchide" u="1"/>
        <s v="EXN_408_URH_GANCEY: Impacted by EXN_007_N_Amchide" u="1"/>
        <s v="EXN_427_URH_MAZAYA: Impacted by EXN_007_N_Amchide" u="1"/>
        <s v="EXN_428 _URH_HOUDA: Impacted by EXN_007_N_Amchide" u="1"/>
        <s v="CTR_366_Z_Zamakoe-MTN: 27/04/2026 ODU en cours de dementelement" u="1"/>
        <s v="EXN_519_URH_Dana: 02.04.2026: FME Younoussa activated is managing ETA=ASAP" u="1"/>
        <s v="CTR_090_Z_Av-Germaine(CTR-090): 29.03.2026 IHS: Grid outage, no space to deploy MDG, awaiting grid return" u="1"/>
        <s v="LIT_592_Z_Manjo-PHP(LIT-592): 18.04.26; Camusat; FME still on the way - Escalated to L3" u="1"/>
        <s v="NRO_008_H_Bamenda-CRTV: 03.04.26; Camusat; Insecurity / FME is trying to get a possible level0 (escalated to L2)" u="1"/>
        <s v="SUD_215_Z_Fifinda-MTN: 22.04.26; Expédition de la carte flash en cours de Douala, ETD=22.04.26. Par ailleurs, FO MPR&lt;&gt;ODU pas disponible, commande passée à OCM" u="1"/>
        <s v="EXN_194_H_Kousseri-II: Power status check ongoing" u="1"/>
        <s v="EXN_197_H_Doualare-II: Power status check ongoing" u="1"/>
        <s v="EXN_450_URH_MARWAK_II: Power status check ongoing" u="1"/>
        <s v="EXN_451_URH_DOUVANGAR: Power status check ongoing" u="1"/>
        <s v="EXN_904_URH_MATCHARAY: power status check ongoing" u="1"/>
        <s v="Mbonso_G9U9U21_NRO_057: 17.04.26; Need FME on site to check antenna chain of ODU 3.1; FME Donald informed, update ASAP" u="1"/>
        <s v="Mbonso_G9U9U21_NRO_057: 18.04.26; Need FME on site to check antenna chain of ODU 3.1; FME Donald informed, update ASAP" u="1"/>
        <s v="CTR_409_Z_BATA-Mokolo(CTR-409): Impacted by CTR_050_Z_Mini-Ferme (Power issue)" u="1"/>
        <s v="Bafmeng_L18L8_NRO_047: 27.04.26; Road blocked No traffic if we can Go as planned on 28.04.2026" u="1"/>
        <s v="Danfili-MTN-IHS_L8_ADM_122: 27/04/2026 BTS 4G down fme manage avec le level 0" u="1"/>
        <s v="CTR_542_Z_Titi-Garage(CTR-542): 09.04.26; Carte core Evo du site démentelée pour restaurer ARMP; En attente de la MAD de la spare par OCM" u="1"/>
        <s v="CTR_878_Z_BEAC Central-Indoor-8F(CTR-878-8F): 14/04/2026 Besoin d'un fme sur site pour intervention || demande d'accès en cours chez CAMUSAT intervention prevu pour le 16/04/2026 " u="1"/>
        <s v="CTR_127_Z_Enam-IHS(CTR-127): 10.04.26; Site grid only no space awaiting grid return" u="1"/>
        <s v="CTR_595_Z_Camp-Sonel(CTR-595): 08/04/2026 Grid outage grid only site /  grid return" u="1"/>
        <s v="LIT_990_Z_Bepelle(LIT-990): New site not yet transferred to MSP" u="1"/>
        <s v="LIT_998_Z_Kendeck(LIT-998): New site not yet transferred to MSP" u="1"/>
        <s v="EXN_197_H_Doualare-II: 23/04/2026 Grid outage and gen faulty // Grid restoration awaited Gen under maintenance W19 escalade L2 " u="1"/>
        <s v="LIT_122_Z_-Old-Airport-IHS(LIT-122): 22.04.26; Probable grid outage on site - Escalated to L3" u="1"/>
        <s v="OST_283_H_Baligam: 06.04.26; CARTE EAC - 3DB19417AA  faulty et expédition en cours de Ngaoundéré pour Bafoussam, ETD=10.04.26" u="1"/>
        <s v="OST_221_H_Bamendjing-MTN-IHS_U: 07.04.26; Site vendalisé, inventaire en cours" u="1"/>
        <s v="CTR_143_Z_Enganme-IHS: Power status check ongoing" u="1"/>
        <s v="CTR_912_URH_ZOATOUBSI: Power status check ongoing" u="1"/>
        <s v="CTR_1181_URZ_Song-Mandeng(CTR-1181): Power status check ongoing" u="1"/>
        <s v="CTR_464_Z_Mfou-EPC-MTN-IHS(CTR-464): Power status check ongoing" u="1"/>
        <s v="CTR_830_Z_BAFIA-MARKET-MTN(CTR-830): Power status check ongoing" u="1"/>
        <s v="CTR_870_Z_MENGUE-BIBEY-IHS(CTR-870): Power status check ongoing" u="1"/>
        <s v="CTR_920_Z_MENDONG-ELOUMDEM(CTR-920): Power status check ongoing" u="1"/>
        <s v="CTR_079_Z_NKOZOA(CTR-079): 20.04.26; IHS; Gen failed to start Fme is on the way Wioth external Battery ETA = 16:40" u="1"/>
        <s v="Yarbang-Gaziya-IHS_G9U21_ADM_142: 14/04/2026 FME sur site de ngaoui" u="1"/>
        <s v="ADM_243_URH_BOROGOP: Impacted by Ngaoui_G9U21_ADM_037 (Power issue)" u="1"/>
        <s v="EXN_194_H_Kousseri-II: 24.04.26: Camusat: Team is working on site  - Escalated to L2" u="1"/>
        <s v="NRO_059_H_Bda-Mankon-Palace-IHS: Power status check ongoing" u="1"/>
        <s v="NRO_129_H_Bambili-Campus-II-HIS: Power status check ongoing" u="1"/>
        <s v="CTR_715_Z_Etoa-Dispensaire(CTR-715): 23.04.26; Camusat; Coupure ENEO et refus de démarrer le GE par la voisine qui signale qu'elle est en contentieux avec OCM // En attente retour secteur" u="1"/>
        <s v="NRO_006_H_Ndop: Power status check ongoing" u="1"/>
        <s v="NRO_017_H_Bali: Power status check ongoing" u="1"/>
        <s v="NRO_030_N_Zhoa: Power status check ongoing" u="1"/>
        <s v="CTR_303_N_Mbam_G: 19.04.26; FSMF expédié de Garoua pour Ngaoundéré mais pas encore reçu, escalade faite à M. Théo et à M. Essode" u="1"/>
        <s v="CTR_583_Z_Garage-Japonais(CTR-583): 14.04.26; Impacted by CTR_558_Z_Emombo-2eme-Crf (Power issue)" u="1"/>
        <s v="SUO_211_H_MUTENGENE-Q12-IHS: 09.04.26; Retour IHS, intervention reportée à ce jour, update ASAP" u="1"/>
        <s v="SUO_003_H_Limbe-UQ: 24.04.26: Power issue, Camusat activé pour investigations, ETA 15:30 - sur site" u="1"/>
        <s v="CTR_561_Z_Superette-Biyem-Assi: 24.04.26: Grid outage, Grid only site / Grid return awaited - Escalade L4" u="1"/>
        <s v="NRD_224_URH_MBITOM(AXE NGAOUNDERE): P1 Incident at ADM_005_H_Touboro" u="1"/>
        <s v="CTR_682_Z_Etoa-Meki-II(CTR-682): 10.04.26; Camusat; Grid only site, awaiting grid return" u="1"/>
        <s v="OST_221_H_Bamendjing-MTN-IHS_U: 19.04.26; Matériel déjà disponible et restauration planifiée après celle de Fosset, ETR=21.04.26" u="1"/>
        <s v="ADM_011_H_Tignere: Power status check ongoing" u="1"/>
        <s v="EST_199_Z_GAROUA-BOULAI-SABONGARI(EST-199): 10.04.26; GEN transfert ongoing to the site, ETD=10.04.26" u="1"/>
        <s v="CTR_836_Z_Simbock-Chefferie-MTN(CTR-836): Power status check ongoing" u="1"/>
        <s v="CTR_348_Z_Essiezik: 24.04.26: IHS: 44 V: FME wiil be on site in the morning - Escalated to L2" u="1"/>
        <s v="OST_409_URH_NKOUMANGBA: P1 incident at Bambalang" u="1"/>
        <s v="EXN_197_H_Doualare-II: 22.04.26; Camusat; Grid outage GE faulty / grid return awaited - Escalated to L2" u="1"/>
        <s v="EXN_246_H_KOUSSERI-Douane-MTN: 09/04/2026 MTN Verifie l'etat de l'energie sur le site - Escalated to L2" u="1"/>
        <s v="Sabongari-NRO_L18L8_NRO_230: P2 Incident around Magba_G_OST_023; TX issue" u="1"/>
        <s v="LIT_774_Z_Lendi-Chefferie(LIT-774): 20.04.26; Besoin d'un FME sur site pour vérifier la chaine antennaire de l'ODU 3.1; FME Etaba activé pour investigations, ETA=12H UTC" u="1"/>
        <s v="NRO_068_H_Bambili-Round-About-IHS: Power status check ongoing" u="1"/>
        <s v="LIT_459_Z_Bep-An-2000(LIT-459): Impacted by LIT_649_Z_Bep-Cafrad(LIT-649)" u="1"/>
        <s v="LIT_947_Z_Beedi-II(LIT-947): 23.04.26: Camusat: Grid outage and Gen stop due to noise pollution / Grid return awaited, still awaiting grid rreturn - Escalade L3" u="1"/>
        <s v="CTR_124_Z_ARMP(CTR-124): 13/04/2026 Demande d'accès en cours pour le remplacement de L ODU " u="1"/>
        <s v="OST_301_H_Bantoum-II-IHS_U: 22.03.26; Site vendalisé, 6 câble de 2*16mm enlevés avec leur mise à la terre, commande passée à OCM" u="1"/>
        <s v="EXN_274_N_Tagawa-IHS_G: 21.04.26; Suite des travaux ce 22.04.26 car zone très insécurisée" u="1"/>
        <s v="LIT_132_Z_Campo(LIT-132): Impacted by Colline-du-loup_LIT_133 (Power issue), P2 Incident" u="1"/>
        <s v="CTR_366_Z_Zamakoe-MTN(CTR-366): 08.04.26; ODU MPT 7-8 GHz 3DB20859AB faulty et commande passée à OCM" u="1"/>
        <s v="ADM_208_URH_DABER-MBANG: 22.04.2026: FME Activated is manging ETA=ASAP" u="1"/>
        <s v="ADM_132_H_Beka-Hossere-MTN-IHS: 28.03.2026: Power Issue fuel Outage. Site Scelle suite l'incident(mort d'homme) survenu il y'a deux semaines " u="1"/>
        <s v="EXN_210_H_Gabarairou: Impacted by EXN_037_H_Mindif" u="1"/>
        <s v="EXN_478_URH_KODJOLEO: Impacted by EXN_037_H_Mindif" u="1"/>
        <s v="ADM_179_H_Nyamboya-MTN: 07.04.26; FME en route pour le site, ETA=13H UTC" u="1"/>
        <s v="CTR_488_Z_Nsam-Sofavinc-IHS(CTR-488): P1 Incident around Messamendongong" u="1"/>
        <s v="CTR_086_Z_Etoudi: 23.04.26: IHS: 46v: Fme Ahanda report Access Issue due to Landloard - Escalated to L2" u="1"/>
        <s v="CTR_778_Z_Olembe-MTN(CTR-778): 09/04/2026 MTN Verifie l'etat de l'energie sur le site - Escalated to L2" u="1"/>
        <s v="LIT_265_Z_Bep-Universite(LIT-265): P2 Incident at IT_056_Z_Ange-Raphael" u="1"/>
        <s v="LIT_609_Z_Agape(LIT-609): 07.04.26; Power alarms; Camusat feedback awaiting" u="1"/>
        <s v="LIT_647_Z_PK5-Auberge(LIT-647): 09.04.26; Grid outage grid only site / Awaiting grid return" u="1"/>
        <s v="CTR_152_Z_Nkoteng-IHS(CTR-152): 21.04.26; IHS; Rostand report SS Felix BATEU is on site for WORK ( Swap of The Energy Bay)" u="1"/>
        <s v="SUO_002_H_Limbe-Kie: Power status check ongoing" u="1"/>
        <s v="SUO_043_H_Loe MTN_U: Power status check ongoing" u="1"/>
        <s v="SUO_132_H_Bonakanda: Power status check ongoing" u="1"/>
        <s v="ADM_179_H_Nyamboya-MTN: 05/04/2026 fme activé HAMAD ACTIVE UBT-S (3DB29108AA)faulty commande passé EXPEDITON EN COURS DE BAFFOUSAM VERS BANKIM ETD=05/04/2026 " u="1"/>
        <s v="LIT_751_Z_Nyalla-III(LIT-751): 22.04.26; Camusat; Grid outage / Grid return awaited - Escalated to L2" u="1"/>
        <s v="CTR_086_Z_Etoudi(CTR-086): 23.04.26: IHS: 46v: Fme Ahanda report Access Issue due to Landloard - Escalated to L2" u="1"/>
        <s v="Santchou-IHS_G9G18U21L18L8_OST_140: 06.04.26; IHS; FME Brice is on site (escalated to L2)" u="1"/>
        <s v="LIT_287_Z_New-Deido(LIT-287): 07.04.26; Remplacement du compteur Eneo prévu ce jour, 07.04.26" u="1"/>
        <s v="NRD_115_H_Gara-Guider-IHS: 24.04.26: Problème avec le générateur du site d'après le FME Huawei - Escalade L2 de IHS" u="1"/>
        <s v="CTR_721_Z_Etam-Bafia(CTR-721): 30/03/2026 Grid outage grid only site /awaiting grid return" u="1"/>
        <s v="CTR_776_Z_Nkolda-II(CTR-776): 08904/2026 Grid outage grid only site / Awaiting grid return" u="1"/>
        <s v="EXN_194_H_Kousseri-II: 10.04.26; Camusat; The technician is managing with the level 0" u="1"/>
        <s v="Ngaoui_G9U21_ADM_037: 14.04.2026: FME Hipolite sur site nous remonte deja que le site a ete foudroyer. Suite des investigations en cours. Update dans 1H" u="1"/>
        <s v="Donga-MTN-IHS_G9U9L8L7_CTR_166: Power status check ongoing" u="1"/>
        <s v="OST_384_URH_KOUPA_MENKE: 18.04.26; FME unavailable now, escalation done to PM" u="1"/>
        <s v="EXN_246_H_KOUSSERI-Douane-MTN: 23/04/2026 instabilité power MTN activé" u="1"/>
        <s v="LIT_648_Z_Babylone-dispensaire(LIT-648): 15.04.26; Camusat; Grid outage, Grid only site / awaiting Grid return" u="1"/>
        <s v="NTENYING1_G9U9L8L7_N_SUD_161: 19.04.26; Carte core disponible à Ngaoundéré et sera expédiée sur Yaoundé, ETD à préciser, escalade faite à M. Théo et M. Essode" u="1"/>
        <s v="SUO_151_H_Limbe-College-Excellence-IHS: Power status check ongoing" u="1"/>
        <s v="LIT_108_Z_Ngwei(LIT-108): 20.04.26; 70m de cable Ethernet MPR&lt;&gt;ODU faulty, expédition ce 21.04 de Douala pour Edea, ETD=21.04.26" u="1"/>
        <s v="EXN_486_URH_DAMLAY: Impacted by EXN_037_H_Mindif" u="1"/>
        <s v="EXN_501_URH_RIBAOU: Impacted by EXN_037_H_Mindif" u="1"/>
        <s v="EXN_514_URH_KOLARA: Impacted by EXN_037_H_Mindif" u="1"/>
        <s v="LIT_850_Z_Ndogbassi-Taniere-Plus(LIT-850): 29.03.2026 CAMUSAT:Grid outage, Grid only site / continuté du delestage confirmer à 11H" u="1"/>
        <s v="NRD_086_H_Garoua-Djamboutou-Village-IHS: 06.04.26; IHS; Grid outage, Gen faulty (escalated to L2)" u="1"/>
        <s v="LIT_547_Z_Marche-Congo(LIT-547): 13/04/2026 Camusat; grid outage grid only site / awaiting grid return - Escalated to L2" u="1"/>
        <s v="LIT_615_Z_Bonewonda-III(LIT-615): 22.04.26; Camusat; Grid outage and GE is faulty /Grid return awaited - Escalated to L2" u="1"/>
        <s v="LIT_657_Z_Kotto-Denver(LIT-657): 21.04.26; Camusat; Grid outage, Grid only site / awaiting Grid return - Escalated to L2" u="1"/>
        <s v="NRD_302_URH_OURO_HARISSOU: 24.04.26: FME Armel en route pour le site, ETA=11H UTC" u="1"/>
        <s v="SUO_236_H_White-Star-Hotel: 18.04.26; Power alarms; Camusat feedback awaiting - Escalated to L2" u="1"/>
        <s v="LIT_647_Z_PK5-Auberge(LIT-647): 30/03/2026 Grid outage grid only site /awaiting grid return escalade L3 camusat " u="1"/>
        <s v="Benakuma_G9U9U21_NRO_233: Power status check ongoing" u="1"/>
        <s v="NRO_038_H_Bamessing-IHS: P1 incident at NRO_N_034_Balikumbat-Palais, core card issue on MPR_Bambili" u="1"/>
        <s v="OST_420_URH_KOUROMMARCHE: Power status check ongoing" u="1"/>
        <s v="OST_907_URH_MANJE_KOUTOU: Power status check ongoing" u="1"/>
        <s v="LIT_161_Z_Cite-Sic-II(LIT-161): 12/04/2026 Grid only awaiting Grid return escalated to L3 IHS" u="1"/>
        <s v="LIT_161_Z_Cite-Sic-II(LIT-161): 13/04/2026 Grid only awaiting Grid return escalated to L3 IHS" u="1"/>
        <s v="CTR_1181_URZ_Song-Mandeng(CTR-1181): New site not yet transferred to MSP" u="1"/>
        <s v="Tagawa-IHS_G9U9L8_EXN_274: 09.04.26; Expédition de l'ODU en cours de Garoua pour Mora et la SD de Ngaoundéré pour Mora, ETD=12.04.26" u="1"/>
        <s v="CTR_147_Z_Essa-Mintsang-IHS(CTR-147): 10.04.26; Besoin d'un FME sur site pour vérifier le statut de la BBU et son interco avec le MPR S1P6; CM-20260410-00001865; FME Crislain activé pour investigations, ETA=12H UTC" u="1"/>
        <s v="ADM_182_H_Toumbouroum: 31.03.26; Site down and TX not supervised. Need FME on site first to check MPR status; CM-20260331-00005724; FME Herve is activated to check, update ASAP" u="1"/>
        <s v="Ndjokloumbe-IHS_G9U9U21_LIT_500: 24.04.26: IHS: 23 V: Fme is informed and managing ETA ASAP" u="1"/>
        <s v="BARDAKE-HIS_L18L8_NRD_110: Power status check ongoing" u="1"/>
        <s v="CTR_743_Z_Ozom-I(CTR-743): 18.04.26; Camusat; The guard is onsite - Escalated to L2" u="1"/>
        <s v="Mamfe-Camtel_G9U9U21_SUO_245: 24.04.26: Camusat: Investigation ongoing" u="1"/>
        <s v="ADM_012_H_Bankim: Power status check ongoing" u="1"/>
        <s v="ADM_033_H_Ngd-ZI: Power status check ongoing" u="1"/>
        <s v="ADM_052_N_Bagodo: Power status check ongoing" u="1"/>
        <s v="LIT_568_Z_Bobongo-II(LIT-568): Impacted by LIT_656_Z_Cite-Berge-EPC (Power issue)" u="1"/>
        <s v="LIT_581_Z_Ministere-New(LIT-581): Impacted by LIT_708_Z_CNPS-Indoor (Power issue)" u="1"/>
        <s v="SUO_299_H_Limbe-Samko: 20.04.26; Micro SD remplacé mais site reste down. Carte core EVO 1G faulty, commande en cours, update ASAP" u="1"/>
        <s v="Mbeng-Ribao_N_G9G18U9L8L7L18_ADM_256: P1 Incident at ADM_005_H_Touboro, coupure Touboro---Madingring" u="1"/>
        <s v="ADM_235_H_NGD-CRF-LAC-TISON: 31.03.26; Camusat; The technician is managing with the level 0, L2" u="1"/>
        <s v="LIT_592_Z_Manjo-PHP: 28/04/2026 FME actuellement à loum camtel et il s'y rendra après ETA=15H UTC " u="1"/>
        <s v="Ikiliwindi-MTN_G9U9_SUO_048: Power status check ongoing" u="1"/>
        <s v="LIT_160_Z_Fin-Goudron-Mt-Essec(LIT-160): P2 Incident at IT_056_Z_Ange-Raphael" u="1"/>
        <s v="Bagarao_G18L18L8_EXN_202: Power status check ongoing" u="1"/>
        <s v="EXN_082_H_Maroua-Loperey: 22.04.26; IHS; Grid only, no space // awaiting grid return - Escalated to L2" u="1"/>
        <s v="EXN_194_H_Kousseri-II_U, LogicRNCID=388: 24.04.26: Camusat: Team is working on site  - Escalated to L2" u="1"/>
        <s v="Fundong-FM_G9U9U21_NRO_092: 07.04.26; IHS; Our FME JOSEPH is managing with level zero" u="1"/>
        <s v="LIT_095_Z_Newb-Srce-Quartier(LIT-095): 31.03.26; AOF LIT_095_Z_Newb-Srce-Quartier&lt;&gt;LIT_053_Z_Shell-Newbell down, CDS activé pour restauration, update ASAP" u="1"/>
        <s v="CTR_382_Z_Messa-Carriere(CTR-382): 09.04.26; Grid only , Grid outage no space to deploy the MG // We are waiting the grid return" u="1"/>
        <s v="OST_396_URH_KOUCHANKAP: 08.04.26; Besoin d'un FME sur site pour vérifier le statut de la BBU et son interco avec la RTN; CM-20260408-00003136; FME Wylly activé pour investigations, update ASAP" u="1"/>
        <s v="Djottin_G9U9U21_NRO_098: Impacted by Tadu-IHS_NRO_018" u="1"/>
        <s v="CTR_896_Z_Nkongoa-Mfou(CTR-896): Impacted by CTR_629_Z_Nkongoa (Power)" u="1"/>
        <s v="LIT_547_Z_Marche-Congo(LIT-547): 19.04.26; Camusat; Grid outage, Grid only site /  Grid return awaited - L2" u="1"/>
        <s v="CTR_874_Z_IHS-China-Embassy-Yde(CTR-874): 31/03/2026 Accès obtenu pour le 02/04/2026 " u="1"/>
        <s v="SUO_299_H_Limbe-Samko: 16.04.26; Besoin d'un FME sur site pour vérifier le statut du MPR; CM-20260416-00004693; FME Salvador activé pour investigations, update ASAP" u="1"/>
        <s v="OST_353_H_Bfsam-St-Francois: 31/03/2026 FME active ETA=12H UTC " u="1"/>
        <s v="CTR_197_Z_Charles-Atangana: 24.04.26: IHS: Grid only, no space//awaiting grid return - Escalated to L2" u="1"/>
        <s v="CTR_598_Z_Obobogo-Paloma(CTR-598): 22.04.26; Power alarms; Camusat feedback awaiting - Escalated to L2" u="1"/>
        <s v="ADM_084_H_Ngd-Madagascar-MTN-IHS: 09/04/2026 Spare recupérés mais forte pluie dans la zone intervention impossible" u="1"/>
        <s v="ADM_001_H_Ngd-Chateau: Power status check ongoing" u="1"/>
        <s v="OST_377_URH_KOUFOMLOUM: 17/04/2026 Point transmis a OCM " u="1"/>
        <s v="EXN_274_N_Tagawa-IHS_G: 20.04.26; Escorte militaire validée pour ce jour, ETA=14H UTC" u="1"/>
        <s v="OST_360_H_Bandjoun-Yom-V: 30/03/2026  Démarreur du GE passé Hs/le FME se rendra sur site a la première heure le matin avec un nouveau remplacé (escalade L2)" u="1"/>
        <s v="Ndjokloumbe-IHS_G9U9U21_LIT_500: Power status check ongoing" u="1"/>
        <s v="Nkor_G9G18U9U21L18L8_NRO_238: 03/04/2026 en attente de retour negociation d'accès en cours" u="1"/>
        <s v="CTR_135_Z_Talla-Monatele-IHS(CTR-135): 18.04.26; FME still not on site, escalation done to PM" u="1"/>
        <s v="LIT_346_Z_Bberi-Abattoir: Power status check ongoing" u="1"/>
        <s v="LIT_512_Z_Apouh(LIT-512): Power status check ongoing" u="1"/>
        <s v="LIT_609_Z_Agape(LIT-609): Power status check ongoing" u="1"/>
        <s v="LIT_741_Z_Sodiko-III-MTN: Power status check ongoing" u="1"/>
        <s v="EXN_409_URH_ZAGARA_(DIEGUERE): Impacted by Mazera_G9U9U21_EXN_226" u="1"/>
        <s v="CTR_489_Z_Biyem-assi-Stade(CTR-489): 08/04/2026 GRID ONLY NO SPACE AWAITING GRID RETURN" u="1"/>
        <s v="Ouru-Dara_G9U9U21_ADM_148: 21.04.26; Commande du modem passée à OCM, en attente de la MAD" u="1"/>
        <s v="CTR_949_Z_Emana-Bonne-Fontaine(CTR-949): 23.04.26; Camusat; interdiction de démarrage du GE pour nuisance sonore/En attente du retour ENEO" u="1"/>
        <s v="LIT_162_Z_Camp-Yabassi: P2 Incident at LIT_736_Z_Mboppi-New; Power issue" u="1"/>
        <s v="NRD_168_H_Reserve-Benoue: 19.04.26; ODU 3DB20773CB faulty, commande en cours" u="1"/>
        <s v="EXN_210_H_Gabarairou: Power status check ongoing" u="1"/>
        <s v="EXN_275_N_Ndiguina_G: Power status check ongoing" u="1"/>
        <s v="EXN_285_URH_TCHAMAHE: Power status check ongoing" u="1"/>
        <s v="EXN_290_URH_BLANGAPE: Power status check ongoing" u="1"/>
        <s v="EXN_324_URH_GOUNDAYE: Power status check ongoing" u="1"/>
        <s v="EXN_326_URH_DARSALAM: Power status check ongoing" u="1"/>
        <s v="EXN_386 _URH_AMSAMKA: Power status check ongoing" u="1"/>
        <s v="EXN_413_URH_DAGOFORA: Power status check ongoing" u="1"/>
        <s v="EXN_458_URH_RHUMZOU2: Power status check ongoing" u="1"/>
        <s v="EXN_539_URH_DATCHEKA: Power status check ongoing" u="1"/>
        <s v="EXN_541_URH_MABOUDJI: Power status check ongoing" u="1"/>
        <s v="EXN_562_URH_DJAOLANE: Power status check ongoing" u="1"/>
        <s v="NRO_047_N_Bafmeng_G: 21.04.26; Access banned by Separatist" u="1"/>
        <s v="EXN_427_URH_MAZAYA: New site not yet transferred to MSP" u="1"/>
        <s v="EXN_551_URH_MBORHO: New site not yet transferred to MSP" u="1"/>
        <s v="EXN_558_URH_MAPORE: New site not yet transferred to MSP" u="1"/>
        <s v="EXN_901_URH_MBELLE: New site not yet transferred to MSP" u="1"/>
        <s v="LIT_003_Z_CTN(LIT-003): 09.04.26; FME Thomas en route pour le site, ETA=11H UTC" u="1"/>
        <s v="CTR_758_Z_Vallee-Omnisport(CTR-758): 10.04.26; Camusat; Probably grid outage grid only site /confirmation awaited - Escalade L2" u="1"/>
        <s v="Bafmeng_L18L8_NRO_047: 22.04.26; Access banned by Separatist" u="1"/>
        <s v="Bafmeng_L18L8_NRO_047: 23.04.26; Access banned by Separatist" u="1"/>
        <s v="NRD_063_H_Garoua-Lycee-Technique-MTN: Power status check ongoing" u="1"/>
        <s v="NRD_200_URH_LAMOUDAM, LogicRNCID=350: power status check ongoing" u="1"/>
        <s v="Gamba-MTN_G18L18L8_NRD_059: 10.04.2026: FME Bello Joint is managing With Level 0 ETA=02H" u="1"/>
        <s v="CTR_942_Z_Mbankolo-II(CTR-942): 06.04.26; Power issue, 02 out of 06 rectifiers working, escalated to L2 of Camusat" u="1"/>
        <s v="EXN_386 _URH_AMSAMKA: 15/04/2026 FME romeo activé " u="1"/>
        <s v="OST_333_URH_BALOUM2: 20.04.26; Pluie dans la zone et impossible de vérifier la connectique MPR&lt;&gt;BBU, suite des investigations ce 21.04.26" u="1"/>
        <s v="EXN_465_URH_BOREY: Impacted by EXN_210_H_Gabarairou (Power issue)" u="1"/>
        <s v="NRO_011_H_MBENGWI: Power status check ongoing" u="1"/>
        <s v="LIT_680_Z_Logbessou-OCM(LIT-680): Impacted by LIT_638_Z_Logbessou-Sunshine (Power issue)" u="1"/>
        <s v="LIT_844_Z_Mbangue-Fin-Goudron(LIT-844): Impacted by LIT_657_Z_Kotto-Denver (Power issue)" u="1"/>
        <s v="LIT_696_Z_Ange-raphael-II(LIT-696): P2 Incident at IT_056_Z_Ange-Raphael" u="1"/>
        <s v="LIT_731_Z_PK18-Crf-Lapaix(LIT-731): 30.03.26; AOF LIT_731_PK18-Crf-Lapaix&lt;&gt;LIT_234_PK17-University down, CDS activé pour restauration" u="1"/>
        <s v="CTR_310_Z_Mvolye-New: Power status check ongoing" u="1"/>
        <s v="CTR_917_Z_ETOUDI-NEW: Power status check ongoing" u="1"/>
        <s v="NRO_110_N_Oku-Marche_GD: 16/04/2026 ESCALADE PM HAMMER" u="1"/>
        <s v="CTR_669_Z_Mvog-Mangaa-II(CTR-669): 20.04.26; Camusat; Grid outage, Grid only site / Grid return awaited - Escalated to L3" u="1"/>
        <s v="CTR_1197_URZ_MEMEL: New site not yet transferred to MSP" u="1"/>
        <s v="LELE-IHS_N_G9U9L8L7_SUD_205: Impacted by SUD_246_Z_Mintom-MTN(SUD-246)" u="1"/>
        <s v="CTR_259_Z_Ekoumdoum(CTR-259): 22.04.26; Camusat; FME is on the way ETA 14H30" u="1"/>
        <s v="Kembong_L18L8_NRO_026: 01.04.26; Link Bachuo-Ntai&lt;&gt;NRO_026_N_Kembong is strongly misaligned and to be realigned to gain at least 35 dbm; RM Denis is informed, update ASAP" u="1"/>
        <s v="Bekondo-IHS_L18L8_SUO_096: 14/04/2026 FME sur site travaux en cours " u="1"/>
        <s v="CTR_227_Z_Lobo(CTR-227): 20.04.26; Besoin d'un FME sur site pour vérifier la chaine antennaire de l'ODU 3.1; FME Mouamadou activé pour investigations ETA=13H UTC" u="1"/>
        <s v="CTR_650_Z_Abom-Plateau(CTR-650): 01.04.26; AOF CTR_263_Abom&lt;&gt;CTR_650_Z_Abom-Plateau down, CDS informé pour restauration" u="1"/>
        <s v="NRD_205_URH_LIBE: 21.04.26; BBU Is Down. Need FME on the site to check his status and interco with RTN; FME Jean Paul activé pour investigations, update ASAP" u="1"/>
        <s v="CTR_856_Z_Dzeng-IHS: Impacted by CTR_348_Z_Essiezik (Power issue)" u="1"/>
        <s v="LIT_122_Z_-Old-Airport-IHS(LIT-122): 13.04.26; Grid Outage , no space // Awaiting Grid Return" u="1"/>
        <s v="LIT_651_Z_DEIDO-MARCHE(LIT-651): 09/04/2026 Grid outage grid only site / Awaiting grid return" u="1"/>
        <s v="ADM_236_H_NGD-BAMYANGA-QTIER-TOUPOURI: 15.04.26; Camusat; Grid outage and gen cannot be started due to noise disturbance / Awaiting grid return" u="1"/>
        <s v="OST_353_H_Bfsam-St-Francois: 22.04.26; Power alarms; Camusat feedback awaiting" u="1"/>
        <s v="CTR_1064_URZ_MEKONE-I(CTR-1064): P1 Incident at Ndiang" u="1"/>
        <s v="NRD_135_H_Maga-Lycee: 01/04/2026 FME activé manage avec level 0 " u="1"/>
        <s v="SUD_215_Z_Fifinda-MTN(SUD-215): 20.04.26; Carte flash et FO MPR&lt;&gt;ODU faulty, commande en cours" u="1"/>
        <s v="CTR_682_Z_Etoa-Meki-II(CTR-682): Site UP without action, power issue" u="1"/>
        <s v="CTR_038_Z_NR-Bastos: 27.04.26: Grid outage, No space to deploy MDG // awaiting grid return  Francois  is informed" u="1"/>
        <s v="NRO_043_N_Fonfuka: Impacted by Tadu-IHS_NRO_018" u="1"/>
        <s v="Ouru-Dara_G9U9U21_ADM_148: 09.04.26; FME sur site mais intervention retardée par la pluie" u="1"/>
        <s v="LIT_209_Z_Cellucam-New: 27.04.26: Camusat: FME is trying to get a level0" u="1"/>
        <s v="NTENYING1_G9U9L8L7_N_SUD_161: 17.04.26; Camusat FME is managing" u="1"/>
        <s v="SUO_266_H_Ekata-IHS_U: 19.04.26; Site vendalisé, cables disponibles à Douala et seront expédiés vers Kumba, ETD=21.04.26 soir" u="1"/>
        <s v="SUO_266_H_Ekata-IHS_U: 22.04.26; Site vendalisé, cables disponibles à Douala et seront expédiés vers Kumba, ETD=22.04.26 soir" u="1"/>
        <s v="NRO_244_H_Nkwein-Clinic-St-Louis-MTN: Power status check ongoing" u="1"/>
        <s v="EXN_294_URH_NGUETCHEWE: Impacted by EXN_007_N_Amchide" u="1"/>
        <s v="CTR_321_Z_Briqueterie: 24.04.26: IHS: Grid only, no space//awaiting grid return" u="1"/>
        <s v="Zigague_G9U9_EXN_034: Power status check ongoing" u="1"/>
        <s v="NRD_270_H_TOUBORO-VILLE-II: P1 Incident at ADM_005_H_Touboro, coupure Touboro---Madingring" u="1"/>
        <s v="OST_353_H_Bfsam-St-Francois: 15/04/2026  grid only site grid outage / grid return awaited ESCALADE L3 CAMUSAT" u="1"/>
        <s v="NRO_112_H_Bamenda-Bayelle-MTN: 22.04.26; Besoin d'un FME sur site pour vérifier la chaine antennaire de l'ODU 3.1; Denis informé pour investigations, update ASAP" u="1"/>
        <s v="CTR_455_Z_Mengue-Bibey-Camrail(CTR-455): Power status check ongoing" u="1"/>
        <s v="CTR_470_Z_Elobi-Mokolo-MTN-IHS(CTR-470): power status check ongoing" u="1"/>
        <s v="CTR_561_Z_Superette-Biyem-Assi(CTR-561): Power status check ongoing" u="1"/>
        <s v="SUO_211_H_MUTENGENE-Q12-IHS_U: 15.04.26; Besoin d'un FME sur site pour vérifier le statut du MPR et la chaine antennaire de l'ODU 3.1; FME Desmond activé pour investigations, update ASAP" u="1"/>
        <s v="SUO_249_H_Bakwele-IHS: Impacted by Bachuo-Ntai_SUO_030, P1 incident, TX issue" u="1"/>
        <s v="EXN_234_H_Maroua-Makabaye: Power status check ongoing" u="1"/>
        <s v="EXN_569_H_KOUSSERI-CAMTEL: Power status check ongoing" u="1"/>
        <s v="Mayo-Darle-MTN_G9U9U21_ADM_068: 03/04/2026 Cable Ethernet en cours d'expédition de Bafoussam pour Bankim, ETD=03.04.26" u="1"/>
        <s v="Tagawa-IHS_G9U9L8_EXN_274: Power status check ongoing" u="1"/>
        <s v="CTR_594_Z_Melen-Baaba(CTR-594): Impacted CTR_837_Z_Nkolfoulou-ENIA-MTN (Power issue)" u="1"/>
        <s v="CTR_872_Z_Abom-Plateau-II(CTR-872): Impacted by CTR_650_Z_Abom-Plateau (Power issue)" u="1"/>
        <s v="CTR_865_Z_Oyomabang-II(CTR-865): 09.04.26; Grid outage grid only site / Awaiting grid return" u="1"/>
        <s v="CTR_567_Z_Ngousso-Maetur: 24.04.26: Grid outage, Grid only site / Grid return awaited - Escalade L4" u="1"/>
        <s v="CTR_747_Z_Obili-GP-MTN(CTR-747): 21.04.26; Power alarms; Escalated to L3 of MTN" u="1"/>
        <s v="OST_371_URH_MANDA_ROUND_ABOUT: New site not yet transferred to MSP" u="1"/>
        <s v="LIT_630_N_Minisite-PK8-ESG-ISTA: 03.04.26; Besoin d'un FME sur site pour vérifier le statut du module FWGP et son interco avec le MPR S1P3; CM-20260402-00001556; FME Bruno activé pour investigations, update ASAP" u="1"/>
        <s v="NRD_205_URH_LIBE: Power status check ongoing" u="1"/>
        <s v="NRD_334_URH_LOBI: Power status check ongoing" u="1"/>
        <s v="NRD_335_URH_ZERA: Power status check ongoing" u="1"/>
        <s v="Abuh_L18L8_NRO_079: 24.04.26; MRBTS2 down. FME Jeremiah will be on site this 25.04.26" u="1"/>
        <s v="NRO_061_H_Bambili-university-IHS: Power status check ongoing" u="1"/>
        <s v="NRO_067_H_Bambui-Round-About-IHS: Power status check ongoing" u="1"/>
        <s v="SUO_173_H_Jabane: 02.04.26; Probable arrêt des équipements par le BIR, investigations en cours" u="1"/>
        <s v="CTR_199_Z_Satcom(CTR-199): Power status check ongoing" u="1"/>
        <s v="CTR_299_Z_NGUILA(CTR-299): Power status check ongoing" u="1"/>
        <s v="CTR_743_Z_Ozom-I(CTR-743): Power status check ongoing" u="1"/>
        <s v="CTR_893_Z_Ndjole(CTR-893): Power status check ongoing" u="1"/>
        <s v="Nkor_G9G18U9U21L18L8_NRO_238: Power status check ongoing" u="1"/>
        <s v="CTR_124_Z_ARMP(CTR-124): 06.04.26; CoreEVO 10G - 3DB18788BA reçue faulty, nouvelle commande passée à OCM" u="1"/>
        <s v="EXN_574_H_Mokolo-CAMTEL_U: New site not yet transferred to MSP" u="1"/>
        <s v="Bafmeng_L18L8_NRO_047: 24.04.26; MRBTS2 down. FME Jeremiah will be on site this 25.04.26" u="1"/>
        <s v="Benakuma_G9U9U21_NRO_233: 19.04.26; IHS; IHS; 24.8V; Moses is managing with level 0. ETA ASAP" u="1"/>
        <s v="EXN_326_URH_DARSALAM: 10.04.2026: FME is supposed to be on the site. Reminder and ESCALATION Ongoing" u="1"/>
        <s v="SUO_040_H_Tinto: New site not yet transferred to MSP" u="1"/>
        <s v="SUO_089_H_ASHUM: New site not yet transferred to MSP" u="1"/>
        <s v="EXN_312_URH_KARTOUA: 13/04/2026 Besoin d'un fme sur site pour verifier le status de RTN fme romeo activé " u="1"/>
        <s v="NRO_149_H_Wum-II-IHS: 22.04.26; UP, BO TRANS analysis ongoing" u="1"/>
        <s v="EXN_906_URH_MOKONG: 30/03/2026 Power issue site solar only awaited sunshine return" u="1"/>
        <s v="CTR_737_Z_Mini_SS_AFD(10737): 09.04.26; Grid outage grid only site / Awaiting grid return - Escalated to L2" u="1"/>
        <s v="EXN_386 _URH_AMSAMKA: 17/04/2026 Négociation escorte militaire en cours" u="1"/>
        <s v="NRD_334_URH_LOBI: 07.04.26; Besoin d'un FME sur Badankali pour vérifier le statut de la RTN et son interco avec le MPR S1P4; CM-20260407-00002886; FME Belo activé pour investigations, update ASAP" u="1"/>
        <s v="LIT_984_Z_SINCATEX(LIT-984): New site not yet transferred to MSP" u="1"/>
        <s v="CTR_935_Z_BATA-Mokolo-II-IHS(CTR-935): 08.04.26; IHS; Grid outage, no space to deploy MDG, awaiting grid return" u="1"/>
        <s v="Bambui-II_G9U9L8_NRO_140: Power status check ongoing" u="1"/>
        <s v="SUO_211_H_MUTENGENE-Q12-IHS: 07.04.26; Travaux de maintenance du pylone planifiés pour ce 08.04.26" u="1"/>
        <s v="OST_333_URH_BALOUM2: 20.04.26; Besoin d'un FME sur site poru vérifier le statut de la BBU et son interco avec la RTN; CM-20260420-00002495; FME Yannick activé pour investigations, update ASAP" u="1"/>
        <s v="CTR_1181_URZ_Song-Mandeng: New site not yet transferred to MSP" u="1"/>
        <s v="LIT_236_Z_Marche-Mboppi: P2 Incident at LIT_736_Z_Mboppi-New; Power issue" u="1"/>
        <s v="CTR_763_Z_Mehanda-II(CTR-763): 19.04.26; Camusat; FME manage avec le niveau 0, ETA en attente" u="1"/>
        <s v="NRO_059_H_Bda-Mankon-Palace-IHS: 22.04.26; 22.04.26; Besoin d'un FME sur site pour vérifier la chaine antennaire de l'ODU 3.1; RM Denis informé pour investigations, update ASAP" u="1"/>
        <s v="OST_374_URH_BANGOUREN: P1 incident at Bambalang" u="1"/>
        <s v="NRD_038_H_Poumpoumrey: Power status check ongoing" u="1"/>
        <s v="NRD_243_URH_LAMOUDAM2: Power status check ongoing" u="1"/>
        <s v="NRD_348_URH_GOHORTON2: Power status check ongoing" u="1"/>
        <s v="NRD_060_H_Garoua-Djamboutou-Village: Power status check ongoing" u="1"/>
        <s v="CTR_595_Z_Camp-Sonel(CTR-595): 16/04/2026 Un technicien est en route pour vérifier la continuité de délestage" u="1"/>
        <s v="CTR_868_Z_Institute-Samba-New(CTR-868): 29.03.2026 CAMUSAT: Grid outage grid only site /awaiting grid return" u="1"/>
        <s v="CTR_870_Z_MENGUE-BIBEY-IHS(CTR-870): P1 incident at EST_076_N_Diang-MTN; TX issue, FME is managing" u="1"/>
        <s v="SUO_211_H_MUTENGENE-Q12-IHS: 29.03.2026: FME on the site after investigation repport ODU Faulty Commande en cours" u="1"/>
        <s v="NRO_019_H_Jakiri: Power status check ongoing" u="1"/>
        <s v="NRO_154_URH_NJAP: Power status check ongoing" u="1"/>
        <s v="NRO_171_URH_MBAH: Power status check ongoing" u="1"/>
        <s v="CTR_1157_Z_Nkoabang-Alembe-MTN-IHS(CTR-1157): Power status check ongoing" u="1"/>
        <s v="CTR_878_Z_BEAC Central-Indoor-8F(CTR-878-8F): Power status check ongoing" u="1"/>
        <s v="EXN_300_URH_KARENA: 26/04/2026 Karena à nouveau entièrement vandalisé cette nuit." u="1"/>
        <s v="NRD_101_H_Gra-Foulbere-Moussa-yaya: 09.04.26; Besoin d'un FME sur site pour reset du MPR; CM-20260409-00001957; FME Jean Paul activé pour investigations, ETA=11H UTC" u="1"/>
        <s v="EXN_133_N_DARRACK-MTN-IHS: 13.02.26: Problème d'énergie. Site vendalisé par Bokom-Haram et pas de possibilité d'y accéder actuellement suite à l'insécurité qui préconise dans la zone; Escalade faite au L5 de IHS" u="1"/>
        <s v="EST_118_Z_Garoua-Boulai-new(EST-118): 05.04.2026 IHS: Grid outage, Gen Overload. // awitng Grid return. ESCALADE L4 IHS " u="1"/>
        <s v="CTR_187_Z_AWAE-MTN-IHS: Impacted by CTR_348_Z_Essiezik (Power issue)" u="1"/>
        <s v="Pang-Camtel_G18L18L8_ADM_038: 14.04.2026: Système module faulty , ETD 15/04/2026" u="1"/>
        <s v="NRO_144_H_Mbengwi-Mile17-IHS: 22.04.26; Red zone and access negotiations ongoing" u="1"/>
        <s v="CTR_353_Z_Nguinda(CTR-353): 20.04.26; FME should check the site environment, MPR status and ODU 3/1 antenna line; FME Essiane is activated to check, ETA=12H UTC" u="1"/>
        <s v="CTR_356_Z_Mamb(CTR-356): 21.04.26; Besoin d'un FME sur site pour vérifier la chaine antennaire de l'ODU 3.1; FME Etienne activé pour investigations, ETA=12H UTC" u="1"/>
        <s v="EXN_386 _URH_AMSAMKA: 23.04.26: Huawei projet : negociation d'accès en cours " u="1"/>
        <s v="CTR_868_Z_Institute-Samba-New(CTR-868): 20.04.26; Camusat; Grid outage, Grid only site / Grid return awaited - Escalated to L2" u="1"/>
        <s v="SUD_042_Z_Kribi-Kienke-Bridge-IHS(SUD-042): 07.04.26; Carte P8ETH (PN, 3DB18206AC) faulty, commande passée et expédition en cours de Douala pour Kribi, ETD=09.04.26" u="1"/>
        <s v="SUD_042_Z_Kribi-Kienke-Bridge-IHS(SUD-042): 08.04.26; Carte P8ETH (PN, 3DB18206AC) faulty, commande passée et expédition en cours de Douala pour Kribi, ETD=09.04.26" u="1"/>
        <s v="ADM_236_H_NGD-BAMYANGA-QTIER-TOUPOURI: 27.04.26: Camusat: GEN can't be start due to noise and Low solar production/Awaited solar return" u="1"/>
        <s v="CTR_197_Z_Charles-Atangana(CTR-197): 09.04.26; Grid only , Grid outage no space to deploy the MG // We are waiting the grid return" u="1"/>
        <s v="CTR_1099_Z_Mendon-Derriere-Le-camp(CTR-1099): New site not yet transferred to MSP" u="1"/>
        <s v="EXN_300_URH_KARENA: 23.04.26: PV et Batteries reçus à Kousseri, remplacement ce 24/04/2026" u="1"/>
        <s v="LIT_615_Z_Bonewonda-III(LIT-615): 30/03/2026Feedback Camusat:  TECHNICIAN IS ON THE WAY eta 16h55" u="1"/>
        <s v="CTR_719_Z_Ekounou-II(CTR-719): 20.04.26; ODU disponible à Yaoundé, remplacement ce jour, ETA 11H  UTC" u="1"/>
        <s v="OST_353_H_Bfsam-St-Francois: 10.04.26; Camusat; Fme is managing with level zero - Escalade L3" u="1"/>
        <s v="EXN_039_H_Pette: 18.04.26; MPR FAN is faulty, replacement planned for this 19.04.26" u="1"/>
        <s v="CTR_868_Z_Institute-Samba-New(CTR-868): 06.04.26; Camusat;  Grid outage,  / grid return awaited - Escalade L3" u="1"/>
        <s v="EXN_350_H_Maroua-Ziling: 16/04/2026 SPM en route pour lagence update dans 1H " u="1"/>
        <s v="CTR_561_Z_Superette-Biyem-Assi(CTR-561): 20.04.26; Camusat; Grid outage, Grid only site / Grid return AWAITED" u="1"/>
        <s v="NRO_053_H_Kikai-IHS_U: Power status check ongoing" u="1"/>
        <s v="NRO_121_H_Bamenda-Foncha-Street-IHS: Power status check ongoing" u="1"/>
        <s v="CTR_669_Z_Mvog-Mangaa-II(CTR-669): P1 Incident around Messamendongong" u="1"/>
        <s v="CTR_739_Z_Mvog-Manga-III(CTR-739): P1 Incident around Messamendongong" u="1"/>
        <s v="Baikwa-Bere_G18L18L8_NRD_056: 27/04/2026 Besoin d'un fme sur site pour verifier l'interco entre le MPR et la BTS S1P1 FME seydou bachirou activé manage avec le levle 0 " u="1"/>
        <s v="CTR_583_Z_Garage-Japonais(CTR-583): Impacted by CTR_558_Z_Emombo-2eme-Crf (Power issue)" u="1"/>
        <s v="CTR_594_Z_Melen-Baaba(CTR-594): Impacted by CTR_837_Z_Nkolfoulou-ENIA-MTN (Power issue)" u="1"/>
        <s v="CTR_911_Z_Nkolfon-Cimencam-IHS(CTR-911): Impacted by CTR_838_Z_Afanoya-II (Power issue)" u="1"/>
        <s v="CTR_942_Z_Mbankolo-II(CTR-942): 02/04/2026 Grid outage and gen stopped du to noise / Grid restoration awaited." u="1"/>
        <s v="OST_221_H_Bamendjing-MTN-IHS_U: 22.04.26; Retour de l'équipe projet, travaux de restoration débuteront ce 24.04.26" u="1"/>
        <s v="EST_245_URZ_NARKE-I: 24.04.26: Power issue and solar only; Awaiting sunshine" u="1"/>
        <s v="NRD_186_H_Garoua-Bockle-II: 20/04/2026 According to FME, Access issue due to landlord - Escalated to L2" u="1"/>
        <s v="LIT_162_Z_Camp-Yabassi(LIT-162): P2 Incident at Mboppi-New (Power issue)" u="1"/>
        <s v="CTR_374_Z_Awae-Nkomo(CTR-374): 23.04.26; Besoin d'un FME sur site pour vérifier le statut du MPR et la BBU; CM-20260423-00000064; FME Henri activé pour investigations, ETA=13H UTC" u="1"/>
        <s v="SUO_266_H_Ekata-IHS: 13/04/2026 Access issue to site which is located in a red zone and no way to go on site for now, escalated to L5" u="1"/>
        <s v="SUO_266_H_Ekata-IHS: 15/04/2026 Access issue to site which is located in a red zone and no way to go on site for now, escalated to L5" u="1"/>
        <s v="Yarbang-Gaziya-IHS_G18L18L8_ADM_142: Impacted by Ngaoui_G9U21_ADM_037 (Power issue)" u="1"/>
        <s v="Makak_G9U21_CTR_144: Power status check ongoing" u="1"/>
        <s v="ADM_005_H_Touboro: P1 Incident at ADM_005_H_Touboro" u="1"/>
        <s v="SUO_293_URH_IKILIWINDI: 20.04.26; Merci de dépêcher un FME pour vérifier le statut de la BBU et l'interco entre RTN et BBU; Red zone today" u="1"/>
        <s v="CTR_590_Z_Ngona(CTR-590): 07.04.26; IHS; site Vandalized SS IHS Blaise Raoul is on site" u="1"/>
        <s v="CTR_826_Z_Ntui-Ecole-Publique(CTR-826): 22.04.26; Carte EAC disponible et transfert en cours de Bafousssam, ETD=22.04.26 mais chassis MSS8 pas disponible, commande en cours vers OCM" u="1"/>
        <s v="Mbeng_G9U9U21_CTR_385: Power status check ongoing" u="1"/>
        <s v="OST_027_H_Lamape: P2 Incident around Magba_G_OST_023; TX issue" u="1"/>
        <s v="OST_378_URH_MAWA: P2 Incident around Magba_G_OST_023; TX issue" u="1"/>
        <s v="ADM_004_H_Meiganga_U: Power status check ongoing" u="1"/>
        <s v="NRO_131_H_Bamenda-Hospital-Roundabout-IHS: 07.04.26; FME en route pour le site, ETA=11H UTC" u="1"/>
        <s v="CTR_596_Z_Ebom-Maetur(CTR-596): 07.04.26; Power issue Eneometer faulty (escalated to L4 of Camusat)" u="1"/>
        <s v="CTR_566_Z_NR-Omnisport-Qtier-Yambassa(CTR-566): 15.04.26; Camusat; Grid only; probable disjunction, intervention planned this morning" u="1"/>
        <s v="NRD_049_H_Garoua-Kolbives: 31.03.2026: Point ESCALADE au L3 Romuald pour support" u="1"/>
        <s v="CTR_771_Z_Nkolmesseng-H-Pyramides: 23.04.26: Grid outage, Grid only site / Grid return awaited - Escalade L3" u="1"/>
        <s v="OST_384_URH_KOUPA_MENKE: 17.04.26; Besoin d'un FME sur OST_176_Foumban-Njintout pour vérifier le statut de la RTN et son interco avec le MPR S1P3" u="1"/>
        <s v="EXN_516_URH_MOKOLO_DARAM: Impacted by EXN_037_H_Mindif" u="1"/>
        <s v="Ikiliwindi-MTN_G9U9_SUO_048: 04/04/2026 04/04/2026 Feedback MTN:insecurity as you know and we are trying to manage with level 0 and TX support. no ETA for now" u="1"/>
        <s v="SUO_169_H_Buea-Bomaka-III-MTN: 07.04.26; Powe alarms; MTN is activate to check" u="1"/>
        <s v="CTR_826_Z_Ntui-Ecole-Publique(CTR-826): 20/04/2026 Besoin d'un fme sur site de MPR_NTUI_1 pour verifier le stacking entre les MPR S1P1 " u="1"/>
        <s v="CTR_665_Z_Ekoumdoum-II(CTR-665): P1 Incident around Messamendongong" u="1"/>
        <s v="Baba-Babungo-IHS_G9U9U21_NRO_085: 18.04.26; Access negotiations ongoing, red zone" u="1"/>
        <s v="EXN_350_H_Maroua-Ziling: 10.04.26; Matériel toujours pas arrivé, nouvel ETD=10.04.26" u="1"/>
        <s v="ADM_234_H_NGD-LYCEE-TECHNIQUE-MARDOCK_U: Power status check ongoing" u="1"/>
        <s v="Ngam_G18L18L8_ADM_023: 02.04.2026: Apres Investigation, le FSMF serait passe faulty. Commande en cours et Update ASAP" u="1"/>
        <s v="EXN_336_URH_ZAMAI: 10.04.2026: FME is supposed to be on the site. Reminder and ESCALATION Ongoing" u="1"/>
        <s v="EXN_497_URH_LOUGUERE_KONDONG: Power status check ongoing" u="1"/>
        <s v="ADM_236_H_NGD-BAMYANGA-QTIER-TOUPOURI: New site not yet transferred to MSP" u="1"/>
        <s v="CTR_117_Z_Manmenye(CTR-117): 06.04.26; Arret du GEN pour insuffisance d'eau dans le radiateur (escalade L2 de Camusat)" u="1"/>
        <s v="Ouru-Dara_G9U9U21_ADM_148: 06.04.26; LNB en cours d'expédition de Ngaoundéré pour Touboro, ETD=06.04.26" u="1"/>
        <s v="OST_075_H_Bfsam-Ndjinga: 20.04.26; ODU 3DB208858AC faulty et expédition en cours de Bamenda pour Bafoussam, ETD=21.04.26" u="1"/>
        <s v="NRO_079_N_Abuh_G: 16/04/2026 access not granted for this site for now we keep trying ESCLADE FM THEOPHILE PLAN TO 18/04/2026" u="1"/>
        <s v="EXN_300_URH_KARENA: 20.04.26; PV et Batteries confiés à un nouveau transporteur pour KOUSSERI, ETA 22/04/2026" u="1"/>
        <s v="EXN_300_URH_KARENA: 21.04.26; PV et Batteries confiés à un nouveau transporteur pour KOUSSERI, ETA 22/04/2026" u="1"/>
        <s v="LIT_991_Z_Sodiko-Venise-MTN: P2 impact LIT_346_Z_Bberi-Abattoir" u="1"/>
      </sharedItems>
    </cacheField>
    <cacheField name="PMO" numFmtId="46">
      <sharedItems/>
    </cacheField>
    <cacheField name="RUA" numFmtId="46">
      <sharedItems/>
    </cacheField>
    <cacheField name="For NSB" numFmtId="46">
      <sharedItems/>
    </cacheField>
    <cacheField name="Ville" numFmtId="46">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2">
  <r>
    <m/>
    <m/>
    <s v="NRO_073_N_Tatum_G"/>
    <s v="NRO_073"/>
    <s v="IHS"/>
    <s v="Hybrid Gen"/>
    <d v="2025-10-01T22:23:16"/>
    <d v="1900-07-26T21:29:03"/>
    <s v="TX MW / security"/>
    <s v="21.04.26; Dementellement des ODUs en cours pour MAD à Huawei, update ASAP_x000a_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
    <x v="0"/>
    <x v="0"/>
    <x v="0"/>
    <s v="BTS O&amp;M LINK FAILURE"/>
    <x v="0"/>
    <s v="NRO"/>
    <x v="0"/>
    <s v="I-ENG"/>
    <x v="0"/>
    <s v="Yes"/>
    <e v="#N/A"/>
    <e v="#N/A"/>
    <s v="Tatum"/>
  </r>
  <r>
    <m/>
    <m/>
    <s v="CTR_1053_Z_Okolo-Kilombo-MTN-IHS"/>
    <s v="CTR_1053"/>
    <e v="#N/A"/>
    <e v="#N/A"/>
    <s v="2026-02-10 10:29:08"/>
    <d v="1900-03-17T09:23:11"/>
    <s v="New site"/>
    <s v="New site not yet transferred to MSP"/>
    <x v="1"/>
    <x v="1"/>
    <x v="0"/>
    <m/>
    <x v="1"/>
    <e v="#N/A"/>
    <x v="1"/>
    <e v="#N/A"/>
    <x v="1"/>
    <s v="Yes"/>
    <e v="#N/A"/>
    <s v="Not Transferred"/>
    <e v="#N/A"/>
  </r>
  <r>
    <m/>
    <m/>
    <s v="Nkolmeyang-IHS_G9_CTR_442"/>
    <s v="CTR_442"/>
    <s v="IHS"/>
    <s v="Hybrid Gen"/>
    <d v="2026-02-27T00:37:44"/>
    <d v="1900-02-28T19:14:35"/>
    <s v="UE Relay"/>
    <s v="13/04/2026 ETR mi-juin_x000a_07/04/2026 Ce site prendra aussi sa transmission sur Tiga. Finalisation du site de Tiga  ETR:09/04/2026_x000a_09.03.2026: Ce site prendra aussi sa transmission sur Tiga. Finalisation du site de Tiga (Fin Mars 26). ETR: Fin Mars 26_x000a_04/03/2026 OCM: installation de la liaison NKOMEYANG &lt;&gt; TIGA ETR=FIN MARS_x000a_28.02.26; Site UE Relay, plusieurs reset effectués sans succès (Technologie pas maîtrisée)_x000a_27.02.26; FME Rodrigue activer manage avec le level 0. Update ASAP (Plusieurs reset effectués sans succès)_x000a_BO TX; Site UE-RELAY. Cells L700 de son Donor Nkolbewae UP. Besoin d'un FME sur site pour:_x000a_Reset Physique du HMC si NOK, Check des Antennes Yagui(Deconnection et reconnection)"/>
    <x v="1"/>
    <x v="0"/>
    <x v="0"/>
    <s v="NE3SWS AGENT NOT RESPONDING TO REQUESTS"/>
    <x v="1"/>
    <s v="CTR"/>
    <x v="1"/>
    <s v="AFRO"/>
    <x v="2"/>
    <s v="Yes"/>
    <e v="#N/A"/>
    <e v="#N/A"/>
    <s v="Nkolmeyang"/>
  </r>
  <r>
    <m/>
    <m/>
    <s v="Balissa_MTN-IHS_G9U9U21_CTR_170"/>
    <s v="CTR_170"/>
    <s v="IHS"/>
    <s v="Solar-Gen-Lithium"/>
    <d v="2026-03-12T00:20:17"/>
    <d v="1900-02-15T19:32:02"/>
    <s v="TX MW"/>
    <s v="_x000a_02.04.2026: ODU3DB20859AC (MPT-7-8Ghz) Recu faulty nouvelle commande en cours chez OCM car spare pas dispo chez Huawei_x000a_02.04.2026: FME en route ETA=30 MIN_x000a_01/04/2026 FME  a la Gare pour la recuperation du Materiel ETA=15H UTC _x000a_31/03/2026 ODU recu Ngaoundéré expedition ngaoundal ETD=31/03/2026 _x000a_30/03/2026 ODU recu Ngaoundéré expedition ngaoundal ETD=30/03/2026 _x000a_28.03.2: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
    <x v="0"/>
    <x v="0"/>
    <x v="0"/>
    <s v="NE3SWS AGENT NOT RESPONDING TO REQUESTS"/>
    <x v="0"/>
    <s v="CTR"/>
    <x v="1"/>
    <s v="AFRO"/>
    <x v="3"/>
    <s v="Yes"/>
    <e v="#N/A"/>
    <e v="#N/A"/>
    <s v="Balissa"/>
  </r>
  <r>
    <m/>
    <m/>
    <s v="ADM_215_H_NGD-UNIVERSITY-CAMTEL_U, LogicRNCID=387"/>
    <s v="ADM_215"/>
    <e v="#N/A"/>
    <e v="#N/A"/>
    <s v="2026-03-12 03:51:43"/>
    <d v="1900-02-15T16:00:36"/>
    <s v="New site"/>
    <s v="New site not yet transferred to MSP"/>
    <x v="1"/>
    <x v="2"/>
    <x v="0"/>
    <s v="NodeB Unavailable"/>
    <x v="1"/>
    <e v="#N/A"/>
    <x v="2"/>
    <e v="#N/A"/>
    <x v="4"/>
    <s v="Yes"/>
    <e v="#N/A"/>
    <s v="Not Transferred"/>
    <e v="#N/A"/>
  </r>
  <r>
    <m/>
    <m/>
    <s v="ADM_233_H_NGD-BURKINA-CENTENAIRE_U, LogicRNCID=387"/>
    <s v="ADM_233"/>
    <e v="#N/A"/>
    <e v="#N/A"/>
    <s v="2026-03-12 03:51:43"/>
    <d v="1900-02-15T16:00:36"/>
    <s v="New site"/>
    <s v="New site not yet transferred to MSP"/>
    <x v="1"/>
    <x v="2"/>
    <x v="0"/>
    <s v="NodeB Unavailable"/>
    <x v="1"/>
    <e v="#N/A"/>
    <x v="2"/>
    <e v="#N/A"/>
    <x v="5"/>
    <s v="Yes"/>
    <e v="#N/A"/>
    <s v="Not Transferred"/>
    <e v="#N/A"/>
  </r>
  <r>
    <m/>
    <m/>
    <s v="ADM_216_H_Mawi"/>
    <s v="ADM_216"/>
    <e v="#N/A"/>
    <e v="#N/A"/>
    <s v="2026-03-19 17:24:32"/>
    <d v="1900-02-08T02:27:47"/>
    <s v="New site"/>
    <s v="New site not yet transferred to MSP"/>
    <x v="1"/>
    <x v="2"/>
    <x v="0"/>
    <s v="NE Is Disconnected"/>
    <x v="1"/>
    <e v="#N/A"/>
    <x v="2"/>
    <e v="#N/A"/>
    <x v="6"/>
    <s v="Yes"/>
    <e v="#N/A"/>
    <s v="Not Transferred"/>
    <e v="#N/A"/>
  </r>
  <r>
    <m/>
    <m/>
    <s v="EXN_394_URH_MAGAM_KOTOKO"/>
    <s v="EXN_394"/>
    <s v="Teleinfra"/>
    <s v="Solar Only"/>
    <s v="2026-03-28 09:34:51"/>
    <d v="1900-01-30T10:17:28"/>
    <s v="New site"/>
    <s v="New site not yet transferred to MSP"/>
    <x v="1"/>
    <x v="3"/>
    <x v="0"/>
    <s v="CSL Fault"/>
    <x v="1"/>
    <e v="#N/A"/>
    <x v="3"/>
    <e v="#N/A"/>
    <x v="7"/>
    <s v="Yes"/>
    <e v="#N/A"/>
    <e v="#N/A"/>
    <e v="#N/A"/>
  </r>
  <r>
    <m/>
    <m/>
    <s v="EXN_300_URH_KARENA"/>
    <s v="EXN_300"/>
    <s v="Teleinfra"/>
    <s v="Solar Only"/>
    <s v="2026-03-28 09:34:54"/>
    <d v="1900-01-30T10:17:25"/>
    <s v="VENDALIZED"/>
    <s v="28.04.2026: Karena à nouveau entièrement vandalisé la nuit 25/04/2026. Rapport D'intervention envoye a OCM pour MAD du materiel_x000a_26/04/2026 Karena à nouveau entièrement vandalisé cette nuit._x000a_26/04/2026 suite remplacement des PV et batteries ce jour, ETR 18H_x000a_25/04/2026 FME sur site suite des travaux en cours _x000a_24.04.26: Travaux de restoration en cours ce jour, ETR=14H UTC_x000a_23.04.26: PV et Batteries reçus à Kousseri, remplacement ce 24/04/2026_x000a_22.04.26; PV et Batteries confiés à un nouveau transporteur pour KOUSSERI, ETD=22/04/2026_x000a_21.04.26; PV et Batteries confiés à un nouveau transporteur pour KOUSSERI, ETD=22/04/2026_x000a_20.04.26; we are facing transport issues from Maroua to Kousseri due to the very bad road._x000a_We finally found a workaround to go through Chad. The ETA 23rd April, approximation as we do not have mastery of this route._x000a_19.04.26; Soucis de transport du matériel (car matériel délicat à transporter). Expédition de Maroua pour Kousseri ce jour, ETD à préciser_x000a_18.04.26; Négociations de l'escorte en cours pour Makary, update ASAP_x000a_17/04/2026 le Materiel est arrive a Kousseri, l'equipe negocie l'acces pour Makary, zone insecurisee. Update asap_x000a_15/04/2026 Apres l'arrivee des Panneaux solaires et battéries à Maroua. l'expedition  de Maroua vers Kousseri sur une route tres mauvaise et ensuite de Kousseri vers Makary avec des panneaux solaire de 2m chacun et donc assez delicat a transporter. Nouvel ETD pour Kousseri 16/04/2026_x000a_08/04/2026 KARENA : Apres l'arrivee des Panneaux solaires et battéries à Maroua. l'expedition continue demain de Maroua vers Kousseri sur une route tres mauvaise et ensuite de Kousseri vers Makary avec des panneaux solaire de 2m chacun et donc assez delicat a transporter. ETD pour Makary ETD 14.04.2026 et ETR 15.04.2026_x000a_06.04.26; Panneaux solaires et battéries à Maroua et recherche d'une solution pour expédition vers Kousseri puis vers Makary, ETD=08.04.26_x000a_04/04/2026  Karena etant un site situé dans le cluster de Makari, nous essayons de procéder au transfert de ces spare vers kousseri afin qu'elle soient acheminée sur Makari...Nous vous  reviendrons pour l'ETD sur Kousseri car vu l'heure le départ pour Kousseri n'est pas pour ce jour. _x000a_02/04/2026 Expedition toujours en cours Retards du transporteur a cause d'une panne de vehicule Nouvelle ETD=03/04/2026_x000a_25.03.26; Tous les restes de matériels attendus, panneaux, batteries, Fibre optique a été livré ce jour. ETD 01/04_x000a_09.03.2026: Le reste du materiel(Panneau solaire. Qté:3. PN: 52240364 Batterie 48 Volts Huawei ESM-48100B1. Qté: 3. PN: 01074746-010, Cosses de 35  Qté: 6 PN:56464200056, Câble bleu de section 35 mm2 pour le câblage des batteries. Longueur:10m. PN:25030741, Câble noir de section 35 mm2 pour le câblage des batteries. Longueur:10m. PN:25030742 , Câble rouge de section 16 mm2 pour le câblage des PV. Longueur:10m. PN:25035221 ) Sera mis a dispostion de Huawei ce 13.03.2026_x000a_05.03.2026: 05.03.2026: 700m de cable 2*16 et 500m de cable 2*25 ont ete deja fournit a Huawei. Il ne reste que les cable 2*35, les panneaux solaire, les Batteries et Fibre Optiques  qui sont attendus de OCM_x000a_25.02.26; Site vendalisé, inventaire du matériel pour restauration transmis à OCM, en attente de la mise à disposition_x000a_24/02/2026 Site vandalise, requete de spare en cours vers OCM pour restauration_x000a_24.02.26; Rapport sur le vendalisme transmis et vérifications du SPM en cours"/>
    <x v="2"/>
    <x v="3"/>
    <x v="0"/>
    <s v="CSL Fault"/>
    <x v="2"/>
    <s v="EXN"/>
    <x v="3"/>
    <s v="TIF NORD"/>
    <x v="8"/>
    <s v="Yes"/>
    <s v="transfered"/>
    <e v="#N/A"/>
    <e v="#N/A"/>
  </r>
  <r>
    <m/>
    <m/>
    <s v="EXN_383_URH_AKMASSIRAK"/>
    <s v="EXN_383"/>
    <s v="Teleinfra"/>
    <s v="Solar Only"/>
    <s v="2026-03-28 09:36:11"/>
    <d v="1900-01-30T10:16:08"/>
    <s v="New site"/>
    <s v="New site not yet transferred to MSP"/>
    <x v="1"/>
    <x v="3"/>
    <x v="0"/>
    <s v="CSL Fault"/>
    <x v="1"/>
    <e v="#N/A"/>
    <x v="3"/>
    <e v="#N/A"/>
    <x v="9"/>
    <s v="Yes"/>
    <e v="#N/A"/>
    <e v="#N/A"/>
    <e v="#N/A"/>
  </r>
  <r>
    <m/>
    <m/>
    <s v="Ouru-Dara_G9U9U21_ADM_148"/>
    <s v="ADM_148"/>
    <s v="Camusat"/>
    <s v="Hybrid Solar - S3"/>
    <d v="2026-03-28T14:05:45"/>
    <d v="1900-01-30T05:46:34"/>
    <s v="TX MW"/>
    <s v="28/04/2026 Verification en cours de la disponibilité du modem en cours update asap _x000a_27.04.26 GO pour utilisation du MODEM X7 update asap_x000a_21.04.26; Commande du modem passée à OCM, en attente de la MAD_x000a_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_x000a_14.04.2026: Nouveau modem I-direct en cours de configuration avant expédition sur Touboro ce 14/04/2026_x000a_13/04/2026 Nouveau modem I-direct en cours de configuration avant expédition sur Touboro ce 13/04/2026_x000a_09.04.26; Modem faulty et expédition en cours Ngaoundéré pour Touboro, ETD=12.04.26_x000a_09.04.26; FME sur site mais intervention retardée par la pluie - Modem faulty, commande en cours et update ASAP_x000a_08.04.26; FME en route pour le site, ETA=13H UTC - FME sur site mais plus en cours_x000a_07.04.26;  LNB en cours d'expédition de Ngaoundéré pour Touboro, ETD=07.04.26_x000a_06.04.26; LNB en cours d'expédition de Ngaoundéré pour Touboro, ETD=06.04.26_x000a_04/04/2026  LNB en transport de Garoua pour Ngaoundere. ETD= 05.Avril.2026_x000a_31.03.2026: LNB Faulty. Commande passe au WH de Yaounde et l'expedition est en cours ETD=03.04.2026_x000a_31.03.2026: FME Sur site travaux en cours. Update ASAP_x000a_31.03.2026: Suite de l'intervention ce Jour. FME en route ETA=1H30_x000a_30/03/2026 FME en route ETA=12H30 UTC // FME sur site _x000a_29.03.2026 FME : Still troubleshooting with the level 0_x000a_29.03.2026: FME Frank activated is managing_x000a_29.03.2026: Need FME on the site to check Idirect and IBUC status"/>
    <x v="0"/>
    <x v="0"/>
    <x v="0"/>
    <s v="NE3SWS AGENT NOT RESPONDING TO REQUESTS"/>
    <x v="0"/>
    <s v="ADM"/>
    <x v="2"/>
    <s v="TIF NORD"/>
    <x v="10"/>
    <s v="Yes"/>
    <e v="#N/A"/>
    <e v="#N/A"/>
    <s v="Oura-Dara"/>
  </r>
  <r>
    <m/>
    <m/>
    <s v="Mankim_N_G9U9L8L7_CTR_987"/>
    <s v="CTR_987"/>
    <e v="#N/A"/>
    <e v="#N/A"/>
    <d v="2026-03-28T14:31:45"/>
    <d v="1900-01-30T05:20:34"/>
    <s v="New site"/>
    <s v="New site not yet transferred to MSP"/>
    <x v="1"/>
    <x v="0"/>
    <x v="0"/>
    <s v="NE3SWS AGENT NOT RESPONDING TO REQUESTS"/>
    <x v="1"/>
    <e v="#N/A"/>
    <x v="1"/>
    <e v="#N/A"/>
    <x v="11"/>
    <s v="Yes"/>
    <e v="#N/A"/>
    <e v="#N/A"/>
    <e v="#N/A"/>
  </r>
  <r>
    <m/>
    <m/>
    <s v="Baba-Babungo-IHS_G9U9U21_NRO_085"/>
    <s v="NRO_085"/>
    <s v="IHS"/>
    <s v="Grid-Gen-Lithium"/>
    <d v="2026-04-03T01:45:44"/>
    <d v="1900-01-24T18:06:35"/>
    <s v="TX MW / security"/>
    <s v="28.04.2026: Site to be visited this weekend depending on access_x000a_27.04.26; Access banned by separatists_x000a_25.04.26; Access banned by Separatist_x000a_24.04.26; Access banned by Separatist_x000a_23.04.26; Access banned by Separatist_x000a_22.04.26; Access banned by Separatist_x000a_21.04.26; Access banned by Separatist_x000a_25.04.26; Access banned by Separatist_x000a_20.04.26; Site difficult to access this week we keep trying to grant access New Update this afternoon_x000a_19.04.26; Site difficult to access this week we keep trying to grant access New Update this afternoon_x000a_18.04.26; Access negotiations ongoing, red zone_x000a_17/04/2026 |Access not granted for now we keep trying_x000a_16/04/2026  access not granted for this site for now we keep trying || escalade FM THEOPHILE PLAN TO 17/04/2026_x000a_15/04/2026 FME maange avec le level 0 // escalade PM HAMMER PHILIPE_x000a_14.04.26; FME activated to check locally on site, managing with level 0, red zone_x000a_13.04.26: Feedback MTN, Restoration team faces access issue due to insecurity, escalated to L5_x000a_10.04.26: Feedback MTN, Restoration team faces access issue due to insecurity, escalated to L5"/>
    <x v="3"/>
    <x v="0"/>
    <x v="0"/>
    <s v="NE3SWS AGENT NOT RESPONDING TO REQUESTS"/>
    <x v="3"/>
    <s v="NRO"/>
    <x v="0"/>
    <s v="I-ENG"/>
    <x v="12"/>
    <s v="Yes"/>
    <e v="#N/A"/>
    <e v="#N/A"/>
    <s v="Baba-Babungo"/>
  </r>
  <r>
    <m/>
    <m/>
    <s v="EXN_569_H_KOUSSERI-CAMTEL"/>
    <s v="EXN_569"/>
    <e v="#N/A"/>
    <e v="#N/A"/>
    <s v="2026-04-07 19:13:18"/>
    <d v="1900-01-20T00:39:01"/>
    <s v="New site"/>
    <s v="New site not yet transferred to MSP"/>
    <x v="1"/>
    <x v="2"/>
    <x v="0"/>
    <s v="NE Is Disconnected"/>
    <x v="1"/>
    <e v="#N/A"/>
    <x v="3"/>
    <e v="#N/A"/>
    <x v="13"/>
    <s v="Yes"/>
    <e v="#N/A"/>
    <s v="Not Transferred"/>
    <e v="#N/A"/>
  </r>
  <r>
    <m/>
    <m/>
    <s v="CTR_366_Z_Zamakoe-MTN"/>
    <s v="CTR_366"/>
    <s v="IHS"/>
    <s v="Grid-Gen"/>
    <s v="2026-04-08 09:15:36"/>
    <d v="1900-01-19T10:36:43"/>
    <s v="TX MW"/>
    <s v="28/04/2026 ODU MPT 7-8 GHz 3DB20859AB faulty en attente de MAD_x000a_27/04/2026 ODU en cours de dementelement_x000a_21.04.26; Dementellement des ODUs en cours pour MAD à Huawei, update ASAP_x000a_08.04.26; ODU MPT 7-8 GHz 3DB20859AB faulty et commande passée à OCM_x000a_08.04.26; Besoin d'un FME sur site pour vérifier la chaine antennaire de l'ODU 3.1; CM-20260408-00002730; FME Rodrigue activé pour investigations, update ASAP"/>
    <x v="0"/>
    <x v="1"/>
    <x v="0"/>
    <m/>
    <x v="0"/>
    <s v="CTR"/>
    <x v="1"/>
    <s v="AFRO"/>
    <x v="14"/>
    <s v="Yes"/>
    <e v="#N/A"/>
    <e v="#N/A"/>
    <s v="Zamakoe"/>
  </r>
  <r>
    <m/>
    <m/>
    <s v="EXN_574_H_Mokolo-CAMTEL_U, LogicRNCID=388"/>
    <s v="EXN_574"/>
    <e v="#N/A"/>
    <e v="#N/A"/>
    <s v="2026-04-08 20:52:16"/>
    <d v="1900-01-18T23:00:03"/>
    <s v="New site"/>
    <s v="New site not yet transferred to MSP"/>
    <x v="1"/>
    <x v="2"/>
    <x v="0"/>
    <s v="NodeB Unavailable"/>
    <x v="1"/>
    <e v="#N/A"/>
    <x v="3"/>
    <e v="#N/A"/>
    <x v="15"/>
    <s v="Yes"/>
    <e v="#N/A"/>
    <e v="#N/A"/>
    <e v="#N/A"/>
  </r>
  <r>
    <m/>
    <m/>
    <s v="Abuh_L18L8_NRO_079"/>
    <s v="NRO_079"/>
    <s v="IHS"/>
    <s v="Hybrid Gen"/>
    <d v="2026-04-09T09:44:16"/>
    <d v="1900-01-18T10:08:03"/>
    <s v="TX MW / security"/>
    <s v="28.04.2026: Site to be visited this weekend depending on access_x000a_27.04.26; Road blocked No traffic if we can Go as planned on 28.04.2026_x000a_25/04/2026 Retour fme :  Je suis bloqué à Fundong depuis ce matin. Les routes qui mènent hors de Fundong sont bloquées, je ne peux donc pas continuer._x000a_24.04.26; MRBTS2 down. FME Jeremiah will be on site this 25.04.26_x000a_Impacted by NRO_047_N_Bafmeng (TX issue)_x000a_16/04/2026 access not granted for this site for now we keep trying ESCLADE FM THEOPHILE PLAN TO 18/04/2026_x000a_16/04/2026 access not granted for this site for now we keep trying ESCLADE FM THEOPHILE_x000a_15/04/2026 access not granted for this site for now we keep trying_x000a_14/04/2026 RED ZONE negociation d'accès en cours _x000a_13/04/2026 Besoin d&quot;un FME sur site pour verifier l'interco MPR et BTS S1P3 FME activé zone rouge manage avec level 0"/>
    <x v="3"/>
    <x v="0"/>
    <x v="0"/>
    <s v="NE3SWS AGENT NOT RESPONDING TO REQUESTS"/>
    <x v="3"/>
    <s v="NRO"/>
    <x v="0"/>
    <s v="I-ENG"/>
    <x v="16"/>
    <s v="Yes"/>
    <e v="#N/A"/>
    <e v="#N/A"/>
    <s v="Abuh"/>
  </r>
  <r>
    <m/>
    <m/>
    <s v="LIT_943_URZ_DIZANGUE-KM6"/>
    <s v="LIT_943"/>
    <s v="Hammer"/>
    <s v="Solar Only"/>
    <s v="2026-04-10 02:45:31"/>
    <d v="1900-01-17T17:06:48"/>
    <s v="New site"/>
    <s v="New site not yet transferred to MSP"/>
    <x v="1"/>
    <x v="0"/>
    <x v="0"/>
    <m/>
    <x v="1"/>
    <e v="#N/A"/>
    <x v="4"/>
    <e v="#N/A"/>
    <x v="17"/>
    <s v="Yes"/>
    <e v="#N/A"/>
    <e v="#N/A"/>
    <e v="#N/A"/>
  </r>
  <r>
    <m/>
    <m/>
    <s v="BTS-Mobile-Tagidor Hotel _L18L8_OST_306"/>
    <s v="OST_306"/>
    <s v="Camusat"/>
    <s v="Medium Grid + GE"/>
    <d v="2026-04-10T11:53:15"/>
    <d v="1900-01-17T07:59:04"/>
    <s v="TX MW"/>
    <s v="Site en cours de démentelement"/>
    <x v="1"/>
    <x v="0"/>
    <x v="0"/>
    <s v="NE3SWS AGENT NOT RESPONDING TO REQUESTS"/>
    <x v="1"/>
    <s v="OST"/>
    <x v="5"/>
    <s v="I-ENG"/>
    <x v="18"/>
    <s v="Yes"/>
    <e v="#N/A"/>
    <e v="#N/A"/>
    <e v="#N/A"/>
  </r>
  <r>
    <m/>
    <m/>
    <s v="Bafmeng_L18L8_NRO_047"/>
    <s v="NRO_047"/>
    <s v="IHS"/>
    <s v="Hybrid Gen"/>
    <d v="2026-04-11T18:14:44"/>
    <d v="1900-01-16T01:37:35"/>
    <s v="TX MW / security"/>
    <s v="28.04.2026: Site to be visited this weekend depending on access_x000a_27.04.26; Road blocked No traffic if we can Go as planned on 28.04.2026_x000a_25/04/2026 Retour fme :  Je suis bloqué à Fundong depuis ce matin. Les routes qui mènent hors de Fundong sont bloquées, je ne peux donc pas continuer._x000a_24.04.26; MRBTS2 down. FME Jeremiah will be on site this 25.04.26_x000a_22.04.26; Access banned by Separatist_x000a_21.04.26; Access banned by Separatist_x000a_20.04.26; No traffic blocked by transporters We iwll check On 21.04.2026 if team can Move_x000a_19.04.26; Road blocked by separatists. No traffic _x000a_18.04.26; Road blocked, access negociation ongoing_x000a_16/04/2026 access not granted for this site for now we keep trying ESCLADE FM THEOPHILE PLAN TO 18/04/2026_x000a_15/04/2026 access not granted for this site for now we keep trying_x000a_14/04/2026 RED ZONE negociation d'accès en cours_x000a_13/04/2026 MRBTS2 DWON fme activé red zone manage avec le level 0 _x000a_12/04/2026  IHS Feedback : Joseph is managing with level 0, on site / escalated to L3 IHS _x000a_12/04/2026  IHS Feedback : Joseph is managing with level 0, on site"/>
    <x v="3"/>
    <x v="0"/>
    <x v="0"/>
    <s v="NE3SWS AGENT NOT RESPONDING TO REQUESTS"/>
    <x v="3"/>
    <s v="NRO"/>
    <x v="0"/>
    <s v="I-ENG"/>
    <x v="19"/>
    <s v="Yes"/>
    <e v="#N/A"/>
    <e v="#N/A"/>
    <s v="Bafmeng"/>
  </r>
  <r>
    <m/>
    <m/>
    <s v="EXN_373_URH_BAGASSA"/>
    <s v="EXN_373"/>
    <s v="Teleinfra"/>
    <s v="Solar Only"/>
    <s v="2026-04-11 23:18:58"/>
    <d v="1900-01-15T20:33:21"/>
    <s v="New site"/>
    <s v="New site not yet transferred to MSP"/>
    <x v="1"/>
    <x v="3"/>
    <x v="0"/>
    <s v="NE Is Disconnected"/>
    <x v="1"/>
    <e v="#N/A"/>
    <x v="3"/>
    <e v="#N/A"/>
    <x v="20"/>
    <s v="Yes"/>
    <e v="#N/A"/>
    <e v="#N/A"/>
    <e v="#N/A"/>
  </r>
  <r>
    <m/>
    <m/>
    <s v="NRO_110_N_Oku-Marche_GD"/>
    <s v="NRO_110"/>
    <s v="IHS"/>
    <s v="Grid-Gen-Lithium"/>
    <d v="2026-04-12T21:50:25"/>
    <d v="1900-01-14T22:01:54"/>
    <s v="TX MW / security"/>
    <s v="28.04.2026: Planned on 29/04/2026 if access granted _x000a_27.04.26; Power team and Level Zero kidnapped since one Week No way to GO there as planned to check tomorrow if we can Go as planned on 29.04.2026_x000a_24.04.26; Access banned by Separatist_x000a_23.04.26; Access banned by Separatist_x000a_22.04.26; Access banned by Separatist_x000a_21.04.26; Access banned by Separatist_x000a_19.04.26; Power team and Level Zero kidnapped since one Week No way to GO there as planned. Intervention planned this 22.04.26_x000a_18.04.26; Access negotiations ongoing, red zone_x000a_17/04/2026 FME Donald on the way after to check ETA=11\AM || no acces to day _x000a_16/04/2026 Check ongoing with level zero ETA11AM_x000a_15/04/2026 |access not granted for this site for now we keep trying ESCALADE FM THEOPHILE_x000a_14/04/2026 remote check with Donald  and FME ETA12AM utc // pas d'acces red zone _x000a_13.04.26; Need FME at NRO_110_Oku to check antenna chain of ODU 5.1; FME Donald is activated to check, update ASAP_x000a_13/04/2026 Need FME on site to check MPR status, ODU 5.1 and antenna chain / FME Donald activated ETA = ASAP ghost town"/>
    <x v="3"/>
    <x v="0"/>
    <x v="0"/>
    <s v="BTS O&amp;M LINK FAILURE"/>
    <x v="3"/>
    <s v="NRO"/>
    <x v="0"/>
    <s v="I-ENG"/>
    <x v="21"/>
    <s v="Yes"/>
    <e v="#N/A"/>
    <e v="#N/A"/>
    <s v="Oku"/>
  </r>
  <r>
    <m/>
    <m/>
    <s v="CTR_977_N_SIMAYAI-1_G"/>
    <s v="CTR_977"/>
    <e v="#N/A"/>
    <e v="#N/A"/>
    <d v="2026-04-14T10:39:34"/>
    <d v="1900-01-13T09:12:45"/>
    <s v="New site"/>
    <s v="New site not yet transferred to MSP"/>
    <x v="1"/>
    <x v="0"/>
    <x v="0"/>
    <s v="BTS O&amp;M LINK FAILURE"/>
    <x v="1"/>
    <e v="#N/A"/>
    <x v="1"/>
    <e v="#N/A"/>
    <x v="22"/>
    <s v="Yes"/>
    <e v="#N/A"/>
    <e v="#N/A"/>
    <e v="#N/A"/>
  </r>
  <r>
    <m/>
    <m/>
    <s v="SUO_296_URH_MANYEMEN, LogicRNCID=350"/>
    <s v="SUO_296"/>
    <s v="Hammer"/>
    <s v="Solar Only"/>
    <s v="2026-04-15 18:38:43"/>
    <d v="1900-01-12T01:14:12"/>
    <s v="New site"/>
    <s v="New site not yet transferred to MSP"/>
    <x v="1"/>
    <x v="3"/>
    <x v="0"/>
    <s v="NodeB Unavailable"/>
    <x v="1"/>
    <e v="#N/A"/>
    <x v="6"/>
    <e v="#N/A"/>
    <x v="23"/>
    <s v="Yes"/>
    <e v="#N/A"/>
    <e v="#N/A"/>
    <e v="#N/A"/>
  </r>
  <r>
    <m/>
    <m/>
    <s v="SUO_214_H_Mile4-Q10-IHS"/>
    <s v="SUO_214"/>
    <s v="IHS"/>
    <s v="Grid-Gen"/>
    <s v="2026-04-16 09:21:40"/>
    <d v="1900-01-11T10:30:39"/>
    <s v="TX MW"/>
    <s v="17/04/2026 Carte EAC (3DB19417AA )  faulty commandée passé pas disponible point transmis a OCM _x000a_16/04/2026 Besoin d'un fme sur site pour verifier le status du MPR et la chaine antennaire de l ODU FME desmond activé ETA asap "/>
    <x v="0"/>
    <x v="2"/>
    <x v="0"/>
    <s v="NE Is Disconnected"/>
    <x v="0"/>
    <s v="SUO"/>
    <x v="6"/>
    <s v="H-TELI"/>
    <x v="24"/>
    <s v="Yes"/>
    <e v="#N/A"/>
    <e v="#N/A"/>
    <s v="Moliwe"/>
  </r>
  <r>
    <m/>
    <m/>
    <s v="Nwa_G9U9_NRO_012"/>
    <s v="NRO_012"/>
    <s v="IHS"/>
    <s v="Solar-Gen"/>
    <d v="2026-04-17T16:33:59"/>
    <d v="1900-01-10T03:18:20"/>
    <s v="TX MW / security"/>
    <s v="28.04.2026: No way to access this site for now . Site Under Insecurity AREA_x000a_27.04.26; Access banned by Separatists_x000a_24.04.26; Access banned by Separatist_x000a_23.04.26; Access banned by Separatist_x000a_22.04.26; Access banned by Separatist_x000a_21.04.26; Need FME on site to check BUC, and modem status; Access negociations ongoing, red zone_x000a_21.04.26; IHS: Team is on site to swap DG - Escalated to L4_x000a_20.04.26; IHS: Team is on site to swap DG - Escalated to L4_x000a_19.04.26; IHS; Team is on site to swap DG - Escalated to L4_x000a_18.04.26; IHS; Team is on site to swap DG - Escalated to L3_x000a_17.04.26; IHS; Team is on site to swap DG"/>
    <x v="3"/>
    <x v="0"/>
    <x v="0"/>
    <s v="NE3SWS AGENT NOT RESPONDING TO REQUESTS"/>
    <x v="3"/>
    <s v="NRO"/>
    <x v="0"/>
    <s v="I-ENG"/>
    <x v="25"/>
    <s v="Yes"/>
    <e v="#N/A"/>
    <e v="#N/A"/>
    <s v="Mwa"/>
  </r>
  <r>
    <m/>
    <m/>
    <s v="EXN_511_H_KOUSSERI-KAWADJI"/>
    <s v="EXN_511"/>
    <e v="#N/A"/>
    <e v="#N/A"/>
    <s v="2026-04-17 20:27:02"/>
    <d v="1900-01-09T23:25:17"/>
    <s v="New site"/>
    <s v="New site not yet transferred to MSP"/>
    <x v="1"/>
    <x v="2"/>
    <x v="0"/>
    <s v="NE Is Disconnected"/>
    <x v="1"/>
    <e v="#N/A"/>
    <x v="3"/>
    <e v="#N/A"/>
    <x v="26"/>
    <s v="Yes"/>
    <e v="#N/A"/>
    <s v="Not Transferred"/>
    <e v="#N/A"/>
  </r>
  <r>
    <m/>
    <m/>
    <s v="NTENYING1_G9U9L8L7_N_SUD_161"/>
    <s v="SUD_161"/>
    <e v="#N/A"/>
    <e v="#N/A"/>
    <d v="2026-04-17T21:19:45"/>
    <d v="1900-01-09T22:32:34"/>
    <s v="TX MW"/>
    <s v="27/04/2026 Carte core disponible à Ngaoundéré utilisée pour restaurer le site de Mbideng-II, nouvelle commande passée à OCM_x000a_22.04.26; Carte core disponible à Ngaoundéré utilisée pour restaurer le site de Mbideng-II, nouvelle commande passée à OCM_x000a_19.04.26; Carte core disponible à Ngaoundéré et sera expédiée sur Yaoundé, ETD à préciser, escalade faite à M. Théo et M. Essode_x000a_19.04.26; Carte core EVO 1G faulty, commande passée au SPM et vérifications en cours_x000a_18.04.26; Carte core EVO 1G faulty, commande en cours_x000a_18.04.26; Need FME on site to check MPR status and antenna chain of ODU 3.1; FME Dominique is informed, ETA=12H UTC_x000a_17.04.26; Camusat FME is managing"/>
    <x v="0"/>
    <x v="0"/>
    <x v="0"/>
    <s v="NE3SWS AGENT NOT RESPONDING TO REQUESTS"/>
    <x v="0"/>
    <e v="#N/A"/>
    <x v="7"/>
    <e v="#N/A"/>
    <x v="27"/>
    <s v="Yes"/>
    <e v="#N/A"/>
    <e v="#N/A"/>
    <s v="Ntenying"/>
  </r>
  <r>
    <m/>
    <m/>
    <s v="NRD_168_H_Reserve-Benoue"/>
    <s v="NRD_168"/>
    <s v="Camusat"/>
    <s v="Hybrid Solar - S3"/>
    <s v="2026-04-18 21:30:38"/>
    <d v="1900-01-08T22:21:41"/>
    <s v="TX MW"/>
    <s v="20.04.26; ODU MPT MC 8GHZ 3DB20773CB faulty and not available, order done to OCM_x000a_19.04.26; ODU 3DB20773CB faulty, commande en cours_x000a_19.04.26; Besoin d'un FME sur NRD_172_SAKDJE pour vérifier la chaine antennaire de l'ODU 4.3; FME Belo activé pour investigations, ETA=17H UTC"/>
    <x v="0"/>
    <x v="2"/>
    <x v="0"/>
    <s v="NE Is Disconnected"/>
    <x v="0"/>
    <s v="NRD"/>
    <x v="8"/>
    <s v="TIF NORD"/>
    <x v="28"/>
    <s v="Yes"/>
    <e v="#N/A"/>
    <e v="#N/A"/>
    <s v="Reserve Benoue"/>
  </r>
  <r>
    <m/>
    <m/>
    <s v="Meidougou-MTN_G18L18L8_ADM_062"/>
    <s v="ADM_062"/>
    <s v="IHS"/>
    <s v="Grid-Gen-Lithium"/>
    <d v="2026-04-19T00:01:15"/>
    <d v="1900-01-08T19:51:04"/>
    <s v="TX MW"/>
    <s v="28.04.2026: Spare FSMF Faulty Commande passee au WH de Garoua et Expediee a Ngaoundere Nouvelle ETD communiques par le SPM 28.04.2026_x000a_26/04/2026 FSMF expedié de GAROUA ETD=27.04.2025_x000a_24.04.2026: Apres conf call effectuer avec THEO et Kingsley. Les spare seront expediee par ESICO ce Jours  De Garoua pour Ngaoundere ETD=24.04.2025_x000a_22.04.2026: Apres conf call effectuer avec THEO et Kingsley. Les spare seront expediee par ESICO ce Jours  De Garoua pour Ngaoundere ETD=23.04.2025_x000a_21.04.26; Site foudroyé les deux FSMF en défaut ils redémarre en continu nécessaire en remplacement.Pièces de rechange disponible à GAROUA, en attente update SPM pour l'ETD_x000a_20.04.2026: Site foudroyé les deux FSMF en défaut ils redémarre en continu nécessaire en remplacement.Commande en cours. Update ASAP_x000a_20.04.2026: FME activé, ETA 12H_x000a_19.04.26; Besoin d'un FME sur site pour vérifier le statut des 2 BTS, leur alimentation et leur interco avec le MPR S1P1&amp;2; FME Hippolite activé pour investigations, update ASAP"/>
    <x v="4"/>
    <x v="0"/>
    <x v="0"/>
    <s v="NE3SWS AGENT NOT RESPONDING TO REQUESTS"/>
    <x v="4"/>
    <s v="ADM"/>
    <x v="2"/>
    <s v="TIF NORD"/>
    <x v="29"/>
    <s v="Yes"/>
    <e v="#N/A"/>
    <e v="#N/A"/>
    <s v="Meidougou"/>
  </r>
  <r>
    <m/>
    <m/>
    <s v="SUD_215_Z_Fifinda-MTN"/>
    <s v="SUD_215"/>
    <s v="IHS"/>
    <s v="Grid-Gen"/>
    <s v="2026-04-19 08:51:46"/>
    <d v="1900-01-08T11:00:33"/>
    <s v="TX MW"/>
    <s v="22.04.26: Expédition de la carte flash en cours de Douala, ETD=22.04.26. Par ailleurs, FO MPR&lt;&gt;ODU pas disponible, commande passée à OCM_x000a_21.04.26; Expédition du matériel en cours de Douala, ETD=22.04.26_x000a_20.04.26; Carte flash et FO MPR&lt;&gt;ODU faulty, commande en cours_x000a_20.04.26; Carte flash faulty, commande en cours, en parrallèle, FME en route pour le site de Pama pour vérifier la chaine antennaire de l'ODU, ETA=11H UTC_x000a_19.04.26; Besoin d'un FME sur SUD_004_Pama pour vérifier la chaine antennaire de l'ODU 5.3; FME Lucien activé pour investigations, update ASAP"/>
    <x v="0"/>
    <x v="1"/>
    <x v="0"/>
    <m/>
    <x v="0"/>
    <s v="SUD"/>
    <x v="7"/>
    <s v="H-TELI"/>
    <x v="30"/>
    <s v="Yes"/>
    <e v="#N/A"/>
    <e v="#N/A"/>
    <s v="Fifinda"/>
  </r>
  <r>
    <m/>
    <m/>
    <s v="SUO_195_H_Wonya-Mavio-IHS"/>
    <s v="SUO_195"/>
    <s v="IHS"/>
    <s v="Grid-Gen"/>
    <s v="2026-04-19 11:16:44"/>
    <d v="1900-01-08T08:35:35"/>
    <s v="TX MW"/>
    <s v="20.04.26; Carte EAC 3DB19417AA faulty, commande passée vers OCM_x000a_19.04.26; Besoin d'un FME sur SUO_077_H_Buea-David-Square pour vérifier la chaine antennaire de l'ODU 3.2; FME Fabien activé pour investigations, update ASAP_x000a_19.04.26; Reste down après l'incident P2 sur Buea-David"/>
    <x v="0"/>
    <x v="2"/>
    <x v="0"/>
    <s v="NE Is Disconnected"/>
    <x v="0"/>
    <s v="SUO"/>
    <x v="6"/>
    <s v="H-TELI"/>
    <x v="31"/>
    <s v="Yes"/>
    <e v="#N/A"/>
    <e v="#N/A"/>
    <s v="Buea"/>
  </r>
  <r>
    <m/>
    <m/>
    <s v="BARDAKE-HIS_L18L8_NRD_110"/>
    <s v="NRD_110"/>
    <s v="IHS"/>
    <s v="Grid-Gen"/>
    <d v="2026-04-20T09:36:44"/>
    <d v="1900-01-07T10:15:35"/>
    <s v="UE Relay"/>
    <s v="27/04/2026  Nouvel ETR=28.04.26_x000a_23.04.26: En attente d'un nouvel ETR de l'ing OCM_x000a_20.04.26; Nouvel ETR=22.04.26_x000a_13/04/2026 Relance OCM en attente de retour_x000a_10.04.26; Nouvel ETR=12.04.26_x000a_07.04.26; Site UE relay, nouvel ETR=09.04.26"/>
    <x v="1"/>
    <x v="0"/>
    <x v="0"/>
    <s v="NE3SWS AGENT NOT RESPONDING TO REQUESTS"/>
    <x v="1"/>
    <s v="NRD"/>
    <x v="8"/>
    <s v="TIF NORD"/>
    <x v="32"/>
    <s v="Yes"/>
    <e v="#N/A"/>
    <e v="#N/A"/>
    <s v="Bardake"/>
  </r>
  <r>
    <m/>
    <m/>
    <s v="CTR_757_Z_Ndokoa-IHS"/>
    <s v="CTR_757"/>
    <s v="IHS"/>
    <s v="Solar-Gen-Lithium"/>
    <s v="2026-04-20 18:36:49"/>
    <d v="1900-01-07T01:15:30"/>
    <s v="TX MW"/>
    <s v="Impacted by CTR_699_N_Batchenga-Nachtigal-IHS (TX issue)"/>
    <x v="3"/>
    <x v="1"/>
    <x v="0"/>
    <m/>
    <x v="3"/>
    <s v="CTR"/>
    <x v="1"/>
    <s v="AFRO"/>
    <x v="33"/>
    <s v="Yes"/>
    <e v="#N/A"/>
    <e v="#N/A"/>
    <s v="Ndokoa"/>
  </r>
  <r>
    <m/>
    <m/>
    <s v="CTR_826_Z_Ntui-Ecole-Publique"/>
    <s v="CTR_826"/>
    <s v="Camusat"/>
    <s v="HGB"/>
    <s v="2026-04-20 19:15:45"/>
    <d v="1900-01-07T00:36:34"/>
    <s v="TX MW"/>
    <s v="22.04.26; Carte EAC disponible et transfert en cours de Bafousssam, ETD=22.04.26 mais chassis MSS8 pas disponible, commande faite à OCM_x000a_21/04/2026 Chassi MSS8, FAN et carte EAC de MPR_NTUI_2 commande en cours _x000a_20/04/2026 Besoin d'un fme sur site de MPR_NTUI_1 pour verifier le stacking entre les MPR S1P1; FME Apiang activé pour, pour investigations, ETA=18H UTC"/>
    <x v="0"/>
    <x v="1"/>
    <x v="0"/>
    <m/>
    <x v="0"/>
    <s v="CTR"/>
    <x v="1"/>
    <s v="I-ENG"/>
    <x v="34"/>
    <s v="Yes"/>
    <e v="#N/A"/>
    <e v="#N/A"/>
    <e v="#N/A"/>
  </r>
  <r>
    <m/>
    <m/>
    <s v="Madingring_L18L8L26_NRD_036"/>
    <s v="NRD_036"/>
    <s v="IHS"/>
    <s v="Solar-Gen-Lithium"/>
    <d v="2026-04-21T11:21:15"/>
    <d v="1900-01-06T08:31:04"/>
    <s v="New site"/>
    <s v="New BTS installed and not yet accepted"/>
    <x v="1"/>
    <x v="0"/>
    <x v="0"/>
    <s v="NE3SWS AGENT NOT RESPONDING TO REQUESTS"/>
    <x v="1"/>
    <s v="NRD"/>
    <x v="8"/>
    <s v="TIF NORD"/>
    <x v="35"/>
    <s v="Yes"/>
    <e v="#N/A"/>
    <e v="#N/A"/>
    <s v="Madingring"/>
  </r>
  <r>
    <m/>
    <m/>
    <s v="Ekekam-MTN-IHS_U9U21_CTR_694"/>
    <s v="CTR_694"/>
    <s v="IHS"/>
    <s v="Gen-Lithium"/>
    <d v="2026-04-21T12:52:44"/>
    <d v="1900-01-06T06:59:35"/>
    <s v="TX MW"/>
    <s v="28.04.2026: FME Sur site intervention retardee par la pluie. Update ASAP_x000a_27/04/2026 ODU en cours de dementelement _x000a_22.04.26; ODU MPT 7-8G 3DB20859AC faulty and not available, order done to customer_x000a_21/04/2026 Après avoir resertir le connecteur RJ45 côté IDU , L'ODU ne s'allume pas. Les check vont continuer demain en aérien il fait déjà nuit._x000a_21.04.26; Besoin d'un FME sur CTR_006_Mbankolo pour vérifier la chaine antennaire de l'ODU 6.2 sur le 10G_MPR_2; CM-20260421-00002876; FME Brice activé pour investigations, ETA=18H UTC"/>
    <x v="5"/>
    <x v="0"/>
    <x v="0"/>
    <s v="NE3SWS AGENT NOT RESPONDING TO REQUESTS"/>
    <x v="5"/>
    <s v="CTR"/>
    <x v="1"/>
    <s v="AFRO"/>
    <x v="36"/>
    <s v="Yes"/>
    <e v="#N/A"/>
    <e v="#N/A"/>
    <e v="#N/A"/>
  </r>
  <r>
    <m/>
    <m/>
    <s v="CTR_911_Z_Nkolfon-Cimencam-IHS"/>
    <s v="CTR_911"/>
    <s v="IHS"/>
    <e v="#N/A"/>
    <s v="2026-04-21 21:12:42"/>
    <d v="1900-01-05T22:39:37"/>
    <s v="TX MW"/>
    <s v="22.04.26: Carte core EVO 1G et pas disponible en stock, commande en cours vers OCM_x000a_22.04.26; FME Samba en route pour le site, ETA=11H UTC | FME sur site et investigations en cours, carte core EVO 1G probablement faulty_x000a_21/04/2026 Besoin d'un fme sur site pour verifier le status du MPR fme activé "/>
    <x v="0"/>
    <x v="1"/>
    <x v="0"/>
    <m/>
    <x v="0"/>
    <s v="CTR"/>
    <x v="1"/>
    <s v="AFRO"/>
    <x v="37"/>
    <s v="Yes"/>
    <e v="#N/A"/>
    <e v="#N/A"/>
    <s v="Mbankomo"/>
  </r>
  <r>
    <m/>
    <m/>
    <s v="Songloulou-IHS_G9U9U21_LIT_200"/>
    <s v="LIT_200"/>
    <s v="IHS"/>
    <s v="Grid-Gen"/>
    <d v="2026-04-21T22:13:14"/>
    <d v="1900-01-05T21:39:05"/>
    <s v="TX MW"/>
    <s v="28.04.2026: Spare dementelee et Expedition en cours vers EDEA ETD=28.04.2026 ETR=29/04/2026_x000a_27/04/2026 ODU en cours de dementelement_x000a_27/04/2026 ODU MPT 7-8G 3DB20858AC faulty en attente de retour OCM _x000a_26/04/2026 Feedback RM Honore : Faulty spare part to be replaced/SPM is managing_x000a_25/04/2026 FME en route ETA=12H UTC // FME sur site travaux en cours _x000a_24.04.26: ODU MPT 7-8 G pas disponible et commande en cours vers OCM. Cable Eth, carte MPT et chassis en cours d'expédition de Douala pour Edea, ETD=24.04.26, ETR=25.04.26_x000a_23.04.26: ODU MPT 7-8G 3DB20858AC faulty, cable Eth faulty, carte MPT faulty, commande passée et vérifications du SPM en cours_x000a_23.04.26: FME sur site et investigations en cours, update ASAP_x000a_22.04.26: Check en cours avec le level 0 qui est sur site actuellement et si NOK, suite des investigations en hauteur ce 23.04.26_x000a_22.04.26; Besoin d'un FME sur site pour vérifier la chaine antennaire de l'ODU 3.1; FME Charly activé pour investigations, ETA=14H UTC"/>
    <x v="3"/>
    <x v="0"/>
    <x v="0"/>
    <s v="NE3SWS AGENT NOT RESPONDING TO REQUESTS"/>
    <x v="3"/>
    <s v="LIT"/>
    <x v="4"/>
    <s v="H-TELI"/>
    <x v="38"/>
    <s v="Yes"/>
    <e v="#N/A"/>
    <e v="#N/A"/>
    <s v="Songloulou"/>
  </r>
  <r>
    <m/>
    <m/>
    <s v="Kanga_G9U9U21_LIT_510"/>
    <s v="LIT_510"/>
    <s v="IHS"/>
    <s v="Grid-Gen"/>
    <d v="2026-04-21T22:17:44"/>
    <d v="1900-01-05T21:34:35"/>
    <s v="TX MW"/>
    <s v="Impacted by Songloulou-IHS_LIT_200 (TX issue)"/>
    <x v="0"/>
    <x v="0"/>
    <x v="0"/>
    <s v="NE3SWS AGENT NOT RESPONDING TO REQUESTS"/>
    <x v="0"/>
    <s v="LIT"/>
    <x v="4"/>
    <s v="H-TELI"/>
    <x v="39"/>
    <s v="Yes"/>
    <e v="#N/A"/>
    <e v="#N/A"/>
    <s v="Massock-Songloulou"/>
  </r>
  <r>
    <m/>
    <m/>
    <s v="Akonolinga-New-HIS_G9U9U21_CTR_938"/>
    <s v="CTR_938"/>
    <e v="#N/A"/>
    <e v="#N/A"/>
    <d v="2026-04-22T01:43:44"/>
    <d v="1900-01-05T18:08:35"/>
    <s v="New site"/>
    <s v="New site not yet transferred to MSP"/>
    <x v="1"/>
    <x v="0"/>
    <x v="0"/>
    <s v="NE3SWS AGENT NOT RESPONDING TO REQUESTS"/>
    <x v="1"/>
    <e v="#N/A"/>
    <x v="1"/>
    <e v="#N/A"/>
    <x v="40"/>
    <s v="Yes"/>
    <e v="#N/A"/>
    <e v="#N/A"/>
    <e v="#N/A"/>
  </r>
  <r>
    <m/>
    <m/>
    <s v="SUO_232_H_Buea-Bwitingui-Road"/>
    <s v="SUO_232"/>
    <s v="Camusat"/>
    <s v="Medium Grid + GE"/>
    <s v="2026-04-23 09:08:04"/>
    <d v="1900-01-04T10:44:15"/>
    <s v="VENDALIZED"/>
    <s v="27/04/2026 Generateur vendalisé restauration en cours _x000a_27/04/2026 Remplacemet du cable prevue pour Mardi / NB: Lundi ghost Townn_x000a_26/04/2026 Remplacemet du cable prevue pour Mardi / NB: Lundi ghost Townn_x000a_25/04/2026 C'est le Générateur qui a été vandalisé. Pas de câble sectionné de notre côté.Camusat doit être interpellé point transmis a camusat _x000a_24.04.26: Site vendalisé et FME sera sur le site après l'intervention sur Ekata, ETA=18H UTC_x000a_23/04/2026 Site vandalisé inventaire demain 24/04/2026 _x000a_23.04.26; Camusat; investigations ongoing/Technician is trying to manage with level0"/>
    <x v="6"/>
    <x v="2"/>
    <x v="0"/>
    <s v="NE Is Disconnected"/>
    <x v="6"/>
    <s v="SUO"/>
    <x v="6"/>
    <s v="H-TELI"/>
    <x v="41"/>
    <s v="Yes"/>
    <e v="#N/A"/>
    <e v="#N/A"/>
    <s v="Buea"/>
  </r>
  <r>
    <m/>
    <m/>
    <s v="CTR_699_N_Batchenga-Nachtigal-IHS"/>
    <s v="CTR_699"/>
    <s v="IHS"/>
    <s v="Grid-Gen"/>
    <d v="2026-04-23T10:53:42"/>
    <d v="1900-01-04T08:58:37"/>
    <s v="TX MW"/>
    <s v="27.04.26: En attente de validation de l'accès _x000a_24.04.26: En attente de validation de l'accès ce jour_x000a_23.04.26; Demande d'accès au pylone de Camtel effectué vers Orange. En attente de la validation de l'accès_x000a_22.04.26; Demande d'accès au pylone de Camtel effectué vers Orange. En attente de la validation de l'accès_x000a_21.04.26; Pylone de Camtel. Demande d'accès en cours pour des travaux en hauteur_x000a_21.04.26; Lien Ntui&lt;&gt;Batchenga-Nachtigal à réaligner pour gagner 20 dbm; FME Apiang en route pour le site, ETA=16H UTC_x000a_20/04/2026 Besoin d'un fme sur site pour verifier le status du MPR et la chaine antennaire de L ODU fme apiang activé "/>
    <x v="3"/>
    <x v="0"/>
    <x v="0"/>
    <s v="WCDMA BASE STATION OUT OF USE"/>
    <x v="3"/>
    <s v="CTR"/>
    <x v="1"/>
    <s v="AFRO"/>
    <x v="42"/>
    <s v="Yes"/>
    <e v="#N/A"/>
    <e v="#N/A"/>
    <e v="#N/A"/>
  </r>
  <r>
    <m/>
    <m/>
    <s v="CTR_303_N_Mbam"/>
    <s v="CTR_303"/>
    <s v="IHS"/>
    <s v="Gen-Lithium"/>
    <d v="2026-04-23T10:53:43"/>
    <d v="1900-01-04T08:58:36"/>
    <s v="TX MW"/>
    <s v="28.04.2026: Spare FSMF Faulty Commande passee au WH de Garoua et Expediee a Ngaoundere Nouvelle ETD communiques par le SPM 28.04.2026_x000a_27/04/2026 Relance SPMS en attente de retour _x000a_26/04/2026 Apres conf call effectuer avec THEO et Kingsley. Les spare seront expediee par ESICO ce Jours  De Garoua pour Ngaoundere ETD=26.04.2025_x000a_25/04/2026 Apres conf call effectuer avec THEO et Kingsley. Les spare seront expediee par ESICO ce Jours  De Garoua pour Ngaoundere ETD=25.04.2025_x000a_24.04.2026: Apres conf call effectuer avec THEO et Kingsley. Les spare seront expediee par ESICO ce Jours  De Garoua pour Ngaoundere ETD=24.04.2025_x000a_22.04.2026: Apres conf call effectuer avec THEO et Kingsley. Les spare seront expediee par ESICO ce Jours  De Garoua pour Ngaoundere ETD=23.04.2025_x000a_19.04.26; FSMF expédié de Garoua pour Ngaoundéré mais pas encore reçu, escalade faite à M. Théo et à M. Essode_x000a_18.04.26; En attente du FSMF ce jour à Tibati_x000a_17/04/2026  FSMF FAULTY expedition de Garoua vers NGAOUNDERE ETD=16/04/2026 et expedition a TIBATI ETD=17/04/2026 _x000a_16/04/2026 FSMF FAULTY expedition de Garoua vers NGAOUNDERE ETD=16/04/2026 et expedition a TIBATI ETD=17/04/2026 _x000a_15/04/2026 fme wili active eta asap _x000a_besoin d'un fme sur site pour verifier l'interco entr ele MPR et la BTS S1P1 "/>
    <x v="4"/>
    <x v="0"/>
    <x v="0"/>
    <s v="WCDMA BASE STATION OUT OF USE"/>
    <x v="4"/>
    <s v="CTR"/>
    <x v="1"/>
    <s v="I-ENG"/>
    <x v="43"/>
    <s v="Yes"/>
    <e v="#N/A"/>
    <e v="#N/A"/>
    <s v="Mbam"/>
  </r>
  <r>
    <m/>
    <m/>
    <s v="OST_084_H_Dschang-St-Augustin"/>
    <s v="OST_084"/>
    <s v="IHS"/>
    <s v="Grid-Gen"/>
    <s v="2026-04-23 21:07:08"/>
    <d v="1900-01-03T22:45:11"/>
    <s v="Power"/>
    <s v="27.04.26: IHS : Gen and PWC Overload. - Escalated to L4_x000a_24.04.26: IHS : Gen and PWC Overload. - Escalated to L3_x000a_23/04/2026 IHS : grid outage gen overload"/>
    <x v="7"/>
    <x v="2"/>
    <x v="0"/>
    <s v="NE Is Disconnected"/>
    <x v="7"/>
    <s v="OST"/>
    <x v="5"/>
    <s v="I-ENG"/>
    <x v="44"/>
    <s v="Yes"/>
    <e v="#N/A"/>
    <e v="#N/A"/>
    <s v="Dschang"/>
  </r>
  <r>
    <m/>
    <m/>
    <s v="CTR_197_Z_Charles-Atangana"/>
    <s v="CTR_197"/>
    <s v="IHS"/>
    <s v="Grid Only"/>
    <s v="2026-04-24 03:59:35"/>
    <d v="1900-01-03T15:52:44"/>
    <s v="Power"/>
    <s v="27.04.26: IHS: Grid only, no space//awaiting grid return - Escalated to L4_x000a_24.04.26: IHS: Grid only, no space//awaiting grid return - Escalated to L2"/>
    <x v="7"/>
    <x v="1"/>
    <x v="0"/>
    <m/>
    <x v="7"/>
    <s v="CTR"/>
    <x v="1"/>
    <s v="AFRO"/>
    <x v="45"/>
    <s v="Yes"/>
    <e v="#N/A"/>
    <e v="#N/A"/>
    <s v="Yaounde"/>
  </r>
  <r>
    <m/>
    <m/>
    <s v="CTR_321_Z_Briqueterie"/>
    <s v="CTR_321"/>
    <s v="IHS"/>
    <s v="Grid-Lithium"/>
    <s v="2026-04-24 10:59:31"/>
    <d v="1900-01-03T08:52:48"/>
    <s v="Power"/>
    <s v="27.04.26: IHS: Grid only, no space//awaiting grid return - Escalated to L4_x000a_24.04.26: IHS: Grid only, no space//awaiting grid return escalade L2 IHS "/>
    <x v="7"/>
    <x v="1"/>
    <x v="0"/>
    <m/>
    <x v="7"/>
    <s v="CTR"/>
    <x v="1"/>
    <s v="AFRO"/>
    <x v="46"/>
    <s v="Yes"/>
    <e v="#N/A"/>
    <e v="#N/A"/>
    <s v="Yaounde"/>
  </r>
  <r>
    <m/>
    <m/>
    <s v="NRO_059_H_Bda-Mankon-Palace-IHS"/>
    <s v="NRO_059"/>
    <s v="IHS"/>
    <s v="Grid-Gen"/>
    <s v="2026-04-24 18:46:20"/>
    <d v="1900-01-03T01:05:59"/>
    <s v="TX MW"/>
    <s v="28/04/2026 FME jeremiah en route pour le site _x000a_28.04.2026: Power Issue solved but site remain down. FME Linus is on the way ETA=13H_x000a_27/04/2026 power issue sur site escalade L4 IHS _x000a_25/04/2026 FME sur site power issue evidence transmis a IHS _x000a_25/04/2026 Besoin d'un fme sur site pour verifier le status du MPR et la chaine antennaire de l ODU 3/1 FME uche activé ETA=13H UTC _x000a_24/04/2026 Rectifiers hanging. // Rectifiers reset. Escalade L2 IHS "/>
    <x v="3"/>
    <x v="2"/>
    <x v="0"/>
    <s v="NE Is Disconnected"/>
    <x v="3"/>
    <s v="NRO"/>
    <x v="0"/>
    <s v="I-ENG"/>
    <x v="47"/>
    <s v="Yes"/>
    <e v="#N/A"/>
    <e v="#N/A"/>
    <s v="Bamenda"/>
  </r>
  <r>
    <m/>
    <m/>
    <s v="Dumbu_G9G18U9U21L18L8_NRO_046"/>
    <s v="NRO_046"/>
    <s v="IHS"/>
    <s v="Hybrid Gen"/>
    <d v="2026-04-25T03:23:33"/>
    <d v="1900-01-02T16:28:46"/>
    <s v="TX MW"/>
    <s v="28/04/2026 |access negotiation ongoing_x000a_27/04/2026 |access negotiation ongoing_x000a_26/04/2026 Need FME on site to check ODU 4.2 and entenna chain / FME Donald manage with L0"/>
    <x v="3"/>
    <x v="0"/>
    <x v="0"/>
    <s v="NE3SWS AGENT NOT RESPONDING TO REQUESTS"/>
    <x v="3"/>
    <s v="NRO"/>
    <x v="0"/>
    <s v="I-ENG"/>
    <x v="48"/>
    <s v="Yes"/>
    <e v="#N/A"/>
    <e v="#N/A"/>
    <s v="Dumbu"/>
  </r>
  <r>
    <m/>
    <m/>
    <s v="CTR_1100_Z_Mendong-Marche"/>
    <s v="CTR_1100"/>
    <e v="#N/A"/>
    <e v="#N/A"/>
    <s v="2026-04-25 08:15:33"/>
    <d v="1900-01-02T11:36:46"/>
    <s v="New site"/>
    <s v="New site not yet transferred to MSP"/>
    <x v="1"/>
    <x v="1"/>
    <x v="0"/>
    <m/>
    <x v="1"/>
    <e v="#N/A"/>
    <x v="1"/>
    <e v="#N/A"/>
    <x v="49"/>
    <s v="Yes"/>
    <e v="#N/A"/>
    <s v="Not Transferred"/>
    <e v="#N/A"/>
  </r>
  <r>
    <m/>
    <m/>
    <s v="CTR_718_Z_Oyomabang-marche"/>
    <s v="CTR_718"/>
    <s v="Camusat"/>
    <s v="Good Grid no GE - 8h"/>
    <s v="2026-04-25 10:55:35"/>
    <d v="1900-01-02T08:56:44"/>
    <s v="TX MW"/>
    <s v="28/04/2026 FME sur site pour remplacer L'ODU_x000a_27/04/2026 l'AOF est Down Oyomabang-Marche_Oyomabang et ODU UBT-T faulty commande passé ETD asap _x000a_26/04/2026 l'AOF est Down  lODU est HS sur le FH commande mail en cours pas disponible à Yaoundé_x000a_25/04/2026 Besoin d'un fme sur site pour verifier le status du MPR fme mouhamadou activé "/>
    <x v="1"/>
    <x v="1"/>
    <x v="0"/>
    <m/>
    <x v="1"/>
    <s v="CTR"/>
    <x v="1"/>
    <s v="AFRO"/>
    <x v="50"/>
    <s v="Yes"/>
    <e v="#N/A"/>
    <e v="#N/A"/>
    <s v="Yaounde"/>
  </r>
  <r>
    <m/>
    <m/>
    <s v="LIT_336_Z_Bonamikengue"/>
    <s v="LIT_336"/>
    <s v="IHS"/>
    <s v="Grid-Lithium"/>
    <s v="2026-04-25 17:33:18"/>
    <d v="1900-01-02T02:19:01"/>
    <s v="TX MW"/>
    <s v="28/04/2026 En attente de l'envoi du rapport à OCM_x000a_26/04/2026 Carte core Evo faulty /not available in the system, SPM informed through an email_x000a_26/04/2026 The FME should replace the Core-ENH board at Bonaminkengue / FME activated ETA 12H UTC"/>
    <x v="0"/>
    <x v="1"/>
    <x v="0"/>
    <m/>
    <x v="0"/>
    <s v="LIT"/>
    <x v="4"/>
    <s v="H-TELI"/>
    <x v="51"/>
    <s v="Yes"/>
    <e v="#N/A"/>
    <e v="#N/A"/>
    <s v="Douala"/>
  </r>
  <r>
    <m/>
    <m/>
    <s v="OST_419_URH_KOUHOUAT, LogicRNCID=350"/>
    <s v="OST_419"/>
    <s v="Hammer"/>
    <s v="Solar Only"/>
    <s v="2026-04-26 13:03:39"/>
    <d v="1900-01-01T06:48:40"/>
    <s v="P1 Impact"/>
    <s v="P1 incident at Bambalang"/>
    <x v="8"/>
    <x v="3"/>
    <x v="0"/>
    <s v="NodeB Unavailable"/>
    <x v="8"/>
    <e v="#N/A"/>
    <x v="5"/>
    <e v="#N/A"/>
    <x v="52"/>
    <s v="Yes"/>
    <e v="#N/A"/>
    <e v="#N/A"/>
    <e v="#N/A"/>
  </r>
  <r>
    <s v="²"/>
    <m/>
    <s v="EXN_407_URH_IVIE"/>
    <s v="EXN_407"/>
    <s v="Teleinfra"/>
    <s v="Solar Only"/>
    <s v="2026-04-26 17:17:56"/>
    <d v="1900-01-01T02:34:23"/>
    <s v="TX MW"/>
    <s v="Impacted by Mazera_G9U9U21_EXN_226"/>
    <x v="2"/>
    <x v="3"/>
    <x v="0"/>
    <s v="NE Is Disconnected"/>
    <x v="2"/>
    <e v="#N/A"/>
    <x v="3"/>
    <e v="#N/A"/>
    <x v="53"/>
    <s v="Yes"/>
    <s v="OK For Transfer"/>
    <e v="#N/A"/>
    <e v="#N/A"/>
  </r>
  <r>
    <m/>
    <m/>
    <s v="EXN_405_URH_SAGOULOU_I"/>
    <s v="EXN_405"/>
    <s v="Teleinfra"/>
    <s v="Solar Only"/>
    <s v="2026-04-26 17:17:56"/>
    <d v="1900-01-01T02:34:23"/>
    <s v="New site"/>
    <s v="New site not yet transferred to MSP"/>
    <x v="1"/>
    <x v="3"/>
    <x v="0"/>
    <s v="NE Is Disconnected"/>
    <x v="1"/>
    <e v="#N/A"/>
    <x v="3"/>
    <e v="#N/A"/>
    <x v="54"/>
    <s v="Yes"/>
    <s v="OK For Transfer"/>
    <e v="#N/A"/>
    <e v="#N/A"/>
  </r>
  <r>
    <m/>
    <m/>
    <s v="EXN_406_URH_ZILIM_I_II"/>
    <s v="EXN_406"/>
    <s v="Teleinfra"/>
    <s v="Solar Only"/>
    <s v="2026-04-26 17:18:14"/>
    <d v="1900-01-01T02:34:05"/>
    <s v="New site"/>
    <s v="New site not yet transferred to MSP"/>
    <x v="1"/>
    <x v="3"/>
    <x v="0"/>
    <s v="NE Is Disconnected"/>
    <x v="1"/>
    <e v="#N/A"/>
    <x v="3"/>
    <e v="#N/A"/>
    <x v="55"/>
    <s v="Yes"/>
    <e v="#N/A"/>
    <e v="#N/A"/>
    <e v="#N/A"/>
  </r>
  <r>
    <m/>
    <m/>
    <s v="SUO_133_N_Alou-IHS"/>
    <s v="SUO_133"/>
    <s v="IHS"/>
    <s v="Grid-Gen-Lithium"/>
    <d v="2026-04-26T22:28:04"/>
    <d v="1899-12-31T21:24:15"/>
    <s v="TX MW / security"/>
    <s v="28.04.2026: Site to be visited 30/04/2026 if access possible _x000a_27/06/2026 Access banned by Separatists_x000a_24.04.26; Access banned by Separatist_x000a_23.04.26: FME en route pour le site, ETA=13H UTC // Red zone _x000a_22.04.26; Besoin d'un FME sur site pour vérifier l'état du FAN du MPR et le remplacer au besoin, PN: 3DB18134BBAD01 FME activé eta asap &quot;"/>
    <x v="3"/>
    <x v="0"/>
    <x v="1"/>
    <s v="WCDMA BASE STATION OUT OF USE"/>
    <x v="3"/>
    <s v="SUO"/>
    <x v="6"/>
    <s v="I-ENG"/>
    <x v="56"/>
    <s v="Yes"/>
    <e v="#N/A"/>
    <e v="#N/A"/>
    <s v="Alou"/>
  </r>
  <r>
    <m/>
    <m/>
    <s v="ADM_250_URH_NDONGUE"/>
    <s v="ADM_250"/>
    <s v="Teleinfra"/>
    <s v="Solar Only"/>
    <s v="2026-04-27 01:39:00"/>
    <d v="1899-12-31T18:13:19"/>
    <s v="TX MW"/>
    <s v="28.04.2026: D'apres le FME  Il y'aurait des cables crames dans la DC-BOX(Dans laquelle la RTN est alimentee). Le Vis-avis IHS activee est en route ETA=14H_x000a_27/04/2026 Besoin d'un fme sur site de Batoua-Godole pour verifier l'interco entre le MPR et RTN manage avec level 0_x000a_27/04/2026 Power issue site solar only awaited sunshine return"/>
    <x v="2"/>
    <x v="3"/>
    <x v="1"/>
    <s v="NE Is Disconnected"/>
    <x v="2"/>
    <e v="#N/A"/>
    <x v="2"/>
    <e v="#N/A"/>
    <x v="57"/>
    <s v="Yes"/>
    <s v="NOK"/>
    <e v="#N/A"/>
    <e v="#N/A"/>
  </r>
  <r>
    <m/>
    <m/>
    <s v="Baikwa-Bere_G18L18L8_NRD_056"/>
    <s v="NRD_056"/>
    <s v="IHS"/>
    <s v="Solar-Gen-Lithium"/>
    <d v="2026-04-27T02:11:01"/>
    <d v="1899-12-31T17:41:18"/>
    <s v="TX MW"/>
    <s v="28.04.2026: FME Seydou is currently at Basheo will be on the site at 16H_x000a_27/04/2026 Besoin d'un fme sur site pour verifier l'interco entre le MPR et la BTS S1P1 FME seydou bachirou activé manage avec le levle 0 "/>
    <x v="2"/>
    <x v="0"/>
    <x v="1"/>
    <s v="NE3SWS AGENT NOT RESPONDING TO REQUESTS"/>
    <x v="2"/>
    <s v="NRD"/>
    <x v="8"/>
    <s v="TIF NORD"/>
    <x v="58"/>
    <s v="Yes"/>
    <e v="#N/A"/>
    <e v="#N/A"/>
    <s v="Baikwa-Bere"/>
  </r>
  <r>
    <m/>
    <m/>
    <s v="CTR_449_Z_Rd-Pt-Longkak"/>
    <s v="CTR_449"/>
    <s v="IHS"/>
    <s v="Grid-Gen"/>
    <s v="2026-04-27 05:17:34"/>
    <d v="1899-12-31T14:34:45"/>
    <s v="Power"/>
    <s v="Impacted by CTR_197_Z_Charles-Atangana(CTR-197)"/>
    <x v="7"/>
    <x v="1"/>
    <x v="1"/>
    <m/>
    <x v="7"/>
    <s v="CTR"/>
    <x v="1"/>
    <s v="AFRO"/>
    <x v="59"/>
    <s v="Yes"/>
    <e v="#N/A"/>
    <e v="#N/A"/>
    <s v="Yaounde"/>
  </r>
  <r>
    <m/>
    <m/>
    <s v="Minisite-Elig-Edzoa_CTR_684"/>
    <s v="CTR_684"/>
    <s v="Camusat"/>
    <s v="Good Grid no GE - 8h"/>
    <d v="2026-04-27T05:29:29"/>
    <d v="1899-12-31T14:22:50"/>
    <s v="TX MW"/>
    <s v="28/04/2026 Impacted by CTR_197_Z_Charles-Atangana_x000a_28/04/2026Power issue resolved FME activated to check MPR STATUS ETA ASAP_x000a_27/04/2026 grid only site, grid outage / grid return awaited"/>
    <x v="5"/>
    <x v="0"/>
    <x v="1"/>
    <s v="NE3SWS AGENT NOT RESPONDING TO REQUESTS"/>
    <x v="5"/>
    <s v="CTR"/>
    <x v="1"/>
    <s v="AFRO"/>
    <x v="60"/>
    <s v="Yes"/>
    <e v="#N/A"/>
    <e v="#N/A"/>
    <e v="#N/A"/>
  </r>
  <r>
    <m/>
    <m/>
    <s v="Mvam-Yetom_N_G9U9L8L7_CTR_860"/>
    <s v="CTR_860"/>
    <e v="#N/A"/>
    <e v="#N/A"/>
    <d v="2026-04-27T13:40:46"/>
    <d v="1899-12-31T06:11:33"/>
    <s v="TX MW"/>
    <s v="28.04.2026: Spare pas disponible dans les WH Afro Commande effectuee au SPM. Update dans 20 minutes_x000a_27/04/2026 ODU UBT-T 3DB29211ACAA02 faulty commande en cours _x000a_24/04/2026 Besoin d'un fme sur biba pour verifier le status de L ODU 5/1 "/>
    <x v="4"/>
    <x v="0"/>
    <x v="1"/>
    <s v="NE3SWS AGENT NOT RESPONDING TO REQUESTS"/>
    <x v="4"/>
    <e v="#N/A"/>
    <x v="1"/>
    <e v="#N/A"/>
    <x v="61"/>
    <s v="Yes"/>
    <e v="#N/A"/>
    <e v="#N/A"/>
    <s v="Mvam-Yetom"/>
  </r>
  <r>
    <m/>
    <m/>
    <s v="EXN_082_H_Maroua-Loperey"/>
    <s v="EXN_082"/>
    <s v="IHS"/>
    <s v="Grid-Lithium"/>
    <s v="2026-04-27 16:27:31"/>
    <d v="1899-12-31T03:24:48"/>
    <s v="Power"/>
    <s v="27.04.26: IHS: Grid outage, No space to deploy MDG // awaiting grid return Francklin"/>
    <x v="7"/>
    <x v="2"/>
    <x v="1"/>
    <s v="NE Is Disconnected"/>
    <x v="7"/>
    <s v="EXN"/>
    <x v="3"/>
    <s v="TIF NORD"/>
    <x v="62"/>
    <s v="Yes"/>
    <e v="#N/A"/>
    <e v="#N/A"/>
    <s v="Maroua"/>
  </r>
  <r>
    <m/>
    <m/>
    <s v="CTR_799_Z_Pont-Emana-MTN"/>
    <s v="CTR_799"/>
    <s v="MTN sharing"/>
    <n v="0"/>
    <s v="2026-04-27 18:21:36"/>
    <d v="1899-12-31T01:30:43"/>
    <s v="TX MW"/>
    <s v="28/042026 FME sur site traavaux en cours avec le BO TX _x000a_28.04.2026: FME Sur site intervention retardee par la pluie. Update sera partage ASAP_x000a_27.04.26: Besoin d'un FME sur CTR_213_Z_Okolo pour investigations conjointes avec le BO TX; CM-20260427-00004269; FME Totat activé pour investigations, update ASAP"/>
    <x v="5"/>
    <x v="1"/>
    <x v="1"/>
    <m/>
    <x v="5"/>
    <s v="CTR"/>
    <x v="1"/>
    <s v="AFRO"/>
    <x v="63"/>
    <s v="Yes"/>
    <e v="#N/A"/>
    <e v="#N/A"/>
    <s v="Yaounde"/>
  </r>
  <r>
    <m/>
    <m/>
    <s v="CTR_409_Z_BATA-Mokolo"/>
    <s v="CTR_409"/>
    <s v="IHS"/>
    <s v="Grid Only"/>
    <s v="2026-04-27 19:24:10"/>
    <d v="1899-12-31T00:28:09"/>
    <s v="Power"/>
    <s v="27.04.26: Grid outage // awaiting grid return"/>
    <x v="7"/>
    <x v="1"/>
    <x v="1"/>
    <m/>
    <x v="7"/>
    <s v="CTR"/>
    <x v="1"/>
    <s v="AFRO"/>
    <x v="64"/>
    <s v="Yes"/>
    <e v="#N/A"/>
    <e v="#N/A"/>
    <s v="Yaounde"/>
  </r>
  <r>
    <m/>
    <m/>
    <s v="CTR_1162_Z_Messassi-Ngonlonk-IHS"/>
    <s v="CTR_1162"/>
    <e v="#N/A"/>
    <e v="#N/A"/>
    <s v="2026-04-27 20:43:11"/>
    <d v="1899-12-30T23:09:08"/>
    <s v="Power"/>
    <s v="Impacted by CTR_799_Z_Pont-Emana-MTN (TX issue)"/>
    <x v="7"/>
    <x v="1"/>
    <x v="2"/>
    <m/>
    <x v="7"/>
    <e v="#N/A"/>
    <x v="1"/>
    <e v="#N/A"/>
    <x v="65"/>
    <s v="Yes"/>
    <e v="#N/A"/>
    <e v="#N/A"/>
    <e v="#N/A"/>
  </r>
  <r>
    <m/>
    <m/>
    <s v="Lomie_L8_EST_010"/>
    <s v="EST_010"/>
    <s v="IHS"/>
    <s v="Grid-Gen"/>
    <d v="2026-04-27T21:25:59"/>
    <d v="1899-12-30T22:26:20"/>
    <s v="TX MW"/>
    <s v=" 28.04.2026: Le IBUC semple faulty le FAN ne tourne pas intervention toujours en cours ETR 15H30 _x000a_27.04.26: Besoin d'un FME sur site pour vérifier le statut du BUC; CM-20260427-00005663; FME Essiane activé pour investigations, update ASAP"/>
    <x v="5"/>
    <x v="0"/>
    <x v="2"/>
    <s v="NE3SWS AGENT NOT RESPONDING TO REQUESTS"/>
    <x v="5"/>
    <s v="EST"/>
    <x v="9"/>
    <s v="AFRO"/>
    <x v="66"/>
    <s v="Yes"/>
    <e v="#N/A"/>
    <e v="#N/A"/>
    <s v="Lomie"/>
  </r>
  <r>
    <m/>
    <m/>
    <s v="CTR_599_Z_Emana-Pont-IHS"/>
    <s v="CTR_599"/>
    <s v="IHS"/>
    <s v="Grid-Gen"/>
    <s v="2026-04-27 22:32:05"/>
    <d v="1899-12-30T21:20:14"/>
    <s v="Power"/>
    <s v="Impacted by CTR_160_Z_Emana-Bilick-IHS (Power issue)"/>
    <x v="7"/>
    <x v="1"/>
    <x v="2"/>
    <m/>
    <x v="7"/>
    <s v="CTR"/>
    <x v="1"/>
    <s v="AFRO"/>
    <x v="67"/>
    <s v="Yes"/>
    <e v="#N/A"/>
    <e v="#N/A"/>
    <s v="Yaounde"/>
  </r>
  <r>
    <m/>
    <m/>
    <s v="CTR_160_Z_Emana-Bilick-IHS"/>
    <s v="CTR_160"/>
    <s v="IHS"/>
    <s v="Grid-Gen"/>
    <s v="2026-04-27 22:32:31"/>
    <d v="1899-12-30T21:19:48"/>
    <s v="Power"/>
    <s v="27.04.26: IHS: Access issue ,Grid outage, site down because site behaves as Grid only site (Gen Noise)"/>
    <x v="7"/>
    <x v="1"/>
    <x v="2"/>
    <m/>
    <x v="7"/>
    <s v="CTR"/>
    <x v="1"/>
    <s v="AFRO"/>
    <x v="68"/>
    <s v="Yes"/>
    <e v="#N/A"/>
    <e v="#N/A"/>
    <s v="Yaounde"/>
  </r>
  <r>
    <m/>
    <m/>
    <s v="SUD_269_URZ_AKOMESSING(SUD-269)"/>
    <s v="SUD_269"/>
    <s v="ZTE-Ruraux sites"/>
    <e v="#N/A"/>
    <s v="2026-04-28 02:55:33"/>
    <d v="1899-12-30T16:56:46"/>
    <s v="Power"/>
    <s v="28.04.2026: Power Issue. Site Solar-Only Awaiting Solar Sunshine"/>
    <x v="5"/>
    <x v="0"/>
    <x v="2"/>
    <s v="The link between the server and the ME is broken"/>
    <x v="5"/>
    <e v="#N/A"/>
    <x v="7"/>
    <e v="#N/A"/>
    <x v="69"/>
    <s v="Yes"/>
    <e v="#N/A"/>
    <e v="#N/A"/>
    <e v="#N/A"/>
  </r>
  <r>
    <m/>
    <s v="INC-20260428-00005425"/>
    <s v="EXN_274_N_Tagawa-IHS"/>
    <s v="EXN_274"/>
    <s v="IHS"/>
    <s v="Hybrid Gen"/>
    <d v="2026-04-28T09:00:22"/>
    <d v="1899-12-30T10:51:57"/>
    <s v="TX MW"/>
    <s v="_x000a_28.04.2025: Action en remote cote FE(WAZA) Pour remonter le site. Notons egalement qu'il y'a un defaut ODU sur le site. Le FME devra le remplace une fois la spare receptionnee"/>
    <x v="2"/>
    <x v="0"/>
    <x v="3"/>
    <s v="BTS O&amp;M LINK FAILURE"/>
    <x v="2"/>
    <s v="EXN"/>
    <x v="3"/>
    <s v="TIF NORD"/>
    <x v="70"/>
    <s v="Yes"/>
    <e v="#N/A"/>
    <e v="#N/A"/>
    <s v="Tagawa"/>
  </r>
  <r>
    <m/>
    <s v="INC-20260428-00005253"/>
    <s v="NRD_205_URH_LIBE"/>
    <s v="NRD_205"/>
    <s v="Huawei-Ruraux sites"/>
    <e v="#N/A"/>
    <s v="2026-04-28 09:06:38"/>
    <d v="1899-12-30T10:45:41"/>
    <s v="TX MW"/>
    <s v="_x000a_28.04.2026: FME Ervice activer pour intervention manage. Update ASAP"/>
    <x v="2"/>
    <x v="3"/>
    <x v="3"/>
    <s v="NE Is Disconnected"/>
    <x v="2"/>
    <s v="NRD"/>
    <x v="8"/>
    <s v="TIF NORD"/>
    <x v="71"/>
    <s v="Yes"/>
    <s v="transfered"/>
    <e v="#N/A"/>
    <e v="#N/A"/>
  </r>
  <r>
    <m/>
    <m/>
    <s v="CTR_1199_URZ_MASSASSA(CTR-1199)"/>
    <s v="CTR_1199"/>
    <s v="ZTE-Ruraux sites"/>
    <e v="#N/A"/>
    <s v="2026-04-28 09:07:35"/>
    <d v="1899-12-30T10:44:44"/>
    <s v="New site"/>
    <s v="New site not yet transferred to MSP"/>
    <x v="1"/>
    <x v="0"/>
    <x v="3"/>
    <s v="The link between the server and the ME is broken"/>
    <x v="1"/>
    <e v="#N/A"/>
    <x v="1"/>
    <e v="#N/A"/>
    <x v="72"/>
    <s v="Yes"/>
    <e v="#N/A"/>
    <e v="#N/A"/>
    <e v="#N/A"/>
  </r>
  <r>
    <m/>
    <s v="INC-20260428-00005598"/>
    <s v="CTR_723_Z_Ekombitie-II(CTR-723)"/>
    <s v="CTR_723"/>
    <s v="Camusat"/>
    <s v="Good Grid + GE"/>
    <s v="2026-04-28 09:29:35"/>
    <d v="1899-12-30T10:22:44"/>
    <s v="Power"/>
    <s v="28/04/2026 Power issue and power alarm en attente de retour camusat"/>
    <x v="6"/>
    <x v="1"/>
    <x v="3"/>
    <s v="The link between the server and the ME is broken"/>
    <x v="6"/>
    <s v="CTR"/>
    <x v="1"/>
    <s v="AFRO"/>
    <x v="73"/>
    <s v="Yes"/>
    <e v="#N/A"/>
    <e v="#N/A"/>
    <s v="Yaounde"/>
  </r>
  <r>
    <m/>
    <s v="INC-20260428-00005746"/>
    <s v="LIT_825_Z_Camp-Bertaud(LIT-825)"/>
    <s v="LIT_825"/>
    <s v="Camusat"/>
    <s v="Good Grid no GE - 8h"/>
    <s v="2026-04-28 09:41:33"/>
    <d v="1899-12-30T10:10:46"/>
    <s v="Power"/>
    <s v="28/04/2026 FeedBack CAMUSAT : grid outage grid only site/ awaiting grid return"/>
    <x v="6"/>
    <x v="1"/>
    <x v="3"/>
    <s v="The link between the server and the ME is broken"/>
    <x v="6"/>
    <e v="#N/A"/>
    <x v="4"/>
    <e v="#N/A"/>
    <x v="74"/>
    <s v="Yes"/>
    <e v="#N/A"/>
    <e v="#N/A"/>
    <s v="Douala"/>
  </r>
  <r>
    <m/>
    <m/>
    <s v="NRD_226_URH_GUIBDJOL"/>
    <s v="NRD_226"/>
    <s v="Huawei-Ruraux sites"/>
    <e v="#N/A"/>
    <s v="2026-04-28 10:39:52"/>
    <d v="1899-12-30T09:12:27"/>
    <s v="New site"/>
    <s v="New site not yet transferred to MSP"/>
    <x v="1"/>
    <x v="3"/>
    <x v="3"/>
    <s v="NE Is Disconnected"/>
    <x v="1"/>
    <e v="#N/A"/>
    <x v="8"/>
    <e v="#N/A"/>
    <x v="75"/>
    <s v="Yes"/>
    <e v="#N/A"/>
    <e v="#N/A"/>
    <e v="#N/A"/>
  </r>
  <r>
    <m/>
    <s v="INC-20260428-00006751"/>
    <s v="CTR_776_Z_Nkolda-II(CTR-776)"/>
    <s v="CTR_776"/>
    <s v="Camusat"/>
    <s v="Good Grid no GE - 8h"/>
    <s v="2026-04-28 10:54:08"/>
    <d v="1899-12-30T08:58:47"/>
    <s v="Power"/>
    <s v="28/04/2026 Grid outage grid only site / grid return awaited"/>
    <x v="6"/>
    <x v="1"/>
    <x v="3"/>
    <s v="The link between the server and the ME is broken"/>
    <x v="6"/>
    <s v="CTR"/>
    <x v="1"/>
    <s v="AFRO"/>
    <x v="76"/>
    <s v="Yes"/>
    <e v="#N/A"/>
    <e v="#N/A"/>
    <s v="Yaounde"/>
  </r>
  <r>
    <m/>
    <s v="INC-20260428-00007106"/>
    <s v="ADM_190_URH_BETARE_CONGO"/>
    <s v="ADM_190"/>
    <e v="#N/A"/>
    <e v="#N/A"/>
    <s v="2026-04-28 11:18:28"/>
    <d v="1899-12-30T08:34:27"/>
    <s v="TX MW"/>
    <s v="Impacted by Febadi-MTN_G9U9L8L7_ADM_063"/>
    <x v="2"/>
    <x v="3"/>
    <x v="3"/>
    <s v="NE Is Disconnected"/>
    <x v="2"/>
    <s v="ADM"/>
    <x v="2"/>
    <s v="TIF NORD"/>
    <x v="77"/>
    <s v="Yes"/>
    <s v="transfered"/>
    <e v="#N/A"/>
    <e v="#N/A"/>
  </r>
  <r>
    <m/>
    <s v="INC-20260428-00007106"/>
    <s v="ADM_122_N_Danfili-MTN-IHS"/>
    <s v="ADM_122"/>
    <s v="IHS"/>
    <s v="Grid-Gen-Lithium"/>
    <d v="2026-04-28T11:19:59"/>
    <d v="1899-12-30T08:32:20"/>
    <s v="TX MW"/>
    <s v="28/08/2026 fme wily activé ETA=17H28 UTC _x000a_Bo tx: activer le FME sur le site de Danfili-MTN-IHS-ADM_122 pour vérifier le statut du MPR et de la radio et des connectiques."/>
    <x v="2"/>
    <x v="0"/>
    <x v="3"/>
    <s v="NE3SWS AGENT NOT RESPONDING TO REQUESTS"/>
    <x v="2"/>
    <s v="ADM"/>
    <x v="2"/>
    <s v="TIF NORD"/>
    <x v="78"/>
    <s v="Yes"/>
    <e v="#N/A"/>
    <e v="#N/A"/>
    <s v="Danfili"/>
  </r>
  <r>
    <m/>
    <s v="INC-20260428-00007106"/>
    <s v="Febadi-MTN_G9U9L8L7_ADM_063"/>
    <s v="ADM_063"/>
    <s v="IHS"/>
    <s v="Solar-Gen"/>
    <d v="2026-04-28T11:24:47"/>
    <d v="1899-12-30T08:28:08"/>
    <s v="TX MW"/>
    <s v="Impacted by Febadi-MTN_G9U9L8L7_ADM_063"/>
    <x v="2"/>
    <x v="0"/>
    <x v="3"/>
    <s v="NE3SWS AGENT NOT RESPONDING TO REQUESTS"/>
    <x v="9"/>
    <s v="ADM"/>
    <x v="2"/>
    <s v="TIF NORD"/>
    <x v="79"/>
    <s v="Yes"/>
    <e v="#N/A"/>
    <e v="#N/A"/>
    <s v="Febadi"/>
  </r>
  <r>
    <m/>
    <s v="INC-20260428-00007274"/>
    <s v="CTR_1065_URZ_YEBEKOLO(CTR-1065)"/>
    <s v="CTR_1065"/>
    <e v="#N/A"/>
    <e v="#N/A"/>
    <s v="2026-04-28 11:32:12"/>
    <d v="1899-12-30T08:20:43"/>
    <s v="Power"/>
    <s v="28/04/2026 Power issue site solar only awited sunshine return"/>
    <x v="5"/>
    <x v="0"/>
    <x v="3"/>
    <s v="The link between the server and the ME is broken"/>
    <x v="5"/>
    <e v="#N/A"/>
    <x v="1"/>
    <e v="#N/A"/>
    <x v="80"/>
    <s v="Yes"/>
    <s v="OK For Transfer"/>
    <e v="#N/A"/>
    <e v="#N/A"/>
  </r>
  <r>
    <m/>
    <s v="INC-20260428-00007344"/>
    <s v="CTR_356_Z_Mamb(CTR-356)"/>
    <s v="CTR_356"/>
    <s v="IHS"/>
    <s v="Grid-Gen"/>
    <s v="2026-04-28 11:37:48"/>
    <d v="1899-12-30T08:15:07"/>
    <s v="TX MW"/>
    <s v="28/04/2026 Besoin d'un fme sur site pour verifier le status du MPR fme etiente activé ETA=ASAP "/>
    <x v="5"/>
    <x v="1"/>
    <x v="3"/>
    <s v="The link between the server and the ME is broken"/>
    <x v="5"/>
    <s v="CTR"/>
    <x v="1"/>
    <s v="AFRO"/>
    <x v="81"/>
    <s v="Yes"/>
    <e v="#N/A"/>
    <e v="#N/A"/>
    <s v="Mamb"/>
  </r>
  <r>
    <m/>
    <s v="INC-20260428-00006877"/>
    <s v="CTR_451_Z_Menloh-Maloume-Camrail(CTR-451)"/>
    <s v="CTR_451"/>
    <s v="Camusat"/>
    <s v="Hybrid Solar - S3"/>
    <s v="2026-04-28 19:28:18"/>
    <d v="1899-12-30T00:24:37"/>
    <s v="TX MW"/>
    <s v="28/04/2026  Site down with no power alarms; Need FME on site to check antenna chain of ODU 3.1 FME activé ETA asap "/>
    <x v="5"/>
    <x v="1"/>
    <x v="4"/>
    <s v="The link between the server and the ME is broken"/>
    <x v="5"/>
    <s v="CTR"/>
    <x v="1"/>
    <s v="AFRO"/>
    <x v="82"/>
    <s v="Yes"/>
    <e v="#N/A"/>
    <e v="#N/A"/>
    <s v="Eseka"/>
  </r>
  <r>
    <m/>
    <m/>
    <s v="CTR_831_Z_Mbalgong-Carrefour(CTR-831)"/>
    <s v="CTR_831"/>
    <s v="Camusat"/>
    <s v="Good Grid no GE - 8h"/>
    <e v="#N/A"/>
    <e v="#N/A"/>
    <s v="New case"/>
    <s v="UP retour secteur"/>
    <x v="6"/>
    <x v="1"/>
    <x v="5"/>
    <s v="The link between the server and the ME is broken"/>
    <x v="6"/>
    <s v="CTR"/>
    <x v="1"/>
    <s v="AFRO"/>
    <x v="83"/>
    <s v="Yes"/>
    <e v="#N/A"/>
    <e v="#N/A"/>
    <s v="Yaounde"/>
  </r>
  <r>
    <m/>
    <s v="INC-20260428-00007570"/>
    <s v="NRD_158_H_Garoua-Ngalbidje-II_U, LogicRNCID=387"/>
    <s v="NRD_158"/>
    <s v="Camusat"/>
    <s v="Good Grid + Solar + GE"/>
    <s v="2026-04-28 11:57:03"/>
    <d v="1899-12-30T07:55:52"/>
    <s v="Power"/>
    <s v="28/04/2026 CAMUSAT: grid outage and gen failed to start due to gen card alarming gen failed to start"/>
    <x v="6"/>
    <x v="2"/>
    <x v="6"/>
    <s v="NodeB Unavailable"/>
    <x v="6"/>
    <s v="NRD"/>
    <x v="8"/>
    <s v="TIF NORD"/>
    <x v="84"/>
    <s v="Yes"/>
    <e v="#N/A"/>
    <e v="#N/A"/>
    <s v="Garoua"/>
  </r>
  <r>
    <m/>
    <s v="INC-20260428-00007844"/>
    <s v="SUD_110_Z_MBPIKILIKI-IHS(SUD-110)"/>
    <s v="SUD_110"/>
    <s v="IHS"/>
    <e v="#N/A"/>
    <e v="#N/A"/>
    <e v="#N/A"/>
    <s v="TX MW"/>
    <s v="Impacted by SUD_024_Z_Lolodorf(SUD-024)"/>
    <x v="5"/>
    <x v="1"/>
    <x v="5"/>
    <s v="The link between the server and the ME is broken"/>
    <x v="5"/>
    <s v="SUD"/>
    <x v="7"/>
    <s v="AFRO"/>
    <x v="85"/>
    <s v="Yes"/>
    <e v="#N/A"/>
    <e v="#N/A"/>
    <s v="Mbikiliki"/>
  </r>
  <r>
    <m/>
    <s v="INC-20260428-00007844"/>
    <s v="SUD_024_Z_Lolodorf(SUD-024)"/>
    <s v="SUD_024"/>
    <s v="IHS"/>
    <s v="Solar-Gen"/>
    <e v="#N/A"/>
    <e v="#N/A"/>
    <s v="TX MW"/>
    <s v="28/04/2026 Besoin d'un fme sur site de MPR_LOLODORF-CRTV pour verifier le status de L ODU 4/2 "/>
    <x v="5"/>
    <x v="1"/>
    <x v="5"/>
    <s v="The link between the server and the ME is broken"/>
    <x v="5"/>
    <s v="SUD"/>
    <x v="7"/>
    <s v="AFRO"/>
    <x v="86"/>
    <s v="Yes"/>
    <e v="#N/A"/>
    <e v="#N/A"/>
    <s v="Lolodorf"/>
  </r>
  <r>
    <m/>
    <s v="INC-20260428-00007859"/>
    <s v="EXN_386_URH_AMSAMKA"/>
    <s v="EXN_386"/>
    <s v="Huawei-Ruraux sites"/>
    <e v="#N/A"/>
    <s v="2026-04-28 12:25:04"/>
    <d v="1899-12-30T07:27:15"/>
    <s v="New case"/>
    <s v="28/04/2026 Besoin d'un FME sur EXN_021_Goulfey pour vérifier l'interco des RTNs RED ZONE negociation d'accès en cours"/>
    <x v="9"/>
    <x v="3"/>
    <x v="6"/>
    <s v="NE Is Disconnected"/>
    <x v="10"/>
    <e v="#N/A"/>
    <x v="3"/>
    <e v="#N/A"/>
    <x v="87"/>
    <s v="Yes"/>
    <s v="OK For Transfer"/>
    <e v="#N/A"/>
    <e v="#N/A"/>
  </r>
  <r>
    <m/>
    <s v="INC-20260428-00007965"/>
    <s v="NRD_063_H_Garoua-Lycee-Technique-MTN"/>
    <s v="NRD_063"/>
    <s v="IHS"/>
    <s v="Grid-Gen"/>
    <e v="#N/A"/>
    <e v="#N/A"/>
    <s v="TX MW"/>
    <s v="28/04/2026 FME Armel activer se rend sur site une fois acces IHS Validee ETA=2H"/>
    <x v="2"/>
    <x v="2"/>
    <x v="5"/>
    <s v="NE Is Disconnected"/>
    <x v="2"/>
    <s v="NRD"/>
    <x v="8"/>
    <s v="TIF NORD"/>
    <x v="88"/>
    <s v="Yes"/>
    <e v="#N/A"/>
    <e v="#N/A"/>
    <s v="Garoua"/>
  </r>
  <r>
    <m/>
    <s v="INC-20260428-00007965"/>
    <s v="NRD_140_H_Garoua-Nigeriare-II"/>
    <s v="NRD_140"/>
    <s v="Camusat"/>
    <s v="Medium Grid + GE"/>
    <e v="#N/A"/>
    <e v="#N/A"/>
    <s v="TX MW"/>
    <s v="Impactec by NRD_063_H_Garoua-Lycee-Technique-MTN"/>
    <x v="2"/>
    <x v="2"/>
    <x v="5"/>
    <s v="NE Is Disconnected"/>
    <x v="2"/>
    <s v="NRD"/>
    <x v="8"/>
    <s v="TIF NORD"/>
    <x v="89"/>
    <s v="Yes"/>
    <e v="#N/A"/>
    <e v="#N/A"/>
    <s v="Garoua"/>
  </r>
  <r>
    <m/>
    <s v="INC-20260428-00008344"/>
    <s v="LIT_512_Z_Apouh(LIT-512)"/>
    <s v="LIT_512"/>
    <s v="IHS"/>
    <s v="Grid-Gen"/>
    <s v="2026-04-28 12:59:03"/>
    <d v="1899-12-30T06:53:52"/>
    <s v="TX MW"/>
    <s v="28/04/2026 Odu fautlty pas disponible au WH  commande passé a OCM "/>
    <x v="0"/>
    <x v="1"/>
    <x v="6"/>
    <s v="The link between the server and the ME is broken"/>
    <x v="0"/>
    <s v="LIT"/>
    <x v="4"/>
    <s v="H-TELI"/>
    <x v="90"/>
    <s v="Yes"/>
    <e v="#N/A"/>
    <e v="#N/A"/>
    <s v="Apouh"/>
  </r>
  <r>
    <m/>
    <s v="INC-20260428-00008405"/>
    <s v="Ngomedzap_G9U21_CTR_188"/>
    <s v="CTR_188"/>
    <s v="IHS"/>
    <s v="Grid-Gen"/>
    <d v="2026-04-28T13:10:31"/>
    <d v="1899-12-30T06:42:24"/>
    <s v="UE Relay"/>
    <s v="28/04/2026 Site urelay point transmis a OCM "/>
    <x v="7"/>
    <x v="0"/>
    <x v="6"/>
    <s v="NE3SWS AGENT NOT RESPONDING TO REQUESTS"/>
    <x v="7"/>
    <s v="CTR"/>
    <x v="1"/>
    <s v="AFRO"/>
    <x v="91"/>
    <s v="Yes"/>
    <e v="#N/A"/>
    <e v="#N/A"/>
    <s v="Ngomedzap"/>
  </r>
  <r>
    <m/>
    <s v="INC-20260428-00008704"/>
    <s v="LIT_663_N_Minisite-Tradex-Village"/>
    <s v="LIT_663"/>
    <s v="Camusat"/>
    <s v="Good Grid no GE - 8h"/>
    <d v="2026-04-28T13:23:47"/>
    <d v="1899-12-30T06:29:08"/>
    <s v="Power"/>
    <s v="28/04/2026 Camusat: Grid outage grid only site / grid return awaited"/>
    <x v="6"/>
    <x v="0"/>
    <x v="6"/>
    <s v="FAILURE IN WCDMA WBTS O&amp;M CONNECTION"/>
    <x v="6"/>
    <s v="LIT"/>
    <x v="4"/>
    <s v="H-TELI"/>
    <x v="92"/>
    <s v="Yes"/>
    <e v="#N/A"/>
    <e v="#N/A"/>
    <e v="#N/A"/>
  </r>
  <r>
    <m/>
    <s v="INC-20260428-00008263"/>
    <s v="ADM_236_H_NGD-BAMYANGA-QTIER-TOUPOURI"/>
    <s v="ADM_236"/>
    <e v="#N/A"/>
    <e v="#N/A"/>
    <s v="2026-04-28 13:24:04"/>
    <d v="1899-12-30T06:28:51"/>
    <s v="Power"/>
    <s v="28/04/2026 Camusat:gen cannot be started due to noise disturbance / gen will be started in the morning"/>
    <x v="6"/>
    <x v="2"/>
    <x v="6"/>
    <s v="NE Is Disconnected"/>
    <x v="6"/>
    <e v="#N/A"/>
    <x v="2"/>
    <e v="#N/A"/>
    <x v="93"/>
    <s v="Yes"/>
    <e v="#N/A"/>
    <s v="Not Transferred"/>
    <e v="#N/A"/>
  </r>
  <r>
    <m/>
    <m/>
    <s v="ADM_234_H_NGD-LYCEE-TECHNIQUE-MARDOCK"/>
    <s v="ADM_234"/>
    <e v="#N/A"/>
    <e v="#N/A"/>
    <s v="2026-04-28 13:27:50"/>
    <d v="1899-12-30T06:25:05"/>
    <s v="New site"/>
    <s v="New site not yet transferred to MSP"/>
    <x v="1"/>
    <x v="2"/>
    <x v="6"/>
    <s v="NE Is Disconnected"/>
    <x v="1"/>
    <e v="#N/A"/>
    <x v="2"/>
    <e v="#N/A"/>
    <x v="94"/>
    <s v="Yes"/>
    <e v="#N/A"/>
    <s v="Not Transferred"/>
    <e v="#N/A"/>
  </r>
  <r>
    <m/>
    <m/>
    <s v="LIT_381_Z_Pain-Magique(LIT-381)"/>
    <s v="LIT_381"/>
    <s v="IHS"/>
    <s v="Grid Only"/>
    <e v="#N/A"/>
    <e v="#N/A"/>
    <s v="New case"/>
    <s v="Power status check ongoing"/>
    <x v="7"/>
    <x v="1"/>
    <x v="5"/>
    <s v="The link between the server and the ME is broken"/>
    <x v="11"/>
    <s v="LIT"/>
    <x v="4"/>
    <s v="H-TELI"/>
    <x v="95"/>
    <s v="Yes"/>
    <e v="#N/A"/>
    <e v="#N/A"/>
    <s v="Douala"/>
  </r>
  <r>
    <m/>
    <m/>
    <s v="EXN_246_H_KOUSSERI-Douane-MTN"/>
    <s v="EXN_246"/>
    <s v="MTN sharing"/>
    <n v="0"/>
    <s v="2026-04-28 13:38:52"/>
    <d v="1899-12-30T06:13:27"/>
    <s v="Power"/>
    <s v="27.04.26: Power alarms; MTN is activated to check, escalated to L2"/>
    <x v="10"/>
    <x v="2"/>
    <x v="6"/>
    <s v="NE Is Disconnected"/>
    <x v="12"/>
    <s v="EXN"/>
    <x v="3"/>
    <s v="TIF NORD"/>
    <x v="96"/>
    <s v="Yes"/>
    <e v="#N/A"/>
    <e v="#N/A"/>
    <s v="Kousseri"/>
  </r>
  <r>
    <m/>
    <m/>
    <s v="LIT_1000_Z_Yatchika-Groupe-Scolaire(LIT-1000)"/>
    <s v="LIT_1000"/>
    <e v="#N/A"/>
    <e v="#N/A"/>
    <s v="2026-04-28 13:42:24"/>
    <d v="1899-12-30T06:10:31"/>
    <s v="New site"/>
    <s v="New site not yet transferred to MSP"/>
    <x v="1"/>
    <x v="1"/>
    <x v="6"/>
    <s v="The link between the server and the ME is broken"/>
    <x v="1"/>
    <e v="#N/A"/>
    <x v="4"/>
    <e v="#N/A"/>
    <x v="97"/>
    <s v="Yes"/>
    <e v="#N/A"/>
    <e v="#N/A"/>
    <e v="#N/A"/>
  </r>
  <r>
    <m/>
    <s v="INC-20260428-00008989"/>
    <s v="LIT_480_Z_Mbongo-IHS(LIT-480)"/>
    <s v="LIT_480"/>
    <s v="IHS"/>
    <s v="Grid-Gen"/>
    <e v="#N/A"/>
    <e v="#N/A"/>
    <s v="TX MW"/>
    <s v="P2 TX ISSUE :Le FME est en route_x000a_ETA 01H30"/>
    <x v="11"/>
    <x v="1"/>
    <x v="5"/>
    <s v="The link between the server and the ME is broken"/>
    <x v="13"/>
    <s v="LIT"/>
    <x v="4"/>
    <s v="H-TELI"/>
    <x v="98"/>
    <s v="Yes"/>
    <e v="#N/A"/>
    <e v="#N/A"/>
    <s v="Mbongo"/>
  </r>
  <r>
    <m/>
    <s v="INC-20260428-00008989"/>
    <s v="LIT_497_Z_Manoka-IHS(LIT-497)"/>
    <s v="LIT_497"/>
    <s v="IHS"/>
    <s v="Solar-Gen-Lithium"/>
    <s v="2026-04-28 13:43:34"/>
    <d v="1899-12-30T06:09:21"/>
    <s v="TX MW"/>
    <s v="Impacted b y LIT_480_Z_Mbongo-IHS(LIT-480)"/>
    <x v="11"/>
    <x v="1"/>
    <x v="6"/>
    <s v="The link between the server and the ME is broken"/>
    <x v="13"/>
    <s v="LIT"/>
    <x v="4"/>
    <s v="H-TELI"/>
    <x v="99"/>
    <s v="Yes"/>
    <e v="#N/A"/>
    <e v="#N/A"/>
    <s v="Manoka"/>
  </r>
  <r>
    <m/>
    <s v="INC-20260428-00009015"/>
    <s v="LIT_520_Z_Loum-Nkombi-II-IHS(LIT-520)"/>
    <s v="LIT_520"/>
    <s v="IHS"/>
    <s v="Grid-Gen"/>
    <s v="2026-04-28 13:44:08"/>
    <d v="1899-12-30T06:08:47"/>
    <s v="TX MW"/>
    <s v="28/04/2026 Activate FME at Loum-Camtel to check ODU 5/2"/>
    <x v="3"/>
    <x v="1"/>
    <x v="6"/>
    <s v="The link between the server and the ME is broken"/>
    <x v="3"/>
    <s v="LIT"/>
    <x v="4"/>
    <s v="H-TELI"/>
    <x v="100"/>
    <s v="Yes"/>
    <e v="#N/A"/>
    <e v="#N/A"/>
    <s v="Loum"/>
  </r>
  <r>
    <m/>
    <m/>
    <s v="CTR_1096_Z_Deux-Cheveaux(CTR-1096)"/>
    <s v="CTR_1096"/>
    <e v="#N/A"/>
    <e v="#N/A"/>
    <s v="2026-04-28 13:44:42"/>
    <d v="1899-12-30T06:08:13"/>
    <s v="New site"/>
    <s v="New site not yet transferred to MSP"/>
    <x v="1"/>
    <x v="1"/>
    <x v="6"/>
    <s v="The link between the server and the ME is broken"/>
    <x v="1"/>
    <e v="#N/A"/>
    <x v="1"/>
    <e v="#N/A"/>
    <x v="101"/>
    <s v="Yes"/>
    <e v="#N/A"/>
    <e v="#N/A"/>
    <e v="#N/A"/>
  </r>
  <r>
    <m/>
    <s v="INC-20260428-00009047"/>
    <s v="LIT_161_Z_Cite-Sic-II(LIT-161)"/>
    <s v="LIT_161"/>
    <s v="IHS"/>
    <s v="Grid Only"/>
    <s v="2026-04-28 13:45:57"/>
    <d v="1899-12-30T06:06:58"/>
    <s v="TX MW"/>
    <s v="28/04/2026 AOF_AngeRaphael_CiteSIC is down_x000a_Please to involve CDS for investigation"/>
    <x v="12"/>
    <x v="1"/>
    <x v="6"/>
    <s v="The link between the server and the ME is broken"/>
    <x v="14"/>
    <s v="LIT"/>
    <x v="4"/>
    <s v="H-TELI"/>
    <x v="102"/>
    <s v="Yes"/>
    <e v="#N/A"/>
    <e v="#N/A"/>
    <s v="Douala"/>
  </r>
  <r>
    <m/>
    <s v="INC-20260428-00008989"/>
    <s v="LIT_820_URH_MBANDA"/>
    <s v="LIT_820"/>
    <e v="#N/A"/>
    <e v="#N/A"/>
    <e v="#N/A"/>
    <e v="#N/A"/>
    <s v="TX MW"/>
    <s v="Impacted b y LIT_480_Z_Mbongo-IHS(LIT-480)"/>
    <x v="11"/>
    <x v="3"/>
    <x v="5"/>
    <s v="NE Is Disconnected"/>
    <x v="13"/>
    <s v="LIT"/>
    <x v="4"/>
    <s v="H-TELI"/>
    <x v="103"/>
    <s v="Yes"/>
    <s v="transfered"/>
    <e v="#N/A"/>
    <e v="#N/A"/>
  </r>
  <r>
    <m/>
    <s v="INC-20260428-00008989"/>
    <s v="LIT_821_URH_MBONGO"/>
    <s v="LIT_821"/>
    <s v="Huawei-Ruraux sites"/>
    <s v="Solar Only"/>
    <e v="#N/A"/>
    <e v="#N/A"/>
    <s v="TX MW"/>
    <s v="Impacted b y LIT_480_Z_Mbongo-IHS(LIT-480)"/>
    <x v="11"/>
    <x v="3"/>
    <x v="5"/>
    <s v="NE Is Disconnected"/>
    <x v="13"/>
    <s v="LIT"/>
    <x v="4"/>
    <s v="H-TELI"/>
    <x v="104"/>
    <s v="Yes"/>
    <s v="transfered"/>
    <e v="#N/A"/>
    <e v="#N/A"/>
  </r>
  <r>
    <m/>
    <s v="INC-20260428-00008989"/>
    <s v="LIT_832_URH_MBONGO_V2_BIS"/>
    <s v="LIT_832"/>
    <s v="Huawei-Ruraux sites"/>
    <s v="Solar Only"/>
    <e v="#N/A"/>
    <e v="#N/A"/>
    <s v="TX MW"/>
    <s v="Impacted b y LIT_480_Z_Mbongo-IHS(LIT-480)"/>
    <x v="11"/>
    <x v="3"/>
    <x v="5"/>
    <s v="NE Is Disconnected"/>
    <x v="13"/>
    <s v="LIT"/>
    <x v="4"/>
    <s v="H-TELI"/>
    <x v="105"/>
    <s v="Yes"/>
    <s v="transfered"/>
    <e v="#N/A"/>
    <e v="#N/A"/>
  </r>
  <r>
    <m/>
    <s v="INC-20260428-00008989"/>
    <s v="LIT_831_URH_MBONGO_V1"/>
    <s v="LIT_831"/>
    <s v="Huawei-Ruraux sites"/>
    <s v="Solar Only"/>
    <e v="#N/A"/>
    <e v="#N/A"/>
    <s v="TX MW"/>
    <s v="Impacted b y LIT_480_Z_Mbongo-IHS(LIT-480)"/>
    <x v="11"/>
    <x v="3"/>
    <x v="5"/>
    <s v="NE Is Disconnected"/>
    <x v="13"/>
    <s v="LIT"/>
    <x v="4"/>
    <s v="H-TELI"/>
    <x v="106"/>
    <s v="Yes"/>
    <s v="transfered"/>
    <e v="#N/A"/>
    <e v="#N/A"/>
  </r>
  <r>
    <m/>
    <m/>
    <s v="CTR_1197_URZ_MEMEL(CTR-1197)"/>
    <s v="CTR_1197"/>
    <e v="#N/A"/>
    <e v="#N/A"/>
    <s v="2026-04-28 13:59:33"/>
    <d v="1899-12-30T05:53:22"/>
    <s v="New site"/>
    <s v="New site not yet transferred to MSP"/>
    <x v="1"/>
    <x v="0"/>
    <x v="6"/>
    <s v="The link between the server and the ME is broken"/>
    <x v="1"/>
    <e v="#N/A"/>
    <x v="1"/>
    <e v="#N/A"/>
    <x v="107"/>
    <s v="Yes"/>
    <e v="#N/A"/>
    <e v="#N/A"/>
    <e v="#N/A"/>
  </r>
  <r>
    <m/>
    <s v="INC-20260428-00009268"/>
    <s v="LIT_364_Z_Bonamatoumbe-II(LIT-364)"/>
    <s v="LIT_364"/>
    <s v="IHS"/>
    <s v="Grid Only"/>
    <s v="2026-04-28 13:59:34"/>
    <d v="1899-12-30T05:53:21"/>
    <s v="Power"/>
    <s v="28/04/2026 FME is on site// Maxime is informed"/>
    <x v="7"/>
    <x v="1"/>
    <x v="6"/>
    <s v="The link between the server and the ME is broken"/>
    <x v="7"/>
    <s v="LIT"/>
    <x v="4"/>
    <s v="H-TELI"/>
    <x v="108"/>
    <s v="Yes"/>
    <e v="#N/A"/>
    <e v="#N/A"/>
    <s v="Douala"/>
  </r>
  <r>
    <m/>
    <m/>
    <s v="NRD_264_H_NGONG-BARMEY-LOGOL"/>
    <s v="NRD_264"/>
    <e v="#N/A"/>
    <e v="#N/A"/>
    <s v="2026-04-28 14:00:23"/>
    <d v="1899-12-30T05:51:56"/>
    <s v="New site"/>
    <s v="New site not yet transferred to MSP"/>
    <x v="1"/>
    <x v="2"/>
    <x v="6"/>
    <s v="CSL Fault"/>
    <x v="1"/>
    <e v="#N/A"/>
    <x v="8"/>
    <e v="#N/A"/>
    <x v="109"/>
    <s v="Yes"/>
    <e v="#N/A"/>
    <s v="Not Transferred"/>
    <e v="#N/A"/>
  </r>
  <r>
    <m/>
    <s v="INC-20260428-00009305"/>
    <s v="LIT_670_Z_Moulanga(LIT-670)"/>
    <s v="LIT_670"/>
    <s v="Camusat"/>
    <s v="Good Grid + GE"/>
    <s v="2026-04-28 14:05:00"/>
    <d v="1899-12-30T05:47:55"/>
    <s v="TX MW"/>
    <s v="Impacted by SUO_061_Z_Bekoko-MTN(SUO-061)"/>
    <x v="3"/>
    <x v="1"/>
    <x v="6"/>
    <s v="The link between the server and the ME is broken"/>
    <x v="3"/>
    <s v="LIT"/>
    <x v="4"/>
    <s v="H-TELI"/>
    <x v="110"/>
    <s v="Yes"/>
    <e v="#N/A"/>
    <e v="#N/A"/>
    <s v="Moulanga"/>
  </r>
  <r>
    <m/>
    <s v="INC-20260428-00009305"/>
    <s v="SUO_061_Z_Bekoko-MTN(SUO-061)"/>
    <s v="SUO_061"/>
    <s v="IHS"/>
    <s v="Grid-Gen"/>
    <s v="2026-04-28 14:05:01"/>
    <d v="1899-12-30T05:47:54"/>
    <s v="TX MW"/>
    <s v="28/04/2026 Besoin d'un fme sur site pour effectuer le reset du MPR "/>
    <x v="3"/>
    <x v="1"/>
    <x v="6"/>
    <s v="The link between the server and the ME is broken"/>
    <x v="3"/>
    <s v="SUO"/>
    <x v="6"/>
    <s v="H-TELI"/>
    <x v="111"/>
    <s v="Yes"/>
    <e v="#N/A"/>
    <e v="#N/A"/>
    <s v="Bekoko"/>
  </r>
  <r>
    <m/>
    <s v="INC-20260428-00009530"/>
    <s v="SUD_079_Z_Kribi-Londji(SUD-079)"/>
    <s v="SUD_079"/>
    <s v="Camusat"/>
    <s v="Medium Grid + Solar + GE"/>
    <s v="2026-04-28 14:14:46"/>
    <d v="1899-12-30T05:38:09"/>
    <s v="TX MW"/>
    <s v="Impacted by SUD_021_Z_Mpoloungoue(SUD-021)"/>
    <x v="3"/>
    <x v="1"/>
    <x v="6"/>
    <s v="The link between the server and the ME is broken"/>
    <x v="3"/>
    <s v="SUD"/>
    <x v="7"/>
    <s v="H-TELI"/>
    <x v="112"/>
    <s v="Yes"/>
    <e v="#N/A"/>
    <e v="#N/A"/>
    <s v="Kribi"/>
  </r>
  <r>
    <m/>
    <s v="INC-20260428-00009530"/>
    <s v="SUD_021_Z_Mpoloungoue(SUD-021)"/>
    <s v="SUD_021"/>
    <s v="IHS"/>
    <s v="Grid-Gen-Lithium"/>
    <s v="2026-04-28 14:15:34"/>
    <d v="1899-12-30T05:37:21"/>
    <s v="TX MW"/>
    <s v="Impacted by SUD_021_Z_Mpoloungoue(SUD-021)"/>
    <x v="3"/>
    <x v="1"/>
    <x v="6"/>
    <s v="The link between the server and the ME is broken"/>
    <x v="3"/>
    <s v="SUD"/>
    <x v="7"/>
    <s v="H-TELI"/>
    <x v="113"/>
    <s v="Yes"/>
    <e v="#N/A"/>
    <e v="#N/A"/>
    <s v="Mpoloungoue"/>
  </r>
  <r>
    <m/>
    <s v="INC-20260428-00009530"/>
    <s v="SUD_176_Z_Kribi-Mpolongwe-II(SUD-176)"/>
    <s v="SUD_176"/>
    <e v="#N/A"/>
    <e v="#N/A"/>
    <s v="2026-04-28 14:15:35"/>
    <d v="1899-12-30T05:37:20"/>
    <s v="TX MW"/>
    <s v="28/04/2026 besoin d'un fme sur site pour verifier le status du MPR  fme lucie activé ETA asap "/>
    <x v="3"/>
    <x v="1"/>
    <x v="6"/>
    <s v="The link between the server and the ME is broken"/>
    <x v="3"/>
    <e v="#N/A"/>
    <x v="7"/>
    <e v="#N/A"/>
    <x v="114"/>
    <s v="Yes"/>
    <e v="#N/A"/>
    <s v="Not Transferred"/>
    <e v="#N/A"/>
  </r>
  <r>
    <m/>
    <s v="INC-20260428-00009530"/>
    <s v="SUD_053_Z_Kribi-Mpala(SUD-053)"/>
    <s v="SUD_053"/>
    <s v="IHS"/>
    <s v="Grid-Gen"/>
    <s v="2026-04-28 14:15:36"/>
    <d v="1899-12-30T05:37:19"/>
    <s v="TX MW"/>
    <s v="Impacted by SUD_021_Z_Mpoloungoue(SUD-021)"/>
    <x v="3"/>
    <x v="1"/>
    <x v="6"/>
    <s v="The link between the server and the ME is broken"/>
    <x v="3"/>
    <s v="SUD"/>
    <x v="7"/>
    <s v="H-TELI"/>
    <x v="115"/>
    <s v="Yes"/>
    <e v="#N/A"/>
    <e v="#N/A"/>
    <s v="Kribi"/>
  </r>
  <r>
    <m/>
    <m/>
    <s v="Darassalam-IHS_L8_ADM_153"/>
    <s v="ADM_153"/>
    <s v="IHS"/>
    <s v="Gen-Lithium"/>
    <d v="2026-04-28T19:00:46"/>
    <d v="1899-12-30T00:52:09"/>
    <s v="TX MW"/>
    <s v="Power status check ongoing"/>
    <x v="7"/>
    <x v="0"/>
    <x v="4"/>
    <s v="NE3SWS AGENT NOT RESPONDING TO REQUESTS"/>
    <x v="11"/>
    <s v="ADM"/>
    <x v="2"/>
    <s v="TIF NORD"/>
    <x v="116"/>
    <s v="Yes"/>
    <e v="#N/A"/>
    <e v="#N/A"/>
    <s v="Darra Salam"/>
  </r>
  <r>
    <m/>
    <m/>
    <s v="OST_907_URH_MANJE_KOUTOU"/>
    <s v="OST_907"/>
    <e v="#N/A"/>
    <e v="#N/A"/>
    <e v="#N/A"/>
    <e v="#N/A"/>
    <s v="New site"/>
    <s v="New site not yet transferred to MSP"/>
    <x v="1"/>
    <x v="3"/>
    <x v="5"/>
    <s v="NE Is Disconnected"/>
    <x v="1"/>
    <e v="#N/A"/>
    <x v="5"/>
    <e v="#N/A"/>
    <x v="117"/>
    <s v="Yes"/>
    <s v="NOK"/>
    <e v="#N/A"/>
    <e v="#N/A"/>
  </r>
  <r>
    <m/>
    <s v="INC-20260428-00010760"/>
    <s v="SUO_274_URH_BIR-MAN-O-WAR-BAY"/>
    <s v="SUO_274"/>
    <s v="Huawei-Ruraux sites"/>
    <s v="Solar Only"/>
    <e v="#N/A"/>
    <e v="#N/A"/>
    <s v="Power"/>
    <s v="Impacted by SUO_081_H_Limbe-Bimbia-CRTV"/>
    <x v="3"/>
    <x v="3"/>
    <x v="5"/>
    <s v="NodeB Unavailable"/>
    <x v="3"/>
    <s v="SUO"/>
    <x v="6"/>
    <s v="H-TELI"/>
    <x v="118"/>
    <s v="Yes"/>
    <s v="transfered"/>
    <e v="#N/A"/>
    <e v="#N/A"/>
  </r>
  <r>
    <m/>
    <s v="INC-20260428-00010762"/>
    <s v="SUO_081_H_Limbe-Bimbia-CRTV"/>
    <s v="SUO_081"/>
    <s v="Camusat"/>
    <n v="0"/>
    <e v="#N/A"/>
    <e v="#N/A"/>
    <s v="Power"/>
    <s v="28/04/2026 Powr issue and power alarm camusat awaited "/>
    <x v="6"/>
    <x v="2"/>
    <x v="5"/>
    <s v="NE Is Disconnected"/>
    <x v="6"/>
    <s v="SUO"/>
    <x v="6"/>
    <s v="H-TELI"/>
    <x v="119"/>
    <s v="Yes"/>
    <e v="#N/A"/>
    <e v="#N/A"/>
    <s v="Limbe"/>
  </r>
  <r>
    <m/>
    <s v="INC-20260428-00010762"/>
    <s v="SUO_165_N_Mabeta"/>
    <s v="SUO_165"/>
    <s v="IHS"/>
    <s v="Hybrid Gen"/>
    <d v="2026-04-28T15:42:01"/>
    <d v="1899-12-30T04:10:53"/>
    <s v="Power"/>
    <s v="Impacted by SUO_081_H_Limbe-Bimbia-CRTV"/>
    <x v="7"/>
    <x v="0"/>
    <x v="6"/>
    <s v="BTS O&amp;M LINK FAILURE"/>
    <x v="7"/>
    <s v="SUO"/>
    <x v="6"/>
    <s v="H-TELI"/>
    <x v="120"/>
    <s v="Yes"/>
    <e v="#N/A"/>
    <e v="#N/A"/>
    <s v="Limbe"/>
  </r>
  <r>
    <m/>
    <m/>
    <s v="SUO_241_H_Buea-Prime22"/>
    <s v="SUO_241"/>
    <s v="Camusat"/>
    <s v="Medium Grid + GE"/>
    <s v="2026-04-28 15:48:52"/>
    <d v="1899-12-30T04:04:02"/>
    <s v="TX MW"/>
    <s v="28/04/2026 Besoin d'un fm sur site pour verifier le status du MPR et la chaine antennaire de l ODU "/>
    <x v="3"/>
    <x v="2"/>
    <x v="6"/>
    <s v="NE Is Disconnected"/>
    <x v="3"/>
    <s v="SUO"/>
    <x v="6"/>
    <s v="H-TELI"/>
    <x v="121"/>
    <s v="Yes"/>
    <e v="#N/A"/>
    <e v="#N/A"/>
    <s v="Kumba"/>
  </r>
  <r>
    <m/>
    <m/>
    <s v="LIT_740_Z_Marche-Central-Bonawon-New(LIT-740)"/>
    <s v="LIT_740"/>
    <s v="Camusat"/>
    <s v="Good Grid no GE - 8h"/>
    <e v="#N/A"/>
    <e v="#N/A"/>
    <s v="Power"/>
    <s v="Impacted by LIT_547_Z_Marche-Congo(LIT-547)"/>
    <x v="6"/>
    <x v="1"/>
    <x v="5"/>
    <s v="The link between the server and the ME is broken"/>
    <x v="6"/>
    <s v="LIT"/>
    <x v="4"/>
    <s v="H-TELI"/>
    <x v="122"/>
    <s v="Yes"/>
    <e v="#N/A"/>
    <e v="#N/A"/>
    <s v="Douala"/>
  </r>
  <r>
    <m/>
    <m/>
    <s v="LIT_547_Z_Marche-Congo(LIT-547)"/>
    <s v="LIT_547"/>
    <s v="Camusat"/>
    <s v="Good Grid no GE - 8h"/>
    <e v="#N/A"/>
    <e v="#N/A"/>
    <s v="Power"/>
    <s v="Power status check ongoing"/>
    <x v="6"/>
    <x v="1"/>
    <x v="5"/>
    <s v="The link between the server and the ME is broken"/>
    <x v="11"/>
    <s v="LIT"/>
    <x v="4"/>
    <s v="H-TELI"/>
    <x v="123"/>
    <s v="Yes"/>
    <e v="#N/A"/>
    <e v="#N/A"/>
    <s v="Douala"/>
  </r>
  <r>
    <m/>
    <m/>
    <s v="Nkoambang_N_G9U9L8L7_CTR_891"/>
    <s v="CTR_891"/>
    <e v="#N/A"/>
    <e v="#N/A"/>
    <e v="#N/A"/>
    <e v="#N/A"/>
    <s v="New case"/>
    <s v="Power status check ongoing"/>
    <x v="13"/>
    <x v="0"/>
    <x v="5"/>
    <s v="NE3SWS AGENT NOT RESPONDING TO REQUESTS"/>
    <x v="11"/>
    <e v="#N/A"/>
    <x v="1"/>
    <e v="#N/A"/>
    <x v="124"/>
    <s v="Yes"/>
    <e v="#N/A"/>
    <e v="#N/A"/>
    <s v="Nkoambang"/>
  </r>
  <r>
    <m/>
    <s v="INC-20260428-00011477"/>
    <s v="LIT_978_Z_Edea-Beon-IHS(LIT-978)"/>
    <s v="LIT_978"/>
    <e v="#N/A"/>
    <e v="#N/A"/>
    <s v="2026-04-28 16:11:32"/>
    <d v="1899-12-30T03:41:22"/>
    <s v="Power"/>
    <s v="Impacted by LIT_078_Z_Edea-Ville(LIT-078)"/>
    <x v="6"/>
    <x v="1"/>
    <x v="7"/>
    <s v="The link between the server and the ME is broken"/>
    <x v="6"/>
    <e v="#N/A"/>
    <x v="4"/>
    <e v="#N/A"/>
    <x v="125"/>
    <s v="Yes"/>
    <e v="#N/A"/>
    <s v="Transferred"/>
    <e v="#N/A"/>
  </r>
  <r>
    <m/>
    <s v="INC-20260428-00011477"/>
    <s v="LIT_078_Z_Edea-Ville(LIT-078)"/>
    <s v="LIT_078"/>
    <s v="IHS"/>
    <s v="Grid-Gen"/>
    <s v="2026-04-28 16:11:33"/>
    <d v="1899-12-30T03:41:21"/>
    <s v="Power"/>
    <s v="28/04/2026 IHS: FME is on the way ETA 07:20 PM Benoit informed"/>
    <x v="7"/>
    <x v="1"/>
    <x v="7"/>
    <s v="The link between the server and the ME is broken"/>
    <x v="7"/>
    <s v="LIT"/>
    <x v="4"/>
    <s v="H-TELI"/>
    <x v="126"/>
    <s v="Yes"/>
    <e v="#N/A"/>
    <e v="#N/A"/>
    <s v="Edea"/>
  </r>
  <r>
    <m/>
    <s v="INC-20260428-00011477"/>
    <s v="LIT_934_URZ_KOKOUE(LIT-934)"/>
    <s v="LIT_934"/>
    <e v="#N/A"/>
    <e v="#N/A"/>
    <s v="2026-04-28 16:11:34"/>
    <d v="1899-12-30T03:41:20"/>
    <s v="Power"/>
    <s v="Impacted by LIT_078_Z_Edea-Ville(LIT-078)"/>
    <x v="3"/>
    <x v="0"/>
    <x v="7"/>
    <s v="The link between the server and the ME is broken"/>
    <x v="3"/>
    <e v="#N/A"/>
    <x v="4"/>
    <e v="#N/A"/>
    <x v="127"/>
    <s v="Yes"/>
    <s v="OK For Transfer"/>
    <e v="#N/A"/>
    <e v="#N/A"/>
  </r>
  <r>
    <m/>
    <m/>
    <s v="OST_342_H_FOUMBAN-NEW"/>
    <s v="OST_342"/>
    <s v="Camusat"/>
    <e v="#N/A"/>
    <s v="2026-04-28 16:12:24"/>
    <d v="1899-12-30T03:39:55"/>
    <s v="New case"/>
    <s v="Power status check ongoing"/>
    <x v="6"/>
    <x v="2"/>
    <x v="7"/>
    <s v="NE Is Disconnected"/>
    <x v="11"/>
    <e v="#N/A"/>
    <x v="5"/>
    <e v="#N/A"/>
    <x v="128"/>
    <s v="Yes"/>
    <e v="#N/A"/>
    <s v="Not Transferred"/>
    <s v="Foumban"/>
  </r>
  <r>
    <m/>
    <m/>
    <s v="CTR_698_Z_Nkoabang-South-MTN(CTR-698)"/>
    <s v="CTR_698"/>
    <s v="MTN sharing"/>
    <n v="0"/>
    <e v="#N/A"/>
    <e v="#N/A"/>
    <s v="New case"/>
    <s v="Power status check ongoing"/>
    <x v="14"/>
    <x v="1"/>
    <x v="5"/>
    <s v="The link between the server and the ME is broken"/>
    <x v="11"/>
    <s v="CTR"/>
    <x v="1"/>
    <s v="AFRO"/>
    <x v="129"/>
    <s v="Yes"/>
    <e v="#N/A"/>
    <e v="#N/A"/>
    <s v="Yaounde"/>
  </r>
  <r>
    <m/>
    <m/>
    <s v="CTR_115_Z_Ngoung(CTR-115)"/>
    <s v="CTR_115"/>
    <s v="IHS"/>
    <s v="Grid-Gen"/>
    <e v="#N/A"/>
    <e v="#N/A"/>
    <s v="New case"/>
    <s v="Power status check ongoing"/>
    <x v="7"/>
    <x v="1"/>
    <x v="5"/>
    <s v="The link between the server and the ME is broken"/>
    <x v="11"/>
    <s v="CTR"/>
    <x v="1"/>
    <s v="AFRO"/>
    <x v="130"/>
    <s v="Yes"/>
    <e v="#N/A"/>
    <e v="#N/A"/>
    <s v="Ngoung"/>
  </r>
  <r>
    <m/>
    <m/>
    <s v="NRD_167_H_Bouba-Ndjida-Park"/>
    <s v="NRD_167"/>
    <s v="Camusat"/>
    <s v="Hybrid Solar - S3"/>
    <s v="2026-04-28 16:27:10"/>
    <d v="1899-12-30T03:25:44"/>
    <s v="New case"/>
    <s v="Power status check ongoing"/>
    <x v="6"/>
    <x v="2"/>
    <x v="7"/>
    <s v="NE Is Disconnected"/>
    <x v="11"/>
    <s v="NRD"/>
    <x v="8"/>
    <s v="TIF NORD"/>
    <x v="131"/>
    <s v="Yes"/>
    <e v="#N/A"/>
    <e v="#N/A"/>
    <s v="Bouba-Ndjida"/>
  </r>
  <r>
    <m/>
    <m/>
    <s v="SUO_173_H_Jabane"/>
    <s v="SUO_173"/>
    <s v="Camusat"/>
    <s v="Good Grid no GE - 8h"/>
    <s v="2026-04-28 16:27:39"/>
    <d v="1899-12-30T03:25:15"/>
    <s v="New case"/>
    <s v="Power status check ongoing"/>
    <x v="6"/>
    <x v="2"/>
    <x v="7"/>
    <s v="NE Is Disconnected"/>
    <x v="11"/>
    <s v="SUO"/>
    <x v="6"/>
    <s v="H-TELI"/>
    <x v="132"/>
    <s v="Yes"/>
    <e v="#N/A"/>
    <e v="#N/A"/>
    <s v="Jabane"/>
  </r>
  <r>
    <m/>
    <m/>
    <s v="NRO_163_H_Bda-Catholic-Church-Mile-90"/>
    <s v="NRO_163"/>
    <e v="#N/A"/>
    <e v="#N/A"/>
    <e v="#N/A"/>
    <e v="#N/A"/>
    <s v="New case"/>
    <s v="Power status check ongoing"/>
    <x v="13"/>
    <x v="2"/>
    <x v="5"/>
    <s v="NE Is Disconnected"/>
    <x v="11"/>
    <e v="#N/A"/>
    <x v="0"/>
    <e v="#N/A"/>
    <x v="133"/>
    <s v="Yes"/>
    <e v="#N/A"/>
    <s v="Not Transferred"/>
    <e v="#N/A"/>
  </r>
  <r>
    <m/>
    <m/>
    <s v="CTR_662_Z_Abome-II(CTR-662)"/>
    <s v="CTR_662"/>
    <s v="Camusat"/>
    <s v="Good Grid no GE - 12h"/>
    <e v="#N/A"/>
    <e v="#N/A"/>
    <s v="New case"/>
    <s v="Power status check ongoing"/>
    <x v="6"/>
    <x v="1"/>
    <x v="5"/>
    <s v="The link between the server and the ME is broken"/>
    <x v="11"/>
    <s v="CTR"/>
    <x v="1"/>
    <s v="AFRO"/>
    <x v="134"/>
    <s v="Yes"/>
    <e v="#N/A"/>
    <e v="#N/A"/>
    <s v="Yaounde"/>
  </r>
  <r>
    <m/>
    <m/>
    <s v="LIT_684_Z_Ndokoti-Carrefour-MTN(LIT-684)"/>
    <s v="LIT_684"/>
    <s v="MTN sharing"/>
    <n v="0"/>
    <s v="2026-04-28 16:40:40"/>
    <d v="1899-12-30T03:12:14"/>
    <s v="New case"/>
    <s v="Power status check ongoing"/>
    <x v="14"/>
    <x v="1"/>
    <x v="7"/>
    <s v="The link between the server and the ME is broken"/>
    <x v="11"/>
    <s v="LIT"/>
    <x v="4"/>
    <s v="H-TELI"/>
    <x v="135"/>
    <s v="Yes"/>
    <e v="#N/A"/>
    <e v="#N/A"/>
    <s v="Douala"/>
  </r>
  <r>
    <m/>
    <m/>
    <s v="NRD_175_H_Garoua-H-Plateau"/>
    <s v="NRD_175"/>
    <s v="Camusat"/>
    <s v="Good Grid + GE"/>
    <e v="#N/A"/>
    <e v="#N/A"/>
    <s v="New case"/>
    <s v="Power status check ongoing"/>
    <x v="6"/>
    <x v="2"/>
    <x v="5"/>
    <s v="NE Is Disconnected"/>
    <x v="11"/>
    <s v="NRD"/>
    <x v="8"/>
    <s v="TIF NORD"/>
    <x v="136"/>
    <s v="Yes"/>
    <e v="#N/A"/>
    <e v="#N/A"/>
    <s v="Garoua"/>
  </r>
  <r>
    <m/>
    <m/>
    <s v="OST_396_URH_KOUCHANKAP"/>
    <s v="OST_396"/>
    <e v="#N/A"/>
    <e v="#N/A"/>
    <s v="2026-04-28 16:50:00"/>
    <d v="1899-12-30T03:02:54"/>
    <s v="New case"/>
    <s v="Power status check ongoing"/>
    <x v="13"/>
    <x v="3"/>
    <x v="7"/>
    <s v="NE Is Disconnected"/>
    <x v="11"/>
    <e v="#N/A"/>
    <x v="5"/>
    <e v="#N/A"/>
    <x v="137"/>
    <s v="Yes"/>
    <s v="OK For Transfer"/>
    <e v="#N/A"/>
    <e v="#N/A"/>
  </r>
  <r>
    <m/>
    <m/>
    <s v="OST_343_URH_KOUHOUAT, LogicRNCID=350"/>
    <s v="OST_343"/>
    <s v="Hammer"/>
    <s v="Solar Only"/>
    <s v="2026-04-28 16:50:11"/>
    <d v="1899-12-30T03:02:08"/>
    <s v="P1 Impact"/>
    <s v="P1 incident at Bambalang"/>
    <x v="8"/>
    <x v="3"/>
    <x v="7"/>
    <s v="NodeB Unavailable"/>
    <x v="8"/>
    <e v="#N/A"/>
    <x v="5"/>
    <e v="#N/A"/>
    <x v="138"/>
    <s v="Yes"/>
    <s v="transfered"/>
    <e v="#N/A"/>
    <e v="#N/A"/>
  </r>
  <r>
    <m/>
    <m/>
    <s v="OST_906_URH_KOUROM_CHEFFERIE, LogicRNCID=350"/>
    <s v="OST_906"/>
    <s v="Hammer"/>
    <s v="Solar Only"/>
    <s v="2026-04-28 16:50:11"/>
    <d v="1899-12-30T03:02:08"/>
    <s v="P1 Impact"/>
    <s v="P1 incident at Bambalang"/>
    <x v="8"/>
    <x v="3"/>
    <x v="7"/>
    <s v="NodeB Unavailable"/>
    <x v="8"/>
    <e v="#N/A"/>
    <x v="5"/>
    <e v="#N/A"/>
    <x v="139"/>
    <s v="Yes"/>
    <s v="OK For Transfer"/>
    <e v="#N/A"/>
    <e v="#N/A"/>
  </r>
  <r>
    <m/>
    <m/>
    <s v="OST_090_H_Bangourain_U, LogicRNCID=385"/>
    <s v="OST_090"/>
    <s v="IHS"/>
    <s v="Grid-Gen"/>
    <s v="2026-04-28 16:50:12"/>
    <d v="1899-12-30T03:02:07"/>
    <s v="P1 Impact"/>
    <s v="P1 incident at Bambalang"/>
    <x v="8"/>
    <x v="2"/>
    <x v="7"/>
    <s v="NodeB Unavailable"/>
    <x v="8"/>
    <s v="OST"/>
    <x v="5"/>
    <s v="I-ENG"/>
    <x v="140"/>
    <s v="Yes"/>
    <e v="#N/A"/>
    <e v="#N/A"/>
    <s v="Bangourain"/>
  </r>
  <r>
    <m/>
    <m/>
    <s v="OST_409_URH_NKOUMANGBA, LogicRNCID=350"/>
    <s v="OST_409"/>
    <s v="Hammer"/>
    <s v="Solar Only"/>
    <s v="2026-04-28 16:50:12"/>
    <d v="1899-12-30T03:02:07"/>
    <s v="P1 Impact"/>
    <s v="P1 incident at Bambalang"/>
    <x v="8"/>
    <x v="3"/>
    <x v="7"/>
    <s v="NodeB Unavailable"/>
    <x v="8"/>
    <e v="#N/A"/>
    <x v="5"/>
    <e v="#N/A"/>
    <x v="141"/>
    <s v="Yes"/>
    <s v="OK For Transfer"/>
    <e v="#N/A"/>
    <e v="#N/A"/>
  </r>
  <r>
    <m/>
    <m/>
    <s v="OST_374_URH_BANGOUREN, LogicRNCID=350"/>
    <s v="OST_374"/>
    <s v="Hammer"/>
    <s v="Solar Only"/>
    <s v="2026-04-28 16:50:12"/>
    <d v="1899-12-30T03:02:07"/>
    <s v="P1 Impact"/>
    <s v="P1 incident at Bambalang"/>
    <x v="8"/>
    <x v="3"/>
    <x v="7"/>
    <s v="NodeB Unavailable"/>
    <x v="8"/>
    <e v="#N/A"/>
    <x v="5"/>
    <e v="#N/A"/>
    <x v="142"/>
    <s v="Yes"/>
    <s v="OK For Transfer"/>
    <e v="#N/A"/>
    <e v="#N/A"/>
  </r>
  <r>
    <m/>
    <m/>
    <s v="OST_328_URH_KOUROM, LogicRNCID=350"/>
    <s v="OST_328"/>
    <s v="Hammer"/>
    <s v="Solar Only"/>
    <s v="2026-04-28 16:50:12"/>
    <d v="1899-12-30T03:02:07"/>
    <s v="P1 Impact"/>
    <s v="P1 incident at Bambalang"/>
    <x v="8"/>
    <x v="3"/>
    <x v="7"/>
    <s v="NodeB Unavailable"/>
    <x v="8"/>
    <s v="OST"/>
    <x v="5"/>
    <s v="I-ENG"/>
    <x v="143"/>
    <s v="Yes"/>
    <s v="transfered"/>
    <e v="#N/A"/>
    <e v="#N/A"/>
  </r>
  <r>
    <m/>
    <m/>
    <s v="NRO_050_N_Bangolan_G"/>
    <s v="NRO_050"/>
    <s v="IHS"/>
    <s v="Hybrid Gen"/>
    <d v="2026-04-28T19:33:02"/>
    <d v="1899-12-30T00:19:53"/>
    <s v="New case"/>
    <s v="Power status check ongoing"/>
    <x v="7"/>
    <x v="0"/>
    <x v="4"/>
    <s v="BTS O&amp;M LINK FAILURE"/>
    <x v="11"/>
    <s v="NRO"/>
    <x v="0"/>
    <s v="I-ENG"/>
    <x v="144"/>
    <s v="Yes"/>
    <e v="#N/A"/>
    <e v="#N/A"/>
    <s v="Bangolan"/>
  </r>
  <r>
    <m/>
    <m/>
    <s v="OST_375_URH_KAATENBANGOURAIN"/>
    <s v="OST_375"/>
    <s v="Hammer"/>
    <s v="Solar Only"/>
    <s v="2026-04-28 16:50:15"/>
    <d v="1899-12-30T03:02:04"/>
    <s v="P1 Impact"/>
    <s v="P1 incident at Bambalang"/>
    <x v="8"/>
    <x v="3"/>
    <x v="7"/>
    <s v="NE Is Disconnected"/>
    <x v="8"/>
    <e v="#N/A"/>
    <x v="5"/>
    <e v="#N/A"/>
    <x v="145"/>
    <s v="Yes"/>
    <s v="OK For Transfer"/>
    <e v="#N/A"/>
    <e v="#N/A"/>
  </r>
  <r>
    <m/>
    <m/>
    <s v="OST_388_URH_NGWEN_NJINGOUMBE, LogicRNCID=350"/>
    <s v="OST_388"/>
    <s v="Hammer"/>
    <s v="Solar Only"/>
    <s v="2026-04-28 16:50:15"/>
    <d v="1899-12-30T03:02:04"/>
    <s v="P1 Impact"/>
    <s v="P1 incident at Bambalang"/>
    <x v="8"/>
    <x v="3"/>
    <x v="7"/>
    <s v="NodeB Unavailable"/>
    <x v="8"/>
    <e v="#N/A"/>
    <x v="5"/>
    <e v="#N/A"/>
    <x v="146"/>
    <s v="Yes"/>
    <s v="OK For Transfer"/>
    <e v="#N/A"/>
    <e v="#N/A"/>
  </r>
  <r>
    <m/>
    <m/>
    <s v="OST_420_URH_KOUROMMARCHE, LogicRNCID=350"/>
    <s v="OST_420"/>
    <s v="Hammer"/>
    <s v="Solar Only"/>
    <s v="2026-04-28 16:50:19"/>
    <d v="1899-12-30T03:02:00"/>
    <s v="P1 Impact"/>
    <s v="P1 incident at Bambalang"/>
    <x v="8"/>
    <x v="3"/>
    <x v="7"/>
    <s v="NodeB Unavailable"/>
    <x v="8"/>
    <e v="#N/A"/>
    <x v="5"/>
    <e v="#N/A"/>
    <x v="147"/>
    <s v="Yes"/>
    <e v="#N/A"/>
    <e v="#N/A"/>
    <e v="#N/A"/>
  </r>
  <r>
    <m/>
    <m/>
    <s v="CTR_949_Z_Emana-Bonne-Fontaine(CTR-949)"/>
    <s v="CTR_949"/>
    <e v="#N/A"/>
    <e v="#N/A"/>
    <e v="#N/A"/>
    <e v="#N/A"/>
    <s v="New case"/>
    <s v="Power status check ongoing"/>
    <x v="13"/>
    <x v="1"/>
    <x v="5"/>
    <s v="The link between the server and the ME is broken"/>
    <x v="11"/>
    <e v="#N/A"/>
    <x v="1"/>
    <e v="#N/A"/>
    <x v="148"/>
    <s v="Yes"/>
    <e v="#N/A"/>
    <s v="Not Transferred"/>
    <s v="Yaoundé"/>
  </r>
  <r>
    <m/>
    <m/>
    <s v="Mvangan-IHS_G9_SUD_066"/>
    <s v="SUD_066"/>
    <s v="IHS"/>
    <s v="Hybrid-Gen-Lithium"/>
    <e v="#N/A"/>
    <e v="#N/A"/>
    <s v="New case"/>
    <s v="Power status check ongoing"/>
    <x v="7"/>
    <x v="0"/>
    <x v="5"/>
    <s v="NE3SWS AGENT NOT RESPONDING TO REQUESTS"/>
    <x v="11"/>
    <s v="SUD"/>
    <x v="7"/>
    <s v="AFRO"/>
    <x v="149"/>
    <s v="Yes"/>
    <e v="#N/A"/>
    <e v="#N/A"/>
    <s v="Mvangan"/>
  </r>
  <r>
    <m/>
    <m/>
    <s v="OST_233_H_Foumban-Kounga-II"/>
    <s v="OST_233"/>
    <s v="Camusat"/>
    <s v="Medium Grid + GE"/>
    <e v="#N/A"/>
    <e v="#N/A"/>
    <s v="New case"/>
    <s v="Power status check ongoing"/>
    <x v="6"/>
    <x v="2"/>
    <x v="5"/>
    <s v="NE Is Disconnected"/>
    <x v="11"/>
    <s v="OST"/>
    <x v="5"/>
    <s v="I-ENG"/>
    <x v="150"/>
    <s v="Yes"/>
    <e v="#N/A"/>
    <e v="#N/A"/>
    <s v="Foumban"/>
  </r>
  <r>
    <m/>
    <m/>
    <s v="CTR_457_Z_Mbargue-Camrail(CTR-457)"/>
    <s v="CTR_457"/>
    <s v="Camusat"/>
    <e v="#N/A"/>
    <s v="2026-04-28 17:04:14"/>
    <d v="1899-12-30T02:48:40"/>
    <s v="New case"/>
    <s v="Power status check ongoing"/>
    <x v="6"/>
    <x v="1"/>
    <x v="7"/>
    <s v="The link between the server and the ME is broken"/>
    <x v="11"/>
    <s v="CTR"/>
    <x v="1"/>
    <s v="AFRO"/>
    <x v="151"/>
    <s v="Yes"/>
    <e v="#N/A"/>
    <e v="#N/A"/>
    <s v="Minta"/>
  </r>
  <r>
    <m/>
    <m/>
    <s v="CTR_657_Z_Nkolbisson-Ayene-Bar(CTR-657)"/>
    <s v="CTR_657"/>
    <s v="Camusat"/>
    <s v="Good Grid + GE"/>
    <s v="2026-04-28 17:10:07"/>
    <d v="1899-12-30T02:42:47"/>
    <s v="New case"/>
    <s v="Power status check ongoing"/>
    <x v="6"/>
    <x v="1"/>
    <x v="7"/>
    <s v="The link between the server and the ME is broken"/>
    <x v="11"/>
    <s v="CTR"/>
    <x v="1"/>
    <s v="AFRO"/>
    <x v="152"/>
    <s v="Yes"/>
    <e v="#N/A"/>
    <e v="#N/A"/>
    <s v="Yaounde"/>
  </r>
  <r>
    <m/>
    <m/>
    <s v="Banguem-Street-II_G9_SUO_150"/>
    <s v="SUO_150"/>
    <s v="IHS"/>
    <s v="Grid-Gen"/>
    <e v="#N/A"/>
    <e v="#N/A"/>
    <s v="New case"/>
    <s v="Power status check ongoing"/>
    <x v="7"/>
    <x v="0"/>
    <x v="5"/>
    <s v="NE3SWS AGENT NOT RESPONDING TO REQUESTS"/>
    <x v="11"/>
    <s v="SUO"/>
    <x v="6"/>
    <s v="H-TELI"/>
    <x v="153"/>
    <s v="Yes"/>
    <e v="#N/A"/>
    <e v="#N/A"/>
    <s v="Banguem"/>
  </r>
  <r>
    <m/>
    <m/>
    <s v="NRD_039_H_Bibemire"/>
    <s v="NRD_039"/>
    <s v="IHS"/>
    <s v="Grid-Gen"/>
    <e v="#N/A"/>
    <e v="#N/A"/>
    <s v="New case"/>
    <s v="Power status check ongoing"/>
    <x v="7"/>
    <x v="2"/>
    <x v="5"/>
    <s v="NE Is Disconnected"/>
    <x v="11"/>
    <s v="NRD"/>
    <x v="8"/>
    <s v="TIF NORD"/>
    <x v="154"/>
    <s v="Yes"/>
    <e v="#N/A"/>
    <e v="#N/A"/>
    <s v="Garoua"/>
  </r>
  <r>
    <m/>
    <m/>
    <s v="NRD_094_H_Garoua-Bockle-IHS"/>
    <s v="NRD_094"/>
    <s v="IHS"/>
    <s v="Grid-Gen"/>
    <e v="#N/A"/>
    <e v="#N/A"/>
    <s v="New case"/>
    <s v="Power status check ongoing"/>
    <x v="7"/>
    <x v="2"/>
    <x v="5"/>
    <s v="NE Is Disconnected"/>
    <x v="11"/>
    <s v="NRD"/>
    <x v="8"/>
    <s v="TIF NORD"/>
    <x v="155"/>
    <s v="Yes"/>
    <e v="#N/A"/>
    <e v="#N/A"/>
    <s v="Garoua"/>
  </r>
  <r>
    <m/>
    <m/>
    <s v="NRD_166_H_Sanguere-Paul-MTN-IHS"/>
    <s v="NRD_166"/>
    <s v="IHS"/>
    <s v="Grid-Gen"/>
    <e v="#N/A"/>
    <e v="#N/A"/>
    <s v="New case"/>
    <s v="Power status check ongoing"/>
    <x v="7"/>
    <x v="2"/>
    <x v="5"/>
    <s v="NE Is Disconnected"/>
    <x v="11"/>
    <s v="NRD"/>
    <x v="8"/>
    <s v="TIF NORD"/>
    <x v="156"/>
    <s v="Yes"/>
    <e v="#N/A"/>
    <e v="#N/A"/>
    <s v="Sanguere"/>
  </r>
  <r>
    <m/>
    <m/>
    <s v="Yingui-IHS_G9U9U21L18L8_LIT_180"/>
    <s v="LIT_180"/>
    <s v="IHS"/>
    <s v="Solar-Gen-Lithium"/>
    <e v="#N/A"/>
    <e v="#N/A"/>
    <s v="New case"/>
    <s v="Power status check ongoing"/>
    <x v="7"/>
    <x v="0"/>
    <x v="5"/>
    <s v="NE3SWS AGENT NOT RESPONDING TO REQUESTS"/>
    <x v="11"/>
    <s v="LIT"/>
    <x v="4"/>
    <s v="H-TELI"/>
    <x v="157"/>
    <s v="Yes"/>
    <e v="#N/A"/>
    <e v="#N/A"/>
    <s v="Yingui"/>
  </r>
  <r>
    <m/>
    <m/>
    <s v="LIT_798_URH_BONJO"/>
    <s v="LIT_798"/>
    <s v="Huawei-Ruraux sites"/>
    <s v="Solar Only"/>
    <e v="#N/A"/>
    <e v="#N/A"/>
    <s v="New case"/>
    <s v="Power status check ongoing"/>
    <x v="15"/>
    <x v="3"/>
    <x v="5"/>
    <s v="NE Is Disconnected"/>
    <x v="11"/>
    <s v="LIT"/>
    <x v="4"/>
    <s v="H-TELI"/>
    <x v="158"/>
    <s v="Yes"/>
    <s v="transfered"/>
    <e v="#N/A"/>
    <e v="#N/A"/>
  </r>
  <r>
    <m/>
    <m/>
    <s v="Akongo-IHS_G9U9_CTR_436"/>
    <s v="CTR_436"/>
    <s v="IHS"/>
    <s v="Hybrid Gen"/>
    <e v="#N/A"/>
    <e v="#N/A"/>
    <s v="New case"/>
    <s v="Power status check ongoing"/>
    <x v="7"/>
    <x v="0"/>
    <x v="5"/>
    <s v="NE3SWS AGENT NOT RESPONDING TO REQUESTS"/>
    <x v="11"/>
    <s v="CTR"/>
    <x v="1"/>
    <s v="AFRO"/>
    <x v="159"/>
    <s v="Yes"/>
    <e v="#N/A"/>
    <e v="#N/A"/>
    <s v="Akongo"/>
  </r>
  <r>
    <m/>
    <m/>
    <s v="SUD_155_URH_NIETE-V7 (USINE)"/>
    <s v="SUD_155"/>
    <s v="Huawei-Ruraux sites"/>
    <s v="Solar Only"/>
    <s v="2026-04-28 17:14:00"/>
    <d v="1899-12-30T02:38:54"/>
    <s v="New case"/>
    <s v="Power status check ongoing"/>
    <x v="15"/>
    <x v="3"/>
    <x v="7"/>
    <s v="NE Is Disconnected"/>
    <x v="11"/>
    <s v="SUD"/>
    <x v="7"/>
    <s v="H-TELI"/>
    <x v="160"/>
    <s v="Yes"/>
    <s v="transfered"/>
    <e v="#N/A"/>
    <e v="#N/A"/>
  </r>
  <r>
    <m/>
    <m/>
    <s v="LIT_653_Z_Ancien-Troisieme(LIT-653)"/>
    <s v="LIT_653"/>
    <s v="Camusat"/>
    <s v="Good Grid no GE - 8h"/>
    <e v="#N/A"/>
    <e v="#N/A"/>
    <s v="New case"/>
    <s v="Power status check ongoing"/>
    <x v="6"/>
    <x v="1"/>
    <x v="5"/>
    <s v="The link between the server and the ME is broken"/>
    <x v="11"/>
    <s v="LIT"/>
    <x v="4"/>
    <s v="H-TELI"/>
    <x v="161"/>
    <s v="Yes"/>
    <e v="#N/A"/>
    <e v="#N/A"/>
    <s v="Douala"/>
  </r>
  <r>
    <m/>
    <m/>
    <s v="EXN_466_URH_GAYAK_GARRE"/>
    <s v="EXN_466"/>
    <e v="#N/A"/>
    <e v="#N/A"/>
    <e v="#N/A"/>
    <e v="#N/A"/>
    <s v="New case"/>
    <s v="Power status check ongoing"/>
    <x v="13"/>
    <x v="3"/>
    <x v="5"/>
    <s v="NE Is Disconnected"/>
    <x v="11"/>
    <e v="#N/A"/>
    <x v="3"/>
    <e v="#N/A"/>
    <x v="162"/>
    <s v="Yes"/>
    <s v="OK For Transfer"/>
    <e v="#N/A"/>
    <e v="#N/A"/>
  </r>
  <r>
    <m/>
    <m/>
    <s v="SUO_218_H_KUMBA-BONAKAMA"/>
    <s v="SUO_218"/>
    <s v="IHS"/>
    <s v="Grid-Gen"/>
    <s v="2026-04-28 17:17:08"/>
    <d v="1899-12-30T02:35:11"/>
    <s v="TX MW"/>
    <s v="25/04/2026 FME activé GHOST TOWN to day_x000a_Besoin d'un fme sur site pour verifier le status du MPR "/>
    <x v="3"/>
    <x v="2"/>
    <x v="7"/>
    <s v="NE Is Disconnected"/>
    <x v="3"/>
    <s v="SUO"/>
    <x v="6"/>
    <s v="H-TELI"/>
    <x v="163"/>
    <s v="Yes"/>
    <e v="#N/A"/>
    <e v="#N/A"/>
    <s v="Kumba"/>
  </r>
  <r>
    <m/>
    <m/>
    <s v="Ayos_L8L18L26_EST_018"/>
    <s v="EST_018"/>
    <s v="IHS"/>
    <s v="Grid-Gen"/>
    <e v="#N/A"/>
    <e v="#N/A"/>
    <s v="New case"/>
    <s v="Power status check ongoing"/>
    <x v="7"/>
    <x v="0"/>
    <x v="5"/>
    <s v="NE3SWS AGENT NOT RESPONDING TO REQUESTS"/>
    <x v="11"/>
    <s v="EST"/>
    <x v="9"/>
    <s v="AFRO"/>
    <x v="164"/>
    <s v="Yes"/>
    <e v="#N/A"/>
    <e v="#N/A"/>
    <s v="Ayos"/>
  </r>
  <r>
    <m/>
    <m/>
    <s v="LIT_586_Z_Yabassi-Greenfil(LIT-586)"/>
    <s v="LIT_586"/>
    <s v="Camusat"/>
    <s v="Hybrid Solar - S3"/>
    <s v="2026-04-28 19:32:29"/>
    <d v="1899-12-30T00:20:26"/>
    <s v="New case"/>
    <s v="Power status check ongoing"/>
    <x v="6"/>
    <x v="1"/>
    <x v="4"/>
    <s v="The link between the server and the ME is broken"/>
    <x v="11"/>
    <s v="LIT"/>
    <x v="4"/>
    <s v="H-TELI"/>
    <x v="165"/>
    <s v="Yes"/>
    <e v="#N/A"/>
    <e v="#N/A"/>
    <s v="Yabassi"/>
  </r>
  <r>
    <m/>
    <m/>
    <s v="GALIM-TIGNERE_G9U9U21_ADM_024"/>
    <s v="ADM_024"/>
    <s v="IHS"/>
    <s v="Gen-Lithium"/>
    <d v="2026-04-11T03:24:51"/>
    <d v="1900-01-16T16:28:03"/>
    <s v="New case"/>
    <s v="Power status check ongoing"/>
    <x v="7"/>
    <x v="0"/>
    <x v="0"/>
    <s v="NE3SWS AGENT NOT RESPONDING TO REQUESTS"/>
    <x v="11"/>
    <s v="ADM"/>
    <x v="2"/>
    <s v="TIF NORD"/>
    <x v="166"/>
    <s v="Yes"/>
    <e v="#N/A"/>
    <e v="#N/A"/>
    <s v="Galim-Tignere"/>
  </r>
  <r>
    <m/>
    <m/>
    <s v="EST_115_N_Kika-IHS_G-VSAT"/>
    <s v="EST_115"/>
    <s v="IHS"/>
    <s v="Solar AER-Hybrid-Gen"/>
    <d v="2023-06-15T12:08:36"/>
    <d v="1902-11-13T07:44:18"/>
    <s v="New case"/>
    <s v="Power status check ongoing"/>
    <x v="7"/>
    <x v="0"/>
    <x v="0"/>
    <s v="BTS O&amp;M LINK FAILURE"/>
    <x v="11"/>
    <s v="EST"/>
    <x v="9"/>
    <s v="AFRO"/>
    <x v="167"/>
    <s v="Yes"/>
    <e v="#N/A"/>
    <e v="#N/A"/>
    <s v="Kika"/>
  </r>
  <r>
    <m/>
    <m/>
    <s v="NRD_172_H_Sakdje"/>
    <s v="NRD_172"/>
    <s v="Camusat"/>
    <s v="Hybrid Solar - S3"/>
    <e v="#N/A"/>
    <e v="#N/A"/>
    <s v="New case"/>
    <s v="Power status check ongoing"/>
    <x v="6"/>
    <x v="2"/>
    <x v="5"/>
    <s v="CSL Fault"/>
    <x v="11"/>
    <s v="NRD"/>
    <x v="8"/>
    <s v="TIF NORD"/>
    <x v="168"/>
    <s v="Yes"/>
    <e v="#N/A"/>
    <e v="#N/A"/>
    <s v="Sakdje"/>
  </r>
  <r>
    <m/>
    <m/>
    <s v="NRD_336_URH_BOUK"/>
    <s v="NRD_336"/>
    <e v="#N/A"/>
    <e v="#N/A"/>
    <e v="#N/A"/>
    <e v="#N/A"/>
    <s v="New case"/>
    <s v="Power status check ongoing"/>
    <x v="13"/>
    <x v="3"/>
    <x v="5"/>
    <s v="CSL Fault"/>
    <x v="11"/>
    <e v="#N/A"/>
    <x v="8"/>
    <e v="#N/A"/>
    <x v="169"/>
    <s v="Yes"/>
    <s v="OK For Transfer"/>
    <e v="#N/A"/>
    <e v="#N/A"/>
  </r>
  <r>
    <m/>
    <m/>
    <s v="SUO_210_H_Mutengene-Maternity-IHS"/>
    <s v="SUO_210"/>
    <s v="IHS"/>
    <s v="Grid-Gen"/>
    <s v="2026-04-28 19:41:23"/>
    <d v="1899-12-30T00:11:31"/>
    <s v="New case"/>
    <s v="Power status check ongoing"/>
    <x v="7"/>
    <x v="2"/>
    <x v="4"/>
    <s v="NE Is Disconnected"/>
    <x v="11"/>
    <s v="SUO"/>
    <x v="6"/>
    <s v="H-TELI"/>
    <x v="170"/>
    <s v="Yes"/>
    <e v="#N/A"/>
    <e v="#N/A"/>
    <s v="Mutengene"/>
  </r>
  <r>
    <m/>
    <m/>
    <s v="SUO_225_H_MUTENGUENE-BAGDAD-MTN"/>
    <s v="SUO_225"/>
    <s v="MTN sharing"/>
    <n v="0"/>
    <s v="2026-04-28 19:41:23"/>
    <d v="1899-12-30T00:11:31"/>
    <s v="New case"/>
    <s v="Power status check ongoing"/>
    <x v="14"/>
    <x v="2"/>
    <x v="4"/>
    <s v="NE Is Disconnected"/>
    <x v="11"/>
    <s v="SUO"/>
    <x v="6"/>
    <s v="H-TELI"/>
    <x v="171"/>
    <s v="Yes"/>
    <e v="#N/A"/>
    <e v="#N/A"/>
    <e v="#N/A"/>
  </r>
  <r>
    <m/>
    <m/>
    <s v="EXN_362_H_MAROUA-KONGOLA-DJOLAO"/>
    <s v="EXN_362"/>
    <e v="#N/A"/>
    <e v="#N/A"/>
    <e v="#N/A"/>
    <e v="#N/A"/>
    <s v="New case"/>
    <s v="Power status check ongoing"/>
    <x v="13"/>
    <x v="2"/>
    <x v="5"/>
    <s v="CSL Fault"/>
    <x v="11"/>
    <e v="#N/A"/>
    <x v="3"/>
    <e v="#N/A"/>
    <x v="172"/>
    <s v="Yes"/>
    <e v="#N/A"/>
    <s v="Transferred"/>
    <e v="#N/A"/>
  </r>
  <r>
    <m/>
    <m/>
    <s v="LIT_771_Z_Ancienne-Mairie-Dla-V(LIT-771)"/>
    <s v="LIT_771"/>
    <s v="Camusat"/>
    <s v="Good Grid + GE"/>
    <s v="2026-04-28 17:23:09"/>
    <d v="1899-12-30T02:29:45"/>
    <s v="New case"/>
    <s v="Power status check ongoing"/>
    <x v="6"/>
    <x v="1"/>
    <x v="7"/>
    <s v="The link between the server and the ME is broken"/>
    <x v="11"/>
    <s v="LIT"/>
    <x v="4"/>
    <s v="H-TELI"/>
    <x v="173"/>
    <s v="Yes"/>
    <e v="#N/A"/>
    <e v="#N/A"/>
    <s v="Douala"/>
  </r>
  <r>
    <m/>
    <m/>
    <s v="ADM_166_H_Ngd-Mbiassoro"/>
    <s v="ADM_166"/>
    <s v="Camusat"/>
    <s v="Hybrid Solar - S3"/>
    <e v="#N/A"/>
    <e v="#N/A"/>
    <s v="New case"/>
    <s v="Power status check ongoing"/>
    <x v="6"/>
    <x v="2"/>
    <x v="5"/>
    <s v="CSL Fault"/>
    <x v="11"/>
    <s v="ADM"/>
    <x v="2"/>
    <s v="TIF NORD"/>
    <x v="174"/>
    <s v="Yes"/>
    <e v="#N/A"/>
    <e v="#N/A"/>
    <s v="Ngaoundere"/>
  </r>
  <r>
    <m/>
    <m/>
    <s v="OST_407_URH_KASSANG, LogicRNCID=350"/>
    <s v="OST_407"/>
    <e v="#N/A"/>
    <e v="#N/A"/>
    <s v="2026-04-28 19:30:33"/>
    <d v="1899-12-30T00:22:21"/>
    <s v="New case"/>
    <s v="Power status check ongoing"/>
    <x v="13"/>
    <x v="3"/>
    <x v="4"/>
    <s v="NodeB Unavailable"/>
    <x v="11"/>
    <e v="#N/A"/>
    <x v="5"/>
    <e v="#N/A"/>
    <x v="175"/>
    <s v="Yes"/>
    <e v="#N/A"/>
    <e v="#N/A"/>
    <e v="#N/A"/>
  </r>
  <r>
    <m/>
    <m/>
    <s v="LIT_680_Z_Logbessou-OCM(LIT-680)"/>
    <s v="LIT_680"/>
    <s v="Camusat"/>
    <s v="Good Grid + GE"/>
    <e v="#N/A"/>
    <e v="#N/A"/>
    <s v="New case"/>
    <s v="Power status check ongoing"/>
    <x v="6"/>
    <x v="1"/>
    <x v="5"/>
    <s v="The link between the server and the ME is broken"/>
    <x v="11"/>
    <s v="LIT"/>
    <x v="4"/>
    <s v="H-TELI"/>
    <x v="176"/>
    <s v="Yes"/>
    <e v="#N/A"/>
    <e v="#N/A"/>
    <s v="Douala"/>
  </r>
  <r>
    <m/>
    <m/>
    <s v="LIT_638_Z_Logbessou-Sunshine-City(LIT-638)"/>
    <s v="LIT_638"/>
    <s v="Camusat"/>
    <s v="Good Grid + GE"/>
    <e v="#N/A"/>
    <e v="#N/A"/>
    <s v="New case"/>
    <s v="Power status check ongoing"/>
    <x v="6"/>
    <x v="1"/>
    <x v="5"/>
    <s v="The link between the server and the ME is broken"/>
    <x v="11"/>
    <s v="LIT"/>
    <x v="4"/>
    <s v="H-TELI"/>
    <x v="177"/>
    <s v="Yes"/>
    <e v="#N/A"/>
    <e v="#N/A"/>
    <s v="Douala"/>
  </r>
  <r>
    <m/>
    <m/>
    <s v="NRD_010_H_Mayo-Oulo"/>
    <s v="NRD_010"/>
    <s v="IHS"/>
    <s v="Grid-Gen"/>
    <s v="2026-04-28 17:24:10"/>
    <d v="1899-12-30T02:28:44"/>
    <s v="New case"/>
    <s v="Power status check ongoing"/>
    <x v="7"/>
    <x v="2"/>
    <x v="7"/>
    <s v="NE Is Disconnected"/>
    <x v="11"/>
    <s v="NRD"/>
    <x v="8"/>
    <s v="TIF NORD"/>
    <x v="178"/>
    <s v="Yes"/>
    <e v="#N/A"/>
    <e v="#N/A"/>
    <s v="Mayo-Oulo"/>
  </r>
  <r>
    <m/>
    <m/>
    <s v="EXN_235_H_Korek-Djarengol-II"/>
    <s v="EXN_235"/>
    <s v="Camusat"/>
    <s v="Bad Grid + GE"/>
    <s v="2026-04-28 19:36:47"/>
    <d v="1899-12-30T00:16:07"/>
    <s v="New case"/>
    <s v="Power status check ongoing"/>
    <x v="6"/>
    <x v="2"/>
    <x v="4"/>
    <s v="NE Is Disconnected"/>
    <x v="11"/>
    <s v="EXN"/>
    <x v="3"/>
    <s v="TIF NORD"/>
    <x v="179"/>
    <s v="Yes"/>
    <e v="#N/A"/>
    <e v="#N/A"/>
    <s v="Maroua"/>
  </r>
  <r>
    <m/>
    <m/>
    <s v="SUO_064_H_Mutengene-Qter8"/>
    <s v="SUO_064"/>
    <s v="IHS"/>
    <s v="Grid-Gen"/>
    <s v="2026-04-28 19:39:23"/>
    <d v="1899-12-30T00:13:31"/>
    <s v="New case"/>
    <s v="Power status check ongoing"/>
    <x v="7"/>
    <x v="2"/>
    <x v="4"/>
    <s v="NE Is Disconnected"/>
    <x v="11"/>
    <s v="SUO"/>
    <x v="6"/>
    <s v="H-TELI"/>
    <x v="180"/>
    <s v="Yes"/>
    <e v="#N/A"/>
    <e v="#N/A"/>
    <s v="Mutengene"/>
  </r>
  <r>
    <m/>
    <m/>
    <s v="SUO_164_H_Mutengene-E-Police"/>
    <s v="SUO_164"/>
    <s v="Camusat"/>
    <s v="Medium Grid + Solar + GE"/>
    <s v="2026-04-28 19:39:23"/>
    <d v="1899-12-30T00:13:31"/>
    <s v="New case"/>
    <s v="Power status check ongoing"/>
    <x v="6"/>
    <x v="2"/>
    <x v="4"/>
    <s v="NE Is Disconnected"/>
    <x v="11"/>
    <s v="SUO"/>
    <x v="6"/>
    <s v="H-TELI"/>
    <x v="181"/>
    <s v="Yes"/>
    <e v="#N/A"/>
    <e v="#N/A"/>
    <s v="Mutengen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2DAC0FB-8017-4F4E-9192-DEEE2CAC2B26}" name="PivotTable26" cacheId="49" applyNumberFormats="0" applyBorderFormats="0" applyFontFormats="0" applyPatternFormats="0" applyAlignmentFormats="0" applyWidthHeightFormats="1" dataCaption="Values" updatedVersion="6" minRefreshableVersion="3" useAutoFormatting="1" itemPrintTitles="1" createdVersion="7" indent="0" outline="1" outlineData="1" multipleFieldFilters="0" chartFormat="3303">
  <location ref="B131:C147" firstHeaderRow="1" firstDataRow="1" firstDataCol="1"/>
  <pivotFields count="23">
    <pivotField showAll="0"/>
    <pivotField showAll="0"/>
    <pivotField showAll="0"/>
    <pivotField dataField="1" showAll="0"/>
    <pivotField showAll="0"/>
    <pivotField showAll="0"/>
    <pivotField numFmtId="22" showAll="0"/>
    <pivotField numFmtId="46" showAll="0"/>
    <pivotField showAll="0"/>
    <pivotField showAll="0"/>
    <pivotField showAll="0"/>
    <pivotField showAll="0"/>
    <pivotField showAll="0"/>
    <pivotField showAll="0"/>
    <pivotField axis="axisRow" showAll="0" sortType="ascending">
      <items count="162">
        <item m="1" x="46"/>
        <item m="1" x="114"/>
        <item m="1" x="137"/>
        <item x="11"/>
        <item m="1" x="140"/>
        <item m="1" x="129"/>
        <item m="1" x="24"/>
        <item m="1" x="54"/>
        <item m="1" x="27"/>
        <item m="1" x="51"/>
        <item m="1" x="20"/>
        <item m="1" x="136"/>
        <item m="1" x="102"/>
        <item x="2"/>
        <item m="1" x="15"/>
        <item m="1" x="23"/>
        <item m="1" x="89"/>
        <item m="1" x="158"/>
        <item m="1" x="121"/>
        <item m="1" x="118"/>
        <item m="1" x="63"/>
        <item m="1" x="100"/>
        <item m="1" x="56"/>
        <item m="1" x="75"/>
        <item m="1" x="18"/>
        <item m="1" x="106"/>
        <item m="1" x="142"/>
        <item m="1" x="58"/>
        <item m="1" x="33"/>
        <item m="1" x="143"/>
        <item m="1" x="35"/>
        <item m="1" x="29"/>
        <item m="1" x="66"/>
        <item m="1" x="22"/>
        <item m="1" x="76"/>
        <item m="1" x="42"/>
        <item m="1" x="145"/>
        <item m="1" x="146"/>
        <item m="1" x="92"/>
        <item m="1" x="131"/>
        <item m="1" x="59"/>
        <item m="1" x="79"/>
        <item m="1" x="57"/>
        <item m="1" x="152"/>
        <item m="1" x="94"/>
        <item x="12"/>
        <item m="1" x="150"/>
        <item m="1" x="21"/>
        <item m="1" x="30"/>
        <item m="1" x="31"/>
        <item m="1" x="16"/>
        <item m="1" x="43"/>
        <item m="1" x="133"/>
        <item m="1" x="68"/>
        <item m="1" x="28"/>
        <item m="1" x="105"/>
        <item m="1" x="67"/>
        <item x="7"/>
        <item m="1" x="109"/>
        <item m="1" x="101"/>
        <item m="1" x="97"/>
        <item m="1" x="154"/>
        <item m="1" x="91"/>
        <item m="1" x="98"/>
        <item x="14"/>
        <item m="1" x="52"/>
        <item m="1" x="77"/>
        <item m="1" x="130"/>
        <item m="1" x="48"/>
        <item m="1" x="34"/>
        <item m="1" x="151"/>
        <item x="1"/>
        <item m="1" x="70"/>
        <item m="1" x="111"/>
        <item m="1" x="53"/>
        <item m="1" x="123"/>
        <item m="1" x="117"/>
        <item m="1" x="38"/>
        <item m="1" x="74"/>
        <item m="1" x="139"/>
        <item m="1" x="134"/>
        <item m="1" x="36"/>
        <item m="1" x="47"/>
        <item m="1" x="26"/>
        <item m="1" x="104"/>
        <item m="1" x="71"/>
        <item m="1" x="120"/>
        <item m="1" x="90"/>
        <item m="1" x="44"/>
        <item m="1" x="85"/>
        <item m="1" x="55"/>
        <item m="1" x="86"/>
        <item m="1" x="60"/>
        <item m="1" x="99"/>
        <item m="1" x="72"/>
        <item m="1" x="126"/>
        <item m="1" x="81"/>
        <item m="1" x="157"/>
        <item m="1" x="141"/>
        <item m="1" x="148"/>
        <item m="1" x="115"/>
        <item m="1" x="122"/>
        <item x="6"/>
        <item m="1" x="49"/>
        <item x="0"/>
        <item x="9"/>
        <item x="4"/>
        <item m="1" x="19"/>
        <item m="1" x="87"/>
        <item m="1" x="160"/>
        <item m="1" x="153"/>
        <item m="1" x="50"/>
        <item m="1" x="116"/>
        <item m="1" x="147"/>
        <item x="13"/>
        <item x="8"/>
        <item m="1" x="156"/>
        <item m="1" x="149"/>
        <item m="1" x="69"/>
        <item m="1" x="135"/>
        <item m="1" x="73"/>
        <item m="1" x="155"/>
        <item m="1" x="103"/>
        <item m="1" x="127"/>
        <item m="1" x="17"/>
        <item m="1" x="110"/>
        <item m="1" x="61"/>
        <item m="1" x="144"/>
        <item m="1" x="159"/>
        <item m="1" x="132"/>
        <item x="5"/>
        <item m="1" x="84"/>
        <item m="1" x="80"/>
        <item m="1" x="64"/>
        <item m="1" x="37"/>
        <item m="1" x="65"/>
        <item m="1" x="138"/>
        <item m="1" x="119"/>
        <item m="1" x="62"/>
        <item m="1" x="32"/>
        <item x="3"/>
        <item m="1" x="40"/>
        <item m="1" x="128"/>
        <item m="1" x="124"/>
        <item m="1" x="41"/>
        <item m="1" x="108"/>
        <item m="1" x="96"/>
        <item m="1" x="88"/>
        <item m="1" x="78"/>
        <item m="1" x="125"/>
        <item m="1" x="107"/>
        <item m="1" x="93"/>
        <item m="1" x="95"/>
        <item m="1" x="25"/>
        <item m="1" x="82"/>
        <item m="1" x="39"/>
        <item m="1" x="45"/>
        <item m="1" x="112"/>
        <item m="1" x="83"/>
        <item m="1" x="113"/>
        <item x="1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s>
  <rowFields count="1">
    <field x="14"/>
  </rowFields>
  <rowItems count="16">
    <i>
      <x v="160"/>
    </i>
    <i>
      <x v="64"/>
    </i>
    <i>
      <x v="45"/>
    </i>
    <i>
      <x v="105"/>
    </i>
    <i>
      <x v="106"/>
    </i>
    <i>
      <x v="114"/>
    </i>
    <i>
      <x v="130"/>
    </i>
    <i>
      <x v="13"/>
    </i>
    <i>
      <x v="115"/>
    </i>
    <i>
      <x v="102"/>
    </i>
    <i>
      <x v="57"/>
    </i>
    <i>
      <x v="104"/>
    </i>
    <i>
      <x v="140"/>
    </i>
    <i>
      <x v="71"/>
    </i>
    <i>
      <x v="3"/>
    </i>
    <i t="grand">
      <x/>
    </i>
  </rowItems>
  <colItems count="1">
    <i/>
  </colItems>
  <dataFields count="1">
    <dataField name="Count of Site ID" fld="3" subtotal="count" baseField="0" baseItem="0"/>
  </dataFields>
  <formats count="6">
    <format dxfId="107">
      <pivotArea type="all" dataOnly="0" outline="0" fieldPosition="0"/>
    </format>
    <format dxfId="106">
      <pivotArea outline="0" collapsedLevelsAreSubtotals="1" fieldPosition="0"/>
    </format>
    <format dxfId="105">
      <pivotArea field="14" type="button" dataOnly="0" labelOnly="1" outline="0" axis="axisRow" fieldPosition="0"/>
    </format>
    <format dxfId="104">
      <pivotArea dataOnly="0" labelOnly="1" fieldPosition="0">
        <references count="1">
          <reference field="14" count="0"/>
        </references>
      </pivotArea>
    </format>
    <format dxfId="103">
      <pivotArea dataOnly="0" labelOnly="1" grandRow="1" outline="0" fieldPosition="0"/>
    </format>
    <format dxfId="102">
      <pivotArea dataOnly="0" labelOnly="1" outline="0" axis="axisValues" fieldPosition="0"/>
    </format>
  </formats>
  <chartFormats count="381">
    <chartFormat chart="356" format="2" series="1">
      <pivotArea type="data" outline="0" fieldPosition="0">
        <references count="1">
          <reference field="4294967294" count="1" selected="0">
            <x v="0"/>
          </reference>
        </references>
      </pivotArea>
    </chartFormat>
    <chartFormat chart="357" format="3" series="1">
      <pivotArea type="data" outline="0" fieldPosition="0">
        <references count="1">
          <reference field="4294967294" count="1" selected="0">
            <x v="0"/>
          </reference>
        </references>
      </pivotArea>
    </chartFormat>
    <chartFormat chart="360" format="2" series="1">
      <pivotArea type="data" outline="0" fieldPosition="0">
        <references count="1">
          <reference field="4294967294" count="1" selected="0">
            <x v="0"/>
          </reference>
        </references>
      </pivotArea>
    </chartFormat>
    <chartFormat chart="361" format="3" series="1">
      <pivotArea type="data" outline="0" fieldPosition="0">
        <references count="1">
          <reference field="4294967294" count="1" selected="0">
            <x v="0"/>
          </reference>
        </references>
      </pivotArea>
    </chartFormat>
    <chartFormat chart="372" format="2" series="1">
      <pivotArea type="data" outline="0" fieldPosition="0">
        <references count="1">
          <reference field="4294967294" count="1" selected="0">
            <x v="0"/>
          </reference>
        </references>
      </pivotArea>
    </chartFormat>
    <chartFormat chart="373" format="3" series="1">
      <pivotArea type="data" outline="0" fieldPosition="0">
        <references count="1">
          <reference field="4294967294" count="1" selected="0">
            <x v="0"/>
          </reference>
        </references>
      </pivotArea>
    </chartFormat>
    <chartFormat chart="380" format="2" series="1">
      <pivotArea type="data" outline="0" fieldPosition="0">
        <references count="1">
          <reference field="4294967294" count="1" selected="0">
            <x v="0"/>
          </reference>
        </references>
      </pivotArea>
    </chartFormat>
    <chartFormat chart="381" format="3" series="1">
      <pivotArea type="data" outline="0" fieldPosition="0">
        <references count="1">
          <reference field="4294967294" count="1" selected="0">
            <x v="0"/>
          </reference>
        </references>
      </pivotArea>
    </chartFormat>
    <chartFormat chart="396" format="2" series="1">
      <pivotArea type="data" outline="0" fieldPosition="0">
        <references count="1">
          <reference field="4294967294" count="1" selected="0">
            <x v="0"/>
          </reference>
        </references>
      </pivotArea>
    </chartFormat>
    <chartFormat chart="397" format="3" series="1">
      <pivotArea type="data" outline="0" fieldPosition="0">
        <references count="1">
          <reference field="4294967294" count="1" selected="0">
            <x v="0"/>
          </reference>
        </references>
      </pivotArea>
    </chartFormat>
    <chartFormat chart="408" format="2" series="1">
      <pivotArea type="data" outline="0" fieldPosition="0">
        <references count="1">
          <reference field="4294967294" count="1" selected="0">
            <x v="0"/>
          </reference>
        </references>
      </pivotArea>
    </chartFormat>
    <chartFormat chart="409" format="3" series="1">
      <pivotArea type="data" outline="0" fieldPosition="0">
        <references count="1">
          <reference field="4294967294" count="1" selected="0">
            <x v="0"/>
          </reference>
        </references>
      </pivotArea>
    </chartFormat>
    <chartFormat chart="420" format="2" series="1">
      <pivotArea type="data" outline="0" fieldPosition="0">
        <references count="1">
          <reference field="4294967294" count="1" selected="0">
            <x v="0"/>
          </reference>
        </references>
      </pivotArea>
    </chartFormat>
    <chartFormat chart="421" format="3" series="1">
      <pivotArea type="data" outline="0" fieldPosition="0">
        <references count="1">
          <reference field="4294967294" count="1" selected="0">
            <x v="0"/>
          </reference>
        </references>
      </pivotArea>
    </chartFormat>
    <chartFormat chart="428" format="2" series="1">
      <pivotArea type="data" outline="0" fieldPosition="0">
        <references count="1">
          <reference field="4294967294" count="1" selected="0">
            <x v="0"/>
          </reference>
        </references>
      </pivotArea>
    </chartFormat>
    <chartFormat chart="429" format="3" series="1">
      <pivotArea type="data" outline="0" fieldPosition="0">
        <references count="1">
          <reference field="4294967294" count="1" selected="0">
            <x v="0"/>
          </reference>
        </references>
      </pivotArea>
    </chartFormat>
    <chartFormat chart="432" format="2" series="1">
      <pivotArea type="data" outline="0" fieldPosition="0">
        <references count="1">
          <reference field="4294967294" count="1" selected="0">
            <x v="0"/>
          </reference>
        </references>
      </pivotArea>
    </chartFormat>
    <chartFormat chart="433" format="3" series="1">
      <pivotArea type="data" outline="0" fieldPosition="0">
        <references count="1">
          <reference field="4294967294" count="1" selected="0">
            <x v="0"/>
          </reference>
        </references>
      </pivotArea>
    </chartFormat>
    <chartFormat chart="444" format="2" series="1">
      <pivotArea type="data" outline="0" fieldPosition="0">
        <references count="1">
          <reference field="4294967294" count="1" selected="0">
            <x v="0"/>
          </reference>
        </references>
      </pivotArea>
    </chartFormat>
    <chartFormat chart="445" format="3" series="1">
      <pivotArea type="data" outline="0" fieldPosition="0">
        <references count="1">
          <reference field="4294967294" count="1" selected="0">
            <x v="0"/>
          </reference>
        </references>
      </pivotArea>
    </chartFormat>
    <chartFormat chart="468" format="2" series="1">
      <pivotArea type="data" outline="0" fieldPosition="0">
        <references count="1">
          <reference field="4294967294" count="1" selected="0">
            <x v="0"/>
          </reference>
        </references>
      </pivotArea>
    </chartFormat>
    <chartFormat chart="469" format="3" series="1">
      <pivotArea type="data" outline="0" fieldPosition="0">
        <references count="1">
          <reference field="4294967294" count="1" selected="0">
            <x v="0"/>
          </reference>
        </references>
      </pivotArea>
    </chartFormat>
    <chartFormat chart="480" format="2" series="1">
      <pivotArea type="data" outline="0" fieldPosition="0">
        <references count="1">
          <reference field="4294967294" count="1" selected="0">
            <x v="0"/>
          </reference>
        </references>
      </pivotArea>
    </chartFormat>
    <chartFormat chart="481" format="3" series="1">
      <pivotArea type="data" outline="0" fieldPosition="0">
        <references count="1">
          <reference field="4294967294" count="1" selected="0">
            <x v="0"/>
          </reference>
        </references>
      </pivotArea>
    </chartFormat>
    <chartFormat chart="637" format="2" series="1">
      <pivotArea type="data" outline="0" fieldPosition="0">
        <references count="1">
          <reference field="4294967294" count="1" selected="0">
            <x v="0"/>
          </reference>
        </references>
      </pivotArea>
    </chartFormat>
    <chartFormat chart="638" format="3" series="1">
      <pivotArea type="data" outline="0" fieldPosition="0">
        <references count="1">
          <reference field="4294967294" count="1" selected="0">
            <x v="0"/>
          </reference>
        </references>
      </pivotArea>
    </chartFormat>
    <chartFormat chart="649" format="2" series="1">
      <pivotArea type="data" outline="0" fieldPosition="0">
        <references count="1">
          <reference field="4294967294" count="1" selected="0">
            <x v="0"/>
          </reference>
        </references>
      </pivotArea>
    </chartFormat>
    <chartFormat chart="650" format="3" series="1">
      <pivotArea type="data" outline="0" fieldPosition="0">
        <references count="1">
          <reference field="4294967294" count="1" selected="0">
            <x v="0"/>
          </reference>
        </references>
      </pivotArea>
    </chartFormat>
    <chartFormat chart="657" format="2" series="1">
      <pivotArea type="data" outline="0" fieldPosition="0">
        <references count="1">
          <reference field="4294967294" count="1" selected="0">
            <x v="0"/>
          </reference>
        </references>
      </pivotArea>
    </chartFormat>
    <chartFormat chart="658" format="3" series="1">
      <pivotArea type="data" outline="0" fieldPosition="0">
        <references count="1">
          <reference field="4294967294" count="1" selected="0">
            <x v="0"/>
          </reference>
        </references>
      </pivotArea>
    </chartFormat>
    <chartFormat chart="687" format="2" series="1">
      <pivotArea type="data" outline="0" fieldPosition="0">
        <references count="1">
          <reference field="4294967294" count="1" selected="0">
            <x v="0"/>
          </reference>
        </references>
      </pivotArea>
    </chartFormat>
    <chartFormat chart="688" format="3" series="1">
      <pivotArea type="data" outline="0" fieldPosition="0">
        <references count="1">
          <reference field="4294967294" count="1" selected="0">
            <x v="0"/>
          </reference>
        </references>
      </pivotArea>
    </chartFormat>
    <chartFormat chart="852" format="2" series="1">
      <pivotArea type="data" outline="0" fieldPosition="0">
        <references count="1">
          <reference field="4294967294" count="1" selected="0">
            <x v="0"/>
          </reference>
        </references>
      </pivotArea>
    </chartFormat>
    <chartFormat chart="853" format="3" series="1">
      <pivotArea type="data" outline="0" fieldPosition="0">
        <references count="1">
          <reference field="4294967294" count="1" selected="0">
            <x v="0"/>
          </reference>
        </references>
      </pivotArea>
    </chartFormat>
    <chartFormat chart="860" format="2" series="1">
      <pivotArea type="data" outline="0" fieldPosition="0">
        <references count="1">
          <reference field="4294967294" count="1" selected="0">
            <x v="0"/>
          </reference>
        </references>
      </pivotArea>
    </chartFormat>
    <chartFormat chart="861" format="3" series="1">
      <pivotArea type="data" outline="0" fieldPosition="0">
        <references count="1">
          <reference field="4294967294" count="1" selected="0">
            <x v="0"/>
          </reference>
        </references>
      </pivotArea>
    </chartFormat>
    <chartFormat chart="882" format="2" series="1">
      <pivotArea type="data" outline="0" fieldPosition="0">
        <references count="1">
          <reference field="4294967294" count="1" selected="0">
            <x v="0"/>
          </reference>
        </references>
      </pivotArea>
    </chartFormat>
    <chartFormat chart="883" format="3" series="1">
      <pivotArea type="data" outline="0" fieldPosition="0">
        <references count="1">
          <reference field="4294967294" count="1" selected="0">
            <x v="0"/>
          </reference>
        </references>
      </pivotArea>
    </chartFormat>
    <chartFormat chart="890" format="2" series="1">
      <pivotArea type="data" outline="0" fieldPosition="0">
        <references count="1">
          <reference field="4294967294" count="1" selected="0">
            <x v="0"/>
          </reference>
        </references>
      </pivotArea>
    </chartFormat>
    <chartFormat chart="891" format="3" series="1">
      <pivotArea type="data" outline="0" fieldPosition="0">
        <references count="1">
          <reference field="4294967294" count="1" selected="0">
            <x v="0"/>
          </reference>
        </references>
      </pivotArea>
    </chartFormat>
    <chartFormat chart="898" format="2" series="1">
      <pivotArea type="data" outline="0" fieldPosition="0">
        <references count="1">
          <reference field="4294967294" count="1" selected="0">
            <x v="0"/>
          </reference>
        </references>
      </pivotArea>
    </chartFormat>
    <chartFormat chart="899" format="3" series="1">
      <pivotArea type="data" outline="0" fieldPosition="0">
        <references count="1">
          <reference field="4294967294" count="1" selected="0">
            <x v="0"/>
          </reference>
        </references>
      </pivotArea>
    </chartFormat>
    <chartFormat chart="906" format="2" series="1">
      <pivotArea type="data" outline="0" fieldPosition="0">
        <references count="1">
          <reference field="4294967294" count="1" selected="0">
            <x v="0"/>
          </reference>
        </references>
      </pivotArea>
    </chartFormat>
    <chartFormat chart="907" format="3" series="1">
      <pivotArea type="data" outline="0" fieldPosition="0">
        <references count="1">
          <reference field="4294967294" count="1" selected="0">
            <x v="0"/>
          </reference>
        </references>
      </pivotArea>
    </chartFormat>
    <chartFormat chart="938" format="2" series="1">
      <pivotArea type="data" outline="0" fieldPosition="0">
        <references count="1">
          <reference field="4294967294" count="1" selected="0">
            <x v="0"/>
          </reference>
        </references>
      </pivotArea>
    </chartFormat>
    <chartFormat chart="939" format="3" series="1">
      <pivotArea type="data" outline="0" fieldPosition="0">
        <references count="1">
          <reference field="4294967294" count="1" selected="0">
            <x v="0"/>
          </reference>
        </references>
      </pivotArea>
    </chartFormat>
    <chartFormat chart="1022" format="2" series="1">
      <pivotArea type="data" outline="0" fieldPosition="0">
        <references count="1">
          <reference field="4294967294" count="1" selected="0">
            <x v="0"/>
          </reference>
        </references>
      </pivotArea>
    </chartFormat>
    <chartFormat chart="1023" format="3" series="1">
      <pivotArea type="data" outline="0" fieldPosition="0">
        <references count="1">
          <reference field="4294967294" count="1" selected="0">
            <x v="0"/>
          </reference>
        </references>
      </pivotArea>
    </chartFormat>
    <chartFormat chart="1030" format="2" series="1">
      <pivotArea type="data" outline="0" fieldPosition="0">
        <references count="1">
          <reference field="4294967294" count="1" selected="0">
            <x v="0"/>
          </reference>
        </references>
      </pivotArea>
    </chartFormat>
    <chartFormat chart="1031" format="3" series="1">
      <pivotArea type="data" outline="0" fieldPosition="0">
        <references count="1">
          <reference field="4294967294" count="1" selected="0">
            <x v="0"/>
          </reference>
        </references>
      </pivotArea>
    </chartFormat>
    <chartFormat chart="1048" format="2" series="1">
      <pivotArea type="data" outline="0" fieldPosition="0">
        <references count="1">
          <reference field="4294967294" count="1" selected="0">
            <x v="0"/>
          </reference>
        </references>
      </pivotArea>
    </chartFormat>
    <chartFormat chart="1049" format="3" series="1">
      <pivotArea type="data" outline="0" fieldPosition="0">
        <references count="1">
          <reference field="4294967294" count="1" selected="0">
            <x v="0"/>
          </reference>
        </references>
      </pivotArea>
    </chartFormat>
    <chartFormat chart="1056" format="2" series="1">
      <pivotArea type="data" outline="0" fieldPosition="0">
        <references count="1">
          <reference field="4294967294" count="1" selected="0">
            <x v="0"/>
          </reference>
        </references>
      </pivotArea>
    </chartFormat>
    <chartFormat chart="1057" format="3" series="1">
      <pivotArea type="data" outline="0" fieldPosition="0">
        <references count="1">
          <reference field="4294967294" count="1" selected="0">
            <x v="0"/>
          </reference>
        </references>
      </pivotArea>
    </chartFormat>
    <chartFormat chart="1064" format="2" series="1">
      <pivotArea type="data" outline="0" fieldPosition="0">
        <references count="1">
          <reference field="4294967294" count="1" selected="0">
            <x v="0"/>
          </reference>
        </references>
      </pivotArea>
    </chartFormat>
    <chartFormat chart="1065" format="3" series="1">
      <pivotArea type="data" outline="0" fieldPosition="0">
        <references count="1">
          <reference field="4294967294" count="1" selected="0">
            <x v="0"/>
          </reference>
        </references>
      </pivotArea>
    </chartFormat>
    <chartFormat chart="1072" format="2" series="1">
      <pivotArea type="data" outline="0" fieldPosition="0">
        <references count="1">
          <reference field="4294967294" count="1" selected="0">
            <x v="0"/>
          </reference>
        </references>
      </pivotArea>
    </chartFormat>
    <chartFormat chart="1073" format="3" series="1">
      <pivotArea type="data" outline="0" fieldPosition="0">
        <references count="1">
          <reference field="4294967294" count="1" selected="0">
            <x v="0"/>
          </reference>
        </references>
      </pivotArea>
    </chartFormat>
    <chartFormat chart="1080" format="2" series="1">
      <pivotArea type="data" outline="0" fieldPosition="0">
        <references count="1">
          <reference field="4294967294" count="1" selected="0">
            <x v="0"/>
          </reference>
        </references>
      </pivotArea>
    </chartFormat>
    <chartFormat chart="1081" format="3" series="1">
      <pivotArea type="data" outline="0" fieldPosition="0">
        <references count="1">
          <reference field="4294967294" count="1" selected="0">
            <x v="0"/>
          </reference>
        </references>
      </pivotArea>
    </chartFormat>
    <chartFormat chart="1162" format="2" series="1">
      <pivotArea type="data" outline="0" fieldPosition="0">
        <references count="1">
          <reference field="4294967294" count="1" selected="0">
            <x v="0"/>
          </reference>
        </references>
      </pivotArea>
    </chartFormat>
    <chartFormat chart="1163" format="3" series="1">
      <pivotArea type="data" outline="0" fieldPosition="0">
        <references count="1">
          <reference field="4294967294" count="1" selected="0">
            <x v="0"/>
          </reference>
        </references>
      </pivotArea>
    </chartFormat>
    <chartFormat chart="1170" format="2" series="1">
      <pivotArea type="data" outline="0" fieldPosition="0">
        <references count="1">
          <reference field="4294967294" count="1" selected="0">
            <x v="0"/>
          </reference>
        </references>
      </pivotArea>
    </chartFormat>
    <chartFormat chart="1171" format="3" series="1">
      <pivotArea type="data" outline="0" fieldPosition="0">
        <references count="1">
          <reference field="4294967294" count="1" selected="0">
            <x v="0"/>
          </reference>
        </references>
      </pivotArea>
    </chartFormat>
    <chartFormat chart="1290" format="13" series="1">
      <pivotArea type="data" outline="0" fieldPosition="0">
        <references count="1">
          <reference field="4294967294" count="1" selected="0">
            <x v="0"/>
          </reference>
        </references>
      </pivotArea>
    </chartFormat>
    <chartFormat chart="1291" format="14" series="1">
      <pivotArea type="data" outline="0" fieldPosition="0">
        <references count="1">
          <reference field="4294967294" count="1" selected="0">
            <x v="0"/>
          </reference>
        </references>
      </pivotArea>
    </chartFormat>
    <chartFormat chart="1314" format="13" series="1">
      <pivotArea type="data" outline="0" fieldPosition="0">
        <references count="1">
          <reference field="4294967294" count="1" selected="0">
            <x v="0"/>
          </reference>
        </references>
      </pivotArea>
    </chartFormat>
    <chartFormat chart="1315" format="14" series="1">
      <pivotArea type="data" outline="0" fieldPosition="0">
        <references count="1">
          <reference field="4294967294" count="1" selected="0">
            <x v="0"/>
          </reference>
        </references>
      </pivotArea>
    </chartFormat>
    <chartFormat chart="1344" format="13" series="1">
      <pivotArea type="data" outline="0" fieldPosition="0">
        <references count="1">
          <reference field="4294967294" count="1" selected="0">
            <x v="0"/>
          </reference>
        </references>
      </pivotArea>
    </chartFormat>
    <chartFormat chart="1345" format="14" series="1">
      <pivotArea type="data" outline="0" fieldPosition="0">
        <references count="1">
          <reference field="4294967294" count="1" selected="0">
            <x v="0"/>
          </reference>
        </references>
      </pivotArea>
    </chartFormat>
    <chartFormat chart="1366" format="13" series="1">
      <pivotArea type="data" outline="0" fieldPosition="0">
        <references count="1">
          <reference field="4294967294" count="1" selected="0">
            <x v="0"/>
          </reference>
        </references>
      </pivotArea>
    </chartFormat>
    <chartFormat chart="1367" format="14" series="1">
      <pivotArea type="data" outline="0" fieldPosition="0">
        <references count="1">
          <reference field="4294967294" count="1" selected="0">
            <x v="0"/>
          </reference>
        </references>
      </pivotArea>
    </chartFormat>
    <chartFormat chart="1374" format="13" series="1">
      <pivotArea type="data" outline="0" fieldPosition="0">
        <references count="1">
          <reference field="4294967294" count="1" selected="0">
            <x v="0"/>
          </reference>
        </references>
      </pivotArea>
    </chartFormat>
    <chartFormat chart="1375" format="14" series="1">
      <pivotArea type="data" outline="0" fieldPosition="0">
        <references count="1">
          <reference field="4294967294" count="1" selected="0">
            <x v="0"/>
          </reference>
        </references>
      </pivotArea>
    </chartFormat>
    <chartFormat chart="1386" format="13" series="1">
      <pivotArea type="data" outline="0" fieldPosition="0">
        <references count="1">
          <reference field="4294967294" count="1" selected="0">
            <x v="0"/>
          </reference>
        </references>
      </pivotArea>
    </chartFormat>
    <chartFormat chart="1387" format="14" series="1">
      <pivotArea type="data" outline="0" fieldPosition="0">
        <references count="1">
          <reference field="4294967294" count="1" selected="0">
            <x v="0"/>
          </reference>
        </references>
      </pivotArea>
    </chartFormat>
    <chartFormat chart="1452" format="13" series="1">
      <pivotArea type="data" outline="0" fieldPosition="0">
        <references count="1">
          <reference field="4294967294" count="1" selected="0">
            <x v="0"/>
          </reference>
        </references>
      </pivotArea>
    </chartFormat>
    <chartFormat chart="1453" format="14" series="1">
      <pivotArea type="data" outline="0" fieldPosition="0">
        <references count="1">
          <reference field="4294967294" count="1" selected="0">
            <x v="0"/>
          </reference>
        </references>
      </pivotArea>
    </chartFormat>
    <chartFormat chart="1464" format="13" series="1">
      <pivotArea type="data" outline="0" fieldPosition="0">
        <references count="1">
          <reference field="4294967294" count="1" selected="0">
            <x v="0"/>
          </reference>
        </references>
      </pivotArea>
    </chartFormat>
    <chartFormat chart="1465" format="14" series="1">
      <pivotArea type="data" outline="0" fieldPosition="0">
        <references count="1">
          <reference field="4294967294" count="1" selected="0">
            <x v="0"/>
          </reference>
        </references>
      </pivotArea>
    </chartFormat>
    <chartFormat chart="1496" format="13" series="1">
      <pivotArea type="data" outline="0" fieldPosition="0">
        <references count="1">
          <reference field="4294967294" count="1" selected="0">
            <x v="0"/>
          </reference>
        </references>
      </pivotArea>
    </chartFormat>
    <chartFormat chart="1497" format="14" series="1">
      <pivotArea type="data" outline="0" fieldPosition="0">
        <references count="1">
          <reference field="4294967294" count="1" selected="0">
            <x v="0"/>
          </reference>
        </references>
      </pivotArea>
    </chartFormat>
    <chartFormat chart="1508" format="13" series="1">
      <pivotArea type="data" outline="0" fieldPosition="0">
        <references count="1">
          <reference field="4294967294" count="1" selected="0">
            <x v="0"/>
          </reference>
        </references>
      </pivotArea>
    </chartFormat>
    <chartFormat chart="1509" format="14" series="1">
      <pivotArea type="data" outline="0" fieldPosition="0">
        <references count="1">
          <reference field="4294967294" count="1" selected="0">
            <x v="0"/>
          </reference>
        </references>
      </pivotArea>
    </chartFormat>
    <chartFormat chart="1556" format="13" series="1">
      <pivotArea type="data" outline="0" fieldPosition="0">
        <references count="1">
          <reference field="4294967294" count="1" selected="0">
            <x v="0"/>
          </reference>
        </references>
      </pivotArea>
    </chartFormat>
    <chartFormat chart="1557" format="14" series="1">
      <pivotArea type="data" outline="0" fieldPosition="0">
        <references count="1">
          <reference field="4294967294" count="1" selected="0">
            <x v="0"/>
          </reference>
        </references>
      </pivotArea>
    </chartFormat>
    <chartFormat chart="1576" format="13" series="1">
      <pivotArea type="data" outline="0" fieldPosition="0">
        <references count="1">
          <reference field="4294967294" count="1" selected="0">
            <x v="0"/>
          </reference>
        </references>
      </pivotArea>
    </chartFormat>
    <chartFormat chart="1577" format="14" series="1">
      <pivotArea type="data" outline="0" fieldPosition="0">
        <references count="1">
          <reference field="4294967294" count="1" selected="0">
            <x v="0"/>
          </reference>
        </references>
      </pivotArea>
    </chartFormat>
    <chartFormat chart="1588" format="13" series="1">
      <pivotArea type="data" outline="0" fieldPosition="0">
        <references count="1">
          <reference field="4294967294" count="1" selected="0">
            <x v="0"/>
          </reference>
        </references>
      </pivotArea>
    </chartFormat>
    <chartFormat chart="1589" format="14" series="1">
      <pivotArea type="data" outline="0" fieldPosition="0">
        <references count="1">
          <reference field="4294967294" count="1" selected="0">
            <x v="0"/>
          </reference>
        </references>
      </pivotArea>
    </chartFormat>
    <chartFormat chart="1592" format="13" series="1">
      <pivotArea type="data" outline="0" fieldPosition="0">
        <references count="1">
          <reference field="4294967294" count="1" selected="0">
            <x v="0"/>
          </reference>
        </references>
      </pivotArea>
    </chartFormat>
    <chartFormat chart="1593" format="14" series="1">
      <pivotArea type="data" outline="0" fieldPosition="0">
        <references count="1">
          <reference field="4294967294" count="1" selected="0">
            <x v="0"/>
          </reference>
        </references>
      </pivotArea>
    </chartFormat>
    <chartFormat chart="1600" format="13" series="1">
      <pivotArea type="data" outline="0" fieldPosition="0">
        <references count="1">
          <reference field="4294967294" count="1" selected="0">
            <x v="0"/>
          </reference>
        </references>
      </pivotArea>
    </chartFormat>
    <chartFormat chart="1601" format="14" series="1">
      <pivotArea type="data" outline="0" fieldPosition="0">
        <references count="1">
          <reference field="4294967294" count="1" selected="0">
            <x v="0"/>
          </reference>
        </references>
      </pivotArea>
    </chartFormat>
    <chartFormat chart="1604" format="13" series="1">
      <pivotArea type="data" outline="0" fieldPosition="0">
        <references count="1">
          <reference field="4294967294" count="1" selected="0">
            <x v="0"/>
          </reference>
        </references>
      </pivotArea>
    </chartFormat>
    <chartFormat chart="1605" format="14" series="1">
      <pivotArea type="data" outline="0" fieldPosition="0">
        <references count="1">
          <reference field="4294967294" count="1" selected="0">
            <x v="0"/>
          </reference>
        </references>
      </pivotArea>
    </chartFormat>
    <chartFormat chart="1620" format="13" series="1">
      <pivotArea type="data" outline="0" fieldPosition="0">
        <references count="1">
          <reference field="4294967294" count="1" selected="0">
            <x v="0"/>
          </reference>
        </references>
      </pivotArea>
    </chartFormat>
    <chartFormat chart="1621" format="14" series="1">
      <pivotArea type="data" outline="0" fieldPosition="0">
        <references count="1">
          <reference field="4294967294" count="1" selected="0">
            <x v="0"/>
          </reference>
        </references>
      </pivotArea>
    </chartFormat>
    <chartFormat chart="1632" format="13" series="1">
      <pivotArea type="data" outline="0" fieldPosition="0">
        <references count="1">
          <reference field="4294967294" count="1" selected="0">
            <x v="0"/>
          </reference>
        </references>
      </pivotArea>
    </chartFormat>
    <chartFormat chart="1633" format="14" series="1">
      <pivotArea type="data" outline="0" fieldPosition="0">
        <references count="1">
          <reference field="4294967294" count="1" selected="0">
            <x v="0"/>
          </reference>
        </references>
      </pivotArea>
    </chartFormat>
    <chartFormat chart="1644" format="13" series="1">
      <pivotArea type="data" outline="0" fieldPosition="0">
        <references count="1">
          <reference field="4294967294" count="1" selected="0">
            <x v="0"/>
          </reference>
        </references>
      </pivotArea>
    </chartFormat>
    <chartFormat chart="1645" format="14" series="1">
      <pivotArea type="data" outline="0" fieldPosition="0">
        <references count="1">
          <reference field="4294967294" count="1" selected="0">
            <x v="0"/>
          </reference>
        </references>
      </pivotArea>
    </chartFormat>
    <chartFormat chart="1656" format="13" series="1">
      <pivotArea type="data" outline="0" fieldPosition="0">
        <references count="1">
          <reference field="4294967294" count="1" selected="0">
            <x v="0"/>
          </reference>
        </references>
      </pivotArea>
    </chartFormat>
    <chartFormat chart="1657" format="14" series="1">
      <pivotArea type="data" outline="0" fieldPosition="0">
        <references count="1">
          <reference field="4294967294" count="1" selected="0">
            <x v="0"/>
          </reference>
        </references>
      </pivotArea>
    </chartFormat>
    <chartFormat chart="1666" format="13" series="1">
      <pivotArea type="data" outline="0" fieldPosition="0">
        <references count="1">
          <reference field="4294967294" count="1" selected="0">
            <x v="0"/>
          </reference>
        </references>
      </pivotArea>
    </chartFormat>
    <chartFormat chart="1667" format="14" series="1">
      <pivotArea type="data" outline="0" fieldPosition="0">
        <references count="1">
          <reference field="4294967294" count="1" selected="0">
            <x v="0"/>
          </reference>
        </references>
      </pivotArea>
    </chartFormat>
    <chartFormat chart="1678" format="13" series="1">
      <pivotArea type="data" outline="0" fieldPosition="0">
        <references count="1">
          <reference field="4294967294" count="1" selected="0">
            <x v="0"/>
          </reference>
        </references>
      </pivotArea>
    </chartFormat>
    <chartFormat chart="1679" format="14" series="1">
      <pivotArea type="data" outline="0" fieldPosition="0">
        <references count="1">
          <reference field="4294967294" count="1" selected="0">
            <x v="0"/>
          </reference>
        </references>
      </pivotArea>
    </chartFormat>
    <chartFormat chart="1682" format="13" series="1">
      <pivotArea type="data" outline="0" fieldPosition="0">
        <references count="1">
          <reference field="4294967294" count="1" selected="0">
            <x v="0"/>
          </reference>
        </references>
      </pivotArea>
    </chartFormat>
    <chartFormat chart="1683" format="14" series="1">
      <pivotArea type="data" outline="0" fieldPosition="0">
        <references count="1">
          <reference field="4294967294" count="1" selected="0">
            <x v="0"/>
          </reference>
        </references>
      </pivotArea>
    </chartFormat>
    <chartFormat chart="1690" format="13" series="1">
      <pivotArea type="data" outline="0" fieldPosition="0">
        <references count="1">
          <reference field="4294967294" count="1" selected="0">
            <x v="0"/>
          </reference>
        </references>
      </pivotArea>
    </chartFormat>
    <chartFormat chart="1691" format="14" series="1">
      <pivotArea type="data" outline="0" fieldPosition="0">
        <references count="1">
          <reference field="4294967294" count="1" selected="0">
            <x v="0"/>
          </reference>
        </references>
      </pivotArea>
    </chartFormat>
    <chartFormat chart="1710" format="13" series="1">
      <pivotArea type="data" outline="0" fieldPosition="0">
        <references count="1">
          <reference field="4294967294" count="1" selected="0">
            <x v="0"/>
          </reference>
        </references>
      </pivotArea>
    </chartFormat>
    <chartFormat chart="1711" format="14" series="1">
      <pivotArea type="data" outline="0" fieldPosition="0">
        <references count="1">
          <reference field="4294967294" count="1" selected="0">
            <x v="0"/>
          </reference>
        </references>
      </pivotArea>
    </chartFormat>
    <chartFormat chart="1722" format="13" series="1">
      <pivotArea type="data" outline="0" fieldPosition="0">
        <references count="1">
          <reference field="4294967294" count="1" selected="0">
            <x v="0"/>
          </reference>
        </references>
      </pivotArea>
    </chartFormat>
    <chartFormat chart="1723" format="14" series="1">
      <pivotArea type="data" outline="0" fieldPosition="0">
        <references count="1">
          <reference field="4294967294" count="1" selected="0">
            <x v="0"/>
          </reference>
        </references>
      </pivotArea>
    </chartFormat>
    <chartFormat chart="1734" format="13" series="1">
      <pivotArea type="data" outline="0" fieldPosition="0">
        <references count="1">
          <reference field="4294967294" count="1" selected="0">
            <x v="0"/>
          </reference>
        </references>
      </pivotArea>
    </chartFormat>
    <chartFormat chart="1735" format="14" series="1">
      <pivotArea type="data" outline="0" fieldPosition="0">
        <references count="1">
          <reference field="4294967294" count="1" selected="0">
            <x v="0"/>
          </reference>
        </references>
      </pivotArea>
    </chartFormat>
    <chartFormat chart="1738" format="13" series="1">
      <pivotArea type="data" outline="0" fieldPosition="0">
        <references count="1">
          <reference field="4294967294" count="1" selected="0">
            <x v="0"/>
          </reference>
        </references>
      </pivotArea>
    </chartFormat>
    <chartFormat chart="1739" format="14" series="1">
      <pivotArea type="data" outline="0" fieldPosition="0">
        <references count="1">
          <reference field="4294967294" count="1" selected="0">
            <x v="0"/>
          </reference>
        </references>
      </pivotArea>
    </chartFormat>
    <chartFormat chart="1778" format="4" series="1">
      <pivotArea type="data" outline="0" fieldPosition="0">
        <references count="1">
          <reference field="4294967294" count="1" selected="0">
            <x v="0"/>
          </reference>
        </references>
      </pivotArea>
    </chartFormat>
    <chartFormat chart="1779" format="5" series="1">
      <pivotArea type="data" outline="0" fieldPosition="0">
        <references count="1">
          <reference field="4294967294" count="1" selected="0">
            <x v="0"/>
          </reference>
        </references>
      </pivotArea>
    </chartFormat>
    <chartFormat chart="1790" format="4" series="1">
      <pivotArea type="data" outline="0" fieldPosition="0">
        <references count="1">
          <reference field="4294967294" count="1" selected="0">
            <x v="0"/>
          </reference>
        </references>
      </pivotArea>
    </chartFormat>
    <chartFormat chart="1791" format="5" series="1">
      <pivotArea type="data" outline="0" fieldPosition="0">
        <references count="1">
          <reference field="4294967294" count="1" selected="0">
            <x v="0"/>
          </reference>
        </references>
      </pivotArea>
    </chartFormat>
    <chartFormat chart="1802" format="4" series="1">
      <pivotArea type="data" outline="0" fieldPosition="0">
        <references count="1">
          <reference field="4294967294" count="1" selected="0">
            <x v="0"/>
          </reference>
        </references>
      </pivotArea>
    </chartFormat>
    <chartFormat chart="1803" format="5" series="1">
      <pivotArea type="data" outline="0" fieldPosition="0">
        <references count="1">
          <reference field="4294967294" count="1" selected="0">
            <x v="0"/>
          </reference>
        </references>
      </pivotArea>
    </chartFormat>
    <chartFormat chart="1832" format="4" series="1">
      <pivotArea type="data" outline="0" fieldPosition="0">
        <references count="1">
          <reference field="4294967294" count="1" selected="0">
            <x v="0"/>
          </reference>
        </references>
      </pivotArea>
    </chartFormat>
    <chartFormat chart="1833" format="5" series="1">
      <pivotArea type="data" outline="0" fieldPosition="0">
        <references count="1">
          <reference field="4294967294" count="1" selected="0">
            <x v="0"/>
          </reference>
        </references>
      </pivotArea>
    </chartFormat>
    <chartFormat chart="1844" format="4" series="1">
      <pivotArea type="data" outline="0" fieldPosition="0">
        <references count="1">
          <reference field="4294967294" count="1" selected="0">
            <x v="0"/>
          </reference>
        </references>
      </pivotArea>
    </chartFormat>
    <chartFormat chart="1845" format="5" series="1">
      <pivotArea type="data" outline="0" fieldPosition="0">
        <references count="1">
          <reference field="4294967294" count="1" selected="0">
            <x v="0"/>
          </reference>
        </references>
      </pivotArea>
    </chartFormat>
    <chartFormat chart="1848" format="4" series="1">
      <pivotArea type="data" outline="0" fieldPosition="0">
        <references count="1">
          <reference field="4294967294" count="1" selected="0">
            <x v="0"/>
          </reference>
        </references>
      </pivotArea>
    </chartFormat>
    <chartFormat chart="1849" format="5" series="1">
      <pivotArea type="data" outline="0" fieldPosition="0">
        <references count="1">
          <reference field="4294967294" count="1" selected="0">
            <x v="0"/>
          </reference>
        </references>
      </pivotArea>
    </chartFormat>
    <chartFormat chart="1856" format="4" series="1">
      <pivotArea type="data" outline="0" fieldPosition="0">
        <references count="1">
          <reference field="4294967294" count="1" selected="0">
            <x v="0"/>
          </reference>
        </references>
      </pivotArea>
    </chartFormat>
    <chartFormat chart="1857" format="5" series="1">
      <pivotArea type="data" outline="0" fieldPosition="0">
        <references count="1">
          <reference field="4294967294" count="1" selected="0">
            <x v="0"/>
          </reference>
        </references>
      </pivotArea>
    </chartFormat>
    <chartFormat chart="1860" format="4" series="1">
      <pivotArea type="data" outline="0" fieldPosition="0">
        <references count="1">
          <reference field="4294967294" count="1" selected="0">
            <x v="0"/>
          </reference>
        </references>
      </pivotArea>
    </chartFormat>
    <chartFormat chart="1861" format="5" series="1">
      <pivotArea type="data" outline="0" fieldPosition="0">
        <references count="1">
          <reference field="4294967294" count="1" selected="0">
            <x v="0"/>
          </reference>
        </references>
      </pivotArea>
    </chartFormat>
    <chartFormat chart="1872" format="4" series="1">
      <pivotArea type="data" outline="0" fieldPosition="0">
        <references count="1">
          <reference field="4294967294" count="1" selected="0">
            <x v="0"/>
          </reference>
        </references>
      </pivotArea>
    </chartFormat>
    <chartFormat chart="1873" format="5" series="1">
      <pivotArea type="data" outline="0" fieldPosition="0">
        <references count="1">
          <reference field="4294967294" count="1" selected="0">
            <x v="0"/>
          </reference>
        </references>
      </pivotArea>
    </chartFormat>
    <chartFormat chart="1884" format="4" series="1">
      <pivotArea type="data" outline="0" fieldPosition="0">
        <references count="1">
          <reference field="4294967294" count="1" selected="0">
            <x v="0"/>
          </reference>
        </references>
      </pivotArea>
    </chartFormat>
    <chartFormat chart="1885" format="5" series="1">
      <pivotArea type="data" outline="0" fieldPosition="0">
        <references count="1">
          <reference field="4294967294" count="1" selected="0">
            <x v="0"/>
          </reference>
        </references>
      </pivotArea>
    </chartFormat>
    <chartFormat chart="1896" format="4" series="1">
      <pivotArea type="data" outline="0" fieldPosition="0">
        <references count="1">
          <reference field="4294967294" count="1" selected="0">
            <x v="0"/>
          </reference>
        </references>
      </pivotArea>
    </chartFormat>
    <chartFormat chart="1897" format="5" series="1">
      <pivotArea type="data" outline="0" fieldPosition="0">
        <references count="1">
          <reference field="4294967294" count="1" selected="0">
            <x v="0"/>
          </reference>
        </references>
      </pivotArea>
    </chartFormat>
    <chartFormat chart="1904" format="4" series="1">
      <pivotArea type="data" outline="0" fieldPosition="0">
        <references count="1">
          <reference field="4294967294" count="1" selected="0">
            <x v="0"/>
          </reference>
        </references>
      </pivotArea>
    </chartFormat>
    <chartFormat chart="1905" format="5" series="1">
      <pivotArea type="data" outline="0" fieldPosition="0">
        <references count="1">
          <reference field="4294967294" count="1" selected="0">
            <x v="0"/>
          </reference>
        </references>
      </pivotArea>
    </chartFormat>
    <chartFormat chart="1908" format="4" series="1">
      <pivotArea type="data" outline="0" fieldPosition="0">
        <references count="1">
          <reference field="4294967294" count="1" selected="0">
            <x v="0"/>
          </reference>
        </references>
      </pivotArea>
    </chartFormat>
    <chartFormat chart="1909" format="5" series="1">
      <pivotArea type="data" outline="0" fieldPosition="0">
        <references count="1">
          <reference field="4294967294" count="1" selected="0">
            <x v="0"/>
          </reference>
        </references>
      </pivotArea>
    </chartFormat>
    <chartFormat chart="1912" format="4" series="1">
      <pivotArea type="data" outline="0" fieldPosition="0">
        <references count="1">
          <reference field="4294967294" count="1" selected="0">
            <x v="0"/>
          </reference>
        </references>
      </pivotArea>
    </chartFormat>
    <chartFormat chart="1913" format="5" series="1">
      <pivotArea type="data" outline="0" fieldPosition="0">
        <references count="1">
          <reference field="4294967294" count="1" selected="0">
            <x v="0"/>
          </reference>
        </references>
      </pivotArea>
    </chartFormat>
    <chartFormat chart="1916" format="4" series="1">
      <pivotArea type="data" outline="0" fieldPosition="0">
        <references count="1">
          <reference field="4294967294" count="1" selected="0">
            <x v="0"/>
          </reference>
        </references>
      </pivotArea>
    </chartFormat>
    <chartFormat chart="1917" format="5" series="1">
      <pivotArea type="data" outline="0" fieldPosition="0">
        <references count="1">
          <reference field="4294967294" count="1" selected="0">
            <x v="0"/>
          </reference>
        </references>
      </pivotArea>
    </chartFormat>
    <chartFormat chart="1928" format="4" series="1">
      <pivotArea type="data" outline="0" fieldPosition="0">
        <references count="1">
          <reference field="4294967294" count="1" selected="0">
            <x v="0"/>
          </reference>
        </references>
      </pivotArea>
    </chartFormat>
    <chartFormat chart="1929" format="5" series="1">
      <pivotArea type="data" outline="0" fieldPosition="0">
        <references count="1">
          <reference field="4294967294" count="1" selected="0">
            <x v="0"/>
          </reference>
        </references>
      </pivotArea>
    </chartFormat>
    <chartFormat chart="1936" format="4" series="1">
      <pivotArea type="data" outline="0" fieldPosition="0">
        <references count="1">
          <reference field="4294967294" count="1" selected="0">
            <x v="0"/>
          </reference>
        </references>
      </pivotArea>
    </chartFormat>
    <chartFormat chart="1937" format="5" series="1">
      <pivotArea type="data" outline="0" fieldPosition="0">
        <references count="1">
          <reference field="4294967294" count="1" selected="0">
            <x v="0"/>
          </reference>
        </references>
      </pivotArea>
    </chartFormat>
    <chartFormat chart="1944" format="4" series="1">
      <pivotArea type="data" outline="0" fieldPosition="0">
        <references count="1">
          <reference field="4294967294" count="1" selected="0">
            <x v="0"/>
          </reference>
        </references>
      </pivotArea>
    </chartFormat>
    <chartFormat chart="1945" format="5" series="1">
      <pivotArea type="data" outline="0" fieldPosition="0">
        <references count="1">
          <reference field="4294967294" count="1" selected="0">
            <x v="0"/>
          </reference>
        </references>
      </pivotArea>
    </chartFormat>
    <chartFormat chart="1968" format="4" series="1">
      <pivotArea type="data" outline="0" fieldPosition="0">
        <references count="1">
          <reference field="4294967294" count="1" selected="0">
            <x v="0"/>
          </reference>
        </references>
      </pivotArea>
    </chartFormat>
    <chartFormat chart="1969" format="5" series="1">
      <pivotArea type="data" outline="0" fieldPosition="0">
        <references count="1">
          <reference field="4294967294" count="1" selected="0">
            <x v="0"/>
          </reference>
        </references>
      </pivotArea>
    </chartFormat>
    <chartFormat chart="1988" format="4" series="1">
      <pivotArea type="data" outline="0" fieldPosition="0">
        <references count="1">
          <reference field="4294967294" count="1" selected="0">
            <x v="0"/>
          </reference>
        </references>
      </pivotArea>
    </chartFormat>
    <chartFormat chart="1989" format="5" series="1">
      <pivotArea type="data" outline="0" fieldPosition="0">
        <references count="1">
          <reference field="4294967294" count="1" selected="0">
            <x v="0"/>
          </reference>
        </references>
      </pivotArea>
    </chartFormat>
    <chartFormat chart="2000" format="4" series="1">
      <pivotArea type="data" outline="0" fieldPosition="0">
        <references count="1">
          <reference field="4294967294" count="1" selected="0">
            <x v="0"/>
          </reference>
        </references>
      </pivotArea>
    </chartFormat>
    <chartFormat chart="2001" format="5" series="1">
      <pivotArea type="data" outline="0" fieldPosition="0">
        <references count="1">
          <reference field="4294967294" count="1" selected="0">
            <x v="0"/>
          </reference>
        </references>
      </pivotArea>
    </chartFormat>
    <chartFormat chart="2004" format="4" series="1">
      <pivotArea type="data" outline="0" fieldPosition="0">
        <references count="1">
          <reference field="4294967294" count="1" selected="0">
            <x v="0"/>
          </reference>
        </references>
      </pivotArea>
    </chartFormat>
    <chartFormat chart="2005" format="5" series="1">
      <pivotArea type="data" outline="0" fieldPosition="0">
        <references count="1">
          <reference field="4294967294" count="1" selected="0">
            <x v="0"/>
          </reference>
        </references>
      </pivotArea>
    </chartFormat>
    <chartFormat chart="2012" format="4" series="1">
      <pivotArea type="data" outline="0" fieldPosition="0">
        <references count="1">
          <reference field="4294967294" count="1" selected="0">
            <x v="0"/>
          </reference>
        </references>
      </pivotArea>
    </chartFormat>
    <chartFormat chart="2013" format="5" series="1">
      <pivotArea type="data" outline="0" fieldPosition="0">
        <references count="1">
          <reference field="4294967294" count="1" selected="0">
            <x v="0"/>
          </reference>
        </references>
      </pivotArea>
    </chartFormat>
    <chartFormat chart="2020" format="4" series="1">
      <pivotArea type="data" outline="0" fieldPosition="0">
        <references count="1">
          <reference field="4294967294" count="1" selected="0">
            <x v="0"/>
          </reference>
        </references>
      </pivotArea>
    </chartFormat>
    <chartFormat chart="2021" format="5" series="1">
      <pivotArea type="data" outline="0" fieldPosition="0">
        <references count="1">
          <reference field="4294967294" count="1" selected="0">
            <x v="0"/>
          </reference>
        </references>
      </pivotArea>
    </chartFormat>
    <chartFormat chart="2040" format="4" series="1">
      <pivotArea type="data" outline="0" fieldPosition="0">
        <references count="1">
          <reference field="4294967294" count="1" selected="0">
            <x v="0"/>
          </reference>
        </references>
      </pivotArea>
    </chartFormat>
    <chartFormat chart="2041" format="5" series="1">
      <pivotArea type="data" outline="0" fieldPosition="0">
        <references count="1">
          <reference field="4294967294" count="1" selected="0">
            <x v="0"/>
          </reference>
        </references>
      </pivotArea>
    </chartFormat>
    <chartFormat chart="2044" format="4" series="1">
      <pivotArea type="data" outline="0" fieldPosition="0">
        <references count="1">
          <reference field="4294967294" count="1" selected="0">
            <x v="0"/>
          </reference>
        </references>
      </pivotArea>
    </chartFormat>
    <chartFormat chart="2045" format="5" series="1">
      <pivotArea type="data" outline="0" fieldPosition="0">
        <references count="1">
          <reference field="4294967294" count="1" selected="0">
            <x v="0"/>
          </reference>
        </references>
      </pivotArea>
    </chartFormat>
    <chartFormat chart="2048" format="4" series="1">
      <pivotArea type="data" outline="0" fieldPosition="0">
        <references count="1">
          <reference field="4294967294" count="1" selected="0">
            <x v="0"/>
          </reference>
        </references>
      </pivotArea>
    </chartFormat>
    <chartFormat chart="2049" format="5" series="1">
      <pivotArea type="data" outline="0" fieldPosition="0">
        <references count="1">
          <reference field="4294967294" count="1" selected="0">
            <x v="0"/>
          </reference>
        </references>
      </pivotArea>
    </chartFormat>
    <chartFormat chart="2056" format="4" series="1">
      <pivotArea type="data" outline="0" fieldPosition="0">
        <references count="1">
          <reference field="4294967294" count="1" selected="0">
            <x v="0"/>
          </reference>
        </references>
      </pivotArea>
    </chartFormat>
    <chartFormat chart="2057" format="5" series="1">
      <pivotArea type="data" outline="0" fieldPosition="0">
        <references count="1">
          <reference field="4294967294" count="1" selected="0">
            <x v="0"/>
          </reference>
        </references>
      </pivotArea>
    </chartFormat>
    <chartFormat chart="2068" format="4" series="1">
      <pivotArea type="data" outline="0" fieldPosition="0">
        <references count="1">
          <reference field="4294967294" count="1" selected="0">
            <x v="0"/>
          </reference>
        </references>
      </pivotArea>
    </chartFormat>
    <chartFormat chart="2069" format="5" series="1">
      <pivotArea type="data" outline="0" fieldPosition="0">
        <references count="1">
          <reference field="4294967294" count="1" selected="0">
            <x v="0"/>
          </reference>
        </references>
      </pivotArea>
    </chartFormat>
    <chartFormat chart="2082" format="4" series="1">
      <pivotArea type="data" outline="0" fieldPosition="0">
        <references count="1">
          <reference field="4294967294" count="1" selected="0">
            <x v="0"/>
          </reference>
        </references>
      </pivotArea>
    </chartFormat>
    <chartFormat chart="2083" format="5" series="1">
      <pivotArea type="data" outline="0" fieldPosition="0">
        <references count="1">
          <reference field="4294967294" count="1" selected="0">
            <x v="0"/>
          </reference>
        </references>
      </pivotArea>
    </chartFormat>
    <chartFormat chart="2100" format="4" series="1">
      <pivotArea type="data" outline="0" fieldPosition="0">
        <references count="1">
          <reference field="4294967294" count="1" selected="0">
            <x v="0"/>
          </reference>
        </references>
      </pivotArea>
    </chartFormat>
    <chartFormat chart="2101" format="5" series="1">
      <pivotArea type="data" outline="0" fieldPosition="0">
        <references count="1">
          <reference field="4294967294" count="1" selected="0">
            <x v="0"/>
          </reference>
        </references>
      </pivotArea>
    </chartFormat>
    <chartFormat chart="2108" format="4" series="1">
      <pivotArea type="data" outline="0" fieldPosition="0">
        <references count="1">
          <reference field="4294967294" count="1" selected="0">
            <x v="0"/>
          </reference>
        </references>
      </pivotArea>
    </chartFormat>
    <chartFormat chart="2109" format="5" series="1">
      <pivotArea type="data" outline="0" fieldPosition="0">
        <references count="1">
          <reference field="4294967294" count="1" selected="0">
            <x v="0"/>
          </reference>
        </references>
      </pivotArea>
    </chartFormat>
    <chartFormat chart="2128" format="4" series="1">
      <pivotArea type="data" outline="0" fieldPosition="0">
        <references count="1">
          <reference field="4294967294" count="1" selected="0">
            <x v="0"/>
          </reference>
        </references>
      </pivotArea>
    </chartFormat>
    <chartFormat chart="2129" format="5" series="1">
      <pivotArea type="data" outline="0" fieldPosition="0">
        <references count="1">
          <reference field="4294967294" count="1" selected="0">
            <x v="0"/>
          </reference>
        </references>
      </pivotArea>
    </chartFormat>
    <chartFormat chart="2132" format="4" series="1">
      <pivotArea type="data" outline="0" fieldPosition="0">
        <references count="1">
          <reference field="4294967294" count="1" selected="0">
            <x v="0"/>
          </reference>
        </references>
      </pivotArea>
    </chartFormat>
    <chartFormat chart="2133" format="5" series="1">
      <pivotArea type="data" outline="0" fieldPosition="0">
        <references count="1">
          <reference field="4294967294" count="1" selected="0">
            <x v="0"/>
          </reference>
        </references>
      </pivotArea>
    </chartFormat>
    <chartFormat chart="2144" format="4" series="1">
      <pivotArea type="data" outline="0" fieldPosition="0">
        <references count="1">
          <reference field="4294967294" count="1" selected="0">
            <x v="0"/>
          </reference>
        </references>
      </pivotArea>
    </chartFormat>
    <chartFormat chart="2145" format="5" series="1">
      <pivotArea type="data" outline="0" fieldPosition="0">
        <references count="1">
          <reference field="4294967294" count="1" selected="0">
            <x v="0"/>
          </reference>
        </references>
      </pivotArea>
    </chartFormat>
    <chartFormat chart="2148" format="4" series="1">
      <pivotArea type="data" outline="0" fieldPosition="0">
        <references count="1">
          <reference field="4294967294" count="1" selected="0">
            <x v="0"/>
          </reference>
        </references>
      </pivotArea>
    </chartFormat>
    <chartFormat chart="2149" format="5" series="1">
      <pivotArea type="data" outline="0" fieldPosition="0">
        <references count="1">
          <reference field="4294967294" count="1" selected="0">
            <x v="0"/>
          </reference>
        </references>
      </pivotArea>
    </chartFormat>
    <chartFormat chart="2160" format="4" series="1">
      <pivotArea type="data" outline="0" fieldPosition="0">
        <references count="1">
          <reference field="4294967294" count="1" selected="0">
            <x v="0"/>
          </reference>
        </references>
      </pivotArea>
    </chartFormat>
    <chartFormat chart="2161" format="5" series="1">
      <pivotArea type="data" outline="0" fieldPosition="0">
        <references count="1">
          <reference field="4294967294" count="1" selected="0">
            <x v="0"/>
          </reference>
        </references>
      </pivotArea>
    </chartFormat>
    <chartFormat chart="2172" format="4" series="1">
      <pivotArea type="data" outline="0" fieldPosition="0">
        <references count="1">
          <reference field="4294967294" count="1" selected="0">
            <x v="0"/>
          </reference>
        </references>
      </pivotArea>
    </chartFormat>
    <chartFormat chart="2173" format="5" series="1">
      <pivotArea type="data" outline="0" fieldPosition="0">
        <references count="1">
          <reference field="4294967294" count="1" selected="0">
            <x v="0"/>
          </reference>
        </references>
      </pivotArea>
    </chartFormat>
    <chartFormat chart="2180" format="4" series="1">
      <pivotArea type="data" outline="0" fieldPosition="0">
        <references count="1">
          <reference field="4294967294" count="1" selected="0">
            <x v="0"/>
          </reference>
        </references>
      </pivotArea>
    </chartFormat>
    <chartFormat chart="2181" format="5" series="1">
      <pivotArea type="data" outline="0" fieldPosition="0">
        <references count="1">
          <reference field="4294967294" count="1" selected="0">
            <x v="0"/>
          </reference>
        </references>
      </pivotArea>
    </chartFormat>
    <chartFormat chart="2196" format="4" series="1">
      <pivotArea type="data" outline="0" fieldPosition="0">
        <references count="1">
          <reference field="4294967294" count="1" selected="0">
            <x v="0"/>
          </reference>
        </references>
      </pivotArea>
    </chartFormat>
    <chartFormat chart="2197" format="5" series="1">
      <pivotArea type="data" outline="0" fieldPosition="0">
        <references count="1">
          <reference field="4294967294" count="1" selected="0">
            <x v="0"/>
          </reference>
        </references>
      </pivotArea>
    </chartFormat>
    <chartFormat chart="2220" format="4" series="1">
      <pivotArea type="data" outline="0" fieldPosition="0">
        <references count="1">
          <reference field="4294967294" count="1" selected="0">
            <x v="0"/>
          </reference>
        </references>
      </pivotArea>
    </chartFormat>
    <chartFormat chart="2221" format="5" series="1">
      <pivotArea type="data" outline="0" fieldPosition="0">
        <references count="1">
          <reference field="4294967294" count="1" selected="0">
            <x v="0"/>
          </reference>
        </references>
      </pivotArea>
    </chartFormat>
    <chartFormat chart="2224" format="4" series="1">
      <pivotArea type="data" outline="0" fieldPosition="0">
        <references count="1">
          <reference field="4294967294" count="1" selected="0">
            <x v="0"/>
          </reference>
        </references>
      </pivotArea>
    </chartFormat>
    <chartFormat chart="2225" format="5" series="1">
      <pivotArea type="data" outline="0" fieldPosition="0">
        <references count="1">
          <reference field="4294967294" count="1" selected="0">
            <x v="0"/>
          </reference>
        </references>
      </pivotArea>
    </chartFormat>
    <chartFormat chart="2236" format="4" series="1">
      <pivotArea type="data" outline="0" fieldPosition="0">
        <references count="1">
          <reference field="4294967294" count="1" selected="0">
            <x v="0"/>
          </reference>
        </references>
      </pivotArea>
    </chartFormat>
    <chartFormat chart="2237" format="5" series="1">
      <pivotArea type="data" outline="0" fieldPosition="0">
        <references count="1">
          <reference field="4294967294" count="1" selected="0">
            <x v="0"/>
          </reference>
        </references>
      </pivotArea>
    </chartFormat>
    <chartFormat chart="2248" format="4" series="1">
      <pivotArea type="data" outline="0" fieldPosition="0">
        <references count="1">
          <reference field="4294967294" count="1" selected="0">
            <x v="0"/>
          </reference>
        </references>
      </pivotArea>
    </chartFormat>
    <chartFormat chart="2249" format="5" series="1">
      <pivotArea type="data" outline="0" fieldPosition="0">
        <references count="1">
          <reference field="4294967294" count="1" selected="0">
            <x v="0"/>
          </reference>
        </references>
      </pivotArea>
    </chartFormat>
    <chartFormat chart="2252" format="4" series="1">
      <pivotArea type="data" outline="0" fieldPosition="0">
        <references count="1">
          <reference field="4294967294" count="1" selected="0">
            <x v="0"/>
          </reference>
        </references>
      </pivotArea>
    </chartFormat>
    <chartFormat chart="2253" format="5" series="1">
      <pivotArea type="data" outline="0" fieldPosition="0">
        <references count="1">
          <reference field="4294967294" count="1" selected="0">
            <x v="0"/>
          </reference>
        </references>
      </pivotArea>
    </chartFormat>
    <chartFormat chart="2264" format="4" series="1">
      <pivotArea type="data" outline="0" fieldPosition="0">
        <references count="1">
          <reference field="4294967294" count="1" selected="0">
            <x v="0"/>
          </reference>
        </references>
      </pivotArea>
    </chartFormat>
    <chartFormat chart="2265" format="5" series="1">
      <pivotArea type="data" outline="0" fieldPosition="0">
        <references count="1">
          <reference field="4294967294" count="1" selected="0">
            <x v="0"/>
          </reference>
        </references>
      </pivotArea>
    </chartFormat>
    <chartFormat chart="2273" format="4" series="1">
      <pivotArea type="data" outline="0" fieldPosition="0">
        <references count="1">
          <reference field="4294967294" count="1" selected="0">
            <x v="0"/>
          </reference>
        </references>
      </pivotArea>
    </chartFormat>
    <chartFormat chart="2274" format="5" series="1">
      <pivotArea type="data" outline="0" fieldPosition="0">
        <references count="1">
          <reference field="4294967294" count="1" selected="0">
            <x v="0"/>
          </reference>
        </references>
      </pivotArea>
    </chartFormat>
    <chartFormat chart="2309" format="4" series="1">
      <pivotArea type="data" outline="0" fieldPosition="0">
        <references count="1">
          <reference field="4294967294" count="1" selected="0">
            <x v="0"/>
          </reference>
        </references>
      </pivotArea>
    </chartFormat>
    <chartFormat chart="2310" format="5" series="1">
      <pivotArea type="data" outline="0" fieldPosition="0">
        <references count="1">
          <reference field="4294967294" count="1" selected="0">
            <x v="0"/>
          </reference>
        </references>
      </pivotArea>
    </chartFormat>
    <chartFormat chart="2385" format="4" series="1">
      <pivotArea type="data" outline="0" fieldPosition="0">
        <references count="1">
          <reference field="4294967294" count="1" selected="0">
            <x v="0"/>
          </reference>
        </references>
      </pivotArea>
    </chartFormat>
    <chartFormat chart="2386" format="5" series="1">
      <pivotArea type="data" outline="0" fieldPosition="0">
        <references count="1">
          <reference field="4294967294" count="1" selected="0">
            <x v="0"/>
          </reference>
        </references>
      </pivotArea>
    </chartFormat>
    <chartFormat chart="2415" format="4" series="1">
      <pivotArea type="data" outline="0" fieldPosition="0">
        <references count="1">
          <reference field="4294967294" count="1" selected="0">
            <x v="0"/>
          </reference>
        </references>
      </pivotArea>
    </chartFormat>
    <chartFormat chart="2416" format="5" series="1">
      <pivotArea type="data" outline="0" fieldPosition="0">
        <references count="1">
          <reference field="4294967294" count="1" selected="0">
            <x v="0"/>
          </reference>
        </references>
      </pivotArea>
    </chartFormat>
    <chartFormat chart="2470" format="4" series="1">
      <pivotArea type="data" outline="0" fieldPosition="0">
        <references count="1">
          <reference field="4294967294" count="1" selected="0">
            <x v="0"/>
          </reference>
        </references>
      </pivotArea>
    </chartFormat>
    <chartFormat chart="2471" format="5" series="1">
      <pivotArea type="data" outline="0" fieldPosition="0">
        <references count="1">
          <reference field="4294967294" count="1" selected="0">
            <x v="0"/>
          </reference>
        </references>
      </pivotArea>
    </chartFormat>
    <chartFormat chart="2478" format="4" series="1">
      <pivotArea type="data" outline="0" fieldPosition="0">
        <references count="1">
          <reference field="4294967294" count="1" selected="0">
            <x v="0"/>
          </reference>
        </references>
      </pivotArea>
    </chartFormat>
    <chartFormat chart="2479" format="5" series="1">
      <pivotArea type="data" outline="0" fieldPosition="0">
        <references count="1">
          <reference field="4294967294" count="1" selected="0">
            <x v="0"/>
          </reference>
        </references>
      </pivotArea>
    </chartFormat>
    <chartFormat chart="2502" format="4" series="1">
      <pivotArea type="data" outline="0" fieldPosition="0">
        <references count="1">
          <reference field="4294967294" count="1" selected="0">
            <x v="0"/>
          </reference>
        </references>
      </pivotArea>
    </chartFormat>
    <chartFormat chart="2503" format="5" series="1">
      <pivotArea type="data" outline="0" fieldPosition="0">
        <references count="1">
          <reference field="4294967294" count="1" selected="0">
            <x v="0"/>
          </reference>
        </references>
      </pivotArea>
    </chartFormat>
    <chartFormat chart="2548" format="4" series="1">
      <pivotArea type="data" outline="0" fieldPosition="0">
        <references count="1">
          <reference field="4294967294" count="1" selected="0">
            <x v="0"/>
          </reference>
        </references>
      </pivotArea>
    </chartFormat>
    <chartFormat chart="2549" format="5" series="1">
      <pivotArea type="data" outline="0" fieldPosition="0">
        <references count="1">
          <reference field="4294967294" count="1" selected="0">
            <x v="0"/>
          </reference>
        </references>
      </pivotArea>
    </chartFormat>
    <chartFormat chart="2552" format="4" series="1">
      <pivotArea type="data" outline="0" fieldPosition="0">
        <references count="1">
          <reference field="4294967294" count="1" selected="0">
            <x v="0"/>
          </reference>
        </references>
      </pivotArea>
    </chartFormat>
    <chartFormat chart="2553" format="5" series="1">
      <pivotArea type="data" outline="0" fieldPosition="0">
        <references count="1">
          <reference field="4294967294" count="1" selected="0">
            <x v="0"/>
          </reference>
        </references>
      </pivotArea>
    </chartFormat>
    <chartFormat chart="2564" format="7" series="1">
      <pivotArea type="data" outline="0" fieldPosition="0">
        <references count="1">
          <reference field="4294967294" count="1" selected="0">
            <x v="0"/>
          </reference>
        </references>
      </pivotArea>
    </chartFormat>
    <chartFormat chart="2565" format="8" series="1">
      <pivotArea type="data" outline="0" fieldPosition="0">
        <references count="1">
          <reference field="4294967294" count="1" selected="0">
            <x v="0"/>
          </reference>
        </references>
      </pivotArea>
    </chartFormat>
    <chartFormat chart="2576" format="7" series="1">
      <pivotArea type="data" outline="0" fieldPosition="0">
        <references count="1">
          <reference field="4294967294" count="1" selected="0">
            <x v="0"/>
          </reference>
        </references>
      </pivotArea>
    </chartFormat>
    <chartFormat chart="2577" format="8" series="1">
      <pivotArea type="data" outline="0" fieldPosition="0">
        <references count="1">
          <reference field="4294967294" count="1" selected="0">
            <x v="0"/>
          </reference>
        </references>
      </pivotArea>
    </chartFormat>
    <chartFormat chart="2590" format="7" series="1">
      <pivotArea type="data" outline="0" fieldPosition="0">
        <references count="1">
          <reference field="4294967294" count="1" selected="0">
            <x v="0"/>
          </reference>
        </references>
      </pivotArea>
    </chartFormat>
    <chartFormat chart="2591" format="8" series="1">
      <pivotArea type="data" outline="0" fieldPosition="0">
        <references count="1">
          <reference field="4294967294" count="1" selected="0">
            <x v="0"/>
          </reference>
        </references>
      </pivotArea>
    </chartFormat>
    <chartFormat chart="2594" format="7" series="1">
      <pivotArea type="data" outline="0" fieldPosition="0">
        <references count="1">
          <reference field="4294967294" count="1" selected="0">
            <x v="0"/>
          </reference>
        </references>
      </pivotArea>
    </chartFormat>
    <chartFormat chart="2595" format="8" series="1">
      <pivotArea type="data" outline="0" fieldPosition="0">
        <references count="1">
          <reference field="4294967294" count="1" selected="0">
            <x v="0"/>
          </reference>
        </references>
      </pivotArea>
    </chartFormat>
    <chartFormat chart="2602" format="7" series="1">
      <pivotArea type="data" outline="0" fieldPosition="0">
        <references count="1">
          <reference field="4294967294" count="1" selected="0">
            <x v="0"/>
          </reference>
        </references>
      </pivotArea>
    </chartFormat>
    <chartFormat chart="2603" format="8" series="1">
      <pivotArea type="data" outline="0" fieldPosition="0">
        <references count="1">
          <reference field="4294967294" count="1" selected="0">
            <x v="0"/>
          </reference>
        </references>
      </pivotArea>
    </chartFormat>
    <chartFormat chart="2606" format="7" series="1">
      <pivotArea type="data" outline="0" fieldPosition="0">
        <references count="1">
          <reference field="4294967294" count="1" selected="0">
            <x v="0"/>
          </reference>
        </references>
      </pivotArea>
    </chartFormat>
    <chartFormat chart="2607" format="8" series="1">
      <pivotArea type="data" outline="0" fieldPosition="0">
        <references count="1">
          <reference field="4294967294" count="1" selected="0">
            <x v="0"/>
          </reference>
        </references>
      </pivotArea>
    </chartFormat>
    <chartFormat chart="2618" format="7" series="1">
      <pivotArea type="data" outline="0" fieldPosition="0">
        <references count="1">
          <reference field="4294967294" count="1" selected="0">
            <x v="0"/>
          </reference>
        </references>
      </pivotArea>
    </chartFormat>
    <chartFormat chart="2619" format="8"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2635" format="7" series="1">
      <pivotArea type="data" outline="0" fieldPosition="0">
        <references count="1">
          <reference field="4294967294" count="1" selected="0">
            <x v="0"/>
          </reference>
        </references>
      </pivotArea>
    </chartFormat>
    <chartFormat chart="2636" format="8" series="1">
      <pivotArea type="data" outline="0" fieldPosition="0">
        <references count="1">
          <reference field="4294967294" count="1" selected="0">
            <x v="0"/>
          </reference>
        </references>
      </pivotArea>
    </chartFormat>
    <chartFormat chart="2639" format="7" series="1">
      <pivotArea type="data" outline="0" fieldPosition="0">
        <references count="1">
          <reference field="4294967294" count="1" selected="0">
            <x v="0"/>
          </reference>
        </references>
      </pivotArea>
    </chartFormat>
    <chartFormat chart="2640" format="8" series="1">
      <pivotArea type="data" outline="0" fieldPosition="0">
        <references count="1">
          <reference field="4294967294" count="1" selected="0">
            <x v="0"/>
          </reference>
        </references>
      </pivotArea>
    </chartFormat>
    <chartFormat chart="2666" format="7" series="1">
      <pivotArea type="data" outline="0" fieldPosition="0">
        <references count="1">
          <reference field="4294967294" count="1" selected="0">
            <x v="0"/>
          </reference>
        </references>
      </pivotArea>
    </chartFormat>
    <chartFormat chart="2667" format="8" series="1">
      <pivotArea type="data" outline="0" fieldPosition="0">
        <references count="1">
          <reference field="4294967294" count="1" selected="0">
            <x v="0"/>
          </reference>
        </references>
      </pivotArea>
    </chartFormat>
    <chartFormat chart="2706" format="7" series="1">
      <pivotArea type="data" outline="0" fieldPosition="0">
        <references count="1">
          <reference field="4294967294" count="1" selected="0">
            <x v="0"/>
          </reference>
        </references>
      </pivotArea>
    </chartFormat>
    <chartFormat chart="2707" format="8" series="1">
      <pivotArea type="data" outline="0" fieldPosition="0">
        <references count="1">
          <reference field="4294967294" count="1" selected="0">
            <x v="0"/>
          </reference>
        </references>
      </pivotArea>
    </chartFormat>
    <chartFormat chart="2718" format="7" series="1">
      <pivotArea type="data" outline="0" fieldPosition="0">
        <references count="1">
          <reference field="4294967294" count="1" selected="0">
            <x v="0"/>
          </reference>
        </references>
      </pivotArea>
    </chartFormat>
    <chartFormat chart="2719" format="8" series="1">
      <pivotArea type="data" outline="0" fieldPosition="0">
        <references count="1">
          <reference field="4294967294" count="1" selected="0">
            <x v="0"/>
          </reference>
        </references>
      </pivotArea>
    </chartFormat>
    <chartFormat chart="2722" format="7" series="1">
      <pivotArea type="data" outline="0" fieldPosition="0">
        <references count="1">
          <reference field="4294967294" count="1" selected="0">
            <x v="0"/>
          </reference>
        </references>
      </pivotArea>
    </chartFormat>
    <chartFormat chart="2723" format="8" series="1">
      <pivotArea type="data" outline="0" fieldPosition="0">
        <references count="1">
          <reference field="4294967294" count="1" selected="0">
            <x v="0"/>
          </reference>
        </references>
      </pivotArea>
    </chartFormat>
    <chartFormat chart="2726" format="7" series="1">
      <pivotArea type="data" outline="0" fieldPosition="0">
        <references count="1">
          <reference field="4294967294" count="1" selected="0">
            <x v="0"/>
          </reference>
        </references>
      </pivotArea>
    </chartFormat>
    <chartFormat chart="2727" format="8" series="1">
      <pivotArea type="data" outline="0" fieldPosition="0">
        <references count="1">
          <reference field="4294967294" count="1" selected="0">
            <x v="0"/>
          </reference>
        </references>
      </pivotArea>
    </chartFormat>
    <chartFormat chart="2758" format="7" series="1">
      <pivotArea type="data" outline="0" fieldPosition="0">
        <references count="1">
          <reference field="4294967294" count="1" selected="0">
            <x v="0"/>
          </reference>
        </references>
      </pivotArea>
    </chartFormat>
    <chartFormat chart="2759" format="8" series="1">
      <pivotArea type="data" outline="0" fieldPosition="0">
        <references count="1">
          <reference field="4294967294" count="1" selected="0">
            <x v="0"/>
          </reference>
        </references>
      </pivotArea>
    </chartFormat>
    <chartFormat chart="2762" format="7" series="1">
      <pivotArea type="data" outline="0" fieldPosition="0">
        <references count="1">
          <reference field="4294967294" count="1" selected="0">
            <x v="0"/>
          </reference>
        </references>
      </pivotArea>
    </chartFormat>
    <chartFormat chart="2763" format="8" series="1">
      <pivotArea type="data" outline="0" fieldPosition="0">
        <references count="1">
          <reference field="4294967294" count="1" selected="0">
            <x v="0"/>
          </reference>
        </references>
      </pivotArea>
    </chartFormat>
    <chartFormat chart="2798" format="7" series="1">
      <pivotArea type="data" outline="0" fieldPosition="0">
        <references count="1">
          <reference field="4294967294" count="1" selected="0">
            <x v="0"/>
          </reference>
        </references>
      </pivotArea>
    </chartFormat>
    <chartFormat chart="2799" format="8" series="1">
      <pivotArea type="data" outline="0" fieldPosition="0">
        <references count="1">
          <reference field="4294967294" count="1" selected="0">
            <x v="0"/>
          </reference>
        </references>
      </pivotArea>
    </chartFormat>
    <chartFormat chart="2802" format="7" series="1">
      <pivotArea type="data" outline="0" fieldPosition="0">
        <references count="1">
          <reference field="4294967294" count="1" selected="0">
            <x v="0"/>
          </reference>
        </references>
      </pivotArea>
    </chartFormat>
    <chartFormat chart="2803" format="8" series="1">
      <pivotArea type="data" outline="0" fieldPosition="0">
        <references count="1">
          <reference field="4294967294" count="1" selected="0">
            <x v="0"/>
          </reference>
        </references>
      </pivotArea>
    </chartFormat>
    <chartFormat chart="2810" format="7" series="1">
      <pivotArea type="data" outline="0" fieldPosition="0">
        <references count="1">
          <reference field="4294967294" count="1" selected="0">
            <x v="0"/>
          </reference>
        </references>
      </pivotArea>
    </chartFormat>
    <chartFormat chart="2811" format="8" series="1">
      <pivotArea type="data" outline="0" fieldPosition="0">
        <references count="1">
          <reference field="4294967294" count="1" selected="0">
            <x v="0"/>
          </reference>
        </references>
      </pivotArea>
    </chartFormat>
    <chartFormat chart="2818" format="7" series="1">
      <pivotArea type="data" outline="0" fieldPosition="0">
        <references count="1">
          <reference field="4294967294" count="1" selected="0">
            <x v="0"/>
          </reference>
        </references>
      </pivotArea>
    </chartFormat>
    <chartFormat chart="2819" format="8" series="1">
      <pivotArea type="data" outline="0" fieldPosition="0">
        <references count="1">
          <reference field="4294967294" count="1" selected="0">
            <x v="0"/>
          </reference>
        </references>
      </pivotArea>
    </chartFormat>
    <chartFormat chart="2822" format="7" series="1">
      <pivotArea type="data" outline="0" fieldPosition="0">
        <references count="1">
          <reference field="4294967294" count="1" selected="0">
            <x v="0"/>
          </reference>
        </references>
      </pivotArea>
    </chartFormat>
    <chartFormat chart="2823" format="8" series="1">
      <pivotArea type="data" outline="0" fieldPosition="0">
        <references count="1">
          <reference field="4294967294" count="1" selected="0">
            <x v="0"/>
          </reference>
        </references>
      </pivotArea>
    </chartFormat>
    <chartFormat chart="2826" format="7" series="1">
      <pivotArea type="data" outline="0" fieldPosition="0">
        <references count="1">
          <reference field="4294967294" count="1" selected="0">
            <x v="0"/>
          </reference>
        </references>
      </pivotArea>
    </chartFormat>
    <chartFormat chart="2827" format="8" series="1">
      <pivotArea type="data" outline="0" fieldPosition="0">
        <references count="1">
          <reference field="4294967294" count="1" selected="0">
            <x v="0"/>
          </reference>
        </references>
      </pivotArea>
    </chartFormat>
    <chartFormat chart="2852" format="7" series="1">
      <pivotArea type="data" outline="0" fieldPosition="0">
        <references count="1">
          <reference field="4294967294" count="1" selected="0">
            <x v="0"/>
          </reference>
        </references>
      </pivotArea>
    </chartFormat>
    <chartFormat chart="2853" format="8" series="1">
      <pivotArea type="data" outline="0" fieldPosition="0">
        <references count="1">
          <reference field="4294967294" count="1" selected="0">
            <x v="0"/>
          </reference>
        </references>
      </pivotArea>
    </chartFormat>
    <chartFormat chart="2864" format="7" series="1">
      <pivotArea type="data" outline="0" fieldPosition="0">
        <references count="1">
          <reference field="4294967294" count="1" selected="0">
            <x v="0"/>
          </reference>
        </references>
      </pivotArea>
    </chartFormat>
    <chartFormat chart="2865" format="8" series="1">
      <pivotArea type="data" outline="0" fieldPosition="0">
        <references count="1">
          <reference field="4294967294" count="1" selected="0">
            <x v="0"/>
          </reference>
        </references>
      </pivotArea>
    </chartFormat>
    <chartFormat chart="2876" format="7" series="1">
      <pivotArea type="data" outline="0" fieldPosition="0">
        <references count="1">
          <reference field="4294967294" count="1" selected="0">
            <x v="0"/>
          </reference>
        </references>
      </pivotArea>
    </chartFormat>
    <chartFormat chart="2877" format="8" series="1">
      <pivotArea type="data" outline="0" fieldPosition="0">
        <references count="1">
          <reference field="4294967294" count="1" selected="0">
            <x v="0"/>
          </reference>
        </references>
      </pivotArea>
    </chartFormat>
    <chartFormat chart="2884" format="7" series="1">
      <pivotArea type="data" outline="0" fieldPosition="0">
        <references count="1">
          <reference field="4294967294" count="1" selected="0">
            <x v="0"/>
          </reference>
        </references>
      </pivotArea>
    </chartFormat>
    <chartFormat chart="2885" format="8" series="1">
      <pivotArea type="data" outline="0" fieldPosition="0">
        <references count="1">
          <reference field="4294967294" count="1" selected="0">
            <x v="0"/>
          </reference>
        </references>
      </pivotArea>
    </chartFormat>
    <chartFormat chart="2893" format="7" series="1">
      <pivotArea type="data" outline="0" fieldPosition="0">
        <references count="1">
          <reference field="4294967294" count="1" selected="0">
            <x v="0"/>
          </reference>
        </references>
      </pivotArea>
    </chartFormat>
    <chartFormat chart="2894" format="8" series="1">
      <pivotArea type="data" outline="0" fieldPosition="0">
        <references count="1">
          <reference field="4294967294" count="1" selected="0">
            <x v="0"/>
          </reference>
        </references>
      </pivotArea>
    </chartFormat>
    <chartFormat chart="2909" format="7" series="1">
      <pivotArea type="data" outline="0" fieldPosition="0">
        <references count="1">
          <reference field="4294967294" count="1" selected="0">
            <x v="0"/>
          </reference>
        </references>
      </pivotArea>
    </chartFormat>
    <chartFormat chart="2910" format="8" series="1">
      <pivotArea type="data" outline="0" fieldPosition="0">
        <references count="1">
          <reference field="4294967294" count="1" selected="0">
            <x v="0"/>
          </reference>
        </references>
      </pivotArea>
    </chartFormat>
    <chartFormat chart="2917" format="7" series="1">
      <pivotArea type="data" outline="0" fieldPosition="0">
        <references count="1">
          <reference field="4294967294" count="1" selected="0">
            <x v="0"/>
          </reference>
        </references>
      </pivotArea>
    </chartFormat>
    <chartFormat chart="2918" format="8" series="1">
      <pivotArea type="data" outline="0" fieldPosition="0">
        <references count="1">
          <reference field="4294967294" count="1" selected="0">
            <x v="0"/>
          </reference>
        </references>
      </pivotArea>
    </chartFormat>
    <chartFormat chart="2921" format="7" series="1">
      <pivotArea type="data" outline="0" fieldPosition="0">
        <references count="1">
          <reference field="4294967294" count="1" selected="0">
            <x v="0"/>
          </reference>
        </references>
      </pivotArea>
    </chartFormat>
    <chartFormat chart="2922" format="8" series="1">
      <pivotArea type="data" outline="0" fieldPosition="0">
        <references count="1">
          <reference field="4294967294" count="1" selected="0">
            <x v="0"/>
          </reference>
        </references>
      </pivotArea>
    </chartFormat>
    <chartFormat chart="2925" format="7" series="1">
      <pivotArea type="data" outline="0" fieldPosition="0">
        <references count="1">
          <reference field="4294967294" count="1" selected="0">
            <x v="0"/>
          </reference>
        </references>
      </pivotArea>
    </chartFormat>
    <chartFormat chart="2926" format="8" series="1">
      <pivotArea type="data" outline="0" fieldPosition="0">
        <references count="1">
          <reference field="4294967294" count="1" selected="0">
            <x v="0"/>
          </reference>
        </references>
      </pivotArea>
    </chartFormat>
    <chartFormat chart="2934" format="7" series="1">
      <pivotArea type="data" outline="0" fieldPosition="0">
        <references count="1">
          <reference field="4294967294" count="1" selected="0">
            <x v="0"/>
          </reference>
        </references>
      </pivotArea>
    </chartFormat>
    <chartFormat chart="2935" format="8" series="1">
      <pivotArea type="data" outline="0" fieldPosition="0">
        <references count="1">
          <reference field="4294967294" count="1" selected="0">
            <x v="0"/>
          </reference>
        </references>
      </pivotArea>
    </chartFormat>
    <chartFormat chart="2938" format="7" series="1">
      <pivotArea type="data" outline="0" fieldPosition="0">
        <references count="1">
          <reference field="4294967294" count="1" selected="0">
            <x v="0"/>
          </reference>
        </references>
      </pivotArea>
    </chartFormat>
    <chartFormat chart="2939" format="8" series="1">
      <pivotArea type="data" outline="0" fieldPosition="0">
        <references count="1">
          <reference field="4294967294" count="1" selected="0">
            <x v="0"/>
          </reference>
        </references>
      </pivotArea>
    </chartFormat>
    <chartFormat chart="2942" format="7" series="1">
      <pivotArea type="data" outline="0" fieldPosition="0">
        <references count="1">
          <reference field="4294967294" count="1" selected="0">
            <x v="0"/>
          </reference>
        </references>
      </pivotArea>
    </chartFormat>
    <chartFormat chart="2943" format="8" series="1">
      <pivotArea type="data" outline="0" fieldPosition="0">
        <references count="1">
          <reference field="4294967294" count="1" selected="0">
            <x v="0"/>
          </reference>
        </references>
      </pivotArea>
    </chartFormat>
    <chartFormat chart="2946" format="7" series="1">
      <pivotArea type="data" outline="0" fieldPosition="0">
        <references count="1">
          <reference field="4294967294" count="1" selected="0">
            <x v="0"/>
          </reference>
        </references>
      </pivotArea>
    </chartFormat>
    <chartFormat chart="2947" format="8" series="1">
      <pivotArea type="data" outline="0" fieldPosition="0">
        <references count="1">
          <reference field="4294967294" count="1" selected="0">
            <x v="0"/>
          </reference>
        </references>
      </pivotArea>
    </chartFormat>
    <chartFormat chart="2950" format="7" series="1">
      <pivotArea type="data" outline="0" fieldPosition="0">
        <references count="1">
          <reference field="4294967294" count="1" selected="0">
            <x v="0"/>
          </reference>
        </references>
      </pivotArea>
    </chartFormat>
    <chartFormat chart="2951" format="8" series="1">
      <pivotArea type="data" outline="0" fieldPosition="0">
        <references count="1">
          <reference field="4294967294" count="1" selected="0">
            <x v="0"/>
          </reference>
        </references>
      </pivotArea>
    </chartFormat>
    <chartFormat chart="2955" format="7" series="1">
      <pivotArea type="data" outline="0" fieldPosition="0">
        <references count="1">
          <reference field="4294967294" count="1" selected="0">
            <x v="0"/>
          </reference>
        </references>
      </pivotArea>
    </chartFormat>
    <chartFormat chart="2956" format="8" series="1">
      <pivotArea type="data" outline="0" fieldPosition="0">
        <references count="1">
          <reference field="4294967294" count="1" selected="0">
            <x v="0"/>
          </reference>
        </references>
      </pivotArea>
    </chartFormat>
    <chartFormat chart="2959" format="7" series="1">
      <pivotArea type="data" outline="0" fieldPosition="0">
        <references count="1">
          <reference field="4294967294" count="1" selected="0">
            <x v="0"/>
          </reference>
        </references>
      </pivotArea>
    </chartFormat>
    <chartFormat chart="2960" format="8" series="1">
      <pivotArea type="data" outline="0" fieldPosition="0">
        <references count="1">
          <reference field="4294967294" count="1" selected="0">
            <x v="0"/>
          </reference>
        </references>
      </pivotArea>
    </chartFormat>
    <chartFormat chart="2971" format="7" series="1">
      <pivotArea type="data" outline="0" fieldPosition="0">
        <references count="1">
          <reference field="4294967294" count="1" selected="0">
            <x v="0"/>
          </reference>
        </references>
      </pivotArea>
    </chartFormat>
    <chartFormat chart="2972" format="8" series="1">
      <pivotArea type="data" outline="0" fieldPosition="0">
        <references count="1">
          <reference field="4294967294" count="1" selected="0">
            <x v="0"/>
          </reference>
        </references>
      </pivotArea>
    </chartFormat>
    <chartFormat chart="2985" format="7" series="1">
      <pivotArea type="data" outline="0" fieldPosition="0">
        <references count="1">
          <reference field="4294967294" count="1" selected="0">
            <x v="0"/>
          </reference>
        </references>
      </pivotArea>
    </chartFormat>
    <chartFormat chart="2986" format="8" series="1">
      <pivotArea type="data" outline="0" fieldPosition="0">
        <references count="1">
          <reference field="4294967294" count="1" selected="0">
            <x v="0"/>
          </reference>
        </references>
      </pivotArea>
    </chartFormat>
    <chartFormat chart="2997" format="7" series="1">
      <pivotArea type="data" outline="0" fieldPosition="0">
        <references count="1">
          <reference field="4294967294" count="1" selected="0">
            <x v="0"/>
          </reference>
        </references>
      </pivotArea>
    </chartFormat>
    <chartFormat chart="2998" format="8" series="1">
      <pivotArea type="data" outline="0" fieldPosition="0">
        <references count="1">
          <reference field="4294967294" count="1" selected="0">
            <x v="0"/>
          </reference>
        </references>
      </pivotArea>
    </chartFormat>
    <chartFormat chart="3025" format="7" series="1">
      <pivotArea type="data" outline="0" fieldPosition="0">
        <references count="1">
          <reference field="4294967294" count="1" selected="0">
            <x v="0"/>
          </reference>
        </references>
      </pivotArea>
    </chartFormat>
    <chartFormat chart="3026" format="8" series="1">
      <pivotArea type="data" outline="0" fieldPosition="0">
        <references count="1">
          <reference field="4294967294" count="1" selected="0">
            <x v="0"/>
          </reference>
        </references>
      </pivotArea>
    </chartFormat>
    <chartFormat chart="3029" format="7" series="1">
      <pivotArea type="data" outline="0" fieldPosition="0">
        <references count="1">
          <reference field="4294967294" count="1" selected="0">
            <x v="0"/>
          </reference>
        </references>
      </pivotArea>
    </chartFormat>
    <chartFormat chart="3030" format="8" series="1">
      <pivotArea type="data" outline="0" fieldPosition="0">
        <references count="1">
          <reference field="4294967294" count="1" selected="0">
            <x v="0"/>
          </reference>
        </references>
      </pivotArea>
    </chartFormat>
    <chartFormat chart="3045" format="7" series="1">
      <pivotArea type="data" outline="0" fieldPosition="0">
        <references count="1">
          <reference field="4294967294" count="1" selected="0">
            <x v="0"/>
          </reference>
        </references>
      </pivotArea>
    </chartFormat>
    <chartFormat chart="3046" format="8" series="1">
      <pivotArea type="data" outline="0" fieldPosition="0">
        <references count="1">
          <reference field="4294967294" count="1" selected="0">
            <x v="0"/>
          </reference>
        </references>
      </pivotArea>
    </chartFormat>
    <chartFormat chart="3049" format="7" series="1">
      <pivotArea type="data" outline="0" fieldPosition="0">
        <references count="1">
          <reference field="4294967294" count="1" selected="0">
            <x v="0"/>
          </reference>
        </references>
      </pivotArea>
    </chartFormat>
    <chartFormat chart="3050" format="8" series="1">
      <pivotArea type="data" outline="0" fieldPosition="0">
        <references count="1">
          <reference field="4294967294" count="1" selected="0">
            <x v="0"/>
          </reference>
        </references>
      </pivotArea>
    </chartFormat>
    <chartFormat chart="3057" format="7" series="1">
      <pivotArea type="data" outline="0" fieldPosition="0">
        <references count="1">
          <reference field="4294967294" count="1" selected="0">
            <x v="0"/>
          </reference>
        </references>
      </pivotArea>
    </chartFormat>
    <chartFormat chart="3058" format="8" series="1">
      <pivotArea type="data" outline="0" fieldPosition="0">
        <references count="1">
          <reference field="4294967294" count="1" selected="0">
            <x v="0"/>
          </reference>
        </references>
      </pivotArea>
    </chartFormat>
    <chartFormat chart="3069" format="7" series="1">
      <pivotArea type="data" outline="0" fieldPosition="0">
        <references count="1">
          <reference field="4294967294" count="1" selected="0">
            <x v="0"/>
          </reference>
        </references>
      </pivotArea>
    </chartFormat>
    <chartFormat chart="3070" format="8" series="1">
      <pivotArea type="data" outline="0" fieldPosition="0">
        <references count="1">
          <reference field="4294967294" count="1" selected="0">
            <x v="0"/>
          </reference>
        </references>
      </pivotArea>
    </chartFormat>
    <chartFormat chart="3081" format="7" series="1">
      <pivotArea type="data" outline="0" fieldPosition="0">
        <references count="1">
          <reference field="4294967294" count="1" selected="0">
            <x v="0"/>
          </reference>
        </references>
      </pivotArea>
    </chartFormat>
    <chartFormat chart="3082" format="8" series="1">
      <pivotArea type="data" outline="0" fieldPosition="0">
        <references count="1">
          <reference field="4294967294" count="1" selected="0">
            <x v="0"/>
          </reference>
        </references>
      </pivotArea>
    </chartFormat>
    <chartFormat chart="3093" format="7" series="1">
      <pivotArea type="data" outline="0" fieldPosition="0">
        <references count="1">
          <reference field="4294967294" count="1" selected="0">
            <x v="0"/>
          </reference>
        </references>
      </pivotArea>
    </chartFormat>
    <chartFormat chart="3094" format="8" series="1">
      <pivotArea type="data" outline="0" fieldPosition="0">
        <references count="1">
          <reference field="4294967294" count="1" selected="0">
            <x v="0"/>
          </reference>
        </references>
      </pivotArea>
    </chartFormat>
    <chartFormat chart="3101" format="7" series="1">
      <pivotArea type="data" outline="0" fieldPosition="0">
        <references count="1">
          <reference field="4294967294" count="1" selected="0">
            <x v="0"/>
          </reference>
        </references>
      </pivotArea>
    </chartFormat>
    <chartFormat chart="3102" format="8" series="1">
      <pivotArea type="data" outline="0" fieldPosition="0">
        <references count="1">
          <reference field="4294967294" count="1" selected="0">
            <x v="0"/>
          </reference>
        </references>
      </pivotArea>
    </chartFormat>
    <chartFormat chart="3117" format="7" series="1">
      <pivotArea type="data" outline="0" fieldPosition="0">
        <references count="1">
          <reference field="4294967294" count="1" selected="0">
            <x v="0"/>
          </reference>
        </references>
      </pivotArea>
    </chartFormat>
    <chartFormat chart="3118" format="8" series="1">
      <pivotArea type="data" outline="0" fieldPosition="0">
        <references count="1">
          <reference field="4294967294" count="1" selected="0">
            <x v="0"/>
          </reference>
        </references>
      </pivotArea>
    </chartFormat>
    <chartFormat chart="3121" format="7" series="1">
      <pivotArea type="data" outline="0" fieldPosition="0">
        <references count="1">
          <reference field="4294967294" count="1" selected="0">
            <x v="0"/>
          </reference>
        </references>
      </pivotArea>
    </chartFormat>
    <chartFormat chart="3122" format="8" series="1">
      <pivotArea type="data" outline="0" fieldPosition="0">
        <references count="1">
          <reference field="4294967294" count="1" selected="0">
            <x v="0"/>
          </reference>
        </references>
      </pivotArea>
    </chartFormat>
    <chartFormat chart="3125" format="7" series="1">
      <pivotArea type="data" outline="0" fieldPosition="0">
        <references count="1">
          <reference field="4294967294" count="1" selected="0">
            <x v="0"/>
          </reference>
        </references>
      </pivotArea>
    </chartFormat>
    <chartFormat chart="3126" format="8" series="1">
      <pivotArea type="data" outline="0" fieldPosition="0">
        <references count="1">
          <reference field="4294967294" count="1" selected="0">
            <x v="0"/>
          </reference>
        </references>
      </pivotArea>
    </chartFormat>
    <chartFormat chart="3129" format="7" series="1">
      <pivotArea type="data" outline="0" fieldPosition="0">
        <references count="1">
          <reference field="4294967294" count="1" selected="0">
            <x v="0"/>
          </reference>
        </references>
      </pivotArea>
    </chartFormat>
    <chartFormat chart="3130" format="8" series="1">
      <pivotArea type="data" outline="0" fieldPosition="0">
        <references count="1">
          <reference field="4294967294" count="1" selected="0">
            <x v="0"/>
          </reference>
        </references>
      </pivotArea>
    </chartFormat>
    <chartFormat chart="3133" format="7" series="1">
      <pivotArea type="data" outline="0" fieldPosition="0">
        <references count="1">
          <reference field="4294967294" count="1" selected="0">
            <x v="0"/>
          </reference>
        </references>
      </pivotArea>
    </chartFormat>
    <chartFormat chart="3134" format="8" series="1">
      <pivotArea type="data" outline="0" fieldPosition="0">
        <references count="1">
          <reference field="4294967294" count="1" selected="0">
            <x v="0"/>
          </reference>
        </references>
      </pivotArea>
    </chartFormat>
    <chartFormat chart="3149" format="7" series="1">
      <pivotArea type="data" outline="0" fieldPosition="0">
        <references count="1">
          <reference field="4294967294" count="1" selected="0">
            <x v="0"/>
          </reference>
        </references>
      </pivotArea>
    </chartFormat>
    <chartFormat chart="3150" format="8" series="1">
      <pivotArea type="data" outline="0" fieldPosition="0">
        <references count="1">
          <reference field="4294967294" count="1" selected="0">
            <x v="0"/>
          </reference>
        </references>
      </pivotArea>
    </chartFormat>
    <chartFormat chart="3161" format="7" series="1">
      <pivotArea type="data" outline="0" fieldPosition="0">
        <references count="1">
          <reference field="4294967294" count="1" selected="0">
            <x v="0"/>
          </reference>
        </references>
      </pivotArea>
    </chartFormat>
    <chartFormat chart="3162" format="8" series="1">
      <pivotArea type="data" outline="0" fieldPosition="0">
        <references count="1">
          <reference field="4294967294" count="1" selected="0">
            <x v="0"/>
          </reference>
        </references>
      </pivotArea>
    </chartFormat>
    <chartFormat chart="3165" format="7" series="1">
      <pivotArea type="data" outline="0" fieldPosition="0">
        <references count="1">
          <reference field="4294967294" count="1" selected="0">
            <x v="0"/>
          </reference>
        </references>
      </pivotArea>
    </chartFormat>
    <chartFormat chart="3166" format="8" series="1">
      <pivotArea type="data" outline="0" fieldPosition="0">
        <references count="1">
          <reference field="4294967294" count="1" selected="0">
            <x v="0"/>
          </reference>
        </references>
      </pivotArea>
    </chartFormat>
    <chartFormat chart="3173" format="7" series="1">
      <pivotArea type="data" outline="0" fieldPosition="0">
        <references count="1">
          <reference field="4294967294" count="1" selected="0">
            <x v="0"/>
          </reference>
        </references>
      </pivotArea>
    </chartFormat>
    <chartFormat chart="3174" format="8" series="1">
      <pivotArea type="data" outline="0" fieldPosition="0">
        <references count="1">
          <reference field="4294967294" count="1" selected="0">
            <x v="0"/>
          </reference>
        </references>
      </pivotArea>
    </chartFormat>
    <chartFormat chart="3181" format="7" series="1">
      <pivotArea type="data" outline="0" fieldPosition="0">
        <references count="1">
          <reference field="4294967294" count="1" selected="0">
            <x v="0"/>
          </reference>
        </references>
      </pivotArea>
    </chartFormat>
    <chartFormat chart="3182" format="8" series="1">
      <pivotArea type="data" outline="0" fieldPosition="0">
        <references count="1">
          <reference field="4294967294" count="1" selected="0">
            <x v="0"/>
          </reference>
        </references>
      </pivotArea>
    </chartFormat>
    <chartFormat chart="3189" format="7" series="1">
      <pivotArea type="data" outline="0" fieldPosition="0">
        <references count="1">
          <reference field="4294967294" count="1" selected="0">
            <x v="0"/>
          </reference>
        </references>
      </pivotArea>
    </chartFormat>
    <chartFormat chart="3190" format="8" series="1">
      <pivotArea type="data" outline="0" fieldPosition="0">
        <references count="1">
          <reference field="4294967294" count="1" selected="0">
            <x v="0"/>
          </reference>
        </references>
      </pivotArea>
    </chartFormat>
    <chartFormat chart="3197" format="7" series="1">
      <pivotArea type="data" outline="0" fieldPosition="0">
        <references count="1">
          <reference field="4294967294" count="1" selected="0">
            <x v="0"/>
          </reference>
        </references>
      </pivotArea>
    </chartFormat>
    <chartFormat chart="3198" format="8" series="1">
      <pivotArea type="data" outline="0" fieldPosition="0">
        <references count="1">
          <reference field="4294967294" count="1" selected="0">
            <x v="0"/>
          </reference>
        </references>
      </pivotArea>
    </chartFormat>
    <chartFormat chart="3201" format="7" series="1">
      <pivotArea type="data" outline="0" fieldPosition="0">
        <references count="1">
          <reference field="4294967294" count="1" selected="0">
            <x v="0"/>
          </reference>
        </references>
      </pivotArea>
    </chartFormat>
    <chartFormat chart="3202" format="8" series="1">
      <pivotArea type="data" outline="0" fieldPosition="0">
        <references count="1">
          <reference field="4294967294" count="1" selected="0">
            <x v="0"/>
          </reference>
        </references>
      </pivotArea>
    </chartFormat>
    <chartFormat chart="3209" format="7" series="1">
      <pivotArea type="data" outline="0" fieldPosition="0">
        <references count="1">
          <reference field="4294967294" count="1" selected="0">
            <x v="0"/>
          </reference>
        </references>
      </pivotArea>
    </chartFormat>
    <chartFormat chart="3210" format="8" series="1">
      <pivotArea type="data" outline="0" fieldPosition="0">
        <references count="1">
          <reference field="4294967294" count="1" selected="0">
            <x v="0"/>
          </reference>
        </references>
      </pivotArea>
    </chartFormat>
    <chartFormat chart="3213" format="7" series="1">
      <pivotArea type="data" outline="0" fieldPosition="0">
        <references count="1">
          <reference field="4294967294" count="1" selected="0">
            <x v="0"/>
          </reference>
        </references>
      </pivotArea>
    </chartFormat>
    <chartFormat chart="3214" format="8" series="1">
      <pivotArea type="data" outline="0" fieldPosition="0">
        <references count="1">
          <reference field="4294967294" count="1" selected="0">
            <x v="0"/>
          </reference>
        </references>
      </pivotArea>
    </chartFormat>
    <chartFormat chart="3229" format="7" series="1">
      <pivotArea type="data" outline="0" fieldPosition="0">
        <references count="1">
          <reference field="4294967294" count="1" selected="0">
            <x v="0"/>
          </reference>
        </references>
      </pivotArea>
    </chartFormat>
    <chartFormat chart="3230" format="8" series="1">
      <pivotArea type="data" outline="0" fieldPosition="0">
        <references count="1">
          <reference field="4294967294" count="1" selected="0">
            <x v="0"/>
          </reference>
        </references>
      </pivotArea>
    </chartFormat>
    <chartFormat chart="3245" format="7" series="1">
      <pivotArea type="data" outline="0" fieldPosition="0">
        <references count="1">
          <reference field="4294967294" count="1" selected="0">
            <x v="0"/>
          </reference>
        </references>
      </pivotArea>
    </chartFormat>
    <chartFormat chart="3246" format="8" series="1">
      <pivotArea type="data" outline="0" fieldPosition="0">
        <references count="1">
          <reference field="4294967294" count="1" selected="0">
            <x v="0"/>
          </reference>
        </references>
      </pivotArea>
    </chartFormat>
    <chartFormat chart="3253" format="7" series="1">
      <pivotArea type="data" outline="0" fieldPosition="0">
        <references count="1">
          <reference field="4294967294" count="1" selected="0">
            <x v="0"/>
          </reference>
        </references>
      </pivotArea>
    </chartFormat>
    <chartFormat chart="3254" format="8" series="1">
      <pivotArea type="data" outline="0" fieldPosition="0">
        <references count="1">
          <reference field="4294967294" count="1" selected="0">
            <x v="0"/>
          </reference>
        </references>
      </pivotArea>
    </chartFormat>
    <chartFormat chart="3257" format="7" series="1">
      <pivotArea type="data" outline="0" fieldPosition="0">
        <references count="1">
          <reference field="4294967294" count="1" selected="0">
            <x v="0"/>
          </reference>
        </references>
      </pivotArea>
    </chartFormat>
    <chartFormat chart="3258" format="8" series="1">
      <pivotArea type="data" outline="0" fieldPosition="0">
        <references count="1">
          <reference field="4294967294" count="1" selected="0">
            <x v="0"/>
          </reference>
        </references>
      </pivotArea>
    </chartFormat>
    <chartFormat chart="3261" format="7" series="1">
      <pivotArea type="data" outline="0" fieldPosition="0">
        <references count="1">
          <reference field="4294967294" count="1" selected="0">
            <x v="0"/>
          </reference>
        </references>
      </pivotArea>
    </chartFormat>
    <chartFormat chart="3262" format="8" series="1">
      <pivotArea type="data" outline="0" fieldPosition="0">
        <references count="1">
          <reference field="4294967294" count="1" selected="0">
            <x v="0"/>
          </reference>
        </references>
      </pivotArea>
    </chartFormat>
    <chartFormat chart="3269" format="7" series="1">
      <pivotArea type="data" outline="0" fieldPosition="0">
        <references count="1">
          <reference field="4294967294" count="1" selected="0">
            <x v="0"/>
          </reference>
        </references>
      </pivotArea>
    </chartFormat>
    <chartFormat chart="3270" format="8" series="1">
      <pivotArea type="data" outline="0" fieldPosition="0">
        <references count="1">
          <reference field="4294967294" count="1" selected="0">
            <x v="0"/>
          </reference>
        </references>
      </pivotArea>
    </chartFormat>
    <chartFormat chart="3273" format="7" series="1">
      <pivotArea type="data" outline="0" fieldPosition="0">
        <references count="1">
          <reference field="4294967294" count="1" selected="0">
            <x v="0"/>
          </reference>
        </references>
      </pivotArea>
    </chartFormat>
    <chartFormat chart="3274" format="8" series="1">
      <pivotArea type="data" outline="0" fieldPosition="0">
        <references count="1">
          <reference field="4294967294" count="1" selected="0">
            <x v="0"/>
          </reference>
        </references>
      </pivotArea>
    </chartFormat>
    <chartFormat chart="3279" format="7" series="1">
      <pivotArea type="data" outline="0" fieldPosition="0">
        <references count="1">
          <reference field="4294967294" count="1" selected="0">
            <x v="0"/>
          </reference>
        </references>
      </pivotArea>
    </chartFormat>
    <chartFormat chart="3280" format="8" series="1">
      <pivotArea type="data" outline="0" fieldPosition="0">
        <references count="1">
          <reference field="4294967294" count="1" selected="0">
            <x v="0"/>
          </reference>
        </references>
      </pivotArea>
    </chartFormat>
    <chartFormat chart="3283" format="7" series="1">
      <pivotArea type="data" outline="0" fieldPosition="0">
        <references count="1">
          <reference field="4294967294" count="1" selected="0">
            <x v="0"/>
          </reference>
        </references>
      </pivotArea>
    </chartFormat>
    <chartFormat chart="3284" format="8" series="1">
      <pivotArea type="data" outline="0" fieldPosition="0">
        <references count="1">
          <reference field="4294967294" count="1" selected="0">
            <x v="0"/>
          </reference>
        </references>
      </pivotArea>
    </chartFormat>
    <chartFormat chart="3291" format="7" series="1">
      <pivotArea type="data" outline="0" fieldPosition="0">
        <references count="1">
          <reference field="4294967294" count="1" selected="0">
            <x v="0"/>
          </reference>
        </references>
      </pivotArea>
    </chartFormat>
    <chartFormat chart="3292"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1220553-15BD-49D7-B2E0-16A0F74E6165}" name="PivotTable15" cacheId="49" applyNumberFormats="0" applyBorderFormats="0" applyFontFormats="0" applyPatternFormats="0" applyAlignmentFormats="0" applyWidthHeightFormats="1" dataCaption="Values" updatedVersion="6" minRefreshableVersion="3" useAutoFormatting="1" itemPrintTitles="1" createdVersion="7" indent="0" outline="1" outlineData="1" multipleFieldFilters="0" chartFormat="3455">
  <location ref="B96:C111" firstHeaderRow="1" firstDataRow="1" firstDataCol="1" rowPageCount="1" colPageCount="1"/>
  <pivotFields count="23">
    <pivotField showAll="0"/>
    <pivotField showAll="0"/>
    <pivotField showAll="0"/>
    <pivotField dataField="1" showAll="0"/>
    <pivotField showAll="0"/>
    <pivotField showAll="0"/>
    <pivotField numFmtId="22" showAll="0"/>
    <pivotField numFmtId="46" showAll="0"/>
    <pivotField showAll="0"/>
    <pivotField showAll="0"/>
    <pivotField axis="axisRow" showAll="0" sortType="ascending">
      <items count="82">
        <item m="1" x="75"/>
        <item m="1" x="63"/>
        <item m="1" x="68"/>
        <item m="1" x="71"/>
        <item m="1" x="46"/>
        <item m="1" x="61"/>
        <item x="4"/>
        <item m="1" x="57"/>
        <item x="10"/>
        <item x="1"/>
        <item x="0"/>
        <item x="2"/>
        <item x="6"/>
        <item x="7"/>
        <item m="1" x="30"/>
        <item x="8"/>
        <item m="1" x="20"/>
        <item x="13"/>
        <item m="1" x="17"/>
        <item x="12"/>
        <item m="1" x="69"/>
        <item m="1" x="32"/>
        <item m="1" x="28"/>
        <item m="1" x="51"/>
        <item m="1" x="79"/>
        <item m="1" x="78"/>
        <item m="1" x="55"/>
        <item m="1" x="21"/>
        <item m="1" x="54"/>
        <item x="14"/>
        <item x="11"/>
        <item m="1" x="70"/>
        <item m="1" x="77"/>
        <item m="1" x="62"/>
        <item m="1" x="49"/>
        <item m="1" x="45"/>
        <item m="1" x="72"/>
        <item x="15"/>
        <item m="1" x="64"/>
        <item m="1" x="31"/>
        <item m="1" x="24"/>
        <item m="1" x="76"/>
        <item m="1" x="39"/>
        <item m="1" x="36"/>
        <item m="1" x="48"/>
        <item m="1" x="41"/>
        <item m="1" x="37"/>
        <item m="1" x="67"/>
        <item m="1" x="25"/>
        <item x="5"/>
        <item m="1" x="73"/>
        <item m="1" x="19"/>
        <item m="1" x="60"/>
        <item m="1" x="29"/>
        <item m="1" x="65"/>
        <item m="1" x="42"/>
        <item m="1" x="27"/>
        <item m="1" x="22"/>
        <item x="3"/>
        <item m="1" x="33"/>
        <item m="1" x="53"/>
        <item m="1" x="34"/>
        <item m="1" x="16"/>
        <item m="1" x="74"/>
        <item m="1" x="26"/>
        <item m="1" x="50"/>
        <item m="1" x="44"/>
        <item m="1" x="56"/>
        <item m="1" x="43"/>
        <item m="1" x="47"/>
        <item m="1" x="18"/>
        <item m="1" x="38"/>
        <item m="1" x="52"/>
        <item m="1" x="59"/>
        <item m="1" x="40"/>
        <item m="1" x="35"/>
        <item m="1" x="23"/>
        <item m="1" x="80"/>
        <item m="1" x="58"/>
        <item m="1" x="66"/>
        <item x="9"/>
        <item t="default"/>
      </items>
      <autoSortScope>
        <pivotArea dataOnly="0" outline="0" fieldPosition="0">
          <references count="1">
            <reference field="4294967294" count="1" selected="0">
              <x v="0"/>
            </reference>
          </references>
        </pivotArea>
      </autoSortScope>
    </pivotField>
    <pivotField showAll="0"/>
    <pivotField axis="axisPage" multipleItemSelectionAllowed="1" showAll="0">
      <items count="15">
        <item h="1" x="2"/>
        <item h="1" x="1"/>
        <item h="1" x="0"/>
        <item h="1" m="1" x="12"/>
        <item h="1" x="7"/>
        <item x="6"/>
        <item h="1" x="3"/>
        <item h="1" x="4"/>
        <item x="5"/>
        <item m="1" x="8"/>
        <item h="1" m="1" x="9"/>
        <item h="1" m="1" x="11"/>
        <item h="1" m="1" x="10"/>
        <item h="1" m="1" x="13"/>
        <item t="default"/>
      </items>
    </pivotField>
    <pivotField showAll="0"/>
    <pivotField showAll="0"/>
    <pivotField showAll="0"/>
    <pivotField showAll="0"/>
    <pivotField showAll="0"/>
    <pivotField showAll="0"/>
    <pivotField showAll="0"/>
    <pivotField showAll="0"/>
    <pivotField showAll="0"/>
    <pivotField showAll="0"/>
  </pivotFields>
  <rowFields count="1">
    <field x="10"/>
  </rowFields>
  <rowItems count="15">
    <i>
      <x v="8"/>
    </i>
    <i>
      <x v="19"/>
    </i>
    <i>
      <x v="10"/>
    </i>
    <i>
      <x v="29"/>
    </i>
    <i>
      <x v="80"/>
    </i>
    <i>
      <x v="37"/>
    </i>
    <i>
      <x v="11"/>
    </i>
    <i>
      <x v="49"/>
    </i>
    <i>
      <x v="17"/>
    </i>
    <i>
      <x v="9"/>
    </i>
    <i>
      <x v="30"/>
    </i>
    <i>
      <x v="58"/>
    </i>
    <i>
      <x v="13"/>
    </i>
    <i>
      <x v="12"/>
    </i>
    <i t="grand">
      <x/>
    </i>
  </rowItems>
  <colItems count="1">
    <i/>
  </colItems>
  <pageFields count="1">
    <pageField fld="12" hier="-1"/>
  </pageFields>
  <dataFields count="1">
    <dataField name="Count of Site ID" fld="3" subtotal="count" baseField="0" baseItem="0"/>
  </dataFields>
  <formats count="6">
    <format dxfId="113">
      <pivotArea type="all" dataOnly="0" outline="0" fieldPosition="0"/>
    </format>
    <format dxfId="112">
      <pivotArea outline="0" collapsedLevelsAreSubtotals="1" fieldPosition="0"/>
    </format>
    <format dxfId="111">
      <pivotArea field="10" type="button" dataOnly="0" labelOnly="1" outline="0" axis="axisRow" fieldPosition="0"/>
    </format>
    <format dxfId="110">
      <pivotArea dataOnly="0" labelOnly="1" fieldPosition="0">
        <references count="1">
          <reference field="10" count="0"/>
        </references>
      </pivotArea>
    </format>
    <format dxfId="109">
      <pivotArea dataOnly="0" labelOnly="1" grandRow="1" outline="0" fieldPosition="0"/>
    </format>
    <format dxfId="108">
      <pivotArea dataOnly="0" labelOnly="1" outline="0" axis="axisValues" fieldPosition="0"/>
    </format>
  </formats>
  <chartFormats count="7">
    <chartFormat chart="7" format="0" series="1">
      <pivotArea type="data" outline="0" fieldPosition="0">
        <references count="1">
          <reference field="4294967294" count="1" selected="0">
            <x v="0"/>
          </reference>
        </references>
      </pivotArea>
    </chartFormat>
    <chartFormat chart="2199" format="1" series="1">
      <pivotArea type="data" outline="0" fieldPosition="0">
        <references count="1">
          <reference field="4294967294" count="1" selected="0">
            <x v="0"/>
          </reference>
        </references>
      </pivotArea>
    </chartFormat>
    <chartFormat chart="2200" format="2" series="1">
      <pivotArea type="data" outline="0" fieldPosition="0">
        <references count="1">
          <reference field="4294967294" count="1" selected="0">
            <x v="0"/>
          </reference>
        </references>
      </pivotArea>
    </chartFormat>
    <chartFormat chart="2215" format="1" series="1">
      <pivotArea type="data" outline="0" fieldPosition="0">
        <references count="1">
          <reference field="4294967294" count="1" selected="0">
            <x v="0"/>
          </reference>
        </references>
      </pivotArea>
    </chartFormat>
    <chartFormat chart="2216" format="2" series="1">
      <pivotArea type="data" outline="0" fieldPosition="0">
        <references count="1">
          <reference field="4294967294" count="1" selected="0">
            <x v="0"/>
          </reference>
        </references>
      </pivotArea>
    </chartFormat>
    <chartFormat chart="3265" format="1" series="1">
      <pivotArea type="data" outline="0" fieldPosition="0">
        <references count="1">
          <reference field="4294967294" count="1" selected="0">
            <x v="0"/>
          </reference>
        </references>
      </pivotArea>
    </chartFormat>
    <chartFormat chart="326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DBC0E15-170C-44EE-B9F5-5285B24FA94F}" name="PivotTable17" cacheId="49" applyNumberFormats="0" applyBorderFormats="0" applyFontFormats="0" applyPatternFormats="0" applyAlignmentFormats="0" applyWidthHeightFormats="1" dataCaption="Values" updatedVersion="6" minRefreshableVersion="3" useAutoFormatting="1" itemPrintTitles="1" createdVersion="7" indent="0" outline="1" outlineData="1" multipleFieldFilters="0" chartFormat="3266">
  <location ref="M96:N102" firstHeaderRow="1" firstDataRow="1" firstDataCol="1" rowPageCount="1" colPageCount="1"/>
  <pivotFields count="23">
    <pivotField showAll="0"/>
    <pivotField showAll="0"/>
    <pivotField showAll="0"/>
    <pivotField dataField="1" showAll="0"/>
    <pivotField showAll="0"/>
    <pivotField showAll="0"/>
    <pivotField numFmtId="22" showAll="0"/>
    <pivotField numFmtId="46" showAll="0"/>
    <pivotField showAll="0"/>
    <pivotField showAll="0"/>
    <pivotField axis="axisRow" showAll="0" sortType="ascending">
      <items count="82">
        <item m="1" x="75"/>
        <item m="1" x="63"/>
        <item m="1" x="68"/>
        <item m="1" x="71"/>
        <item m="1" x="46"/>
        <item m="1" x="61"/>
        <item x="4"/>
        <item m="1" x="57"/>
        <item x="10"/>
        <item x="1"/>
        <item x="0"/>
        <item x="2"/>
        <item x="6"/>
        <item x="7"/>
        <item m="1" x="30"/>
        <item x="8"/>
        <item m="1" x="20"/>
        <item x="13"/>
        <item m="1" x="17"/>
        <item x="12"/>
        <item m="1" x="69"/>
        <item m="1" x="32"/>
        <item m="1" x="28"/>
        <item m="1" x="51"/>
        <item m="1" x="79"/>
        <item m="1" x="78"/>
        <item m="1" x="55"/>
        <item m="1" x="21"/>
        <item m="1" x="54"/>
        <item x="14"/>
        <item x="11"/>
        <item m="1" x="70"/>
        <item m="1" x="77"/>
        <item m="1" x="62"/>
        <item m="1" x="49"/>
        <item m="1" x="45"/>
        <item m="1" x="72"/>
        <item x="15"/>
        <item m="1" x="64"/>
        <item m="1" x="31"/>
        <item m="1" x="24"/>
        <item m="1" x="76"/>
        <item m="1" x="39"/>
        <item m="1" x="36"/>
        <item m="1" x="48"/>
        <item m="1" x="41"/>
        <item m="1" x="37"/>
        <item m="1" x="67"/>
        <item m="1" x="25"/>
        <item x="5"/>
        <item m="1" x="73"/>
        <item m="1" x="19"/>
        <item m="1" x="60"/>
        <item m="1" x="29"/>
        <item m="1" x="65"/>
        <item m="1" x="42"/>
        <item m="1" x="27"/>
        <item m="1" x="22"/>
        <item x="3"/>
        <item m="1" x="33"/>
        <item m="1" x="53"/>
        <item m="1" x="34"/>
        <item m="1" x="16"/>
        <item m="1" x="74"/>
        <item m="1" x="26"/>
        <item m="1" x="50"/>
        <item m="1" x="44"/>
        <item m="1" x="56"/>
        <item m="1" x="43"/>
        <item m="1" x="47"/>
        <item m="1" x="18"/>
        <item m="1" x="38"/>
        <item m="1" x="52"/>
        <item m="1" x="59"/>
        <item m="1" x="40"/>
        <item m="1" x="35"/>
        <item m="1" x="23"/>
        <item m="1" x="80"/>
        <item m="1" x="58"/>
        <item m="1" x="66"/>
        <item x="9"/>
        <item t="default"/>
      </items>
      <autoSortScope>
        <pivotArea dataOnly="0" outline="0" fieldPosition="0">
          <references count="1">
            <reference field="4294967294" count="1" selected="0">
              <x v="0"/>
            </reference>
          </references>
        </pivotArea>
      </autoSortScope>
    </pivotField>
    <pivotField showAll="0"/>
    <pivotField axis="axisPage" multipleItemSelectionAllowed="1" showAll="0">
      <items count="15">
        <item x="2"/>
        <item x="1"/>
        <item h="1" x="0"/>
        <item h="1" m="1" x="12"/>
        <item h="1" x="7"/>
        <item h="1" x="6"/>
        <item h="1" x="3"/>
        <item h="1" x="4"/>
        <item h="1" x="5"/>
        <item h="1" m="1" x="8"/>
        <item h="1" m="1" x="9"/>
        <item h="1" m="1" x="11"/>
        <item h="1" m="1" x="10"/>
        <item h="1" m="1" x="13"/>
        <item t="default"/>
      </items>
    </pivotField>
    <pivotField showAll="0"/>
    <pivotField showAll="0"/>
    <pivotField showAll="0"/>
    <pivotField showAll="0"/>
    <pivotField showAll="0"/>
    <pivotField showAll="0"/>
    <pivotField showAll="0"/>
    <pivotField showAll="0"/>
    <pivotField showAll="0"/>
    <pivotField showAll="0"/>
  </pivotFields>
  <rowFields count="1">
    <field x="10"/>
  </rowFields>
  <rowItems count="6">
    <i>
      <x v="6"/>
    </i>
    <i>
      <x v="58"/>
    </i>
    <i>
      <x v="11"/>
    </i>
    <i>
      <x v="49"/>
    </i>
    <i>
      <x v="13"/>
    </i>
    <i t="grand">
      <x/>
    </i>
  </rowItems>
  <colItems count="1">
    <i/>
  </colItems>
  <pageFields count="1">
    <pageField fld="12" hier="-1"/>
  </pageFields>
  <dataFields count="1">
    <dataField name="Count of Site ID" fld="3" subtotal="count" baseField="0" baseItem="0"/>
  </dataFields>
  <formats count="6">
    <format dxfId="119">
      <pivotArea type="all" dataOnly="0" outline="0" fieldPosition="0"/>
    </format>
    <format dxfId="118">
      <pivotArea outline="0" collapsedLevelsAreSubtotals="1" fieldPosition="0"/>
    </format>
    <format dxfId="117">
      <pivotArea field="10" type="button" dataOnly="0" labelOnly="1" outline="0" axis="axisRow" fieldPosition="0"/>
    </format>
    <format dxfId="116">
      <pivotArea dataOnly="0" labelOnly="1" fieldPosition="0">
        <references count="1">
          <reference field="10" count="0"/>
        </references>
      </pivotArea>
    </format>
    <format dxfId="115">
      <pivotArea dataOnly="0" labelOnly="1" grandRow="1" outline="0" fieldPosition="0"/>
    </format>
    <format dxfId="114">
      <pivotArea dataOnly="0" labelOnly="1" outline="0" axis="axisValues" fieldPosition="0"/>
    </format>
  </formats>
  <chartFormats count="1">
    <chartFormat chart="3"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925B0E2-AB35-4E81-9414-1CED631F60B8}" name="PivotTable12" cacheId="49" applyNumberFormats="0" applyBorderFormats="0" applyFontFormats="0" applyPatternFormats="0" applyAlignmentFormats="0" applyWidthHeightFormats="1" dataCaption="Values" updatedVersion="6" minRefreshableVersion="3" useAutoFormatting="1" itemPrintTitles="1" createdVersion="7" indent="0" outline="1" outlineData="1" multipleFieldFilters="0" chartFormat="15">
  <location ref="M34:N44" firstHeaderRow="1" firstDataRow="1" firstDataCol="1" rowPageCount="1" colPageCount="1"/>
  <pivotFields count="23">
    <pivotField showAll="0"/>
    <pivotField showAll="0"/>
    <pivotField showAll="0"/>
    <pivotField dataField="1" showAll="0"/>
    <pivotField showAll="0"/>
    <pivotField showAll="0"/>
    <pivotField numFmtId="22" showAll="0"/>
    <pivotField numFmtId="46" showAll="0"/>
    <pivotField showAll="0"/>
    <pivotField showAll="0"/>
    <pivotField axis="axisRow" showAll="0" sortType="ascending">
      <items count="82">
        <item m="1" x="75"/>
        <item m="1" x="63"/>
        <item m="1" x="68"/>
        <item m="1" x="71"/>
        <item m="1" x="61"/>
        <item x="4"/>
        <item m="1" x="57"/>
        <item x="10"/>
        <item x="1"/>
        <item x="0"/>
        <item x="2"/>
        <item m="1" x="46"/>
        <item x="6"/>
        <item x="7"/>
        <item m="1" x="30"/>
        <item x="8"/>
        <item m="1" x="20"/>
        <item x="13"/>
        <item m="1" x="17"/>
        <item x="12"/>
        <item m="1" x="69"/>
        <item m="1" x="32"/>
        <item m="1" x="28"/>
        <item m="1" x="51"/>
        <item m="1" x="79"/>
        <item m="1" x="78"/>
        <item m="1" x="55"/>
        <item m="1" x="21"/>
        <item m="1" x="54"/>
        <item x="14"/>
        <item x="11"/>
        <item m="1" x="70"/>
        <item m="1" x="77"/>
        <item m="1" x="62"/>
        <item m="1" x="49"/>
        <item m="1" x="45"/>
        <item m="1" x="72"/>
        <item x="15"/>
        <item m="1" x="64"/>
        <item m="1" x="31"/>
        <item m="1" x="24"/>
        <item m="1" x="76"/>
        <item m="1" x="39"/>
        <item m="1" x="36"/>
        <item m="1" x="48"/>
        <item m="1" x="41"/>
        <item m="1" x="37"/>
        <item m="1" x="67"/>
        <item m="1" x="25"/>
        <item x="5"/>
        <item m="1" x="73"/>
        <item m="1" x="19"/>
        <item m="1" x="60"/>
        <item m="1" x="29"/>
        <item m="1" x="65"/>
        <item m="1" x="42"/>
        <item m="1" x="27"/>
        <item m="1" x="22"/>
        <item x="3"/>
        <item m="1" x="33"/>
        <item m="1" x="53"/>
        <item m="1" x="34"/>
        <item m="1" x="16"/>
        <item m="1" x="74"/>
        <item m="1" x="26"/>
        <item m="1" x="50"/>
        <item m="1" x="44"/>
        <item m="1" x="56"/>
        <item m="1" x="43"/>
        <item m="1" x="47"/>
        <item m="1" x="18"/>
        <item m="1" x="38"/>
        <item m="1" x="52"/>
        <item m="1" x="59"/>
        <item m="1" x="40"/>
        <item m="1" x="35"/>
        <item m="1" x="23"/>
        <item m="1" x="80"/>
        <item m="1" x="58"/>
        <item m="1" x="66"/>
        <item x="9"/>
        <item t="default"/>
      </items>
      <autoSortScope>
        <pivotArea dataOnly="0" outline="0" fieldPosition="0">
          <references count="1">
            <reference field="4294967294" count="1" selected="0">
              <x v="0"/>
            </reference>
          </references>
        </pivotArea>
      </autoSortScope>
    </pivotField>
    <pivotField axis="axisPage" showAll="0">
      <items count="15">
        <item x="2"/>
        <item x="3"/>
        <item x="0"/>
        <item x="1"/>
        <item m="1" x="6"/>
        <item m="1" x="11"/>
        <item m="1" x="5"/>
        <item m="1" x="12"/>
        <item m="1" x="9"/>
        <item m="1" x="10"/>
        <item m="1" x="7"/>
        <item m="1" x="4"/>
        <item m="1" x="13"/>
        <item m="1" x="8"/>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10">
    <i>
      <x v="12"/>
    </i>
    <i>
      <x v="17"/>
    </i>
    <i>
      <x v="5"/>
    </i>
    <i>
      <x v="10"/>
    </i>
    <i>
      <x v="49"/>
    </i>
    <i>
      <x v="9"/>
    </i>
    <i>
      <x v="58"/>
    </i>
    <i>
      <x v="8"/>
    </i>
    <i>
      <x v="13"/>
    </i>
    <i t="grand">
      <x/>
    </i>
  </rowItems>
  <colItems count="1">
    <i/>
  </colItems>
  <pageFields count="1">
    <pageField fld="11" item="2" hier="-1"/>
  </pageFields>
  <dataFields count="1">
    <dataField name="Count of Site ID" fld="3" subtotal="count" baseField="0" baseItem="0"/>
  </dataFields>
  <formats count="6">
    <format dxfId="125">
      <pivotArea type="all" dataOnly="0" outline="0" fieldPosition="0"/>
    </format>
    <format dxfId="124">
      <pivotArea outline="0" collapsedLevelsAreSubtotals="1" fieldPosition="0"/>
    </format>
    <format dxfId="123">
      <pivotArea field="10" type="button" dataOnly="0" labelOnly="1" outline="0" axis="axisRow" fieldPosition="0"/>
    </format>
    <format dxfId="122">
      <pivotArea dataOnly="0" labelOnly="1" fieldPosition="0">
        <references count="1">
          <reference field="10" count="0"/>
        </references>
      </pivotArea>
    </format>
    <format dxfId="121">
      <pivotArea dataOnly="0" labelOnly="1" grandRow="1" outline="0" fieldPosition="0"/>
    </format>
    <format dxfId="120">
      <pivotArea dataOnly="0" labelOnly="1" outline="0" axis="axisValues" fieldPosition="0"/>
    </format>
  </formats>
  <chartFormats count="3">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DBC6F51-590D-4B1B-BE2B-F1F43AE1C3B3}" name="PivotTable16" cacheId="49" applyNumberFormats="0" applyBorderFormats="0" applyFontFormats="0" applyPatternFormats="0" applyAlignmentFormats="0" applyWidthHeightFormats="1" dataCaption="Values" updatedVersion="6" minRefreshableVersion="3" useAutoFormatting="1" itemPrintTitles="1" createdVersion="7" indent="0" outline="1" outlineData="1" multipleFieldFilters="0" chartFormat="3345">
  <location ref="H96:I107" firstHeaderRow="1" firstDataRow="1" firstDataCol="1" rowPageCount="1" colPageCount="1"/>
  <pivotFields count="23">
    <pivotField showAll="0"/>
    <pivotField showAll="0"/>
    <pivotField showAll="0"/>
    <pivotField dataField="1" showAll="0"/>
    <pivotField showAll="0"/>
    <pivotField showAll="0"/>
    <pivotField numFmtId="22" showAll="0"/>
    <pivotField numFmtId="46" showAll="0"/>
    <pivotField showAll="0"/>
    <pivotField showAll="0"/>
    <pivotField axis="axisRow" showAll="0" sortType="ascending">
      <items count="82">
        <item m="1" x="75"/>
        <item m="1" x="63"/>
        <item m="1" x="68"/>
        <item m="1" x="71"/>
        <item m="1" x="46"/>
        <item m="1" x="61"/>
        <item x="4"/>
        <item m="1" x="57"/>
        <item x="10"/>
        <item x="1"/>
        <item x="0"/>
        <item x="2"/>
        <item x="6"/>
        <item x="7"/>
        <item m="1" x="30"/>
        <item x="8"/>
        <item m="1" x="20"/>
        <item x="13"/>
        <item m="1" x="17"/>
        <item x="12"/>
        <item m="1" x="69"/>
        <item m="1" x="32"/>
        <item m="1" x="28"/>
        <item m="1" x="51"/>
        <item m="1" x="79"/>
        <item m="1" x="78"/>
        <item m="1" x="55"/>
        <item m="1" x="21"/>
        <item m="1" x="54"/>
        <item x="14"/>
        <item x="11"/>
        <item m="1" x="70"/>
        <item m="1" x="77"/>
        <item m="1" x="62"/>
        <item m="1" x="49"/>
        <item m="1" x="45"/>
        <item m="1" x="72"/>
        <item x="15"/>
        <item m="1" x="64"/>
        <item m="1" x="31"/>
        <item m="1" x="24"/>
        <item m="1" x="76"/>
        <item m="1" x="39"/>
        <item m="1" x="36"/>
        <item m="1" x="48"/>
        <item m="1" x="41"/>
        <item m="1" x="37"/>
        <item m="1" x="67"/>
        <item m="1" x="25"/>
        <item x="5"/>
        <item m="1" x="73"/>
        <item m="1" x="19"/>
        <item m="1" x="60"/>
        <item m="1" x="29"/>
        <item m="1" x="65"/>
        <item m="1" x="42"/>
        <item m="1" x="27"/>
        <item m="1" x="22"/>
        <item x="3"/>
        <item m="1" x="33"/>
        <item m="1" x="53"/>
        <item m="1" x="34"/>
        <item m="1" x="16"/>
        <item m="1" x="74"/>
        <item m="1" x="26"/>
        <item m="1" x="50"/>
        <item m="1" x="44"/>
        <item m="1" x="56"/>
        <item m="1" x="43"/>
        <item m="1" x="47"/>
        <item m="1" x="18"/>
        <item m="1" x="38"/>
        <item m="1" x="52"/>
        <item m="1" x="59"/>
        <item m="1" x="40"/>
        <item m="1" x="35"/>
        <item m="1" x="23"/>
        <item m="1" x="80"/>
        <item m="1" x="58"/>
        <item m="1" x="66"/>
        <item x="9"/>
        <item t="default"/>
      </items>
      <autoSortScope>
        <pivotArea dataOnly="0" outline="0" fieldPosition="0">
          <references count="1">
            <reference field="4294967294" count="1" selected="0">
              <x v="0"/>
            </reference>
          </references>
        </pivotArea>
      </autoSortScope>
    </pivotField>
    <pivotField showAll="0"/>
    <pivotField axis="axisPage" multipleItemSelectionAllowed="1" showAll="0">
      <items count="15">
        <item h="1" x="2"/>
        <item h="1" x="1"/>
        <item h="1" x="0"/>
        <item h="1" m="1" x="12"/>
        <item h="1" x="7"/>
        <item h="1" x="6"/>
        <item x="3"/>
        <item h="1" x="4"/>
        <item x="5"/>
        <item m="1" x="8"/>
        <item h="1" m="1" x="9"/>
        <item h="1" m="1" x="11"/>
        <item h="1" m="1" x="10"/>
        <item h="1" m="1" x="13"/>
        <item t="default"/>
      </items>
    </pivotField>
    <pivotField showAll="0"/>
    <pivotField showAll="0"/>
    <pivotField showAll="0"/>
    <pivotField showAll="0"/>
    <pivotField showAll="0"/>
    <pivotField showAll="0"/>
    <pivotField showAll="0"/>
    <pivotField showAll="0"/>
    <pivotField showAll="0"/>
    <pivotField showAll="0"/>
  </pivotFields>
  <rowFields count="1">
    <field x="10"/>
  </rowFields>
  <rowItems count="11">
    <i>
      <x v="29"/>
    </i>
    <i>
      <x v="58"/>
    </i>
    <i>
      <x v="37"/>
    </i>
    <i>
      <x v="9"/>
    </i>
    <i>
      <x v="49"/>
    </i>
    <i>
      <x v="30"/>
    </i>
    <i>
      <x v="17"/>
    </i>
    <i>
      <x v="11"/>
    </i>
    <i>
      <x v="13"/>
    </i>
    <i>
      <x v="12"/>
    </i>
    <i t="grand">
      <x/>
    </i>
  </rowItems>
  <colItems count="1">
    <i/>
  </colItems>
  <pageFields count="1">
    <pageField fld="12" hier="-1"/>
  </pageFields>
  <dataFields count="1">
    <dataField name="Count of Site ID" fld="3" subtotal="count" baseField="0" baseItem="0"/>
  </dataFields>
  <formats count="6">
    <format dxfId="131">
      <pivotArea type="all" dataOnly="0" outline="0" fieldPosition="0"/>
    </format>
    <format dxfId="130">
      <pivotArea outline="0" collapsedLevelsAreSubtotals="1" fieldPosition="0"/>
    </format>
    <format dxfId="129">
      <pivotArea field="10" type="button" dataOnly="0" labelOnly="1" outline="0" axis="axisRow" fieldPosition="0"/>
    </format>
    <format dxfId="128">
      <pivotArea dataOnly="0" labelOnly="1" fieldPosition="0">
        <references count="1">
          <reference field="10" count="0"/>
        </references>
      </pivotArea>
    </format>
    <format dxfId="127">
      <pivotArea dataOnly="0" labelOnly="1" grandRow="1" outline="0" fieldPosition="0"/>
    </format>
    <format dxfId="126">
      <pivotArea dataOnly="0" labelOnly="1" outline="0" axis="axisValues" fieldPosition="0"/>
    </format>
  </formats>
  <chartFormats count="1">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40251D4-8137-43EE-850C-219D8CA28728}" name="PivotTable11" cacheId="49" applyNumberFormats="0" applyBorderFormats="0" applyFontFormats="0" applyPatternFormats="0" applyAlignmentFormats="0" applyWidthHeightFormats="1" dataCaption="Values" updatedVersion="6" minRefreshableVersion="3" useAutoFormatting="1" itemPrintTitles="1" createdVersion="7" indent="0" outline="1" outlineData="1" multipleFieldFilters="0" chartFormat="10">
  <location ref="M5:N15" firstHeaderRow="1" firstDataRow="1" firstDataCol="1" rowPageCount="1" colPageCount="1"/>
  <pivotFields count="23">
    <pivotField showAll="0"/>
    <pivotField showAll="0"/>
    <pivotField showAll="0"/>
    <pivotField dataField="1" showAll="0"/>
    <pivotField showAll="0"/>
    <pivotField showAll="0"/>
    <pivotField numFmtId="22" showAll="0"/>
    <pivotField numFmtId="46" showAll="0"/>
    <pivotField showAll="0"/>
    <pivotField showAll="0"/>
    <pivotField axis="axisRow" showAll="0" sortType="ascending">
      <items count="82">
        <item m="1" x="75"/>
        <item m="1" x="63"/>
        <item m="1" x="68"/>
        <item m="1" x="71"/>
        <item m="1" x="61"/>
        <item x="4"/>
        <item m="1" x="57"/>
        <item x="10"/>
        <item x="1"/>
        <item x="0"/>
        <item x="2"/>
        <item m="1" x="46"/>
        <item x="6"/>
        <item x="7"/>
        <item m="1" x="30"/>
        <item x="8"/>
        <item m="1" x="20"/>
        <item x="13"/>
        <item m="1" x="17"/>
        <item x="12"/>
        <item m="1" x="69"/>
        <item m="1" x="32"/>
        <item m="1" x="28"/>
        <item m="1" x="51"/>
        <item m="1" x="79"/>
        <item m="1" x="78"/>
        <item m="1" x="55"/>
        <item m="1" x="21"/>
        <item m="1" x="54"/>
        <item x="14"/>
        <item x="11"/>
        <item m="1" x="70"/>
        <item m="1" x="77"/>
        <item m="1" x="62"/>
        <item m="1" x="49"/>
        <item m="1" x="45"/>
        <item m="1" x="72"/>
        <item x="15"/>
        <item m="1" x="64"/>
        <item m="1" x="31"/>
        <item m="1" x="24"/>
        <item m="1" x="76"/>
        <item m="1" x="39"/>
        <item m="1" x="36"/>
        <item m="1" x="48"/>
        <item m="1" x="41"/>
        <item m="1" x="37"/>
        <item m="1" x="67"/>
        <item m="1" x="25"/>
        <item x="5"/>
        <item m="1" x="73"/>
        <item m="1" x="19"/>
        <item m="1" x="60"/>
        <item m="1" x="29"/>
        <item m="1" x="65"/>
        <item m="1" x="42"/>
        <item m="1" x="27"/>
        <item m="1" x="22"/>
        <item x="3"/>
        <item m="1" x="33"/>
        <item m="1" x="53"/>
        <item m="1" x="34"/>
        <item m="1" x="16"/>
        <item m="1" x="74"/>
        <item m="1" x="26"/>
        <item m="1" x="50"/>
        <item m="1" x="44"/>
        <item m="1" x="56"/>
        <item m="1" x="43"/>
        <item m="1" x="47"/>
        <item m="1" x="18"/>
        <item m="1" x="38"/>
        <item m="1" x="52"/>
        <item m="1" x="59"/>
        <item m="1" x="40"/>
        <item m="1" x="35"/>
        <item m="1" x="23"/>
        <item m="1" x="80"/>
        <item m="1" x="58"/>
        <item m="1" x="66"/>
        <item x="9"/>
        <item t="default"/>
      </items>
      <autoSortScope>
        <pivotArea dataOnly="0" outline="0" fieldPosition="0">
          <references count="1">
            <reference field="4294967294" count="1" selected="0">
              <x v="0"/>
            </reference>
          </references>
        </pivotArea>
      </autoSortScope>
    </pivotField>
    <pivotField axis="axisPage" showAll="0">
      <items count="15">
        <item x="2"/>
        <item x="3"/>
        <item x="0"/>
        <item x="1"/>
        <item m="1" x="6"/>
        <item m="1" x="11"/>
        <item m="1" x="5"/>
        <item m="1" x="12"/>
        <item m="1" x="9"/>
        <item m="1" x="10"/>
        <item m="1" x="7"/>
        <item m="1" x="4"/>
        <item m="1" x="13"/>
        <item m="1" x="8"/>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10">
    <i>
      <x v="12"/>
    </i>
    <i>
      <x v="17"/>
    </i>
    <i>
      <x v="5"/>
    </i>
    <i>
      <x v="10"/>
    </i>
    <i>
      <x v="49"/>
    </i>
    <i>
      <x v="9"/>
    </i>
    <i>
      <x v="58"/>
    </i>
    <i>
      <x v="8"/>
    </i>
    <i>
      <x v="13"/>
    </i>
    <i t="grand">
      <x/>
    </i>
  </rowItems>
  <colItems count="1">
    <i/>
  </colItems>
  <pageFields count="1">
    <pageField fld="11" item="2" hier="-1"/>
  </pageFields>
  <dataFields count="1">
    <dataField name="Count of Site ID" fld="3" subtotal="count" baseField="0" baseItem="0"/>
  </dataFields>
  <formats count="6">
    <format dxfId="137">
      <pivotArea type="all" dataOnly="0" outline="0" fieldPosition="0"/>
    </format>
    <format dxfId="136">
      <pivotArea outline="0" collapsedLevelsAreSubtotals="1" fieldPosition="0"/>
    </format>
    <format dxfId="135">
      <pivotArea field="10" type="button" dataOnly="0" labelOnly="1" outline="0" axis="axisRow" fieldPosition="0"/>
    </format>
    <format dxfId="134">
      <pivotArea dataOnly="0" labelOnly="1" fieldPosition="0">
        <references count="1">
          <reference field="10" count="0"/>
        </references>
      </pivotArea>
    </format>
    <format dxfId="133">
      <pivotArea dataOnly="0" labelOnly="1" grandRow="1" outline="0" fieldPosition="0"/>
    </format>
    <format dxfId="132">
      <pivotArea dataOnly="0" labelOnly="1" outline="0" axis="axisValues" fieldPosition="0"/>
    </format>
  </formats>
  <chartFormats count="1">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9CD6C26-90B1-43A3-9AD5-E6127B76D2C8}" name="PivotTable13" cacheId="49" applyNumberFormats="0" applyBorderFormats="0" applyFontFormats="0" applyPatternFormats="0" applyAlignmentFormats="0" applyWidthHeightFormats="1" dataCaption="Values" updatedVersion="6" minRefreshableVersion="3" useAutoFormatting="1" itemPrintTitles="1" createdVersion="7" indent="0" outline="1" outlineData="1" multipleFieldFilters="0" chartFormat="19">
  <location ref="M63:N73" firstHeaderRow="1" firstDataRow="1" firstDataCol="1" rowPageCount="1" colPageCount="1"/>
  <pivotFields count="23">
    <pivotField showAll="0"/>
    <pivotField showAll="0"/>
    <pivotField showAll="0"/>
    <pivotField dataField="1" showAll="0"/>
    <pivotField showAll="0"/>
    <pivotField showAll="0"/>
    <pivotField numFmtId="22" showAll="0"/>
    <pivotField numFmtId="46" showAll="0"/>
    <pivotField showAll="0"/>
    <pivotField showAll="0"/>
    <pivotField axis="axisRow" showAll="0" sortType="ascending">
      <items count="82">
        <item m="1" x="75"/>
        <item m="1" x="63"/>
        <item m="1" x="68"/>
        <item m="1" x="71"/>
        <item m="1" x="61"/>
        <item x="4"/>
        <item m="1" x="57"/>
        <item x="10"/>
        <item x="1"/>
        <item x="0"/>
        <item x="2"/>
        <item m="1" x="46"/>
        <item x="6"/>
        <item x="7"/>
        <item m="1" x="30"/>
        <item x="8"/>
        <item m="1" x="20"/>
        <item x="13"/>
        <item m="1" x="17"/>
        <item x="12"/>
        <item m="1" x="69"/>
        <item m="1" x="32"/>
        <item m="1" x="28"/>
        <item m="1" x="51"/>
        <item m="1" x="79"/>
        <item m="1" x="78"/>
        <item m="1" x="55"/>
        <item m="1" x="21"/>
        <item m="1" x="54"/>
        <item x="14"/>
        <item x="11"/>
        <item m="1" x="70"/>
        <item m="1" x="77"/>
        <item m="1" x="62"/>
        <item m="1" x="49"/>
        <item m="1" x="45"/>
        <item m="1" x="72"/>
        <item x="15"/>
        <item m="1" x="64"/>
        <item m="1" x="31"/>
        <item m="1" x="24"/>
        <item m="1" x="76"/>
        <item m="1" x="39"/>
        <item m="1" x="36"/>
        <item m="1" x="48"/>
        <item m="1" x="41"/>
        <item m="1" x="37"/>
        <item m="1" x="67"/>
        <item m="1" x="25"/>
        <item x="5"/>
        <item m="1" x="73"/>
        <item m="1" x="19"/>
        <item m="1" x="60"/>
        <item m="1" x="29"/>
        <item m="1" x="65"/>
        <item m="1" x="42"/>
        <item m="1" x="27"/>
        <item m="1" x="22"/>
        <item x="3"/>
        <item m="1" x="33"/>
        <item m="1" x="53"/>
        <item m="1" x="34"/>
        <item m="1" x="16"/>
        <item m="1" x="74"/>
        <item m="1" x="26"/>
        <item m="1" x="50"/>
        <item m="1" x="44"/>
        <item m="1" x="56"/>
        <item m="1" x="43"/>
        <item m="1" x="47"/>
        <item m="1" x="18"/>
        <item m="1" x="38"/>
        <item m="1" x="52"/>
        <item m="1" x="59"/>
        <item m="1" x="40"/>
        <item m="1" x="35"/>
        <item m="1" x="23"/>
        <item m="1" x="80"/>
        <item m="1" x="58"/>
        <item m="1" x="66"/>
        <item x="9"/>
        <item t="default"/>
      </items>
      <autoSortScope>
        <pivotArea dataOnly="0" outline="0" fieldPosition="0">
          <references count="1">
            <reference field="4294967294" count="1" selected="0">
              <x v="0"/>
            </reference>
          </references>
        </pivotArea>
      </autoSortScope>
    </pivotField>
    <pivotField axis="axisPage" showAll="0">
      <items count="15">
        <item x="2"/>
        <item x="3"/>
        <item x="0"/>
        <item x="1"/>
        <item m="1" x="6"/>
        <item m="1" x="11"/>
        <item m="1" x="5"/>
        <item m="1" x="12"/>
        <item m="1" x="9"/>
        <item m="1" x="10"/>
        <item m="1" x="7"/>
        <item m="1" x="4"/>
        <item m="1" x="13"/>
        <item m="1" x="8"/>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10">
    <i>
      <x v="12"/>
    </i>
    <i>
      <x v="17"/>
    </i>
    <i>
      <x v="5"/>
    </i>
    <i>
      <x v="10"/>
    </i>
    <i>
      <x v="49"/>
    </i>
    <i>
      <x v="9"/>
    </i>
    <i>
      <x v="58"/>
    </i>
    <i>
      <x v="8"/>
    </i>
    <i>
      <x v="13"/>
    </i>
    <i t="grand">
      <x/>
    </i>
  </rowItems>
  <colItems count="1">
    <i/>
  </colItems>
  <pageFields count="1">
    <pageField fld="11" item="2" hier="-1"/>
  </pageFields>
  <dataFields count="1">
    <dataField name="Count of Site ID" fld="3" subtotal="count" baseField="0" baseItem="0"/>
  </dataFields>
  <formats count="6">
    <format dxfId="143">
      <pivotArea type="all" dataOnly="0" outline="0" fieldPosition="0"/>
    </format>
    <format dxfId="142">
      <pivotArea outline="0" collapsedLevelsAreSubtotals="1" fieldPosition="0"/>
    </format>
    <format dxfId="141">
      <pivotArea field="10" type="button" dataOnly="0" labelOnly="1" outline="0" axis="axisRow" fieldPosition="0"/>
    </format>
    <format dxfId="140">
      <pivotArea dataOnly="0" labelOnly="1" fieldPosition="0">
        <references count="1">
          <reference field="10" count="0"/>
        </references>
      </pivotArea>
    </format>
    <format dxfId="139">
      <pivotArea dataOnly="0" labelOnly="1" grandRow="1" outline="0" fieldPosition="0"/>
    </format>
    <format dxfId="138">
      <pivotArea dataOnly="0" labelOnly="1" outline="0" axis="axisValues" fieldPosition="0"/>
    </format>
  </formats>
  <chartFormats count="5">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93AD946-83A1-4221-A993-0ADE44FB9D15}" name="PivotTable18" cacheId="49" applyNumberFormats="0" applyBorderFormats="0" applyFontFormats="0" applyPatternFormats="0" applyAlignmentFormats="0" applyWidthHeightFormats="1" dataCaption="Values" updatedVersion="6" minRefreshableVersion="3" useAutoFormatting="1" itemPrintTitles="1" createdVersion="7" indent="0" outline="1" outlineData="1" multipleFieldFilters="0" chartFormat="3286">
  <location ref="R96:S110" firstHeaderRow="1" firstDataRow="1" firstDataCol="1" rowPageCount="1" colPageCount="1"/>
  <pivotFields count="23">
    <pivotField showAll="0"/>
    <pivotField showAll="0"/>
    <pivotField showAll="0"/>
    <pivotField dataField="1" showAll="0"/>
    <pivotField showAll="0"/>
    <pivotField showAll="0"/>
    <pivotField numFmtId="22" showAll="0"/>
    <pivotField numFmtId="46" showAll="0"/>
    <pivotField showAll="0"/>
    <pivotField showAll="0"/>
    <pivotField axis="axisRow" showAll="0" sortType="ascending">
      <items count="82">
        <item m="1" x="75"/>
        <item m="1" x="63"/>
        <item m="1" x="68"/>
        <item m="1" x="71"/>
        <item m="1" x="46"/>
        <item m="1" x="61"/>
        <item x="4"/>
        <item m="1" x="57"/>
        <item x="10"/>
        <item x="1"/>
        <item x="0"/>
        <item x="2"/>
        <item x="6"/>
        <item x="7"/>
        <item m="1" x="30"/>
        <item x="8"/>
        <item m="1" x="20"/>
        <item x="13"/>
        <item m="1" x="17"/>
        <item x="12"/>
        <item m="1" x="69"/>
        <item m="1" x="32"/>
        <item m="1" x="28"/>
        <item m="1" x="51"/>
        <item m="1" x="79"/>
        <item m="1" x="78"/>
        <item m="1" x="55"/>
        <item m="1" x="21"/>
        <item m="1" x="54"/>
        <item x="14"/>
        <item x="11"/>
        <item m="1" x="70"/>
        <item m="1" x="77"/>
        <item m="1" x="62"/>
        <item m="1" x="49"/>
        <item m="1" x="45"/>
        <item m="1" x="72"/>
        <item x="15"/>
        <item m="1" x="64"/>
        <item m="1" x="31"/>
        <item m="1" x="24"/>
        <item m="1" x="76"/>
        <item m="1" x="39"/>
        <item m="1" x="36"/>
        <item m="1" x="48"/>
        <item m="1" x="41"/>
        <item m="1" x="37"/>
        <item m="1" x="67"/>
        <item m="1" x="25"/>
        <item x="5"/>
        <item m="1" x="73"/>
        <item m="1" x="19"/>
        <item m="1" x="60"/>
        <item m="1" x="29"/>
        <item m="1" x="65"/>
        <item m="1" x="42"/>
        <item m="1" x="27"/>
        <item m="1" x="22"/>
        <item x="3"/>
        <item m="1" x="33"/>
        <item m="1" x="53"/>
        <item m="1" x="34"/>
        <item m="1" x="16"/>
        <item m="1" x="74"/>
        <item m="1" x="26"/>
        <item m="1" x="50"/>
        <item m="1" x="44"/>
        <item m="1" x="56"/>
        <item m="1" x="43"/>
        <item m="1" x="47"/>
        <item m="1" x="18"/>
        <item m="1" x="38"/>
        <item m="1" x="52"/>
        <item m="1" x="59"/>
        <item m="1" x="40"/>
        <item m="1" x="35"/>
        <item m="1" x="23"/>
        <item m="1" x="80"/>
        <item m="1" x="58"/>
        <item m="1" x="66"/>
        <item x="9"/>
        <item t="default"/>
      </items>
      <autoSortScope>
        <pivotArea dataOnly="0" outline="0" fieldPosition="0">
          <references count="1">
            <reference field="4294967294" count="1" selected="0">
              <x v="0"/>
            </reference>
          </references>
        </pivotArea>
      </autoSortScope>
    </pivotField>
    <pivotField showAll="0"/>
    <pivotField axis="axisPage" multipleItemSelectionAllowed="1" showAll="0">
      <items count="15">
        <item h="1" x="2"/>
        <item h="1" x="1"/>
        <item x="0"/>
        <item h="1" m="1" x="12"/>
        <item h="1" x="7"/>
        <item h="1" x="6"/>
        <item h="1" x="3"/>
        <item h="1" x="4"/>
        <item x="5"/>
        <item m="1" x="8"/>
        <item h="1" m="1" x="9"/>
        <item h="1" m="1" x="11"/>
        <item h="1" m="1" x="10"/>
        <item h="1" m="1" x="13"/>
        <item t="default"/>
      </items>
    </pivotField>
    <pivotField showAll="0"/>
    <pivotField showAll="0"/>
    <pivotField showAll="0"/>
    <pivotField showAll="0"/>
    <pivotField showAll="0"/>
    <pivotField showAll="0"/>
    <pivotField showAll="0"/>
    <pivotField showAll="0"/>
    <pivotField showAll="0"/>
    <pivotField showAll="0"/>
  </pivotFields>
  <rowFields count="1">
    <field x="10"/>
  </rowFields>
  <rowItems count="14">
    <i>
      <x v="15"/>
    </i>
    <i>
      <x v="37"/>
    </i>
    <i>
      <x v="29"/>
    </i>
    <i>
      <x v="6"/>
    </i>
    <i>
      <x v="49"/>
    </i>
    <i>
      <x v="11"/>
    </i>
    <i>
      <x v="30"/>
    </i>
    <i>
      <x v="17"/>
    </i>
    <i>
      <x v="58"/>
    </i>
    <i>
      <x v="10"/>
    </i>
    <i>
      <x v="12"/>
    </i>
    <i>
      <x v="13"/>
    </i>
    <i>
      <x v="9"/>
    </i>
    <i t="grand">
      <x/>
    </i>
  </rowItems>
  <colItems count="1">
    <i/>
  </colItems>
  <pageFields count="1">
    <pageField fld="12" hier="-1"/>
  </pageFields>
  <dataFields count="1">
    <dataField name="Count of Site ID" fld="3" subtotal="count" baseField="0" baseItem="0"/>
  </dataFields>
  <formats count="6">
    <format dxfId="149">
      <pivotArea type="all" dataOnly="0" outline="0" fieldPosition="0"/>
    </format>
    <format dxfId="148">
      <pivotArea outline="0" collapsedLevelsAreSubtotals="1" fieldPosition="0"/>
    </format>
    <format dxfId="147">
      <pivotArea field="10" type="button" dataOnly="0" labelOnly="1" outline="0" axis="axisRow" fieldPosition="0"/>
    </format>
    <format dxfId="146">
      <pivotArea dataOnly="0" labelOnly="1" fieldPosition="0">
        <references count="1">
          <reference field="10" count="0"/>
        </references>
      </pivotArea>
    </format>
    <format dxfId="145">
      <pivotArea dataOnly="0" labelOnly="1" grandRow="1" outline="0" fieldPosition="0"/>
    </format>
    <format dxfId="144">
      <pivotArea dataOnly="0" labelOnly="1" outline="0" axis="axisValues" fieldPosition="0"/>
    </format>
  </formats>
  <chartFormats count="9">
    <chartFormat chart="29" format="1"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206" format="4" series="1">
      <pivotArea type="data" outline="0" fieldPosition="0">
        <references count="1">
          <reference field="4294967294" count="1" selected="0">
            <x v="0"/>
          </reference>
        </references>
      </pivotArea>
    </chartFormat>
    <chartFormat chart="207" format="5" series="1">
      <pivotArea type="data" outline="0" fieldPosition="0">
        <references count="1">
          <reference field="4294967294" count="1" selected="0">
            <x v="0"/>
          </reference>
        </references>
      </pivotArea>
    </chartFormat>
    <chartFormat chart="1428" format="10" series="1">
      <pivotArea type="data" outline="0" fieldPosition="0">
        <references count="1">
          <reference field="4294967294" count="1" selected="0">
            <x v="0"/>
          </reference>
        </references>
      </pivotArea>
    </chartFormat>
    <chartFormat chart="1429" format="11"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0"/>
          </reference>
        </references>
      </pivotArea>
    </chartFormat>
    <chartFormat chart="2080" format="4" series="1">
      <pivotArea type="data" outline="0" fieldPosition="0">
        <references count="1">
          <reference field="4294967294" count="1" selected="0">
            <x v="0"/>
          </reference>
        </references>
      </pivotArea>
    </chartFormat>
    <chartFormat chart="2081"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C2F09A2-F12B-451D-9533-D0B0AA2EFCCF}" name="PivotTable14" cacheId="49" applyNumberFormats="0" applyBorderFormats="0" applyFontFormats="0" applyPatternFormats="0" applyAlignmentFormats="0" applyWidthHeightFormats="1" dataCaption="Values" updatedVersion="6" minRefreshableVersion="3" useAutoFormatting="1" itemPrintTitles="1" createdVersion="7" indent="0" outline="1" outlineData="1" multipleFieldFilters="0">
  <location ref="A3:B196" firstHeaderRow="1" firstDataRow="1" firstDataCol="1"/>
  <pivotFields count="23">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5">
        <item x="2"/>
        <item x="1"/>
        <item x="9"/>
        <item x="3"/>
        <item x="4"/>
        <item x="8"/>
        <item x="0"/>
        <item x="7"/>
        <item x="6"/>
        <item m="1" x="46"/>
        <item x="5"/>
        <item m="1" x="30"/>
        <item m="1" x="47"/>
        <item m="1" x="14"/>
        <item m="1" x="20"/>
        <item m="1" x="19"/>
        <item m="1" x="27"/>
        <item m="1" x="16"/>
        <item m="1" x="15"/>
        <item m="1" x="37"/>
        <item m="1" x="13"/>
        <item m="1" x="49"/>
        <item m="1" x="33"/>
        <item m="1" x="18"/>
        <item m="1" x="32"/>
        <item m="1" x="42"/>
        <item m="1" x="34"/>
        <item m="1" x="52"/>
        <item m="1" x="36"/>
        <item m="1" x="21"/>
        <item m="1" x="38"/>
        <item m="1" x="43"/>
        <item m="1" x="44"/>
        <item m="1" x="50"/>
        <item m="1" x="26"/>
        <item m="1" x="29"/>
        <item m="1" x="22"/>
        <item m="1" x="51"/>
        <item m="1" x="48"/>
        <item m="1" x="39"/>
        <item m="1" x="40"/>
        <item m="1" x="28"/>
        <item m="1" x="45"/>
        <item m="1" x="17"/>
        <item m="1" x="25"/>
        <item m="1" x="41"/>
        <item m="1" x="10"/>
        <item m="1" x="53"/>
        <item m="1" x="11"/>
        <item m="1" x="23"/>
        <item m="1" x="35"/>
        <item m="1" x="31"/>
        <item m="1" x="24"/>
        <item m="1" x="12"/>
        <item t="default"/>
      </items>
    </pivotField>
    <pivotField showAll="0"/>
    <pivotField axis="axisRow" showAll="0">
      <items count="8001">
        <item m="1" x="452"/>
        <item m="1" x="182"/>
        <item m="1" x="4473"/>
        <item m="1" x="4268"/>
        <item m="1" x="4334"/>
        <item m="1" x="3512"/>
        <item m="1" x="5888"/>
        <item m="1" x="1898"/>
        <item m="1" x="6496"/>
        <item m="1" x="5087"/>
        <item m="1" x="6278"/>
        <item m="1" x="5357"/>
        <item m="1" x="5661"/>
        <item m="1" x="6346"/>
        <item m="1" x="3212"/>
        <item m="1" x="2073"/>
        <item m="1" x="5470"/>
        <item m="1" x="1030"/>
        <item m="1" x="2415"/>
        <item m="1" x="1299"/>
        <item m="1" x="1763"/>
        <item m="1" x="2832"/>
        <item m="1" x="5174"/>
        <item m="1" x="5606"/>
        <item m="1" x="1185"/>
        <item m="1" x="5301"/>
        <item m="1" x="3685"/>
        <item m="1" x="5532"/>
        <item m="1" x="2649"/>
        <item m="1" x="2768"/>
        <item m="1" x="1462"/>
        <item m="1" x="980"/>
        <item m="1" x="3973"/>
        <item m="1" x="5364"/>
        <item m="1" x="885"/>
        <item m="1" x="2119"/>
        <item m="1" x="5283"/>
        <item m="1" x="6148"/>
        <item m="1" x="1794"/>
        <item m="1" x="242"/>
        <item m="1" x="199"/>
        <item m="1" x="6357"/>
        <item m="1" x="3262"/>
        <item m="1" x="2893"/>
        <item m="1" x="795"/>
        <item m="1" x="6436"/>
        <item m="1" x="3105"/>
        <item m="1" x="3135"/>
        <item m="1" x="2894"/>
        <item m="1" x="4581"/>
        <item m="1" x="4048"/>
        <item m="1" x="1695"/>
        <item m="1" x="3995"/>
        <item m="1" x="1643"/>
        <item m="1" x="1303"/>
        <item m="1" x="385"/>
        <item m="1" x="1123"/>
        <item m="1" x="1713"/>
        <item m="1" x="3287"/>
        <item m="1" x="3044"/>
        <item m="1" x="185"/>
        <item m="1" x="4065"/>
        <item m="1" x="4151"/>
        <item m="1" x="3824"/>
        <item m="1" x="1747"/>
        <item m="1" x="1424"/>
        <item m="1" x="1972"/>
        <item m="1" x="3321"/>
        <item m="1" x="2155"/>
        <item m="1" x="3657"/>
        <item m="1" x="1018"/>
        <item m="1" x="3068"/>
        <item m="1" x="450"/>
        <item m="1" x="4816"/>
        <item m="1" x="4453"/>
        <item m="1" x="2435"/>
        <item m="1" x="4636"/>
        <item m="1" x="4683"/>
        <item m="1" x="3356"/>
        <item m="1" x="3354"/>
        <item m="1" x="5208"/>
        <item m="1" x="5090"/>
        <item m="1" x="3355"/>
        <item m="1" x="6202"/>
        <item m="1" x="1467"/>
        <item m="1" x="5681"/>
        <item m="1" x="3505"/>
        <item m="1" x="1838"/>
        <item m="1" x="822"/>
        <item m="1" x="2740"/>
        <item m="1" x="4717"/>
        <item x="162"/>
        <item m="1" x="4612"/>
        <item m="1" x="1589"/>
        <item m="1" x="435"/>
        <item m="1" x="5446"/>
        <item m="1" x="2453"/>
        <item m="1" x="4143"/>
        <item m="1" x="581"/>
        <item m="1" x="6353"/>
        <item m="1" x="5198"/>
        <item m="1" x="6462"/>
        <item m="1" x="1445"/>
        <item m="1" x="2112"/>
        <item m="1" x="2079"/>
        <item m="1" x="4928"/>
        <item m="1" x="1099"/>
        <item m="1" x="860"/>
        <item m="1" x="6354"/>
        <item m="1" x="6301"/>
        <item m="1" x="4726"/>
        <item m="1" x="275"/>
        <item m="1" x="4471"/>
        <item m="1" x="1394"/>
        <item m="1" x="2284"/>
        <item m="1" x="4303"/>
        <item m="1" x="2663"/>
        <item m="1" x="5390"/>
        <item m="1" x="3249"/>
        <item m="1" x="2053"/>
        <item m="1" x="383"/>
        <item m="1" x="673"/>
        <item m="1" x="3627"/>
        <item m="1" x="1133"/>
        <item m="1" x="1055"/>
        <item m="1" x="4482"/>
        <item m="1" x="5954"/>
        <item m="1" x="1897"/>
        <item m="1" x="5980"/>
        <item m="1" x="5411"/>
        <item m="1" x="2188"/>
        <item m="1" x="5837"/>
        <item m="1" x="4468"/>
        <item m="1" x="1583"/>
        <item m="1" x="4859"/>
        <item m="1" x="2293"/>
        <item m="1" x="4922"/>
        <item m="1" x="5956"/>
        <item m="1" x="5239"/>
        <item m="1" x="1091"/>
        <item m="1" x="2811"/>
        <item m="1" x="1335"/>
        <item m="1" x="1207"/>
        <item m="1" x="1584"/>
        <item m="1" x="1082"/>
        <item m="1" x="3759"/>
        <item m="1" x="5427"/>
        <item m="1" x="799"/>
        <item m="1" x="1202"/>
        <item m="1" x="978"/>
        <item m="1" x="5433"/>
        <item m="1" x="4411"/>
        <item m="1" x="3776"/>
        <item m="1" x="2969"/>
        <item m="1" x="1293"/>
        <item m="1" x="1679"/>
        <item m="1" x="5548"/>
        <item m="1" x="535"/>
        <item m="1" x="4429"/>
        <item m="1" x="3977"/>
        <item m="1" x="6157"/>
        <item m="1" x="1208"/>
        <item m="1" x="2621"/>
        <item m="1" x="5081"/>
        <item m="1" x="1960"/>
        <item m="1" x="489"/>
        <item m="1" x="898"/>
        <item m="1" x="5206"/>
        <item m="1" x="1612"/>
        <item m="1" x="1044"/>
        <item m="1" x="5486"/>
        <item m="1" x="5541"/>
        <item m="1" x="2007"/>
        <item m="1" x="1952"/>
        <item m="1" x="695"/>
        <item m="1" x="2848"/>
        <item m="1" x="507"/>
        <item m="1" x="4196"/>
        <item m="1" x="5921"/>
        <item m="1" x="3949"/>
        <item m="1" x="797"/>
        <item m="1" x="5563"/>
        <item m="1" x="651"/>
        <item m="1" x="5629"/>
        <item m="1" x="4339"/>
        <item m="1" x="559"/>
        <item m="1" x="2030"/>
        <item m="1" x="2655"/>
        <item m="1" x="5218"/>
        <item m="1" x="5510"/>
        <item m="1" x="1409"/>
        <item x="177"/>
        <item m="1" x="4588"/>
        <item m="1" x="867"/>
        <item m="1" x="220"/>
        <item m="1" x="4089"/>
        <item m="1" x="4913"/>
        <item m="1" x="3896"/>
        <item m="1" x="2691"/>
        <item m="1" x="4568"/>
        <item m="1" x="5038"/>
        <item m="1" x="5385"/>
        <item m="1" x="1925"/>
        <item m="1" x="5658"/>
        <item m="1" x="3917"/>
        <item m="1" x="4853"/>
        <item m="1" x="1249"/>
        <item m="1" x="4422"/>
        <item m="1" x="1542"/>
        <item m="1" x="1641"/>
        <item m="1" x="1154"/>
        <item m="1" x="690"/>
        <item m="1" x="611"/>
        <item m="1" x="1902"/>
        <item m="1" x="5166"/>
        <item m="1" x="2667"/>
        <item m="1" x="3632"/>
        <item m="1" x="4957"/>
        <item m="1" x="1436"/>
        <item m="1" x="2933"/>
        <item m="1" x="5690"/>
        <item m="1" x="2115"/>
        <item m="1" x="4849"/>
        <item m="1" x="2123"/>
        <item m="1" x="1672"/>
        <item m="1" x="3639"/>
        <item m="1" x="5913"/>
        <item m="1" x="2246"/>
        <item m="1" x="972"/>
        <item m="1" x="6396"/>
        <item m="1" x="6067"/>
        <item m="1" x="5400"/>
        <item m="1" x="321"/>
        <item m="1" x="540"/>
        <item m="1" x="2973"/>
        <item m="1" x="2967"/>
        <item m="1" x="718"/>
        <item m="1" x="4995"/>
        <item m="1" x="2189"/>
        <item m="1" x="4044"/>
        <item m="1" x="2951"/>
        <item m="1" x="2251"/>
        <item m="1" x="5650"/>
        <item m="1" x="213"/>
        <item m="1" x="4789"/>
        <item m="1" x="1978"/>
        <item m="1" x="1150"/>
        <item m="1" x="6402"/>
        <item m="1" x="1404"/>
        <item m="1" x="1565"/>
        <item m="1" x="1808"/>
        <item m="1" x="5298"/>
        <item m="1" x="1717"/>
        <item m="1" x="969"/>
        <item m="1" x="3762"/>
        <item m="1" x="2885"/>
        <item m="1" x="1057"/>
        <item m="1" x="2941"/>
        <item m="1" x="2940"/>
        <item m="1" x="2946"/>
        <item x="160"/>
        <item m="1" x="3774"/>
        <item m="1" x="6324"/>
        <item m="1" x="4939"/>
        <item m="1" x="2466"/>
        <item m="1" x="6388"/>
        <item m="1" x="4547"/>
        <item m="1" x="979"/>
        <item m="1" x="232"/>
        <item m="1" x="5113"/>
        <item m="1" x="1065"/>
        <item m="1" x="3897"/>
        <item m="1" x="1068"/>
        <item m="1" x="1242"/>
        <item m="1" x="1624"/>
        <item m="1" x="2500"/>
        <item m="1" x="3293"/>
        <item m="1" x="1854"/>
        <item m="1" x="3436"/>
        <item m="1" x="480"/>
        <item m="1" x="5857"/>
        <item m="1" x="3770"/>
        <item m="1" x="1319"/>
        <item m="1" x="5783"/>
        <item m="1" x="3253"/>
        <item m="1" x="2994"/>
        <item m="1" x="3111"/>
        <item m="1" x="1407"/>
        <item m="1" x="2089"/>
        <item m="1" x="4996"/>
        <item m="1" x="3800"/>
        <item m="1" x="967"/>
        <item m="1" x="1280"/>
        <item m="1" x="6131"/>
        <item m="1" x="2507"/>
        <item m="1" x="4254"/>
        <item m="1" x="4338"/>
        <item m="1" x="3040"/>
        <item m="1" x="3653"/>
        <item m="1" x="6331"/>
        <item m="1" x="3594"/>
        <item m="1" x="255"/>
        <item m="1" x="5458"/>
        <item m="1" x="5995"/>
        <item m="1" x="5152"/>
        <item m="1" x="4517"/>
        <item m="1" x="701"/>
        <item m="1" x="4966"/>
        <item m="1" x="5819"/>
        <item m="1" x="1222"/>
        <item m="1" x="1730"/>
        <item x="79"/>
        <item m="1" x="265"/>
        <item m="1" x="4663"/>
        <item m="1" x="5846"/>
        <item m="1" x="6350"/>
        <item m="1" x="4496"/>
        <item m="1" x="333"/>
        <item m="1" x="335"/>
        <item m="1" x="6201"/>
        <item m="1" x="3137"/>
        <item m="1" x="1778"/>
        <item m="1" x="2991"/>
        <item m="1" x="4310"/>
        <item m="1" x="5743"/>
        <item m="1" x="6413"/>
        <item m="1" x="5694"/>
        <item m="1" x="5534"/>
        <item m="1" x="3284"/>
        <item m="1" x="4994"/>
        <item m="1" x="4681"/>
        <item m="1" x="2499"/>
        <item m="1" x="4180"/>
        <item m="1" x="2219"/>
        <item m="1" x="3013"/>
        <item m="1" x="3424"/>
        <item m="1" x="5513"/>
        <item m="1" x="4610"/>
        <item m="1" x="1936"/>
        <item m="1" x="2890"/>
        <item m="1" x="6099"/>
        <item m="1" x="6347"/>
        <item m="1" x="2530"/>
        <item m="1" x="884"/>
        <item m="1" x="1889"/>
        <item m="1" x="2623"/>
        <item m="1" x="3454"/>
        <item m="1" x="1938"/>
        <item m="1" x="4575"/>
        <item m="1" x="926"/>
        <item m="1" x="1058"/>
        <item m="1" x="3168"/>
        <item m="1" x="1296"/>
        <item m="1" x="4909"/>
        <item m="1" x="4910"/>
        <item m="1" x="2868"/>
        <item m="1" x="3139"/>
        <item m="1" x="4217"/>
        <item m="1" x="1167"/>
        <item m="1" x="5407"/>
        <item m="1" x="5332"/>
        <item m="1" x="4220"/>
        <item m="1" x="5655"/>
        <item m="1" x="3034"/>
        <item m="1" x="1166"/>
        <item m="1" x="6480"/>
        <item m="1" x="5164"/>
        <item m="1" x="490"/>
        <item m="1" x="2554"/>
        <item m="1" x="352"/>
        <item m="1" x="3064"/>
        <item m="1" x="2028"/>
        <item m="1" x="6250"/>
        <item m="1" x="2869"/>
        <item m="1" x="5389"/>
        <item m="1" x="936"/>
        <item m="1" x="4210"/>
        <item m="1" x="1263"/>
        <item m="1" x="4331"/>
        <item m="1" x="4832"/>
        <item m="1" x="6188"/>
        <item m="1" x="1321"/>
        <item m="1" x="3563"/>
        <item m="1" x="3102"/>
        <item m="1" x="1544"/>
        <item m="1" x="2095"/>
        <item m="1" x="595"/>
        <item m="1" x="3462"/>
        <item m="1" x="4801"/>
        <item m="1" x="4586"/>
        <item m="1" x="376"/>
        <item m="1" x="3739"/>
        <item m="1" x="3961"/>
        <item m="1" x="681"/>
        <item m="1" x="4059"/>
        <item m="1" x="3458"/>
        <item m="1" x="1515"/>
        <item m="1" x="4572"/>
        <item m="1" x="2564"/>
        <item m="1" x="3192"/>
        <item m="1" x="4693"/>
        <item m="1" x="3131"/>
        <item m="1" x="4484"/>
        <item m="1" x="644"/>
        <item m="1" x="652"/>
        <item m="1" x="3746"/>
        <item m="1" x="3360"/>
        <item m="1" x="2069"/>
        <item m="1" x="4666"/>
        <item m="1" x="794"/>
        <item m="1" x="5944"/>
        <item m="1" x="4258"/>
        <item m="1" x="2849"/>
        <item m="1" x="4638"/>
        <item m="1" x="1102"/>
        <item m="1" x="1909"/>
        <item m="1" x="3314"/>
        <item m="1" x="939"/>
        <item m="1" x="3157"/>
        <item m="1" x="3864"/>
        <item m="1" x="4209"/>
        <item m="1" x="664"/>
        <item m="1" x="675"/>
        <item m="1" x="2892"/>
        <item m="1" x="3156"/>
        <item m="1" x="3158"/>
        <item m="1" x="3153"/>
        <item m="1" x="671"/>
        <item m="1" x="186"/>
        <item m="1" x="679"/>
        <item m="1" x="2074"/>
        <item m="1" x="3150"/>
        <item m="1" x="2891"/>
        <item m="1" x="4806"/>
        <item m="1" x="4866"/>
        <item m="1" x="1724"/>
        <item m="1" x="4215"/>
        <item m="1" x="3849"/>
        <item m="1" x="515"/>
        <item m="1" x="3142"/>
        <item m="1" x="338"/>
        <item m="1" x="2806"/>
        <item m="1" x="3994"/>
        <item m="1" x="5299"/>
        <item m="1" x="330"/>
        <item m="1" x="4875"/>
        <item m="1" x="5936"/>
        <item m="1" x="2228"/>
        <item m="1" x="4100"/>
        <item m="1" x="5270"/>
        <item m="1" x="6158"/>
        <item m="1" x="6057"/>
        <item m="1" x="3296"/>
        <item m="1" x="1789"/>
        <item m="1" x="1784"/>
        <item m="1" x="666"/>
        <item m="1" x="3154"/>
        <item m="1" x="5865"/>
        <item m="1" x="5471"/>
        <item m="1" x="3615"/>
        <item m="1" x="4469"/>
        <item m="1" x="4844"/>
        <item m="1" x="1440"/>
        <item m="1" x="2539"/>
        <item m="1" x="4307"/>
        <item m="1" x="2253"/>
        <item m="1" x="2432"/>
        <item m="1" x="447"/>
        <item m="1" x="4460"/>
        <item m="1" x="6437"/>
        <item m="1" x="2801"/>
        <item m="1" x="5444"/>
        <item m="1" x="983"/>
        <item m="1" x="2463"/>
        <item m="1" x="5912"/>
        <item m="1" x="4046"/>
        <item m="1" x="3043"/>
        <item m="1" x="2406"/>
        <item m="1" x="1193"/>
        <item m="1" x="4302"/>
        <item m="1" x="689"/>
        <item m="1" x="5418"/>
        <item m="1" x="3956"/>
        <item m="1" x="3929"/>
        <item m="1" x="2966"/>
        <item m="1" x="2680"/>
        <item m="1" x="6133"/>
        <item m="1" x="2977"/>
        <item m="1" x="3622"/>
        <item m="1" x="1485"/>
        <item m="1" x="6438"/>
        <item m="1" x="3918"/>
        <item m="1" x="1503"/>
        <item m="1" x="2770"/>
        <item m="1" x="3387"/>
        <item m="1" x="6420"/>
        <item m="1" x="5712"/>
        <item m="1" x="2331"/>
        <item m="1" x="1924"/>
        <item m="1" x="3707"/>
        <item m="1" x="6426"/>
        <item m="1" x="5717"/>
        <item m="1" x="2932"/>
        <item m="1" x="4765"/>
        <item m="1" x="4764"/>
        <item m="1" x="5232"/>
        <item m="1" x="2052"/>
        <item m="1" x="3323"/>
        <item m="1" x="3865"/>
        <item m="1" x="5027"/>
        <item m="1" x="2324"/>
        <item m="1" x="2009"/>
        <item m="1" x="2873"/>
        <item m="1" x="2250"/>
        <item m="1" x="6459"/>
        <item m="1" x="731"/>
        <item m="1" x="4565"/>
        <item m="1" x="3572"/>
        <item m="1" x="3944"/>
        <item m="1" x="1968"/>
        <item m="1" x="4869"/>
        <item m="1" x="4443"/>
        <item m="1" x="5395"/>
        <item m="1" x="2004"/>
        <item m="1" x="6010"/>
        <item m="1" x="2459"/>
        <item m="1" x="1005"/>
        <item m="1" x="5955"/>
        <item m="1" x="5460"/>
        <item m="1" x="2481"/>
        <item m="1" x="4890"/>
        <item m="1" x="3888"/>
        <item m="1" x="5855"/>
        <item m="1" x="2606"/>
        <item m="1" x="4615"/>
        <item m="1" x="2685"/>
        <item m="1" x="1677"/>
        <item m="1" x="3449"/>
        <item m="1" x="4346"/>
        <item m="1" x="4990"/>
        <item m="1" x="5593"/>
        <item m="1" x="3628"/>
        <item m="1" x="3413"/>
        <item m="1" x="6027"/>
        <item m="1" x="3313"/>
        <item m="1" x="5424"/>
        <item m="1" x="4699"/>
        <item m="1" x="4229"/>
        <item m="1" x="5040"/>
        <item m="1" x="4076"/>
        <item m="1" x="4697"/>
        <item m="1" x="906"/>
        <item m="1" x="2068"/>
        <item m="1" x="5137"/>
        <item m="1" x="2769"/>
        <item m="1" x="2945"/>
        <item m="1" x="5674"/>
        <item m="1" x="5947"/>
        <item m="1" x="3773"/>
        <item m="1" x="5738"/>
        <item m="1" x="1132"/>
        <item m="1" x="2422"/>
        <item m="1" x="522"/>
        <item m="1" x="3347"/>
        <item m="1" x="5756"/>
        <item m="1" x="1448"/>
        <item m="1" x="4876"/>
        <item m="1" x="6176"/>
        <item m="1" x="5092"/>
        <item m="1" x="1741"/>
        <item m="1" x="2178"/>
        <item m="1" x="2297"/>
        <item m="1" x="3148"/>
        <item m="1" x="6028"/>
        <item m="1" x="4804"/>
        <item m="1" x="6270"/>
        <item m="1" x="6169"/>
        <item m="1" x="1860"/>
        <item m="1" x="5781"/>
        <item m="1" x="3368"/>
        <item m="1" x="697"/>
        <item m="1" x="1449"/>
        <item m="1" x="277"/>
        <item m="1" x="499"/>
        <item m="1" x="740"/>
        <item m="1" x="3528"/>
        <item m="1" x="2838"/>
        <item m="1" x="1764"/>
        <item m="1" x="1012"/>
        <item m="1" x="5975"/>
        <item m="1" x="1087"/>
        <item m="1" x="4230"/>
        <item m="1" x="5810"/>
        <item m="1" x="924"/>
        <item m="1" x="5358"/>
        <item m="1" x="6249"/>
        <item m="1" x="6383"/>
        <item m="1" x="3958"/>
        <item m="1" x="1053"/>
        <item m="1" x="3938"/>
        <item m="1" x="5646"/>
        <item m="1" x="3753"/>
        <item m="1" x="6097"/>
        <item m="1" x="5404"/>
        <item m="1" x="236"/>
        <item m="1" x="925"/>
        <item m="1" x="548"/>
        <item m="1" x="1956"/>
        <item m="1" x="3344"/>
        <item m="1" x="1632"/>
        <item m="1" x="3493"/>
        <item m="1" x="3121"/>
        <item m="1" x="1951"/>
        <item m="1" x="6373"/>
        <item m="1" x="6287"/>
        <item m="1" x="6108"/>
        <item m="1" x="5978"/>
        <item m="1" x="2443"/>
        <item m="1" x="1333"/>
        <item m="1" x="2525"/>
        <item m="1" x="6316"/>
        <item m="1" x="2008"/>
        <item m="1" x="4658"/>
        <item m="1" x="5373"/>
        <item m="1" x="6196"/>
        <item m="1" x="5277"/>
        <item m="1" x="1531"/>
        <item m="1" x="890"/>
        <item m="1" x="4175"/>
        <item m="1" x="197"/>
        <item m="1" x="1791"/>
        <item m="1" x="4969"/>
        <item m="1" x="3149"/>
        <item m="1" x="4845"/>
        <item m="1" x="3470"/>
        <item m="1" x="2416"/>
        <item m="1" x="6333"/>
        <item m="1" x="618"/>
        <item m="1" x="2642"/>
        <item m="1" x="1882"/>
        <item m="1" x="3960"/>
        <item m="1" x="4998"/>
        <item m="1" x="2192"/>
        <item m="1" x="2275"/>
        <item m="1" x="2044"/>
        <item m="1" x="3062"/>
        <item m="1" x="1079"/>
        <item m="1" x="4983"/>
        <item m="1" x="4102"/>
        <item m="1" x="1075"/>
        <item m="1" x="4603"/>
        <item m="1" x="4768"/>
        <item m="1" x="3114"/>
        <item m="1" x="4051"/>
        <item m="1" x="1518"/>
        <item m="1" x="3007"/>
        <item m="1" x="3755"/>
        <item m="1" x="4172"/>
        <item m="1" x="3680"/>
        <item m="1" x="1317"/>
        <item m="1" x="5405"/>
        <item m="1" x="4605"/>
        <item m="1" x="1709"/>
        <item m="1" x="3279"/>
        <item m="1" x="1458"/>
        <item m="1" x="2032"/>
        <item m="1" x="4070"/>
        <item m="1" x="5699"/>
        <item m="1" x="2709"/>
        <item m="1" x="4030"/>
        <item m="1" x="5355"/>
        <item m="1" x="4698"/>
        <item m="1" x="2352"/>
        <item m="1" x="5763"/>
        <item m="1" x="786"/>
        <item m="1" x="920"/>
        <item m="1" x="3962"/>
        <item m="1" x="4304"/>
        <item m="1" x="1105"/>
        <item m="1" x="4305"/>
        <item m="1" x="4695"/>
        <item m="1" x="2665"/>
        <item m="1" x="1539"/>
        <item m="1" x="1582"/>
        <item m="1" x="742"/>
        <item m="1" x="2278"/>
        <item m="1" x="2473"/>
        <item m="1" x="6371"/>
        <item m="1" x="1823"/>
        <item m="1" x="5561"/>
        <item m="1" x="1680"/>
        <item m="1" x="5160"/>
        <item m="1" x="3970"/>
        <item m="1" x="5568"/>
        <item m="1" x="2312"/>
        <item m="1" x="2067"/>
        <item m="1" x="3330"/>
        <item m="1" x="4999"/>
        <item m="1" x="3176"/>
        <item m="1" x="5335"/>
        <item m="1" x="778"/>
        <item m="1" x="2370"/>
        <item m="1" x="2585"/>
        <item m="1" x="2221"/>
        <item m="1" x="393"/>
        <item m="1" x="3833"/>
        <item m="1" x="1760"/>
        <item m="1" x="5022"/>
        <item m="1" x="5398"/>
        <item m="1" x="1551"/>
        <item m="1" x="4163"/>
        <item m="1" x="4632"/>
        <item m="1" x="6194"/>
        <item m="1" x="2213"/>
        <item m="1" x="2697"/>
        <item m="1" x="5835"/>
        <item m="1" x="6155"/>
        <item m="1" x="283"/>
        <item m="1" x="512"/>
        <item m="1" x="5731"/>
        <item m="1" x="3383"/>
        <item m="1" x="1842"/>
        <item m="1" x="6113"/>
        <item m="1" x="3180"/>
        <item m="1" x="5883"/>
        <item m="1" x="2113"/>
        <item m="1" x="3519"/>
        <item m="1" x="5536"/>
        <item m="1" x="614"/>
        <item m="1" x="2827"/>
        <item m="1" x="1783"/>
        <item m="1" x="3520"/>
        <item m="1" x="1261"/>
        <item m="1" x="5201"/>
        <item m="1" x="1486"/>
        <item m="1" x="6268"/>
        <item m="1" x="3882"/>
        <item m="1" x="2281"/>
        <item m="1" x="3203"/>
        <item m="1" x="2203"/>
        <item m="1" x="3845"/>
        <item m="1" x="4243"/>
        <item m="1" x="5015"/>
        <item m="1" x="2731"/>
        <item m="1" x="4767"/>
        <item m="1" x="2277"/>
        <item m="1" x="2187"/>
        <item m="1" x="3341"/>
        <item m="1" x="6015"/>
        <item m="1" x="4904"/>
        <item m="1" x="5815"/>
        <item m="1" x="5464"/>
        <item m="1" x="2484"/>
        <item m="1" x="237"/>
        <item m="1" x="3364"/>
        <item m="1" x="1647"/>
        <item m="1" x="785"/>
        <item m="1" x="4283"/>
        <item m="1" x="2703"/>
        <item m="1" x="3560"/>
        <item m="1" x="4857"/>
        <item m="1" x="4257"/>
        <item m="1" x="3286"/>
        <item m="1" x="2230"/>
        <item m="1" x="1147"/>
        <item m="1" x="1681"/>
        <item m="1" x="5106"/>
        <item m="1" x="6003"/>
        <item m="1" x="1310"/>
        <item m="1" x="1232"/>
        <item m="1" x="2572"/>
        <item m="1" x="2424"/>
        <item m="1" x="3440"/>
        <item m="1" x="5000"/>
        <item m="1" x="6098"/>
        <item m="1" x="4749"/>
        <item m="1" x="5569"/>
        <item m="1" x="3697"/>
        <item m="1" x="374"/>
        <item m="1" x="1757"/>
        <item m="1" x="2591"/>
        <item m="1" x="2306"/>
        <item m="1" x="2031"/>
        <item m="1" x="5233"/>
        <item m="1" x="1088"/>
        <item m="1" x="6069"/>
        <item m="1" x="5112"/>
        <item m="1" x="2336"/>
        <item m="1" x="4356"/>
        <item m="1" x="5367"/>
        <item m="1" x="1701"/>
        <item m="1" x="1575"/>
        <item m="1" x="952"/>
        <item m="1" x="5144"/>
        <item m="1" x="4067"/>
        <item m="1" x="4013"/>
        <item m="1" x="4069"/>
        <item m="1" x="5619"/>
        <item m="1" x="5143"/>
        <item m="1" x="2451"/>
        <item m="1" x="4012"/>
        <item m="1" x="662"/>
        <item m="1" x="4068"/>
        <item m="1" x="5145"/>
        <item m="1" x="3490"/>
        <item m="1" x="6117"/>
        <item m="1" x="5827"/>
        <item m="1" x="5820"/>
        <item m="1" x="224"/>
        <item m="1" x="3919"/>
        <item m="1" x="1629"/>
        <item m="1" x="3702"/>
        <item m="1" x="5588"/>
        <item m="1" x="3446"/>
        <item m="1" x="589"/>
        <item m="1" x="4891"/>
        <item m="1" x="1785"/>
        <item m="1" x="4106"/>
        <item m="1" x="3688"/>
        <item m="1" x="1122"/>
        <item m="1" x="5601"/>
        <item m="1" x="4965"/>
        <item m="1" x="3472"/>
        <item m="1" x="4420"/>
        <item m="1" x="3547"/>
        <item m="1" x="2560"/>
        <item m="1" x="3979"/>
        <item m="1" x="1009"/>
        <item m="1" x="6293"/>
        <item m="1" x="2033"/>
        <item m="1" x="5696"/>
        <item m="1" x="987"/>
        <item m="1" x="5366"/>
        <item m="1" x="3611"/>
        <item m="1" x="848"/>
        <item m="1" x="6272"/>
        <item m="1" x="2942"/>
        <item m="1" x="4028"/>
        <item m="1" x="2100"/>
        <item m="1" x="6337"/>
        <item m="1" x="5721"/>
        <item m="1" x="4863"/>
        <item m="1" x="2695"/>
        <item m="1" x="1973"/>
        <item m="1" x="4290"/>
        <item m="1" x="3673"/>
        <item m="1" x="2126"/>
        <item m="1" x="4253"/>
        <item m="1" x="4842"/>
        <item m="1" x="1862"/>
        <item m="1" x="2247"/>
        <item m="1" x="3598"/>
        <item m="1" x="1189"/>
        <item m="1" x="825"/>
        <item m="1" x="2235"/>
        <item m="1" x="2955"/>
        <item m="1" x="3194"/>
        <item m="1" x="6399"/>
        <item m="1" x="3943"/>
        <item m="1" x="2538"/>
        <item m="1" x="4684"/>
        <item m="1" x="2465"/>
        <item m="1" x="5507"/>
        <item m="1" x="2386"/>
        <item m="1" x="3784"/>
        <item m="1" x="5067"/>
        <item m="1" x="3292"/>
        <item m="1" x="6477"/>
        <item m="1" x="3599"/>
        <item m="1" x="2488"/>
        <item m="1" x="2887"/>
        <item m="1" x="2928"/>
        <item m="1" x="3061"/>
        <item m="1" x="5394"/>
        <item m="1" x="4600"/>
        <item m="1" x="1405"/>
        <item m="1" x="4769"/>
        <item m="1" x="3554"/>
        <item m="1" x="1474"/>
        <item m="1" x="4043"/>
        <item m="1" x="2455"/>
        <item m="1" x="4237"/>
        <item m="1" x="3438"/>
        <item m="1" x="465"/>
        <item m="1" x="787"/>
        <item m="1" x="1965"/>
        <item m="1" x="1257"/>
        <item m="1" x="5185"/>
        <item m="1" x="1067"/>
        <item m="1" x="2528"/>
        <item m="1" x="4499"/>
        <item m="1" x="1118"/>
        <item m="1" x="6045"/>
        <item m="1" x="5372"/>
        <item m="1" x="4529"/>
        <item m="1" x="6192"/>
        <item m="1" x="3687"/>
        <item m="1" x="4685"/>
        <item m="1" x="1418"/>
        <item m="1" x="6080"/>
        <item m="1" x="1290"/>
        <item m="1" x="1028"/>
        <item m="1" x="3004"/>
        <item m="1" x="5574"/>
        <item m="1" x="6145"/>
        <item m="1" x="5173"/>
        <item m="1" x="3270"/>
        <item m="1" x="1298"/>
        <item m="1" x="5713"/>
        <item m="1" x="3684"/>
        <item m="1" x="3980"/>
        <item m="1" x="3342"/>
        <item m="1" x="2010"/>
        <item m="1" x="6252"/>
        <item m="1" x="5617"/>
        <item m="1" x="2694"/>
        <item m="1" x="6454"/>
        <item m="1" x="5558"/>
        <item m="1" x="2170"/>
        <item m="1" x="2837"/>
        <item m="1" x="3241"/>
        <item m="1" x="6384"/>
        <item m="1" x="1046"/>
        <item m="1" x="5205"/>
        <item m="1" x="1114"/>
        <item m="1" x="5829"/>
        <item m="1" x="1546"/>
        <item m="1" x="6435"/>
        <item m="1" x="3184"/>
        <item m="1" x="2989"/>
        <item m="1" x="299"/>
        <item m="1" x="3704"/>
        <item m="1" x="2157"/>
        <item m="1" x="195"/>
        <item m="1" x="4655"/>
        <item m="1" x="2821"/>
        <item m="1" x="1796"/>
        <item m="1" x="1822"/>
        <item m="1" x="5806"/>
        <item m="1" x="3791"/>
        <item m="1" x="6387"/>
        <item m="1" x="6432"/>
        <item m="1" x="4430"/>
        <item m="1" x="326"/>
        <item m="1" x="3921"/>
        <item m="1" x="6072"/>
        <item m="1" x="3933"/>
        <item m="1" x="5832"/>
        <item m="1" x="4133"/>
        <item m="1" x="5281"/>
        <item m="1" x="4986"/>
        <item m="1" x="3243"/>
        <item m="1" x="784"/>
        <item m="1" x="866"/>
        <item m="1" x="4534"/>
        <item m="1" x="4813"/>
        <item m="1" x="4072"/>
        <item m="1" x="2880"/>
        <item m="1" x="238"/>
        <item m="1" x="2998"/>
        <item m="1" x="5638"/>
        <item m="1" x="961"/>
        <item m="1" x="4937"/>
        <item m="1" x="4686"/>
        <item m="1" x="453"/>
        <item m="1" x="4955"/>
        <item m="1" x="1597"/>
        <item m="1" x="2437"/>
        <item m="1" x="3222"/>
        <item m="1" x="250"/>
        <item m="1" x="372"/>
        <item m="1" x="1471"/>
        <item m="1" x="4606"/>
        <item m="1" x="200"/>
        <item m="1" x="2143"/>
        <item m="1" x="5803"/>
        <item m="1" x="1214"/>
        <item m="1" x="1833"/>
        <item m="1" x="4207"/>
        <item m="1" x="4919"/>
        <item m="1" x="448"/>
        <item m="1" x="431"/>
        <item m="1" x="3015"/>
        <item m="1" x="1229"/>
        <item m="1" x="5818"/>
        <item m="1" x="4291"/>
        <item m="1" x="4889"/>
        <item m="1" x="6467"/>
        <item m="1" x="1314"/>
        <item m="1" x="2197"/>
        <item m="1" x="2165"/>
        <item m="1" x="4836"/>
        <item m="1" x="4628"/>
        <item m="1" x="5771"/>
        <item m="1" x="4566"/>
        <item m="1" x="1236"/>
        <item m="1" x="6068"/>
        <item m="1" x="2965"/>
        <item m="1" x="6109"/>
        <item m="1" x="2908"/>
        <item m="1" x="3779"/>
        <item m="1" x="3159"/>
        <item m="1" x="5109"/>
        <item m="1" x="1201"/>
        <item m="1" x="4186"/>
        <item m="1" x="1650"/>
        <item m="1" x="5230"/>
        <item m="1" x="1755"/>
        <item m="1" x="1173"/>
        <item m="1" x="5042"/>
        <item m="1" x="5469"/>
        <item m="1" x="6052"/>
        <item m="1" x="1500"/>
        <item m="1" x="3127"/>
        <item m="1" x="2883"/>
        <item m="1" x="5852"/>
        <item m="1" x="3046"/>
        <item m="1" x="5514"/>
        <item m="1" x="5231"/>
        <item m="1" x="5805"/>
        <item m="1" x="5708"/>
        <item m="1" x="1006"/>
        <item m="1" x="5522"/>
        <item m="1" x="5252"/>
        <item m="1" x="2307"/>
        <item m="1" x="6263"/>
        <item m="1" x="649"/>
        <item m="1" x="4383"/>
        <item m="1" x="5762"/>
        <item m="1" x="957"/>
        <item m="1" x="5761"/>
        <item m="1" x="2211"/>
        <item m="1" x="1078"/>
        <item m="1" x="4617"/>
        <item m="1" x="1742"/>
        <item m="1" x="5369"/>
        <item m="1" x="2356"/>
        <item m="1" x="586"/>
        <item m="1" x="3744"/>
        <item m="1" x="975"/>
        <item m="1" x="2972"/>
        <item m="1" x="405"/>
        <item m="1" x="2602"/>
        <item m="1" x="2215"/>
        <item m="1" x="4198"/>
        <item m="1" x="4457"/>
        <item m="1" x="475"/>
        <item m="1" x="5132"/>
        <item m="1" x="6193"/>
        <item m="1" x="2626"/>
        <item m="1" x="3447"/>
        <item m="1" x="714"/>
        <item m="1" x="263"/>
        <item m="1" x="6208"/>
        <item m="1" x="5336"/>
        <item m="1" x="2598"/>
        <item m="1" x="476"/>
        <item m="1" x="1669"/>
        <item m="1" x="4720"/>
        <item m="1" x="1340"/>
        <item m="1" x="4022"/>
        <item m="1" x="483"/>
        <item m="1" x="3227"/>
        <item m="1" x="5689"/>
        <item m="1" x="1890"/>
        <item m="1" x="1015"/>
        <item m="1" x="1484"/>
        <item m="1" x="2647"/>
        <item m="1" x="5778"/>
        <item m="1" x="5347"/>
        <item m="1" x="5735"/>
        <item m="1" x="4609"/>
        <item m="1" x="5057"/>
        <item m="1" x="1645"/>
        <item m="1" x="5018"/>
        <item m="1" x="6081"/>
        <item m="1" x="1213"/>
        <item m="1" x="3195"/>
        <item m="1" x="6007"/>
        <item m="1" x="6450"/>
        <item m="1" x="654"/>
        <item m="1" x="2397"/>
        <item m="1" x="2395"/>
        <item m="1" x="2396"/>
        <item m="1" x="6451"/>
        <item m="1" x="5734"/>
        <item m="1" x="861"/>
        <item m="1" x="2886"/>
        <item m="1" x="1957"/>
        <item m="1" x="2037"/>
        <item m="1" x="2936"/>
        <item m="1" x="6013"/>
        <item m="1" x="4080"/>
        <item m="1" x="3584"/>
        <item m="1" x="1739"/>
        <item m="1" x="5854"/>
        <item m="1" x="495"/>
        <item m="1" x="739"/>
        <item m="1" x="6440"/>
        <item m="1" x="5452"/>
        <item m="1" x="1109"/>
        <item m="1" x="1727"/>
        <item m="1" x="1396"/>
        <item m="1" x="3992"/>
        <item m="1" x="6050"/>
        <item m="1" x="2142"/>
        <item m="1" x="3978"/>
        <item m="1" x="5695"/>
        <item m="1" x="6417"/>
        <item m="1" x="4546"/>
        <item m="1" x="4393"/>
        <item m="1" x="1286"/>
        <item m="1" x="5780"/>
        <item m="1" x="3868"/>
        <item m="1" x="3738"/>
        <item m="1" x="1002"/>
        <item m="1" x="3426"/>
        <item m="1" x="1451"/>
        <item m="1" x="847"/>
        <item m="1" x="3638"/>
        <item m="1" x="3819"/>
        <item m="1" x="5068"/>
        <item m="1" x="1895"/>
        <item m="1" x="5637"/>
        <item m="1" x="271"/>
        <item m="1" x="2981"/>
        <item m="1" x="4088"/>
        <item m="1" x="3593"/>
        <item m="1" x="5654"/>
        <item m="1" x="4766"/>
        <item m="1" x="1230"/>
        <item m="1" x="3473"/>
        <item m="1" x="2366"/>
        <item m="1" x="1463"/>
        <item m="1" x="345"/>
        <item m="1" x="1529"/>
        <item m="1" x="4824"/>
        <item m="1" x="4400"/>
        <item m="1" x="2201"/>
        <item m="1" x="6012"/>
        <item m="1" x="4169"/>
        <item m="1" x="1704"/>
        <item m="1" x="3660"/>
        <item m="1" x="1852"/>
        <item m="1" x="2812"/>
        <item m="1" x="6463"/>
        <item m="1" x="6360"/>
        <item m="1" x="2836"/>
        <item m="1" x="4284"/>
        <item m="1" x="377"/>
        <item m="1" x="3073"/>
        <item m="1" x="582"/>
        <item m="1" x="307"/>
        <item m="1" x="5334"/>
        <item m="1" x="2398"/>
        <item m="1" x="4555"/>
        <item m="1" x="5488"/>
        <item m="1" x="5105"/>
        <item m="1" x="564"/>
        <item m="1" x="3809"/>
        <item m="1" x="4389"/>
        <item m="1" x="2296"/>
        <item m="1" x="2153"/>
        <item m="1" x="3469"/>
        <item m="1" x="2076"/>
        <item m="1" x="2543"/>
        <item m="1" x="1654"/>
        <item m="1" x="5576"/>
        <item m="1" x="4042"/>
        <item m="1" x="3783"/>
        <item m="1" x="6412"/>
        <item m="1" x="4329"/>
        <item m="1" x="273"/>
        <item m="1" x="2822"/>
        <item m="1" x="948"/>
        <item m="1" x="1264"/>
        <item m="1" x="4233"/>
        <item m="1" x="4394"/>
        <item m="1" x="2903"/>
        <item m="1" x="2050"/>
        <item m="1" x="3729"/>
        <item m="1" x="4567"/>
        <item m="1" x="1294"/>
        <item m="1" x="454"/>
        <item m="1" x="4956"/>
        <item m="1" x="3117"/>
        <item m="1" x="1313"/>
        <item m="1" x="3689"/>
        <item m="1" x="4672"/>
        <item m="1" x="1573"/>
        <item m="1" x="2552"/>
        <item m="1" x="2607"/>
        <item m="1" x="3709"/>
        <item m="1" x="4673"/>
        <item m="1" x="1615"/>
        <item m="1" x="1616"/>
        <item m="1" x="4648"/>
        <item m="1" x="2269"/>
        <item m="1" x="3726"/>
        <item m="1" x="3055"/>
        <item m="1" x="3460"/>
        <item m="1" x="3582"/>
        <item m="1" x="191"/>
        <item m="1" x="1792"/>
        <item m="1" x="3366"/>
        <item m="1" x="222"/>
        <item m="1" x="6231"/>
        <item m="1" x="2896"/>
        <item m="1" x="4415"/>
        <item m="1" x="838"/>
        <item m="1" x="2582"/>
        <item m="1" x="310"/>
        <item m="1" x="3644"/>
        <item m="1" x="348"/>
        <item m="1" x="5613"/>
        <item m="1" x="5769"/>
        <item m="1" x="3650"/>
        <item m="1" x="4298"/>
        <item m="1" x="619"/>
        <item m="1" x="4654"/>
        <item m="1" x="4691"/>
        <item m="1" x="5907"/>
        <item m="1" x="2226"/>
        <item m="1" x="1900"/>
        <item m="1" x="6232"/>
        <item m="1" x="6247"/>
        <item m="1" x="2549"/>
        <item m="1" x="835"/>
        <item m="1" x="5838"/>
        <item m="1" x="2962"/>
        <item m="1" x="456"/>
        <item m="1" x="4333"/>
        <item m="1" x="3507"/>
        <item m="1" x="4152"/>
        <item m="1" x="1929"/>
        <item m="1" x="365"/>
        <item m="1" x="5017"/>
        <item m="1" x="1279"/>
        <item m="1" x="6494"/>
        <item m="1" x="932"/>
        <item m="1" x="6141"/>
        <item m="1" x="1857"/>
        <item m="1" x="4147"/>
        <item m="1" x="5191"/>
        <item m="1" x="4678"/>
        <item m="1" x="3752"/>
        <item m="1" x="5360"/>
        <item m="1" x="3160"/>
        <item m="1" x="3306"/>
        <item m="1" x="2840"/>
        <item m="1" x="1389"/>
        <item m="1" x="958"/>
        <item m="1" x="5023"/>
        <item m="1" x="5678"/>
        <item m="1" x="2692"/>
        <item m="1" x="4935"/>
        <item m="1" x="4375"/>
        <item m="1" x="2625"/>
        <item m="1" x="5789"/>
        <item m="1" x="2117"/>
        <item m="1" x="2367"/>
        <item m="1" x="1767"/>
        <item m="1" x="2360"/>
        <item m="1" x="6021"/>
        <item m="1" x="247"/>
        <item m="1" x="1443"/>
        <item m="1" x="4696"/>
        <item m="1" x="6058"/>
        <item m="1" x="2098"/>
        <item m="1" x="2492"/>
        <item m="1" x="3032"/>
        <item m="1" x="2266"/>
        <item m="1" x="3539"/>
        <item m="1" x="4226"/>
        <item m="1" x="5307"/>
        <item m="1" x="201"/>
        <item m="1" x="1422"/>
        <item m="1" x="5961"/>
        <item m="1" x="3751"/>
        <item m="1" x="2988"/>
        <item m="1" x="2898"/>
        <item m="1" x="3801"/>
        <item m="1" x="4115"/>
        <item m="1" x="2797"/>
        <item m="1" x="2688"/>
        <item m="1" x="2514"/>
        <item m="1" x="3415"/>
        <item m="1" x="2096"/>
        <item m="1" x="4442"/>
        <item m="1" x="5925"/>
        <item m="1" x="1144"/>
        <item m="1" x="4811"/>
        <item m="1" x="2059"/>
        <item m="1" x="1756"/>
        <item m="1" x="4397"/>
        <item m="1" x="2922"/>
        <item m="1" x="2544"/>
        <item m="1" x="5450"/>
        <item m="1" x="2014"/>
        <item m="1" x="2734"/>
        <item m="1" x="5234"/>
        <item m="1" x="4404"/>
        <item m="1" x="317"/>
        <item m="1" x="5672"/>
        <item m="1" x="1231"/>
        <item m="1" x="4989"/>
        <item m="1" x="2065"/>
        <item m="1" x="3669"/>
        <item m="1" x="2686"/>
        <item m="1" x="4882"/>
        <item m="1" x="2579"/>
        <item m="1" x="2341"/>
        <item m="1" x="5441"/>
        <item m="1" x="5269"/>
        <item m="1" x="4722"/>
        <item m="1" x="4627"/>
        <item m="1" x="364"/>
        <item m="1" x="2177"/>
        <item m="1" x="5748"/>
        <item m="1" x="1272"/>
        <item m="1" x="1588"/>
        <item m="1" x="4105"/>
        <item m="1" x="5377"/>
        <item m="1" x="5370"/>
        <item m="1" x="6280"/>
        <item m="1" x="6219"/>
        <item m="1" x="571"/>
        <item m="1" x="3352"/>
        <item m="1" x="2559"/>
        <item m="1" x="539"/>
        <item m="1" x="1835"/>
        <item m="1" x="2574"/>
        <item m="1" x="3781"/>
        <item m="1" x="5630"/>
        <item m="1" x="6302"/>
        <item m="1" x="3679"/>
        <item m="1" x="753"/>
        <item m="1" x="1160"/>
        <item m="1" x="3930"/>
        <item m="1" x="5639"/>
        <item m="1" x="3311"/>
        <item m="1" x="2501"/>
        <item m="1" x="5965"/>
        <item m="1" x="1560"/>
        <item m="1" x="3705"/>
        <item m="1" x="6434"/>
        <item m="1" x="4893"/>
        <item m="1" x="912"/>
        <item m="1" x="2555"/>
        <item m="1" x="5388"/>
        <item m="1" x="5718"/>
        <item m="1" x="4616"/>
        <item m="1" x="4399"/>
        <item m="1" x="5371"/>
        <item m="1" x="5238"/>
        <item m="1" x="6234"/>
        <item m="1" x="954"/>
        <item m="1" x="3695"/>
        <item m="1" x="2675"/>
        <item m="1" x="2217"/>
        <item m="1" x="594"/>
        <item m="1" x="442"/>
        <item m="1" x="1219"/>
        <item m="1" x="3211"/>
        <item m="1" x="5456"/>
        <item m="1" x="3403"/>
        <item m="1" x="2446"/>
        <item m="1" x="2474"/>
        <item m="1" x="1971"/>
        <item m="1" x="488"/>
        <item m="1" x="6004"/>
        <item m="1" x="3714"/>
        <item m="1" x="1821"/>
        <item m="1" x="4488"/>
        <item m="1" x="5863"/>
        <item m="1" x="5457"/>
        <item m="1" x="4486"/>
        <item m="1" x="4960"/>
        <item m="1" x="4959"/>
        <item m="1" x="1729"/>
        <item m="1" x="4827"/>
        <item m="1" x="3265"/>
        <item m="1" x="3581"/>
        <item m="1" x="4803"/>
        <item m="1" x="3559"/>
        <item m="1" x="3312"/>
        <item m="1" x="2046"/>
        <item m="1" x="5688"/>
        <item m="1" x="5529"/>
        <item m="1" x="812"/>
        <item m="1" x="3193"/>
        <item m="1" x="206"/>
        <item m="1" x="5329"/>
        <item m="1" x="207"/>
        <item m="1" x="4191"/>
        <item m="1" x="4192"/>
        <item m="1" x="5330"/>
        <item m="1" x="2707"/>
        <item m="1" x="2405"/>
        <item m="1" x="6146"/>
        <item m="1" x="4208"/>
        <item m="1" x="1678"/>
        <item m="1" x="1550"/>
        <item m="1" x="5544"/>
        <item m="1" x="2350"/>
        <item m="1" x="3668"/>
        <item m="1" x="3878"/>
        <item m="1" x="974"/>
        <item m="1" x="6086"/>
        <item m="1" x="6468"/>
        <item m="1" x="3798"/>
        <item m="1" x="3855"/>
        <item m="1" x="235"/>
        <item m="1" x="2333"/>
        <item m="1" x="3070"/>
        <item m="1" x="5296"/>
        <item m="1" x="2283"/>
        <item m="1" x="5719"/>
        <item m="1" x="1596"/>
        <item m="1" x="4178"/>
        <item m="1" x="5276"/>
        <item m="1" x="5962"/>
        <item m="1" x="2127"/>
        <item m="1" x="281"/>
        <item m="1" x="597"/>
        <item m="1" x="3140"/>
        <item m="1" x="5351"/>
        <item m="1" x="1553"/>
        <item m="1" x="5180"/>
        <item m="1" x="5547"/>
        <item m="1" x="2722"/>
        <item m="1" x="857"/>
        <item m="1" x="2105"/>
        <item m="1" x="1846"/>
        <item m="1" x="2531"/>
        <item m="1" x="1281"/>
        <item m="1" x="1156"/>
        <item m="1" x="2144"/>
        <item m="1" x="4111"/>
        <item m="1" x="315"/>
        <item m="1" x="305"/>
        <item m="1" x="3258"/>
        <item m="1" x="6166"/>
        <item m="1" x="2815"/>
        <item m="1" x="1745"/>
        <item m="1" x="4162"/>
        <item m="1" x="5104"/>
        <item m="1" x="3223"/>
        <item m="1" x="2454"/>
        <item m="1" x="4251"/>
        <item m="1" x="590"/>
        <item m="1" x="5153"/>
        <item m="1" x="3568"/>
        <item m="1" x="4149"/>
        <item m="1" x="2913"/>
        <item m="1" x="5410"/>
        <item m="1" x="5425"/>
        <item m="1" x="3169"/>
        <item m="1" x="4410"/>
        <item m="1" x="921"/>
        <item m="1" x="4138"/>
        <item m="1" x="3217"/>
        <item m="1" x="6066"/>
        <item m="1" x="1797"/>
        <item m="1" x="4272"/>
        <item m="1" x="3972"/>
        <item m="1" x="1188"/>
        <item m="1" x="3922"/>
        <item m="1" x="4892"/>
        <item m="1" x="6048"/>
        <item m="1" x="1182"/>
        <item m="1" x="5066"/>
        <item m="1" x="2365"/>
        <item m="1" x="462"/>
        <item m="1" x="5020"/>
        <item m="1" x="3683"/>
        <item m="1" x="5604"/>
        <item m="1" x="4108"/>
        <item m="1" x="2146"/>
        <item m="1" x="3428"/>
        <item m="1" x="3906"/>
        <item m="1" x="1549"/>
        <item m="1" x="5786"/>
        <item m="1" x="5597"/>
        <item m="1" x="1562"/>
        <item m="1" x="4461"/>
        <item m="1" x="1726"/>
        <item m="1" x="3719"/>
        <item m="1" x="4045"/>
        <item m="1" x="1625"/>
        <item m="1" x="3678"/>
        <item m="1" x="1348"/>
        <item m="1" x="4821"/>
        <item m="1" x="2038"/>
        <item m="1" x="1720"/>
        <item m="1" x="997"/>
        <item m="1" x="1165"/>
        <item m="1" x="3587"/>
        <item m="1" x="4489"/>
        <item m="1" x="3405"/>
        <item m="1" x="4755"/>
        <item m="1" x="1861"/>
        <item m="1" x="5790"/>
        <item m="1" x="3010"/>
        <item m="1" x="3641"/>
        <item m="1" x="5189"/>
        <item m="1" x="3443"/>
        <item m="1" x="2376"/>
        <item m="1" x="378"/>
        <item m="1" x="2441"/>
        <item m="1" x="3966"/>
        <item m="1" x="4515"/>
        <item m="1" x="2340"/>
        <item m="1" x="4131"/>
        <item m="1" x="3003"/>
        <item m="1" x="5049"/>
        <item m="1" x="293"/>
        <item m="1" x="4456"/>
        <item m="1" x="993"/>
        <item m="1" x="6006"/>
        <item m="1" x="4514"/>
        <item m="1" x="215"/>
        <item m="1" x="1642"/>
        <item m="1" x="4158"/>
        <item m="1" x="5262"/>
        <item m="1" x="434"/>
        <item m="1" x="6095"/>
        <item m="1" x="203"/>
        <item m="1" x="1385"/>
        <item m="1" x="5253"/>
        <item m="1" x="4091"/>
        <item m="1" x="3951"/>
        <item m="1" x="1930"/>
        <item m="1" x="386"/>
        <item m="1" x="1390"/>
        <item m="1" x="585"/>
        <item m="1" x="3098"/>
        <item m="1" x="5960"/>
        <item m="1" x="1772"/>
        <item m="1" x="6444"/>
        <item m="1" x="2114"/>
        <item m="1" x="5847"/>
        <item m="1" x="3965"/>
        <item m="1" x="809"/>
        <item m="1" x="6317"/>
        <item m="1" x="3163"/>
        <item m="1" x="1086"/>
        <item m="1" x="758"/>
        <item m="1" x="292"/>
        <item m="1" x="3873"/>
        <item m="1" x="3525"/>
        <item m="1" x="1051"/>
        <item m="1" x="6088"/>
        <item m="1" x="1984"/>
        <item m="1" x="556"/>
        <item m="1" x="1472"/>
        <item m="1" x="1626"/>
        <item m="1" x="5842"/>
        <item m="1" x="1081"/>
        <item m="1" x="4923"/>
        <item m="1" x="4596"/>
        <item m="1" x="4976"/>
        <item m="1" x="2808"/>
        <item m="1" x="567"/>
        <item m="1" x="1478"/>
        <item m="1" x="1169"/>
        <item m="1" x="2807"/>
        <item m="1" x="3682"/>
        <item m="1" x="460"/>
        <item m="1" x="4705"/>
        <item m="1" x="6424"/>
        <item m="1" x="3334"/>
        <item m="1" x="4289"/>
        <item m="1" x="3037"/>
        <item m="1" x="463"/>
        <item m="1" x="2866"/>
        <item m="1" x="5393"/>
        <item m="1" x="2393"/>
        <item m="1" x="5521"/>
        <item m="1" x="1131"/>
        <item m="1" x="4078"/>
        <item m="1" x="746"/>
        <item m="1" x="683"/>
        <item m="1" x="4622"/>
        <item m="1" x="3349"/>
        <item m="1" x="219"/>
        <item m="1" x="2865"/>
        <item m="1" x="392"/>
        <item m="1" x="375"/>
        <item m="1" x="1408"/>
        <item m="1" x="775"/>
        <item m="1" x="2872"/>
        <item m="1" x="3218"/>
        <item m="1" x="5356"/>
        <item m="1" x="877"/>
        <item m="1" x="2313"/>
        <item m="1" x="3698"/>
        <item m="1" x="6018"/>
        <item m="1" x="2172"/>
        <item m="1" x="6190"/>
        <item m="1" x="2877"/>
        <item m="1" x="6397"/>
        <item m="1" x="4467"/>
        <item m="1" x="1483"/>
        <item m="1" x="1021"/>
        <item m="1" x="2604"/>
        <item m="1" x="4925"/>
        <item m="1" x="3373"/>
        <item m="1" x="5417"/>
        <item m="1" x="823"/>
        <item m="1" x="3743"/>
        <item m="1" x="4651"/>
        <item m="1" x="2814"/>
        <item m="1" x="5644"/>
        <item m="1" x="3202"/>
        <item m="1" x="2479"/>
        <item m="1" x="2904"/>
        <item m="1" x="3024"/>
        <item m="1" x="601"/>
        <item m="1" x="2842"/>
        <item m="1" x="3934"/>
        <item m="1" x="3544"/>
        <item m="1" x="5566"/>
        <item m="1" x="4157"/>
        <item m="1" x="6344"/>
        <item m="1" x="3021"/>
        <item m="1" x="3932"/>
        <item m="1" x="1974"/>
        <item m="1" x="484"/>
        <item m="1" x="1537"/>
        <item m="1" x="3271"/>
        <item m="1" x="2243"/>
        <item m="1" x="5559"/>
        <item m="1" x="852"/>
        <item m="1" x="4947"/>
        <item m="1" x="1804"/>
        <item m="1" x="302"/>
        <item m="1" x="436"/>
        <item m="1" x="2924"/>
        <item m="1" x="5849"/>
        <item m="1" x="2140"/>
        <item m="1" x="4901"/>
        <item m="1" x="6203"/>
        <item m="1" x="4763"/>
        <item m="1" x="4881"/>
        <item m="1" x="2654"/>
        <item m="1" x="5094"/>
        <item m="1" x="5976"/>
        <item m="1" x="626"/>
        <item m="1" x="853"/>
        <item m="1" x="4426"/>
        <item m="1" x="2976"/>
        <item m="1" x="2207"/>
        <item m="1" x="4465"/>
        <item m="1" x="5268"/>
        <item m="1" x="6044"/>
        <item m="1" x="5085"/>
        <item m="1" x="341"/>
        <item m="1" x="2682"/>
        <item m="1" x="6093"/>
        <item m="1" x="1983"/>
        <item m="1" x="5952"/>
        <item m="1" x="2993"/>
        <item m="1" x="2291"/>
        <item m="1" x="575"/>
        <item m="1" x="1982"/>
        <item m="1" x="6339"/>
        <item m="1" x="631"/>
        <item m="1" x="3823"/>
        <item m="1" x="6134"/>
        <item m="1" x="826"/>
        <item m="1" x="4358"/>
        <item m="1" x="3411"/>
        <item m="1" x="5683"/>
        <item m="1" x="3006"/>
        <item m="1" x="576"/>
        <item m="1" x="5303"/>
        <item m="1" x="3492"/>
        <item m="1" x="4516"/>
        <item m="1" x="2477"/>
        <item m="1" x="4047"/>
        <item m="1" x="3097"/>
        <item m="1" x="4524"/>
        <item m="1" x="2975"/>
        <item m="1" x="2206"/>
        <item m="1" x="5222"/>
        <item m="1" x="4387"/>
        <item m="1" x="3874"/>
        <item m="1" x="4082"/>
        <item m="1" x="1199"/>
        <item m="1" x="577"/>
        <item m="1" x="4760"/>
        <item m="1" x="5884"/>
        <item m="1" x="3808"/>
        <item m="1" x="3453"/>
        <item m="1" x="4787"/>
        <item m="1" x="5033"/>
        <item m="1" x="3252"/>
        <item m="1" x="5045"/>
        <item m="1" x="2359"/>
        <item m="1" x="4829"/>
        <item m="1" x="572"/>
        <item m="1" x="4311"/>
        <item m="1" x="2218"/>
        <item m="1" x="4140"/>
        <item m="1" x="1813"/>
        <item m="1" x="5824"/>
        <item m="1" x="633"/>
        <item m="1" x="6243"/>
        <item m="1" x="4455"/>
        <item m="1" x="4951"/>
        <item m="1" x="5999"/>
        <item m="1" x="1329"/>
        <item m="1" x="6161"/>
        <item m="1" x="5609"/>
        <item m="1" x="1225"/>
        <item m="1" x="2205"/>
        <item m="1" x="3736"/>
        <item m="1" x="400"/>
        <item m="1" x="2202"/>
        <item m="1" x="2204"/>
        <item m="1" x="3735"/>
        <item m="1" x="5607"/>
        <item m="1" x="5168"/>
        <item m="1" x="1710"/>
        <item m="1" x="3778"/>
        <item m="1" x="2810"/>
        <item m="1" x="3877"/>
        <item m="1" x="2470"/>
        <item m="1" x="565"/>
        <item m="1" x="3384"/>
        <item m="1" x="6262"/>
        <item m="1" x="6038"/>
        <item m="1" x="5794"/>
        <item m="1" x="5363"/>
        <item m="1" x="3399"/>
        <item m="1" x="2652"/>
        <item m="1" x="1866"/>
        <item m="1" x="2252"/>
        <item m="1" x="3120"/>
        <item m="1" x="5981"/>
        <item m="1" x="2833"/>
        <item m="1" x="2916"/>
        <item m="1" x="5150"/>
        <item m="1" x="839"/>
        <item m="1" x="3608"/>
        <item m="1" x="3604"/>
        <item m="1" x="5945"/>
        <item m="1" x="1826"/>
        <item m="1" x="5480"/>
        <item m="1" x="1004"/>
        <item m="1" x="3439"/>
        <item m="1" x="4165"/>
        <item m="1" x="2272"/>
        <item m="1" x="6094"/>
        <item m="1" x="4790"/>
        <item m="1" x="3199"/>
        <item m="1" x="6163"/>
        <item m="1" x="1595"/>
        <item m="1" x="5154"/>
        <item m="1" x="4365"/>
        <item m="1" x="5651"/>
        <item m="1" x="4360"/>
        <item m="1" x="3338"/>
        <item m="1" x="5482"/>
        <item m="1" x="3305"/>
        <item m="1" x="816"/>
        <item m="1" x="2380"/>
        <item m="1" x="2070"/>
        <item m="1" x="4991"/>
        <item m="1" x="3534"/>
        <item m="1" x="2150"/>
        <item m="1" x="5886"/>
        <item m="1" x="606"/>
        <item m="1" x="360"/>
        <item m="1" x="4228"/>
        <item m="1" x="2640"/>
        <item m="1" x="1164"/>
        <item m="1" x="423"/>
        <item m="1" x="4987"/>
        <item m="1" x="4711"/>
        <item m="1" x="762"/>
        <item m="1" x="2957"/>
        <item m="1" x="4345"/>
        <item m="1" x="4557"/>
        <item m="1" x="1022"/>
        <item m="1" x="5361"/>
        <item m="1" x="5481"/>
        <item m="1" x="6326"/>
        <item m="1" x="1157"/>
        <item m="1" x="1033"/>
        <item m="1" x="6105"/>
        <item m="1" x="6205"/>
        <item m="1" x="5265"/>
        <item m="1" x="4864"/>
        <item m="1" x="5804"/>
        <item m="1" x="566"/>
        <item m="1" x="1070"/>
        <item m="1" x="5170"/>
        <item m="1" x="6119"/>
        <item m="1" x="5817"/>
        <item m="1" x="744"/>
        <item m="1" x="3786"/>
        <item m="1" x="1847"/>
        <item m="1" x="3552"/>
        <item m="1" x="1633"/>
        <item m="1" x="4014"/>
        <item m="1" x="2597"/>
        <item m="1" x="6147"/>
        <item m="1" x="1790"/>
        <item m="1" x="3256"/>
        <item m="1" x="2163"/>
        <item m="1" x="5001"/>
        <item m="1" x="2874"/>
        <item m="1" x="5867"/>
        <item m="1" x="468"/>
        <item m="1" x="2249"/>
        <item m="1" x="2958"/>
        <item m="1" x="2658"/>
        <item m="1" x="1623"/>
        <item m="1" x="4634"/>
        <item m="1" x="4193"/>
        <item m="1" x="2550"/>
        <item m="1" x="4626"/>
        <item m="1" x="1361"/>
        <item m="1" x="6110"/>
        <item m="1" x="615"/>
        <item m="1" x="4301"/>
        <item m="1" x="306"/>
        <item m="1" x="3475"/>
        <item m="1" x="1827"/>
        <item m="1" x="3586"/>
        <item m="1" x="6087"/>
        <item m="1" x="3457"/>
        <item m="1" x="5178"/>
        <item m="1" x="3144"/>
        <item m="1" x="2409"/>
        <item m="1" x="5742"/>
        <item m="1" x="3126"/>
        <item m="1" x="3205"/>
        <item m="1" x="3197"/>
        <item m="1" x="625"/>
        <item m="1" x="6291"/>
        <item m="1" x="2132"/>
        <item m="1" x="2087"/>
        <item m="1" x="4532"/>
        <item m="1" x="2439"/>
        <item m="1" x="821"/>
        <item m="1" x="6308"/>
        <item m="1" x="4504"/>
        <item m="1" x="4520"/>
        <item m="1" x="3718"/>
        <item m="1" x="3031"/>
        <item m="1" x="3060"/>
        <item m="1" x="3113"/>
        <item m="1" x="5542"/>
        <item m="1" x="2835"/>
        <item m="1" x="5890"/>
        <item m="1" x="5008"/>
        <item m="1" x="3649"/>
        <item m="1" x="817"/>
        <item m="1" x="3886"/>
        <item m="1" x="1781"/>
        <item m="1" x="6395"/>
        <item m="1" x="336"/>
        <item m="1" x="1853"/>
        <item m="1" x="5987"/>
        <item m="1" x="700"/>
        <item m="1" x="1807"/>
        <item m="1" x="5641"/>
        <item m="1" x="4252"/>
        <item m="1" x="6319"/>
        <item m="1" x="3996"/>
        <item m="1" x="502"/>
        <item m="1" x="3273"/>
        <item m="1" x="1307"/>
        <item m="1" x="2159"/>
        <item m="1" x="5401"/>
        <item m="1" x="4194"/>
        <item m="1" x="1637"/>
        <item m="1" x="4571"/>
        <item m="1" x="4623"/>
        <item m="1" x="4545"/>
        <item m="1" x="4300"/>
        <item m="1" x="5985"/>
        <item m="1" x="4507"/>
        <item m="1" x="457"/>
        <item m="1" x="3465"/>
        <item m="1" x="3022"/>
        <item m="1" x="5876"/>
        <item m="1" x="3925"/>
        <item m="1" x="4513"/>
        <item m="1" x="4629"/>
        <item m="1" x="6421"/>
        <item m="1" x="6341"/>
        <item m="1" x="3498"/>
        <item m="1" x="4917"/>
        <item m="1" x="5070"/>
        <item m="1" x="4171"/>
        <item m="1" x="5449"/>
        <item m="1" x="5906"/>
        <item m="1" x="1362"/>
        <item m="1" x="3020"/>
        <item m="1" x="5920"/>
        <item m="1" x="5875"/>
        <item m="1" x="2949"/>
        <item m="1" x="3955"/>
        <item m="1" x="1798"/>
        <item m="1" x="5353"/>
        <item m="1" x="1398"/>
        <item m="1" x="2348"/>
        <item m="1" x="5657"/>
        <item m="1" x="2072"/>
        <item m="1" x="1116"/>
        <item m="1" x="4807"/>
        <item m="1" x="2145"/>
        <item m="1" x="4227"/>
        <item m="1" x="3633"/>
        <item m="1" x="1262"/>
        <item m="1" x="2259"/>
        <item m="1" x="4637"/>
        <item m="1" x="3904"/>
        <item m="1" x="951"/>
        <item m="1" x="698"/>
        <item m="1" x="820"/>
        <item m="1" x="3603"/>
        <item m="1" x="3971"/>
        <item m="1" x="3501"/>
        <item m="1" x="3935"/>
        <item m="1" x="3936"/>
        <item m="1" x="3442"/>
        <item m="1" x="3634"/>
        <item m="1" x="422"/>
        <item m="1" x="4564"/>
        <item m="1" x="1834"/>
        <item m="1" x="1425"/>
        <item m="1" x="5041"/>
        <item m="1" x="5321"/>
        <item m="1" x="5260"/>
        <item m="1" x="4850"/>
        <item m="1" x="1788"/>
        <item m="1" x="4902"/>
        <item m="1" x="849"/>
        <item m="1" x="6056"/>
        <item m="1" x="3173"/>
        <item m="1" x="2590"/>
        <item m="1" x="1766"/>
        <item m="1" x="3435"/>
        <item m="1" x="4372"/>
        <item m="1" x="5455"/>
        <item m="1" x="1384"/>
        <item m="1" x="4451"/>
        <item m="1" x="5179"/>
        <item m="1" x="5971"/>
        <item m="1" x="5438"/>
        <item m="1" x="5535"/>
        <item m="1" x="332"/>
        <item m="1" x="1782"/>
        <item m="1" x="612"/>
        <item m="1" x="5084"/>
        <item m="1" x="4782"/>
        <item m="1" x="4029"/>
        <item m="1" x="5183"/>
        <item m="1" x="3875"/>
        <item m="1" x="6343"/>
        <item m="1" x="4432"/>
        <item m="1" x="3274"/>
        <item m="1" x="5812"/>
        <item m="1" x="5338"/>
        <item m="1" x="3553"/>
        <item m="1" x="2379"/>
        <item m="1" x="1896"/>
        <item m="1" x="1746"/>
        <item m="1" x="4597"/>
        <item m="1" x="1817"/>
        <item m="1" x="5392"/>
        <item m="1" x="3087"/>
        <item m="1" x="3216"/>
        <item m="1" x="2162"/>
        <item m="1" x="6416"/>
        <item m="1" x="3009"/>
        <item m="1" x="6032"/>
        <item m="1" x="747"/>
        <item m="1" x="955"/>
        <item m="1" x="2363"/>
        <item m="1" x="2705"/>
        <item m="1" x="398"/>
        <item m="1" x="2225"/>
        <item m="1" x="1364"/>
        <item m="1" x="583"/>
        <item m="1" x="4447"/>
        <item m="1" x="3088"/>
        <item m="1" x="992"/>
        <item m="1" x="1130"/>
        <item m="1" x="5443"/>
        <item m="1" x="1155"/>
        <item m="1" x="5447"/>
        <item m="1" x="5204"/>
        <item m="1" x="748"/>
        <item m="1" x="5014"/>
        <item m="1" x="991"/>
        <item m="1" x="4826"/>
        <item m="1" x="4280"/>
        <item m="1" x="2870"/>
        <item m="1" x="3398"/>
        <item m="1" x="4380"/>
        <item m="1" x="1627"/>
        <item m="1" x="2693"/>
        <item m="1" x="911"/>
        <item m="1" x="2442"/>
        <item m="1" x="5076"/>
        <item m="1" x="5833"/>
        <item m="1" x="1176"/>
        <item m="1" x="1179"/>
        <item m="1" x="4034"/>
        <item m="1" x="5530"/>
        <item m="1" x="1003"/>
        <item m="1" x="3240"/>
        <item m="1" x="6220"/>
        <item m="1" x="4247"/>
        <item m="1" x="5088"/>
        <item m="1" x="2426"/>
        <item m="1" x="4897"/>
        <item m="1" x="5942"/>
        <item m="1" x="1174"/>
        <item m="1" x="1320"/>
        <item m="1" x="467"/>
        <item m="1" x="5701"/>
        <item m="1" x="1735"/>
        <item m="1" x="4265"/>
        <item m="1" x="6310"/>
        <item m="1" x="4148"/>
        <item m="1" x="4282"/>
        <item m="1" x="387"/>
        <item m="1" x="3953"/>
        <item m="1" x="3188"/>
        <item m="1" x="3086"/>
        <item m="1" x="4062"/>
        <item m="1" x="1696"/>
        <item m="1" x="3821"/>
        <item m="1" x="2404"/>
        <item m="1" x="1282"/>
        <item m="1" x="1883"/>
        <item m="1" x="5473"/>
        <item m="1" x="1377"/>
        <item m="1" x="3175"/>
        <item m="1" x="4202"/>
        <item m="1" x="1151"/>
        <item m="1" x="2092"/>
        <item m="1" x="6488"/>
        <item m="1" x="3620"/>
        <item m="1" x="4472"/>
        <item m="1" x="3908"/>
        <item m="1" x="4550"/>
        <item m="1" x="2900"/>
        <item m="1" x="1481"/>
        <item m="1" x="3518"/>
        <item m="1" x="241"/>
        <item m="1" x="4872"/>
        <item m="1" x="5426"/>
        <item m="1" x="416"/>
        <item m="1" x="3985"/>
        <item m="1" x="1498"/>
        <item m="1" x="684"/>
        <item m="1" x="5342"/>
        <item m="1" x="4554"/>
        <item m="1" x="2351"/>
        <item m="1" x="1008"/>
        <item m="1" x="1561"/>
        <item m="1" x="3606"/>
        <item m="1" x="6376"/>
        <item m="1" x="5437"/>
        <item m="1" x="1253"/>
        <item m="1" x="6352"/>
        <item m="1" x="624"/>
        <item m="1" x="4357"/>
        <item m="1" x="4589"/>
        <item m="1" x="3434"/>
        <item m="1" x="5322"/>
        <item m="1" x="5533"/>
        <item m="1" x="4146"/>
        <item m="1" x="2601"/>
        <item m="1" x="1832"/>
        <item m="1" x="6256"/>
        <item m="1" x="942"/>
        <item m="1" x="5537"/>
        <item m="1" x="3780"/>
        <item m="1" x="658"/>
        <item m="1" x="3772"/>
        <item m="1" x="1374"/>
        <item m="1" x="4754"/>
        <item m="1" x="3950"/>
        <item m="1" x="339"/>
        <item m="1" x="2286"/>
        <item m="1" x="3712"/>
        <item m="1" x="4918"/>
        <item m="1" x="2358"/>
        <item m="1" x="2681"/>
        <item m="1" x="5453"/>
        <item m="1" x="4261"/>
        <item m="1" x="3049"/>
        <item m="1" x="190"/>
        <item m="1" x="947"/>
        <item m="1" x="287"/>
        <item m="1" x="4727"/>
        <item m="1" x="4762"/>
        <item m="1" x="2612"/>
        <item m="1" x="4019"/>
        <item m="1" x="4905"/>
        <item m="1" x="1357"/>
        <item m="1" x="420"/>
        <item m="1" x="5254"/>
        <item m="1" x="6195"/>
        <item m="1" x="3337"/>
        <item m="1" x="1586"/>
        <item m="1" x="1935"/>
        <item m="1" x="5730"/>
        <item m="1" x="5466"/>
        <item m="1" x="5816"/>
        <item m="1" x="3066"/>
        <item m="1" x="4262"/>
        <item m="1" x="2199"/>
        <item m="1" x="6473"/>
        <item m="1" x="5624"/>
        <item m="1" x="4802"/>
        <item m="1" x="3267"/>
        <item m="1" x="2614"/>
        <item m="1" x="3463"/>
        <item m="1" x="781"/>
        <item m="1" x="194"/>
        <item m="1" x="5614"/>
        <item m="1" x="6348"/>
        <item m="1" x="6106"/>
        <item m="1" x="863"/>
        <item m="1" x="4332"/>
        <item m="1" x="1311"/>
        <item m="1" x="1522"/>
        <item m="1" x="494"/>
        <item m="1" x="4246"/>
        <item m="1" x="943"/>
        <item m="1" x="2968"/>
        <item m="1" x="4819"/>
        <item m="1" x="328"/>
        <item m="1" x="4584"/>
        <item m="1" x="4037"/>
        <item m="1" x="2520"/>
        <item m="1" x="1848"/>
        <item m="1" x="362"/>
        <item m="1" x="5996"/>
        <item m="1" x="3745"/>
        <item m="1" x="2776"/>
        <item m="1" x="3115"/>
        <item m="1" x="2325"/>
        <item m="1" x="1886"/>
        <item m="1" x="256"/>
        <item m="1" x="4591"/>
        <item m="1" x="3084"/>
        <item m="1" x="2615"/>
        <item m="1" x="4810"/>
        <item m="1" x="2999"/>
        <item m="1" x="1136"/>
        <item m="1" x="4309"/>
        <item m="1" x="2462"/>
        <item m="1" x="4095"/>
        <item m="1" x="4531"/>
        <item m="1" x="5764"/>
        <item m="1" x="4141"/>
        <item m="1" x="573"/>
        <item m="1" x="3703"/>
        <item m="1" x="4232"/>
        <item m="1" x="4007"/>
        <item m="1" x="4437"/>
        <item m="1" x="919"/>
        <item m="1" x="1200"/>
        <item m="1" x="1950"/>
        <item m="1" x="2795"/>
        <item m="1" x="4212"/>
        <item m="1" x="4441"/>
        <item m="1" x="6409"/>
        <item m="1" x="6175"/>
        <item m="1" x="389"/>
        <item m="1" x="2643"/>
        <item m="1" x="5860"/>
        <item m="1" x="5378"/>
        <item m="1" x="2343"/>
        <item m="1" x="4150"/>
        <item m="1" x="5096"/>
        <item m="1" x="3155"/>
        <item m="1" x="2926"/>
        <item m="1" x="4900"/>
        <item m="1" x="5687"/>
        <item m="1" x="4539"/>
        <item m="1" x="3549"/>
        <item m="1" x="2882"/>
        <item m="1" x="3486"/>
        <item m="1" x="1042"/>
        <item m="1" x="1648"/>
        <item m="1" x="5767"/>
        <item m="1" x="6401"/>
        <item m="1" x="4273"/>
        <item m="1" x="1269"/>
        <item m="1" x="3028"/>
        <item m="1" x="3012"/>
        <item m="1" x="3616"/>
        <item m="1" x="1108"/>
        <item m="1" x="6485"/>
        <item m="1" x="5772"/>
        <item m="1" x="3693"/>
        <item m="1" x="6283"/>
        <item m="1" x="5585"/>
        <item m="1" x="2039"/>
        <item m="1" x="4474"/>
        <item m="1" x="4954"/>
        <item m="1" x="4445"/>
        <item m="1" x="1339"/>
        <item m="1" x="2330"/>
        <item m="1" x="3110"/>
        <item m="1" x="2471"/>
        <item m="1" x="5308"/>
        <item m="1" x="205"/>
        <item m="1" x="3002"/>
        <item m="1" x="841"/>
        <item m="1" x="994"/>
        <item m="1" x="5946"/>
        <item m="1" x="6370"/>
        <item m="1" x="1358"/>
        <item m="1" x="5917"/>
        <item m="1" x="2813"/>
        <item m="1" x="1976"/>
        <item m="1" x="5729"/>
        <item m="1" x="223"/>
        <item m="1" x="2732"/>
        <item m="1" x="2460"/>
        <item m="1" x="5387"/>
        <item m="1" x="3892"/>
        <item m="1" x="4371"/>
        <item m="1" x="4218"/>
        <item m="1" x="3754"/>
        <item m="1" x="2227"/>
        <item m="1" x="4475"/>
        <item m="1" x="4874"/>
        <item m="1" x="4020"/>
        <item m="1" x="4729"/>
        <item m="1" x="4630"/>
        <item m="1" x="2826"/>
        <item m="1" x="3927"/>
        <item m="1" x="4911"/>
        <item m="1" x="3406"/>
        <item m="1" x="272"/>
        <item m="1" x="6101"/>
        <item m="1" x="1829"/>
        <item m="1" x="3133"/>
        <item m="1" x="6137"/>
        <item m="1" x="1707"/>
        <item m="1" x="5968"/>
        <item m="1" x="1468"/>
        <item m="1" x="5158"/>
        <item m="1" x="5941"/>
        <item m="1" x="709"/>
        <item m="1" x="1555"/>
        <item m="1" x="5103"/>
        <item m="1" x="2390"/>
        <item m="1" x="3388"/>
        <item m="1" x="5374"/>
        <item m="1" x="2425"/>
        <item m="1" x="6486"/>
        <item m="1" x="4878"/>
        <item m="1" x="4512"/>
        <item m="1" x="4054"/>
        <item m="1" x="6042"/>
        <item m="1" x="1020"/>
        <item m="1" x="1447"/>
        <item m="1" x="6168"/>
        <item m="1" x="773"/>
        <item m="1" x="2674"/>
        <item m="1" x="1963"/>
        <item m="1" x="2308"/>
        <item m="1" x="6065"/>
        <item m="1" x="3538"/>
        <item m="1" x="4680"/>
        <item m="1" x="5328"/>
        <item m="1" x="2971"/>
        <item m="1" x="2959"/>
        <item m="1" x="6487"/>
        <item m="1" x="6160"/>
        <item m="1" x="6016"/>
        <item m="1" x="3093"/>
        <item m="1" x="6472"/>
        <item m="1" x="3095"/>
        <item m="1" x="6332"/>
        <item m="1" x="5896"/>
        <item m="1" x="1490"/>
        <item m="1" x="917"/>
        <item m="1" x="1375"/>
        <item m="1" x="5058"/>
        <item m="1" x="3123"/>
        <item m="1" x="2263"/>
        <item m="1" x="3640"/>
        <item m="1" x="312"/>
        <item m="1" x="5791"/>
        <item m="1" x="3802"/>
        <item m="1" x="3130"/>
        <item m="1" x="4536"/>
        <item m="1" x="469"/>
        <item m="1" x="5700"/>
        <item m="1" x="1326"/>
        <item m="1" x="5813"/>
        <item m="1" x="4027"/>
        <item m="1" x="2897"/>
        <item m="1" x="3708"/>
        <item m="1" x="5872"/>
        <item m="1" x="189"/>
        <item m="1" x="610"/>
        <item m="1" x="5207"/>
        <item m="1" x="409"/>
        <item m="1" x="5240"/>
        <item m="1" x="5227"/>
        <item m="1" x="2935"/>
        <item m="1" x="6177"/>
        <item m="1" x="1180"/>
        <item m="1" x="4879"/>
        <item m="1" x="6336"/>
        <item m="1" x="1437"/>
        <item m="1" x="1491"/>
        <item m="1" x="1526"/>
        <item m="1" x="380"/>
        <item m="1" x="1514"/>
        <item m="1" x="3713"/>
        <item m="1" x="5998"/>
        <item m="1" x="1691"/>
        <item m="1" x="3748"/>
        <item m="1" x="4926"/>
        <item m="1" x="5553"/>
        <item m="1" x="4828"/>
        <item m="1" x="5840"/>
        <item m="1" x="3596"/>
        <item m="1" x="3569"/>
        <item m="1" x="5983"/>
        <item m="1" x="4342"/>
        <item m="1" x="5910"/>
        <item m="1" x="2721"/>
        <item m="1" x="5937"/>
        <item m="1" x="2799"/>
        <item m="1" x="384"/>
        <item m="1" x="3721"/>
        <item m="1" x="6178"/>
        <item m="1" x="3893"/>
        <item m="1" x="3629"/>
        <item m="1" x="3210"/>
        <item m="1" x="513"/>
        <item m="1" x="1646"/>
        <item m="1" x="3580"/>
        <item m="1" x="3385"/>
        <item m="1" x="5949"/>
        <item m="1" x="5359"/>
        <item m="1" x="3766"/>
        <item m="1" x="5079"/>
        <item m="1" x="5257"/>
        <item m="1" x="5078"/>
        <item m="1" x="4946"/>
        <item m="1" x="4276"/>
        <item m="1" x="5899"/>
        <item m="1" x="2061"/>
        <item m="1" x="6162"/>
        <item m="1" x="4671"/>
        <item m="1" x="5031"/>
        <item m="1" x="3058"/>
        <item m="1" x="5831"/>
        <item m="1" x="2124"/>
        <item m="1" x="1421"/>
        <item m="1" x="3867"/>
        <item m="1" x="782"/>
        <item m="1" x="3307"/>
        <item m="1" x="4818"/>
        <item m="1" x="5740"/>
        <item m="1" x="4179"/>
        <item m="1" x="1487"/>
        <item m="1" x="5732"/>
        <item m="1" x="1738"/>
        <item m="1" x="4858"/>
        <item m="1" x="5142"/>
        <item m="1" x="418"/>
        <item m="1" x="1774"/>
        <item m="1" x="5487"/>
        <item m="1" x="3333"/>
        <item m="1" x="5169"/>
        <item m="1" x="6125"/>
        <item m="1" x="5792"/>
        <item m="1" x="4213"/>
        <item m="1" x="1246"/>
        <item m="1" x="5004"/>
        <item m="1" x="4219"/>
        <item m="1" x="1254"/>
        <item m="1" x="2161"/>
        <item m="1" x="192"/>
        <item m="1" x="3238"/>
        <item m="1" x="659"/>
        <item m="1" x="4535"/>
        <item m="1" x="516"/>
        <item m="1" x="2558"/>
        <item m="1" x="6415"/>
        <item m="1" x="2899"/>
        <item m="1" x="632"/>
        <item m="1" x="3891"/>
        <item m="1" x="358"/>
        <item m="1" x="3589"/>
        <item m="1" x="3590"/>
        <item m="1" x="5671"/>
        <item m="1" x="5670"/>
        <item m="1" x="4286"/>
        <item m="1" x="2149"/>
        <item m="1" x="4113"/>
        <item m="1" x="4549"/>
        <item m="1" x="6135"/>
        <item m="1" x="2895"/>
        <item m="1" x="4114"/>
        <item m="1" x="859"/>
        <item m="1" x="5413"/>
        <item m="1" x="995"/>
        <item m="1" x="3082"/>
        <item m="1" x="1306"/>
        <item m="1" x="6138"/>
        <item m="1" x="882"/>
        <item m="1" x="6063"/>
        <item m="1" x="2741"/>
        <item m="1" x="506"/>
        <item m="1" x="6152"/>
        <item m="1" x="5665"/>
        <item m="1" x="685"/>
        <item m="1" x="3019"/>
        <item m="1" x="2368"/>
        <item m="1" x="6211"/>
        <item m="1" x="5423"/>
        <item m="1" x="5586"/>
        <item m="1" x="3592"/>
        <item m="1" x="3151"/>
        <item m="1" x="2458"/>
        <item m="1" x="3450"/>
        <item m="1" x="3326"/>
        <item m="1" x="1820"/>
        <item m="1" x="5916"/>
        <item m="1" x="4518"/>
        <item m="1" x="5802"/>
        <item m="1" x="501"/>
        <item m="1" x="805"/>
        <item m="1" x="218"/>
        <item m="1" x="5297"/>
        <item m="1" x="2774"/>
        <item m="1" x="279"/>
        <item m="1" x="2738"/>
        <item m="1" x="1308"/>
        <item m="1" x="5850"/>
        <item m="1" x="2739"/>
        <item m="1" x="1638"/>
        <item m="1" x="1024"/>
        <item m="1" x="4235"/>
        <item m="1" x="2494"/>
        <item m="1" x="208"/>
        <item m="1" x="4388"/>
        <item m="1" x="4167"/>
        <item m="1" x="2472"/>
        <item m="1" x="5727"/>
        <item m="1" x="5889"/>
        <item m="1" x="716"/>
        <item m="1" x="3433"/>
        <item m="1" x="5757"/>
        <item m="1" x="4773"/>
        <item m="1" x="3402"/>
        <item m="1" x="479"/>
        <item m="1" x="5565"/>
        <item m="1" x="234"/>
        <item m="1" x="6442"/>
        <item m="1" x="4527"/>
        <item m="1" x="1480"/>
        <item m="1" x="1931"/>
        <item m="1" x="4687"/>
        <item m="1" x="1711"/>
        <item m="1" x="3822"/>
        <item m="1" x="1247"/>
        <item m="1" x="4921"/>
        <item m="1" x="4406"/>
        <item m="1" x="1592"/>
        <item m="1" x="1411"/>
        <item m="1" x="4679"/>
        <item m="1" x="2118"/>
        <item m="1" x="4633"/>
        <item m="1" x="5271"/>
        <item m="1" x="1142"/>
        <item m="1" x="1141"/>
        <item m="1" x="2696"/>
        <item m="1" x="5289"/>
        <item m="1" x="4053"/>
        <item m="1" x="3219"/>
        <item m="1" x="1220"/>
        <item m="1" x="1758"/>
        <item m="1" x="5861"/>
        <item m="1" x="5196"/>
        <item m="1" x="2024"/>
        <item m="1" x="1806"/>
        <item m="1" x="280"/>
        <item m="1" x="3700"/>
        <item m="1" x="4130"/>
        <item m="1" x="1959"/>
        <item m="1" x="2003"/>
        <item m="1" x="6180"/>
        <item m="1" x="738"/>
        <item m="1" x="4580"/>
        <item m="1" x="4993"/>
        <item m="1" x="1773"/>
        <item m="1" x="616"/>
        <item m="1" x="5739"/>
        <item m="1" x="1427"/>
        <item m="1" x="3663"/>
        <item m="1" x="1705"/>
        <item m="1" x="2236"/>
        <item m="1" x="5974"/>
        <item m="1" x="5977"/>
        <item m="1" x="6461"/>
        <item m="1" x="5640"/>
        <item m="1" x="1787"/>
        <item m="1" x="5282"/>
        <item m="1" x="4848"/>
        <item m="1" x="6102"/>
        <item m="1" x="4136"/>
        <item m="1" x="5943"/>
        <item m="1" x="5073"/>
        <item m="1" x="4103"/>
        <item m="1" x="331"/>
        <item m="1" x="3075"/>
        <item m="1" x="1252"/>
        <item m="1" x="5885"/>
        <item m="1" x="3074"/>
        <item m="1" x="2532"/>
        <item m="1" x="1162"/>
        <item m="1" x="2792"/>
        <item m="1" x="5267"/>
        <item m="1" x="2234"/>
        <item m="1" x="5598"/>
        <item m="1" x="563"/>
        <item m="1" x="5293"/>
        <item m="1" x="3988"/>
        <item m="1" x="3332"/>
        <item m="1" x="313"/>
        <item m="1" x="5030"/>
        <item m="1" x="1559"/>
        <item m="1" x="2778"/>
        <item m="1" x="5905"/>
        <item m="1" x="6159"/>
        <item m="1" x="4187"/>
        <item m="1" x="183"/>
        <item m="1" x="3244"/>
        <item m="1" x="1120"/>
        <item m="1" x="989"/>
        <item m="1" x="1327"/>
        <item m="1" x="3942"/>
        <item m="1" x="5016"/>
        <item m="1" x="6382"/>
        <item m="1" x="6037"/>
        <item m="1" x="5634"/>
        <item m="1" x="1992"/>
        <item m="1" x="2438"/>
        <item m="1" x="970"/>
        <item m="1" x="3393"/>
        <item m="1" x="4296"/>
        <item m="1" x="2434"/>
        <item m="1" x="4135"/>
        <item m="1" x="6204"/>
        <item m="1" x="6077"/>
        <item m="1" x="2710"/>
        <item m="1" x="4117"/>
        <item m="1" x="5259"/>
        <item m="1" x="2469"/>
        <item m="1" x="369"/>
        <item m="1" x="3451"/>
        <item m="1" x="4116"/>
        <item m="1" x="5187"/>
        <item m="1" x="4721"/>
        <item m="1" x="5993"/>
        <item m="1" x="3813"/>
        <item m="1" x="6151"/>
        <item m="1" x="2566"/>
        <item m="1" x="3872"/>
        <item m="1" x="6199"/>
        <item m="1" x="2638"/>
        <item m="1" x="3477"/>
        <item m="1" x="4137"/>
        <item m="1" x="3052"/>
        <item m="1" x="2027"/>
        <item m="1" x="5071"/>
        <item m="1" x="5082"/>
        <item m="1" x="2863"/>
        <item m="1" x="1393"/>
        <item m="1" x="4938"/>
        <item m="1" x="1444"/>
        <item m="1" x="3381"/>
        <item m="1" x="188"/>
        <item m="1" x="4700"/>
        <item m="1" x="4003"/>
        <item m="1" x="329"/>
        <item m="1" x="2094"/>
        <item m="1" x="1025"/>
        <item m="1" x="3516"/>
        <item m="1" x="4814"/>
        <item m="1" x="1097"/>
        <item m="1" x="3881"/>
        <item m="1" x="2637"/>
        <item m="1" x="5043"/>
        <item m="1" x="3574"/>
        <item m="1" x="477"/>
        <item m="1" x="1563"/>
        <item m="1" x="5100"/>
        <item m="1" x="4403"/>
        <item m="1" x="4336"/>
        <item m="1" x="3050"/>
        <item m="1" x="6043"/>
        <item m="1" x="458"/>
        <item m="1" x="2231"/>
        <item m="1" x="4125"/>
        <item m="1" x="2889"/>
        <item m="1" x="4573"/>
        <item m="1" x="2372"/>
        <item m="1" x="1871"/>
        <item m="1" x="6445"/>
        <item m="1" x="6034"/>
        <item m="1" x="5931"/>
        <item m="1" x="1736"/>
        <item m="1" x="1800"/>
        <item m="1" x="2611"/>
        <item m="1" x="2353"/>
        <item m="1" x="2294"/>
        <item m="1" x="6156"/>
        <item m="1" x="940"/>
        <item m="1" x="4936"/>
        <item m="1" x="6055"/>
        <item m="1" x="5272"/>
        <item m="1" x="2912"/>
        <item m="1" x="5851"/>
        <item m="1" x="485"/>
        <item m="1" x="4040"/>
        <item m="1" x="3546"/>
        <item m="1" x="3509"/>
        <item m="1" x="2918"/>
        <item m="1" x="4359"/>
        <item m="1" x="1371"/>
        <item m="1" x="2411"/>
        <item m="1" x="3591"/>
        <item m="1" x="1372"/>
        <item m="1" x="6127"/>
        <item m="1" x="6126"/>
        <item m="1" x="6129"/>
        <item m="1" x="6128"/>
        <item m="1" x="4206"/>
        <item m="1" x="1148"/>
        <item m="1" x="4205"/>
        <item m="1" x="4204"/>
        <item m="1" x="4868"/>
        <item m="1" x="5736"/>
        <item m="1" x="1488"/>
        <item m="1" x="3483"/>
        <item m="1" x="6475"/>
        <item m="1" x="5305"/>
        <item m="1" x="5768"/>
        <item m="1" x="1949"/>
        <item m="1" x="2102"/>
        <item m="1" x="1392"/>
        <item m="1" x="3602"/>
        <item m="1" x="1837"/>
        <item m="1" x="2329"/>
        <item m="1" x="3480"/>
        <item m="1" x="1146"/>
        <item m="1" x="5065"/>
        <item m="1" x="2171"/>
        <item m="1" x="1802"/>
        <item m="1" x="5605"/>
        <item m="1" x="5275"/>
        <item m="1" x="2433"/>
        <item m="1" x="4820"/>
        <item m="1" x="1036"/>
        <item m="1" x="6107"/>
        <item m="1" x="6497"/>
        <item m="1" x="1245"/>
        <item m="1" x="3266"/>
        <item m="1" x="5309"/>
        <item m="1" x="3425"/>
        <item m="1" x="2440"/>
        <item m="1" x="4523"/>
        <item m="1" x="3375"/>
        <item m="1" x="5280"/>
        <item m="1" x="1277"/>
        <item m="1" x="2723"/>
        <item m="1" x="5408"/>
        <item m="1" x="864"/>
        <item m="1" x="2639"/>
        <item m="1" x="2798"/>
        <item m="1" x="3529"/>
        <item m="1" x="5093"/>
        <item m="1" x="3014"/>
        <item m="1" x="6079"/>
        <item m="1" x="5475"/>
        <item m="1" x="3315"/>
        <item m="1" x="3601"/>
        <item m="1" x="5578"/>
        <item m="1" x="2332"/>
        <item m="1" x="5072"/>
        <item m="1" x="2233"/>
        <item m="1" x="2022"/>
        <item m="1" x="4676"/>
        <item m="1" x="2196"/>
        <item m="1" x="3116"/>
        <item m="1" x="1845"/>
        <item m="1" x="3171"/>
        <item m="1" x="1495"/>
        <item m="1" x="5136"/>
        <item m="1" x="4017"/>
        <item m="1" x="3866"/>
        <item m="1" x="613"/>
        <item m="1" x="2311"/>
        <item m="1" x="3792"/>
        <item m="1" x="5673"/>
        <item m="1" x="4582"/>
        <item m="1" x="5101"/>
        <item m="1" x="2708"/>
        <item m="1" x="534"/>
        <item m="1" x="5691"/>
        <item m="1" x="532"/>
        <item m="1" x="5202"/>
        <item m="1" x="5620"/>
        <item m="1" x="3276"/>
        <item m="1" x="1170"/>
        <item m="1" x="806"/>
        <item m="1" x="2508"/>
        <item m="1" x="3558"/>
        <item m="1" x="807"/>
        <item m="1" x="5770"/>
        <item m="1" x="4799"/>
        <item m="1" x="6476"/>
        <item m="1" x="2511"/>
        <item m="1" x="361"/>
        <item m="1" x="303"/>
        <item m="1" x="6092"/>
        <item m="1" x="2997"/>
        <item m="1" x="6375"/>
        <item m="1" x="621"/>
        <item m="1" x="2232"/>
        <item m="1" x="776"/>
        <item m="1" x="6130"/>
        <item m="1" x="3545"/>
        <item m="1" x="899"/>
        <item m="1" x="5752"/>
        <item m="1" x="3119"/>
        <item m="1" x="713"/>
        <item m="1" x="913"/>
        <item m="1" x="4895"/>
        <item m="1" x="3969"/>
        <item m="1" x="914"/>
        <item m="1" x="602"/>
        <item m="1" x="1432"/>
        <item m="1" x="1867"/>
        <item m="1" x="5830"/>
        <item m="1" x="6368"/>
        <item m="1" x="3510"/>
        <item m="1" x="964"/>
        <item m="1" x="750"/>
        <item m="1" x="3500"/>
        <item m="1" x="4592"/>
        <item m="1" x="1955"/>
        <item m="1" x="5878"/>
        <item m="1" x="4015"/>
        <item m="1" x="3771"/>
        <item m="1" x="1511"/>
        <item m="1" x="6060"/>
        <item m="1" x="3511"/>
        <item m="1" x="2775"/>
        <item m="1" x="5615"/>
        <item m="1" x="3319"/>
        <item m="1" x="930"/>
        <item m="1" x="2141"/>
        <item m="1" x="3023"/>
        <item m="1" x="764"/>
        <item m="1" x="1343"/>
        <item m="1" x="3899"/>
        <item m="1" x="402"/>
        <item m="1" x="5304"/>
        <item m="1" x="6320"/>
        <item m="1" x="3926"/>
        <item m="1" x="2781"/>
        <item m="1" x="1413"/>
        <item m="1" x="1158"/>
        <item m="1" x="4096"/>
        <item m="1" x="5034"/>
        <item m="1" x="3737"/>
        <item m="1" x="2083"/>
        <item m="1" x="6311"/>
        <item m="1" x="560"/>
        <item m="1" x="5843"/>
        <item m="1" x="510"/>
        <item m="1" x="2129"/>
        <item m="1" x="1888"/>
        <item m="1" x="1849"/>
        <item m="1" x="3948"/>
        <item m="1" x="5610"/>
        <item m="1" x="605"/>
        <item m="1" x="4236"/>
        <item m="1" x="883"/>
        <item m="1" x="2173"/>
        <item m="1" x="5086"/>
        <item m="1" x="3797"/>
        <item m="1" x="1206"/>
        <item m="1" x="5939"/>
        <item m="1" x="4945"/>
        <item m="1" x="2137"/>
        <item m="1" x="5163"/>
        <item m="1" x="3841"/>
        <item m="1" x="6403"/>
        <item m="1" x="1981"/>
        <item m="1" x="2751"/>
        <item m="1" x="622"/>
        <item m="1" x="3229"/>
        <item m="1" x="1026"/>
        <item m="1" x="3005"/>
        <item m="1" x="4692"/>
        <item m="1" x="3785"/>
        <item m="1" x="3742"/>
        <item m="1" x="3132"/>
        <item m="1" x="3842"/>
        <item m="1" x="2752"/>
        <item m="1" x="3048"/>
        <item m="1" x="3174"/>
        <item m="1" x="2193"/>
        <item m="1" x="831"/>
        <item m="1" x="5288"/>
        <item m="1" x="2139"/>
        <item m="1" x="4063"/>
        <item m="1" x="1894"/>
        <item m="1" x="617"/>
        <item m="1" x="5159"/>
        <item m="1" x="4234"/>
        <item m="1" x="2613"/>
        <item m="1" x="3909"/>
        <item m="1" x="1250"/>
        <item m="1" x="6223"/>
        <item m="1" x="3041"/>
        <item m="1" x="2915"/>
        <item m="1" x="2021"/>
        <item m="1" x="4718"/>
        <item m="1" x="5237"/>
        <item m="1" x="4613"/>
        <item m="1" x="1708"/>
        <item m="1" x="4639"/>
        <item m="1" x="6295"/>
        <item m="1" x="4967"/>
        <item m="1" x="6361"/>
        <item m="1" x="2790"/>
        <item m="1" x="309"/>
        <item m="1" x="3172"/>
        <item m="1" x="600"/>
        <item m="1" x="4640"/>
        <item m="1" x="4968"/>
        <item m="1" x="1349"/>
        <item m="1" x="1921"/>
        <item m="1" x="4337"/>
        <item m="1" x="6046"/>
        <item m="1" x="5596"/>
        <item m="1" x="1607"/>
        <item m="1" x="5887"/>
        <item m="1" x="6114"/>
        <item m="1" x="3588"/>
        <item m="1" x="2644"/>
        <item m="1" x="2846"/>
        <item m="1" x="1728"/>
        <item m="1" x="4641"/>
        <item m="1" x="6089"/>
        <item m="1" x="3796"/>
        <item m="1" x="2430"/>
        <item m="1" x="1740"/>
        <item m="1" x="810"/>
        <item m="1" x="2322"/>
        <item m="1" x="4542"/>
        <item m="1" x="3947"/>
        <item m="1" x="2565"/>
        <item m="1" x="1336"/>
        <item m="1" x="1614"/>
        <item m="1" x="3790"/>
        <item m="1" x="4271"/>
        <item m="1" x="4774"/>
        <item m="1" x="3799"/>
        <item m="1" x="2541"/>
        <item m="1" x="4450"/>
        <item m="1" x="1750"/>
        <item m="1" x="4873"/>
        <item m="1" x="4908"/>
        <item m="1" x="5702"/>
        <item m="1" x="2787"/>
        <item m="1" x="5386"/>
        <item m="1" x="727"/>
        <item m="1" x="4837"/>
        <item m="1" x="4707"/>
        <item m="1" x="4490"/>
        <item m="1" x="5653"/>
        <item m="1" x="5938"/>
        <item m="1" x="2789"/>
        <item m="1" x="3045"/>
        <item m="1" x="4327"/>
        <item m="1" x="6465"/>
        <item m="1" x="4362"/>
        <item m="1" x="557"/>
        <item m="1" x="6406"/>
        <item m="1" x="4001"/>
        <item m="1" x="1578"/>
        <item m="1" x="779"/>
        <item m="1" x="692"/>
        <item m="1" x="4347"/>
        <item m="1" x="933"/>
        <item m="1" x="1688"/>
        <item m="1" x="525"/>
        <item m="1" x="5679"/>
        <item m="1" x="4704"/>
        <item m="1" x="433"/>
        <item m="1" x="6495"/>
        <item m="1" x="2381"/>
        <item m="1" x="1209"/>
        <item m="1" x="3162"/>
        <item m="1" x="543"/>
        <item m="1" x="1469"/>
        <item m="1" x="1906"/>
        <item m="1" x="1907"/>
        <item m="1" x="4709"/>
        <item m="1" x="4677"/>
        <item m="1" x="2632"/>
        <item m="1" x="1754"/>
        <item m="1" x="2783"/>
        <item m="1" x="1297"/>
        <item m="1" x="5409"/>
        <item m="1" x="1457"/>
        <item m="1" x="3583"/>
        <item m="1" x="4248"/>
        <item m="1" x="1572"/>
        <item m="1" x="2264"/>
        <item m="1" x="4231"/>
        <item m="1" x="4501"/>
        <item m="1" x="3423"/>
        <item m="1" x="634"/>
        <item m="1" x="791"/>
        <item m="1" x="249"/>
        <item m="1" x="2317"/>
        <item m="1" x="4466"/>
        <item m="1" x="5667"/>
        <item m="1" x="2980"/>
        <item m="1" x="1507"/>
        <item m="1" x="337"/>
        <item m="1" x="966"/>
        <item m="1" x="5704"/>
        <item m="1" x="5247"/>
        <item m="1" x="2414"/>
        <item m="1" x="3769"/>
        <item m="1" x="1492"/>
        <item m="1" x="3353"/>
        <item m="1" x="5244"/>
        <item m="1" x="3843"/>
        <item m="1" x="2755"/>
        <item m="1" x="1775"/>
        <item m="1" x="4860"/>
        <item m="1" x="3662"/>
        <item m="1" x="4642"/>
        <item m="1" x="568"/>
        <item m="1" x="300"/>
        <item m="1" x="2871"/>
        <item m="1" x="3527"/>
        <item m="1" x="5472"/>
        <item m="1" x="4201"/>
        <item m="1" x="6023"/>
        <item m="1" x="3844"/>
        <item m="1" x="2757"/>
        <item m="1" x="4846"/>
        <item m="1" x="3814"/>
        <item m="1" x="6024"/>
        <item m="1" x="3884"/>
        <item m="1" x="6228"/>
        <item m="1" x="545"/>
        <item m="1" x="5284"/>
        <item m="1" x="1292"/>
        <item m="1" x="1060"/>
        <item m="1" x="3304"/>
        <item m="1" x="4560"/>
        <item m="1" x="4940"/>
        <item m="1" x="4277"/>
        <item m="1" x="2938"/>
        <item m="1" x="428"/>
        <item m="1" x="3676"/>
        <item m="1" x="3124"/>
        <item m="1" x="1527"/>
        <item m="1" x="587"/>
        <item m="1" x="355"/>
        <item m="1" x="591"/>
        <item m="1" x="2208"/>
        <item m="1" x="1243"/>
        <item m="1" x="4016"/>
        <item m="1" x="999"/>
        <item m="1" x="3907"/>
        <item m="1" x="663"/>
        <item m="1" x="3328"/>
        <item m="1" x="4971"/>
        <item m="1" x="1368"/>
        <item m="1" x="1520"/>
        <item m="1" x="1521"/>
        <item m="1" x="4930"/>
        <item m="1" x="3484"/>
        <item m="1" x="5675"/>
        <item m="1" x="5751"/>
        <item m="1" x="2323"/>
        <item m="1" x="4943"/>
        <item m="1" x="4363"/>
        <item m="1" x="2349"/>
        <item m="1" x="638"/>
        <item m="1" x="6218"/>
        <item m="1" x="3595"/>
        <item m="1" x="4081"/>
        <item m="1" x="3308"/>
        <item m="1" x="1649"/>
        <item m="1" x="5853"/>
        <item m="1" x="524"/>
        <item m="1" x="296"/>
        <item m="1" x="3913"/>
        <item m="1" x="6229"/>
        <item m="1" x="6493"/>
        <item m="1" x="5326"/>
        <item m="1" x="2542"/>
        <item m="1" x="4481"/>
        <item m="1" x="2577"/>
        <item m="1" x="5776"/>
        <item m="1" x="3257"/>
        <item m="1" x="1497"/>
        <item m="1" x="4653"/>
        <item m="1" x="832"/>
        <item m="1" x="415"/>
        <item m="1" x="6282"/>
        <item m="1" x="3128"/>
        <item m="1" x="1493"/>
        <item m="1" x="4050"/>
        <item m="1" x="2557"/>
        <item m="1" x="5190"/>
        <item m="1" x="4427"/>
        <item m="1" x="4269"/>
        <item x="153"/>
        <item m="1" x="5327"/>
        <item m="1" x="4579"/>
        <item m="1" x="5611"/>
        <item m="1" x="5414"/>
        <item m="1" x="3118"/>
        <item m="1" x="4056"/>
        <item m="1" x="1007"/>
        <item m="1" x="1337"/>
        <item m="1" x="4903"/>
        <item m="1" x="1731"/>
        <item m="1" x="1152"/>
        <item m="1" x="793"/>
        <item m="1" x="4000"/>
        <item m="1" x="607"/>
        <item m="1" x="5416"/>
        <item m="1" x="1237"/>
        <item m="1" x="3723"/>
        <item m="1" x="6236"/>
        <item m="1" x="2043"/>
        <item m="1" x="2517"/>
        <item m="1" x="5099"/>
        <item m="1" x="492"/>
        <item m="1" x="5217"/>
        <item m="1" x="2533"/>
        <item m="1" x="4295"/>
        <item m="1" x="3318"/>
        <item m="1" x="2058"/>
        <item m="1" x="1365"/>
        <item m="1" x="6380"/>
        <item m="1" x="5032"/>
        <item m="1" x="5477"/>
        <item m="1" x="3816"/>
        <item m="1" x="4953"/>
        <item m="1" x="829"/>
        <item m="1" x="5625"/>
        <item m="1" x="6075"/>
        <item m="1" x="1453"/>
        <item m="1" x="1452"/>
        <item m="1" x="2599"/>
        <item m="1" x="5782"/>
        <item m="1" x="1732"/>
        <item m="1" x="5083"/>
        <item m="1" x="5039"/>
        <item m="1" x="1073"/>
        <item m="1" x="4950"/>
        <item m="1" x="4259"/>
        <item m="1" x="184"/>
        <item m="1" x="3053"/>
        <item m="1" x="1869"/>
        <item m="1" x="1287"/>
        <item m="1" x="3699"/>
        <item m="1" x="2600"/>
        <item m="1" x="4712"/>
        <item m="1" x="1665"/>
        <item m="1" x="3213"/>
        <item m="1" x="5990"/>
        <item m="1" x="6076"/>
        <item m="1" x="4008"/>
        <item m="1" x="3967"/>
        <item m="1" x="3722"/>
        <item m="1" x="1034"/>
        <item m="1" x="5749"/>
        <item m="1" x="5839"/>
        <item m="1" x="5928"/>
        <item m="1" x="6051"/>
        <item m="1" x="459"/>
        <item m="1" x="3993"/>
        <item m="1" x="3550"/>
        <item m="1" x="3924"/>
        <item m="1" x="2596"/>
        <item m="1" x="2040"/>
        <item m="1" x="2804"/>
        <item m="1" x="4109"/>
        <item m="1" x="3561"/>
        <item m="1" x="2448"/>
        <item m="1" x="2099"/>
        <item m="1" x="3968"/>
        <item m="1" x="4366"/>
        <item m="1" x="2223"/>
        <item m="1" x="4145"/>
        <item m="1" x="3397"/>
        <item m="1" x="1912"/>
        <item m="1" x="353"/>
        <item m="1" x="5095"/>
        <item m="1" x="6393"/>
        <item m="1" x="3376"/>
        <item m="1" x="5814"/>
        <item m="1" x="6224"/>
        <item m="1" x="3605"/>
        <item m="1" x="6259"/>
        <item m="1" x="2850"/>
        <item m="1" x="2794"/>
        <item m="1" x="5677"/>
        <item m="1" x="1043"/>
        <item m="1" x="1415"/>
        <item m="1" x="1628"/>
        <item m="1" x="1941"/>
        <item m="1" x="5493"/>
        <item m="1" x="1406"/>
        <item m="1" x="5063"/>
        <item m="1" x="1673"/>
        <item m="1" x="6143"/>
        <item m="1" x="4485"/>
        <item m="1" x="3297"/>
        <item m="1" x="2784"/>
        <item m="1" x="5352"/>
        <item m="1" x="2041"/>
        <item m="1" x="3497"/>
        <item m="1" x="4335"/>
        <item m="1" x="3562"/>
        <item m="1" x="4841"/>
        <item m="1" x="3848"/>
        <item m="1" x="6394"/>
        <item m="1" x="3389"/>
        <item m="1" x="3191"/>
        <item m="1" x="5116"/>
        <item m="1" x="4894"/>
        <item m="1" x="6181"/>
        <item m="1" x="3523"/>
        <item m="1" x="2648"/>
        <item m="1" x="1274"/>
        <item m="1" x="1434"/>
        <item m="1" x="5754"/>
        <item m="1" x="3517"/>
        <item m="1" x="6364"/>
        <item m="1" x="3916"/>
        <item m="1" x="5753"/>
        <item m="1" x="6297"/>
        <item m="1" x="6300"/>
        <item m="1" x="3902"/>
        <item m="1" x="5383"/>
        <item m="1" x="5077"/>
        <item m="1" x="6366"/>
        <item m="1" x="4181"/>
        <item m="1" x="5381"/>
        <item m="1" x="6299"/>
        <item m="1" x="3915"/>
        <item m="1" x="5380"/>
        <item m="1" x="5384"/>
        <item m="1" x="5344"/>
        <item m="1" x="5382"/>
        <item m="1" x="5346"/>
        <item m="1" x="5345"/>
        <item m="1" x="6365"/>
        <item m="1" x="5343"/>
        <item m="1" x="5379"/>
        <item m="1" x="6298"/>
        <item m="1" x="6296"/>
        <item m="1" x="5766"/>
        <item m="1" x="340"/>
        <item m="1" x="2304"/>
        <item m="1" x="239"/>
        <item m="1" x="1477"/>
        <item m="1" x="2584"/>
        <item m="1" x="3991"/>
        <item m="1" x="4085"/>
        <item m="1" x="2042"/>
        <item m="1" x="3177"/>
        <item m="1" x="4418"/>
        <item m="1" x="728"/>
        <item m="1" x="6115"/>
        <item m="1" x="4156"/>
        <item m="1" x="443"/>
        <item m="1" x="5348"/>
        <item m="1" x="4428"/>
        <item m="1" x="1577"/>
        <item m="1" x="2867"/>
        <item m="1" x="1255"/>
        <item m="1" x="2328"/>
        <item m="1" x="2261"/>
        <item m="1" x="2925"/>
        <item m="1" x="4915"/>
        <item m="1" x="3666"/>
        <item m="1" x="1769"/>
        <item m="1" x="5263"/>
        <item m="1" x="5564"/>
        <item m="1" x="6400"/>
        <item m="1" x="1062"/>
        <item m="1" x="251"/>
        <item m="1" x="4912"/>
        <item m="1" x="1050"/>
        <item m="1" x="533"/>
        <item m="1" x="4569"/>
        <item m="1" x="3179"/>
        <item m="1" x="5221"/>
        <item m="1" x="650"/>
        <item m="1" x="2167"/>
        <item m="1" x="4742"/>
        <item m="1" x="1879"/>
        <item m="1" x="4737"/>
        <item m="1" x="4745"/>
        <item m="1" x="6265"/>
        <item m="1" x="5242"/>
        <item m="1" x="4736"/>
        <item m="1" x="4733"/>
        <item m="1" x="4730"/>
        <item m="1" x="5685"/>
        <item m="1" x="4540"/>
        <item m="1" x="5797"/>
        <item m="1" x="5287"/>
        <item m="1" x="399"/>
        <item m="1" x="2646"/>
        <item m="1" x="5396"/>
        <item m="1" x="4538"/>
        <item m="1" x="5686"/>
        <item m="1" x="5684"/>
        <item m="1" x="6264"/>
        <item m="1" x="1876"/>
        <item m="1" x="4744"/>
        <item m="1" x="4541"/>
        <item m="1" x="4731"/>
        <item m="1" x="4732"/>
        <item m="1" x="6212"/>
        <item m="1" x="4740"/>
        <item m="1" x="5248"/>
        <item m="1" x="5798"/>
        <item m="1" x="4748"/>
        <item m="1" x="5246"/>
        <item m="1" x="1878"/>
        <item m="1" x="5243"/>
        <item m="1" x="2478"/>
        <item m="1" x="1881"/>
        <item m="1" x="1880"/>
        <item m="1" x="5796"/>
        <item m="1" x="4734"/>
        <item m="1" x="6267"/>
        <item m="1" x="4746"/>
        <item m="1" x="6266"/>
        <item m="1" x="4739"/>
        <item m="1" x="1873"/>
        <item m="1" x="4747"/>
        <item m="1" x="5249"/>
        <item m="1" x="4738"/>
        <item m="1" x="4743"/>
        <item m="1" x="6030"/>
        <item m="1" x="4924"/>
        <item m="1" x="1874"/>
        <item m="1" x="1810"/>
        <item m="1" x="4735"/>
        <item m="1" x="5251"/>
        <item m="1" x="1872"/>
        <item m="1" x="1875"/>
        <item m="1" x="1877"/>
        <item m="1" x="1095"/>
        <item m="1" x="5245"/>
        <item m="1" x="3236"/>
        <item m="1" x="4741"/>
        <item m="1" x="5250"/>
        <item m="1" x="6214"/>
        <item m="1" x="2166"/>
        <item m="1" x="1149"/>
        <item m="1" x="1094"/>
        <item m="1" x="5608"/>
        <item m="1" x="2905"/>
        <item m="1" x="6381"/>
        <item m="1" x="5165"/>
        <item m="1" x="5339"/>
        <item m="1" x="2759"/>
        <item m="1" x="4502"/>
        <item m="1" x="1901"/>
        <item m="1" x="2745"/>
        <item m="1" x="6258"/>
        <item m="1" x="1403"/>
        <item m="1" x="4614"/>
        <item m="1" x="4852"/>
        <item m="1" x="294"/>
        <item m="1" x="2907"/>
        <item m="1" x="444"/>
        <item m="1" x="1940"/>
        <item m="1" x="796"/>
        <item m="1" x="669"/>
        <item m="1" x="282"/>
        <item m="1" x="6447"/>
        <item m="1" x="2321"/>
        <item m="1" x="5350"/>
        <item m="1" x="4625"/>
        <item m="1" x="5333"/>
        <item m="1" x="2748"/>
        <item m="1" x="4170"/>
        <item m="1" x="1910"/>
        <item m="1" x="1663"/>
        <item m="1" x="1571"/>
        <item m="1" x="3903"/>
        <item m="1" x="5052"/>
        <item m="1" x="1138"/>
        <item m="1" x="2923"/>
        <item m="1" x="1014"/>
        <item m="1" x="1273"/>
        <item m="1" x="1891"/>
        <item m="1" x="646"/>
        <item m="1" x="2634"/>
        <item m="1" x="1734"/>
        <item m="1" x="2419"/>
        <item m="1" x="1380"/>
        <item m="1" x="1655"/>
        <item m="1" x="2720"/>
        <item m="1" x="1825"/>
        <item m="1" x="6078"/>
        <item m="1" x="2760"/>
        <item m="1" x="2684"/>
        <item m="1" x="406"/>
        <item m="1" x="3030"/>
        <item m="1" x="4899"/>
        <item m="1" x="4871"/>
        <item m="1" x="5982"/>
        <item m="1" x="5337"/>
        <item m="1" x="1664"/>
        <item m="1" x="3807"/>
        <item m="1" x="3838"/>
        <item m="1" x="370"/>
        <item m="1" x="4098"/>
        <item m="1" x="4060"/>
        <item m="1" x="643"/>
        <item m="1" x="1032"/>
        <item m="1" x="3239"/>
        <item m="1" x="3283"/>
        <item m="1" x="4390"/>
        <item m="1" x="2045"/>
        <item m="1" x="5618"/>
        <item m="1" x="4462"/>
        <item m="1" x="6187"/>
        <item m="1" x="3847"/>
        <item m="1" x="1037"/>
        <item m="1" x="542"/>
        <item m="1" x="3964"/>
        <item m="1" x="5138"/>
        <item m="1" x="2714"/>
        <item m="1" x="314"/>
        <item m="1" x="1045"/>
        <item m="1" x="5871"/>
        <item m="1" x="1215"/>
        <item m="1" x="6328"/>
        <item m="1" x="580"/>
        <item m="1" x="4061"/>
        <item m="1" x="1923"/>
        <item m="1" x="2327"/>
        <item m="1" x="5891"/>
        <item m="1" x="233"/>
        <item m="1" x="707"/>
        <item m="1" x="2616"/>
        <item m="1" x="609"/>
        <item m="1" x="1223"/>
        <item m="1" x="3670"/>
        <item m="1" x="3250"/>
        <item m="1" x="6315"/>
        <item m="1" x="4367"/>
        <item m="1" x="599"/>
        <item m="1" x="1865"/>
        <item m="1" x="4519"/>
        <item m="1" x="1017"/>
        <item m="1" x="935"/>
        <item m="1" x="596"/>
        <item m="1" x="3036"/>
        <item m="1" x="3468"/>
        <item m="1" x="1381"/>
        <item m="1" x="1417"/>
        <item m="1" x="2617"/>
        <item m="1" x="1342"/>
        <item m="1" x="846"/>
        <item m="1" x="4005"/>
        <item m="1" x="5171"/>
        <item m="1" x="3637"/>
        <item m="1" x="3147"/>
        <item m="1" x="1719"/>
        <item m="1" x="6359"/>
        <item m="1" x="3503"/>
        <item m="1" x="6379"/>
        <item m="1" x="5594"/>
        <item m="1" x="2879"/>
        <item m="1" x="1382"/>
        <item m="1" x="2581"/>
        <item m="1" x="687"/>
        <item m="1" x="1644"/>
        <item m="1" x="2190"/>
        <item m="1" x="6491"/>
        <item m="1" x="1818"/>
        <item m="1" x="1564"/>
        <item m="1" x="5512"/>
        <item m="1" x="1770"/>
        <item m="1" x="4870"/>
        <item m="1" x="266"/>
        <item m="1" x="2135"/>
        <item m="1" x="2420"/>
        <item m="1" x="1793"/>
        <item m="1" x="1383"/>
        <item m="1" x="5710"/>
        <item m="1" x="5511"/>
        <item m="1" x="2728"/>
        <item m="1" x="647"/>
        <item m="1" x="5412"/>
        <item m="1" x="2983"/>
        <item m="1" x="904"/>
        <item m="1" x="6423"/>
        <item m="1" x="2401"/>
        <item m="1" x="3794"/>
        <item m="1" x="3164"/>
        <item m="1" x="3710"/>
        <item m="1" x="637"/>
        <item m="1" x="3282"/>
        <item m="1" x="6070"/>
        <item m="1" x="1619"/>
        <item m="1" x="4112"/>
        <item m="1" x="2176"/>
        <item m="1" x="5901"/>
        <item m="1" x="5454"/>
        <item m="1" x="6246"/>
        <item m="1" x="4980"/>
        <item m="1" x="3072"/>
        <item m="1" x="5571"/>
        <item m="1" x="5320"/>
        <item m="1" x="5898"/>
        <item m="1" x="1479"/>
        <item m="1" x="1545"/>
        <item m="1" x="1904"/>
        <item m="1" x="4433"/>
        <item m="1" x="5894"/>
        <item m="1" x="1510"/>
        <item m="1" x="5642"/>
        <item m="1" x="608"/>
        <item m="1" x="1143"/>
        <item m="1" x="4831"/>
        <item m="1" x="5175"/>
        <item m="1" x="486"/>
        <item m="1" x="1653"/>
        <item m="1" x="1332"/>
        <item m="1" x="496"/>
        <item m="1" x="4033"/>
        <item m="1" x="5540"/>
        <item m="1" x="4222"/>
        <item m="1" x="1041"/>
        <item m="1" x="3496"/>
        <item m="1" x="2450"/>
        <item m="1" x="2864"/>
        <item m="1" x="1115"/>
        <item m="1" x="5194"/>
        <item m="1" x="1446"/>
        <item m="1" x="3422"/>
        <item m="1" x="1703"/>
        <item m="1" x="4556"/>
        <item m="1" x="3642"/>
        <item m="1" x="6407"/>
        <item m="1" x="780"/>
        <item m="1" x="6002"/>
        <item m="1" x="710"/>
        <item m="1" x="1656"/>
        <item m="1" x="2575"/>
        <item m="1" x="881"/>
        <item m="1" x="2690"/>
        <item m="1" x="5538"/>
        <item m="1" x="945"/>
        <item m="1" x="3830"/>
        <item m="1" x="2303"/>
        <item m="1" x="900"/>
        <item m="1" x="4407"/>
        <item m="1" x="5128"/>
        <item m="1" x="1074"/>
        <item m="1" x="870"/>
        <item m="1" x="6149"/>
        <item m="1" x="5119"/>
        <item m="1" x="5709"/>
        <item m="1" x="3259"/>
        <item m="1" x="2510"/>
        <item m="1" x="5636"/>
        <item m="1" x="4788"/>
        <item m="1" x="4594"/>
        <item m="1" x="3674"/>
        <item m="1" x="523"/>
        <item m="1" x="3952"/>
        <item m="1" x="2229"/>
        <item m="1" x="1353"/>
        <item m="1" x="5509"/>
        <item m="1" x="5787"/>
        <item m="1" x="5724"/>
        <item m="1" x="2567"/>
        <item m="1" x="2391"/>
        <item m="1" x="6460"/>
        <item m="1" x="2156"/>
        <item m="1" x="1089"/>
        <item m="1" x="2666"/>
        <item m="1" x="1908"/>
        <item m="1" x="6009"/>
        <item m="1" x="6206"/>
        <item m="1" x="3654"/>
        <item m="1" x="3017"/>
        <item m="1" x="3059"/>
        <item m="1" x="2568"/>
        <item m="1" x="6121"/>
        <item m="1" x="3246"/>
        <item m="1" x="1001"/>
        <item m="1" x="5546"/>
        <item m="1" x="4354"/>
        <item m="1" x="295"/>
        <item m="1" x="2019"/>
        <item m="1" x="2561"/>
        <item m="1" x="2753"/>
        <item m="1" x="2902"/>
        <item m="1" x="946"/>
        <item m="1" x="5676"/>
        <item m="1" x="1016"/>
        <item m="1" x="2657"/>
        <item m="1" x="5500"/>
        <item m="1" x="5129"/>
        <item m="1" x="1013"/>
        <item m="1" x="4018"/>
        <item m="1" x="803"/>
        <item m="1" x="3839"/>
        <item m="1" x="2851"/>
        <item m="1" x="3850"/>
        <item m="1" x="4682"/>
        <item m="1" x="3027"/>
        <item m="1" x="4649"/>
        <item m="1" x="3494"/>
        <item m="1" x="5474"/>
        <item m="1" x="1855"/>
        <item m="1" x="4932"/>
        <item m="1" x="5273"/>
        <item m="1" x="5517"/>
        <item m="1" x="410"/>
        <item m="1" x="1631"/>
        <item m="1" x="3895"/>
        <item m="1" x="3730"/>
        <item m="1" x="3392"/>
        <item m="1" x="5080"/>
        <item m="1" x="4906"/>
        <item m="1" x="3363"/>
        <item m="1" x="3285"/>
        <item m="1" x="6253"/>
        <item m="1" x="2678"/>
        <item m="1" x="1979"/>
        <item m="1" x="4434"/>
        <item m="1" x="2834"/>
        <item m="1" x="244"/>
        <item m="1" x="5484"/>
        <item m="1" x="1271"/>
        <item m="1" x="719"/>
        <item m="1" x="4880"/>
        <item m="1" x="2088"/>
        <item m="1" x="4264"/>
        <item m="1" x="2475"/>
        <item m="1" x="5959"/>
        <item m="1" x="2023"/>
        <item m="1" x="6207"/>
        <item m="1" x="5445"/>
        <item m="1" x="2519"/>
        <item m="1" x="3269"/>
        <item m="1" x="6122"/>
        <item m="1" x="5664"/>
        <item m="1" x="2687"/>
        <item m="1" x="5666"/>
        <item m="1" x="4611"/>
        <item m="1" x="5923"/>
        <item m="1" x="6362"/>
        <item m="1" x="5140"/>
        <item m="1" x="1639"/>
        <item m="1" x="6123"/>
        <item m="1" x="2583"/>
        <item m="1" x="5302"/>
        <item m="1" x="4049"/>
        <item m="1" x="3136"/>
        <item m="1" x="840"/>
        <item m="1" x="6189"/>
        <item m="1" x="3476"/>
        <item m="1" x="5858"/>
        <item m="1" x="749"/>
        <item m="1" x="4958"/>
        <item m="1" x="3832"/>
        <item m="1" x="397"/>
        <item m="1" x="286"/>
        <item m="1" x="4587"/>
        <item m="1" x="2620"/>
        <item m="1" x="593"/>
        <item m="1" x="2402"/>
        <item m="1" x="3294"/>
        <item m="1" x="5527"/>
        <item m="1" x="3261"/>
        <item m="1" x="4288"/>
        <item m="1" x="3380"/>
        <item m="1" x="1667"/>
        <item m="1" x="1603"/>
        <item m="1" x="6183"/>
        <item m="1" x="4287"/>
        <item m="1" x="6182"/>
        <item m="1" x="1666"/>
        <item m="1" x="3379"/>
        <item m="1" x="1605"/>
        <item m="1" x="1668"/>
        <item m="1" x="4352"/>
        <item m="1" x="4377"/>
        <item m="1" x="4351"/>
        <item m="1" x="3464"/>
        <item m="1" x="4343"/>
        <item m="1" x="730"/>
        <item m="1" x="5311"/>
        <item m="1" x="891"/>
        <item m="1" x="1604"/>
        <item m="1" x="2628"/>
        <item m="1" x="5312"/>
        <item m="1" x="2209"/>
        <item m="1" x="5200"/>
        <item m="1" x="1576"/>
        <item m="1" x="3885"/>
        <item m="1" x="2120"/>
        <item m="1" x="3134"/>
        <item m="1" x="2943"/>
        <item m="1" x="5108"/>
        <item m="1" x="4344"/>
        <item m="1" x="6390"/>
        <item m="1" x="491"/>
        <item m="1" x="1076"/>
        <item m="1" x="451"/>
        <item m="1" x="1473"/>
        <item m="1" x="4160"/>
        <item m="1" x="4249"/>
        <item m="1" x="2480"/>
        <item m="1" x="1212"/>
        <item m="1" x="1569"/>
        <item m="1" x="2791"/>
        <item m="1" x="2984"/>
        <item m="1" x="2486"/>
        <item m="1" x="373"/>
        <item m="1" x="4449"/>
        <item m="1" x="1856"/>
        <item m="1" x="5550"/>
        <item m="1" x="4011"/>
        <item m="1" x="4376"/>
        <item m="1" x="1031"/>
        <item m="1" x="6255"/>
        <item m="1" x="5300"/>
        <item m="1" x="6345"/>
        <item m="1" x="5029"/>
        <item m="1" x="2476"/>
        <item m="1" x="889"/>
        <item m="1" x="5582"/>
        <item m="1" x="1919"/>
        <item m="1" x="6464"/>
        <item m="1" x="6274"/>
        <item m="1" x="3264"/>
        <item m="1" x="1932"/>
        <item m="1" x="4723"/>
        <item m="1" x="5745"/>
        <item m="1" x="6153"/>
        <item m="1" x="4670"/>
        <item m="1" x="6091"/>
        <item m="1" x="549"/>
        <item m="1" x="6411"/>
        <item m="1" x="5562"/>
        <item m="1" x="193"/>
        <item m="1" x="5285"/>
        <item m="1" x="3335"/>
        <item m="1" x="550"/>
        <item m="1" x="1580"/>
        <item m="1" x="6090"/>
        <item m="1" x="6441"/>
        <item m="1" x="346"/>
        <item m="1" x="2527"/>
        <item m="1" x="3361"/>
        <item m="1" x="6431"/>
        <item m="1" x="2274"/>
        <item m="1" x="5973"/>
        <item m="1" x="3400"/>
        <item m="1" x="6471"/>
        <item m="1" x="5895"/>
        <item m="1" x="3482"/>
        <item m="1" x="5518"/>
        <item m="1" x="5635"/>
        <item m="1" x="5692"/>
        <item m="1" x="3122"/>
        <item m="1" x="5746"/>
        <item m="1" x="1366"/>
        <item m="1" x="5256"/>
        <item m="1" x="708"/>
        <item m="1" x="1828"/>
        <item m="1" x="3879"/>
        <item m="1" x="2736"/>
        <item m="1" x="1441"/>
        <item m="1" x="5098"/>
        <item m="1" x="4772"/>
        <item m="1" x="4492"/>
        <item m="1" x="5705"/>
        <item m="1" x="4435"/>
        <item m="1" x="4578"/>
        <item m="1" x="2133"/>
        <item m="1" x="792"/>
        <item m="1" x="4585"/>
        <item m="1" x="1843"/>
        <item m="1" x="2128"/>
        <item m="1" x="3109"/>
        <item m="1" x="5929"/>
        <item m="1" x="6047"/>
        <item m="1" x="5809"/>
        <item m="1" x="427"/>
        <item m="1" x="2878"/>
        <item m="1" x="4413"/>
        <item m="1" x="5503"/>
        <item m="1" x="985"/>
        <item m="1" x="4949"/>
        <item m="1" x="4792"/>
        <item m="1" x="4797"/>
        <item m="1" x="4126"/>
        <item m="1" x="2122"/>
        <item m="1" x="449"/>
        <item m="1" x="472"/>
        <item m="1" x="938"/>
        <item m="1" x="6040"/>
        <item m="1" x="6053"/>
        <item m="1" x="2310"/>
        <item m="1" x="3008"/>
        <item m="1" x="3011"/>
        <item m="1" x="1599"/>
        <item m="1" x="2337"/>
        <item m="1" x="1795"/>
        <item m="1" x="5680"/>
        <item m="1" x="5523"/>
        <item m="1" x="473"/>
        <item m="1" x="3692"/>
        <item m="1" x="5504"/>
        <item m="1" x="5123"/>
        <item m="1" x="4643"/>
        <item m="1" x="5626"/>
        <item m="1" x="3251"/>
        <item m="1" x="4498"/>
        <item m="1" x="2457"/>
        <item m="1" x="802"/>
        <item m="1" x="5581"/>
        <item m="1" x="5225"/>
        <item m="1" x="2641"/>
        <item m="1" x="2986"/>
        <item m="1" x="2670"/>
        <item m="1" x="440"/>
        <item m="1" x="1535"/>
        <item m="1" x="474"/>
        <item m="1" x="6017"/>
        <item m="1" x="4087"/>
        <item m="1" x="4834"/>
        <item m="1" x="2645"/>
        <item m="1" x="2841"/>
        <item m="1" x="6054"/>
        <item m="1" x="3834"/>
        <item m="1" x="1401"/>
        <item m="1" x="1570"/>
        <item m="1" x="2181"/>
        <item m="1" x="1153"/>
        <item m="1" x="4444"/>
        <item m="1" x="5693"/>
        <item m="1" x="6036"/>
        <item m="1" x="1980"/>
        <item m="1" x="1266"/>
        <item m="1" x="3820"/>
        <item m="1" x="4077"/>
        <item m="1" x="3573"/>
        <item m="1" x="2683"/>
        <item m="1" x="2071"/>
        <item m="1" x="3624"/>
        <item m="1" x="5241"/>
        <item m="1" x="1460"/>
        <item m="1" x="1363"/>
        <item m="1" x="3033"/>
        <item m="1" x="2408"/>
        <item m="1" x="3818"/>
        <item m="1" x="1355"/>
        <item m="1" x="3300"/>
        <item m="1" x="3597"/>
        <item m="1" x="2516"/>
        <item m="1" x="1402"/>
        <item m="1" x="6422"/>
        <item m="1" x="1475"/>
        <item m="1" x="1499"/>
        <item m="1" x="4530"/>
        <item m="1" x="4977"/>
        <item m="1" x="4784"/>
        <item m="1" x="1187"/>
        <item m="1" x="5932"/>
        <item m="1" x="381"/>
        <item m="1" x="5155"/>
        <item m="1" x="4294"/>
        <item m="1" x="4211"/>
        <item m="1" x="1502"/>
        <item m="1" x="3107"/>
        <item m="1" x="4039"/>
        <item m="1" x="204"/>
        <item m="1" x="5707"/>
        <item m="1" x="267"/>
        <item m="1" x="6217"/>
        <item m="1" x="1161"/>
        <item m="1" x="5902"/>
        <item m="1" x="4770"/>
        <item m="1" x="4119"/>
        <item m="1" x="2339"/>
        <item m="1" x="4281"/>
        <item m="1" x="5478"/>
        <item m="1" x="4896"/>
        <item m="1" x="6254"/>
        <item m="1" x="4066"/>
        <item m="1" x="3548"/>
        <item m="1" x="2035"/>
        <item m="1" x="2661"/>
        <item m="1" x="445"/>
        <item m="1" x="4558"/>
        <item m="1" x="2164"/>
        <item m="1" x="5236"/>
        <item m="1" x="6191"/>
        <item m="1" x="1027"/>
        <item m="1" x="5703"/>
        <item m="1" x="342"/>
        <item m="1" x="1423"/>
        <item m="1" x="240"/>
        <item m="1" x="2282"/>
        <item m="1" x="6000"/>
        <item m="1" x="3038"/>
        <item m="1" x="790"/>
        <item m="1" x="4753"/>
        <item m="1" x="5660"/>
        <item m="1" x="5725"/>
        <item m="1" x="3914"/>
        <item m="1" x="1244"/>
        <item m="1" x="5682"/>
        <item m="1" x="4396"/>
        <item m="1" x="3417"/>
        <item m="1" x="1893"/>
        <item m="1" x="1379"/>
        <item m="1" x="4660"/>
        <item m="1" x="3263"/>
        <item m="1" x="2110"/>
        <item m="1" x="4661"/>
        <item m="1" x="5549"/>
        <item m="1" x="5880"/>
        <item m="1" x="3711"/>
        <item m="1" x="3887"/>
        <item m="1" x="1040"/>
        <item m="1" x="973"/>
        <item m="1" x="3091"/>
        <item m="1" x="5061"/>
        <item m="1" x="5874"/>
        <item m="1" x="4104"/>
        <item m="1" x="1345"/>
        <item m="1" x="4688"/>
        <item m="1" x="6213"/>
        <item m="1" x="401"/>
        <item m="1" x="4275"/>
        <item m="1" x="3643"/>
        <item m="1" x="5583"/>
        <item m="1" x="3826"/>
        <item m="1" x="1928"/>
        <item m="1" x="2711"/>
        <item m="1" x="2237"/>
        <item m="1" x="2239"/>
        <item m="1" x="4024"/>
        <item m="1" x="4728"/>
        <item m="1" x="4424"/>
        <item m="1" x="4392"/>
        <item m="1" x="1505"/>
        <item m="1" x="4425"/>
        <item m="1" x="3987"/>
        <item m="1" x="4348"/>
        <item m="1" x="4118"/>
        <item m="1" x="3367"/>
        <item m="1" x="3575"/>
        <item m="1" x="1927"/>
        <item m="1" x="511"/>
        <item m="1" x="1184"/>
        <item m="1" x="1354"/>
        <item m="1" x="4315"/>
        <item m="1" x="842"/>
        <item m="1" x="639"/>
        <item m="1" x="3521"/>
        <item m="1" x="1267"/>
        <item m="1" x="6167"/>
        <item m="1" x="6059"/>
        <item m="1" x="2743"/>
        <item m="1" x="5124"/>
        <item m="1" x="318"/>
        <item m="1" x="1723"/>
        <item m="1" x="2158"/>
        <item m="1" x="5777"/>
        <item m="1" x="5935"/>
        <item m="1" x="554"/>
        <item m="1" x="555"/>
        <item m="1" x="553"/>
        <item m="1" x="1039"/>
        <item m="1" x="3741"/>
        <item m="1" x="4127"/>
        <item m="1" x="2515"/>
        <item m="1" x="2618"/>
        <item m="1" x="735"/>
        <item m="1" x="5801"/>
        <item m="1" x="667"/>
        <item m="1" x="1129"/>
        <item m="1" x="5841"/>
        <item m="1" x="6216"/>
        <item m="1" x="1128"/>
        <item m="1" x="4285"/>
        <item m="1" x="411"/>
        <item m="1" x="1915"/>
        <item m="1" x="1227"/>
        <item m="1" x="5515"/>
        <item m="1" x="2843"/>
        <item m="1" x="4608"/>
        <item m="1" x="2182"/>
        <item m="1" x="6041"/>
        <item m="1" x="6273"/>
        <item m="1" x="3077"/>
        <item m="1" x="2447"/>
        <item m="1" x="4401"/>
        <item m="1" x="722"/>
        <item m="1" x="1630"/>
        <item m="1" x="5375"/>
        <item m="1" x="711"/>
        <item m="1" x="2819"/>
        <item m="1" x="3485"/>
        <item m="1" x="759"/>
        <item m="1" x="3789"/>
        <item m="1" x="4064"/>
        <item m="1" x="6064"/>
        <item m="1" x="1124"/>
        <item m="1" x="1011"/>
        <item m="1" x="4929"/>
        <item m="1" x="5648"/>
        <item m="1" x="3198"/>
        <item m="1" x="4382"/>
        <item m="1" x="963"/>
        <item m="1" x="4537"/>
        <item m="1" x="2603"/>
        <item m="1" x="2101"/>
        <item m="1" x="5580"/>
        <item m="1" x="2699"/>
        <item m="1" x="699"/>
        <item m="1" x="214"/>
        <item m="1" x="2747"/>
        <item m="1" x="1995"/>
        <item m="1" x="2456"/>
        <item m="1" x="4107"/>
        <item m="1" x="2151"/>
        <item m="1" x="4128"/>
        <item m="1" x="1248"/>
        <item m="1" x="1295"/>
        <item m="1" x="2800"/>
        <item m="1" x="4263"/>
        <item m="1" x="981"/>
        <item m="1" x="1944"/>
        <item m="1" x="2662"/>
        <item m="1" x="696"/>
        <item m="1" x="3016"/>
        <item m="1" x="1270"/>
        <item m="1" x="6260"/>
        <item m="1" x="2777"/>
        <item m="1" x="2712"/>
        <item m="1" x="2121"/>
        <item m="1" x="2134"/>
        <item m="1" x="665"/>
        <item m="1" x="1541"/>
        <item m="1" x="1341"/>
        <item m="1" x="1096"/>
        <item m="1" x="3989"/>
        <item m="1" x="3324"/>
        <item m="1" x="6279"/>
        <item m="1" x="3716"/>
        <item m="1" x="3452"/>
        <item m="1" x="1682"/>
        <item m="1" x="3125"/>
        <item m="1" x="6082"/>
        <item m="1" x="944"/>
        <item m="1" x="2749"/>
        <item m="1" x="2195"/>
        <item m="1" x="2982"/>
        <item m="1" x="828"/>
        <item m="1" x="6033"/>
        <item m="1" x="988"/>
        <item m="1" x="4843"/>
        <item m="1" x="3047"/>
        <item m="1" x="886"/>
        <item m="1" x="4224"/>
        <item m="1" x="350"/>
        <item m="1" x="5462"/>
        <item m="1" x="1528"/>
        <item m="1" x="5211"/>
        <item m="1" x="5117"/>
        <item m="1" x="4552"/>
        <item m="1" x="4647"/>
        <item m="1" x="3522"/>
        <item m="1" x="2273"/>
        <item m="1" x="5024"/>
        <item m="1" x="3063"/>
        <item m="1" x="4341"/>
        <item m="1" x="1917"/>
        <item m="1" x="1386"/>
        <item m="1" x="2498"/>
        <item m="1" x="1071"/>
        <item m="1" x="3421"/>
        <item m="1" x="2174"/>
        <item m="1" x="278"/>
        <item m="1" x="6330"/>
        <item m="1" x="284"/>
        <item m="1" x="4883"/>
        <item m="1" x="893"/>
        <item m="1" x="850"/>
        <item m="1" x="2029"/>
        <item m="1" x="2111"/>
        <item m="1" x="2271"/>
        <item m="1" x="1347"/>
        <item m="1" x="5785"/>
        <item m="1" x="2338"/>
        <item m="1" x="1204"/>
        <item m="1" x="334"/>
        <item m="1" x="3686"/>
        <item m="1" x="6351"/>
        <item m="1" x="4134"/>
        <item m="1" x="3626"/>
        <item m="1" x="4667"/>
        <item m="1" x="4543"/>
        <item m="1" x="276"/>
        <item m="1" x="3540"/>
        <item m="1" x="4500"/>
        <item m="1" x="909"/>
        <item m="1" x="3532"/>
        <item m="1" x="1777"/>
        <item m="1" x="5496"/>
        <item m="1" x="1721"/>
        <item m="1" x="3039"/>
        <item m="1" x="1640"/>
        <item m="1" x="2985"/>
        <item m="1" x="4419"/>
        <item m="1" x="3795"/>
        <item m="1" x="3278"/>
        <item m="1" x="3920"/>
        <item m="1" x="3456"/>
        <item m="1" x="3635"/>
        <item m="1" x="5834"/>
        <item m="1" x="5114"/>
        <item m="1" x="5808"/>
        <item m="1" x="5026"/>
        <item m="1" x="4761"/>
        <item m="1" x="874"/>
        <item m="1" x="2377"/>
        <item m="1" x="4370"/>
        <item m="1" x="3677"/>
        <item m="1" x="2279"/>
        <item m="1" x="4934"/>
        <item m="1" x="4278"/>
        <item m="1" x="5881"/>
        <item m="1" x="4340"/>
        <item m="1" x="6241"/>
        <item m="1" x="6414"/>
        <item m="1" x="2586"/>
        <item m="1" x="3537"/>
        <item m="1" x="2417"/>
        <item m="1" x="3481"/>
        <item m="1" x="1587"/>
        <item m="1" x="2378"/>
        <item m="1" x="5879"/>
        <item m="1" x="950"/>
        <item m="1" x="901"/>
        <item m="1" x="3768"/>
        <item m="1" x="1378"/>
        <item m="1" x="3542"/>
        <item m="1" x="3767"/>
        <item m="1" x="3401"/>
        <item m="1" x="2523"/>
        <item m="1" x="2138"/>
        <item m="1" x="1693"/>
        <item m="1" x="3390"/>
        <item m="1" x="2518"/>
        <item m="1" x="5147"/>
        <item m="1" x="3889"/>
        <item m="1" x="5873"/>
        <item m="1" x="2248"/>
        <item m="1" x="1776"/>
        <item m="1" x="290"/>
        <item m="1" x="478"/>
        <item m="1" x="291"/>
        <item m="1" x="2316"/>
        <item m="1" x="6285"/>
        <item m="1" x="4006"/>
        <item m="1" x="4933"/>
        <item m="1" x="1435"/>
        <item m="1" x="6240"/>
        <item m="1" x="3567"/>
        <item m="1" x="3727"/>
        <item m="1" x="704"/>
        <item m="1" x="5148"/>
        <item m="1" x="5291"/>
        <item m="1" x="2563"/>
        <item m="1" x="2992"/>
        <item m="1" x="2786"/>
        <item m="1" x="5485"/>
        <item m="1" x="6001"/>
        <item m="1" x="6391"/>
        <item m="1" x="1962"/>
        <item m="1" x="4464"/>
        <item m="1" x="6120"/>
        <item m="1" x="4752"/>
        <item m="1" x="4916"/>
        <item m="1" x="2664"/>
        <item m="1" x="2413"/>
        <item m="1" x="6335"/>
        <item m="1" x="5134"/>
        <item m="1" x="6227"/>
        <item m="1" x="5135"/>
        <item m="1" x="4223"/>
        <item m="1" x="4274"/>
        <item m="1" x="5141"/>
        <item m="1" x="5490"/>
        <item m="1" x="5156"/>
        <item m="1" x="1991"/>
        <item m="1" x="2077"/>
        <item m="1" x="2242"/>
        <item m="1" x="2950"/>
        <item m="1" x="2241"/>
        <item m="1" x="4120"/>
        <item m="1" x="1218"/>
        <item m="1" x="1414"/>
        <item m="1" x="3317"/>
        <item m="1" x="752"/>
        <item m="1" x="2901"/>
        <item m="1" x="1926"/>
        <item m="1" x="5319"/>
        <item m="1" x="2545"/>
        <item m="1" x="5499"/>
        <item m="1" x="4177"/>
        <item m="1" x="706"/>
        <item m="1" x="4825"/>
        <item m="1" x="4241"/>
        <item m="1" x="3658"/>
        <item m="1" x="5526"/>
        <item m="1" x="1700"/>
        <item m="1" x="6428"/>
        <item m="1" x="531"/>
        <item m="1" x="4480"/>
        <item m="1" x="5859"/>
        <item m="1" x="260"/>
        <item m="1" x="3750"/>
        <item m="1" x="927"/>
        <item m="1" x="3612"/>
        <item m="1" x="2529"/>
        <item m="1" x="655"/>
        <item m="1" x="1618"/>
        <item m="1" x="5531"/>
        <item m="1" x="2131"/>
        <item m="1" x="4101"/>
        <item m="1" x="5774"/>
        <item m="1" x="225"/>
        <item m="1" x="1395"/>
        <item m="1" x="1988"/>
        <item m="1" x="3281"/>
        <item m="1" x="1652"/>
        <item m="1" x="6452"/>
        <item m="1" x="6029"/>
        <item m="1" x="3835"/>
        <item m="1" x="4791"/>
        <item m="1" x="3804"/>
        <item m="1" x="430"/>
        <item m="1" x="5226"/>
        <item m="1" x="892"/>
        <item m="1" x="2934"/>
        <item m="1" x="5992"/>
        <item m="1" x="261"/>
        <item m="1" x="509"/>
        <item m="1" x="2689"/>
        <item m="1" x="3437"/>
        <item m="1" x="262"/>
        <item m="1" x="264"/>
        <item m="1" x="4395"/>
        <item m="1" x="5264"/>
        <item m="1" x="4544"/>
        <item m="1" x="5922"/>
        <item m="1" x="6329"/>
        <item m="1" x="2314"/>
        <item m="1" x="4533"/>
        <item m="1" x="789"/>
        <item m="1" x="1964"/>
        <item m="1" x="253"/>
        <item m="1" x="1098"/>
        <item m="1" x="4004"/>
        <item m="1" x="2025"/>
        <item m="1" x="3758"/>
        <item m="1" x="4144"/>
        <item m="1" x="388"/>
        <item m="1" x="6100"/>
        <item m="1" x="1733"/>
        <item m="1" x="2387"/>
        <item m="1" x="1916"/>
        <item m="1" x="4142"/>
        <item m="1" x="1056"/>
        <item m="1" x="2334"/>
        <item m="1" x="2034"/>
        <item m="1" x="4122"/>
        <item m="1" x="670"/>
        <item m="1" x="1061"/>
        <item m="1" x="5575"/>
        <item m="1" x="3504"/>
        <item m="1" x="298"/>
        <item m="1" x="5349"/>
        <item m="1" x="2238"/>
        <item m="1" x="1610"/>
        <item m="1" x="5991"/>
        <item m="1" x="6286"/>
        <item m="1" x="3042"/>
        <item m="1" x="934"/>
        <item m="1" x="4710"/>
        <item m="1" x="5957"/>
        <item m="1" x="1671"/>
        <item m="1" x="1494"/>
        <item m="1" x="960"/>
        <item m="1" x="2844"/>
        <item m="1" x="2260"/>
        <item m="1" x="6392"/>
        <item m="1" x="1918"/>
        <item m="1" x="4776"/>
        <item m="1" x="3129"/>
        <item m="1" x="1019"/>
        <item m="1" x="4777"/>
        <item m="1" x="3071"/>
        <item m="1" x="4414"/>
        <item m="1" x="2830"/>
        <item m="1" x="424"/>
        <item m="1" x="3661"/>
        <item m="1" x="4436"/>
        <item m="1" x="4221"/>
        <item m="1" x="767"/>
        <item m="1" x="876"/>
        <item m="1" x="289"/>
        <item m="1" x="3000"/>
        <item m="1" x="2845"/>
        <item m="1" x="923"/>
        <item m="1" x="3499"/>
        <item m="1" x="2679"/>
        <item m="1" x="4379"/>
        <item m="1" x="5021"/>
        <item m="1" x="3189"/>
        <item m="1" x="2737"/>
        <item m="1" x="2147"/>
        <item m="1" x="5520"/>
        <item m="1" x="4083"/>
        <item m="1" x="4675"/>
        <item m="1" x="819"/>
        <item m="1" x="3656"/>
        <item m="1" x="2362"/>
        <item m="1" x="227"/>
        <item m="1" x="965"/>
        <item m="1" x="5403"/>
        <item m="1" x="3090"/>
        <item m="1" x="5402"/>
        <item m="1" x="464"/>
        <item m="1" x="5044"/>
        <item m="1" x="363"/>
        <item m="1" x="3089"/>
        <item m="1" x="4084"/>
        <item m="1" x="5056"/>
        <item m="1" x="2355"/>
        <item m="1" x="1945"/>
        <item m="1" x="6342"/>
        <item m="1" x="5555"/>
        <item m="1" x="6022"/>
        <item m="1" x="6140"/>
        <item m="1" x="3302"/>
        <item m="1" x="635"/>
        <item m="1" x="5508"/>
        <item m="1" x="6085"/>
        <item m="1" x="5210"/>
        <item m="1" x="3365"/>
        <item m="1" x="873"/>
        <item m="1" x="2754"/>
        <item m="1" x="4495"/>
        <item m="1" x="4031"/>
        <item m="1" x="3067"/>
        <item m="1" x="3145"/>
        <item m="1" x="1268"/>
        <item m="1" x="5255"/>
        <item m="1" x="1360"/>
        <item m="1" x="1387"/>
        <item m="1" x="4840"/>
        <item m="1" x="2673"/>
        <item m="1" x="1698"/>
        <item m="1" x="1892"/>
        <item m="1" x="5908"/>
        <item m="1" x="2354"/>
        <item m="1" x="2952"/>
        <item m="1" x="3870"/>
        <item m="1" x="455"/>
        <item m="1" x="2125"/>
        <item m="1" x="584"/>
        <item m="1" x="5560"/>
        <item m="1" x="1439"/>
        <item m="1" x="4173"/>
        <item m="1" x="3720"/>
        <item m="1" x="578"/>
        <item m="1" x="4599"/>
        <item m="1" x="5186"/>
        <item m="1" x="2927"/>
        <item m="1" x="4497"/>
        <item m="1" x="4982"/>
        <item m="1" x="366"/>
        <item m="1" x="2809"/>
        <item m="1" x="3329"/>
        <item m="1" x="814"/>
        <item m="1" x="2733"/>
        <item m="1" x="4833"/>
        <item m="1" x="879"/>
        <item m="1" x="2389"/>
        <item m="1" x="2295"/>
        <item m="1" x="827"/>
        <item m="1" x="3533"/>
        <item m="1" x="2756"/>
        <item m="1" x="971"/>
        <item m="1" x="5325"/>
        <item m="1" x="316"/>
        <item m="1" x="2399"/>
        <item m="1" x="5047"/>
        <item m="1" x="5439"/>
        <item m="1" x="3029"/>
        <item m="1" x="6112"/>
        <item m="1" x="1824"/>
        <item m="1" x="2796"/>
        <item m="1" x="3724"/>
        <item m="1" x="3230"/>
        <item m="1" x="4368"/>
        <item m="1" x="3444"/>
        <item m="1" x="705"/>
        <item m="1" x="2735"/>
        <item m="1" x="6136"/>
        <item m="1" x="1476"/>
        <item m="1" x="1210"/>
        <item m="1" x="3860"/>
        <item m="1" x="636"/>
        <item m="1" x="5157"/>
        <item m="1" x="1373"/>
        <item m="1" x="2344"/>
        <item m="1" x="6358"/>
        <item m="1" x="1803"/>
        <item m="1" x="1125"/>
        <item m="1" x="5795"/>
        <item m="1" x="3502"/>
        <item m="1" x="2758"/>
        <item m="1" x="953"/>
        <item m="1" x="1594"/>
        <item m="1" x="470"/>
        <item m="1" x="2078"/>
        <item m="1" x="984"/>
        <item m="1" x="6118"/>
        <item m="1" x="1534"/>
        <item m="1" x="3166"/>
        <item m="1" x="6318"/>
        <item m="1" x="2445"/>
        <item m="1" x="3459"/>
        <item m="1" x="813"/>
        <item m="1" x="1786"/>
        <item m="1" x="1722"/>
        <item m="1" x="2464"/>
        <item m="1" x="2605"/>
        <item m="1" x="3448"/>
        <item m="1" x="3350"/>
        <item m="1" x="4174"/>
        <item m="1" x="5848"/>
        <item m="1" x="4562"/>
        <item m="1" x="811"/>
        <item m="1" x="5172"/>
        <item m="1" x="226"/>
        <item m="1" x="579"/>
        <item m="1" x="4561"/>
        <item m="1" x="5331"/>
        <item m="1" x="733"/>
        <item m="1" x="5765"/>
        <item m="1" x="3876"/>
        <item m="1" x="2852"/>
        <item m="1" x="4812"/>
        <item m="1" x="4057"/>
        <item m="1" x="2309"/>
        <item m="1" x="5988"/>
        <item m="1" x="2055"/>
        <item m="1" x="2373"/>
        <item m="1" x="3094"/>
        <item m="1" x="5697"/>
        <item m="1" x="4439"/>
        <item m="1" x="2103"/>
        <item m="1" x="4493"/>
        <item m="1" x="2522"/>
        <item m="1" x="894"/>
        <item m="1" x="2853"/>
        <item m="1" x="1117"/>
        <item m="1" x="2212"/>
        <item m="1" x="4182"/>
        <item m="1" x="1419"/>
        <item m="1" x="1591"/>
        <item m="1" x="2154"/>
        <item m="1" x="3466"/>
        <item m="1" x="4796"/>
        <item m="1" x="3429"/>
        <item m="1" x="6221"/>
        <item m="1" x="1085"/>
        <item m="1" x="5121"/>
        <item m="1" x="1301"/>
        <item m="1" x="504"/>
        <item m="1" x="1990"/>
        <item m="1" x="3787"/>
        <item m="1" x="5599"/>
        <item m="1" x="1933"/>
        <item m="1" x="603"/>
        <item m="1" x="5963"/>
        <item m="1" x="858"/>
        <item m="1" x="257"/>
        <item m="1" x="770"/>
        <item m="1" x="3817"/>
        <item m="1" x="1958"/>
        <item m="1" x="2592"/>
        <item m="1" x="818"/>
        <item m="1" x="4199"/>
        <item m="1" x="4097"/>
        <item m="1" x="4297"/>
        <item m="1" x="4225"/>
        <item m="1" x="5900"/>
        <item m="1" x="2361"/>
        <item m="1" x="6235"/>
        <item m="1" x="6210"/>
        <item m="1" x="5122"/>
        <item m="1" x="4256"/>
        <item m="1" x="6453"/>
        <item m="1" x="962"/>
        <item m="1" x="5997"/>
        <item m="1" x="308"/>
        <item m="1" x="1831"/>
        <item m="1" x="4898"/>
        <item m="1" x="5011"/>
        <item m="1" x="5722"/>
        <item m="1" x="5733"/>
        <item m="1" x="5286"/>
        <item m="1" x="4793"/>
        <item m="1" x="5592"/>
        <item m="1" x="4888"/>
        <item m="1" x="4110"/>
        <item m="1" x="5036"/>
        <item m="1" x="2018"/>
        <item m="1" x="4417"/>
        <item m="1" x="2803"/>
        <item m="1" x="2773"/>
        <item m="1" x="2631"/>
        <item m="1" x="3701"/>
        <item m="1" x="2482"/>
        <item m="1" x="5714"/>
        <item m="1" x="6356"/>
        <item m="1" x="1987"/>
        <item m="1" x="6073"/>
        <item m="1" x="6233"/>
        <item m="1" x="5836"/>
        <item m="1" x="4706"/>
        <item m="1" x="1554"/>
        <item m="1" x="6215"/>
        <item m="1" x="737"/>
        <item m="1" x="2704"/>
        <item m="1" x="2485"/>
        <item m="1" x="558"/>
        <item m="1" x="1110"/>
        <item m="1" x="4402"/>
        <item m="1" x="3057"/>
        <item m="1" x="1714"/>
        <item m="1" x="4458"/>
        <item m="1" x="1106"/>
        <item m="1" x="4970"/>
        <item m="1" x="2062"/>
        <item m="1" x="1420"/>
        <item m="1" x="6288"/>
        <item m="1" x="854"/>
        <item m="1" x="2772"/>
        <item m="1" x="4984"/>
        <item m="1" x="674"/>
        <item m="1" x="763"/>
        <item m="1" x="1304"/>
        <item m="1" x="4386"/>
        <item m="1" x="6025"/>
        <item m="1" x="3975"/>
        <item m="1" x="887"/>
        <item m="1" x="3395"/>
        <item m="1" x="1077"/>
        <item m="1" x="4312"/>
        <item m="1" x="5007"/>
        <item m="1" x="413"/>
        <item m="1" x="6011"/>
        <item m="1" x="2224"/>
        <item m="1" x="1376"/>
        <item m="1" x="1370"/>
        <item m="1" x="4313"/>
        <item m="1" x="349"/>
        <item m="1" x="4563"/>
        <item m="1" x="2305"/>
        <item m="1" x="6312"/>
        <item m="1" x="1799"/>
        <item m="1" x="3310"/>
        <item m="1" x="1579"/>
        <item m="1" x="5773"/>
        <item m="1" x="2562"/>
        <item m="1" x="2011"/>
        <item m="1" x="414"/>
        <item m="1" x="774"/>
        <item m="1" x="769"/>
        <item m="1" x="6008"/>
        <item m="1" x="5440"/>
        <item m="1" x="6132"/>
        <item m="1" x="5711"/>
        <item m="1" x="1961"/>
        <item m="1" x="1702"/>
        <item m="1" x="5870"/>
        <item m="1" x="4669"/>
        <item m="1" x="5589"/>
        <item m="1" x="5927"/>
        <item m="1" x="3242"/>
        <item m="1" x="3200"/>
        <item m="1" x="1399"/>
        <item m="1" x="862"/>
        <item m="1" x="2744"/>
        <item m="1" x="1939"/>
        <item m="1" x="3764"/>
        <item m="1" x="996"/>
        <item m="1" x="5882"/>
        <item m="1" x="4689"/>
        <item m="1" x="4590"/>
        <item m="1" x="4306"/>
        <item m="1" x="5064"/>
        <item m="1" x="4073"/>
        <item m="1" x="3607"/>
        <item m="1" x="3694"/>
        <item m="1" x="717"/>
        <item m="1" x="3648"/>
        <item m="1" x="3765"/>
        <item m="1" x="1135"/>
        <item m="1" x="4781"/>
        <item m="1" x="1428"/>
        <item m="1" x="268"/>
        <item m="1" x="1611"/>
        <item m="1" x="5055"/>
        <item m="1" x="1450"/>
        <item m="1" x="3761"/>
        <item m="1" x="248"/>
        <item m="1" x="5435"/>
        <item m="1" x="2960"/>
        <item m="1" x="2194"/>
        <item m="1" x="2624"/>
        <item m="1" x="2183"/>
        <item m="1" x="5706"/>
        <item m="1" x="5149"/>
        <item m="1" x="2881"/>
        <item m="1" x="6031"/>
        <item m="1" x="5516"/>
        <item m="1" x="2335"/>
        <item m="1" x="3204"/>
        <item m="1" x="907"/>
        <item m="1" x="3740"/>
        <item m="1" x="2668"/>
        <item m="1" x="2051"/>
        <item m="1" x="1190"/>
        <item m="1" x="1994"/>
        <item m="1" x="1836"/>
        <item m="1" x="2746"/>
        <item m="1" x="4509"/>
        <item m="1" x="1884"/>
        <item m="1" x="3221"/>
        <item m="1" x="5590"/>
        <item m="1" x="1429"/>
        <item m="1" x="2085"/>
        <item m="1" x="1548"/>
        <item m="1" x="2082"/>
        <item m="1" x="1937"/>
        <item m="1" x="1351"/>
        <item m="1" x="3890"/>
        <item m="1" x="4885"/>
        <item m="1" x="3691"/>
        <item m="1" x="4884"/>
        <item m="1" x="3541"/>
        <item m="1" x="2526"/>
        <item m="1" x="808"/>
        <item m="1" x="5964"/>
        <item m="1" x="1430"/>
        <item m="1" x="4002"/>
        <item m="1" x="2921"/>
        <item m="1" x="588"/>
        <item m="1" x="4511"/>
        <item m="1" x="1010"/>
        <item m="1" x="1899"/>
        <item m="1" x="2255"/>
        <item m="1" x="5195"/>
        <item m="1" x="4255"/>
        <item m="1" x="5494"/>
        <item m="1" x="5125"/>
        <item m="1" x="5139"/>
        <item m="1" x="3479"/>
        <item m="1" x="3565"/>
        <item m="1" x="274"/>
        <item m="1" x="4624"/>
        <item m="1" x="3566"/>
        <item m="1" x="1914"/>
        <item m="1" x="5046"/>
        <item m="1" x="5602"/>
        <item m="1" x="5111"/>
        <item m="1" x="6035"/>
        <item m="1" x="4470"/>
        <item m="1" x="4452"/>
        <item m="1" x="5279"/>
        <item m="1" x="4838"/>
        <item m="1" x="905"/>
        <item m="1" x="908"/>
        <item m="1" x="3869"/>
        <item m="1" x="5698"/>
        <item m="1" x="6154"/>
        <item m="1" x="3143"/>
        <item m="1" x="4477"/>
        <item m="1" x="4724"/>
        <item m="1" x="2831"/>
        <item m="1" x="3756"/>
        <item m="1" x="1620"/>
        <item m="1" x="221"/>
        <item m="1" x="1352"/>
        <item m="1" x="5467"/>
        <item m="1" x="4522"/>
        <item m="1" x="4369"/>
        <item m="1" x="395"/>
        <item m="1" x="4602"/>
        <item m="1" x="686"/>
        <item m="1" x="6325"/>
        <item m="1" x="3815"/>
        <item m="1" x="3852"/>
        <item m="1" x="3851"/>
        <item m="1" x="5315"/>
        <item m="1" x="918"/>
        <item m="1" x="2168"/>
        <item m="1" x="2750"/>
        <item m="1" x="5340"/>
        <item m="1" x="976"/>
        <item m="1" x="5184"/>
        <item m="1" x="2825"/>
        <item m="1" x="4099"/>
        <item m="1" x="211"/>
        <item m="1" x="3515"/>
        <item m="1" x="1519"/>
        <item m="1" x="4526"/>
        <item m="1" x="6096"/>
        <item m="1" x="2210"/>
        <item m="1" x="703"/>
        <item m="1" x="3382"/>
        <item m="1" x="3280"/>
        <item m="1" x="4674"/>
        <item m="1" x="5037"/>
        <item m="1" x="4694"/>
        <item m="1" x="6014"/>
        <item m="1" x="2491"/>
        <item m="1" x="2546"/>
        <item m="1" x="6405"/>
        <item m="1" x="471"/>
        <item m="1" x="4055"/>
        <item m="1" x="4476"/>
        <item m="1" x="1235"/>
        <item m="1" x="1205"/>
        <item m="1" x="3431"/>
        <item m="1" x="2931"/>
        <item m="1" x="5826"/>
        <item m="1" x="1692"/>
        <item m="1" x="5497"/>
        <item m="1" x="1172"/>
        <item m="1" x="3696"/>
        <item m="1" x="5492"/>
        <item m="1" x="4972"/>
        <item m="1" x="5228"/>
        <item m="1" x="2270"/>
        <item m="1" x="2816"/>
        <item m="1" x="1059"/>
        <item m="1" x="1431"/>
        <item m="1" x="1241"/>
        <item m="1" x="2056"/>
        <item m="1" x="768"/>
        <item m="1" x="1090"/>
        <item m="1" x="3248"/>
        <item m="1" x="4242"/>
        <item m="1" x="1191"/>
        <item m="1" x="6111"/>
        <item m="1" x="3715"/>
        <item m="1" x="5126"/>
        <item m="1" x="880"/>
        <item m="1" x="4440"/>
        <item m="1" x="4759"/>
        <item m="1" x="2180"/>
        <item m="1" x="3420"/>
        <item m="1" x="4914"/>
        <item m="1" x="3664"/>
        <item m="1" x="3025"/>
        <item m="1" x="1812"/>
        <item m="1" x="3706"/>
        <item m="1" x="2569"/>
        <item m="1" x="3614"/>
        <item m="1" x="6197"/>
        <item m="1" x="1689"/>
        <item m="1" x="4988"/>
        <item m="1" x="4214"/>
        <item m="1" x="6245"/>
        <item m="1" x="2536"/>
        <item m="1" x="1634"/>
        <item m="1" x="682"/>
        <item m="1" x="4506"/>
        <item m="1" x="691"/>
        <item m="1" x="3836"/>
        <item m="1" x="2540"/>
        <item m="1" x="4822"/>
        <item m="1" x="3138"/>
        <item m="1" x="6142"/>
        <item m="1" x="5662"/>
        <item m="1" x="4491"/>
        <item m="1" x="3631"/>
        <item m="1" x="216"/>
        <item m="1" x="4817"/>
        <item m="1" x="5775"/>
        <item m="1" x="6374"/>
        <item m="1" x="4703"/>
        <item m="1" x="2493"/>
        <item m="1" x="5903"/>
        <item m="1" x="5421"/>
        <item m="1" x="2318"/>
        <item m="1" x="3391"/>
        <item m="1" x="872"/>
        <item m="1" x="3396"/>
        <item m="1" x="3056"/>
        <item m="1" x="5505"/>
        <item m="1" x="6482"/>
        <item m="1" x="5823"/>
        <item m="1" x="6849"/>
        <item m="1" x="5422"/>
        <item m="1" x="5728"/>
        <item m="1" x="6843"/>
        <item m="1" x="6433"/>
        <item m="1" x="4805"/>
        <item m="1" x="547"/>
        <item m="1" x="3487"/>
        <item m="1" x="6430"/>
        <item m="1" x="5822"/>
        <item m="1" x="4920"/>
        <item m="1" x="661"/>
        <item m="1" x="5181"/>
        <item m="1" x="4941"/>
        <item m="1" x="2944"/>
        <item m="1" x="6708"/>
        <item m="1" x="1197"/>
        <item m="1" x="2287"/>
        <item m="1" x="6817"/>
        <item m="1" x="3374"/>
        <item x="9"/>
        <item m="1" x="7806"/>
        <item x="55"/>
        <item m="1" x="1083"/>
        <item m="1" x="2267"/>
        <item m="1" x="5028"/>
        <item m="1" x="1465"/>
        <item m="1" x="5468"/>
        <item m="1" x="3982"/>
        <item m="1" x="5720"/>
        <item m="1" x="628"/>
        <item m="1" x="1911"/>
        <item m="1" x="536"/>
        <item m="1" x="754"/>
        <item m="1" x="3065"/>
        <item m="1" x="6198"/>
        <item m="1" x="252"/>
        <item m="1" x="2719"/>
        <item m="1" x="3103"/>
        <item m="1" x="1840"/>
        <item m="1" x="2619"/>
        <item m="1" x="2785"/>
        <item m="1" x="6363"/>
        <item m="1" x="1186"/>
        <item m="1" x="3377"/>
        <item m="1" x="2855"/>
        <item m="1" x="6404"/>
        <item m="1" x="6164"/>
        <item m="1" x="3226"/>
        <item m="1" x="1211"/>
        <item m="1" x="736"/>
        <item m="1" x="6489"/>
        <item m="1" x="3092"/>
        <item m="1" x="4942"/>
        <item m="1" x="4086"/>
        <item m="1" x="344"/>
        <item m="1" x="2580"/>
        <item m="1" x="5744"/>
        <item m="1" x="3749"/>
        <item m="1" x="3018"/>
        <item m="1" x="1749"/>
        <item m="1" x="5188"/>
        <item x="151"/>
        <item m="1" x="5306"/>
        <item m="1" x="3320"/>
        <item m="1" x="2593"/>
        <item m="1" x="2394"/>
        <item m="1" x="5463"/>
        <item m="1" x="5556"/>
        <item m="1" x="1175"/>
        <item m="1" x="2630"/>
        <item m="1" x="1259"/>
        <item m="1" x="2383"/>
        <item m="1" x="1687"/>
        <item m="1" x="5750"/>
        <item m="1" x="7927"/>
        <item m="1" x="2057"/>
        <item m="1" x="3793"/>
        <item m="1" x="3898"/>
        <item m="1" x="3655"/>
        <item x="7"/>
        <item m="1" x="1506"/>
        <item m="1" x="3247"/>
        <item m="1" x="6292"/>
        <item m="1" x="466"/>
        <item m="1" x="4405"/>
        <item m="1" x="6386"/>
        <item m="1" x="3760"/>
        <item m="1" x="2388"/>
        <item m="1" x="653"/>
        <item m="1" x="5595"/>
        <item m="1" x="5436"/>
        <item m="1" x="5904"/>
        <item m="1" x="5199"/>
        <item m="1" x="4185"/>
        <item m="1" x="2400"/>
        <item m="1" x="3295"/>
        <item m="1" x="2509"/>
        <item m="1" x="3524"/>
        <item m="1" x="2320"/>
        <item m="1" x="3069"/>
        <item m="1" x="2974"/>
        <item m="1" x="5459"/>
        <item m="1" x="1989"/>
        <item m="1" x="4074"/>
        <item m="1" x="1316"/>
        <item m="1" x="5632"/>
        <item m="1" x="2461"/>
        <item m="1" x="3309"/>
        <item m="1" x="2802"/>
        <item m="1" x="552"/>
        <item m="1" x="3812"/>
        <item m="1" x="1903"/>
        <item m="1" x="1947"/>
        <item m="1" x="2782"/>
        <item m="1" x="3445"/>
        <item m="1" x="6269"/>
        <item m="1" x="5266"/>
        <item m="1" x="438"/>
        <item m="1" x="6200"/>
        <item m="1" x="2020"/>
        <item m="1" x="2651"/>
        <item m="1" x="641"/>
        <item m="1" x="4570"/>
        <item m="1" x="3146"/>
        <item m="1" x="5958"/>
        <item m="1" x="3228"/>
        <item m="1" x="800"/>
        <item m="1" x="1285"/>
        <item m="1" x="5989"/>
        <item m="1" x="4644"/>
        <item m="1" x="6443"/>
        <item m="1" x="4398"/>
        <item m="1" x="5726"/>
        <item m="1" x="1986"/>
        <item m="1" x="648"/>
        <item m="1" x="5621"/>
        <item m="1" x="6074"/>
        <item m="1" x="324"/>
        <item m="1" x="5524"/>
        <item m="1" x="1622"/>
        <item m="1" x="3999"/>
        <item m="1" x="2730"/>
        <item m="1" x="4528"/>
        <item m="1" x="5755"/>
        <item m="1" x="2483"/>
        <item m="1" x="1183"/>
        <item m="1" x="1029"/>
        <item m="1" x="521"/>
        <item m="1" x="2716"/>
        <item m="1" x="1216"/>
        <item m="1" x="6242"/>
        <item m="1" x="6372"/>
        <item m="1" x="396"/>
        <item m="1" x="1816"/>
        <item m="1" x="4553"/>
        <item m="1" x="3409"/>
        <item m="1" x="4250"/>
        <item m="1" x="2403"/>
        <item m="1" x="3408"/>
        <item m="1" x="1509"/>
        <item m="1" x="6427"/>
        <item m="1" x="2357"/>
        <item m="1" x="3378"/>
        <item m="1" x="1676"/>
        <item m="1" x="1712"/>
        <item m="1" x="4079"/>
        <item m="1" x="1841"/>
        <item m="1" x="4036"/>
        <item m="1" x="757"/>
        <item m="1" x="4279"/>
        <item m="1" x="2828"/>
        <item m="1" x="2191"/>
        <item m="1" x="3576"/>
        <item m="1" x="2672"/>
        <item m="1" x="3141"/>
        <item m="1" x="6945"/>
        <item m="1" x="1801"/>
        <item m="1" x="514"/>
        <item m="1" x="4166"/>
        <item m="1" x="5341"/>
        <item m="1" x="3096"/>
        <item m="1" x="5397"/>
        <item m="1" x="5969"/>
        <item m="1" x="6179"/>
        <item m="1" x="3579"/>
        <item m="1" x="2548"/>
        <item m="1" x="4861"/>
        <item m="1" x="1567"/>
        <item m="1" x="1260"/>
        <item m="1" x="5151"/>
        <item x="117"/>
        <item m="1" x="412"/>
        <item m="1" x="5419"/>
        <item m="1" x="4245"/>
        <item m="1" x="518"/>
        <item m="1" x="2301"/>
        <item m="1" x="1598"/>
        <item m="1" x="5224"/>
        <item x="26"/>
        <item m="1" x="4416"/>
        <item m="1" x="5223"/>
        <item m="1" x="5131"/>
        <item m="1" x="417"/>
        <item m="1" x="5193"/>
        <item m="1" x="837"/>
        <item m="1" x="202"/>
        <item m="1" x="562"/>
        <item m="1" x="2152"/>
        <item m="1" x="4124"/>
        <item m="1" x="245"/>
        <item m="1" x="1181"/>
        <item m="1" x="561"/>
        <item m="1" x="1858"/>
        <item m="1" x="2109"/>
        <item m="1" x="1459"/>
        <item m="1" x="2911"/>
        <item m="1" x="228"/>
        <item m="1" x="3617"/>
        <item m="1" x="4317"/>
        <item m="1" x="6314"/>
        <item m="1" x="4021"/>
        <item m="1" x="2537"/>
        <item m="1" x="922"/>
        <item m="1" x="743"/>
        <item m="1" x="426"/>
        <item m="1" x="1464"/>
        <item m="1" x="2995"/>
        <item m="1" x="570"/>
        <item m="1" x="2961"/>
        <item m="1" x="3618"/>
        <item m="1" x="6323"/>
        <item m="1" x="3100"/>
        <item m="1" x="3625"/>
        <item m="1" x="830"/>
        <item m="1" x="1489"/>
        <item m="1" x="3619"/>
        <item m="1" x="4184"/>
        <item m="1" x="903"/>
        <item m="1" x="3161"/>
        <item m="1" x="2671"/>
        <item m="1" x="5948"/>
        <item m="1" x="5162"/>
        <item m="1" x="745"/>
        <item x="6"/>
        <item m="1" x="6940"/>
        <item m="1" x="544"/>
        <item m="1" x="3371"/>
        <item m="1" x="7433"/>
        <item m="1" x="3225"/>
        <item m="1" x="5229"/>
        <item m="1" x="4374"/>
        <item m="1" x="6251"/>
        <item m="1" x="3911"/>
        <item m="1" x="359"/>
        <item m="1" x="1100"/>
        <item m="1" x="3489"/>
        <item m="1" x="5600"/>
        <item m="1" x="3362"/>
        <item m="1" x="2701"/>
        <item m="1" x="3747"/>
        <item m="1" x="721"/>
        <item m="1" x="2729"/>
        <item m="1" x="3190"/>
        <item m="1" x="2084"/>
        <item m="1" x="4459"/>
        <item m="1" x="6327"/>
        <item m="1" x="6385"/>
        <item m="1" x="1325"/>
        <item m="1" x="5545"/>
        <item m="1" x="6226"/>
        <item m="1" x="4887"/>
        <item m="1" x="2285"/>
        <item m="1" x="2521"/>
        <item m="1" x="1334"/>
        <item m="1" x="5828"/>
        <item m="1" x="4662"/>
        <item m="1" x="3963"/>
        <item m="1" x="6275"/>
        <item m="1" x="6448"/>
        <item m="1" x="2553"/>
        <item m="1" x="2429"/>
        <item m="1" x="2856"/>
        <item m="1" x="7644"/>
        <item m="1" x="2788"/>
        <item m="1" x="844"/>
        <item m="1" x="2588"/>
        <item m="1" x="2990"/>
        <item m="1" x="1690"/>
        <item m="1" x="3303"/>
        <item m="1" x="2108"/>
        <item m="1" x="301"/>
        <item m="1" x="3410"/>
        <item m="1" x="7399"/>
        <item m="1" x="6238"/>
        <item m="1" x="4758"/>
        <item m="1" x="6165"/>
        <item m="1" x="5924"/>
        <item m="1" x="1658"/>
        <item m="1" x="6284"/>
        <item m="1" x="5048"/>
        <item m="1" x="3224"/>
        <item m="1" x="7688"/>
        <item m="1" x="694"/>
        <item m="1" x="715"/>
        <item m="1" x="6874"/>
        <item x="13"/>
        <item m="1" x="390"/>
        <item m="1" x="5868"/>
        <item m="1" x="6084"/>
        <item m="1" x="3871"/>
        <item m="1" x="2820"/>
        <item m="1" x="1761"/>
        <item m="1" x="1107"/>
        <item m="1" x="4771"/>
        <item m="1" x="5115"/>
        <item m="1" x="4775"/>
        <item m="1" x="2570"/>
        <item m="1" x="4487"/>
        <item m="1" x="4927"/>
        <item m="1" x="598"/>
        <item m="1" x="4478"/>
        <item m="1" x="855"/>
        <item m="1" x="2418"/>
        <item m="1" x="2917"/>
        <item m="1" x="3339"/>
        <item m="1" x="2857"/>
        <item m="1" x="1275"/>
        <item m="1" x="3652"/>
        <item m="1" x="2265"/>
        <item m="1" x="765"/>
        <item m="1" x="1035"/>
        <item m="1" x="3984"/>
        <item m="1" x="2436"/>
        <item m="1" x="2412"/>
        <item m="1" x="2622"/>
        <item m="1" x="3455"/>
        <item m="1" x="2713"/>
        <item m="1" x="537"/>
        <item m="1" x="1759"/>
        <item m="1" x="4619"/>
        <item m="1" x="2090"/>
        <item m="1" x="5451"/>
        <item m="1" x="1600"/>
        <item m="1" x="3923"/>
        <item m="1" x="1969"/>
        <item m="1" x="1517"/>
        <item m="1" x="693"/>
        <item m="1" x="1000"/>
        <item m="1" x="2148"/>
        <item m="1" x="5587"/>
        <item m="1" x="517"/>
        <item m="1" x="4244"/>
        <item m="1" x="2428"/>
        <item m="1" x="1601"/>
        <item m="1" x="269"/>
        <item m="1" x="1706"/>
        <item m="1" x="1284"/>
        <item m="1" x="1482"/>
        <item m="1" x="856"/>
        <item m="1" x="4601"/>
        <item m="1" x="5811"/>
        <item m="1" x="6306"/>
        <item m="1" x="528"/>
        <item m="1" x="6525"/>
        <item m="1" x="4483"/>
        <item m="1" x="1651"/>
        <item m="1" x="5054"/>
        <item m="1" x="3419"/>
        <item m="1" x="4330"/>
        <item m="1" x="3621"/>
        <item m="1" x="5747"/>
        <item m="1" x="2326"/>
        <item m="1" x="5950"/>
        <item m="1" x="1412"/>
        <item m="1" x="3001"/>
        <item m="1" x="3099"/>
        <item m="1" x="2256"/>
        <item m="1" x="6502"/>
        <item m="1" x="4823"/>
        <item m="1" x="2106"/>
        <item m="1" x="2382"/>
        <item m="1" x="1288"/>
        <item m="1" x="888"/>
        <item m="1" x="2410"/>
        <item m="1" x="1410"/>
        <item m="1" x="1177"/>
        <item m="1" x="6429"/>
        <item m="1" x="4318"/>
        <item m="1" x="3325"/>
        <item m="1" x="2706"/>
        <item m="1" x="7106"/>
        <item m="1" x="3880"/>
        <item m="1" x="2888"/>
        <item m="1" x="2914"/>
        <item m="1" x="916"/>
        <item m="1" x="6957"/>
        <item m="1" x="6513"/>
        <item m="1" x="5428"/>
        <item m="1" x="6544"/>
        <item m="1" x="4038"/>
        <item m="1" x="254"/>
        <item m="1" x="5097"/>
        <item m="1" x="3974"/>
        <item m="1" x="2823"/>
        <item m="1" x="2724"/>
        <item m="1" x="3372"/>
        <item m="1" x="1659"/>
        <item m="1" x="3513"/>
        <item m="1" x="2876"/>
        <item m="1" x="3543"/>
        <item m="1" x="6510"/>
        <item m="1" x="3301"/>
        <item m="1" x="2930"/>
        <item m="1" x="1038"/>
        <item m="1" x="1621"/>
        <item m="1" x="4815"/>
        <item m="1" x="5146"/>
        <item m="1" x="1315"/>
        <item m="1" x="4855"/>
        <item m="1" x="4373"/>
        <item m="1" x="1093"/>
        <item m="1" x="3636"/>
        <item m="1" x="2347"/>
        <item m="1" x="6726"/>
        <item m="1" x="5215"/>
        <item m="1" x="2495"/>
        <item m="1" x="7693"/>
        <item m="1" x="5019"/>
        <item m="1" x="5290"/>
        <item m="1" x="4321"/>
        <item m="1" x="7809"/>
        <item m="1" x="4551"/>
        <item m="1" x="7808"/>
        <item m="1" x="4129"/>
        <item m="1" x="2097"/>
        <item m="1" x="2534"/>
        <item m="1" x="7807"/>
        <item m="1" x="6832"/>
        <item m="1" x="7194"/>
        <item x="11"/>
        <item m="1" x="6666"/>
        <item m="1" x="403"/>
        <item m="1" x="824"/>
        <item m="1" x="2290"/>
        <item m="1" x="2289"/>
        <item m="1" x="407"/>
        <item m="1" x="896"/>
        <item m="1" x="4794"/>
        <item m="1" x="1289"/>
        <item m="1" x="6490"/>
        <item m="1" x="6941"/>
        <item m="1" x="7919"/>
        <item m="1" x="6718"/>
        <item m="1" x="3717"/>
        <item m="1" x="6997"/>
        <item m="1" x="7228"/>
        <item m="1" x="7875"/>
        <item m="1" x="2633"/>
        <item m="1" x="1953"/>
        <item m="1" x="5489"/>
        <item m="1" x="7233"/>
        <item m="1" x="6500"/>
        <item m="1" x="6504"/>
        <item m="1" x="2496"/>
        <item m="1" x="3288"/>
        <item m="1" x="1305"/>
        <item m="1" x="2725"/>
        <item m="1" x="7480"/>
        <item m="1" x="7363"/>
        <item m="1" x="3954"/>
        <item m="1" x="7727"/>
        <item m="1" x="6764"/>
        <item m="1" x="1606"/>
        <item m="1" x="6528"/>
        <item m="1" x="7309"/>
        <item m="1" x="3407"/>
        <item m="1" x="1863"/>
        <item m="1" x="3491"/>
        <item m="1" x="6635"/>
        <item m="1" x="2862"/>
        <item m="1" x="6845"/>
        <item m="1" x="7487"/>
        <item m="1" x="6753"/>
        <item m="1" x="7561"/>
        <item m="1" x="7877"/>
        <item m="1" x="7540"/>
        <item m="1" x="7706"/>
        <item m="1" x="6613"/>
        <item m="1" x="2779"/>
        <item m="1" x="902"/>
        <item m="1" x="7917"/>
        <item m="1" x="5668"/>
        <item m="1" x="7626"/>
        <item m="1" x="441"/>
        <item m="1" x="7597"/>
        <item m="1" x="7802"/>
        <item m="1" x="7481"/>
        <item m="1" x="394"/>
        <item m="1" x="1725"/>
        <item m="1" x="6303"/>
        <item m="1" x="2315"/>
        <item m="1" x="258"/>
        <item m="1" x="6186"/>
        <item m="1" x="7457"/>
        <item m="1" x="6953"/>
        <item m="1" x="5278"/>
        <item m="1" x="6526"/>
        <item m="1" x="6955"/>
        <item m="1" x="6954"/>
        <item m="1" x="6952"/>
        <item m="1" x="6831"/>
        <item m="1" x="1461"/>
        <item m="1" x="6185"/>
        <item m="1" x="6408"/>
        <item m="1" x="4505"/>
        <item m="1" x="6184"/>
        <item m="1" x="7751"/>
        <item m="1" x="7516"/>
        <item m="1" x="6593"/>
        <item m="1" x="7263"/>
        <item x="179"/>
        <item m="1" x="4092"/>
        <item m="1" x="7432"/>
        <item m="1" x="2423"/>
        <item m="1" x="2302"/>
        <item m="1" x="526"/>
        <item m="1" x="6655"/>
        <item m="1" x="2505"/>
        <item m="1" x="1686"/>
        <item m="1" x="1433"/>
        <item m="1" x="7600"/>
        <item m="1" x="4058"/>
        <item m="1" x="7557"/>
        <item m="1" x="6851"/>
        <item m="1" x="6852"/>
        <item m="1" x="2937"/>
        <item m="1" x="1685"/>
        <item m="1" x="530"/>
        <item m="1" x="1369"/>
        <item m="1" x="6837"/>
        <item m="1" x="6662"/>
        <item m="1" x="1670"/>
        <item m="1" x="7713"/>
        <item m="1" x="7343"/>
        <item m="1" x="7151"/>
        <item m="1" x="6894"/>
        <item m="1" x="7314"/>
        <item m="1" x="7455"/>
        <item m="1" x="7326"/>
        <item m="1" x="243"/>
        <item m="1" x="6983"/>
        <item x="173"/>
        <item m="1" x="7922"/>
        <item m="1" x="7633"/>
        <item m="1" x="7305"/>
        <item m="1" x="6505"/>
        <item m="1" x="6515"/>
        <item m="1" x="7177"/>
        <item m="1" x="7950"/>
        <item m="1" x="7801"/>
        <item m="1" x="6511"/>
        <item m="1" x="6800"/>
        <item m="1" x="6805"/>
        <item m="1" x="7854"/>
        <item m="1" x="6978"/>
        <item m="1" x="7800"/>
        <item m="1" x="6727"/>
        <item m="1" x="7879"/>
        <item m="1" x="7878"/>
        <item m="1" x="1323"/>
        <item m="1" x="6971"/>
        <item m="1" x="7351"/>
        <item m="1" x="7940"/>
        <item m="1" x="527"/>
        <item m="1" x="6586"/>
        <item m="1" x="6833"/>
        <item m="1" x="7129"/>
        <item m="1" x="7241"/>
        <item m="1" x="6313"/>
        <item m="1" x="1140"/>
        <item m="1" x="6856"/>
        <item m="1" x="7138"/>
        <item m="1" x="7061"/>
        <item m="1" x="2497"/>
        <item m="1" x="6537"/>
        <item m="1" x="7734"/>
        <item m="1" x="6552"/>
        <item m="1" x="6922"/>
        <item m="1" x="6746"/>
        <item m="1" x="6550"/>
        <item m="1" x="5656"/>
        <item m="1" x="7247"/>
        <item m="1" x="2715"/>
        <item m="1" x="1905"/>
        <item m="1" x="6334"/>
        <item m="1" x="5567"/>
        <item m="1" x="1224"/>
        <item m="1" x="7831"/>
        <item m="1" x="5216"/>
        <item m="1" x="7825"/>
        <item m="1" x="5310"/>
        <item m="1" x="3167"/>
        <item m="1" x="4349"/>
        <item m="1" x="7942"/>
        <item m="1" x="7898"/>
        <item m="1" x="5951"/>
        <item m="1" x="7442"/>
        <item m="1" x="259"/>
        <item m="1" x="7694"/>
        <item m="1" x="7283"/>
        <item m="1" x="6603"/>
        <item m="1" x="7284"/>
        <item m="1" x="7725"/>
        <item m="1" x="6961"/>
        <item m="1" x="7339"/>
        <item m="1" x="6602"/>
        <item m="1" x="680"/>
        <item m="1" x="7726"/>
        <item m="1" x="7522"/>
        <item m="1" x="6962"/>
        <item m="1" x="7219"/>
        <item m="1" x="7981"/>
        <item m="1" x="7695"/>
        <item m="1" x="6605"/>
        <item m="1" x="6604"/>
        <item m="1" x="7724"/>
        <item m="1" x="7521"/>
        <item m="1" x="7474"/>
        <item m="1" x="1533"/>
        <item m="1" x="6680"/>
        <item m="1" x="6970"/>
        <item m="1" x="7079"/>
        <item m="1" x="5317"/>
        <item m="1" x="4618"/>
        <item m="1" x="7080"/>
        <item m="1" x="7779"/>
        <item m="1" x="3467"/>
        <item m="1" x="7067"/>
        <item m="1" x="6911"/>
        <item m="1" x="6470"/>
        <item m="1" x="7081"/>
        <item m="1" x="6858"/>
        <item m="1" x="3837"/>
        <item m="1" x="3343"/>
        <item m="1" x="7438"/>
        <item m="1" x="7033"/>
        <item m="1" x="6912"/>
        <item m="1" x="391"/>
        <item m="1" x="5519"/>
        <item m="1" x="7659"/>
        <item m="1" x="6920"/>
        <item m="1" x="7965"/>
        <item m="1" x="7358"/>
        <item m="1" x="6861"/>
        <item m="1" x="3231"/>
        <item m="1" x="7770"/>
        <item m="1" x="6619"/>
        <item m="1" x="1324"/>
        <item m="1" x="2319"/>
        <item m="1" x="7347"/>
        <item m="1" x="4494"/>
        <item m="1" x="5616"/>
        <item m="1" x="6809"/>
        <item m="1" x="2506"/>
        <item m="1" x="2660"/>
        <item m="1" x="4270"/>
        <item m="1" x="6261"/>
        <item m="1" x="7062"/>
        <item m="1" x="6853"/>
        <item m="1" x="7234"/>
        <item m="1" x="7772"/>
        <item m="1" x="7978"/>
        <item m="1" x="6551"/>
        <item m="1" x="4652"/>
        <item m="1" x="1608"/>
        <item m="1" x="6878"/>
        <item m="1" x="4378"/>
        <item m="1" x="6696"/>
        <item m="1" x="3327"/>
        <item m="1" x="4657"/>
        <item m="1" x="6721"/>
        <item m="1" x="2468"/>
        <item m="1" x="1196"/>
        <item m="1" x="1233"/>
        <item m="1" x="7764"/>
        <item m="1" x="6562"/>
        <item m="1" x="4423"/>
        <item m="1" x="3757"/>
        <item m="1" x="3348"/>
        <item m="1" x="6879"/>
        <item m="1" x="7118"/>
        <item m="1" x="7744"/>
        <item m="1" x="2766"/>
        <item m="1" x="1328"/>
        <item m="1" x="7185"/>
        <item m="1" x="7155"/>
        <item m="1" x="2805"/>
        <item m="1" x="6398"/>
        <item m="1" x="7082"/>
        <item m="1" x="2002"/>
        <item m="1" x="7532"/>
        <item m="1" x="6039"/>
        <item m="1" x="928"/>
        <item m="1" x="5161"/>
        <item m="1" x="7756"/>
        <item m="1" x="7530"/>
        <item m="1" x="7281"/>
        <item m="1" x="1851"/>
        <item m="1" x="6642"/>
        <item m="1" x="6892"/>
        <item m="1" x="7150"/>
        <item m="1" x="6503"/>
        <item m="1" x="6540"/>
        <item m="1" x="7060"/>
        <item m="1" x="404"/>
        <item m="1" x="6600"/>
        <item m="1" x="6932"/>
        <item m="1" x="6840"/>
        <item m="1" x="7346"/>
        <item m="1" x="3076"/>
        <item m="1" x="7525"/>
        <item m="1" x="2503"/>
        <item m="1" x="3404"/>
        <item m="1" x="7199"/>
        <item m="1" x="3478"/>
        <item m="1" x="1072"/>
        <item m="1" x="7523"/>
        <item m="1" x="6846"/>
        <item m="1" x="915"/>
        <item m="1" x="7389"/>
        <item m="1" x="7844"/>
        <item m="1" x="6529"/>
        <item m="1" x="6820"/>
        <item m="1" x="4026"/>
        <item m="1" x="7220"/>
        <item m="1" x="7361"/>
        <item m="1" x="7902"/>
        <item m="1" x="2979"/>
        <item m="1" x="5807"/>
        <item m="1" x="7216"/>
        <item m="1" x="2467"/>
        <item m="1" x="6913"/>
        <item m="1" x="7166"/>
        <item m="1" x="2761"/>
        <item m="1" x="3414"/>
        <item m="1" x="343"/>
        <item m="1" x="7554"/>
        <item m="1" x="6672"/>
        <item m="1" x="4325"/>
        <item m="1" x="7043"/>
        <item m="1" x="7068"/>
        <item m="1" x="7282"/>
        <item m="1" x="6716"/>
        <item m="1" x="7836"/>
        <item m="1" x="5010"/>
        <item m="1" x="7280"/>
        <item m="1" x="7130"/>
        <item m="1" x="7833"/>
        <item m="1" x="871"/>
        <item m="1" x="3825"/>
        <item m="1" x="5235"/>
        <item m="1" x="7273"/>
        <item m="1" x="7272"/>
        <item m="1" x="538"/>
        <item m="1" x="320"/>
        <item m="1" x="2444"/>
        <item m="1" x="7042"/>
        <item m="1" x="6790"/>
        <item m="1" x="2576"/>
        <item m="1" x="4384"/>
        <item m="1" x="7584"/>
        <item m="1" x="2964"/>
        <item m="1" x="4216"/>
        <item m="1" x="7504"/>
        <item m="1" x="6803"/>
        <item m="1" x="7356"/>
        <item m="1" x="7147"/>
        <item m="1" x="7558"/>
        <item m="1" x="7884"/>
        <item m="1" x="7333"/>
        <item m="1" x="5102"/>
        <item m="1" x="7191"/>
        <item m="1" x="7949"/>
        <item m="1" x="7369"/>
        <item m="1" x="7496"/>
        <item m="1" x="7011"/>
        <item m="1" x="1101"/>
        <item m="1" x="3536"/>
        <item m="1" x="1322"/>
        <item m="1" x="6822"/>
        <item m="1" x="367"/>
        <item m="1" x="2650"/>
        <item m="1" x="7084"/>
        <item m="1" x="7223"/>
        <item m="1" x="2504"/>
        <item m="1" x="5258"/>
        <item m="1" x="6915"/>
        <item m="1" x="4260"/>
        <item m="1" x="6290"/>
        <item m="1" x="3026"/>
        <item m="1" x="656"/>
        <item m="1" x="1178"/>
        <item m="1" x="6689"/>
        <item m="1" x="6749"/>
        <item m="1" x="1744"/>
        <item m="1" x="6561"/>
        <item m="1" x="4350"/>
        <item m="1" x="7989"/>
        <item m="1" x="1977"/>
        <item m="1" x="7625"/>
        <item m="1" x="3675"/>
        <item m="1" x="4293"/>
        <item m="1" x="3488"/>
        <item m="1" x="187"/>
        <item m="1" x="7359"/>
        <item m="1" x="4319"/>
        <item m="1" x="6564"/>
        <item m="1" x="7242"/>
        <item m="1" x="7452"/>
        <item m="1" x="7501"/>
        <item m="1" x="7957"/>
        <item m="1" x="741"/>
        <item m="1" x="2858"/>
        <item m="1" x="660"/>
        <item m="1" x="6974"/>
        <item m="1" x="2374"/>
        <item m="1" x="7020"/>
        <item m="1" x="3370"/>
        <item m="1" x="5051"/>
        <item m="1" x="2698"/>
        <item m="1" x="5933"/>
        <item m="1" x="2762"/>
        <item m="1" x="5476"/>
        <item m="1" x="7883"/>
        <item m="1" x="6686"/>
        <item m="1" x="7135"/>
        <item m="1" x="6738"/>
        <item m="1" x="5003"/>
        <item m="1" x="6669"/>
        <item m="1" x="4238"/>
        <item m="1" x="5203"/>
        <item m="1" x="1811"/>
        <item m="1" x="1593"/>
        <item x="97"/>
        <item m="1" x="3827"/>
        <item m="1" x="2742"/>
        <item m="1" x="7382"/>
        <item m="1" x="7047"/>
        <item m="1" x="6876"/>
        <item m="1" x="7125"/>
        <item m="1" x="1993"/>
        <item m="1" x="6071"/>
        <item m="1" x="4778"/>
        <item m="1" x="4780"/>
        <item m="1" x="6898"/>
        <item m="1" x="7066"/>
        <item m="1" x="7758"/>
        <item m="1" x="7295"/>
        <item m="1" x="6930"/>
        <item m="1" x="2513"/>
        <item m="1" x="5622"/>
        <item m="1" x="7781"/>
        <item m="1" x="368"/>
        <item m="1" x="5647"/>
        <item m="1" x="7200"/>
        <item m="1" x="1047"/>
        <item m="1" x="7500"/>
        <item m="1" x="7603"/>
        <item m="1" x="7036"/>
        <item m="1" x="6171"/>
        <item m="1" x="3681"/>
        <item m="1" x="6763"/>
        <item m="1" x="7868"/>
        <item m="1" x="4438"/>
        <item m="1" x="2726"/>
        <item m="1" x="7876"/>
        <item m="1" x="5759"/>
        <item m="1" x="6758"/>
        <item m="1" x="419"/>
        <item m="1" x="323"/>
        <item m="1" x="986"/>
        <item m="1" x="3220"/>
        <item m="1" x="6854"/>
        <item m="1" x="2771"/>
        <item m="1" x="2288"/>
        <item m="1" x="4715"/>
        <item m="1" x="6842"/>
        <item m="1" x="4604"/>
        <item m="1" x="3474"/>
        <item m="1" x="7022"/>
        <item m="1" x="1885"/>
        <item m="1" x="6989"/>
        <item m="1" x="6949"/>
        <item m="1" x="2763"/>
        <item m="1" x="5994"/>
        <item m="1" x="297"/>
        <item m="1" x="7427"/>
        <item m="1" x="3828"/>
        <item m="1" x="869"/>
        <item m="1" x="6824"/>
        <item m="1" x="5354"/>
        <item m="1" x="7426"/>
        <item m="1" x="1566"/>
        <item m="1" x="7628"/>
        <item m="1" x="7016"/>
        <item m="1" x="7752"/>
        <item m="1" x="1159"/>
        <item m="1" x="6774"/>
        <item m="1" x="6715"/>
        <item m="1" x="6458"/>
        <item m="1" x="6281"/>
        <item m="1" x="5652"/>
        <item m="1" x="7197"/>
        <item m="1" x="6732"/>
        <item m="1" x="7741"/>
        <item m="1" x="5177"/>
        <item m="1" x="7258"/>
        <item m="1" x="6807"/>
        <item m="1" x="2859"/>
        <item m="1" x="7490"/>
        <item m="1" x="6608"/>
        <item m="1" x="7797"/>
        <item m="1" x="7511"/>
        <item m="1" x="7251"/>
        <item m="1" x="3846"/>
        <item m="1" x="7136"/>
        <item m="1" x="5399"/>
        <item m="1" x="7209"/>
        <item m="1" x="1684"/>
        <item m="1" x="2280"/>
        <item m="1" x="6172"/>
        <item m="1" x="7586"/>
        <item m="1" x="7589"/>
        <item m="1" x="2727"/>
        <item m="1" x="7098"/>
        <item m="1" x="7928"/>
        <item m="1" x="2793"/>
        <item m="1" x="6548"/>
        <item m="1" x="7982"/>
        <item m="1" x="5970"/>
        <item m="1" x="6596"/>
        <item m="1" x="3937"/>
        <item m="1" x="4952"/>
        <item m="1" x="4719"/>
        <item m="1" x="1585"/>
        <item m="1" x="7707"/>
        <item m="1" x="3998"/>
        <item m="1" x="7406"/>
        <item m="1" x="4713"/>
        <item m="1" x="7174"/>
        <item m="1" x="833"/>
        <item m="1" x="2054"/>
        <item m="1" x="7710"/>
        <item m="1" x="6124"/>
        <item m="1" x="968"/>
        <item m="1" x="6722"/>
        <item m="1" x="7085"/>
        <item m="1" x="1278"/>
        <item m="1" x="6785"/>
        <item m="1" x="7817"/>
        <item m="1" x="6305"/>
        <item m="1" x="5009"/>
        <item m="1" x="5570"/>
        <item m="1" x="7225"/>
        <item m="1" x="4385"/>
        <item m="1" x="1967"/>
        <item m="1" x="6778"/>
        <item m="1" x="7026"/>
        <item m="1" x="3152"/>
        <item m="1" x="6704"/>
        <item m="1" x="6900"/>
        <item m="1" x="7486"/>
        <item m="1" x="7254"/>
        <item m="1" x="7355"/>
        <item m="1" x="7255"/>
        <item m="1" x="7261"/>
        <item m="1" x="7656"/>
        <item m="1" x="6866"/>
        <item m="1" x="5557"/>
        <item m="1" x="7208"/>
        <item m="1" x="7065"/>
        <item m="1" x="6559"/>
        <item m="1" x="6723"/>
        <item m="1" x="3432"/>
        <item m="1" x="7994"/>
        <item m="1" x="2919"/>
        <item m="1" x="7493"/>
        <item m="1" x="4690"/>
        <item m="1" x="7093"/>
        <item m="1" x="7165"/>
        <item m="1" x="1217"/>
        <item m="1" x="2346"/>
        <item m="1" x="5758"/>
        <item m="1" x="2216"/>
        <item m="1" x="7049"/>
        <item m="1" x="7993"/>
        <item m="1" x="7410"/>
        <item m="1" x="6714"/>
        <item m="1" x="7072"/>
        <item m="1" x="7728"/>
        <item m="1" x="5118"/>
        <item m="1" x="7021"/>
        <item m="1" x="4835"/>
        <item m="1" x="7495"/>
        <item m="1" x="6994"/>
        <item m="1" x="7003"/>
        <item m="1" x="4862"/>
        <item m="1" x="7396"/>
        <item m="1" x="7799"/>
        <item m="1" x="3981"/>
        <item m="1" x="6560"/>
        <item m="1" x="7044"/>
        <item m="1" x="7611"/>
        <item m="1" x="7262"/>
        <item m="1" x="7804"/>
        <item m="1" x="6984"/>
        <item m="1" x="7648"/>
        <item m="1" x="7510"/>
        <item m="1" x="7889"/>
        <item m="1" x="6457"/>
        <item m="1" x="990"/>
        <item m="1" x="1859"/>
        <item m="1" x="3659"/>
        <item m="1" x="7407"/>
        <item m="1" x="3369"/>
        <item m="1" x="5465"/>
        <item m="1" x="1426"/>
        <item m="1" x="5984"/>
        <item m="1" x="7564"/>
        <item m="1" x="4708"/>
        <item m="1" x="6150"/>
        <item m="1" x="3412"/>
        <item m="1" x="2364"/>
        <item m="1" x="7946"/>
        <item m="1" x="6743"/>
        <item m="1" x="1752"/>
        <item m="1" x="5966"/>
        <item m="1" x="6891"/>
        <item m="1" x="7447"/>
        <item m="1" x="6521"/>
        <item m="1" x="7404"/>
        <item m="1" x="7139"/>
        <item m="1" x="7205"/>
        <item m="1" x="6649"/>
        <item m="1" x="7434"/>
        <item m="1" x="4322"/>
        <item m="1" x="2884"/>
        <item m="1" x="4702"/>
        <item m="1" x="7119"/>
        <item m="1" x="7992"/>
        <item m="1" x="3986"/>
        <item m="1" x="5197"/>
        <item m="1" x="7846"/>
        <item m="1" x="6801"/>
        <item m="1" x="7507"/>
        <item m="1" x="7192"/>
        <item m="1" x="1699"/>
        <item m="1" x="6624"/>
        <item m="1" x="7861"/>
        <item m="1" x="7785"/>
        <item m="1" x="6991"/>
        <item m="1" x="897"/>
        <item m="1" x="2860"/>
        <item m="1" x="6541"/>
        <item m="1" x="7867"/>
        <item m="1" x="5133"/>
        <item m="1" x="7108"/>
        <item m="1" x="4800"/>
        <item m="1" x="2245"/>
        <item m="1" x="834"/>
        <item m="1" x="7612"/>
        <item m="1" x="7103"/>
        <item m="1" x="630"/>
        <item m="1" x="6914"/>
        <item m="1" x="7353"/>
        <item m="1" x="7092"/>
        <item m="1" x="2929"/>
        <item m="1" x="2676"/>
        <item m="1" x="5442"/>
        <item m="1" x="3555"/>
        <item m="1" x="7976"/>
        <item m="1" x="977"/>
        <item m="1" x="1748"/>
        <item m="1" x="7975"/>
        <item m="1" x="688"/>
        <item m="1" x="4808"/>
        <item m="1" x="878"/>
        <item m="1" x="2978"/>
        <item m="1" x="4121"/>
        <item m="1" x="6636"/>
        <item m="1" x="4659"/>
        <item m="1" x="1805"/>
        <item m="1" x="7126"/>
        <item m="1" x="1318"/>
        <item m="1" x="7244"/>
        <item m="1" x="3178"/>
        <item m="1" x="5420"/>
        <item m="1" x="1084"/>
        <item m="1" x="1985"/>
        <item m="1" x="7969"/>
        <item m="1" x="6744"/>
        <item m="1" x="4786"/>
        <item m="1" x="5495"/>
        <item m="1" x="7235"/>
        <item m="1" x="7763"/>
        <item m="1" x="5362"/>
        <item m="1" x="7027"/>
        <item m="1" x="6943"/>
        <item m="1" x="6995"/>
        <item m="1" x="1134"/>
        <item m="1" x="6806"/>
        <item m="1" x="7357"/>
        <item m="1" x="7894"/>
        <item m="1" x="7895"/>
        <item m="1" x="3418"/>
        <item m="1" x="7653"/>
        <item m="1" x="7465"/>
        <item m="1" x="3861"/>
        <item m="1" x="7793"/>
        <item m="1" x="2075"/>
        <item m="1" x="7632"/>
        <item m="1" x="7489"/>
        <item m="1" x="7634"/>
        <item m="1" x="7064"/>
        <item m="1" x="7290"/>
        <item m="1" x="7471"/>
        <item m="1" x="3577"/>
        <item m="1" x="7905"/>
        <item m="1" x="3585"/>
        <item m="1" x="4851"/>
        <item m="1" x="1111"/>
        <item m="1" x="1771"/>
        <item m="1" x="7107"/>
        <item m="1" x="212"/>
        <item m="1" x="2635"/>
        <item m="1" x="7201"/>
        <item m="1" x="7134"/>
        <item m="1" x="1104"/>
        <item m="1" x="4978"/>
        <item m="1" x="5091"/>
        <item m="1" x="7711"/>
        <item m="1" x="1069"/>
        <item m="1" x="6598"/>
        <item m="1" x="7696"/>
        <item m="1" x="3531"/>
        <item m="1" x="6659"/>
        <item m="1" x="7649"/>
        <item m="1" x="7122"/>
        <item m="1" x="1819"/>
        <item m="1" x="4155"/>
        <item m="1" x="6815"/>
        <item m="1" x="5323"/>
        <item m="1" x="7550"/>
        <item m="1" x="354"/>
        <item m="1" x="1996"/>
        <item m="1" x="3430"/>
        <item m="1" x="6739"/>
        <item m="1" x="5261"/>
        <item m="1" x="4090"/>
        <item m="1" x="623"/>
        <item m="1" x="7820"/>
        <item m="1" x="7701"/>
        <item x="109"/>
        <item m="1" x="4123"/>
        <item m="1" x="7983"/>
        <item m="1" x="7901"/>
        <item m="1" x="3805"/>
        <item m="1" x="7478"/>
        <item m="1" x="3806"/>
        <item m="1" x="3357"/>
        <item m="1" x="5716"/>
        <item m="1" x="4448"/>
        <item m="1" x="4981"/>
        <item m="1" x="7330"/>
        <item m="1" x="7503"/>
        <item m="1" x="7446"/>
        <item m="1" x="498"/>
        <item m="1" x="288"/>
        <item m="1" x="6648"/>
        <item m="1" x="6705"/>
        <item m="1" x="4997"/>
        <item m="1" x="6020"/>
        <item m="1" x="6938"/>
        <item m="1" x="7299"/>
        <item m="1" x="2677"/>
        <item m="1" x="311"/>
        <item m="1" x="5324"/>
        <item m="1" x="4421"/>
        <item m="1" x="7448"/>
        <item m="1" x="1103"/>
        <item m="1" x="6706"/>
        <item m="1" x="3578"/>
        <item m="1" x="6850"/>
        <item m="1" x="6950"/>
        <item m="1" x="4508"/>
        <item m="1" x="4877"/>
        <item m="1" x="1674"/>
        <item m="1" x="3054"/>
        <item m="1" x="7073"/>
        <item m="1" x="7425"/>
        <item m="1" x="7348"/>
        <item m="1" x="2015"/>
        <item m="1" x="6786"/>
        <item m="1" x="1660"/>
        <item m="1" x="6049"/>
        <item m="1" x="7903"/>
        <item m="1" x="2502"/>
        <item m="1" x="3945"/>
        <item m="1" x="6633"/>
        <item m="1" x="3782"/>
        <item m="1" x="1203"/>
        <item m="1" x="5212"/>
        <item m="1" x="6748"/>
        <item m="1" x="640"/>
        <item m="1" x="5715"/>
        <item m="1" x="6871"/>
        <item m="1" x="7555"/>
        <item m="1" x="7594"/>
        <item m="1" x="1943"/>
        <item m="1" x="4948"/>
        <item m="1" x="6923"/>
        <item m="1" x="1168"/>
        <item m="1" x="7955"/>
        <item x="137"/>
        <item m="1" x="4979"/>
        <item m="1" x="6990"/>
        <item m="1" x="755"/>
        <item m="1" x="7788"/>
        <item m="1" x="5013"/>
        <item m="1" x="7294"/>
        <item m="1" x="7885"/>
        <item m="1" x="7869"/>
        <item m="1" x="6349"/>
        <item m="1" x="3277"/>
        <item m="1" x="4010"/>
        <item m="1" x="7538"/>
        <item m="1" x="6554"/>
        <item m="1" x="4809"/>
        <item m="1" x="5953"/>
        <item m="1" x="6174"/>
        <item m="1" x="7936"/>
        <item m="1" x="7637"/>
        <item m="1" x="592"/>
        <item m="1" x="7766"/>
        <item m="1" x="2556"/>
        <item m="1" x="5967"/>
        <item m="1" x="1228"/>
        <item m="1" x="7985"/>
        <item m="1" x="7697"/>
        <item m="1" x="1558"/>
        <item m="1" x="7951"/>
        <item m="1" x="7952"/>
        <item m="1" x="6539"/>
        <item m="1" x="2939"/>
        <item m="1" x="6733"/>
        <item m="1" x="672"/>
        <item m="1" x="7160"/>
        <item m="1" x="7798"/>
        <item m="1" x="7915"/>
        <item m="1" x="5192"/>
        <item m="1" x="7000"/>
        <item m="1" x="3862"/>
        <item m="1" x="4316"/>
        <item m="1" x="6712"/>
        <item m="1" x="1121"/>
        <item m="1" x="4607"/>
        <item m="1" x="1966"/>
        <item m="1" x="5649"/>
        <item m="1" x="2571"/>
        <item m="1" x="3609"/>
        <item m="1" x="7300"/>
        <item m="1" x="7849"/>
        <item m="1" x="1112"/>
        <item m="1" x="6587"/>
        <item m="1" x="4635"/>
        <item m="1" x="1194"/>
        <item m="1" x="5219"/>
        <item m="1" x="6692"/>
        <item m="1" x="6951"/>
        <item m="1" x="1066"/>
        <item m="1" x="1675"/>
        <item m="1" x="7195"/>
        <item m="1" x="7937"/>
        <item m="1" x="5877"/>
        <item m="1" x="7742"/>
        <item m="1" x="6782"/>
        <item m="1" x="1388"/>
        <item m="1" x="7381"/>
        <item m="1" x="7144"/>
        <item m="1" x="4975"/>
        <item m="1" x="4364"/>
        <item m="1" x="6880"/>
        <item m="1" x="4973"/>
        <item m="1" x="4974"/>
        <item m="1" x="6976"/>
        <item m="1" x="6019"/>
        <item m="1" x="7840"/>
        <item m="1" x="3630"/>
        <item m="1" x="6740"/>
        <item m="1" x="3186"/>
        <item m="1" x="7672"/>
        <item m="1" x="6741"/>
        <item m="1" x="6742"/>
        <item m="1" x="3187"/>
        <item m="1" x="7236"/>
        <item m="1" x="3185"/>
        <item m="1" x="7967"/>
        <item m="1" x="801"/>
        <item m="1" x="439"/>
        <item m="1" x="6823"/>
        <item m="1" x="1765"/>
        <item m="1" x="3990"/>
        <item m="1" x="7595"/>
        <item m="1" x="7810"/>
        <item m="1" x="7059"/>
        <item m="1" x="6673"/>
        <item m="1" x="7531"/>
        <item m="1" x="7926"/>
        <item m="1" x="7714"/>
        <item m="1" x="6768"/>
        <item m="1" x="6836"/>
        <item m="1" x="7872"/>
        <item m="1" x="2627"/>
        <item m="1" x="319"/>
        <item m="1" x="3725"/>
        <item m="1" x="7533"/>
        <item m="1" x="6595"/>
        <item m="1" x="6942"/>
        <item m="1" x="6864"/>
        <item m="1" x="4195"/>
        <item m="1" x="6847"/>
        <item m="1" x="7765"/>
        <item m="1" x="7702"/>
        <item m="1" x="7939"/>
        <item m="1" x="3260"/>
        <item m="1" x="7459"/>
        <item m="1" x="4714"/>
        <item m="1" x="6710"/>
        <item m="1" x="4479"/>
        <item m="1" x="304"/>
        <item m="1" x="3336"/>
        <item m="1" x="7464"/>
        <item m="1" x="4510"/>
        <item x="128"/>
        <item m="1" x="7576"/>
        <item m="1" x="6546"/>
        <item m="1" x="6545"/>
        <item m="1" x="7924"/>
        <item m="1" x="1291"/>
        <item m="1" x="6802"/>
        <item m="1" x="7218"/>
        <item m="1" x="7863"/>
        <item m="1" x="7573"/>
        <item m="1" x="7572"/>
        <item m="1" x="7328"/>
        <item m="1" x="2953"/>
        <item m="1" x="6787"/>
        <item m="1" x="7463"/>
        <item m="1" x="7575"/>
        <item m="1" x="7655"/>
        <item m="1" x="2254"/>
        <item m="1" x="7312"/>
        <item m="1" x="2220"/>
        <item m="1" x="7738"/>
        <item m="1" x="7643"/>
        <item x="148"/>
        <item m="1" x="7476"/>
        <item m="1" x="3272"/>
        <item m="1" x="4865"/>
        <item m="1" x="6885"/>
        <item m="1" x="6577"/>
        <item m="1" x="5069"/>
        <item m="1" x="6873"/>
        <item m="1" x="7601"/>
        <item m="1" x="7803"/>
        <item m="1" x="7662"/>
        <item m="1" x="7881"/>
        <item m="1" x="505"/>
        <item m="1" x="6735"/>
        <item m="1" x="2116"/>
        <item m="1" x="7669"/>
        <item m="1" x="7498"/>
        <item m="1" x="7386"/>
        <item m="1" x="1113"/>
        <item m="1" x="6419"/>
        <item m="1" x="4961"/>
        <item m="1" x="5220"/>
        <item m="1" x="6139"/>
        <item m="1" x="6671"/>
        <item m="1" x="7775"/>
        <item m="1" x="3946"/>
        <item m="1" x="7286"/>
        <item m="1" x="6304"/>
        <item m="1" x="3941"/>
        <item m="1" x="959"/>
        <item m="1" x="1635"/>
        <item m="1" x="3939"/>
        <item m="1" x="3940"/>
        <item m="1" x="2063"/>
        <item m="1" x="7541"/>
        <item m="1" x="6810"/>
        <item m="1" x="6638"/>
        <item m="1" x="6916"/>
        <item m="1" x="2609"/>
        <item m="1" x="1221"/>
        <item m="1" x="6917"/>
        <item m="1" x="6918"/>
        <item m="1" x="7858"/>
        <item m="1" x="2610"/>
        <item m="1" x="7542"/>
        <item m="1" x="2608"/>
        <item m="1" x="196"/>
        <item m="1" x="7755"/>
        <item m="1" x="6988"/>
        <item m="1" x="7324"/>
        <item m="1" x="7890"/>
        <item m="1" x="6757"/>
        <item m="1" x="5573"/>
        <item m="1" x="6644"/>
        <item m="1" x="4153"/>
        <item m="1" x="7377"/>
        <item m="1" x="5800"/>
        <item m="1" x="6676"/>
        <item m="1" x="3535"/>
        <item m="1" x="1997"/>
        <item m="1" x="7131"/>
        <item m="1" x="5053"/>
        <item m="1" x="7843"/>
        <item m="1" x="4716"/>
        <item m="1" x="7552"/>
        <item m="1" x="7551"/>
        <item m="1" x="3214"/>
        <item m="1" x="4361"/>
        <item m="1" x="6583"/>
        <item m="1" x="6584"/>
        <item m="1" x="7352"/>
        <item m="1" x="4093"/>
        <item m="1" x="7553"/>
        <item m="1" x="7918"/>
        <item m="1" x="6209"/>
        <item m="1" x="487"/>
        <item m="1" x="7239"/>
        <item m="1" x="4032"/>
        <item m="1" x="7189"/>
        <item m="1" x="5554"/>
        <item m="1" x="2407"/>
        <item m="1" x="7899"/>
        <item m="1" x="7170"/>
        <item m="1" x="7048"/>
        <item m="1" x="7822"/>
        <item m="1" x="5645"/>
        <item m="1" x="7297"/>
        <item m="1" x="7418"/>
        <item m="1" x="6533"/>
        <item m="1" x="7014"/>
        <item m="1" x="7588"/>
        <item m="1" x="519"/>
        <item m="1" x="3358"/>
        <item m="1" x="1350"/>
        <item m="1" x="6893"/>
        <item m="1" x="6553"/>
        <item m="1" x="7007"/>
        <item m="1" x="6795"/>
        <item m="1" x="6965"/>
        <item m="1" x="7221"/>
        <item m="1" x="6796"/>
        <item m="1" x="2594"/>
        <item m="1" x="7654"/>
        <item x="133"/>
        <item m="1" x="7987"/>
        <item m="1" x="1192"/>
        <item m="1" x="2839"/>
        <item m="1" x="1809"/>
        <item m="1" x="6867"/>
        <item m="1" x="7198"/>
        <item m="1" x="6277"/>
        <item m="1" x="6685"/>
        <item m="1" x="6681"/>
        <item m="1" x="3551"/>
        <item m="1" x="5799"/>
        <item m="1" x="6367"/>
        <item m="1" x="4830"/>
        <item m="1" x="7409"/>
        <item m="1" x="6781"/>
        <item m="1" x="4197"/>
        <item m="1" x="2049"/>
        <item m="1" x="229"/>
        <item m="1" x="5274"/>
        <item m="1" x="6522"/>
        <item m="1" x="7640"/>
        <item m="1" x="6606"/>
        <item m="1" x="3331"/>
        <item m="1" x="6759"/>
        <item m="1" x="7323"/>
        <item m="1" x="6690"/>
        <item m="1" x="7944"/>
        <item m="1" x="6639"/>
        <item m="1" x="6683"/>
        <item m="1" x="3667"/>
        <item m="1" x="7685"/>
        <item m="1" x="2298"/>
        <item m="1" x="4154"/>
        <item m="1" x="2578"/>
        <item m="1" x="4854"/>
        <item m="1" x="7529"/>
        <item m="1" x="7743"/>
        <item m="1" x="5498"/>
        <item m="1" x="5127"/>
        <item m="1" x="1442"/>
        <item m="1" x="5406"/>
        <item x="165"/>
        <item m="1" x="6222"/>
        <item m="1" x="2300"/>
        <item m="1" x="2595"/>
        <item m="1" x="7768"/>
        <item m="1" x="6684"/>
        <item m="1" x="7715"/>
        <item m="1" x="7904"/>
        <item m="1" x="6999"/>
        <item m="1" x="7210"/>
        <item m="1" x="6929"/>
        <item m="1" x="6793"/>
        <item m="1" x="6556"/>
        <item m="1" x="1844"/>
        <item m="1" x="729"/>
        <item m="1" x="3104"/>
        <item x="136"/>
        <item m="1" x="7227"/>
        <item m="1" x="7288"/>
        <item m="1" x="6972"/>
        <item m="1" x="2963"/>
        <item m="1" x="678"/>
        <item m="1" x="7462"/>
        <item m="1" x="6469"/>
        <item m="1" x="7676"/>
        <item m="1" x="7398"/>
        <item m="1" x="6230"/>
        <item m="1" x="5316"/>
        <item m="1" x="6425"/>
        <item m="1" x="6797"/>
        <item m="1" x="7535"/>
        <item m="1" x="6695"/>
        <item m="1" x="7681"/>
        <item m="1" x="7202"/>
        <item m="1" x="7642"/>
        <item m="1" x="7190"/>
        <item m="1" x="7171"/>
        <item m="1" x="1609"/>
        <item m="1" x="5643"/>
        <item m="1" x="7699"/>
        <item x="18"/>
        <item m="1" x="7008"/>
        <item m="1" x="325"/>
        <item m="1" x="929"/>
        <item m="1" x="2906"/>
        <item m="1" x="7759"/>
        <item m="1" x="7824"/>
        <item m="1" x="2184"/>
        <item m="1" x="3928"/>
        <item m="1" x="7700"/>
        <item m="1" x="5669"/>
        <item m="1" x="7956"/>
        <item m="1" x="702"/>
        <item m="1" x="7673"/>
        <item m="1" x="7296"/>
        <item m="1" x="4886"/>
        <item m="1" x="7104"/>
        <item m="1" x="7164"/>
        <item m="1" x="7887"/>
        <item m="1" x="7717"/>
        <item m="1" x="6754"/>
        <item m="1" x="4962"/>
        <item m="1" x="6788"/>
        <item m="1" x="6439"/>
        <item m="1" x="2718"/>
        <item m="1" x="7893"/>
        <item m="1" x="7990"/>
        <item m="1" x="4164"/>
        <item m="1" x="7811"/>
        <item m="1" x="7298"/>
        <item m="1" x="1139"/>
        <item m="1" x="7816"/>
        <item m="1" x="1508"/>
        <item m="1" x="1163"/>
        <item m="1" x="7032"/>
        <item m="1" x="6888"/>
        <item m="1" x="712"/>
        <item m="1" x="5760"/>
        <item x="94"/>
        <item m="1" x="6677"/>
        <item m="1" x="7187"/>
        <item m="1" x="2970"/>
        <item m="1" x="6776"/>
        <item m="1" x="6794"/>
        <item m="1" x="7101"/>
        <item x="161"/>
        <item m="1" x="7393"/>
        <item m="1" x="6895"/>
        <item m="1" x="7677"/>
        <item m="1" x="7001"/>
        <item m="1" x="7366"/>
        <item m="1" x="7315"/>
        <item m="1" x="6569"/>
        <item m="1" x="4577"/>
        <item m="1" x="7583"/>
        <item m="1" x="6860"/>
        <item m="1" x="6568"/>
        <item m="1" x="4009"/>
        <item m="1" x="6698"/>
        <item x="2"/>
        <item m="1" x="357"/>
        <item m="1" x="627"/>
        <item m="1" x="6975"/>
        <item m="1" x="7545"/>
        <item m="1" x="7963"/>
        <item m="1" x="7687"/>
        <item m="1" x="6607"/>
        <item m="1" x="4963"/>
        <item m="1" x="1590"/>
        <item m="1" x="6321"/>
        <item m="1" x="4200"/>
        <item m="1" x="1137"/>
        <item m="1" x="4525"/>
        <item m="1" x="2016"/>
        <item m="1" x="2656"/>
        <item m="1" x="6340"/>
        <item m="1" x="7078"/>
        <item m="1" x="6688"/>
        <item m="1" x="3763"/>
        <item m="1" x="642"/>
        <item m="1" x="7077"/>
        <item m="1" x="7865"/>
        <item m="1" x="7301"/>
        <item m="1" x="5035"/>
        <item m="1" x="6791"/>
        <item m="1" x="4168"/>
        <item m="1" x="7739"/>
        <item m="1" x="6656"/>
        <item m="1" x="1063"/>
        <item m="1" x="6719"/>
        <item x="20"/>
        <item m="1" x="1126"/>
        <item m="1" x="7121"/>
        <item m="1" x="6618"/>
        <item m="1" x="5006"/>
        <item m="1" x="1694"/>
        <item m="1" x="2767"/>
        <item m="1" x="6765"/>
        <item m="1" x="198"/>
        <item m="1" x="6632"/>
        <item m="1" x="6937"/>
        <item m="1" x="7099"/>
        <item m="1" x="2169"/>
        <item m="1" x="7896"/>
        <item m="1" x="6532"/>
        <item m="1" x="1455"/>
        <item m="1" x="1456"/>
        <item m="1" x="3340"/>
        <item m="1" x="1525"/>
        <item m="1" x="7590"/>
        <item m="1" x="1523"/>
        <item m="1" x="875"/>
        <item m="1" x="1524"/>
        <item m="1" x="7050"/>
        <item m="1" x="3645"/>
        <item m="1" x="1454"/>
        <item m="1" x="7142"/>
        <item m="1" x="7035"/>
        <item m="1" x="6693"/>
        <item m="1" x="6826"/>
        <item m="1" x="5479"/>
        <item m="1" x="7237"/>
        <item m="1" x="408"/>
        <item m="1" x="3291"/>
        <item m="1" x="7729"/>
        <item m="1" x="7839"/>
        <item m="1" x="657"/>
        <item m="1" x="7526"/>
        <item m="1" x="5294"/>
        <item m="1" x="2702"/>
        <item m="1" x="1920"/>
        <item m="1" x="6667"/>
        <item m="1" x="6565"/>
        <item m="1" x="7599"/>
        <item m="1" x="1240"/>
        <item m="1" x="1238"/>
        <item m="1" x="2764"/>
        <item m="1" x="7492"/>
        <item m="1" x="4025"/>
        <item m="1" x="1239"/>
        <item m="1" x="815"/>
        <item m="1" x="7127"/>
        <item m="1" x="4320"/>
        <item m="1" x="5074"/>
        <item m="1" x="1092"/>
        <item m="1" x="4645"/>
        <item m="1" x="5543"/>
        <item m="1" x="7610"/>
        <item m="1" x="6919"/>
        <item m="1" x="6933"/>
        <item m="1" x="3829"/>
        <item m="1" x="2512"/>
        <item m="1" x="7405"/>
        <item m="1" x="4408"/>
        <item m="1" x="5415"/>
        <item m="1" x="2198"/>
        <item m="1" x="7753"/>
        <item m="1" x="4646"/>
        <item m="1" x="7592"/>
        <item m="1" x="4621"/>
        <item m="1" x="6601"/>
        <item m="1" x="6498"/>
        <item m="1" x="7499"/>
        <item m="1" x="6622"/>
        <item m="1" x="3610"/>
        <item m="1" x="6731"/>
        <item m="1" x="7684"/>
        <item m="1" x="7449"/>
        <item m="1" x="7477"/>
        <item m="1" x="6910"/>
        <item m="1" x="5483"/>
        <item m="1" x="6668"/>
        <item m="1" x="851"/>
        <item m="1" x="7834"/>
        <item m="1" x="7691"/>
        <item m="1" x="7029"/>
        <item m="1" x="645"/>
        <item m="1" x="3322"/>
        <item m="1" x="7515"/>
        <item m="1" x="7740"/>
        <item m="1" x="6585"/>
        <item m="1" x="4750"/>
        <item m="1" x="7518"/>
        <item m="1" x="7930"/>
        <item m="1" x="6647"/>
        <item m="1" x="7658"/>
        <item m="1" x="4839"/>
        <item m="1" x="6536"/>
        <item m="1" x="843"/>
        <item m="1" x="6903"/>
        <item m="1" x="1870"/>
        <item m="1" x="7641"/>
        <item m="1" x="7183"/>
        <item m="1" x="6980"/>
        <item m="1" x="7593"/>
        <item m="1" x="7716"/>
        <item m="1" x="6591"/>
        <item m="1" x="4203"/>
        <item x="22"/>
        <item m="1" x="1330"/>
        <item m="1" x="4328"/>
        <item m="1" x="5893"/>
        <item m="1" x="4559"/>
        <item m="1" x="2489"/>
        <item m="1" x="5539"/>
        <item m="1" x="4907"/>
        <item m="1" x="6960"/>
        <item m="1" x="6979"/>
        <item m="1" x="6779"/>
        <item m="1" x="5182"/>
        <item m="1" x="2765"/>
        <item m="1" x="6645"/>
        <item m="1" x="1530"/>
        <item m="1" x="7141"/>
        <item m="1" x="7408"/>
        <item m="1" x="2909"/>
        <item m="1" x="7120"/>
        <item m="1" x="1830"/>
        <item m="1" x="6641"/>
        <item m="1" x="7668"/>
        <item m="1" x="720"/>
        <item m="1" x="4323"/>
        <item m="1" x="529"/>
        <item m="1" x="4620"/>
        <item m="1" x="6838"/>
        <item m="1" x="7102"/>
        <item m="1" x="7585"/>
        <item m="1" x="836"/>
        <item m="1" x="6902"/>
        <item m="1" x="7391"/>
        <item m="1" x="4503"/>
        <item m="1" x="3863"/>
        <item x="132"/>
        <item m="1" x="7923"/>
        <item m="1" x="937"/>
        <item m="1" x="3108"/>
        <item m="1" x="7180"/>
        <item m="1" x="7018"/>
        <item m="1" x="7705"/>
        <item m="1" x="6967"/>
        <item m="1" x="7214"/>
        <item m="1" x="7105"/>
        <item m="1" x="6992"/>
        <item m="1" x="7450"/>
        <item m="1" x="3298"/>
        <item m="1" x="2629"/>
        <item m="1" x="7964"/>
        <item m="1" x="1516"/>
        <item m="1" x="4299"/>
        <item m="1" x="4574"/>
        <item m="1" x="6870"/>
        <item m="1" x="6844"/>
        <item m="1" x="4751"/>
        <item m="1" x="7828"/>
        <item m="1" x="7571"/>
        <item m="1" x="7063"/>
        <item m="1" x="760"/>
        <item m="1" x="7167"/>
        <item m="1" x="5845"/>
        <item m="1" x="7859"/>
        <item m="1" x="7818"/>
        <item m="1" x="5623"/>
        <item m="1" x="751"/>
        <item m="1" x="6766"/>
        <item m="1" x="5391"/>
        <item m="1" x="910"/>
        <item m="1" x="7736"/>
        <item m="1" x="3181"/>
        <item m="1" x="4314"/>
        <item m="1" x="7203"/>
        <item m="1" x="7475"/>
        <item m="1" x="3170"/>
        <item m="1" x="7388"/>
        <item m="1" x="7424"/>
        <item m="1" x="5025"/>
        <item m="1" x="5002"/>
        <item m="1" x="1438"/>
        <item m="1" x="4094"/>
        <item m="1" x="6829"/>
        <item m="1" x="6909"/>
        <item m="1" x="6701"/>
        <item m="1" x="2636"/>
        <item m="1" x="6816"/>
        <item m="1" x="7123"/>
        <item m="1" x="6966"/>
        <item m="1" x="1331"/>
        <item m="1" x="6752"/>
        <item m="1" x="6483"/>
        <item m="1" x="7613"/>
        <item m="1" x="2854"/>
        <item m="1" x="629"/>
        <item m="1" x="6968"/>
        <item m="1" x="3183"/>
        <item m="1" x="6908"/>
        <item m="1" x="6907"/>
        <item m="1" x="7461"/>
        <item m="1" x="3182"/>
        <item m="1" x="2179"/>
        <item m="1" x="6906"/>
        <item m="1" x="4785"/>
        <item m="1" x="6947"/>
        <item m="1" x="6620"/>
        <item m="1" x="5741"/>
        <item m="1" x="1397"/>
        <item m="1" x="2268"/>
        <item m="1" x="7841"/>
        <item m="1" x="7458"/>
        <item m="1" x="1119"/>
        <item m="1" x="2276"/>
        <item m="1" x="4183"/>
        <item m="1" x="7720"/>
        <item m="1" x="7977"/>
        <item m="1" x="4071"/>
        <item m="1" x="7460"/>
        <item m="1" x="6986"/>
        <item m="1" x="7864"/>
        <item m="1" x="6549"/>
        <item m="1" x="1661"/>
        <item m="1" x="1954"/>
        <item m="1" x="4595"/>
        <item m="1" x="6478"/>
        <item m="1" x="1913"/>
        <item m="1" x="3831"/>
        <item m="1" x="7947"/>
        <item m="1" x="6808"/>
        <item m="1" x="7616"/>
        <item m="1" x="6944"/>
        <item m="1" x="6877"/>
        <item m="1" x="1602"/>
        <item m="1" x="7017"/>
        <item m="1" x="4176"/>
        <item m="1" x="351"/>
        <item m="1" x="7467"/>
        <item m="1" x="7916"/>
        <item m="1" x="4446"/>
        <item m="1" x="1470"/>
        <item m="1" x="7519"/>
        <item m="1" x="6103"/>
        <item m="1" x="5110"/>
        <item m="1" x="2824"/>
        <item m="1" x="7342"/>
        <item m="1" x="7996"/>
        <item m="1" x="6863"/>
        <item m="1" x="7317"/>
        <item m="1" x="7413"/>
        <item m="1" x="7090"/>
        <item m="1" x="1256"/>
        <item m="1" x="1716"/>
        <item m="1" x="4598"/>
        <item m="1" x="6813"/>
        <item m="1" x="7397"/>
        <item m="1" x="3976"/>
        <item m="1" x="3526"/>
        <item m="1" x="3570"/>
        <item m="1" x="230"/>
        <item m="1" x="6410"/>
        <item m="1" x="931"/>
        <item m="1" x="7038"/>
        <item m="1" x="6104"/>
        <item m="1" x="1276"/>
        <item m="1" x="5737"/>
        <item m="1" x="7771"/>
        <item m="1" x="1581"/>
        <item m="1" x="2012"/>
        <item m="1" x="7350"/>
        <item m="1" x="4139"/>
        <item m="1" x="1998"/>
        <item m="1" x="2299"/>
        <item m="1" x="6760"/>
        <item m="1" x="6821"/>
        <item m="1" x="3690"/>
        <item m="1" x="7862"/>
        <item m="1" x="5915"/>
        <item m="1" x="2818"/>
        <item m="1" x="5432"/>
        <item m="1" x="7383"/>
        <item m="1" x="347"/>
        <item m="1" x="6543"/>
        <item m="1" x="1946"/>
        <item m="1" x="1970"/>
        <item m="1" x="2910"/>
        <item m="1" x="4701"/>
        <item m="1" x="6650"/>
        <item m="1" x="4075"/>
        <item m="1" x="2996"/>
        <item m="1" x="7777"/>
        <item m="1" x="7544"/>
        <item m="1" x="7031"/>
        <item m="1" x="6664"/>
        <item m="1" x="1715"/>
        <item m="1" x="4463"/>
        <item m="1" x="7900"/>
        <item x="24"/>
        <item m="1" x="231"/>
        <item m="1" x="7318"/>
        <item m="1" x="7570"/>
        <item m="1" x="6747"/>
        <item m="1" x="7243"/>
        <item m="1" x="2535"/>
        <item m="1" x="7154"/>
        <item m="1" x="7341"/>
        <item m="1" x="6574"/>
        <item m="1" x="7635"/>
        <item m="1" x="5926"/>
        <item m="1" x="7264"/>
        <item m="1" x="1532"/>
        <item m="1" x="5934"/>
        <item m="1" x="6987"/>
        <item m="1" x="6889"/>
        <item m="1" x="7645"/>
        <item m="1" x="4188"/>
        <item m="1" x="2452"/>
        <item m="1" x="7980"/>
        <item m="1" x="7230"/>
        <item m="1" x="7224"/>
        <item m="1" x="5864"/>
        <item m="1" x="4847"/>
        <item m="1" x="446"/>
        <item m="1" x="5295"/>
        <item m="1" x="7851"/>
        <item m="1" x="6977"/>
        <item m="1" x="7441"/>
        <item m="1" x="1662"/>
        <item m="1" x="6660"/>
        <item m="1" x="6661"/>
        <item m="1" x="3514"/>
        <item m="1" x="6542"/>
        <item m="1" x="7207"/>
        <item m="1" x="6713"/>
        <item m="1" x="6026"/>
        <item m="1" x="676"/>
        <item m="1" x="804"/>
        <item m="1" x="4798"/>
        <item m="1" x="7598"/>
        <item m="1" x="7795"/>
        <item m="1" x="7888"/>
        <item m="1" x="7376"/>
        <item m="1" x="7986"/>
        <item m="1" x="6699"/>
        <item m="1" x="7954"/>
        <item m="1" x="7591"/>
        <item m="1" x="3506"/>
        <item m="1" x="6834"/>
        <item m="1" x="1814"/>
        <item m="1" x="6271"/>
        <item m="1" x="7587"/>
        <item m="1" x="7472"/>
        <item m="1" x="3900"/>
        <item m="1" x="432"/>
        <item m="1" x="1552"/>
        <item m="1" x="3441"/>
        <item m="1" x="2653"/>
        <item m="1" x="7718"/>
        <item m="1" x="7400"/>
        <item m="1" x="3209"/>
        <item m="1" x="4292"/>
        <item m="1" x="7782"/>
        <item m="1" x="1737"/>
        <item m="1" x="7627"/>
        <item m="1" x="7636"/>
        <item m="1" x="551"/>
        <item m="1" x="7945"/>
        <item m="1" x="1400"/>
        <item m="1" x="7196"/>
        <item m="1" x="7747"/>
        <item m="1" x="5525"/>
        <item m="1" x="4132"/>
        <item m="1" x="5723"/>
        <item m="1" x="285"/>
        <item m="1" x="7973"/>
        <item m="1" x="7087"/>
        <item m="1" x="6062"/>
        <item m="1" x="7088"/>
        <item m="1" x="7215"/>
        <item m="1" x="7733"/>
        <item m="1" x="1718"/>
        <item m="1" x="7972"/>
        <item m="1" x="2222"/>
        <item m="1" x="5603"/>
        <item m="1" x="6481"/>
        <item m="1" x="7034"/>
        <item m="1" x="5552"/>
        <item m="1" x="6921"/>
        <item m="1" x="7322"/>
        <item m="1" x="5633"/>
        <item m="1" x="7760"/>
        <item m="1" x="7682"/>
        <item m="1" x="1265"/>
        <item m="1" x="3733"/>
        <item m="1" x="2427"/>
        <item m="1" x="6061"/>
        <item m="1" x="3734"/>
        <item m="1" x="3732"/>
        <item m="1" x="6859"/>
        <item m="1" x="5368"/>
        <item m="1" x="6547"/>
        <item m="1" x="3854"/>
        <item m="1" x="7086"/>
        <item m="1" x="7776"/>
        <item m="1" x="7331"/>
        <item m="1" x="6555"/>
        <item m="1" x="6576"/>
        <item m="1" x="6566"/>
        <item m="1" x="6958"/>
        <item m="1" x="3853"/>
        <item m="1" x="6257"/>
        <item m="1" x="3245"/>
        <item m="1" x="7454"/>
        <item m="1" x="7749"/>
        <item m="1" x="508"/>
        <item m="1" x="6557"/>
        <item m="1" x="7866"/>
        <item m="1" x="3556"/>
        <item m="1" x="7562"/>
        <item m="1" x="7175"/>
        <item m="1" x="3254"/>
        <item m="1" x="7674"/>
        <item m="1" x="2026"/>
        <item m="1" x="4412"/>
        <item m="1" x="6170"/>
        <item m="1" x="7667"/>
        <item m="1" x="7124"/>
        <item m="1" x="6767"/>
        <item m="1" x="6531"/>
        <item m="1" x="5779"/>
        <item m="1" x="1556"/>
        <item m="1" x="7852"/>
        <item m="1" x="7069"/>
        <item m="1" x="7721"/>
        <item m="1" x="6700"/>
        <item m="1" x="4266"/>
        <item m="1" x="3905"/>
        <item m="1" x="7097"/>
        <item m="1" x="7792"/>
        <item m="1" x="7384"/>
        <item m="1" x="7769"/>
        <item m="1" x="327"/>
        <item m="1" x="6755"/>
        <item m="1" x="2107"/>
        <item m="1" x="7568"/>
        <item m="1" x="7430"/>
        <item m="1" x="6679"/>
        <item m="1" x="6658"/>
        <item m="1" x="2780"/>
        <item m="1" x="5972"/>
        <item m="1" x="5318"/>
        <item m="1" x="6750"/>
        <item m="1" x="6872"/>
        <item m="1" x="6501"/>
        <item m="1" x="429"/>
        <item m="1" x="1198"/>
        <item m="1" x="7892"/>
        <item m="1" x="7451"/>
        <item m="1" x="1054"/>
        <item m="1" x="2573"/>
        <item m="1" x="7010"/>
        <item m="1" x="7549"/>
        <item m="1" x="6981"/>
        <item m="1" x="2875"/>
        <item m="1" x="2392"/>
        <item m="1" x="1999"/>
        <item m="1" x="4454"/>
        <item m="1" x="7057"/>
        <item m="1" x="1048"/>
        <item m="1" x="7362"/>
        <item m="1" x="7909"/>
        <item m="1" x="6612"/>
        <item m="1" x="6625"/>
        <item m="1" x="7488"/>
        <item m="1" x="7596"/>
        <item m="1" x="7581"/>
        <item x="169"/>
        <item m="1" x="7372"/>
        <item m="1" x="5911"/>
        <item m="1" x="7370"/>
        <item m="1" x="6558"/>
        <item m="1" x="4992"/>
        <item m="1" x="4650"/>
        <item m="1" x="7997"/>
        <item m="1" x="3255"/>
        <item m="1" x="949"/>
        <item m="1" x="1942"/>
        <item m="1" x="1779"/>
        <item m="1" x="7754"/>
        <item m="1" x="1557"/>
        <item m="1" x="7070"/>
        <item m="1" x="7556"/>
        <item m="1" x="1023"/>
        <item m="1" x="6338"/>
        <item m="1" x="5461"/>
        <item m="1" x="7402"/>
        <item m="1" x="2214"/>
        <item m="1" x="6697"/>
        <item m="1" x="6756"/>
        <item m="1" x="7778"/>
        <item m="1" x="7943"/>
        <item m="1" x="3728"/>
        <item m="1" x="783"/>
        <item m="1" x="7302"/>
        <item m="1" x="541"/>
        <item m="1" x="7615"/>
        <item m="1" x="7932"/>
        <item m="1" x="7100"/>
        <item m="1" x="1049"/>
        <item m="1" x="7935"/>
        <item m="1" x="437"/>
        <item m="1" x="2829"/>
        <item m="1" x="6707"/>
        <item m="1" x="4931"/>
        <item m="1" x="6818"/>
        <item m="1" x="7417"/>
        <item m="1" x="322"/>
        <item m="1" x="3623"/>
        <item m="1" x="7683"/>
        <item m="1" x="6492"/>
        <item m="1" x="7248"/>
        <item m="1" x="1948"/>
        <item m="1" x="2551"/>
        <item x="72"/>
        <item m="1" x="7948"/>
        <item m="1" x="7491"/>
        <item m="1" x="7181"/>
        <item m="1" x="7045"/>
        <item m="1" x="7470"/>
        <item m="1" x="356"/>
        <item m="1" x="7835"/>
        <item m="1" x="7238"/>
        <item m="1" x="5501"/>
        <item m="1" x="7319"/>
        <item m="1" x="5075"/>
        <item m="1" x="7023"/>
        <item m="1" x="2524"/>
        <item m="1" x="6499"/>
        <item m="1" x="4521"/>
        <item m="1" x="6512"/>
        <item m="1" x="7796"/>
        <item m="1" x="7332"/>
        <item m="1" x="732"/>
        <item m="1" x="4985"/>
        <item m="1" x="7117"/>
        <item m="1" x="1195"/>
        <item m="1" x="7746"/>
        <item m="1" x="3997"/>
        <item m="1" x="7116"/>
        <item m="1" x="4355"/>
        <item m="1" x="7921"/>
        <item m="1" x="6691"/>
        <item m="1" x="1391"/>
        <item m="1" x="7287"/>
        <item m="1" x="7607"/>
        <item m="1" x="7664"/>
        <item m="1" x="6780"/>
        <item m="1" x="7920"/>
        <item m="1" x="1080"/>
        <item m="1" x="7604"/>
        <item m="1" x="7303"/>
        <item m="1" x="3299"/>
        <item m="1" x="4353"/>
        <item m="1" x="7293"/>
        <item m="1" x="246"/>
        <item m="1" x="7737"/>
        <item m="1" x="6804"/>
        <item m="1" x="7291"/>
        <item m="1" x="7508"/>
        <item m="1" x="7292"/>
        <item m="1" x="7506"/>
        <item m="1" x="6728"/>
        <item m="1" x="7505"/>
        <item m="1" x="7109"/>
        <item m="1" x="5528"/>
        <item m="1" x="7565"/>
        <item m="1" x="4391"/>
        <item m="1" x="7411"/>
        <item m="1" x="3564"/>
        <item m="1" x="7419"/>
        <item m="1" x="7266"/>
        <item m="1" x="620"/>
        <item m="1" x="998"/>
        <item m="1" x="2257"/>
        <item m="1" x="7845"/>
        <item m="1" x="5579"/>
        <item m="1" x="7829"/>
        <item m="1" x="2017"/>
        <item m="1" x="2185"/>
        <item m="1" x="5572"/>
        <item m="1" x="7473"/>
        <item m="1" x="7524"/>
        <item m="1" x="2547"/>
        <item m="1" x="2669"/>
        <item m="1" x="7906"/>
        <item m="1" x="4665"/>
        <item m="1" x="7429"/>
        <item m="1" x="7245"/>
        <item m="1" x="3508"/>
        <item m="1" x="7968"/>
        <item m="1" x="7870"/>
        <item m="1" x="1338"/>
        <item m="1" x="7204"/>
        <item m="1" x="7657"/>
        <item m="1" x="6634"/>
        <item m="1" x="7995"/>
        <item m="1" x="7188"/>
        <item m="1" x="4656"/>
        <item m="1" x="1538"/>
        <item m="1" x="7466"/>
        <item m="1" x="5869"/>
        <item m="1" x="503"/>
        <item m="1" x="6621"/>
        <item m="1" x="3051"/>
        <item m="1" x="7012"/>
        <item m="1" x="7444"/>
        <item m="1" x="2954"/>
        <item m="1" x="7373"/>
        <item m="1" x="7537"/>
        <item m="1" x="7794"/>
        <item m="1" x="3959"/>
        <item m="1" x="1302"/>
        <item m="1" x="7158"/>
        <item m="1" x="7443"/>
        <item m="1" x="7723"/>
        <item m="1" x="6580"/>
        <item m="1" x="1887"/>
        <item m="1" x="7819"/>
        <item m="1" x="6484"/>
        <item m="1" x="6814"/>
        <item m="1" x="569"/>
        <item m="1" x="5292"/>
        <item m="1" x="1346"/>
        <item m="1" x="6927"/>
        <item m="1" x="7857"/>
        <item m="1" x="7368"/>
        <item m="1" x="7163"/>
        <item m="1" x="6901"/>
        <item m="1" x="7313"/>
        <item m="1" x="500"/>
        <item m="1" x="7784"/>
        <item m="1" x="7456"/>
        <item m="1" x="7289"/>
        <item m="1" x="7335"/>
        <item m="1" x="6887"/>
        <item m="1" x="7998"/>
        <item m="1" x="2717"/>
        <item m="1" x="6724"/>
        <item m="1" x="2385"/>
        <item m="1" x="6616"/>
        <item m="1" x="7071"/>
        <item m="1" x="6812"/>
        <item m="1" x="6687"/>
        <item m="1" x="2861"/>
        <item m="1" x="5862"/>
        <item m="1" x="7005"/>
        <item x="31"/>
        <item m="1" x="6670"/>
        <item m="1" x="7514"/>
        <item m="1" x="5784"/>
        <item m="1" x="6276"/>
        <item m="1" x="7512"/>
        <item m="1" x="7479"/>
        <item m="1" x="421"/>
        <item m="1" x="777"/>
        <item m="1" x="7874"/>
        <item m="1" x="3571"/>
        <item m="1" x="2262"/>
        <item m="1" x="5844"/>
        <item m="1" x="7984"/>
        <item m="1" x="7933"/>
        <item m="1" x="3085"/>
        <item m="1" x="7265"/>
        <item m="1" x="4783"/>
        <item m="1" x="3557"/>
        <item m="1" x="6289"/>
        <item m="1" x="5089"/>
        <item m="1" x="2066"/>
        <item m="1" x="6248"/>
        <item m="1" x="5365"/>
        <item m="1" x="1251"/>
        <item m="1" x="6581"/>
        <item m="1" x="6355"/>
        <item m="1" x="493"/>
        <item m="1" x="3035"/>
        <item m="1" x="6244"/>
        <item m="1" x="7960"/>
        <item m="1" x="3316"/>
        <item m="1" x="1768"/>
        <item m="1" x="7387"/>
        <item m="1" x="1501"/>
        <item m="1" x="5176"/>
        <item m="1" x="6897"/>
        <item m="1" x="7559"/>
        <item m="1" x="7344"/>
        <item m="1" x="7546"/>
        <item m="1" x="5914"/>
        <item m="1" x="7602"/>
        <item m="1" x="7268"/>
        <item m="1" x="7415"/>
        <item m="1" x="7002"/>
        <item m="1" x="7334"/>
        <item m="1" x="2244"/>
        <item m="1" x="7882"/>
        <item m="1" x="4964"/>
        <item m="1" x="3471"/>
        <item m="1" x="5919"/>
        <item m="1" x="7509"/>
        <item m="1" x="6865"/>
        <item m="1" x="7517"/>
        <item m="1" x="3416"/>
        <item m="1" x="865"/>
        <item m="1" x="3671"/>
        <item m="1" x="6703"/>
        <item m="1" x="3165"/>
        <item m="1" x="7006"/>
        <item m="1" x="956"/>
        <item m="1" x="6904"/>
        <item m="1" x="5577"/>
        <item m="1" x="4593"/>
        <item m="1" x="7823"/>
        <item m="1" x="7186"/>
        <item m="1" x="7345"/>
        <item m="1" x="6575"/>
        <item m="1" x="7285"/>
        <item m="1" x="5376"/>
        <item m="1" x="6931"/>
        <item m="1" x="7453"/>
        <item m="1" x="7548"/>
        <item m="1" x="7767"/>
        <item m="1" x="7703"/>
        <item m="1" x="7539"/>
        <item m="1" x="1504"/>
        <item m="1" x="7395"/>
        <item m="1" x="7193"/>
        <item m="1" x="6926"/>
        <item m="1" x="6896"/>
        <item m="1" x="7176"/>
        <item m="1" x="7179"/>
        <item m="1" x="6982"/>
        <item m="1" x="677"/>
        <item m="1" x="7159"/>
        <item m="1" x="7780"/>
        <item m="1" x="7630"/>
        <item m="1" x="6519"/>
        <item m="1" x="7605"/>
        <item m="1" x="6709"/>
        <item m="1" x="1657"/>
        <item m="1" x="3883"/>
        <item m="1" x="7789"/>
        <item m="1" x="2200"/>
        <item m="1" x="7528"/>
        <item m="1" x="1697"/>
        <item m="1" x="7257"/>
        <item m="1" x="7269"/>
        <item m="1" x="3856"/>
        <item m="1" x="1613"/>
        <item m="1" x="4381"/>
        <item m="1" x="3078"/>
        <item m="1" x="7805"/>
        <item m="1" x="6868"/>
        <item m="1" x="7028"/>
        <item m="1" x="7689"/>
        <item m="1" x="1868"/>
        <item m="1" x="7308"/>
        <item m="1" x="5659"/>
        <item m="1" x="7439"/>
        <item m="1" x="6322"/>
        <item m="1" x="7217"/>
        <item m="1" x="6694"/>
        <item m="1" x="6996"/>
        <item m="1" x="6934"/>
        <item m="1" x="7731"/>
        <item m="1" x="7848"/>
        <item m="1" x="2060"/>
        <item m="1" x="6792"/>
        <item m="1" x="7837"/>
        <item m="1" x="7271"/>
        <item m="1" x="2000"/>
        <item m="1" x="2258"/>
        <item m="1" x="2487"/>
        <item m="1" x="5167"/>
        <item m="1" x="7279"/>
        <item m="1" x="6935"/>
        <item m="1" x="3775"/>
        <item m="1" x="7222"/>
        <item m="1" x="7735"/>
        <item m="1" x="6506"/>
        <item m="1" x="6924"/>
        <item m="1" x="1312"/>
        <item m="1" x="6884"/>
        <item m="1" x="7173"/>
        <item m="1" x="6769"/>
        <item m="1" x="6899"/>
        <item m="1" x="7311"/>
        <item m="1" x="5631"/>
        <item m="1" x="726"/>
        <item m="1" x="2080"/>
        <item m="1" x="3857"/>
        <item m="1" x="2700"/>
        <item m="1" x="7812"/>
        <item m="1" x="3079"/>
        <item m="1" x="6643"/>
        <item m="1" x="6617"/>
        <item m="1" x="7853"/>
        <item m="1" x="7420"/>
        <item m="1" x="2920"/>
        <item m="1" x="7037"/>
        <item x="28"/>
        <item m="1" x="6678"/>
        <item m="1" x="6225"/>
        <item m="1" x="7513"/>
        <item m="1" x="6827"/>
        <item m="1" x="7970"/>
        <item m="1" x="3912"/>
        <item m="1" x="6841"/>
        <item x="35"/>
        <item m="1" x="2659"/>
        <item m="1" x="7275"/>
        <item m="1" x="7647"/>
        <item m="1" x="2947"/>
        <item m="1" x="1762"/>
        <item m="1" x="6294"/>
        <item x="39"/>
        <item m="1" x="7931"/>
        <item m="1" x="7730"/>
        <item x="40"/>
        <item m="1" x="7321"/>
        <item m="1" x="4409"/>
        <item m="1" x="2292"/>
        <item m="1" x="6524"/>
        <item m="1" x="2342"/>
        <item m="1" x="5918"/>
        <item m="1" x="7690"/>
        <item m="1" x="6959"/>
        <item m="1" x="7428"/>
        <item m="1" x="6946"/>
        <item m="1" x="6527"/>
        <item m="1" x="7774"/>
        <item m="1" x="7349"/>
        <item m="1" x="7140"/>
        <item m="1" x="7675"/>
        <item m="1" x="7606"/>
        <item m="1" x="7821"/>
        <item m="1" x="7665"/>
        <item m="1" x="7250"/>
        <item m="1" x="7661"/>
        <item m="1" x="7114"/>
        <item m="1" x="6309"/>
        <item m="1" x="6657"/>
        <item m="1" x="7543"/>
        <item m="1" x="5005"/>
        <item m="1" x="2948"/>
        <item m="1" x="7015"/>
        <item m="1" x="1934"/>
        <item m="1" x="6594"/>
        <item m="1" x="7692"/>
        <item m="1" x="7832"/>
        <item m="1" x="7910"/>
        <item m="1" x="7761"/>
        <item m="1" x="4023"/>
        <item m="1" x="5909"/>
        <item m="1" x="7680"/>
        <item m="1" x="3983"/>
        <item m="1" x="1344"/>
        <item m="1" x="3206"/>
        <item m="1" x="7094"/>
        <item m="1" x="7897"/>
        <item m="1" x="4757"/>
        <item m="1" x="7206"/>
        <item m="1" x="7184"/>
        <item m="1" x="5979"/>
        <item m="1" x="5821"/>
        <item m="1" x="3901"/>
        <item m="1" x="3788"/>
        <item m="1" x="3394"/>
        <item m="1" x="6369"/>
        <item m="1" x="7842"/>
        <item m="1" x="5012"/>
        <item m="1" x="1864"/>
        <item m="1" x="5313"/>
        <item m="1" x="7652"/>
        <item m="1" x="7111"/>
        <item x="129"/>
        <item m="1" x="1234"/>
        <item m="1" x="497"/>
        <item m="1" x="7988"/>
        <item m="1" x="7231"/>
        <item m="1" x="1543"/>
        <item m="1" x="7958"/>
        <item m="1" x="761"/>
        <item m="1" x="7083"/>
        <item m="1" x="7051"/>
        <item m="1" x="6173"/>
        <item m="1" x="6571"/>
        <item m="1" x="3600"/>
        <item m="1" x="7860"/>
        <item m="1" x="7708"/>
        <item m="1" x="7133"/>
        <item m="1" x="4239"/>
        <item m="1" x="7567"/>
        <item m="1" x="5491"/>
        <item m="1" x="6307"/>
        <item m="1" x="7156"/>
        <item m="1" x="6507"/>
        <item m="1" x="7886"/>
        <item m="1" x="6882"/>
        <item x="167"/>
        <item m="1" x="6517"/>
        <item m="1" x="6509"/>
        <item m="1" x="7212"/>
        <item m="1" x="7162"/>
        <item m="1" x="6609"/>
        <item m="1" x="7482"/>
        <item m="1" x="6925"/>
        <item m="1" x="3106"/>
        <item m="1" x="7566"/>
        <item m="1" x="7394"/>
        <item m="1" x="725"/>
        <item m="1" x="6985"/>
        <item m="1" x="7260"/>
        <item m="1" x="7304"/>
        <item m="1" x="6626"/>
        <item m="1" x="7310"/>
        <item m="1" x="7259"/>
        <item m="1" x="1309"/>
        <item m="1" x="7582"/>
        <item m="1" x="6563"/>
        <item m="1" x="7252"/>
        <item m="1" x="6653"/>
        <item m="1" x="7941"/>
        <item m="1" x="3858"/>
        <item m="1" x="7813"/>
        <item m="1" x="3080"/>
        <item m="1" x="7052"/>
        <item m="1" x="7421"/>
        <item m="1" x="5628"/>
        <item m="1" x="1850"/>
        <item m="1" x="3201"/>
        <item m="1" x="6745"/>
        <item m="1" x="6819"/>
        <item m="1" x="7579"/>
        <item m="1" x="6675"/>
        <item m="1" x="5107"/>
        <item m="1" x="7934"/>
        <item m="1" x="4631"/>
        <item m="1" x="7058"/>
        <item m="1" x="7056"/>
        <item m="1" x="3208"/>
        <item m="1" x="379"/>
        <item m="1" x="7686"/>
        <item m="1" x="3530"/>
        <item m="1" x="5448"/>
        <item m="1" x="6640"/>
        <item m="1" x="5825"/>
        <item m="1" x="4664"/>
        <item m="1" x="7055"/>
        <item m="1" x="1975"/>
        <item m="1" x="5214"/>
        <item m="1" x="4867"/>
        <item m="1" x="7962"/>
        <item m="1" x="3083"/>
        <item m="1" x="7041"/>
        <item m="1" x="3196"/>
        <item m="1" x="6663"/>
        <item m="1" x="1568"/>
        <item m="1" x="7709"/>
        <item m="1" x="6939"/>
        <item m="1" x="5502"/>
        <item m="1" x="5130"/>
        <item m="1" x="5892"/>
        <item m="1" x="4324"/>
        <item m="1" x="2587"/>
        <item m="1" x="3215"/>
        <item m="1" x="7520"/>
        <item m="1" x="6857"/>
        <item m="1" x="4856"/>
        <item m="1" x="7169"/>
        <item m="1" x="5506"/>
        <item m="1" x="4035"/>
        <item m="1" x="6589"/>
        <item m="1" x="7871"/>
        <item m="1" x="3803"/>
        <item m="1" x="7403"/>
        <item m="1" x="2093"/>
        <item m="1" x="7076"/>
        <item m="1" x="7961"/>
        <item m="1" x="5120"/>
        <item m="1" x="7790"/>
        <item m="1" x="2001"/>
        <item m="1" x="1416"/>
        <item m="1" x="3427"/>
        <item m="1" x="6828"/>
        <item m="1" x="7431"/>
        <item m="1" x="3207"/>
        <item m="1" x="7226"/>
        <item m="1" x="2449"/>
        <item m="1" x="1574"/>
        <item m="1" x="210"/>
        <item m="1" x="3359"/>
        <item m="1" x="6783"/>
        <item m="1" x="209"/>
        <item m="1" x="7663"/>
        <item m="1" x="7631"/>
        <item m="1" x="2240"/>
        <item m="1" x="6875"/>
        <item m="1" x="7168"/>
        <item m="1" x="7608"/>
        <item m="1" x="3112"/>
        <item m="1" x="3957"/>
        <item m="1" x="6886"/>
        <item x="149"/>
        <item m="1" x="6799"/>
        <item m="1" x="7913"/>
        <item m="1" x="6737"/>
        <item m="1" x="4159"/>
        <item m="1" x="7497"/>
        <item m="1" x="7974"/>
        <item m="1" x="7211"/>
        <item m="1" x="7536"/>
        <item m="1" x="895"/>
        <item m="1" x="7240"/>
        <item x="5"/>
        <item x="4"/>
        <item m="1" x="7115"/>
        <item m="1" x="756"/>
        <item x="15"/>
        <item x="17"/>
        <item m="1" x="4052"/>
        <item x="23"/>
        <item m="1" x="4189"/>
        <item m="1" x="1815"/>
        <item m="1" x="1540"/>
        <item m="1" x="7629"/>
        <item x="33"/>
        <item x="34"/>
        <item m="1" x="7379"/>
        <item x="37"/>
        <item m="1" x="7276"/>
        <item m="1" x="2431"/>
        <item m="1" x="7374"/>
        <item m="1" x="7907"/>
        <item m="1" x="1753"/>
        <item m="1" x="7469"/>
        <item m="1" x="6720"/>
        <item m="1" x="7172"/>
        <item m="1" x="7979"/>
        <item m="1" x="5213"/>
        <item m="1" x="5930"/>
        <item m="1" x="1751"/>
        <item m="1" x="7113"/>
        <item m="1" x="6615"/>
        <item m="1" x="6905"/>
        <item m="1" x="7182"/>
        <item m="1" x="7698"/>
        <item m="1" x="6455"/>
        <item m="1" x="5591"/>
        <item m="1" x="7143"/>
        <item m="1" x="6711"/>
        <item m="1" x="4431"/>
        <item m="1" x="7527"/>
        <item m="1" x="3647"/>
        <item m="1" x="6761"/>
        <item m="1" x="3672"/>
        <item m="1" x="6848"/>
        <item m="1" x="7437"/>
        <item m="1" x="6674"/>
        <item m="1" x="6729"/>
        <item m="1" x="2384"/>
        <item m="1" x="1922"/>
        <item m="1" x="3651"/>
        <item m="1" x="7270"/>
        <item m="1" x="4668"/>
        <item m="1" x="6377"/>
        <item m="1" x="7999"/>
        <item m="1" x="2817"/>
        <item m="1" x="6599"/>
        <item m="1" x="2104"/>
        <item m="1" x="1536"/>
        <item m="1" x="6630"/>
        <item m="1" x="3646"/>
        <item m="1" x="6948"/>
        <item x="145"/>
        <item m="1" x="6629"/>
        <item m="1" x="7246"/>
        <item m="1" x="7750"/>
        <item m="1" x="6665"/>
        <item m="1" x="7074"/>
        <item m="1" x="1636"/>
        <item m="1" x="6973"/>
        <item m="1" x="7574"/>
        <item m="1" x="7414"/>
        <item m="1" x="1359"/>
        <item m="1" x="3777"/>
        <item m="1" x="3234"/>
        <item m="1" x="7325"/>
        <item m="1" x="7494"/>
        <item m="1" x="382"/>
        <item m="1" x="7914"/>
        <item m="1" x="7338"/>
        <item m="1" x="7367"/>
        <item m="1" x="7651"/>
        <item m="1" x="1512"/>
        <item m="1" x="5050"/>
        <item m="1" x="3495"/>
        <item m="1" x="6773"/>
        <item m="1" x="6582"/>
        <item x="170"/>
        <item m="1" x="7277"/>
        <item m="1" x="3232"/>
        <item m="1" x="7650"/>
        <item m="1" x="7577"/>
        <item m="1" x="7966"/>
        <item m="1" x="7971"/>
        <item m="1" x="845"/>
        <item m="1" x="5062"/>
        <item m="1" x="6775"/>
        <item m="1" x="1496"/>
        <item m="1" x="6508"/>
        <item m="1" x="6538"/>
        <item m="1" x="6835"/>
        <item m="1" x="4944"/>
        <item x="143"/>
        <item m="1" x="7132"/>
        <item m="1" x="5434"/>
        <item m="1" x="6998"/>
        <item m="1" x="7563"/>
        <item m="1" x="2186"/>
        <item m="1" x="6578"/>
        <item m="1" x="7578"/>
        <item x="0"/>
        <item m="1" x="7316"/>
        <item m="1" x="3859"/>
        <item m="1" x="3081"/>
        <item m="1" x="3894"/>
        <item m="1" x="7422"/>
        <item m="1" x="6869"/>
        <item m="1" x="7112"/>
        <item m="1" x="6811"/>
        <item m="1" x="6651"/>
        <item m="1" x="7423"/>
        <item m="1" x="6936"/>
        <item m="1" x="7095"/>
        <item m="1" x="3931"/>
        <item m="1" x="7614"/>
        <item m="1" x="7375"/>
        <item m="1" x="7435"/>
        <item m="1" x="7646"/>
        <item m="1" x="6890"/>
        <item m="1" x="7390"/>
        <item m="1" x="5793"/>
        <item m="1" x="6449"/>
        <item m="1" x="1052"/>
        <item m="1" x="6466"/>
        <item m="1" x="7360"/>
        <item m="1" x="2036"/>
        <item m="1" x="1145"/>
        <item m="1" x="7732"/>
        <item m="1" x="6446"/>
        <item m="1" x="7306"/>
        <item m="1" x="7620"/>
        <item m="1" x="2847"/>
        <item m="1" x="7618"/>
        <item m="1" x="7855"/>
        <item m="1" x="7619"/>
        <item m="1" x="7621"/>
        <item m="1" x="7307"/>
        <item m="1" x="7623"/>
        <item m="1" x="7617"/>
        <item m="1" x="3731"/>
        <item m="1" x="7622"/>
        <item m="1" x="5866"/>
        <item m="1" x="7024"/>
        <item m="1" x="6534"/>
        <item m="1" x="5209"/>
        <item m="1" x="3386"/>
        <item m="1" x="7378"/>
        <item m="1" x="4190"/>
        <item m="1" x="6456"/>
        <item m="1" x="2047"/>
        <item m="1" x="6520"/>
        <item m="1" x="6572"/>
        <item m="1" x="2013"/>
        <item m="1" x="7959"/>
        <item m="1" x="7320"/>
        <item m="1" x="6570"/>
        <item m="1" x="4308"/>
        <item m="1" x="371"/>
        <item m="1" x="7046"/>
        <item m="1" x="7401"/>
        <item m="1" x="7773"/>
        <item m="1" x="7678"/>
        <item m="1" x="7838"/>
        <item m="1" x="7445"/>
        <item m="1" x="7929"/>
        <item m="1" x="3840"/>
        <item m="1" x="7096"/>
        <item m="1" x="1258"/>
        <item m="1" x="1513"/>
        <item m="1" x="7745"/>
        <item m="1" x="6579"/>
        <item m="1" x="7609"/>
        <item m="1" x="6789"/>
        <item m="1" x="7148"/>
        <item m="1" x="7278"/>
        <item m="1" x="7502"/>
        <item m="1" x="7178"/>
        <item m="1" x="3613"/>
        <item m="1" x="7364"/>
        <item m="1" x="6611"/>
        <item m="1" x="7679"/>
        <item m="1" x="6736"/>
        <item m="1" x="6628"/>
        <item m="1" x="4583"/>
        <item m="1" x="4041"/>
        <item m="1" x="5429"/>
        <item m="1" x="2006"/>
        <item m="1" x="7722"/>
        <item m="1" x="723"/>
        <item m="1" x="4576"/>
        <item m="1" x="6730"/>
        <item m="1" x="3810"/>
        <item m="1" x="1839"/>
        <item m="1" x="798"/>
        <item m="1" x="6734"/>
        <item m="1" x="5431"/>
        <item m="1" x="6777"/>
        <item m="1" x="5430"/>
        <item m="1" x="2130"/>
        <item m="1" x="6573"/>
        <item m="1" x="2987"/>
        <item m="1" x="3101"/>
        <item m="1" x="7704"/>
        <item m="1" x="724"/>
        <item m="1" x="2005"/>
        <item m="1" x="3811"/>
        <item m="1" x="788"/>
        <item m="1" x="734"/>
        <item m="1" x="7412"/>
        <item m="1" x="6993"/>
        <item m="1" x="772"/>
        <item m="1" x="7039"/>
        <item m="1" x="7912"/>
        <item m="1" x="941"/>
        <item m="1" x="7249"/>
        <item m="1" x="7911"/>
        <item m="1" x="6770"/>
        <item m="1" x="3665"/>
        <item m="1" x="668"/>
        <item m="1" x="7004"/>
        <item m="1" x="7827"/>
        <item m="1" x="771"/>
        <item m="1" x="3235"/>
        <item m="1" x="7826"/>
        <item m="1" x="7161"/>
        <item m="1" x="7485"/>
        <item m="1" x="3290"/>
        <item m="1" x="6592"/>
        <item m="1" x="7365"/>
        <item m="1" x="7786"/>
        <item m="1" x="6627"/>
        <item m="1" x="6771"/>
        <item m="1" x="3289"/>
        <item m="1" x="7783"/>
        <item m="1" x="7040"/>
        <item m="1" x="5059"/>
        <item m="1" x="6610"/>
        <item m="1" x="7153"/>
        <item x="139"/>
        <item x="147"/>
        <item x="52"/>
        <item m="1" x="7719"/>
        <item m="1" x="7436"/>
        <item m="1" x="2136"/>
        <item m="1" x="5060"/>
        <item m="1" x="7440"/>
        <item m="1" x="7229"/>
        <item m="1" x="7880"/>
        <item m="1" x="7891"/>
        <item m="1" x="461"/>
        <item m="1" x="5663"/>
        <item m="1" x="3346"/>
        <item m="1" x="6005"/>
        <item m="1" x="6762"/>
        <item m="1" x="520"/>
        <item m="1" x="5584"/>
        <item m="1" x="7091"/>
        <item m="1" x="3345"/>
        <item m="1" x="7053"/>
        <item m="1" x="7671"/>
        <item m="1" x="7873"/>
        <item m="1" x="5612"/>
        <item m="1" x="6530"/>
        <item m="1" x="6418"/>
        <item m="1" x="6597"/>
        <item m="1" x="6825"/>
        <item m="1" x="6963"/>
        <item m="1" x="6956"/>
        <item m="1" x="1127"/>
        <item m="1" x="546"/>
        <item m="1" x="7762"/>
        <item m="1" x="2371"/>
        <item m="1" x="7340"/>
        <item m="1" x="574"/>
        <item m="1" x="6614"/>
        <item m="1" x="7856"/>
        <item m="1" x="7025"/>
        <item m="1" x="7748"/>
        <item m="1" x="6637"/>
        <item m="1" x="6725"/>
        <item m="1" x="1743"/>
        <item m="1" x="7712"/>
        <item m="1" x="4548"/>
        <item m="1" x="5314"/>
        <item m="1" x="3268"/>
        <item m="1" x="7089"/>
        <item m="1" x="7991"/>
        <item x="142"/>
        <item x="146"/>
        <item x="141"/>
        <item m="1" x="3461"/>
        <item m="1" x="3233"/>
        <item m="1" x="2345"/>
        <item m="1" x="6518"/>
        <item m="1" x="7483"/>
        <item m="1" x="7580"/>
        <item m="1" x="6772"/>
        <item m="1" x="7253"/>
        <item m="1" x="6378"/>
        <item m="1" x="7670"/>
        <item m="1" x="6474"/>
        <item m="1" x="6590"/>
        <item m="1" x="7534"/>
        <item m="1" x="2490"/>
        <item m="1" x="6535"/>
        <item m="1" x="4756"/>
        <item m="1" x="2081"/>
        <item m="1" x="7009"/>
        <item m="1" x="7013"/>
        <item m="1" x="7908"/>
        <item m="1" x="7274"/>
        <item m="1" x="5551"/>
        <item m="1" x="7791"/>
        <item m="1" x="1283"/>
        <item m="1" x="6516"/>
        <item m="1" x="2589"/>
        <item m="1" x="6239"/>
        <item m="1" x="7660"/>
        <item m="1" x="5897"/>
        <item m="1" x="7110"/>
        <item m="1" x="6514"/>
        <item m="1" x="7256"/>
        <item m="1" x="7547"/>
        <item m="1" x="7354"/>
        <item m="1" x="7030"/>
        <item m="1" x="6588"/>
        <item m="1" x="2421"/>
        <item m="1" x="6654"/>
        <item m="1" x="6652"/>
        <item x="1"/>
        <item m="1" x="7925"/>
        <item m="1" x="270"/>
        <item m="1" x="7624"/>
        <item m="1" x="6702"/>
        <item m="1" x="7638"/>
        <item m="1" x="1466"/>
        <item m="1" x="7137"/>
        <item x="27"/>
        <item m="1" x="6144"/>
        <item m="1" x="425"/>
        <item x="32"/>
        <item m="1" x="2175"/>
        <item m="1" x="7054"/>
        <item m="1" x="6116"/>
        <item m="1" x="1226"/>
        <item m="1" x="2086"/>
        <item m="1" x="6839"/>
        <item m="1" x="6083"/>
        <item x="42"/>
        <item m="1" x="481"/>
        <item x="44"/>
        <item x="45"/>
        <item x="46"/>
        <item m="1" x="6784"/>
        <item x="49"/>
        <item m="1" x="7128"/>
        <item m="1" x="6717"/>
        <item m="1" x="5856"/>
        <item m="1" x="7336"/>
        <item m="1" x="7337"/>
        <item m="1" x="3351"/>
        <item m="1" x="2091"/>
        <item m="1" x="7569"/>
        <item m="1" x="7639"/>
        <item m="1" x="5627"/>
        <item m="1" x="1367"/>
        <item m="1" x="7953"/>
        <item x="59"/>
        <item m="1" x="2064"/>
        <item m="1" x="482"/>
        <item m="1" x="5940"/>
        <item x="163"/>
        <item m="1" x="7787"/>
        <item m="1" x="5788"/>
        <item m="1" x="4161"/>
        <item m="1" x="7380"/>
        <item m="1" x="6964"/>
        <item m="1" x="982"/>
        <item m="1" x="6855"/>
        <item m="1" x="217"/>
        <item m="1" x="7938"/>
        <item m="1" x="7847"/>
        <item x="62"/>
        <item x="96"/>
        <item m="1" x="2369"/>
        <item m="1" x="6479"/>
        <item m="1" x="6969"/>
        <item m="1" x="6237"/>
        <item m="1" x="6389"/>
        <item x="64"/>
        <item m="1" x="4267"/>
        <item m="1" x="7468"/>
        <item m="1" x="4779"/>
        <item m="1" x="7830"/>
        <item m="1" x="7232"/>
        <item x="65"/>
        <item m="1" x="4725"/>
        <item m="1" x="6682"/>
        <item m="1" x="7850"/>
        <item m="1" x="7075"/>
        <item m="1" x="2160"/>
        <item m="1" x="4240"/>
        <item m="1" x="7267"/>
        <item m="1" x="7019"/>
        <item x="67"/>
        <item x="68"/>
        <item m="1" x="1171"/>
        <item m="1" x="6830"/>
        <item m="1" x="6798"/>
        <item m="1" x="7157"/>
        <item m="1" x="7484"/>
        <item m="1" x="3237"/>
        <item x="140"/>
        <item m="1" x="7385"/>
        <item x="138"/>
        <item m="1" x="1547"/>
        <item m="1" x="1780"/>
        <item m="1" x="7815"/>
        <item x="3"/>
        <item x="8"/>
        <item x="10"/>
        <item x="12"/>
        <item x="14"/>
        <item x="16"/>
        <item x="19"/>
        <item x="21"/>
        <item x="25"/>
        <item x="29"/>
        <item x="30"/>
        <item x="36"/>
        <item x="38"/>
        <item x="41"/>
        <item x="43"/>
        <item m="1" x="6751"/>
        <item x="48"/>
        <item x="50"/>
        <item x="51"/>
        <item x="53"/>
        <item x="54"/>
        <item m="1" x="1683"/>
        <item x="56"/>
        <item x="57"/>
        <item x="58"/>
        <item x="60"/>
        <item x="61"/>
        <item m="1" x="2375"/>
        <item m="1" x="2048"/>
        <item x="63"/>
        <item m="1" x="7757"/>
        <item x="69"/>
        <item m="1" x="6523"/>
        <item m="1" x="7329"/>
        <item m="1" x="7560"/>
        <item m="1" x="1356"/>
        <item m="1" x="1617"/>
        <item m="1" x="6631"/>
        <item m="1" x="7327"/>
        <item m="1" x="7213"/>
        <item m="1" x="1064"/>
        <item m="1" x="604"/>
        <item m="1" x="7814"/>
        <item m="1" x="6623"/>
        <item m="1" x="766"/>
        <item m="1" x="6881"/>
        <item x="164"/>
        <item x="95"/>
        <item m="1" x="6646"/>
        <item m="1" x="1300"/>
        <item m="1" x="6883"/>
        <item m="1" x="3275"/>
        <item m="1" x="6862"/>
        <item m="1" x="7416"/>
        <item m="1" x="7149"/>
        <item x="158"/>
        <item x="144"/>
        <item m="1" x="7392"/>
        <item m="1" x="6928"/>
        <item m="1" x="7152"/>
        <item m="1" x="7145"/>
        <item m="1" x="7146"/>
        <item x="116"/>
        <item m="1" x="5986"/>
        <item m="1" x="6567"/>
        <item m="1" x="2956"/>
        <item m="1" x="4326"/>
        <item m="1" x="7666"/>
        <item m="1" x="4795"/>
        <item m="1" x="7371"/>
        <item m="1" x="868"/>
        <item x="66"/>
        <item x="70"/>
        <item x="71"/>
        <item x="73"/>
        <item x="74"/>
        <item x="75"/>
        <item x="76"/>
        <item m="1" x="3910"/>
        <item x="77"/>
        <item x="78"/>
        <item x="80"/>
        <item x="47"/>
        <item x="81"/>
        <item x="82"/>
        <item x="83"/>
        <item x="84"/>
        <item x="85"/>
        <item x="86"/>
        <item x="87"/>
        <item x="88"/>
        <item x="89"/>
        <item x="90"/>
        <item x="91"/>
        <item x="92"/>
        <item x="93"/>
        <item x="98"/>
        <item x="99"/>
        <item x="100"/>
        <item x="101"/>
        <item x="102"/>
        <item x="103"/>
        <item x="104"/>
        <item x="105"/>
        <item x="106"/>
        <item x="107"/>
        <item x="108"/>
        <item x="110"/>
        <item x="111"/>
        <item x="112"/>
        <item x="113"/>
        <item x="114"/>
        <item x="115"/>
        <item x="118"/>
        <item x="119"/>
        <item x="120"/>
        <item x="121"/>
        <item x="122"/>
        <item x="123"/>
        <item x="124"/>
        <item x="125"/>
        <item x="126"/>
        <item x="127"/>
        <item x="130"/>
        <item x="131"/>
        <item x="134"/>
        <item x="135"/>
        <item x="150"/>
        <item x="152"/>
        <item x="154"/>
        <item x="155"/>
        <item x="156"/>
        <item x="157"/>
        <item x="159"/>
        <item x="166"/>
        <item x="168"/>
        <item x="171"/>
        <item x="172"/>
        <item x="174"/>
        <item x="175"/>
        <item x="176"/>
        <item x="178"/>
        <item x="180"/>
        <item x="181"/>
        <item t="default"/>
      </items>
    </pivotField>
    <pivotField showAll="0"/>
    <pivotField showAll="0"/>
    <pivotField showAll="0"/>
    <pivotField showAll="0"/>
  </pivotFields>
  <rowFields count="2">
    <field x="16"/>
    <field x="18"/>
  </rowFields>
  <rowItems count="193">
    <i>
      <x/>
    </i>
    <i r="1">
      <x v="311"/>
    </i>
    <i r="1">
      <x v="5006"/>
    </i>
    <i r="1">
      <x v="6351"/>
    </i>
    <i r="1">
      <x v="7430"/>
    </i>
    <i r="1">
      <x v="7431"/>
    </i>
    <i r="1">
      <x v="7858"/>
    </i>
    <i r="1">
      <x v="7865"/>
    </i>
    <i r="1">
      <x v="7879"/>
    </i>
    <i r="1">
      <x v="7918"/>
    </i>
    <i r="1">
      <x v="7935"/>
    </i>
    <i r="1">
      <x v="7936"/>
    </i>
    <i r="1">
      <x v="7951"/>
    </i>
    <i r="1">
      <x v="7990"/>
    </i>
    <i r="1">
      <x v="7994"/>
    </i>
    <i>
      <x v="1"/>
    </i>
    <i r="1">
      <x v="4824"/>
    </i>
    <i r="1">
      <x v="5202"/>
    </i>
    <i r="1">
      <x v="6128"/>
    </i>
    <i r="1">
      <x v="6372"/>
    </i>
    <i r="1">
      <x v="6511"/>
    </i>
    <i r="1">
      <x v="6931"/>
    </i>
    <i r="1">
      <x v="7234"/>
    </i>
    <i r="1">
      <x v="7291"/>
    </i>
    <i r="1">
      <x v="7442"/>
    </i>
    <i r="1">
      <x v="7443"/>
    </i>
    <i r="1">
      <x v="7445"/>
    </i>
    <i r="1">
      <x v="7767"/>
    </i>
    <i r="1">
      <x v="7786"/>
    </i>
    <i r="1">
      <x v="7789"/>
    </i>
    <i r="1">
      <x v="7790"/>
    </i>
    <i r="1">
      <x v="7792"/>
    </i>
    <i r="1">
      <x v="7805"/>
    </i>
    <i r="1">
      <x v="7827"/>
    </i>
    <i r="1">
      <x v="7833"/>
    </i>
    <i r="1">
      <x v="7842"/>
    </i>
    <i r="1">
      <x v="7843"/>
    </i>
    <i r="1">
      <x v="7856"/>
    </i>
    <i r="1">
      <x v="7860"/>
    </i>
    <i r="1">
      <x v="7867"/>
    </i>
    <i r="1">
      <x v="7870"/>
    </i>
    <i r="1">
      <x v="7873"/>
    </i>
    <i r="1">
      <x v="7881"/>
    </i>
    <i r="1">
      <x v="7882"/>
    </i>
    <i r="1">
      <x v="7885"/>
    </i>
    <i r="1">
      <x v="7930"/>
    </i>
    <i r="1">
      <x v="7933"/>
    </i>
    <i r="1">
      <x v="7937"/>
    </i>
    <i r="1">
      <x v="7939"/>
    </i>
    <i r="1">
      <x v="7940"/>
    </i>
    <i r="1">
      <x v="7941"/>
    </i>
    <i r="1">
      <x v="7949"/>
    </i>
    <i r="1">
      <x v="7955"/>
    </i>
    <i r="1">
      <x v="7961"/>
    </i>
    <i r="1">
      <x v="7975"/>
    </i>
    <i r="1">
      <x v="7979"/>
    </i>
    <i r="1">
      <x v="7981"/>
    </i>
    <i r="1">
      <x v="7984"/>
    </i>
    <i r="1">
      <x v="7989"/>
    </i>
    <i>
      <x v="2"/>
    </i>
    <i r="1">
      <x v="7315"/>
    </i>
    <i r="1">
      <x v="7902"/>
    </i>
    <i r="1">
      <x v="7927"/>
    </i>
    <i>
      <x v="3"/>
    </i>
    <i r="1">
      <x v="91"/>
    </i>
    <i r="1">
      <x v="4782"/>
    </i>
    <i r="1">
      <x v="4784"/>
    </i>
    <i r="1">
      <x v="4842"/>
    </i>
    <i r="1">
      <x v="4961"/>
    </i>
    <i r="1">
      <x v="5068"/>
    </i>
    <i r="1">
      <x v="5283"/>
    </i>
    <i r="1">
      <x v="6403"/>
    </i>
    <i r="1">
      <x v="7434"/>
    </i>
    <i r="1">
      <x v="7820"/>
    </i>
    <i r="1">
      <x v="7821"/>
    </i>
    <i r="1">
      <x v="7857"/>
    </i>
    <i r="1">
      <x v="7875"/>
    </i>
    <i r="1">
      <x v="7876"/>
    </i>
    <i r="1">
      <x v="7928"/>
    </i>
    <i r="1">
      <x v="7945"/>
    </i>
    <i r="1">
      <x v="7993"/>
    </i>
    <i>
      <x v="4"/>
    </i>
    <i r="1">
      <x v="191"/>
    </i>
    <i r="1">
      <x v="5314"/>
    </i>
    <i r="1">
      <x v="5606"/>
    </i>
    <i r="1">
      <x v="6273"/>
    </i>
    <i r="1">
      <x v="6358"/>
    </i>
    <i r="1">
      <x v="7231"/>
    </i>
    <i r="1">
      <x v="7435"/>
    </i>
    <i r="1">
      <x v="7868"/>
    </i>
    <i r="1">
      <x v="7874"/>
    </i>
    <i r="1">
      <x v="7903"/>
    </i>
    <i r="1">
      <x v="7911"/>
    </i>
    <i r="1">
      <x v="7931"/>
    </i>
    <i r="1">
      <x v="7948"/>
    </i>
    <i r="1">
      <x v="7950"/>
    </i>
    <i r="1">
      <x v="7952"/>
    </i>
    <i r="1">
      <x v="7953"/>
    </i>
    <i r="1">
      <x v="7954"/>
    </i>
    <i r="1">
      <x v="7956"/>
    </i>
    <i r="1">
      <x v="7957"/>
    </i>
    <i r="1">
      <x v="7958"/>
    </i>
    <i r="1">
      <x v="7959"/>
    </i>
    <i r="1">
      <x v="7960"/>
    </i>
    <i r="1">
      <x v="7962"/>
    </i>
    <i r="1">
      <x v="7963"/>
    </i>
    <i r="1">
      <x v="7973"/>
    </i>
    <i r="1">
      <x v="7974"/>
    </i>
    <i r="1">
      <x v="7976"/>
    </i>
    <i r="1">
      <x v="7977"/>
    </i>
    <i r="1">
      <x v="7978"/>
    </i>
    <i r="1">
      <x v="7982"/>
    </i>
    <i r="1">
      <x v="7988"/>
    </i>
    <i r="1">
      <x v="7996"/>
    </i>
    <i>
      <x v="5"/>
    </i>
    <i r="1">
      <x v="5925"/>
    </i>
    <i r="1">
      <x v="6289"/>
    </i>
    <i r="1">
      <x v="6884"/>
    </i>
    <i r="1">
      <x v="7216"/>
    </i>
    <i r="1">
      <x v="7224"/>
    </i>
    <i r="1">
      <x v="7778"/>
    </i>
    <i r="1">
      <x v="7880"/>
    </i>
    <i r="1">
      <x v="7929"/>
    </i>
    <i r="1">
      <x v="7932"/>
    </i>
    <i r="1">
      <x v="7942"/>
    </i>
    <i r="1">
      <x v="7946"/>
    </i>
    <i r="1">
      <x v="7947"/>
    </i>
    <i r="1">
      <x v="7980"/>
    </i>
    <i r="1">
      <x v="7985"/>
    </i>
    <i r="1">
      <x v="7986"/>
    </i>
    <i r="1">
      <x v="7987"/>
    </i>
    <i r="1">
      <x v="7991"/>
    </i>
    <i r="1">
      <x v="7997"/>
    </i>
    <i>
      <x v="6"/>
    </i>
    <i r="1">
      <x v="6231"/>
    </i>
    <i r="1">
      <x v="7538"/>
    </i>
    <i r="1">
      <x v="7859"/>
    </i>
    <i r="1">
      <x v="7861"/>
    </i>
    <i r="1">
      <x v="7862"/>
    </i>
    <i r="1">
      <x v="7863"/>
    </i>
    <i r="1">
      <x v="7864"/>
    </i>
    <i r="1">
      <x v="7872"/>
    </i>
    <i r="1">
      <x v="7912"/>
    </i>
    <i r="1">
      <x v="7938"/>
    </i>
    <i>
      <x v="7"/>
    </i>
    <i r="1">
      <x v="260"/>
    </i>
    <i r="1">
      <x v="7419"/>
    </i>
    <i r="1">
      <x v="7775"/>
    </i>
    <i r="1">
      <x v="7866"/>
    </i>
    <i r="1">
      <x v="7887"/>
    </i>
    <i r="1">
      <x v="7943"/>
    </i>
    <i r="1">
      <x v="7944"/>
    </i>
    <i r="1">
      <x v="7965"/>
    </i>
    <i r="1">
      <x v="7966"/>
    </i>
    <i r="1">
      <x v="7967"/>
    </i>
    <i r="1">
      <x v="7968"/>
    </i>
    <i>
      <x v="8"/>
    </i>
    <i r="1">
      <x v="3043"/>
    </i>
    <i r="1">
      <x v="6545"/>
    </i>
    <i r="1">
      <x v="6705"/>
    </i>
    <i r="1">
      <x v="7064"/>
    </i>
    <i r="1">
      <x v="7437"/>
    </i>
    <i r="1">
      <x v="7515"/>
    </i>
    <i r="1">
      <x v="7809"/>
    </i>
    <i r="1">
      <x v="7869"/>
    </i>
    <i r="1">
      <x v="7878"/>
    </i>
    <i r="1">
      <x v="7964"/>
    </i>
    <i r="1">
      <x v="7969"/>
    </i>
    <i r="1">
      <x v="7970"/>
    </i>
    <i r="1">
      <x v="7971"/>
    </i>
    <i r="1">
      <x v="7972"/>
    </i>
    <i r="1">
      <x v="7992"/>
    </i>
    <i r="1">
      <x v="7998"/>
    </i>
    <i r="1">
      <x v="7999"/>
    </i>
    <i>
      <x v="10"/>
    </i>
    <i r="1">
      <x v="4953"/>
    </i>
    <i r="1">
      <x v="5986"/>
    </i>
    <i r="1">
      <x v="6106"/>
    </i>
    <i r="1">
      <x v="6313"/>
    </i>
    <i r="1">
      <x v="7490"/>
    </i>
    <i r="1">
      <x v="7530"/>
    </i>
    <i r="1">
      <x v="7676"/>
    </i>
    <i r="1">
      <x v="7677"/>
    </i>
    <i r="1">
      <x v="7678"/>
    </i>
    <i r="1">
      <x v="7725"/>
    </i>
    <i r="1">
      <x v="7726"/>
    </i>
    <i r="1">
      <x v="7727"/>
    </i>
    <i r="1">
      <x v="7788"/>
    </i>
    <i r="1">
      <x v="7850"/>
    </i>
    <i r="1">
      <x v="7852"/>
    </i>
    <i r="1">
      <x v="7983"/>
    </i>
    <i r="1">
      <x v="7995"/>
    </i>
    <i t="grand">
      <x/>
    </i>
  </rowItems>
  <colItems count="1">
    <i/>
  </colItems>
  <dataFields count="1">
    <dataField name="Count of Site ID"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B6AA0B3-157F-4DDE-B76D-7756538600FF}" name="Table4" displayName="Table4" ref="A1:W164" totalsRowShown="0" headerRowDxfId="101" dataDxfId="99" headerRowBorderDxfId="100" tableBorderDxfId="98" totalsRowBorderDxfId="97">
  <autoFilter ref="A1:W164" xr:uid="{CB6AA0B3-157F-4DDE-B76D-7756538600FF}"/>
  <sortState ref="A2:W164">
    <sortCondition descending="1" ref="H1:H164"/>
  </sortState>
  <tableColumns count="23">
    <tableColumn id="1" xr3:uid="{A11ADDAC-A4F9-4BBC-AAB4-C96FB425D0A4}" name="Priority" dataDxfId="96" totalsRowDxfId="95"/>
    <tableColumn id="2" xr3:uid="{54ADCD47-969E-4C62-B796-3625595A2A42}" name="Ticket ID" dataDxfId="94" totalsRowDxfId="93"/>
    <tableColumn id="3" xr3:uid="{A8B68F7D-DBCC-4B25-8EEA-664BB4013D12}" name="Site Name" dataDxfId="92" totalsRowDxfId="91"/>
    <tableColumn id="4" xr3:uid="{FB232A9A-3D3E-4E19-9016-34C216A283D6}" name="Site ID" dataDxfId="90" totalsRowDxfId="89"/>
    <tableColumn id="5" xr3:uid="{2AB8961A-694B-4B4C-9F0D-6CA4340C538B}" name="PowerCO" dataDxfId="88" totalsRowDxfId="87">
      <calculatedColumnFormula>VLOOKUP(D2,[2]ACTIF!$A:$D,4,0)</calculatedColumnFormula>
    </tableColumn>
    <tableColumn id="6" xr3:uid="{AB98F11A-77A1-4591-AAD7-2808A62572C7}" name="TOPOLOGIE" dataDxfId="86" totalsRowDxfId="85">
      <calculatedColumnFormula>VLOOKUP(D2,[2]ACTIF!$A:$C,3,0)</calculatedColumnFormula>
    </tableColumn>
    <tableColumn id="7" xr3:uid="{58D876F2-939F-4543-BB39-BDDDA62C6E25}" name="Date de début" dataDxfId="84" totalsRowDxfId="83">
      <calculatedColumnFormula>VLOOKUP(Table4[[#This Row],[Site ID]],Extract!D:G,4,0)</calculatedColumnFormula>
    </tableColumn>
    <tableColumn id="9" xr3:uid="{54FE9B0B-75DE-4C62-ABAD-81E96D030B7B}" name="Durée" dataDxfId="82" totalsRowDxfId="81">
      <calculatedColumnFormula>NOW()-G2</calculatedColumnFormula>
    </tableColumn>
    <tableColumn id="11" xr3:uid="{CA445256-3E11-4642-9D0A-B05F3D083D81}" name="Causes" dataDxfId="80" totalsRowDxfId="79" dataCellStyle="Normal 2 3" totalsRowCellStyle="Normal 2 3"/>
    <tableColumn id="12" xr3:uid="{96289A20-CA04-4B65-AE1F-B820DFA154C9}" name="Actions en cours" dataDxfId="78" totalsRowDxfId="77"/>
    <tableColumn id="13" xr3:uid="{CCFBAFAF-F468-49DC-9B99-AAC948D981EC}" name="Owner" dataDxfId="76" totalsRowDxfId="75"/>
    <tableColumn id="14" xr3:uid="{55AE7A7A-1AA5-478E-8568-A83D44E1F52D}" name="Vendor" dataDxfId="74" totalsRowDxfId="73">
      <calculatedColumnFormula>IF(NOT(ISERROR(SEARCH("_URH_",Table4[[#This Row],[Site Name]]))), "Huawei_Rural", IF(NOT(ISERROR(SEARCH("_H_",Table4[[#This Row],[Site Name]]))), "Huawei",IF(NOT(ISERROR(SEARCH("_Z_",Table4[[#This Row],[Site Name]]))), "ZTE","Nokia")))</calculatedColumnFormula>
    </tableColumn>
    <tableColumn id="15" xr3:uid="{CF87449E-F14A-4353-B36D-99CD24A6B21D}" name="TEMPS" dataDxfId="72" totalsRowDxfId="71">
      <calculatedColumnFormula>IF(H2 &lt; 1/24, "T&lt;1H", IF(AND(H2&lt;2/24, H2&gt;1/24), "1H&lt;T&lt;2H", IF(AND(H2&lt;4/24, H2&gt;2/24), "2H&lt;T&lt;4H", IF(AND(H2&lt;8/24, H2&gt;4/24), "4H&lt;T&lt;8H", IF(AND(H2&lt;16/24, H2&gt;8/24), "8H&lt;T&lt;16H",IF(AND(H2&lt;24/24, H2&gt;16/24),"16H&lt;T&lt;24H", IF(AND(H2&lt;48/24, H2&gt;24/24),"24H&lt;T&lt;48H", "T&gt;48H")))))))</calculatedColumnFormula>
    </tableColumn>
    <tableColumn id="16" xr3:uid="{DA35DB93-6FBF-40AD-BEC4-AED495132CDB}" name="Alarm Name" dataDxfId="70" totalsRowDxfId="69"/>
    <tableColumn id="22" xr3:uid="{57C776D5-7A02-4CFF-BEA4-5898FF5BCBD6}" name="Action attendue" dataDxfId="68" totalsRowDxfId="67">
      <calculatedColumnFormula>IF(J2="Power Status check Ongoing", "En Attente status Power", IF(J2&lt;&gt;"Power Status check Ongoing", _xlfn.CONCAT(K2, " ", "Ongoing")))</calculatedColumnFormula>
    </tableColumn>
    <tableColumn id="30" xr3:uid="{D76474AD-4AEF-492B-944A-9DEA953ED1E8}" name="FME Name" dataDxfId="66" totalsRowDxfId="65">
      <calculatedColumnFormula>VLOOKUP(D2,'[3]SBC And PowerCO Info'!A:C,3,0)</calculatedColumnFormula>
    </tableColumn>
    <tableColumn id="8" xr3:uid="{CA12BF39-EDCB-4BB4-A08A-A5C605896FB7}" name="AREA" dataDxfId="64" totalsRowDxfId="63">
      <calculatedColumnFormula>LEFT(D2,3)</calculatedColumnFormula>
    </tableColumn>
    <tableColumn id="31" xr3:uid="{B0EFF932-03B7-48A3-B06C-4D9C0A1DB585}" name="SBC" dataDxfId="62" totalsRowDxfId="61">
      <calculatedColumnFormula>VLOOKUP(D2,'[4]SBC And PowerCO Info'!A:N,12,0)</calculatedColumnFormula>
    </tableColumn>
    <tableColumn id="10" xr3:uid="{EF3B44DD-7DA8-42D5-BA34-1E2D79C2B3CA}" name="CONCAT" dataDxfId="60" totalsRowDxfId="59">
      <calculatedColumnFormula>_xlfn.CONCAT(Table4[[#This Row],[Site Name]], ": ", IF(ISNUMBER(SEARCH(CHAR(10),J2)), LEFT(J2, SEARCH(CHAR(10),J2)-1), J2))</calculatedColumnFormula>
    </tableColumn>
    <tableColumn id="18" xr3:uid="{C487BC37-4944-47BE-B836-8AAE832940E4}" name="PMO" dataDxfId="58" totalsRowDxfId="57">
      <calculatedColumnFormula>IF(ISNA(VLOOKUP([5]!Table4[[#This Row],[Site ID]],[5]PMO!A:A,1,0)),"No","Yes")</calculatedColumnFormula>
    </tableColumn>
    <tableColumn id="19" xr3:uid="{6D40D875-50A4-4D1E-8756-7251B9EBAA3B}" name="RUA" dataDxfId="56" totalsRowDxfId="55">
      <calculatedColumnFormula>VLOOKUP(Table4[[#This Row],[Site ID]],'[6]URH &amp; URZ'!$A:$C,3,0)</calculatedColumnFormula>
    </tableColumn>
    <tableColumn id="17" xr3:uid="{BA25D4FD-0777-4AA5-A275-583E436EF471}" name="For NSB" dataDxfId="54" totalsRowDxfId="53">
      <calculatedColumnFormula>VLOOKUP(Table4[[#This Row],[Site ID]],[6]NSB!$A:$C,3,0)</calculatedColumnFormula>
    </tableColumn>
    <tableColumn id="20" xr3:uid="{DFCCDDED-F133-462F-BD72-C3213FF3966A}" name="Ville" dataDxfId="52" totalsRowDxfId="51">
      <calculatedColumnFormula>VLOOKUP(Table4[[#This Row],[Site ID]],[7]OCTOBRE_25!$J:$L,3,0)</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A33967-9F86-4C1B-99EF-9F735E4FAAEF}">
  <sheetPr codeName="Sheet1">
    <tabColor theme="9" tint="-0.249977111117893"/>
  </sheetPr>
  <dimension ref="A1:AA188"/>
  <sheetViews>
    <sheetView topLeftCell="A86" zoomScale="60" zoomScaleNormal="60" workbookViewId="0">
      <selection activeCell="L165" sqref="L165"/>
    </sheetView>
  </sheetViews>
  <sheetFormatPr defaultRowHeight="14" x14ac:dyDescent="0.3"/>
  <cols>
    <col min="1" max="1" width="15.08203125" customWidth="1"/>
    <col min="2" max="3" width="19.25" bestFit="1" customWidth="1"/>
    <col min="6" max="6" width="22.58203125" bestFit="1" customWidth="1"/>
    <col min="8" max="9" width="19.25" bestFit="1" customWidth="1"/>
    <col min="11" max="11" width="12.08203125" bestFit="1" customWidth="1"/>
    <col min="13" max="13" width="17.33203125" style="2" bestFit="1" customWidth="1"/>
    <col min="14" max="14" width="19.25" bestFit="1" customWidth="1"/>
    <col min="15" max="15" width="10.08203125" customWidth="1"/>
    <col min="16" max="17" width="11.08203125" customWidth="1"/>
    <col min="18" max="19" width="19.25" bestFit="1" customWidth="1"/>
  </cols>
  <sheetData>
    <row r="1" spans="1:27" x14ac:dyDescent="0.3">
      <c r="B1" s="14"/>
      <c r="C1" s="14"/>
      <c r="D1" s="14"/>
      <c r="E1" s="14"/>
      <c r="F1" s="14"/>
      <c r="G1" s="14"/>
      <c r="H1" s="14"/>
      <c r="I1" s="14"/>
      <c r="J1" s="14"/>
      <c r="K1" s="14"/>
      <c r="L1" s="14"/>
      <c r="M1" s="15"/>
      <c r="N1" s="14"/>
      <c r="O1" s="14"/>
      <c r="P1" s="14"/>
      <c r="Q1" s="14"/>
      <c r="R1" s="14"/>
      <c r="S1" s="14"/>
      <c r="T1" s="14"/>
      <c r="U1" s="14"/>
      <c r="V1" s="14"/>
      <c r="W1" s="14"/>
      <c r="X1" s="14"/>
      <c r="Y1" s="14"/>
      <c r="Z1" s="14"/>
      <c r="AA1" s="14"/>
    </row>
    <row r="2" spans="1:27" x14ac:dyDescent="0.3">
      <c r="A2" s="186" t="s">
        <v>125</v>
      </c>
      <c r="B2" s="186"/>
      <c r="C2" s="186"/>
      <c r="D2" s="186"/>
      <c r="E2" s="186"/>
      <c r="F2" s="186"/>
      <c r="G2" s="186"/>
      <c r="H2" s="186"/>
      <c r="I2" s="186"/>
      <c r="J2" s="186"/>
      <c r="K2" s="186"/>
      <c r="L2" s="186"/>
      <c r="M2" s="186"/>
      <c r="N2" s="186"/>
      <c r="O2" s="186"/>
      <c r="P2" s="186"/>
      <c r="Q2" s="186"/>
      <c r="R2" s="186"/>
      <c r="S2" s="186"/>
      <c r="T2" s="186"/>
      <c r="U2" s="186"/>
      <c r="V2" s="186"/>
      <c r="W2" s="186"/>
      <c r="X2" s="186"/>
      <c r="Y2" s="186"/>
      <c r="Z2" s="186"/>
      <c r="AA2" s="186"/>
    </row>
    <row r="3" spans="1:27" x14ac:dyDescent="0.3">
      <c r="B3" s="187" t="s">
        <v>165</v>
      </c>
      <c r="C3" s="187"/>
      <c r="D3" s="187"/>
      <c r="E3" s="187"/>
      <c r="F3" s="187"/>
      <c r="G3" s="187"/>
      <c r="H3" s="187"/>
      <c r="I3" s="187"/>
      <c r="J3" s="187"/>
      <c r="K3" s="187"/>
      <c r="M3" s="65" t="s">
        <v>162</v>
      </c>
      <c r="N3" s="61" t="s">
        <v>82</v>
      </c>
    </row>
    <row r="4" spans="1:27" x14ac:dyDescent="0.3">
      <c r="M4"/>
    </row>
    <row r="5" spans="1:27" s="1" customFormat="1" x14ac:dyDescent="0.3">
      <c r="A5" s="28" t="s">
        <v>158</v>
      </c>
      <c r="B5" s="3" t="s">
        <v>31</v>
      </c>
      <c r="C5" s="4" t="s">
        <v>103</v>
      </c>
      <c r="D5" s="5" t="s">
        <v>104</v>
      </c>
      <c r="E5" s="6" t="s">
        <v>105</v>
      </c>
      <c r="F5" s="7" t="s">
        <v>106</v>
      </c>
      <c r="G5" s="8" t="s">
        <v>107</v>
      </c>
      <c r="H5" s="9" t="s">
        <v>108</v>
      </c>
      <c r="I5" s="10" t="s">
        <v>109</v>
      </c>
      <c r="J5" s="11" t="s">
        <v>110</v>
      </c>
      <c r="K5" s="16" t="s">
        <v>101</v>
      </c>
      <c r="M5" s="65" t="s">
        <v>254</v>
      </c>
      <c r="N5" s="61" t="s">
        <v>255</v>
      </c>
      <c r="O5"/>
      <c r="P5"/>
      <c r="Q5"/>
      <c r="R5"/>
      <c r="S5"/>
      <c r="T5"/>
      <c r="U5"/>
      <c r="V5"/>
      <c r="W5"/>
      <c r="X5"/>
      <c r="Y5"/>
      <c r="Z5"/>
      <c r="AA5"/>
    </row>
    <row r="6" spans="1:27" x14ac:dyDescent="0.3">
      <c r="A6" s="188" t="s">
        <v>159</v>
      </c>
      <c r="B6" s="17" t="s">
        <v>81</v>
      </c>
      <c r="C6" s="18">
        <f>COUNTIFS('ALL SITES DOWN'!$O:$O,"NOKIA", 'ALL SITES DOWN'!$M:$M,BREACKDOWN!$B6,'ALL SITES DOWN'!$P:$P,BREACKDOWN!C$5)</f>
        <v>0</v>
      </c>
      <c r="D6" s="18">
        <f>COUNTIFS('ALL SITES DOWN'!$O:$O,"NOKIA", 'ALL SITES DOWN'!$M:$M,BREACKDOWN!$B6,'ALL SITES DOWN'!$P:$P,BREACKDOWN!D$5)</f>
        <v>0</v>
      </c>
      <c r="E6" s="18">
        <f>COUNTIFS('ALL SITES DOWN'!$O:$O,"NOKIA", 'ALL SITES DOWN'!$M:$M,BREACKDOWN!$B6,'ALL SITES DOWN'!$P:$P,BREACKDOWN!E$5)</f>
        <v>0</v>
      </c>
      <c r="F6" s="18">
        <f>COUNTIFS('ALL SITES DOWN'!$O:$O,"NOKIA", 'ALL SITES DOWN'!$M:$M,BREACKDOWN!$B6,'ALL SITES DOWN'!$P:$P,BREACKDOWN!F$5)</f>
        <v>0</v>
      </c>
      <c r="G6" s="18">
        <f>COUNTIFS('ALL SITES DOWN'!$O:$O,"NOKIA", 'ALL SITES DOWN'!$M:$M,BREACKDOWN!$B6,'ALL SITES DOWN'!$P:$P,BREACKDOWN!G$5)</f>
        <v>0</v>
      </c>
      <c r="H6" s="18">
        <f>COUNTIFS('ALL SITES DOWN'!$O:$O,"NOKIA", 'ALL SITES DOWN'!$M:$M,BREACKDOWN!$B6,'ALL SITES DOWN'!$P:$P,BREACKDOWN!H$5)</f>
        <v>0</v>
      </c>
      <c r="I6" s="18">
        <f>COUNTIFS('ALL SITES DOWN'!$O:$O,"NOKIA", 'ALL SITES DOWN'!$M:$M,BREACKDOWN!$B6,'ALL SITES DOWN'!$P:$P,BREACKDOWN!I$5)</f>
        <v>0</v>
      </c>
      <c r="J6" s="18">
        <f>COUNTIFS('ALL SITES DOWN'!$O:$O,"NOKIA", 'ALL SITES DOWN'!$M:$M,BREACKDOWN!$B6,'ALL SITES DOWN'!$P:$P,BREACKDOWN!J$5)</f>
        <v>0</v>
      </c>
      <c r="K6" s="19">
        <f t="shared" ref="K6:K11" si="0">SUM(C6:J6)</f>
        <v>0</v>
      </c>
      <c r="M6" s="64" t="s">
        <v>7517</v>
      </c>
      <c r="N6" s="63">
        <v>1</v>
      </c>
    </row>
    <row r="7" spans="1:27" x14ac:dyDescent="0.3">
      <c r="A7" s="188"/>
      <c r="B7" s="17" t="s">
        <v>156</v>
      </c>
      <c r="C7" s="18">
        <f>COUNTIFS('ALL SITES DOWN'!$O:$O,"NOKIA", 'ALL SITES DOWN'!$M:$M,BREACKDOWN!$B7,'ALL SITES DOWN'!$P:$P,BREACKDOWN!C$5)</f>
        <v>0</v>
      </c>
      <c r="D7" s="18">
        <f>COUNTIFS('ALL SITES DOWN'!$O:$O,"NOKIA", 'ALL SITES DOWN'!$M:$M,BREACKDOWN!$B7,'ALL SITES DOWN'!$P:$P,BREACKDOWN!D$5)</f>
        <v>0</v>
      </c>
      <c r="E7" s="18">
        <f>COUNTIFS('ALL SITES DOWN'!$O:$O,"NOKIA", 'ALL SITES DOWN'!$M:$M,BREACKDOWN!$B7,'ALL SITES DOWN'!$P:$P,BREACKDOWN!E$5)</f>
        <v>0</v>
      </c>
      <c r="F7" s="18">
        <f>COUNTIFS('ALL SITES DOWN'!$O:$O,"NOKIA", 'ALL SITES DOWN'!$M:$M,BREACKDOWN!$B7,'ALL SITES DOWN'!$P:$P,BREACKDOWN!F$5)</f>
        <v>0</v>
      </c>
      <c r="G7" s="18">
        <f>COUNTIFS('ALL SITES DOWN'!$O:$O,"NOKIA", 'ALL SITES DOWN'!$M:$M,BREACKDOWN!$B7,'ALL SITES DOWN'!$P:$P,BREACKDOWN!G$5)</f>
        <v>0</v>
      </c>
      <c r="H7" s="18">
        <f>COUNTIFS('ALL SITES DOWN'!$O:$O,"NOKIA", 'ALL SITES DOWN'!$M:$M,BREACKDOWN!$B7,'ALL SITES DOWN'!$P:$P,BREACKDOWN!H$5)</f>
        <v>0</v>
      </c>
      <c r="I7" s="18">
        <f>COUNTIFS('ALL SITES DOWN'!$O:$O,"NOKIA", 'ALL SITES DOWN'!$M:$M,BREACKDOWN!$B7,'ALL SITES DOWN'!$P:$P,BREACKDOWN!I$5)</f>
        <v>0</v>
      </c>
      <c r="J7" s="18">
        <f>COUNTIFS('ALL SITES DOWN'!$O:$O,"NOKIA", 'ALL SITES DOWN'!$M:$M,BREACKDOWN!$B7,'ALL SITES DOWN'!$P:$P,BREACKDOWN!J$5)</f>
        <v>0</v>
      </c>
      <c r="K7" s="19">
        <f t="shared" si="0"/>
        <v>0</v>
      </c>
      <c r="M7" s="64" t="s">
        <v>8039</v>
      </c>
      <c r="N7" s="63">
        <v>1</v>
      </c>
    </row>
    <row r="8" spans="1:27" x14ac:dyDescent="0.3">
      <c r="A8" s="188"/>
      <c r="B8" s="17" t="s">
        <v>115</v>
      </c>
      <c r="C8" s="18">
        <f>COUNTIFS('ALL SITES DOWN'!$O:$O,"NOKIA", 'ALL SITES DOWN'!$M:$M,BREACKDOWN!$B8,'ALL SITES DOWN'!$P:$P,BREACKDOWN!C$5)</f>
        <v>0</v>
      </c>
      <c r="D8" s="18">
        <f>COUNTIFS('ALL SITES DOWN'!$O:$O,"NOKIA", 'ALL SITES DOWN'!$M:$M,BREACKDOWN!$B8,'ALL SITES DOWN'!$P:$P,BREACKDOWN!D$5)</f>
        <v>0</v>
      </c>
      <c r="E8" s="18">
        <f>COUNTIFS('ALL SITES DOWN'!$O:$O,"NOKIA", 'ALL SITES DOWN'!$M:$M,BREACKDOWN!$B8,'ALL SITES DOWN'!$P:$P,BREACKDOWN!E$5)</f>
        <v>0</v>
      </c>
      <c r="F8" s="18">
        <f>COUNTIFS('ALL SITES DOWN'!$O:$O,"NOKIA", 'ALL SITES DOWN'!$M:$M,BREACKDOWN!$B8,'ALL SITES DOWN'!$P:$P,BREACKDOWN!F$5)</f>
        <v>0</v>
      </c>
      <c r="G8" s="18">
        <f>COUNTIFS('ALL SITES DOWN'!$O:$O,"NOKIA", 'ALL SITES DOWN'!$M:$M,BREACKDOWN!$B8,'ALL SITES DOWN'!$P:$P,BREACKDOWN!G$5)</f>
        <v>0</v>
      </c>
      <c r="H8" s="18">
        <f>COUNTIFS('ALL SITES DOWN'!$O:$O,"NOKIA", 'ALL SITES DOWN'!$M:$M,BREACKDOWN!$B8,'ALL SITES DOWN'!$P:$P,BREACKDOWN!H$5)</f>
        <v>0</v>
      </c>
      <c r="I8" s="18">
        <f>COUNTIFS('ALL SITES DOWN'!$O:$O,"NOKIA", 'ALL SITES DOWN'!$M:$M,BREACKDOWN!$B8,'ALL SITES DOWN'!$P:$P,BREACKDOWN!I$5)</f>
        <v>0</v>
      </c>
      <c r="J8" s="18">
        <f>COUNTIFS('ALL SITES DOWN'!$O:$O,"NOKIA", 'ALL SITES DOWN'!$M:$M,BREACKDOWN!$B8,'ALL SITES DOWN'!$P:$P,BREACKDOWN!J$5)</f>
        <v>0</v>
      </c>
      <c r="K8" s="19">
        <f t="shared" si="0"/>
        <v>0</v>
      </c>
      <c r="M8" s="64" t="s">
        <v>81</v>
      </c>
      <c r="N8" s="63">
        <v>3</v>
      </c>
    </row>
    <row r="9" spans="1:27" x14ac:dyDescent="0.3">
      <c r="A9" s="188"/>
      <c r="B9" s="17" t="s">
        <v>116</v>
      </c>
      <c r="C9" s="18">
        <f>COUNTIFS('ALL SITES DOWN'!$O:$O,"NOKIA", 'ALL SITES DOWN'!$M:$M,BREACKDOWN!$B9,'ALL SITES DOWN'!$P:$P,BREACKDOWN!C$5)</f>
        <v>0</v>
      </c>
      <c r="D9" s="18">
        <f>COUNTIFS('ALL SITES DOWN'!$O:$O,"NOKIA", 'ALL SITES DOWN'!$M:$M,BREACKDOWN!$B9,'ALL SITES DOWN'!$P:$P,BREACKDOWN!D$5)</f>
        <v>0</v>
      </c>
      <c r="E9" s="18">
        <f>COUNTIFS('ALL SITES DOWN'!$O:$O,"NOKIA", 'ALL SITES DOWN'!$M:$M,BREACKDOWN!$B9,'ALL SITES DOWN'!$P:$P,BREACKDOWN!E$5)</f>
        <v>0</v>
      </c>
      <c r="F9" s="18">
        <f>COUNTIFS('ALL SITES DOWN'!$O:$O,"NOKIA", 'ALL SITES DOWN'!$M:$M,BREACKDOWN!$B9,'ALL SITES DOWN'!$P:$P,BREACKDOWN!F$5)</f>
        <v>0</v>
      </c>
      <c r="G9" s="18">
        <f>COUNTIFS('ALL SITES DOWN'!$O:$O,"NOKIA", 'ALL SITES DOWN'!$M:$M,BREACKDOWN!$B9,'ALL SITES DOWN'!$P:$P,BREACKDOWN!G$5)</f>
        <v>0</v>
      </c>
      <c r="H9" s="18">
        <f>COUNTIFS('ALL SITES DOWN'!$O:$O,"NOKIA", 'ALL SITES DOWN'!$M:$M,BREACKDOWN!$B9,'ALL SITES DOWN'!$P:$P,BREACKDOWN!H$5)</f>
        <v>0</v>
      </c>
      <c r="I9" s="18">
        <f>COUNTIFS('ALL SITES DOWN'!$O:$O,"NOKIA", 'ALL SITES DOWN'!$M:$M,BREACKDOWN!$B9,'ALL SITES DOWN'!$P:$P,BREACKDOWN!I$5)</f>
        <v>0</v>
      </c>
      <c r="J9" s="18">
        <f>COUNTIFS('ALL SITES DOWN'!$O:$O,"NOKIA", 'ALL SITES DOWN'!$M:$M,BREACKDOWN!$B9,'ALL SITES DOWN'!$P:$P,BREACKDOWN!J$5)</f>
        <v>0</v>
      </c>
      <c r="K9" s="19">
        <f t="shared" si="0"/>
        <v>0</v>
      </c>
      <c r="M9" s="64" t="s">
        <v>7062</v>
      </c>
      <c r="N9" s="63">
        <v>4</v>
      </c>
    </row>
    <row r="10" spans="1:27" ht="14.15" customHeight="1" x14ac:dyDescent="0.3">
      <c r="A10" s="188"/>
      <c r="B10" s="17" t="s">
        <v>112</v>
      </c>
      <c r="C10" s="18">
        <f>COUNTIFS('ALL SITES DOWN'!$O:$O,"NOKIA", 'ALL SITES DOWN'!$M:$M,BREACKDOWN!$B10,'ALL SITES DOWN'!$P:$P,BREACKDOWN!C$5)</f>
        <v>0</v>
      </c>
      <c r="D10" s="18">
        <f>COUNTIFS('ALL SITES DOWN'!$O:$O,"NOKIA", 'ALL SITES DOWN'!$M:$M,BREACKDOWN!$B10,'ALL SITES DOWN'!$P:$P,BREACKDOWN!D$5)</f>
        <v>0</v>
      </c>
      <c r="E10" s="18">
        <f>COUNTIFS('ALL SITES DOWN'!$O:$O,"NOKIA", 'ALL SITES DOWN'!$M:$M,BREACKDOWN!$B10,'ALL SITES DOWN'!$P:$P,BREACKDOWN!E$5)</f>
        <v>0</v>
      </c>
      <c r="F10" s="18">
        <f>COUNTIFS('ALL SITES DOWN'!$O:$O,"NOKIA", 'ALL SITES DOWN'!$M:$M,BREACKDOWN!$B10,'ALL SITES DOWN'!$P:$P,BREACKDOWN!F$5)</f>
        <v>0</v>
      </c>
      <c r="G10" s="18">
        <f>COUNTIFS('ALL SITES DOWN'!$O:$O,"NOKIA", 'ALL SITES DOWN'!$M:$M,BREACKDOWN!$B10,'ALL SITES DOWN'!$P:$P,BREACKDOWN!G$5)</f>
        <v>0</v>
      </c>
      <c r="H10" s="18">
        <f>COUNTIFS('ALL SITES DOWN'!$O:$O,"NOKIA", 'ALL SITES DOWN'!$M:$M,BREACKDOWN!$B10,'ALL SITES DOWN'!$P:$P,BREACKDOWN!H$5)</f>
        <v>0</v>
      </c>
      <c r="I10" s="18">
        <f>COUNTIFS('ALL SITES DOWN'!$O:$O,"NOKIA", 'ALL SITES DOWN'!$M:$M,BREACKDOWN!$B10,'ALL SITES DOWN'!$P:$P,BREACKDOWN!I$5)</f>
        <v>0</v>
      </c>
      <c r="J10" s="18">
        <f>COUNTIFS('ALL SITES DOWN'!$O:$O,"NOKIA", 'ALL SITES DOWN'!$M:$M,BREACKDOWN!$B10,'ALL SITES DOWN'!$P:$P,BREACKDOWN!J$5)</f>
        <v>0</v>
      </c>
      <c r="K10" s="19">
        <f t="shared" si="0"/>
        <v>0</v>
      </c>
      <c r="M10" s="64" t="s">
        <v>5869</v>
      </c>
      <c r="N10" s="63">
        <v>5</v>
      </c>
    </row>
    <row r="11" spans="1:27" x14ac:dyDescent="0.3">
      <c r="A11" s="192" t="s">
        <v>160</v>
      </c>
      <c r="B11" s="26" t="s">
        <v>111</v>
      </c>
      <c r="C11" s="26">
        <f>COUNTIFS('ALL SITES DOWN'!$O:$O,"NOKIA", 'ALL SITES DOWN'!$M:$M,BREACKDOWN!$B11,'ALL SITES DOWN'!$P:$P,BREACKDOWN!C$5)</f>
        <v>0</v>
      </c>
      <c r="D11" s="26">
        <f>COUNTIFS('ALL SITES DOWN'!$O:$O,"NOKIA", 'ALL SITES DOWN'!$M:$M,BREACKDOWN!$B11,'ALL SITES DOWN'!$P:$P,BREACKDOWN!D$5)</f>
        <v>0</v>
      </c>
      <c r="E11" s="26">
        <f>COUNTIFS('ALL SITES DOWN'!$O:$O,"NOKIA", 'ALL SITES DOWN'!$M:$M,BREACKDOWN!$B11,'ALL SITES DOWN'!$P:$P,BREACKDOWN!E$5)</f>
        <v>0</v>
      </c>
      <c r="F11" s="26">
        <f>COUNTIFS('ALL SITES DOWN'!$O:$O,"NOKIA", 'ALL SITES DOWN'!$M:$M,BREACKDOWN!$B11,'ALL SITES DOWN'!$P:$P,BREACKDOWN!F$5)</f>
        <v>0</v>
      </c>
      <c r="G11" s="26">
        <f>COUNTIFS('ALL SITES DOWN'!$O:$O,"NOKIA", 'ALL SITES DOWN'!$M:$M,BREACKDOWN!$B11,'ALL SITES DOWN'!$P:$P,BREACKDOWN!G$5)</f>
        <v>0</v>
      </c>
      <c r="H11" s="26">
        <f>COUNTIFS('ALL SITES DOWN'!$O:$O,"NOKIA", 'ALL SITES DOWN'!$M:$M,BREACKDOWN!$B11,'ALL SITES DOWN'!$P:$P,BREACKDOWN!H$5)</f>
        <v>0</v>
      </c>
      <c r="I11" s="26">
        <f>COUNTIFS('ALL SITES DOWN'!$O:$O,"NOKIA", 'ALL SITES DOWN'!$M:$M,BREACKDOWN!$B11,'ALL SITES DOWN'!$P:$P,BREACKDOWN!I$5)</f>
        <v>0</v>
      </c>
      <c r="J11" s="26">
        <f>COUNTIFS('ALL SITES DOWN'!$O:$O,"NOKIA", 'ALL SITES DOWN'!$M:$M,BREACKDOWN!$B11,'ALL SITES DOWN'!$P:$P,BREACKDOWN!J$5)</f>
        <v>0</v>
      </c>
      <c r="K11" s="25">
        <f t="shared" si="0"/>
        <v>0</v>
      </c>
      <c r="M11" s="64" t="s">
        <v>100</v>
      </c>
      <c r="N11" s="63">
        <v>5</v>
      </c>
    </row>
    <row r="12" spans="1:27" x14ac:dyDescent="0.3">
      <c r="A12" s="192"/>
      <c r="B12" s="26" t="s">
        <v>78</v>
      </c>
      <c r="C12" s="26">
        <f>COUNTIFS('ALL SITES DOWN'!$O:$O,"NOKIA", 'ALL SITES DOWN'!$M:$M,BREACKDOWN!$B12,'ALL SITES DOWN'!$P:$P,BREACKDOWN!C$5)</f>
        <v>0</v>
      </c>
      <c r="D12" s="26">
        <f>COUNTIFS('ALL SITES DOWN'!$O:$O,"NOKIA", 'ALL SITES DOWN'!$M:$M,BREACKDOWN!$B12,'ALL SITES DOWN'!$P:$P,BREACKDOWN!D$5)</f>
        <v>0</v>
      </c>
      <c r="E12" s="26">
        <f>COUNTIFS('ALL SITES DOWN'!$O:$O,"NOKIA", 'ALL SITES DOWN'!$M:$M,BREACKDOWN!$B12,'ALL SITES DOWN'!$P:$P,BREACKDOWN!E$5)</f>
        <v>0</v>
      </c>
      <c r="F12" s="26">
        <f>COUNTIFS('ALL SITES DOWN'!$O:$O,"NOKIA", 'ALL SITES DOWN'!$M:$M,BREACKDOWN!$B12,'ALL SITES DOWN'!$P:$P,BREACKDOWN!F$5)</f>
        <v>0</v>
      </c>
      <c r="G12" s="26">
        <f>COUNTIFS('ALL SITES DOWN'!$O:$O,"NOKIA", 'ALL SITES DOWN'!$M:$M,BREACKDOWN!$B12,'ALL SITES DOWN'!$P:$P,BREACKDOWN!G$5)</f>
        <v>0</v>
      </c>
      <c r="H12" s="26">
        <f>COUNTIFS('ALL SITES DOWN'!$O:$O,"NOKIA", 'ALL SITES DOWN'!$M:$M,BREACKDOWN!$B12,'ALL SITES DOWN'!$P:$P,BREACKDOWN!H$5)</f>
        <v>0</v>
      </c>
      <c r="I12" s="26">
        <f>COUNTIFS('ALL SITES DOWN'!$O:$O,"NOKIA", 'ALL SITES DOWN'!$M:$M,BREACKDOWN!$B12,'ALL SITES DOWN'!$P:$P,BREACKDOWN!I$5)</f>
        <v>0</v>
      </c>
      <c r="J12" s="26">
        <f>COUNTIFS('ALL SITES DOWN'!$O:$O,"NOKIA", 'ALL SITES DOWN'!$M:$M,BREACKDOWN!$B12,'ALL SITES DOWN'!$P:$P,BREACKDOWN!J$5)</f>
        <v>0</v>
      </c>
      <c r="K12" s="25">
        <f t="shared" ref="K12:K24" si="1">SUM(C12:J12)</f>
        <v>0</v>
      </c>
      <c r="M12" s="64" t="s">
        <v>5892</v>
      </c>
      <c r="N12" s="63">
        <v>10</v>
      </c>
    </row>
    <row r="13" spans="1:27" x14ac:dyDescent="0.3">
      <c r="A13" s="192"/>
      <c r="B13" s="26" t="s">
        <v>80</v>
      </c>
      <c r="C13" s="26">
        <f>COUNTIFS('ALL SITES DOWN'!$O:$O,"NOKIA", 'ALL SITES DOWN'!$M:$M,BREACKDOWN!$B13,'ALL SITES DOWN'!$P:$P,BREACKDOWN!C$5)</f>
        <v>0</v>
      </c>
      <c r="D13" s="26">
        <f>COUNTIFS('ALL SITES DOWN'!$O:$O,"NOKIA", 'ALL SITES DOWN'!$M:$M,BREACKDOWN!$B13,'ALL SITES DOWN'!$P:$P,BREACKDOWN!D$5)</f>
        <v>0</v>
      </c>
      <c r="E13" s="26">
        <f>COUNTIFS('ALL SITES DOWN'!$O:$O,"NOKIA", 'ALL SITES DOWN'!$M:$M,BREACKDOWN!$B13,'ALL SITES DOWN'!$P:$P,BREACKDOWN!E$5)</f>
        <v>0</v>
      </c>
      <c r="F13" s="26">
        <f>COUNTIFS('ALL SITES DOWN'!$O:$O,"NOKIA", 'ALL SITES DOWN'!$M:$M,BREACKDOWN!$B13,'ALL SITES DOWN'!$P:$P,BREACKDOWN!F$5)</f>
        <v>0</v>
      </c>
      <c r="G13" s="26">
        <f>COUNTIFS('ALL SITES DOWN'!$O:$O,"NOKIA", 'ALL SITES DOWN'!$M:$M,BREACKDOWN!$B13,'ALL SITES DOWN'!$P:$P,BREACKDOWN!G$5)</f>
        <v>0</v>
      </c>
      <c r="H13" s="26">
        <f>COUNTIFS('ALL SITES DOWN'!$O:$O,"NOKIA", 'ALL SITES DOWN'!$M:$M,BREACKDOWN!$B13,'ALL SITES DOWN'!$P:$P,BREACKDOWN!H$5)</f>
        <v>0</v>
      </c>
      <c r="I13" s="26">
        <f>COUNTIFS('ALL SITES DOWN'!$O:$O,"NOKIA", 'ALL SITES DOWN'!$M:$M,BREACKDOWN!$B13,'ALL SITES DOWN'!$P:$P,BREACKDOWN!I$5)</f>
        <v>0</v>
      </c>
      <c r="J13" s="26">
        <f>COUNTIFS('ALL SITES DOWN'!$O:$O,"NOKIA", 'ALL SITES DOWN'!$M:$M,BREACKDOWN!$B13,'ALL SITES DOWN'!$P:$P,BREACKDOWN!J$5)</f>
        <v>0</v>
      </c>
      <c r="K13" s="25">
        <f t="shared" si="1"/>
        <v>0</v>
      </c>
      <c r="M13" s="64" t="s">
        <v>163</v>
      </c>
      <c r="N13" s="63">
        <v>10</v>
      </c>
    </row>
    <row r="14" spans="1:27" x14ac:dyDescent="0.3">
      <c r="A14" s="192"/>
      <c r="B14" s="26" t="s">
        <v>114</v>
      </c>
      <c r="C14" s="26">
        <f>COUNTIFS('ALL SITES DOWN'!$O:$O,"NOKIA", 'ALL SITES DOWN'!$M:$M,BREACKDOWN!$B14,'ALL SITES DOWN'!$P:$P,BREACKDOWN!C$5)</f>
        <v>0</v>
      </c>
      <c r="D14" s="26">
        <f>COUNTIFS('ALL SITES DOWN'!$O:$O,"NOKIA", 'ALL SITES DOWN'!$M:$M,BREACKDOWN!$B14,'ALL SITES DOWN'!$P:$P,BREACKDOWN!D$5)</f>
        <v>0</v>
      </c>
      <c r="E14" s="26">
        <f>COUNTIFS('ALL SITES DOWN'!$O:$O,"NOKIA", 'ALL SITES DOWN'!$M:$M,BREACKDOWN!$B14,'ALL SITES DOWN'!$P:$P,BREACKDOWN!E$5)</f>
        <v>0</v>
      </c>
      <c r="F14" s="26">
        <f>COUNTIFS('ALL SITES DOWN'!$O:$O,"NOKIA", 'ALL SITES DOWN'!$M:$M,BREACKDOWN!$B14,'ALL SITES DOWN'!$P:$P,BREACKDOWN!F$5)</f>
        <v>0</v>
      </c>
      <c r="G14" s="26">
        <f>COUNTIFS('ALL SITES DOWN'!$O:$O,"NOKIA", 'ALL SITES DOWN'!$M:$M,BREACKDOWN!$B14,'ALL SITES DOWN'!$P:$P,BREACKDOWN!G$5)</f>
        <v>0</v>
      </c>
      <c r="H14" s="26">
        <f>COUNTIFS('ALL SITES DOWN'!$O:$O,"NOKIA", 'ALL SITES DOWN'!$M:$M,BREACKDOWN!$B14,'ALL SITES DOWN'!$P:$P,BREACKDOWN!H$5)</f>
        <v>0</v>
      </c>
      <c r="I14" s="26">
        <f>COUNTIFS('ALL SITES DOWN'!$O:$O,"NOKIA", 'ALL SITES DOWN'!$M:$M,BREACKDOWN!$B14,'ALL SITES DOWN'!$P:$P,BREACKDOWN!I$5)</f>
        <v>0</v>
      </c>
      <c r="J14" s="26">
        <f>COUNTIFS('ALL SITES DOWN'!$O:$O,"NOKIA", 'ALL SITES DOWN'!$M:$M,BREACKDOWN!$B14,'ALL SITES DOWN'!$P:$P,BREACKDOWN!J$5)</f>
        <v>0</v>
      </c>
      <c r="K14" s="25">
        <f>SUM(C14:J14)</f>
        <v>0</v>
      </c>
      <c r="M14" s="64" t="s">
        <v>4</v>
      </c>
      <c r="N14" s="63">
        <v>11</v>
      </c>
    </row>
    <row r="15" spans="1:27" x14ac:dyDescent="0.3">
      <c r="A15" s="193" t="s">
        <v>161</v>
      </c>
      <c r="B15" s="12" t="s">
        <v>4</v>
      </c>
      <c r="C15" s="12">
        <f>COUNTIFS('ALL SITES DOWN'!$O:$O,"NOKIA", 'ALL SITES DOWN'!$M:$M,BREACKDOWN!$B15,'ALL SITES DOWN'!$P:$P,BREACKDOWN!C$5)</f>
        <v>0</v>
      </c>
      <c r="D15" s="12">
        <f>COUNTIFS('ALL SITES DOWN'!$O:$O,"NOKIA", 'ALL SITES DOWN'!$M:$M,BREACKDOWN!$B15,'ALL SITES DOWN'!$P:$P,BREACKDOWN!D$5)</f>
        <v>0</v>
      </c>
      <c r="E15" s="12">
        <f>COUNTIFS('ALL SITES DOWN'!$O:$O,"NOKIA", 'ALL SITES DOWN'!$M:$M,BREACKDOWN!$B15,'ALL SITES DOWN'!$P:$P,BREACKDOWN!E$5)</f>
        <v>0</v>
      </c>
      <c r="F15" s="12">
        <f>COUNTIFS('ALL SITES DOWN'!$O:$O,"NOKIA", 'ALL SITES DOWN'!$M:$M,BREACKDOWN!$B15,'ALL SITES DOWN'!$P:$P,BREACKDOWN!F$5)</f>
        <v>0</v>
      </c>
      <c r="G15" s="12">
        <f>COUNTIFS('ALL SITES DOWN'!$O:$O,"NOKIA", 'ALL SITES DOWN'!$M:$M,BREACKDOWN!$B15,'ALL SITES DOWN'!$P:$P,BREACKDOWN!G$5)</f>
        <v>0</v>
      </c>
      <c r="H15" s="12">
        <f>COUNTIFS('ALL SITES DOWN'!$O:$O,"NOKIA", 'ALL SITES DOWN'!$M:$M,BREACKDOWN!$B15,'ALL SITES DOWN'!$P:$P,BREACKDOWN!H$5)</f>
        <v>0</v>
      </c>
      <c r="I15" s="12">
        <f>COUNTIFS('ALL SITES DOWN'!$O:$O,"NOKIA", 'ALL SITES DOWN'!$M:$M,BREACKDOWN!$B15,'ALL SITES DOWN'!$P:$P,BREACKDOWN!I$5)</f>
        <v>0</v>
      </c>
      <c r="J15" s="12">
        <f>COUNTIFS('ALL SITES DOWN'!$O:$O,"NOKIA", 'ALL SITES DOWN'!$M:$M,BREACKDOWN!$B15,'ALL SITES DOWN'!$P:$P,BREACKDOWN!J$5)</f>
        <v>0</v>
      </c>
      <c r="K15" s="20">
        <f t="shared" si="1"/>
        <v>0</v>
      </c>
      <c r="M15" s="64" t="s">
        <v>101</v>
      </c>
      <c r="N15" s="63">
        <v>50</v>
      </c>
    </row>
    <row r="16" spans="1:27" x14ac:dyDescent="0.3">
      <c r="A16" s="193"/>
      <c r="B16" s="12" t="s">
        <v>7</v>
      </c>
      <c r="C16" s="12">
        <f>COUNTIFS('ALL SITES DOWN'!$O:$O,"NOKIA", 'ALL SITES DOWN'!$M:$M,BREACKDOWN!$B16,'ALL SITES DOWN'!$P:$P,BREACKDOWN!C$5)</f>
        <v>0</v>
      </c>
      <c r="D16" s="12">
        <f>COUNTIFS('ALL SITES DOWN'!$O:$O,"NOKIA", 'ALL SITES DOWN'!$M:$M,BREACKDOWN!$B16,'ALL SITES DOWN'!$P:$P,BREACKDOWN!D$5)</f>
        <v>0</v>
      </c>
      <c r="E16" s="12">
        <f>COUNTIFS('ALL SITES DOWN'!$O:$O,"NOKIA", 'ALL SITES DOWN'!$M:$M,BREACKDOWN!$B16,'ALL SITES DOWN'!$P:$P,BREACKDOWN!E$5)</f>
        <v>0</v>
      </c>
      <c r="F16" s="12">
        <f>COUNTIFS('ALL SITES DOWN'!$O:$O,"NOKIA", 'ALL SITES DOWN'!$M:$M,BREACKDOWN!$B16,'ALL SITES DOWN'!$P:$P,BREACKDOWN!F$5)</f>
        <v>0</v>
      </c>
      <c r="G16" s="12">
        <f>COUNTIFS('ALL SITES DOWN'!$O:$O,"NOKIA", 'ALL SITES DOWN'!$M:$M,BREACKDOWN!$B16,'ALL SITES DOWN'!$P:$P,BREACKDOWN!G$5)</f>
        <v>0</v>
      </c>
      <c r="H16" s="12">
        <f>COUNTIFS('ALL SITES DOWN'!$O:$O,"NOKIA", 'ALL SITES DOWN'!$M:$M,BREACKDOWN!$B16,'ALL SITES DOWN'!$P:$P,BREACKDOWN!H$5)</f>
        <v>0</v>
      </c>
      <c r="I16" s="12">
        <f>COUNTIFS('ALL SITES DOWN'!$O:$O,"NOKIA", 'ALL SITES DOWN'!$M:$M,BREACKDOWN!$B16,'ALL SITES DOWN'!$P:$P,BREACKDOWN!I$5)</f>
        <v>0</v>
      </c>
      <c r="J16" s="12">
        <f>COUNTIFS('ALL SITES DOWN'!$O:$O,"NOKIA", 'ALL SITES DOWN'!$M:$M,BREACKDOWN!$B16,'ALL SITES DOWN'!$P:$P,BREACKDOWN!J$5)</f>
        <v>0</v>
      </c>
      <c r="K16" s="20">
        <f t="shared" si="1"/>
        <v>0</v>
      </c>
      <c r="M16"/>
    </row>
    <row r="17" spans="1:27" x14ac:dyDescent="0.3">
      <c r="A17" s="193"/>
      <c r="B17" s="12" t="s">
        <v>79</v>
      </c>
      <c r="C17" s="12">
        <f>COUNTIFS('ALL SITES DOWN'!$O:$O,"NOKIA", 'ALL SITES DOWN'!$M:$M,BREACKDOWN!$B17,'ALL SITES DOWN'!$P:$P,BREACKDOWN!C$5)</f>
        <v>0</v>
      </c>
      <c r="D17" s="12">
        <f>COUNTIFS('ALL SITES DOWN'!$O:$O,"NOKIA", 'ALL SITES DOWN'!$M:$M,BREACKDOWN!$B17,'ALL SITES DOWN'!$P:$P,BREACKDOWN!D$5)</f>
        <v>0</v>
      </c>
      <c r="E17" s="12">
        <f>COUNTIFS('ALL SITES DOWN'!$O:$O,"NOKIA", 'ALL SITES DOWN'!$M:$M,BREACKDOWN!$B17,'ALL SITES DOWN'!$P:$P,BREACKDOWN!E$5)</f>
        <v>0</v>
      </c>
      <c r="F17" s="12">
        <f>COUNTIFS('ALL SITES DOWN'!$O:$O,"NOKIA", 'ALL SITES DOWN'!$M:$M,BREACKDOWN!$B17,'ALL SITES DOWN'!$P:$P,BREACKDOWN!F$5)</f>
        <v>0</v>
      </c>
      <c r="G17" s="12">
        <f>COUNTIFS('ALL SITES DOWN'!$O:$O,"NOKIA", 'ALL SITES DOWN'!$M:$M,BREACKDOWN!$B17,'ALL SITES DOWN'!$P:$P,BREACKDOWN!G$5)</f>
        <v>0</v>
      </c>
      <c r="H17" s="12">
        <f>COUNTIFS('ALL SITES DOWN'!$O:$O,"NOKIA", 'ALL SITES DOWN'!$M:$M,BREACKDOWN!$B17,'ALL SITES DOWN'!$P:$P,BREACKDOWN!H$5)</f>
        <v>0</v>
      </c>
      <c r="I17" s="12">
        <f>COUNTIFS('ALL SITES DOWN'!$O:$O,"NOKIA", 'ALL SITES DOWN'!$M:$M,BREACKDOWN!$B17,'ALL SITES DOWN'!$P:$P,BREACKDOWN!I$5)</f>
        <v>0</v>
      </c>
      <c r="J17" s="12">
        <f>COUNTIFS('ALL SITES DOWN'!$O:$O,"NOKIA", 'ALL SITES DOWN'!$M:$M,BREACKDOWN!$B17,'ALL SITES DOWN'!$P:$P,BREACKDOWN!J$5)</f>
        <v>0</v>
      </c>
      <c r="K17" s="20">
        <f>SUM(C17:J17)</f>
        <v>0</v>
      </c>
      <c r="M17"/>
    </row>
    <row r="18" spans="1:27" x14ac:dyDescent="0.3">
      <c r="A18" s="193"/>
      <c r="B18" s="12" t="s">
        <v>113</v>
      </c>
      <c r="C18" s="12">
        <f>COUNTIFS('ALL SITES DOWN'!$O:$O,"NOKIA", 'ALL SITES DOWN'!$M:$M,BREACKDOWN!$B18,'ALL SITES DOWN'!$P:$P,BREACKDOWN!C$5)</f>
        <v>0</v>
      </c>
      <c r="D18" s="12">
        <f>COUNTIFS('ALL SITES DOWN'!$O:$O,"NOKIA", 'ALL SITES DOWN'!$M:$M,BREACKDOWN!$B18,'ALL SITES DOWN'!$P:$P,BREACKDOWN!D$5)</f>
        <v>0</v>
      </c>
      <c r="E18" s="12">
        <f>COUNTIFS('ALL SITES DOWN'!$O:$O,"NOKIA", 'ALL SITES DOWN'!$M:$M,BREACKDOWN!$B18,'ALL SITES DOWN'!$P:$P,BREACKDOWN!E$5)</f>
        <v>0</v>
      </c>
      <c r="F18" s="12">
        <f>COUNTIFS('ALL SITES DOWN'!$O:$O,"NOKIA", 'ALL SITES DOWN'!$M:$M,BREACKDOWN!$B18,'ALL SITES DOWN'!$P:$P,BREACKDOWN!F$5)</f>
        <v>0</v>
      </c>
      <c r="G18" s="12">
        <f>COUNTIFS('ALL SITES DOWN'!$O:$O,"NOKIA", 'ALL SITES DOWN'!$M:$M,BREACKDOWN!$B18,'ALL SITES DOWN'!$P:$P,BREACKDOWN!G$5)</f>
        <v>0</v>
      </c>
      <c r="H18" s="12">
        <f>COUNTIFS('ALL SITES DOWN'!$O:$O,"NOKIA", 'ALL SITES DOWN'!$M:$M,BREACKDOWN!$B18,'ALL SITES DOWN'!$P:$P,BREACKDOWN!H$5)</f>
        <v>0</v>
      </c>
      <c r="I18" s="12">
        <f>COUNTIFS('ALL SITES DOWN'!$O:$O,"NOKIA", 'ALL SITES DOWN'!$M:$M,BREACKDOWN!$B18,'ALL SITES DOWN'!$P:$P,BREACKDOWN!I$5)</f>
        <v>0</v>
      </c>
      <c r="J18" s="12">
        <f>COUNTIFS('ALL SITES DOWN'!$O:$O,"NOKIA", 'ALL SITES DOWN'!$M:$M,BREACKDOWN!$B18,'ALL SITES DOWN'!$P:$P,BREACKDOWN!J$5)</f>
        <v>0</v>
      </c>
      <c r="K18" s="20">
        <f>SUM(C18:J18)</f>
        <v>0</v>
      </c>
      <c r="M18"/>
    </row>
    <row r="19" spans="1:27" x14ac:dyDescent="0.3">
      <c r="A19" s="194" t="s">
        <v>33</v>
      </c>
      <c r="B19" s="13" t="s">
        <v>163</v>
      </c>
      <c r="C19" s="13">
        <f>COUNTIFS('ALL SITES DOWN'!$O:$O,"NOKIA", 'ALL SITES DOWN'!$M:$M,BREACKDOWN!$B19,'ALL SITES DOWN'!$P:$P,BREACKDOWN!C$5)</f>
        <v>0</v>
      </c>
      <c r="D19" s="13">
        <f>COUNTIFS('ALL SITES DOWN'!$O:$O,"NOKIA", 'ALL SITES DOWN'!$M:$M,BREACKDOWN!$B19,'ALL SITES DOWN'!$P:$P,BREACKDOWN!D$5)</f>
        <v>0</v>
      </c>
      <c r="E19" s="13">
        <f>COUNTIFS('ALL SITES DOWN'!$O:$O,"NOKIA", 'ALL SITES DOWN'!$M:$M,BREACKDOWN!$B19,'ALL SITES DOWN'!$P:$P,BREACKDOWN!E$5)</f>
        <v>0</v>
      </c>
      <c r="F19" s="13">
        <f>COUNTIFS('ALL SITES DOWN'!$O:$O,"NOKIA", 'ALL SITES DOWN'!$M:$M,BREACKDOWN!$B19,'ALL SITES DOWN'!$P:$P,BREACKDOWN!F$5)</f>
        <v>0</v>
      </c>
      <c r="G19" s="13">
        <f>COUNTIFS('ALL SITES DOWN'!$O:$O,"NOKIA", 'ALL SITES DOWN'!$M:$M,BREACKDOWN!$B19,'ALL SITES DOWN'!$P:$P,BREACKDOWN!G$5)</f>
        <v>0</v>
      </c>
      <c r="H19" s="13">
        <f>COUNTIFS('ALL SITES DOWN'!$O:$O,"NOKIA", 'ALL SITES DOWN'!$M:$M,BREACKDOWN!$B19,'ALL SITES DOWN'!$P:$P,BREACKDOWN!H$5)</f>
        <v>0</v>
      </c>
      <c r="I19" s="13">
        <f>COUNTIFS('ALL SITES DOWN'!$O:$O,"NOKIA", 'ALL SITES DOWN'!$M:$M,BREACKDOWN!$B19,'ALL SITES DOWN'!$P:$P,BREACKDOWN!I$5)</f>
        <v>0</v>
      </c>
      <c r="J19" s="13">
        <f>COUNTIFS('ALL SITES DOWN'!$O:$O,"NOKIA", 'ALL SITES DOWN'!$M:$M,BREACKDOWN!$B19,'ALL SITES DOWN'!$P:$P,BREACKDOWN!J$5)</f>
        <v>0</v>
      </c>
      <c r="K19" s="21">
        <f t="shared" si="1"/>
        <v>0</v>
      </c>
      <c r="M19"/>
    </row>
    <row r="20" spans="1:27" x14ac:dyDescent="0.3">
      <c r="A20" s="194"/>
      <c r="B20" s="13" t="s">
        <v>164</v>
      </c>
      <c r="C20" s="13">
        <f>COUNTIFS('ALL SITES DOWN'!$O:$O,"NOKIA", 'ALL SITES DOWN'!$M:$M,BREACKDOWN!$B20,'ALL SITES DOWN'!$P:$P,BREACKDOWN!C$5)</f>
        <v>0</v>
      </c>
      <c r="D20" s="13">
        <f>COUNTIFS('ALL SITES DOWN'!$O:$O,"NOKIA", 'ALL SITES DOWN'!$M:$M,BREACKDOWN!$B20,'ALL SITES DOWN'!$P:$P,BREACKDOWN!D$5)</f>
        <v>0</v>
      </c>
      <c r="E20" s="13">
        <f>COUNTIFS('ALL SITES DOWN'!$O:$O,"NOKIA", 'ALL SITES DOWN'!$M:$M,BREACKDOWN!$B20,'ALL SITES DOWN'!$P:$P,BREACKDOWN!E$5)</f>
        <v>0</v>
      </c>
      <c r="F20" s="13">
        <f>COUNTIFS('ALL SITES DOWN'!$O:$O,"NOKIA", 'ALL SITES DOWN'!$M:$M,BREACKDOWN!$B20,'ALL SITES DOWN'!$P:$P,BREACKDOWN!F$5)</f>
        <v>0</v>
      </c>
      <c r="G20" s="13">
        <f>COUNTIFS('ALL SITES DOWN'!$O:$O,"NOKIA", 'ALL SITES DOWN'!$M:$M,BREACKDOWN!$B20,'ALL SITES DOWN'!$P:$P,BREACKDOWN!G$5)</f>
        <v>0</v>
      </c>
      <c r="H20" s="13">
        <f>COUNTIFS('ALL SITES DOWN'!$O:$O,"NOKIA", 'ALL SITES DOWN'!$M:$M,BREACKDOWN!$B20,'ALL SITES DOWN'!$P:$P,BREACKDOWN!H$5)</f>
        <v>0</v>
      </c>
      <c r="I20" s="13">
        <f>COUNTIFS('ALL SITES DOWN'!$O:$O,"NOKIA", 'ALL SITES DOWN'!$M:$M,BREACKDOWN!$B20,'ALL SITES DOWN'!$P:$P,BREACKDOWN!I$5)</f>
        <v>0</v>
      </c>
      <c r="J20" s="13">
        <f>COUNTIFS('ALL SITES DOWN'!$O:$O,"NOKIA", 'ALL SITES DOWN'!$M:$M,BREACKDOWN!$B20,'ALL SITES DOWN'!$P:$P,BREACKDOWN!J$5)</f>
        <v>0</v>
      </c>
      <c r="K20" s="21">
        <f t="shared" si="1"/>
        <v>0</v>
      </c>
      <c r="M20"/>
    </row>
    <row r="21" spans="1:27" x14ac:dyDescent="0.3">
      <c r="A21" s="194"/>
      <c r="B21" s="13" t="s">
        <v>100</v>
      </c>
      <c r="C21" s="13">
        <f>COUNTIFS('ALL SITES DOWN'!$O:$O,"NOKIA", 'ALL SITES DOWN'!$M:$M,BREACKDOWN!$B21,'ALL SITES DOWN'!$P:$P,BREACKDOWN!C$5)</f>
        <v>0</v>
      </c>
      <c r="D21" s="13">
        <f>COUNTIFS('ALL SITES DOWN'!$O:$O,"NOKIA", 'ALL SITES DOWN'!$M:$M,BREACKDOWN!$B21,'ALL SITES DOWN'!$P:$P,BREACKDOWN!D$5)</f>
        <v>0</v>
      </c>
      <c r="E21" s="13">
        <f>COUNTIFS('ALL SITES DOWN'!$O:$O,"NOKIA", 'ALL SITES DOWN'!$M:$M,BREACKDOWN!$B21,'ALL SITES DOWN'!$P:$P,BREACKDOWN!E$5)</f>
        <v>0</v>
      </c>
      <c r="F21" s="13">
        <f>COUNTIFS('ALL SITES DOWN'!$O:$O,"NOKIA", 'ALL SITES DOWN'!$M:$M,BREACKDOWN!$B21,'ALL SITES DOWN'!$P:$P,BREACKDOWN!F$5)</f>
        <v>0</v>
      </c>
      <c r="G21" s="13">
        <f>COUNTIFS('ALL SITES DOWN'!$O:$O,"NOKIA", 'ALL SITES DOWN'!$M:$M,BREACKDOWN!$B21,'ALL SITES DOWN'!$P:$P,BREACKDOWN!G$5)</f>
        <v>0</v>
      </c>
      <c r="H21" s="13">
        <f>COUNTIFS('ALL SITES DOWN'!$O:$O,"NOKIA", 'ALL SITES DOWN'!$M:$M,BREACKDOWN!$B21,'ALL SITES DOWN'!$P:$P,BREACKDOWN!H$5)</f>
        <v>0</v>
      </c>
      <c r="I21" s="13">
        <f>COUNTIFS('ALL SITES DOWN'!$O:$O,"NOKIA", 'ALL SITES DOWN'!$M:$M,BREACKDOWN!$B21,'ALL SITES DOWN'!$P:$P,BREACKDOWN!I$5)</f>
        <v>0</v>
      </c>
      <c r="J21" s="13">
        <f>COUNTIFS('ALL SITES DOWN'!$O:$O,"NOKIA", 'ALL SITES DOWN'!$M:$M,BREACKDOWN!$B21,'ALL SITES DOWN'!$P:$P,BREACKDOWN!J$5)</f>
        <v>0</v>
      </c>
      <c r="K21" s="21">
        <f t="shared" si="1"/>
        <v>0</v>
      </c>
      <c r="M21"/>
    </row>
    <row r="22" spans="1:27" x14ac:dyDescent="0.3">
      <c r="A22" s="195" t="s">
        <v>162</v>
      </c>
      <c r="B22" s="22" t="s">
        <v>82</v>
      </c>
      <c r="C22" s="22">
        <f>COUNTIFS('ALL SITES DOWN'!$O:$O,"NOKIA", 'ALL SITES DOWN'!$M:$M,BREACKDOWN!$B22,'ALL SITES DOWN'!$P:$P,BREACKDOWN!C$5)</f>
        <v>0</v>
      </c>
      <c r="D22" s="22">
        <f>COUNTIFS('ALL SITES DOWN'!$O:$O,"NOKIA", 'ALL SITES DOWN'!$M:$M,BREACKDOWN!$B22,'ALL SITES DOWN'!$P:$P,BREACKDOWN!D$5)</f>
        <v>0</v>
      </c>
      <c r="E22" s="22">
        <f>COUNTIFS('ALL SITES DOWN'!$O:$O,"NOKIA", 'ALL SITES DOWN'!$M:$M,BREACKDOWN!$B22,'ALL SITES DOWN'!$P:$P,BREACKDOWN!E$5)</f>
        <v>0</v>
      </c>
      <c r="F22" s="22">
        <f>COUNTIFS('ALL SITES DOWN'!$O:$O,"NOKIA", 'ALL SITES DOWN'!$M:$M,BREACKDOWN!$B22,'ALL SITES DOWN'!$P:$P,BREACKDOWN!F$5)</f>
        <v>0</v>
      </c>
      <c r="G22" s="22">
        <f>COUNTIFS('ALL SITES DOWN'!$O:$O,"NOKIA", 'ALL SITES DOWN'!$M:$M,BREACKDOWN!$B22,'ALL SITES DOWN'!$P:$P,BREACKDOWN!G$5)</f>
        <v>0</v>
      </c>
      <c r="H22" s="22">
        <f>COUNTIFS('ALL SITES DOWN'!$O:$O,"NOKIA", 'ALL SITES DOWN'!$M:$M,BREACKDOWN!$B22,'ALL SITES DOWN'!$P:$P,BREACKDOWN!H$5)</f>
        <v>0</v>
      </c>
      <c r="I22" s="22">
        <f>COUNTIFS('ALL SITES DOWN'!$O:$O,"NOKIA", 'ALL SITES DOWN'!$M:$M,BREACKDOWN!$B22,'ALL SITES DOWN'!$P:$P,BREACKDOWN!I$5)</f>
        <v>0</v>
      </c>
      <c r="J22" s="22">
        <f>COUNTIFS('ALL SITES DOWN'!$O:$O,"NOKIA", 'ALL SITES DOWN'!$M:$M,BREACKDOWN!$B22,'ALL SITES DOWN'!$P:$P,BREACKDOWN!J$5)</f>
        <v>0</v>
      </c>
      <c r="K22" s="23">
        <f t="shared" si="1"/>
        <v>0</v>
      </c>
      <c r="M22"/>
    </row>
    <row r="23" spans="1:27" x14ac:dyDescent="0.3">
      <c r="A23" s="195"/>
      <c r="B23" s="22" t="s">
        <v>286</v>
      </c>
      <c r="C23" s="22">
        <f>COUNTIFS('ALL SITES DOWN'!$O:$O,"NOKIA", 'ALL SITES DOWN'!$M:$M,BREACKDOWN!$B23,'ALL SITES DOWN'!$P:$P,BREACKDOWN!C$5)</f>
        <v>0</v>
      </c>
      <c r="D23" s="22">
        <f>COUNTIFS('ALL SITES DOWN'!$O:$O,"NOKIA", 'ALL SITES DOWN'!$M:$M,BREACKDOWN!$B23,'ALL SITES DOWN'!$P:$P,BREACKDOWN!D$5)</f>
        <v>0</v>
      </c>
      <c r="E23" s="22">
        <f>COUNTIFS('ALL SITES DOWN'!$O:$O,"NOKIA", 'ALL SITES DOWN'!$M:$M,BREACKDOWN!$B23,'ALL SITES DOWN'!$P:$P,BREACKDOWN!E$5)</f>
        <v>0</v>
      </c>
      <c r="F23" s="22">
        <f>COUNTIFS('ALL SITES DOWN'!$O:$O,"NOKIA", 'ALL SITES DOWN'!$M:$M,BREACKDOWN!$B23,'ALL SITES DOWN'!$P:$P,BREACKDOWN!F$5)</f>
        <v>0</v>
      </c>
      <c r="G23" s="22">
        <f>COUNTIFS('ALL SITES DOWN'!$O:$O,"NOKIA", 'ALL SITES DOWN'!$M:$M,BREACKDOWN!$B23,'ALL SITES DOWN'!$P:$P,BREACKDOWN!G$5)</f>
        <v>0</v>
      </c>
      <c r="H23" s="22">
        <f>COUNTIFS('ALL SITES DOWN'!$O:$O,"NOKIA", 'ALL SITES DOWN'!$M:$M,BREACKDOWN!$B23,'ALL SITES DOWN'!$P:$P,BREACKDOWN!H$5)</f>
        <v>0</v>
      </c>
      <c r="I23" s="22">
        <f>COUNTIFS('ALL SITES DOWN'!$O:$O,"NOKIA", 'ALL SITES DOWN'!$M:$M,BREACKDOWN!$B23,'ALL SITES DOWN'!$P:$P,BREACKDOWN!I$5)</f>
        <v>0</v>
      </c>
      <c r="J23" s="22">
        <f>COUNTIFS('ALL SITES DOWN'!$O:$O,"NOKIA", 'ALL SITES DOWN'!$M:$M,BREACKDOWN!$B23,'ALL SITES DOWN'!$P:$P,BREACKDOWN!J$5)</f>
        <v>0</v>
      </c>
      <c r="K23" s="23">
        <f t="shared" si="1"/>
        <v>0</v>
      </c>
      <c r="M23"/>
    </row>
    <row r="24" spans="1:27" x14ac:dyDescent="0.3">
      <c r="A24" s="195"/>
      <c r="B24" s="22" t="s">
        <v>94</v>
      </c>
      <c r="C24" s="22">
        <f>COUNTIFS('ALL SITES DOWN'!$O:$O,"NOKIA", 'ALL SITES DOWN'!$M:$M,BREACKDOWN!$B24,'ALL SITES DOWN'!$P:$P,BREACKDOWN!C$5)</f>
        <v>0</v>
      </c>
      <c r="D24" s="22">
        <f>COUNTIFS('ALL SITES DOWN'!$O:$O,"NOKIA", 'ALL SITES DOWN'!$M:$M,BREACKDOWN!$B24,'ALL SITES DOWN'!$P:$P,BREACKDOWN!D$5)</f>
        <v>0</v>
      </c>
      <c r="E24" s="22">
        <f>COUNTIFS('ALL SITES DOWN'!$O:$O,"NOKIA", 'ALL SITES DOWN'!$M:$M,BREACKDOWN!$B24,'ALL SITES DOWN'!$P:$P,BREACKDOWN!E$5)</f>
        <v>0</v>
      </c>
      <c r="F24" s="22">
        <f>COUNTIFS('ALL SITES DOWN'!$O:$O,"NOKIA", 'ALL SITES DOWN'!$M:$M,BREACKDOWN!$B24,'ALL SITES DOWN'!$P:$P,BREACKDOWN!F$5)</f>
        <v>0</v>
      </c>
      <c r="G24" s="22">
        <f>COUNTIFS('ALL SITES DOWN'!$O:$O,"NOKIA", 'ALL SITES DOWN'!$M:$M,BREACKDOWN!$B24,'ALL SITES DOWN'!$P:$P,BREACKDOWN!G$5)</f>
        <v>0</v>
      </c>
      <c r="H24" s="22">
        <f>COUNTIFS('ALL SITES DOWN'!$O:$O,"NOKIA", 'ALL SITES DOWN'!$M:$M,BREACKDOWN!$B24,'ALL SITES DOWN'!$P:$P,BREACKDOWN!H$5)</f>
        <v>0</v>
      </c>
      <c r="I24" s="22">
        <f>COUNTIFS('ALL SITES DOWN'!$O:$O,"NOKIA", 'ALL SITES DOWN'!$M:$M,BREACKDOWN!$B24,'ALL SITES DOWN'!$P:$P,BREACKDOWN!I$5)</f>
        <v>0</v>
      </c>
      <c r="J24" s="22">
        <f>COUNTIFS('ALL SITES DOWN'!$O:$O,"NOKIA", 'ALL SITES DOWN'!$M:$M,BREACKDOWN!$B24,'ALL SITES DOWN'!$P:$P,BREACKDOWN!J$5)</f>
        <v>0</v>
      </c>
      <c r="K24" s="23">
        <f t="shared" si="1"/>
        <v>0</v>
      </c>
      <c r="M24"/>
    </row>
    <row r="25" spans="1:27" x14ac:dyDescent="0.3">
      <c r="A25" s="197" t="s">
        <v>3842</v>
      </c>
      <c r="B25" s="30" t="s">
        <v>3840</v>
      </c>
      <c r="C25" s="30">
        <f>COUNTIFS('ALL SITES DOWN'!$O:$O,"NOKIA", 'ALL SITES DOWN'!$M:$M,BREACKDOWN!$B25,'ALL SITES DOWN'!$P:$P,BREACKDOWN!C$5)</f>
        <v>0</v>
      </c>
      <c r="D25" s="30">
        <f>COUNTIFS('ALL SITES DOWN'!$O:$O,"NOKIA", 'ALL SITES DOWN'!$M:$M,BREACKDOWN!$B25,'ALL SITES DOWN'!$P:$P,BREACKDOWN!D$5)</f>
        <v>0</v>
      </c>
      <c r="E25" s="30">
        <f>COUNTIFS('ALL SITES DOWN'!$O:$O,"NOKIA", 'ALL SITES DOWN'!$M:$M,BREACKDOWN!$B25,'ALL SITES DOWN'!$P:$P,BREACKDOWN!E$5)</f>
        <v>0</v>
      </c>
      <c r="F25" s="30">
        <f>COUNTIFS('ALL SITES DOWN'!$O:$O,"NOKIA", 'ALL SITES DOWN'!$M:$M,BREACKDOWN!$B25,'ALL SITES DOWN'!$P:$P,BREACKDOWN!F$5)</f>
        <v>0</v>
      </c>
      <c r="G25" s="30">
        <f>COUNTIFS('ALL SITES DOWN'!$O:$O,"NOKIA", 'ALL SITES DOWN'!$M:$M,BREACKDOWN!$B25,'ALL SITES DOWN'!$P:$P,BREACKDOWN!G$5)</f>
        <v>0</v>
      </c>
      <c r="H25" s="30">
        <f>COUNTIFS('ALL SITES DOWN'!$O:$O,"NOKIA", 'ALL SITES DOWN'!$M:$M,BREACKDOWN!$B25,'ALL SITES DOWN'!$P:$P,BREACKDOWN!H$5)</f>
        <v>0</v>
      </c>
      <c r="I25" s="30">
        <f>COUNTIFS('ALL SITES DOWN'!$O:$O,"NOKIA", 'ALL SITES DOWN'!$M:$M,BREACKDOWN!$B25,'ALL SITES DOWN'!$P:$P,BREACKDOWN!I$5)</f>
        <v>0</v>
      </c>
      <c r="J25" s="30">
        <f>COUNTIFS('ALL SITES DOWN'!$O:$O,"NOKIA", 'ALL SITES DOWN'!$M:$M,BREACKDOWN!$B25,'ALL SITES DOWN'!$P:$P,BREACKDOWN!J$5)</f>
        <v>0</v>
      </c>
      <c r="K25" s="31">
        <f>SUM(C25:J25)</f>
        <v>0</v>
      </c>
      <c r="M25"/>
    </row>
    <row r="26" spans="1:27" x14ac:dyDescent="0.3">
      <c r="A26" s="198"/>
      <c r="B26" s="30" t="s">
        <v>3841</v>
      </c>
      <c r="C26" s="30">
        <f>COUNTIFS('ALL SITES DOWN'!$O:$O,"NOKIA", 'ALL SITES DOWN'!$M:$M,BREACKDOWN!$B26,'ALL SITES DOWN'!$P:$P,BREACKDOWN!C$5)</f>
        <v>0</v>
      </c>
      <c r="D26" s="30">
        <f>COUNTIFS('ALL SITES DOWN'!$O:$O,"NOKIA", 'ALL SITES DOWN'!$M:$M,BREACKDOWN!$B26,'ALL SITES DOWN'!$P:$P,BREACKDOWN!D$5)</f>
        <v>0</v>
      </c>
      <c r="E26" s="30">
        <f>COUNTIFS('ALL SITES DOWN'!$O:$O,"NOKIA", 'ALL SITES DOWN'!$M:$M,BREACKDOWN!$B26,'ALL SITES DOWN'!$P:$P,BREACKDOWN!E$5)</f>
        <v>0</v>
      </c>
      <c r="F26" s="30">
        <f>COUNTIFS('ALL SITES DOWN'!$O:$O,"NOKIA", 'ALL SITES DOWN'!$M:$M,BREACKDOWN!$B26,'ALL SITES DOWN'!$P:$P,BREACKDOWN!F$5)</f>
        <v>0</v>
      </c>
      <c r="G26" s="30">
        <f>COUNTIFS('ALL SITES DOWN'!$O:$O,"NOKIA", 'ALL SITES DOWN'!$M:$M,BREACKDOWN!$B26,'ALL SITES DOWN'!$P:$P,BREACKDOWN!G$5)</f>
        <v>0</v>
      </c>
      <c r="H26" s="30">
        <f>COUNTIFS('ALL SITES DOWN'!$O:$O,"NOKIA", 'ALL SITES DOWN'!$M:$M,BREACKDOWN!$B26,'ALL SITES DOWN'!$P:$P,BREACKDOWN!H$5)</f>
        <v>0</v>
      </c>
      <c r="I26" s="30">
        <f>COUNTIFS('ALL SITES DOWN'!$O:$O,"NOKIA", 'ALL SITES DOWN'!$M:$M,BREACKDOWN!$B26,'ALL SITES DOWN'!$P:$P,BREACKDOWN!I$5)</f>
        <v>0</v>
      </c>
      <c r="J26" s="30">
        <f>COUNTIFS('ALL SITES DOWN'!$O:$O,"NOKIA", 'ALL SITES DOWN'!$M:$M,BREACKDOWN!$B26,'ALL SITES DOWN'!$P:$P,BREACKDOWN!J$5)</f>
        <v>0</v>
      </c>
      <c r="K26" s="31">
        <f>SUM(C26:J26)</f>
        <v>0</v>
      </c>
      <c r="M26"/>
    </row>
    <row r="27" spans="1:27" x14ac:dyDescent="0.3">
      <c r="A27" s="196" t="s">
        <v>101</v>
      </c>
      <c r="B27" s="196"/>
      <c r="C27" s="24">
        <f t="shared" ref="C27:K27" si="2">SUM(C6:C24)</f>
        <v>0</v>
      </c>
      <c r="D27" s="24">
        <f t="shared" si="2"/>
        <v>0</v>
      </c>
      <c r="E27" s="24">
        <f t="shared" si="2"/>
        <v>0</v>
      </c>
      <c r="F27" s="24">
        <f t="shared" si="2"/>
        <v>0</v>
      </c>
      <c r="G27" s="24">
        <f t="shared" si="2"/>
        <v>0</v>
      </c>
      <c r="H27" s="24">
        <f t="shared" si="2"/>
        <v>0</v>
      </c>
      <c r="I27" s="24">
        <f t="shared" si="2"/>
        <v>0</v>
      </c>
      <c r="J27" s="24">
        <f t="shared" si="2"/>
        <v>0</v>
      </c>
      <c r="K27" s="24">
        <f t="shared" si="2"/>
        <v>0</v>
      </c>
      <c r="M27"/>
    </row>
    <row r="28" spans="1:27" x14ac:dyDescent="0.3">
      <c r="M28"/>
    </row>
    <row r="29" spans="1:27" x14ac:dyDescent="0.3">
      <c r="M29"/>
    </row>
    <row r="30" spans="1:27" x14ac:dyDescent="0.3">
      <c r="M30"/>
    </row>
    <row r="31" spans="1:27" x14ac:dyDescent="0.3">
      <c r="A31" s="186" t="s">
        <v>126</v>
      </c>
      <c r="B31" s="186"/>
      <c r="C31" s="186"/>
      <c r="D31" s="186"/>
      <c r="E31" s="186"/>
      <c r="F31" s="186"/>
      <c r="G31" s="186"/>
      <c r="H31" s="186"/>
      <c r="I31" s="186"/>
      <c r="J31" s="186"/>
      <c r="K31" s="186"/>
      <c r="L31" s="186"/>
      <c r="M31" s="186"/>
      <c r="N31" s="186"/>
      <c r="O31" s="186"/>
      <c r="P31" s="186"/>
      <c r="Q31" s="186"/>
      <c r="R31" s="186"/>
      <c r="S31" s="186"/>
      <c r="T31" s="186"/>
      <c r="U31" s="186"/>
      <c r="V31" s="186"/>
      <c r="W31" s="186"/>
      <c r="X31" s="186"/>
      <c r="Y31" s="186"/>
      <c r="Z31" s="186"/>
      <c r="AA31" s="186"/>
    </row>
    <row r="32" spans="1:27" ht="14.15" customHeight="1" x14ac:dyDescent="0.3">
      <c r="B32" s="187" t="s">
        <v>165</v>
      </c>
      <c r="C32" s="187"/>
      <c r="D32" s="187"/>
      <c r="E32" s="187"/>
      <c r="F32" s="187"/>
      <c r="G32" s="187"/>
      <c r="H32" s="187"/>
      <c r="I32" s="187"/>
      <c r="J32" s="187"/>
      <c r="K32" s="187"/>
      <c r="M32" s="65" t="s">
        <v>162</v>
      </c>
      <c r="N32" s="61" t="s">
        <v>82</v>
      </c>
    </row>
    <row r="33" spans="1:14" x14ac:dyDescent="0.3">
      <c r="A33" s="28" t="s">
        <v>158</v>
      </c>
      <c r="B33" s="3" t="s">
        <v>31</v>
      </c>
      <c r="C33" s="4" t="s">
        <v>103</v>
      </c>
      <c r="D33" s="5" t="s">
        <v>104</v>
      </c>
      <c r="E33" s="6" t="s">
        <v>105</v>
      </c>
      <c r="F33" s="7" t="s">
        <v>106</v>
      </c>
      <c r="G33" s="8" t="s">
        <v>107</v>
      </c>
      <c r="H33" s="9" t="s">
        <v>108</v>
      </c>
      <c r="I33" s="10" t="s">
        <v>109</v>
      </c>
      <c r="J33" s="11" t="s">
        <v>110</v>
      </c>
      <c r="K33" s="16" t="s">
        <v>101</v>
      </c>
      <c r="M33"/>
    </row>
    <row r="34" spans="1:14" x14ac:dyDescent="0.3">
      <c r="A34" s="188" t="s">
        <v>159</v>
      </c>
      <c r="B34" s="17" t="s">
        <v>81</v>
      </c>
      <c r="C34" s="18">
        <f>COUNTIFS('ALL SITES DOWN'!$O:$O,"ZTE", 'ALL SITES DOWN'!$M:$M,BREACKDOWN!$B34,'ALL SITES DOWN'!$P:$P,BREACKDOWN!C$33)</f>
        <v>0</v>
      </c>
      <c r="D34" s="18">
        <f>COUNTIFS('ALL SITES DOWN'!$O:$O,"ZTE", 'ALL SITES DOWN'!$M:$M,BREACKDOWN!$B34,'ALL SITES DOWN'!$P:$P,BREACKDOWN!D$33)</f>
        <v>0</v>
      </c>
      <c r="E34" s="18">
        <f>COUNTIFS('ALL SITES DOWN'!$O:$O,"ZTE", 'ALL SITES DOWN'!$M:$M,BREACKDOWN!$B34,'ALL SITES DOWN'!$P:$P,BREACKDOWN!E$33)</f>
        <v>0</v>
      </c>
      <c r="F34" s="18">
        <f>COUNTIFS('ALL SITES DOWN'!$O:$O,"ZTE", 'ALL SITES DOWN'!$M:$M,BREACKDOWN!$B34,'ALL SITES DOWN'!$P:$P,BREACKDOWN!F$33)</f>
        <v>0</v>
      </c>
      <c r="G34" s="18">
        <f>COUNTIFS('ALL SITES DOWN'!$O:$O,"ZTE", 'ALL SITES DOWN'!$M:$M,BREACKDOWN!$B34,'ALL SITES DOWN'!$P:$P,BREACKDOWN!G$33)</f>
        <v>0</v>
      </c>
      <c r="H34" s="18">
        <f>COUNTIFS('ALL SITES DOWN'!$O:$O,"ZTE", 'ALL SITES DOWN'!$M:$M,BREACKDOWN!$B34,'ALL SITES DOWN'!$P:$P,BREACKDOWN!H$33)</f>
        <v>0</v>
      </c>
      <c r="I34" s="18">
        <f>COUNTIFS('ALL SITES DOWN'!$O:$O,"ZTE", 'ALL SITES DOWN'!$M:$M,BREACKDOWN!$B34,'ALL SITES DOWN'!$P:$P,BREACKDOWN!I$33)</f>
        <v>0</v>
      </c>
      <c r="J34" s="18">
        <f>COUNTIFS('ALL SITES DOWN'!$O:$O,"ZTE", 'ALL SITES DOWN'!$M:$M,BREACKDOWN!$B34,'ALL SITES DOWN'!$P:$P,BREACKDOWN!J$33)</f>
        <v>0</v>
      </c>
      <c r="K34" s="19">
        <f t="shared" ref="K34:K41" si="3">SUM(C34:J34)</f>
        <v>0</v>
      </c>
      <c r="L34" s="1"/>
      <c r="M34" s="65" t="s">
        <v>254</v>
      </c>
      <c r="N34" s="61" t="s">
        <v>255</v>
      </c>
    </row>
    <row r="35" spans="1:14" x14ac:dyDescent="0.3">
      <c r="A35" s="188"/>
      <c r="B35" s="17" t="s">
        <v>156</v>
      </c>
      <c r="C35" s="18">
        <f>COUNTIFS('ALL SITES DOWN'!$O:$O,"ZTE", 'ALL SITES DOWN'!$M:$M,BREACKDOWN!$B35,'ALL SITES DOWN'!$P:$P,BREACKDOWN!C$33)</f>
        <v>0</v>
      </c>
      <c r="D35" s="18">
        <f>COUNTIFS('ALL SITES DOWN'!$O:$O,"ZTE", 'ALL SITES DOWN'!$M:$M,BREACKDOWN!$B35,'ALL SITES DOWN'!$P:$P,BREACKDOWN!D$33)</f>
        <v>0</v>
      </c>
      <c r="E35" s="18">
        <f>COUNTIFS('ALL SITES DOWN'!$O:$O,"ZTE", 'ALL SITES DOWN'!$M:$M,BREACKDOWN!$B35,'ALL SITES DOWN'!$P:$P,BREACKDOWN!E$33)</f>
        <v>0</v>
      </c>
      <c r="F35" s="18">
        <f>COUNTIFS('ALL SITES DOWN'!$O:$O,"ZTE", 'ALL SITES DOWN'!$M:$M,BREACKDOWN!$B35,'ALL SITES DOWN'!$P:$P,BREACKDOWN!F$33)</f>
        <v>0</v>
      </c>
      <c r="G35" s="18">
        <f>COUNTIFS('ALL SITES DOWN'!$O:$O,"ZTE", 'ALL SITES DOWN'!$M:$M,BREACKDOWN!$B35,'ALL SITES DOWN'!$P:$P,BREACKDOWN!G$33)</f>
        <v>0</v>
      </c>
      <c r="H35" s="18">
        <f>COUNTIFS('ALL SITES DOWN'!$O:$O,"ZTE", 'ALL SITES DOWN'!$M:$M,BREACKDOWN!$B35,'ALL SITES DOWN'!$P:$P,BREACKDOWN!H$33)</f>
        <v>0</v>
      </c>
      <c r="I35" s="18">
        <f>COUNTIFS('ALL SITES DOWN'!$O:$O,"ZTE", 'ALL SITES DOWN'!$M:$M,BREACKDOWN!$B35,'ALL SITES DOWN'!$P:$P,BREACKDOWN!I$33)</f>
        <v>0</v>
      </c>
      <c r="J35" s="18">
        <f>COUNTIFS('ALL SITES DOWN'!$O:$O,"ZTE", 'ALL SITES DOWN'!$M:$M,BREACKDOWN!$B35,'ALL SITES DOWN'!$P:$P,BREACKDOWN!J$33)</f>
        <v>0</v>
      </c>
      <c r="K35" s="19">
        <f t="shared" si="3"/>
        <v>0</v>
      </c>
      <c r="M35" s="64" t="s">
        <v>7517</v>
      </c>
      <c r="N35" s="63">
        <v>1</v>
      </c>
    </row>
    <row r="36" spans="1:14" x14ac:dyDescent="0.3">
      <c r="A36" s="188"/>
      <c r="B36" s="17" t="s">
        <v>115</v>
      </c>
      <c r="C36" s="18">
        <f>COUNTIFS('ALL SITES DOWN'!$O:$O,"ZTE", 'ALL SITES DOWN'!$M:$M,BREACKDOWN!$B36,'ALL SITES DOWN'!$P:$P,BREACKDOWN!C$33)</f>
        <v>0</v>
      </c>
      <c r="D36" s="18">
        <f>COUNTIFS('ALL SITES DOWN'!$O:$O,"ZTE", 'ALL SITES DOWN'!$M:$M,BREACKDOWN!$B36,'ALL SITES DOWN'!$P:$P,BREACKDOWN!D$33)</f>
        <v>0</v>
      </c>
      <c r="E36" s="18">
        <f>COUNTIFS('ALL SITES DOWN'!$O:$O,"ZTE", 'ALL SITES DOWN'!$M:$M,BREACKDOWN!$B36,'ALL SITES DOWN'!$P:$P,BREACKDOWN!E$33)</f>
        <v>0</v>
      </c>
      <c r="F36" s="18">
        <f>COUNTIFS('ALL SITES DOWN'!$O:$O,"ZTE", 'ALL SITES DOWN'!$M:$M,BREACKDOWN!$B36,'ALL SITES DOWN'!$P:$P,BREACKDOWN!F$33)</f>
        <v>0</v>
      </c>
      <c r="G36" s="18">
        <f>COUNTIFS('ALL SITES DOWN'!$O:$O,"ZTE", 'ALL SITES DOWN'!$M:$M,BREACKDOWN!$B36,'ALL SITES DOWN'!$P:$P,BREACKDOWN!G$33)</f>
        <v>0</v>
      </c>
      <c r="H36" s="18">
        <f>COUNTIFS('ALL SITES DOWN'!$O:$O,"ZTE", 'ALL SITES DOWN'!$M:$M,BREACKDOWN!$B36,'ALL SITES DOWN'!$P:$P,BREACKDOWN!H$33)</f>
        <v>0</v>
      </c>
      <c r="I36" s="18">
        <f>COUNTIFS('ALL SITES DOWN'!$O:$O,"ZTE", 'ALL SITES DOWN'!$M:$M,BREACKDOWN!$B36,'ALL SITES DOWN'!$P:$P,BREACKDOWN!I$33)</f>
        <v>0</v>
      </c>
      <c r="J36" s="18">
        <f>COUNTIFS('ALL SITES DOWN'!$O:$O,"ZTE", 'ALL SITES DOWN'!$M:$M,BREACKDOWN!$B36,'ALL SITES DOWN'!$P:$P,BREACKDOWN!J$33)</f>
        <v>0</v>
      </c>
      <c r="K36" s="19">
        <f t="shared" si="3"/>
        <v>0</v>
      </c>
      <c r="M36" s="64" t="s">
        <v>8039</v>
      </c>
      <c r="N36" s="63">
        <v>1</v>
      </c>
    </row>
    <row r="37" spans="1:14" x14ac:dyDescent="0.3">
      <c r="A37" s="188"/>
      <c r="B37" s="17" t="s">
        <v>116</v>
      </c>
      <c r="C37" s="18">
        <f>COUNTIFS('ALL SITES DOWN'!$O:$O,"ZTE", 'ALL SITES DOWN'!$M:$M,BREACKDOWN!$B37,'ALL SITES DOWN'!$P:$P,BREACKDOWN!C$33)</f>
        <v>0</v>
      </c>
      <c r="D37" s="18">
        <f>COUNTIFS('ALL SITES DOWN'!$O:$O,"ZTE", 'ALL SITES DOWN'!$M:$M,BREACKDOWN!$B37,'ALL SITES DOWN'!$P:$P,BREACKDOWN!D$33)</f>
        <v>0</v>
      </c>
      <c r="E37" s="18">
        <f>COUNTIFS('ALL SITES DOWN'!$O:$O,"ZTE", 'ALL SITES DOWN'!$M:$M,BREACKDOWN!$B37,'ALL SITES DOWN'!$P:$P,BREACKDOWN!E$33)</f>
        <v>0</v>
      </c>
      <c r="F37" s="18">
        <f>COUNTIFS('ALL SITES DOWN'!$O:$O,"ZTE", 'ALL SITES DOWN'!$M:$M,BREACKDOWN!$B37,'ALL SITES DOWN'!$P:$P,BREACKDOWN!F$33)</f>
        <v>0</v>
      </c>
      <c r="G37" s="18">
        <f>COUNTIFS('ALL SITES DOWN'!$O:$O,"ZTE", 'ALL SITES DOWN'!$M:$M,BREACKDOWN!$B37,'ALL SITES DOWN'!$P:$P,BREACKDOWN!G$33)</f>
        <v>0</v>
      </c>
      <c r="H37" s="18">
        <f>COUNTIFS('ALL SITES DOWN'!$O:$O,"ZTE", 'ALL SITES DOWN'!$M:$M,BREACKDOWN!$B37,'ALL SITES DOWN'!$P:$P,BREACKDOWN!H$33)</f>
        <v>0</v>
      </c>
      <c r="I37" s="18">
        <f>COUNTIFS('ALL SITES DOWN'!$O:$O,"ZTE", 'ALL SITES DOWN'!$M:$M,BREACKDOWN!$B37,'ALL SITES DOWN'!$P:$P,BREACKDOWN!I$33)</f>
        <v>0</v>
      </c>
      <c r="J37" s="18">
        <f>COUNTIFS('ALL SITES DOWN'!$O:$O,"ZTE", 'ALL SITES DOWN'!$M:$M,BREACKDOWN!$B37,'ALL SITES DOWN'!$P:$P,BREACKDOWN!J$33)</f>
        <v>0</v>
      </c>
      <c r="K37" s="19">
        <f t="shared" si="3"/>
        <v>0</v>
      </c>
      <c r="M37" s="64" t="s">
        <v>81</v>
      </c>
      <c r="N37" s="63">
        <v>3</v>
      </c>
    </row>
    <row r="38" spans="1:14" x14ac:dyDescent="0.3">
      <c r="A38" s="188"/>
      <c r="B38" s="17" t="s">
        <v>112</v>
      </c>
      <c r="C38" s="18">
        <f>COUNTIFS('ALL SITES DOWN'!$O:$O,"ZTE", 'ALL SITES DOWN'!$M:$M,BREACKDOWN!$B38,'ALL SITES DOWN'!$P:$P,BREACKDOWN!C$33)</f>
        <v>0</v>
      </c>
      <c r="D38" s="18">
        <f>COUNTIFS('ALL SITES DOWN'!$O:$O,"ZTE", 'ALL SITES DOWN'!$M:$M,BREACKDOWN!$B38,'ALL SITES DOWN'!$P:$P,BREACKDOWN!D$33)</f>
        <v>0</v>
      </c>
      <c r="E38" s="18">
        <f>COUNTIFS('ALL SITES DOWN'!$O:$O,"ZTE", 'ALL SITES DOWN'!$M:$M,BREACKDOWN!$B38,'ALL SITES DOWN'!$P:$P,BREACKDOWN!E$33)</f>
        <v>0</v>
      </c>
      <c r="F38" s="18">
        <f>COUNTIFS('ALL SITES DOWN'!$O:$O,"ZTE", 'ALL SITES DOWN'!$M:$M,BREACKDOWN!$B38,'ALL SITES DOWN'!$P:$P,BREACKDOWN!F$33)</f>
        <v>0</v>
      </c>
      <c r="G38" s="18">
        <f>COUNTIFS('ALL SITES DOWN'!$O:$O,"ZTE", 'ALL SITES DOWN'!$M:$M,BREACKDOWN!$B38,'ALL SITES DOWN'!$P:$P,BREACKDOWN!G$33)</f>
        <v>0</v>
      </c>
      <c r="H38" s="18">
        <f>COUNTIFS('ALL SITES DOWN'!$O:$O,"ZTE", 'ALL SITES DOWN'!$M:$M,BREACKDOWN!$B38,'ALL SITES DOWN'!$P:$P,BREACKDOWN!H$33)</f>
        <v>0</v>
      </c>
      <c r="I38" s="18">
        <f>COUNTIFS('ALL SITES DOWN'!$O:$O,"ZTE", 'ALL SITES DOWN'!$M:$M,BREACKDOWN!$B38,'ALL SITES DOWN'!$P:$P,BREACKDOWN!I$33)</f>
        <v>0</v>
      </c>
      <c r="J38" s="18">
        <f>COUNTIFS('ALL SITES DOWN'!$O:$O,"ZTE", 'ALL SITES DOWN'!$M:$M,BREACKDOWN!$B38,'ALL SITES DOWN'!$P:$P,BREACKDOWN!J$33)</f>
        <v>0</v>
      </c>
      <c r="K38" s="19">
        <f t="shared" si="3"/>
        <v>0</v>
      </c>
      <c r="M38" s="64" t="s">
        <v>7062</v>
      </c>
      <c r="N38" s="63">
        <v>4</v>
      </c>
    </row>
    <row r="39" spans="1:14" ht="14.15" customHeight="1" x14ac:dyDescent="0.3">
      <c r="A39" s="192" t="s">
        <v>160</v>
      </c>
      <c r="B39" s="26" t="s">
        <v>111</v>
      </c>
      <c r="C39" s="26">
        <f>COUNTIFS('ALL SITES DOWN'!$O:$O,"ZTE", 'ALL SITES DOWN'!$M:$M,BREACKDOWN!$B39,'ALL SITES DOWN'!$P:$P,BREACKDOWN!C$33)</f>
        <v>0</v>
      </c>
      <c r="D39" s="26">
        <f>COUNTIFS('ALL SITES DOWN'!$O:$O,"ZTE", 'ALL SITES DOWN'!$M:$M,BREACKDOWN!$B39,'ALL SITES DOWN'!$P:$P,BREACKDOWN!D$33)</f>
        <v>0</v>
      </c>
      <c r="E39" s="26">
        <f>COUNTIFS('ALL SITES DOWN'!$O:$O,"ZTE", 'ALL SITES DOWN'!$M:$M,BREACKDOWN!$B39,'ALL SITES DOWN'!$P:$P,BREACKDOWN!E$33)</f>
        <v>0</v>
      </c>
      <c r="F39" s="26">
        <f>COUNTIFS('ALL SITES DOWN'!$O:$O,"ZTE", 'ALL SITES DOWN'!$M:$M,BREACKDOWN!$B39,'ALL SITES DOWN'!$P:$P,BREACKDOWN!F$33)</f>
        <v>0</v>
      </c>
      <c r="G39" s="26">
        <f>COUNTIFS('ALL SITES DOWN'!$O:$O,"ZTE", 'ALL SITES DOWN'!$M:$M,BREACKDOWN!$B39,'ALL SITES DOWN'!$P:$P,BREACKDOWN!G$33)</f>
        <v>0</v>
      </c>
      <c r="H39" s="26">
        <f>COUNTIFS('ALL SITES DOWN'!$O:$O,"ZTE", 'ALL SITES DOWN'!$M:$M,BREACKDOWN!$B39,'ALL SITES DOWN'!$P:$P,BREACKDOWN!H$33)</f>
        <v>0</v>
      </c>
      <c r="I39" s="26">
        <f>COUNTIFS('ALL SITES DOWN'!$O:$O,"ZTE", 'ALL SITES DOWN'!$M:$M,BREACKDOWN!$B39,'ALL SITES DOWN'!$P:$P,BREACKDOWN!I$33)</f>
        <v>0</v>
      </c>
      <c r="J39" s="26">
        <f>COUNTIFS('ALL SITES DOWN'!$O:$O,"ZTE", 'ALL SITES DOWN'!$M:$M,BREACKDOWN!$B39,'ALL SITES DOWN'!$P:$P,BREACKDOWN!J$33)</f>
        <v>0</v>
      </c>
      <c r="K39" s="25">
        <f t="shared" si="3"/>
        <v>0</v>
      </c>
      <c r="M39" s="64" t="s">
        <v>5869</v>
      </c>
      <c r="N39" s="63">
        <v>5</v>
      </c>
    </row>
    <row r="40" spans="1:14" x14ac:dyDescent="0.3">
      <c r="A40" s="192"/>
      <c r="B40" s="26" t="s">
        <v>78</v>
      </c>
      <c r="C40" s="26">
        <f>COUNTIFS('ALL SITES DOWN'!$O:$O,"ZTE", 'ALL SITES DOWN'!$M:$M,BREACKDOWN!$B40,'ALL SITES DOWN'!$P:$P,BREACKDOWN!C$33)</f>
        <v>0</v>
      </c>
      <c r="D40" s="26">
        <f>COUNTIFS('ALL SITES DOWN'!$O:$O,"ZTE", 'ALL SITES DOWN'!$M:$M,BREACKDOWN!$B40,'ALL SITES DOWN'!$P:$P,BREACKDOWN!D$33)</f>
        <v>0</v>
      </c>
      <c r="E40" s="26">
        <f>COUNTIFS('ALL SITES DOWN'!$O:$O,"ZTE", 'ALL SITES DOWN'!$M:$M,BREACKDOWN!$B40,'ALL SITES DOWN'!$P:$P,BREACKDOWN!E$33)</f>
        <v>0</v>
      </c>
      <c r="F40" s="26">
        <f>COUNTIFS('ALL SITES DOWN'!$O:$O,"ZTE", 'ALL SITES DOWN'!$M:$M,BREACKDOWN!$B40,'ALL SITES DOWN'!$P:$P,BREACKDOWN!F$33)</f>
        <v>0</v>
      </c>
      <c r="G40" s="26">
        <f>COUNTIFS('ALL SITES DOWN'!$O:$O,"ZTE", 'ALL SITES DOWN'!$M:$M,BREACKDOWN!$B40,'ALL SITES DOWN'!$P:$P,BREACKDOWN!G$33)</f>
        <v>0</v>
      </c>
      <c r="H40" s="26">
        <f>COUNTIFS('ALL SITES DOWN'!$O:$O,"ZTE", 'ALL SITES DOWN'!$M:$M,BREACKDOWN!$B40,'ALL SITES DOWN'!$P:$P,BREACKDOWN!H$33)</f>
        <v>0</v>
      </c>
      <c r="I40" s="26">
        <f>COUNTIFS('ALL SITES DOWN'!$O:$O,"ZTE", 'ALL SITES DOWN'!$M:$M,BREACKDOWN!$B40,'ALL SITES DOWN'!$P:$P,BREACKDOWN!I$33)</f>
        <v>0</v>
      </c>
      <c r="J40" s="26">
        <f>COUNTIFS('ALL SITES DOWN'!$O:$O,"ZTE", 'ALL SITES DOWN'!$M:$M,BREACKDOWN!$B40,'ALL SITES DOWN'!$P:$P,BREACKDOWN!J$33)</f>
        <v>0</v>
      </c>
      <c r="K40" s="25">
        <f t="shared" si="3"/>
        <v>0</v>
      </c>
      <c r="M40" s="64" t="s">
        <v>100</v>
      </c>
      <c r="N40" s="63">
        <v>5</v>
      </c>
    </row>
    <row r="41" spans="1:14" x14ac:dyDescent="0.3">
      <c r="A41" s="192"/>
      <c r="B41" s="26" t="s">
        <v>80</v>
      </c>
      <c r="C41" s="26">
        <f>COUNTIFS('ALL SITES DOWN'!$O:$O,"ZTE", 'ALL SITES DOWN'!$M:$M,BREACKDOWN!$B41,'ALL SITES DOWN'!$P:$P,BREACKDOWN!C$33)</f>
        <v>0</v>
      </c>
      <c r="D41" s="26">
        <f>COUNTIFS('ALL SITES DOWN'!$O:$O,"ZTE", 'ALL SITES DOWN'!$M:$M,BREACKDOWN!$B41,'ALL SITES DOWN'!$P:$P,BREACKDOWN!D$33)</f>
        <v>0</v>
      </c>
      <c r="E41" s="26">
        <f>COUNTIFS('ALL SITES DOWN'!$O:$O,"ZTE", 'ALL SITES DOWN'!$M:$M,BREACKDOWN!$B41,'ALL SITES DOWN'!$P:$P,BREACKDOWN!E$33)</f>
        <v>0</v>
      </c>
      <c r="F41" s="26">
        <f>COUNTIFS('ALL SITES DOWN'!$O:$O,"ZTE", 'ALL SITES DOWN'!$M:$M,BREACKDOWN!$B41,'ALL SITES DOWN'!$P:$P,BREACKDOWN!F$33)</f>
        <v>0</v>
      </c>
      <c r="G41" s="26">
        <f>COUNTIFS('ALL SITES DOWN'!$O:$O,"ZTE", 'ALL SITES DOWN'!$M:$M,BREACKDOWN!$B41,'ALL SITES DOWN'!$P:$P,BREACKDOWN!G$33)</f>
        <v>0</v>
      </c>
      <c r="H41" s="26">
        <f>COUNTIFS('ALL SITES DOWN'!$O:$O,"ZTE", 'ALL SITES DOWN'!$M:$M,BREACKDOWN!$B41,'ALL SITES DOWN'!$P:$P,BREACKDOWN!H$33)</f>
        <v>0</v>
      </c>
      <c r="I41" s="26">
        <f>COUNTIFS('ALL SITES DOWN'!$O:$O,"ZTE", 'ALL SITES DOWN'!$M:$M,BREACKDOWN!$B41,'ALL SITES DOWN'!$P:$P,BREACKDOWN!I$33)</f>
        <v>0</v>
      </c>
      <c r="J41" s="26">
        <f>COUNTIFS('ALL SITES DOWN'!$O:$O,"ZTE", 'ALL SITES DOWN'!$M:$M,BREACKDOWN!$B41,'ALL SITES DOWN'!$P:$P,BREACKDOWN!J$33)</f>
        <v>0</v>
      </c>
      <c r="K41" s="25">
        <f t="shared" si="3"/>
        <v>0</v>
      </c>
      <c r="M41" s="64" t="s">
        <v>5892</v>
      </c>
      <c r="N41" s="63">
        <v>10</v>
      </c>
    </row>
    <row r="42" spans="1:14" x14ac:dyDescent="0.3">
      <c r="A42" s="192"/>
      <c r="B42" s="26" t="s">
        <v>114</v>
      </c>
      <c r="C42" s="26">
        <f>COUNTIFS('ALL SITES DOWN'!$O:$O,"ZTE", 'ALL SITES DOWN'!$M:$M,BREACKDOWN!$B42,'ALL SITES DOWN'!$P:$P,BREACKDOWN!C$33)</f>
        <v>0</v>
      </c>
      <c r="D42" s="26">
        <f>COUNTIFS('ALL SITES DOWN'!$O:$O,"ZTE", 'ALL SITES DOWN'!$M:$M,BREACKDOWN!$B42,'ALL SITES DOWN'!$P:$P,BREACKDOWN!D$33)</f>
        <v>0</v>
      </c>
      <c r="E42" s="26">
        <f>COUNTIFS('ALL SITES DOWN'!$O:$O,"ZTE", 'ALL SITES DOWN'!$M:$M,BREACKDOWN!$B42,'ALL SITES DOWN'!$P:$P,BREACKDOWN!E$33)</f>
        <v>0</v>
      </c>
      <c r="F42" s="26">
        <f>COUNTIFS('ALL SITES DOWN'!$O:$O,"ZTE", 'ALL SITES DOWN'!$M:$M,BREACKDOWN!$B42,'ALL SITES DOWN'!$P:$P,BREACKDOWN!F$33)</f>
        <v>0</v>
      </c>
      <c r="G42" s="26">
        <f>COUNTIFS('ALL SITES DOWN'!$O:$O,"ZTE", 'ALL SITES DOWN'!$M:$M,BREACKDOWN!$B42,'ALL SITES DOWN'!$P:$P,BREACKDOWN!G$33)</f>
        <v>0</v>
      </c>
      <c r="H42" s="26">
        <f>COUNTIFS('ALL SITES DOWN'!$O:$O,"ZTE", 'ALL SITES DOWN'!$M:$M,BREACKDOWN!$B42,'ALL SITES DOWN'!$P:$P,BREACKDOWN!H$33)</f>
        <v>0</v>
      </c>
      <c r="I42" s="26">
        <f>COUNTIFS('ALL SITES DOWN'!$O:$O,"ZTE", 'ALL SITES DOWN'!$M:$M,BREACKDOWN!$B42,'ALL SITES DOWN'!$P:$P,BREACKDOWN!I$33)</f>
        <v>0</v>
      </c>
      <c r="J42" s="26">
        <f>COUNTIFS('ALL SITES DOWN'!$O:$O,"ZTE", 'ALL SITES DOWN'!$M:$M,BREACKDOWN!$B42,'ALL SITES DOWN'!$P:$P,BREACKDOWN!J$33)</f>
        <v>0</v>
      </c>
      <c r="K42" s="25">
        <f>SUM(C42:J42)</f>
        <v>0</v>
      </c>
      <c r="M42" s="64" t="s">
        <v>163</v>
      </c>
      <c r="N42" s="63">
        <v>10</v>
      </c>
    </row>
    <row r="43" spans="1:14" x14ac:dyDescent="0.3">
      <c r="A43" s="193" t="s">
        <v>161</v>
      </c>
      <c r="B43" s="12" t="s">
        <v>4</v>
      </c>
      <c r="C43" s="12">
        <f>COUNTIFS('ALL SITES DOWN'!$O:$O,"ZTE", 'ALL SITES DOWN'!$M:$M,BREACKDOWN!$B43,'ALL SITES DOWN'!$P:$P,BREACKDOWN!C$33)</f>
        <v>0</v>
      </c>
      <c r="D43" s="12">
        <f>COUNTIFS('ALL SITES DOWN'!$O:$O,"ZTE", 'ALL SITES DOWN'!$M:$M,BREACKDOWN!$B43,'ALL SITES DOWN'!$P:$P,BREACKDOWN!D$33)</f>
        <v>0</v>
      </c>
      <c r="E43" s="12">
        <f>COUNTIFS('ALL SITES DOWN'!$O:$O,"ZTE", 'ALL SITES DOWN'!$M:$M,BREACKDOWN!$B43,'ALL SITES DOWN'!$P:$P,BREACKDOWN!E$33)</f>
        <v>0</v>
      </c>
      <c r="F43" s="12">
        <f>COUNTIFS('ALL SITES DOWN'!$O:$O,"ZTE", 'ALL SITES DOWN'!$M:$M,BREACKDOWN!$B43,'ALL SITES DOWN'!$P:$P,BREACKDOWN!F$33)</f>
        <v>0</v>
      </c>
      <c r="G43" s="12">
        <f>COUNTIFS('ALL SITES DOWN'!$O:$O,"ZTE", 'ALL SITES DOWN'!$M:$M,BREACKDOWN!$B43,'ALL SITES DOWN'!$P:$P,BREACKDOWN!G$33)</f>
        <v>0</v>
      </c>
      <c r="H43" s="12">
        <f>COUNTIFS('ALL SITES DOWN'!$O:$O,"ZTE", 'ALL SITES DOWN'!$M:$M,BREACKDOWN!$B43,'ALL SITES DOWN'!$P:$P,BREACKDOWN!H$33)</f>
        <v>0</v>
      </c>
      <c r="I43" s="12">
        <f>COUNTIFS('ALL SITES DOWN'!$O:$O,"ZTE", 'ALL SITES DOWN'!$M:$M,BREACKDOWN!$B43,'ALL SITES DOWN'!$P:$P,BREACKDOWN!I$33)</f>
        <v>0</v>
      </c>
      <c r="J43" s="12">
        <f>COUNTIFS('ALL SITES DOWN'!$O:$O,"ZTE", 'ALL SITES DOWN'!$M:$M,BREACKDOWN!$B43,'ALL SITES DOWN'!$P:$P,BREACKDOWN!J$33)</f>
        <v>0</v>
      </c>
      <c r="K43" s="20">
        <f>SUM(C43:J43)</f>
        <v>0</v>
      </c>
      <c r="M43" s="64" t="s">
        <v>4</v>
      </c>
      <c r="N43" s="63">
        <v>11</v>
      </c>
    </row>
    <row r="44" spans="1:14" x14ac:dyDescent="0.3">
      <c r="A44" s="193"/>
      <c r="B44" s="12" t="s">
        <v>7</v>
      </c>
      <c r="C44" s="12">
        <f>COUNTIFS('ALL SITES DOWN'!$O:$O,"ZTE", 'ALL SITES DOWN'!$M:$M,BREACKDOWN!$B44,'ALL SITES DOWN'!$P:$P,BREACKDOWN!C$33)</f>
        <v>0</v>
      </c>
      <c r="D44" s="12">
        <f>COUNTIFS('ALL SITES DOWN'!$O:$O,"ZTE", 'ALL SITES DOWN'!$M:$M,BREACKDOWN!$B44,'ALL SITES DOWN'!$P:$P,BREACKDOWN!D$33)</f>
        <v>0</v>
      </c>
      <c r="E44" s="12">
        <f>COUNTIFS('ALL SITES DOWN'!$O:$O,"ZTE", 'ALL SITES DOWN'!$M:$M,BREACKDOWN!$B44,'ALL SITES DOWN'!$P:$P,BREACKDOWN!E$33)</f>
        <v>0</v>
      </c>
      <c r="F44" s="12">
        <f>COUNTIFS('ALL SITES DOWN'!$O:$O,"ZTE", 'ALL SITES DOWN'!$M:$M,BREACKDOWN!$B44,'ALL SITES DOWN'!$P:$P,BREACKDOWN!F$33)</f>
        <v>0</v>
      </c>
      <c r="G44" s="12">
        <f>COUNTIFS('ALL SITES DOWN'!$O:$O,"ZTE", 'ALL SITES DOWN'!$M:$M,BREACKDOWN!$B44,'ALL SITES DOWN'!$P:$P,BREACKDOWN!G$33)</f>
        <v>0</v>
      </c>
      <c r="H44" s="12">
        <f>COUNTIFS('ALL SITES DOWN'!$O:$O,"ZTE", 'ALL SITES DOWN'!$M:$M,BREACKDOWN!$B44,'ALL SITES DOWN'!$P:$P,BREACKDOWN!H$33)</f>
        <v>0</v>
      </c>
      <c r="I44" s="12">
        <f>COUNTIFS('ALL SITES DOWN'!$O:$O,"ZTE", 'ALL SITES DOWN'!$M:$M,BREACKDOWN!$B44,'ALL SITES DOWN'!$P:$P,BREACKDOWN!I$33)</f>
        <v>0</v>
      </c>
      <c r="J44" s="12">
        <f>COUNTIFS('ALL SITES DOWN'!$O:$O,"ZTE", 'ALL SITES DOWN'!$M:$M,BREACKDOWN!$B44,'ALL SITES DOWN'!$P:$P,BREACKDOWN!J$33)</f>
        <v>0</v>
      </c>
      <c r="K44" s="20">
        <f>SUM(C44:J44)</f>
        <v>0</v>
      </c>
      <c r="M44" s="64" t="s">
        <v>101</v>
      </c>
      <c r="N44" s="63">
        <v>50</v>
      </c>
    </row>
    <row r="45" spans="1:14" x14ac:dyDescent="0.3">
      <c r="A45" s="193"/>
      <c r="B45" s="12" t="s">
        <v>79</v>
      </c>
      <c r="C45" s="12">
        <f>COUNTIFS('ALL SITES DOWN'!$O:$O,"ZTE", 'ALL SITES DOWN'!$M:$M,BREACKDOWN!$B45,'ALL SITES DOWN'!$P:$P,BREACKDOWN!C$33)</f>
        <v>0</v>
      </c>
      <c r="D45" s="12">
        <f>COUNTIFS('ALL SITES DOWN'!$O:$O,"ZTE", 'ALL SITES DOWN'!$M:$M,BREACKDOWN!$B45,'ALL SITES DOWN'!$P:$P,BREACKDOWN!D$33)</f>
        <v>0</v>
      </c>
      <c r="E45" s="12">
        <f>COUNTIFS('ALL SITES DOWN'!$O:$O,"ZTE", 'ALL SITES DOWN'!$M:$M,BREACKDOWN!$B45,'ALL SITES DOWN'!$P:$P,BREACKDOWN!E$33)</f>
        <v>0</v>
      </c>
      <c r="F45" s="12">
        <f>COUNTIFS('ALL SITES DOWN'!$O:$O,"ZTE", 'ALL SITES DOWN'!$M:$M,BREACKDOWN!$B45,'ALL SITES DOWN'!$P:$P,BREACKDOWN!F$33)</f>
        <v>0</v>
      </c>
      <c r="G45" s="12">
        <f>COUNTIFS('ALL SITES DOWN'!$O:$O,"ZTE", 'ALL SITES DOWN'!$M:$M,BREACKDOWN!$B45,'ALL SITES DOWN'!$P:$P,BREACKDOWN!G$33)</f>
        <v>0</v>
      </c>
      <c r="H45" s="12">
        <f>COUNTIFS('ALL SITES DOWN'!$O:$O,"ZTE", 'ALL SITES DOWN'!$M:$M,BREACKDOWN!$B45,'ALL SITES DOWN'!$P:$P,BREACKDOWN!H$33)</f>
        <v>0</v>
      </c>
      <c r="I45" s="12">
        <f>COUNTIFS('ALL SITES DOWN'!$O:$O,"ZTE", 'ALL SITES DOWN'!$M:$M,BREACKDOWN!$B45,'ALL SITES DOWN'!$P:$P,BREACKDOWN!I$33)</f>
        <v>0</v>
      </c>
      <c r="J45" s="12">
        <f>COUNTIFS('ALL SITES DOWN'!$O:$O,"ZTE", 'ALL SITES DOWN'!$M:$M,BREACKDOWN!$B45,'ALL SITES DOWN'!$P:$P,BREACKDOWN!J$33)</f>
        <v>0</v>
      </c>
      <c r="K45" s="20">
        <f>SUM(C45:J45)</f>
        <v>0</v>
      </c>
      <c r="M45"/>
    </row>
    <row r="46" spans="1:14" x14ac:dyDescent="0.3">
      <c r="A46" s="193"/>
      <c r="B46" s="12" t="s">
        <v>113</v>
      </c>
      <c r="C46" s="12">
        <f>COUNTIFS('ALL SITES DOWN'!$O:$O,"ZTE", 'ALL SITES DOWN'!$M:$M,BREACKDOWN!$B46,'ALL SITES DOWN'!$P:$P,BREACKDOWN!C$33)</f>
        <v>0</v>
      </c>
      <c r="D46" s="12">
        <f>COUNTIFS('ALL SITES DOWN'!$O:$O,"ZTE", 'ALL SITES DOWN'!$M:$M,BREACKDOWN!$B46,'ALL SITES DOWN'!$P:$P,BREACKDOWN!D$33)</f>
        <v>0</v>
      </c>
      <c r="E46" s="12">
        <f>COUNTIFS('ALL SITES DOWN'!$O:$O,"ZTE", 'ALL SITES DOWN'!$M:$M,BREACKDOWN!$B46,'ALL SITES DOWN'!$P:$P,BREACKDOWN!E$33)</f>
        <v>0</v>
      </c>
      <c r="F46" s="12">
        <f>COUNTIFS('ALL SITES DOWN'!$O:$O,"ZTE", 'ALL SITES DOWN'!$M:$M,BREACKDOWN!$B46,'ALL SITES DOWN'!$P:$P,BREACKDOWN!F$33)</f>
        <v>0</v>
      </c>
      <c r="G46" s="12">
        <f>COUNTIFS('ALL SITES DOWN'!$O:$O,"ZTE", 'ALL SITES DOWN'!$M:$M,BREACKDOWN!$B46,'ALL SITES DOWN'!$P:$P,BREACKDOWN!G$33)</f>
        <v>0</v>
      </c>
      <c r="H46" s="12">
        <f>COUNTIFS('ALL SITES DOWN'!$O:$O,"ZTE", 'ALL SITES DOWN'!$M:$M,BREACKDOWN!$B46,'ALL SITES DOWN'!$P:$P,BREACKDOWN!H$33)</f>
        <v>0</v>
      </c>
      <c r="I46" s="12">
        <f>COUNTIFS('ALL SITES DOWN'!$O:$O,"ZTE", 'ALL SITES DOWN'!$M:$M,BREACKDOWN!$B46,'ALL SITES DOWN'!$P:$P,BREACKDOWN!I$33)</f>
        <v>0</v>
      </c>
      <c r="J46" s="12">
        <f>COUNTIFS('ALL SITES DOWN'!$O:$O,"ZTE", 'ALL SITES DOWN'!$M:$M,BREACKDOWN!$B46,'ALL SITES DOWN'!$P:$P,BREACKDOWN!J$33)</f>
        <v>0</v>
      </c>
      <c r="K46" s="20">
        <f>SUM(C46:J46)</f>
        <v>0</v>
      </c>
      <c r="M46"/>
    </row>
    <row r="47" spans="1:14" x14ac:dyDescent="0.3">
      <c r="A47" s="194" t="s">
        <v>33</v>
      </c>
      <c r="B47" s="13" t="s">
        <v>163</v>
      </c>
      <c r="C47" s="13">
        <f>COUNTIFS('ALL SITES DOWN'!$O:$O,"ZTE", 'ALL SITES DOWN'!$M:$M,BREACKDOWN!$B47,'ALL SITES DOWN'!$P:$P,BREACKDOWN!C$33)</f>
        <v>0</v>
      </c>
      <c r="D47" s="13">
        <f>COUNTIFS('ALL SITES DOWN'!$O:$O,"ZTE", 'ALL SITES DOWN'!$M:$M,BREACKDOWN!$B47,'ALL SITES DOWN'!$P:$P,BREACKDOWN!D$33)</f>
        <v>0</v>
      </c>
      <c r="E47" s="13">
        <f>COUNTIFS('ALL SITES DOWN'!$O:$O,"ZTE", 'ALL SITES DOWN'!$M:$M,BREACKDOWN!$B47,'ALL SITES DOWN'!$P:$P,BREACKDOWN!E$33)</f>
        <v>0</v>
      </c>
      <c r="F47" s="13">
        <f>COUNTIFS('ALL SITES DOWN'!$O:$O,"ZTE", 'ALL SITES DOWN'!$M:$M,BREACKDOWN!$B47,'ALL SITES DOWN'!$P:$P,BREACKDOWN!F$33)</f>
        <v>0</v>
      </c>
      <c r="G47" s="13">
        <f>COUNTIFS('ALL SITES DOWN'!$O:$O,"ZTE", 'ALL SITES DOWN'!$M:$M,BREACKDOWN!$B47,'ALL SITES DOWN'!$P:$P,BREACKDOWN!G$33)</f>
        <v>0</v>
      </c>
      <c r="H47" s="13">
        <f>COUNTIFS('ALL SITES DOWN'!$O:$O,"ZTE", 'ALL SITES DOWN'!$M:$M,BREACKDOWN!$B47,'ALL SITES DOWN'!$P:$P,BREACKDOWN!H$33)</f>
        <v>0</v>
      </c>
      <c r="I47" s="13">
        <f>COUNTIFS('ALL SITES DOWN'!$O:$O,"ZTE", 'ALL SITES DOWN'!$M:$M,BREACKDOWN!$B47,'ALL SITES DOWN'!$P:$P,BREACKDOWN!I$33)</f>
        <v>0</v>
      </c>
      <c r="J47" s="13">
        <f>COUNTIFS('ALL SITES DOWN'!$O:$O,"ZTE", 'ALL SITES DOWN'!$M:$M,BREACKDOWN!$B47,'ALL SITES DOWN'!$P:$P,BREACKDOWN!J$33)</f>
        <v>0</v>
      </c>
      <c r="K47" s="21">
        <f t="shared" ref="K47:K52" si="4">SUM(C47:J47)</f>
        <v>0</v>
      </c>
      <c r="M47"/>
    </row>
    <row r="48" spans="1:14" x14ac:dyDescent="0.3">
      <c r="A48" s="194"/>
      <c r="B48" s="13" t="s">
        <v>164</v>
      </c>
      <c r="C48" s="13">
        <f>COUNTIFS('ALL SITES DOWN'!$O:$O,"ZTE", 'ALL SITES DOWN'!$M:$M,BREACKDOWN!$B48,'ALL SITES DOWN'!$P:$P,BREACKDOWN!C$33)</f>
        <v>0</v>
      </c>
      <c r="D48" s="13">
        <f>COUNTIFS('ALL SITES DOWN'!$O:$O,"ZTE", 'ALL SITES DOWN'!$M:$M,BREACKDOWN!$B48,'ALL SITES DOWN'!$P:$P,BREACKDOWN!D$33)</f>
        <v>0</v>
      </c>
      <c r="E48" s="13">
        <f>COUNTIFS('ALL SITES DOWN'!$O:$O,"ZTE", 'ALL SITES DOWN'!$M:$M,BREACKDOWN!$B48,'ALL SITES DOWN'!$P:$P,BREACKDOWN!E$33)</f>
        <v>0</v>
      </c>
      <c r="F48" s="13">
        <f>COUNTIFS('ALL SITES DOWN'!$O:$O,"ZTE", 'ALL SITES DOWN'!$M:$M,BREACKDOWN!$B48,'ALL SITES DOWN'!$P:$P,BREACKDOWN!F$33)</f>
        <v>0</v>
      </c>
      <c r="G48" s="13">
        <f>COUNTIFS('ALL SITES DOWN'!$O:$O,"ZTE", 'ALL SITES DOWN'!$M:$M,BREACKDOWN!$B48,'ALL SITES DOWN'!$P:$P,BREACKDOWN!G$33)</f>
        <v>0</v>
      </c>
      <c r="H48" s="13">
        <f>COUNTIFS('ALL SITES DOWN'!$O:$O,"ZTE", 'ALL SITES DOWN'!$M:$M,BREACKDOWN!$B48,'ALL SITES DOWN'!$P:$P,BREACKDOWN!H$33)</f>
        <v>0</v>
      </c>
      <c r="I48" s="13">
        <f>COUNTIFS('ALL SITES DOWN'!$O:$O,"ZTE", 'ALL SITES DOWN'!$M:$M,BREACKDOWN!$B48,'ALL SITES DOWN'!$P:$P,BREACKDOWN!I$33)</f>
        <v>0</v>
      </c>
      <c r="J48" s="13">
        <f>COUNTIFS('ALL SITES DOWN'!$O:$O,"ZTE", 'ALL SITES DOWN'!$M:$M,BREACKDOWN!$B48,'ALL SITES DOWN'!$P:$P,BREACKDOWN!J$33)</f>
        <v>0</v>
      </c>
      <c r="K48" s="21">
        <f t="shared" si="4"/>
        <v>0</v>
      </c>
      <c r="M48"/>
    </row>
    <row r="49" spans="1:27" x14ac:dyDescent="0.3">
      <c r="A49" s="194"/>
      <c r="B49" s="13" t="s">
        <v>100</v>
      </c>
      <c r="C49" s="13">
        <f>COUNTIFS('ALL SITES DOWN'!$O:$O,"ZTE", 'ALL SITES DOWN'!$M:$M,BREACKDOWN!$B49,'ALL SITES DOWN'!$P:$P,BREACKDOWN!C$33)</f>
        <v>0</v>
      </c>
      <c r="D49" s="13">
        <f>COUNTIFS('ALL SITES DOWN'!$O:$O,"ZTE", 'ALL SITES DOWN'!$M:$M,BREACKDOWN!$B49,'ALL SITES DOWN'!$P:$P,BREACKDOWN!D$33)</f>
        <v>0</v>
      </c>
      <c r="E49" s="13">
        <f>COUNTIFS('ALL SITES DOWN'!$O:$O,"ZTE", 'ALL SITES DOWN'!$M:$M,BREACKDOWN!$B49,'ALL SITES DOWN'!$P:$P,BREACKDOWN!E$33)</f>
        <v>0</v>
      </c>
      <c r="F49" s="13">
        <f>COUNTIFS('ALL SITES DOWN'!$O:$O,"ZTE", 'ALL SITES DOWN'!$M:$M,BREACKDOWN!$B49,'ALL SITES DOWN'!$P:$P,BREACKDOWN!F$33)</f>
        <v>0</v>
      </c>
      <c r="G49" s="13">
        <f>COUNTIFS('ALL SITES DOWN'!$O:$O,"ZTE", 'ALL SITES DOWN'!$M:$M,BREACKDOWN!$B49,'ALL SITES DOWN'!$P:$P,BREACKDOWN!G$33)</f>
        <v>0</v>
      </c>
      <c r="H49" s="13">
        <f>COUNTIFS('ALL SITES DOWN'!$O:$O,"ZTE", 'ALL SITES DOWN'!$M:$M,BREACKDOWN!$B49,'ALL SITES DOWN'!$P:$P,BREACKDOWN!H$33)</f>
        <v>0</v>
      </c>
      <c r="I49" s="13">
        <f>COUNTIFS('ALL SITES DOWN'!$O:$O,"ZTE", 'ALL SITES DOWN'!$M:$M,BREACKDOWN!$B49,'ALL SITES DOWN'!$P:$P,BREACKDOWN!I$33)</f>
        <v>0</v>
      </c>
      <c r="J49" s="13">
        <f>COUNTIFS('ALL SITES DOWN'!$O:$O,"ZTE", 'ALL SITES DOWN'!$M:$M,BREACKDOWN!$B49,'ALL SITES DOWN'!$P:$P,BREACKDOWN!J$33)</f>
        <v>0</v>
      </c>
      <c r="K49" s="21">
        <f t="shared" si="4"/>
        <v>0</v>
      </c>
      <c r="M49"/>
    </row>
    <row r="50" spans="1:27" x14ac:dyDescent="0.3">
      <c r="A50" s="195" t="s">
        <v>162</v>
      </c>
      <c r="B50" s="22" t="s">
        <v>82</v>
      </c>
      <c r="C50" s="22">
        <f>COUNTIFS('ALL SITES DOWN'!$O:$O,"ZTE", 'ALL SITES DOWN'!$M:$M,BREACKDOWN!$B50,'ALL SITES DOWN'!$P:$P,BREACKDOWN!C$33)</f>
        <v>0</v>
      </c>
      <c r="D50" s="22">
        <f>COUNTIFS('ALL SITES DOWN'!$O:$O,"ZTE", 'ALL SITES DOWN'!$M:$M,BREACKDOWN!$B50,'ALL SITES DOWN'!$P:$P,BREACKDOWN!D$33)</f>
        <v>0</v>
      </c>
      <c r="E50" s="22">
        <f>COUNTIFS('ALL SITES DOWN'!$O:$O,"ZTE", 'ALL SITES DOWN'!$M:$M,BREACKDOWN!$B50,'ALL SITES DOWN'!$P:$P,BREACKDOWN!E$33)</f>
        <v>0</v>
      </c>
      <c r="F50" s="22">
        <f>COUNTIFS('ALL SITES DOWN'!$O:$O,"ZTE", 'ALL SITES DOWN'!$M:$M,BREACKDOWN!$B50,'ALL SITES DOWN'!$P:$P,BREACKDOWN!F$33)</f>
        <v>0</v>
      </c>
      <c r="G50" s="22">
        <f>COUNTIFS('ALL SITES DOWN'!$O:$O,"ZTE", 'ALL SITES DOWN'!$M:$M,BREACKDOWN!$B50,'ALL SITES DOWN'!$P:$P,BREACKDOWN!G$33)</f>
        <v>0</v>
      </c>
      <c r="H50" s="22">
        <f>COUNTIFS('ALL SITES DOWN'!$O:$O,"ZTE", 'ALL SITES DOWN'!$M:$M,BREACKDOWN!$B50,'ALL SITES DOWN'!$P:$P,BREACKDOWN!H$33)</f>
        <v>0</v>
      </c>
      <c r="I50" s="22">
        <f>COUNTIFS('ALL SITES DOWN'!$O:$O,"ZTE", 'ALL SITES DOWN'!$M:$M,BREACKDOWN!$B50,'ALL SITES DOWN'!$P:$P,BREACKDOWN!I$33)</f>
        <v>0</v>
      </c>
      <c r="J50" s="22">
        <f>COUNTIFS('ALL SITES DOWN'!$O:$O,"ZTE", 'ALL SITES DOWN'!$M:$M,BREACKDOWN!$B50,'ALL SITES DOWN'!$P:$P,BREACKDOWN!J$33)</f>
        <v>0</v>
      </c>
      <c r="K50" s="23">
        <f t="shared" si="4"/>
        <v>0</v>
      </c>
      <c r="M50"/>
    </row>
    <row r="51" spans="1:27" x14ac:dyDescent="0.3">
      <c r="A51" s="195"/>
      <c r="B51" s="22" t="s">
        <v>117</v>
      </c>
      <c r="C51" s="22">
        <f>COUNTIFS('ALL SITES DOWN'!$O:$O,"ZTE", 'ALL SITES DOWN'!$M:$M,BREACKDOWN!$B51,'ALL SITES DOWN'!$P:$P,BREACKDOWN!C$33)</f>
        <v>0</v>
      </c>
      <c r="D51" s="22">
        <f>COUNTIFS('ALL SITES DOWN'!$O:$O,"ZTE", 'ALL SITES DOWN'!$M:$M,BREACKDOWN!$B51,'ALL SITES DOWN'!$P:$P,BREACKDOWN!D$33)</f>
        <v>0</v>
      </c>
      <c r="E51" s="22">
        <f>COUNTIFS('ALL SITES DOWN'!$O:$O,"ZTE", 'ALL SITES DOWN'!$M:$M,BREACKDOWN!$B51,'ALL SITES DOWN'!$P:$P,BREACKDOWN!E$33)</f>
        <v>0</v>
      </c>
      <c r="F51" s="22">
        <f>COUNTIFS('ALL SITES DOWN'!$O:$O,"ZTE", 'ALL SITES DOWN'!$M:$M,BREACKDOWN!$B51,'ALL SITES DOWN'!$P:$P,BREACKDOWN!F$33)</f>
        <v>0</v>
      </c>
      <c r="G51" s="22">
        <f>COUNTIFS('ALL SITES DOWN'!$O:$O,"ZTE", 'ALL SITES DOWN'!$M:$M,BREACKDOWN!$B51,'ALL SITES DOWN'!$P:$P,BREACKDOWN!G$33)</f>
        <v>0</v>
      </c>
      <c r="H51" s="22">
        <f>COUNTIFS('ALL SITES DOWN'!$O:$O,"ZTE", 'ALL SITES DOWN'!$M:$M,BREACKDOWN!$B51,'ALL SITES DOWN'!$P:$P,BREACKDOWN!H$33)</f>
        <v>0</v>
      </c>
      <c r="I51" s="22">
        <f>COUNTIFS('ALL SITES DOWN'!$O:$O,"ZTE", 'ALL SITES DOWN'!$M:$M,BREACKDOWN!$B51,'ALL SITES DOWN'!$P:$P,BREACKDOWN!I$33)</f>
        <v>0</v>
      </c>
      <c r="J51" s="22">
        <f>COUNTIFS('ALL SITES DOWN'!$O:$O,"ZTE", 'ALL SITES DOWN'!$M:$M,BREACKDOWN!$B51,'ALL SITES DOWN'!$P:$P,BREACKDOWN!J$33)</f>
        <v>0</v>
      </c>
      <c r="K51" s="23">
        <f t="shared" si="4"/>
        <v>0</v>
      </c>
      <c r="M51"/>
    </row>
    <row r="52" spans="1:27" x14ac:dyDescent="0.3">
      <c r="A52" s="195"/>
      <c r="B52" s="22" t="s">
        <v>94</v>
      </c>
      <c r="C52" s="22">
        <f>COUNTIFS('ALL SITES DOWN'!$O:$O,"ZTE", 'ALL SITES DOWN'!$M:$M,BREACKDOWN!$B52,'ALL SITES DOWN'!$P:$P,BREACKDOWN!C$33)</f>
        <v>0</v>
      </c>
      <c r="D52" s="22">
        <f>COUNTIFS('ALL SITES DOWN'!$O:$O,"ZTE", 'ALL SITES DOWN'!$M:$M,BREACKDOWN!$B52,'ALL SITES DOWN'!$P:$P,BREACKDOWN!D$33)</f>
        <v>0</v>
      </c>
      <c r="E52" s="22">
        <f>COUNTIFS('ALL SITES DOWN'!$O:$O,"ZTE", 'ALL SITES DOWN'!$M:$M,BREACKDOWN!$B52,'ALL SITES DOWN'!$P:$P,BREACKDOWN!E$33)</f>
        <v>0</v>
      </c>
      <c r="F52" s="22">
        <f>COUNTIFS('ALL SITES DOWN'!$O:$O,"ZTE", 'ALL SITES DOWN'!$M:$M,BREACKDOWN!$B52,'ALL SITES DOWN'!$P:$P,BREACKDOWN!F$33)</f>
        <v>0</v>
      </c>
      <c r="G52" s="22">
        <f>COUNTIFS('ALL SITES DOWN'!$O:$O,"ZTE", 'ALL SITES DOWN'!$M:$M,BREACKDOWN!$B52,'ALL SITES DOWN'!$P:$P,BREACKDOWN!G$33)</f>
        <v>0</v>
      </c>
      <c r="H52" s="22">
        <f>COUNTIFS('ALL SITES DOWN'!$O:$O,"ZTE", 'ALL SITES DOWN'!$M:$M,BREACKDOWN!$B52,'ALL SITES DOWN'!$P:$P,BREACKDOWN!H$33)</f>
        <v>0</v>
      </c>
      <c r="I52" s="22">
        <f>COUNTIFS('ALL SITES DOWN'!$O:$O,"ZTE", 'ALL SITES DOWN'!$M:$M,BREACKDOWN!$B52,'ALL SITES DOWN'!$P:$P,BREACKDOWN!I$33)</f>
        <v>0</v>
      </c>
      <c r="J52" s="22">
        <f>COUNTIFS('ALL SITES DOWN'!$O:$O,"ZTE", 'ALL SITES DOWN'!$M:$M,BREACKDOWN!$B52,'ALL SITES DOWN'!$P:$P,BREACKDOWN!J$33)</f>
        <v>0</v>
      </c>
      <c r="K52" s="23">
        <f t="shared" si="4"/>
        <v>0</v>
      </c>
      <c r="M52"/>
    </row>
    <row r="53" spans="1:27" x14ac:dyDescent="0.3">
      <c r="A53" s="197" t="s">
        <v>3842</v>
      </c>
      <c r="B53" s="30" t="s">
        <v>3840</v>
      </c>
      <c r="C53" s="30">
        <f>COUNTIFS('ALL SITES DOWN'!$O:$O,"ZTE", 'ALL SITES DOWN'!$M:$M,BREACKDOWN!$B53,'ALL SITES DOWN'!$P:$P,BREACKDOWN!C$33)</f>
        <v>0</v>
      </c>
      <c r="D53" s="30">
        <f>COUNTIFS('ALL SITES DOWN'!$O:$O,"ZTE", 'ALL SITES DOWN'!$M:$M,BREACKDOWN!$B53,'ALL SITES DOWN'!$P:$P,BREACKDOWN!D$33)</f>
        <v>0</v>
      </c>
      <c r="E53" s="30">
        <f>COUNTIFS('ALL SITES DOWN'!$O:$O,"ZTE", 'ALL SITES DOWN'!$M:$M,BREACKDOWN!$B53,'ALL SITES DOWN'!$P:$P,BREACKDOWN!E$33)</f>
        <v>0</v>
      </c>
      <c r="F53" s="30">
        <f>COUNTIFS('ALL SITES DOWN'!$O:$O,"ZTE", 'ALL SITES DOWN'!$M:$M,BREACKDOWN!$B53,'ALL SITES DOWN'!$P:$P,BREACKDOWN!F$33)</f>
        <v>0</v>
      </c>
      <c r="G53" s="30">
        <f>COUNTIFS('ALL SITES DOWN'!$O:$O,"ZTE", 'ALL SITES DOWN'!$M:$M,BREACKDOWN!$B53,'ALL SITES DOWN'!$P:$P,BREACKDOWN!G$33)</f>
        <v>0</v>
      </c>
      <c r="H53" s="30">
        <f>COUNTIFS('ALL SITES DOWN'!$O:$O,"ZTE", 'ALL SITES DOWN'!$M:$M,BREACKDOWN!$B53,'ALL SITES DOWN'!$P:$P,BREACKDOWN!H$33)</f>
        <v>0</v>
      </c>
      <c r="I53" s="30">
        <f>COUNTIFS('ALL SITES DOWN'!$O:$O,"ZTE", 'ALL SITES DOWN'!$M:$M,BREACKDOWN!$B53,'ALL SITES DOWN'!$P:$P,BREACKDOWN!I$33)</f>
        <v>0</v>
      </c>
      <c r="J53" s="30">
        <f>COUNTIFS('ALL SITES DOWN'!$O:$O,"ZTE", 'ALL SITES DOWN'!$M:$M,BREACKDOWN!$B53,'ALL SITES DOWN'!$P:$P,BREACKDOWN!J$33)</f>
        <v>0</v>
      </c>
      <c r="K53" s="31">
        <f>SUM(C53:J53)</f>
        <v>0</v>
      </c>
      <c r="M53"/>
    </row>
    <row r="54" spans="1:27" x14ac:dyDescent="0.3">
      <c r="A54" s="198"/>
      <c r="B54" s="30" t="s">
        <v>3841</v>
      </c>
      <c r="C54" s="30">
        <f>COUNTIFS('ALL SITES DOWN'!$O:$O,"ZTE", 'ALL SITES DOWN'!$M:$M,BREACKDOWN!$B54,'ALL SITES DOWN'!$P:$P,BREACKDOWN!C$33)</f>
        <v>0</v>
      </c>
      <c r="D54" s="30">
        <f>COUNTIFS('ALL SITES DOWN'!$O:$O,"ZTE", 'ALL SITES DOWN'!$M:$M,BREACKDOWN!$B54,'ALL SITES DOWN'!$P:$P,BREACKDOWN!D$33)</f>
        <v>0</v>
      </c>
      <c r="E54" s="30">
        <f>COUNTIFS('ALL SITES DOWN'!$O:$O,"ZTE", 'ALL SITES DOWN'!$M:$M,BREACKDOWN!$B54,'ALL SITES DOWN'!$P:$P,BREACKDOWN!E$33)</f>
        <v>0</v>
      </c>
      <c r="F54" s="30">
        <f>COUNTIFS('ALL SITES DOWN'!$O:$O,"ZTE", 'ALL SITES DOWN'!$M:$M,BREACKDOWN!$B54,'ALL SITES DOWN'!$P:$P,BREACKDOWN!F$33)</f>
        <v>0</v>
      </c>
      <c r="G54" s="30">
        <f>COUNTIFS('ALL SITES DOWN'!$O:$O,"ZTE", 'ALL SITES DOWN'!$M:$M,BREACKDOWN!$B54,'ALL SITES DOWN'!$P:$P,BREACKDOWN!G$33)</f>
        <v>0</v>
      </c>
      <c r="H54" s="30">
        <f>COUNTIFS('ALL SITES DOWN'!$O:$O,"ZTE", 'ALL SITES DOWN'!$M:$M,BREACKDOWN!$B54,'ALL SITES DOWN'!$P:$P,BREACKDOWN!H$33)</f>
        <v>0</v>
      </c>
      <c r="I54" s="30">
        <f>COUNTIFS('ALL SITES DOWN'!$O:$O,"ZTE", 'ALL SITES DOWN'!$M:$M,BREACKDOWN!$B54,'ALL SITES DOWN'!$P:$P,BREACKDOWN!I$33)</f>
        <v>0</v>
      </c>
      <c r="J54" s="30">
        <f>COUNTIFS('ALL SITES DOWN'!$O:$O,"ZTE", 'ALL SITES DOWN'!$M:$M,BREACKDOWN!$B54,'ALL SITES DOWN'!$P:$P,BREACKDOWN!J$33)</f>
        <v>0</v>
      </c>
      <c r="K54" s="31">
        <f>SUM(C54:J54)</f>
        <v>0</v>
      </c>
      <c r="M54"/>
    </row>
    <row r="55" spans="1:27" x14ac:dyDescent="0.3">
      <c r="A55" s="199" t="s">
        <v>101</v>
      </c>
      <c r="B55" s="200"/>
      <c r="C55" s="24">
        <f t="shared" ref="C55:K55" si="5">SUM(C34:C50)</f>
        <v>0</v>
      </c>
      <c r="D55" s="24">
        <f t="shared" si="5"/>
        <v>0</v>
      </c>
      <c r="E55" s="24">
        <f t="shared" si="5"/>
        <v>0</v>
      </c>
      <c r="F55" s="24">
        <f t="shared" si="5"/>
        <v>0</v>
      </c>
      <c r="G55" s="24">
        <f t="shared" si="5"/>
        <v>0</v>
      </c>
      <c r="H55" s="24">
        <f t="shared" si="5"/>
        <v>0</v>
      </c>
      <c r="I55" s="24">
        <f t="shared" si="5"/>
        <v>0</v>
      </c>
      <c r="J55" s="24">
        <f t="shared" si="5"/>
        <v>0</v>
      </c>
      <c r="K55" s="24">
        <f t="shared" si="5"/>
        <v>0</v>
      </c>
      <c r="M55"/>
    </row>
    <row r="56" spans="1:27" x14ac:dyDescent="0.3">
      <c r="M56"/>
    </row>
    <row r="57" spans="1:27" x14ac:dyDescent="0.3">
      <c r="M57"/>
    </row>
    <row r="58" spans="1:27" x14ac:dyDescent="0.3">
      <c r="M58"/>
    </row>
    <row r="59" spans="1:27" x14ac:dyDescent="0.3">
      <c r="M59"/>
    </row>
    <row r="60" spans="1:27" x14ac:dyDescent="0.3">
      <c r="A60" s="189" t="s">
        <v>3845</v>
      </c>
      <c r="B60" s="190"/>
      <c r="C60" s="190"/>
      <c r="D60" s="190"/>
      <c r="E60" s="190"/>
      <c r="F60" s="190"/>
      <c r="G60" s="190"/>
      <c r="H60" s="190"/>
      <c r="I60" s="190"/>
      <c r="J60" s="190"/>
      <c r="K60" s="190"/>
      <c r="L60" s="190"/>
      <c r="M60" s="190"/>
      <c r="N60" s="190"/>
      <c r="O60" s="190"/>
      <c r="P60" s="190"/>
      <c r="Q60" s="190"/>
      <c r="R60" s="190"/>
      <c r="S60" s="190"/>
      <c r="T60" s="190"/>
      <c r="U60" s="190"/>
      <c r="V60" s="190"/>
      <c r="W60" s="190"/>
      <c r="X60" s="190"/>
      <c r="Y60" s="190"/>
      <c r="Z60" s="190"/>
      <c r="AA60" s="191"/>
    </row>
    <row r="61" spans="1:27" ht="14.15" customHeight="1" x14ac:dyDescent="0.3">
      <c r="B61" s="187" t="s">
        <v>165</v>
      </c>
      <c r="C61" s="187"/>
      <c r="D61" s="187"/>
      <c r="E61" s="187"/>
      <c r="F61" s="187"/>
      <c r="G61" s="187"/>
      <c r="H61" s="187"/>
      <c r="I61" s="187"/>
      <c r="J61" s="187"/>
      <c r="K61" s="187"/>
      <c r="M61" s="65" t="s">
        <v>162</v>
      </c>
      <c r="N61" s="61" t="s">
        <v>82</v>
      </c>
    </row>
    <row r="62" spans="1:27" x14ac:dyDescent="0.3">
      <c r="M62"/>
    </row>
    <row r="63" spans="1:27" x14ac:dyDescent="0.3">
      <c r="A63" s="28" t="s">
        <v>158</v>
      </c>
      <c r="B63" s="3" t="s">
        <v>31</v>
      </c>
      <c r="C63" s="4" t="s">
        <v>103</v>
      </c>
      <c r="D63" s="5" t="s">
        <v>104</v>
      </c>
      <c r="E63" s="6" t="s">
        <v>105</v>
      </c>
      <c r="F63" s="7" t="s">
        <v>106</v>
      </c>
      <c r="G63" s="8" t="s">
        <v>107</v>
      </c>
      <c r="H63" s="9" t="s">
        <v>108</v>
      </c>
      <c r="I63" s="10" t="s">
        <v>109</v>
      </c>
      <c r="J63" s="11" t="s">
        <v>110</v>
      </c>
      <c r="K63" s="16" t="s">
        <v>101</v>
      </c>
      <c r="M63" s="65" t="s">
        <v>254</v>
      </c>
      <c r="N63" s="61" t="s">
        <v>255</v>
      </c>
    </row>
    <row r="64" spans="1:27" x14ac:dyDescent="0.3">
      <c r="A64" s="188" t="s">
        <v>159</v>
      </c>
      <c r="B64" s="17" t="s">
        <v>81</v>
      </c>
      <c r="C64" s="18">
        <f>COUNTIFS('ALL SITES DOWN'!$O:$O,"HUAWEI", 'ALL SITES DOWN'!$M:$M,BREACKDOWN!$B64,'ALL SITES DOWN'!$P:$P,BREACKDOWN!C$63)</f>
        <v>0</v>
      </c>
      <c r="D64" s="18">
        <f>COUNTIFS('ALL SITES DOWN'!$O:$O,"HUAWEI", 'ALL SITES DOWN'!$M:$M,BREACKDOWN!$B64,'ALL SITES DOWN'!$P:$P,BREACKDOWN!D$63)</f>
        <v>0</v>
      </c>
      <c r="E64" s="18">
        <f>COUNTIFS('ALL SITES DOWN'!$O:$O,"HUAWEI", 'ALL SITES DOWN'!$M:$M,BREACKDOWN!$B64,'ALL SITES DOWN'!$P:$P,BREACKDOWN!E$63)</f>
        <v>0</v>
      </c>
      <c r="F64" s="18">
        <f>COUNTIFS('ALL SITES DOWN'!$O:$O,"HUAWEI", 'ALL SITES DOWN'!$M:$M,BREACKDOWN!$B64,'ALL SITES DOWN'!$P:$P,BREACKDOWN!F$63)</f>
        <v>0</v>
      </c>
      <c r="G64" s="18">
        <f>COUNTIFS('ALL SITES DOWN'!$O:$O,"HUAWEI", 'ALL SITES DOWN'!$M:$M,BREACKDOWN!$B64,'ALL SITES DOWN'!$P:$P,BREACKDOWN!G$63)</f>
        <v>0</v>
      </c>
      <c r="H64" s="18">
        <f>COUNTIFS('ALL SITES DOWN'!$O:$O,"HUAWEI", 'ALL SITES DOWN'!$M:$M,BREACKDOWN!$B64,'ALL SITES DOWN'!$P:$P,BREACKDOWN!H$63)</f>
        <v>0</v>
      </c>
      <c r="I64" s="18">
        <f>COUNTIFS('ALL SITES DOWN'!$O:$O,"HUAWEI", 'ALL SITES DOWN'!$M:$M,BREACKDOWN!$B64,'ALL SITES DOWN'!$P:$P,BREACKDOWN!I$63)</f>
        <v>0</v>
      </c>
      <c r="J64" s="18">
        <f>COUNTIFS('ALL SITES DOWN'!$O:$O,"HUAWEI", 'ALL SITES DOWN'!$M:$M,BREACKDOWN!$B64,'ALL SITES DOWN'!$P:$P,BREACKDOWN!J$63)</f>
        <v>0</v>
      </c>
      <c r="K64" s="19">
        <f t="shared" ref="K64:K71" si="6">SUM(C64:J64)</f>
        <v>0</v>
      </c>
      <c r="M64" s="64" t="s">
        <v>7517</v>
      </c>
      <c r="N64" s="63">
        <v>1</v>
      </c>
    </row>
    <row r="65" spans="1:14" x14ac:dyDescent="0.3">
      <c r="A65" s="188"/>
      <c r="B65" s="17" t="s">
        <v>156</v>
      </c>
      <c r="C65" s="18">
        <f>COUNTIFS('ALL SITES DOWN'!$O:$O,"HUAWEI", 'ALL SITES DOWN'!$M:$M,BREACKDOWN!$B65,'ALL SITES DOWN'!$P:$P,BREACKDOWN!C$63)</f>
        <v>0</v>
      </c>
      <c r="D65" s="18">
        <f>COUNTIFS('ALL SITES DOWN'!$O:$O,"HUAWEI", 'ALL SITES DOWN'!$M:$M,BREACKDOWN!$B65,'ALL SITES DOWN'!$P:$P,BREACKDOWN!D$63)</f>
        <v>0</v>
      </c>
      <c r="E65" s="18">
        <f>COUNTIFS('ALL SITES DOWN'!$O:$O,"HUAWEI", 'ALL SITES DOWN'!$M:$M,BREACKDOWN!$B65,'ALL SITES DOWN'!$P:$P,BREACKDOWN!E$63)</f>
        <v>0</v>
      </c>
      <c r="F65" s="18">
        <f>COUNTIFS('ALL SITES DOWN'!$O:$O,"HUAWEI", 'ALL SITES DOWN'!$M:$M,BREACKDOWN!$B65,'ALL SITES DOWN'!$P:$P,BREACKDOWN!F$63)</f>
        <v>0</v>
      </c>
      <c r="G65" s="18">
        <f>COUNTIFS('ALL SITES DOWN'!$O:$O,"HUAWEI", 'ALL SITES DOWN'!$M:$M,BREACKDOWN!$B65,'ALL SITES DOWN'!$P:$P,BREACKDOWN!G$63)</f>
        <v>0</v>
      </c>
      <c r="H65" s="18">
        <f>COUNTIFS('ALL SITES DOWN'!$O:$O,"HUAWEI", 'ALL SITES DOWN'!$M:$M,BREACKDOWN!$B65,'ALL SITES DOWN'!$P:$P,BREACKDOWN!H$63)</f>
        <v>0</v>
      </c>
      <c r="I65" s="18">
        <f>COUNTIFS('ALL SITES DOWN'!$O:$O,"HUAWEI", 'ALL SITES DOWN'!$M:$M,BREACKDOWN!$B65,'ALL SITES DOWN'!$P:$P,BREACKDOWN!I$63)</f>
        <v>0</v>
      </c>
      <c r="J65" s="18">
        <f>COUNTIFS('ALL SITES DOWN'!$O:$O,"HUAWEI", 'ALL SITES DOWN'!$M:$M,BREACKDOWN!$B65,'ALL SITES DOWN'!$P:$P,BREACKDOWN!J$63)</f>
        <v>0</v>
      </c>
      <c r="K65" s="19">
        <f t="shared" si="6"/>
        <v>0</v>
      </c>
      <c r="M65" s="64" t="s">
        <v>8039</v>
      </c>
      <c r="N65" s="63">
        <v>1</v>
      </c>
    </row>
    <row r="66" spans="1:14" x14ac:dyDescent="0.3">
      <c r="A66" s="188"/>
      <c r="B66" s="17" t="s">
        <v>115</v>
      </c>
      <c r="C66" s="18">
        <f>COUNTIFS('ALL SITES DOWN'!$O:$O,"HUAWEI", 'ALL SITES DOWN'!$M:$M,BREACKDOWN!$B66,'ALL SITES DOWN'!$P:$P,BREACKDOWN!C$63)</f>
        <v>0</v>
      </c>
      <c r="D66" s="18">
        <f>COUNTIFS('ALL SITES DOWN'!$O:$O,"HUAWEI", 'ALL SITES DOWN'!$M:$M,BREACKDOWN!$B66,'ALL SITES DOWN'!$P:$P,BREACKDOWN!D$63)</f>
        <v>0</v>
      </c>
      <c r="E66" s="18">
        <f>COUNTIFS('ALL SITES DOWN'!$O:$O,"HUAWEI", 'ALL SITES DOWN'!$M:$M,BREACKDOWN!$B66,'ALL SITES DOWN'!$P:$P,BREACKDOWN!E$63)</f>
        <v>0</v>
      </c>
      <c r="F66" s="18">
        <f>COUNTIFS('ALL SITES DOWN'!$O:$O,"HUAWEI", 'ALL SITES DOWN'!$M:$M,BREACKDOWN!$B66,'ALL SITES DOWN'!$P:$P,BREACKDOWN!F$63)</f>
        <v>0</v>
      </c>
      <c r="G66" s="18">
        <f>COUNTIFS('ALL SITES DOWN'!$O:$O,"HUAWEI", 'ALL SITES DOWN'!$M:$M,BREACKDOWN!$B66,'ALL SITES DOWN'!$P:$P,BREACKDOWN!G$63)</f>
        <v>0</v>
      </c>
      <c r="H66" s="18">
        <f>COUNTIFS('ALL SITES DOWN'!$O:$O,"HUAWEI", 'ALL SITES DOWN'!$M:$M,BREACKDOWN!$B66,'ALL SITES DOWN'!$P:$P,BREACKDOWN!H$63)</f>
        <v>0</v>
      </c>
      <c r="I66" s="18">
        <f>COUNTIFS('ALL SITES DOWN'!$O:$O,"HUAWEI", 'ALL SITES DOWN'!$M:$M,BREACKDOWN!$B66,'ALL SITES DOWN'!$P:$P,BREACKDOWN!I$63)</f>
        <v>0</v>
      </c>
      <c r="J66" s="18">
        <f>COUNTIFS('ALL SITES DOWN'!$O:$O,"HUAWEI", 'ALL SITES DOWN'!$M:$M,BREACKDOWN!$B66,'ALL SITES DOWN'!$P:$P,BREACKDOWN!J$63)</f>
        <v>0</v>
      </c>
      <c r="K66" s="19">
        <f t="shared" si="6"/>
        <v>0</v>
      </c>
      <c r="M66" s="64" t="s">
        <v>81</v>
      </c>
      <c r="N66" s="63">
        <v>3</v>
      </c>
    </row>
    <row r="67" spans="1:14" x14ac:dyDescent="0.3">
      <c r="A67" s="188"/>
      <c r="B67" s="17" t="s">
        <v>116</v>
      </c>
      <c r="C67" s="18">
        <f>COUNTIFS('ALL SITES DOWN'!$O:$O,"HUAWEI", 'ALL SITES DOWN'!$M:$M,BREACKDOWN!$B67,'ALL SITES DOWN'!$P:$P,BREACKDOWN!C$63)</f>
        <v>0</v>
      </c>
      <c r="D67" s="18">
        <f>COUNTIFS('ALL SITES DOWN'!$O:$O,"HUAWEI", 'ALL SITES DOWN'!$M:$M,BREACKDOWN!$B67,'ALL SITES DOWN'!$P:$P,BREACKDOWN!D$63)</f>
        <v>0</v>
      </c>
      <c r="E67" s="18">
        <f>COUNTIFS('ALL SITES DOWN'!$O:$O,"HUAWEI", 'ALL SITES DOWN'!$M:$M,BREACKDOWN!$B67,'ALL SITES DOWN'!$P:$P,BREACKDOWN!E$63)</f>
        <v>0</v>
      </c>
      <c r="F67" s="18">
        <f>COUNTIFS('ALL SITES DOWN'!$O:$O,"HUAWEI", 'ALL SITES DOWN'!$M:$M,BREACKDOWN!$B67,'ALL SITES DOWN'!$P:$P,BREACKDOWN!F$63)</f>
        <v>0</v>
      </c>
      <c r="G67" s="18">
        <f>COUNTIFS('ALL SITES DOWN'!$O:$O,"HUAWEI", 'ALL SITES DOWN'!$M:$M,BREACKDOWN!$B67,'ALL SITES DOWN'!$P:$P,BREACKDOWN!G$63)</f>
        <v>0</v>
      </c>
      <c r="H67" s="18">
        <f>COUNTIFS('ALL SITES DOWN'!$O:$O,"HUAWEI", 'ALL SITES DOWN'!$M:$M,BREACKDOWN!$B67,'ALL SITES DOWN'!$P:$P,BREACKDOWN!H$63)</f>
        <v>0</v>
      </c>
      <c r="I67" s="18">
        <f>COUNTIFS('ALL SITES DOWN'!$O:$O,"HUAWEI", 'ALL SITES DOWN'!$M:$M,BREACKDOWN!$B67,'ALL SITES DOWN'!$P:$P,BREACKDOWN!I$63)</f>
        <v>0</v>
      </c>
      <c r="J67" s="18">
        <f>COUNTIFS('ALL SITES DOWN'!$O:$O,"HUAWEI", 'ALL SITES DOWN'!$M:$M,BREACKDOWN!$B67,'ALL SITES DOWN'!$P:$P,BREACKDOWN!J$63)</f>
        <v>0</v>
      </c>
      <c r="K67" s="19">
        <f t="shared" si="6"/>
        <v>0</v>
      </c>
      <c r="M67" s="64" t="s">
        <v>7062</v>
      </c>
      <c r="N67" s="63">
        <v>4</v>
      </c>
    </row>
    <row r="68" spans="1:14" ht="14.15" customHeight="1" x14ac:dyDescent="0.3">
      <c r="A68" s="188"/>
      <c r="B68" s="17" t="s">
        <v>112</v>
      </c>
      <c r="C68" s="18">
        <f>COUNTIFS('ALL SITES DOWN'!$O:$O,"HUAWEI", 'ALL SITES DOWN'!$M:$M,BREACKDOWN!$B68,'ALL SITES DOWN'!$P:$P,BREACKDOWN!C$63)</f>
        <v>0</v>
      </c>
      <c r="D68" s="18">
        <f>COUNTIFS('ALL SITES DOWN'!$O:$O,"HUAWEI", 'ALL SITES DOWN'!$M:$M,BREACKDOWN!$B68,'ALL SITES DOWN'!$P:$P,BREACKDOWN!D$63)</f>
        <v>0</v>
      </c>
      <c r="E68" s="18">
        <f>COUNTIFS('ALL SITES DOWN'!$O:$O,"HUAWEI", 'ALL SITES DOWN'!$M:$M,BREACKDOWN!$B68,'ALL SITES DOWN'!$P:$P,BREACKDOWN!E$63)</f>
        <v>0</v>
      </c>
      <c r="F68" s="18">
        <f>COUNTIFS('ALL SITES DOWN'!$O:$O,"HUAWEI", 'ALL SITES DOWN'!$M:$M,BREACKDOWN!$B68,'ALL SITES DOWN'!$P:$P,BREACKDOWN!F$63)</f>
        <v>0</v>
      </c>
      <c r="G68" s="18">
        <f>COUNTIFS('ALL SITES DOWN'!$O:$O,"HUAWEI", 'ALL SITES DOWN'!$M:$M,BREACKDOWN!$B68,'ALL SITES DOWN'!$P:$P,BREACKDOWN!G$63)</f>
        <v>0</v>
      </c>
      <c r="H68" s="18">
        <f>COUNTIFS('ALL SITES DOWN'!$O:$O,"HUAWEI", 'ALL SITES DOWN'!$M:$M,BREACKDOWN!$B68,'ALL SITES DOWN'!$P:$P,BREACKDOWN!H$63)</f>
        <v>0</v>
      </c>
      <c r="I68" s="18">
        <f>COUNTIFS('ALL SITES DOWN'!$O:$O,"HUAWEI", 'ALL SITES DOWN'!$M:$M,BREACKDOWN!$B68,'ALL SITES DOWN'!$P:$P,BREACKDOWN!I$63)</f>
        <v>0</v>
      </c>
      <c r="J68" s="18">
        <f>COUNTIFS('ALL SITES DOWN'!$O:$O,"HUAWEI", 'ALL SITES DOWN'!$M:$M,BREACKDOWN!$B68,'ALL SITES DOWN'!$P:$P,BREACKDOWN!J$63)</f>
        <v>0</v>
      </c>
      <c r="K68" s="19">
        <f t="shared" si="6"/>
        <v>0</v>
      </c>
      <c r="M68" s="64" t="s">
        <v>5869</v>
      </c>
      <c r="N68" s="63">
        <v>5</v>
      </c>
    </row>
    <row r="69" spans="1:14" x14ac:dyDescent="0.3">
      <c r="A69" s="192" t="s">
        <v>160</v>
      </c>
      <c r="B69" s="26" t="s">
        <v>111</v>
      </c>
      <c r="C69" s="18">
        <f>COUNTIFS('ALL SITES DOWN'!$O:$O,"HUAWEI", 'ALL SITES DOWN'!$M:$M,BREACKDOWN!$B69,'ALL SITES DOWN'!$P:$P,BREACKDOWN!C$63)</f>
        <v>0</v>
      </c>
      <c r="D69" s="18">
        <f>COUNTIFS('ALL SITES DOWN'!$O:$O,"HUAWEI", 'ALL SITES DOWN'!$M:$M,BREACKDOWN!$B69,'ALL SITES DOWN'!$P:$P,BREACKDOWN!D$63)</f>
        <v>0</v>
      </c>
      <c r="E69" s="18">
        <f>COUNTIFS('ALL SITES DOWN'!$O:$O,"HUAWEI", 'ALL SITES DOWN'!$M:$M,BREACKDOWN!$B69,'ALL SITES DOWN'!$P:$P,BREACKDOWN!E$63)</f>
        <v>0</v>
      </c>
      <c r="F69" s="18">
        <f>COUNTIFS('ALL SITES DOWN'!$O:$O,"HUAWEI", 'ALL SITES DOWN'!$M:$M,BREACKDOWN!$B69,'ALL SITES DOWN'!$P:$P,BREACKDOWN!F$63)</f>
        <v>0</v>
      </c>
      <c r="G69" s="18">
        <f>COUNTIFS('ALL SITES DOWN'!$O:$O,"HUAWEI", 'ALL SITES DOWN'!$M:$M,BREACKDOWN!$B69,'ALL SITES DOWN'!$P:$P,BREACKDOWN!G$63)</f>
        <v>0</v>
      </c>
      <c r="H69" s="18">
        <f>COUNTIFS('ALL SITES DOWN'!$O:$O,"HUAWEI", 'ALL SITES DOWN'!$M:$M,BREACKDOWN!$B69,'ALL SITES DOWN'!$P:$P,BREACKDOWN!H$63)</f>
        <v>0</v>
      </c>
      <c r="I69" s="18">
        <f>COUNTIFS('ALL SITES DOWN'!$O:$O,"HUAWEI", 'ALL SITES DOWN'!$M:$M,BREACKDOWN!$B69,'ALL SITES DOWN'!$P:$P,BREACKDOWN!I$63)</f>
        <v>0</v>
      </c>
      <c r="J69" s="18">
        <f>COUNTIFS('ALL SITES DOWN'!$O:$O,"HUAWEI", 'ALL SITES DOWN'!$M:$M,BREACKDOWN!$B69,'ALL SITES DOWN'!$P:$P,BREACKDOWN!J$63)</f>
        <v>0</v>
      </c>
      <c r="K69" s="25">
        <f t="shared" si="6"/>
        <v>0</v>
      </c>
      <c r="M69" s="64" t="s">
        <v>100</v>
      </c>
      <c r="N69" s="63">
        <v>5</v>
      </c>
    </row>
    <row r="70" spans="1:14" x14ac:dyDescent="0.3">
      <c r="A70" s="192"/>
      <c r="B70" s="26" t="s">
        <v>78</v>
      </c>
      <c r="C70" s="18">
        <f>COUNTIFS('ALL SITES DOWN'!$O:$O,"HUAWEI", 'ALL SITES DOWN'!$M:$M,BREACKDOWN!$B70,'ALL SITES DOWN'!$P:$P,BREACKDOWN!C$63)</f>
        <v>0</v>
      </c>
      <c r="D70" s="18">
        <f>COUNTIFS('ALL SITES DOWN'!$O:$O,"HUAWEI", 'ALL SITES DOWN'!$M:$M,BREACKDOWN!$B70,'ALL SITES DOWN'!$P:$P,BREACKDOWN!D$63)</f>
        <v>0</v>
      </c>
      <c r="E70" s="18">
        <f>COUNTIFS('ALL SITES DOWN'!$O:$O,"HUAWEI", 'ALL SITES DOWN'!$M:$M,BREACKDOWN!$B70,'ALL SITES DOWN'!$P:$P,BREACKDOWN!E$63)</f>
        <v>0</v>
      </c>
      <c r="F70" s="18">
        <f>COUNTIFS('ALL SITES DOWN'!$O:$O,"HUAWEI", 'ALL SITES DOWN'!$M:$M,BREACKDOWN!$B70,'ALL SITES DOWN'!$P:$P,BREACKDOWN!F$63)</f>
        <v>0</v>
      </c>
      <c r="G70" s="18">
        <f>COUNTIFS('ALL SITES DOWN'!$O:$O,"HUAWEI", 'ALL SITES DOWN'!$M:$M,BREACKDOWN!$B70,'ALL SITES DOWN'!$P:$P,BREACKDOWN!G$63)</f>
        <v>0</v>
      </c>
      <c r="H70" s="18">
        <f>COUNTIFS('ALL SITES DOWN'!$O:$O,"HUAWEI", 'ALL SITES DOWN'!$M:$M,BREACKDOWN!$B70,'ALL SITES DOWN'!$P:$P,BREACKDOWN!H$63)</f>
        <v>0</v>
      </c>
      <c r="I70" s="18">
        <f>COUNTIFS('ALL SITES DOWN'!$O:$O,"HUAWEI", 'ALL SITES DOWN'!$M:$M,BREACKDOWN!$B70,'ALL SITES DOWN'!$P:$P,BREACKDOWN!I$63)</f>
        <v>0</v>
      </c>
      <c r="J70" s="18">
        <f>COUNTIFS('ALL SITES DOWN'!$O:$O,"HUAWEI", 'ALL SITES DOWN'!$M:$M,BREACKDOWN!$B70,'ALL SITES DOWN'!$P:$P,BREACKDOWN!J$63)</f>
        <v>0</v>
      </c>
      <c r="K70" s="25">
        <f t="shared" si="6"/>
        <v>0</v>
      </c>
      <c r="M70" s="64" t="s">
        <v>5892</v>
      </c>
      <c r="N70" s="63">
        <v>10</v>
      </c>
    </row>
    <row r="71" spans="1:14" x14ac:dyDescent="0.3">
      <c r="A71" s="192"/>
      <c r="B71" s="26" t="s">
        <v>80</v>
      </c>
      <c r="C71" s="18">
        <f>COUNTIFS('ALL SITES DOWN'!$O:$O,"HUAWEI", 'ALL SITES DOWN'!$M:$M,BREACKDOWN!$B71,'ALL SITES DOWN'!$P:$P,BREACKDOWN!C$63)</f>
        <v>0</v>
      </c>
      <c r="D71" s="18">
        <f>COUNTIFS('ALL SITES DOWN'!$O:$O,"HUAWEI", 'ALL SITES DOWN'!$M:$M,BREACKDOWN!$B71,'ALL SITES DOWN'!$P:$P,BREACKDOWN!D$63)</f>
        <v>0</v>
      </c>
      <c r="E71" s="18">
        <f>COUNTIFS('ALL SITES DOWN'!$O:$O,"HUAWEI", 'ALL SITES DOWN'!$M:$M,BREACKDOWN!$B71,'ALL SITES DOWN'!$P:$P,BREACKDOWN!E$63)</f>
        <v>0</v>
      </c>
      <c r="F71" s="18">
        <f>COUNTIFS('ALL SITES DOWN'!$O:$O,"HUAWEI", 'ALL SITES DOWN'!$M:$M,BREACKDOWN!$B71,'ALL SITES DOWN'!$P:$P,BREACKDOWN!F$63)</f>
        <v>0</v>
      </c>
      <c r="G71" s="18">
        <f>COUNTIFS('ALL SITES DOWN'!$O:$O,"HUAWEI", 'ALL SITES DOWN'!$M:$M,BREACKDOWN!$B71,'ALL SITES DOWN'!$P:$P,BREACKDOWN!G$63)</f>
        <v>0</v>
      </c>
      <c r="H71" s="18">
        <f>COUNTIFS('ALL SITES DOWN'!$O:$O,"HUAWEI", 'ALL SITES DOWN'!$M:$M,BREACKDOWN!$B71,'ALL SITES DOWN'!$P:$P,BREACKDOWN!H$63)</f>
        <v>0</v>
      </c>
      <c r="I71" s="18">
        <f>COUNTIFS('ALL SITES DOWN'!$O:$O,"HUAWEI", 'ALL SITES DOWN'!$M:$M,BREACKDOWN!$B71,'ALL SITES DOWN'!$P:$P,BREACKDOWN!I$63)</f>
        <v>0</v>
      </c>
      <c r="J71" s="18">
        <f>COUNTIFS('ALL SITES DOWN'!$O:$O,"HUAWEI", 'ALL SITES DOWN'!$M:$M,BREACKDOWN!$B71,'ALL SITES DOWN'!$P:$P,BREACKDOWN!J$63)</f>
        <v>0</v>
      </c>
      <c r="K71" s="25">
        <f t="shared" si="6"/>
        <v>0</v>
      </c>
      <c r="M71" s="64" t="s">
        <v>163</v>
      </c>
      <c r="N71" s="63">
        <v>10</v>
      </c>
    </row>
    <row r="72" spans="1:14" x14ac:dyDescent="0.3">
      <c r="A72" s="192"/>
      <c r="B72" s="26" t="s">
        <v>114</v>
      </c>
      <c r="C72" s="18">
        <f>COUNTIFS('ALL SITES DOWN'!$O:$O,"HUAWEI", 'ALL SITES DOWN'!$M:$M,BREACKDOWN!$B72,'ALL SITES DOWN'!$P:$P,BREACKDOWN!C$63)</f>
        <v>0</v>
      </c>
      <c r="D72" s="18">
        <f>COUNTIFS('ALL SITES DOWN'!$O:$O,"HUAWEI", 'ALL SITES DOWN'!$M:$M,BREACKDOWN!$B72,'ALL SITES DOWN'!$P:$P,BREACKDOWN!D$63)</f>
        <v>0</v>
      </c>
      <c r="E72" s="18">
        <f>COUNTIFS('ALL SITES DOWN'!$O:$O,"HUAWEI", 'ALL SITES DOWN'!$M:$M,BREACKDOWN!$B72,'ALL SITES DOWN'!$P:$P,BREACKDOWN!E$63)</f>
        <v>0</v>
      </c>
      <c r="F72" s="18">
        <f>COUNTIFS('ALL SITES DOWN'!$O:$O,"HUAWEI", 'ALL SITES DOWN'!$M:$M,BREACKDOWN!$B72,'ALL SITES DOWN'!$P:$P,BREACKDOWN!F$63)</f>
        <v>0</v>
      </c>
      <c r="G72" s="18">
        <f>COUNTIFS('ALL SITES DOWN'!$O:$O,"HUAWEI", 'ALL SITES DOWN'!$M:$M,BREACKDOWN!$B72,'ALL SITES DOWN'!$P:$P,BREACKDOWN!G$63)</f>
        <v>0</v>
      </c>
      <c r="H72" s="18">
        <f>COUNTIFS('ALL SITES DOWN'!$O:$O,"HUAWEI", 'ALL SITES DOWN'!$M:$M,BREACKDOWN!$B72,'ALL SITES DOWN'!$P:$P,BREACKDOWN!H$63)</f>
        <v>0</v>
      </c>
      <c r="I72" s="18">
        <f>COUNTIFS('ALL SITES DOWN'!$O:$O,"HUAWEI", 'ALL SITES DOWN'!$M:$M,BREACKDOWN!$B72,'ALL SITES DOWN'!$P:$P,BREACKDOWN!I$63)</f>
        <v>0</v>
      </c>
      <c r="J72" s="18">
        <f>COUNTIFS('ALL SITES DOWN'!$O:$O,"HUAWEI", 'ALL SITES DOWN'!$M:$M,BREACKDOWN!$B72,'ALL SITES DOWN'!$P:$P,BREACKDOWN!J$63)</f>
        <v>0</v>
      </c>
      <c r="K72" s="25">
        <f>SUM(C72:J72)</f>
        <v>0</v>
      </c>
      <c r="M72" s="64" t="s">
        <v>4</v>
      </c>
      <c r="N72" s="63">
        <v>11</v>
      </c>
    </row>
    <row r="73" spans="1:14" x14ac:dyDescent="0.3">
      <c r="A73" s="193" t="s">
        <v>161</v>
      </c>
      <c r="B73" s="12" t="s">
        <v>4</v>
      </c>
      <c r="C73" s="18">
        <f>COUNTIFS('ALL SITES DOWN'!$O:$O,"HUAWEI", 'ALL SITES DOWN'!$M:$M,BREACKDOWN!$B73,'ALL SITES DOWN'!$P:$P,BREACKDOWN!C$63)</f>
        <v>0</v>
      </c>
      <c r="D73" s="18">
        <f>COUNTIFS('ALL SITES DOWN'!$O:$O,"HUAWEI", 'ALL SITES DOWN'!$M:$M,BREACKDOWN!$B73,'ALL SITES DOWN'!$P:$P,BREACKDOWN!D$63)</f>
        <v>0</v>
      </c>
      <c r="E73" s="18">
        <f>COUNTIFS('ALL SITES DOWN'!$O:$O,"HUAWEI", 'ALL SITES DOWN'!$M:$M,BREACKDOWN!$B73,'ALL SITES DOWN'!$P:$P,BREACKDOWN!E$63)</f>
        <v>0</v>
      </c>
      <c r="F73" s="18">
        <f>COUNTIFS('ALL SITES DOWN'!$O:$O,"HUAWEI", 'ALL SITES DOWN'!$M:$M,BREACKDOWN!$B73,'ALL SITES DOWN'!$P:$P,BREACKDOWN!F$63)</f>
        <v>0</v>
      </c>
      <c r="G73" s="18">
        <f>COUNTIFS('ALL SITES DOWN'!$O:$O,"HUAWEI", 'ALL SITES DOWN'!$M:$M,BREACKDOWN!$B73,'ALL SITES DOWN'!$P:$P,BREACKDOWN!G$63)</f>
        <v>0</v>
      </c>
      <c r="H73" s="18">
        <f>COUNTIFS('ALL SITES DOWN'!$O:$O,"HUAWEI", 'ALL SITES DOWN'!$M:$M,BREACKDOWN!$B73,'ALL SITES DOWN'!$P:$P,BREACKDOWN!H$63)</f>
        <v>0</v>
      </c>
      <c r="I73" s="18">
        <f>COUNTIFS('ALL SITES DOWN'!$O:$O,"HUAWEI", 'ALL SITES DOWN'!$M:$M,BREACKDOWN!$B73,'ALL SITES DOWN'!$P:$P,BREACKDOWN!I$63)</f>
        <v>0</v>
      </c>
      <c r="J73" s="18">
        <f>COUNTIFS('ALL SITES DOWN'!$O:$O,"HUAWEI", 'ALL SITES DOWN'!$M:$M,BREACKDOWN!$B73,'ALL SITES DOWN'!$P:$P,BREACKDOWN!J$63)</f>
        <v>0</v>
      </c>
      <c r="K73" s="20">
        <f>SUM(C73:J73)</f>
        <v>0</v>
      </c>
      <c r="M73" s="64" t="s">
        <v>101</v>
      </c>
      <c r="N73" s="63">
        <v>50</v>
      </c>
    </row>
    <row r="74" spans="1:14" x14ac:dyDescent="0.3">
      <c r="A74" s="193"/>
      <c r="B74" s="12" t="s">
        <v>7</v>
      </c>
      <c r="C74" s="18">
        <f>COUNTIFS('ALL SITES DOWN'!$O:$O,"HUAWEI", 'ALL SITES DOWN'!$M:$M,BREACKDOWN!$B74,'ALL SITES DOWN'!$P:$P,BREACKDOWN!C$63)</f>
        <v>0</v>
      </c>
      <c r="D74" s="18">
        <f>COUNTIFS('ALL SITES DOWN'!$O:$O,"HUAWEI", 'ALL SITES DOWN'!$M:$M,BREACKDOWN!$B74,'ALL SITES DOWN'!$P:$P,BREACKDOWN!D$63)</f>
        <v>0</v>
      </c>
      <c r="E74" s="18">
        <f>COUNTIFS('ALL SITES DOWN'!$O:$O,"HUAWEI", 'ALL SITES DOWN'!$M:$M,BREACKDOWN!$B74,'ALL SITES DOWN'!$P:$P,BREACKDOWN!E$63)</f>
        <v>0</v>
      </c>
      <c r="F74" s="18">
        <f>COUNTIFS('ALL SITES DOWN'!$O:$O,"HUAWEI", 'ALL SITES DOWN'!$M:$M,BREACKDOWN!$B74,'ALL SITES DOWN'!$P:$P,BREACKDOWN!F$63)</f>
        <v>0</v>
      </c>
      <c r="G74" s="18">
        <f>COUNTIFS('ALL SITES DOWN'!$O:$O,"HUAWEI", 'ALL SITES DOWN'!$M:$M,BREACKDOWN!$B74,'ALL SITES DOWN'!$P:$P,BREACKDOWN!G$63)</f>
        <v>0</v>
      </c>
      <c r="H74" s="18">
        <f>COUNTIFS('ALL SITES DOWN'!$O:$O,"HUAWEI", 'ALL SITES DOWN'!$M:$M,BREACKDOWN!$B74,'ALL SITES DOWN'!$P:$P,BREACKDOWN!H$63)</f>
        <v>0</v>
      </c>
      <c r="I74" s="18">
        <f>COUNTIFS('ALL SITES DOWN'!$O:$O,"HUAWEI", 'ALL SITES DOWN'!$M:$M,BREACKDOWN!$B74,'ALL SITES DOWN'!$P:$P,BREACKDOWN!I$63)</f>
        <v>0</v>
      </c>
      <c r="J74" s="18">
        <f>COUNTIFS('ALL SITES DOWN'!$O:$O,"HUAWEI", 'ALL SITES DOWN'!$M:$M,BREACKDOWN!$B74,'ALL SITES DOWN'!$P:$P,BREACKDOWN!J$63)</f>
        <v>0</v>
      </c>
      <c r="K74" s="20">
        <f>SUM(C74:J74)</f>
        <v>0</v>
      </c>
      <c r="M74"/>
    </row>
    <row r="75" spans="1:14" x14ac:dyDescent="0.3">
      <c r="A75" s="193"/>
      <c r="B75" s="12" t="s">
        <v>79</v>
      </c>
      <c r="C75" s="18">
        <f>COUNTIFS('ALL SITES DOWN'!$O:$O,"HUAWEI", 'ALL SITES DOWN'!$M:$M,BREACKDOWN!$B75,'ALL SITES DOWN'!$P:$P,BREACKDOWN!C$63)</f>
        <v>0</v>
      </c>
      <c r="D75" s="18">
        <f>COUNTIFS('ALL SITES DOWN'!$O:$O,"HUAWEI", 'ALL SITES DOWN'!$M:$M,BREACKDOWN!$B75,'ALL SITES DOWN'!$P:$P,BREACKDOWN!D$63)</f>
        <v>0</v>
      </c>
      <c r="E75" s="18">
        <f>COUNTIFS('ALL SITES DOWN'!$O:$O,"HUAWEI", 'ALL SITES DOWN'!$M:$M,BREACKDOWN!$B75,'ALL SITES DOWN'!$P:$P,BREACKDOWN!E$63)</f>
        <v>0</v>
      </c>
      <c r="F75" s="18">
        <f>COUNTIFS('ALL SITES DOWN'!$O:$O,"HUAWEI", 'ALL SITES DOWN'!$M:$M,BREACKDOWN!$B75,'ALL SITES DOWN'!$P:$P,BREACKDOWN!F$63)</f>
        <v>0</v>
      </c>
      <c r="G75" s="18">
        <f>COUNTIFS('ALL SITES DOWN'!$O:$O,"HUAWEI", 'ALL SITES DOWN'!$M:$M,BREACKDOWN!$B75,'ALL SITES DOWN'!$P:$P,BREACKDOWN!G$63)</f>
        <v>0</v>
      </c>
      <c r="H75" s="18">
        <f>COUNTIFS('ALL SITES DOWN'!$O:$O,"HUAWEI", 'ALL SITES DOWN'!$M:$M,BREACKDOWN!$B75,'ALL SITES DOWN'!$P:$P,BREACKDOWN!H$63)</f>
        <v>0</v>
      </c>
      <c r="I75" s="18">
        <f>COUNTIFS('ALL SITES DOWN'!$O:$O,"HUAWEI", 'ALL SITES DOWN'!$M:$M,BREACKDOWN!$B75,'ALL SITES DOWN'!$P:$P,BREACKDOWN!I$63)</f>
        <v>0</v>
      </c>
      <c r="J75" s="18">
        <f>COUNTIFS('ALL SITES DOWN'!$O:$O,"HUAWEI", 'ALL SITES DOWN'!$M:$M,BREACKDOWN!$B75,'ALL SITES DOWN'!$P:$P,BREACKDOWN!J$63)</f>
        <v>0</v>
      </c>
      <c r="K75" s="20">
        <f>SUM(C75:J75)</f>
        <v>0</v>
      </c>
      <c r="M75"/>
    </row>
    <row r="76" spans="1:14" x14ac:dyDescent="0.3">
      <c r="A76" s="193"/>
      <c r="B76" s="12" t="s">
        <v>113</v>
      </c>
      <c r="C76" s="18">
        <f>COUNTIFS('ALL SITES DOWN'!$O:$O,"HUAWEI", 'ALL SITES DOWN'!$M:$M,BREACKDOWN!$B76,'ALL SITES DOWN'!$P:$P,BREACKDOWN!C$63)</f>
        <v>0</v>
      </c>
      <c r="D76" s="18">
        <f>COUNTIFS('ALL SITES DOWN'!$O:$O,"HUAWEI", 'ALL SITES DOWN'!$M:$M,BREACKDOWN!$B76,'ALL SITES DOWN'!$P:$P,BREACKDOWN!D$63)</f>
        <v>0</v>
      </c>
      <c r="E76" s="18">
        <f>COUNTIFS('ALL SITES DOWN'!$O:$O,"HUAWEI", 'ALL SITES DOWN'!$M:$M,BREACKDOWN!$B76,'ALL SITES DOWN'!$P:$P,BREACKDOWN!E$63)</f>
        <v>0</v>
      </c>
      <c r="F76" s="18">
        <f>COUNTIFS('ALL SITES DOWN'!$O:$O,"HUAWEI", 'ALL SITES DOWN'!$M:$M,BREACKDOWN!$B76,'ALL SITES DOWN'!$P:$P,BREACKDOWN!F$63)</f>
        <v>0</v>
      </c>
      <c r="G76" s="18">
        <f>COUNTIFS('ALL SITES DOWN'!$O:$O,"HUAWEI", 'ALL SITES DOWN'!$M:$M,BREACKDOWN!$B76,'ALL SITES DOWN'!$P:$P,BREACKDOWN!G$63)</f>
        <v>0</v>
      </c>
      <c r="H76" s="18">
        <f>COUNTIFS('ALL SITES DOWN'!$O:$O,"HUAWEI", 'ALL SITES DOWN'!$M:$M,BREACKDOWN!$B76,'ALL SITES DOWN'!$P:$P,BREACKDOWN!H$63)</f>
        <v>0</v>
      </c>
      <c r="I76" s="18">
        <f>COUNTIFS('ALL SITES DOWN'!$O:$O,"HUAWEI", 'ALL SITES DOWN'!$M:$M,BREACKDOWN!$B76,'ALL SITES DOWN'!$P:$P,BREACKDOWN!I$63)</f>
        <v>0</v>
      </c>
      <c r="J76" s="18">
        <f>COUNTIFS('ALL SITES DOWN'!$O:$O,"HUAWEI", 'ALL SITES DOWN'!$M:$M,BREACKDOWN!$B76,'ALL SITES DOWN'!$P:$P,BREACKDOWN!J$63)</f>
        <v>0</v>
      </c>
      <c r="K76" s="20">
        <f>SUM(C76:J76)</f>
        <v>0</v>
      </c>
      <c r="M76"/>
    </row>
    <row r="77" spans="1:14" x14ac:dyDescent="0.3">
      <c r="A77" s="194" t="s">
        <v>33</v>
      </c>
      <c r="B77" s="13" t="s">
        <v>163</v>
      </c>
      <c r="C77" s="18">
        <f>COUNTIFS('ALL SITES DOWN'!$O:$O,"HUAWEI", 'ALL SITES DOWN'!$M:$M,BREACKDOWN!$B77,'ALL SITES DOWN'!$P:$P,BREACKDOWN!C$63)</f>
        <v>0</v>
      </c>
      <c r="D77" s="18">
        <f>COUNTIFS('ALL SITES DOWN'!$O:$O,"HUAWEI", 'ALL SITES DOWN'!$M:$M,BREACKDOWN!$B77,'ALL SITES DOWN'!$P:$P,BREACKDOWN!D$63)</f>
        <v>0</v>
      </c>
      <c r="E77" s="18">
        <f>COUNTIFS('ALL SITES DOWN'!$O:$O,"HUAWEI", 'ALL SITES DOWN'!$M:$M,BREACKDOWN!$B77,'ALL SITES DOWN'!$P:$P,BREACKDOWN!E$63)</f>
        <v>0</v>
      </c>
      <c r="F77" s="18">
        <f>COUNTIFS('ALL SITES DOWN'!$O:$O,"HUAWEI", 'ALL SITES DOWN'!$M:$M,BREACKDOWN!$B77,'ALL SITES DOWN'!$P:$P,BREACKDOWN!F$63)</f>
        <v>0</v>
      </c>
      <c r="G77" s="18">
        <f>COUNTIFS('ALL SITES DOWN'!$O:$O,"HUAWEI", 'ALL SITES DOWN'!$M:$M,BREACKDOWN!$B77,'ALL SITES DOWN'!$P:$P,BREACKDOWN!G$63)</f>
        <v>0</v>
      </c>
      <c r="H77" s="18">
        <f>COUNTIFS('ALL SITES DOWN'!$O:$O,"HUAWEI", 'ALL SITES DOWN'!$M:$M,BREACKDOWN!$B77,'ALL SITES DOWN'!$P:$P,BREACKDOWN!H$63)</f>
        <v>0</v>
      </c>
      <c r="I77" s="18">
        <f>COUNTIFS('ALL SITES DOWN'!$O:$O,"HUAWEI", 'ALL SITES DOWN'!$M:$M,BREACKDOWN!$B77,'ALL SITES DOWN'!$P:$P,BREACKDOWN!I$63)</f>
        <v>0</v>
      </c>
      <c r="J77" s="18">
        <f>COUNTIFS('ALL SITES DOWN'!$O:$O,"HUAWEI", 'ALL SITES DOWN'!$M:$M,BREACKDOWN!$B77,'ALL SITES DOWN'!$P:$P,BREACKDOWN!J$63)</f>
        <v>0</v>
      </c>
      <c r="K77" s="21">
        <f t="shared" ref="K77:K82" si="7">SUM(C77:J77)</f>
        <v>0</v>
      </c>
      <c r="M77"/>
    </row>
    <row r="78" spans="1:14" x14ac:dyDescent="0.3">
      <c r="A78" s="194"/>
      <c r="B78" s="13" t="s">
        <v>164</v>
      </c>
      <c r="C78" s="18">
        <f>COUNTIFS('ALL SITES DOWN'!$O:$O,"HUAWEI", 'ALL SITES DOWN'!$M:$M,BREACKDOWN!$B78,'ALL SITES DOWN'!$P:$P,BREACKDOWN!C$63)</f>
        <v>0</v>
      </c>
      <c r="D78" s="18">
        <f>COUNTIFS('ALL SITES DOWN'!$O:$O,"HUAWEI", 'ALL SITES DOWN'!$M:$M,BREACKDOWN!$B78,'ALL SITES DOWN'!$P:$P,BREACKDOWN!D$63)</f>
        <v>0</v>
      </c>
      <c r="E78" s="18">
        <f>COUNTIFS('ALL SITES DOWN'!$O:$O,"HUAWEI", 'ALL SITES DOWN'!$M:$M,BREACKDOWN!$B78,'ALL SITES DOWN'!$P:$P,BREACKDOWN!E$63)</f>
        <v>0</v>
      </c>
      <c r="F78" s="18">
        <f>COUNTIFS('ALL SITES DOWN'!$O:$O,"HUAWEI", 'ALL SITES DOWN'!$M:$M,BREACKDOWN!$B78,'ALL SITES DOWN'!$P:$P,BREACKDOWN!F$63)</f>
        <v>0</v>
      </c>
      <c r="G78" s="18">
        <f>COUNTIFS('ALL SITES DOWN'!$O:$O,"HUAWEI", 'ALL SITES DOWN'!$M:$M,BREACKDOWN!$B78,'ALL SITES DOWN'!$P:$P,BREACKDOWN!G$63)</f>
        <v>0</v>
      </c>
      <c r="H78" s="18">
        <f>COUNTIFS('ALL SITES DOWN'!$O:$O,"HUAWEI", 'ALL SITES DOWN'!$M:$M,BREACKDOWN!$B78,'ALL SITES DOWN'!$P:$P,BREACKDOWN!H$63)</f>
        <v>0</v>
      </c>
      <c r="I78" s="18">
        <f>COUNTIFS('ALL SITES DOWN'!$O:$O,"HUAWEI", 'ALL SITES DOWN'!$M:$M,BREACKDOWN!$B78,'ALL SITES DOWN'!$P:$P,BREACKDOWN!I$63)</f>
        <v>0</v>
      </c>
      <c r="J78" s="18">
        <f>COUNTIFS('ALL SITES DOWN'!$O:$O,"HUAWEI", 'ALL SITES DOWN'!$M:$M,BREACKDOWN!$B78,'ALL SITES DOWN'!$P:$P,BREACKDOWN!J$63)</f>
        <v>0</v>
      </c>
      <c r="K78" s="21">
        <f t="shared" si="7"/>
        <v>0</v>
      </c>
      <c r="M78"/>
    </row>
    <row r="79" spans="1:14" x14ac:dyDescent="0.3">
      <c r="A79" s="194"/>
      <c r="B79" s="13" t="s">
        <v>100</v>
      </c>
      <c r="C79" s="18">
        <f>COUNTIFS('ALL SITES DOWN'!$O:$O,"HUAWEI", 'ALL SITES DOWN'!$M:$M,BREACKDOWN!$B79,'ALL SITES DOWN'!$P:$P,BREACKDOWN!C$63)</f>
        <v>0</v>
      </c>
      <c r="D79" s="18">
        <f>COUNTIFS('ALL SITES DOWN'!$O:$O,"HUAWEI", 'ALL SITES DOWN'!$M:$M,BREACKDOWN!$B79,'ALL SITES DOWN'!$P:$P,BREACKDOWN!D$63)</f>
        <v>0</v>
      </c>
      <c r="E79" s="18">
        <f>COUNTIFS('ALL SITES DOWN'!$O:$O,"HUAWEI", 'ALL SITES DOWN'!$M:$M,BREACKDOWN!$B79,'ALL SITES DOWN'!$P:$P,BREACKDOWN!E$63)</f>
        <v>0</v>
      </c>
      <c r="F79" s="18">
        <f>COUNTIFS('ALL SITES DOWN'!$O:$O,"HUAWEI", 'ALL SITES DOWN'!$M:$M,BREACKDOWN!$B79,'ALL SITES DOWN'!$P:$P,BREACKDOWN!F$63)</f>
        <v>0</v>
      </c>
      <c r="G79" s="18">
        <f>COUNTIFS('ALL SITES DOWN'!$O:$O,"HUAWEI", 'ALL SITES DOWN'!$M:$M,BREACKDOWN!$B79,'ALL SITES DOWN'!$P:$P,BREACKDOWN!G$63)</f>
        <v>0</v>
      </c>
      <c r="H79" s="18">
        <f>COUNTIFS('ALL SITES DOWN'!$O:$O,"HUAWEI", 'ALL SITES DOWN'!$M:$M,BREACKDOWN!$B79,'ALL SITES DOWN'!$P:$P,BREACKDOWN!H$63)</f>
        <v>0</v>
      </c>
      <c r="I79" s="18">
        <f>COUNTIFS('ALL SITES DOWN'!$O:$O,"HUAWEI", 'ALL SITES DOWN'!$M:$M,BREACKDOWN!$B79,'ALL SITES DOWN'!$P:$P,BREACKDOWN!I$63)</f>
        <v>0</v>
      </c>
      <c r="J79" s="18">
        <f>COUNTIFS('ALL SITES DOWN'!$O:$O,"HUAWEI", 'ALL SITES DOWN'!$M:$M,BREACKDOWN!$B79,'ALL SITES DOWN'!$P:$P,BREACKDOWN!J$63)</f>
        <v>0</v>
      </c>
      <c r="K79" s="21">
        <f t="shared" si="7"/>
        <v>0</v>
      </c>
      <c r="M79"/>
    </row>
    <row r="80" spans="1:14" x14ac:dyDescent="0.3">
      <c r="A80" s="195" t="s">
        <v>162</v>
      </c>
      <c r="B80" s="22" t="s">
        <v>82</v>
      </c>
      <c r="C80" s="18">
        <f>COUNTIFS('ALL SITES DOWN'!$O:$O,"HUAWEI", 'ALL SITES DOWN'!$M:$M,BREACKDOWN!$B80,'ALL SITES DOWN'!$P:$P,BREACKDOWN!C$63)</f>
        <v>0</v>
      </c>
      <c r="D80" s="18">
        <f>COUNTIFS('ALL SITES DOWN'!$O:$O,"HUAWEI", 'ALL SITES DOWN'!$M:$M,BREACKDOWN!$B80,'ALL SITES DOWN'!$P:$P,BREACKDOWN!D$63)</f>
        <v>0</v>
      </c>
      <c r="E80" s="18">
        <f>COUNTIFS('ALL SITES DOWN'!$O:$O,"HUAWEI", 'ALL SITES DOWN'!$M:$M,BREACKDOWN!$B80,'ALL SITES DOWN'!$P:$P,BREACKDOWN!E$63)</f>
        <v>0</v>
      </c>
      <c r="F80" s="18">
        <f>COUNTIFS('ALL SITES DOWN'!$O:$O,"HUAWEI", 'ALL SITES DOWN'!$M:$M,BREACKDOWN!$B80,'ALL SITES DOWN'!$P:$P,BREACKDOWN!F$63)</f>
        <v>0</v>
      </c>
      <c r="G80" s="18">
        <f>COUNTIFS('ALL SITES DOWN'!$O:$O,"HUAWEI", 'ALL SITES DOWN'!$M:$M,BREACKDOWN!$B80,'ALL SITES DOWN'!$P:$P,BREACKDOWN!G$63)</f>
        <v>0</v>
      </c>
      <c r="H80" s="18">
        <f>COUNTIFS('ALL SITES DOWN'!$O:$O,"HUAWEI", 'ALL SITES DOWN'!$M:$M,BREACKDOWN!$B80,'ALL SITES DOWN'!$P:$P,BREACKDOWN!H$63)</f>
        <v>0</v>
      </c>
      <c r="I80" s="18">
        <f>COUNTIFS('ALL SITES DOWN'!$O:$O,"HUAWEI", 'ALL SITES DOWN'!$M:$M,BREACKDOWN!$B80,'ALL SITES DOWN'!$P:$P,BREACKDOWN!I$63)</f>
        <v>0</v>
      </c>
      <c r="J80" s="18">
        <f>COUNTIFS('ALL SITES DOWN'!$O:$O,"HUAWEI", 'ALL SITES DOWN'!$M:$M,BREACKDOWN!$B80,'ALL SITES DOWN'!$P:$P,BREACKDOWN!J$63)</f>
        <v>0</v>
      </c>
      <c r="K80" s="23">
        <f t="shared" si="7"/>
        <v>0</v>
      </c>
      <c r="M80"/>
    </row>
    <row r="81" spans="1:27" x14ac:dyDescent="0.3">
      <c r="A81" s="195"/>
      <c r="B81" s="22" t="s">
        <v>286</v>
      </c>
      <c r="C81" s="18">
        <f>COUNTIFS('ALL SITES DOWN'!$O:$O,"HUAWEI", 'ALL SITES DOWN'!$M:$M,BREACKDOWN!$B81,'ALL SITES DOWN'!$P:$P,BREACKDOWN!C$63)</f>
        <v>0</v>
      </c>
      <c r="D81" s="18">
        <f>COUNTIFS('ALL SITES DOWN'!$O:$O,"HUAWEI", 'ALL SITES DOWN'!$M:$M,BREACKDOWN!$B81,'ALL SITES DOWN'!$P:$P,BREACKDOWN!D$63)</f>
        <v>0</v>
      </c>
      <c r="E81" s="18">
        <f>COUNTIFS('ALL SITES DOWN'!$O:$O,"HUAWEI", 'ALL SITES DOWN'!$M:$M,BREACKDOWN!$B81,'ALL SITES DOWN'!$P:$P,BREACKDOWN!E$63)</f>
        <v>0</v>
      </c>
      <c r="F81" s="18">
        <f>COUNTIFS('ALL SITES DOWN'!$O:$O,"HUAWEI", 'ALL SITES DOWN'!$M:$M,BREACKDOWN!$B81,'ALL SITES DOWN'!$P:$P,BREACKDOWN!F$63)</f>
        <v>0</v>
      </c>
      <c r="G81" s="18">
        <f>COUNTIFS('ALL SITES DOWN'!$O:$O,"HUAWEI", 'ALL SITES DOWN'!$M:$M,BREACKDOWN!$B81,'ALL SITES DOWN'!$P:$P,BREACKDOWN!G$63)</f>
        <v>0</v>
      </c>
      <c r="H81" s="18">
        <f>COUNTIFS('ALL SITES DOWN'!$O:$O,"HUAWEI", 'ALL SITES DOWN'!$M:$M,BREACKDOWN!$B81,'ALL SITES DOWN'!$P:$P,BREACKDOWN!H$63)</f>
        <v>0</v>
      </c>
      <c r="I81" s="18">
        <f>COUNTIFS('ALL SITES DOWN'!$O:$O,"HUAWEI", 'ALL SITES DOWN'!$M:$M,BREACKDOWN!$B81,'ALL SITES DOWN'!$P:$P,BREACKDOWN!I$63)</f>
        <v>0</v>
      </c>
      <c r="J81" s="18">
        <f>COUNTIFS('ALL SITES DOWN'!$O:$O,"HUAWEI", 'ALL SITES DOWN'!$M:$M,BREACKDOWN!$B81,'ALL SITES DOWN'!$P:$P,BREACKDOWN!J$63)</f>
        <v>0</v>
      </c>
      <c r="K81" s="23">
        <f t="shared" si="7"/>
        <v>0</v>
      </c>
      <c r="M81"/>
    </row>
    <row r="82" spans="1:27" x14ac:dyDescent="0.3">
      <c r="A82" s="195"/>
      <c r="B82" s="22" t="s">
        <v>94</v>
      </c>
      <c r="C82" s="18">
        <f>COUNTIFS('ALL SITES DOWN'!$O:$O,"HUAWEI", 'ALL SITES DOWN'!$M:$M,BREACKDOWN!$B82,'ALL SITES DOWN'!$P:$P,BREACKDOWN!C$63)</f>
        <v>0</v>
      </c>
      <c r="D82" s="18">
        <f>COUNTIFS('ALL SITES DOWN'!$O:$O,"HUAWEI", 'ALL SITES DOWN'!$M:$M,BREACKDOWN!$B82,'ALL SITES DOWN'!$P:$P,BREACKDOWN!D$63)</f>
        <v>0</v>
      </c>
      <c r="E82" s="18">
        <f>COUNTIFS('ALL SITES DOWN'!$O:$O,"HUAWEI", 'ALL SITES DOWN'!$M:$M,BREACKDOWN!$B82,'ALL SITES DOWN'!$P:$P,BREACKDOWN!E$63)</f>
        <v>0</v>
      </c>
      <c r="F82" s="18">
        <f>COUNTIFS('ALL SITES DOWN'!$O:$O,"HUAWEI", 'ALL SITES DOWN'!$M:$M,BREACKDOWN!$B82,'ALL SITES DOWN'!$P:$P,BREACKDOWN!F$63)</f>
        <v>0</v>
      </c>
      <c r="G82" s="18">
        <f>COUNTIFS('ALL SITES DOWN'!$O:$O,"HUAWEI", 'ALL SITES DOWN'!$M:$M,BREACKDOWN!$B82,'ALL SITES DOWN'!$P:$P,BREACKDOWN!G$63)</f>
        <v>0</v>
      </c>
      <c r="H82" s="18">
        <f>COUNTIFS('ALL SITES DOWN'!$O:$O,"HUAWEI", 'ALL SITES DOWN'!$M:$M,BREACKDOWN!$B82,'ALL SITES DOWN'!$P:$P,BREACKDOWN!H$63)</f>
        <v>0</v>
      </c>
      <c r="I82" s="18">
        <f>COUNTIFS('ALL SITES DOWN'!$O:$O,"HUAWEI", 'ALL SITES DOWN'!$M:$M,BREACKDOWN!$B82,'ALL SITES DOWN'!$P:$P,BREACKDOWN!I$63)</f>
        <v>0</v>
      </c>
      <c r="J82" s="18">
        <f>COUNTIFS('ALL SITES DOWN'!$O:$O,"HUAWEI", 'ALL SITES DOWN'!$M:$M,BREACKDOWN!$B82,'ALL SITES DOWN'!$P:$P,BREACKDOWN!J$63)</f>
        <v>0</v>
      </c>
      <c r="K82" s="23">
        <f t="shared" si="7"/>
        <v>0</v>
      </c>
      <c r="M82"/>
    </row>
    <row r="83" spans="1:27" x14ac:dyDescent="0.3">
      <c r="A83" s="197" t="s">
        <v>3842</v>
      </c>
      <c r="B83" s="30" t="s">
        <v>3840</v>
      </c>
      <c r="C83" s="18">
        <f>COUNTIFS('ALL SITES DOWN'!$O:$O,"HUAWEI", 'ALL SITES DOWN'!$M:$M,BREACKDOWN!$B83,'ALL SITES DOWN'!$P:$P,BREACKDOWN!C$63)</f>
        <v>0</v>
      </c>
      <c r="D83" s="18">
        <f>COUNTIFS('ALL SITES DOWN'!$O:$O,"HUAWEI", 'ALL SITES DOWN'!$M:$M,BREACKDOWN!$B83,'ALL SITES DOWN'!$P:$P,BREACKDOWN!D$63)</f>
        <v>0</v>
      </c>
      <c r="E83" s="18">
        <f>COUNTIFS('ALL SITES DOWN'!$O:$O,"HUAWEI", 'ALL SITES DOWN'!$M:$M,BREACKDOWN!$B83,'ALL SITES DOWN'!$P:$P,BREACKDOWN!E$63)</f>
        <v>0</v>
      </c>
      <c r="F83" s="18">
        <f>COUNTIFS('ALL SITES DOWN'!$O:$O,"HUAWEI", 'ALL SITES DOWN'!$M:$M,BREACKDOWN!$B83,'ALL SITES DOWN'!$P:$P,BREACKDOWN!F$63)</f>
        <v>0</v>
      </c>
      <c r="G83" s="18">
        <f>COUNTIFS('ALL SITES DOWN'!$O:$O,"HUAWEI", 'ALL SITES DOWN'!$M:$M,BREACKDOWN!$B83,'ALL SITES DOWN'!$P:$P,BREACKDOWN!G$63)</f>
        <v>0</v>
      </c>
      <c r="H83" s="18">
        <f>COUNTIFS('ALL SITES DOWN'!$O:$O,"HUAWEI", 'ALL SITES DOWN'!$M:$M,BREACKDOWN!$B83,'ALL SITES DOWN'!$P:$P,BREACKDOWN!H$63)</f>
        <v>0</v>
      </c>
      <c r="I83" s="18">
        <f>COUNTIFS('ALL SITES DOWN'!$O:$O,"HUAWEI", 'ALL SITES DOWN'!$M:$M,BREACKDOWN!$B83,'ALL SITES DOWN'!$P:$P,BREACKDOWN!I$63)</f>
        <v>0</v>
      </c>
      <c r="J83" s="18">
        <f>COUNTIFS('ALL SITES DOWN'!$O:$O,"HUAWEI", 'ALL SITES DOWN'!$M:$M,BREACKDOWN!$B83,'ALL SITES DOWN'!$P:$P,BREACKDOWN!J$63)</f>
        <v>0</v>
      </c>
      <c r="K83" s="31">
        <f>SUM(C83:J83)</f>
        <v>0</v>
      </c>
      <c r="M83"/>
    </row>
    <row r="84" spans="1:27" x14ac:dyDescent="0.3">
      <c r="A84" s="198"/>
      <c r="B84" s="30" t="s">
        <v>3841</v>
      </c>
      <c r="C84" s="18">
        <f>COUNTIFS('ALL SITES DOWN'!$O:$O,"HUAWEI", 'ALL SITES DOWN'!$M:$M,BREACKDOWN!$B84,'ALL SITES DOWN'!$P:$P,BREACKDOWN!C$63)</f>
        <v>0</v>
      </c>
      <c r="D84" s="18">
        <f>COUNTIFS('ALL SITES DOWN'!$O:$O,"HUAWEI", 'ALL SITES DOWN'!$M:$M,BREACKDOWN!$B84,'ALL SITES DOWN'!$P:$P,BREACKDOWN!D$63)</f>
        <v>0</v>
      </c>
      <c r="E84" s="18">
        <f>COUNTIFS('ALL SITES DOWN'!$O:$O,"HUAWEI", 'ALL SITES DOWN'!$M:$M,BREACKDOWN!$B84,'ALL SITES DOWN'!$P:$P,BREACKDOWN!E$63)</f>
        <v>0</v>
      </c>
      <c r="F84" s="18">
        <f>COUNTIFS('ALL SITES DOWN'!$O:$O,"HUAWEI", 'ALL SITES DOWN'!$M:$M,BREACKDOWN!$B84,'ALL SITES DOWN'!$P:$P,BREACKDOWN!F$63)</f>
        <v>0</v>
      </c>
      <c r="G84" s="18">
        <f>COUNTIFS('ALL SITES DOWN'!$O:$O,"HUAWEI", 'ALL SITES DOWN'!$M:$M,BREACKDOWN!$B84,'ALL SITES DOWN'!$P:$P,BREACKDOWN!G$63)</f>
        <v>0</v>
      </c>
      <c r="H84" s="18">
        <f>COUNTIFS('ALL SITES DOWN'!$O:$O,"HUAWEI", 'ALL SITES DOWN'!$M:$M,BREACKDOWN!$B84,'ALL SITES DOWN'!$P:$P,BREACKDOWN!H$63)</f>
        <v>0</v>
      </c>
      <c r="I84" s="18">
        <f>COUNTIFS('ALL SITES DOWN'!$O:$O,"HUAWEI", 'ALL SITES DOWN'!$M:$M,BREACKDOWN!$B84,'ALL SITES DOWN'!$P:$P,BREACKDOWN!I$63)</f>
        <v>0</v>
      </c>
      <c r="J84" s="18">
        <f>COUNTIFS('ALL SITES DOWN'!$O:$O,"HUAWEI", 'ALL SITES DOWN'!$M:$M,BREACKDOWN!$B84,'ALL SITES DOWN'!$P:$P,BREACKDOWN!J$63)</f>
        <v>0</v>
      </c>
      <c r="K84" s="31">
        <f>SUM(C84:J84)</f>
        <v>0</v>
      </c>
      <c r="M84"/>
    </row>
    <row r="85" spans="1:27" x14ac:dyDescent="0.3">
      <c r="A85" s="199" t="s">
        <v>101</v>
      </c>
      <c r="B85" s="200"/>
      <c r="C85" s="24">
        <f>SUM(C64:C84)</f>
        <v>0</v>
      </c>
      <c r="D85" s="24">
        <f>SUM(D64:D84)</f>
        <v>0</v>
      </c>
      <c r="E85" s="32">
        <f t="shared" ref="E85:K85" si="8">SUM(E64:E84)</f>
        <v>0</v>
      </c>
      <c r="F85" s="32">
        <f t="shared" si="8"/>
        <v>0</v>
      </c>
      <c r="G85" s="32">
        <f t="shared" si="8"/>
        <v>0</v>
      </c>
      <c r="H85" s="32">
        <f t="shared" si="8"/>
        <v>0</v>
      </c>
      <c r="I85" s="32">
        <f t="shared" si="8"/>
        <v>0</v>
      </c>
      <c r="J85" s="32">
        <f t="shared" si="8"/>
        <v>0</v>
      </c>
      <c r="K85" s="32">
        <f t="shared" si="8"/>
        <v>0</v>
      </c>
      <c r="M85"/>
    </row>
    <row r="86" spans="1:27" x14ac:dyDescent="0.3">
      <c r="M86"/>
    </row>
    <row r="87" spans="1:27" x14ac:dyDescent="0.3">
      <c r="M87"/>
    </row>
    <row r="88" spans="1:27" x14ac:dyDescent="0.3">
      <c r="M88"/>
    </row>
    <row r="89" spans="1:27" x14ac:dyDescent="0.3">
      <c r="M89"/>
    </row>
    <row r="90" spans="1:27" x14ac:dyDescent="0.3">
      <c r="A90" s="189" t="s">
        <v>265</v>
      </c>
      <c r="B90" s="190"/>
      <c r="C90" s="190"/>
      <c r="D90" s="190"/>
      <c r="E90" s="190"/>
      <c r="F90" s="190"/>
      <c r="G90" s="190"/>
      <c r="H90" s="190"/>
      <c r="I90" s="190"/>
      <c r="J90" s="190"/>
      <c r="K90" s="190"/>
      <c r="L90" s="190"/>
      <c r="M90" s="190"/>
      <c r="N90" s="190"/>
      <c r="O90" s="190"/>
      <c r="P90" s="190"/>
      <c r="Q90" s="190"/>
      <c r="R90" s="190"/>
      <c r="S90" s="190"/>
      <c r="T90" s="190"/>
      <c r="U90" s="190"/>
      <c r="V90" s="190"/>
      <c r="W90" s="190"/>
      <c r="X90" s="190"/>
      <c r="Y90" s="190"/>
      <c r="Z90" s="190"/>
      <c r="AA90" s="191"/>
    </row>
    <row r="91" spans="1:27" x14ac:dyDescent="0.3">
      <c r="M91"/>
    </row>
    <row r="92" spans="1:27" x14ac:dyDescent="0.3">
      <c r="B92" s="204" t="s">
        <v>266</v>
      </c>
      <c r="C92" s="204"/>
      <c r="D92" s="29"/>
      <c r="E92" s="29"/>
      <c r="H92" s="203" t="s">
        <v>267</v>
      </c>
      <c r="I92" s="203"/>
      <c r="J92" s="29"/>
      <c r="K92" s="29"/>
      <c r="M92" s="202" t="s">
        <v>268</v>
      </c>
      <c r="N92" s="202"/>
      <c r="O92" s="29"/>
      <c r="P92" s="29"/>
      <c r="R92" s="201" t="s">
        <v>269</v>
      </c>
      <c r="S92" s="201"/>
      <c r="T92" s="29"/>
      <c r="U92" s="29"/>
    </row>
    <row r="93" spans="1:27" x14ac:dyDescent="0.3">
      <c r="M93"/>
    </row>
    <row r="94" spans="1:27" x14ac:dyDescent="0.3">
      <c r="B94" s="65" t="s">
        <v>102</v>
      </c>
      <c r="C94" s="61" t="s">
        <v>7092</v>
      </c>
      <c r="H94" s="65" t="s">
        <v>102</v>
      </c>
      <c r="I94" s="61" t="s">
        <v>7092</v>
      </c>
      <c r="M94" s="65" t="s">
        <v>102</v>
      </c>
      <c r="N94" s="61" t="s">
        <v>7092</v>
      </c>
      <c r="R94" s="65" t="s">
        <v>102</v>
      </c>
      <c r="S94" s="61" t="s">
        <v>7092</v>
      </c>
    </row>
    <row r="95" spans="1:27" x14ac:dyDescent="0.3">
      <c r="M95"/>
    </row>
    <row r="96" spans="1:27" x14ac:dyDescent="0.3">
      <c r="B96" s="65" t="s">
        <v>254</v>
      </c>
      <c r="C96" s="61" t="s">
        <v>255</v>
      </c>
      <c r="H96" s="65" t="s">
        <v>254</v>
      </c>
      <c r="I96" s="61" t="s">
        <v>255</v>
      </c>
      <c r="M96" s="65" t="s">
        <v>254</v>
      </c>
      <c r="N96" s="61" t="s">
        <v>255</v>
      </c>
      <c r="R96" s="65" t="s">
        <v>254</v>
      </c>
      <c r="S96" s="61" t="s">
        <v>255</v>
      </c>
    </row>
    <row r="97" spans="2:19" x14ac:dyDescent="0.3">
      <c r="B97" s="64" t="s">
        <v>79</v>
      </c>
      <c r="C97" s="63">
        <v>1</v>
      </c>
      <c r="H97" s="64" t="s">
        <v>7842</v>
      </c>
      <c r="I97" s="63">
        <v>1</v>
      </c>
      <c r="M97" s="64" t="s">
        <v>81</v>
      </c>
      <c r="N97" s="63">
        <v>1</v>
      </c>
      <c r="R97" s="64" t="s">
        <v>5830</v>
      </c>
      <c r="S97" s="63">
        <v>1</v>
      </c>
    </row>
    <row r="98" spans="2:19" x14ac:dyDescent="0.3">
      <c r="B98" s="64" t="s">
        <v>114</v>
      </c>
      <c r="C98" s="63">
        <v>1</v>
      </c>
      <c r="H98" s="64" t="s">
        <v>5892</v>
      </c>
      <c r="I98" s="63">
        <v>1</v>
      </c>
      <c r="M98" s="64" t="s">
        <v>5892</v>
      </c>
      <c r="N98" s="63">
        <v>1</v>
      </c>
      <c r="R98" s="64" t="s">
        <v>7784</v>
      </c>
      <c r="S98" s="63">
        <v>1</v>
      </c>
    </row>
    <row r="99" spans="2:19" x14ac:dyDescent="0.3">
      <c r="B99" s="64" t="s">
        <v>100</v>
      </c>
      <c r="C99" s="63">
        <v>1</v>
      </c>
      <c r="H99" s="64" t="s">
        <v>7784</v>
      </c>
      <c r="I99" s="63">
        <v>1</v>
      </c>
      <c r="M99" s="64" t="s">
        <v>7062</v>
      </c>
      <c r="N99" s="63">
        <v>2</v>
      </c>
      <c r="R99" s="64" t="s">
        <v>7842</v>
      </c>
      <c r="S99" s="63">
        <v>1</v>
      </c>
    </row>
    <row r="100" spans="2:19" x14ac:dyDescent="0.3">
      <c r="B100" s="64" t="s">
        <v>7842</v>
      </c>
      <c r="C100" s="63">
        <v>1</v>
      </c>
      <c r="H100" s="64" t="s">
        <v>163</v>
      </c>
      <c r="I100" s="63">
        <v>3</v>
      </c>
      <c r="M100" s="64" t="s">
        <v>5869</v>
      </c>
      <c r="N100" s="63">
        <v>4</v>
      </c>
      <c r="R100" s="64" t="s">
        <v>81</v>
      </c>
      <c r="S100" s="63">
        <v>2</v>
      </c>
    </row>
    <row r="101" spans="2:19" x14ac:dyDescent="0.3">
      <c r="B101" s="64" t="s">
        <v>8134</v>
      </c>
      <c r="C101" s="63">
        <v>1</v>
      </c>
      <c r="H101" s="64" t="s">
        <v>5869</v>
      </c>
      <c r="I101" s="63">
        <v>4</v>
      </c>
      <c r="M101" s="64" t="s">
        <v>4</v>
      </c>
      <c r="N101" s="63">
        <v>6</v>
      </c>
      <c r="R101" s="64" t="s">
        <v>5869</v>
      </c>
      <c r="S101" s="63">
        <v>3</v>
      </c>
    </row>
    <row r="102" spans="2:19" x14ac:dyDescent="0.3">
      <c r="B102" s="64" t="s">
        <v>7784</v>
      </c>
      <c r="C102" s="63">
        <v>1</v>
      </c>
      <c r="H102" s="64" t="s">
        <v>5831</v>
      </c>
      <c r="I102" s="63">
        <v>5</v>
      </c>
      <c r="M102" s="64" t="s">
        <v>101</v>
      </c>
      <c r="N102" s="63">
        <v>14</v>
      </c>
      <c r="R102" s="64" t="s">
        <v>7062</v>
      </c>
      <c r="S102" s="63">
        <v>4</v>
      </c>
    </row>
    <row r="103" spans="2:19" x14ac:dyDescent="0.3">
      <c r="B103" s="64" t="s">
        <v>7062</v>
      </c>
      <c r="C103" s="63">
        <v>2</v>
      </c>
      <c r="H103" s="64" t="s">
        <v>8039</v>
      </c>
      <c r="I103" s="63">
        <v>6</v>
      </c>
      <c r="M103"/>
      <c r="R103" s="64" t="s">
        <v>5831</v>
      </c>
      <c r="S103" s="63">
        <v>5</v>
      </c>
    </row>
    <row r="104" spans="2:19" x14ac:dyDescent="0.3">
      <c r="B104" s="64" t="s">
        <v>5869</v>
      </c>
      <c r="C104" s="63">
        <v>2</v>
      </c>
      <c r="H104" s="64" t="s">
        <v>7062</v>
      </c>
      <c r="I104" s="63">
        <v>7</v>
      </c>
      <c r="M104"/>
      <c r="R104" s="64" t="s">
        <v>8039</v>
      </c>
      <c r="S104" s="63">
        <v>6</v>
      </c>
    </row>
    <row r="105" spans="2:19" x14ac:dyDescent="0.3">
      <c r="B105" s="64" t="s">
        <v>8039</v>
      </c>
      <c r="C105" s="63">
        <v>6</v>
      </c>
      <c r="H105" s="64" t="s">
        <v>4</v>
      </c>
      <c r="I105" s="63">
        <v>10</v>
      </c>
      <c r="M105"/>
      <c r="R105" s="64" t="s">
        <v>5892</v>
      </c>
      <c r="S105" s="63">
        <v>11</v>
      </c>
    </row>
    <row r="106" spans="2:19" x14ac:dyDescent="0.3">
      <c r="B106" s="64" t="s">
        <v>163</v>
      </c>
      <c r="C106" s="63">
        <v>6</v>
      </c>
      <c r="H106" s="64" t="s">
        <v>7517</v>
      </c>
      <c r="I106" s="63">
        <v>15</v>
      </c>
      <c r="M106"/>
      <c r="R106" s="64" t="s">
        <v>100</v>
      </c>
      <c r="S106" s="63">
        <v>13</v>
      </c>
    </row>
    <row r="107" spans="2:19" x14ac:dyDescent="0.3">
      <c r="B107" s="64" t="s">
        <v>5831</v>
      </c>
      <c r="C107" s="63">
        <v>6</v>
      </c>
      <c r="H107" s="64" t="s">
        <v>101</v>
      </c>
      <c r="I107" s="63">
        <v>53</v>
      </c>
      <c r="M107"/>
      <c r="R107" s="64" t="s">
        <v>7517</v>
      </c>
      <c r="S107" s="63">
        <v>13</v>
      </c>
    </row>
    <row r="108" spans="2:19" x14ac:dyDescent="0.3">
      <c r="B108" s="64" t="s">
        <v>5892</v>
      </c>
      <c r="C108" s="63">
        <v>9</v>
      </c>
      <c r="M108"/>
      <c r="R108" s="64" t="s">
        <v>4</v>
      </c>
      <c r="S108" s="63">
        <v>15</v>
      </c>
    </row>
    <row r="109" spans="2:19" x14ac:dyDescent="0.3">
      <c r="B109" s="64" t="s">
        <v>4</v>
      </c>
      <c r="C109" s="63">
        <v>13</v>
      </c>
      <c r="M109"/>
      <c r="R109" s="64" t="s">
        <v>163</v>
      </c>
      <c r="S109" s="63">
        <v>24</v>
      </c>
    </row>
    <row r="110" spans="2:19" x14ac:dyDescent="0.3">
      <c r="B110" s="64" t="s">
        <v>7517</v>
      </c>
      <c r="C110" s="63">
        <v>15</v>
      </c>
      <c r="R110" s="64" t="s">
        <v>101</v>
      </c>
      <c r="S110" s="63">
        <v>99</v>
      </c>
    </row>
    <row r="111" spans="2:19" x14ac:dyDescent="0.3">
      <c r="B111" s="64" t="s">
        <v>101</v>
      </c>
      <c r="C111" s="63">
        <v>65</v>
      </c>
    </row>
    <row r="131" spans="2:3" x14ac:dyDescent="0.3">
      <c r="B131" s="65" t="s">
        <v>254</v>
      </c>
      <c r="C131" s="61" t="s">
        <v>255</v>
      </c>
    </row>
    <row r="132" spans="2:3" x14ac:dyDescent="0.3">
      <c r="B132" s="64" t="s">
        <v>8229</v>
      </c>
      <c r="C132" s="63">
        <v>1</v>
      </c>
    </row>
    <row r="133" spans="2:3" x14ac:dyDescent="0.3">
      <c r="B133" s="64" t="s">
        <v>8230</v>
      </c>
      <c r="C133" s="63">
        <v>1</v>
      </c>
    </row>
    <row r="134" spans="2:3" x14ac:dyDescent="0.3">
      <c r="B134" s="64" t="s">
        <v>7599</v>
      </c>
      <c r="C134" s="63">
        <v>1</v>
      </c>
    </row>
    <row r="135" spans="2:3" x14ac:dyDescent="0.3">
      <c r="B135" s="64" t="s">
        <v>8113</v>
      </c>
      <c r="C135" s="63">
        <v>1</v>
      </c>
    </row>
    <row r="136" spans="2:3" x14ac:dyDescent="0.3">
      <c r="B136" s="64" t="s">
        <v>7409</v>
      </c>
      <c r="C136" s="63">
        <v>3</v>
      </c>
    </row>
    <row r="137" spans="2:3" x14ac:dyDescent="0.3">
      <c r="B137" s="64" t="s">
        <v>8231</v>
      </c>
      <c r="C137" s="63">
        <v>6</v>
      </c>
    </row>
    <row r="138" spans="2:3" x14ac:dyDescent="0.3">
      <c r="B138" s="64" t="s">
        <v>5877</v>
      </c>
      <c r="C138" s="63">
        <v>10</v>
      </c>
    </row>
    <row r="139" spans="2:3" x14ac:dyDescent="0.3">
      <c r="B139" s="64" t="s">
        <v>7063</v>
      </c>
      <c r="C139" s="63">
        <v>10</v>
      </c>
    </row>
    <row r="140" spans="2:3" x14ac:dyDescent="0.3">
      <c r="B140" s="64" t="s">
        <v>7386</v>
      </c>
      <c r="C140" s="63">
        <v>10</v>
      </c>
    </row>
    <row r="141" spans="2:3" x14ac:dyDescent="0.3">
      <c r="B141" s="64" t="s">
        <v>8232</v>
      </c>
      <c r="C141" s="63">
        <v>11</v>
      </c>
    </row>
    <row r="142" spans="2:3" x14ac:dyDescent="0.3">
      <c r="B142" s="64" t="s">
        <v>3848</v>
      </c>
      <c r="C142" s="63">
        <v>13</v>
      </c>
    </row>
    <row r="143" spans="2:3" x14ac:dyDescent="0.3">
      <c r="B143" s="64" t="s">
        <v>7408</v>
      </c>
      <c r="C143" s="63">
        <v>14</v>
      </c>
    </row>
    <row r="144" spans="2:3" x14ac:dyDescent="0.3">
      <c r="B144" s="64" t="s">
        <v>5893</v>
      </c>
      <c r="C144" s="63">
        <v>22</v>
      </c>
    </row>
    <row r="145" spans="2:3" x14ac:dyDescent="0.3">
      <c r="B145" s="64" t="s">
        <v>6876</v>
      </c>
      <c r="C145" s="63">
        <v>31</v>
      </c>
    </row>
    <row r="146" spans="2:3" x14ac:dyDescent="0.3">
      <c r="B146" s="64" t="s">
        <v>5876</v>
      </c>
      <c r="C146" s="63">
        <v>48</v>
      </c>
    </row>
    <row r="147" spans="2:3" x14ac:dyDescent="0.3">
      <c r="B147" s="64" t="s">
        <v>101</v>
      </c>
      <c r="C147" s="63">
        <v>182</v>
      </c>
    </row>
    <row r="167" spans="2:16" x14ac:dyDescent="0.3">
      <c r="B167" s="43" t="s">
        <v>236</v>
      </c>
      <c r="C167" s="43" t="s">
        <v>5826</v>
      </c>
      <c r="F167" s="61"/>
      <c r="G167" s="52"/>
      <c r="H167" s="185" t="s">
        <v>5890</v>
      </c>
      <c r="I167" s="185" t="s">
        <v>5891</v>
      </c>
      <c r="J167" s="185" t="s">
        <v>7988</v>
      </c>
      <c r="K167" s="52"/>
      <c r="L167" s="52"/>
      <c r="M167" s="53"/>
      <c r="N167" s="52"/>
      <c r="O167" s="52"/>
      <c r="P167" s="52"/>
    </row>
    <row r="168" spans="2:16" x14ac:dyDescent="0.3">
      <c r="B168" s="34" t="s">
        <v>5819</v>
      </c>
      <c r="C168" s="61">
        <f>COUNTIF('ALL SITES DOWN'!$O:$O, "En Attente status Power")</f>
        <v>48</v>
      </c>
      <c r="F168" s="61" t="s">
        <v>5878</v>
      </c>
      <c r="G168" s="70"/>
      <c r="H168" s="70">
        <v>45</v>
      </c>
      <c r="I168" s="70">
        <v>61</v>
      </c>
      <c r="J168" s="70">
        <f>COUNTIFS('ALL SITES DOWN'!$I:$I,"New Case")</f>
        <v>48</v>
      </c>
      <c r="K168" s="70"/>
      <c r="L168" s="70"/>
      <c r="M168" s="70"/>
      <c r="N168" s="70"/>
      <c r="O168" s="70"/>
      <c r="P168" s="70"/>
    </row>
    <row r="169" spans="2:16" x14ac:dyDescent="0.3">
      <c r="B169" s="34" t="s">
        <v>5820</v>
      </c>
      <c r="C169" s="61">
        <f>COUNTIF('ALL SITES DOWN'!$O:$O,"IHS Ongoing")</f>
        <v>12</v>
      </c>
      <c r="F169" s="50" t="s">
        <v>5820</v>
      </c>
      <c r="G169" s="70"/>
      <c r="H169" s="70">
        <v>10</v>
      </c>
      <c r="I169" s="70">
        <v>11</v>
      </c>
      <c r="J169" s="70">
        <f>COUNTIFS('ALL SITES DOWN'!$K:$K,"IHS",'ALL SITES DOWN'!$I:$I, "Power")</f>
        <v>11</v>
      </c>
      <c r="K169" s="70"/>
      <c r="L169" s="70"/>
      <c r="M169" s="70"/>
      <c r="N169" s="70"/>
      <c r="O169" s="70"/>
      <c r="P169" s="70"/>
    </row>
    <row r="170" spans="2:16" x14ac:dyDescent="0.3">
      <c r="B170" s="34" t="s">
        <v>5821</v>
      </c>
      <c r="C170" s="61">
        <f>COUNTIF('ALL SITES DOWN'!$O:$O,"CAMUSAT Ongoing")</f>
        <v>6</v>
      </c>
      <c r="F170" s="50" t="s">
        <v>5879</v>
      </c>
      <c r="G170" s="70"/>
      <c r="H170" s="70">
        <v>14</v>
      </c>
      <c r="I170" s="70">
        <v>8</v>
      </c>
      <c r="J170" s="70">
        <f>COUNTIFS('ALL SITES DOWN'!$K:$K,"Camusat",'ALL SITES DOWN'!$I:$I, "Power")</f>
        <v>5</v>
      </c>
      <c r="K170" s="70"/>
      <c r="L170" s="70"/>
      <c r="M170" s="70"/>
      <c r="N170" s="70"/>
      <c r="O170" s="70"/>
      <c r="P170" s="70"/>
    </row>
    <row r="171" spans="2:16" x14ac:dyDescent="0.3">
      <c r="B171" s="34" t="s">
        <v>5822</v>
      </c>
      <c r="C171" s="61">
        <v>0</v>
      </c>
      <c r="F171" s="61" t="s">
        <v>5880</v>
      </c>
      <c r="G171" s="70"/>
      <c r="H171" s="70">
        <v>2</v>
      </c>
      <c r="I171" s="70">
        <v>1</v>
      </c>
      <c r="J171" s="70" cm="1">
        <f t="array" ref="J171">SUM(COUNTIFS('ALL SITES DOWN'!$K:$K,"MTN",'ALL SITES DOWN'!$I:$I, {"Power","Power / red"}))</f>
        <v>1</v>
      </c>
      <c r="K171" s="70"/>
      <c r="L171" s="70"/>
      <c r="M171" s="70"/>
      <c r="N171" s="70"/>
      <c r="O171" s="70"/>
      <c r="P171" s="70"/>
    </row>
    <row r="172" spans="2:16" x14ac:dyDescent="0.3">
      <c r="B172" s="34" t="s">
        <v>3847</v>
      </c>
      <c r="C172" s="61">
        <f>COUNTIF('ALL SITES DOWN'!$O:$O,"CAMTEL Ongoing")</f>
        <v>0</v>
      </c>
      <c r="F172" s="61" t="s">
        <v>5881</v>
      </c>
      <c r="G172" s="70"/>
      <c r="H172" s="70">
        <v>0</v>
      </c>
      <c r="I172" s="70">
        <v>0</v>
      </c>
      <c r="J172" s="70">
        <f>COUNTIFS('ALL SITES DOWN'!$I:$I,"Power",'ALL SITES DOWN'!$L:$L,"Huawei_Rural")</f>
        <v>0</v>
      </c>
      <c r="K172" s="70"/>
      <c r="L172" s="70"/>
      <c r="M172" s="70"/>
      <c r="N172" s="70"/>
      <c r="O172" s="70"/>
      <c r="P172" s="70"/>
    </row>
    <row r="173" spans="2:16" x14ac:dyDescent="0.3">
      <c r="B173" s="34" t="s">
        <v>163</v>
      </c>
      <c r="C173" s="61">
        <f>COUNTIF('ALL SITES DOWN'!$O:$O, "OCM ING Ongoing")</f>
        <v>29</v>
      </c>
      <c r="F173" s="61" t="s">
        <v>5882</v>
      </c>
      <c r="G173" s="70"/>
      <c r="H173" s="70">
        <v>0</v>
      </c>
      <c r="I173" s="70">
        <v>0</v>
      </c>
      <c r="J173" s="70">
        <f>COUNTIFS('ALL SITES DOWN'!$K:$K,"IHS",'ALL SITES DOWN'!$I:$I, "Power / red")</f>
        <v>0</v>
      </c>
      <c r="K173" s="70"/>
      <c r="L173" s="70"/>
      <c r="M173" s="70"/>
      <c r="N173" s="70"/>
      <c r="O173" s="70"/>
      <c r="P173" s="70"/>
    </row>
    <row r="174" spans="2:16" x14ac:dyDescent="0.3">
      <c r="B174" s="34" t="s">
        <v>79</v>
      </c>
      <c r="C174" s="61">
        <f>COUNTIF('ALL SITES DOWN'!$O:$O, "MTN Ongoing")</f>
        <v>1</v>
      </c>
      <c r="F174" s="61" t="s">
        <v>5883</v>
      </c>
      <c r="G174" s="70"/>
      <c r="H174" s="70">
        <v>0</v>
      </c>
      <c r="I174" s="70">
        <v>0</v>
      </c>
      <c r="J174" s="70">
        <f>COUNTIFS('ALL SITES DOWN'!$K:$K,"Camusat",'ALL SITES DOWN'!$I:$I, "Power / red")</f>
        <v>0</v>
      </c>
      <c r="K174" s="70"/>
      <c r="L174" s="70"/>
      <c r="M174" s="70"/>
      <c r="N174" s="70"/>
      <c r="O174" s="70"/>
      <c r="P174" s="70"/>
    </row>
    <row r="175" spans="2:16" s="33" customFormat="1" x14ac:dyDescent="0.3">
      <c r="B175" s="34" t="s">
        <v>38</v>
      </c>
      <c r="C175" s="61">
        <f>COUNTIF('ALL SITES DOWN'!$O:$O, "NOKIA Ongoing")</f>
        <v>0</v>
      </c>
      <c r="F175" s="61" t="s">
        <v>5884</v>
      </c>
      <c r="G175" s="70"/>
      <c r="H175" s="70">
        <v>8</v>
      </c>
      <c r="I175" s="70">
        <v>8</v>
      </c>
      <c r="J175" s="70" cm="1">
        <f t="array" ref="J175">SUM(COUNTIFS('ALL SITES DOWN'!$I:$I,"TX MW / Security",'ALL SITES DOWN'!$K:$K,{"AFRO","H-TELI","I-Eng","Teleinfra","Hammer"}))</f>
        <v>6</v>
      </c>
      <c r="K175" s="70"/>
      <c r="L175" s="70"/>
      <c r="M175" s="70"/>
      <c r="N175" s="70"/>
      <c r="O175" s="70"/>
      <c r="P175" s="70"/>
    </row>
    <row r="176" spans="2:16" x14ac:dyDescent="0.3">
      <c r="B176" s="34" t="s">
        <v>5823</v>
      </c>
      <c r="C176" s="61">
        <f>COUNTIF('ALL SITES DOWN'!$O:$O, "HW SPMS Ongoing")</f>
        <v>3</v>
      </c>
      <c r="F176" s="50" t="s">
        <v>5885</v>
      </c>
      <c r="G176" s="70"/>
      <c r="H176" s="70">
        <v>17</v>
      </c>
      <c r="I176" s="70">
        <v>17</v>
      </c>
      <c r="J176" s="70" cm="1">
        <f t="array" ref="J176">SUM(COUNTIFS('ALL SITES DOWN'!$I:$I,"TX MW",'ALL SITES DOWN'!$K:$K,{"AFRO","H-TELI","I-Eng","Teleinfra","Hammer","CDS"}))</f>
        <v>28</v>
      </c>
      <c r="K176" s="70"/>
      <c r="L176" s="70"/>
      <c r="M176" s="70"/>
      <c r="N176" s="70"/>
      <c r="O176" s="70"/>
      <c r="P176" s="70"/>
    </row>
    <row r="177" spans="2:16" x14ac:dyDescent="0.3">
      <c r="B177" s="34" t="s">
        <v>5824</v>
      </c>
      <c r="C177" s="61">
        <f>COUNTIF('ALL SITES DOWN'!$O:$O, "OCM SPMS Ongoing")</f>
        <v>14</v>
      </c>
      <c r="F177" s="61" t="s">
        <v>5886</v>
      </c>
      <c r="G177" s="70"/>
      <c r="H177" s="70">
        <v>0</v>
      </c>
      <c r="I177" s="70">
        <v>0</v>
      </c>
      <c r="J177" s="70" cm="1">
        <f t="array" ref="J177">SUM(COUNTIFS('ALL SITES DOWN'!$K:$K,{"BO RAN","BO TRANS"}))</f>
        <v>0</v>
      </c>
      <c r="K177" s="70"/>
      <c r="L177" s="70"/>
      <c r="M177" s="70"/>
      <c r="N177" s="70"/>
      <c r="O177" s="70"/>
      <c r="P177" s="70"/>
    </row>
    <row r="178" spans="2:16" x14ac:dyDescent="0.3">
      <c r="B178" s="34" t="s">
        <v>114</v>
      </c>
      <c r="C178" s="61">
        <f>COUNTIF('ALL SITES DOWN'!$O:$O, "CDS Ongoing")</f>
        <v>1</v>
      </c>
      <c r="F178" s="61" t="s">
        <v>5887</v>
      </c>
      <c r="G178" s="70"/>
      <c r="H178" s="70">
        <v>25</v>
      </c>
      <c r="I178" s="70">
        <v>4</v>
      </c>
      <c r="J178" s="70">
        <f>COUNTIFS('ALL SITES DOWN'!$K:$K,"OCM Ing")</f>
        <v>29</v>
      </c>
      <c r="K178" s="70"/>
      <c r="L178" s="70"/>
      <c r="M178" s="70"/>
      <c r="N178" s="70"/>
      <c r="O178" s="70"/>
      <c r="P178" s="70"/>
    </row>
    <row r="179" spans="2:16" x14ac:dyDescent="0.3">
      <c r="B179" s="34" t="s">
        <v>5825</v>
      </c>
      <c r="C179" s="61" cm="1">
        <f t="array" ref="C179">SUM(COUNTIF('ALL SITES DOWN'!$O:$O,{"H-TELI Ongoing","I-ENG Ongoing","TELEINFRA Ongoing","AFRO Ongoing","Hammer Ongoing"}))</f>
        <v>36</v>
      </c>
      <c r="F179" s="61" t="s">
        <v>113</v>
      </c>
      <c r="G179" s="70"/>
      <c r="H179" s="70">
        <v>0</v>
      </c>
      <c r="I179" s="70">
        <v>0</v>
      </c>
      <c r="J179" s="70">
        <f>COUNTIFS('ALL SITES DOWN'!$K:$K,"Camtel")</f>
        <v>0</v>
      </c>
      <c r="K179" s="70"/>
      <c r="L179" s="70"/>
      <c r="M179" s="70"/>
      <c r="N179" s="70"/>
      <c r="O179" s="70"/>
      <c r="P179" s="70"/>
    </row>
    <row r="180" spans="2:16" s="33" customFormat="1" x14ac:dyDescent="0.3">
      <c r="B180" s="34" t="s">
        <v>156</v>
      </c>
      <c r="C180" s="61">
        <f>COUNTIF('ALL SITES DOWN'!$O:$O, "BO TRANS Ongoing")</f>
        <v>0</v>
      </c>
      <c r="F180" s="50" t="s">
        <v>5888</v>
      </c>
      <c r="G180" s="70"/>
      <c r="H180" s="70">
        <v>3</v>
      </c>
      <c r="I180" s="70">
        <v>3</v>
      </c>
      <c r="J180" s="70">
        <f>COUNTIFS('ALL SITES DOWN'!$K:$K,"HW SPMS")</f>
        <v>3</v>
      </c>
      <c r="K180" s="70"/>
      <c r="L180" s="70"/>
      <c r="M180" s="70"/>
      <c r="N180" s="70"/>
      <c r="O180" s="70"/>
      <c r="P180" s="70"/>
    </row>
    <row r="181" spans="2:16" s="33" customFormat="1" x14ac:dyDescent="0.3">
      <c r="B181" s="34" t="s">
        <v>115</v>
      </c>
      <c r="C181" s="61">
        <f>COUNTIF('ALL SITES DOWN'!$O:$O, "BO RAN Ongoing")</f>
        <v>0</v>
      </c>
      <c r="F181" s="61" t="s">
        <v>5824</v>
      </c>
      <c r="G181" s="70"/>
      <c r="H181" s="70">
        <v>14</v>
      </c>
      <c r="I181" s="70">
        <v>13</v>
      </c>
      <c r="J181" s="70">
        <f>COUNTIFS('ALL SITES DOWN'!$K:$K,"OCM SPMS")</f>
        <v>14</v>
      </c>
      <c r="K181" s="70"/>
      <c r="L181" s="70"/>
      <c r="M181" s="70"/>
      <c r="N181" s="70"/>
      <c r="O181" s="70"/>
      <c r="P181" s="70"/>
    </row>
    <row r="182" spans="2:16" x14ac:dyDescent="0.3">
      <c r="B182" s="34" t="s">
        <v>34</v>
      </c>
      <c r="C182" s="61">
        <f>COUNTIF('ALL SITES DOWN'!$O:$O, "Vandalized")</f>
        <v>0</v>
      </c>
      <c r="F182" s="61" t="s">
        <v>5889</v>
      </c>
      <c r="G182" s="70"/>
      <c r="H182" s="70">
        <v>0</v>
      </c>
      <c r="I182" s="70">
        <v>0</v>
      </c>
      <c r="J182" s="70">
        <f>COUNTIFS('ALL SITES DOWN'!$I:$I,"Vendalised")</f>
        <v>0</v>
      </c>
      <c r="K182" s="70"/>
      <c r="L182" s="70"/>
      <c r="M182" s="70"/>
      <c r="N182" s="70"/>
      <c r="O182" s="70"/>
      <c r="P182" s="70"/>
    </row>
    <row r="183" spans="2:16" x14ac:dyDescent="0.3">
      <c r="B183" s="44" t="s">
        <v>5830</v>
      </c>
      <c r="C183" s="61">
        <f>COUNTIF('ALL SITES DOWN'!$O:$O, "P1 Impact Ongoing")</f>
        <v>10</v>
      </c>
      <c r="F183" s="44" t="s">
        <v>5830</v>
      </c>
      <c r="G183" s="61"/>
      <c r="H183" s="61">
        <v>10</v>
      </c>
      <c r="I183" s="61">
        <v>10</v>
      </c>
      <c r="J183" s="61">
        <f>COUNTIF('ALL SITES DOWN'!$O:$O, "P1 Impact Ongoing")</f>
        <v>10</v>
      </c>
      <c r="K183" s="61"/>
      <c r="L183" s="61"/>
      <c r="M183" s="61"/>
      <c r="N183" s="61"/>
      <c r="O183" s="61"/>
      <c r="P183" s="61"/>
    </row>
    <row r="184" spans="2:16" x14ac:dyDescent="0.3">
      <c r="B184" s="44" t="s">
        <v>5831</v>
      </c>
      <c r="C184" s="61">
        <f>COUNTIF('ALL SITES DOWN'!$O:$O, "P2 Impact Ongoing")</f>
        <v>1</v>
      </c>
      <c r="F184" s="44" t="s">
        <v>5831</v>
      </c>
      <c r="G184" s="61"/>
      <c r="H184" s="61">
        <v>0</v>
      </c>
      <c r="I184" s="61">
        <v>0</v>
      </c>
      <c r="J184" s="61">
        <f>COUNTIF('ALL SITES DOWN'!$O:$O, "P2 Impact Ongoing")</f>
        <v>1</v>
      </c>
      <c r="K184" s="61"/>
      <c r="L184" s="61"/>
      <c r="M184" s="61"/>
      <c r="N184" s="61"/>
      <c r="O184" s="61"/>
      <c r="P184" s="61"/>
    </row>
    <row r="185" spans="2:16" x14ac:dyDescent="0.3">
      <c r="B185" s="34" t="s">
        <v>5834</v>
      </c>
      <c r="C185" s="61">
        <f>COUNTIF('ALL SITES DOWN'!$O:$O, "Huawei Projet Ongoing")</f>
        <v>0</v>
      </c>
      <c r="F185" s="61" t="s">
        <v>5834</v>
      </c>
      <c r="G185" s="61"/>
      <c r="H185" s="61">
        <v>0</v>
      </c>
      <c r="I185" s="61">
        <v>0</v>
      </c>
      <c r="J185" s="61">
        <f>COUNTIF('ALL SITES DOWN'!$O:$O, "Huawei Projet Ongoing")</f>
        <v>0</v>
      </c>
      <c r="K185" s="61"/>
      <c r="L185" s="61"/>
      <c r="M185" s="61"/>
      <c r="N185" s="61"/>
      <c r="O185" s="61"/>
      <c r="P185" s="61"/>
    </row>
    <row r="186" spans="2:16" x14ac:dyDescent="0.3">
      <c r="B186" s="43" t="s">
        <v>5827</v>
      </c>
      <c r="C186" s="46">
        <f>SUM(C168:C185)</f>
        <v>161</v>
      </c>
      <c r="F186" s="51" t="s">
        <v>5827</v>
      </c>
      <c r="G186" s="72"/>
      <c r="H186" s="72">
        <v>148</v>
      </c>
      <c r="I186" s="72">
        <v>136</v>
      </c>
      <c r="J186" s="72">
        <f>SUM(J168:J185)</f>
        <v>156</v>
      </c>
      <c r="K186" s="72"/>
      <c r="L186" s="72"/>
      <c r="M186" s="72"/>
      <c r="N186" s="72"/>
      <c r="O186" s="72"/>
      <c r="P186" s="72"/>
    </row>
    <row r="187" spans="2:16" x14ac:dyDescent="0.3">
      <c r="H187" s="33"/>
      <c r="I187" s="33"/>
      <c r="M187" s="33"/>
      <c r="N187" s="33"/>
    </row>
    <row r="188" spans="2:16" x14ac:dyDescent="0.3">
      <c r="M188" s="33"/>
    </row>
  </sheetData>
  <mergeCells count="32">
    <mergeCell ref="A90:AA90"/>
    <mergeCell ref="R92:S92"/>
    <mergeCell ref="M92:N92"/>
    <mergeCell ref="H92:I92"/>
    <mergeCell ref="B92:C92"/>
    <mergeCell ref="A80:A82"/>
    <mergeCell ref="A85:B85"/>
    <mergeCell ref="A34:A38"/>
    <mergeCell ref="A39:A42"/>
    <mergeCell ref="A43:A46"/>
    <mergeCell ref="A47:A49"/>
    <mergeCell ref="A50:A52"/>
    <mergeCell ref="A55:B55"/>
    <mergeCell ref="A73:A76"/>
    <mergeCell ref="A77:A79"/>
    <mergeCell ref="B61:K61"/>
    <mergeCell ref="A64:A68"/>
    <mergeCell ref="A69:A72"/>
    <mergeCell ref="A53:A54"/>
    <mergeCell ref="A83:A84"/>
    <mergeCell ref="A2:AA2"/>
    <mergeCell ref="B3:K3"/>
    <mergeCell ref="A6:A10"/>
    <mergeCell ref="A60:AA60"/>
    <mergeCell ref="A11:A14"/>
    <mergeCell ref="A15:A18"/>
    <mergeCell ref="A19:A21"/>
    <mergeCell ref="A31:AA31"/>
    <mergeCell ref="B32:K32"/>
    <mergeCell ref="A22:A24"/>
    <mergeCell ref="A27:B27"/>
    <mergeCell ref="A25:A26"/>
  </mergeCells>
  <pageMargins left="0.7" right="0.7" top="0.75" bottom="0.75" header="0.3" footer="0.3"/>
  <pageSetup orientation="portrait" horizontalDpi="180" verticalDpi="180" r:id="rId9"/>
  <drawing r:id="rId1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57716C-D6B4-408E-9BAB-F74C2CC08232}">
  <sheetPr codeName="Sheet5"/>
  <dimension ref="A1:W164"/>
  <sheetViews>
    <sheetView tabSelected="1" zoomScale="85" zoomScaleNormal="85" workbookViewId="0">
      <pane xSplit="6" ySplit="1" topLeftCell="G2" activePane="bottomRight" state="frozen"/>
      <selection pane="topRight" activeCell="F1" sqref="F1"/>
      <selection pane="bottomLeft" activeCell="A2" sqref="A2"/>
      <selection pane="bottomRight" activeCell="C5" sqref="C5"/>
    </sheetView>
  </sheetViews>
  <sheetFormatPr defaultColWidth="8.9140625" defaultRowHeight="14" x14ac:dyDescent="0.3"/>
  <cols>
    <col min="1" max="1" width="12.5" style="144" customWidth="1"/>
    <col min="2" max="2" width="21.4140625" style="144" bestFit="1" customWidth="1"/>
    <col min="3" max="3" width="44.08203125" bestFit="1" customWidth="1"/>
    <col min="4" max="4" width="12.08203125" style="144" bestFit="1" customWidth="1"/>
    <col min="5" max="5" width="13.58203125" style="145" bestFit="1" customWidth="1"/>
    <col min="6" max="6" width="11.58203125" style="144" bestFit="1" customWidth="1"/>
    <col min="7" max="7" width="18.08203125" style="144" bestFit="1" customWidth="1"/>
    <col min="8" max="8" width="12.9140625" style="144" bestFit="1" customWidth="1"/>
    <col min="9" max="9" width="13.58203125" style="146" bestFit="1" customWidth="1"/>
    <col min="10" max="10" width="97.58203125" style="144" customWidth="1"/>
    <col min="11" max="11" width="12.4140625" style="15" bestFit="1" customWidth="1"/>
    <col min="12" max="12" width="17.5" style="147" customWidth="1"/>
    <col min="13" max="13" width="12.4140625" style="144" bestFit="1" customWidth="1"/>
    <col min="14" max="14" width="10.4140625" style="144" bestFit="1" customWidth="1"/>
    <col min="15" max="15" width="20.9140625" style="144" bestFit="1" customWidth="1"/>
    <col min="16" max="16" width="16.08203125" style="144" bestFit="1" customWidth="1"/>
    <col min="17" max="17" width="11.9140625" style="144" bestFit="1" customWidth="1"/>
    <col min="18" max="18" width="10.5" style="144" bestFit="1" customWidth="1"/>
    <col min="19" max="19" width="98.1640625" style="15" customWidth="1"/>
    <col min="20" max="20" width="11" style="144" bestFit="1" customWidth="1"/>
    <col min="21" max="21" width="10.5" style="144" bestFit="1" customWidth="1"/>
    <col min="22" max="22" width="8.5" style="144" bestFit="1" customWidth="1"/>
    <col min="23" max="23" width="15.4140625" style="144" bestFit="1" customWidth="1"/>
    <col min="24" max="16384" width="8.9140625" style="144"/>
  </cols>
  <sheetData>
    <row r="1" spans="1:23" x14ac:dyDescent="0.3">
      <c r="A1" s="140" t="s">
        <v>380</v>
      </c>
      <c r="B1" s="140" t="s">
        <v>92</v>
      </c>
      <c r="C1" s="140" t="s">
        <v>91</v>
      </c>
      <c r="D1" s="140" t="s">
        <v>30</v>
      </c>
      <c r="E1" s="140" t="s">
        <v>235</v>
      </c>
      <c r="F1" s="140" t="s">
        <v>469</v>
      </c>
      <c r="G1" s="140" t="s">
        <v>470</v>
      </c>
      <c r="H1" s="141" t="s">
        <v>471</v>
      </c>
      <c r="I1" s="140" t="s">
        <v>203</v>
      </c>
      <c r="J1" s="142" t="s">
        <v>261</v>
      </c>
      <c r="K1" s="140" t="s">
        <v>31</v>
      </c>
      <c r="L1" s="140" t="s">
        <v>162</v>
      </c>
      <c r="M1" s="140" t="s">
        <v>102</v>
      </c>
      <c r="N1" s="140" t="s">
        <v>97</v>
      </c>
      <c r="O1" s="140" t="s">
        <v>472</v>
      </c>
      <c r="P1" s="140" t="s">
        <v>587</v>
      </c>
      <c r="Q1" s="140" t="s">
        <v>5816</v>
      </c>
      <c r="R1" s="140" t="s">
        <v>309</v>
      </c>
      <c r="S1" s="149" t="s">
        <v>5828</v>
      </c>
      <c r="T1" s="143" t="s">
        <v>5835</v>
      </c>
      <c r="U1" s="140" t="s">
        <v>6540</v>
      </c>
      <c r="V1" s="140" t="s">
        <v>7344</v>
      </c>
      <c r="W1" s="27" t="s">
        <v>6152</v>
      </c>
    </row>
    <row r="2" spans="1:23" s="55" customFormat="1" ht="77.5" x14ac:dyDescent="0.35">
      <c r="A2" s="164"/>
      <c r="B2" s="165"/>
      <c r="C2" s="165" t="s">
        <v>7497</v>
      </c>
      <c r="D2" s="165" t="s">
        <v>580</v>
      </c>
      <c r="E2" s="160" t="str">
        <f>VLOOKUP(D2,[2]ACTIF!$A:$D,4,0)</f>
        <v>IHS</v>
      </c>
      <c r="F2" s="160" t="str">
        <f>VLOOKUP(D2,[2]ACTIF!$A:$C,3,0)</f>
        <v>Hybrid Gen</v>
      </c>
      <c r="G2" s="154">
        <f>VLOOKUP(Table4[[#This Row],[Site ID]],Extract!D:G,4,0)</f>
        <v>45931.932824074072</v>
      </c>
      <c r="H2" s="166">
        <f ca="1">NOW() - G2 + TIME(1,0,0)</f>
        <v>208.899042708336</v>
      </c>
      <c r="I2" s="85" t="s">
        <v>5894</v>
      </c>
      <c r="J2" s="159" t="s">
        <v>7443</v>
      </c>
      <c r="K2" s="158" t="s">
        <v>100</v>
      </c>
      <c r="L2" s="167" t="str">
        <f>IF(NOT(ISERROR(SEARCH("_URH_",Table4[[#This Row],[Site Name]]))), "Huawei_Rural", IF(NOT(ISERROR(SEARCH("_H_",Table4[[#This Row],[Site Name]]))), "Huawei",IF(NOT(ISERROR(SEARCH("_Z_",Table4[[#This Row],[Site Name]]))), "ZTE","Nokia")))</f>
        <v>Nokia</v>
      </c>
      <c r="M2" s="167" t="str">
        <f ca="1">IF(H2 &lt; 1/24, "T&lt;1H", IF(AND(H2&lt;2/24, H2&gt;1/24), "1H&lt;T&lt;2H", IF(AND(H2&lt;4/24, H2&gt;2/24), "2H&lt;T&lt;4H", IF(AND(H2&lt;8/24, H2&gt;4/24), "4H&lt;T&lt;8H", IF(AND(H2&lt;16/24, H2&gt;8/24), "8H&lt;T&lt;16H",IF(AND(H2&lt;24/24, H2&gt;16/24),"16H&lt;T&lt;24H", IF(AND(H2&lt;48/24, H2&gt;24/24),"24H&lt;T&lt;48H", "T&gt;48H")))))))</f>
        <v>T&gt;48H</v>
      </c>
      <c r="N2" s="165" t="s">
        <v>5870</v>
      </c>
      <c r="O2" s="167" t="str">
        <f>IF(J2="Power Status check Ongoing", "En Attente status Power", IF(J2&lt;&gt;"Power Status check Ongoing", _xlfn.CONCAT(K2, " ", "Ongoing")))</f>
        <v>OCM SPMS Ongoing</v>
      </c>
      <c r="P2" s="167" t="str">
        <f>VLOOKUP(D2,'[3]SBC And PowerCO Info'!A:C,3,0)</f>
        <v>NRO</v>
      </c>
      <c r="Q2" s="167" t="str">
        <f>LEFT(D2,3)</f>
        <v>NRO</v>
      </c>
      <c r="R2" s="167" t="str">
        <f>VLOOKUP(D2,'[4]SBC And PowerCO Info'!A:N,12,0)</f>
        <v>I-ENG</v>
      </c>
      <c r="S2" s="168" t="str">
        <f>_xlfn.CONCAT(Table4[[#This Row],[Site Name]], ": ", IF(ISNUMBER(SEARCH(CHAR(10),J2)), LEFT(J2, SEARCH(CHAR(10),J2)-1), J2))</f>
        <v>NRO_073_N_Tatum_G: 21.04.26; Dementellement des ODUs en cours pour MAD à Huawei, update ASAP</v>
      </c>
      <c r="T2" s="167" t="str">
        <f>IF(ISNA(VLOOKUP([5]!Table4[[#This Row],[Site ID]],[5]PMO!A:A,1,0)),"No","Yes")</f>
        <v>Yes</v>
      </c>
      <c r="U2" s="167" t="e">
        <f>VLOOKUP(Table4[[#This Row],[Site ID]],'[6]URH &amp; URZ'!$A:$C,3,0)</f>
        <v>#N/A</v>
      </c>
      <c r="V2" s="167" t="e">
        <f>VLOOKUP(Table4[[#This Row],[Site ID]],[6]NSB!$A:$C,3,0)</f>
        <v>#N/A</v>
      </c>
      <c r="W2" s="167" t="str">
        <f>VLOOKUP(Table4[[#This Row],[Site ID]],[7]OCTOBRE_25!$J:$L,3,0)</f>
        <v>Tatum</v>
      </c>
    </row>
    <row r="3" spans="1:23" s="163" customFormat="1" ht="15.5" x14ac:dyDescent="0.35">
      <c r="A3" s="164"/>
      <c r="B3" s="165"/>
      <c r="C3" s="157" t="s">
        <v>7514</v>
      </c>
      <c r="D3" s="165" t="s">
        <v>6191</v>
      </c>
      <c r="E3" s="160" t="e">
        <f>VLOOKUP(D3,[2]ACTIF!$A:$D,4,0)</f>
        <v>#N/A</v>
      </c>
      <c r="F3" s="160" t="e">
        <f>VLOOKUP(D3,[2]ACTIF!$A:$C,3,0)</f>
        <v>#N/A</v>
      </c>
      <c r="G3" s="154" t="str">
        <f>VLOOKUP(Table4[[#This Row],[Site ID]],Extract!D:G,4,0)</f>
        <v>2026-02-10 10:29:08</v>
      </c>
      <c r="H3" s="166">
        <f ca="1">NOW() - G3 + TIME(1,0,0)</f>
        <v>77.394968634262725</v>
      </c>
      <c r="I3" s="85" t="s">
        <v>7099</v>
      </c>
      <c r="J3" s="159" t="s">
        <v>7100</v>
      </c>
      <c r="K3" s="158" t="s">
        <v>163</v>
      </c>
      <c r="L3" s="155" t="str">
        <f>IF(NOT(ISERROR(SEARCH("_URH_",Table4[[#This Row],[Site Name]]))), "Huawei_Rural", IF(NOT(ISERROR(SEARCH("_H_",Table4[[#This Row],[Site Name]]))), "Huawei",IF(NOT(ISERROR(SEARCH("_Z_",Table4[[#This Row],[Site Name]]))), "ZTE","Nokia")))</f>
        <v>ZTE</v>
      </c>
      <c r="M3" s="155" t="str">
        <f ca="1">IF(H3 &lt; 1/24, "T&lt;1H", IF(AND(H3&lt;2/24, H3&gt;1/24), "1H&lt;T&lt;2H", IF(AND(H3&lt;4/24, H3&gt;2/24), "2H&lt;T&lt;4H", IF(AND(H3&lt;8/24, H3&gt;4/24), "4H&lt;T&lt;8H", IF(AND(H3&lt;16/24, H3&gt;8/24), "8H&lt;T&lt;16H",IF(AND(H3&lt;24/24, H3&gt;16/24),"16H&lt;T&lt;24H", IF(AND(H3&lt;48/24, H3&gt;24/24),"24H&lt;T&lt;48H", "T&gt;48H")))))))</f>
        <v>T&gt;48H</v>
      </c>
      <c r="N3" s="165"/>
      <c r="O3" s="167" t="str">
        <f>IF(J3="Power Status check Ongoing", "En Attente status Power", IF(J3&lt;&gt;"Power Status check Ongoing", _xlfn.CONCAT(K3, " ", "Ongoing")))</f>
        <v>OCM ING Ongoing</v>
      </c>
      <c r="P3" s="167" t="e">
        <f>VLOOKUP(D3,'[3]SBC And PowerCO Info'!A:C,3,0)</f>
        <v>#N/A</v>
      </c>
      <c r="Q3" s="167" t="str">
        <f>LEFT(D3,3)</f>
        <v>CTR</v>
      </c>
      <c r="R3" s="167" t="e">
        <f>VLOOKUP(D3,'[4]SBC And PowerCO Info'!A:N,12,0)</f>
        <v>#N/A</v>
      </c>
      <c r="S3" s="168" t="str">
        <f>_xlfn.CONCAT(Table4[[#This Row],[Site Name]], ": ", IF(ISNUMBER(SEARCH(CHAR(10),J3)), LEFT(J3, SEARCH(CHAR(10),J3)-1), J3))</f>
        <v>CTR_1053_Z_Okolo-Kilombo-MTN-IHS: New site not yet transferred to MSP</v>
      </c>
      <c r="T3" s="167" t="str">
        <f>IF(ISNA(VLOOKUP([5]!Table4[[#This Row],[Site ID]],[5]PMO!A:A,1,0)),"No","Yes")</f>
        <v>Yes</v>
      </c>
      <c r="U3" s="167" t="e">
        <f>VLOOKUP(Table4[[#This Row],[Site ID]],'[6]URH &amp; URZ'!$A:$C,3,0)</f>
        <v>#N/A</v>
      </c>
      <c r="V3" s="167" t="str">
        <f>VLOOKUP(Table4[[#This Row],[Site ID]],[6]NSB!$A:$C,3,0)</f>
        <v>Not Transferred</v>
      </c>
      <c r="W3" s="167" t="e">
        <f>VLOOKUP(Table4[[#This Row],[Site ID]],[7]OCTOBRE_25!$J:$L,3,0)</f>
        <v>#N/A</v>
      </c>
    </row>
    <row r="4" spans="1:23" s="163" customFormat="1" ht="124" x14ac:dyDescent="0.35">
      <c r="A4" s="164"/>
      <c r="B4" s="165"/>
      <c r="C4" s="165" t="s">
        <v>6912</v>
      </c>
      <c r="D4" s="165" t="s">
        <v>1948</v>
      </c>
      <c r="E4" s="160" t="str">
        <f>VLOOKUP(D4,[2]ACTIF!$A:$D,4,0)</f>
        <v>IHS</v>
      </c>
      <c r="F4" s="160" t="str">
        <f>VLOOKUP(D4,[2]ACTIF!$A:$C,3,0)</f>
        <v>Hybrid Gen</v>
      </c>
      <c r="G4" s="154">
        <f>VLOOKUP(Table4[[#This Row],[Site ID]],Extract!D:G,4,0)</f>
        <v>46080.026203703703</v>
      </c>
      <c r="H4" s="166">
        <f ca="1">NOW() - G4 + TIME(1,0,0)</f>
        <v>60.805663078705642</v>
      </c>
      <c r="I4" s="85" t="s">
        <v>7364</v>
      </c>
      <c r="J4" s="159" t="s">
        <v>7417</v>
      </c>
      <c r="K4" s="158" t="s">
        <v>163</v>
      </c>
      <c r="L4" s="167" t="str">
        <f>IF(NOT(ISERROR(SEARCH("_URH_",Table4[[#This Row],[Site Name]]))), "Huawei_Rural", IF(NOT(ISERROR(SEARCH("_H_",Table4[[#This Row],[Site Name]]))), "Huawei",IF(NOT(ISERROR(SEARCH("_Z_",Table4[[#This Row],[Site Name]]))), "ZTE","Nokia")))</f>
        <v>Nokia</v>
      </c>
      <c r="M4" s="167" t="str">
        <f ca="1">IF(H4 &lt; 1/24, "T&lt;1H", IF(AND(H4&lt;2/24, H4&gt;1/24), "1H&lt;T&lt;2H", IF(AND(H4&lt;4/24, H4&gt;2/24), "2H&lt;T&lt;4H", IF(AND(H4&lt;8/24, H4&gt;4/24), "4H&lt;T&lt;8H", IF(AND(H4&lt;16/24, H4&gt;8/24), "8H&lt;T&lt;16H",IF(AND(H4&lt;24/24, H4&gt;16/24),"16H&lt;T&lt;24H", IF(AND(H4&lt;48/24, H4&gt;24/24),"24H&lt;T&lt;48H", "T&gt;48H")))))))</f>
        <v>T&gt;48H</v>
      </c>
      <c r="N4" s="165" t="s">
        <v>98</v>
      </c>
      <c r="O4" s="167" t="str">
        <f>IF(J4="Power Status check Ongoing", "En Attente status Power", IF(J4&lt;&gt;"Power Status check Ongoing", _xlfn.CONCAT(K4, " ", "Ongoing")))</f>
        <v>OCM ING Ongoing</v>
      </c>
      <c r="P4" s="167" t="str">
        <f>VLOOKUP(D4,'[3]SBC And PowerCO Info'!A:C,3,0)</f>
        <v>CTR</v>
      </c>
      <c r="Q4" s="167" t="str">
        <f>LEFT(D4,3)</f>
        <v>CTR</v>
      </c>
      <c r="R4" s="167" t="str">
        <f>VLOOKUP(D4,'[4]SBC And PowerCO Info'!A:N,12,0)</f>
        <v>AFRO</v>
      </c>
      <c r="S4" s="168" t="str">
        <f>_xlfn.CONCAT(Table4[[#This Row],[Site Name]], ": ", IF(ISNUMBER(SEARCH(CHAR(10),J4)), LEFT(J4, SEARCH(CHAR(10),J4)-1), J4))</f>
        <v>Nkolmeyang-IHS_G9_CTR_442: 13/04/2026 ETR mi-juin</v>
      </c>
      <c r="T4" s="167" t="str">
        <f>IF(ISNA(VLOOKUP([5]!Table4[[#This Row],[Site ID]],[5]PMO!A:A,1,0)),"No","Yes")</f>
        <v>Yes</v>
      </c>
      <c r="U4" s="167" t="e">
        <f>VLOOKUP(Table4[[#This Row],[Site ID]],'[6]URH &amp; URZ'!$A:$C,3,0)</f>
        <v>#N/A</v>
      </c>
      <c r="V4" s="167" t="e">
        <f>VLOOKUP(Table4[[#This Row],[Site ID]],[6]NSB!$A:$C,3,0)</f>
        <v>#N/A</v>
      </c>
      <c r="W4" s="167" t="str">
        <f>VLOOKUP(Table4[[#This Row],[Site ID]],[7]OCTOBRE_25!$J:$L,3,0)</f>
        <v>Nkolmeyang</v>
      </c>
    </row>
    <row r="5" spans="1:23" s="163" customFormat="1" ht="232.5" x14ac:dyDescent="0.35">
      <c r="A5" s="164"/>
      <c r="B5" s="165"/>
      <c r="C5" s="165" t="s">
        <v>7096</v>
      </c>
      <c r="D5" s="165" t="s">
        <v>712</v>
      </c>
      <c r="E5" s="160" t="str">
        <f>VLOOKUP(D5,[2]ACTIF!$A:$D,4,0)</f>
        <v>IHS</v>
      </c>
      <c r="F5" s="160" t="str">
        <f>VLOOKUP(D5,[2]ACTIF!$A:$C,3,0)</f>
        <v>Solar-Gen-Lithium</v>
      </c>
      <c r="G5" s="154">
        <f>VLOOKUP(Table4[[#This Row],[Site ID]],Extract!D:G,4,0)</f>
        <v>46093.014085648145</v>
      </c>
      <c r="H5" s="166">
        <f ca="1">NOW() - G5 + TIME(1,0,0)</f>
        <v>47.817781134263591</v>
      </c>
      <c r="I5" s="85" t="s">
        <v>5868</v>
      </c>
      <c r="J5" s="159" t="s">
        <v>7982</v>
      </c>
      <c r="K5" s="158" t="s">
        <v>100</v>
      </c>
      <c r="L5" s="167" t="str">
        <f>IF(NOT(ISERROR(SEARCH("_URH_",Table4[[#This Row],[Site Name]]))), "Huawei_Rural", IF(NOT(ISERROR(SEARCH("_H_",Table4[[#This Row],[Site Name]]))), "Huawei",IF(NOT(ISERROR(SEARCH("_Z_",Table4[[#This Row],[Site Name]]))), "ZTE","Nokia")))</f>
        <v>Nokia</v>
      </c>
      <c r="M5" s="167" t="str">
        <f ca="1">IF(H5 &lt; 1/24, "T&lt;1H", IF(AND(H5&lt;2/24, H5&gt;1/24), "1H&lt;T&lt;2H", IF(AND(H5&lt;4/24, H5&gt;2/24), "2H&lt;T&lt;4H", IF(AND(H5&lt;8/24, H5&gt;4/24), "4H&lt;T&lt;8H", IF(AND(H5&lt;16/24, H5&gt;8/24), "8H&lt;T&lt;16H",IF(AND(H5&lt;24/24, H5&gt;16/24),"16H&lt;T&lt;24H", IF(AND(H5&lt;48/24, H5&gt;24/24),"24H&lt;T&lt;48H", "T&gt;48H")))))))</f>
        <v>T&gt;48H</v>
      </c>
      <c r="N5" s="165" t="s">
        <v>98</v>
      </c>
      <c r="O5" s="167" t="str">
        <f>IF(J5="Power Status check Ongoing", "En Attente status Power", IF(J5&lt;&gt;"Power Status check Ongoing", _xlfn.CONCAT(K5, " ", "Ongoing")))</f>
        <v>OCM SPMS Ongoing</v>
      </c>
      <c r="P5" s="167" t="str">
        <f>VLOOKUP(D5,'[3]SBC And PowerCO Info'!A:C,3,0)</f>
        <v>CTR</v>
      </c>
      <c r="Q5" s="167" t="str">
        <f>LEFT(D5,3)</f>
        <v>CTR</v>
      </c>
      <c r="R5" s="167" t="str">
        <f>VLOOKUP(D5,'[4]SBC And PowerCO Info'!A:N,12,0)</f>
        <v>AFRO</v>
      </c>
      <c r="S5" s="168" t="str">
        <f>_xlfn.CONCAT(Table4[[#This Row],[Site Name]], ": ", IF(ISNUMBER(SEARCH(CHAR(10),J5)), LEFT(J5, SEARCH(CHAR(10),J5)-1), J5))</f>
        <v xml:space="preserve">Balissa_MTN-IHS_G9U9U21_CTR_170: </v>
      </c>
      <c r="T5" s="167" t="str">
        <f>IF(ISNA(VLOOKUP([5]!Table4[[#This Row],[Site ID]],[5]PMO!A:A,1,0)),"No","Yes")</f>
        <v>Yes</v>
      </c>
      <c r="U5" s="167" t="e">
        <f>VLOOKUP(Table4[[#This Row],[Site ID]],'[6]URH &amp; URZ'!$A:$C,3,0)</f>
        <v>#N/A</v>
      </c>
      <c r="V5" s="167" t="e">
        <f>VLOOKUP(Table4[[#This Row],[Site ID]],[6]NSB!$A:$C,3,0)</f>
        <v>#N/A</v>
      </c>
      <c r="W5" s="167" t="str">
        <f>VLOOKUP(Table4[[#This Row],[Site ID]],[7]OCTOBRE_25!$J:$L,3,0)</f>
        <v>Balissa</v>
      </c>
    </row>
    <row r="6" spans="1:23" s="163" customFormat="1" ht="15.5" x14ac:dyDescent="0.35">
      <c r="A6" s="164"/>
      <c r="B6" s="165"/>
      <c r="C6" s="156" t="s">
        <v>7458</v>
      </c>
      <c r="D6" s="165" t="s">
        <v>6927</v>
      </c>
      <c r="E6" s="160" t="e">
        <f>VLOOKUP(D6,[2]ACTIF!$A:$D,4,0)</f>
        <v>#N/A</v>
      </c>
      <c r="F6" s="160" t="e">
        <f>VLOOKUP(D6,[2]ACTIF!$A:$C,3,0)</f>
        <v>#N/A</v>
      </c>
      <c r="G6" s="154" t="str">
        <f>VLOOKUP(Table4[[#This Row],[Site ID]],Extract!D:G,4,0)</f>
        <v>2026-03-12 03:51:43</v>
      </c>
      <c r="H6" s="166">
        <f ca="1">NOW() - G6 + TIME(1,0,0)</f>
        <v>47.670952430557612</v>
      </c>
      <c r="I6" s="85" t="s">
        <v>7099</v>
      </c>
      <c r="J6" s="159" t="s">
        <v>7100</v>
      </c>
      <c r="K6" s="158" t="s">
        <v>163</v>
      </c>
      <c r="L6" s="158" t="str">
        <f>IF(NOT(ISERROR(SEARCH("_URH_",Table4[[#This Row],[Site Name]]))), "Huawei_Rural", IF(NOT(ISERROR(SEARCH("_H_",Table4[[#This Row],[Site Name]]))), "Huawei",IF(NOT(ISERROR(SEARCH("_Z_",Table4[[#This Row],[Site Name]]))), "ZTE","Nokia")))</f>
        <v>Huawei</v>
      </c>
      <c r="M6" s="158" t="str">
        <f ca="1">IF(H6 &lt; 1/24, "T&lt;1H", IF(AND(H6&lt;2/24, H6&gt;1/24), "1H&lt;T&lt;2H", IF(AND(H6&lt;4/24, H6&gt;2/24), "2H&lt;T&lt;4H", IF(AND(H6&lt;8/24, H6&gt;4/24), "4H&lt;T&lt;8H", IF(AND(H6&lt;16/24, H6&gt;8/24), "8H&lt;T&lt;16H",IF(AND(H6&lt;24/24, H6&gt;16/24),"16H&lt;T&lt;24H", IF(AND(H6&lt;48/24, H6&gt;24/24),"24H&lt;T&lt;48H", "T&gt;48H")))))))</f>
        <v>T&gt;48H</v>
      </c>
      <c r="N6" s="156" t="s">
        <v>5871</v>
      </c>
      <c r="O6" s="167" t="str">
        <f>IF(J6="Power Status check Ongoing", "En Attente status Power", IF(J6&lt;&gt;"Power Status check Ongoing", _xlfn.CONCAT(K6, " ", "Ongoing")))</f>
        <v>OCM ING Ongoing</v>
      </c>
      <c r="P6" s="167" t="e">
        <f>VLOOKUP(D6,'[3]SBC And PowerCO Info'!A:C,3,0)</f>
        <v>#N/A</v>
      </c>
      <c r="Q6" s="167" t="str">
        <f>LEFT(D6,3)</f>
        <v>ADM</v>
      </c>
      <c r="R6" s="167" t="e">
        <f>VLOOKUP(D6,'[4]SBC And PowerCO Info'!A:N,12,0)</f>
        <v>#N/A</v>
      </c>
      <c r="S6" s="168" t="str">
        <f>_xlfn.CONCAT(Table4[[#This Row],[Site Name]], ": ", IF(ISNUMBER(SEARCH(CHAR(10),J6)), LEFT(J6, SEARCH(CHAR(10),J6)-1), J6))</f>
        <v>ADM_215_H_NGD-UNIVERSITY-CAMTEL_U, LogicRNCID=387: New site not yet transferred to MSP</v>
      </c>
      <c r="T6" s="167" t="str">
        <f>IF(ISNA(VLOOKUP([5]!Table4[[#This Row],[Site ID]],[5]PMO!A:A,1,0)),"No","Yes")</f>
        <v>Yes</v>
      </c>
      <c r="U6" s="167" t="e">
        <f>VLOOKUP(Table4[[#This Row],[Site ID]],'[6]URH &amp; URZ'!$A:$C,3,0)</f>
        <v>#N/A</v>
      </c>
      <c r="V6" s="167" t="str">
        <f>VLOOKUP(Table4[[#This Row],[Site ID]],[6]NSB!$A:$C,3,0)</f>
        <v>Not Transferred</v>
      </c>
      <c r="W6" s="167" t="e">
        <f>VLOOKUP(Table4[[#This Row],[Site ID]],[7]OCTOBRE_25!$J:$L,3,0)</f>
        <v>#N/A</v>
      </c>
    </row>
    <row r="7" spans="1:23" s="163" customFormat="1" ht="15.5" x14ac:dyDescent="0.35">
      <c r="A7" s="164"/>
      <c r="B7" s="165"/>
      <c r="C7" s="156" t="s">
        <v>7457</v>
      </c>
      <c r="D7" s="165" t="s">
        <v>6934</v>
      </c>
      <c r="E7" s="160" t="e">
        <f>VLOOKUP(D7,[2]ACTIF!$A:$D,4,0)</f>
        <v>#N/A</v>
      </c>
      <c r="F7" s="160" t="e">
        <f>VLOOKUP(D7,[2]ACTIF!$A:$C,3,0)</f>
        <v>#N/A</v>
      </c>
      <c r="G7" s="154" t="str">
        <f>VLOOKUP(Table4[[#This Row],[Site ID]],Extract!D:G,4,0)</f>
        <v>2026-03-12 03:51:43</v>
      </c>
      <c r="H7" s="166">
        <f ca="1">NOW() - G7 + TIME(1,0,0)</f>
        <v>47.670952430557612</v>
      </c>
      <c r="I7" s="85" t="s">
        <v>7099</v>
      </c>
      <c r="J7" s="159" t="s">
        <v>7100</v>
      </c>
      <c r="K7" s="158" t="s">
        <v>163</v>
      </c>
      <c r="L7" s="158" t="str">
        <f>IF(NOT(ISERROR(SEARCH("_URH_",Table4[[#This Row],[Site Name]]))), "Huawei_Rural", IF(NOT(ISERROR(SEARCH("_H_",Table4[[#This Row],[Site Name]]))), "Huawei",IF(NOT(ISERROR(SEARCH("_Z_",Table4[[#This Row],[Site Name]]))), "ZTE","Nokia")))</f>
        <v>Huawei</v>
      </c>
      <c r="M7" s="158" t="str">
        <f ca="1">IF(H7 &lt; 1/24, "T&lt;1H", IF(AND(H7&lt;2/24, H7&gt;1/24), "1H&lt;T&lt;2H", IF(AND(H7&lt;4/24, H7&gt;2/24), "2H&lt;T&lt;4H", IF(AND(H7&lt;8/24, H7&gt;4/24), "4H&lt;T&lt;8H", IF(AND(H7&lt;16/24, H7&gt;8/24), "8H&lt;T&lt;16H",IF(AND(H7&lt;24/24, H7&gt;16/24),"16H&lt;T&lt;24H", IF(AND(H7&lt;48/24, H7&gt;24/24),"24H&lt;T&lt;48H", "T&gt;48H")))))))</f>
        <v>T&gt;48H</v>
      </c>
      <c r="N7" s="156" t="s">
        <v>5871</v>
      </c>
      <c r="O7" s="167" t="str">
        <f>IF(J7="Power Status check Ongoing", "En Attente status Power", IF(J7&lt;&gt;"Power Status check Ongoing", _xlfn.CONCAT(K7, " ", "Ongoing")))</f>
        <v>OCM ING Ongoing</v>
      </c>
      <c r="P7" s="167" t="e">
        <f>VLOOKUP(D7,'[3]SBC And PowerCO Info'!A:C,3,0)</f>
        <v>#N/A</v>
      </c>
      <c r="Q7" s="167" t="str">
        <f>LEFT(D7,3)</f>
        <v>ADM</v>
      </c>
      <c r="R7" s="167" t="e">
        <f>VLOOKUP(D7,'[4]SBC And PowerCO Info'!A:N,12,0)</f>
        <v>#N/A</v>
      </c>
      <c r="S7" s="168" t="str">
        <f>_xlfn.CONCAT(Table4[[#This Row],[Site Name]], ": ", IF(ISNUMBER(SEARCH(CHAR(10),J7)), LEFT(J7, SEARCH(CHAR(10),J7)-1), J7))</f>
        <v>ADM_233_H_NGD-BURKINA-CENTENAIRE_U, LogicRNCID=387: New site not yet transferred to MSP</v>
      </c>
      <c r="T7" s="167" t="str">
        <f>IF(ISNA(VLOOKUP([5]!Table4[[#This Row],[Site ID]],[5]PMO!A:A,1,0)),"No","Yes")</f>
        <v>Yes</v>
      </c>
      <c r="U7" s="167" t="e">
        <f>VLOOKUP(Table4[[#This Row],[Site ID]],'[6]URH &amp; URZ'!$A:$C,3,0)</f>
        <v>#N/A</v>
      </c>
      <c r="V7" s="167" t="str">
        <f>VLOOKUP(Table4[[#This Row],[Site ID]],[6]NSB!$A:$C,3,0)</f>
        <v>Not Transferred</v>
      </c>
      <c r="W7" s="167" t="e">
        <f>VLOOKUP(Table4[[#This Row],[Site ID]],[7]OCTOBRE_25!$J:$L,3,0)</f>
        <v>#N/A</v>
      </c>
    </row>
    <row r="8" spans="1:23" s="163" customFormat="1" ht="15.5" x14ac:dyDescent="0.35">
      <c r="A8" s="164"/>
      <c r="B8" s="165"/>
      <c r="C8" s="156" t="s">
        <v>7363</v>
      </c>
      <c r="D8" s="165" t="s">
        <v>6929</v>
      </c>
      <c r="E8" s="160" t="e">
        <f>VLOOKUP(D8,[2]ACTIF!$A:$D,4,0)</f>
        <v>#N/A</v>
      </c>
      <c r="F8" s="160" t="e">
        <f>VLOOKUP(D8,[2]ACTIF!$A:$C,3,0)</f>
        <v>#N/A</v>
      </c>
      <c r="G8" s="154" t="str">
        <f>VLOOKUP(Table4[[#This Row],[Site ID]],Extract!D:G,4,0)</f>
        <v>2026-03-19 17:24:32</v>
      </c>
      <c r="H8" s="166">
        <f ca="1">NOW() - G8 + TIME(1,0,0)</f>
        <v>40.106496412040237</v>
      </c>
      <c r="I8" s="85" t="s">
        <v>7099</v>
      </c>
      <c r="J8" s="159" t="s">
        <v>7100</v>
      </c>
      <c r="K8" s="158" t="s">
        <v>163</v>
      </c>
      <c r="L8" s="158" t="str">
        <f>IF(NOT(ISERROR(SEARCH("_URH_",Table4[[#This Row],[Site Name]]))), "Huawei_Rural", IF(NOT(ISERROR(SEARCH("_H_",Table4[[#This Row],[Site Name]]))), "Huawei",IF(NOT(ISERROR(SEARCH("_Z_",Table4[[#This Row],[Site Name]]))), "ZTE","Nokia")))</f>
        <v>Huawei</v>
      </c>
      <c r="M8" s="158" t="str">
        <f ca="1">IF(H8 &lt; 1/24, "T&lt;1H", IF(AND(H8&lt;2/24, H8&gt;1/24), "1H&lt;T&lt;2H", IF(AND(H8&lt;4/24, H8&gt;2/24), "2H&lt;T&lt;4H", IF(AND(H8&lt;8/24, H8&gt;4/24), "4H&lt;T&lt;8H", IF(AND(H8&lt;16/24, H8&gt;8/24), "8H&lt;T&lt;16H",IF(AND(H8&lt;24/24, H8&gt;16/24),"16H&lt;T&lt;24H", IF(AND(H8&lt;48/24, H8&gt;24/24),"24H&lt;T&lt;48H", "T&gt;48H")))))))</f>
        <v>T&gt;48H</v>
      </c>
      <c r="N8" s="156" t="s">
        <v>5872</v>
      </c>
      <c r="O8" s="167" t="str">
        <f>IF(J8="Power Status check Ongoing", "En Attente status Power", IF(J8&lt;&gt;"Power Status check Ongoing", _xlfn.CONCAT(K8, " ", "Ongoing")))</f>
        <v>OCM ING Ongoing</v>
      </c>
      <c r="P8" s="167" t="e">
        <f>VLOOKUP(D8,'[3]SBC And PowerCO Info'!A:C,3,0)</f>
        <v>#N/A</v>
      </c>
      <c r="Q8" s="167" t="str">
        <f>LEFT(D8,3)</f>
        <v>ADM</v>
      </c>
      <c r="R8" s="167" t="e">
        <f>VLOOKUP(D8,'[4]SBC And PowerCO Info'!A:N,12,0)</f>
        <v>#N/A</v>
      </c>
      <c r="S8" s="168" t="str">
        <f>_xlfn.CONCAT(Table4[[#This Row],[Site Name]], ": ", IF(ISNUMBER(SEARCH(CHAR(10),J8)), LEFT(J8, SEARCH(CHAR(10),J8)-1), J8))</f>
        <v>ADM_216_H_Mawi: New site not yet transferred to MSP</v>
      </c>
      <c r="T8" s="167" t="str">
        <f>IF(ISNA(VLOOKUP([5]!Table4[[#This Row],[Site ID]],[5]PMO!A:A,1,0)),"No","Yes")</f>
        <v>Yes</v>
      </c>
      <c r="U8" s="167" t="e">
        <f>VLOOKUP(Table4[[#This Row],[Site ID]],'[6]URH &amp; URZ'!$A:$C,3,0)</f>
        <v>#N/A</v>
      </c>
      <c r="V8" s="167" t="str">
        <f>VLOOKUP(Table4[[#This Row],[Site ID]],[6]NSB!$A:$C,3,0)</f>
        <v>Not Transferred</v>
      </c>
      <c r="W8" s="167" t="e">
        <f>VLOOKUP(Table4[[#This Row],[Site ID]],[7]OCTOBRE_25!$J:$L,3,0)</f>
        <v>#N/A</v>
      </c>
    </row>
    <row r="9" spans="1:23" s="163" customFormat="1" ht="15.5" x14ac:dyDescent="0.35">
      <c r="A9" s="164"/>
      <c r="B9" s="165"/>
      <c r="C9" s="156" t="s">
        <v>7115</v>
      </c>
      <c r="D9" s="165" t="s">
        <v>7366</v>
      </c>
      <c r="E9" s="160" t="s">
        <v>7062</v>
      </c>
      <c r="F9" s="160" t="s">
        <v>3908</v>
      </c>
      <c r="G9" s="154" t="str">
        <f>VLOOKUP(Table4[[#This Row],[Site ID]],Extract!D:G,4,0)</f>
        <v>2026-03-28 09:34:51</v>
      </c>
      <c r="H9" s="166">
        <f ca="1">NOW() - G9 + TIME(1,0,0)</f>
        <v>31.432665393522864</v>
      </c>
      <c r="I9" s="85" t="s">
        <v>7099</v>
      </c>
      <c r="J9" s="159" t="s">
        <v>7100</v>
      </c>
      <c r="K9" s="158" t="s">
        <v>163</v>
      </c>
      <c r="L9" s="158" t="str">
        <f>IF(NOT(ISERROR(SEARCH("_URH_",Table4[[#This Row],[Site Name]]))), "Huawei_Rural", IF(NOT(ISERROR(SEARCH("_H_",Table4[[#This Row],[Site Name]]))), "Huawei",IF(NOT(ISERROR(SEARCH("_Z_",Table4[[#This Row],[Site Name]]))), "ZTE","Nokia")))</f>
        <v>Huawei_Rural</v>
      </c>
      <c r="M9" s="158" t="str">
        <f ca="1">IF(H9 &lt; 1/24, "T&lt;1H", IF(AND(H9&lt;2/24, H9&gt;1/24), "1H&lt;T&lt;2H", IF(AND(H9&lt;4/24, H9&gt;2/24), "2H&lt;T&lt;4H", IF(AND(H9&lt;8/24, H9&gt;4/24), "4H&lt;T&lt;8H", IF(AND(H9&lt;16/24, H9&gt;8/24), "8H&lt;T&lt;16H",IF(AND(H9&lt;24/24, H9&gt;16/24),"16H&lt;T&lt;24H", IF(AND(H9&lt;48/24, H9&gt;24/24),"24H&lt;T&lt;48H", "T&gt;48H")))))))</f>
        <v>T&gt;48H</v>
      </c>
      <c r="N9" s="156" t="s">
        <v>5874</v>
      </c>
      <c r="O9" s="167" t="str">
        <f>IF(J9="Power Status check Ongoing", "En Attente status Power", IF(J9&lt;&gt;"Power Status check Ongoing", _xlfn.CONCAT(K9, " ", "Ongoing")))</f>
        <v>OCM ING Ongoing</v>
      </c>
      <c r="P9" s="167" t="e">
        <f>VLOOKUP(D9,'[3]SBC And PowerCO Info'!A:C,3,0)</f>
        <v>#N/A</v>
      </c>
      <c r="Q9" s="167" t="str">
        <f>LEFT(D9,3)</f>
        <v>EXN</v>
      </c>
      <c r="R9" s="167" t="e">
        <f>VLOOKUP(D9,'[4]SBC And PowerCO Info'!A:N,12,0)</f>
        <v>#N/A</v>
      </c>
      <c r="S9" s="168" t="str">
        <f>_xlfn.CONCAT(Table4[[#This Row],[Site Name]], ": ", IF(ISNUMBER(SEARCH(CHAR(10),J9)), LEFT(J9, SEARCH(CHAR(10),J9)-1), J9))</f>
        <v>EXN_394_URH_MAGAM_KOTOKO: New site not yet transferred to MSP</v>
      </c>
      <c r="T9" s="167" t="str">
        <f>IF(ISNA(VLOOKUP([5]!Table4[[#This Row],[Site ID]],[5]PMO!A:A,1,0)),"No","Yes")</f>
        <v>Yes</v>
      </c>
      <c r="U9" s="167" t="e">
        <f>VLOOKUP(Table4[[#This Row],[Site ID]],'[6]URH &amp; URZ'!$A:$C,3,0)</f>
        <v>#N/A</v>
      </c>
      <c r="V9" s="167" t="e">
        <f>VLOOKUP(Table4[[#This Row],[Site ID]],[6]NSB!$A:$C,3,0)</f>
        <v>#N/A</v>
      </c>
      <c r="W9" s="167" t="e">
        <f>VLOOKUP(Table4[[#This Row],[Site ID]],[7]OCTOBRE_25!$J:$L,3,0)</f>
        <v>#N/A</v>
      </c>
    </row>
    <row r="10" spans="1:23" s="163" customFormat="1" ht="409.5" x14ac:dyDescent="0.35">
      <c r="A10" s="164"/>
      <c r="B10" s="165"/>
      <c r="C10" s="156" t="s">
        <v>6541</v>
      </c>
      <c r="D10" s="165" t="s">
        <v>5612</v>
      </c>
      <c r="E10" s="160" t="s">
        <v>7062</v>
      </c>
      <c r="F10" s="160" t="s">
        <v>3908</v>
      </c>
      <c r="G10" s="154" t="str">
        <f>VLOOKUP(Table4[[#This Row],[Site ID]],Extract!D:G,4,0)</f>
        <v>2026-03-28 09:34:54</v>
      </c>
      <c r="H10" s="166">
        <f ca="1">NOW() - G10 + TIME(1,0,0)</f>
        <v>31.432630671299801</v>
      </c>
      <c r="I10" s="85" t="s">
        <v>7853</v>
      </c>
      <c r="J10" s="159" t="s">
        <v>7791</v>
      </c>
      <c r="K10" s="158" t="s">
        <v>7062</v>
      </c>
      <c r="L10" s="158" t="str">
        <f>IF(NOT(ISERROR(SEARCH("_URH_",Table4[[#This Row],[Site Name]]))), "Huawei_Rural", IF(NOT(ISERROR(SEARCH("_H_",Table4[[#This Row],[Site Name]]))), "Huawei",IF(NOT(ISERROR(SEARCH("_Z_",Table4[[#This Row],[Site Name]]))), "ZTE","Nokia")))</f>
        <v>Huawei_Rural</v>
      </c>
      <c r="M10" s="158" t="str">
        <f ca="1">IF(H10 &lt; 1/24, "T&lt;1H", IF(AND(H10&lt;2/24, H10&gt;1/24), "1H&lt;T&lt;2H", IF(AND(H10&lt;4/24, H10&gt;2/24), "2H&lt;T&lt;4H", IF(AND(H10&lt;8/24, H10&gt;4/24), "4H&lt;T&lt;8H", IF(AND(H10&lt;16/24, H10&gt;8/24), "8H&lt;T&lt;16H",IF(AND(H10&lt;24/24, H10&gt;16/24),"16H&lt;T&lt;24H", IF(AND(H10&lt;48/24, H10&gt;24/24),"24H&lt;T&lt;48H", "T&gt;48H")))))))</f>
        <v>T&gt;48H</v>
      </c>
      <c r="N10" s="156" t="s">
        <v>5874</v>
      </c>
      <c r="O10" s="167" t="str">
        <f>IF(J10="Power Status check Ongoing", "En Attente status Power", IF(J10&lt;&gt;"Power Status check Ongoing", _xlfn.CONCAT(K10, " ", "Ongoing")))</f>
        <v>Teleinfra Ongoing</v>
      </c>
      <c r="P10" s="167" t="str">
        <f>VLOOKUP(D10,'[3]SBC And PowerCO Info'!A:C,3,0)</f>
        <v>EXN</v>
      </c>
      <c r="Q10" s="167" t="str">
        <f>LEFT(D10,3)</f>
        <v>EXN</v>
      </c>
      <c r="R10" s="167" t="str">
        <f>VLOOKUP(D10,'[4]SBC And PowerCO Info'!A:N,12,0)</f>
        <v>TIF NORD</v>
      </c>
      <c r="S10" s="168" t="str">
        <f>_xlfn.CONCAT(Table4[[#This Row],[Site Name]], ": ", IF(ISNUMBER(SEARCH(CHAR(10),J10)), LEFT(J10, SEARCH(CHAR(10),J10)-1), J10))</f>
        <v>EXN_300_URH_KARENA: 28.04.2026: Karena à nouveau entièrement vandalisé la nuit 25/04/2026. Rapport D'intervention envoye a OCM pour MAD du materiel</v>
      </c>
      <c r="T10" s="167" t="str">
        <f>IF(ISNA(VLOOKUP([5]!Table4[[#This Row],[Site ID]],[5]PMO!A:A,1,0)),"No","Yes")</f>
        <v>Yes</v>
      </c>
      <c r="U10" s="167" t="str">
        <f>VLOOKUP(Table4[[#This Row],[Site ID]],'[6]URH &amp; URZ'!$A:$C,3,0)</f>
        <v>transfered</v>
      </c>
      <c r="V10" s="167" t="e">
        <f>VLOOKUP(Table4[[#This Row],[Site ID]],[6]NSB!$A:$C,3,0)</f>
        <v>#N/A</v>
      </c>
      <c r="W10" s="167" t="e">
        <f>VLOOKUP(Table4[[#This Row],[Site ID]],[7]OCTOBRE_25!$J:$L,3,0)</f>
        <v>#N/A</v>
      </c>
    </row>
    <row r="11" spans="1:23" s="163" customFormat="1" ht="15.5" x14ac:dyDescent="0.35">
      <c r="A11" s="164"/>
      <c r="B11" s="165"/>
      <c r="C11" s="156" t="s">
        <v>6652</v>
      </c>
      <c r="D11" s="165" t="s">
        <v>7365</v>
      </c>
      <c r="E11" s="160" t="s">
        <v>7062</v>
      </c>
      <c r="F11" s="160" t="s">
        <v>3908</v>
      </c>
      <c r="G11" s="154" t="str">
        <f>VLOOKUP(Table4[[#This Row],[Site ID]],Extract!D:G,4,0)</f>
        <v>2026-03-28 09:36:11</v>
      </c>
      <c r="H11" s="166">
        <f ca="1">NOW() - G11 + TIME(1,0,0)</f>
        <v>31.431739467591495</v>
      </c>
      <c r="I11" s="85" t="s">
        <v>7099</v>
      </c>
      <c r="J11" s="159" t="s">
        <v>7100</v>
      </c>
      <c r="K11" s="158" t="s">
        <v>163</v>
      </c>
      <c r="L11" s="158" t="str">
        <f>IF(NOT(ISERROR(SEARCH("_URH_",Table4[[#This Row],[Site Name]]))), "Huawei_Rural", IF(NOT(ISERROR(SEARCH("_H_",Table4[[#This Row],[Site Name]]))), "Huawei",IF(NOT(ISERROR(SEARCH("_Z_",Table4[[#This Row],[Site Name]]))), "ZTE","Nokia")))</f>
        <v>Huawei_Rural</v>
      </c>
      <c r="M11" s="158" t="str">
        <f ca="1">IF(H11 &lt; 1/24, "T&lt;1H", IF(AND(H11&lt;2/24, H11&gt;1/24), "1H&lt;T&lt;2H", IF(AND(H11&lt;4/24, H11&gt;2/24), "2H&lt;T&lt;4H", IF(AND(H11&lt;8/24, H11&gt;4/24), "4H&lt;T&lt;8H", IF(AND(H11&lt;16/24, H11&gt;8/24), "8H&lt;T&lt;16H",IF(AND(H11&lt;24/24, H11&gt;16/24),"16H&lt;T&lt;24H", IF(AND(H11&lt;48/24, H11&gt;24/24),"24H&lt;T&lt;48H", "T&gt;48H")))))))</f>
        <v>T&gt;48H</v>
      </c>
      <c r="N11" s="156" t="s">
        <v>5874</v>
      </c>
      <c r="O11" s="167" t="str">
        <f>IF(J11="Power Status check Ongoing", "En Attente status Power", IF(J11&lt;&gt;"Power Status check Ongoing", _xlfn.CONCAT(K11, " ", "Ongoing")))</f>
        <v>OCM ING Ongoing</v>
      </c>
      <c r="P11" s="167" t="e">
        <f>VLOOKUP(D11,'[3]SBC And PowerCO Info'!A:C,3,0)</f>
        <v>#N/A</v>
      </c>
      <c r="Q11" s="167" t="str">
        <f>LEFT(D11,3)</f>
        <v>EXN</v>
      </c>
      <c r="R11" s="167" t="e">
        <f>VLOOKUP(D11,'[4]SBC And PowerCO Info'!A:N,12,0)</f>
        <v>#N/A</v>
      </c>
      <c r="S11" s="168" t="str">
        <f>_xlfn.CONCAT(Table4[[#This Row],[Site Name]], ": ", IF(ISNUMBER(SEARCH(CHAR(10),J11)), LEFT(J11, SEARCH(CHAR(10),J11)-1), J11))</f>
        <v>EXN_383_URH_AKMASSIRAK: New site not yet transferred to MSP</v>
      </c>
      <c r="T11" s="167" t="str">
        <f>IF(ISNA(VLOOKUP([5]!Table4[[#This Row],[Site ID]],[5]PMO!A:A,1,0)),"No","Yes")</f>
        <v>Yes</v>
      </c>
      <c r="U11" s="167" t="e">
        <f>VLOOKUP(Table4[[#This Row],[Site ID]],'[6]URH &amp; URZ'!$A:$C,3,0)</f>
        <v>#N/A</v>
      </c>
      <c r="V11" s="167" t="e">
        <f>VLOOKUP(Table4[[#This Row],[Site ID]],[6]NSB!$A:$C,3,0)</f>
        <v>#N/A</v>
      </c>
      <c r="W11" s="167" t="e">
        <f>VLOOKUP(Table4[[#This Row],[Site ID]],[7]OCTOBRE_25!$J:$L,3,0)</f>
        <v>#N/A</v>
      </c>
    </row>
    <row r="12" spans="1:23" s="163" customFormat="1" ht="356.5" x14ac:dyDescent="0.35">
      <c r="A12" s="164"/>
      <c r="B12" s="165"/>
      <c r="C12" s="165" t="s">
        <v>7379</v>
      </c>
      <c r="D12" s="165" t="s">
        <v>445</v>
      </c>
      <c r="E12" s="160" t="str">
        <f>VLOOKUP(D12,[2]ACTIF!$A:$D,4,0)</f>
        <v>Camusat</v>
      </c>
      <c r="F12" s="160" t="str">
        <f>VLOOKUP(D12,[2]ACTIF!$A:$C,3,0)</f>
        <v>Hybrid Solar - S3</v>
      </c>
      <c r="G12" s="154">
        <f>VLOOKUP(Table4[[#This Row],[Site ID]],Extract!D:G,4,0)</f>
        <v>46109.587326388886</v>
      </c>
      <c r="H12" s="166">
        <f ca="1">NOW() - G12 + TIME(1,0,0)</f>
        <v>31.244540393522282</v>
      </c>
      <c r="I12" s="85" t="s">
        <v>5868</v>
      </c>
      <c r="J12" s="159" t="s">
        <v>7983</v>
      </c>
      <c r="K12" s="158" t="s">
        <v>100</v>
      </c>
      <c r="L12" s="167" t="str">
        <f>IF(NOT(ISERROR(SEARCH("_URH_",Table4[[#This Row],[Site Name]]))), "Huawei_Rural", IF(NOT(ISERROR(SEARCH("_H_",Table4[[#This Row],[Site Name]]))), "Huawei",IF(NOT(ISERROR(SEARCH("_Z_",Table4[[#This Row],[Site Name]]))), "ZTE","Nokia")))</f>
        <v>Nokia</v>
      </c>
      <c r="M12" s="167" t="str">
        <f ca="1">IF(H12 &lt; 1/24, "T&lt;1H", IF(AND(H12&lt;2/24, H12&gt;1/24), "1H&lt;T&lt;2H", IF(AND(H12&lt;4/24, H12&gt;2/24), "2H&lt;T&lt;4H", IF(AND(H12&lt;8/24, H12&gt;4/24), "4H&lt;T&lt;8H", IF(AND(H12&lt;16/24, H12&gt;8/24), "8H&lt;T&lt;16H",IF(AND(H12&lt;24/24, H12&gt;16/24),"16H&lt;T&lt;24H", IF(AND(H12&lt;48/24, H12&gt;24/24),"24H&lt;T&lt;48H", "T&gt;48H")))))))</f>
        <v>T&gt;48H</v>
      </c>
      <c r="N12" s="165" t="s">
        <v>98</v>
      </c>
      <c r="O12" s="167" t="str">
        <f>IF(J12="Power Status check Ongoing", "En Attente status Power", IF(J12&lt;&gt;"Power Status check Ongoing", _xlfn.CONCAT(K12, " ", "Ongoing")))</f>
        <v>OCM SPMS Ongoing</v>
      </c>
      <c r="P12" s="167" t="str">
        <f>VLOOKUP(D12,'[3]SBC And PowerCO Info'!A:C,3,0)</f>
        <v>ADM</v>
      </c>
      <c r="Q12" s="167" t="str">
        <f>LEFT(D12,3)</f>
        <v>ADM</v>
      </c>
      <c r="R12" s="167" t="str">
        <f>VLOOKUP(D12,'[4]SBC And PowerCO Info'!A:N,12,0)</f>
        <v>TIF NORD</v>
      </c>
      <c r="S12" s="168" t="str">
        <f>_xlfn.CONCAT(Table4[[#This Row],[Site Name]], ": ", IF(ISNUMBER(SEARCH(CHAR(10),J12)), LEFT(J12, SEARCH(CHAR(10),J12)-1), J12))</f>
        <v xml:space="preserve">Ouru-Dara_G9U9U21_ADM_148: 28/04/2026 Verification en cours de la disponibilité du modem en cours update asap </v>
      </c>
      <c r="T12" s="167" t="str">
        <f>IF(ISNA(VLOOKUP([5]!Table4[[#This Row],[Site ID]],[5]PMO!A:A,1,0)),"No","Yes")</f>
        <v>Yes</v>
      </c>
      <c r="U12" s="167" t="e">
        <f>VLOOKUP(Table4[[#This Row],[Site ID]],'[6]URH &amp; URZ'!$A:$C,3,0)</f>
        <v>#N/A</v>
      </c>
      <c r="V12" s="167" t="e">
        <f>VLOOKUP(Table4[[#This Row],[Site ID]],[6]NSB!$A:$C,3,0)</f>
        <v>#N/A</v>
      </c>
      <c r="W12" s="167" t="str">
        <f>VLOOKUP(Table4[[#This Row],[Site ID]],[7]OCTOBRE_25!$J:$L,3,0)</f>
        <v>Oura-Dara</v>
      </c>
    </row>
    <row r="13" spans="1:23" s="163" customFormat="1" ht="15.5" x14ac:dyDescent="0.35">
      <c r="A13" s="164"/>
      <c r="B13" s="165"/>
      <c r="C13" s="165" t="s">
        <v>7387</v>
      </c>
      <c r="D13" s="165" t="s">
        <v>6920</v>
      </c>
      <c r="E13" s="160" t="e">
        <f>VLOOKUP(D13,[2]ACTIF!$A:$D,4,0)</f>
        <v>#N/A</v>
      </c>
      <c r="F13" s="160" t="e">
        <f>VLOOKUP(D13,[2]ACTIF!$A:$C,3,0)</f>
        <v>#N/A</v>
      </c>
      <c r="G13" s="154">
        <f>VLOOKUP(Table4[[#This Row],[Site ID]],Extract!D:G,4,0)</f>
        <v>46109.605381944442</v>
      </c>
      <c r="H13" s="166">
        <f ca="1">NOW() - G13 + TIME(1,0,0)</f>
        <v>31.22648483796608</v>
      </c>
      <c r="I13" s="85" t="s">
        <v>7099</v>
      </c>
      <c r="J13" s="159" t="s">
        <v>7100</v>
      </c>
      <c r="K13" s="158" t="s">
        <v>163</v>
      </c>
      <c r="L13" s="167" t="str">
        <f>IF(NOT(ISERROR(SEARCH("_URH_",Table4[[#This Row],[Site Name]]))), "Huawei_Rural", IF(NOT(ISERROR(SEARCH("_H_",Table4[[#This Row],[Site Name]]))), "Huawei",IF(NOT(ISERROR(SEARCH("_Z_",Table4[[#This Row],[Site Name]]))), "ZTE","Nokia")))</f>
        <v>Nokia</v>
      </c>
      <c r="M13" s="167" t="str">
        <f ca="1">IF(H13 &lt; 1/24, "T&lt;1H", IF(AND(H13&lt;2/24, H13&gt;1/24), "1H&lt;T&lt;2H", IF(AND(H13&lt;4/24, H13&gt;2/24), "2H&lt;T&lt;4H", IF(AND(H13&lt;8/24, H13&gt;4/24), "4H&lt;T&lt;8H", IF(AND(H13&lt;16/24, H13&gt;8/24), "8H&lt;T&lt;16H",IF(AND(H13&lt;24/24, H13&gt;16/24),"16H&lt;T&lt;24H", IF(AND(H13&lt;48/24, H13&gt;24/24),"24H&lt;T&lt;48H", "T&gt;48H")))))))</f>
        <v>T&gt;48H</v>
      </c>
      <c r="N13" s="165" t="s">
        <v>98</v>
      </c>
      <c r="O13" s="167" t="str">
        <f>IF(J13="Power Status check Ongoing", "En Attente status Power", IF(J13&lt;&gt;"Power Status check Ongoing", _xlfn.CONCAT(K13, " ", "Ongoing")))</f>
        <v>OCM ING Ongoing</v>
      </c>
      <c r="P13" s="167" t="e">
        <f>VLOOKUP(D13,'[3]SBC And PowerCO Info'!A:C,3,0)</f>
        <v>#N/A</v>
      </c>
      <c r="Q13" s="167" t="str">
        <f>LEFT(D13,3)</f>
        <v>CTR</v>
      </c>
      <c r="R13" s="167" t="e">
        <f>VLOOKUP(D13,'[4]SBC And PowerCO Info'!A:N,12,0)</f>
        <v>#N/A</v>
      </c>
      <c r="S13" s="168" t="str">
        <f>_xlfn.CONCAT(Table4[[#This Row],[Site Name]], ": ", IF(ISNUMBER(SEARCH(CHAR(10),J13)), LEFT(J13, SEARCH(CHAR(10),J13)-1), J13))</f>
        <v>Mankim_N_G9U9L8L7_CTR_987: New site not yet transferred to MSP</v>
      </c>
      <c r="T13" s="167" t="str">
        <f>IF(ISNA(VLOOKUP([5]!Table4[[#This Row],[Site ID]],[5]PMO!A:A,1,0)),"No","Yes")</f>
        <v>Yes</v>
      </c>
      <c r="U13" s="167" t="e">
        <f>VLOOKUP(Table4[[#This Row],[Site ID]],'[6]URH &amp; URZ'!$A:$C,3,0)</f>
        <v>#N/A</v>
      </c>
      <c r="V13" s="167" t="e">
        <f>VLOOKUP(Table4[[#This Row],[Site ID]],[6]NSB!$A:$C,3,0)</f>
        <v>#N/A</v>
      </c>
      <c r="W13" s="167" t="e">
        <f>VLOOKUP(Table4[[#This Row],[Site ID]],[7]OCTOBRE_25!$J:$L,3,0)</f>
        <v>#N/A</v>
      </c>
    </row>
    <row r="14" spans="1:23" s="163" customFormat="1" ht="263.5" x14ac:dyDescent="0.35">
      <c r="A14" s="164"/>
      <c r="B14" s="165"/>
      <c r="C14" s="165" t="s">
        <v>7406</v>
      </c>
      <c r="D14" s="165" t="s">
        <v>288</v>
      </c>
      <c r="E14" s="160" t="str">
        <f>VLOOKUP(D14,[2]ACTIF!$A:$D,4,0)</f>
        <v>IHS</v>
      </c>
      <c r="F14" s="160" t="str">
        <f>VLOOKUP(D14,[2]ACTIF!$A:$C,3,0)</f>
        <v>Grid-Gen-Lithium</v>
      </c>
      <c r="G14" s="154">
        <f>VLOOKUP(Table4[[#This Row],[Site ID]],Extract!D:G,4,0)</f>
        <v>46115.073425925926</v>
      </c>
      <c r="H14" s="166">
        <f ca="1">NOW() - G14 + TIME(1,0,0)</f>
        <v>25.758440856482292</v>
      </c>
      <c r="I14" s="85" t="s">
        <v>5894</v>
      </c>
      <c r="J14" s="159" t="s">
        <v>7805</v>
      </c>
      <c r="K14" s="158" t="s">
        <v>5892</v>
      </c>
      <c r="L14" s="167" t="str">
        <f>IF(NOT(ISERROR(SEARCH("_URH_",Table4[[#This Row],[Site Name]]))), "Huawei_Rural", IF(NOT(ISERROR(SEARCH("_H_",Table4[[#This Row],[Site Name]]))), "Huawei",IF(NOT(ISERROR(SEARCH("_Z_",Table4[[#This Row],[Site Name]]))), "ZTE","Nokia")))</f>
        <v>Nokia</v>
      </c>
      <c r="M14" s="167" t="str">
        <f ca="1">IF(H14 &lt; 1/24, "T&lt;1H", IF(AND(H14&lt;2/24, H14&gt;1/24), "1H&lt;T&lt;2H", IF(AND(H14&lt;4/24, H14&gt;2/24), "2H&lt;T&lt;4H", IF(AND(H14&lt;8/24, H14&gt;4/24), "4H&lt;T&lt;8H", IF(AND(H14&lt;16/24, H14&gt;8/24), "8H&lt;T&lt;16H",IF(AND(H14&lt;24/24, H14&gt;16/24),"16H&lt;T&lt;24H", IF(AND(H14&lt;48/24, H14&gt;24/24),"24H&lt;T&lt;48H", "T&gt;48H")))))))</f>
        <v>T&gt;48H</v>
      </c>
      <c r="N14" s="165" t="s">
        <v>98</v>
      </c>
      <c r="O14" s="167" t="str">
        <f>IF(J14="Power Status check Ongoing", "En Attente status Power", IF(J14&lt;&gt;"Power Status check Ongoing", _xlfn.CONCAT(K14, " ", "Ongoing")))</f>
        <v>Hammer Ongoing</v>
      </c>
      <c r="P14" s="167" t="str">
        <f>VLOOKUP(D14,'[3]SBC And PowerCO Info'!A:C,3,0)</f>
        <v>NRO</v>
      </c>
      <c r="Q14" s="167" t="str">
        <f>LEFT(D14,3)</f>
        <v>NRO</v>
      </c>
      <c r="R14" s="167" t="str">
        <f>VLOOKUP(D14,'[4]SBC And PowerCO Info'!A:N,12,0)</f>
        <v>I-ENG</v>
      </c>
      <c r="S14" s="168" t="str">
        <f>_xlfn.CONCAT(Table4[[#This Row],[Site Name]], ": ", IF(ISNUMBER(SEARCH(CHAR(10),J14)), LEFT(J14, SEARCH(CHAR(10),J14)-1), J14))</f>
        <v>Baba-Babungo-IHS_G9U9U21_NRO_085: 28.04.2026: Site to be visited this weekend depending on access</v>
      </c>
      <c r="T14" s="167" t="str">
        <f>IF(ISNA(VLOOKUP([5]!Table4[[#This Row],[Site ID]],[5]PMO!A:A,1,0)),"No","Yes")</f>
        <v>Yes</v>
      </c>
      <c r="U14" s="167" t="e">
        <f>VLOOKUP(Table4[[#This Row],[Site ID]],'[6]URH &amp; URZ'!$A:$C,3,0)</f>
        <v>#N/A</v>
      </c>
      <c r="V14" s="167" t="e">
        <f>VLOOKUP(Table4[[#This Row],[Site ID]],[6]NSB!$A:$C,3,0)</f>
        <v>#N/A</v>
      </c>
      <c r="W14" s="167" t="str">
        <f>VLOOKUP(Table4[[#This Row],[Site ID]],[7]OCTOBRE_25!$J:$L,3,0)</f>
        <v>Baba-Babungo</v>
      </c>
    </row>
    <row r="15" spans="1:23" s="163" customFormat="1" ht="15.5" x14ac:dyDescent="0.35">
      <c r="A15" s="164"/>
      <c r="B15" s="165"/>
      <c r="C15" s="156" t="s">
        <v>7369</v>
      </c>
      <c r="D15" s="165" t="s">
        <v>7407</v>
      </c>
      <c r="E15" s="160" t="e">
        <f>VLOOKUP(D15,[2]ACTIF!$A:$D,4,0)</f>
        <v>#N/A</v>
      </c>
      <c r="F15" s="160" t="e">
        <f>VLOOKUP(D15,[2]ACTIF!$A:$C,3,0)</f>
        <v>#N/A</v>
      </c>
      <c r="G15" s="154" t="str">
        <f>VLOOKUP(Table4[[#This Row],[Site ID]],Extract!D:G,4,0)</f>
        <v>2026-04-07 19:13:18</v>
      </c>
      <c r="H15" s="166">
        <f ca="1">NOW() - G15 + TIME(1,0,0)</f>
        <v>21.030964004627702</v>
      </c>
      <c r="I15" s="85" t="s">
        <v>7099</v>
      </c>
      <c r="J15" s="159" t="s">
        <v>7100</v>
      </c>
      <c r="K15" s="158" t="s">
        <v>163</v>
      </c>
      <c r="L15" s="158" t="str">
        <f>IF(NOT(ISERROR(SEARCH("_URH_",Table4[[#This Row],[Site Name]]))), "Huawei_Rural", IF(NOT(ISERROR(SEARCH("_H_",Table4[[#This Row],[Site Name]]))), "Huawei",IF(NOT(ISERROR(SEARCH("_Z_",Table4[[#This Row],[Site Name]]))), "ZTE","Nokia")))</f>
        <v>Huawei</v>
      </c>
      <c r="M15" s="158" t="str">
        <f ca="1">IF(H15 &lt; 1/24, "T&lt;1H", IF(AND(H15&lt;2/24, H15&gt;1/24), "1H&lt;T&lt;2H", IF(AND(H15&lt;4/24, H15&gt;2/24), "2H&lt;T&lt;4H", IF(AND(H15&lt;8/24, H15&gt;4/24), "4H&lt;T&lt;8H", IF(AND(H15&lt;16/24, H15&gt;8/24), "8H&lt;T&lt;16H",IF(AND(H15&lt;24/24, H15&gt;16/24),"16H&lt;T&lt;24H", IF(AND(H15&lt;48/24, H15&gt;24/24),"24H&lt;T&lt;48H", "T&gt;48H")))))))</f>
        <v>T&gt;48H</v>
      </c>
      <c r="N15" s="156" t="s">
        <v>5872</v>
      </c>
      <c r="O15" s="167" t="str">
        <f>IF(J15="Power Status check Ongoing", "En Attente status Power", IF(J15&lt;&gt;"Power Status check Ongoing", _xlfn.CONCAT(K15, " ", "Ongoing")))</f>
        <v>OCM ING Ongoing</v>
      </c>
      <c r="P15" s="167" t="e">
        <f>VLOOKUP(D15,'[3]SBC And PowerCO Info'!A:C,3,0)</f>
        <v>#N/A</v>
      </c>
      <c r="Q15" s="167" t="str">
        <f>LEFT(D15,3)</f>
        <v>EXN</v>
      </c>
      <c r="R15" s="167" t="e">
        <f>VLOOKUP(D15,'[4]SBC And PowerCO Info'!A:N,12,0)</f>
        <v>#N/A</v>
      </c>
      <c r="S15" s="168" t="str">
        <f>_xlfn.CONCAT(Table4[[#This Row],[Site Name]], ": ", IF(ISNUMBER(SEARCH(CHAR(10),J15)), LEFT(J15, SEARCH(CHAR(10),J15)-1), J15))</f>
        <v>EXN_569_H_KOUSSERI-CAMTEL: New site not yet transferred to MSP</v>
      </c>
      <c r="T15" s="167" t="str">
        <f>IF(ISNA(VLOOKUP([5]!Table4[[#This Row],[Site ID]],[5]PMO!A:A,1,0)),"No","Yes")</f>
        <v>Yes</v>
      </c>
      <c r="U15" s="167" t="e">
        <f>VLOOKUP(Table4[[#This Row],[Site ID]],'[6]URH &amp; URZ'!$A:$C,3,0)</f>
        <v>#N/A</v>
      </c>
      <c r="V15" s="167" t="str">
        <f>VLOOKUP(Table4[[#This Row],[Site ID]],[6]NSB!$A:$C,3,0)</f>
        <v>Not Transferred</v>
      </c>
      <c r="W15" s="167" t="e">
        <f>VLOOKUP(Table4[[#This Row],[Site ID]],[7]OCTOBRE_25!$J:$L,3,0)</f>
        <v>#N/A</v>
      </c>
    </row>
    <row r="16" spans="1:23" s="163" customFormat="1" ht="93" x14ac:dyDescent="0.35">
      <c r="A16" s="164"/>
      <c r="B16" s="165"/>
      <c r="C16" s="157" t="s">
        <v>7461</v>
      </c>
      <c r="D16" s="165" t="s">
        <v>2266</v>
      </c>
      <c r="E16" s="160" t="str">
        <f>VLOOKUP(D16,[2]ACTIF!$A:$D,4,0)</f>
        <v>IHS</v>
      </c>
      <c r="F16" s="160" t="str">
        <f>VLOOKUP(D16,[2]ACTIF!$A:$C,3,0)</f>
        <v>Grid-Gen</v>
      </c>
      <c r="G16" s="154" t="str">
        <f>VLOOKUP(Table4[[#This Row],[Site ID]],Extract!D:G,4,0)</f>
        <v>2026-04-08 09:15:36</v>
      </c>
      <c r="H16" s="166">
        <f ca="1">NOW() - G16 + TIME(1,0,0)</f>
        <v>20.446033449074701</v>
      </c>
      <c r="I16" s="85" t="s">
        <v>5868</v>
      </c>
      <c r="J16" s="159" t="s">
        <v>7851</v>
      </c>
      <c r="K16" s="158" t="s">
        <v>100</v>
      </c>
      <c r="L16" s="155" t="str">
        <f>IF(NOT(ISERROR(SEARCH("_URH_",Table4[[#This Row],[Site Name]]))), "Huawei_Rural", IF(NOT(ISERROR(SEARCH("_H_",Table4[[#This Row],[Site Name]]))), "Huawei",IF(NOT(ISERROR(SEARCH("_Z_",Table4[[#This Row],[Site Name]]))), "ZTE","Nokia")))</f>
        <v>ZTE</v>
      </c>
      <c r="M16" s="155" t="str">
        <f ca="1">IF(H16 &lt; 1/24, "T&lt;1H", IF(AND(H16&lt;2/24, H16&gt;1/24), "1H&lt;T&lt;2H", IF(AND(H16&lt;4/24, H16&gt;2/24), "2H&lt;T&lt;4H", IF(AND(H16&lt;8/24, H16&gt;4/24), "4H&lt;T&lt;8H", IF(AND(H16&lt;16/24, H16&gt;8/24), "8H&lt;T&lt;16H",IF(AND(H16&lt;24/24, H16&gt;16/24),"16H&lt;T&lt;24H", IF(AND(H16&lt;48/24, H16&gt;24/24),"24H&lt;T&lt;48H", "T&gt;48H")))))))</f>
        <v>T&gt;48H</v>
      </c>
      <c r="N16" s="165"/>
      <c r="O16" s="167" t="str">
        <f>IF(J16="Power Status check Ongoing", "En Attente status Power", IF(J16&lt;&gt;"Power Status check Ongoing", _xlfn.CONCAT(K16, " ", "Ongoing")))</f>
        <v>OCM SPMS Ongoing</v>
      </c>
      <c r="P16" s="167" t="str">
        <f>VLOOKUP(D16,'[3]SBC And PowerCO Info'!A:C,3,0)</f>
        <v>CTR</v>
      </c>
      <c r="Q16" s="167" t="str">
        <f>LEFT(D16,3)</f>
        <v>CTR</v>
      </c>
      <c r="R16" s="167" t="str">
        <f>VLOOKUP(D16,'[4]SBC And PowerCO Info'!A:N,12,0)</f>
        <v>AFRO</v>
      </c>
      <c r="S16" s="168" t="str">
        <f>_xlfn.CONCAT(Table4[[#This Row],[Site Name]], ": ", IF(ISNUMBER(SEARCH(CHAR(10),J16)), LEFT(J16, SEARCH(CHAR(10),J16)-1), J16))</f>
        <v>CTR_366_Z_Zamakoe-MTN: 28/04/2026 ODU MPT 7-8 GHz 3DB20859AB faulty en attente de MAD</v>
      </c>
      <c r="T16" s="167" t="str">
        <f>IF(ISNA(VLOOKUP([5]!Table4[[#This Row],[Site ID]],[5]PMO!A:A,1,0)),"No","Yes")</f>
        <v>Yes</v>
      </c>
      <c r="U16" s="167" t="e">
        <f>VLOOKUP(Table4[[#This Row],[Site ID]],'[6]URH &amp; URZ'!$A:$C,3,0)</f>
        <v>#N/A</v>
      </c>
      <c r="V16" s="167" t="e">
        <f>VLOOKUP(Table4[[#This Row],[Site ID]],[6]NSB!$A:$C,3,0)</f>
        <v>#N/A</v>
      </c>
      <c r="W16" s="167" t="str">
        <f>VLOOKUP(Table4[[#This Row],[Site ID]],[7]OCTOBRE_25!$J:$L,3,0)</f>
        <v>Zamakoe</v>
      </c>
    </row>
    <row r="17" spans="1:23" s="163" customFormat="1" ht="15.5" x14ac:dyDescent="0.35">
      <c r="A17" s="164"/>
      <c r="B17" s="165"/>
      <c r="C17" s="156" t="s">
        <v>7463</v>
      </c>
      <c r="D17" s="165" t="s">
        <v>7412</v>
      </c>
      <c r="E17" s="160" t="e">
        <f>VLOOKUP(D17,[2]ACTIF!$A:$D,4,0)</f>
        <v>#N/A</v>
      </c>
      <c r="F17" s="160" t="e">
        <f>VLOOKUP(D17,[2]ACTIF!$A:$C,3,0)</f>
        <v>#N/A</v>
      </c>
      <c r="G17" s="154" t="str">
        <f>VLOOKUP(Table4[[#This Row],[Site ID]],Extract!D:G,4,0)</f>
        <v>2026-04-08 20:52:16</v>
      </c>
      <c r="H17" s="166">
        <f ca="1">NOW() - G17 + TIME(1,0,0)</f>
        <v>19.96223715277544</v>
      </c>
      <c r="I17" s="85" t="s">
        <v>7405</v>
      </c>
      <c r="J17" s="159" t="s">
        <v>7100</v>
      </c>
      <c r="K17" s="158" t="s">
        <v>163</v>
      </c>
      <c r="L17" s="158" t="str">
        <f>IF(NOT(ISERROR(SEARCH("_URH_",Table4[[#This Row],[Site Name]]))), "Huawei_Rural", IF(NOT(ISERROR(SEARCH("_H_",Table4[[#This Row],[Site Name]]))), "Huawei",IF(NOT(ISERROR(SEARCH("_Z_",Table4[[#This Row],[Site Name]]))), "ZTE","Nokia")))</f>
        <v>Huawei</v>
      </c>
      <c r="M17" s="158" t="str">
        <f ca="1">IF(H17 &lt; 1/24, "T&lt;1H", IF(AND(H17&lt;2/24, H17&gt;1/24), "1H&lt;T&lt;2H", IF(AND(H17&lt;4/24, H17&gt;2/24), "2H&lt;T&lt;4H", IF(AND(H17&lt;8/24, H17&gt;4/24), "4H&lt;T&lt;8H", IF(AND(H17&lt;16/24, H17&gt;8/24), "8H&lt;T&lt;16H",IF(AND(H17&lt;24/24, H17&gt;16/24),"16H&lt;T&lt;24H", IF(AND(H17&lt;48/24, H17&gt;24/24),"24H&lt;T&lt;48H", "T&gt;48H")))))))</f>
        <v>T&gt;48H</v>
      </c>
      <c r="N17" s="156" t="s">
        <v>5871</v>
      </c>
      <c r="O17" s="167" t="str">
        <f>IF(J17="Power Status check Ongoing", "En Attente status Power", IF(J17&lt;&gt;"Power Status check Ongoing", _xlfn.CONCAT(K17, " ", "Ongoing")))</f>
        <v>OCM ING Ongoing</v>
      </c>
      <c r="P17" s="167" t="e">
        <f>VLOOKUP(D17,'[3]SBC And PowerCO Info'!A:C,3,0)</f>
        <v>#N/A</v>
      </c>
      <c r="Q17" s="167" t="str">
        <f>LEFT(D17,3)</f>
        <v>EXN</v>
      </c>
      <c r="R17" s="167" t="e">
        <f>VLOOKUP(D17,'[4]SBC And PowerCO Info'!A:N,12,0)</f>
        <v>#N/A</v>
      </c>
      <c r="S17" s="168" t="str">
        <f>_xlfn.CONCAT(Table4[[#This Row],[Site Name]], ": ", IF(ISNUMBER(SEARCH(CHAR(10),J17)), LEFT(J17, SEARCH(CHAR(10),J17)-1), J17))</f>
        <v>EXN_574_H_Mokolo-CAMTEL_U, LogicRNCID=388: New site not yet transferred to MSP</v>
      </c>
      <c r="T17" s="167" t="str">
        <f>IF(ISNA(VLOOKUP([5]!Table4[[#This Row],[Site ID]],[5]PMO!A:A,1,0)),"No","Yes")</f>
        <v>Yes</v>
      </c>
      <c r="U17" s="167" t="e">
        <f>VLOOKUP(Table4[[#This Row],[Site ID]],'[6]URH &amp; URZ'!$A:$C,3,0)</f>
        <v>#N/A</v>
      </c>
      <c r="V17" s="167" t="e">
        <f>VLOOKUP(Table4[[#This Row],[Site ID]],[6]NSB!$A:$C,3,0)</f>
        <v>#N/A</v>
      </c>
      <c r="W17" s="167" t="e">
        <f>VLOOKUP(Table4[[#This Row],[Site ID]],[7]OCTOBRE_25!$J:$L,3,0)</f>
        <v>#N/A</v>
      </c>
    </row>
    <row r="18" spans="1:23" s="163" customFormat="1" ht="186" x14ac:dyDescent="0.35">
      <c r="A18" s="164"/>
      <c r="B18" s="165"/>
      <c r="C18" s="165" t="s">
        <v>7401</v>
      </c>
      <c r="D18" s="165" t="s">
        <v>2993</v>
      </c>
      <c r="E18" s="160" t="str">
        <f>VLOOKUP(D18,[2]ACTIF!$A:$D,4,0)</f>
        <v>IHS</v>
      </c>
      <c r="F18" s="160" t="str">
        <f>VLOOKUP(D18,[2]ACTIF!$A:$C,3,0)</f>
        <v>Hybrid Gen</v>
      </c>
      <c r="G18" s="154">
        <f>VLOOKUP(Table4[[#This Row],[Site ID]],Extract!D:G,4,0)</f>
        <v>46121.405740740738</v>
      </c>
      <c r="H18" s="166">
        <f ca="1">NOW() - G18 + TIME(1,0,0)</f>
        <v>19.426126041670312</v>
      </c>
      <c r="I18" s="85" t="s">
        <v>5894</v>
      </c>
      <c r="J18" s="159" t="s">
        <v>7804</v>
      </c>
      <c r="K18" s="158" t="s">
        <v>5892</v>
      </c>
      <c r="L18" s="167" t="str">
        <f>IF(NOT(ISERROR(SEARCH("_URH_",Table4[[#This Row],[Site Name]]))), "Huawei_Rural", IF(NOT(ISERROR(SEARCH("_H_",Table4[[#This Row],[Site Name]]))), "Huawei",IF(NOT(ISERROR(SEARCH("_Z_",Table4[[#This Row],[Site Name]]))), "ZTE","Nokia")))</f>
        <v>Nokia</v>
      </c>
      <c r="M18" s="167" t="str">
        <f ca="1">IF(H18 &lt; 1/24, "T&lt;1H", IF(AND(H18&lt;2/24, H18&gt;1/24), "1H&lt;T&lt;2H", IF(AND(H18&lt;4/24, H18&gt;2/24), "2H&lt;T&lt;4H", IF(AND(H18&lt;8/24, H18&gt;4/24), "4H&lt;T&lt;8H", IF(AND(H18&lt;16/24, H18&gt;8/24), "8H&lt;T&lt;16H",IF(AND(H18&lt;24/24, H18&gt;16/24),"16H&lt;T&lt;24H", IF(AND(H18&lt;48/24, H18&gt;24/24),"24H&lt;T&lt;48H", "T&gt;48H")))))))</f>
        <v>T&gt;48H</v>
      </c>
      <c r="N18" s="165" t="s">
        <v>98</v>
      </c>
      <c r="O18" s="167" t="str">
        <f>IF(J18="Power Status check Ongoing", "En Attente status Power", IF(J18&lt;&gt;"Power Status check Ongoing", _xlfn.CONCAT(K18, " ", "Ongoing")))</f>
        <v>Hammer Ongoing</v>
      </c>
      <c r="P18" s="167" t="str">
        <f>VLOOKUP(D18,'[3]SBC And PowerCO Info'!A:C,3,0)</f>
        <v>NRO</v>
      </c>
      <c r="Q18" s="167" t="str">
        <f>LEFT(D18,3)</f>
        <v>NRO</v>
      </c>
      <c r="R18" s="167" t="str">
        <f>VLOOKUP(D18,'[4]SBC And PowerCO Info'!A:N,12,0)</f>
        <v>I-ENG</v>
      </c>
      <c r="S18" s="168" t="str">
        <f>_xlfn.CONCAT(Table4[[#This Row],[Site Name]], ": ", IF(ISNUMBER(SEARCH(CHAR(10),J18)), LEFT(J18, SEARCH(CHAR(10),J18)-1), J18))</f>
        <v>Abuh_L18L8_NRO_079: 28.04.2026: Site to be visited this weekend depending on access</v>
      </c>
      <c r="T18" s="167" t="str">
        <f>IF(ISNA(VLOOKUP([5]!Table4[[#This Row],[Site ID]],[5]PMO!A:A,1,0)),"No","Yes")</f>
        <v>Yes</v>
      </c>
      <c r="U18" s="167" t="e">
        <f>VLOOKUP(Table4[[#This Row],[Site ID]],'[6]URH &amp; URZ'!$A:$C,3,0)</f>
        <v>#N/A</v>
      </c>
      <c r="V18" s="167" t="e">
        <f>VLOOKUP(Table4[[#This Row],[Site ID]],[6]NSB!$A:$C,3,0)</f>
        <v>#N/A</v>
      </c>
      <c r="W18" s="167" t="str">
        <f>VLOOKUP(Table4[[#This Row],[Site ID]],[7]OCTOBRE_25!$J:$L,3,0)</f>
        <v>Abuh</v>
      </c>
    </row>
    <row r="19" spans="1:23" s="163" customFormat="1" ht="15.5" x14ac:dyDescent="0.35">
      <c r="A19" s="164"/>
      <c r="B19" s="165"/>
      <c r="C19" s="157" t="s">
        <v>7464</v>
      </c>
      <c r="D19" s="165" t="s">
        <v>7413</v>
      </c>
      <c r="E19" s="160" t="s">
        <v>5892</v>
      </c>
      <c r="F19" s="160" t="s">
        <v>3908</v>
      </c>
      <c r="G19" s="154" t="str">
        <f>VLOOKUP(Table4[[#This Row],[Site ID]],Extract!D:G,4,0)</f>
        <v>2026-04-10 02:45:31</v>
      </c>
      <c r="H19" s="166">
        <f ca="1">NOW() - G19 + TIME(1,0,0)</f>
        <v>18.716924652779806</v>
      </c>
      <c r="I19" s="85" t="s">
        <v>7405</v>
      </c>
      <c r="J19" s="159" t="s">
        <v>7100</v>
      </c>
      <c r="K19" s="158" t="s">
        <v>163</v>
      </c>
      <c r="L19" s="155" t="str">
        <f>IF(NOT(ISERROR(SEARCH("_URH_",Table4[[#This Row],[Site Name]]))), "Huawei_Rural", IF(NOT(ISERROR(SEARCH("_H_",Table4[[#This Row],[Site Name]]))), "Huawei",IF(NOT(ISERROR(SEARCH("_Z_",Table4[[#This Row],[Site Name]]))), "ZTE","Nokia")))</f>
        <v>Nokia</v>
      </c>
      <c r="M19" s="155" t="str">
        <f ca="1">IF(H19 &lt; 1/24, "T&lt;1H", IF(AND(H19&lt;2/24, H19&gt;1/24), "1H&lt;T&lt;2H", IF(AND(H19&lt;4/24, H19&gt;2/24), "2H&lt;T&lt;4H", IF(AND(H19&lt;8/24, H19&gt;4/24), "4H&lt;T&lt;8H", IF(AND(H19&lt;16/24, H19&gt;8/24), "8H&lt;T&lt;16H",IF(AND(H19&lt;24/24, H19&gt;16/24),"16H&lt;T&lt;24H", IF(AND(H19&lt;48/24, H19&gt;24/24),"24H&lt;T&lt;48H", "T&gt;48H")))))))</f>
        <v>T&gt;48H</v>
      </c>
      <c r="N19" s="165"/>
      <c r="O19" s="167" t="str">
        <f>IF(J19="Power Status check Ongoing", "En Attente status Power", IF(J19&lt;&gt;"Power Status check Ongoing", _xlfn.CONCAT(K19, " ", "Ongoing")))</f>
        <v>OCM ING Ongoing</v>
      </c>
      <c r="P19" s="167" t="e">
        <f>VLOOKUP(D19,'[3]SBC And PowerCO Info'!A:C,3,0)</f>
        <v>#N/A</v>
      </c>
      <c r="Q19" s="167" t="str">
        <f>LEFT(D19,3)</f>
        <v>LIT</v>
      </c>
      <c r="R19" s="167" t="e">
        <f>VLOOKUP(D19,'[4]SBC And PowerCO Info'!A:N,12,0)</f>
        <v>#N/A</v>
      </c>
      <c r="S19" s="168" t="str">
        <f>_xlfn.CONCAT(Table4[[#This Row],[Site Name]], ": ", IF(ISNUMBER(SEARCH(CHAR(10),J19)), LEFT(J19, SEARCH(CHAR(10),J19)-1), J19))</f>
        <v>LIT_943_URZ_DIZANGUE-KM6: New site not yet transferred to MSP</v>
      </c>
      <c r="T19" s="167" t="str">
        <f>IF(ISNA(VLOOKUP([5]!Table4[[#This Row],[Site ID]],[5]PMO!A:A,1,0)),"No","Yes")</f>
        <v>Yes</v>
      </c>
      <c r="U19" s="167" t="e">
        <f>VLOOKUP(Table4[[#This Row],[Site ID]],'[6]URH &amp; URZ'!$A:$C,3,0)</f>
        <v>#N/A</v>
      </c>
      <c r="V19" s="167" t="e">
        <f>VLOOKUP(Table4[[#This Row],[Site ID]],[6]NSB!$A:$C,3,0)</f>
        <v>#N/A</v>
      </c>
      <c r="W19" s="167" t="e">
        <f>VLOOKUP(Table4[[#This Row],[Site ID]],[7]OCTOBRE_25!$J:$L,3,0)</f>
        <v>#N/A</v>
      </c>
    </row>
    <row r="20" spans="1:23" s="163" customFormat="1" ht="15.5" x14ac:dyDescent="0.35">
      <c r="A20" s="164"/>
      <c r="B20" s="165"/>
      <c r="C20" s="165" t="s">
        <v>7414</v>
      </c>
      <c r="D20" s="165" t="s">
        <v>2554</v>
      </c>
      <c r="E20" s="160" t="str">
        <f>VLOOKUP(D20,[2]ACTIF!$A:$D,4,0)</f>
        <v>Camusat</v>
      </c>
      <c r="F20" s="160" t="str">
        <f>VLOOKUP(D20,[2]ACTIF!$A:$C,3,0)</f>
        <v>Medium Grid + GE</v>
      </c>
      <c r="G20" s="154">
        <f>VLOOKUP(Table4[[#This Row],[Site ID]],Extract!D:G,4,0)</f>
        <v>46122.495312500003</v>
      </c>
      <c r="H20" s="166">
        <f ca="1">NOW() - G20 + TIME(1,0,0)</f>
        <v>18.336554282405512</v>
      </c>
      <c r="I20" s="85" t="s">
        <v>5868</v>
      </c>
      <c r="J20" s="159" t="s">
        <v>7415</v>
      </c>
      <c r="K20" s="158" t="s">
        <v>163</v>
      </c>
      <c r="L20" s="167" t="str">
        <f>IF(NOT(ISERROR(SEARCH("_URH_",Table4[[#This Row],[Site Name]]))), "Huawei_Rural", IF(NOT(ISERROR(SEARCH("_H_",Table4[[#This Row],[Site Name]]))), "Huawei",IF(NOT(ISERROR(SEARCH("_Z_",Table4[[#This Row],[Site Name]]))), "ZTE","Nokia")))</f>
        <v>Nokia</v>
      </c>
      <c r="M20" s="167" t="str">
        <f ca="1">IF(H20 &lt; 1/24, "T&lt;1H", IF(AND(H20&lt;2/24, H20&gt;1/24), "1H&lt;T&lt;2H", IF(AND(H20&lt;4/24, H20&gt;2/24), "2H&lt;T&lt;4H", IF(AND(H20&lt;8/24, H20&gt;4/24), "4H&lt;T&lt;8H", IF(AND(H20&lt;16/24, H20&gt;8/24), "8H&lt;T&lt;16H",IF(AND(H20&lt;24/24, H20&gt;16/24),"16H&lt;T&lt;24H", IF(AND(H20&lt;48/24, H20&gt;24/24),"24H&lt;T&lt;48H", "T&gt;48H")))))))</f>
        <v>T&gt;48H</v>
      </c>
      <c r="N20" s="165" t="s">
        <v>98</v>
      </c>
      <c r="O20" s="167" t="str">
        <f>IF(J20="Power Status check Ongoing", "En Attente status Power", IF(J20&lt;&gt;"Power Status check Ongoing", _xlfn.CONCAT(K20, " ", "Ongoing")))</f>
        <v>OCM ING Ongoing</v>
      </c>
      <c r="P20" s="167" t="str">
        <f>VLOOKUP(D20,'[3]SBC And PowerCO Info'!A:C,3,0)</f>
        <v>OST</v>
      </c>
      <c r="Q20" s="167" t="str">
        <f>LEFT(D20,3)</f>
        <v>OST</v>
      </c>
      <c r="R20" s="167" t="str">
        <f>VLOOKUP(D20,'[4]SBC And PowerCO Info'!A:N,12,0)</f>
        <v>I-ENG</v>
      </c>
      <c r="S20" s="168" t="str">
        <f>_xlfn.CONCAT(Table4[[#This Row],[Site Name]], ": ", IF(ISNUMBER(SEARCH(CHAR(10),J20)), LEFT(J20, SEARCH(CHAR(10),J20)-1), J20))</f>
        <v>BTS-Mobile-Tagidor Hotel _L18L8_OST_306: Site en cours de démentelement</v>
      </c>
      <c r="T20" s="167" t="str">
        <f>IF(ISNA(VLOOKUP([5]!Table4[[#This Row],[Site ID]],[5]PMO!A:A,1,0)),"No","Yes")</f>
        <v>Yes</v>
      </c>
      <c r="U20" s="167" t="e">
        <f>VLOOKUP(Table4[[#This Row],[Site ID]],'[6]URH &amp; URZ'!$A:$C,3,0)</f>
        <v>#N/A</v>
      </c>
      <c r="V20" s="167" t="e">
        <f>VLOOKUP(Table4[[#This Row],[Site ID]],[6]NSB!$A:$C,3,0)</f>
        <v>#N/A</v>
      </c>
      <c r="W20" s="167" t="e">
        <f>VLOOKUP(Table4[[#This Row],[Site ID]],[7]OCTOBRE_25!$J:$L,3,0)</f>
        <v>#N/A</v>
      </c>
    </row>
    <row r="21" spans="1:23" s="163" customFormat="1" ht="248" x14ac:dyDescent="0.35">
      <c r="A21" s="164"/>
      <c r="B21" s="165"/>
      <c r="C21" s="165" t="s">
        <v>7506</v>
      </c>
      <c r="D21" s="165" t="s">
        <v>342</v>
      </c>
      <c r="E21" s="160" t="str">
        <f>VLOOKUP(D21,[2]ACTIF!$A:$D,4,0)</f>
        <v>IHS</v>
      </c>
      <c r="F21" s="160" t="str">
        <f>VLOOKUP(D21,[2]ACTIF!$A:$C,3,0)</f>
        <v>Hybrid Gen</v>
      </c>
      <c r="G21" s="154">
        <f>VLOOKUP(Table4[[#This Row],[Site ID]],Extract!D:G,4,0)</f>
        <v>46123.760231481479</v>
      </c>
      <c r="H21" s="166">
        <f ca="1">NOW() - G21 + TIME(1,0,0)</f>
        <v>17.071635300929</v>
      </c>
      <c r="I21" s="85" t="s">
        <v>5894</v>
      </c>
      <c r="J21" s="159" t="s">
        <v>7803</v>
      </c>
      <c r="K21" s="158" t="s">
        <v>5892</v>
      </c>
      <c r="L21" s="167" t="str">
        <f>IF(NOT(ISERROR(SEARCH("_URH_",Table4[[#This Row],[Site Name]]))), "Huawei_Rural", IF(NOT(ISERROR(SEARCH("_H_",Table4[[#This Row],[Site Name]]))), "Huawei",IF(NOT(ISERROR(SEARCH("_Z_",Table4[[#This Row],[Site Name]]))), "ZTE","Nokia")))</f>
        <v>Nokia</v>
      </c>
      <c r="M21" s="167" t="str">
        <f ca="1">IF(H21 &lt; 1/24, "T&lt;1H", IF(AND(H21&lt;2/24, H21&gt;1/24), "1H&lt;T&lt;2H", IF(AND(H21&lt;4/24, H21&gt;2/24), "2H&lt;T&lt;4H", IF(AND(H21&lt;8/24, H21&gt;4/24), "4H&lt;T&lt;8H", IF(AND(H21&lt;16/24, H21&gt;8/24), "8H&lt;T&lt;16H",IF(AND(H21&lt;24/24, H21&gt;16/24),"16H&lt;T&lt;24H", IF(AND(H21&lt;48/24, H21&gt;24/24),"24H&lt;T&lt;48H", "T&gt;48H")))))))</f>
        <v>T&gt;48H</v>
      </c>
      <c r="N21" s="165" t="s">
        <v>98</v>
      </c>
      <c r="O21" s="167" t="str">
        <f>IF(J21="Power Status check Ongoing", "En Attente status Power", IF(J21&lt;&gt;"Power Status check Ongoing", _xlfn.CONCAT(K21, " ", "Ongoing")))</f>
        <v>Hammer Ongoing</v>
      </c>
      <c r="P21" s="167" t="str">
        <f>VLOOKUP(D21,'[3]SBC And PowerCO Info'!A:C,3,0)</f>
        <v>NRO</v>
      </c>
      <c r="Q21" s="167" t="str">
        <f>LEFT(D21,3)</f>
        <v>NRO</v>
      </c>
      <c r="R21" s="167" t="str">
        <f>VLOOKUP(D21,'[4]SBC And PowerCO Info'!A:N,12,0)</f>
        <v>I-ENG</v>
      </c>
      <c r="S21" s="168" t="str">
        <f>_xlfn.CONCAT(Table4[[#This Row],[Site Name]], ": ", IF(ISNUMBER(SEARCH(CHAR(10),J21)), LEFT(J21, SEARCH(CHAR(10),J21)-1), J21))</f>
        <v>Bafmeng_L18L8_NRO_047: 28.04.2026: Site to be visited this weekend depending on access</v>
      </c>
      <c r="T21" s="167" t="str">
        <f>IF(ISNA(VLOOKUP([5]!Table4[[#This Row],[Site ID]],[5]PMO!A:A,1,0)),"No","Yes")</f>
        <v>Yes</v>
      </c>
      <c r="U21" s="167" t="e">
        <f>VLOOKUP(Table4[[#This Row],[Site ID]],'[6]URH &amp; URZ'!$A:$C,3,0)</f>
        <v>#N/A</v>
      </c>
      <c r="V21" s="167" t="e">
        <f>VLOOKUP(Table4[[#This Row],[Site ID]],[6]NSB!$A:$C,3,0)</f>
        <v>#N/A</v>
      </c>
      <c r="W21" s="167" t="str">
        <f>VLOOKUP(Table4[[#This Row],[Site ID]],[7]OCTOBRE_25!$J:$L,3,0)</f>
        <v>Bafmeng</v>
      </c>
    </row>
    <row r="22" spans="1:23" s="163" customFormat="1" ht="15.5" x14ac:dyDescent="0.35">
      <c r="A22" s="164"/>
      <c r="B22" s="165"/>
      <c r="C22" s="156" t="s">
        <v>7418</v>
      </c>
      <c r="D22" s="165" t="s">
        <v>7419</v>
      </c>
      <c r="E22" s="160" t="s">
        <v>7062</v>
      </c>
      <c r="F22" s="160" t="s">
        <v>3908</v>
      </c>
      <c r="G22" s="154" t="str">
        <f>VLOOKUP(Table4[[#This Row],[Site ID]],Extract!D:G,4,0)</f>
        <v>2026-04-11 23:18:58</v>
      </c>
      <c r="H22" s="166">
        <f ca="1">NOW() - G22 + TIME(1,0,0)</f>
        <v>16.860362152782425</v>
      </c>
      <c r="I22" s="85" t="s">
        <v>7099</v>
      </c>
      <c r="J22" s="159" t="s">
        <v>7100</v>
      </c>
      <c r="K22" s="158" t="s">
        <v>163</v>
      </c>
      <c r="L22" s="158" t="str">
        <f>IF(NOT(ISERROR(SEARCH("_URH_",Table4[[#This Row],[Site Name]]))), "Huawei_Rural", IF(NOT(ISERROR(SEARCH("_H_",Table4[[#This Row],[Site Name]]))), "Huawei",IF(NOT(ISERROR(SEARCH("_Z_",Table4[[#This Row],[Site Name]]))), "ZTE","Nokia")))</f>
        <v>Huawei_Rural</v>
      </c>
      <c r="M22" s="158" t="str">
        <f ca="1">IF(H22 &lt; 1/24, "T&lt;1H", IF(AND(H22&lt;2/24, H22&gt;1/24), "1H&lt;T&lt;2H", IF(AND(H22&lt;4/24, H22&gt;2/24), "2H&lt;T&lt;4H", IF(AND(H22&lt;8/24, H22&gt;4/24), "4H&lt;T&lt;8H", IF(AND(H22&lt;16/24, H22&gt;8/24), "8H&lt;T&lt;16H",IF(AND(H22&lt;24/24, H22&gt;16/24),"16H&lt;T&lt;24H", IF(AND(H22&lt;48/24, H22&gt;24/24),"24H&lt;T&lt;48H", "T&gt;48H")))))))</f>
        <v>T&gt;48H</v>
      </c>
      <c r="N22" s="156" t="s">
        <v>5872</v>
      </c>
      <c r="O22" s="167" t="str">
        <f>IF(J22="Power Status check Ongoing", "En Attente status Power", IF(J22&lt;&gt;"Power Status check Ongoing", _xlfn.CONCAT(K22, " ", "Ongoing")))</f>
        <v>OCM ING Ongoing</v>
      </c>
      <c r="P22" s="167" t="e">
        <f>VLOOKUP(D22,'[3]SBC And PowerCO Info'!A:C,3,0)</f>
        <v>#N/A</v>
      </c>
      <c r="Q22" s="167" t="str">
        <f>LEFT(D22,3)</f>
        <v>EXN</v>
      </c>
      <c r="R22" s="167" t="e">
        <f>VLOOKUP(D22,'[4]SBC And PowerCO Info'!A:N,12,0)</f>
        <v>#N/A</v>
      </c>
      <c r="S22" s="168" t="str">
        <f>_xlfn.CONCAT(Table4[[#This Row],[Site Name]], ": ", IF(ISNUMBER(SEARCH(CHAR(10),J22)), LEFT(J22, SEARCH(CHAR(10),J22)-1), J22))</f>
        <v>EXN_373_URH_BAGASSA: New site not yet transferred to MSP</v>
      </c>
      <c r="T22" s="167" t="str">
        <f>IF(ISNA(VLOOKUP([5]!Table4[[#This Row],[Site ID]],[5]PMO!A:A,1,0)),"No","Yes")</f>
        <v>Yes</v>
      </c>
      <c r="U22" s="167" t="e">
        <f>VLOOKUP(Table4[[#This Row],[Site ID]],'[6]URH &amp; URZ'!$A:$C,3,0)</f>
        <v>#N/A</v>
      </c>
      <c r="V22" s="167" t="e">
        <f>VLOOKUP(Table4[[#This Row],[Site ID]],[6]NSB!$A:$C,3,0)</f>
        <v>#N/A</v>
      </c>
      <c r="W22" s="167" t="e">
        <f>VLOOKUP(Table4[[#This Row],[Site ID]],[7]OCTOBRE_25!$J:$L,3,0)</f>
        <v>#N/A</v>
      </c>
    </row>
    <row r="23" spans="1:23" s="163" customFormat="1" ht="279" x14ac:dyDescent="0.35">
      <c r="A23" s="164"/>
      <c r="B23" s="165"/>
      <c r="C23" s="165" t="s">
        <v>7420</v>
      </c>
      <c r="D23" s="165" t="s">
        <v>195</v>
      </c>
      <c r="E23" s="160" t="str">
        <f>VLOOKUP(D23,[2]ACTIF!$A:$D,4,0)</f>
        <v>IHS</v>
      </c>
      <c r="F23" s="160" t="str">
        <f>VLOOKUP(D23,[2]ACTIF!$A:$C,3,0)</f>
        <v>Grid-Gen-Lithium</v>
      </c>
      <c r="G23" s="154">
        <f>VLOOKUP(Table4[[#This Row],[Site ID]],Extract!D:G,4,0)</f>
        <v>46124.910011574073</v>
      </c>
      <c r="H23" s="166">
        <f ca="1">NOW() - G23 + TIME(1,0,0)</f>
        <v>15.921855208335424</v>
      </c>
      <c r="I23" s="85" t="s">
        <v>5894</v>
      </c>
      <c r="J23" s="159" t="s">
        <v>7802</v>
      </c>
      <c r="K23" s="158" t="s">
        <v>5892</v>
      </c>
      <c r="L23" s="167" t="str">
        <f>IF(NOT(ISERROR(SEARCH("_URH_",Table4[[#This Row],[Site Name]]))), "Huawei_Rural", IF(NOT(ISERROR(SEARCH("_H_",Table4[[#This Row],[Site Name]]))), "Huawei",IF(NOT(ISERROR(SEARCH("_Z_",Table4[[#This Row],[Site Name]]))), "ZTE","Nokia")))</f>
        <v>Nokia</v>
      </c>
      <c r="M23" s="167" t="str">
        <f ca="1">IF(H23 &lt; 1/24, "T&lt;1H", IF(AND(H23&lt;2/24, H23&gt;1/24), "1H&lt;T&lt;2H", IF(AND(H23&lt;4/24, H23&gt;2/24), "2H&lt;T&lt;4H", IF(AND(H23&lt;8/24, H23&gt;4/24), "4H&lt;T&lt;8H", IF(AND(H23&lt;16/24, H23&gt;8/24), "8H&lt;T&lt;16H",IF(AND(H23&lt;24/24, H23&gt;16/24),"16H&lt;T&lt;24H", IF(AND(H23&lt;48/24, H23&gt;24/24),"24H&lt;T&lt;48H", "T&gt;48H")))))))</f>
        <v>T&gt;48H</v>
      </c>
      <c r="N23" s="165" t="s">
        <v>5870</v>
      </c>
      <c r="O23" s="167" t="str">
        <f>IF(J23="Power Status check Ongoing", "En Attente status Power", IF(J23&lt;&gt;"Power Status check Ongoing", _xlfn.CONCAT(K23, " ", "Ongoing")))</f>
        <v>Hammer Ongoing</v>
      </c>
      <c r="P23" s="167" t="str">
        <f>VLOOKUP(D23,'[3]SBC And PowerCO Info'!A:C,3,0)</f>
        <v>NRO</v>
      </c>
      <c r="Q23" s="167" t="str">
        <f>LEFT(D23,3)</f>
        <v>NRO</v>
      </c>
      <c r="R23" s="167" t="str">
        <f>VLOOKUP(D23,'[4]SBC And PowerCO Info'!A:N,12,0)</f>
        <v>I-ENG</v>
      </c>
      <c r="S23" s="168" t="str">
        <f>_xlfn.CONCAT(Table4[[#This Row],[Site Name]], ": ", IF(ISNUMBER(SEARCH(CHAR(10),J23)), LEFT(J23, SEARCH(CHAR(10),J23)-1), J23))</f>
        <v xml:space="preserve">NRO_110_N_Oku-Marche_GD: 28.04.2026: Planned on 29/04/2026 if access granted </v>
      </c>
      <c r="T23" s="167" t="str">
        <f>IF(ISNA(VLOOKUP([5]!Table4[[#This Row],[Site ID]],[5]PMO!A:A,1,0)),"No","Yes")</f>
        <v>Yes</v>
      </c>
      <c r="U23" s="167" t="e">
        <f>VLOOKUP(Table4[[#This Row],[Site ID]],'[6]URH &amp; URZ'!$A:$C,3,0)</f>
        <v>#N/A</v>
      </c>
      <c r="V23" s="167" t="e">
        <f>VLOOKUP(Table4[[#This Row],[Site ID]],[6]NSB!$A:$C,3,0)</f>
        <v>#N/A</v>
      </c>
      <c r="W23" s="167" t="str">
        <f>VLOOKUP(Table4[[#This Row],[Site ID]],[7]OCTOBRE_25!$J:$L,3,0)</f>
        <v>Oku</v>
      </c>
    </row>
    <row r="24" spans="1:23" s="163" customFormat="1" ht="15.5" x14ac:dyDescent="0.35">
      <c r="A24" s="164"/>
      <c r="B24" s="165"/>
      <c r="C24" s="165" t="s">
        <v>7423</v>
      </c>
      <c r="D24" s="165" t="s">
        <v>7424</v>
      </c>
      <c r="E24" s="160" t="e">
        <f>VLOOKUP(D24,[2]ACTIF!$A:$D,4,0)</f>
        <v>#N/A</v>
      </c>
      <c r="F24" s="160" t="e">
        <f>VLOOKUP(D24,[2]ACTIF!$A:$C,3,0)</f>
        <v>#N/A</v>
      </c>
      <c r="G24" s="154">
        <f>VLOOKUP(Table4[[#This Row],[Site ID]],Extract!D:G,4,0)</f>
        <v>46126.444143518522</v>
      </c>
      <c r="H24" s="166">
        <f ca="1">NOW() - G24 + TIME(1,0,0)</f>
        <v>14.387723263886679</v>
      </c>
      <c r="I24" s="85" t="s">
        <v>7099</v>
      </c>
      <c r="J24" s="159" t="s">
        <v>7100</v>
      </c>
      <c r="K24" s="158" t="s">
        <v>163</v>
      </c>
      <c r="L24" s="167" t="str">
        <f>IF(NOT(ISERROR(SEARCH("_URH_",Table4[[#This Row],[Site Name]]))), "Huawei_Rural", IF(NOT(ISERROR(SEARCH("_H_",Table4[[#This Row],[Site Name]]))), "Huawei",IF(NOT(ISERROR(SEARCH("_Z_",Table4[[#This Row],[Site Name]]))), "ZTE","Nokia")))</f>
        <v>Nokia</v>
      </c>
      <c r="M24" s="167" t="str">
        <f ca="1">IF(H24 &lt; 1/24, "T&lt;1H", IF(AND(H24&lt;2/24, H24&gt;1/24), "1H&lt;T&lt;2H", IF(AND(H24&lt;4/24, H24&gt;2/24), "2H&lt;T&lt;4H", IF(AND(H24&lt;8/24, H24&gt;4/24), "4H&lt;T&lt;8H", IF(AND(H24&lt;16/24, H24&gt;8/24), "8H&lt;T&lt;16H",IF(AND(H24&lt;24/24, H24&gt;16/24),"16H&lt;T&lt;24H", IF(AND(H24&lt;48/24, H24&gt;24/24),"24H&lt;T&lt;48H", "T&gt;48H")))))))</f>
        <v>T&gt;48H</v>
      </c>
      <c r="N24" s="165" t="s">
        <v>5870</v>
      </c>
      <c r="O24" s="167" t="str">
        <f>IF(J24="Power Status check Ongoing", "En Attente status Power", IF(J24&lt;&gt;"Power Status check Ongoing", _xlfn.CONCAT(K24, " ", "Ongoing")))</f>
        <v>OCM ING Ongoing</v>
      </c>
      <c r="P24" s="167" t="e">
        <f>VLOOKUP(D24,'[3]SBC And PowerCO Info'!A:C,3,0)</f>
        <v>#N/A</v>
      </c>
      <c r="Q24" s="167" t="str">
        <f>LEFT(D24,3)</f>
        <v>CTR</v>
      </c>
      <c r="R24" s="167" t="e">
        <f>VLOOKUP(D24,'[4]SBC And PowerCO Info'!A:N,12,0)</f>
        <v>#N/A</v>
      </c>
      <c r="S24" s="168" t="str">
        <f>_xlfn.CONCAT(Table4[[#This Row],[Site Name]], ": ", IF(ISNUMBER(SEARCH(CHAR(10),J24)), LEFT(J24, SEARCH(CHAR(10),J24)-1), J24))</f>
        <v>CTR_977_N_SIMAYAI-1_G: New site not yet transferred to MSP</v>
      </c>
      <c r="T24" s="167" t="str">
        <f>IF(ISNA(VLOOKUP([5]!Table4[[#This Row],[Site ID]],[5]PMO!A:A,1,0)),"No","Yes")</f>
        <v>Yes</v>
      </c>
      <c r="U24" s="167" t="e">
        <f>VLOOKUP(Table4[[#This Row],[Site ID]],'[6]URH &amp; URZ'!$A:$C,3,0)</f>
        <v>#N/A</v>
      </c>
      <c r="V24" s="167" t="e">
        <f>VLOOKUP(Table4[[#This Row],[Site ID]],[6]NSB!$A:$C,3,0)</f>
        <v>#N/A</v>
      </c>
      <c r="W24" s="167" t="e">
        <f>VLOOKUP(Table4[[#This Row],[Site ID]],[7]OCTOBRE_25!$J:$L,3,0)</f>
        <v>#N/A</v>
      </c>
    </row>
    <row r="25" spans="1:23" s="184" customFormat="1" ht="14" customHeight="1" x14ac:dyDescent="0.35">
      <c r="A25" s="164"/>
      <c r="B25" s="165"/>
      <c r="C25" s="156" t="s">
        <v>7467</v>
      </c>
      <c r="D25" s="165" t="s">
        <v>7426</v>
      </c>
      <c r="E25" s="160" t="s">
        <v>5892</v>
      </c>
      <c r="F25" s="160" t="s">
        <v>3908</v>
      </c>
      <c r="G25" s="154" t="str">
        <f>VLOOKUP(Table4[[#This Row],[Site ID]],Extract!D:G,4,0)</f>
        <v>2026-04-15 18:38:43</v>
      </c>
      <c r="H25" s="166">
        <f ca="1">NOW() - G25 + TIME(1,0,0)</f>
        <v>13.054980208335715</v>
      </c>
      <c r="I25" s="85" t="s">
        <v>7099</v>
      </c>
      <c r="J25" s="182" t="s">
        <v>7100</v>
      </c>
      <c r="K25" s="158" t="s">
        <v>163</v>
      </c>
      <c r="L25" s="158" t="str">
        <f>IF(NOT(ISERROR(SEARCH("_URH_",Table4[[#This Row],[Site Name]]))), "Huawei_Rural", IF(NOT(ISERROR(SEARCH("_H_",Table4[[#This Row],[Site Name]]))), "Huawei",IF(NOT(ISERROR(SEARCH("_Z_",Table4[[#This Row],[Site Name]]))), "ZTE","Nokia")))</f>
        <v>Huawei_Rural</v>
      </c>
      <c r="M25" s="158" t="str">
        <f ca="1">IF(H25 &lt; 1/24, "T&lt;1H", IF(AND(H25&lt;2/24, H25&gt;1/24), "1H&lt;T&lt;2H", IF(AND(H25&lt;4/24, H25&gt;2/24), "2H&lt;T&lt;4H", IF(AND(H25&lt;8/24, H25&gt;4/24), "4H&lt;T&lt;8H", IF(AND(H25&lt;16/24, H25&gt;8/24), "8H&lt;T&lt;16H",IF(AND(H25&lt;24/24, H25&gt;16/24),"16H&lt;T&lt;24H", IF(AND(H25&lt;48/24, H25&gt;24/24),"24H&lt;T&lt;48H", "T&gt;48H")))))))</f>
        <v>T&gt;48H</v>
      </c>
      <c r="N25" s="156" t="s">
        <v>5871</v>
      </c>
      <c r="O25" s="167" t="str">
        <f>IF(J25="Power Status check Ongoing", "En Attente status Power", IF(J25&lt;&gt;"Power Status check Ongoing", _xlfn.CONCAT(K25, " ", "Ongoing")))</f>
        <v>OCM ING Ongoing</v>
      </c>
      <c r="P25" s="167" t="e">
        <f>VLOOKUP(D25,'[3]SBC And PowerCO Info'!A:C,3,0)</f>
        <v>#N/A</v>
      </c>
      <c r="Q25" s="167" t="str">
        <f>LEFT(D25,3)</f>
        <v>SUO</v>
      </c>
      <c r="R25" s="167" t="e">
        <f>VLOOKUP(D25,'[4]SBC And PowerCO Info'!A:N,12,0)</f>
        <v>#N/A</v>
      </c>
      <c r="S25" s="183" t="str">
        <f>_xlfn.CONCAT(Table4[[#This Row],[Site Name]], ": ", IF(ISNUMBER(SEARCH(CHAR(10),J25)), LEFT(J25, SEARCH(CHAR(10),J25)-1), J25))</f>
        <v>SUO_296_URH_MANYEMEN, LogicRNCID=350: New site not yet transferred to MSP</v>
      </c>
      <c r="T25" s="167" t="str">
        <f>IF(ISNA(VLOOKUP([5]!Table4[[#This Row],[Site ID]],[5]PMO!A:A,1,0)),"No","Yes")</f>
        <v>Yes</v>
      </c>
      <c r="U25" s="167" t="e">
        <f>VLOOKUP(Table4[[#This Row],[Site ID]],'[6]URH &amp; URZ'!$A:$C,3,0)</f>
        <v>#N/A</v>
      </c>
      <c r="V25" s="167" t="e">
        <f>VLOOKUP(Table4[[#This Row],[Site ID]],[6]NSB!$A:$C,3,0)</f>
        <v>#N/A</v>
      </c>
      <c r="W25" s="167" t="e">
        <f>VLOOKUP(Table4[[#This Row],[Site ID]],[7]OCTOBRE_25!$J:$L,3,0)</f>
        <v>#N/A</v>
      </c>
    </row>
    <row r="26" spans="1:23" s="163" customFormat="1" ht="46.5" x14ac:dyDescent="0.35">
      <c r="A26" s="164"/>
      <c r="B26" s="165"/>
      <c r="C26" s="156" t="s">
        <v>7427</v>
      </c>
      <c r="D26" s="165" t="s">
        <v>3672</v>
      </c>
      <c r="E26" s="160" t="str">
        <f>VLOOKUP(D26,[2]ACTIF!$A:$D,4,0)</f>
        <v>IHS</v>
      </c>
      <c r="F26" s="160" t="str">
        <f>VLOOKUP(D26,[2]ACTIF!$A:$C,3,0)</f>
        <v>Grid-Gen</v>
      </c>
      <c r="G26" s="154" t="str">
        <f>VLOOKUP(Table4[[#This Row],[Site ID]],Extract!D:G,4,0)</f>
        <v>2026-04-16 09:21:40</v>
      </c>
      <c r="H26" s="166">
        <f ca="1">NOW() - G26 + TIME(1,0,0)</f>
        <v>12.44182048610916</v>
      </c>
      <c r="I26" s="85" t="s">
        <v>5868</v>
      </c>
      <c r="J26" s="159" t="s">
        <v>7430</v>
      </c>
      <c r="K26" s="158" t="s">
        <v>100</v>
      </c>
      <c r="L26" s="158" t="str">
        <f>IF(NOT(ISERROR(SEARCH("_URH_",Table4[[#This Row],[Site Name]]))), "Huawei_Rural", IF(NOT(ISERROR(SEARCH("_H_",Table4[[#This Row],[Site Name]]))), "Huawei",IF(NOT(ISERROR(SEARCH("_Z_",Table4[[#This Row],[Site Name]]))), "ZTE","Nokia")))</f>
        <v>Huawei</v>
      </c>
      <c r="M26" s="158" t="str">
        <f ca="1">IF(H26 &lt; 1/24, "T&lt;1H", IF(AND(H26&lt;2/24, H26&gt;1/24), "1H&lt;T&lt;2H", IF(AND(H26&lt;4/24, H26&gt;2/24), "2H&lt;T&lt;4H", IF(AND(H26&lt;8/24, H26&gt;4/24), "4H&lt;T&lt;8H", IF(AND(H26&lt;16/24, H26&gt;8/24), "8H&lt;T&lt;16H",IF(AND(H26&lt;24/24, H26&gt;16/24),"16H&lt;T&lt;24H", IF(AND(H26&lt;48/24, H26&gt;24/24),"24H&lt;T&lt;48H", "T&gt;48H")))))))</f>
        <v>T&gt;48H</v>
      </c>
      <c r="N26" s="156" t="s">
        <v>5872</v>
      </c>
      <c r="O26" s="167" t="str">
        <f>IF(J26="Power Status check Ongoing", "En Attente status Power", IF(J26&lt;&gt;"Power Status check Ongoing", _xlfn.CONCAT(K26, " ", "Ongoing")))</f>
        <v>OCM SPMS Ongoing</v>
      </c>
      <c r="P26" s="167" t="str">
        <f>VLOOKUP(D26,'[3]SBC And PowerCO Info'!A:C,3,0)</f>
        <v>SUO</v>
      </c>
      <c r="Q26" s="167" t="str">
        <f>LEFT(D26,3)</f>
        <v>SUO</v>
      </c>
      <c r="R26" s="167" t="str">
        <f>VLOOKUP(D26,'[4]SBC And PowerCO Info'!A:N,12,0)</f>
        <v>H-TELI</v>
      </c>
      <c r="S26" s="168" t="str">
        <f>_xlfn.CONCAT(Table4[[#This Row],[Site Name]], ": ", IF(ISNUMBER(SEARCH(CHAR(10),J26)), LEFT(J26, SEARCH(CHAR(10),J26)-1), J26))</f>
        <v xml:space="preserve">SUO_214_H_Mile4-Q10-IHS: 17/04/2026 Carte EAC (3DB19417AA )  faulty commandée passé pas disponible point transmis a OCM </v>
      </c>
      <c r="T26" s="167" t="str">
        <f>IF(ISNA(VLOOKUP([5]!Table4[[#This Row],[Site ID]],[5]PMO!A:A,1,0)),"No","Yes")</f>
        <v>Yes</v>
      </c>
      <c r="U26" s="167" t="e">
        <f>VLOOKUP(Table4[[#This Row],[Site ID]],'[6]URH &amp; URZ'!$A:$C,3,0)</f>
        <v>#N/A</v>
      </c>
      <c r="V26" s="167" t="e">
        <f>VLOOKUP(Table4[[#This Row],[Site ID]],[6]NSB!$A:$C,3,0)</f>
        <v>#N/A</v>
      </c>
      <c r="W26" s="167" t="str">
        <f>VLOOKUP(Table4[[#This Row],[Site ID]],[7]OCTOBRE_25!$J:$L,3,0)</f>
        <v>Moliwe</v>
      </c>
    </row>
    <row r="27" spans="1:23" s="163" customFormat="1" ht="170.5" x14ac:dyDescent="0.35">
      <c r="A27" s="164"/>
      <c r="B27" s="165"/>
      <c r="C27" s="165" t="s">
        <v>7428</v>
      </c>
      <c r="D27" s="165" t="s">
        <v>157</v>
      </c>
      <c r="E27" s="160" t="str">
        <f>VLOOKUP(D27,[2]ACTIF!$A:$D,4,0)</f>
        <v>IHS</v>
      </c>
      <c r="F27" s="160" t="str">
        <f>VLOOKUP(D27,[2]ACTIF!$A:$C,3,0)</f>
        <v>Solar-Gen</v>
      </c>
      <c r="G27" s="154">
        <f>VLOOKUP(Table4[[#This Row],[Site ID]],Extract!D:G,4,0)</f>
        <v>46129.690266203703</v>
      </c>
      <c r="H27" s="166">
        <f ca="1">NOW() - G27 + TIME(1,0,0)</f>
        <v>11.141600578705644</v>
      </c>
      <c r="I27" s="85" t="s">
        <v>5894</v>
      </c>
      <c r="J27" s="159" t="s">
        <v>7801</v>
      </c>
      <c r="K27" s="158" t="s">
        <v>5892</v>
      </c>
      <c r="L27" s="167" t="str">
        <f>IF(NOT(ISERROR(SEARCH("_URH_",Table4[[#This Row],[Site Name]]))), "Huawei_Rural", IF(NOT(ISERROR(SEARCH("_H_",Table4[[#This Row],[Site Name]]))), "Huawei",IF(NOT(ISERROR(SEARCH("_Z_",Table4[[#This Row],[Site Name]]))), "ZTE","Nokia")))</f>
        <v>Nokia</v>
      </c>
      <c r="M27" s="167" t="str">
        <f ca="1">IF(H27 &lt; 1/24, "T&lt;1H", IF(AND(H27&lt;2/24, H27&gt;1/24), "1H&lt;T&lt;2H", IF(AND(H27&lt;4/24, H27&gt;2/24), "2H&lt;T&lt;4H", IF(AND(H27&lt;8/24, H27&gt;4/24), "4H&lt;T&lt;8H", IF(AND(H27&lt;16/24, H27&gt;8/24), "8H&lt;T&lt;16H",IF(AND(H27&lt;24/24, H27&gt;16/24),"16H&lt;T&lt;24H", IF(AND(H27&lt;48/24, H27&gt;24/24),"24H&lt;T&lt;48H", "T&gt;48H")))))))</f>
        <v>T&gt;48H</v>
      </c>
      <c r="N27" s="165" t="s">
        <v>98</v>
      </c>
      <c r="O27" s="167" t="str">
        <f>IF(J27="Power Status check Ongoing", "En Attente status Power", IF(J27&lt;&gt;"Power Status check Ongoing", _xlfn.CONCAT(K27, " ", "Ongoing")))</f>
        <v>Hammer Ongoing</v>
      </c>
      <c r="P27" s="167" t="str">
        <f>VLOOKUP(D27,'[3]SBC And PowerCO Info'!A:C,3,0)</f>
        <v>NRO</v>
      </c>
      <c r="Q27" s="167" t="str">
        <f>LEFT(D27,3)</f>
        <v>NRO</v>
      </c>
      <c r="R27" s="167" t="str">
        <f>VLOOKUP(D27,'[4]SBC And PowerCO Info'!A:N,12,0)</f>
        <v>I-ENG</v>
      </c>
      <c r="S27" s="168" t="str">
        <f>_xlfn.CONCAT(Table4[[#This Row],[Site Name]], ": ", IF(ISNUMBER(SEARCH(CHAR(10),J27)), LEFT(J27, SEARCH(CHAR(10),J27)-1), J27))</f>
        <v>Nwa_G9U9_NRO_012: 28.04.2026: No way to access this site for now . Site Under Insecurity AREA</v>
      </c>
      <c r="T27" s="167" t="str">
        <f>IF(ISNA(VLOOKUP([5]!Table4[[#This Row],[Site ID]],[5]PMO!A:A,1,0)),"No","Yes")</f>
        <v>Yes</v>
      </c>
      <c r="U27" s="167" t="e">
        <f>VLOOKUP(Table4[[#This Row],[Site ID]],'[6]URH &amp; URZ'!$A:$C,3,0)</f>
        <v>#N/A</v>
      </c>
      <c r="V27" s="167" t="e">
        <f>VLOOKUP(Table4[[#This Row],[Site ID]],[6]NSB!$A:$C,3,0)</f>
        <v>#N/A</v>
      </c>
      <c r="W27" s="167" t="str">
        <f>VLOOKUP(Table4[[#This Row],[Site ID]],[7]OCTOBRE_25!$J:$L,3,0)</f>
        <v>Mwa</v>
      </c>
    </row>
    <row r="28" spans="1:23" s="163" customFormat="1" ht="15.5" x14ac:dyDescent="0.35">
      <c r="A28" s="164"/>
      <c r="B28" s="165"/>
      <c r="C28" s="156" t="s">
        <v>7125</v>
      </c>
      <c r="D28" s="165" t="s">
        <v>7130</v>
      </c>
      <c r="E28" s="160" t="e">
        <f>VLOOKUP(D28,[2]ACTIF!$A:$D,4,0)</f>
        <v>#N/A</v>
      </c>
      <c r="F28" s="160" t="e">
        <f>VLOOKUP(D28,[2]ACTIF!$A:$C,3,0)</f>
        <v>#N/A</v>
      </c>
      <c r="G28" s="154" t="str">
        <f>VLOOKUP(Table4[[#This Row],[Site ID]],Extract!D:G,4,0)</f>
        <v>2026-04-17 20:27:02</v>
      </c>
      <c r="H28" s="166">
        <f ca="1">NOW() - G28 + TIME(1,0,0)</f>
        <v>10.979760300923468</v>
      </c>
      <c r="I28" s="85" t="s">
        <v>7099</v>
      </c>
      <c r="J28" s="159" t="s">
        <v>7100</v>
      </c>
      <c r="K28" s="158" t="s">
        <v>163</v>
      </c>
      <c r="L28" s="158" t="str">
        <f>IF(NOT(ISERROR(SEARCH("_URH_",Table4[[#This Row],[Site Name]]))), "Huawei_Rural", IF(NOT(ISERROR(SEARCH("_H_",Table4[[#This Row],[Site Name]]))), "Huawei",IF(NOT(ISERROR(SEARCH("_Z_",Table4[[#This Row],[Site Name]]))), "ZTE","Nokia")))</f>
        <v>Huawei</v>
      </c>
      <c r="M28" s="158" t="str">
        <f ca="1">IF(H28 &lt; 1/24, "T&lt;1H", IF(AND(H28&lt;2/24, H28&gt;1/24), "1H&lt;T&lt;2H", IF(AND(H28&lt;4/24, H28&gt;2/24), "2H&lt;T&lt;4H", IF(AND(H28&lt;8/24, H28&gt;4/24), "4H&lt;T&lt;8H", IF(AND(H28&lt;16/24, H28&gt;8/24), "8H&lt;T&lt;16H",IF(AND(H28&lt;24/24, H28&gt;16/24),"16H&lt;T&lt;24H", IF(AND(H28&lt;48/24, H28&gt;24/24),"24H&lt;T&lt;48H", "T&gt;48H")))))))</f>
        <v>T&gt;48H</v>
      </c>
      <c r="N28" s="156" t="s">
        <v>5872</v>
      </c>
      <c r="O28" s="167" t="str">
        <f>IF(J28="Power Status check Ongoing", "En Attente status Power", IF(J28&lt;&gt;"Power Status check Ongoing", _xlfn.CONCAT(K28, " ", "Ongoing")))</f>
        <v>OCM ING Ongoing</v>
      </c>
      <c r="P28" s="167" t="e">
        <f>VLOOKUP(D28,'[3]SBC And PowerCO Info'!A:C,3,0)</f>
        <v>#N/A</v>
      </c>
      <c r="Q28" s="167" t="str">
        <f>LEFT(D28,3)</f>
        <v>EXN</v>
      </c>
      <c r="R28" s="167" t="e">
        <f>VLOOKUP(D28,'[4]SBC And PowerCO Info'!A:N,12,0)</f>
        <v>#N/A</v>
      </c>
      <c r="S28" s="168" t="str">
        <f>_xlfn.CONCAT(Table4[[#This Row],[Site Name]], ": ", IF(ISNUMBER(SEARCH(CHAR(10),J28)), LEFT(J28, SEARCH(CHAR(10),J28)-1), J28))</f>
        <v>EXN_511_H_KOUSSERI-KAWADJI: New site not yet transferred to MSP</v>
      </c>
      <c r="T28" s="167" t="str">
        <f>IF(ISNA(VLOOKUP([5]!Table4[[#This Row],[Site ID]],[5]PMO!A:A,1,0)),"No","Yes")</f>
        <v>Yes</v>
      </c>
      <c r="U28" s="167" t="e">
        <f>VLOOKUP(Table4[[#This Row],[Site ID]],'[6]URH &amp; URZ'!$A:$C,3,0)</f>
        <v>#N/A</v>
      </c>
      <c r="V28" s="167" t="str">
        <f>VLOOKUP(Table4[[#This Row],[Site ID]],[6]NSB!$A:$C,3,0)</f>
        <v>Not Transferred</v>
      </c>
      <c r="W28" s="167" t="e">
        <f>VLOOKUP(Table4[[#This Row],[Site ID]],[7]OCTOBRE_25!$J:$L,3,0)</f>
        <v>#N/A</v>
      </c>
    </row>
    <row r="29" spans="1:23" s="163" customFormat="1" ht="170.5" x14ac:dyDescent="0.35">
      <c r="A29" s="164"/>
      <c r="B29" s="165"/>
      <c r="C29" s="165" t="s">
        <v>7431</v>
      </c>
      <c r="D29" s="165" t="s">
        <v>7432</v>
      </c>
      <c r="E29" s="160" t="e">
        <f>VLOOKUP(D29,[2]ACTIF!$A:$D,4,0)</f>
        <v>#N/A</v>
      </c>
      <c r="F29" s="160" t="e">
        <f>VLOOKUP(D29,[2]ACTIF!$A:$C,3,0)</f>
        <v>#N/A</v>
      </c>
      <c r="G29" s="154">
        <f>VLOOKUP(Table4[[#This Row],[Site ID]],Extract!D:G,4,0)</f>
        <v>46129.888715277775</v>
      </c>
      <c r="H29" s="166">
        <f ca="1">NOW() - G29 + TIME(1,0,0)</f>
        <v>10.94315150463323</v>
      </c>
      <c r="I29" s="85" t="s">
        <v>5868</v>
      </c>
      <c r="J29" s="159" t="s">
        <v>7516</v>
      </c>
      <c r="K29" s="158" t="s">
        <v>100</v>
      </c>
      <c r="L29" s="167" t="str">
        <f>IF(NOT(ISERROR(SEARCH("_URH_",Table4[[#This Row],[Site Name]]))), "Huawei_Rural", IF(NOT(ISERROR(SEARCH("_H_",Table4[[#This Row],[Site Name]]))), "Huawei",IF(NOT(ISERROR(SEARCH("_Z_",Table4[[#This Row],[Site Name]]))), "ZTE","Nokia")))</f>
        <v>Nokia</v>
      </c>
      <c r="M29" s="167" t="str">
        <f ca="1">IF(H29 &lt; 1/24, "T&lt;1H", IF(AND(H29&lt;2/24, H29&gt;1/24), "1H&lt;T&lt;2H", IF(AND(H29&lt;4/24, H29&gt;2/24), "2H&lt;T&lt;4H", IF(AND(H29&lt;8/24, H29&gt;4/24), "4H&lt;T&lt;8H", IF(AND(H29&lt;16/24, H29&gt;8/24), "8H&lt;T&lt;16H",IF(AND(H29&lt;24/24, H29&gt;16/24),"16H&lt;T&lt;24H", IF(AND(H29&lt;48/24, H29&gt;24/24),"24H&lt;T&lt;48H", "T&gt;48H")))))))</f>
        <v>T&gt;48H</v>
      </c>
      <c r="N29" s="165" t="s">
        <v>98</v>
      </c>
      <c r="O29" s="167" t="str">
        <f>IF(J29="Power Status check Ongoing", "En Attente status Power", IF(J29&lt;&gt;"Power Status check Ongoing", _xlfn.CONCAT(K29, " ", "Ongoing")))</f>
        <v>OCM SPMS Ongoing</v>
      </c>
      <c r="P29" s="167" t="e">
        <f>VLOOKUP(D29,'[3]SBC And PowerCO Info'!A:C,3,0)</f>
        <v>#N/A</v>
      </c>
      <c r="Q29" s="167" t="str">
        <f>LEFT(D29,3)</f>
        <v>SUD</v>
      </c>
      <c r="R29" s="167" t="e">
        <f>VLOOKUP(D29,'[4]SBC And PowerCO Info'!A:N,12,0)</f>
        <v>#N/A</v>
      </c>
      <c r="S29" s="168" t="str">
        <f>_xlfn.CONCAT(Table4[[#This Row],[Site Name]], ": ", IF(ISNUMBER(SEARCH(CHAR(10),J29)), LEFT(J29, SEARCH(CHAR(10),J29)-1), J29))</f>
        <v>NTENYING1_G9U9L8L7_N_SUD_161: 27/04/2026 Carte core disponible à Ngaoundéré utilisée pour restaurer le site de Mbideng-II, nouvelle commande passée à OCM</v>
      </c>
      <c r="T29" s="167" t="str">
        <f>IF(ISNA(VLOOKUP([5]!Table4[[#This Row],[Site ID]],[5]PMO!A:A,1,0)),"No","Yes")</f>
        <v>Yes</v>
      </c>
      <c r="U29" s="167" t="e">
        <f>VLOOKUP(Table4[[#This Row],[Site ID]],'[6]URH &amp; URZ'!$A:$C,3,0)</f>
        <v>#N/A</v>
      </c>
      <c r="V29" s="167" t="e">
        <f>VLOOKUP(Table4[[#This Row],[Site ID]],[6]NSB!$A:$C,3,0)</f>
        <v>#N/A</v>
      </c>
      <c r="W29" s="167" t="str">
        <f>VLOOKUP(Table4[[#This Row],[Site ID]],[7]OCTOBRE_25!$J:$L,3,0)</f>
        <v>Ntenying</v>
      </c>
    </row>
    <row r="30" spans="1:23" s="163" customFormat="1" ht="62" x14ac:dyDescent="0.35">
      <c r="A30" s="164"/>
      <c r="B30" s="165"/>
      <c r="C30" s="156" t="s">
        <v>7435</v>
      </c>
      <c r="D30" s="165" t="s">
        <v>2106</v>
      </c>
      <c r="E30" s="160" t="str">
        <f>VLOOKUP(D30,[2]ACTIF!$A:$D,4,0)</f>
        <v>Camusat</v>
      </c>
      <c r="F30" s="160" t="str">
        <f>VLOOKUP(D30,[2]ACTIF!$A:$C,3,0)</f>
        <v>Hybrid Solar - S3</v>
      </c>
      <c r="G30" s="154" t="str">
        <f>VLOOKUP(Table4[[#This Row],[Site ID]],Extract!D:G,4,0)</f>
        <v>2026-04-18 21:30:38</v>
      </c>
      <c r="H30" s="166">
        <f ca="1">NOW() - G30 + TIME(1,0,0)</f>
        <v>9.9355936342568985</v>
      </c>
      <c r="I30" s="85" t="s">
        <v>5868</v>
      </c>
      <c r="J30" s="159" t="s">
        <v>7444</v>
      </c>
      <c r="K30" s="158" t="s">
        <v>100</v>
      </c>
      <c r="L30" s="158" t="str">
        <f>IF(NOT(ISERROR(SEARCH("_URH_",Table4[[#This Row],[Site Name]]))), "Huawei_Rural", IF(NOT(ISERROR(SEARCH("_H_",Table4[[#This Row],[Site Name]]))), "Huawei",IF(NOT(ISERROR(SEARCH("_Z_",Table4[[#This Row],[Site Name]]))), "ZTE","Nokia")))</f>
        <v>Huawei</v>
      </c>
      <c r="M30" s="158" t="str">
        <f ca="1">IF(H30 &lt; 1/24, "T&lt;1H", IF(AND(H30&lt;2/24, H30&gt;1/24), "1H&lt;T&lt;2H", IF(AND(H30&lt;4/24, H30&gt;2/24), "2H&lt;T&lt;4H", IF(AND(H30&lt;8/24, H30&gt;4/24), "4H&lt;T&lt;8H", IF(AND(H30&lt;16/24, H30&gt;8/24), "8H&lt;T&lt;16H",IF(AND(H30&lt;24/24, H30&gt;16/24),"16H&lt;T&lt;24H", IF(AND(H30&lt;48/24, H30&gt;24/24),"24H&lt;T&lt;48H", "T&gt;48H")))))))</f>
        <v>T&gt;48H</v>
      </c>
      <c r="N30" s="156" t="s">
        <v>5872</v>
      </c>
      <c r="O30" s="167" t="str">
        <f>IF(J30="Power Status check Ongoing", "En Attente status Power", IF(J30&lt;&gt;"Power Status check Ongoing", _xlfn.CONCAT(K30, " ", "Ongoing")))</f>
        <v>OCM SPMS Ongoing</v>
      </c>
      <c r="P30" s="167" t="str">
        <f>VLOOKUP(D30,'[3]SBC And PowerCO Info'!A:C,3,0)</f>
        <v>NRD</v>
      </c>
      <c r="Q30" s="167" t="str">
        <f>LEFT(D30,3)</f>
        <v>NRD</v>
      </c>
      <c r="R30" s="167" t="str">
        <f>VLOOKUP(D30,'[4]SBC And PowerCO Info'!A:N,12,0)</f>
        <v>TIF NORD</v>
      </c>
      <c r="S30" s="168" t="str">
        <f>_xlfn.CONCAT(Table4[[#This Row],[Site Name]], ": ", IF(ISNUMBER(SEARCH(CHAR(10),J30)), LEFT(J30, SEARCH(CHAR(10),J30)-1), J30))</f>
        <v>NRD_168_H_Reserve-Benoue: 20.04.26; ODU MPT MC 8GHZ 3DB20773CB faulty and not available, order done to OCM</v>
      </c>
      <c r="T30" s="167" t="str">
        <f>IF(ISNA(VLOOKUP([5]!Table4[[#This Row],[Site ID]],[5]PMO!A:A,1,0)),"No","Yes")</f>
        <v>Yes</v>
      </c>
      <c r="U30" s="167" t="e">
        <f>VLOOKUP(Table4[[#This Row],[Site ID]],'[6]URH &amp; URZ'!$A:$C,3,0)</f>
        <v>#N/A</v>
      </c>
      <c r="V30" s="167" t="e">
        <f>VLOOKUP(Table4[[#This Row],[Site ID]],[6]NSB!$A:$C,3,0)</f>
        <v>#N/A</v>
      </c>
      <c r="W30" s="167" t="str">
        <f>VLOOKUP(Table4[[#This Row],[Site ID]],[7]OCTOBRE_25!$J:$L,3,0)</f>
        <v>Reserve Benoue</v>
      </c>
    </row>
    <row r="31" spans="1:23" s="163" customFormat="1" ht="217" x14ac:dyDescent="0.35">
      <c r="A31" s="164"/>
      <c r="B31" s="165"/>
      <c r="C31" s="165" t="s">
        <v>7376</v>
      </c>
      <c r="D31" s="165" t="s">
        <v>1602</v>
      </c>
      <c r="E31" s="160" t="str">
        <f>VLOOKUP(D31,[2]ACTIF!$A:$D,4,0)</f>
        <v>IHS</v>
      </c>
      <c r="F31" s="160" t="str">
        <f>VLOOKUP(D31,[2]ACTIF!$A:$C,3,0)</f>
        <v>Grid-Gen-Lithium</v>
      </c>
      <c r="G31" s="154">
        <f>VLOOKUP(Table4[[#This Row],[Site ID]],Extract!D:G,4,0)</f>
        <v>46131.000868055555</v>
      </c>
      <c r="H31" s="166">
        <f ca="1">NOW() - G31 + TIME(1,0,0)</f>
        <v>9.8309987268536734</v>
      </c>
      <c r="I31" s="85" t="s">
        <v>5868</v>
      </c>
      <c r="J31" s="159" t="s">
        <v>7790</v>
      </c>
      <c r="K31" s="158" t="s">
        <v>81</v>
      </c>
      <c r="L31" s="167" t="str">
        <f>IF(NOT(ISERROR(SEARCH("_URH_",Table4[[#This Row],[Site Name]]))), "Huawei_Rural", IF(NOT(ISERROR(SEARCH("_H_",Table4[[#This Row],[Site Name]]))), "Huawei",IF(NOT(ISERROR(SEARCH("_Z_",Table4[[#This Row],[Site Name]]))), "ZTE","Nokia")))</f>
        <v>Nokia</v>
      </c>
      <c r="M31" s="167" t="str">
        <f ca="1">IF(H31 &lt; 1/24, "T&lt;1H", IF(AND(H31&lt;2/24, H31&gt;1/24), "1H&lt;T&lt;2H", IF(AND(H31&lt;4/24, H31&gt;2/24), "2H&lt;T&lt;4H", IF(AND(H31&lt;8/24, H31&gt;4/24), "4H&lt;T&lt;8H", IF(AND(H31&lt;16/24, H31&gt;8/24), "8H&lt;T&lt;16H",IF(AND(H31&lt;24/24, H31&gt;16/24),"16H&lt;T&lt;24H", IF(AND(H31&lt;48/24, H31&gt;24/24),"24H&lt;T&lt;48H", "T&gt;48H")))))))</f>
        <v>T&gt;48H</v>
      </c>
      <c r="N31" s="165" t="s">
        <v>98</v>
      </c>
      <c r="O31" s="167" t="str">
        <f>IF(J31="Power Status check Ongoing", "En Attente status Power", IF(J31&lt;&gt;"Power Status check Ongoing", _xlfn.CONCAT(K31, " ", "Ongoing")))</f>
        <v>HW SPMS Ongoing</v>
      </c>
      <c r="P31" s="167" t="str">
        <f>VLOOKUP(D31,'[3]SBC And PowerCO Info'!A:C,3,0)</f>
        <v>ADM</v>
      </c>
      <c r="Q31" s="167" t="str">
        <f>LEFT(D31,3)</f>
        <v>ADM</v>
      </c>
      <c r="R31" s="167" t="str">
        <f>VLOOKUP(D31,'[4]SBC And PowerCO Info'!A:N,12,0)</f>
        <v>TIF NORD</v>
      </c>
      <c r="S31" s="168" t="str">
        <f>_xlfn.CONCAT(Table4[[#This Row],[Site Name]], ": ", IF(ISNUMBER(SEARCH(CHAR(10),J31)), LEFT(J31, SEARCH(CHAR(10),J31)-1), J31))</f>
        <v>Meidougou-MTN_G18L18L8_ADM_062: 28.04.2026: Spare FSMF Faulty Commande passee au WH de Garoua et Expediee a Ngaoundere Nouvelle ETD communiques par le SPM 28.04.2026</v>
      </c>
      <c r="T31" s="167" t="str">
        <f>IF(ISNA(VLOOKUP([5]!Table4[[#This Row],[Site ID]],[5]PMO!A:A,1,0)),"No","Yes")</f>
        <v>Yes</v>
      </c>
      <c r="U31" s="167" t="e">
        <f>VLOOKUP(Table4[[#This Row],[Site ID]],'[6]URH &amp; URZ'!$A:$C,3,0)</f>
        <v>#N/A</v>
      </c>
      <c r="V31" s="167" t="e">
        <f>VLOOKUP(Table4[[#This Row],[Site ID]],[6]NSB!$A:$C,3,0)</f>
        <v>#N/A</v>
      </c>
      <c r="W31" s="167" t="str">
        <f>VLOOKUP(Table4[[#This Row],[Site ID]],[7]OCTOBRE_25!$J:$L,3,0)</f>
        <v>Meidougou</v>
      </c>
    </row>
    <row r="32" spans="1:23" s="163" customFormat="1" ht="124" x14ac:dyDescent="0.35">
      <c r="A32" s="164"/>
      <c r="B32" s="165"/>
      <c r="C32" s="157" t="s">
        <v>7471</v>
      </c>
      <c r="D32" s="165" t="s">
        <v>3415</v>
      </c>
      <c r="E32" s="160" t="str">
        <f>VLOOKUP(D32,[2]ACTIF!$A:$D,4,0)</f>
        <v>IHS</v>
      </c>
      <c r="F32" s="160" t="str">
        <f>VLOOKUP(D32,[2]ACTIF!$A:$C,3,0)</f>
        <v>Grid-Gen</v>
      </c>
      <c r="G32" s="154" t="str">
        <f>VLOOKUP(Table4[[#This Row],[Site ID]],Extract!D:G,4,0)</f>
        <v>2026-04-19 08:51:46</v>
      </c>
      <c r="H32" s="166">
        <f ca="1">NOW() - G32 + TIME(1,0,0)</f>
        <v>9.4625843749987926</v>
      </c>
      <c r="I32" s="85" t="s">
        <v>5868</v>
      </c>
      <c r="J32" s="159" t="s">
        <v>7984</v>
      </c>
      <c r="K32" s="158" t="s">
        <v>100</v>
      </c>
      <c r="L32" s="155" t="str">
        <f>IF(NOT(ISERROR(SEARCH("_URH_",Table4[[#This Row],[Site Name]]))), "Huawei_Rural", IF(NOT(ISERROR(SEARCH("_H_",Table4[[#This Row],[Site Name]]))), "Huawei",IF(NOT(ISERROR(SEARCH("_Z_",Table4[[#This Row],[Site Name]]))), "ZTE","Nokia")))</f>
        <v>ZTE</v>
      </c>
      <c r="M32" s="155" t="str">
        <f ca="1">IF(H32 &lt; 1/24, "T&lt;1H", IF(AND(H32&lt;2/24, H32&gt;1/24), "1H&lt;T&lt;2H", IF(AND(H32&lt;4/24, H32&gt;2/24), "2H&lt;T&lt;4H", IF(AND(H32&lt;8/24, H32&gt;4/24), "4H&lt;T&lt;8H", IF(AND(H32&lt;16/24, H32&gt;8/24), "8H&lt;T&lt;16H",IF(AND(H32&lt;24/24, H32&gt;16/24),"16H&lt;T&lt;24H", IF(AND(H32&lt;48/24, H32&gt;24/24),"24H&lt;T&lt;48H", "T&gt;48H")))))))</f>
        <v>T&gt;48H</v>
      </c>
      <c r="N32" s="165"/>
      <c r="O32" s="167" t="str">
        <f>IF(J32="Power Status check Ongoing", "En Attente status Power", IF(J32&lt;&gt;"Power Status check Ongoing", _xlfn.CONCAT(K32, " ", "Ongoing")))</f>
        <v>OCM SPMS Ongoing</v>
      </c>
      <c r="P32" s="167" t="str">
        <f>VLOOKUP(D32,'[3]SBC And PowerCO Info'!A:C,3,0)</f>
        <v>SUD</v>
      </c>
      <c r="Q32" s="167" t="str">
        <f>LEFT(D32,3)</f>
        <v>SUD</v>
      </c>
      <c r="R32" s="167" t="str">
        <f>VLOOKUP(D32,'[4]SBC And PowerCO Info'!A:N,12,0)</f>
        <v>H-TELI</v>
      </c>
      <c r="S32" s="168" t="str">
        <f>_xlfn.CONCAT(Table4[[#This Row],[Site Name]], ": ", IF(ISNUMBER(SEARCH(CHAR(10),J32)), LEFT(J32, SEARCH(CHAR(10),J32)-1), J32))</f>
        <v>SUD_215_Z_Fifinda-MTN: 22.04.26: Expédition de la carte flash en cours de Douala, ETD=22.04.26. Par ailleurs, FO MPR&lt;&gt;ODU pas disponible, commande passée à OCM</v>
      </c>
      <c r="T32" s="167" t="str">
        <f>IF(ISNA(VLOOKUP([5]!Table4[[#This Row],[Site ID]],[5]PMO!A:A,1,0)),"No","Yes")</f>
        <v>Yes</v>
      </c>
      <c r="U32" s="167" t="e">
        <f>VLOOKUP(Table4[[#This Row],[Site ID]],'[6]URH &amp; URZ'!$A:$C,3,0)</f>
        <v>#N/A</v>
      </c>
      <c r="V32" s="167" t="e">
        <f>VLOOKUP(Table4[[#This Row],[Site ID]],[6]NSB!$A:$C,3,0)</f>
        <v>#N/A</v>
      </c>
      <c r="W32" s="167" t="str">
        <f>VLOOKUP(Table4[[#This Row],[Site ID]],[7]OCTOBRE_25!$J:$L,3,0)</f>
        <v>Fifinda</v>
      </c>
    </row>
    <row r="33" spans="1:23" s="163" customFormat="1" ht="62" x14ac:dyDescent="0.35">
      <c r="A33" s="164"/>
      <c r="B33" s="165"/>
      <c r="C33" s="156" t="s">
        <v>7436</v>
      </c>
      <c r="D33" s="165" t="s">
        <v>3622</v>
      </c>
      <c r="E33" s="160" t="str">
        <f>VLOOKUP(D33,[2]ACTIF!$A:$D,4,0)</f>
        <v>IHS</v>
      </c>
      <c r="F33" s="160" t="str">
        <f>VLOOKUP(D33,[2]ACTIF!$A:$C,3,0)</f>
        <v>Grid-Gen</v>
      </c>
      <c r="G33" s="154" t="str">
        <f>VLOOKUP(Table4[[#This Row],[Site ID]],Extract!D:G,4,0)</f>
        <v>2026-04-19 11:16:44</v>
      </c>
      <c r="H33" s="166">
        <f ca="1">NOW() - G33 + TIME(1,0,0)</f>
        <v>9.361913078707099</v>
      </c>
      <c r="I33" s="85" t="s">
        <v>5868</v>
      </c>
      <c r="J33" s="159" t="s">
        <v>7437</v>
      </c>
      <c r="K33" s="158" t="s">
        <v>100</v>
      </c>
      <c r="L33" s="158" t="str">
        <f>IF(NOT(ISERROR(SEARCH("_URH_",Table4[[#This Row],[Site Name]]))), "Huawei_Rural", IF(NOT(ISERROR(SEARCH("_H_",Table4[[#This Row],[Site Name]]))), "Huawei",IF(NOT(ISERROR(SEARCH("_Z_",Table4[[#This Row],[Site Name]]))), "ZTE","Nokia")))</f>
        <v>Huawei</v>
      </c>
      <c r="M33" s="158" t="str">
        <f ca="1">IF(H33 &lt; 1/24, "T&lt;1H", IF(AND(H33&lt;2/24, H33&gt;1/24), "1H&lt;T&lt;2H", IF(AND(H33&lt;4/24, H33&gt;2/24), "2H&lt;T&lt;4H", IF(AND(H33&lt;8/24, H33&gt;4/24), "4H&lt;T&lt;8H", IF(AND(H33&lt;16/24, H33&gt;8/24), "8H&lt;T&lt;16H",IF(AND(H33&lt;24/24, H33&gt;16/24),"16H&lt;T&lt;24H", IF(AND(H33&lt;48/24, H33&gt;24/24),"24H&lt;T&lt;48H", "T&gt;48H")))))))</f>
        <v>T&gt;48H</v>
      </c>
      <c r="N33" s="156" t="s">
        <v>5872</v>
      </c>
      <c r="O33" s="167" t="str">
        <f>IF(J33="Power Status check Ongoing", "En Attente status Power", IF(J33&lt;&gt;"Power Status check Ongoing", _xlfn.CONCAT(K33, " ", "Ongoing")))</f>
        <v>OCM SPMS Ongoing</v>
      </c>
      <c r="P33" s="167" t="str">
        <f>VLOOKUP(D33,'[3]SBC And PowerCO Info'!A:C,3,0)</f>
        <v>SUO</v>
      </c>
      <c r="Q33" s="167" t="str">
        <f>LEFT(D33,3)</f>
        <v>SUO</v>
      </c>
      <c r="R33" s="167" t="str">
        <f>VLOOKUP(D33,'[4]SBC And PowerCO Info'!A:N,12,0)</f>
        <v>H-TELI</v>
      </c>
      <c r="S33" s="168" t="str">
        <f>_xlfn.CONCAT(Table4[[#This Row],[Site Name]], ": ", IF(ISNUMBER(SEARCH(CHAR(10),J33)), LEFT(J33, SEARCH(CHAR(10),J33)-1), J33))</f>
        <v>SUO_195_H_Wonya-Mavio-IHS: 20.04.26; Carte EAC 3DB19417AA faulty, commande passée vers OCM</v>
      </c>
      <c r="T33" s="167" t="str">
        <f>IF(ISNA(VLOOKUP([5]!Table4[[#This Row],[Site ID]],[5]PMO!A:A,1,0)),"No","Yes")</f>
        <v>Yes</v>
      </c>
      <c r="U33" s="167" t="e">
        <f>VLOOKUP(Table4[[#This Row],[Site ID]],'[6]URH &amp; URZ'!$A:$C,3,0)</f>
        <v>#N/A</v>
      </c>
      <c r="V33" s="167" t="e">
        <f>VLOOKUP(Table4[[#This Row],[Site ID]],[6]NSB!$A:$C,3,0)</f>
        <v>#N/A</v>
      </c>
      <c r="W33" s="167" t="str">
        <f>VLOOKUP(Table4[[#This Row],[Site ID]],[7]OCTOBRE_25!$J:$L,3,0)</f>
        <v>Buea</v>
      </c>
    </row>
    <row r="34" spans="1:23" s="163" customFormat="1" ht="15.5" x14ac:dyDescent="0.35">
      <c r="A34" s="164"/>
      <c r="B34" s="165"/>
      <c r="C34" s="157" t="s">
        <v>7474</v>
      </c>
      <c r="D34" s="165" t="s">
        <v>284</v>
      </c>
      <c r="E34" s="160" t="str">
        <f>VLOOKUP(D34,[2]ACTIF!$A:$D,4,0)</f>
        <v>IHS</v>
      </c>
      <c r="F34" s="160" t="str">
        <f>VLOOKUP(D34,[2]ACTIF!$A:$C,3,0)</f>
        <v>Solar-Gen-Lithium</v>
      </c>
      <c r="G34" s="154" t="str">
        <f>VLOOKUP(Table4[[#This Row],[Site ID]],Extract!D:G,4,0)</f>
        <v>2026-04-20 18:36:49</v>
      </c>
      <c r="H34" s="166">
        <f ca="1">NOW() - G34 + TIME(1,0,0)</f>
        <v>8.0562996527757296</v>
      </c>
      <c r="I34" s="85" t="s">
        <v>5868</v>
      </c>
      <c r="J34" s="159" t="s">
        <v>7439</v>
      </c>
      <c r="K34" s="158" t="s">
        <v>5892</v>
      </c>
      <c r="L34" s="155" t="str">
        <f>IF(NOT(ISERROR(SEARCH("_URH_",Table4[[#This Row],[Site Name]]))), "Huawei_Rural", IF(NOT(ISERROR(SEARCH("_H_",Table4[[#This Row],[Site Name]]))), "Huawei",IF(NOT(ISERROR(SEARCH("_Z_",Table4[[#This Row],[Site Name]]))), "ZTE","Nokia")))</f>
        <v>ZTE</v>
      </c>
      <c r="M34" s="155" t="str">
        <f ca="1">IF(H34 &lt; 1/24, "T&lt;1H", IF(AND(H34&lt;2/24, H34&gt;1/24), "1H&lt;T&lt;2H", IF(AND(H34&lt;4/24, H34&gt;2/24), "2H&lt;T&lt;4H", IF(AND(H34&lt;8/24, H34&gt;4/24), "4H&lt;T&lt;8H", IF(AND(H34&lt;16/24, H34&gt;8/24), "8H&lt;T&lt;16H",IF(AND(H34&lt;24/24, H34&gt;16/24),"16H&lt;T&lt;24H", IF(AND(H34&lt;48/24, H34&gt;24/24),"24H&lt;T&lt;48H", "T&gt;48H")))))))</f>
        <v>T&gt;48H</v>
      </c>
      <c r="N34" s="165"/>
      <c r="O34" s="167" t="str">
        <f>IF(J34="Power Status check Ongoing", "En Attente status Power", IF(J34&lt;&gt;"Power Status check Ongoing", _xlfn.CONCAT(K34, " ", "Ongoing")))</f>
        <v>Hammer Ongoing</v>
      </c>
      <c r="P34" s="167" t="str">
        <f>VLOOKUP(D34,'[3]SBC And PowerCO Info'!A:C,3,0)</f>
        <v>CTR</v>
      </c>
      <c r="Q34" s="167" t="str">
        <f>LEFT(D34,3)</f>
        <v>CTR</v>
      </c>
      <c r="R34" s="167" t="str">
        <f>VLOOKUP(D34,'[4]SBC And PowerCO Info'!A:N,12,0)</f>
        <v>AFRO</v>
      </c>
      <c r="S34" s="168" t="str">
        <f>_xlfn.CONCAT(Table4[[#This Row],[Site Name]], ": ", IF(ISNUMBER(SEARCH(CHAR(10),J34)), LEFT(J34, SEARCH(CHAR(10),J34)-1), J34))</f>
        <v>CTR_757_Z_Ndokoa-IHS: Impacted by CTR_699_N_Batchenga-Nachtigal-IHS (TX issue)</v>
      </c>
      <c r="T34" s="167" t="str">
        <f>IF(ISNA(VLOOKUP([5]!Table4[[#This Row],[Site ID]],[5]PMO!A:A,1,0)),"No","Yes")</f>
        <v>Yes</v>
      </c>
      <c r="U34" s="167" t="e">
        <f>VLOOKUP(Table4[[#This Row],[Site ID]],'[6]URH &amp; URZ'!$A:$C,3,0)</f>
        <v>#N/A</v>
      </c>
      <c r="V34" s="167" t="e">
        <f>VLOOKUP(Table4[[#This Row],[Site ID]],[6]NSB!$A:$C,3,0)</f>
        <v>#N/A</v>
      </c>
      <c r="W34" s="167" t="str">
        <f>VLOOKUP(Table4[[#This Row],[Site ID]],[7]OCTOBRE_25!$J:$L,3,0)</f>
        <v>Ndokoa</v>
      </c>
    </row>
    <row r="35" spans="1:23" s="163" customFormat="1" ht="77.5" x14ac:dyDescent="0.35">
      <c r="A35" s="164"/>
      <c r="B35" s="165"/>
      <c r="C35" s="157" t="s">
        <v>7476</v>
      </c>
      <c r="D35" s="165" t="s">
        <v>2354</v>
      </c>
      <c r="E35" s="160" t="str">
        <f>VLOOKUP(D35,[2]ACTIF!$A:$D,4,0)</f>
        <v>Camusat</v>
      </c>
      <c r="F35" s="160" t="str">
        <f>VLOOKUP(D35,[2]ACTIF!$A:$C,3,0)</f>
        <v>HGB</v>
      </c>
      <c r="G35" s="154" t="str">
        <f>VLOOKUP(Table4[[#This Row],[Site ID]],Extract!D:G,4,0)</f>
        <v>2026-04-20 19:15:45</v>
      </c>
      <c r="H35" s="166">
        <f ca="1">NOW() - G35 + TIME(1,0,0)</f>
        <v>8.0292626157412688</v>
      </c>
      <c r="I35" s="85" t="s">
        <v>5868</v>
      </c>
      <c r="J35" s="159" t="s">
        <v>7454</v>
      </c>
      <c r="K35" s="158" t="s">
        <v>100</v>
      </c>
      <c r="L35" s="155" t="str">
        <f>IF(NOT(ISERROR(SEARCH("_URH_",Table4[[#This Row],[Site Name]]))), "Huawei_Rural", IF(NOT(ISERROR(SEARCH("_H_",Table4[[#This Row],[Site Name]]))), "Huawei",IF(NOT(ISERROR(SEARCH("_Z_",Table4[[#This Row],[Site Name]]))), "ZTE","Nokia")))</f>
        <v>ZTE</v>
      </c>
      <c r="M35" s="155" t="str">
        <f ca="1">IF(H35 &lt; 1/24, "T&lt;1H", IF(AND(H35&lt;2/24, H35&gt;1/24), "1H&lt;T&lt;2H", IF(AND(H35&lt;4/24, H35&gt;2/24), "2H&lt;T&lt;4H", IF(AND(H35&lt;8/24, H35&gt;4/24), "4H&lt;T&lt;8H", IF(AND(H35&lt;16/24, H35&gt;8/24), "8H&lt;T&lt;16H",IF(AND(H35&lt;24/24, H35&gt;16/24),"16H&lt;T&lt;24H", IF(AND(H35&lt;48/24, H35&gt;24/24),"24H&lt;T&lt;48H", "T&gt;48H")))))))</f>
        <v>T&gt;48H</v>
      </c>
      <c r="N35" s="165"/>
      <c r="O35" s="167" t="str">
        <f>IF(J35="Power Status check Ongoing", "En Attente status Power", IF(J35&lt;&gt;"Power Status check Ongoing", _xlfn.CONCAT(K35, " ", "Ongoing")))</f>
        <v>OCM SPMS Ongoing</v>
      </c>
      <c r="P35" s="167" t="str">
        <f>VLOOKUP(D35,'[3]SBC And PowerCO Info'!A:C,3,0)</f>
        <v>CTR</v>
      </c>
      <c r="Q35" s="167" t="str">
        <f>LEFT(D35,3)</f>
        <v>CTR</v>
      </c>
      <c r="R35" s="167" t="str">
        <f>VLOOKUP(D35,'[4]SBC And PowerCO Info'!A:N,12,0)</f>
        <v>I-ENG</v>
      </c>
      <c r="S35" s="168" t="str">
        <f>_xlfn.CONCAT(Table4[[#This Row],[Site Name]], ": ", IF(ISNUMBER(SEARCH(CHAR(10),J35)), LEFT(J35, SEARCH(CHAR(10),J35)-1), J35))</f>
        <v>CTR_826_Z_Ntui-Ecole-Publique: 22.04.26; Carte EAC disponible et transfert en cours de Bafousssam, ETD=22.04.26 mais chassis MSS8 pas disponible, commande faite à OCM</v>
      </c>
      <c r="T35" s="167" t="str">
        <f>IF(ISNA(VLOOKUP([5]!Table4[[#This Row],[Site ID]],[5]PMO!A:A,1,0)),"No","Yes")</f>
        <v>Yes</v>
      </c>
      <c r="U35" s="167" t="e">
        <f>VLOOKUP(Table4[[#This Row],[Site ID]],'[6]URH &amp; URZ'!$A:$C,3,0)</f>
        <v>#N/A</v>
      </c>
      <c r="V35" s="167" t="e">
        <f>VLOOKUP(Table4[[#This Row],[Site ID]],[6]NSB!$A:$C,3,0)</f>
        <v>#N/A</v>
      </c>
      <c r="W35" s="167" t="e">
        <f>VLOOKUP(Table4[[#This Row],[Site ID]],[7]OCTOBRE_25!$J:$L,3,0)</f>
        <v>#N/A</v>
      </c>
    </row>
    <row r="36" spans="1:23" s="163" customFormat="1" ht="15.5" x14ac:dyDescent="0.35">
      <c r="A36" s="164"/>
      <c r="B36" s="165"/>
      <c r="C36" s="165" t="s">
        <v>7440</v>
      </c>
      <c r="D36" s="165" t="s">
        <v>234</v>
      </c>
      <c r="E36" s="160" t="str">
        <f>VLOOKUP(D36,[2]ACTIF!$A:$D,4,0)</f>
        <v>IHS</v>
      </c>
      <c r="F36" s="160" t="str">
        <f>VLOOKUP(D36,[2]ACTIF!$A:$C,3,0)</f>
        <v>Solar-Gen-Lithium</v>
      </c>
      <c r="G36" s="154">
        <f>VLOOKUP(Table4[[#This Row],[Site ID]],Extract!D:G,4,0)</f>
        <v>46133.473090277781</v>
      </c>
      <c r="H36" s="166">
        <f ca="1">NOW() - G36 + TIME(1,0,0)</f>
        <v>7.3587765046274098</v>
      </c>
      <c r="I36" s="85" t="s">
        <v>7099</v>
      </c>
      <c r="J36" s="159" t="s">
        <v>7445</v>
      </c>
      <c r="K36" s="158" t="s">
        <v>163</v>
      </c>
      <c r="L36" s="167" t="str">
        <f>IF(NOT(ISERROR(SEARCH("_URH_",Table4[[#This Row],[Site Name]]))), "Huawei_Rural", IF(NOT(ISERROR(SEARCH("_H_",Table4[[#This Row],[Site Name]]))), "Huawei",IF(NOT(ISERROR(SEARCH("_Z_",Table4[[#This Row],[Site Name]]))), "ZTE","Nokia")))</f>
        <v>Nokia</v>
      </c>
      <c r="M36" s="167" t="str">
        <f ca="1">IF(H36 &lt; 1/24, "T&lt;1H", IF(AND(H36&lt;2/24, H36&gt;1/24), "1H&lt;T&lt;2H", IF(AND(H36&lt;4/24, H36&gt;2/24), "2H&lt;T&lt;4H", IF(AND(H36&lt;8/24, H36&gt;4/24), "4H&lt;T&lt;8H", IF(AND(H36&lt;16/24, H36&gt;8/24), "8H&lt;T&lt;16H",IF(AND(H36&lt;24/24, H36&gt;16/24),"16H&lt;T&lt;24H", IF(AND(H36&lt;48/24, H36&gt;24/24),"24H&lt;T&lt;48H", "T&gt;48H")))))))</f>
        <v>T&gt;48H</v>
      </c>
      <c r="N36" s="165" t="s">
        <v>98</v>
      </c>
      <c r="O36" s="167" t="str">
        <f>IF(J36="Power Status check Ongoing", "En Attente status Power", IF(J36&lt;&gt;"Power Status check Ongoing", _xlfn.CONCAT(K36, " ", "Ongoing")))</f>
        <v>OCM ING Ongoing</v>
      </c>
      <c r="P36" s="167" t="str">
        <f>VLOOKUP(D36,'[3]SBC And PowerCO Info'!A:C,3,0)</f>
        <v>NRD</v>
      </c>
      <c r="Q36" s="167" t="str">
        <f>LEFT(D36,3)</f>
        <v>NRD</v>
      </c>
      <c r="R36" s="167" t="str">
        <f>VLOOKUP(D36,'[4]SBC And PowerCO Info'!A:N,12,0)</f>
        <v>TIF NORD</v>
      </c>
      <c r="S36" s="168" t="str">
        <f>_xlfn.CONCAT(Table4[[#This Row],[Site Name]], ": ", IF(ISNUMBER(SEARCH(CHAR(10),J36)), LEFT(J36, SEARCH(CHAR(10),J36)-1), J36))</f>
        <v>Madingring_L18L8L26_NRD_036: New BTS installed and not yet accepted</v>
      </c>
      <c r="T36" s="167" t="str">
        <f>IF(ISNA(VLOOKUP([5]!Table4[[#This Row],[Site ID]],[5]PMO!A:A,1,0)),"No","Yes")</f>
        <v>Yes</v>
      </c>
      <c r="U36" s="167" t="e">
        <f>VLOOKUP(Table4[[#This Row],[Site ID]],'[6]URH &amp; URZ'!$A:$C,3,0)</f>
        <v>#N/A</v>
      </c>
      <c r="V36" s="167" t="e">
        <f>VLOOKUP(Table4[[#This Row],[Site ID]],[6]NSB!$A:$C,3,0)</f>
        <v>#N/A</v>
      </c>
      <c r="W36" s="167" t="str">
        <f>VLOOKUP(Table4[[#This Row],[Site ID]],[7]OCTOBRE_25!$J:$L,3,0)</f>
        <v>Madingring</v>
      </c>
    </row>
    <row r="37" spans="1:23" s="163" customFormat="1" ht="108.5" x14ac:dyDescent="0.35">
      <c r="A37" s="164"/>
      <c r="B37" s="165"/>
      <c r="C37" s="165" t="s">
        <v>7442</v>
      </c>
      <c r="D37" s="165" t="s">
        <v>1026</v>
      </c>
      <c r="E37" s="160" t="str">
        <f>VLOOKUP(D37,[2]ACTIF!$A:$D,4,0)</f>
        <v>IHS</v>
      </c>
      <c r="F37" s="160" t="str">
        <f>VLOOKUP(D37,[2]ACTIF!$A:$C,3,0)</f>
        <v>Gen-Lithium</v>
      </c>
      <c r="G37" s="154">
        <f>VLOOKUP(Table4[[#This Row],[Site ID]],Extract!D:G,4,0)</f>
        <v>46133.536620370367</v>
      </c>
      <c r="H37" s="166">
        <f ca="1">NOW() - G37 + TIME(1,0,0)</f>
        <v>7.2952464120414033</v>
      </c>
      <c r="I37" s="85" t="s">
        <v>5868</v>
      </c>
      <c r="J37" s="159" t="s">
        <v>7797</v>
      </c>
      <c r="K37" s="158" t="s">
        <v>5869</v>
      </c>
      <c r="L37" s="167" t="str">
        <f>IF(NOT(ISERROR(SEARCH("_URH_",Table4[[#This Row],[Site Name]]))), "Huawei_Rural", IF(NOT(ISERROR(SEARCH("_H_",Table4[[#This Row],[Site Name]]))), "Huawei",IF(NOT(ISERROR(SEARCH("_Z_",Table4[[#This Row],[Site Name]]))), "ZTE","Nokia")))</f>
        <v>Nokia</v>
      </c>
      <c r="M37" s="167" t="str">
        <f ca="1">IF(H37 &lt; 1/24, "T&lt;1H", IF(AND(H37&lt;2/24, H37&gt;1/24), "1H&lt;T&lt;2H", IF(AND(H37&lt;4/24, H37&gt;2/24), "2H&lt;T&lt;4H", IF(AND(H37&lt;8/24, H37&gt;4/24), "4H&lt;T&lt;8H", IF(AND(H37&lt;16/24, H37&gt;8/24), "8H&lt;T&lt;16H",IF(AND(H37&lt;24/24, H37&gt;16/24),"16H&lt;T&lt;24H", IF(AND(H37&lt;48/24, H37&gt;24/24),"24H&lt;T&lt;48H", "T&gt;48H")))))))</f>
        <v>T&gt;48H</v>
      </c>
      <c r="N37" s="165" t="s">
        <v>98</v>
      </c>
      <c r="O37" s="167" t="str">
        <f>IF(J37="Power Status check Ongoing", "En Attente status Power", IF(J37&lt;&gt;"Power Status check Ongoing", _xlfn.CONCAT(K37, " ", "Ongoing")))</f>
        <v>AFRO Ongoing</v>
      </c>
      <c r="P37" s="167" t="str">
        <f>VLOOKUP(D37,'[3]SBC And PowerCO Info'!A:C,3,0)</f>
        <v>CTR</v>
      </c>
      <c r="Q37" s="167" t="str">
        <f>LEFT(D37,3)</f>
        <v>CTR</v>
      </c>
      <c r="R37" s="167" t="str">
        <f>VLOOKUP(D37,'[4]SBC And PowerCO Info'!A:N,12,0)</f>
        <v>AFRO</v>
      </c>
      <c r="S37" s="168" t="str">
        <f>_xlfn.CONCAT(Table4[[#This Row],[Site Name]], ": ", IF(ISNUMBER(SEARCH(CHAR(10),J37)), LEFT(J37, SEARCH(CHAR(10),J37)-1), J37))</f>
        <v>Ekekam-MTN-IHS_U9U21_CTR_694: 28.04.2026: FME Sur site intervention retardee par la pluie. Update ASAP</v>
      </c>
      <c r="T37" s="167" t="str">
        <f>IF(ISNA(VLOOKUP([5]!Table4[[#This Row],[Site ID]],[5]PMO!A:A,1,0)),"No","Yes")</f>
        <v>Yes</v>
      </c>
      <c r="U37" s="167" t="e">
        <f>VLOOKUP(Table4[[#This Row],[Site ID]],'[6]URH &amp; URZ'!$A:$C,3,0)</f>
        <v>#N/A</v>
      </c>
      <c r="V37" s="167" t="e">
        <f>VLOOKUP(Table4[[#This Row],[Site ID]],[6]NSB!$A:$C,3,0)</f>
        <v>#N/A</v>
      </c>
      <c r="W37" s="167" t="e">
        <f>VLOOKUP(Table4[[#This Row],[Site ID]],[7]OCTOBRE_25!$J:$L,3,0)</f>
        <v>#N/A</v>
      </c>
    </row>
    <row r="38" spans="1:23" s="163" customFormat="1" ht="62" x14ac:dyDescent="0.35">
      <c r="A38" s="164"/>
      <c r="B38" s="165"/>
      <c r="C38" s="157" t="s">
        <v>5362</v>
      </c>
      <c r="D38" s="165" t="s">
        <v>5361</v>
      </c>
      <c r="E38" s="160" t="str">
        <f>VLOOKUP(D38,[2]ACTIF!$A:$D,4,0)</f>
        <v>IHS</v>
      </c>
      <c r="F38" s="160" t="e">
        <f>VLOOKUP(D38,[2]ACTIF!$A:$C,3,0)</f>
        <v>#N/A</v>
      </c>
      <c r="G38" s="154" t="str">
        <f>VLOOKUP(Table4[[#This Row],[Site ID]],Extract!D:G,4,0)</f>
        <v>2026-04-21 21:12:42</v>
      </c>
      <c r="H38" s="166">
        <f ca="1">NOW() - G38 + TIME(1,0,0)</f>
        <v>6.9480473379614223</v>
      </c>
      <c r="I38" s="85" t="s">
        <v>5868</v>
      </c>
      <c r="J38" s="159" t="s">
        <v>7455</v>
      </c>
      <c r="K38" s="158" t="s">
        <v>100</v>
      </c>
      <c r="L38" s="155" t="str">
        <f>IF(NOT(ISERROR(SEARCH("_URH_",Table4[[#This Row],[Site Name]]))), "Huawei_Rural", IF(NOT(ISERROR(SEARCH("_H_",Table4[[#This Row],[Site Name]]))), "Huawei",IF(NOT(ISERROR(SEARCH("_Z_",Table4[[#This Row],[Site Name]]))), "ZTE","Nokia")))</f>
        <v>ZTE</v>
      </c>
      <c r="M38" s="155" t="str">
        <f ca="1">IF(H38 &lt; 1/24, "T&lt;1H", IF(AND(H38&lt;2/24, H38&gt;1/24), "1H&lt;T&lt;2H", IF(AND(H38&lt;4/24, H38&gt;2/24), "2H&lt;T&lt;4H", IF(AND(H38&lt;8/24, H38&gt;4/24), "4H&lt;T&lt;8H", IF(AND(H38&lt;16/24, H38&gt;8/24), "8H&lt;T&lt;16H",IF(AND(H38&lt;24/24, H38&gt;16/24),"16H&lt;T&lt;24H", IF(AND(H38&lt;48/24, H38&gt;24/24),"24H&lt;T&lt;48H", "T&gt;48H")))))))</f>
        <v>T&gt;48H</v>
      </c>
      <c r="N38" s="165"/>
      <c r="O38" s="167" t="str">
        <f>IF(J38="Power Status check Ongoing", "En Attente status Power", IF(J38&lt;&gt;"Power Status check Ongoing", _xlfn.CONCAT(K38, " ", "Ongoing")))</f>
        <v>OCM SPMS Ongoing</v>
      </c>
      <c r="P38" s="167" t="str">
        <f>VLOOKUP(D38,'[3]SBC And PowerCO Info'!A:C,3,0)</f>
        <v>CTR</v>
      </c>
      <c r="Q38" s="167" t="str">
        <f>LEFT(D38,3)</f>
        <v>CTR</v>
      </c>
      <c r="R38" s="167" t="str">
        <f>VLOOKUP(D38,'[4]SBC And PowerCO Info'!A:N,12,0)</f>
        <v>AFRO</v>
      </c>
      <c r="S38" s="168" t="str">
        <f>_xlfn.CONCAT(Table4[[#This Row],[Site Name]], ": ", IF(ISNUMBER(SEARCH(CHAR(10),J38)), LEFT(J38, SEARCH(CHAR(10),J38)-1), J38))</f>
        <v>CTR_911_Z_Nkolfon-Cimencam-IHS: 22.04.26: Carte core EVO 1G et pas disponible en stock, commande en cours vers OCM</v>
      </c>
      <c r="T38" s="167" t="str">
        <f>IF(ISNA(VLOOKUP([5]!Table4[[#This Row],[Site ID]],[5]PMO!A:A,1,0)),"No","Yes")</f>
        <v>Yes</v>
      </c>
      <c r="U38" s="167" t="e">
        <f>VLOOKUP(Table4[[#This Row],[Site ID]],'[6]URH &amp; URZ'!$A:$C,3,0)</f>
        <v>#N/A</v>
      </c>
      <c r="V38" s="167" t="e">
        <f>VLOOKUP(Table4[[#This Row],[Site ID]],[6]NSB!$A:$C,3,0)</f>
        <v>#N/A</v>
      </c>
      <c r="W38" s="167" t="str">
        <f>VLOOKUP(Table4[[#This Row],[Site ID]],[7]OCTOBRE_25!$J:$L,3,0)</f>
        <v>Mbankomo</v>
      </c>
    </row>
    <row r="39" spans="1:23" s="163" customFormat="1" ht="217" x14ac:dyDescent="0.35">
      <c r="A39" s="164"/>
      <c r="B39" s="165"/>
      <c r="C39" s="165" t="s">
        <v>7446</v>
      </c>
      <c r="D39" s="165" t="s">
        <v>3406</v>
      </c>
      <c r="E39" s="160" t="str">
        <f>VLOOKUP(D39,[2]ACTIF!$A:$D,4,0)</f>
        <v>IHS</v>
      </c>
      <c r="F39" s="160" t="str">
        <f>VLOOKUP(D39,[2]ACTIF!$A:$C,3,0)</f>
        <v>Grid-Gen</v>
      </c>
      <c r="G39" s="154">
        <f>VLOOKUP(Table4[[#This Row],[Site ID]],Extract!D:G,4,0)</f>
        <v>46133.925856481481</v>
      </c>
      <c r="H39" s="166">
        <f ca="1">NOW() - G39 + TIME(1,0,0)</f>
        <v>6.9060103009275435</v>
      </c>
      <c r="I39" s="85" t="s">
        <v>5868</v>
      </c>
      <c r="J39" s="159" t="s">
        <v>7854</v>
      </c>
      <c r="K39" s="158" t="s">
        <v>5892</v>
      </c>
      <c r="L39" s="167" t="str">
        <f>IF(NOT(ISERROR(SEARCH("_URH_",Table4[[#This Row],[Site Name]]))), "Huawei_Rural", IF(NOT(ISERROR(SEARCH("_H_",Table4[[#This Row],[Site Name]]))), "Huawei",IF(NOT(ISERROR(SEARCH("_Z_",Table4[[#This Row],[Site Name]]))), "ZTE","Nokia")))</f>
        <v>Nokia</v>
      </c>
      <c r="M39" s="167" t="str">
        <f ca="1">IF(H39 &lt; 1/24, "T&lt;1H", IF(AND(H39&lt;2/24, H39&gt;1/24), "1H&lt;T&lt;2H", IF(AND(H39&lt;4/24, H39&gt;2/24), "2H&lt;T&lt;4H", IF(AND(H39&lt;8/24, H39&gt;4/24), "4H&lt;T&lt;8H", IF(AND(H39&lt;16/24, H39&gt;8/24), "8H&lt;T&lt;16H",IF(AND(H39&lt;24/24, H39&gt;16/24),"16H&lt;T&lt;24H", IF(AND(H39&lt;48/24, H39&gt;24/24),"24H&lt;T&lt;48H", "T&gt;48H")))))))</f>
        <v>T&gt;48H</v>
      </c>
      <c r="N39" s="165" t="s">
        <v>98</v>
      </c>
      <c r="O39" s="167" t="str">
        <f>IF(J39="Power Status check Ongoing", "En Attente status Power", IF(J39&lt;&gt;"Power Status check Ongoing", _xlfn.CONCAT(K39, " ", "Ongoing")))</f>
        <v>Hammer Ongoing</v>
      </c>
      <c r="P39" s="167" t="str">
        <f>VLOOKUP(D39,'[3]SBC And PowerCO Info'!A:C,3,0)</f>
        <v>LIT</v>
      </c>
      <c r="Q39" s="167" t="str">
        <f>LEFT(D39,3)</f>
        <v>LIT</v>
      </c>
      <c r="R39" s="167" t="str">
        <f>VLOOKUP(D39,'[4]SBC And PowerCO Info'!A:N,12,0)</f>
        <v>H-TELI</v>
      </c>
      <c r="S39" s="168" t="str">
        <f>_xlfn.CONCAT(Table4[[#This Row],[Site Name]], ": ", IF(ISNUMBER(SEARCH(CHAR(10),J39)), LEFT(J39, SEARCH(CHAR(10),J39)-1), J39))</f>
        <v>Songloulou-IHS_G9U9U21_LIT_200: 28.04.2026: Spare dementelee et Expedition en cours vers EDEA ETD=28.04.2026 ETR=29/04/2026</v>
      </c>
      <c r="T39" s="167" t="str">
        <f>IF(ISNA(VLOOKUP([5]!Table4[[#This Row],[Site ID]],[5]PMO!A:A,1,0)),"No","Yes")</f>
        <v>Yes</v>
      </c>
      <c r="U39" s="167" t="e">
        <f>VLOOKUP(Table4[[#This Row],[Site ID]],'[6]URH &amp; URZ'!$A:$C,3,0)</f>
        <v>#N/A</v>
      </c>
      <c r="V39" s="167" t="e">
        <f>VLOOKUP(Table4[[#This Row],[Site ID]],[6]NSB!$A:$C,3,0)</f>
        <v>#N/A</v>
      </c>
      <c r="W39" s="167" t="str">
        <f>VLOOKUP(Table4[[#This Row],[Site ID]],[7]OCTOBRE_25!$J:$L,3,0)</f>
        <v>Songloulou</v>
      </c>
    </row>
    <row r="40" spans="1:23" s="163" customFormat="1" ht="15.5" x14ac:dyDescent="0.35">
      <c r="A40" s="164"/>
      <c r="B40" s="165"/>
      <c r="C40" s="165" t="s">
        <v>7447</v>
      </c>
      <c r="D40" s="165" t="s">
        <v>3342</v>
      </c>
      <c r="E40" s="160" t="str">
        <f>VLOOKUP(D40,[2]ACTIF!$A:$D,4,0)</f>
        <v>IHS</v>
      </c>
      <c r="F40" s="160" t="str">
        <f>VLOOKUP(D40,[2]ACTIF!$A:$C,3,0)</f>
        <v>Grid-Gen</v>
      </c>
      <c r="G40" s="154">
        <f>VLOOKUP(Table4[[#This Row],[Site ID]],Extract!D:G,4,0)</f>
        <v>46133.928981481484</v>
      </c>
      <c r="H40" s="166">
        <f ca="1">NOW() - G40 + TIME(1,0,0)</f>
        <v>6.9028853009246331</v>
      </c>
      <c r="I40" s="85" t="s">
        <v>5868</v>
      </c>
      <c r="J40" s="159" t="s">
        <v>7448</v>
      </c>
      <c r="K40" s="158" t="s">
        <v>100</v>
      </c>
      <c r="L40" s="167" t="str">
        <f>IF(NOT(ISERROR(SEARCH("_URH_",Table4[[#This Row],[Site Name]]))), "Huawei_Rural", IF(NOT(ISERROR(SEARCH("_H_",Table4[[#This Row],[Site Name]]))), "Huawei",IF(NOT(ISERROR(SEARCH("_Z_",Table4[[#This Row],[Site Name]]))), "ZTE","Nokia")))</f>
        <v>Nokia</v>
      </c>
      <c r="M40" s="167" t="str">
        <f ca="1">IF(H40 &lt; 1/24, "T&lt;1H", IF(AND(H40&lt;2/24, H40&gt;1/24), "1H&lt;T&lt;2H", IF(AND(H40&lt;4/24, H40&gt;2/24), "2H&lt;T&lt;4H", IF(AND(H40&lt;8/24, H40&gt;4/24), "4H&lt;T&lt;8H", IF(AND(H40&lt;16/24, H40&gt;8/24), "8H&lt;T&lt;16H",IF(AND(H40&lt;24/24, H40&gt;16/24),"16H&lt;T&lt;24H", IF(AND(H40&lt;48/24, H40&gt;24/24),"24H&lt;T&lt;48H", "T&gt;48H")))))))</f>
        <v>T&gt;48H</v>
      </c>
      <c r="N40" s="165" t="s">
        <v>98</v>
      </c>
      <c r="O40" s="167" t="str">
        <f>IF(J40="Power Status check Ongoing", "En Attente status Power", IF(J40&lt;&gt;"Power Status check Ongoing", _xlfn.CONCAT(K40, " ", "Ongoing")))</f>
        <v>OCM SPMS Ongoing</v>
      </c>
      <c r="P40" s="167" t="str">
        <f>VLOOKUP(D40,'[3]SBC And PowerCO Info'!A:C,3,0)</f>
        <v>LIT</v>
      </c>
      <c r="Q40" s="167" t="str">
        <f>LEFT(D40,3)</f>
        <v>LIT</v>
      </c>
      <c r="R40" s="167" t="str">
        <f>VLOOKUP(D40,'[4]SBC And PowerCO Info'!A:N,12,0)</f>
        <v>H-TELI</v>
      </c>
      <c r="S40" s="168" t="str">
        <f>_xlfn.CONCAT(Table4[[#This Row],[Site Name]], ": ", IF(ISNUMBER(SEARCH(CHAR(10),J40)), LEFT(J40, SEARCH(CHAR(10),J40)-1), J40))</f>
        <v>Kanga_G9U9U21_LIT_510: Impacted by Songloulou-IHS_LIT_200 (TX issue)</v>
      </c>
      <c r="T40" s="167" t="str">
        <f>IF(ISNA(VLOOKUP([5]!Table4[[#This Row],[Site ID]],[5]PMO!A:A,1,0)),"No","Yes")</f>
        <v>Yes</v>
      </c>
      <c r="U40" s="167" t="e">
        <f>VLOOKUP(Table4[[#This Row],[Site ID]],'[6]URH &amp; URZ'!$A:$C,3,0)</f>
        <v>#N/A</v>
      </c>
      <c r="V40" s="167" t="e">
        <f>VLOOKUP(Table4[[#This Row],[Site ID]],[6]NSB!$A:$C,3,0)</f>
        <v>#N/A</v>
      </c>
      <c r="W40" s="167" t="str">
        <f>VLOOKUP(Table4[[#This Row],[Site ID]],[7]OCTOBRE_25!$J:$L,3,0)</f>
        <v>Massock-Songloulou</v>
      </c>
    </row>
    <row r="41" spans="1:23" s="163" customFormat="1" ht="15.5" x14ac:dyDescent="0.35">
      <c r="A41" s="164"/>
      <c r="B41" s="165"/>
      <c r="C41" s="165" t="s">
        <v>7449</v>
      </c>
      <c r="D41" s="165" t="s">
        <v>6977</v>
      </c>
      <c r="E41" s="160" t="e">
        <f>VLOOKUP(D41,[2]ACTIF!$A:$D,4,0)</f>
        <v>#N/A</v>
      </c>
      <c r="F41" s="160" t="e">
        <f>VLOOKUP(D41,[2]ACTIF!$A:$C,3,0)</f>
        <v>#N/A</v>
      </c>
      <c r="G41" s="154">
        <f>VLOOKUP(Table4[[#This Row],[Site ID]],Extract!D:G,4,0)</f>
        <v>46134.07203703704</v>
      </c>
      <c r="H41" s="166">
        <f ca="1">NOW() - G41 + TIME(1,0,0)</f>
        <v>6.7598297453684308</v>
      </c>
      <c r="I41" s="85" t="s">
        <v>7099</v>
      </c>
      <c r="J41" s="159" t="s">
        <v>7100</v>
      </c>
      <c r="K41" s="158" t="s">
        <v>163</v>
      </c>
      <c r="L41" s="167" t="str">
        <f>IF(NOT(ISERROR(SEARCH("_URH_",Table4[[#This Row],[Site Name]]))), "Huawei_Rural", IF(NOT(ISERROR(SEARCH("_H_",Table4[[#This Row],[Site Name]]))), "Huawei",IF(NOT(ISERROR(SEARCH("_Z_",Table4[[#This Row],[Site Name]]))), "ZTE","Nokia")))</f>
        <v>Nokia</v>
      </c>
      <c r="M41" s="167" t="str">
        <f ca="1">IF(H41 &lt; 1/24, "T&lt;1H", IF(AND(H41&lt;2/24, H41&gt;1/24), "1H&lt;T&lt;2H", IF(AND(H41&lt;4/24, H41&gt;2/24), "2H&lt;T&lt;4H", IF(AND(H41&lt;8/24, H41&gt;4/24), "4H&lt;T&lt;8H", IF(AND(H41&lt;16/24, H41&gt;8/24), "8H&lt;T&lt;16H",IF(AND(H41&lt;24/24, H41&gt;16/24),"16H&lt;T&lt;24H", IF(AND(H41&lt;48/24, H41&gt;24/24),"24H&lt;T&lt;48H", "T&gt;48H")))))))</f>
        <v>T&gt;48H</v>
      </c>
      <c r="N41" s="165" t="s">
        <v>98</v>
      </c>
      <c r="O41" s="167" t="str">
        <f>IF(J41="Power Status check Ongoing", "En Attente status Power", IF(J41&lt;&gt;"Power Status check Ongoing", _xlfn.CONCAT(K41, " ", "Ongoing")))</f>
        <v>OCM ING Ongoing</v>
      </c>
      <c r="P41" s="167" t="e">
        <f>VLOOKUP(D41,'[3]SBC And PowerCO Info'!A:C,3,0)</f>
        <v>#N/A</v>
      </c>
      <c r="Q41" s="167" t="str">
        <f>LEFT(D41,3)</f>
        <v>CTR</v>
      </c>
      <c r="R41" s="167" t="e">
        <f>VLOOKUP(D41,'[4]SBC And PowerCO Info'!A:N,12,0)</f>
        <v>#N/A</v>
      </c>
      <c r="S41" s="168" t="str">
        <f>_xlfn.CONCAT(Table4[[#This Row],[Site Name]], ": ", IF(ISNUMBER(SEARCH(CHAR(10),J41)), LEFT(J41, SEARCH(CHAR(10),J41)-1), J41))</f>
        <v>Akonolinga-New-HIS_G9U9U21_CTR_938: New site not yet transferred to MSP</v>
      </c>
      <c r="T41" s="167" t="str">
        <f>IF(ISNA(VLOOKUP([5]!Table4[[#This Row],[Site ID]],[5]PMO!A:A,1,0)),"No","Yes")</f>
        <v>Yes</v>
      </c>
      <c r="U41" s="167" t="e">
        <f>VLOOKUP(Table4[[#This Row],[Site ID]],'[6]URH &amp; URZ'!$A:$C,3,0)</f>
        <v>#N/A</v>
      </c>
      <c r="V41" s="167" t="e">
        <f>VLOOKUP(Table4[[#This Row],[Site ID]],[6]NSB!$A:$C,3,0)</f>
        <v>#N/A</v>
      </c>
      <c r="W41" s="167" t="e">
        <f>VLOOKUP(Table4[[#This Row],[Site ID]],[7]OCTOBRE_25!$J:$L,3,0)</f>
        <v>#N/A</v>
      </c>
    </row>
    <row r="42" spans="1:23" s="163" customFormat="1" ht="124" x14ac:dyDescent="0.35">
      <c r="A42" s="164"/>
      <c r="B42" s="165"/>
      <c r="C42" s="156" t="s">
        <v>7456</v>
      </c>
      <c r="D42" s="165" t="s">
        <v>434</v>
      </c>
      <c r="E42" s="160" t="str">
        <f>VLOOKUP(D42,[2]ACTIF!$A:$D,4,0)</f>
        <v>Camusat</v>
      </c>
      <c r="F42" s="160" t="str">
        <f>VLOOKUP(D42,[2]ACTIF!$A:$C,3,0)</f>
        <v>Medium Grid + GE</v>
      </c>
      <c r="G42" s="154" t="str">
        <f>VLOOKUP(Table4[[#This Row],[Site ID]],Extract!D:G,4,0)</f>
        <v>2026-04-23 09:08:04</v>
      </c>
      <c r="H42" s="166">
        <f ca="1">NOW() - G42 + TIME(1,0,0)</f>
        <v>5.451264930556742</v>
      </c>
      <c r="I42" s="85" t="s">
        <v>7853</v>
      </c>
      <c r="J42" s="159" t="s">
        <v>7856</v>
      </c>
      <c r="K42" s="158" t="s">
        <v>7517</v>
      </c>
      <c r="L42" s="158" t="str">
        <f>IF(NOT(ISERROR(SEARCH("_URH_",Table4[[#This Row],[Site Name]]))), "Huawei_Rural", IF(NOT(ISERROR(SEARCH("_H_",Table4[[#This Row],[Site Name]]))), "Huawei",IF(NOT(ISERROR(SEARCH("_Z_",Table4[[#This Row],[Site Name]]))), "ZTE","Nokia")))</f>
        <v>Huawei</v>
      </c>
      <c r="M42" s="158" t="str">
        <f ca="1">IF(H42 &lt; 1/24, "T&lt;1H", IF(AND(H42&lt;2/24, H42&gt;1/24), "1H&lt;T&lt;2H", IF(AND(H42&lt;4/24, H42&gt;2/24), "2H&lt;T&lt;4H", IF(AND(H42&lt;8/24, H42&gt;4/24), "4H&lt;T&lt;8H", IF(AND(H42&lt;16/24, H42&gt;8/24), "8H&lt;T&lt;16H",IF(AND(H42&lt;24/24, H42&gt;16/24),"16H&lt;T&lt;24H", IF(AND(H42&lt;48/24, H42&gt;24/24),"24H&lt;T&lt;48H", "T&gt;48H")))))))</f>
        <v>T&gt;48H</v>
      </c>
      <c r="N42" s="156" t="s">
        <v>5872</v>
      </c>
      <c r="O42" s="167" t="str">
        <f>IF(J42="Power Status check Ongoing", "En Attente status Power", IF(J42&lt;&gt;"Power Status check Ongoing", _xlfn.CONCAT(K42, " ", "Ongoing")))</f>
        <v>camusat Ongoing</v>
      </c>
      <c r="P42" s="167" t="str">
        <f>VLOOKUP(D42,'[3]SBC And PowerCO Info'!A:C,3,0)</f>
        <v>SUO</v>
      </c>
      <c r="Q42" s="167" t="str">
        <f>LEFT(D42,3)</f>
        <v>SUO</v>
      </c>
      <c r="R42" s="167" t="str">
        <f>VLOOKUP(D42,'[4]SBC And PowerCO Info'!A:N,12,0)</f>
        <v>H-TELI</v>
      </c>
      <c r="S42" s="168" t="str">
        <f>_xlfn.CONCAT(Table4[[#This Row],[Site Name]], ": ", IF(ISNUMBER(SEARCH(CHAR(10),J42)), LEFT(J42, SEARCH(CHAR(10),J42)-1), J42))</f>
        <v xml:space="preserve">SUO_232_H_Buea-Bwitingui-Road: 27/04/2026 Generateur vendalisé restauration en cours </v>
      </c>
      <c r="T42" s="167" t="str">
        <f>IF(ISNA(VLOOKUP([5]!Table4[[#This Row],[Site ID]],[5]PMO!A:A,1,0)),"No","Yes")</f>
        <v>Yes</v>
      </c>
      <c r="U42" s="167" t="e">
        <f>VLOOKUP(Table4[[#This Row],[Site ID]],'[6]URH &amp; URZ'!$A:$C,3,0)</f>
        <v>#N/A</v>
      </c>
      <c r="V42" s="167" t="e">
        <f>VLOOKUP(Table4[[#This Row],[Site ID]],[6]NSB!$A:$C,3,0)</f>
        <v>#N/A</v>
      </c>
      <c r="W42" s="167" t="str">
        <f>VLOOKUP(Table4[[#This Row],[Site ID]],[7]OCTOBRE_25!$J:$L,3,0)</f>
        <v>Buea</v>
      </c>
    </row>
    <row r="43" spans="1:23" s="163" customFormat="1" ht="124" x14ac:dyDescent="0.35">
      <c r="A43" s="164"/>
      <c r="B43" s="165"/>
      <c r="C43" s="165" t="s">
        <v>7438</v>
      </c>
      <c r="D43" s="165" t="s">
        <v>283</v>
      </c>
      <c r="E43" s="160" t="str">
        <f>VLOOKUP(D43,[2]ACTIF!$A:$D,4,0)</f>
        <v>IHS</v>
      </c>
      <c r="F43" s="160" t="str">
        <f>VLOOKUP(D43,[2]ACTIF!$A:$C,3,0)</f>
        <v>Grid-Gen</v>
      </c>
      <c r="G43" s="154">
        <f>VLOOKUP(Table4[[#This Row],[Site ID]],Extract!D:G,4,0)</f>
        <v>46135.453958333332</v>
      </c>
      <c r="H43" s="166">
        <f ca="1">NOW() - G43 + TIME(1,0,0)</f>
        <v>5.3779084490767373</v>
      </c>
      <c r="I43" s="85" t="s">
        <v>5868</v>
      </c>
      <c r="J43" s="159" t="s">
        <v>7518</v>
      </c>
      <c r="K43" s="158" t="s">
        <v>5892</v>
      </c>
      <c r="L43" s="167" t="str">
        <f>IF(NOT(ISERROR(SEARCH("_URH_",Table4[[#This Row],[Site Name]]))), "Huawei_Rural", IF(NOT(ISERROR(SEARCH("_H_",Table4[[#This Row],[Site Name]]))), "Huawei",IF(NOT(ISERROR(SEARCH("_Z_",Table4[[#This Row],[Site Name]]))), "ZTE","Nokia")))</f>
        <v>Nokia</v>
      </c>
      <c r="M43" s="167" t="str">
        <f ca="1">IF(H43 &lt; 1/24, "T&lt;1H", IF(AND(H43&lt;2/24, H43&gt;1/24), "1H&lt;T&lt;2H", IF(AND(H43&lt;4/24, H43&gt;2/24), "2H&lt;T&lt;4H", IF(AND(H43&lt;8/24, H43&gt;4/24), "4H&lt;T&lt;8H", IF(AND(H43&lt;16/24, H43&gt;8/24), "8H&lt;T&lt;16H",IF(AND(H43&lt;24/24, H43&gt;16/24),"16H&lt;T&lt;24H", IF(AND(H43&lt;48/24, H43&gt;24/24),"24H&lt;T&lt;48H", "T&gt;48H")))))))</f>
        <v>T&gt;48H</v>
      </c>
      <c r="N43" s="165" t="s">
        <v>6918</v>
      </c>
      <c r="O43" s="167" t="str">
        <f>IF(J43="Power Status check Ongoing", "En Attente status Power", IF(J43&lt;&gt;"Power Status check Ongoing", _xlfn.CONCAT(K43, " ", "Ongoing")))</f>
        <v>Hammer Ongoing</v>
      </c>
      <c r="P43" s="167" t="str">
        <f>VLOOKUP(D43,'[3]SBC And PowerCO Info'!A:C,3,0)</f>
        <v>CTR</v>
      </c>
      <c r="Q43" s="167" t="str">
        <f>LEFT(D43,3)</f>
        <v>CTR</v>
      </c>
      <c r="R43" s="167" t="str">
        <f>VLOOKUP(D43,'[4]SBC And PowerCO Info'!A:N,12,0)</f>
        <v>AFRO</v>
      </c>
      <c r="S43" s="168" t="str">
        <f>_xlfn.CONCAT(Table4[[#This Row],[Site Name]], ": ", IF(ISNUMBER(SEARCH(CHAR(10),J43)), LEFT(J43, SEARCH(CHAR(10),J43)-1), J43))</f>
        <v xml:space="preserve">CTR_699_N_Batchenga-Nachtigal-IHS: 27.04.26: En attente de validation de l'accès </v>
      </c>
      <c r="T43" s="167" t="str">
        <f>IF(ISNA(VLOOKUP([5]!Table4[[#This Row],[Site ID]],[5]PMO!A:A,1,0)),"No","Yes")</f>
        <v>Yes</v>
      </c>
      <c r="U43" s="167" t="e">
        <f>VLOOKUP(Table4[[#This Row],[Site ID]],'[6]URH &amp; URZ'!$A:$C,3,0)</f>
        <v>#N/A</v>
      </c>
      <c r="V43" s="167" t="e">
        <f>VLOOKUP(Table4[[#This Row],[Site ID]],[6]NSB!$A:$C,3,0)</f>
        <v>#N/A</v>
      </c>
      <c r="W43" s="167" t="e">
        <f>VLOOKUP(Table4[[#This Row],[Site ID]],[7]OCTOBRE_25!$J:$L,3,0)</f>
        <v>#N/A</v>
      </c>
    </row>
    <row r="44" spans="1:23" s="163" customFormat="1" ht="294.5" x14ac:dyDescent="0.35">
      <c r="A44" s="164"/>
      <c r="B44" s="165"/>
      <c r="C44" s="165" t="s">
        <v>7398</v>
      </c>
      <c r="D44" s="165" t="s">
        <v>1561</v>
      </c>
      <c r="E44" s="160" t="str">
        <f>VLOOKUP(D44,[2]ACTIF!$A:$D,4,0)</f>
        <v>IHS</v>
      </c>
      <c r="F44" s="160" t="str">
        <f>VLOOKUP(D44,[2]ACTIF!$A:$C,3,0)</f>
        <v>Gen-Lithium</v>
      </c>
      <c r="G44" s="154">
        <f>VLOOKUP(Table4[[#This Row],[Site ID]],Extract!D:G,4,0)</f>
        <v>46135.453969907408</v>
      </c>
      <c r="H44" s="166">
        <f ca="1">NOW() - G44 + TIME(1,0,0)</f>
        <v>5.3778968749999576</v>
      </c>
      <c r="I44" s="85" t="s">
        <v>5868</v>
      </c>
      <c r="J44" s="159" t="s">
        <v>7789</v>
      </c>
      <c r="K44" s="158" t="s">
        <v>81</v>
      </c>
      <c r="L44" s="167" t="str">
        <f>IF(NOT(ISERROR(SEARCH("_URH_",Table4[[#This Row],[Site Name]]))), "Huawei_Rural", IF(NOT(ISERROR(SEARCH("_H_",Table4[[#This Row],[Site Name]]))), "Huawei",IF(NOT(ISERROR(SEARCH("_Z_",Table4[[#This Row],[Site Name]]))), "ZTE","Nokia")))</f>
        <v>Nokia</v>
      </c>
      <c r="M44" s="167" t="str">
        <f ca="1">IF(H44 &lt; 1/24, "T&lt;1H", IF(AND(H44&lt;2/24, H44&gt;1/24), "1H&lt;T&lt;2H", IF(AND(H44&lt;4/24, H44&gt;2/24), "2H&lt;T&lt;4H", IF(AND(H44&lt;8/24, H44&gt;4/24), "4H&lt;T&lt;8H", IF(AND(H44&lt;16/24, H44&gt;8/24), "8H&lt;T&lt;16H",IF(AND(H44&lt;24/24, H44&gt;16/24),"16H&lt;T&lt;24H", IF(AND(H44&lt;48/24, H44&gt;24/24),"24H&lt;T&lt;48H", "T&gt;48H")))))))</f>
        <v>T&gt;48H</v>
      </c>
      <c r="N44" s="165" t="s">
        <v>6918</v>
      </c>
      <c r="O44" s="167" t="str">
        <f>IF(J44="Power Status check Ongoing", "En Attente status Power", IF(J44&lt;&gt;"Power Status check Ongoing", _xlfn.CONCAT(K44, " ", "Ongoing")))</f>
        <v>HW SPMS Ongoing</v>
      </c>
      <c r="P44" s="167" t="str">
        <f>VLOOKUP(D44,'[3]SBC And PowerCO Info'!A:C,3,0)</f>
        <v>CTR</v>
      </c>
      <c r="Q44" s="167" t="str">
        <f>LEFT(D44,3)</f>
        <v>CTR</v>
      </c>
      <c r="R44" s="167" t="str">
        <f>VLOOKUP(D44,'[4]SBC And PowerCO Info'!A:N,12,0)</f>
        <v>I-ENG</v>
      </c>
      <c r="S44" s="168" t="str">
        <f>_xlfn.CONCAT(Table4[[#This Row],[Site Name]], ": ", IF(ISNUMBER(SEARCH(CHAR(10),J44)), LEFT(J44, SEARCH(CHAR(10),J44)-1), J44))</f>
        <v>CTR_303_N_Mbam: 28.04.2026: Spare FSMF Faulty Commande passee au WH de Garoua et Expediee a Ngaoundere Nouvelle ETD communiques par le SPM 28.04.2026</v>
      </c>
      <c r="T44" s="167" t="str">
        <f>IF(ISNA(VLOOKUP([5]!Table4[[#This Row],[Site ID]],[5]PMO!A:A,1,0)),"No","Yes")</f>
        <v>Yes</v>
      </c>
      <c r="U44" s="167" t="e">
        <f>VLOOKUP(Table4[[#This Row],[Site ID]],'[6]URH &amp; URZ'!$A:$C,3,0)</f>
        <v>#N/A</v>
      </c>
      <c r="V44" s="167" t="e">
        <f>VLOOKUP(Table4[[#This Row],[Site ID]],[6]NSB!$A:$C,3,0)</f>
        <v>#N/A</v>
      </c>
      <c r="W44" s="167" t="str">
        <f>VLOOKUP(Table4[[#This Row],[Site ID]],[7]OCTOBRE_25!$J:$L,3,0)</f>
        <v>Mbam</v>
      </c>
    </row>
    <row r="45" spans="1:23" s="163" customFormat="1" ht="46.5" x14ac:dyDescent="0.35">
      <c r="A45" s="164"/>
      <c r="B45" s="165"/>
      <c r="C45" s="156" t="s">
        <v>7498</v>
      </c>
      <c r="D45" s="165" t="s">
        <v>2487</v>
      </c>
      <c r="E45" s="160" t="str">
        <f>VLOOKUP(D45,[2]ACTIF!$A:$D,4,0)</f>
        <v>IHS</v>
      </c>
      <c r="F45" s="160" t="str">
        <f>VLOOKUP(D45,[2]ACTIF!$A:$C,3,0)</f>
        <v>Grid-Gen</v>
      </c>
      <c r="G45" s="154" t="str">
        <f>VLOOKUP(Table4[[#This Row],[Site ID]],Extract!D:G,4,0)</f>
        <v>2026-04-23 21:07:08</v>
      </c>
      <c r="H45" s="166">
        <f ca="1">NOW() - G45 + TIME(1,0,0)</f>
        <v>4.9519130787036074</v>
      </c>
      <c r="I45" s="85" t="s">
        <v>5895</v>
      </c>
      <c r="J45" s="159" t="s">
        <v>7519</v>
      </c>
      <c r="K45" s="158" t="s">
        <v>4</v>
      </c>
      <c r="L45" s="158" t="str">
        <f>IF(NOT(ISERROR(SEARCH("_URH_",Table4[[#This Row],[Site Name]]))), "Huawei_Rural", IF(NOT(ISERROR(SEARCH("_H_",Table4[[#This Row],[Site Name]]))), "Huawei",IF(NOT(ISERROR(SEARCH("_Z_",Table4[[#This Row],[Site Name]]))), "ZTE","Nokia")))</f>
        <v>Huawei</v>
      </c>
      <c r="M45" s="158" t="str">
        <f ca="1">IF(H45 &lt; 1/24, "T&lt;1H", IF(AND(H45&lt;2/24, H45&gt;1/24), "1H&lt;T&lt;2H", IF(AND(H45&lt;4/24, H45&gt;2/24), "2H&lt;T&lt;4H", IF(AND(H45&lt;8/24, H45&gt;4/24), "4H&lt;T&lt;8H", IF(AND(H45&lt;16/24, H45&gt;8/24), "8H&lt;T&lt;16H",IF(AND(H45&lt;24/24, H45&gt;16/24),"16H&lt;T&lt;24H", IF(AND(H45&lt;48/24, H45&gt;24/24),"24H&lt;T&lt;48H", "T&gt;48H")))))))</f>
        <v>T&gt;48H</v>
      </c>
      <c r="N45" s="156" t="s">
        <v>5872</v>
      </c>
      <c r="O45" s="167" t="str">
        <f>IF(J45="Power Status check Ongoing", "En Attente status Power", IF(J45&lt;&gt;"Power Status check Ongoing", _xlfn.CONCAT(K45, " ", "Ongoing")))</f>
        <v>IHS Ongoing</v>
      </c>
      <c r="P45" s="167" t="str">
        <f>VLOOKUP(D45,'[3]SBC And PowerCO Info'!A:C,3,0)</f>
        <v>OST</v>
      </c>
      <c r="Q45" s="167" t="str">
        <f>LEFT(D45,3)</f>
        <v>OST</v>
      </c>
      <c r="R45" s="167" t="str">
        <f>VLOOKUP(D45,'[4]SBC And PowerCO Info'!A:N,12,0)</f>
        <v>I-ENG</v>
      </c>
      <c r="S45" s="168" t="str">
        <f>_xlfn.CONCAT(Table4[[#This Row],[Site Name]], ": ", IF(ISNUMBER(SEARCH(CHAR(10),J45)), LEFT(J45, SEARCH(CHAR(10),J45)-1), J45))</f>
        <v>OST_084_H_Dschang-St-Augustin: 27.04.26: IHS : Gen and PWC Overload. - Escalated to L4</v>
      </c>
      <c r="T45" s="167" t="str">
        <f>IF(ISNA(VLOOKUP([5]!Table4[[#This Row],[Site ID]],[5]PMO!A:A,1,0)),"No","Yes")</f>
        <v>Yes</v>
      </c>
      <c r="U45" s="167" t="e">
        <f>VLOOKUP(Table4[[#This Row],[Site ID]],'[6]URH &amp; URZ'!$A:$C,3,0)</f>
        <v>#N/A</v>
      </c>
      <c r="V45" s="167" t="e">
        <f>VLOOKUP(Table4[[#This Row],[Site ID]],[6]NSB!$A:$C,3,0)</f>
        <v>#N/A</v>
      </c>
      <c r="W45" s="167" t="str">
        <f>VLOOKUP(Table4[[#This Row],[Site ID]],[7]OCTOBRE_25!$J:$L,3,0)</f>
        <v>Dschang</v>
      </c>
    </row>
    <row r="46" spans="1:23" s="163" customFormat="1" ht="31" x14ac:dyDescent="0.35">
      <c r="A46" s="164"/>
      <c r="B46" s="165"/>
      <c r="C46" s="157" t="s">
        <v>3981</v>
      </c>
      <c r="D46" s="165" t="s">
        <v>874</v>
      </c>
      <c r="E46" s="160" t="str">
        <f>VLOOKUP(D46,[2]ACTIF!$A:$D,4,0)</f>
        <v>IHS</v>
      </c>
      <c r="F46" s="160" t="str">
        <f>VLOOKUP(D46,[2]ACTIF!$A:$C,3,0)</f>
        <v>Grid Only</v>
      </c>
      <c r="G46" s="154" t="str">
        <f>VLOOKUP(Table4[[#This Row],[Site ID]],Extract!D:G,4,0)</f>
        <v>2026-04-24 03:59:35</v>
      </c>
      <c r="H46" s="166">
        <f ca="1">NOW() - G46 + TIME(1,0,0)</f>
        <v>4.6654894675909118</v>
      </c>
      <c r="I46" s="85" t="s">
        <v>5895</v>
      </c>
      <c r="J46" s="159" t="s">
        <v>7520</v>
      </c>
      <c r="K46" s="158" t="s">
        <v>4</v>
      </c>
      <c r="L46" s="155" t="str">
        <f>IF(NOT(ISERROR(SEARCH("_URH_",Table4[[#This Row],[Site Name]]))), "Huawei_Rural", IF(NOT(ISERROR(SEARCH("_H_",Table4[[#This Row],[Site Name]]))), "Huawei",IF(NOT(ISERROR(SEARCH("_Z_",Table4[[#This Row],[Site Name]]))), "ZTE","Nokia")))</f>
        <v>ZTE</v>
      </c>
      <c r="M46" s="155" t="str">
        <f ca="1">IF(H46 &lt; 1/24, "T&lt;1H", IF(AND(H46&lt;2/24, H46&gt;1/24), "1H&lt;T&lt;2H", IF(AND(H46&lt;4/24, H46&gt;2/24), "2H&lt;T&lt;4H", IF(AND(H46&lt;8/24, H46&gt;4/24), "4H&lt;T&lt;8H", IF(AND(H46&lt;16/24, H46&gt;8/24), "8H&lt;T&lt;16H",IF(AND(H46&lt;24/24, H46&gt;16/24),"16H&lt;T&lt;24H", IF(AND(H46&lt;48/24, H46&gt;24/24),"24H&lt;T&lt;48H", "T&gt;48H")))))))</f>
        <v>T&gt;48H</v>
      </c>
      <c r="N46" s="165"/>
      <c r="O46" s="167" t="str">
        <f>IF(J46="Power Status check Ongoing", "En Attente status Power", IF(J46&lt;&gt;"Power Status check Ongoing", _xlfn.CONCAT(K46, " ", "Ongoing")))</f>
        <v>IHS Ongoing</v>
      </c>
      <c r="P46" s="167" t="str">
        <f>VLOOKUP(D46,'[3]SBC And PowerCO Info'!A:C,3,0)</f>
        <v>CTR</v>
      </c>
      <c r="Q46" s="167" t="str">
        <f>LEFT(D46,3)</f>
        <v>CTR</v>
      </c>
      <c r="R46" s="167" t="str">
        <f>VLOOKUP(D46,'[4]SBC And PowerCO Info'!A:N,12,0)</f>
        <v>AFRO</v>
      </c>
      <c r="S46" s="168" t="str">
        <f>_xlfn.CONCAT(Table4[[#This Row],[Site Name]], ": ", IF(ISNUMBER(SEARCH(CHAR(10),J46)), LEFT(J46, SEARCH(CHAR(10),J46)-1), J46))</f>
        <v>CTR_197_Z_Charles-Atangana: 27.04.26: IHS: Grid only, no space//awaiting grid return - Escalated to L4</v>
      </c>
      <c r="T46" s="167" t="str">
        <f>IF(ISNA(VLOOKUP([5]!Table4[[#This Row],[Site ID]],[5]PMO!A:A,1,0)),"No","Yes")</f>
        <v>Yes</v>
      </c>
      <c r="U46" s="167" t="e">
        <f>VLOOKUP(Table4[[#This Row],[Site ID]],'[6]URH &amp; URZ'!$A:$C,3,0)</f>
        <v>#N/A</v>
      </c>
      <c r="V46" s="167" t="e">
        <f>VLOOKUP(Table4[[#This Row],[Site ID]],[6]NSB!$A:$C,3,0)</f>
        <v>#N/A</v>
      </c>
      <c r="W46" s="167" t="str">
        <f>VLOOKUP(Table4[[#This Row],[Site ID]],[7]OCTOBRE_25!$J:$L,3,0)</f>
        <v>Yaounde</v>
      </c>
    </row>
    <row r="47" spans="1:23" s="163" customFormat="1" ht="31" x14ac:dyDescent="0.35">
      <c r="A47" s="164"/>
      <c r="B47" s="165"/>
      <c r="C47" s="157" t="s">
        <v>5849</v>
      </c>
      <c r="D47" s="165" t="s">
        <v>859</v>
      </c>
      <c r="E47" s="160" t="str">
        <f>VLOOKUP(D47,[2]ACTIF!$A:$D,4,0)</f>
        <v>IHS</v>
      </c>
      <c r="F47" s="160" t="str">
        <f>VLOOKUP(D47,[2]ACTIF!$A:$C,3,0)</f>
        <v>Grid-Lithium</v>
      </c>
      <c r="G47" s="154" t="str">
        <f>VLOOKUP(Table4[[#This Row],[Site ID]],Extract!D:G,4,0)</f>
        <v>2026-04-24 10:59:31</v>
      </c>
      <c r="H47" s="166">
        <f ca="1">NOW() - G47 + TIME(1,0,0)</f>
        <v>4.3738690972265131</v>
      </c>
      <c r="I47" s="85" t="s">
        <v>5895</v>
      </c>
      <c r="J47" s="159" t="s">
        <v>7521</v>
      </c>
      <c r="K47" s="158" t="s">
        <v>4</v>
      </c>
      <c r="L47" s="155" t="str">
        <f>IF(NOT(ISERROR(SEARCH("_URH_",Table4[[#This Row],[Site Name]]))), "Huawei_Rural", IF(NOT(ISERROR(SEARCH("_H_",Table4[[#This Row],[Site Name]]))), "Huawei",IF(NOT(ISERROR(SEARCH("_Z_",Table4[[#This Row],[Site Name]]))), "ZTE","Nokia")))</f>
        <v>ZTE</v>
      </c>
      <c r="M47" s="155" t="str">
        <f ca="1">IF(H47 &lt; 1/24, "T&lt;1H", IF(AND(H47&lt;2/24, H47&gt;1/24), "1H&lt;T&lt;2H", IF(AND(H47&lt;4/24, H47&gt;2/24), "2H&lt;T&lt;4H", IF(AND(H47&lt;8/24, H47&gt;4/24), "4H&lt;T&lt;8H", IF(AND(H47&lt;16/24, H47&gt;8/24), "8H&lt;T&lt;16H",IF(AND(H47&lt;24/24, H47&gt;16/24),"16H&lt;T&lt;24H", IF(AND(H47&lt;48/24, H47&gt;24/24),"24H&lt;T&lt;48H", "T&gt;48H")))))))</f>
        <v>T&gt;48H</v>
      </c>
      <c r="N47" s="165"/>
      <c r="O47" s="167" t="str">
        <f>IF(J47="Power Status check Ongoing", "En Attente status Power", IF(J47&lt;&gt;"Power Status check Ongoing", _xlfn.CONCAT(K47, " ", "Ongoing")))</f>
        <v>IHS Ongoing</v>
      </c>
      <c r="P47" s="167" t="str">
        <f>VLOOKUP(D47,'[3]SBC And PowerCO Info'!A:C,3,0)</f>
        <v>CTR</v>
      </c>
      <c r="Q47" s="167" t="str">
        <f>LEFT(D47,3)</f>
        <v>CTR</v>
      </c>
      <c r="R47" s="167" t="str">
        <f>VLOOKUP(D47,'[4]SBC And PowerCO Info'!A:N,12,0)</f>
        <v>AFRO</v>
      </c>
      <c r="S47" s="168" t="str">
        <f>_xlfn.CONCAT(Table4[[#This Row],[Site Name]], ": ", IF(ISNUMBER(SEARCH(CHAR(10),J47)), LEFT(J47, SEARCH(CHAR(10),J47)-1), J47))</f>
        <v>CTR_321_Z_Briqueterie: 27.04.26: IHS: Grid only, no space//awaiting grid return - Escalated to L4</v>
      </c>
      <c r="T47" s="167" t="str">
        <f>IF(ISNA(VLOOKUP([5]!Table4[[#This Row],[Site ID]],[5]PMO!A:A,1,0)),"No","Yes")</f>
        <v>Yes</v>
      </c>
      <c r="U47" s="167" t="e">
        <f>VLOOKUP(Table4[[#This Row],[Site ID]],'[6]URH &amp; URZ'!$A:$C,3,0)</f>
        <v>#N/A</v>
      </c>
      <c r="V47" s="167" t="e">
        <f>VLOOKUP(Table4[[#This Row],[Site ID]],[6]NSB!$A:$C,3,0)</f>
        <v>#N/A</v>
      </c>
      <c r="W47" s="167" t="str">
        <f>VLOOKUP(Table4[[#This Row],[Site ID]],[7]OCTOBRE_25!$J:$L,3,0)</f>
        <v>Yaounde</v>
      </c>
    </row>
    <row r="48" spans="1:23" s="163" customFormat="1" ht="108.5" x14ac:dyDescent="0.35">
      <c r="A48" s="164"/>
      <c r="B48" s="165"/>
      <c r="C48" s="156" t="s">
        <v>7522</v>
      </c>
      <c r="D48" s="165" t="s">
        <v>449</v>
      </c>
      <c r="E48" s="160" t="str">
        <f>VLOOKUP(D48,[2]ACTIF!$A:$D,4,0)</f>
        <v>IHS</v>
      </c>
      <c r="F48" s="160" t="str">
        <f>VLOOKUP(D48,[2]ACTIF!$A:$C,3,0)</f>
        <v>Grid-Gen</v>
      </c>
      <c r="G48" s="154" t="str">
        <f>VLOOKUP(Table4[[#This Row],[Site ID]],Extract!D:G,4,0)</f>
        <v>2026-04-24 18:46:20</v>
      </c>
      <c r="H48" s="166">
        <f ca="1">NOW() - G48 + TIME(1,0,0)</f>
        <v>4.0496908564843279</v>
      </c>
      <c r="I48" s="85" t="s">
        <v>5868</v>
      </c>
      <c r="J48" s="159" t="s">
        <v>8126</v>
      </c>
      <c r="K48" s="158" t="s">
        <v>5892</v>
      </c>
      <c r="L48" s="158" t="str">
        <f>IF(NOT(ISERROR(SEARCH("_URH_",Table4[[#This Row],[Site Name]]))), "Huawei_Rural", IF(NOT(ISERROR(SEARCH("_H_",Table4[[#This Row],[Site Name]]))), "Huawei",IF(NOT(ISERROR(SEARCH("_Z_",Table4[[#This Row],[Site Name]]))), "ZTE","Nokia")))</f>
        <v>Huawei</v>
      </c>
      <c r="M48" s="158" t="str">
        <f ca="1">IF(H48 &lt; 1/24, "T&lt;1H", IF(AND(H48&lt;2/24, H48&gt;1/24), "1H&lt;T&lt;2H", IF(AND(H48&lt;4/24, H48&gt;2/24), "2H&lt;T&lt;4H", IF(AND(H48&lt;8/24, H48&gt;4/24), "4H&lt;T&lt;8H", IF(AND(H48&lt;16/24, H48&gt;8/24), "8H&lt;T&lt;16H",IF(AND(H48&lt;24/24, H48&gt;16/24),"16H&lt;T&lt;24H", IF(AND(H48&lt;48/24, H48&gt;24/24),"24H&lt;T&lt;48H", "T&gt;48H")))))))</f>
        <v>T&gt;48H</v>
      </c>
      <c r="N48" s="156" t="s">
        <v>5872</v>
      </c>
      <c r="O48" s="167" t="str">
        <f>IF(J48="Power Status check Ongoing", "En Attente status Power", IF(J48&lt;&gt;"Power Status check Ongoing", _xlfn.CONCAT(K48, " ", "Ongoing")))</f>
        <v>Hammer Ongoing</v>
      </c>
      <c r="P48" s="167" t="str">
        <f>VLOOKUP(D48,'[3]SBC And PowerCO Info'!A:C,3,0)</f>
        <v>NRO</v>
      </c>
      <c r="Q48" s="167" t="str">
        <f>LEFT(D48,3)</f>
        <v>NRO</v>
      </c>
      <c r="R48" s="167" t="str">
        <f>VLOOKUP(D48,'[4]SBC And PowerCO Info'!A:N,12,0)</f>
        <v>I-ENG</v>
      </c>
      <c r="S48" s="168" t="str">
        <f>_xlfn.CONCAT(Table4[[#This Row],[Site Name]], ": ", IF(ISNUMBER(SEARCH(CHAR(10),J48)), LEFT(J48, SEARCH(CHAR(10),J48)-1), J48))</f>
        <v xml:space="preserve">NRO_059_H_Bda-Mankon-Palace-IHS: 28/04/2026 FME jeremiah en route pour le site </v>
      </c>
      <c r="T48" s="167" t="str">
        <f>IF(ISNA(VLOOKUP([5]!Table4[[#This Row],[Site ID]],[5]PMO!A:A,1,0)),"No","Yes")</f>
        <v>Yes</v>
      </c>
      <c r="U48" s="167" t="e">
        <f>VLOOKUP(Table4[[#This Row],[Site ID]],'[6]URH &amp; URZ'!$A:$C,3,0)</f>
        <v>#N/A</v>
      </c>
      <c r="V48" s="167" t="e">
        <f>VLOOKUP(Table4[[#This Row],[Site ID]],[6]NSB!$A:$C,3,0)</f>
        <v>#N/A</v>
      </c>
      <c r="W48" s="167" t="str">
        <f>VLOOKUP(Table4[[#This Row],[Site ID]],[7]OCTOBRE_25!$J:$L,3,0)</f>
        <v>Bamenda</v>
      </c>
    </row>
    <row r="49" spans="1:23" s="163" customFormat="1" ht="46.5" x14ac:dyDescent="0.35">
      <c r="A49" s="103"/>
      <c r="B49" s="73"/>
      <c r="C49" s="73" t="s">
        <v>7396</v>
      </c>
      <c r="D49" s="73" t="s">
        <v>2824</v>
      </c>
      <c r="E49" s="74" t="str">
        <f>VLOOKUP(D49,[2]ACTIF!$A:$D,4,0)</f>
        <v>IHS</v>
      </c>
      <c r="F49" s="74" t="str">
        <f>VLOOKUP(D49,[2]ACTIF!$A:$C,3,0)</f>
        <v>Hybrid Gen</v>
      </c>
      <c r="G49" s="154">
        <f>VLOOKUP(Table4[[#This Row],[Site ID]],Extract!D:G,4,0)</f>
        <v>46137.14135416667</v>
      </c>
      <c r="H49" s="166">
        <f ca="1">NOW() - G49 + TIME(1,0,0)</f>
        <v>3.6905126157386499</v>
      </c>
      <c r="I49" s="85" t="s">
        <v>5868</v>
      </c>
      <c r="J49" s="159" t="s">
        <v>7985</v>
      </c>
      <c r="K49" s="158" t="s">
        <v>5892</v>
      </c>
      <c r="L49" s="76" t="str">
        <f>IF(NOT(ISERROR(SEARCH("_URH_",Table4[[#This Row],[Site Name]]))), "Huawei_Rural", IF(NOT(ISERROR(SEARCH("_H_",Table4[[#This Row],[Site Name]]))), "Huawei",IF(NOT(ISERROR(SEARCH("_Z_",Table4[[#This Row],[Site Name]]))), "ZTE","Nokia")))</f>
        <v>Nokia</v>
      </c>
      <c r="M49" s="76" t="str">
        <f ca="1">IF(H49 &lt; 1/24, "T&lt;1H", IF(AND(H49&lt;2/24, H49&gt;1/24), "1H&lt;T&lt;2H", IF(AND(H49&lt;4/24, H49&gt;2/24), "2H&lt;T&lt;4H", IF(AND(H49&lt;8/24, H49&gt;4/24), "4H&lt;T&lt;8H", IF(AND(H49&lt;16/24, H49&gt;8/24), "8H&lt;T&lt;16H",IF(AND(H49&lt;24/24, H49&gt;16/24),"16H&lt;T&lt;24H", IF(AND(H49&lt;48/24, H49&gt;24/24),"24H&lt;T&lt;48H", "T&gt;48H")))))))</f>
        <v>T&gt;48H</v>
      </c>
      <c r="N49" s="73" t="s">
        <v>98</v>
      </c>
      <c r="O49" s="76" t="str">
        <f>IF(J49="Power Status check Ongoing", "En Attente status Power", IF(J49&lt;&gt;"Power Status check Ongoing", _xlfn.CONCAT(K49, " ", "Ongoing")))</f>
        <v>Hammer Ongoing</v>
      </c>
      <c r="P49" s="76" t="str">
        <f>VLOOKUP(D49,'[3]SBC And PowerCO Info'!A:C,3,0)</f>
        <v>NRO</v>
      </c>
      <c r="Q49" s="76" t="str">
        <f>LEFT(D49,3)</f>
        <v>NRO</v>
      </c>
      <c r="R49" s="76" t="str">
        <f>VLOOKUP(D49,'[4]SBC And PowerCO Info'!A:N,12,0)</f>
        <v>I-ENG</v>
      </c>
      <c r="S49" s="148" t="str">
        <f>_xlfn.CONCAT(Table4[[#This Row],[Site Name]], ": ", IF(ISNUMBER(SEARCH(CHAR(10),J49)), LEFT(J49, SEARCH(CHAR(10),J49)-1), J49))</f>
        <v>Dumbu_G9G18U9U21L18L8_NRO_046: 28/04/2026 |access negotiation ongoing</v>
      </c>
      <c r="T49" s="76" t="str">
        <f>IF(ISNA(VLOOKUP([5]!Table4[[#This Row],[Site ID]],[5]PMO!A:A,1,0)),"No","Yes")</f>
        <v>Yes</v>
      </c>
      <c r="U49" s="76" t="e">
        <f>VLOOKUP(Table4[[#This Row],[Site ID]],'[6]URH &amp; URZ'!$A:$C,3,0)</f>
        <v>#N/A</v>
      </c>
      <c r="V49" s="76" t="e">
        <f>VLOOKUP(Table4[[#This Row],[Site ID]],[6]NSB!$A:$C,3,0)</f>
        <v>#N/A</v>
      </c>
      <c r="W49" s="76" t="str">
        <f>VLOOKUP(Table4[[#This Row],[Site ID]],[7]OCTOBRE_25!$J:$L,3,0)</f>
        <v>Dumbu</v>
      </c>
    </row>
    <row r="50" spans="1:23" s="163" customFormat="1" ht="15.5" x14ac:dyDescent="0.35">
      <c r="A50" s="164"/>
      <c r="B50" s="165"/>
      <c r="C50" s="157" t="s">
        <v>7524</v>
      </c>
      <c r="D50" s="165" t="s">
        <v>6517</v>
      </c>
      <c r="E50" s="160" t="e">
        <f>VLOOKUP(D50,[2]ACTIF!$A:$D,4,0)</f>
        <v>#N/A</v>
      </c>
      <c r="F50" s="160" t="e">
        <f>VLOOKUP(D50,[2]ACTIF!$A:$C,3,0)</f>
        <v>#N/A</v>
      </c>
      <c r="G50" s="154" t="str">
        <f>VLOOKUP(Table4[[#This Row],[Site ID]],Extract!D:G,4,0)</f>
        <v>2026-04-25 08:15:33</v>
      </c>
      <c r="H50" s="166">
        <f ca="1">NOW() - G50 + TIME(1,0,0)</f>
        <v>3.4877348379620039</v>
      </c>
      <c r="I50" s="85" t="s">
        <v>7099</v>
      </c>
      <c r="J50" s="159" t="s">
        <v>7100</v>
      </c>
      <c r="K50" s="158" t="s">
        <v>163</v>
      </c>
      <c r="L50" s="155" t="str">
        <f>IF(NOT(ISERROR(SEARCH("_URH_",Table4[[#This Row],[Site Name]]))), "Huawei_Rural", IF(NOT(ISERROR(SEARCH("_H_",Table4[[#This Row],[Site Name]]))), "Huawei",IF(NOT(ISERROR(SEARCH("_Z_",Table4[[#This Row],[Site Name]]))), "ZTE","Nokia")))</f>
        <v>ZTE</v>
      </c>
      <c r="M50" s="155" t="str">
        <f ca="1">IF(H50 &lt; 1/24, "T&lt;1H", IF(AND(H50&lt;2/24, H50&gt;1/24), "1H&lt;T&lt;2H", IF(AND(H50&lt;4/24, H50&gt;2/24), "2H&lt;T&lt;4H", IF(AND(H50&lt;8/24, H50&gt;4/24), "4H&lt;T&lt;8H", IF(AND(H50&lt;16/24, H50&gt;8/24), "8H&lt;T&lt;16H",IF(AND(H50&lt;24/24, H50&gt;16/24),"16H&lt;T&lt;24H", IF(AND(H50&lt;48/24, H50&gt;24/24),"24H&lt;T&lt;48H", "T&gt;48H")))))))</f>
        <v>T&gt;48H</v>
      </c>
      <c r="N50" s="165"/>
      <c r="O50" s="167" t="str">
        <f>IF(J50="Power Status check Ongoing", "En Attente status Power", IF(J50&lt;&gt;"Power Status check Ongoing", _xlfn.CONCAT(K50, " ", "Ongoing")))</f>
        <v>OCM ING Ongoing</v>
      </c>
      <c r="P50" s="167" t="e">
        <f>VLOOKUP(D50,'[3]SBC And PowerCO Info'!A:C,3,0)</f>
        <v>#N/A</v>
      </c>
      <c r="Q50" s="167" t="str">
        <f>LEFT(D50,3)</f>
        <v>CTR</v>
      </c>
      <c r="R50" s="167" t="e">
        <f>VLOOKUP(D50,'[4]SBC And PowerCO Info'!A:N,12,0)</f>
        <v>#N/A</v>
      </c>
      <c r="S50" s="168" t="str">
        <f>_xlfn.CONCAT(Table4[[#This Row],[Site Name]], ": ", IF(ISNUMBER(SEARCH(CHAR(10),J50)), LEFT(J50, SEARCH(CHAR(10),J50)-1), J50))</f>
        <v>CTR_1100_Z_Mendong-Marche: New site not yet transferred to MSP</v>
      </c>
      <c r="T50" s="167" t="str">
        <f>IF(ISNA(VLOOKUP([5]!Table4[[#This Row],[Site ID]],[5]PMO!A:A,1,0)),"No","Yes")</f>
        <v>Yes</v>
      </c>
      <c r="U50" s="167" t="e">
        <f>VLOOKUP(Table4[[#This Row],[Site ID]],'[6]URH &amp; URZ'!$A:$C,3,0)</f>
        <v>#N/A</v>
      </c>
      <c r="V50" s="167" t="str">
        <f>VLOOKUP(Table4[[#This Row],[Site ID]],[6]NSB!$A:$C,3,0)</f>
        <v>Not Transferred</v>
      </c>
      <c r="W50" s="167" t="e">
        <f>VLOOKUP(Table4[[#This Row],[Site ID]],[7]OCTOBRE_25!$J:$L,3,0)</f>
        <v>#N/A</v>
      </c>
    </row>
    <row r="51" spans="1:23" s="163" customFormat="1" ht="62" x14ac:dyDescent="0.35">
      <c r="A51" s="164"/>
      <c r="B51" s="165"/>
      <c r="C51" s="157" t="s">
        <v>5100</v>
      </c>
      <c r="D51" s="165" t="s">
        <v>2066</v>
      </c>
      <c r="E51" s="160" t="str">
        <f>VLOOKUP(D51,[2]ACTIF!$A:$D,4,0)</f>
        <v>Camusat</v>
      </c>
      <c r="F51" s="160" t="str">
        <f>VLOOKUP(D51,[2]ACTIF!$A:$C,3,0)</f>
        <v>Good Grid no GE - 8h</v>
      </c>
      <c r="G51" s="154" t="str">
        <f>VLOOKUP(Table4[[#This Row],[Site ID]],Extract!D:G,4,0)</f>
        <v>2026-04-25 10:55:35</v>
      </c>
      <c r="H51" s="166">
        <f ca="1">NOW() - G51 + TIME(1,0,0)</f>
        <v>3.3766005787062263</v>
      </c>
      <c r="I51" s="85" t="s">
        <v>5868</v>
      </c>
      <c r="J51" s="159" t="s">
        <v>7852</v>
      </c>
      <c r="K51" s="158" t="s">
        <v>163</v>
      </c>
      <c r="L51" s="155" t="str">
        <f>IF(NOT(ISERROR(SEARCH("_URH_",Table4[[#This Row],[Site Name]]))), "Huawei_Rural", IF(NOT(ISERROR(SEARCH("_H_",Table4[[#This Row],[Site Name]]))), "Huawei",IF(NOT(ISERROR(SEARCH("_Z_",Table4[[#This Row],[Site Name]]))), "ZTE","Nokia")))</f>
        <v>ZTE</v>
      </c>
      <c r="M51" s="155" t="str">
        <f ca="1">IF(H51 &lt; 1/24, "T&lt;1H", IF(AND(H51&lt;2/24, H51&gt;1/24), "1H&lt;T&lt;2H", IF(AND(H51&lt;4/24, H51&gt;2/24), "2H&lt;T&lt;4H", IF(AND(H51&lt;8/24, H51&gt;4/24), "4H&lt;T&lt;8H", IF(AND(H51&lt;16/24, H51&gt;8/24), "8H&lt;T&lt;16H",IF(AND(H51&lt;24/24, H51&gt;16/24),"16H&lt;T&lt;24H", IF(AND(H51&lt;48/24, H51&gt;24/24),"24H&lt;T&lt;48H", "T&gt;48H")))))))</f>
        <v>T&gt;48H</v>
      </c>
      <c r="N51" s="165"/>
      <c r="O51" s="167" t="str">
        <f>IF(J51="Power Status check Ongoing", "En Attente status Power", IF(J51&lt;&gt;"Power Status check Ongoing", _xlfn.CONCAT(K51, " ", "Ongoing")))</f>
        <v>OCM ING Ongoing</v>
      </c>
      <c r="P51" s="167" t="str">
        <f>VLOOKUP(D51,'[3]SBC And PowerCO Info'!A:C,3,0)</f>
        <v>CTR</v>
      </c>
      <c r="Q51" s="167" t="str">
        <f>LEFT(D51,3)</f>
        <v>CTR</v>
      </c>
      <c r="R51" s="167" t="str">
        <f>VLOOKUP(D51,'[4]SBC And PowerCO Info'!A:N,12,0)</f>
        <v>AFRO</v>
      </c>
      <c r="S51" s="168" t="str">
        <f>_xlfn.CONCAT(Table4[[#This Row],[Site Name]], ": ", IF(ISNUMBER(SEARCH(CHAR(10),J51)), LEFT(J51, SEARCH(CHAR(10),J51)-1), J51))</f>
        <v>CTR_718_Z_Oyomabang-marche: 28/04/2026 FME sur site pour remplacer L'ODU</v>
      </c>
      <c r="T51" s="167" t="str">
        <f>IF(ISNA(VLOOKUP([5]!Table4[[#This Row],[Site ID]],[5]PMO!A:A,1,0)),"No","Yes")</f>
        <v>Yes</v>
      </c>
      <c r="U51" s="167" t="e">
        <f>VLOOKUP(Table4[[#This Row],[Site ID]],'[6]URH &amp; URZ'!$A:$C,3,0)</f>
        <v>#N/A</v>
      </c>
      <c r="V51" s="167" t="e">
        <f>VLOOKUP(Table4[[#This Row],[Site ID]],[6]NSB!$A:$C,3,0)</f>
        <v>#N/A</v>
      </c>
      <c r="W51" s="167" t="str">
        <f>VLOOKUP(Table4[[#This Row],[Site ID]],[7]OCTOBRE_25!$J:$L,3,0)</f>
        <v>Yaounde</v>
      </c>
    </row>
    <row r="52" spans="1:23" s="163" customFormat="1" ht="46.5" x14ac:dyDescent="0.35">
      <c r="A52" s="164"/>
      <c r="B52" s="165"/>
      <c r="C52" s="157" t="s">
        <v>5154</v>
      </c>
      <c r="D52" s="165" t="s">
        <v>3088</v>
      </c>
      <c r="E52" s="160" t="str">
        <f>VLOOKUP(D52,[2]ACTIF!$A:$D,4,0)</f>
        <v>IHS</v>
      </c>
      <c r="F52" s="160" t="str">
        <f>VLOOKUP(D52,[2]ACTIF!$A:$C,3,0)</f>
        <v>Grid-Lithium</v>
      </c>
      <c r="G52" s="154" t="str">
        <f>VLOOKUP(Table4[[#This Row],[Site ID]],Extract!D:G,4,0)</f>
        <v>2026-04-25 17:33:18</v>
      </c>
      <c r="H52" s="166">
        <f ca="1">NOW() - G52 + TIME(1,0,0)</f>
        <v>3.1004084490729533</v>
      </c>
      <c r="I52" s="85" t="s">
        <v>5868</v>
      </c>
      <c r="J52" s="181" t="s">
        <v>7855</v>
      </c>
      <c r="K52" s="158" t="s">
        <v>100</v>
      </c>
      <c r="L52" s="155" t="str">
        <f>IF(NOT(ISERROR(SEARCH("_URH_",Table4[[#This Row],[Site Name]]))), "Huawei_Rural", IF(NOT(ISERROR(SEARCH("_H_",Table4[[#This Row],[Site Name]]))), "Huawei",IF(NOT(ISERROR(SEARCH("_Z_",Table4[[#This Row],[Site Name]]))), "ZTE","Nokia")))</f>
        <v>ZTE</v>
      </c>
      <c r="M52" s="155" t="str">
        <f ca="1">IF(H52 &lt; 1/24, "T&lt;1H", IF(AND(H52&lt;2/24, H52&gt;1/24), "1H&lt;T&lt;2H", IF(AND(H52&lt;4/24, H52&gt;2/24), "2H&lt;T&lt;4H", IF(AND(H52&lt;8/24, H52&gt;4/24), "4H&lt;T&lt;8H", IF(AND(H52&lt;16/24, H52&gt;8/24), "8H&lt;T&lt;16H",IF(AND(H52&lt;24/24, H52&gt;16/24),"16H&lt;T&lt;24H", IF(AND(H52&lt;48/24, H52&gt;24/24),"24H&lt;T&lt;48H", "T&gt;48H")))))))</f>
        <v>T&gt;48H</v>
      </c>
      <c r="N52" s="165"/>
      <c r="O52" s="167" t="str">
        <f>IF(J52="Power Status check Ongoing", "En Attente status Power", IF(J52&lt;&gt;"Power Status check Ongoing", _xlfn.CONCAT(K52, " ", "Ongoing")))</f>
        <v>OCM SPMS Ongoing</v>
      </c>
      <c r="P52" s="167" t="str">
        <f>VLOOKUP(D52,'[3]SBC And PowerCO Info'!A:C,3,0)</f>
        <v>LIT</v>
      </c>
      <c r="Q52" s="167" t="str">
        <f>LEFT(D52,3)</f>
        <v>LIT</v>
      </c>
      <c r="R52" s="167" t="str">
        <f>VLOOKUP(D52,'[4]SBC And PowerCO Info'!A:N,12,0)</f>
        <v>H-TELI</v>
      </c>
      <c r="S52" s="168" t="str">
        <f>_xlfn.CONCAT(Table4[[#This Row],[Site Name]], ": ", IF(ISNUMBER(SEARCH(CHAR(10),J52)), LEFT(J52, SEARCH(CHAR(10),J52)-1), J52))</f>
        <v>LIT_336_Z_Bonamikengue: 28/04/2026 En attente de l'envoi du rapport à OCM</v>
      </c>
      <c r="T52" s="167" t="str">
        <f>IF(ISNA(VLOOKUP([5]!Table4[[#This Row],[Site ID]],[5]PMO!A:A,1,0)),"No","Yes")</f>
        <v>Yes</v>
      </c>
      <c r="U52" s="167" t="e">
        <f>VLOOKUP(Table4[[#This Row],[Site ID]],'[6]URH &amp; URZ'!$A:$C,3,0)</f>
        <v>#N/A</v>
      </c>
      <c r="V52" s="167" t="e">
        <f>VLOOKUP(Table4[[#This Row],[Site ID]],[6]NSB!$A:$C,3,0)</f>
        <v>#N/A</v>
      </c>
      <c r="W52" s="167" t="str">
        <f>VLOOKUP(Table4[[#This Row],[Site ID]],[7]OCTOBRE_25!$J:$L,3,0)</f>
        <v>Douala</v>
      </c>
    </row>
    <row r="53" spans="1:23" s="163" customFormat="1" ht="15.5" x14ac:dyDescent="0.35">
      <c r="A53" s="164"/>
      <c r="B53" s="165"/>
      <c r="C53" s="156" t="s">
        <v>7502</v>
      </c>
      <c r="D53" s="165" t="s">
        <v>7483</v>
      </c>
      <c r="E53" s="160" t="s">
        <v>5892</v>
      </c>
      <c r="F53" s="160" t="s">
        <v>3908</v>
      </c>
      <c r="G53" s="154" t="str">
        <f>VLOOKUP(Table4[[#This Row],[Site ID]],Extract!D:G,4,0)</f>
        <v>2026-04-26 13:03:39</v>
      </c>
      <c r="H53" s="166">
        <f ca="1">NOW() - G53 + TIME(1,0,0)</f>
        <v>2.2876653935187883</v>
      </c>
      <c r="I53" s="85" t="s">
        <v>5830</v>
      </c>
      <c r="J53" s="159" t="s">
        <v>7481</v>
      </c>
      <c r="K53" s="158" t="s">
        <v>5830</v>
      </c>
      <c r="L53" s="158" t="str">
        <f>IF(NOT(ISERROR(SEARCH("_URH_",Table4[[#This Row],[Site Name]]))), "Huawei_Rural", IF(NOT(ISERROR(SEARCH("_H_",Table4[[#This Row],[Site Name]]))), "Huawei",IF(NOT(ISERROR(SEARCH("_Z_",Table4[[#This Row],[Site Name]]))), "ZTE","Nokia")))</f>
        <v>Huawei_Rural</v>
      </c>
      <c r="M53" s="158" t="str">
        <f ca="1">IF(H53 &lt; 1/24, "T&lt;1H", IF(AND(H53&lt;2/24, H53&gt;1/24), "1H&lt;T&lt;2H", IF(AND(H53&lt;4/24, H53&gt;2/24), "2H&lt;T&lt;4H", IF(AND(H53&lt;8/24, H53&gt;4/24), "4H&lt;T&lt;8H", IF(AND(H53&lt;16/24, H53&gt;8/24), "8H&lt;T&lt;16H",IF(AND(H53&lt;24/24, H53&gt;16/24),"16H&lt;T&lt;24H", IF(AND(H53&lt;48/24, H53&gt;24/24),"24H&lt;T&lt;48H", "T&gt;48H")))))))</f>
        <v>T&gt;48H</v>
      </c>
      <c r="N53" s="156" t="s">
        <v>5871</v>
      </c>
      <c r="O53" s="167" t="str">
        <f>IF(J53="Power Status check Ongoing", "En Attente status Power", IF(J53&lt;&gt;"Power Status check Ongoing", _xlfn.CONCAT(K53, " ", "Ongoing")))</f>
        <v>P1 Impact Ongoing</v>
      </c>
      <c r="P53" s="167" t="e">
        <f>VLOOKUP(D53,'[3]SBC And PowerCO Info'!A:C,3,0)</f>
        <v>#N/A</v>
      </c>
      <c r="Q53" s="167" t="str">
        <f>LEFT(D53,3)</f>
        <v>OST</v>
      </c>
      <c r="R53" s="167" t="e">
        <f>VLOOKUP(D53,'[4]SBC And PowerCO Info'!A:N,12,0)</f>
        <v>#N/A</v>
      </c>
      <c r="S53" s="168" t="str">
        <f>_xlfn.CONCAT(Table4[[#This Row],[Site Name]], ": ", IF(ISNUMBER(SEARCH(CHAR(10),J53)), LEFT(J53, SEARCH(CHAR(10),J53)-1), J53))</f>
        <v>OST_419_URH_KOUHOUAT, LogicRNCID=350: P1 incident at Bambalang</v>
      </c>
      <c r="T53" s="167" t="str">
        <f>IF(ISNA(VLOOKUP([5]!Table4[[#This Row],[Site ID]],[5]PMO!A:A,1,0)),"No","Yes")</f>
        <v>Yes</v>
      </c>
      <c r="U53" s="167" t="e">
        <f>VLOOKUP(Table4[[#This Row],[Site ID]],'[6]URH &amp; URZ'!$A:$C,3,0)</f>
        <v>#N/A</v>
      </c>
      <c r="V53" s="167" t="e">
        <f>VLOOKUP(Table4[[#This Row],[Site ID]],[6]NSB!$A:$C,3,0)</f>
        <v>#N/A</v>
      </c>
      <c r="W53" s="167" t="e">
        <f>VLOOKUP(Table4[[#This Row],[Site ID]],[7]OCTOBRE_25!$J:$L,3,0)</f>
        <v>#N/A</v>
      </c>
    </row>
    <row r="54" spans="1:23" s="163" customFormat="1" ht="15.5" x14ac:dyDescent="0.35">
      <c r="A54" s="164" t="s">
        <v>7528</v>
      </c>
      <c r="B54" s="165"/>
      <c r="C54" s="156" t="s">
        <v>7121</v>
      </c>
      <c r="D54" s="165" t="s">
        <v>6639</v>
      </c>
      <c r="E54" s="160" t="s">
        <v>7062</v>
      </c>
      <c r="F54" s="160" t="s">
        <v>3908</v>
      </c>
      <c r="G54" s="154" t="str">
        <f>VLOOKUP(Table4[[#This Row],[Site ID]],Extract!D:G,4,0)</f>
        <v>2026-04-26 17:17:56</v>
      </c>
      <c r="H54" s="166">
        <f ca="1">NOW() - G54 + TIME(1,0,0)</f>
        <v>2.1110797453681394</v>
      </c>
      <c r="I54" s="85" t="s">
        <v>5868</v>
      </c>
      <c r="J54" s="159" t="s">
        <v>7541</v>
      </c>
      <c r="K54" s="158" t="s">
        <v>7062</v>
      </c>
      <c r="L54" s="158" t="str">
        <f>IF(NOT(ISERROR(SEARCH("_URH_",Table4[[#This Row],[Site Name]]))), "Huawei_Rural", IF(NOT(ISERROR(SEARCH("_H_",Table4[[#This Row],[Site Name]]))), "Huawei",IF(NOT(ISERROR(SEARCH("_Z_",Table4[[#This Row],[Site Name]]))), "ZTE","Nokia")))</f>
        <v>Huawei_Rural</v>
      </c>
      <c r="M54" s="158" t="str">
        <f ca="1">IF(H54 &lt; 1/24, "T&lt;1H", IF(AND(H54&lt;2/24, H54&gt;1/24), "1H&lt;T&lt;2H", IF(AND(H54&lt;4/24, H54&gt;2/24), "2H&lt;T&lt;4H", IF(AND(H54&lt;8/24, H54&gt;4/24), "4H&lt;T&lt;8H", IF(AND(H54&lt;16/24, H54&gt;8/24), "8H&lt;T&lt;16H",IF(AND(H54&lt;24/24, H54&gt;16/24),"16H&lt;T&lt;24H", IF(AND(H54&lt;48/24, H54&gt;24/24),"24H&lt;T&lt;48H", "T&gt;48H")))))))</f>
        <v>T&gt;48H</v>
      </c>
      <c r="N54" s="156" t="s">
        <v>5872</v>
      </c>
      <c r="O54" s="167" t="str">
        <f>IF(J54="Power Status check Ongoing", "En Attente status Power", IF(J54&lt;&gt;"Power Status check Ongoing", _xlfn.CONCAT(K54, " ", "Ongoing")))</f>
        <v>Teleinfra Ongoing</v>
      </c>
      <c r="P54" s="167" t="e">
        <f>VLOOKUP(D54,'[3]SBC And PowerCO Info'!A:C,3,0)</f>
        <v>#N/A</v>
      </c>
      <c r="Q54" s="167" t="str">
        <f>LEFT(D54,3)</f>
        <v>EXN</v>
      </c>
      <c r="R54" s="167" t="e">
        <f>VLOOKUP(D54,'[4]SBC And PowerCO Info'!A:N,12,0)</f>
        <v>#N/A</v>
      </c>
      <c r="S54" s="168" t="str">
        <f>_xlfn.CONCAT(Table4[[#This Row],[Site Name]], ": ", IF(ISNUMBER(SEARCH(CHAR(10),J54)), LEFT(J54, SEARCH(CHAR(10),J54)-1), J54))</f>
        <v>EXN_407_URH_IVIE: Impacted by Mazera_G9U9U21_EXN_226</v>
      </c>
      <c r="T54" s="167" t="str">
        <f>IF(ISNA(VLOOKUP([5]!Table4[[#This Row],[Site ID]],[5]PMO!A:A,1,0)),"No","Yes")</f>
        <v>Yes</v>
      </c>
      <c r="U54" s="167" t="str">
        <f>VLOOKUP(Table4[[#This Row],[Site ID]],'[6]URH &amp; URZ'!$A:$C,3,0)</f>
        <v>OK For Transfer</v>
      </c>
      <c r="V54" s="167" t="e">
        <f>VLOOKUP(Table4[[#This Row],[Site ID]],[6]NSB!$A:$C,3,0)</f>
        <v>#N/A</v>
      </c>
      <c r="W54" s="167" t="e">
        <f>VLOOKUP(Table4[[#This Row],[Site ID]],[7]OCTOBRE_25!$J:$L,3,0)</f>
        <v>#N/A</v>
      </c>
    </row>
    <row r="55" spans="1:23" s="163" customFormat="1" ht="15.5" x14ac:dyDescent="0.35">
      <c r="A55" s="164"/>
      <c r="B55" s="165"/>
      <c r="C55" s="156" t="s">
        <v>7120</v>
      </c>
      <c r="D55" s="165" t="s">
        <v>7127</v>
      </c>
      <c r="E55" s="160" t="s">
        <v>7062</v>
      </c>
      <c r="F55" s="160" t="s">
        <v>3908</v>
      </c>
      <c r="G55" s="154" t="str">
        <f>VLOOKUP(Table4[[#This Row],[Site ID]],Extract!D:G,4,0)</f>
        <v>2026-04-26 17:17:56</v>
      </c>
      <c r="H55" s="166">
        <f ca="1">NOW() - G55 + TIME(1,0,0)</f>
        <v>2.1110797453681394</v>
      </c>
      <c r="I55" s="85" t="s">
        <v>7099</v>
      </c>
      <c r="J55" s="159" t="s">
        <v>7100</v>
      </c>
      <c r="K55" s="158" t="s">
        <v>163</v>
      </c>
      <c r="L55" s="158" t="str">
        <f>IF(NOT(ISERROR(SEARCH("_URH_",Table4[[#This Row],[Site Name]]))), "Huawei_Rural", IF(NOT(ISERROR(SEARCH("_H_",Table4[[#This Row],[Site Name]]))), "Huawei",IF(NOT(ISERROR(SEARCH("_Z_",Table4[[#This Row],[Site Name]]))), "ZTE","Nokia")))</f>
        <v>Huawei_Rural</v>
      </c>
      <c r="M55" s="158" t="str">
        <f ca="1">IF(H55 &lt; 1/24, "T&lt;1H", IF(AND(H55&lt;2/24, H55&gt;1/24), "1H&lt;T&lt;2H", IF(AND(H55&lt;4/24, H55&gt;2/24), "2H&lt;T&lt;4H", IF(AND(H55&lt;8/24, H55&gt;4/24), "4H&lt;T&lt;8H", IF(AND(H55&lt;16/24, H55&gt;8/24), "8H&lt;T&lt;16H",IF(AND(H55&lt;24/24, H55&gt;16/24),"16H&lt;T&lt;24H", IF(AND(H55&lt;48/24, H55&gt;24/24),"24H&lt;T&lt;48H", "T&gt;48H")))))))</f>
        <v>T&gt;48H</v>
      </c>
      <c r="N55" s="156" t="s">
        <v>5872</v>
      </c>
      <c r="O55" s="167" t="str">
        <f>IF(J55="Power Status check Ongoing", "En Attente status Power", IF(J55&lt;&gt;"Power Status check Ongoing", _xlfn.CONCAT(K55, " ", "Ongoing")))</f>
        <v>OCM ING Ongoing</v>
      </c>
      <c r="P55" s="167" t="e">
        <f>VLOOKUP(D55,'[3]SBC And PowerCO Info'!A:C,3,0)</f>
        <v>#N/A</v>
      </c>
      <c r="Q55" s="167" t="str">
        <f>LEFT(D55,3)</f>
        <v>EXN</v>
      </c>
      <c r="R55" s="167" t="e">
        <f>VLOOKUP(D55,'[4]SBC And PowerCO Info'!A:N,12,0)</f>
        <v>#N/A</v>
      </c>
      <c r="S55" s="168" t="str">
        <f>_xlfn.CONCAT(Table4[[#This Row],[Site Name]], ": ", IF(ISNUMBER(SEARCH(CHAR(10),J55)), LEFT(J55, SEARCH(CHAR(10),J55)-1), J55))</f>
        <v>EXN_405_URH_SAGOULOU_I: New site not yet transferred to MSP</v>
      </c>
      <c r="T55" s="167" t="str">
        <f>IF(ISNA(VLOOKUP([5]!Table4[[#This Row],[Site ID]],[5]PMO!A:A,1,0)),"No","Yes")</f>
        <v>Yes</v>
      </c>
      <c r="U55" s="167" t="str">
        <f>VLOOKUP(Table4[[#This Row],[Site ID]],'[6]URH &amp; URZ'!$A:$C,3,0)</f>
        <v>OK For Transfer</v>
      </c>
      <c r="V55" s="167" t="e">
        <f>VLOOKUP(Table4[[#This Row],[Site ID]],[6]NSB!$A:$C,3,0)</f>
        <v>#N/A</v>
      </c>
      <c r="W55" s="167" t="e">
        <f>VLOOKUP(Table4[[#This Row],[Site ID]],[7]OCTOBRE_25!$J:$L,3,0)</f>
        <v>#N/A</v>
      </c>
    </row>
    <row r="56" spans="1:23" s="163" customFormat="1" ht="15.5" x14ac:dyDescent="0.35">
      <c r="A56" s="164"/>
      <c r="B56" s="165"/>
      <c r="C56" s="156" t="s">
        <v>6653</v>
      </c>
      <c r="D56" s="165" t="s">
        <v>7530</v>
      </c>
      <c r="E56" s="160" t="s">
        <v>7062</v>
      </c>
      <c r="F56" s="160" t="s">
        <v>3908</v>
      </c>
      <c r="G56" s="154" t="str">
        <f>VLOOKUP(Table4[[#This Row],[Site ID]],Extract!D:G,4,0)</f>
        <v>2026-04-26 17:18:14</v>
      </c>
      <c r="H56" s="166">
        <f ca="1">NOW() - G56 + TIME(1,0,0)</f>
        <v>2.1108714120370373</v>
      </c>
      <c r="I56" s="85" t="s">
        <v>7099</v>
      </c>
      <c r="J56" s="159" t="s">
        <v>7100</v>
      </c>
      <c r="K56" s="158" t="s">
        <v>163</v>
      </c>
      <c r="L56" s="158" t="str">
        <f>IF(NOT(ISERROR(SEARCH("_URH_",Table4[[#This Row],[Site Name]]))), "Huawei_Rural", IF(NOT(ISERROR(SEARCH("_H_",Table4[[#This Row],[Site Name]]))), "Huawei",IF(NOT(ISERROR(SEARCH("_Z_",Table4[[#This Row],[Site Name]]))), "ZTE","Nokia")))</f>
        <v>Huawei_Rural</v>
      </c>
      <c r="M56" s="158" t="str">
        <f ca="1">IF(H56 &lt; 1/24, "T&lt;1H", IF(AND(H56&lt;2/24, H56&gt;1/24), "1H&lt;T&lt;2H", IF(AND(H56&lt;4/24, H56&gt;2/24), "2H&lt;T&lt;4H", IF(AND(H56&lt;8/24, H56&gt;4/24), "4H&lt;T&lt;8H", IF(AND(H56&lt;16/24, H56&gt;8/24), "8H&lt;T&lt;16H",IF(AND(H56&lt;24/24, H56&gt;16/24),"16H&lt;T&lt;24H", IF(AND(H56&lt;48/24, H56&gt;24/24),"24H&lt;T&lt;48H", "T&gt;48H")))))))</f>
        <v>T&gt;48H</v>
      </c>
      <c r="N56" s="156" t="s">
        <v>5872</v>
      </c>
      <c r="O56" s="167" t="str">
        <f>IF(J56="Power Status check Ongoing", "En Attente status Power", IF(J56&lt;&gt;"Power Status check Ongoing", _xlfn.CONCAT(K56, " ", "Ongoing")))</f>
        <v>OCM ING Ongoing</v>
      </c>
      <c r="P56" s="167" t="e">
        <f>VLOOKUP(D56,'[3]SBC And PowerCO Info'!A:C,3,0)</f>
        <v>#N/A</v>
      </c>
      <c r="Q56" s="167" t="str">
        <f>LEFT(D56,3)</f>
        <v>EXN</v>
      </c>
      <c r="R56" s="167" t="e">
        <f>VLOOKUP(D56,'[4]SBC And PowerCO Info'!A:N,12,0)</f>
        <v>#N/A</v>
      </c>
      <c r="S56" s="168" t="str">
        <f>_xlfn.CONCAT(Table4[[#This Row],[Site Name]], ": ", IF(ISNUMBER(SEARCH(CHAR(10),J56)), LEFT(J56, SEARCH(CHAR(10),J56)-1), J56))</f>
        <v>EXN_406_URH_ZILIM_I_II: New site not yet transferred to MSP</v>
      </c>
      <c r="T56" s="167" t="str">
        <f>IF(ISNA(VLOOKUP([5]!Table4[[#This Row],[Site ID]],[5]PMO!A:A,1,0)),"No","Yes")</f>
        <v>Yes</v>
      </c>
      <c r="U56" s="167" t="e">
        <f>VLOOKUP(Table4[[#This Row],[Site ID]],'[6]URH &amp; URZ'!$A:$C,3,0)</f>
        <v>#N/A</v>
      </c>
      <c r="V56" s="167" t="e">
        <f>VLOOKUP(Table4[[#This Row],[Site ID]],[6]NSB!$A:$C,3,0)</f>
        <v>#N/A</v>
      </c>
      <c r="W56" s="167" t="e">
        <f>VLOOKUP(Table4[[#This Row],[Site ID]],[7]OCTOBRE_25!$J:$L,3,0)</f>
        <v>#N/A</v>
      </c>
    </row>
    <row r="57" spans="1:23" s="163" customFormat="1" ht="93" x14ac:dyDescent="0.35">
      <c r="A57" s="164"/>
      <c r="B57" s="165"/>
      <c r="C57" s="165" t="s">
        <v>7532</v>
      </c>
      <c r="D57" s="165" t="s">
        <v>304</v>
      </c>
      <c r="E57" s="160" t="str">
        <f>VLOOKUP(D57,[2]ACTIF!$A:$D,4,0)</f>
        <v>IHS</v>
      </c>
      <c r="F57" s="160" t="str">
        <f>VLOOKUP(D57,[2]ACTIF!$A:$C,3,0)</f>
        <v>Grid-Gen-Lithium</v>
      </c>
      <c r="G57" s="154">
        <f>VLOOKUP(Table4[[#This Row],[Site ID]],Extract!D:G,4,0)</f>
        <v>46138.936157407406</v>
      </c>
      <c r="H57" s="166">
        <f ca="1">NOW() - G57 + TIME(1,0,0)</f>
        <v>1.8957093750019947</v>
      </c>
      <c r="I57" s="85" t="s">
        <v>5894</v>
      </c>
      <c r="J57" s="159" t="s">
        <v>7800</v>
      </c>
      <c r="K57" s="158" t="s">
        <v>5892</v>
      </c>
      <c r="L57" s="167" t="str">
        <f>IF(NOT(ISERROR(SEARCH("_URH_",Table4[[#This Row],[Site Name]]))), "Huawei_Rural", IF(NOT(ISERROR(SEARCH("_H_",Table4[[#This Row],[Site Name]]))), "Huawei",IF(NOT(ISERROR(SEARCH("_Z_",Table4[[#This Row],[Site Name]]))), "ZTE","Nokia")))</f>
        <v>Nokia</v>
      </c>
      <c r="M57" s="167" t="str">
        <f ca="1">IF(H57 &lt; 1/24, "T&lt;1H", IF(AND(H57&lt;2/24, H57&gt;1/24), "1H&lt;T&lt;2H", IF(AND(H57&lt;4/24, H57&gt;2/24), "2H&lt;T&lt;4H", IF(AND(H57&lt;8/24, H57&gt;4/24), "4H&lt;T&lt;8H", IF(AND(H57&lt;16/24, H57&gt;8/24), "8H&lt;T&lt;16H",IF(AND(H57&lt;24/24, H57&gt;16/24),"16H&lt;T&lt;24H", IF(AND(H57&lt;48/24, H57&gt;24/24),"24H&lt;T&lt;48H", "T&gt;48H")))))))</f>
        <v>24H&lt;T&lt;48H</v>
      </c>
      <c r="N57" s="165" t="s">
        <v>6918</v>
      </c>
      <c r="O57" s="167" t="str">
        <f>IF(J57="Power Status check Ongoing", "En Attente status Power", IF(J57&lt;&gt;"Power Status check Ongoing", _xlfn.CONCAT(K57, " ", "Ongoing")))</f>
        <v>Hammer Ongoing</v>
      </c>
      <c r="P57" s="167" t="str">
        <f>VLOOKUP(D57,'[3]SBC And PowerCO Info'!A:C,3,0)</f>
        <v>SUO</v>
      </c>
      <c r="Q57" s="167" t="str">
        <f>LEFT(D57,3)</f>
        <v>SUO</v>
      </c>
      <c r="R57" s="167" t="str">
        <f>VLOOKUP(D57,'[4]SBC And PowerCO Info'!A:N,12,0)</f>
        <v>I-ENG</v>
      </c>
      <c r="S57" s="168" t="str">
        <f>_xlfn.CONCAT(Table4[[#This Row],[Site Name]], ": ", IF(ISNUMBER(SEARCH(CHAR(10),J57)), LEFT(J57, SEARCH(CHAR(10),J57)-1), J57))</f>
        <v xml:space="preserve">SUO_133_N_Alou-IHS: 28.04.2026: Site to be visited 30/04/2026 if access possible </v>
      </c>
      <c r="T57" s="167" t="str">
        <f>IF(ISNA(VLOOKUP([5]!Table4[[#This Row],[Site ID]],[5]PMO!A:A,1,0)),"No","Yes")</f>
        <v>Yes</v>
      </c>
      <c r="U57" s="167" t="e">
        <f>VLOOKUP(Table4[[#This Row],[Site ID]],'[6]URH &amp; URZ'!$A:$C,3,0)</f>
        <v>#N/A</v>
      </c>
      <c r="V57" s="167" t="e">
        <f>VLOOKUP(Table4[[#This Row],[Site ID]],[6]NSB!$A:$C,3,0)</f>
        <v>#N/A</v>
      </c>
      <c r="W57" s="167" t="str">
        <f>VLOOKUP(Table4[[#This Row],[Site ID]],[7]OCTOBRE_25!$J:$L,3,0)</f>
        <v>Alou</v>
      </c>
    </row>
    <row r="58" spans="1:23" s="163" customFormat="1" ht="77.5" x14ac:dyDescent="0.35">
      <c r="A58" s="164"/>
      <c r="B58" s="165"/>
      <c r="C58" s="156" t="s">
        <v>7534</v>
      </c>
      <c r="D58" s="165" t="s">
        <v>7535</v>
      </c>
      <c r="E58" s="160" t="s">
        <v>7062</v>
      </c>
      <c r="F58" s="160" t="s">
        <v>3908</v>
      </c>
      <c r="G58" s="154" t="str">
        <f>VLOOKUP(Table4[[#This Row],[Site ID]],Extract!D:G,4,0)</f>
        <v>2026-04-27 01:39:00</v>
      </c>
      <c r="H58" s="166">
        <f ca="1">NOW() - G58 + TIME(1,0,0)</f>
        <v>1.7631167824098763</v>
      </c>
      <c r="I58" s="85" t="s">
        <v>5868</v>
      </c>
      <c r="J58" s="159" t="s">
        <v>7793</v>
      </c>
      <c r="K58" s="158" t="s">
        <v>7062</v>
      </c>
      <c r="L58" s="158" t="str">
        <f>IF(NOT(ISERROR(SEARCH("_URH_",Table4[[#This Row],[Site Name]]))), "Huawei_Rural", IF(NOT(ISERROR(SEARCH("_H_",Table4[[#This Row],[Site Name]]))), "Huawei",IF(NOT(ISERROR(SEARCH("_Z_",Table4[[#This Row],[Site Name]]))), "ZTE","Nokia")))</f>
        <v>Huawei_Rural</v>
      </c>
      <c r="M58" s="158" t="str">
        <f ca="1">IF(H58 &lt; 1/24, "T&lt;1H", IF(AND(H58&lt;2/24, H58&gt;1/24), "1H&lt;T&lt;2H", IF(AND(H58&lt;4/24, H58&gt;2/24), "2H&lt;T&lt;4H", IF(AND(H58&lt;8/24, H58&gt;4/24), "4H&lt;T&lt;8H", IF(AND(H58&lt;16/24, H58&gt;8/24), "8H&lt;T&lt;16H",IF(AND(H58&lt;24/24, H58&gt;16/24),"16H&lt;T&lt;24H", IF(AND(H58&lt;48/24, H58&gt;24/24),"24H&lt;T&lt;48H", "T&gt;48H")))))))</f>
        <v>24H&lt;T&lt;48H</v>
      </c>
      <c r="N58" s="156" t="s">
        <v>5872</v>
      </c>
      <c r="O58" s="167" t="str">
        <f>IF(J58="Power Status check Ongoing", "En Attente status Power", IF(J58&lt;&gt;"Power Status check Ongoing", _xlfn.CONCAT(K58, " ", "Ongoing")))</f>
        <v>Teleinfra Ongoing</v>
      </c>
      <c r="P58" s="167" t="e">
        <f>VLOOKUP(D58,'[3]SBC And PowerCO Info'!A:C,3,0)</f>
        <v>#N/A</v>
      </c>
      <c r="Q58" s="167" t="str">
        <f>LEFT(D58,3)</f>
        <v>ADM</v>
      </c>
      <c r="R58" s="167" t="e">
        <f>VLOOKUP(D58,'[4]SBC And PowerCO Info'!A:N,12,0)</f>
        <v>#N/A</v>
      </c>
      <c r="S58" s="168" t="str">
        <f>_xlfn.CONCAT(Table4[[#This Row],[Site Name]], ": ", IF(ISNUMBER(SEARCH(CHAR(10),J58)), LEFT(J58, SEARCH(CHAR(10),J58)-1), J58))</f>
        <v>ADM_250_URH_NDONGUE: 28.04.2026: D'apres le FME  Il y'aurait des cables crames dans la DC-BOX(Dans laquelle la RTN est alimentee). Le Vis-avis IHS activee est en route ETA=14H</v>
      </c>
      <c r="T58" s="167" t="str">
        <f>IF(ISNA(VLOOKUP([5]!Table4[[#This Row],[Site ID]],[5]PMO!A:A,1,0)),"No","Yes")</f>
        <v>Yes</v>
      </c>
      <c r="U58" s="167" t="str">
        <f>VLOOKUP(Table4[[#This Row],[Site ID]],'[6]URH &amp; URZ'!$A:$C,3,0)</f>
        <v>NOK</v>
      </c>
      <c r="V58" s="167" t="e">
        <f>VLOOKUP(Table4[[#This Row],[Site ID]],[6]NSB!$A:$C,3,0)</f>
        <v>#N/A</v>
      </c>
      <c r="W58" s="167" t="e">
        <f>VLOOKUP(Table4[[#This Row],[Site ID]],[7]OCTOBRE_25!$J:$L,3,0)</f>
        <v>#N/A</v>
      </c>
    </row>
    <row r="59" spans="1:23" s="163" customFormat="1" ht="46.5" x14ac:dyDescent="0.35">
      <c r="A59" s="164"/>
      <c r="B59" s="165"/>
      <c r="C59" s="165" t="s">
        <v>7537</v>
      </c>
      <c r="D59" s="165" t="s">
        <v>706</v>
      </c>
      <c r="E59" s="160" t="str">
        <f>VLOOKUP(D59,[2]ACTIF!$A:$D,4,0)</f>
        <v>IHS</v>
      </c>
      <c r="F59" s="160" t="str">
        <f>VLOOKUP(D59,[2]ACTIF!$A:$C,3,0)</f>
        <v>Solar-Gen-Lithium</v>
      </c>
      <c r="G59" s="154">
        <f>VLOOKUP(Table4[[#This Row],[Site ID]],Extract!D:G,4,0)</f>
        <v>46139.090983796297</v>
      </c>
      <c r="H59" s="166">
        <f ca="1">NOW() - G59 + TIME(1,0,0)</f>
        <v>1.7408829861111978</v>
      </c>
      <c r="I59" s="85" t="s">
        <v>5868</v>
      </c>
      <c r="J59" s="159" t="s">
        <v>7794</v>
      </c>
      <c r="K59" s="158" t="s">
        <v>7062</v>
      </c>
      <c r="L59" s="167" t="str">
        <f>IF(NOT(ISERROR(SEARCH("_URH_",Table4[[#This Row],[Site Name]]))), "Huawei_Rural", IF(NOT(ISERROR(SEARCH("_H_",Table4[[#This Row],[Site Name]]))), "Huawei",IF(NOT(ISERROR(SEARCH("_Z_",Table4[[#This Row],[Site Name]]))), "ZTE","Nokia")))</f>
        <v>Nokia</v>
      </c>
      <c r="M59" s="167" t="str">
        <f ca="1">IF(H59 &lt; 1/24, "T&lt;1H", IF(AND(H59&lt;2/24, H59&gt;1/24), "1H&lt;T&lt;2H", IF(AND(H59&lt;4/24, H59&gt;2/24), "2H&lt;T&lt;4H", IF(AND(H59&lt;8/24, H59&gt;4/24), "4H&lt;T&lt;8H", IF(AND(H59&lt;16/24, H59&gt;8/24), "8H&lt;T&lt;16H",IF(AND(H59&lt;24/24, H59&gt;16/24),"16H&lt;T&lt;24H", IF(AND(H59&lt;48/24, H59&gt;24/24),"24H&lt;T&lt;48H", "T&gt;48H")))))))</f>
        <v>24H&lt;T&lt;48H</v>
      </c>
      <c r="N59" s="165" t="s">
        <v>98</v>
      </c>
      <c r="O59" s="167" t="str">
        <f>IF(J59="Power Status check Ongoing", "En Attente status Power", IF(J59&lt;&gt;"Power Status check Ongoing", _xlfn.CONCAT(K59, " ", "Ongoing")))</f>
        <v>Teleinfra Ongoing</v>
      </c>
      <c r="P59" s="167" t="str">
        <f>VLOOKUP(D59,'[3]SBC And PowerCO Info'!A:C,3,0)</f>
        <v>NRD</v>
      </c>
      <c r="Q59" s="167" t="str">
        <f>LEFT(D59,3)</f>
        <v>NRD</v>
      </c>
      <c r="R59" s="167" t="str">
        <f>VLOOKUP(D59,'[4]SBC And PowerCO Info'!A:N,12,0)</f>
        <v>TIF NORD</v>
      </c>
      <c r="S59" s="168" t="str">
        <f>_xlfn.CONCAT(Table4[[#This Row],[Site Name]], ": ", IF(ISNUMBER(SEARCH(CHAR(10),J59)), LEFT(J59, SEARCH(CHAR(10),J59)-1), J59))</f>
        <v>Baikwa-Bere_G18L18L8_NRD_056: 28.04.2026: FME Seydou is currently at Basheo will be on the site at 16H</v>
      </c>
      <c r="T59" s="167" t="str">
        <f>IF(ISNA(VLOOKUP([5]!Table4[[#This Row],[Site ID]],[5]PMO!A:A,1,0)),"No","Yes")</f>
        <v>Yes</v>
      </c>
      <c r="U59" s="167" t="e">
        <f>VLOOKUP(Table4[[#This Row],[Site ID]],'[6]URH &amp; URZ'!$A:$C,3,0)</f>
        <v>#N/A</v>
      </c>
      <c r="V59" s="167" t="e">
        <f>VLOOKUP(Table4[[#This Row],[Site ID]],[6]NSB!$A:$C,3,0)</f>
        <v>#N/A</v>
      </c>
      <c r="W59" s="167" t="str">
        <f>VLOOKUP(Table4[[#This Row],[Site ID]],[7]OCTOBRE_25!$J:$L,3,0)</f>
        <v>Baikwa-Bere</v>
      </c>
    </row>
    <row r="60" spans="1:23" s="163" customFormat="1" ht="15.5" x14ac:dyDescent="0.35">
      <c r="A60" s="164"/>
      <c r="B60" s="165"/>
      <c r="C60" s="157" t="s">
        <v>5850</v>
      </c>
      <c r="D60" s="165" t="s">
        <v>2104</v>
      </c>
      <c r="E60" s="160" t="str">
        <f>VLOOKUP(D60,[2]ACTIF!$A:$D,4,0)</f>
        <v>IHS</v>
      </c>
      <c r="F60" s="160" t="str">
        <f>VLOOKUP(D60,[2]ACTIF!$A:$C,3,0)</f>
        <v>Grid-Gen</v>
      </c>
      <c r="G60" s="154" t="str">
        <f>VLOOKUP(Table4[[#This Row],[Site ID]],Extract!D:G,4,0)</f>
        <v>2026-04-27 05:17:34</v>
      </c>
      <c r="H60" s="166">
        <f ca="1">NOW() - G60 + TIME(1,0,0)</f>
        <v>1.6113343749990843</v>
      </c>
      <c r="I60" s="85" t="s">
        <v>5895</v>
      </c>
      <c r="J60" s="159" t="s">
        <v>7539</v>
      </c>
      <c r="K60" s="158" t="s">
        <v>4</v>
      </c>
      <c r="L60" s="155" t="str">
        <f>IF(NOT(ISERROR(SEARCH("_URH_",Table4[[#This Row],[Site Name]]))), "Huawei_Rural", IF(NOT(ISERROR(SEARCH("_H_",Table4[[#This Row],[Site Name]]))), "Huawei",IF(NOT(ISERROR(SEARCH("_Z_",Table4[[#This Row],[Site Name]]))), "ZTE","Nokia")))</f>
        <v>ZTE</v>
      </c>
      <c r="M60" s="155" t="str">
        <f ca="1">IF(H60 &lt; 1/24, "T&lt;1H", IF(AND(H60&lt;2/24, H60&gt;1/24), "1H&lt;T&lt;2H", IF(AND(H60&lt;4/24, H60&gt;2/24), "2H&lt;T&lt;4H", IF(AND(H60&lt;8/24, H60&gt;4/24), "4H&lt;T&lt;8H", IF(AND(H60&lt;16/24, H60&gt;8/24), "8H&lt;T&lt;16H",IF(AND(H60&lt;24/24, H60&gt;16/24),"16H&lt;T&lt;24H", IF(AND(H60&lt;48/24, H60&gt;24/24),"24H&lt;T&lt;48H", "T&gt;48H")))))))</f>
        <v>24H&lt;T&lt;48H</v>
      </c>
      <c r="N60" s="165"/>
      <c r="O60" s="167" t="str">
        <f>IF(J60="Power Status check Ongoing", "En Attente status Power", IF(J60&lt;&gt;"Power Status check Ongoing", _xlfn.CONCAT(K60, " ", "Ongoing")))</f>
        <v>IHS Ongoing</v>
      </c>
      <c r="P60" s="167" t="str">
        <f>VLOOKUP(D60,'[3]SBC And PowerCO Info'!A:C,3,0)</f>
        <v>CTR</v>
      </c>
      <c r="Q60" s="167" t="str">
        <f>LEFT(D60,3)</f>
        <v>CTR</v>
      </c>
      <c r="R60" s="167" t="str">
        <f>VLOOKUP(D60,'[4]SBC And PowerCO Info'!A:N,12,0)</f>
        <v>AFRO</v>
      </c>
      <c r="S60" s="168" t="str">
        <f>_xlfn.CONCAT(Table4[[#This Row],[Site Name]], ": ", IF(ISNUMBER(SEARCH(CHAR(10),J60)), LEFT(J60, SEARCH(CHAR(10),J60)-1), J60))</f>
        <v>CTR_449_Z_Rd-Pt-Longkak: Impacted by CTR_197_Z_Charles-Atangana(CTR-197)</v>
      </c>
      <c r="T60" s="167" t="str">
        <f>IF(ISNA(VLOOKUP([5]!Table4[[#This Row],[Site ID]],[5]PMO!A:A,1,0)),"No","Yes")</f>
        <v>Yes</v>
      </c>
      <c r="U60" s="167" t="e">
        <f>VLOOKUP(Table4[[#This Row],[Site ID]],'[6]URH &amp; URZ'!$A:$C,3,0)</f>
        <v>#N/A</v>
      </c>
      <c r="V60" s="167" t="e">
        <f>VLOOKUP(Table4[[#This Row],[Site ID]],[6]NSB!$A:$C,3,0)</f>
        <v>#N/A</v>
      </c>
      <c r="W60" s="167" t="str">
        <f>VLOOKUP(Table4[[#This Row],[Site ID]],[7]OCTOBRE_25!$J:$L,3,0)</f>
        <v>Yaounde</v>
      </c>
    </row>
    <row r="61" spans="1:23" s="163" customFormat="1" ht="46.5" x14ac:dyDescent="0.35">
      <c r="A61" s="164"/>
      <c r="B61" s="165"/>
      <c r="C61" s="165" t="s">
        <v>7378</v>
      </c>
      <c r="D61" s="165" t="s">
        <v>1697</v>
      </c>
      <c r="E61" s="160" t="str">
        <f>VLOOKUP(D61,[2]ACTIF!$A:$D,4,0)</f>
        <v>Camusat</v>
      </c>
      <c r="F61" s="160" t="str">
        <f>VLOOKUP(D61,[2]ACTIF!$A:$C,3,0)</f>
        <v>Good Grid no GE - 8h</v>
      </c>
      <c r="G61" s="154">
        <f>VLOOKUP(Table4[[#This Row],[Site ID]],Extract!D:G,4,0)</f>
        <v>46139.228807870371</v>
      </c>
      <c r="H61" s="166">
        <f ca="1">NOW() - G61 + TIME(1,0,0)</f>
        <v>1.6030589120370375</v>
      </c>
      <c r="I61" s="85" t="s">
        <v>5868</v>
      </c>
      <c r="J61" s="159" t="s">
        <v>7986</v>
      </c>
      <c r="K61" s="158" t="s">
        <v>5869</v>
      </c>
      <c r="L61" s="167" t="str">
        <f>IF(NOT(ISERROR(SEARCH("_URH_",Table4[[#This Row],[Site Name]]))), "Huawei_Rural", IF(NOT(ISERROR(SEARCH("_H_",Table4[[#This Row],[Site Name]]))), "Huawei",IF(NOT(ISERROR(SEARCH("_Z_",Table4[[#This Row],[Site Name]]))), "ZTE","Nokia")))</f>
        <v>Nokia</v>
      </c>
      <c r="M61" s="167" t="str">
        <f ca="1">IF(H61 &lt; 1/24, "T&lt;1H", IF(AND(H61&lt;2/24, H61&gt;1/24), "1H&lt;T&lt;2H", IF(AND(H61&lt;4/24, H61&gt;2/24), "2H&lt;T&lt;4H", IF(AND(H61&lt;8/24, H61&gt;4/24), "4H&lt;T&lt;8H", IF(AND(H61&lt;16/24, H61&gt;8/24), "8H&lt;T&lt;16H",IF(AND(H61&lt;24/24, H61&gt;16/24),"16H&lt;T&lt;24H", IF(AND(H61&lt;48/24, H61&gt;24/24),"24H&lt;T&lt;48H", "T&gt;48H")))))))</f>
        <v>24H&lt;T&lt;48H</v>
      </c>
      <c r="N61" s="165" t="s">
        <v>98</v>
      </c>
      <c r="O61" s="167" t="str">
        <f>IF(J61="Power Status check Ongoing", "En Attente status Power", IF(J61&lt;&gt;"Power Status check Ongoing", _xlfn.CONCAT(K61, " ", "Ongoing")))</f>
        <v>AFRO Ongoing</v>
      </c>
      <c r="P61" s="167" t="str">
        <f>VLOOKUP(D61,'[3]SBC And PowerCO Info'!A:C,3,0)</f>
        <v>CTR</v>
      </c>
      <c r="Q61" s="167" t="str">
        <f>LEFT(D61,3)</f>
        <v>CTR</v>
      </c>
      <c r="R61" s="167" t="str">
        <f>VLOOKUP(D61,'[4]SBC And PowerCO Info'!A:N,12,0)</f>
        <v>AFRO</v>
      </c>
      <c r="S61" s="168" t="str">
        <f>_xlfn.CONCAT(Table4[[#This Row],[Site Name]], ": ", IF(ISNUMBER(SEARCH(CHAR(10),J61)), LEFT(J61, SEARCH(CHAR(10),J61)-1), J61))</f>
        <v>Minisite-Elig-Edzoa_CTR_684: 28/04/2026 Impacted by CTR_197_Z_Charles-Atangana</v>
      </c>
      <c r="T61" s="167" t="str">
        <f>IF(ISNA(VLOOKUP([5]!Table4[[#This Row],[Site ID]],[5]PMO!A:A,1,0)),"No","Yes")</f>
        <v>Yes</v>
      </c>
      <c r="U61" s="167" t="e">
        <f>VLOOKUP(Table4[[#This Row],[Site ID]],'[6]URH &amp; URZ'!$A:$C,3,0)</f>
        <v>#N/A</v>
      </c>
      <c r="V61" s="167" t="e">
        <f>VLOOKUP(Table4[[#This Row],[Site ID]],[6]NSB!$A:$C,3,0)</f>
        <v>#N/A</v>
      </c>
      <c r="W61" s="167" t="e">
        <f>VLOOKUP(Table4[[#This Row],[Site ID]],[7]OCTOBRE_25!$J:$L,3,0)</f>
        <v>#N/A</v>
      </c>
    </row>
    <row r="62" spans="1:23" s="163" customFormat="1" ht="46.5" x14ac:dyDescent="0.35">
      <c r="A62" s="164"/>
      <c r="B62" s="165"/>
      <c r="C62" s="165" t="s">
        <v>7543</v>
      </c>
      <c r="D62" s="165" t="s">
        <v>7361</v>
      </c>
      <c r="E62" s="160" t="e">
        <f>VLOOKUP(D62,[2]ACTIF!$A:$D,4,0)</f>
        <v>#N/A</v>
      </c>
      <c r="F62" s="160" t="e">
        <f>VLOOKUP(D62,[2]ACTIF!$A:$C,3,0)</f>
        <v>#N/A</v>
      </c>
      <c r="G62" s="154">
        <f>VLOOKUP(Table4[[#This Row],[Site ID]],Extract!D:G,4,0)</f>
        <v>46139.569976851853</v>
      </c>
      <c r="H62" s="166">
        <f ca="1">NOW() - G62 + TIME(1,0,0)</f>
        <v>1.2618899305549955</v>
      </c>
      <c r="I62" s="85" t="s">
        <v>5868</v>
      </c>
      <c r="J62" s="159" t="s">
        <v>7798</v>
      </c>
      <c r="K62" s="158" t="s">
        <v>81</v>
      </c>
      <c r="L62" s="167" t="str">
        <f>IF(NOT(ISERROR(SEARCH("_URH_",Table4[[#This Row],[Site Name]]))), "Huawei_Rural", IF(NOT(ISERROR(SEARCH("_H_",Table4[[#This Row],[Site Name]]))), "Huawei",IF(NOT(ISERROR(SEARCH("_Z_",Table4[[#This Row],[Site Name]]))), "ZTE","Nokia")))</f>
        <v>Nokia</v>
      </c>
      <c r="M62" s="167" t="str">
        <f ca="1">IF(H62 &lt; 1/24, "T&lt;1H", IF(AND(H62&lt;2/24, H62&gt;1/24), "1H&lt;T&lt;2H", IF(AND(H62&lt;4/24, H62&gt;2/24), "2H&lt;T&lt;4H", IF(AND(H62&lt;8/24, H62&gt;4/24), "4H&lt;T&lt;8H", IF(AND(H62&lt;16/24, H62&gt;8/24), "8H&lt;T&lt;16H",IF(AND(H62&lt;24/24, H62&gt;16/24),"16H&lt;T&lt;24H", IF(AND(H62&lt;48/24, H62&gt;24/24),"24H&lt;T&lt;48H", "T&gt;48H")))))))</f>
        <v>24H&lt;T&lt;48H</v>
      </c>
      <c r="N62" s="165" t="s">
        <v>98</v>
      </c>
      <c r="O62" s="167" t="str">
        <f>IF(J62="Power Status check Ongoing", "En Attente status Power", IF(J62&lt;&gt;"Power Status check Ongoing", _xlfn.CONCAT(K62, " ", "Ongoing")))</f>
        <v>HW SPMS Ongoing</v>
      </c>
      <c r="P62" s="167" t="e">
        <f>VLOOKUP(D62,'[3]SBC And PowerCO Info'!A:C,3,0)</f>
        <v>#N/A</v>
      </c>
      <c r="Q62" s="167" t="str">
        <f>LEFT(D62,3)</f>
        <v>CTR</v>
      </c>
      <c r="R62" s="167" t="e">
        <f>VLOOKUP(D62,'[4]SBC And PowerCO Info'!A:N,12,0)</f>
        <v>#N/A</v>
      </c>
      <c r="S62" s="168" t="str">
        <f>_xlfn.CONCAT(Table4[[#This Row],[Site Name]], ": ", IF(ISNUMBER(SEARCH(CHAR(10),J62)), LEFT(J62, SEARCH(CHAR(10),J62)-1), J62))</f>
        <v>Mvam-Yetom_N_G9U9L8L7_CTR_860: 28.04.2026: Spare pas disponible dans les WH Afro Commande effectuee au SPM. Update dans 20 minutes</v>
      </c>
      <c r="T62" s="167" t="str">
        <f>IF(ISNA(VLOOKUP([5]!Table4[[#This Row],[Site ID]],[5]PMO!A:A,1,0)),"No","Yes")</f>
        <v>Yes</v>
      </c>
      <c r="U62" s="167" t="e">
        <f>VLOOKUP(Table4[[#This Row],[Site ID]],'[6]URH &amp; URZ'!$A:$C,3,0)</f>
        <v>#N/A</v>
      </c>
      <c r="V62" s="167" t="e">
        <f>VLOOKUP(Table4[[#This Row],[Site ID]],[6]NSB!$A:$C,3,0)</f>
        <v>#N/A</v>
      </c>
      <c r="W62" s="167" t="str">
        <f>VLOOKUP(Table4[[#This Row],[Site ID]],[7]OCTOBRE_25!$J:$L,3,0)</f>
        <v>Mvam-Yetom</v>
      </c>
    </row>
    <row r="63" spans="1:23" s="163" customFormat="1" ht="15.5" x14ac:dyDescent="0.35">
      <c r="A63" s="164"/>
      <c r="B63" s="165"/>
      <c r="C63" s="156" t="s">
        <v>7382</v>
      </c>
      <c r="D63" s="165" t="s">
        <v>1493</v>
      </c>
      <c r="E63" s="160" t="str">
        <f>VLOOKUP(D63,[2]ACTIF!$A:$D,4,0)</f>
        <v>IHS</v>
      </c>
      <c r="F63" s="160" t="str">
        <f>VLOOKUP(D63,[2]ACTIF!$A:$C,3,0)</f>
        <v>Grid-Lithium</v>
      </c>
      <c r="G63" s="154" t="str">
        <f>VLOOKUP(Table4[[#This Row],[Site ID]],Extract!D:G,4,0)</f>
        <v>2026-04-27 16:27:31</v>
      </c>
      <c r="H63" s="166">
        <f ca="1">NOW() - G63 + TIME(1,0,0)</f>
        <v>1.1460913194484117</v>
      </c>
      <c r="I63" s="85" t="s">
        <v>5895</v>
      </c>
      <c r="J63" s="159" t="s">
        <v>7551</v>
      </c>
      <c r="K63" s="158" t="s">
        <v>4</v>
      </c>
      <c r="L63" s="158" t="str">
        <f>IF(NOT(ISERROR(SEARCH("_URH_",Table4[[#This Row],[Site Name]]))), "Huawei_Rural", IF(NOT(ISERROR(SEARCH("_H_",Table4[[#This Row],[Site Name]]))), "Huawei",IF(NOT(ISERROR(SEARCH("_Z_",Table4[[#This Row],[Site Name]]))), "ZTE","Nokia")))</f>
        <v>Huawei</v>
      </c>
      <c r="M63" s="158" t="str">
        <f ca="1">IF(H63 &lt; 1/24, "T&lt;1H", IF(AND(H63&lt;2/24, H63&gt;1/24), "1H&lt;T&lt;2H", IF(AND(H63&lt;4/24, H63&gt;2/24), "2H&lt;T&lt;4H", IF(AND(H63&lt;8/24, H63&gt;4/24), "4H&lt;T&lt;8H", IF(AND(H63&lt;16/24, H63&gt;8/24), "8H&lt;T&lt;16H",IF(AND(H63&lt;24/24, H63&gt;16/24),"16H&lt;T&lt;24H", IF(AND(H63&lt;48/24, H63&gt;24/24),"24H&lt;T&lt;48H", "T&gt;48H")))))))</f>
        <v>24H&lt;T&lt;48H</v>
      </c>
      <c r="N63" s="156" t="s">
        <v>5872</v>
      </c>
      <c r="O63" s="167" t="str">
        <f>IF(J63="Power Status check Ongoing", "En Attente status Power", IF(J63&lt;&gt;"Power Status check Ongoing", _xlfn.CONCAT(K63, " ", "Ongoing")))</f>
        <v>IHS Ongoing</v>
      </c>
      <c r="P63" s="167" t="str">
        <f>VLOOKUP(D63,'[3]SBC And PowerCO Info'!A:C,3,0)</f>
        <v>EXN</v>
      </c>
      <c r="Q63" s="167" t="str">
        <f>LEFT(D63,3)</f>
        <v>EXN</v>
      </c>
      <c r="R63" s="167" t="str">
        <f>VLOOKUP(D63,'[4]SBC And PowerCO Info'!A:N,12,0)</f>
        <v>TIF NORD</v>
      </c>
      <c r="S63" s="168" t="str">
        <f>_xlfn.CONCAT(Table4[[#This Row],[Site Name]], ": ", IF(ISNUMBER(SEARCH(CHAR(10),J63)), LEFT(J63, SEARCH(CHAR(10),J63)-1), J63))</f>
        <v>EXN_082_H_Maroua-Loperey: 27.04.26: IHS: Grid outage, No space to deploy MDG // awaiting grid return Francklin</v>
      </c>
      <c r="T63" s="167" t="str">
        <f>IF(ISNA(VLOOKUP([5]!Table4[[#This Row],[Site ID]],[5]PMO!A:A,1,0)),"No","Yes")</f>
        <v>Yes</v>
      </c>
      <c r="U63" s="167" t="e">
        <f>VLOOKUP(Table4[[#This Row],[Site ID]],'[6]URH &amp; URZ'!$A:$C,3,0)</f>
        <v>#N/A</v>
      </c>
      <c r="V63" s="167" t="e">
        <f>VLOOKUP(Table4[[#This Row],[Site ID]],[6]NSB!$A:$C,3,0)</f>
        <v>#N/A</v>
      </c>
      <c r="W63" s="167" t="str">
        <f>VLOOKUP(Table4[[#This Row],[Site ID]],[7]OCTOBRE_25!$J:$L,3,0)</f>
        <v>Maroua</v>
      </c>
    </row>
    <row r="64" spans="1:23" s="163" customFormat="1" ht="62" x14ac:dyDescent="0.35">
      <c r="A64" s="164"/>
      <c r="B64" s="165"/>
      <c r="C64" s="157" t="s">
        <v>5405</v>
      </c>
      <c r="D64" s="165" t="s">
        <v>5404</v>
      </c>
      <c r="E64" s="160" t="str">
        <f>VLOOKUP(D64,[2]ACTIF!$A:$D,4,0)</f>
        <v>MTN sharing</v>
      </c>
      <c r="F64" s="160">
        <f>VLOOKUP(D64,[2]ACTIF!$A:$C,3,0)</f>
        <v>0</v>
      </c>
      <c r="G64" s="154" t="str">
        <f>VLOOKUP(Table4[[#This Row],[Site ID]],Extract!D:G,4,0)</f>
        <v>2026-04-27 18:21:36</v>
      </c>
      <c r="H64" s="166">
        <f ca="1">NOW() - G64 + TIME(1,0,0)</f>
        <v>1.0668667824090032</v>
      </c>
      <c r="I64" s="85" t="s">
        <v>5868</v>
      </c>
      <c r="J64" s="159" t="s">
        <v>7987</v>
      </c>
      <c r="K64" s="158" t="s">
        <v>5869</v>
      </c>
      <c r="L64" s="155" t="str">
        <f>IF(NOT(ISERROR(SEARCH("_URH_",Table4[[#This Row],[Site Name]]))), "Huawei_Rural", IF(NOT(ISERROR(SEARCH("_H_",Table4[[#This Row],[Site Name]]))), "Huawei",IF(NOT(ISERROR(SEARCH("_Z_",Table4[[#This Row],[Site Name]]))), "ZTE","Nokia")))</f>
        <v>ZTE</v>
      </c>
      <c r="M64" s="155" t="str">
        <f ca="1">IF(H64 &lt; 1/24, "T&lt;1H", IF(AND(H64&lt;2/24, H64&gt;1/24), "1H&lt;T&lt;2H", IF(AND(H64&lt;4/24, H64&gt;2/24), "2H&lt;T&lt;4H", IF(AND(H64&lt;8/24, H64&gt;4/24), "4H&lt;T&lt;8H", IF(AND(H64&lt;16/24, H64&gt;8/24), "8H&lt;T&lt;16H",IF(AND(H64&lt;24/24, H64&gt;16/24),"16H&lt;T&lt;24H", IF(AND(H64&lt;48/24, H64&gt;24/24),"24H&lt;T&lt;48H", "T&gt;48H")))))))</f>
        <v>24H&lt;T&lt;48H</v>
      </c>
      <c r="N64" s="165"/>
      <c r="O64" s="167" t="str">
        <f>IF(J64="Power Status check Ongoing", "En Attente status Power", IF(J64&lt;&gt;"Power Status check Ongoing", _xlfn.CONCAT(K64, " ", "Ongoing")))</f>
        <v>AFRO Ongoing</v>
      </c>
      <c r="P64" s="167" t="str">
        <f>VLOOKUP(D64,'[3]SBC And PowerCO Info'!A:C,3,0)</f>
        <v>CTR</v>
      </c>
      <c r="Q64" s="167" t="str">
        <f>LEFT(D64,3)</f>
        <v>CTR</v>
      </c>
      <c r="R64" s="167" t="str">
        <f>VLOOKUP(D64,'[4]SBC And PowerCO Info'!A:N,12,0)</f>
        <v>AFRO</v>
      </c>
      <c r="S64" s="168" t="str">
        <f>_xlfn.CONCAT(Table4[[#This Row],[Site Name]], ": ", IF(ISNUMBER(SEARCH(CHAR(10),J64)), LEFT(J64, SEARCH(CHAR(10),J64)-1), J64))</f>
        <v xml:space="preserve">CTR_799_Z_Pont-Emana-MTN: 28/042026 FME sur site traavaux en cours avec le BO TX </v>
      </c>
      <c r="T64" s="167" t="str">
        <f>IF(ISNA(VLOOKUP([5]!Table4[[#This Row],[Site ID]],[5]PMO!A:A,1,0)),"No","Yes")</f>
        <v>Yes</v>
      </c>
      <c r="U64" s="167" t="e">
        <f>VLOOKUP(Table4[[#This Row],[Site ID]],'[6]URH &amp; URZ'!$A:$C,3,0)</f>
        <v>#N/A</v>
      </c>
      <c r="V64" s="167" t="e">
        <f>VLOOKUP(Table4[[#This Row],[Site ID]],[6]NSB!$A:$C,3,0)</f>
        <v>#N/A</v>
      </c>
      <c r="W64" s="167" t="str">
        <f>VLOOKUP(Table4[[#This Row],[Site ID]],[7]OCTOBRE_25!$J:$L,3,0)</f>
        <v>Yaounde</v>
      </c>
    </row>
    <row r="65" spans="1:23" s="163" customFormat="1" ht="15.5" x14ac:dyDescent="0.35">
      <c r="A65" s="164"/>
      <c r="B65" s="165"/>
      <c r="C65" s="157" t="s">
        <v>7565</v>
      </c>
      <c r="D65" s="165" t="s">
        <v>6969</v>
      </c>
      <c r="E65" s="160" t="e">
        <f>VLOOKUP(D65,[2]ACTIF!$A:$D,4,0)</f>
        <v>#N/A</v>
      </c>
      <c r="F65" s="160" t="e">
        <f>VLOOKUP(D65,[2]ACTIF!$A:$C,3,0)</f>
        <v>#N/A</v>
      </c>
      <c r="G65" s="154" t="str">
        <f>VLOOKUP(Table4[[#This Row],[Site ID]],Extract!D:G,4,0)</f>
        <v>2026-04-27 20:43:11</v>
      </c>
      <c r="H65" s="166">
        <f ca="1">NOW() - G65 + TIME(1,0,0)</f>
        <v>0.9685450231506062</v>
      </c>
      <c r="I65" s="85" t="s">
        <v>5895</v>
      </c>
      <c r="J65" s="159" t="s">
        <v>7567</v>
      </c>
      <c r="K65" s="158" t="s">
        <v>4</v>
      </c>
      <c r="L65" s="155" t="str">
        <f>IF(NOT(ISERROR(SEARCH("_URH_",Table4[[#This Row],[Site Name]]))), "Huawei_Rural", IF(NOT(ISERROR(SEARCH("_H_",Table4[[#This Row],[Site Name]]))), "Huawei",IF(NOT(ISERROR(SEARCH("_Z_",Table4[[#This Row],[Site Name]]))), "ZTE","Nokia")))</f>
        <v>ZTE</v>
      </c>
      <c r="M65" s="155" t="str">
        <f ca="1">IF(H65 &lt; 1/24, "T&lt;1H", IF(AND(H65&lt;2/24, H65&gt;1/24), "1H&lt;T&lt;2H", IF(AND(H65&lt;4/24, H65&gt;2/24), "2H&lt;T&lt;4H", IF(AND(H65&lt;8/24, H65&gt;4/24), "4H&lt;T&lt;8H", IF(AND(H65&lt;16/24, H65&gt;8/24), "8H&lt;T&lt;16H",IF(AND(H65&lt;24/24, H65&gt;16/24),"16H&lt;T&lt;24H", IF(AND(H65&lt;48/24, H65&gt;24/24),"24H&lt;T&lt;48H", "T&gt;48H")))))))</f>
        <v>16H&lt;T&lt;24H</v>
      </c>
      <c r="N65" s="165"/>
      <c r="O65" s="167" t="str">
        <f>IF(J65="Power Status check Ongoing", "En Attente status Power", IF(J65&lt;&gt;"Power Status check Ongoing", _xlfn.CONCAT(K65, " ", "Ongoing")))</f>
        <v>IHS Ongoing</v>
      </c>
      <c r="P65" s="167" t="e">
        <f>VLOOKUP(D65,'[3]SBC And PowerCO Info'!A:C,3,0)</f>
        <v>#N/A</v>
      </c>
      <c r="Q65" s="167" t="str">
        <f>LEFT(D65,3)</f>
        <v>CTR</v>
      </c>
      <c r="R65" s="167" t="e">
        <f>VLOOKUP(D65,'[4]SBC And PowerCO Info'!A:N,12,0)</f>
        <v>#N/A</v>
      </c>
      <c r="S65" s="168" t="str">
        <f>_xlfn.CONCAT(Table4[[#This Row],[Site Name]], ": ", IF(ISNUMBER(SEARCH(CHAR(10),J65)), LEFT(J65, SEARCH(CHAR(10),J65)-1), J65))</f>
        <v>CTR_1162_Z_Messassi-Ngonlonk-IHS: Impacted by CTR_799_Z_Pont-Emana-MTN (TX issue)</v>
      </c>
      <c r="T65" s="167" t="str">
        <f>IF(ISNA(VLOOKUP([5]!Table4[[#This Row],[Site ID]],[5]PMO!A:A,1,0)),"No","Yes")</f>
        <v>Yes</v>
      </c>
      <c r="U65" s="167" t="e">
        <f>VLOOKUP(Table4[[#This Row],[Site ID]],'[6]URH &amp; URZ'!$A:$C,3,0)</f>
        <v>#N/A</v>
      </c>
      <c r="V65" s="167" t="e">
        <f>VLOOKUP(Table4[[#This Row],[Site ID]],[6]NSB!$A:$C,3,0)</f>
        <v>#N/A</v>
      </c>
      <c r="W65" s="167" t="e">
        <f>VLOOKUP(Table4[[#This Row],[Site ID]],[7]OCTOBRE_25!$J:$L,3,0)</f>
        <v>#N/A</v>
      </c>
    </row>
    <row r="66" spans="1:23" s="163" customFormat="1" ht="46.5" x14ac:dyDescent="0.35">
      <c r="A66" s="164"/>
      <c r="B66" s="165"/>
      <c r="C66" s="165" t="s">
        <v>7571</v>
      </c>
      <c r="D66" s="165" t="s">
        <v>124</v>
      </c>
      <c r="E66" s="160" t="str">
        <f>VLOOKUP(D66,[2]ACTIF!$A:$D,4,0)</f>
        <v>IHS</v>
      </c>
      <c r="F66" s="160" t="str">
        <f>VLOOKUP(D66,[2]ACTIF!$A:$C,3,0)</f>
        <v>Grid-Gen</v>
      </c>
      <c r="G66" s="154">
        <f>VLOOKUP(Table4[[#This Row],[Site ID]],Extract!D:G,4,0)</f>
        <v>46139.893043981479</v>
      </c>
      <c r="H66" s="166">
        <f ca="1">NOW() - G66 + TIME(1,0,0)</f>
        <v>0.93882280092899839</v>
      </c>
      <c r="I66" s="85" t="s">
        <v>5868</v>
      </c>
      <c r="J66" s="181" t="s">
        <v>8076</v>
      </c>
      <c r="K66" s="158" t="s">
        <v>5869</v>
      </c>
      <c r="L66" s="167" t="str">
        <f>IF(NOT(ISERROR(SEARCH("_URH_",Table4[[#This Row],[Site Name]]))), "Huawei_Rural", IF(NOT(ISERROR(SEARCH("_H_",Table4[[#This Row],[Site Name]]))), "Huawei",IF(NOT(ISERROR(SEARCH("_Z_",Table4[[#This Row],[Site Name]]))), "ZTE","Nokia")))</f>
        <v>Nokia</v>
      </c>
      <c r="M66" s="167" t="str">
        <f ca="1">IF(H66 &lt; 1/24, "T&lt;1H", IF(AND(H66&lt;2/24, H66&gt;1/24), "1H&lt;T&lt;2H", IF(AND(H66&lt;4/24, H66&gt;2/24), "2H&lt;T&lt;4H", IF(AND(H66&lt;8/24, H66&gt;4/24), "4H&lt;T&lt;8H", IF(AND(H66&lt;16/24, H66&gt;8/24), "8H&lt;T&lt;16H",IF(AND(H66&lt;24/24, H66&gt;16/24),"16H&lt;T&lt;24H", IF(AND(H66&lt;48/24, H66&gt;24/24),"24H&lt;T&lt;48H", "T&gt;48H")))))))</f>
        <v>16H&lt;T&lt;24H</v>
      </c>
      <c r="N66" s="165" t="s">
        <v>98</v>
      </c>
      <c r="O66" s="167" t="str">
        <f>IF(J66="Power Status check Ongoing", "En Attente status Power", IF(J66&lt;&gt;"Power Status check Ongoing", _xlfn.CONCAT(K66, " ", "Ongoing")))</f>
        <v>AFRO Ongoing</v>
      </c>
      <c r="P66" s="167" t="str">
        <f>VLOOKUP(D66,'[3]SBC And PowerCO Info'!A:C,3,0)</f>
        <v>EST</v>
      </c>
      <c r="Q66" s="167" t="str">
        <f>LEFT(D66,3)</f>
        <v>EST</v>
      </c>
      <c r="R66" s="167" t="str">
        <f>VLOOKUP(D66,'[4]SBC And PowerCO Info'!A:N,12,0)</f>
        <v>AFRO</v>
      </c>
      <c r="S66" s="168" t="str">
        <f>_xlfn.CONCAT(Table4[[#This Row],[Site Name]], ": ", IF(ISNUMBER(SEARCH(CHAR(10),J66)), LEFT(J66, SEARCH(CHAR(10),J66)-1), J66))</f>
        <v xml:space="preserve">Lomie_L8_EST_010:  28.04.2026: Le IBUC semple faulty le FAN ne tourne pas intervention toujours en cours ETR 15H30 </v>
      </c>
      <c r="T66" s="167" t="str">
        <f>IF(ISNA(VLOOKUP([5]!Table4[[#This Row],[Site ID]],[5]PMO!A:A,1,0)),"No","Yes")</f>
        <v>Yes</v>
      </c>
      <c r="U66" s="167" t="e">
        <f>VLOOKUP(Table4[[#This Row],[Site ID]],'[6]URH &amp; URZ'!$A:$C,3,0)</f>
        <v>#N/A</v>
      </c>
      <c r="V66" s="167" t="e">
        <f>VLOOKUP(Table4[[#This Row],[Site ID]],[6]NSB!$A:$C,3,0)</f>
        <v>#N/A</v>
      </c>
      <c r="W66" s="167" t="str">
        <f>VLOOKUP(Table4[[#This Row],[Site ID]],[7]OCTOBRE_25!$J:$L,3,0)</f>
        <v>Lomie</v>
      </c>
    </row>
    <row r="67" spans="1:23" s="163" customFormat="1" ht="15.5" x14ac:dyDescent="0.35">
      <c r="A67" s="164"/>
      <c r="B67" s="165"/>
      <c r="C67" s="157" t="s">
        <v>5392</v>
      </c>
      <c r="D67" s="165" t="s">
        <v>1049</v>
      </c>
      <c r="E67" s="160" t="str">
        <f>VLOOKUP(D67,[2]ACTIF!$A:$D,4,0)</f>
        <v>IHS</v>
      </c>
      <c r="F67" s="160" t="str">
        <f>VLOOKUP(D67,[2]ACTIF!$A:$C,3,0)</f>
        <v>Grid-Gen</v>
      </c>
      <c r="G67" s="154" t="str">
        <f>VLOOKUP(Table4[[#This Row],[Site ID]],Extract!D:G,4,0)</f>
        <v>2026-04-27 22:32:05</v>
      </c>
      <c r="H67" s="166">
        <f ca="1">NOW() - G67 + TIME(1,0,0)</f>
        <v>0.89292002314565855</v>
      </c>
      <c r="I67" s="85" t="s">
        <v>5895</v>
      </c>
      <c r="J67" s="159" t="s">
        <v>7576</v>
      </c>
      <c r="K67" s="158" t="s">
        <v>4</v>
      </c>
      <c r="L67" s="155" t="str">
        <f>IF(NOT(ISERROR(SEARCH("_URH_",Table4[[#This Row],[Site Name]]))), "Huawei_Rural", IF(NOT(ISERROR(SEARCH("_H_",Table4[[#This Row],[Site Name]]))), "Huawei",IF(NOT(ISERROR(SEARCH("_Z_",Table4[[#This Row],[Site Name]]))), "ZTE","Nokia")))</f>
        <v>ZTE</v>
      </c>
      <c r="M67" s="155" t="str">
        <f ca="1">IF(H67 &lt; 1/24, "T&lt;1H", IF(AND(H67&lt;2/24, H67&gt;1/24), "1H&lt;T&lt;2H", IF(AND(H67&lt;4/24, H67&gt;2/24), "2H&lt;T&lt;4H", IF(AND(H67&lt;8/24, H67&gt;4/24), "4H&lt;T&lt;8H", IF(AND(H67&lt;16/24, H67&gt;8/24), "8H&lt;T&lt;16H",IF(AND(H67&lt;24/24, H67&gt;16/24),"16H&lt;T&lt;24H", IF(AND(H67&lt;48/24, H67&gt;24/24),"24H&lt;T&lt;48H", "T&gt;48H")))))))</f>
        <v>16H&lt;T&lt;24H</v>
      </c>
      <c r="N67" s="165"/>
      <c r="O67" s="167" t="str">
        <f>IF(J67="Power Status check Ongoing", "En Attente status Power", IF(J67&lt;&gt;"Power Status check Ongoing", _xlfn.CONCAT(K67, " ", "Ongoing")))</f>
        <v>IHS Ongoing</v>
      </c>
      <c r="P67" s="167" t="str">
        <f>VLOOKUP(D67,'[3]SBC And PowerCO Info'!A:C,3,0)</f>
        <v>CTR</v>
      </c>
      <c r="Q67" s="167" t="str">
        <f>LEFT(D67,3)</f>
        <v>CTR</v>
      </c>
      <c r="R67" s="167" t="str">
        <f>VLOOKUP(D67,'[4]SBC And PowerCO Info'!A:N,12,0)</f>
        <v>AFRO</v>
      </c>
      <c r="S67" s="168" t="str">
        <f>_xlfn.CONCAT(Table4[[#This Row],[Site Name]], ": ", IF(ISNUMBER(SEARCH(CHAR(10),J67)), LEFT(J67, SEARCH(CHAR(10),J67)-1), J67))</f>
        <v>CTR_599_Z_Emana-Pont-IHS: Impacted by CTR_160_Z_Emana-Bilick-IHS (Power issue)</v>
      </c>
      <c r="T67" s="167" t="str">
        <f>IF(ISNA(VLOOKUP([5]!Table4[[#This Row],[Site ID]],[5]PMO!A:A,1,0)),"No","Yes")</f>
        <v>Yes</v>
      </c>
      <c r="U67" s="167" t="e">
        <f>VLOOKUP(Table4[[#This Row],[Site ID]],'[6]URH &amp; URZ'!$A:$C,3,0)</f>
        <v>#N/A</v>
      </c>
      <c r="V67" s="167" t="e">
        <f>VLOOKUP(Table4[[#This Row],[Site ID]],[6]NSB!$A:$C,3,0)</f>
        <v>#N/A</v>
      </c>
      <c r="W67" s="167" t="str">
        <f>VLOOKUP(Table4[[#This Row],[Site ID]],[7]OCTOBRE_25!$J:$L,3,0)</f>
        <v>Yaounde</v>
      </c>
    </row>
    <row r="68" spans="1:23" s="163" customFormat="1" ht="31" x14ac:dyDescent="0.35">
      <c r="A68" s="164"/>
      <c r="B68" s="165"/>
      <c r="C68" s="157" t="s">
        <v>5374</v>
      </c>
      <c r="D68" s="165" t="s">
        <v>1046</v>
      </c>
      <c r="E68" s="160" t="str">
        <f>VLOOKUP(D68,[2]ACTIF!$A:$D,4,0)</f>
        <v>IHS</v>
      </c>
      <c r="F68" s="160" t="str">
        <f>VLOOKUP(D68,[2]ACTIF!$A:$C,3,0)</f>
        <v>Grid-Gen</v>
      </c>
      <c r="G68" s="154" t="str">
        <f>VLOOKUP(Table4[[#This Row],[Site ID]],Extract!D:G,4,0)</f>
        <v>2026-04-27 22:32:31</v>
      </c>
      <c r="H68" s="166">
        <f ca="1">NOW() - G68 + TIME(1,0,0)</f>
        <v>0.89261909722214716</v>
      </c>
      <c r="I68" s="85" t="s">
        <v>5895</v>
      </c>
      <c r="J68" s="159" t="s">
        <v>7578</v>
      </c>
      <c r="K68" s="158" t="s">
        <v>4</v>
      </c>
      <c r="L68" s="155" t="str">
        <f>IF(NOT(ISERROR(SEARCH("_URH_",Table4[[#This Row],[Site Name]]))), "Huawei_Rural", IF(NOT(ISERROR(SEARCH("_H_",Table4[[#This Row],[Site Name]]))), "Huawei",IF(NOT(ISERROR(SEARCH("_Z_",Table4[[#This Row],[Site Name]]))), "ZTE","Nokia")))</f>
        <v>ZTE</v>
      </c>
      <c r="M68" s="155" t="str">
        <f ca="1">IF(H68 &lt; 1/24, "T&lt;1H", IF(AND(H68&lt;2/24, H68&gt;1/24), "1H&lt;T&lt;2H", IF(AND(H68&lt;4/24, H68&gt;2/24), "2H&lt;T&lt;4H", IF(AND(H68&lt;8/24, H68&gt;4/24), "4H&lt;T&lt;8H", IF(AND(H68&lt;16/24, H68&gt;8/24), "8H&lt;T&lt;16H",IF(AND(H68&lt;24/24, H68&gt;16/24),"16H&lt;T&lt;24H", IF(AND(H68&lt;48/24, H68&gt;24/24),"24H&lt;T&lt;48H", "T&gt;48H")))))))</f>
        <v>16H&lt;T&lt;24H</v>
      </c>
      <c r="N68" s="165"/>
      <c r="O68" s="167" t="str">
        <f>IF(J68="Power Status check Ongoing", "En Attente status Power", IF(J68&lt;&gt;"Power Status check Ongoing", _xlfn.CONCAT(K68, " ", "Ongoing")))</f>
        <v>IHS Ongoing</v>
      </c>
      <c r="P68" s="167" t="str">
        <f>VLOOKUP(D68,'[3]SBC And PowerCO Info'!A:C,3,0)</f>
        <v>CTR</v>
      </c>
      <c r="Q68" s="167" t="str">
        <f>LEFT(D68,3)</f>
        <v>CTR</v>
      </c>
      <c r="R68" s="167" t="str">
        <f>VLOOKUP(D68,'[4]SBC And PowerCO Info'!A:N,12,0)</f>
        <v>AFRO</v>
      </c>
      <c r="S68" s="168" t="str">
        <f>_xlfn.CONCAT(Table4[[#This Row],[Site Name]], ": ", IF(ISNUMBER(SEARCH(CHAR(10),J68)), LEFT(J68, SEARCH(CHAR(10),J68)-1), J68))</f>
        <v>CTR_160_Z_Emana-Bilick-IHS: 27.04.26: IHS: Access issue ,Grid outage, site down because site behaves as Grid only site (Gen Noise)</v>
      </c>
      <c r="T68" s="167" t="str">
        <f>IF(ISNA(VLOOKUP([5]!Table4[[#This Row],[Site ID]],[5]PMO!A:A,1,0)),"No","Yes")</f>
        <v>Yes</v>
      </c>
      <c r="U68" s="167" t="e">
        <f>VLOOKUP(Table4[[#This Row],[Site ID]],'[6]URH &amp; URZ'!$A:$C,3,0)</f>
        <v>#N/A</v>
      </c>
      <c r="V68" s="167" t="e">
        <f>VLOOKUP(Table4[[#This Row],[Site ID]],[6]NSB!$A:$C,3,0)</f>
        <v>#N/A</v>
      </c>
      <c r="W68" s="167" t="str">
        <f>VLOOKUP(Table4[[#This Row],[Site ID]],[7]OCTOBRE_25!$J:$L,3,0)</f>
        <v>Yaounde</v>
      </c>
    </row>
    <row r="69" spans="1:23" s="163" customFormat="1" ht="15.5" x14ac:dyDescent="0.35">
      <c r="A69" s="103"/>
      <c r="B69" s="73"/>
      <c r="C69" s="73" t="s">
        <v>7373</v>
      </c>
      <c r="D69" s="73" t="s">
        <v>7375</v>
      </c>
      <c r="E69" s="74" t="s">
        <v>7785</v>
      </c>
      <c r="F69" s="74" t="e">
        <f>VLOOKUP(D69,[2]ACTIF!$A:$C,3,0)</f>
        <v>#N/A</v>
      </c>
      <c r="G69" s="154" t="str">
        <f>VLOOKUP(Table4[[#This Row],[Site ID]],Extract!D:G,4,0)</f>
        <v>2026-04-28 02:55:33</v>
      </c>
      <c r="H69" s="166">
        <f ca="1">NOW() - G69 + TIME(1,0,0)</f>
        <v>0.70995706018826843</v>
      </c>
      <c r="I69" s="85" t="s">
        <v>5895</v>
      </c>
      <c r="J69" s="159" t="s">
        <v>7786</v>
      </c>
      <c r="K69" s="158" t="s">
        <v>5869</v>
      </c>
      <c r="L69" s="76" t="str">
        <f>IF(NOT(ISERROR(SEARCH("_URH_",Table4[[#This Row],[Site Name]]))), "Huawei_Rural", IF(NOT(ISERROR(SEARCH("_H_",Table4[[#This Row],[Site Name]]))), "Huawei",IF(NOT(ISERROR(SEARCH("_Z_",Table4[[#This Row],[Site Name]]))), "ZTE","Nokia")))</f>
        <v>Nokia</v>
      </c>
      <c r="M69" s="76" t="str">
        <f ca="1">IF(H69 &lt; 1/24, "T&lt;1H", IF(AND(H69&lt;2/24, H69&gt;1/24), "1H&lt;T&lt;2H", IF(AND(H69&lt;4/24, H69&gt;2/24), "2H&lt;T&lt;4H", IF(AND(H69&lt;8/24, H69&gt;4/24), "4H&lt;T&lt;8H", IF(AND(H69&lt;16/24, H69&gt;8/24), "8H&lt;T&lt;16H",IF(AND(H69&lt;24/24, H69&gt;16/24),"16H&lt;T&lt;24H", IF(AND(H69&lt;48/24, H69&gt;24/24),"24H&lt;T&lt;48H", "T&gt;48H")))))))</f>
        <v>16H&lt;T&lt;24H</v>
      </c>
      <c r="N69" s="73" t="s">
        <v>5873</v>
      </c>
      <c r="O69" s="76" t="str">
        <f>IF(J69="Power Status check Ongoing", "En Attente status Power", IF(J69&lt;&gt;"Power Status check Ongoing", _xlfn.CONCAT(K69, " ", "Ongoing")))</f>
        <v>AFRO Ongoing</v>
      </c>
      <c r="P69" s="76" t="e">
        <f>VLOOKUP(D69,'[3]SBC And PowerCO Info'!A:C,3,0)</f>
        <v>#N/A</v>
      </c>
      <c r="Q69" s="76" t="str">
        <f>LEFT(D69,3)</f>
        <v>SUD</v>
      </c>
      <c r="R69" s="76" t="e">
        <f>VLOOKUP(D69,'[4]SBC And PowerCO Info'!A:N,12,0)</f>
        <v>#N/A</v>
      </c>
      <c r="S69" s="148" t="str">
        <f>_xlfn.CONCAT(Table4[[#This Row],[Site Name]], ": ", IF(ISNUMBER(SEARCH(CHAR(10),J69)), LEFT(J69, SEARCH(CHAR(10),J69)-1), J69))</f>
        <v>SUD_269_URZ_AKOMESSING(SUD-269): 28.04.2026: Power Issue. Site Solar-Only Awaiting Solar Sunshine</v>
      </c>
      <c r="T69" s="76" t="str">
        <f>IF(ISNA(VLOOKUP([5]!Table4[[#This Row],[Site ID]],[5]PMO!A:A,1,0)),"No","Yes")</f>
        <v>Yes</v>
      </c>
      <c r="U69" s="76" t="e">
        <f>VLOOKUP(Table4[[#This Row],[Site ID]],'[6]URH &amp; URZ'!$A:$C,3,0)</f>
        <v>#N/A</v>
      </c>
      <c r="V69" s="76" t="e">
        <f>VLOOKUP(Table4[[#This Row],[Site ID]],[6]NSB!$A:$C,3,0)</f>
        <v>#N/A</v>
      </c>
      <c r="W69" s="76" t="e">
        <f>VLOOKUP(Table4[[#This Row],[Site ID]],[7]OCTOBRE_25!$J:$L,3,0)</f>
        <v>#N/A</v>
      </c>
    </row>
    <row r="70" spans="1:23" s="163" customFormat="1" ht="31" x14ac:dyDescent="0.35">
      <c r="A70" s="103"/>
      <c r="B70" s="73" t="s">
        <v>8078</v>
      </c>
      <c r="C70" s="103" t="s">
        <v>7812</v>
      </c>
      <c r="D70" s="73" t="s">
        <v>5647</v>
      </c>
      <c r="E70" s="74" t="s">
        <v>7784</v>
      </c>
      <c r="F70" s="74" t="e">
        <f>VLOOKUP(D70,[2]ACTIF!$A:$C,3,0)</f>
        <v>#N/A</v>
      </c>
      <c r="G70" s="154" t="str">
        <f>VLOOKUP(Table4[[#This Row],[Site ID]],Extract!D:G,4,0)</f>
        <v>2026-04-28 09:06:38</v>
      </c>
      <c r="H70" s="166">
        <f ca="1">NOW() - G70 + TIME(1,0,0)</f>
        <v>0.45226030092696118</v>
      </c>
      <c r="I70" s="85" t="s">
        <v>5868</v>
      </c>
      <c r="J70" s="159" t="s">
        <v>8077</v>
      </c>
      <c r="K70" s="158" t="s">
        <v>7062</v>
      </c>
      <c r="L70" s="76" t="str">
        <f>IF(NOT(ISERROR(SEARCH("_URH_",Table4[[#This Row],[Site Name]]))), "Huawei_Rural", IF(NOT(ISERROR(SEARCH("_H_",Table4[[#This Row],[Site Name]]))), "Huawei",IF(NOT(ISERROR(SEARCH("_Z_",Table4[[#This Row],[Site Name]]))), "ZTE","Nokia")))</f>
        <v>Huawei_Rural</v>
      </c>
      <c r="M70" s="76" t="str">
        <f ca="1">IF(H70 &lt; 1/24, "T&lt;1H", IF(AND(H70&lt;2/24, H70&gt;1/24), "1H&lt;T&lt;2H", IF(AND(H70&lt;4/24, H70&gt;2/24), "2H&lt;T&lt;4H", IF(AND(H70&lt;8/24, H70&gt;4/24), "4H&lt;T&lt;8H", IF(AND(H70&lt;16/24, H70&gt;8/24), "8H&lt;T&lt;16H",IF(AND(H70&lt;24/24, H70&gt;16/24),"16H&lt;T&lt;24H", IF(AND(H70&lt;48/24, H70&gt;24/24),"24H&lt;T&lt;48H", "T&gt;48H")))))))</f>
        <v>8H&lt;T&lt;16H</v>
      </c>
      <c r="N70" s="103" t="s">
        <v>5872</v>
      </c>
      <c r="O70" s="76" t="str">
        <f>IF(J70="Power Status check Ongoing", "En Attente status Power", IF(J70&lt;&gt;"Power Status check Ongoing", _xlfn.CONCAT(K70, " ", "Ongoing")))</f>
        <v>Teleinfra Ongoing</v>
      </c>
      <c r="P70" s="76" t="str">
        <f>VLOOKUP(D70,'[3]SBC And PowerCO Info'!A:C,3,0)</f>
        <v>NRD</v>
      </c>
      <c r="Q70" s="76" t="str">
        <f>LEFT(D70,3)</f>
        <v>NRD</v>
      </c>
      <c r="R70" s="76" t="str">
        <f>VLOOKUP(D70,'[4]SBC And PowerCO Info'!A:N,12,0)</f>
        <v>TIF NORD</v>
      </c>
      <c r="S70" s="148" t="str">
        <f>_xlfn.CONCAT(Table4[[#This Row],[Site Name]], ": ", IF(ISNUMBER(SEARCH(CHAR(10),J70)), LEFT(J70, SEARCH(CHAR(10),J70)-1), J70))</f>
        <v xml:space="preserve">NRD_205_URH_LIBE: </v>
      </c>
      <c r="T70" s="76" t="str">
        <f>IF(ISNA(VLOOKUP([5]!Table4[[#This Row],[Site ID]],[5]PMO!A:A,1,0)),"No","Yes")</f>
        <v>Yes</v>
      </c>
      <c r="U70" s="76" t="str">
        <f>VLOOKUP(Table4[[#This Row],[Site ID]],'[6]URH &amp; URZ'!$A:$C,3,0)</f>
        <v>transfered</v>
      </c>
      <c r="V70" s="76" t="e">
        <f>VLOOKUP(Table4[[#This Row],[Site ID]],[6]NSB!$A:$C,3,0)</f>
        <v>#N/A</v>
      </c>
      <c r="W70" s="76" t="e">
        <f>VLOOKUP(Table4[[#This Row],[Site ID]],[7]OCTOBRE_25!$J:$L,3,0)</f>
        <v>#N/A</v>
      </c>
    </row>
    <row r="71" spans="1:23" ht="15.5" x14ac:dyDescent="0.35">
      <c r="A71" s="104"/>
      <c r="B71" s="78"/>
      <c r="C71" s="78" t="s">
        <v>7810</v>
      </c>
      <c r="D71" s="78" t="s">
        <v>7850</v>
      </c>
      <c r="E71" s="79" t="s">
        <v>7785</v>
      </c>
      <c r="F71" s="79" t="e">
        <f>VLOOKUP(D71,[2]ACTIF!$A:$C,3,0)</f>
        <v>#N/A</v>
      </c>
      <c r="G71" s="154" t="str">
        <f>VLOOKUP(Table4[[#This Row],[Site ID]],Extract!D:G,4,0)</f>
        <v>2026-04-28 09:07:35</v>
      </c>
      <c r="H71" s="166">
        <f ca="1">NOW() - G71 + TIME(1,0,0)</f>
        <v>0.4516005787033161</v>
      </c>
      <c r="I71" s="85" t="s">
        <v>7099</v>
      </c>
      <c r="J71" s="159" t="s">
        <v>7100</v>
      </c>
      <c r="K71" s="158" t="s">
        <v>163</v>
      </c>
      <c r="L71" s="80" t="str">
        <f>IF(NOT(ISERROR(SEARCH("_URH_",Table4[[#This Row],[Site Name]]))), "Huawei_Rural", IF(NOT(ISERROR(SEARCH("_H_",Table4[[#This Row],[Site Name]]))), "Huawei",IF(NOT(ISERROR(SEARCH("_Z_",Table4[[#This Row],[Site Name]]))), "ZTE","Nokia")))</f>
        <v>Nokia</v>
      </c>
      <c r="M71" s="80" t="str">
        <f ca="1">IF(H71 &lt; 1/24, "T&lt;1H", IF(AND(H71&lt;2/24, H71&gt;1/24), "1H&lt;T&lt;2H", IF(AND(H71&lt;4/24, H71&gt;2/24), "2H&lt;T&lt;4H", IF(AND(H71&lt;8/24, H71&gt;4/24), "4H&lt;T&lt;8H", IF(AND(H71&lt;16/24, H71&gt;8/24), "8H&lt;T&lt;16H",IF(AND(H71&lt;24/24, H71&gt;16/24),"16H&lt;T&lt;24H", IF(AND(H71&lt;48/24, H71&gt;24/24),"24H&lt;T&lt;48H", "T&gt;48H")))))))</f>
        <v>8H&lt;T&lt;16H</v>
      </c>
      <c r="N71" s="78" t="s">
        <v>5873</v>
      </c>
      <c r="O71" s="80" t="str">
        <f>IF(J71="Power Status check Ongoing", "En Attente status Power", IF(J71&lt;&gt;"Power Status check Ongoing", _xlfn.CONCAT(K71, " ", "Ongoing")))</f>
        <v>OCM ING Ongoing</v>
      </c>
      <c r="P71" s="80" t="e">
        <f>VLOOKUP(D71,'[3]SBC And PowerCO Info'!A:C,3,0)</f>
        <v>#N/A</v>
      </c>
      <c r="Q71" s="80" t="str">
        <f>LEFT(D71,3)</f>
        <v>CTR</v>
      </c>
      <c r="R71" s="80" t="e">
        <f>VLOOKUP(D71,'[4]SBC And PowerCO Info'!A:N,12,0)</f>
        <v>#N/A</v>
      </c>
      <c r="S71" s="150" t="str">
        <f>_xlfn.CONCAT(Table4[[#This Row],[Site Name]], ": ", IF(ISNUMBER(SEARCH(CHAR(10),J71)), LEFT(J71, SEARCH(CHAR(10),J71)-1), J71))</f>
        <v>CTR_1199_URZ_MASSASSA(CTR-1199): New site not yet transferred to MSP</v>
      </c>
      <c r="T71" s="80" t="str">
        <f>IF(ISNA(VLOOKUP([5]!Table4[[#This Row],[Site ID]],[5]PMO!A:A,1,0)),"No","Yes")</f>
        <v>Yes</v>
      </c>
      <c r="U71" s="80" t="e">
        <f>VLOOKUP(Table4[[#This Row],[Site ID]],'[6]URH &amp; URZ'!$A:$C,3,0)</f>
        <v>#N/A</v>
      </c>
      <c r="V71" s="80" t="e">
        <f>VLOOKUP(Table4[[#This Row],[Site ID]],[6]NSB!$A:$C,3,0)</f>
        <v>#N/A</v>
      </c>
      <c r="W71" s="80" t="e">
        <f>VLOOKUP(Table4[[#This Row],[Site ID]],[7]OCTOBRE_25!$J:$L,3,0)</f>
        <v>#N/A</v>
      </c>
    </row>
    <row r="72" spans="1:23" ht="15.5" x14ac:dyDescent="0.35">
      <c r="A72" s="103"/>
      <c r="B72" s="73" t="s">
        <v>8079</v>
      </c>
      <c r="C72" s="73" t="s">
        <v>7807</v>
      </c>
      <c r="D72" s="73" t="s">
        <v>1932</v>
      </c>
      <c r="E72" s="74" t="str">
        <f>VLOOKUP(D72,[2]ACTIF!$A:$D,4,0)</f>
        <v>Camusat</v>
      </c>
      <c r="F72" s="74" t="str">
        <f>VLOOKUP(D72,[2]ACTIF!$A:$C,3,0)</f>
        <v>Good Grid no GE - 8h</v>
      </c>
      <c r="G72" s="154" t="str">
        <f>VLOOKUP(Table4[[#This Row],[Site ID]],Extract!D:G,4,0)</f>
        <v>2026-04-28 10:54:08</v>
      </c>
      <c r="H72" s="166">
        <f ca="1">NOW() - G72 + TIME(1,0,0)</f>
        <v>0.37760752314594964</v>
      </c>
      <c r="I72" s="85" t="s">
        <v>5895</v>
      </c>
      <c r="J72" s="159" t="s">
        <v>8080</v>
      </c>
      <c r="K72" s="158" t="str">
        <f>Table4[[#This Row],[PowerCO]]</f>
        <v>Camusat</v>
      </c>
      <c r="L72" s="76" t="str">
        <f>IF(NOT(ISERROR(SEARCH("_URH_",Table4[[#This Row],[Site Name]]))), "Huawei_Rural", IF(NOT(ISERROR(SEARCH("_H_",Table4[[#This Row],[Site Name]]))), "Huawei",IF(NOT(ISERROR(SEARCH("_Z_",Table4[[#This Row],[Site Name]]))), "ZTE","Nokia")))</f>
        <v>ZTE</v>
      </c>
      <c r="M72" s="76" t="str">
        <f ca="1">IF(H72 &lt; 1/24, "T&lt;1H", IF(AND(H72&lt;2/24, H72&gt;1/24), "1H&lt;T&lt;2H", IF(AND(H72&lt;4/24, H72&gt;2/24), "2H&lt;T&lt;4H", IF(AND(H72&lt;8/24, H72&gt;4/24), "4H&lt;T&lt;8H", IF(AND(H72&lt;16/24, H72&gt;8/24), "8H&lt;T&lt;16H",IF(AND(H72&lt;24/24, H72&gt;16/24),"16H&lt;T&lt;24H", IF(AND(H72&lt;48/24, H72&gt;24/24),"24H&lt;T&lt;48H", "T&gt;48H")))))))</f>
        <v>8H&lt;T&lt;16H</v>
      </c>
      <c r="N72" s="73" t="s">
        <v>5873</v>
      </c>
      <c r="O72" s="76" t="str">
        <f>IF(J72="Power Status check Ongoing", "En Attente status Power", IF(J72&lt;&gt;"Power Status check Ongoing", _xlfn.CONCAT(K72, " ", "Ongoing")))</f>
        <v>Camusat Ongoing</v>
      </c>
      <c r="P72" s="76" t="str">
        <f>VLOOKUP(D72,'[3]SBC And PowerCO Info'!A:C,3,0)</f>
        <v>CTR</v>
      </c>
      <c r="Q72" s="76" t="str">
        <f>LEFT(D72,3)</f>
        <v>CTR</v>
      </c>
      <c r="R72" s="76" t="str">
        <f>VLOOKUP(D72,'[4]SBC And PowerCO Info'!A:N,12,0)</f>
        <v>AFRO</v>
      </c>
      <c r="S72" s="148" t="str">
        <f>_xlfn.CONCAT(Table4[[#This Row],[Site Name]], ": ", IF(ISNUMBER(SEARCH(CHAR(10),J72)), LEFT(J72, SEARCH(CHAR(10),J72)-1), J72))</f>
        <v>CTR_776_Z_Nkolda-II(CTR-776): 28/04/2026 Grid outage grid only site / grid return awaited</v>
      </c>
      <c r="T72" s="76" t="str">
        <f>IF(ISNA(VLOOKUP([5]!Table4[[#This Row],[Site ID]],[5]PMO!A:A,1,0)),"No","Yes")</f>
        <v>Yes</v>
      </c>
      <c r="U72" s="76" t="e">
        <f>VLOOKUP(Table4[[#This Row],[Site ID]],'[6]URH &amp; URZ'!$A:$C,3,0)</f>
        <v>#N/A</v>
      </c>
      <c r="V72" s="76" t="e">
        <f>VLOOKUP(Table4[[#This Row],[Site ID]],[6]NSB!$A:$C,3,0)</f>
        <v>#N/A</v>
      </c>
      <c r="W72" s="76" t="str">
        <f>VLOOKUP(Table4[[#This Row],[Site ID]],[7]OCTOBRE_25!$J:$L,3,0)</f>
        <v>Yaounde</v>
      </c>
    </row>
    <row r="73" spans="1:23" ht="15.5" x14ac:dyDescent="0.35">
      <c r="A73" s="103"/>
      <c r="B73" s="73" t="s">
        <v>8082</v>
      </c>
      <c r="C73" s="103" t="s">
        <v>7870</v>
      </c>
      <c r="D73" s="73" t="s">
        <v>5544</v>
      </c>
      <c r="E73" s="74" t="e">
        <f>VLOOKUP(D73,[2]ACTIF!$A:$D,4,0)</f>
        <v>#N/A</v>
      </c>
      <c r="F73" s="74" t="e">
        <f>VLOOKUP(D73,[2]ACTIF!$A:$C,3,0)</f>
        <v>#N/A</v>
      </c>
      <c r="G73" s="154" t="str">
        <f>VLOOKUP(Table4[[#This Row],[Site ID]],Extract!D:G,4,0)</f>
        <v>2026-04-28 11:18:28</v>
      </c>
      <c r="H73" s="166">
        <f ca="1">NOW() - G73 + TIME(1,0,0)</f>
        <v>0.36070937499850214</v>
      </c>
      <c r="I73" s="85" t="s">
        <v>5868</v>
      </c>
      <c r="J73" s="159" t="s">
        <v>8081</v>
      </c>
      <c r="K73" s="158" t="s">
        <v>7062</v>
      </c>
      <c r="L73" s="76" t="str">
        <f>IF(NOT(ISERROR(SEARCH("_URH_",Table4[[#This Row],[Site Name]]))), "Huawei_Rural", IF(NOT(ISERROR(SEARCH("_H_",Table4[[#This Row],[Site Name]]))), "Huawei",IF(NOT(ISERROR(SEARCH("_Z_",Table4[[#This Row],[Site Name]]))), "ZTE","Nokia")))</f>
        <v>Huawei_Rural</v>
      </c>
      <c r="M73" s="76" t="str">
        <f ca="1">IF(H73 &lt; 1/24, "T&lt;1H", IF(AND(H73&lt;2/24, H73&gt;1/24), "1H&lt;T&lt;2H", IF(AND(H73&lt;4/24, H73&gt;2/24), "2H&lt;T&lt;4H", IF(AND(H73&lt;8/24, H73&gt;4/24), "4H&lt;T&lt;8H", IF(AND(H73&lt;16/24, H73&gt;8/24), "8H&lt;T&lt;16H",IF(AND(H73&lt;24/24, H73&gt;16/24),"16H&lt;T&lt;24H", IF(AND(H73&lt;48/24, H73&gt;24/24),"24H&lt;T&lt;48H", "T&gt;48H")))))))</f>
        <v>8H&lt;T&lt;16H</v>
      </c>
      <c r="N73" s="103" t="s">
        <v>5872</v>
      </c>
      <c r="O73" s="76" t="str">
        <f>IF(J75="Power Status check Ongoing", "En Attente status Power", IF(J75&lt;&gt;"Power Status check Ongoing", _xlfn.CONCAT(K73, " ", "Ongoing")))</f>
        <v>Teleinfra Ongoing</v>
      </c>
      <c r="P73" s="76" t="str">
        <f>VLOOKUP(D73,'[3]SBC And PowerCO Info'!A:C,3,0)</f>
        <v>ADM</v>
      </c>
      <c r="Q73" s="76" t="str">
        <f>LEFT(D73,3)</f>
        <v>ADM</v>
      </c>
      <c r="R73" s="76" t="str">
        <f>VLOOKUP(D73,'[4]SBC And PowerCO Info'!A:N,12,0)</f>
        <v>TIF NORD</v>
      </c>
      <c r="S73" s="148" t="str">
        <f>_xlfn.CONCAT(Table4[[#This Row],[Site Name]], ": ", IF(ISNUMBER(SEARCH(CHAR(10),J75)), LEFT(J75, SEARCH(CHAR(10),J75)-1), J75))</f>
        <v>ADM_190_URH_BETARE_CONGO: Impacted by Febadi-MTN_G9U9L8L7_ADM_063</v>
      </c>
      <c r="T73" s="76" t="str">
        <f>IF(ISNA(VLOOKUP([5]!Table4[[#This Row],[Site ID]],[5]PMO!A:A,1,0)),"No","Yes")</f>
        <v>Yes</v>
      </c>
      <c r="U73" s="76" t="str">
        <f>VLOOKUP(Table4[[#This Row],[Site ID]],'[6]URH &amp; URZ'!$A:$C,3,0)</f>
        <v>transfered</v>
      </c>
      <c r="V73" s="76" t="e">
        <f>VLOOKUP(Table4[[#This Row],[Site ID]],[6]NSB!$A:$C,3,0)</f>
        <v>#N/A</v>
      </c>
      <c r="W73" s="76" t="e">
        <f>VLOOKUP(Table4[[#This Row],[Site ID]],[7]OCTOBRE_25!$J:$L,3,0)</f>
        <v>#N/A</v>
      </c>
    </row>
    <row r="74" spans="1:23" ht="46.5" x14ac:dyDescent="0.35">
      <c r="A74" s="164"/>
      <c r="B74" s="165" t="s">
        <v>8082</v>
      </c>
      <c r="C74" s="165" t="s">
        <v>8083</v>
      </c>
      <c r="D74" s="165" t="s">
        <v>900</v>
      </c>
      <c r="E74" s="160" t="str">
        <f>VLOOKUP(D74,[2]ACTIF!$A:$D,4,0)</f>
        <v>IHS</v>
      </c>
      <c r="F74" s="160" t="str">
        <f>VLOOKUP(D74,[2]ACTIF!$A:$C,3,0)</f>
        <v>Grid-Gen-Lithium</v>
      </c>
      <c r="G74" s="154">
        <f>VLOOKUP(Table4[[#This Row],[Site ID]],Extract!D:G,4,0)</f>
        <v>46140.472210648149</v>
      </c>
      <c r="H74" s="166">
        <f ca="1">NOW() - G74 + TIME(1,0,0)</f>
        <v>0.35965613425893633</v>
      </c>
      <c r="I74" s="85" t="s">
        <v>5868</v>
      </c>
      <c r="J74" s="159" t="s">
        <v>8084</v>
      </c>
      <c r="K74" s="158" t="s">
        <v>7062</v>
      </c>
      <c r="L74" s="167" t="str">
        <f>IF(NOT(ISERROR(SEARCH("_URH_",Table4[[#This Row],[Site Name]]))), "Huawei_Rural", IF(NOT(ISERROR(SEARCH("_H_",Table4[[#This Row],[Site Name]]))), "Huawei",IF(NOT(ISERROR(SEARCH("_Z_",Table4[[#This Row],[Site Name]]))), "ZTE","Nokia")))</f>
        <v>Nokia</v>
      </c>
      <c r="M74" s="167" t="str">
        <f ca="1">IF(H74 &lt; 1/24, "T&lt;1H", IF(AND(H74&lt;2/24, H74&gt;1/24), "1H&lt;T&lt;2H", IF(AND(H74&lt;4/24, H74&gt;2/24), "2H&lt;T&lt;4H", IF(AND(H74&lt;8/24, H74&gt;4/24), "4H&lt;T&lt;8H", IF(AND(H74&lt;16/24, H74&gt;8/24), "8H&lt;T&lt;16H",IF(AND(H74&lt;24/24, H74&gt;16/24),"16H&lt;T&lt;24H", IF(AND(H74&lt;48/24, H74&gt;24/24),"24H&lt;T&lt;48H", "T&gt;48H")))))))</f>
        <v>8H&lt;T&lt;16H</v>
      </c>
      <c r="N74" s="165" t="s">
        <v>98</v>
      </c>
      <c r="O74" s="167" t="str">
        <f>IF(J74="Power Status check Ongoing", "En Attente status Power", IF(J74&lt;&gt;"Power Status check Ongoing", _xlfn.CONCAT(K74, " ", "Ongoing")))</f>
        <v>Teleinfra Ongoing</v>
      </c>
      <c r="P74" s="167" t="str">
        <f>VLOOKUP(D74,'[3]SBC And PowerCO Info'!A:C,3,0)</f>
        <v>ADM</v>
      </c>
      <c r="Q74" s="167" t="str">
        <f>LEFT(D74,3)</f>
        <v>ADM</v>
      </c>
      <c r="R74" s="167" t="str">
        <f>VLOOKUP(D74,'[4]SBC And PowerCO Info'!A:N,12,0)</f>
        <v>TIF NORD</v>
      </c>
      <c r="S74" s="168" t="str">
        <f>_xlfn.CONCAT(Table4[[#This Row],[Site Name]], ": ", IF(ISNUMBER(SEARCH(CHAR(10),J74)), LEFT(J74, SEARCH(CHAR(10),J74)-1), J74))</f>
        <v xml:space="preserve">ADM_122_N_Danfili-MTN-IHS: 28/08/2026 fme wily activé ETA=17H28 UTC </v>
      </c>
      <c r="T74" s="167" t="str">
        <f>IF(ISNA(VLOOKUP([5]!Table4[[#This Row],[Site ID]],[5]PMO!A:A,1,0)),"No","Yes")</f>
        <v>Yes</v>
      </c>
      <c r="U74" s="167" t="e">
        <f>VLOOKUP(Table4[[#This Row],[Site ID]],'[6]URH &amp; URZ'!$A:$C,3,0)</f>
        <v>#N/A</v>
      </c>
      <c r="V74" s="167" t="e">
        <f>VLOOKUP(Table4[[#This Row],[Site ID]],[6]NSB!$A:$C,3,0)</f>
        <v>#N/A</v>
      </c>
      <c r="W74" s="167" t="str">
        <f>VLOOKUP(Table4[[#This Row],[Site ID]],[7]OCTOBRE_25!$J:$L,3,0)</f>
        <v>Danfili</v>
      </c>
    </row>
    <row r="75" spans="1:23" ht="15.5" x14ac:dyDescent="0.35">
      <c r="A75" s="103"/>
      <c r="B75" s="165" t="s">
        <v>8082</v>
      </c>
      <c r="C75" s="73" t="s">
        <v>7868</v>
      </c>
      <c r="D75" s="73" t="s">
        <v>1085</v>
      </c>
      <c r="E75" s="74" t="str">
        <f>VLOOKUP(D75,[2]ACTIF!$A:$D,4,0)</f>
        <v>IHS</v>
      </c>
      <c r="F75" s="74" t="str">
        <f>VLOOKUP(D75,[2]ACTIF!$A:$C,3,0)</f>
        <v>Solar-Gen</v>
      </c>
      <c r="G75" s="154">
        <f>VLOOKUP(Table4[[#This Row],[Site ID]],Extract!D:G,4,0)</f>
        <v>46140.475543981483</v>
      </c>
      <c r="H75" s="166">
        <f ca="1">NOW() - G75 + TIME(1,0,0)</f>
        <v>0.35632280092492391</v>
      </c>
      <c r="I75" s="85" t="s">
        <v>5868</v>
      </c>
      <c r="J75" s="159" t="s">
        <v>8081</v>
      </c>
      <c r="K75" s="158" t="s">
        <v>7062</v>
      </c>
      <c r="L75" s="76" t="str">
        <f>IF(NOT(ISERROR(SEARCH("_URH_",Table4[[#This Row],[Site Name]]))), "Huawei_Rural", IF(NOT(ISERROR(SEARCH("_H_",Table4[[#This Row],[Site Name]]))), "Huawei",IF(NOT(ISERROR(SEARCH("_Z_",Table4[[#This Row],[Site Name]]))), "ZTE","Nokia")))</f>
        <v>Nokia</v>
      </c>
      <c r="M75" s="76" t="str">
        <f ca="1">IF(H75 &lt; 1/24, "T&lt;1H", IF(AND(H75&lt;2/24, H75&gt;1/24), "1H&lt;T&lt;2H", IF(AND(H75&lt;4/24, H75&gt;2/24), "2H&lt;T&lt;4H", IF(AND(H75&lt;8/24, H75&gt;4/24), "4H&lt;T&lt;8H", IF(AND(H75&lt;16/24, H75&gt;8/24), "8H&lt;T&lt;16H",IF(AND(H75&lt;24/24, H75&gt;16/24),"16H&lt;T&lt;24H", IF(AND(H75&lt;48/24, H75&gt;24/24),"24H&lt;T&lt;48H", "T&gt;48H")))))))</f>
        <v>8H&lt;T&lt;16H</v>
      </c>
      <c r="N75" s="73" t="s">
        <v>98</v>
      </c>
      <c r="O75" s="76" t="e">
        <f>IF(#REF!="Power Status check Ongoing", "En Attente status Power", IF(#REF!&lt;&gt;"Power Status check Ongoing", _xlfn.CONCAT(K75, " ", "Ongoing")))</f>
        <v>#REF!</v>
      </c>
      <c r="P75" s="76" t="str">
        <f>VLOOKUP(D75,'[3]SBC And PowerCO Info'!A:C,3,0)</f>
        <v>ADM</v>
      </c>
      <c r="Q75" s="76" t="str">
        <f>LEFT(D75,3)</f>
        <v>ADM</v>
      </c>
      <c r="R75" s="76" t="str">
        <f>VLOOKUP(D75,'[4]SBC And PowerCO Info'!A:N,12,0)</f>
        <v>TIF NORD</v>
      </c>
      <c r="S75" s="148" t="e">
        <f>_xlfn.CONCAT(Table4[[#This Row],[Site Name]], ": ", IF(ISNUMBER(SEARCH(CHAR(10),#REF!)), LEFT(#REF!, SEARCH(CHAR(10),#REF!)-1),#REF!))</f>
        <v>#REF!</v>
      </c>
      <c r="T75" s="76" t="str">
        <f>IF(ISNA(VLOOKUP([5]!Table4[[#This Row],[Site ID]],[5]PMO!A:A,1,0)),"No","Yes")</f>
        <v>Yes</v>
      </c>
      <c r="U75" s="76" t="e">
        <f>VLOOKUP(Table4[[#This Row],[Site ID]],'[6]URH &amp; URZ'!$A:$C,3,0)</f>
        <v>#N/A</v>
      </c>
      <c r="V75" s="76" t="e">
        <f>VLOOKUP(Table4[[#This Row],[Site ID]],[6]NSB!$A:$C,3,0)</f>
        <v>#N/A</v>
      </c>
      <c r="W75" s="76" t="str">
        <f>VLOOKUP(Table4[[#This Row],[Site ID]],[7]OCTOBRE_25!$J:$L,3,0)</f>
        <v>Febadi</v>
      </c>
    </row>
    <row r="76" spans="1:23" ht="15.5" x14ac:dyDescent="0.35">
      <c r="A76" s="103"/>
      <c r="B76" s="73" t="s">
        <v>8085</v>
      </c>
      <c r="C76" s="73" t="s">
        <v>7865</v>
      </c>
      <c r="D76" s="73" t="s">
        <v>7866</v>
      </c>
      <c r="E76" s="74" t="e">
        <f>VLOOKUP(D76,[2]ACTIF!$A:$D,4,0)</f>
        <v>#N/A</v>
      </c>
      <c r="F76" s="74" t="e">
        <f>VLOOKUP(D76,[2]ACTIF!$A:$C,3,0)</f>
        <v>#N/A</v>
      </c>
      <c r="G76" s="154" t="str">
        <f>VLOOKUP(Table4[[#This Row],[Site ID]],Extract!D:G,4,0)</f>
        <v>2026-04-28 11:32:12</v>
      </c>
      <c r="H76" s="166">
        <f ca="1">NOW() - G76 + TIME(1,0,0)</f>
        <v>0.35117233796578756</v>
      </c>
      <c r="I76" s="85" t="s">
        <v>5895</v>
      </c>
      <c r="J76" s="159" t="s">
        <v>8086</v>
      </c>
      <c r="K76" s="158" t="s">
        <v>5869</v>
      </c>
      <c r="L76" s="76" t="str">
        <f>IF(NOT(ISERROR(SEARCH("_URH_",Table4[[#This Row],[Site Name]]))), "Huawei_Rural", IF(NOT(ISERROR(SEARCH("_H_",Table4[[#This Row],[Site Name]]))), "Huawei",IF(NOT(ISERROR(SEARCH("_Z_",Table4[[#This Row],[Site Name]]))), "ZTE","Nokia")))</f>
        <v>Nokia</v>
      </c>
      <c r="M76" s="76" t="str">
        <f ca="1">IF(H76 &lt; 1/24, "T&lt;1H", IF(AND(H76&lt;2/24, H76&gt;1/24), "1H&lt;T&lt;2H", IF(AND(H76&lt;4/24, H76&gt;2/24), "2H&lt;T&lt;4H", IF(AND(H76&lt;8/24, H76&gt;4/24), "4H&lt;T&lt;8H", IF(AND(H76&lt;16/24, H76&gt;8/24), "8H&lt;T&lt;16H",IF(AND(H76&lt;24/24, H76&gt;16/24),"16H&lt;T&lt;24H", IF(AND(H76&lt;48/24, H76&gt;24/24),"24H&lt;T&lt;48H", "T&gt;48H")))))))</f>
        <v>8H&lt;T&lt;16H</v>
      </c>
      <c r="N76" s="73" t="s">
        <v>5873</v>
      </c>
      <c r="O76" s="76" t="str">
        <f>IF(J76="Power Status check Ongoing", "En Attente status Power", IF(J76&lt;&gt;"Power Status check Ongoing", _xlfn.CONCAT(K76, " ", "Ongoing")))</f>
        <v>AFRO Ongoing</v>
      </c>
      <c r="P76" s="76" t="e">
        <f>VLOOKUP(D76,'[3]SBC And PowerCO Info'!A:C,3,0)</f>
        <v>#N/A</v>
      </c>
      <c r="Q76" s="76" t="str">
        <f>LEFT(D76,3)</f>
        <v>CTR</v>
      </c>
      <c r="R76" s="76" t="e">
        <f>VLOOKUP(D76,'[4]SBC And PowerCO Info'!A:N,12,0)</f>
        <v>#N/A</v>
      </c>
      <c r="S76" s="148" t="str">
        <f>_xlfn.CONCAT(Table4[[#This Row],[Site Name]], ": ", IF(ISNUMBER(SEARCH(CHAR(10),J76)), LEFT(J76, SEARCH(CHAR(10),J76)-1), J76))</f>
        <v>CTR_1065_URZ_YEBEKOLO(CTR-1065): 28/04/2026 Power issue site solar only awited sunshine return</v>
      </c>
      <c r="T76" s="76" t="str">
        <f>IF(ISNA(VLOOKUP([5]!Table4[[#This Row],[Site ID]],[5]PMO!A:A,1,0)),"No","Yes")</f>
        <v>Yes</v>
      </c>
      <c r="U76" s="76" t="str">
        <f>VLOOKUP(Table4[[#This Row],[Site ID]],'[6]URH &amp; URZ'!$A:$C,3,0)</f>
        <v>OK For Transfer</v>
      </c>
      <c r="V76" s="76" t="e">
        <f>VLOOKUP(Table4[[#This Row],[Site ID]],[6]NSB!$A:$C,3,0)</f>
        <v>#N/A</v>
      </c>
      <c r="W76" s="76" t="e">
        <f>VLOOKUP(Table4[[#This Row],[Site ID]],[7]OCTOBRE_25!$J:$L,3,0)</f>
        <v>#N/A</v>
      </c>
    </row>
    <row r="77" spans="1:23" ht="31" x14ac:dyDescent="0.35">
      <c r="A77" s="103"/>
      <c r="B77" s="73" t="s">
        <v>8127</v>
      </c>
      <c r="C77" s="73" t="s">
        <v>7863</v>
      </c>
      <c r="D77" s="73" t="s">
        <v>378</v>
      </c>
      <c r="E77" s="74" t="str">
        <f>VLOOKUP(D77,[2]ACTIF!$A:$D,4,0)</f>
        <v>IHS</v>
      </c>
      <c r="F77" s="74" t="str">
        <f>VLOOKUP(D77,[2]ACTIF!$A:$C,3,0)</f>
        <v>Grid-Gen</v>
      </c>
      <c r="G77" s="154" t="str">
        <f>VLOOKUP(Table4[[#This Row],[Site ID]],Extract!D:G,4,0)</f>
        <v>2026-04-28 11:37:48</v>
      </c>
      <c r="H77" s="166">
        <f ca="1">NOW() - G77 + TIME(1,0,0)</f>
        <v>0.34728344907731906</v>
      </c>
      <c r="I77" s="85" t="s">
        <v>5868</v>
      </c>
      <c r="J77" s="205" t="s">
        <v>8128</v>
      </c>
      <c r="K77" s="158" t="s">
        <v>5869</v>
      </c>
      <c r="L77" s="76" t="str">
        <f>IF(NOT(ISERROR(SEARCH("_URH_",Table4[[#This Row],[Site Name]]))), "Huawei_Rural", IF(NOT(ISERROR(SEARCH("_H_",Table4[[#This Row],[Site Name]]))), "Huawei",IF(NOT(ISERROR(SEARCH("_Z_",Table4[[#This Row],[Site Name]]))), "ZTE","Nokia")))</f>
        <v>ZTE</v>
      </c>
      <c r="M77" s="76" t="str">
        <f ca="1">IF(H77 &lt; 1/24, "T&lt;1H", IF(AND(H77&lt;2/24, H77&gt;1/24), "1H&lt;T&lt;2H", IF(AND(H77&lt;4/24, H77&gt;2/24), "2H&lt;T&lt;4H", IF(AND(H77&lt;8/24, H77&gt;4/24), "4H&lt;T&lt;8H", IF(AND(H77&lt;16/24, H77&gt;8/24), "8H&lt;T&lt;16H",IF(AND(H77&lt;24/24, H77&gt;16/24),"16H&lt;T&lt;24H", IF(AND(H77&lt;48/24, H77&gt;24/24),"24H&lt;T&lt;48H", "T&gt;48H")))))))</f>
        <v>8H&lt;T&lt;16H</v>
      </c>
      <c r="N77" s="73" t="s">
        <v>5873</v>
      </c>
      <c r="O77" s="76" t="str">
        <f>IF(J77="Power Status check Ongoing", "En Attente status Power", IF(J77&lt;&gt;"Power Status check Ongoing", _xlfn.CONCAT(K77, " ", "Ongoing")))</f>
        <v>AFRO Ongoing</v>
      </c>
      <c r="P77" s="76" t="str">
        <f>VLOOKUP(D77,'[3]SBC And PowerCO Info'!A:C,3,0)</f>
        <v>CTR</v>
      </c>
      <c r="Q77" s="76" t="str">
        <f>LEFT(D77,3)</f>
        <v>CTR</v>
      </c>
      <c r="R77" s="76" t="str">
        <f>VLOOKUP(D77,'[4]SBC And PowerCO Info'!A:N,12,0)</f>
        <v>AFRO</v>
      </c>
      <c r="S77" s="148" t="str">
        <f>_xlfn.CONCAT(Table4[[#This Row],[Site Name]], ": ", IF(ISNUMBER(SEARCH(CHAR(10),J77)), LEFT(J77, SEARCH(CHAR(10),J77)-1), J77))</f>
        <v xml:space="preserve">CTR_356_Z_Mamb(CTR-356): 28/04/2026 Besoin d'un fme sur site pour verifier le status du MPR fme etiente activé ETA=ASAP </v>
      </c>
      <c r="T77" s="76" t="str">
        <f>IF(ISNA(VLOOKUP([5]!Table4[[#This Row],[Site ID]],[5]PMO!A:A,1,0)),"No","Yes")</f>
        <v>Yes</v>
      </c>
      <c r="U77" s="76" t="e">
        <f>VLOOKUP(Table4[[#This Row],[Site ID]],'[6]URH &amp; URZ'!$A:$C,3,0)</f>
        <v>#N/A</v>
      </c>
      <c r="V77" s="76" t="e">
        <f>VLOOKUP(Table4[[#This Row],[Site ID]],[6]NSB!$A:$C,3,0)</f>
        <v>#N/A</v>
      </c>
      <c r="W77" s="76" t="str">
        <f>VLOOKUP(Table4[[#This Row],[Site ID]],[7]OCTOBRE_25!$J:$L,3,0)</f>
        <v>Mamb</v>
      </c>
    </row>
    <row r="78" spans="1:23" ht="31" x14ac:dyDescent="0.35">
      <c r="A78" s="103"/>
      <c r="B78" s="73" t="s">
        <v>8132</v>
      </c>
      <c r="C78" s="103" t="s">
        <v>7861</v>
      </c>
      <c r="D78" s="73" t="s">
        <v>1175</v>
      </c>
      <c r="E78" s="74" t="str">
        <f>VLOOKUP(D78,[2]ACTIF!$A:$D,4,0)</f>
        <v>Camusat</v>
      </c>
      <c r="F78" s="74" t="str">
        <f>VLOOKUP(D78,[2]ACTIF!$A:$C,3,0)</f>
        <v>Good Grid + Solar + GE</v>
      </c>
      <c r="G78" s="154" t="str">
        <f>VLOOKUP(Table4[[#This Row],[Site ID]],Extract!D:G,4,0)</f>
        <v>2026-04-28 11:57:03</v>
      </c>
      <c r="H78" s="166">
        <f ca="1">NOW() - G78 + TIME(1,0,0)</f>
        <v>0.33391539351820637</v>
      </c>
      <c r="I78" s="85" t="s">
        <v>5895</v>
      </c>
      <c r="J78" s="159" t="s">
        <v>8131</v>
      </c>
      <c r="K78" s="158" t="str">
        <f>Table4[[#This Row],[PowerCO]]</f>
        <v>Camusat</v>
      </c>
      <c r="L78" s="76" t="str">
        <f>IF(NOT(ISERROR(SEARCH("_URH_",Table4[[#This Row],[Site Name]]))), "Huawei_Rural", IF(NOT(ISERROR(SEARCH("_H_",Table4[[#This Row],[Site Name]]))), "Huawei",IF(NOT(ISERROR(SEARCH("_Z_",Table4[[#This Row],[Site Name]]))), "ZTE","Nokia")))</f>
        <v>Huawei</v>
      </c>
      <c r="M78" s="76" t="str">
        <f ca="1">IF(H78 &lt; 1/24, "T&lt;1H", IF(AND(H78&lt;2/24, H78&gt;1/24), "1H&lt;T&lt;2H", IF(AND(H78&lt;4/24, H78&gt;2/24), "2H&lt;T&lt;4H", IF(AND(H78&lt;8/24, H78&gt;4/24), "4H&lt;T&lt;8H", IF(AND(H78&lt;16/24, H78&gt;8/24), "8H&lt;T&lt;16H",IF(AND(H78&lt;24/24, H78&gt;16/24),"16H&lt;T&lt;24H", IF(AND(H78&lt;48/24, H78&gt;24/24),"24H&lt;T&lt;48H", "T&gt;48H")))))))</f>
        <v>8H&lt;T&lt;16H</v>
      </c>
      <c r="N78" s="103" t="s">
        <v>5871</v>
      </c>
      <c r="O78" s="76" t="str">
        <f>IF(J78="Power Status check Ongoing", "En Attente status Power", IF(J78&lt;&gt;"Power Status check Ongoing", _xlfn.CONCAT(K78, " ", "Ongoing")))</f>
        <v>Camusat Ongoing</v>
      </c>
      <c r="P78" s="76" t="str">
        <f>VLOOKUP(D78,'[3]SBC And PowerCO Info'!A:C,3,0)</f>
        <v>NRD</v>
      </c>
      <c r="Q78" s="76" t="str">
        <f>LEFT(D78,3)</f>
        <v>NRD</v>
      </c>
      <c r="R78" s="76" t="str">
        <f>VLOOKUP(D78,'[4]SBC And PowerCO Info'!A:N,12,0)</f>
        <v>TIF NORD</v>
      </c>
      <c r="S78" s="148" t="str">
        <f>_xlfn.CONCAT(Table4[[#This Row],[Site Name]], ": ", IF(ISNUMBER(SEARCH(CHAR(10),J78)), LEFT(J78, SEARCH(CHAR(10),J78)-1), J78))</f>
        <v>NRD_158_H_Garoua-Ngalbidje-II_U, LogicRNCID=387: 28/04/2026 CAMUSAT: grid outage and gen failed to start due to gen card alarming gen failed to start</v>
      </c>
      <c r="T78" s="76" t="str">
        <f>IF(ISNA(VLOOKUP([5]!Table4[[#This Row],[Site ID]],[5]PMO!A:A,1,0)),"No","Yes")</f>
        <v>Yes</v>
      </c>
      <c r="U78" s="76" t="e">
        <f>VLOOKUP(Table4[[#This Row],[Site ID]],'[6]URH &amp; URZ'!$A:$C,3,0)</f>
        <v>#N/A</v>
      </c>
      <c r="V78" s="76" t="e">
        <f>VLOOKUP(Table4[[#This Row],[Site ID]],[6]NSB!$A:$C,3,0)</f>
        <v>#N/A</v>
      </c>
      <c r="W78" s="76" t="str">
        <f>VLOOKUP(Table4[[#This Row],[Site ID]],[7]OCTOBRE_25!$J:$L,3,0)</f>
        <v>Garoua</v>
      </c>
    </row>
    <row r="79" spans="1:23" ht="31" x14ac:dyDescent="0.35">
      <c r="A79" s="104"/>
      <c r="B79" s="78" t="s">
        <v>8135</v>
      </c>
      <c r="C79" s="104" t="s">
        <v>7381</v>
      </c>
      <c r="D79" s="78" t="s">
        <v>7385</v>
      </c>
      <c r="E79" s="79" t="s">
        <v>7784</v>
      </c>
      <c r="F79" s="79" t="e">
        <f>VLOOKUP(D79,[2]ACTIF!$A:$C,3,0)</f>
        <v>#N/A</v>
      </c>
      <c r="G79" s="154" t="str">
        <f>VLOOKUP(Table4[[#This Row],[Site ID]],Extract!D:G,4,0)</f>
        <v>2026-04-28 12:25:04</v>
      </c>
      <c r="H79" s="166">
        <f ca="1">NOW() - G79 + TIME(1,0,0)</f>
        <v>0.31445937499908422</v>
      </c>
      <c r="I79" s="85" t="s">
        <v>5878</v>
      </c>
      <c r="J79" s="159" t="s">
        <v>8133</v>
      </c>
      <c r="K79" s="158" t="s">
        <v>8134</v>
      </c>
      <c r="L79" s="80" t="str">
        <f>IF(NOT(ISERROR(SEARCH("_URH_",Table4[[#This Row],[Site Name]]))), "Huawei_Rural", IF(NOT(ISERROR(SEARCH("_H_",Table4[[#This Row],[Site Name]]))), "Huawei",IF(NOT(ISERROR(SEARCH("_Z_",Table4[[#This Row],[Site Name]]))), "ZTE","Nokia")))</f>
        <v>Huawei_Rural</v>
      </c>
      <c r="M79" s="80" t="str">
        <f ca="1">IF(H79 &lt; 1/24, "T&lt;1H", IF(AND(H79&lt;2/24, H79&gt;1/24), "1H&lt;T&lt;2H", IF(AND(H79&lt;4/24, H79&gt;2/24), "2H&lt;T&lt;4H", IF(AND(H79&lt;8/24, H79&gt;4/24), "4H&lt;T&lt;8H", IF(AND(H79&lt;16/24, H79&gt;8/24), "8H&lt;T&lt;16H",IF(AND(H79&lt;24/24, H79&gt;16/24),"16H&lt;T&lt;24H", IF(AND(H79&lt;48/24, H79&gt;24/24),"24H&lt;T&lt;48H", "T&gt;48H")))))))</f>
        <v>4H&lt;T&lt;8H</v>
      </c>
      <c r="N79" s="104" t="s">
        <v>5872</v>
      </c>
      <c r="O79" s="80" t="str">
        <f>IF(J79="Power Status check Ongoing", "En Attente status Power", IF(J79&lt;&gt;"Power Status check Ongoing", _xlfn.CONCAT(K79, " ", "Ongoing")))</f>
        <v>Huawzi projet Ongoing</v>
      </c>
      <c r="P79" s="80" t="e">
        <f>VLOOKUP(D79,'[3]SBC And PowerCO Info'!A:C,3,0)</f>
        <v>#N/A</v>
      </c>
      <c r="Q79" s="80" t="str">
        <f>LEFT(D79,3)</f>
        <v>EXN</v>
      </c>
      <c r="R79" s="80" t="e">
        <f>VLOOKUP(D79,'[4]SBC And PowerCO Info'!A:N,12,0)</f>
        <v>#N/A</v>
      </c>
      <c r="S79" s="150" t="str">
        <f>_xlfn.CONCAT(Table4[[#This Row],[Site Name]], ": ", IF(ISNUMBER(SEARCH(CHAR(10),J79)), LEFT(J79, SEARCH(CHAR(10),J79)-1), J79))</f>
        <v>EXN_386_URH_AMSAMKA: 28/04/2026 Besoin d'un FME sur EXN_021_Goulfey pour vérifier l'interco des RTNs RED ZONE negociation d'accès en cours</v>
      </c>
      <c r="T79" s="80" t="str">
        <f>IF(ISNA(VLOOKUP([5]!Table4[[#This Row],[Site ID]],[5]PMO!A:A,1,0)),"No","Yes")</f>
        <v>Yes</v>
      </c>
      <c r="U79" s="80" t="str">
        <f>VLOOKUP(Table4[[#This Row],[Site ID]],'[6]URH &amp; URZ'!$A:$C,3,0)</f>
        <v>OK For Transfer</v>
      </c>
      <c r="V79" s="80" t="e">
        <f>VLOOKUP(Table4[[#This Row],[Site ID]],[6]NSB!$A:$C,3,0)</f>
        <v>#N/A</v>
      </c>
      <c r="W79" s="80" t="e">
        <f>VLOOKUP(Table4[[#This Row],[Site ID]],[7]OCTOBRE_25!$J:$L,3,0)</f>
        <v>#N/A</v>
      </c>
    </row>
    <row r="80" spans="1:23" ht="15.5" x14ac:dyDescent="0.35">
      <c r="A80" s="103"/>
      <c r="B80" s="73" t="s">
        <v>8137</v>
      </c>
      <c r="C80" s="73" t="s">
        <v>8028</v>
      </c>
      <c r="D80" s="73" t="s">
        <v>323</v>
      </c>
      <c r="E80" s="74" t="str">
        <f>VLOOKUP(D80,[2]ACTIF!$A:$D,4,0)</f>
        <v>IHS</v>
      </c>
      <c r="F80" s="74" t="str">
        <f>VLOOKUP(D80,[2]ACTIF!$A:$C,3,0)</f>
        <v>Grid-Gen</v>
      </c>
      <c r="G80" s="154" t="str">
        <f>VLOOKUP(Table4[[#This Row],[Site ID]],Extract!D:G,4,0)</f>
        <v>2026-04-28 12:59:03</v>
      </c>
      <c r="H80" s="166">
        <f ca="1">NOW() - G80 + TIME(1,0,0)</f>
        <v>0.29085983796054887</v>
      </c>
      <c r="I80" s="85" t="s">
        <v>5868</v>
      </c>
      <c r="J80" s="159" t="s">
        <v>8136</v>
      </c>
      <c r="K80" s="158" t="s">
        <v>100</v>
      </c>
      <c r="L80" s="76" t="str">
        <f>IF(NOT(ISERROR(SEARCH("_URH_",Table4[[#This Row],[Site Name]]))), "Huawei_Rural", IF(NOT(ISERROR(SEARCH("_H_",Table4[[#This Row],[Site Name]]))), "Huawei",IF(NOT(ISERROR(SEARCH("_Z_",Table4[[#This Row],[Site Name]]))), "ZTE","Nokia")))</f>
        <v>ZTE</v>
      </c>
      <c r="M80" s="76" t="str">
        <f ca="1">IF(H80 &lt; 1/24, "T&lt;1H", IF(AND(H80&lt;2/24, H80&gt;1/24), "1H&lt;T&lt;2H", IF(AND(H80&lt;4/24, H80&gt;2/24), "2H&lt;T&lt;4H", IF(AND(H80&lt;8/24, H80&gt;4/24), "4H&lt;T&lt;8H", IF(AND(H80&lt;16/24, H80&gt;8/24), "8H&lt;T&lt;16H",IF(AND(H80&lt;24/24, H80&gt;16/24),"16H&lt;T&lt;24H", IF(AND(H80&lt;48/24, H80&gt;24/24),"24H&lt;T&lt;48H", "T&gt;48H")))))))</f>
        <v>4H&lt;T&lt;8H</v>
      </c>
      <c r="N80" s="73" t="s">
        <v>5873</v>
      </c>
      <c r="O80" s="76" t="str">
        <f>IF(J80="Power Status check Ongoing", "En Attente status Power", IF(J80&lt;&gt;"Power Status check Ongoing", _xlfn.CONCAT(K80, " ", "Ongoing")))</f>
        <v>OCM SPMS Ongoing</v>
      </c>
      <c r="P80" s="76" t="str">
        <f>VLOOKUP(D80,'[3]SBC And PowerCO Info'!A:C,3,0)</f>
        <v>LIT</v>
      </c>
      <c r="Q80" s="76" t="str">
        <f>LEFT(D80,3)</f>
        <v>LIT</v>
      </c>
      <c r="R80" s="76" t="str">
        <f>VLOOKUP(D80,'[4]SBC And PowerCO Info'!A:N,12,0)</f>
        <v>H-TELI</v>
      </c>
      <c r="S80" s="148" t="str">
        <f>_xlfn.CONCAT(Table4[[#This Row],[Site Name]], ": ", IF(ISNUMBER(SEARCH(CHAR(10),J80)), LEFT(J80, SEARCH(CHAR(10),J80)-1), J80))</f>
        <v xml:space="preserve">LIT_512_Z_Apouh(LIT-512): 28/04/2026 Odu fautlty pas disponible au WH  commande passé a OCM </v>
      </c>
      <c r="T80" s="76" t="str">
        <f>IF(ISNA(VLOOKUP([5]!Table4[[#This Row],[Site ID]],[5]PMO!A:A,1,0)),"No","Yes")</f>
        <v>Yes</v>
      </c>
      <c r="U80" s="76" t="e">
        <f>VLOOKUP(Table4[[#This Row],[Site ID]],'[6]URH &amp; URZ'!$A:$C,3,0)</f>
        <v>#N/A</v>
      </c>
      <c r="V80" s="76" t="e">
        <f>VLOOKUP(Table4[[#This Row],[Site ID]],[6]NSB!$A:$C,3,0)</f>
        <v>#N/A</v>
      </c>
      <c r="W80" s="76" t="str">
        <f>VLOOKUP(Table4[[#This Row],[Site ID]],[7]OCTOBRE_25!$J:$L,3,0)</f>
        <v>Apouh</v>
      </c>
    </row>
    <row r="81" spans="1:23" ht="15.5" x14ac:dyDescent="0.35">
      <c r="A81" s="103"/>
      <c r="B81" s="73" t="s">
        <v>8139</v>
      </c>
      <c r="C81" s="73" t="s">
        <v>8027</v>
      </c>
      <c r="D81" s="73" t="s">
        <v>167</v>
      </c>
      <c r="E81" s="74" t="str">
        <f>VLOOKUP(D81,[2]ACTIF!$A:$D,4,0)</f>
        <v>IHS</v>
      </c>
      <c r="F81" s="74" t="str">
        <f>VLOOKUP(D81,[2]ACTIF!$A:$C,3,0)</f>
        <v>Grid-Gen</v>
      </c>
      <c r="G81" s="154">
        <f>VLOOKUP(Table4[[#This Row],[Site ID]],Extract!D:G,4,0)</f>
        <v>46140.54896990741</v>
      </c>
      <c r="H81" s="166">
        <f ca="1">NOW() - G81 + TIME(1,0,0)</f>
        <v>0.28289687499879318</v>
      </c>
      <c r="I81" s="85" t="s">
        <v>7364</v>
      </c>
      <c r="J81" s="159" t="s">
        <v>8138</v>
      </c>
      <c r="K81" s="158" t="str">
        <f>Table4[[#This Row],[PowerCO]]</f>
        <v>IHS</v>
      </c>
      <c r="L81" s="76" t="str">
        <f>IF(NOT(ISERROR(SEARCH("_URH_",Table4[[#This Row],[Site Name]]))), "Huawei_Rural", IF(NOT(ISERROR(SEARCH("_H_",Table4[[#This Row],[Site Name]]))), "Huawei",IF(NOT(ISERROR(SEARCH("_Z_",Table4[[#This Row],[Site Name]]))), "ZTE","Nokia")))</f>
        <v>Nokia</v>
      </c>
      <c r="M81" s="76" t="str">
        <f ca="1">IF(H81 &lt; 1/24, "T&lt;1H", IF(AND(H81&lt;2/24, H81&gt;1/24), "1H&lt;T&lt;2H", IF(AND(H81&lt;4/24, H81&gt;2/24), "2H&lt;T&lt;4H", IF(AND(H81&lt;8/24, H81&gt;4/24), "4H&lt;T&lt;8H", IF(AND(H81&lt;16/24, H81&gt;8/24), "8H&lt;T&lt;16H",IF(AND(H81&lt;24/24, H81&gt;16/24),"16H&lt;T&lt;24H", IF(AND(H81&lt;48/24, H81&gt;24/24),"24H&lt;T&lt;48H", "T&gt;48H")))))))</f>
        <v>4H&lt;T&lt;8H</v>
      </c>
      <c r="N81" s="73" t="s">
        <v>98</v>
      </c>
      <c r="O81" s="76" t="str">
        <f>IF(J81="Power Status check Ongoing", "En Attente status Power", IF(J81&lt;&gt;"Power Status check Ongoing", _xlfn.CONCAT(K81, " ", "Ongoing")))</f>
        <v>IHS Ongoing</v>
      </c>
      <c r="P81" s="76" t="str">
        <f>VLOOKUP(D81,'[3]SBC And PowerCO Info'!A:C,3,0)</f>
        <v>CTR</v>
      </c>
      <c r="Q81" s="76" t="str">
        <f>LEFT(D81,3)</f>
        <v>CTR</v>
      </c>
      <c r="R81" s="76" t="str">
        <f>VLOOKUP(D81,'[4]SBC And PowerCO Info'!A:N,12,0)</f>
        <v>AFRO</v>
      </c>
      <c r="S81" s="148" t="str">
        <f>_xlfn.CONCAT(Table4[[#This Row],[Site Name]], ": ", IF(ISNUMBER(SEARCH(CHAR(10),J81)), LEFT(J81, SEARCH(CHAR(10),J81)-1), J81))</f>
        <v xml:space="preserve">Ngomedzap_G9U21_CTR_188: 28/04/2026 Site urelay point transmis a OCM </v>
      </c>
      <c r="T81" s="76" t="str">
        <f>IF(ISNA(VLOOKUP([5]!Table4[[#This Row],[Site ID]],[5]PMO!A:A,1,0)),"No","Yes")</f>
        <v>Yes</v>
      </c>
      <c r="U81" s="76" t="e">
        <f>VLOOKUP(Table4[[#This Row],[Site ID]],'[6]URH &amp; URZ'!$A:$C,3,0)</f>
        <v>#N/A</v>
      </c>
      <c r="V81" s="76" t="e">
        <f>VLOOKUP(Table4[[#This Row],[Site ID]],[6]NSB!$A:$C,3,0)</f>
        <v>#N/A</v>
      </c>
      <c r="W81" s="76" t="str">
        <f>VLOOKUP(Table4[[#This Row],[Site ID]],[7]OCTOBRE_25!$J:$L,3,0)</f>
        <v>Ngomedzap</v>
      </c>
    </row>
    <row r="82" spans="1:23" ht="15.5" x14ac:dyDescent="0.35">
      <c r="A82" s="103"/>
      <c r="B82" s="73" t="s">
        <v>8141</v>
      </c>
      <c r="C82" s="73" t="s">
        <v>7510</v>
      </c>
      <c r="D82" s="73" t="s">
        <v>3146</v>
      </c>
      <c r="E82" s="74" t="str">
        <f>VLOOKUP(D82,[2]ACTIF!$A:$D,4,0)</f>
        <v>Camusat</v>
      </c>
      <c r="F82" s="74" t="str">
        <f>VLOOKUP(D82,[2]ACTIF!$A:$C,3,0)</f>
        <v>Good Grid no GE - 8h</v>
      </c>
      <c r="G82" s="154">
        <f>VLOOKUP(Table4[[#This Row],[Site ID]],Extract!D:G,4,0)</f>
        <v>46140.558182870373</v>
      </c>
      <c r="H82" s="166">
        <f ca="1">NOW() - G82 + TIME(1,0,0)</f>
        <v>0.27368391203587333</v>
      </c>
      <c r="I82" s="85" t="s">
        <v>5895</v>
      </c>
      <c r="J82" s="159" t="s">
        <v>8140</v>
      </c>
      <c r="K82" s="158" t="str">
        <f>Table4[[#This Row],[PowerCO]]</f>
        <v>Camusat</v>
      </c>
      <c r="L82" s="76" t="str">
        <f>IF(NOT(ISERROR(SEARCH("_URH_",Table4[[#This Row],[Site Name]]))), "Huawei_Rural", IF(NOT(ISERROR(SEARCH("_H_",Table4[[#This Row],[Site Name]]))), "Huawei",IF(NOT(ISERROR(SEARCH("_Z_",Table4[[#This Row],[Site Name]]))), "ZTE","Nokia")))</f>
        <v>Nokia</v>
      </c>
      <c r="M82" s="76" t="str">
        <f ca="1">IF(H82 &lt; 1/24, "T&lt;1H", IF(AND(H82&lt;2/24, H82&gt;1/24), "1H&lt;T&lt;2H", IF(AND(H82&lt;4/24, H82&gt;2/24), "2H&lt;T&lt;4H", IF(AND(H82&lt;8/24, H82&gt;4/24), "4H&lt;T&lt;8H", IF(AND(H82&lt;16/24, H82&gt;8/24), "8H&lt;T&lt;16H",IF(AND(H82&lt;24/24, H82&gt;16/24),"16H&lt;T&lt;24H", IF(AND(H82&lt;48/24, H82&gt;24/24),"24H&lt;T&lt;48H", "T&gt;48H")))))))</f>
        <v>4H&lt;T&lt;8H</v>
      </c>
      <c r="N82" s="73" t="s">
        <v>8026</v>
      </c>
      <c r="O82" s="76" t="str">
        <f>IF(J82="Power Status check Ongoing", "En Attente status Power", IF(J82&lt;&gt;"Power Status check Ongoing", _xlfn.CONCAT(K82, " ", "Ongoing")))</f>
        <v>Camusat Ongoing</v>
      </c>
      <c r="P82" s="76" t="str">
        <f>VLOOKUP(D82,'[3]SBC And PowerCO Info'!A:C,3,0)</f>
        <v>LIT</v>
      </c>
      <c r="Q82" s="76" t="str">
        <f>LEFT(D82,3)</f>
        <v>LIT</v>
      </c>
      <c r="R82" s="76" t="str">
        <f>VLOOKUP(D82,'[4]SBC And PowerCO Info'!A:N,12,0)</f>
        <v>H-TELI</v>
      </c>
      <c r="S82" s="148" t="str">
        <f>_xlfn.CONCAT(Table4[[#This Row],[Site Name]], ": ", IF(ISNUMBER(SEARCH(CHAR(10),J82)), LEFT(J82, SEARCH(CHAR(10),J82)-1), J82))</f>
        <v>LIT_663_N_Minisite-Tradex-Village: 28/04/2026 Camusat: Grid outage grid only site / grid return awaited</v>
      </c>
      <c r="T82" s="76" t="str">
        <f>IF(ISNA(VLOOKUP([5]!Table4[[#This Row],[Site ID]],[5]PMO!A:A,1,0)),"No","Yes")</f>
        <v>Yes</v>
      </c>
      <c r="U82" s="76" t="e">
        <f>VLOOKUP(Table4[[#This Row],[Site ID]],'[6]URH &amp; URZ'!$A:$C,3,0)</f>
        <v>#N/A</v>
      </c>
      <c r="V82" s="76" t="e">
        <f>VLOOKUP(Table4[[#This Row],[Site ID]],[6]NSB!$A:$C,3,0)</f>
        <v>#N/A</v>
      </c>
      <c r="W82" s="76" t="e">
        <f>VLOOKUP(Table4[[#This Row],[Site ID]],[7]OCTOBRE_25!$J:$L,3,0)</f>
        <v>#N/A</v>
      </c>
    </row>
    <row r="83" spans="1:23" ht="31" x14ac:dyDescent="0.35">
      <c r="A83" s="103"/>
      <c r="B83" s="73" t="s">
        <v>8143</v>
      </c>
      <c r="C83" s="103" t="s">
        <v>7548</v>
      </c>
      <c r="D83" s="73" t="s">
        <v>6919</v>
      </c>
      <c r="E83" s="74" t="e">
        <f>VLOOKUP(D83,[2]ACTIF!$A:$D,4,0)</f>
        <v>#N/A</v>
      </c>
      <c r="F83" s="74" t="e">
        <f>VLOOKUP(D83,[2]ACTIF!$A:$C,3,0)</f>
        <v>#N/A</v>
      </c>
      <c r="G83" s="154" t="str">
        <f>VLOOKUP(Table4[[#This Row],[Site ID]],Extract!D:G,4,0)</f>
        <v>2026-04-28 13:24:04</v>
      </c>
      <c r="H83" s="166">
        <f ca="1">NOW() - G83 + TIME(1,0,0)</f>
        <v>0.27348715278155095</v>
      </c>
      <c r="I83" s="85" t="s">
        <v>5895</v>
      </c>
      <c r="J83" s="159" t="s">
        <v>8142</v>
      </c>
      <c r="K83" s="158" t="s">
        <v>5867</v>
      </c>
      <c r="L83" s="76" t="str">
        <f>IF(NOT(ISERROR(SEARCH("_URH_",Table4[[#This Row],[Site Name]]))), "Huawei_Rural", IF(NOT(ISERROR(SEARCH("_H_",Table4[[#This Row],[Site Name]]))), "Huawei",IF(NOT(ISERROR(SEARCH("_Z_",Table4[[#This Row],[Site Name]]))), "ZTE","Nokia")))</f>
        <v>Huawei</v>
      </c>
      <c r="M83" s="76" t="str">
        <f ca="1">IF(H83 &lt; 1/24, "T&lt;1H", IF(AND(H83&lt;2/24, H83&gt;1/24), "1H&lt;T&lt;2H", IF(AND(H83&lt;4/24, H83&gt;2/24), "2H&lt;T&lt;4H", IF(AND(H83&lt;8/24, H83&gt;4/24), "4H&lt;T&lt;8H", IF(AND(H83&lt;16/24, H83&gt;8/24), "8H&lt;T&lt;16H",IF(AND(H83&lt;24/24, H83&gt;16/24),"16H&lt;T&lt;24H", IF(AND(H83&lt;48/24, H83&gt;24/24),"24H&lt;T&lt;48H", "T&gt;48H")))))))</f>
        <v>4H&lt;T&lt;8H</v>
      </c>
      <c r="N83" s="103" t="s">
        <v>5872</v>
      </c>
      <c r="O83" s="76" t="str">
        <f>IF(J83="Power Status check Ongoing", "En Attente status Power", IF(J83&lt;&gt;"Power Status check Ongoing", _xlfn.CONCAT(K83, " ", "Ongoing")))</f>
        <v>Camusat Ongoing</v>
      </c>
      <c r="P83" s="76" t="e">
        <f>VLOOKUP(D83,'[3]SBC And PowerCO Info'!A:C,3,0)</f>
        <v>#N/A</v>
      </c>
      <c r="Q83" s="76" t="str">
        <f>LEFT(D83,3)</f>
        <v>ADM</v>
      </c>
      <c r="R83" s="76" t="e">
        <f>VLOOKUP(D83,'[4]SBC And PowerCO Info'!A:N,12,0)</f>
        <v>#N/A</v>
      </c>
      <c r="S83" s="148" t="str">
        <f>_xlfn.CONCAT(Table4[[#This Row],[Site Name]], ": ", IF(ISNUMBER(SEARCH(CHAR(10),J83)), LEFT(J83, SEARCH(CHAR(10),J83)-1), J83))</f>
        <v>ADM_236_H_NGD-BAMYANGA-QTIER-TOUPOURI: 28/04/2026 Camusat:gen cannot be started due to noise disturbance / gen will be started in the morning</v>
      </c>
      <c r="T83" s="76" t="str">
        <f>IF(ISNA(VLOOKUP([5]!Table4[[#This Row],[Site ID]],[5]PMO!A:A,1,0)),"No","Yes")</f>
        <v>Yes</v>
      </c>
      <c r="U83" s="76" t="e">
        <f>VLOOKUP(Table4[[#This Row],[Site ID]],'[6]URH &amp; URZ'!$A:$C,3,0)</f>
        <v>#N/A</v>
      </c>
      <c r="V83" s="76" t="str">
        <f>VLOOKUP(Table4[[#This Row],[Site ID]],[6]NSB!$A:$C,3,0)</f>
        <v>Not Transferred</v>
      </c>
      <c r="W83" s="76" t="e">
        <f>VLOOKUP(Table4[[#This Row],[Site ID]],[7]OCTOBRE_25!$J:$L,3,0)</f>
        <v>#N/A</v>
      </c>
    </row>
    <row r="84" spans="1:23" ht="15.5" x14ac:dyDescent="0.35">
      <c r="A84" s="103"/>
      <c r="B84" s="73"/>
      <c r="C84" s="103" t="s">
        <v>7509</v>
      </c>
      <c r="D84" s="73" t="s">
        <v>6936</v>
      </c>
      <c r="E84" s="74" t="e">
        <f>VLOOKUP(D84,[2]ACTIF!$A:$D,4,0)</f>
        <v>#N/A</v>
      </c>
      <c r="F84" s="74" t="e">
        <f>VLOOKUP(D84,[2]ACTIF!$A:$C,3,0)</f>
        <v>#N/A</v>
      </c>
      <c r="G84" s="154" t="str">
        <f>VLOOKUP(Table4[[#This Row],[Site ID]],Extract!D:G,4,0)</f>
        <v>2026-04-28 13:27:50</v>
      </c>
      <c r="H84" s="166">
        <f ca="1">NOW() - G84 + TIME(1,0,0)</f>
        <v>0.27087141204052995</v>
      </c>
      <c r="I84" s="85" t="s">
        <v>7099</v>
      </c>
      <c r="J84" s="159" t="s">
        <v>7100</v>
      </c>
      <c r="K84" s="158" t="s">
        <v>163</v>
      </c>
      <c r="L84" s="76" t="str">
        <f>IF(NOT(ISERROR(SEARCH("_URH_",Table4[[#This Row],[Site Name]]))), "Huawei_Rural", IF(NOT(ISERROR(SEARCH("_H_",Table4[[#This Row],[Site Name]]))), "Huawei",IF(NOT(ISERROR(SEARCH("_Z_",Table4[[#This Row],[Site Name]]))), "ZTE","Nokia")))</f>
        <v>Huawei</v>
      </c>
      <c r="M84" s="76" t="str">
        <f ca="1">IF(H84 &lt; 1/24, "T&lt;1H", IF(AND(H84&lt;2/24, H84&gt;1/24), "1H&lt;T&lt;2H", IF(AND(H84&lt;4/24, H84&gt;2/24), "2H&lt;T&lt;4H", IF(AND(H84&lt;8/24, H84&gt;4/24), "4H&lt;T&lt;8H", IF(AND(H84&lt;16/24, H84&gt;8/24), "8H&lt;T&lt;16H",IF(AND(H84&lt;24/24, H84&gt;16/24),"16H&lt;T&lt;24H", IF(AND(H84&lt;48/24, H84&gt;24/24),"24H&lt;T&lt;48H", "T&gt;48H")))))))</f>
        <v>4H&lt;T&lt;8H</v>
      </c>
      <c r="N84" s="103" t="s">
        <v>5872</v>
      </c>
      <c r="O84" s="76" t="str">
        <f>IF(J84="Power Status check Ongoing", "En Attente status Power", IF(J84&lt;&gt;"Power Status check Ongoing", _xlfn.CONCAT(K84, " ", "Ongoing")))</f>
        <v>OCM ING Ongoing</v>
      </c>
      <c r="P84" s="76" t="e">
        <f>VLOOKUP(D84,'[3]SBC And PowerCO Info'!A:C,3,0)</f>
        <v>#N/A</v>
      </c>
      <c r="Q84" s="76" t="str">
        <f>LEFT(D84,3)</f>
        <v>ADM</v>
      </c>
      <c r="R84" s="76" t="e">
        <f>VLOOKUP(D84,'[4]SBC And PowerCO Info'!A:N,12,0)</f>
        <v>#N/A</v>
      </c>
      <c r="S84" s="148" t="str">
        <f>_xlfn.CONCAT(Table4[[#This Row],[Site Name]], ": ", IF(ISNUMBER(SEARCH(CHAR(10),J84)), LEFT(J84, SEARCH(CHAR(10),J84)-1), J84))</f>
        <v>ADM_234_H_NGD-LYCEE-TECHNIQUE-MARDOCK: New site not yet transferred to MSP</v>
      </c>
      <c r="T84" s="76" t="str">
        <f>IF(ISNA(VLOOKUP([5]!Table4[[#This Row],[Site ID]],[5]PMO!A:A,1,0)),"No","Yes")</f>
        <v>Yes</v>
      </c>
      <c r="U84" s="76" t="e">
        <f>VLOOKUP(Table4[[#This Row],[Site ID]],'[6]URH &amp; URZ'!$A:$C,3,0)</f>
        <v>#N/A</v>
      </c>
      <c r="V84" s="76" t="str">
        <f>VLOOKUP(Table4[[#This Row],[Site ID]],[6]NSB!$A:$C,3,0)</f>
        <v>Not Transferred</v>
      </c>
      <c r="W84" s="76" t="e">
        <f>VLOOKUP(Table4[[#This Row],[Site ID]],[7]OCTOBRE_25!$J:$L,3,0)</f>
        <v>#N/A</v>
      </c>
    </row>
    <row r="85" spans="1:23" ht="15.5" x14ac:dyDescent="0.35">
      <c r="A85" s="164"/>
      <c r="B85" s="165"/>
      <c r="C85" s="156" t="s">
        <v>7552</v>
      </c>
      <c r="D85" s="165" t="s">
        <v>421</v>
      </c>
      <c r="E85" s="160" t="str">
        <f>VLOOKUP(D85,[2]ACTIF!$A:$D,4,0)</f>
        <v>MTN Sharing</v>
      </c>
      <c r="F85" s="160">
        <f>VLOOKUP(D85,[2]ACTIF!$A:$C,3,0)</f>
        <v>0</v>
      </c>
      <c r="G85" s="154" t="str">
        <f>VLOOKUP(Table4[[#This Row],[Site ID]],Extract!D:G,4,0)</f>
        <v>2026-04-28 13:38:52</v>
      </c>
      <c r="H85" s="166">
        <f ca="1">NOW() - G85 + TIME(1,0,0)</f>
        <v>0.26320937500228564</v>
      </c>
      <c r="I85" s="85" t="s">
        <v>5895</v>
      </c>
      <c r="J85" s="159" t="s">
        <v>7553</v>
      </c>
      <c r="K85" s="158" t="s">
        <v>79</v>
      </c>
      <c r="L85" s="158" t="str">
        <f>IF(NOT(ISERROR(SEARCH("_URH_",Table4[[#This Row],[Site Name]]))), "Huawei_Rural", IF(NOT(ISERROR(SEARCH("_H_",Table4[[#This Row],[Site Name]]))), "Huawei",IF(NOT(ISERROR(SEARCH("_Z_",Table4[[#This Row],[Site Name]]))), "ZTE","Nokia")))</f>
        <v>Huawei</v>
      </c>
      <c r="M85" s="158" t="str">
        <f ca="1">IF(H85 &lt; 1/24, "T&lt;1H", IF(AND(H85&lt;2/24, H85&gt;1/24), "1H&lt;T&lt;2H", IF(AND(H85&lt;4/24, H85&gt;2/24), "2H&lt;T&lt;4H", IF(AND(H85&lt;8/24, H85&gt;4/24), "4H&lt;T&lt;8H", IF(AND(H85&lt;16/24, H85&gt;8/24), "8H&lt;T&lt;16H",IF(AND(H85&lt;24/24, H85&gt;16/24),"16H&lt;T&lt;24H", IF(AND(H85&lt;48/24, H85&gt;24/24),"24H&lt;T&lt;48H", "T&gt;48H")))))))</f>
        <v>4H&lt;T&lt;8H</v>
      </c>
      <c r="N85" s="156" t="s">
        <v>5872</v>
      </c>
      <c r="O85" s="167" t="str">
        <f>IF(J85="Power Status check Ongoing", "En Attente status Power", IF(J85&lt;&gt;"Power Status check Ongoing", _xlfn.CONCAT(K85, " ", "Ongoing")))</f>
        <v>MTN Ongoing</v>
      </c>
      <c r="P85" s="167" t="str">
        <f>VLOOKUP(D85,'[3]SBC And PowerCO Info'!A:C,3,0)</f>
        <v>EXN</v>
      </c>
      <c r="Q85" s="167" t="str">
        <f>LEFT(D85,3)</f>
        <v>EXN</v>
      </c>
      <c r="R85" s="167" t="str">
        <f>VLOOKUP(D85,'[4]SBC And PowerCO Info'!A:N,12,0)</f>
        <v>TIF NORD</v>
      </c>
      <c r="S85" s="168" t="str">
        <f>_xlfn.CONCAT(Table4[[#This Row],[Site Name]], ": ", IF(ISNUMBER(SEARCH(CHAR(10),J85)), LEFT(J85, SEARCH(CHAR(10),J85)-1), J85))</f>
        <v>EXN_246_H_KOUSSERI-Douane-MTN: 27.04.26: Power alarms; MTN is activated to check, escalated to L2</v>
      </c>
      <c r="T85" s="167" t="str">
        <f>IF(ISNA(VLOOKUP([5]!Table4[[#This Row],[Site ID]],[5]PMO!A:A,1,0)),"No","Yes")</f>
        <v>Yes</v>
      </c>
      <c r="U85" s="167" t="e">
        <f>VLOOKUP(Table4[[#This Row],[Site ID]],'[6]URH &amp; URZ'!$A:$C,3,0)</f>
        <v>#N/A</v>
      </c>
      <c r="V85" s="167" t="e">
        <f>VLOOKUP(Table4[[#This Row],[Site ID]],[6]NSB!$A:$C,3,0)</f>
        <v>#N/A</v>
      </c>
      <c r="W85" s="167" t="str">
        <f>VLOOKUP(Table4[[#This Row],[Site ID]],[7]OCTOBRE_25!$J:$L,3,0)</f>
        <v>Kousseri</v>
      </c>
    </row>
    <row r="86" spans="1:23" ht="15.5" x14ac:dyDescent="0.35">
      <c r="A86" s="103"/>
      <c r="B86" s="73"/>
      <c r="C86" s="73" t="s">
        <v>8020</v>
      </c>
      <c r="D86" s="73" t="s">
        <v>7009</v>
      </c>
      <c r="E86" s="74" t="e">
        <f>VLOOKUP(D86,[2]ACTIF!$A:$D,4,0)</f>
        <v>#N/A</v>
      </c>
      <c r="F86" s="74" t="e">
        <f>VLOOKUP(D86,[2]ACTIF!$A:$C,3,0)</f>
        <v>#N/A</v>
      </c>
      <c r="G86" s="154" t="str">
        <f>VLOOKUP(Table4[[#This Row],[Site ID]],Extract!D:G,4,0)</f>
        <v>2026-04-28 13:42:24</v>
      </c>
      <c r="H86" s="166">
        <f ca="1">NOW() - G86 + TIME(1,0,0)</f>
        <v>0.26075567129979998</v>
      </c>
      <c r="I86" s="85" t="s">
        <v>7099</v>
      </c>
      <c r="J86" s="159" t="s">
        <v>7100</v>
      </c>
      <c r="K86" s="158" t="s">
        <v>163</v>
      </c>
      <c r="L86" s="76" t="str">
        <f>IF(NOT(ISERROR(SEARCH("_URH_",Table4[[#This Row],[Site Name]]))), "Huawei_Rural", IF(NOT(ISERROR(SEARCH("_H_",Table4[[#This Row],[Site Name]]))), "Huawei",IF(NOT(ISERROR(SEARCH("_Z_",Table4[[#This Row],[Site Name]]))), "ZTE","Nokia")))</f>
        <v>ZTE</v>
      </c>
      <c r="M86" s="76" t="str">
        <f ca="1">IF(H86 &lt; 1/24, "T&lt;1H", IF(AND(H86&lt;2/24, H86&gt;1/24), "1H&lt;T&lt;2H", IF(AND(H86&lt;4/24, H86&gt;2/24), "2H&lt;T&lt;4H", IF(AND(H86&lt;8/24, H86&gt;4/24), "4H&lt;T&lt;8H", IF(AND(H86&lt;16/24, H86&gt;8/24), "8H&lt;T&lt;16H",IF(AND(H86&lt;24/24, H86&gt;16/24),"16H&lt;T&lt;24H", IF(AND(H86&lt;48/24, H86&gt;24/24),"24H&lt;T&lt;48H", "T&gt;48H")))))))</f>
        <v>4H&lt;T&lt;8H</v>
      </c>
      <c r="N86" s="73" t="s">
        <v>5873</v>
      </c>
      <c r="O86" s="76" t="str">
        <f>IF(J86="Power Status check Ongoing", "En Attente status Power", IF(J86&lt;&gt;"Power Status check Ongoing", _xlfn.CONCAT(K86, " ", "Ongoing")))</f>
        <v>OCM ING Ongoing</v>
      </c>
      <c r="P86" s="76" t="e">
        <f>VLOOKUP(D86,'[3]SBC And PowerCO Info'!A:C,3,0)</f>
        <v>#N/A</v>
      </c>
      <c r="Q86" s="76" t="str">
        <f>LEFT(D86,3)</f>
        <v>LIT</v>
      </c>
      <c r="R86" s="76" t="e">
        <f>VLOOKUP(D86,'[4]SBC And PowerCO Info'!A:N,12,0)</f>
        <v>#N/A</v>
      </c>
      <c r="S86" s="148" t="str">
        <f>_xlfn.CONCAT(Table4[[#This Row],[Site Name]], ": ", IF(ISNUMBER(SEARCH(CHAR(10),J86)), LEFT(J86, SEARCH(CHAR(10),J86)-1), J86))</f>
        <v>LIT_1000_Z_Yatchika-Groupe-Scolaire(LIT-1000): New site not yet transferred to MSP</v>
      </c>
      <c r="T86" s="76" t="str">
        <f>IF(ISNA(VLOOKUP([5]!Table4[[#This Row],[Site ID]],[5]PMO!A:A,1,0)),"No","Yes")</f>
        <v>Yes</v>
      </c>
      <c r="U86" s="76" t="e">
        <f>VLOOKUP(Table4[[#This Row],[Site ID]],'[6]URH &amp; URZ'!$A:$C,3,0)</f>
        <v>#N/A</v>
      </c>
      <c r="V86" s="76" t="e">
        <f>VLOOKUP(Table4[[#This Row],[Site ID]],[6]NSB!$A:$C,3,0)</f>
        <v>#N/A</v>
      </c>
      <c r="W86" s="76" t="e">
        <f>VLOOKUP(Table4[[#This Row],[Site ID]],[7]OCTOBRE_25!$J:$L,3,0)</f>
        <v>#N/A</v>
      </c>
    </row>
    <row r="87" spans="1:23" ht="15.5" x14ac:dyDescent="0.35">
      <c r="A87" s="103"/>
      <c r="B87" s="73" t="s">
        <v>8145</v>
      </c>
      <c r="C87" s="73" t="s">
        <v>8018</v>
      </c>
      <c r="D87" s="73" t="s">
        <v>403</v>
      </c>
      <c r="E87" s="74" t="str">
        <f>VLOOKUP(D87,[2]ACTIF!$A:$D,4,0)</f>
        <v>IHS</v>
      </c>
      <c r="F87" s="74" t="str">
        <f>VLOOKUP(D87,[2]ACTIF!$A:$C,3,0)</f>
        <v>Solar-Gen-Lithium</v>
      </c>
      <c r="G87" s="154" t="str">
        <f>VLOOKUP(Table4[[#This Row],[Site ID]],Extract!D:G,4,0)</f>
        <v>2026-04-28 13:43:34</v>
      </c>
      <c r="H87" s="166">
        <f ca="1">NOW() - G87 + TIME(1,0,0)</f>
        <v>0.25994548611439922</v>
      </c>
      <c r="I87" s="85" t="s">
        <v>5868</v>
      </c>
      <c r="J87" s="159" t="s">
        <v>8144</v>
      </c>
      <c r="K87" s="158" t="s">
        <v>5831</v>
      </c>
      <c r="L87" s="76" t="str">
        <f>IF(NOT(ISERROR(SEARCH("_URH_",Table4[[#This Row],[Site Name]]))), "Huawei_Rural", IF(NOT(ISERROR(SEARCH("_H_",Table4[[#This Row],[Site Name]]))), "Huawei",IF(NOT(ISERROR(SEARCH("_Z_",Table4[[#This Row],[Site Name]]))), "ZTE","Nokia")))</f>
        <v>ZTE</v>
      </c>
      <c r="M87" s="76" t="str">
        <f ca="1">IF(H87 &lt; 1/24, "T&lt;1H", IF(AND(H87&lt;2/24, H87&gt;1/24), "1H&lt;T&lt;2H", IF(AND(H87&lt;4/24, H87&gt;2/24), "2H&lt;T&lt;4H", IF(AND(H87&lt;8/24, H87&gt;4/24), "4H&lt;T&lt;8H", IF(AND(H87&lt;16/24, H87&gt;8/24), "8H&lt;T&lt;16H",IF(AND(H87&lt;24/24, H87&gt;16/24),"16H&lt;T&lt;24H", IF(AND(H87&lt;48/24, H87&gt;24/24),"24H&lt;T&lt;48H", "T&gt;48H")))))))</f>
        <v>4H&lt;T&lt;8H</v>
      </c>
      <c r="N87" s="73" t="s">
        <v>5873</v>
      </c>
      <c r="O87" s="76" t="str">
        <f>IF(J87="Power Status check Ongoing", "En Attente status Power", IF(J87&lt;&gt;"Power Status check Ongoing", _xlfn.CONCAT(K87, " ", "Ongoing")))</f>
        <v>P2 Impact Ongoing</v>
      </c>
      <c r="P87" s="76" t="str">
        <f>VLOOKUP(D87,'[3]SBC And PowerCO Info'!A:C,3,0)</f>
        <v>LIT</v>
      </c>
      <c r="Q87" s="76" t="str">
        <f>LEFT(D87,3)</f>
        <v>LIT</v>
      </c>
      <c r="R87" s="76" t="str">
        <f>VLOOKUP(D87,'[4]SBC And PowerCO Info'!A:N,12,0)</f>
        <v>H-TELI</v>
      </c>
      <c r="S87" s="148" t="str">
        <f>_xlfn.CONCAT(Table4[[#This Row],[Site Name]], ": ", IF(ISNUMBER(SEARCH(CHAR(10),J87)), LEFT(J87, SEARCH(CHAR(10),J87)-1), J87))</f>
        <v>LIT_497_Z_Manoka-IHS(LIT-497): Impacted b y LIT_480_Z_Mbongo-IHS(LIT-480)</v>
      </c>
      <c r="T87" s="76" t="str">
        <f>IF(ISNA(VLOOKUP([5]!Table4[[#This Row],[Site ID]],[5]PMO!A:A,1,0)),"No","Yes")</f>
        <v>Yes</v>
      </c>
      <c r="U87" s="76" t="e">
        <f>VLOOKUP(Table4[[#This Row],[Site ID]],'[6]URH &amp; URZ'!$A:$C,3,0)</f>
        <v>#N/A</v>
      </c>
      <c r="V87" s="76" t="e">
        <f>VLOOKUP(Table4[[#This Row],[Site ID]],[6]NSB!$A:$C,3,0)</f>
        <v>#N/A</v>
      </c>
      <c r="W87" s="76" t="str">
        <f>VLOOKUP(Table4[[#This Row],[Site ID]],[7]OCTOBRE_25!$J:$L,3,0)</f>
        <v>Manoka</v>
      </c>
    </row>
    <row r="88" spans="1:23" ht="15.5" x14ac:dyDescent="0.35">
      <c r="A88" s="104"/>
      <c r="B88" s="78" t="s">
        <v>8147</v>
      </c>
      <c r="C88" s="78" t="s">
        <v>8016</v>
      </c>
      <c r="D88" s="78" t="s">
        <v>240</v>
      </c>
      <c r="E88" s="79" t="str">
        <f>VLOOKUP(D88,[2]ACTIF!$A:$D,4,0)</f>
        <v>IHS</v>
      </c>
      <c r="F88" s="79" t="str">
        <f>VLOOKUP(D88,[2]ACTIF!$A:$C,3,0)</f>
        <v>Grid-Gen</v>
      </c>
      <c r="G88" s="154" t="str">
        <f>VLOOKUP(Table4[[#This Row],[Site ID]],Extract!D:G,4,0)</f>
        <v>2026-04-28 13:44:08</v>
      </c>
      <c r="H88" s="166">
        <f ca="1">NOW() - G88 + TIME(1,0,0)</f>
        <v>0.25955196759120253</v>
      </c>
      <c r="I88" s="85" t="s">
        <v>5868</v>
      </c>
      <c r="J88" s="159" t="s">
        <v>8146</v>
      </c>
      <c r="K88" s="158" t="s">
        <v>5892</v>
      </c>
      <c r="L88" s="80" t="str">
        <f>IF(NOT(ISERROR(SEARCH("_URH_",Table4[[#This Row],[Site Name]]))), "Huawei_Rural", IF(NOT(ISERROR(SEARCH("_H_",Table4[[#This Row],[Site Name]]))), "Huawei",IF(NOT(ISERROR(SEARCH("_Z_",Table4[[#This Row],[Site Name]]))), "ZTE","Nokia")))</f>
        <v>ZTE</v>
      </c>
      <c r="M88" s="80" t="str">
        <f ca="1">IF(H88 &lt; 1/24, "T&lt;1H", IF(AND(H88&lt;2/24, H88&gt;1/24), "1H&lt;T&lt;2H", IF(AND(H88&lt;4/24, H88&gt;2/24), "2H&lt;T&lt;4H", IF(AND(H88&lt;8/24, H88&gt;4/24), "4H&lt;T&lt;8H", IF(AND(H88&lt;16/24, H88&gt;8/24), "8H&lt;T&lt;16H",IF(AND(H88&lt;24/24, H88&gt;16/24),"16H&lt;T&lt;24H", IF(AND(H88&lt;48/24, H88&gt;24/24),"24H&lt;T&lt;48H", "T&gt;48H")))))))</f>
        <v>4H&lt;T&lt;8H</v>
      </c>
      <c r="N88" s="78" t="s">
        <v>5873</v>
      </c>
      <c r="O88" s="80" t="str">
        <f>IF(J88="Power Status check Ongoing", "En Attente status Power", IF(J88&lt;&gt;"Power Status check Ongoing", _xlfn.CONCAT(K88, " ", "Ongoing")))</f>
        <v>Hammer Ongoing</v>
      </c>
      <c r="P88" s="80" t="str">
        <f>VLOOKUP(D88,'[3]SBC And PowerCO Info'!A:C,3,0)</f>
        <v>LIT</v>
      </c>
      <c r="Q88" s="80" t="str">
        <f>LEFT(D88,3)</f>
        <v>LIT</v>
      </c>
      <c r="R88" s="80" t="str">
        <f>VLOOKUP(D88,'[4]SBC And PowerCO Info'!A:N,12,0)</f>
        <v>H-TELI</v>
      </c>
      <c r="S88" s="150" t="str">
        <f>_xlfn.CONCAT(Table4[[#This Row],[Site Name]], ": ", IF(ISNUMBER(SEARCH(CHAR(10),J88)), LEFT(J88, SEARCH(CHAR(10),J88)-1), J88))</f>
        <v>LIT_520_Z_Loum-Nkombi-II-IHS(LIT-520): 28/04/2026 Activate FME at Loum-Camtel to check ODU 5/2</v>
      </c>
      <c r="T88" s="80" t="str">
        <f>IF(ISNA(VLOOKUP([5]!Table4[[#This Row],[Site ID]],[5]PMO!A:A,1,0)),"No","Yes")</f>
        <v>Yes</v>
      </c>
      <c r="U88" s="80" t="e">
        <f>VLOOKUP(Table4[[#This Row],[Site ID]],'[6]URH &amp; URZ'!$A:$C,3,0)</f>
        <v>#N/A</v>
      </c>
      <c r="V88" s="80" t="e">
        <f>VLOOKUP(Table4[[#This Row],[Site ID]],[6]NSB!$A:$C,3,0)</f>
        <v>#N/A</v>
      </c>
      <c r="W88" s="80" t="str">
        <f>VLOOKUP(Table4[[#This Row],[Site ID]],[7]OCTOBRE_25!$J:$L,3,0)</f>
        <v>Loum</v>
      </c>
    </row>
    <row r="89" spans="1:23" ht="15.5" x14ac:dyDescent="0.35">
      <c r="A89" s="104"/>
      <c r="B89" s="78"/>
      <c r="C89" s="78" t="s">
        <v>8014</v>
      </c>
      <c r="D89" s="78" t="s">
        <v>6707</v>
      </c>
      <c r="E89" s="79" t="e">
        <f>VLOOKUP(D89,[2]ACTIF!$A:$D,4,0)</f>
        <v>#N/A</v>
      </c>
      <c r="F89" s="79" t="e">
        <f>VLOOKUP(D89,[2]ACTIF!$A:$C,3,0)</f>
        <v>#N/A</v>
      </c>
      <c r="G89" s="154" t="str">
        <f>VLOOKUP(Table4[[#This Row],[Site ID]],Extract!D:G,4,0)</f>
        <v>2026-04-28 13:44:42</v>
      </c>
      <c r="H89" s="166">
        <f ca="1">NOW() - G89 + TIME(1,0,0)</f>
        <v>0.25915844907528179</v>
      </c>
      <c r="I89" s="85" t="s">
        <v>7099</v>
      </c>
      <c r="J89" s="159" t="s">
        <v>7100</v>
      </c>
      <c r="K89" s="158" t="s">
        <v>163</v>
      </c>
      <c r="L89" s="80" t="str">
        <f>IF(NOT(ISERROR(SEARCH("_URH_",Table4[[#This Row],[Site Name]]))), "Huawei_Rural", IF(NOT(ISERROR(SEARCH("_H_",Table4[[#This Row],[Site Name]]))), "Huawei",IF(NOT(ISERROR(SEARCH("_Z_",Table4[[#This Row],[Site Name]]))), "ZTE","Nokia")))</f>
        <v>ZTE</v>
      </c>
      <c r="M89" s="80" t="str">
        <f ca="1">IF(H89 &lt; 1/24, "T&lt;1H", IF(AND(H89&lt;2/24, H89&gt;1/24), "1H&lt;T&lt;2H", IF(AND(H89&lt;4/24, H89&gt;2/24), "2H&lt;T&lt;4H", IF(AND(H89&lt;8/24, H89&gt;4/24), "4H&lt;T&lt;8H", IF(AND(H89&lt;16/24, H89&gt;8/24), "8H&lt;T&lt;16H",IF(AND(H89&lt;24/24, H89&gt;16/24),"16H&lt;T&lt;24H", IF(AND(H89&lt;48/24, H89&gt;24/24),"24H&lt;T&lt;48H", "T&gt;48H")))))))</f>
        <v>4H&lt;T&lt;8H</v>
      </c>
      <c r="N89" s="78" t="s">
        <v>5873</v>
      </c>
      <c r="O89" s="80" t="str">
        <f>IF(J89="Power Status check Ongoing", "En Attente status Power", IF(J89&lt;&gt;"Power Status check Ongoing", _xlfn.CONCAT(K89, " ", "Ongoing")))</f>
        <v>OCM ING Ongoing</v>
      </c>
      <c r="P89" s="80" t="e">
        <f>VLOOKUP(D89,'[3]SBC And PowerCO Info'!A:C,3,0)</f>
        <v>#N/A</v>
      </c>
      <c r="Q89" s="80" t="str">
        <f>LEFT(D89,3)</f>
        <v>CTR</v>
      </c>
      <c r="R89" s="80" t="e">
        <f>VLOOKUP(D89,'[4]SBC And PowerCO Info'!A:N,12,0)</f>
        <v>#N/A</v>
      </c>
      <c r="S89" s="150" t="str">
        <f>_xlfn.CONCAT(Table4[[#This Row],[Site Name]], ": ", IF(ISNUMBER(SEARCH(CHAR(10),J89)), LEFT(J89, SEARCH(CHAR(10),J89)-1), J89))</f>
        <v>CTR_1096_Z_Deux-Cheveaux(CTR-1096): New site not yet transferred to MSP</v>
      </c>
      <c r="T89" s="80" t="str">
        <f>IF(ISNA(VLOOKUP([5]!Table4[[#This Row],[Site ID]],[5]PMO!A:A,1,0)),"No","Yes")</f>
        <v>Yes</v>
      </c>
      <c r="U89" s="80" t="e">
        <f>VLOOKUP(Table4[[#This Row],[Site ID]],'[6]URH &amp; URZ'!$A:$C,3,0)</f>
        <v>#N/A</v>
      </c>
      <c r="V89" s="80" t="e">
        <f>VLOOKUP(Table4[[#This Row],[Site ID]],[6]NSB!$A:$C,3,0)</f>
        <v>#N/A</v>
      </c>
      <c r="W89" s="80" t="e">
        <f>VLOOKUP(Table4[[#This Row],[Site ID]],[7]OCTOBRE_25!$J:$L,3,0)</f>
        <v>#N/A</v>
      </c>
    </row>
    <row r="90" spans="1:23" ht="31" x14ac:dyDescent="0.35">
      <c r="A90" s="103"/>
      <c r="B90" s="73" t="s">
        <v>8149</v>
      </c>
      <c r="C90" s="73" t="s">
        <v>8012</v>
      </c>
      <c r="D90" s="73" t="s">
        <v>3308</v>
      </c>
      <c r="E90" s="74" t="str">
        <f>VLOOKUP(D90,[2]ACTIF!$A:$D,4,0)</f>
        <v>IHS</v>
      </c>
      <c r="F90" s="74" t="str">
        <f>VLOOKUP(D90,[2]ACTIF!$A:$C,3,0)</f>
        <v>Grid Only</v>
      </c>
      <c r="G90" s="154" t="str">
        <f>VLOOKUP(Table4[[#This Row],[Site ID]],Extract!D:G,4,0)</f>
        <v>2026-04-28 13:45:57</v>
      </c>
      <c r="H90" s="166">
        <f ca="1">NOW() - G90 + TIME(1,0,0)</f>
        <v>0.25829039352053468</v>
      </c>
      <c r="I90" s="85" t="s">
        <v>5868</v>
      </c>
      <c r="J90" s="159" t="s">
        <v>8148</v>
      </c>
      <c r="K90" s="158" t="s">
        <v>114</v>
      </c>
      <c r="L90" s="76" t="str">
        <f>IF(NOT(ISERROR(SEARCH("_URH_",Table4[[#This Row],[Site Name]]))), "Huawei_Rural", IF(NOT(ISERROR(SEARCH("_H_",Table4[[#This Row],[Site Name]]))), "Huawei",IF(NOT(ISERROR(SEARCH("_Z_",Table4[[#This Row],[Site Name]]))), "ZTE","Nokia")))</f>
        <v>ZTE</v>
      </c>
      <c r="M90" s="76" t="str">
        <f ca="1">IF(H90 &lt; 1/24, "T&lt;1H", IF(AND(H90&lt;2/24, H90&gt;1/24), "1H&lt;T&lt;2H", IF(AND(H90&lt;4/24, H90&gt;2/24), "2H&lt;T&lt;4H", IF(AND(H90&lt;8/24, H90&gt;4/24), "4H&lt;T&lt;8H", IF(AND(H90&lt;16/24, H90&gt;8/24), "8H&lt;T&lt;16H",IF(AND(H90&lt;24/24, H90&gt;16/24),"16H&lt;T&lt;24H", IF(AND(H90&lt;48/24, H90&gt;24/24),"24H&lt;T&lt;48H", "T&gt;48H")))))))</f>
        <v>4H&lt;T&lt;8H</v>
      </c>
      <c r="N90" s="73" t="s">
        <v>5873</v>
      </c>
      <c r="O90" s="76" t="str">
        <f>IF(J90="Power Status check Ongoing", "En Attente status Power", IF(J90&lt;&gt;"Power Status check Ongoing", _xlfn.CONCAT(K90, " ", "Ongoing")))</f>
        <v>CDS Ongoing</v>
      </c>
      <c r="P90" s="76" t="str">
        <f>VLOOKUP(D90,'[3]SBC And PowerCO Info'!A:C,3,0)</f>
        <v>LIT</v>
      </c>
      <c r="Q90" s="76" t="str">
        <f>LEFT(D90,3)</f>
        <v>LIT</v>
      </c>
      <c r="R90" s="76" t="str">
        <f>VLOOKUP(D90,'[4]SBC And PowerCO Info'!A:N,12,0)</f>
        <v>H-TELI</v>
      </c>
      <c r="S90" s="148" t="str">
        <f>_xlfn.CONCAT(Table4[[#This Row],[Site Name]], ": ", IF(ISNUMBER(SEARCH(CHAR(10),J90)), LEFT(J90, SEARCH(CHAR(10),J90)-1), J90))</f>
        <v>LIT_161_Z_Cite-Sic-II(LIT-161): 28/04/2026 AOF_AngeRaphael_CiteSIC is down</v>
      </c>
      <c r="T90" s="76" t="str">
        <f>IF(ISNA(VLOOKUP([5]!Table4[[#This Row],[Site ID]],[5]PMO!A:A,1,0)),"No","Yes")</f>
        <v>Yes</v>
      </c>
      <c r="U90" s="76" t="e">
        <f>VLOOKUP(Table4[[#This Row],[Site ID]],'[6]URH &amp; URZ'!$A:$C,3,0)</f>
        <v>#N/A</v>
      </c>
      <c r="V90" s="76" t="e">
        <f>VLOOKUP(Table4[[#This Row],[Site ID]],[6]NSB!$A:$C,3,0)</f>
        <v>#N/A</v>
      </c>
      <c r="W90" s="76" t="str">
        <f>VLOOKUP(Table4[[#This Row],[Site ID]],[7]OCTOBRE_25!$J:$L,3,0)</f>
        <v>Douala</v>
      </c>
    </row>
    <row r="91" spans="1:23" ht="15.5" x14ac:dyDescent="0.35">
      <c r="A91" s="103"/>
      <c r="B91" s="73"/>
      <c r="C91" s="73" t="s">
        <v>8010</v>
      </c>
      <c r="D91" s="73" t="s">
        <v>7563</v>
      </c>
      <c r="E91" s="74" t="e">
        <f>VLOOKUP(D91,[2]ACTIF!$A:$D,4,0)</f>
        <v>#N/A</v>
      </c>
      <c r="F91" s="74" t="e">
        <f>VLOOKUP(D91,[2]ACTIF!$A:$C,3,0)</f>
        <v>#N/A</v>
      </c>
      <c r="G91" s="154" t="str">
        <f>VLOOKUP(Table4[[#This Row],[Site ID]],Extract!D:G,4,0)</f>
        <v>2026-04-28 13:59:33</v>
      </c>
      <c r="H91" s="166">
        <f ca="1">NOW() - G91 + TIME(1,0,0)</f>
        <v>0.24884594907295346</v>
      </c>
      <c r="I91" s="85" t="s">
        <v>7099</v>
      </c>
      <c r="J91" s="159" t="s">
        <v>7100</v>
      </c>
      <c r="K91" s="158" t="s">
        <v>163</v>
      </c>
      <c r="L91" s="76" t="str">
        <f>IF(NOT(ISERROR(SEARCH("_URH_",Table4[[#This Row],[Site Name]]))), "Huawei_Rural", IF(NOT(ISERROR(SEARCH("_H_",Table4[[#This Row],[Site Name]]))), "Huawei",IF(NOT(ISERROR(SEARCH("_Z_",Table4[[#This Row],[Site Name]]))), "ZTE","Nokia")))</f>
        <v>Nokia</v>
      </c>
      <c r="M91" s="76" t="str">
        <f ca="1">IF(H91 &lt; 1/24, "T&lt;1H", IF(AND(H91&lt;2/24, H91&gt;1/24), "1H&lt;T&lt;2H", IF(AND(H91&lt;4/24, H91&gt;2/24), "2H&lt;T&lt;4H", IF(AND(H91&lt;8/24, H91&gt;4/24), "4H&lt;T&lt;8H", IF(AND(H91&lt;16/24, H91&gt;8/24), "8H&lt;T&lt;16H",IF(AND(H91&lt;24/24, H91&gt;16/24),"16H&lt;T&lt;24H", IF(AND(H91&lt;48/24, H91&gt;24/24),"24H&lt;T&lt;48H", "T&gt;48H")))))))</f>
        <v>4H&lt;T&lt;8H</v>
      </c>
      <c r="N91" s="73" t="s">
        <v>5873</v>
      </c>
      <c r="O91" s="76" t="str">
        <f>IF(J91="Power Status check Ongoing", "En Attente status Power", IF(J91&lt;&gt;"Power Status check Ongoing", _xlfn.CONCAT(K91, " ", "Ongoing")))</f>
        <v>OCM ING Ongoing</v>
      </c>
      <c r="P91" s="76" t="e">
        <f>VLOOKUP(D91,'[3]SBC And PowerCO Info'!A:C,3,0)</f>
        <v>#N/A</v>
      </c>
      <c r="Q91" s="76" t="str">
        <f>LEFT(D91,3)</f>
        <v>CTR</v>
      </c>
      <c r="R91" s="76" t="e">
        <f>VLOOKUP(D91,'[4]SBC And PowerCO Info'!A:N,12,0)</f>
        <v>#N/A</v>
      </c>
      <c r="S91" s="148" t="str">
        <f>_xlfn.CONCAT(Table4[[#This Row],[Site Name]], ": ", IF(ISNUMBER(SEARCH(CHAR(10),J91)), LEFT(J91, SEARCH(CHAR(10),J91)-1), J91))</f>
        <v>CTR_1197_URZ_MEMEL(CTR-1197): New site not yet transferred to MSP</v>
      </c>
      <c r="T91" s="76" t="str">
        <f>IF(ISNA(VLOOKUP([5]!Table4[[#This Row],[Site ID]],[5]PMO!A:A,1,0)),"No","Yes")</f>
        <v>Yes</v>
      </c>
      <c r="U91" s="76" t="e">
        <f>VLOOKUP(Table4[[#This Row],[Site ID]],'[6]URH &amp; URZ'!$A:$C,3,0)</f>
        <v>#N/A</v>
      </c>
      <c r="V91" s="76" t="e">
        <f>VLOOKUP(Table4[[#This Row],[Site ID]],[6]NSB!$A:$C,3,0)</f>
        <v>#N/A</v>
      </c>
      <c r="W91" s="76" t="e">
        <f>VLOOKUP(Table4[[#This Row],[Site ID]],[7]OCTOBRE_25!$J:$L,3,0)</f>
        <v>#N/A</v>
      </c>
    </row>
    <row r="92" spans="1:23" ht="15.5" x14ac:dyDescent="0.35">
      <c r="A92" s="103"/>
      <c r="B92" s="73" t="s">
        <v>8151</v>
      </c>
      <c r="C92" s="73" t="s">
        <v>8008</v>
      </c>
      <c r="D92" s="73" t="s">
        <v>3265</v>
      </c>
      <c r="E92" s="74" t="str">
        <f>VLOOKUP(D92,[2]ACTIF!$A:$D,4,0)</f>
        <v>IHS</v>
      </c>
      <c r="F92" s="74" t="str">
        <f>VLOOKUP(D92,[2]ACTIF!$A:$C,3,0)</f>
        <v>Grid Only</v>
      </c>
      <c r="G92" s="154" t="str">
        <f>VLOOKUP(Table4[[#This Row],[Site ID]],Extract!D:G,4,0)</f>
        <v>2026-04-28 13:59:34</v>
      </c>
      <c r="H92" s="166">
        <f ca="1">NOW() - G92 + TIME(1,0,0)</f>
        <v>0.24883437500344976</v>
      </c>
      <c r="I92" s="85" t="s">
        <v>5895</v>
      </c>
      <c r="J92" s="159" t="s">
        <v>8150</v>
      </c>
      <c r="K92" s="158" t="str">
        <f>Table4[[#This Row],[PowerCO]]</f>
        <v>IHS</v>
      </c>
      <c r="L92" s="76" t="str">
        <f>IF(NOT(ISERROR(SEARCH("_URH_",Table4[[#This Row],[Site Name]]))), "Huawei_Rural", IF(NOT(ISERROR(SEARCH("_H_",Table4[[#This Row],[Site Name]]))), "Huawei",IF(NOT(ISERROR(SEARCH("_Z_",Table4[[#This Row],[Site Name]]))), "ZTE","Nokia")))</f>
        <v>ZTE</v>
      </c>
      <c r="M92" s="76" t="str">
        <f ca="1">IF(H92 &lt; 1/24, "T&lt;1H", IF(AND(H92&lt;2/24, H92&gt;1/24), "1H&lt;T&lt;2H", IF(AND(H92&lt;4/24, H92&gt;2/24), "2H&lt;T&lt;4H", IF(AND(H92&lt;8/24, H92&gt;4/24), "4H&lt;T&lt;8H", IF(AND(H92&lt;16/24, H92&gt;8/24), "8H&lt;T&lt;16H",IF(AND(H92&lt;24/24, H92&gt;16/24),"16H&lt;T&lt;24H", IF(AND(H92&lt;48/24, H92&gt;24/24),"24H&lt;T&lt;48H", "T&gt;48H")))))))</f>
        <v>4H&lt;T&lt;8H</v>
      </c>
      <c r="N92" s="73" t="s">
        <v>5873</v>
      </c>
      <c r="O92" s="76" t="str">
        <f>IF(J92="Power Status check Ongoing", "En Attente status Power", IF(J92&lt;&gt;"Power Status check Ongoing", _xlfn.CONCAT(K92, " ", "Ongoing")))</f>
        <v>IHS Ongoing</v>
      </c>
      <c r="P92" s="76" t="str">
        <f>VLOOKUP(D92,'[3]SBC And PowerCO Info'!A:C,3,0)</f>
        <v>LIT</v>
      </c>
      <c r="Q92" s="76" t="str">
        <f>LEFT(D92,3)</f>
        <v>LIT</v>
      </c>
      <c r="R92" s="76" t="str">
        <f>VLOOKUP(D92,'[4]SBC And PowerCO Info'!A:N,12,0)</f>
        <v>H-TELI</v>
      </c>
      <c r="S92" s="148" t="str">
        <f>_xlfn.CONCAT(Table4[[#This Row],[Site Name]], ": ", IF(ISNUMBER(SEARCH(CHAR(10),J92)), LEFT(J92, SEARCH(CHAR(10),J92)-1), J92))</f>
        <v>LIT_364_Z_Bonamatoumbe-II(LIT-364): 28/04/2026 FME is on site// Maxime is informed</v>
      </c>
      <c r="T92" s="76" t="str">
        <f>IF(ISNA(VLOOKUP([5]!Table4[[#This Row],[Site ID]],[5]PMO!A:A,1,0)),"No","Yes")</f>
        <v>Yes</v>
      </c>
      <c r="U92" s="76" t="e">
        <f>VLOOKUP(Table4[[#This Row],[Site ID]],'[6]URH &amp; URZ'!$A:$C,3,0)</f>
        <v>#N/A</v>
      </c>
      <c r="V92" s="76" t="e">
        <f>VLOOKUP(Table4[[#This Row],[Site ID]],[6]NSB!$A:$C,3,0)</f>
        <v>#N/A</v>
      </c>
      <c r="W92" s="76" t="str">
        <f>VLOOKUP(Table4[[#This Row],[Site ID]],[7]OCTOBRE_25!$J:$L,3,0)</f>
        <v>Douala</v>
      </c>
    </row>
    <row r="93" spans="1:23" ht="15.5" x14ac:dyDescent="0.35">
      <c r="A93" s="164"/>
      <c r="B93" s="165"/>
      <c r="C93" s="156" t="s">
        <v>7508</v>
      </c>
      <c r="D93" s="165" t="s">
        <v>6437</v>
      </c>
      <c r="E93" s="160" t="e">
        <f>VLOOKUP(D93,[2]ACTIF!$A:$D,4,0)</f>
        <v>#N/A</v>
      </c>
      <c r="F93" s="160" t="e">
        <f>VLOOKUP(D93,[2]ACTIF!$A:$C,3,0)</f>
        <v>#N/A</v>
      </c>
      <c r="G93" s="154" t="str">
        <f>VLOOKUP(Table4[[#This Row],[Site ID]],Extract!D:G,4,0)</f>
        <v>2026-04-28 14:00:23</v>
      </c>
      <c r="H93" s="166">
        <f ca="1">NOW() - G93 + TIME(1,0,0)</f>
        <v>0.24826724537221403</v>
      </c>
      <c r="I93" s="85" t="s">
        <v>7099</v>
      </c>
      <c r="J93" s="159" t="s">
        <v>7100</v>
      </c>
      <c r="K93" s="158" t="s">
        <v>163</v>
      </c>
      <c r="L93" s="158" t="str">
        <f>IF(NOT(ISERROR(SEARCH("_URH_",Table4[[#This Row],[Site Name]]))), "Huawei_Rural", IF(NOT(ISERROR(SEARCH("_H_",Table4[[#This Row],[Site Name]]))), "Huawei",IF(NOT(ISERROR(SEARCH("_Z_",Table4[[#This Row],[Site Name]]))), "ZTE","Nokia")))</f>
        <v>Huawei</v>
      </c>
      <c r="M93" s="158" t="str">
        <f ca="1">IF(H93 &lt; 1/24, "T&lt;1H", IF(AND(H93&lt;2/24, H93&gt;1/24), "1H&lt;T&lt;2H", IF(AND(H93&lt;4/24, H93&gt;2/24), "2H&lt;T&lt;4H", IF(AND(H93&lt;8/24, H93&gt;4/24), "4H&lt;T&lt;8H", IF(AND(H93&lt;16/24, H93&gt;8/24), "8H&lt;T&lt;16H",IF(AND(H93&lt;24/24, H93&gt;16/24),"16H&lt;T&lt;24H", IF(AND(H93&lt;48/24, H93&gt;24/24),"24H&lt;T&lt;48H", "T&gt;48H")))))))</f>
        <v>4H&lt;T&lt;8H</v>
      </c>
      <c r="N93" s="156" t="s">
        <v>5874</v>
      </c>
      <c r="O93" s="167" t="str">
        <f>IF(J93="Power Status check Ongoing", "En Attente status Power", IF(J93&lt;&gt;"Power Status check Ongoing", _xlfn.CONCAT(K93, " ", "Ongoing")))</f>
        <v>OCM ING Ongoing</v>
      </c>
      <c r="P93" s="167" t="e">
        <f>VLOOKUP(D93,'[3]SBC And PowerCO Info'!A:C,3,0)</f>
        <v>#N/A</v>
      </c>
      <c r="Q93" s="167" t="str">
        <f>LEFT(D93,3)</f>
        <v>NRD</v>
      </c>
      <c r="R93" s="167" t="e">
        <f>VLOOKUP(D93,'[4]SBC And PowerCO Info'!A:N,12,0)</f>
        <v>#N/A</v>
      </c>
      <c r="S93" s="168" t="str">
        <f>_xlfn.CONCAT(Table4[[#This Row],[Site Name]], ": ", IF(ISNUMBER(SEARCH(CHAR(10),J93)), LEFT(J93, SEARCH(CHAR(10),J93)-1), J93))</f>
        <v>NRD_264_H_NGONG-BARMEY-LOGOL: New site not yet transferred to MSP</v>
      </c>
      <c r="T93" s="167" t="str">
        <f>IF(ISNA(VLOOKUP([5]!Table4[[#This Row],[Site ID]],[5]PMO!A:A,1,0)),"No","Yes")</f>
        <v>Yes</v>
      </c>
      <c r="U93" s="167" t="e">
        <f>VLOOKUP(Table4[[#This Row],[Site ID]],'[6]URH &amp; URZ'!$A:$C,3,0)</f>
        <v>#N/A</v>
      </c>
      <c r="V93" s="167" t="str">
        <f>VLOOKUP(Table4[[#This Row],[Site ID]],[6]NSB!$A:$C,3,0)</f>
        <v>Not Transferred</v>
      </c>
      <c r="W93" s="167" t="e">
        <f>VLOOKUP(Table4[[#This Row],[Site ID]],[7]OCTOBRE_25!$J:$L,3,0)</f>
        <v>#N/A</v>
      </c>
    </row>
    <row r="94" spans="1:23" ht="15.5" x14ac:dyDescent="0.35">
      <c r="A94" s="103"/>
      <c r="B94" s="73" t="s">
        <v>8152</v>
      </c>
      <c r="C94" s="73" t="s">
        <v>8004</v>
      </c>
      <c r="D94" s="73" t="s">
        <v>204</v>
      </c>
      <c r="E94" s="74" t="str">
        <f>VLOOKUP(D94,[2]ACTIF!$A:$D,4,0)</f>
        <v>Camusat</v>
      </c>
      <c r="F94" s="74" t="str">
        <f>VLOOKUP(D94,[2]ACTIF!$A:$C,3,0)</f>
        <v>Good Grid + GE</v>
      </c>
      <c r="G94" s="154" t="str">
        <f>VLOOKUP(Table4[[#This Row],[Site ID]],Extract!D:G,4,0)</f>
        <v>2026-04-28 14:05:00</v>
      </c>
      <c r="H94" s="166">
        <f ca="1">NOW() - G94 + TIME(1,0,0)</f>
        <v>0.24506122685367396</v>
      </c>
      <c r="I94" s="85" t="s">
        <v>5868</v>
      </c>
      <c r="J94" s="159" t="s">
        <v>8153</v>
      </c>
      <c r="K94" s="158" t="s">
        <v>5892</v>
      </c>
      <c r="L94" s="76" t="str">
        <f>IF(NOT(ISERROR(SEARCH("_URH_",Table4[[#This Row],[Site Name]]))), "Huawei_Rural", IF(NOT(ISERROR(SEARCH("_H_",Table4[[#This Row],[Site Name]]))), "Huawei",IF(NOT(ISERROR(SEARCH("_Z_",Table4[[#This Row],[Site Name]]))), "ZTE","Nokia")))</f>
        <v>ZTE</v>
      </c>
      <c r="M94" s="76" t="str">
        <f ca="1">IF(H94 &lt; 1/24, "T&lt;1H", IF(AND(H94&lt;2/24, H94&gt;1/24), "1H&lt;T&lt;2H", IF(AND(H94&lt;4/24, H94&gt;2/24), "2H&lt;T&lt;4H", IF(AND(H94&lt;8/24, H94&gt;4/24), "4H&lt;T&lt;8H", IF(AND(H94&lt;16/24, H94&gt;8/24), "8H&lt;T&lt;16H",IF(AND(H94&lt;24/24, H94&gt;16/24),"16H&lt;T&lt;24H", IF(AND(H94&lt;48/24, H94&gt;24/24),"24H&lt;T&lt;48H", "T&gt;48H")))))))</f>
        <v>4H&lt;T&lt;8H</v>
      </c>
      <c r="N94" s="73" t="s">
        <v>5873</v>
      </c>
      <c r="O94" s="76" t="str">
        <f>IF(J94="Power Status check Ongoing", "En Attente status Power", IF(J94&lt;&gt;"Power Status check Ongoing", _xlfn.CONCAT(K94, " ", "Ongoing")))</f>
        <v>Hammer Ongoing</v>
      </c>
      <c r="P94" s="76" t="str">
        <f>VLOOKUP(D94,'[3]SBC And PowerCO Info'!A:C,3,0)</f>
        <v>LIT</v>
      </c>
      <c r="Q94" s="76" t="str">
        <f>LEFT(D94,3)</f>
        <v>LIT</v>
      </c>
      <c r="R94" s="76" t="str">
        <f>VLOOKUP(D94,'[4]SBC And PowerCO Info'!A:N,12,0)</f>
        <v>H-TELI</v>
      </c>
      <c r="S94" s="148" t="str">
        <f>_xlfn.CONCAT(Table4[[#This Row],[Site Name]], ": ", IF(ISNUMBER(SEARCH(CHAR(10),J94)), LEFT(J94, SEARCH(CHAR(10),J94)-1), J94))</f>
        <v>LIT_670_Z_Moulanga(LIT-670): Impacted by SUO_061_Z_Bekoko-MTN(SUO-061)</v>
      </c>
      <c r="T94" s="76" t="str">
        <f>IF(ISNA(VLOOKUP([5]!Table4[[#This Row],[Site ID]],[5]PMO!A:A,1,0)),"No","Yes")</f>
        <v>Yes</v>
      </c>
      <c r="U94" s="76" t="e">
        <f>VLOOKUP(Table4[[#This Row],[Site ID]],'[6]URH &amp; URZ'!$A:$C,3,0)</f>
        <v>#N/A</v>
      </c>
      <c r="V94" s="76" t="e">
        <f>VLOOKUP(Table4[[#This Row],[Site ID]],[6]NSB!$A:$C,3,0)</f>
        <v>#N/A</v>
      </c>
      <c r="W94" s="76" t="str">
        <f>VLOOKUP(Table4[[#This Row],[Site ID]],[7]OCTOBRE_25!$J:$L,3,0)</f>
        <v>Moulanga</v>
      </c>
    </row>
    <row r="95" spans="1:23" ht="15.5" x14ac:dyDescent="0.35">
      <c r="A95" s="103"/>
      <c r="B95" s="73" t="s">
        <v>8152</v>
      </c>
      <c r="C95" s="73" t="s">
        <v>8002</v>
      </c>
      <c r="D95" s="73" t="s">
        <v>189</v>
      </c>
      <c r="E95" s="74" t="str">
        <f>VLOOKUP(D95,[2]ACTIF!$A:$D,4,0)</f>
        <v>IHS</v>
      </c>
      <c r="F95" s="74" t="str">
        <f>VLOOKUP(D95,[2]ACTIF!$A:$C,3,0)</f>
        <v>Grid-Gen</v>
      </c>
      <c r="G95" s="154" t="str">
        <f>VLOOKUP(Table4[[#This Row],[Site ID]],Extract!D:G,4,0)</f>
        <v>2026-04-28 14:05:01</v>
      </c>
      <c r="H95" s="166">
        <f ca="1">NOW() - G95 + TIME(1,0,0)</f>
        <v>0.24504965277689431</v>
      </c>
      <c r="I95" s="85" t="s">
        <v>5868</v>
      </c>
      <c r="J95" s="159" t="s">
        <v>8154</v>
      </c>
      <c r="K95" s="158" t="s">
        <v>5892</v>
      </c>
      <c r="L95" s="76" t="str">
        <f>IF(NOT(ISERROR(SEARCH("_URH_",Table4[[#This Row],[Site Name]]))), "Huawei_Rural", IF(NOT(ISERROR(SEARCH("_H_",Table4[[#This Row],[Site Name]]))), "Huawei",IF(NOT(ISERROR(SEARCH("_Z_",Table4[[#This Row],[Site Name]]))), "ZTE","Nokia")))</f>
        <v>ZTE</v>
      </c>
      <c r="M95" s="76" t="str">
        <f ca="1">IF(H95 &lt; 1/24, "T&lt;1H", IF(AND(H95&lt;2/24, H95&gt;1/24), "1H&lt;T&lt;2H", IF(AND(H95&lt;4/24, H95&gt;2/24), "2H&lt;T&lt;4H", IF(AND(H95&lt;8/24, H95&gt;4/24), "4H&lt;T&lt;8H", IF(AND(H95&lt;16/24, H95&gt;8/24), "8H&lt;T&lt;16H",IF(AND(H95&lt;24/24, H95&gt;16/24),"16H&lt;T&lt;24H", IF(AND(H95&lt;48/24, H95&gt;24/24),"24H&lt;T&lt;48H", "T&gt;48H")))))))</f>
        <v>4H&lt;T&lt;8H</v>
      </c>
      <c r="N95" s="73" t="s">
        <v>5873</v>
      </c>
      <c r="O95" s="76" t="str">
        <f>IF(J95="Power Status check Ongoing", "En Attente status Power", IF(J95&lt;&gt;"Power Status check Ongoing", _xlfn.CONCAT(K95, " ", "Ongoing")))</f>
        <v>Hammer Ongoing</v>
      </c>
      <c r="P95" s="76" t="str">
        <f>VLOOKUP(D95,'[3]SBC And PowerCO Info'!A:C,3,0)</f>
        <v>SUO</v>
      </c>
      <c r="Q95" s="76" t="str">
        <f>LEFT(D95,3)</f>
        <v>SUO</v>
      </c>
      <c r="R95" s="76" t="str">
        <f>VLOOKUP(D95,'[4]SBC And PowerCO Info'!A:N,12,0)</f>
        <v>H-TELI</v>
      </c>
      <c r="S95" s="148" t="str">
        <f>_xlfn.CONCAT(Table4[[#This Row],[Site Name]], ": ", IF(ISNUMBER(SEARCH(CHAR(10),J95)), LEFT(J95, SEARCH(CHAR(10),J95)-1), J95))</f>
        <v xml:space="preserve">SUO_061_Z_Bekoko-MTN(SUO-061): 28/04/2026 Besoin d'un fme sur site pour effectuer le reset du MPR </v>
      </c>
      <c r="T95" s="76" t="str">
        <f>IF(ISNA(VLOOKUP([5]!Table4[[#This Row],[Site ID]],[5]PMO!A:A,1,0)),"No","Yes")</f>
        <v>Yes</v>
      </c>
      <c r="U95" s="76" t="e">
        <f>VLOOKUP(Table4[[#This Row],[Site ID]],'[6]URH &amp; URZ'!$A:$C,3,0)</f>
        <v>#N/A</v>
      </c>
      <c r="V95" s="76" t="e">
        <f>VLOOKUP(Table4[[#This Row],[Site ID]],[6]NSB!$A:$C,3,0)</f>
        <v>#N/A</v>
      </c>
      <c r="W95" s="76" t="str">
        <f>VLOOKUP(Table4[[#This Row],[Site ID]],[7]OCTOBRE_25!$J:$L,3,0)</f>
        <v>Bekoko</v>
      </c>
    </row>
    <row r="96" spans="1:23" ht="15.5" x14ac:dyDescent="0.35">
      <c r="A96" s="103"/>
      <c r="B96" s="73" t="s">
        <v>8157</v>
      </c>
      <c r="C96" s="73" t="s">
        <v>7999</v>
      </c>
      <c r="D96" s="73" t="s">
        <v>209</v>
      </c>
      <c r="E96" s="74" t="str">
        <f>VLOOKUP(D96,[2]ACTIF!$A:$D,4,0)</f>
        <v>Camusat</v>
      </c>
      <c r="F96" s="74" t="str">
        <f>VLOOKUP(D96,[2]ACTIF!$A:$C,3,0)</f>
        <v>Medium Grid + Solar + GE</v>
      </c>
      <c r="G96" s="154" t="str">
        <f>VLOOKUP(Table4[[#This Row],[Site ID]],Extract!D:G,4,0)</f>
        <v>2026-04-28 14:14:46</v>
      </c>
      <c r="H96" s="166">
        <f ca="1">NOW() - G96 + TIME(1,0,0)</f>
        <v>0.23827881944695642</v>
      </c>
      <c r="I96" s="85" t="s">
        <v>5868</v>
      </c>
      <c r="J96" s="159" t="s">
        <v>8156</v>
      </c>
      <c r="K96" s="158" t="s">
        <v>5892</v>
      </c>
      <c r="L96" s="76" t="str">
        <f>IF(NOT(ISERROR(SEARCH("_URH_",Table4[[#This Row],[Site Name]]))), "Huawei_Rural", IF(NOT(ISERROR(SEARCH("_H_",Table4[[#This Row],[Site Name]]))), "Huawei",IF(NOT(ISERROR(SEARCH("_Z_",Table4[[#This Row],[Site Name]]))), "ZTE","Nokia")))</f>
        <v>ZTE</v>
      </c>
      <c r="M96" s="76" t="str">
        <f ca="1">IF(H96 &lt; 1/24, "T&lt;1H", IF(AND(H96&lt;2/24, H96&gt;1/24), "1H&lt;T&lt;2H", IF(AND(H96&lt;4/24, H96&gt;2/24), "2H&lt;T&lt;4H", IF(AND(H96&lt;8/24, H96&gt;4/24), "4H&lt;T&lt;8H", IF(AND(H96&lt;16/24, H96&gt;8/24), "8H&lt;T&lt;16H",IF(AND(H96&lt;24/24, H96&gt;16/24),"16H&lt;T&lt;24H", IF(AND(H96&lt;48/24, H96&gt;24/24),"24H&lt;T&lt;48H", "T&gt;48H")))))))</f>
        <v>4H&lt;T&lt;8H</v>
      </c>
      <c r="N96" s="73" t="s">
        <v>5873</v>
      </c>
      <c r="O96" s="76" t="str">
        <f>IF(J96="Power Status check Ongoing", "En Attente status Power", IF(J96&lt;&gt;"Power Status check Ongoing", _xlfn.CONCAT(K96, " ", "Ongoing")))</f>
        <v>Hammer Ongoing</v>
      </c>
      <c r="P96" s="76" t="str">
        <f>VLOOKUP(D96,'[3]SBC And PowerCO Info'!A:C,3,0)</f>
        <v>SUD</v>
      </c>
      <c r="Q96" s="76" t="str">
        <f>LEFT(D96,3)</f>
        <v>SUD</v>
      </c>
      <c r="R96" s="76" t="str">
        <f>VLOOKUP(D96,'[4]SBC And PowerCO Info'!A:N,12,0)</f>
        <v>H-TELI</v>
      </c>
      <c r="S96" s="148" t="str">
        <f>_xlfn.CONCAT(Table4[[#This Row],[Site Name]], ": ", IF(ISNUMBER(SEARCH(CHAR(10),J96)), LEFT(J96, SEARCH(CHAR(10),J96)-1), J96))</f>
        <v>SUD_079_Z_Kribi-Londji(SUD-079): Impacted by SUD_021_Z_Mpoloungoue(SUD-021)</v>
      </c>
      <c r="T96" s="76" t="str">
        <f>IF(ISNA(VLOOKUP([5]!Table4[[#This Row],[Site ID]],[5]PMO!A:A,1,0)),"No","Yes")</f>
        <v>Yes</v>
      </c>
      <c r="U96" s="76" t="e">
        <f>VLOOKUP(Table4[[#This Row],[Site ID]],'[6]URH &amp; URZ'!$A:$C,3,0)</f>
        <v>#N/A</v>
      </c>
      <c r="V96" s="76" t="e">
        <f>VLOOKUP(Table4[[#This Row],[Site ID]],[6]NSB!$A:$C,3,0)</f>
        <v>#N/A</v>
      </c>
      <c r="W96" s="76" t="str">
        <f>VLOOKUP(Table4[[#This Row],[Site ID]],[7]OCTOBRE_25!$J:$L,3,0)</f>
        <v>Kribi</v>
      </c>
    </row>
    <row r="97" spans="1:23" ht="15.5" x14ac:dyDescent="0.35">
      <c r="A97" s="103"/>
      <c r="B97" s="73" t="s">
        <v>8157</v>
      </c>
      <c r="C97" s="73" t="s">
        <v>7997</v>
      </c>
      <c r="D97" s="73" t="s">
        <v>3421</v>
      </c>
      <c r="E97" s="74" t="str">
        <f>VLOOKUP(D97,[2]ACTIF!$A:$D,4,0)</f>
        <v>IHS</v>
      </c>
      <c r="F97" s="74" t="str">
        <f>VLOOKUP(D97,[2]ACTIF!$A:$C,3,0)</f>
        <v>Grid-Gen-Lithium</v>
      </c>
      <c r="G97" s="154" t="str">
        <f>VLOOKUP(Table4[[#This Row],[Site ID]],Extract!D:G,4,0)</f>
        <v>2026-04-28 14:15:34</v>
      </c>
      <c r="H97" s="166">
        <f ca="1">NOW() - G97 + TIME(1,0,0)</f>
        <v>0.23772326389250034</v>
      </c>
      <c r="I97" s="85" t="s">
        <v>5868</v>
      </c>
      <c r="J97" s="159" t="s">
        <v>8156</v>
      </c>
      <c r="K97" s="158" t="s">
        <v>5892</v>
      </c>
      <c r="L97" s="76" t="str">
        <f>IF(NOT(ISERROR(SEARCH("_URH_",Table4[[#This Row],[Site Name]]))), "Huawei_Rural", IF(NOT(ISERROR(SEARCH("_H_",Table4[[#This Row],[Site Name]]))), "Huawei",IF(NOT(ISERROR(SEARCH("_Z_",Table4[[#This Row],[Site Name]]))), "ZTE","Nokia")))</f>
        <v>ZTE</v>
      </c>
      <c r="M97" s="76" t="str">
        <f ca="1">IF(H97 &lt; 1/24, "T&lt;1H", IF(AND(H97&lt;2/24, H97&gt;1/24), "1H&lt;T&lt;2H", IF(AND(H97&lt;4/24, H97&gt;2/24), "2H&lt;T&lt;4H", IF(AND(H97&lt;8/24, H97&gt;4/24), "4H&lt;T&lt;8H", IF(AND(H97&lt;16/24, H97&gt;8/24), "8H&lt;T&lt;16H",IF(AND(H97&lt;24/24, H97&gt;16/24),"16H&lt;T&lt;24H", IF(AND(H97&lt;48/24, H97&gt;24/24),"24H&lt;T&lt;48H", "T&gt;48H")))))))</f>
        <v>4H&lt;T&lt;8H</v>
      </c>
      <c r="N97" s="73" t="s">
        <v>5873</v>
      </c>
      <c r="O97" s="76" t="str">
        <f>IF(J97="Power Status check Ongoing", "En Attente status Power", IF(J97&lt;&gt;"Power Status check Ongoing", _xlfn.CONCAT(K97, " ", "Ongoing")))</f>
        <v>Hammer Ongoing</v>
      </c>
      <c r="P97" s="76" t="str">
        <f>VLOOKUP(D97,'[3]SBC And PowerCO Info'!A:C,3,0)</f>
        <v>SUD</v>
      </c>
      <c r="Q97" s="76" t="str">
        <f>LEFT(D97,3)</f>
        <v>SUD</v>
      </c>
      <c r="R97" s="76" t="str">
        <f>VLOOKUP(D97,'[4]SBC And PowerCO Info'!A:N,12,0)</f>
        <v>H-TELI</v>
      </c>
      <c r="S97" s="148" t="str">
        <f>_xlfn.CONCAT(Table4[[#This Row],[Site Name]], ": ", IF(ISNUMBER(SEARCH(CHAR(10),J97)), LEFT(J97, SEARCH(CHAR(10),J97)-1), J97))</f>
        <v>SUD_021_Z_Mpoloungoue(SUD-021): Impacted by SUD_021_Z_Mpoloungoue(SUD-021)</v>
      </c>
      <c r="T97" s="76" t="str">
        <f>IF(ISNA(VLOOKUP([5]!Table4[[#This Row],[Site ID]],[5]PMO!A:A,1,0)),"No","Yes")</f>
        <v>Yes</v>
      </c>
      <c r="U97" s="76" t="e">
        <f>VLOOKUP(Table4[[#This Row],[Site ID]],'[6]URH &amp; URZ'!$A:$C,3,0)</f>
        <v>#N/A</v>
      </c>
      <c r="V97" s="76" t="e">
        <f>VLOOKUP(Table4[[#This Row],[Site ID]],[6]NSB!$A:$C,3,0)</f>
        <v>#N/A</v>
      </c>
      <c r="W97" s="76" t="str">
        <f>VLOOKUP(Table4[[#This Row],[Site ID]],[7]OCTOBRE_25!$J:$L,3,0)</f>
        <v>Mpoloungoue</v>
      </c>
    </row>
    <row r="98" spans="1:23" ht="31" x14ac:dyDescent="0.35">
      <c r="A98" s="103"/>
      <c r="B98" s="73" t="s">
        <v>8157</v>
      </c>
      <c r="C98" s="73" t="s">
        <v>7995</v>
      </c>
      <c r="D98" s="73" t="s">
        <v>5934</v>
      </c>
      <c r="E98" s="74" t="e">
        <f>VLOOKUP(D98,[2]ACTIF!$A:$D,4,0)</f>
        <v>#N/A</v>
      </c>
      <c r="F98" s="74" t="e">
        <f>VLOOKUP(D98,[2]ACTIF!$A:$C,3,0)</f>
        <v>#N/A</v>
      </c>
      <c r="G98" s="154" t="str">
        <f>VLOOKUP(Table4[[#This Row],[Site ID]],Extract!D:G,4,0)</f>
        <v>2026-04-28 14:15:35</v>
      </c>
      <c r="H98" s="166">
        <f ca="1">NOW() - G98 + TIME(1,0,0)</f>
        <v>0.23771168981572069</v>
      </c>
      <c r="I98" s="85" t="s">
        <v>5868</v>
      </c>
      <c r="J98" s="159" t="s">
        <v>8155</v>
      </c>
      <c r="K98" s="158" t="s">
        <v>5892</v>
      </c>
      <c r="L98" s="76" t="str">
        <f>IF(NOT(ISERROR(SEARCH("_URH_",Table4[[#This Row],[Site Name]]))), "Huawei_Rural", IF(NOT(ISERROR(SEARCH("_H_",Table4[[#This Row],[Site Name]]))), "Huawei",IF(NOT(ISERROR(SEARCH("_Z_",Table4[[#This Row],[Site Name]]))), "ZTE","Nokia")))</f>
        <v>ZTE</v>
      </c>
      <c r="M98" s="76" t="str">
        <f ca="1">IF(H98 &lt; 1/24, "T&lt;1H", IF(AND(H98&lt;2/24, H98&gt;1/24), "1H&lt;T&lt;2H", IF(AND(H98&lt;4/24, H98&gt;2/24), "2H&lt;T&lt;4H", IF(AND(H98&lt;8/24, H98&gt;4/24), "4H&lt;T&lt;8H", IF(AND(H98&lt;16/24, H98&gt;8/24), "8H&lt;T&lt;16H",IF(AND(H98&lt;24/24, H98&gt;16/24),"16H&lt;T&lt;24H", IF(AND(H98&lt;48/24, H98&gt;24/24),"24H&lt;T&lt;48H", "T&gt;48H")))))))</f>
        <v>4H&lt;T&lt;8H</v>
      </c>
      <c r="N98" s="73" t="s">
        <v>5873</v>
      </c>
      <c r="O98" s="76" t="str">
        <f>IF(J98="Power Status check Ongoing", "En Attente status Power", IF(J98&lt;&gt;"Power Status check Ongoing", _xlfn.CONCAT(K98, " ", "Ongoing")))</f>
        <v>Hammer Ongoing</v>
      </c>
      <c r="P98" s="76" t="e">
        <f>VLOOKUP(D98,'[3]SBC And PowerCO Info'!A:C,3,0)</f>
        <v>#N/A</v>
      </c>
      <c r="Q98" s="76" t="str">
        <f>LEFT(D98,3)</f>
        <v>SUD</v>
      </c>
      <c r="R98" s="76" t="e">
        <f>VLOOKUP(D98,'[4]SBC And PowerCO Info'!A:N,12,0)</f>
        <v>#N/A</v>
      </c>
      <c r="S98" s="148" t="str">
        <f>_xlfn.CONCAT(Table4[[#This Row],[Site Name]], ": ", IF(ISNUMBER(SEARCH(CHAR(10),J98)), LEFT(J98, SEARCH(CHAR(10),J98)-1), J98))</f>
        <v xml:space="preserve">SUD_176_Z_Kribi-Mpolongwe-II(SUD-176): 28/04/2026 besoin d'un fme sur site pour verifier le status du MPR  fme lucie activé ETA asap </v>
      </c>
      <c r="T98" s="76" t="str">
        <f>IF(ISNA(VLOOKUP([5]!Table4[[#This Row],[Site ID]],[5]PMO!A:A,1,0)),"No","Yes")</f>
        <v>Yes</v>
      </c>
      <c r="U98" s="76" t="e">
        <f>VLOOKUP(Table4[[#This Row],[Site ID]],'[6]URH &amp; URZ'!$A:$C,3,0)</f>
        <v>#N/A</v>
      </c>
      <c r="V98" s="76" t="str">
        <f>VLOOKUP(Table4[[#This Row],[Site ID]],[6]NSB!$A:$C,3,0)</f>
        <v>Not Transferred</v>
      </c>
      <c r="W98" s="76" t="e">
        <f>VLOOKUP(Table4[[#This Row],[Site ID]],[7]OCTOBRE_25!$J:$L,3,0)</f>
        <v>#N/A</v>
      </c>
    </row>
    <row r="99" spans="1:23" ht="15.5" x14ac:dyDescent="0.35">
      <c r="A99" s="103"/>
      <c r="B99" s="73" t="s">
        <v>8157</v>
      </c>
      <c r="C99" s="73" t="s">
        <v>7993</v>
      </c>
      <c r="D99" s="73" t="s">
        <v>208</v>
      </c>
      <c r="E99" s="74" t="str">
        <f>VLOOKUP(D99,[2]ACTIF!$A:$D,4,0)</f>
        <v>IHS</v>
      </c>
      <c r="F99" s="74" t="str">
        <f>VLOOKUP(D99,[2]ACTIF!$A:$C,3,0)</f>
        <v>Grid-Gen</v>
      </c>
      <c r="G99" s="154" t="str">
        <f>VLOOKUP(Table4[[#This Row],[Site ID]],Extract!D:G,4,0)</f>
        <v>2026-04-28 14:15:36</v>
      </c>
      <c r="H99" s="166">
        <f ca="1">NOW() - G99 + TIME(1,0,0)</f>
        <v>0.23770011573894104</v>
      </c>
      <c r="I99" s="85" t="s">
        <v>5868</v>
      </c>
      <c r="J99" s="159" t="s">
        <v>8156</v>
      </c>
      <c r="K99" s="158" t="s">
        <v>5892</v>
      </c>
      <c r="L99" s="76" t="str">
        <f>IF(NOT(ISERROR(SEARCH("_URH_",Table4[[#This Row],[Site Name]]))), "Huawei_Rural", IF(NOT(ISERROR(SEARCH("_H_",Table4[[#This Row],[Site Name]]))), "Huawei",IF(NOT(ISERROR(SEARCH("_Z_",Table4[[#This Row],[Site Name]]))), "ZTE","Nokia")))</f>
        <v>ZTE</v>
      </c>
      <c r="M99" s="76" t="str">
        <f ca="1">IF(H99 &lt; 1/24, "T&lt;1H", IF(AND(H99&lt;2/24, H99&gt;1/24), "1H&lt;T&lt;2H", IF(AND(H99&lt;4/24, H99&gt;2/24), "2H&lt;T&lt;4H", IF(AND(H99&lt;8/24, H99&gt;4/24), "4H&lt;T&lt;8H", IF(AND(H99&lt;16/24, H99&gt;8/24), "8H&lt;T&lt;16H",IF(AND(H99&lt;24/24, H99&gt;16/24),"16H&lt;T&lt;24H", IF(AND(H99&lt;48/24, H99&gt;24/24),"24H&lt;T&lt;48H", "T&gt;48H")))))))</f>
        <v>4H&lt;T&lt;8H</v>
      </c>
      <c r="N99" s="73" t="s">
        <v>5873</v>
      </c>
      <c r="O99" s="76" t="str">
        <f>IF(J99="Power Status check Ongoing", "En Attente status Power", IF(J99&lt;&gt;"Power Status check Ongoing", _xlfn.CONCAT(K99, " ", "Ongoing")))</f>
        <v>Hammer Ongoing</v>
      </c>
      <c r="P99" s="76" t="str">
        <f>VLOOKUP(D99,'[3]SBC And PowerCO Info'!A:C,3,0)</f>
        <v>SUD</v>
      </c>
      <c r="Q99" s="76" t="str">
        <f>LEFT(D99,3)</f>
        <v>SUD</v>
      </c>
      <c r="R99" s="76" t="str">
        <f>VLOOKUP(D99,'[4]SBC And PowerCO Info'!A:N,12,0)</f>
        <v>H-TELI</v>
      </c>
      <c r="S99" s="148" t="str">
        <f>_xlfn.CONCAT(Table4[[#This Row],[Site Name]], ": ", IF(ISNUMBER(SEARCH(CHAR(10),J99)), LEFT(J99, SEARCH(CHAR(10),J99)-1), J99))</f>
        <v>SUD_053_Z_Kribi-Mpala(SUD-053): Impacted by SUD_021_Z_Mpoloungoue(SUD-021)</v>
      </c>
      <c r="T99" s="76" t="str">
        <f>IF(ISNA(VLOOKUP([5]!Table4[[#This Row],[Site ID]],[5]PMO!A:A,1,0)),"No","Yes")</f>
        <v>Yes</v>
      </c>
      <c r="U99" s="76" t="e">
        <f>VLOOKUP(Table4[[#This Row],[Site ID]],'[6]URH &amp; URZ'!$A:$C,3,0)</f>
        <v>#N/A</v>
      </c>
      <c r="V99" s="76" t="e">
        <f>VLOOKUP(Table4[[#This Row],[Site ID]],[6]NSB!$A:$C,3,0)</f>
        <v>#N/A</v>
      </c>
      <c r="W99" s="76" t="str">
        <f>VLOOKUP(Table4[[#This Row],[Site ID]],[7]OCTOBRE_25!$J:$L,3,0)</f>
        <v>Kribi</v>
      </c>
    </row>
    <row r="100" spans="1:23" ht="15.5" x14ac:dyDescent="0.35">
      <c r="A100" s="104"/>
      <c r="B100" s="78" t="s">
        <v>8159</v>
      </c>
      <c r="C100" s="78" t="s">
        <v>8160</v>
      </c>
      <c r="D100" s="78" t="s">
        <v>574</v>
      </c>
      <c r="E100" s="79" t="str">
        <f>VLOOKUP(D100,[2]ACTIF!$A:$D,4,0)</f>
        <v>IHS</v>
      </c>
      <c r="F100" s="79" t="str">
        <f>VLOOKUP(D100,[2]ACTIF!$A:$C,3,0)</f>
        <v>Hybrid Gen</v>
      </c>
      <c r="G100" s="154">
        <f>VLOOKUP(Table4[[#This Row],[Site ID]],Extract!D:G,4,0)</f>
        <v>46140.654178240744</v>
      </c>
      <c r="H100" s="166">
        <f ca="1">NOW() - G100 + TIME(1,0,0)</f>
        <v>0.17768854166448969</v>
      </c>
      <c r="I100" s="85" t="s">
        <v>5895</v>
      </c>
      <c r="J100" s="159" t="s">
        <v>8158</v>
      </c>
      <c r="K100" s="158" t="str">
        <f>Table4[[#This Row],[PowerCO]]</f>
        <v>IHS</v>
      </c>
      <c r="L100" s="80" t="str">
        <f>IF(NOT(ISERROR(SEARCH("_URH_",Table4[[#This Row],[Site Name]]))), "Huawei_Rural", IF(NOT(ISERROR(SEARCH("_H_",Table4[[#This Row],[Site Name]]))), "Huawei",IF(NOT(ISERROR(SEARCH("_Z_",Table4[[#This Row],[Site Name]]))), "ZTE","Nokia")))</f>
        <v>Nokia</v>
      </c>
      <c r="M100" s="80" t="str">
        <f ca="1">IF(H100 &lt; 1/24, "T&lt;1H", IF(AND(H100&lt;2/24, H100&gt;1/24), "1H&lt;T&lt;2H", IF(AND(H100&lt;4/24, H100&gt;2/24), "2H&lt;T&lt;4H", IF(AND(H100&lt;8/24, H100&gt;4/24), "4H&lt;T&lt;8H", IF(AND(H100&lt;16/24, H100&gt;8/24), "8H&lt;T&lt;16H",IF(AND(H100&lt;24/24, H100&gt;16/24),"16H&lt;T&lt;24H", IF(AND(H100&lt;48/24, H100&gt;24/24),"24H&lt;T&lt;48H", "T&gt;48H")))))))</f>
        <v>4H&lt;T&lt;8H</v>
      </c>
      <c r="N100" s="78" t="s">
        <v>5870</v>
      </c>
      <c r="O100" s="80" t="str">
        <f>IF(J100="Power Status check Ongoing", "En Attente status Power", IF(J100&lt;&gt;"Power Status check Ongoing", _xlfn.CONCAT(K100, " ", "Ongoing")))</f>
        <v>IHS Ongoing</v>
      </c>
      <c r="P100" s="80" t="str">
        <f>VLOOKUP(D100,'[3]SBC And PowerCO Info'!A:C,3,0)</f>
        <v>SUO</v>
      </c>
      <c r="Q100" s="80" t="str">
        <f>LEFT(D100,3)</f>
        <v>SUO</v>
      </c>
      <c r="R100" s="80" t="str">
        <f>VLOOKUP(D100,'[4]SBC And PowerCO Info'!A:N,12,0)</f>
        <v>H-TELI</v>
      </c>
      <c r="S100" s="150" t="str">
        <f>_xlfn.CONCAT(Table4[[#This Row],[Site Name]], ": ", IF(ISNUMBER(SEARCH(CHAR(10),J100)), LEFT(J100, SEARCH(CHAR(10),J100)-1), J100))</f>
        <v>SUO_165_N_Mabeta: Impacted by SUO_081_H_Limbe-Bimbia-CRTV</v>
      </c>
      <c r="T100" s="80" t="str">
        <f>IF(ISNA(VLOOKUP([5]!Table4[[#This Row],[Site ID]],[5]PMO!A:A,1,0)),"No","Yes")</f>
        <v>Yes</v>
      </c>
      <c r="U100" s="80" t="e">
        <f>VLOOKUP(Table4[[#This Row],[Site ID]],'[6]URH &amp; URZ'!$A:$C,3,0)</f>
        <v>#N/A</v>
      </c>
      <c r="V100" s="80" t="e">
        <f>VLOOKUP(Table4[[#This Row],[Site ID]],[6]NSB!$A:$C,3,0)</f>
        <v>#N/A</v>
      </c>
      <c r="W100" s="80" t="str">
        <f>VLOOKUP(Table4[[#This Row],[Site ID]],[7]OCTOBRE_25!$J:$L,3,0)</f>
        <v>Limbe</v>
      </c>
    </row>
    <row r="101" spans="1:23" ht="31" x14ac:dyDescent="0.35">
      <c r="A101" s="103"/>
      <c r="B101" s="73"/>
      <c r="C101" s="103" t="s">
        <v>7582</v>
      </c>
      <c r="D101" s="73" t="s">
        <v>3812</v>
      </c>
      <c r="E101" s="74" t="str">
        <f>VLOOKUP(D101,[2]ACTIF!$A:$D,4,0)</f>
        <v>Camusat</v>
      </c>
      <c r="F101" s="74" t="str">
        <f>VLOOKUP(D101,[2]ACTIF!$A:$C,3,0)</f>
        <v>Medium Grid + GE</v>
      </c>
      <c r="G101" s="154" t="str">
        <f>VLOOKUP(Table4[[#This Row],[Site ID]],Extract!D:G,4,0)</f>
        <v>2026-04-28 15:48:52</v>
      </c>
      <c r="H101" s="166">
        <f ca="1">NOW() - G101 + TIME(1,0,0)</f>
        <v>0.17293159722127407</v>
      </c>
      <c r="I101" s="85" t="s">
        <v>5868</v>
      </c>
      <c r="J101" s="159" t="s">
        <v>8161</v>
      </c>
      <c r="K101" s="158" t="s">
        <v>5892</v>
      </c>
      <c r="L101" s="76" t="str">
        <f>IF(NOT(ISERROR(SEARCH("_URH_",Table4[[#This Row],[Site Name]]))), "Huawei_Rural", IF(NOT(ISERROR(SEARCH("_H_",Table4[[#This Row],[Site Name]]))), "Huawei",IF(NOT(ISERROR(SEARCH("_Z_",Table4[[#This Row],[Site Name]]))), "ZTE","Nokia")))</f>
        <v>Huawei</v>
      </c>
      <c r="M101" s="76" t="str">
        <f ca="1">IF(H101 &lt; 1/24, "T&lt;1H", IF(AND(H101&lt;2/24, H101&gt;1/24), "1H&lt;T&lt;2H", IF(AND(H101&lt;4/24, H101&gt;2/24), "2H&lt;T&lt;4H", IF(AND(H101&lt;8/24, H101&gt;4/24), "4H&lt;T&lt;8H", IF(AND(H101&lt;16/24, H101&gt;8/24), "8H&lt;T&lt;16H",IF(AND(H101&lt;24/24, H101&gt;16/24),"16H&lt;T&lt;24H", IF(AND(H101&lt;48/24, H101&gt;24/24),"24H&lt;T&lt;48H", "T&gt;48H")))))))</f>
        <v>4H&lt;T&lt;8H</v>
      </c>
      <c r="N101" s="103" t="s">
        <v>5872</v>
      </c>
      <c r="O101" s="76" t="str">
        <f>IF(J101="Power Status check Ongoing", "En Attente status Power", IF(J101&lt;&gt;"Power Status check Ongoing", _xlfn.CONCAT(K101, " ", "Ongoing")))</f>
        <v>Hammer Ongoing</v>
      </c>
      <c r="P101" s="76" t="str">
        <f>VLOOKUP(D101,'[3]SBC And PowerCO Info'!A:C,3,0)</f>
        <v>SUO</v>
      </c>
      <c r="Q101" s="76" t="str">
        <f>LEFT(D101,3)</f>
        <v>SUO</v>
      </c>
      <c r="R101" s="76" t="str">
        <f>VLOOKUP(D101,'[4]SBC And PowerCO Info'!A:N,12,0)</f>
        <v>H-TELI</v>
      </c>
      <c r="S101" s="148" t="str">
        <f>_xlfn.CONCAT(Table4[[#This Row],[Site Name]], ": ", IF(ISNUMBER(SEARCH(CHAR(10),J101)), LEFT(J101, SEARCH(CHAR(10),J101)-1), J101))</f>
        <v xml:space="preserve">SUO_241_H_Buea-Prime22: 28/04/2026 Besoin d'un fm sur site pour verifier le status du MPR et la chaine antennaire de l ODU </v>
      </c>
      <c r="T101" s="76" t="str">
        <f>IF(ISNA(VLOOKUP([5]!Table4[[#This Row],[Site ID]],[5]PMO!A:A,1,0)),"No","Yes")</f>
        <v>Yes</v>
      </c>
      <c r="U101" s="76" t="e">
        <f>VLOOKUP(Table4[[#This Row],[Site ID]],'[6]URH &amp; URZ'!$A:$C,3,0)</f>
        <v>#N/A</v>
      </c>
      <c r="V101" s="76" t="e">
        <f>VLOOKUP(Table4[[#This Row],[Site ID]],[6]NSB!$A:$C,3,0)</f>
        <v>#N/A</v>
      </c>
      <c r="W101" s="76" t="str">
        <f>VLOOKUP(Table4[[#This Row],[Site ID]],[7]OCTOBRE_25!$J:$L,3,0)</f>
        <v>Kumba</v>
      </c>
    </row>
    <row r="102" spans="1:23" ht="15.5" x14ac:dyDescent="0.35">
      <c r="A102" s="103"/>
      <c r="B102" s="73" t="s">
        <v>8164</v>
      </c>
      <c r="C102" s="73" t="s">
        <v>8110</v>
      </c>
      <c r="D102" s="73" t="s">
        <v>6398</v>
      </c>
      <c r="E102" s="74" t="e">
        <f>VLOOKUP(D102,[2]ACTIF!$A:$D,4,0)</f>
        <v>#N/A</v>
      </c>
      <c r="F102" s="74" t="e">
        <f>VLOOKUP(D102,[2]ACTIF!$A:$C,3,0)</f>
        <v>#N/A</v>
      </c>
      <c r="G102" s="154" t="str">
        <f>VLOOKUP(Table4[[#This Row],[Site ID]],Extract!D:G,4,0)</f>
        <v>2026-04-28 16:11:32</v>
      </c>
      <c r="H102" s="166">
        <f ca="1">NOW() - G102 + TIME(1,0,0)</f>
        <v>0.15719085648258138</v>
      </c>
      <c r="I102" s="85" t="s">
        <v>5895</v>
      </c>
      <c r="J102" s="159" t="s">
        <v>8162</v>
      </c>
      <c r="K102" s="158" t="s">
        <v>5867</v>
      </c>
      <c r="L102" s="76" t="str">
        <f>IF(NOT(ISERROR(SEARCH("_URH_",Table4[[#This Row],[Site Name]]))), "Huawei_Rural", IF(NOT(ISERROR(SEARCH("_H_",Table4[[#This Row],[Site Name]]))), "Huawei",IF(NOT(ISERROR(SEARCH("_Z_",Table4[[#This Row],[Site Name]]))), "ZTE","Nokia")))</f>
        <v>ZTE</v>
      </c>
      <c r="M102" s="76" t="str">
        <f ca="1">IF(H102 &lt; 1/24, "T&lt;1H", IF(AND(H102&lt;2/24, H102&gt;1/24), "1H&lt;T&lt;2H", IF(AND(H102&lt;4/24, H102&gt;2/24), "2H&lt;T&lt;4H", IF(AND(H102&lt;8/24, H102&gt;4/24), "4H&lt;T&lt;8H", IF(AND(H102&lt;16/24, H102&gt;8/24), "8H&lt;T&lt;16H",IF(AND(H102&lt;24/24, H102&gt;16/24),"16H&lt;T&lt;24H", IF(AND(H102&lt;48/24, H102&gt;24/24),"24H&lt;T&lt;48H", "T&gt;48H")))))))</f>
        <v>2H&lt;T&lt;4H</v>
      </c>
      <c r="N102" s="73" t="s">
        <v>5873</v>
      </c>
      <c r="O102" s="76" t="str">
        <f>IF(J102="Power Status check Ongoing", "En Attente status Power", IF(J102&lt;&gt;"Power Status check Ongoing", _xlfn.CONCAT(K102, " ", "Ongoing")))</f>
        <v>Camusat Ongoing</v>
      </c>
      <c r="P102" s="76" t="e">
        <f>VLOOKUP(D102,'[3]SBC And PowerCO Info'!A:C,3,0)</f>
        <v>#N/A</v>
      </c>
      <c r="Q102" s="76" t="str">
        <f>LEFT(D102,3)</f>
        <v>LIT</v>
      </c>
      <c r="R102" s="76" t="e">
        <f>VLOOKUP(D102,'[4]SBC And PowerCO Info'!A:N,12,0)</f>
        <v>#N/A</v>
      </c>
      <c r="S102" s="148" t="str">
        <f>_xlfn.CONCAT(Table4[[#This Row],[Site Name]], ": ", IF(ISNUMBER(SEARCH(CHAR(10),J102)), LEFT(J102, SEARCH(CHAR(10),J102)-1), J102))</f>
        <v>LIT_978_Z_Edea-Beon-IHS(LIT-978): Impacted by LIT_078_Z_Edea-Ville(LIT-078)</v>
      </c>
      <c r="T102" s="76" t="str">
        <f>IF(ISNA(VLOOKUP([5]!Table4[[#This Row],[Site ID]],[5]PMO!A:A,1,0)),"No","Yes")</f>
        <v>Yes</v>
      </c>
      <c r="U102" s="76" t="e">
        <f>VLOOKUP(Table4[[#This Row],[Site ID]],'[6]URH &amp; URZ'!$A:$C,3,0)</f>
        <v>#N/A</v>
      </c>
      <c r="V102" s="76" t="str">
        <f>VLOOKUP(Table4[[#This Row],[Site ID]],[6]NSB!$A:$C,3,0)</f>
        <v>Transferred</v>
      </c>
      <c r="W102" s="76" t="e">
        <f>VLOOKUP(Table4[[#This Row],[Site ID]],[7]OCTOBRE_25!$J:$L,3,0)</f>
        <v>#N/A</v>
      </c>
    </row>
    <row r="103" spans="1:23" ht="15.5" x14ac:dyDescent="0.35">
      <c r="A103" s="103"/>
      <c r="B103" s="73" t="s">
        <v>8164</v>
      </c>
      <c r="C103" s="73" t="s">
        <v>8108</v>
      </c>
      <c r="D103" s="73" t="s">
        <v>3374</v>
      </c>
      <c r="E103" s="74" t="str">
        <f>VLOOKUP(D103,[2]ACTIF!$A:$D,4,0)</f>
        <v>IHS</v>
      </c>
      <c r="F103" s="74" t="str">
        <f>VLOOKUP(D103,[2]ACTIF!$A:$C,3,0)</f>
        <v>Grid-Gen</v>
      </c>
      <c r="G103" s="154" t="str">
        <f>VLOOKUP(Table4[[#This Row],[Site ID]],Extract!D:G,4,0)</f>
        <v>2026-04-28 16:11:33</v>
      </c>
      <c r="H103" s="166">
        <f ca="1">NOW() - G103 + TIME(1,0,0)</f>
        <v>0.15717928240580173</v>
      </c>
      <c r="I103" s="85" t="s">
        <v>5895</v>
      </c>
      <c r="J103" s="159" t="s">
        <v>8163</v>
      </c>
      <c r="K103" s="158" t="str">
        <f>Table4[[#This Row],[PowerCO]]</f>
        <v>IHS</v>
      </c>
      <c r="L103" s="76" t="str">
        <f>IF(NOT(ISERROR(SEARCH("_URH_",Table4[[#This Row],[Site Name]]))), "Huawei_Rural", IF(NOT(ISERROR(SEARCH("_H_",Table4[[#This Row],[Site Name]]))), "Huawei",IF(NOT(ISERROR(SEARCH("_Z_",Table4[[#This Row],[Site Name]]))), "ZTE","Nokia")))</f>
        <v>ZTE</v>
      </c>
      <c r="M103" s="76" t="str">
        <f ca="1">IF(H103 &lt; 1/24, "T&lt;1H", IF(AND(H103&lt;2/24, H103&gt;1/24), "1H&lt;T&lt;2H", IF(AND(H103&lt;4/24, H103&gt;2/24), "2H&lt;T&lt;4H", IF(AND(H103&lt;8/24, H103&gt;4/24), "4H&lt;T&lt;8H", IF(AND(H103&lt;16/24, H103&gt;8/24), "8H&lt;T&lt;16H",IF(AND(H103&lt;24/24, H103&gt;16/24),"16H&lt;T&lt;24H", IF(AND(H103&lt;48/24, H103&gt;24/24),"24H&lt;T&lt;48H", "T&gt;48H")))))))</f>
        <v>2H&lt;T&lt;4H</v>
      </c>
      <c r="N103" s="73" t="s">
        <v>5873</v>
      </c>
      <c r="O103" s="76" t="str">
        <f>IF(J103="Power Status check Ongoing", "En Attente status Power", IF(J103&lt;&gt;"Power Status check Ongoing", _xlfn.CONCAT(K103, " ", "Ongoing")))</f>
        <v>IHS Ongoing</v>
      </c>
      <c r="P103" s="76" t="str">
        <f>VLOOKUP(D103,'[3]SBC And PowerCO Info'!A:C,3,0)</f>
        <v>LIT</v>
      </c>
      <c r="Q103" s="76" t="str">
        <f>LEFT(D103,3)</f>
        <v>LIT</v>
      </c>
      <c r="R103" s="76" t="str">
        <f>VLOOKUP(D103,'[4]SBC And PowerCO Info'!A:N,12,0)</f>
        <v>H-TELI</v>
      </c>
      <c r="S103" s="148" t="str">
        <f>_xlfn.CONCAT(Table4[[#This Row],[Site Name]], ": ", IF(ISNUMBER(SEARCH(CHAR(10),J103)), LEFT(J103, SEARCH(CHAR(10),J103)-1), J103))</f>
        <v>LIT_078_Z_Edea-Ville(LIT-078): 28/04/2026 IHS: FME is on the way ETA 07:20 PM Benoit informed</v>
      </c>
      <c r="T103" s="76" t="str">
        <f>IF(ISNA(VLOOKUP([5]!Table4[[#This Row],[Site ID]],[5]PMO!A:A,1,0)),"No","Yes")</f>
        <v>Yes</v>
      </c>
      <c r="U103" s="76" t="e">
        <f>VLOOKUP(Table4[[#This Row],[Site ID]],'[6]URH &amp; URZ'!$A:$C,3,0)</f>
        <v>#N/A</v>
      </c>
      <c r="V103" s="76" t="e">
        <f>VLOOKUP(Table4[[#This Row],[Site ID]],[6]NSB!$A:$C,3,0)</f>
        <v>#N/A</v>
      </c>
      <c r="W103" s="76" t="str">
        <f>VLOOKUP(Table4[[#This Row],[Site ID]],[7]OCTOBRE_25!$J:$L,3,0)</f>
        <v>Edea</v>
      </c>
    </row>
    <row r="104" spans="1:23" ht="15.5" x14ac:dyDescent="0.35">
      <c r="A104" s="104"/>
      <c r="B104" s="78" t="s">
        <v>8164</v>
      </c>
      <c r="C104" s="78" t="s">
        <v>8105</v>
      </c>
      <c r="D104" s="78" t="s">
        <v>8106</v>
      </c>
      <c r="E104" s="79" t="e">
        <f>VLOOKUP(D104,[2]ACTIF!$A:$D,4,0)</f>
        <v>#N/A</v>
      </c>
      <c r="F104" s="79" t="e">
        <f>VLOOKUP(D104,[2]ACTIF!$A:$C,3,0)</f>
        <v>#N/A</v>
      </c>
      <c r="G104" s="154" t="str">
        <f>VLOOKUP(Table4[[#This Row],[Site ID]],Extract!D:G,4,0)</f>
        <v>2026-04-28 16:11:34</v>
      </c>
      <c r="H104" s="166">
        <f ca="1">NOW() - G104 + TIME(1,0,0)</f>
        <v>0.15716770833629803</v>
      </c>
      <c r="I104" s="85" t="s">
        <v>5895</v>
      </c>
      <c r="J104" s="159" t="s">
        <v>8162</v>
      </c>
      <c r="K104" s="158" t="s">
        <v>5892</v>
      </c>
      <c r="L104" s="80" t="str">
        <f>IF(NOT(ISERROR(SEARCH("_URH_",Table4[[#This Row],[Site Name]]))), "Huawei_Rural", IF(NOT(ISERROR(SEARCH("_H_",Table4[[#This Row],[Site Name]]))), "Huawei",IF(NOT(ISERROR(SEARCH("_Z_",Table4[[#This Row],[Site Name]]))), "ZTE","Nokia")))</f>
        <v>Nokia</v>
      </c>
      <c r="M104" s="80" t="str">
        <f ca="1">IF(H104 &lt; 1/24, "T&lt;1H", IF(AND(H104&lt;2/24, H104&gt;1/24), "1H&lt;T&lt;2H", IF(AND(H104&lt;4/24, H104&gt;2/24), "2H&lt;T&lt;4H", IF(AND(H104&lt;8/24, H104&gt;4/24), "4H&lt;T&lt;8H", IF(AND(H104&lt;16/24, H104&gt;8/24), "8H&lt;T&lt;16H",IF(AND(H104&lt;24/24, H104&gt;16/24),"16H&lt;T&lt;24H", IF(AND(H104&lt;48/24, H104&gt;24/24),"24H&lt;T&lt;48H", "T&gt;48H")))))))</f>
        <v>2H&lt;T&lt;4H</v>
      </c>
      <c r="N104" s="78" t="s">
        <v>5873</v>
      </c>
      <c r="O104" s="80" t="str">
        <f>IF(J104="Power Status check Ongoing", "En Attente status Power", IF(J104&lt;&gt;"Power Status check Ongoing", _xlfn.CONCAT(K104, " ", "Ongoing")))</f>
        <v>Hammer Ongoing</v>
      </c>
      <c r="P104" s="80" t="e">
        <f>VLOOKUP(D104,'[3]SBC And PowerCO Info'!A:C,3,0)</f>
        <v>#N/A</v>
      </c>
      <c r="Q104" s="80" t="str">
        <f>LEFT(D104,3)</f>
        <v>LIT</v>
      </c>
      <c r="R104" s="80" t="e">
        <f>VLOOKUP(D104,'[4]SBC And PowerCO Info'!A:N,12,0)</f>
        <v>#N/A</v>
      </c>
      <c r="S104" s="150" t="str">
        <f>_xlfn.CONCAT(Table4[[#This Row],[Site Name]], ": ", IF(ISNUMBER(SEARCH(CHAR(10),J104)), LEFT(J104, SEARCH(CHAR(10),J104)-1), J104))</f>
        <v>LIT_934_URZ_KOKOUE(LIT-934): Impacted by LIT_078_Z_Edea-Ville(LIT-078)</v>
      </c>
      <c r="T104" s="80" t="str">
        <f>IF(ISNA(VLOOKUP([5]!Table4[[#This Row],[Site ID]],[5]PMO!A:A,1,0)),"No","Yes")</f>
        <v>Yes</v>
      </c>
      <c r="U104" s="80" t="str">
        <f>VLOOKUP(Table4[[#This Row],[Site ID]],'[6]URH &amp; URZ'!$A:$C,3,0)</f>
        <v>OK For Transfer</v>
      </c>
      <c r="V104" s="80" t="e">
        <f>VLOOKUP(Table4[[#This Row],[Site ID]],[6]NSB!$A:$C,3,0)</f>
        <v>#N/A</v>
      </c>
      <c r="W104" s="80" t="e">
        <f>VLOOKUP(Table4[[#This Row],[Site ID]],[7]OCTOBRE_25!$J:$L,3,0)</f>
        <v>#N/A</v>
      </c>
    </row>
    <row r="105" spans="1:23" ht="15.5" x14ac:dyDescent="0.35">
      <c r="A105" s="104"/>
      <c r="B105" s="78"/>
      <c r="C105" s="104" t="s">
        <v>8103</v>
      </c>
      <c r="D105" s="78" t="s">
        <v>837</v>
      </c>
      <c r="E105" s="79" t="str">
        <f>VLOOKUP(D105,[2]ACTIF!$A:$D,4,0)</f>
        <v>Camusat</v>
      </c>
      <c r="F105" s="79" t="str">
        <f>VLOOKUP(D105,[2]ACTIF!$A:$C,3,0)</f>
        <v>Hybrid Solar - S3</v>
      </c>
      <c r="G105" s="154" t="str">
        <f>VLOOKUP(Table4[[#This Row],[Site ID]],Extract!D:G,4,0)</f>
        <v>2026-04-28 16:27:10</v>
      </c>
      <c r="H105" s="166">
        <f ca="1">NOW() - G105 + TIME(1,0,0)</f>
        <v>0.14633437500257665</v>
      </c>
      <c r="I105" s="85" t="s">
        <v>5878</v>
      </c>
      <c r="J105" s="159" t="s">
        <v>6649</v>
      </c>
      <c r="K105" s="158" t="str">
        <f>Table4[[#This Row],[PowerCO]]</f>
        <v>Camusat</v>
      </c>
      <c r="L105" s="80" t="str">
        <f>IF(NOT(ISERROR(SEARCH("_URH_",Table4[[#This Row],[Site Name]]))), "Huawei_Rural", IF(NOT(ISERROR(SEARCH("_H_",Table4[[#This Row],[Site Name]]))), "Huawei",IF(NOT(ISERROR(SEARCH("_Z_",Table4[[#This Row],[Site Name]]))), "ZTE","Nokia")))</f>
        <v>Huawei</v>
      </c>
      <c r="M105" s="80" t="str">
        <f ca="1">IF(H105 &lt; 1/24, "T&lt;1H", IF(AND(H105&lt;2/24, H105&gt;1/24), "1H&lt;T&lt;2H", IF(AND(H105&lt;4/24, H105&gt;2/24), "2H&lt;T&lt;4H", IF(AND(H105&lt;8/24, H105&gt;4/24), "4H&lt;T&lt;8H", IF(AND(H105&lt;16/24, H105&gt;8/24), "8H&lt;T&lt;16H",IF(AND(H105&lt;24/24, H105&gt;16/24),"16H&lt;T&lt;24H", IF(AND(H105&lt;48/24, H105&gt;24/24),"24H&lt;T&lt;48H", "T&gt;48H")))))))</f>
        <v>2H&lt;T&lt;4H</v>
      </c>
      <c r="N105" s="104" t="s">
        <v>5872</v>
      </c>
      <c r="O105" s="80" t="str">
        <f>IF(J105="Power Status check Ongoing", "En Attente status Power", IF(J105&lt;&gt;"Power Status check Ongoing", _xlfn.CONCAT(K105, " ", "Ongoing")))</f>
        <v>En Attente status Power</v>
      </c>
      <c r="P105" s="80" t="str">
        <f>VLOOKUP(D105,'[3]SBC And PowerCO Info'!A:C,3,0)</f>
        <v>NRD</v>
      </c>
      <c r="Q105" s="80" t="str">
        <f>LEFT(D105,3)</f>
        <v>NRD</v>
      </c>
      <c r="R105" s="80" t="str">
        <f>VLOOKUP(D105,'[4]SBC And PowerCO Info'!A:N,12,0)</f>
        <v>TIF NORD</v>
      </c>
      <c r="S105" s="150" t="str">
        <f>_xlfn.CONCAT(Table4[[#This Row],[Site Name]], ": ", IF(ISNUMBER(SEARCH(CHAR(10),J105)), LEFT(J105, SEARCH(CHAR(10),J105)-1), J105))</f>
        <v>NRD_167_H_Bouba-Ndjida-Park: Power status check ongoing</v>
      </c>
      <c r="T105" s="80" t="str">
        <f>IF(ISNA(VLOOKUP([5]!Table4[[#This Row],[Site ID]],[5]PMO!A:A,1,0)),"No","Yes")</f>
        <v>Yes</v>
      </c>
      <c r="U105" s="80" t="e">
        <f>VLOOKUP(Table4[[#This Row],[Site ID]],'[6]URH &amp; URZ'!$A:$C,3,0)</f>
        <v>#N/A</v>
      </c>
      <c r="V105" s="80" t="e">
        <f>VLOOKUP(Table4[[#This Row],[Site ID]],[6]NSB!$A:$C,3,0)</f>
        <v>#N/A</v>
      </c>
      <c r="W105" s="80" t="str">
        <f>VLOOKUP(Table4[[#This Row],[Site ID]],[7]OCTOBRE_25!$J:$L,3,0)</f>
        <v>Bouba-Ndjida</v>
      </c>
    </row>
    <row r="106" spans="1:23" ht="15.5" x14ac:dyDescent="0.35">
      <c r="A106" s="103"/>
      <c r="B106" s="73"/>
      <c r="C106" s="103" t="s">
        <v>7372</v>
      </c>
      <c r="D106" s="73" t="s">
        <v>388</v>
      </c>
      <c r="E106" s="74" t="str">
        <f>VLOOKUP(D106,[2]ACTIF!$A:$D,4,0)</f>
        <v>Camusat</v>
      </c>
      <c r="F106" s="74" t="str">
        <f>VLOOKUP(D106,[2]ACTIF!$A:$C,3,0)</f>
        <v>Good Grid no GE - 8h</v>
      </c>
      <c r="G106" s="154" t="str">
        <f>VLOOKUP(Table4[[#This Row],[Site ID]],Extract!D:G,4,0)</f>
        <v>2026-04-28 16:27:39</v>
      </c>
      <c r="H106" s="166">
        <f ca="1">NOW() - G106 + TIME(1,0,0)</f>
        <v>0.14599872685600226</v>
      </c>
      <c r="I106" s="85" t="s">
        <v>5878</v>
      </c>
      <c r="J106" s="159" t="s">
        <v>6649</v>
      </c>
      <c r="K106" s="158" t="str">
        <f>Table4[[#This Row],[PowerCO]]</f>
        <v>Camusat</v>
      </c>
      <c r="L106" s="76" t="str">
        <f>IF(NOT(ISERROR(SEARCH("_URH_",Table4[[#This Row],[Site Name]]))), "Huawei_Rural", IF(NOT(ISERROR(SEARCH("_H_",Table4[[#This Row],[Site Name]]))), "Huawei",IF(NOT(ISERROR(SEARCH("_Z_",Table4[[#This Row],[Site Name]]))), "ZTE","Nokia")))</f>
        <v>Huawei</v>
      </c>
      <c r="M106" s="76" t="str">
        <f ca="1">IF(H106 &lt; 1/24, "T&lt;1H", IF(AND(H106&lt;2/24, H106&gt;1/24), "1H&lt;T&lt;2H", IF(AND(H106&lt;4/24, H106&gt;2/24), "2H&lt;T&lt;4H", IF(AND(H106&lt;8/24, H106&gt;4/24), "4H&lt;T&lt;8H", IF(AND(H106&lt;16/24, H106&gt;8/24), "8H&lt;T&lt;16H",IF(AND(H106&lt;24/24, H106&gt;16/24),"16H&lt;T&lt;24H", IF(AND(H106&lt;48/24, H106&gt;24/24),"24H&lt;T&lt;48H", "T&gt;48H")))))))</f>
        <v>2H&lt;T&lt;4H</v>
      </c>
      <c r="N106" s="103" t="s">
        <v>5872</v>
      </c>
      <c r="O106" s="76" t="str">
        <f>IF(J106="Power Status check Ongoing", "En Attente status Power", IF(J106&lt;&gt;"Power Status check Ongoing", _xlfn.CONCAT(K106, " ", "Ongoing")))</f>
        <v>En Attente status Power</v>
      </c>
      <c r="P106" s="76" t="str">
        <f>VLOOKUP(D106,'[3]SBC And PowerCO Info'!A:C,3,0)</f>
        <v>SUO</v>
      </c>
      <c r="Q106" s="76" t="str">
        <f>LEFT(D106,3)</f>
        <v>SUO</v>
      </c>
      <c r="R106" s="76" t="str">
        <f>VLOOKUP(D106,'[4]SBC And PowerCO Info'!A:N,12,0)</f>
        <v>H-TELI</v>
      </c>
      <c r="S106" s="148" t="str">
        <f>_xlfn.CONCAT(Table4[[#This Row],[Site Name]], ": ", IF(ISNUMBER(SEARCH(CHAR(10),J106)), LEFT(J106, SEARCH(CHAR(10),J106)-1), J106))</f>
        <v>SUO_173_H_Jabane: Power status check ongoing</v>
      </c>
      <c r="T106" s="76" t="str">
        <f>IF(ISNA(VLOOKUP([5]!Table4[[#This Row],[Site ID]],[5]PMO!A:A,1,0)),"No","Yes")</f>
        <v>Yes</v>
      </c>
      <c r="U106" s="76" t="e">
        <f>VLOOKUP(Table4[[#This Row],[Site ID]],'[6]URH &amp; URZ'!$A:$C,3,0)</f>
        <v>#N/A</v>
      </c>
      <c r="V106" s="76" t="e">
        <f>VLOOKUP(Table4[[#This Row],[Site ID]],[6]NSB!$A:$C,3,0)</f>
        <v>#N/A</v>
      </c>
      <c r="W106" s="76" t="str">
        <f>VLOOKUP(Table4[[#This Row],[Site ID]],[7]OCTOBRE_25!$J:$L,3,0)</f>
        <v>Jabane</v>
      </c>
    </row>
    <row r="107" spans="1:23" ht="15.5" x14ac:dyDescent="0.35">
      <c r="A107" s="103"/>
      <c r="B107" s="73"/>
      <c r="C107" s="73" t="s">
        <v>8100</v>
      </c>
      <c r="D107" s="73" t="s">
        <v>3323</v>
      </c>
      <c r="E107" s="74" t="str">
        <f>VLOOKUP(D107,[2]ACTIF!$A:$D,4,0)</f>
        <v>MTN sharing</v>
      </c>
      <c r="F107" s="74">
        <f>VLOOKUP(D107,[2]ACTIF!$A:$C,3,0)</f>
        <v>0</v>
      </c>
      <c r="G107" s="154" t="str">
        <f>VLOOKUP(Table4[[#This Row],[Site ID]],Extract!D:G,4,0)</f>
        <v>2026-04-28 16:40:40</v>
      </c>
      <c r="H107" s="166">
        <f ca="1">NOW() - G107 + TIME(1,0,0)</f>
        <v>0.13695937500112146</v>
      </c>
      <c r="I107" s="85" t="s">
        <v>5878</v>
      </c>
      <c r="J107" s="159" t="s">
        <v>6649</v>
      </c>
      <c r="K107" s="158" t="str">
        <f>Table4[[#This Row],[PowerCO]]</f>
        <v>MTN sharing</v>
      </c>
      <c r="L107" s="76" t="str">
        <f>IF(NOT(ISERROR(SEARCH("_URH_",Table4[[#This Row],[Site Name]]))), "Huawei_Rural", IF(NOT(ISERROR(SEARCH("_H_",Table4[[#This Row],[Site Name]]))), "Huawei",IF(NOT(ISERROR(SEARCH("_Z_",Table4[[#This Row],[Site Name]]))), "ZTE","Nokia")))</f>
        <v>ZTE</v>
      </c>
      <c r="M107" s="76" t="str">
        <f ca="1">IF(H107 &lt; 1/24, "T&lt;1H", IF(AND(H107&lt;2/24, H107&gt;1/24), "1H&lt;T&lt;2H", IF(AND(H107&lt;4/24, H107&gt;2/24), "2H&lt;T&lt;4H", IF(AND(H107&lt;8/24, H107&gt;4/24), "4H&lt;T&lt;8H", IF(AND(H107&lt;16/24, H107&gt;8/24), "8H&lt;T&lt;16H",IF(AND(H107&lt;24/24, H107&gt;16/24),"16H&lt;T&lt;24H", IF(AND(H107&lt;48/24, H107&gt;24/24),"24H&lt;T&lt;48H", "T&gt;48H")))))))</f>
        <v>2H&lt;T&lt;4H</v>
      </c>
      <c r="N107" s="73" t="s">
        <v>5873</v>
      </c>
      <c r="O107" s="76" t="str">
        <f>IF(J107="Power Status check Ongoing", "En Attente status Power", IF(J107&lt;&gt;"Power Status check Ongoing", _xlfn.CONCAT(K107, " ", "Ongoing")))</f>
        <v>En Attente status Power</v>
      </c>
      <c r="P107" s="76" t="str">
        <f>VLOOKUP(D107,'[3]SBC And PowerCO Info'!A:C,3,0)</f>
        <v>LIT</v>
      </c>
      <c r="Q107" s="76" t="str">
        <f>LEFT(D107,3)</f>
        <v>LIT</v>
      </c>
      <c r="R107" s="76" t="str">
        <f>VLOOKUP(D107,'[4]SBC And PowerCO Info'!A:N,12,0)</f>
        <v>H-TELI</v>
      </c>
      <c r="S107" s="148" t="str">
        <f>_xlfn.CONCAT(Table4[[#This Row],[Site Name]], ": ", IF(ISNUMBER(SEARCH(CHAR(10),J107)), LEFT(J107, SEARCH(CHAR(10),J107)-1), J107))</f>
        <v>LIT_684_Z_Ndokoti-Carrefour-MTN(LIT-684): Power status check ongoing</v>
      </c>
      <c r="T107" s="76" t="str">
        <f>IF(ISNA(VLOOKUP([5]!Table4[[#This Row],[Site ID]],[5]PMO!A:A,1,0)),"No","Yes")</f>
        <v>Yes</v>
      </c>
      <c r="U107" s="76" t="e">
        <f>VLOOKUP(Table4[[#This Row],[Site ID]],'[6]URH &amp; URZ'!$A:$C,3,0)</f>
        <v>#N/A</v>
      </c>
      <c r="V107" s="76" t="e">
        <f>VLOOKUP(Table4[[#This Row],[Site ID]],[6]NSB!$A:$C,3,0)</f>
        <v>#N/A</v>
      </c>
      <c r="W107" s="76" t="str">
        <f>VLOOKUP(Table4[[#This Row],[Site ID]],[7]OCTOBRE_25!$J:$L,3,0)</f>
        <v>Douala</v>
      </c>
    </row>
    <row r="108" spans="1:23" ht="15.5" x14ac:dyDescent="0.35">
      <c r="A108" s="103"/>
      <c r="B108" s="73"/>
      <c r="C108" s="103" t="s">
        <v>7273</v>
      </c>
      <c r="D108" s="73" t="s">
        <v>6648</v>
      </c>
      <c r="E108" s="74" t="e">
        <f>VLOOKUP(D108,[2]ACTIF!$A:$D,4,0)</f>
        <v>#N/A</v>
      </c>
      <c r="F108" s="74" t="e">
        <f>VLOOKUP(D108,[2]ACTIF!$A:$C,3,0)</f>
        <v>#N/A</v>
      </c>
      <c r="G108" s="154" t="str">
        <f>VLOOKUP(Table4[[#This Row],[Site ID]],Extract!D:G,4,0)</f>
        <v>2026-04-28 16:50:00</v>
      </c>
      <c r="H108" s="166">
        <f ca="1">NOW() - G108 + TIME(1,0,0)</f>
        <v>0.13047789351791531</v>
      </c>
      <c r="I108" s="85" t="s">
        <v>5878</v>
      </c>
      <c r="J108" s="159" t="s">
        <v>6649</v>
      </c>
      <c r="K108" s="158" t="e">
        <f>Table4[[#This Row],[PowerCO]]</f>
        <v>#N/A</v>
      </c>
      <c r="L108" s="76" t="str">
        <f>IF(NOT(ISERROR(SEARCH("_URH_",Table4[[#This Row],[Site Name]]))), "Huawei_Rural", IF(NOT(ISERROR(SEARCH("_H_",Table4[[#This Row],[Site Name]]))), "Huawei",IF(NOT(ISERROR(SEARCH("_Z_",Table4[[#This Row],[Site Name]]))), "ZTE","Nokia")))</f>
        <v>Huawei_Rural</v>
      </c>
      <c r="M108" s="76" t="str">
        <f ca="1">IF(H108 &lt; 1/24, "T&lt;1H", IF(AND(H108&lt;2/24, H108&gt;1/24), "1H&lt;T&lt;2H", IF(AND(H108&lt;4/24, H108&gt;2/24), "2H&lt;T&lt;4H", IF(AND(H108&lt;8/24, H108&gt;4/24), "4H&lt;T&lt;8H", IF(AND(H108&lt;16/24, H108&gt;8/24), "8H&lt;T&lt;16H",IF(AND(H108&lt;24/24, H108&gt;16/24),"16H&lt;T&lt;24H", IF(AND(H108&lt;48/24, H108&gt;24/24),"24H&lt;T&lt;48H", "T&gt;48H")))))))</f>
        <v>2H&lt;T&lt;4H</v>
      </c>
      <c r="N108" s="103" t="s">
        <v>5872</v>
      </c>
      <c r="O108" s="76" t="str">
        <f>IF(J108="Power Status check Ongoing", "En Attente status Power", IF(J108&lt;&gt;"Power Status check Ongoing", _xlfn.CONCAT(K108, " ", "Ongoing")))</f>
        <v>En Attente status Power</v>
      </c>
      <c r="P108" s="76" t="e">
        <f>VLOOKUP(D108,'[3]SBC And PowerCO Info'!A:C,3,0)</f>
        <v>#N/A</v>
      </c>
      <c r="Q108" s="76" t="str">
        <f>LEFT(D108,3)</f>
        <v>OST</v>
      </c>
      <c r="R108" s="76" t="e">
        <f>VLOOKUP(D108,'[4]SBC And PowerCO Info'!A:N,12,0)</f>
        <v>#N/A</v>
      </c>
      <c r="S108" s="148" t="str">
        <f>_xlfn.CONCAT(Table4[[#This Row],[Site Name]], ": ", IF(ISNUMBER(SEARCH(CHAR(10),J108)), LEFT(J108, SEARCH(CHAR(10),J108)-1), J108))</f>
        <v>OST_396_URH_KOUCHANKAP: Power status check ongoing</v>
      </c>
      <c r="T108" s="76" t="str">
        <f>IF(ISNA(VLOOKUP([5]!Table4[[#This Row],[Site ID]],[5]PMO!A:A,1,0)),"No","Yes")</f>
        <v>Yes</v>
      </c>
      <c r="U108" s="76" t="str">
        <f>VLOOKUP(Table4[[#This Row],[Site ID]],'[6]URH &amp; URZ'!$A:$C,3,0)</f>
        <v>OK For Transfer</v>
      </c>
      <c r="V108" s="76" t="e">
        <f>VLOOKUP(Table4[[#This Row],[Site ID]],[6]NSB!$A:$C,3,0)</f>
        <v>#N/A</v>
      </c>
      <c r="W108" s="76" t="e">
        <f>VLOOKUP(Table4[[#This Row],[Site ID]],[7]OCTOBRE_25!$J:$L,3,0)</f>
        <v>#N/A</v>
      </c>
    </row>
    <row r="109" spans="1:23" ht="15.5" x14ac:dyDescent="0.35">
      <c r="A109" s="103"/>
      <c r="B109" s="73"/>
      <c r="C109" s="73" t="s">
        <v>8097</v>
      </c>
      <c r="D109" s="73" t="s">
        <v>1577</v>
      </c>
      <c r="E109" s="74" t="str">
        <f>VLOOKUP(D109,[2]ACTIF!$A:$D,4,0)</f>
        <v>CAMUSAT</v>
      </c>
      <c r="F109" s="74" t="e">
        <f>VLOOKUP(D109,[2]ACTIF!$A:$C,3,0)</f>
        <v>#N/A</v>
      </c>
      <c r="G109" s="154" t="str">
        <f>VLOOKUP(Table4[[#This Row],[Site ID]],Extract!D:G,4,0)</f>
        <v>2026-04-28 17:04:14</v>
      </c>
      <c r="H109" s="166">
        <f ca="1">NOW() - G109 + TIME(1,0,0)</f>
        <v>0.12059363426184669</v>
      </c>
      <c r="I109" s="85" t="s">
        <v>5878</v>
      </c>
      <c r="J109" s="159" t="s">
        <v>6649</v>
      </c>
      <c r="K109" s="158" t="str">
        <f>Table4[[#This Row],[PowerCO]]</f>
        <v>CAMUSAT</v>
      </c>
      <c r="L109" s="76" t="str">
        <f>IF(NOT(ISERROR(SEARCH("_URH_",Table4[[#This Row],[Site Name]]))), "Huawei_Rural", IF(NOT(ISERROR(SEARCH("_H_",Table4[[#This Row],[Site Name]]))), "Huawei",IF(NOT(ISERROR(SEARCH("_Z_",Table4[[#This Row],[Site Name]]))), "ZTE","Nokia")))</f>
        <v>ZTE</v>
      </c>
      <c r="M109" s="76" t="str">
        <f ca="1">IF(H109 &lt; 1/24, "T&lt;1H", IF(AND(H109&lt;2/24, H109&gt;1/24), "1H&lt;T&lt;2H", IF(AND(H109&lt;4/24, H109&gt;2/24), "2H&lt;T&lt;4H", IF(AND(H109&lt;8/24, H109&gt;4/24), "4H&lt;T&lt;8H", IF(AND(H109&lt;16/24, H109&gt;8/24), "8H&lt;T&lt;16H",IF(AND(H109&lt;24/24, H109&gt;16/24),"16H&lt;T&lt;24H", IF(AND(H109&lt;48/24, H109&gt;24/24),"24H&lt;T&lt;48H", "T&gt;48H")))))))</f>
        <v>2H&lt;T&lt;4H</v>
      </c>
      <c r="N109" s="73" t="s">
        <v>5873</v>
      </c>
      <c r="O109" s="76" t="str">
        <f>IF(J109="Power Status check Ongoing", "En Attente status Power", IF(J109&lt;&gt;"Power Status check Ongoing", _xlfn.CONCAT(K109, " ", "Ongoing")))</f>
        <v>En Attente status Power</v>
      </c>
      <c r="P109" s="76" t="str">
        <f>VLOOKUP(D109,'[3]SBC And PowerCO Info'!A:C,3,0)</f>
        <v>CTR</v>
      </c>
      <c r="Q109" s="76" t="str">
        <f>LEFT(D109,3)</f>
        <v>CTR</v>
      </c>
      <c r="R109" s="76" t="str">
        <f>VLOOKUP(D109,'[4]SBC And PowerCO Info'!A:N,12,0)</f>
        <v>AFRO</v>
      </c>
      <c r="S109" s="148" t="str">
        <f>_xlfn.CONCAT(Table4[[#This Row],[Site Name]], ": ", IF(ISNUMBER(SEARCH(CHAR(10),J109)), LEFT(J109, SEARCH(CHAR(10),J109)-1), J109))</f>
        <v>CTR_457_Z_Mbargue-Camrail(CTR-457): Power status check ongoing</v>
      </c>
      <c r="T109" s="76" t="str">
        <f>IF(ISNA(VLOOKUP([5]!Table4[[#This Row],[Site ID]],[5]PMO!A:A,1,0)),"No","Yes")</f>
        <v>Yes</v>
      </c>
      <c r="U109" s="76" t="e">
        <f>VLOOKUP(Table4[[#This Row],[Site ID]],'[6]URH &amp; URZ'!$A:$C,3,0)</f>
        <v>#N/A</v>
      </c>
      <c r="V109" s="76" t="e">
        <f>VLOOKUP(Table4[[#This Row],[Site ID]],[6]NSB!$A:$C,3,0)</f>
        <v>#N/A</v>
      </c>
      <c r="W109" s="76" t="str">
        <f>VLOOKUP(Table4[[#This Row],[Site ID]],[7]OCTOBRE_25!$J:$L,3,0)</f>
        <v>Minta</v>
      </c>
    </row>
    <row r="110" spans="1:23" ht="15.5" x14ac:dyDescent="0.35">
      <c r="A110" s="103"/>
      <c r="B110" s="73"/>
      <c r="C110" s="73" t="s">
        <v>8095</v>
      </c>
      <c r="D110" s="73" t="s">
        <v>147</v>
      </c>
      <c r="E110" s="74" t="str">
        <f>VLOOKUP(D110,[2]ACTIF!$A:$D,4,0)</f>
        <v>Camusat</v>
      </c>
      <c r="F110" s="74" t="str">
        <f>VLOOKUP(D110,[2]ACTIF!$A:$C,3,0)</f>
        <v>Good Grid + GE</v>
      </c>
      <c r="G110" s="154" t="str">
        <f>VLOOKUP(Table4[[#This Row],[Site ID]],Extract!D:G,4,0)</f>
        <v>2026-04-28 17:10:07</v>
      </c>
      <c r="H110" s="166">
        <f ca="1">NOW() - G110 + TIME(1,0,0)</f>
        <v>0.11650798611177984</v>
      </c>
      <c r="I110" s="85" t="s">
        <v>5878</v>
      </c>
      <c r="J110" s="159" t="s">
        <v>6649</v>
      </c>
      <c r="K110" s="158" t="str">
        <f>Table4[[#This Row],[PowerCO]]</f>
        <v>Camusat</v>
      </c>
      <c r="L110" s="76" t="str">
        <f>IF(NOT(ISERROR(SEARCH("_URH_",Table4[[#This Row],[Site Name]]))), "Huawei_Rural", IF(NOT(ISERROR(SEARCH("_H_",Table4[[#This Row],[Site Name]]))), "Huawei",IF(NOT(ISERROR(SEARCH("_Z_",Table4[[#This Row],[Site Name]]))), "ZTE","Nokia")))</f>
        <v>ZTE</v>
      </c>
      <c r="M110" s="76" t="str">
        <f ca="1">IF(H110 &lt; 1/24, "T&lt;1H", IF(AND(H110&lt;2/24, H110&gt;1/24), "1H&lt;T&lt;2H", IF(AND(H110&lt;4/24, H110&gt;2/24), "2H&lt;T&lt;4H", IF(AND(H110&lt;8/24, H110&gt;4/24), "4H&lt;T&lt;8H", IF(AND(H110&lt;16/24, H110&gt;8/24), "8H&lt;T&lt;16H",IF(AND(H110&lt;24/24, H110&gt;16/24),"16H&lt;T&lt;24H", IF(AND(H110&lt;48/24, H110&gt;24/24),"24H&lt;T&lt;48H", "T&gt;48H")))))))</f>
        <v>2H&lt;T&lt;4H</v>
      </c>
      <c r="N110" s="73" t="s">
        <v>5873</v>
      </c>
      <c r="O110" s="76" t="str">
        <f>IF(J110="Power Status check Ongoing", "En Attente status Power", IF(J110&lt;&gt;"Power Status check Ongoing", _xlfn.CONCAT(K110, " ", "Ongoing")))</f>
        <v>En Attente status Power</v>
      </c>
      <c r="P110" s="76" t="str">
        <f>VLOOKUP(D110,'[3]SBC And PowerCO Info'!A:C,3,0)</f>
        <v>CTR</v>
      </c>
      <c r="Q110" s="76" t="str">
        <f>LEFT(D110,3)</f>
        <v>CTR</v>
      </c>
      <c r="R110" s="76" t="str">
        <f>VLOOKUP(D110,'[4]SBC And PowerCO Info'!A:N,12,0)</f>
        <v>AFRO</v>
      </c>
      <c r="S110" s="148" t="str">
        <f>_xlfn.CONCAT(Table4[[#This Row],[Site Name]], ": ", IF(ISNUMBER(SEARCH(CHAR(10),J110)), LEFT(J110, SEARCH(CHAR(10),J110)-1), J110))</f>
        <v>CTR_657_Z_Nkolbisson-Ayene-Bar(CTR-657): Power status check ongoing</v>
      </c>
      <c r="T110" s="76" t="str">
        <f>IF(ISNA(VLOOKUP([5]!Table4[[#This Row],[Site ID]],[5]PMO!A:A,1,0)),"No","Yes")</f>
        <v>Yes</v>
      </c>
      <c r="U110" s="76" t="e">
        <f>VLOOKUP(Table4[[#This Row],[Site ID]],'[6]URH &amp; URZ'!$A:$C,3,0)</f>
        <v>#N/A</v>
      </c>
      <c r="V110" s="76" t="e">
        <f>VLOOKUP(Table4[[#This Row],[Site ID]],[6]NSB!$A:$C,3,0)</f>
        <v>#N/A</v>
      </c>
      <c r="W110" s="76" t="str">
        <f>VLOOKUP(Table4[[#This Row],[Site ID]],[7]OCTOBRE_25!$J:$L,3,0)</f>
        <v>Yaounde</v>
      </c>
    </row>
    <row r="111" spans="1:23" ht="15.5" x14ac:dyDescent="0.35">
      <c r="A111" s="103"/>
      <c r="B111" s="73"/>
      <c r="C111" s="103" t="s">
        <v>8093</v>
      </c>
      <c r="D111" s="73" t="s">
        <v>3827</v>
      </c>
      <c r="E111" s="74" t="str">
        <f>VLOOKUP(D111,[2]ACTIF!$A:$D,4,0)</f>
        <v>Huawei-Ruraux sites</v>
      </c>
      <c r="F111" s="74" t="str">
        <f>VLOOKUP(D111,[2]ACTIF!$A:$C,3,0)</f>
        <v>Solar Only</v>
      </c>
      <c r="G111" s="154" t="str">
        <f>VLOOKUP(Table4[[#This Row],[Site ID]],Extract!D:G,4,0)</f>
        <v>2026-04-28 17:14:00</v>
      </c>
      <c r="H111" s="166">
        <f ca="1">NOW() - G111 + TIME(1,0,0)</f>
        <v>0.11381122685512915</v>
      </c>
      <c r="I111" s="85" t="s">
        <v>5878</v>
      </c>
      <c r="J111" s="159" t="s">
        <v>6649</v>
      </c>
      <c r="K111" s="158" t="str">
        <f>Table4[[#This Row],[PowerCO]]</f>
        <v>Huawei-Ruraux sites</v>
      </c>
      <c r="L111" s="76" t="str">
        <f>IF(NOT(ISERROR(SEARCH("_URH_",Table4[[#This Row],[Site Name]]))), "Huawei_Rural", IF(NOT(ISERROR(SEARCH("_H_",Table4[[#This Row],[Site Name]]))), "Huawei",IF(NOT(ISERROR(SEARCH("_Z_",Table4[[#This Row],[Site Name]]))), "ZTE","Nokia")))</f>
        <v>Huawei_Rural</v>
      </c>
      <c r="M111" s="76" t="str">
        <f ca="1">IF(H111 &lt; 1/24, "T&lt;1H", IF(AND(H111&lt;2/24, H111&gt;1/24), "1H&lt;T&lt;2H", IF(AND(H111&lt;4/24, H111&gt;2/24), "2H&lt;T&lt;4H", IF(AND(H111&lt;8/24, H111&gt;4/24), "4H&lt;T&lt;8H", IF(AND(H111&lt;16/24, H111&gt;8/24), "8H&lt;T&lt;16H",IF(AND(H111&lt;24/24, H111&gt;16/24),"16H&lt;T&lt;24H", IF(AND(H111&lt;48/24, H111&gt;24/24),"24H&lt;T&lt;48H", "T&gt;48H")))))))</f>
        <v>2H&lt;T&lt;4H</v>
      </c>
      <c r="N111" s="103" t="s">
        <v>5872</v>
      </c>
      <c r="O111" s="76" t="str">
        <f>IF(J111="Power Status check Ongoing", "En Attente status Power", IF(J111&lt;&gt;"Power Status check Ongoing", _xlfn.CONCAT(K111, " ", "Ongoing")))</f>
        <v>En Attente status Power</v>
      </c>
      <c r="P111" s="76" t="str">
        <f>VLOOKUP(D111,'[3]SBC And PowerCO Info'!A:C,3,0)</f>
        <v>SUD</v>
      </c>
      <c r="Q111" s="76" t="str">
        <f>LEFT(D111,3)</f>
        <v>SUD</v>
      </c>
      <c r="R111" s="76" t="str">
        <f>VLOOKUP(D111,'[4]SBC And PowerCO Info'!A:N,12,0)</f>
        <v>H-TELI</v>
      </c>
      <c r="S111" s="148" t="str">
        <f>_xlfn.CONCAT(Table4[[#This Row],[Site Name]], ": ", IF(ISNUMBER(SEARCH(CHAR(10),J111)), LEFT(J111, SEARCH(CHAR(10),J111)-1), J111))</f>
        <v>SUD_155_URH_NIETE-V7 (USINE): Power status check ongoing</v>
      </c>
      <c r="T111" s="76" t="str">
        <f>IF(ISNA(VLOOKUP([5]!Table4[[#This Row],[Site ID]],[5]PMO!A:A,1,0)),"No","Yes")</f>
        <v>Yes</v>
      </c>
      <c r="U111" s="76" t="str">
        <f>VLOOKUP(Table4[[#This Row],[Site ID]],'[6]URH &amp; URZ'!$A:$C,3,0)</f>
        <v>transfered</v>
      </c>
      <c r="V111" s="76" t="e">
        <f>VLOOKUP(Table4[[#This Row],[Site ID]],[6]NSB!$A:$C,3,0)</f>
        <v>#N/A</v>
      </c>
      <c r="W111" s="76" t="e">
        <f>VLOOKUP(Table4[[#This Row],[Site ID]],[7]OCTOBRE_25!$J:$L,3,0)</f>
        <v>#N/A</v>
      </c>
    </row>
    <row r="112" spans="1:23" ht="15.5" x14ac:dyDescent="0.35">
      <c r="A112" s="103"/>
      <c r="B112" s="73"/>
      <c r="C112" s="73" t="s">
        <v>8091</v>
      </c>
      <c r="D112" s="73" t="s">
        <v>3886</v>
      </c>
      <c r="E112" s="74" t="str">
        <f>VLOOKUP(D112,[2]ACTIF!$A:$D,4,0)</f>
        <v>Camusat</v>
      </c>
      <c r="F112" s="74" t="str">
        <f>VLOOKUP(D112,[2]ACTIF!$A:$C,3,0)</f>
        <v>Good Grid + GE</v>
      </c>
      <c r="G112" s="154" t="str">
        <f>VLOOKUP(Table4[[#This Row],[Site ID]],Extract!D:G,4,0)</f>
        <v>2026-04-28 17:23:09</v>
      </c>
      <c r="H112" s="166">
        <f ca="1">NOW() - G112 + TIME(1,0,0)</f>
        <v>0.10745706018739534</v>
      </c>
      <c r="I112" s="85" t="s">
        <v>5878</v>
      </c>
      <c r="J112" s="159" t="s">
        <v>6649</v>
      </c>
      <c r="K112" s="158" t="str">
        <f>Table4[[#This Row],[PowerCO]]</f>
        <v>Camusat</v>
      </c>
      <c r="L112" s="76" t="str">
        <f>IF(NOT(ISERROR(SEARCH("_URH_",Table4[[#This Row],[Site Name]]))), "Huawei_Rural", IF(NOT(ISERROR(SEARCH("_H_",Table4[[#This Row],[Site Name]]))), "Huawei",IF(NOT(ISERROR(SEARCH("_Z_",Table4[[#This Row],[Site Name]]))), "ZTE","Nokia")))</f>
        <v>ZTE</v>
      </c>
      <c r="M112" s="76" t="str">
        <f ca="1">IF(H112 &lt; 1/24, "T&lt;1H", IF(AND(H112&lt;2/24, H112&gt;1/24), "1H&lt;T&lt;2H", IF(AND(H112&lt;4/24, H112&gt;2/24), "2H&lt;T&lt;4H", IF(AND(H112&lt;8/24, H112&gt;4/24), "4H&lt;T&lt;8H", IF(AND(H112&lt;16/24, H112&gt;8/24), "8H&lt;T&lt;16H",IF(AND(H112&lt;24/24, H112&gt;16/24),"16H&lt;T&lt;24H", IF(AND(H112&lt;48/24, H112&gt;24/24),"24H&lt;T&lt;48H", "T&gt;48H")))))))</f>
        <v>2H&lt;T&lt;4H</v>
      </c>
      <c r="N112" s="73" t="s">
        <v>5873</v>
      </c>
      <c r="O112" s="76" t="str">
        <f>IF(J112="Power Status check Ongoing", "En Attente status Power", IF(J112&lt;&gt;"Power Status check Ongoing", _xlfn.CONCAT(K112, " ", "Ongoing")))</f>
        <v>En Attente status Power</v>
      </c>
      <c r="P112" s="76" t="str">
        <f>VLOOKUP(D112,'[3]SBC And PowerCO Info'!A:C,3,0)</f>
        <v>LIT</v>
      </c>
      <c r="Q112" s="76" t="str">
        <f>LEFT(D112,3)</f>
        <v>LIT</v>
      </c>
      <c r="R112" s="76" t="str">
        <f>VLOOKUP(D112,'[4]SBC And PowerCO Info'!A:N,12,0)</f>
        <v>H-TELI</v>
      </c>
      <c r="S112" s="148" t="str">
        <f>_xlfn.CONCAT(Table4[[#This Row],[Site Name]], ": ", IF(ISNUMBER(SEARCH(CHAR(10),J112)), LEFT(J112, SEARCH(CHAR(10),J112)-1), J112))</f>
        <v>LIT_771_Z_Ancienne-Mairie-Dla-V(LIT-771): Power status check ongoing</v>
      </c>
      <c r="T112" s="76" t="str">
        <f>IF(ISNA(VLOOKUP([5]!Table4[[#This Row],[Site ID]],[5]PMO!A:A,1,0)),"No","Yes")</f>
        <v>Yes</v>
      </c>
      <c r="U112" s="76" t="e">
        <f>VLOOKUP(Table4[[#This Row],[Site ID]],'[6]URH &amp; URZ'!$A:$C,3,0)</f>
        <v>#N/A</v>
      </c>
      <c r="V112" s="76" t="e">
        <f>VLOOKUP(Table4[[#This Row],[Site ID]],[6]NSB!$A:$C,3,0)</f>
        <v>#N/A</v>
      </c>
      <c r="W112" s="76" t="str">
        <f>VLOOKUP(Table4[[#This Row],[Site ID]],[7]OCTOBRE_25!$J:$L,3,0)</f>
        <v>Douala</v>
      </c>
    </row>
    <row r="113" spans="1:23" ht="15.5" x14ac:dyDescent="0.35">
      <c r="A113" s="103"/>
      <c r="B113" s="73"/>
      <c r="C113" s="103" t="s">
        <v>8089</v>
      </c>
      <c r="D113" s="73" t="s">
        <v>1541</v>
      </c>
      <c r="E113" s="74" t="str">
        <f>VLOOKUP(D113,[2]ACTIF!$A:$D,4,0)</f>
        <v>IHS</v>
      </c>
      <c r="F113" s="74" t="str">
        <f>VLOOKUP(D113,[2]ACTIF!$A:$C,3,0)</f>
        <v>Grid-Gen</v>
      </c>
      <c r="G113" s="154" t="str">
        <f>VLOOKUP(Table4[[#This Row],[Site ID]],Extract!D:G,4,0)</f>
        <v>2026-04-28 17:24:10</v>
      </c>
      <c r="H113" s="166">
        <f ca="1">NOW() - G113 + TIME(1,0,0)</f>
        <v>0.10675104167118357</v>
      </c>
      <c r="I113" s="85" t="s">
        <v>5878</v>
      </c>
      <c r="J113" s="159" t="s">
        <v>6649</v>
      </c>
      <c r="K113" s="158" t="str">
        <f>Table4[[#This Row],[PowerCO]]</f>
        <v>IHS</v>
      </c>
      <c r="L113" s="76" t="str">
        <f>IF(NOT(ISERROR(SEARCH("_URH_",Table4[[#This Row],[Site Name]]))), "Huawei_Rural", IF(NOT(ISERROR(SEARCH("_H_",Table4[[#This Row],[Site Name]]))), "Huawei",IF(NOT(ISERROR(SEARCH("_Z_",Table4[[#This Row],[Site Name]]))), "ZTE","Nokia")))</f>
        <v>Huawei</v>
      </c>
      <c r="M113" s="76" t="str">
        <f ca="1">IF(H113 &lt; 1/24, "T&lt;1H", IF(AND(H113&lt;2/24, H113&gt;1/24), "1H&lt;T&lt;2H", IF(AND(H113&lt;4/24, H113&gt;2/24), "2H&lt;T&lt;4H", IF(AND(H113&lt;8/24, H113&gt;4/24), "4H&lt;T&lt;8H", IF(AND(H113&lt;16/24, H113&gt;8/24), "8H&lt;T&lt;16H",IF(AND(H113&lt;24/24, H113&gt;16/24),"16H&lt;T&lt;24H", IF(AND(H113&lt;48/24, H113&gt;24/24),"24H&lt;T&lt;48H", "T&gt;48H")))))))</f>
        <v>2H&lt;T&lt;4H</v>
      </c>
      <c r="N113" s="103" t="s">
        <v>5872</v>
      </c>
      <c r="O113" s="76" t="str">
        <f>IF(J113="Power Status check Ongoing", "En Attente status Power", IF(J113&lt;&gt;"Power Status check Ongoing", _xlfn.CONCAT(K113, " ", "Ongoing")))</f>
        <v>En Attente status Power</v>
      </c>
      <c r="P113" s="76" t="str">
        <f>VLOOKUP(D113,'[3]SBC And PowerCO Info'!A:C,3,0)</f>
        <v>NRD</v>
      </c>
      <c r="Q113" s="76" t="str">
        <f>LEFT(D113,3)</f>
        <v>NRD</v>
      </c>
      <c r="R113" s="76" t="str">
        <f>VLOOKUP(D113,'[4]SBC And PowerCO Info'!A:N,12,0)</f>
        <v>TIF NORD</v>
      </c>
      <c r="S113" s="148" t="str">
        <f>_xlfn.CONCAT(Table4[[#This Row],[Site Name]], ": ", IF(ISNUMBER(SEARCH(CHAR(10),J113)), LEFT(J113, SEARCH(CHAR(10),J113)-1), J113))</f>
        <v>NRD_010_H_Mayo-Oulo: Power status check ongoing</v>
      </c>
      <c r="T113" s="76" t="str">
        <f>IF(ISNA(VLOOKUP([5]!Table4[[#This Row],[Site ID]],[5]PMO!A:A,1,0)),"No","Yes")</f>
        <v>Yes</v>
      </c>
      <c r="U113" s="76" t="e">
        <f>VLOOKUP(Table4[[#This Row],[Site ID]],'[6]URH &amp; URZ'!$A:$C,3,0)</f>
        <v>#N/A</v>
      </c>
      <c r="V113" s="76" t="e">
        <f>VLOOKUP(Table4[[#This Row],[Site ID]],[6]NSB!$A:$C,3,0)</f>
        <v>#N/A</v>
      </c>
      <c r="W113" s="76" t="str">
        <f>VLOOKUP(Table4[[#This Row],[Site ID]],[7]OCTOBRE_25!$J:$L,3,0)</f>
        <v>Mayo-Oulo</v>
      </c>
    </row>
    <row r="114" spans="1:23" ht="15.5" x14ac:dyDescent="0.35">
      <c r="A114" s="103"/>
      <c r="B114" s="73"/>
      <c r="C114" s="103" t="s">
        <v>8226</v>
      </c>
      <c r="D114" s="73" t="s">
        <v>282</v>
      </c>
      <c r="E114" s="74" t="str">
        <f>VLOOKUP(D114,[2]ACTIF!$A:$D,4,0)</f>
        <v>Camusat</v>
      </c>
      <c r="F114" s="74" t="str">
        <f>VLOOKUP(D114,[2]ACTIF!$A:$C,3,0)</f>
        <v>Hybrid Solar - S1</v>
      </c>
      <c r="G114" s="154" t="str">
        <f>VLOOKUP(Table4[[#This Row],[Site ID]],Extract!D:G,4,0)</f>
        <v>2026-04-28 17:32:52</v>
      </c>
      <c r="H114" s="166">
        <f ca="1">NOW() - G114 + TIME(1,0,0)</f>
        <v>0.1007093750037408</v>
      </c>
      <c r="I114" s="85" t="s">
        <v>5878</v>
      </c>
      <c r="J114" s="159" t="s">
        <v>6649</v>
      </c>
      <c r="K114" s="158" t="str">
        <f>Table4[[#This Row],[PowerCO]]</f>
        <v>Camusat</v>
      </c>
      <c r="L114" s="76" t="str">
        <f>IF(NOT(ISERROR(SEARCH("_URH_",Table4[[#This Row],[Site Name]]))), "Huawei_Rural", IF(NOT(ISERROR(SEARCH("_H_",Table4[[#This Row],[Site Name]]))), "Huawei",IF(NOT(ISERROR(SEARCH("_Z_",Table4[[#This Row],[Site Name]]))), "ZTE","Nokia")))</f>
        <v>Huawei</v>
      </c>
      <c r="M114" s="76" t="str">
        <f ca="1">IF(H114 &lt; 1/24, "T&lt;1H", IF(AND(H114&lt;2/24, H114&gt;1/24), "1H&lt;T&lt;2H", IF(AND(H114&lt;4/24, H114&gt;2/24), "2H&lt;T&lt;4H", IF(AND(H114&lt;8/24, H114&gt;4/24), "4H&lt;T&lt;8H", IF(AND(H114&lt;16/24, H114&gt;8/24), "8H&lt;T&lt;16H",IF(AND(H114&lt;24/24, H114&gt;16/24),"16H&lt;T&lt;24H", IF(AND(H114&lt;48/24, H114&gt;24/24),"24H&lt;T&lt;48H", "T&gt;48H")))))))</f>
        <v>2H&lt;T&lt;4H</v>
      </c>
      <c r="N114" s="103" t="s">
        <v>5872</v>
      </c>
      <c r="O114" s="76" t="str">
        <f>IF(J114="Power Status check Ongoing", "En Attente status Power", IF(J114&lt;&gt;"Power Status check Ongoing", _xlfn.CONCAT(K114, " ", "Ongoing")))</f>
        <v>En Attente status Power</v>
      </c>
      <c r="P114" s="76" t="str">
        <f>VLOOKUP(D114,'[3]SBC And PowerCO Info'!A:C,3,0)</f>
        <v>OST</v>
      </c>
      <c r="Q114" s="76" t="str">
        <f>LEFT(D114,3)</f>
        <v>OST</v>
      </c>
      <c r="R114" s="76" t="str">
        <f>VLOOKUP(D114,'[4]SBC And PowerCO Info'!A:N,12,0)</f>
        <v>I-ENG</v>
      </c>
      <c r="S114" s="148" t="str">
        <f>_xlfn.CONCAT(Table4[[#This Row],[Site Name]], ": ", IF(ISNUMBER(SEARCH(CHAR(10),J114)), LEFT(J114, SEARCH(CHAR(10),J114)-1), J114))</f>
        <v>OST_228_H_Foumbot-Ndoumbem: Power status check ongoing</v>
      </c>
      <c r="T114" s="76" t="str">
        <f>IF(ISNA(VLOOKUP([5]!Table4[[#This Row],[Site ID]],[5]PMO!A:A,1,0)),"No","Yes")</f>
        <v>Yes</v>
      </c>
      <c r="U114" s="76" t="e">
        <f>VLOOKUP(Table4[[#This Row],[Site ID]],'[6]URH &amp; URZ'!$A:$C,3,0)</f>
        <v>#N/A</v>
      </c>
      <c r="V114" s="76" t="e">
        <f>VLOOKUP(Table4[[#This Row],[Site ID]],[6]NSB!$A:$C,3,0)</f>
        <v>#N/A</v>
      </c>
      <c r="W114" s="76" t="str">
        <f>VLOOKUP(Table4[[#This Row],[Site ID]],[7]OCTOBRE_25!$J:$L,3,0)</f>
        <v>Foumbot</v>
      </c>
    </row>
    <row r="115" spans="1:23" ht="15.5" x14ac:dyDescent="0.35">
      <c r="A115" s="103"/>
      <c r="B115" s="73"/>
      <c r="C115" s="73" t="s">
        <v>8224</v>
      </c>
      <c r="D115" s="73" t="s">
        <v>307</v>
      </c>
      <c r="E115" s="74" t="str">
        <f>VLOOKUP(D115,[2]ACTIF!$A:$D,4,0)</f>
        <v>Camusat</v>
      </c>
      <c r="F115" s="74" t="str">
        <f>VLOOKUP(D115,[2]ACTIF!$A:$C,3,0)</f>
        <v>Medium Grid + GE</v>
      </c>
      <c r="G115" s="154" t="str">
        <f>VLOOKUP(Table4[[#This Row],[Site ID]],Extract!D:G,4,0)</f>
        <v>2026-04-28 17:34:14</v>
      </c>
      <c r="H115" s="166">
        <f ca="1">NOW() - G115 + TIME(1,0,0)</f>
        <v>9.9760300926088036E-2</v>
      </c>
      <c r="I115" s="85" t="s">
        <v>5878</v>
      </c>
      <c r="J115" s="159" t="s">
        <v>6649</v>
      </c>
      <c r="K115" s="158" t="str">
        <f>Table4[[#This Row],[PowerCO]]</f>
        <v>Camusat</v>
      </c>
      <c r="L115" s="76" t="str">
        <f>IF(NOT(ISERROR(SEARCH("_URH_",Table4[[#This Row],[Site Name]]))), "Huawei_Rural", IF(NOT(ISERROR(SEARCH("_H_",Table4[[#This Row],[Site Name]]))), "Huawei",IF(NOT(ISERROR(SEARCH("_Z_",Table4[[#This Row],[Site Name]]))), "ZTE","Nokia")))</f>
        <v>ZTE</v>
      </c>
      <c r="M115" s="76" t="str">
        <f ca="1">IF(H115 &lt; 1/24, "T&lt;1H", IF(AND(H115&lt;2/24, H115&gt;1/24), "1H&lt;T&lt;2H", IF(AND(H115&lt;4/24, H115&gt;2/24), "2H&lt;T&lt;4H", IF(AND(H115&lt;8/24, H115&gt;4/24), "4H&lt;T&lt;8H", IF(AND(H115&lt;16/24, H115&gt;8/24), "8H&lt;T&lt;16H",IF(AND(H115&lt;24/24, H115&gt;16/24),"16H&lt;T&lt;24H", IF(AND(H115&lt;48/24, H115&gt;24/24),"24H&lt;T&lt;48H", "T&gt;48H")))))))</f>
        <v>2H&lt;T&lt;4H</v>
      </c>
      <c r="N115" s="73" t="s">
        <v>5873</v>
      </c>
      <c r="O115" s="76" t="str">
        <f>IF(J115="Power Status check Ongoing", "En Attente status Power", IF(J115&lt;&gt;"Power Status check Ongoing", _xlfn.CONCAT(K115, " ", "Ongoing")))</f>
        <v>En Attente status Power</v>
      </c>
      <c r="P115" s="76" t="str">
        <f>VLOOKUP(D115,'[3]SBC And PowerCO Info'!A:C,3,0)</f>
        <v>LIT</v>
      </c>
      <c r="Q115" s="76" t="str">
        <f>LEFT(D115,3)</f>
        <v>LIT</v>
      </c>
      <c r="R115" s="76" t="str">
        <f>VLOOKUP(D115,'[4]SBC And PowerCO Info'!A:N,12,0)</f>
        <v>H-TELI</v>
      </c>
      <c r="S115" s="148" t="str">
        <f>_xlfn.CONCAT(Table4[[#This Row],[Site Name]], ": ", IF(ISNUMBER(SEARCH(CHAR(10),J115)), LEFT(J115, SEARCH(CHAR(10),J115)-1), J115))</f>
        <v>LIT_593_Z_Loum-PHP(LIT-593): Power status check ongoing</v>
      </c>
      <c r="T115" s="76" t="str">
        <f>IF(ISNA(VLOOKUP([5]!Table4[[#This Row],[Site ID]],[5]PMO!A:A,1,0)),"No","Yes")</f>
        <v>Yes</v>
      </c>
      <c r="U115" s="76" t="e">
        <f>VLOOKUP(Table4[[#This Row],[Site ID]],'[6]URH &amp; URZ'!$A:$C,3,0)</f>
        <v>#N/A</v>
      </c>
      <c r="V115" s="76" t="e">
        <f>VLOOKUP(Table4[[#This Row],[Site ID]],[6]NSB!$A:$C,3,0)</f>
        <v>#N/A</v>
      </c>
      <c r="W115" s="76" t="str">
        <f>VLOOKUP(Table4[[#This Row],[Site ID]],[7]OCTOBRE_25!$J:$L,3,0)</f>
        <v>Loum</v>
      </c>
    </row>
    <row r="116" spans="1:23" ht="15.5" x14ac:dyDescent="0.35">
      <c r="A116" s="103"/>
      <c r="B116" s="73"/>
      <c r="C116" s="103" t="s">
        <v>8222</v>
      </c>
      <c r="D116" s="73" t="s">
        <v>296</v>
      </c>
      <c r="E116" s="74" t="str">
        <f>VLOOKUP(D116,[2]ACTIF!$A:$D,4,0)</f>
        <v>Camusat</v>
      </c>
      <c r="F116" s="74" t="str">
        <f>VLOOKUP(D116,[2]ACTIF!$A:$C,3,0)</f>
        <v>Medium Grid + GE</v>
      </c>
      <c r="G116" s="154" t="str">
        <f>VLOOKUP(Table4[[#This Row],[Site ID]],Extract!D:G,4,0)</f>
        <v>2026-04-28 17:41:00</v>
      </c>
      <c r="H116" s="166">
        <f ca="1">NOW() - G116 + TIME(1,0,0)</f>
        <v>9.5061226852218766E-2</v>
      </c>
      <c r="I116" s="85" t="s">
        <v>5878</v>
      </c>
      <c r="J116" s="159" t="s">
        <v>6649</v>
      </c>
      <c r="K116" s="158" t="str">
        <f>Table4[[#This Row],[PowerCO]]</f>
        <v>Camusat</v>
      </c>
      <c r="L116" s="76" t="str">
        <f>IF(NOT(ISERROR(SEARCH("_URH_",Table4[[#This Row],[Site Name]]))), "Huawei_Rural", IF(NOT(ISERROR(SEARCH("_H_",Table4[[#This Row],[Site Name]]))), "Huawei",IF(NOT(ISERROR(SEARCH("_Z_",Table4[[#This Row],[Site Name]]))), "ZTE","Nokia")))</f>
        <v>Huawei</v>
      </c>
      <c r="M116" s="76" t="str">
        <f ca="1">IF(H116 &lt; 1/24, "T&lt;1H", IF(AND(H116&lt;2/24, H116&gt;1/24), "1H&lt;T&lt;2H", IF(AND(H116&lt;4/24, H116&gt;2/24), "2H&lt;T&lt;4H", IF(AND(H116&lt;8/24, H116&gt;4/24), "4H&lt;T&lt;8H", IF(AND(H116&lt;16/24, H116&gt;8/24), "8H&lt;T&lt;16H",IF(AND(H116&lt;24/24, H116&gt;16/24),"16H&lt;T&lt;24H", IF(AND(H116&lt;48/24, H116&gt;24/24),"24H&lt;T&lt;48H", "T&gt;48H")))))))</f>
        <v>2H&lt;T&lt;4H</v>
      </c>
      <c r="N116" s="103" t="s">
        <v>5872</v>
      </c>
      <c r="O116" s="76" t="str">
        <f>IF(J116="Power Status check Ongoing", "En Attente status Power", IF(J116&lt;&gt;"Power Status check Ongoing", _xlfn.CONCAT(K116, " ", "Ongoing")))</f>
        <v>En Attente status Power</v>
      </c>
      <c r="P116" s="76" t="str">
        <f>VLOOKUP(D116,'[3]SBC And PowerCO Info'!A:C,3,0)</f>
        <v>SUO</v>
      </c>
      <c r="Q116" s="76" t="str">
        <f>LEFT(D116,3)</f>
        <v>SUO</v>
      </c>
      <c r="R116" s="76" t="str">
        <f>VLOOKUP(D116,'[4]SBC And PowerCO Info'!A:N,12,0)</f>
        <v>H-TELI</v>
      </c>
      <c r="S116" s="148" t="str">
        <f>_xlfn.CONCAT(Table4[[#This Row],[Site Name]], ": ", IF(ISNUMBER(SEARCH(CHAR(10),J116)), LEFT(J116, SEARCH(CHAR(10),J116)-1), J116))</f>
        <v>SUO_171_H_Sonara: Power status check ongoing</v>
      </c>
      <c r="T116" s="76" t="str">
        <f>IF(ISNA(VLOOKUP([5]!Table4[[#This Row],[Site ID]],[5]PMO!A:A,1,0)),"No","Yes")</f>
        <v>Yes</v>
      </c>
      <c r="U116" s="76" t="e">
        <f>VLOOKUP(Table4[[#This Row],[Site ID]],'[6]URH &amp; URZ'!$A:$C,3,0)</f>
        <v>#N/A</v>
      </c>
      <c r="V116" s="76" t="e">
        <f>VLOOKUP(Table4[[#This Row],[Site ID]],[6]NSB!$A:$C,3,0)</f>
        <v>#N/A</v>
      </c>
      <c r="W116" s="76" t="str">
        <f>VLOOKUP(Table4[[#This Row],[Site ID]],[7]OCTOBRE_25!$J:$L,3,0)</f>
        <v>Limbé</v>
      </c>
    </row>
    <row r="117" spans="1:23" ht="15.5" x14ac:dyDescent="0.35">
      <c r="A117" s="103"/>
      <c r="B117" s="73"/>
      <c r="C117" s="73" t="s">
        <v>8220</v>
      </c>
      <c r="D117" s="73" t="s">
        <v>1635</v>
      </c>
      <c r="E117" s="74" t="str">
        <f>VLOOKUP(D117,[2]ACTIF!$A:$D,4,0)</f>
        <v>CAMUSAT</v>
      </c>
      <c r="F117" s="74">
        <f>VLOOKUP(D117,[2]ACTIF!$A:$C,3,0)</f>
        <v>0</v>
      </c>
      <c r="G117" s="154" t="str">
        <f>VLOOKUP(Table4[[#This Row],[Site ID]],Extract!D:G,4,0)</f>
        <v>2026-04-28 17:54:07</v>
      </c>
      <c r="H117" s="166">
        <f ca="1">NOW() - G117 + TIME(1,0,0)</f>
        <v>8.5952430558487919E-2</v>
      </c>
      <c r="I117" s="85" t="s">
        <v>5878</v>
      </c>
      <c r="J117" s="159" t="s">
        <v>6649</v>
      </c>
      <c r="K117" s="158" t="str">
        <f>Table4[[#This Row],[PowerCO]]</f>
        <v>CAMUSAT</v>
      </c>
      <c r="L117" s="76" t="str">
        <f>IF(NOT(ISERROR(SEARCH("_URH_",Table4[[#This Row],[Site Name]]))), "Huawei_Rural", IF(NOT(ISERROR(SEARCH("_H_",Table4[[#This Row],[Site Name]]))), "Huawei",IF(NOT(ISERROR(SEARCH("_Z_",Table4[[#This Row],[Site Name]]))), "ZTE","Nokia")))</f>
        <v>ZTE</v>
      </c>
      <c r="M117" s="76" t="str">
        <f ca="1">IF(H117 &lt; 1/24, "T&lt;1H", IF(AND(H117&lt;2/24, H117&gt;1/24), "1H&lt;T&lt;2H", IF(AND(H117&lt;4/24, H117&gt;2/24), "2H&lt;T&lt;4H", IF(AND(H117&lt;8/24, H117&gt;4/24), "4H&lt;T&lt;8H", IF(AND(H117&lt;16/24, H117&gt;8/24), "8H&lt;T&lt;16H",IF(AND(H117&lt;24/24, H117&gt;16/24),"16H&lt;T&lt;24H", IF(AND(H117&lt;48/24, H117&gt;24/24),"24H&lt;T&lt;48H", "T&gt;48H")))))))</f>
        <v>2H&lt;T&lt;4H</v>
      </c>
      <c r="N117" s="73" t="s">
        <v>5873</v>
      </c>
      <c r="O117" s="76" t="str">
        <f>IF(J117="Power Status check Ongoing", "En Attente status Power", IF(J117&lt;&gt;"Power Status check Ongoing", _xlfn.CONCAT(K117, " ", "Ongoing")))</f>
        <v>En Attente status Power</v>
      </c>
      <c r="P117" s="76" t="str">
        <f>VLOOKUP(D117,'[3]SBC And PowerCO Info'!A:C,3,0)</f>
        <v>CTR</v>
      </c>
      <c r="Q117" s="76" t="str">
        <f>LEFT(D117,3)</f>
        <v>CTR</v>
      </c>
      <c r="R117" s="76" t="str">
        <f>VLOOKUP(D117,'[4]SBC And PowerCO Info'!A:N,12,0)</f>
        <v>AFRO</v>
      </c>
      <c r="S117" s="148" t="str">
        <f>_xlfn.CONCAT(Table4[[#This Row],[Site Name]], ": ", IF(ISNUMBER(SEARCH(CHAR(10),J117)), LEFT(J117, SEARCH(CHAR(10),J117)-1), J117))</f>
        <v>CTR_455_Z_Mengue-Bibey-Camrail(CTR-455): Power status check ongoing</v>
      </c>
      <c r="T117" s="76" t="str">
        <f>IF(ISNA(VLOOKUP([5]!Table4[[#This Row],[Site ID]],[5]PMO!A:A,1,0)),"No","Yes")</f>
        <v>Yes</v>
      </c>
      <c r="U117" s="76" t="e">
        <f>VLOOKUP(Table4[[#This Row],[Site ID]],'[6]URH &amp; URZ'!$A:$C,3,0)</f>
        <v>#N/A</v>
      </c>
      <c r="V117" s="76" t="e">
        <f>VLOOKUP(Table4[[#This Row],[Site ID]],[6]NSB!$A:$C,3,0)</f>
        <v>#N/A</v>
      </c>
      <c r="W117" s="76" t="str">
        <f>VLOOKUP(Table4[[#This Row],[Site ID]],[7]OCTOBRE_25!$J:$L,3,0)</f>
        <v>Mengue-Bibey</v>
      </c>
    </row>
    <row r="118" spans="1:23" ht="15.5" x14ac:dyDescent="0.35">
      <c r="A118" s="103"/>
      <c r="B118" s="73"/>
      <c r="C118" s="73" t="s">
        <v>8218</v>
      </c>
      <c r="D118" s="73" t="s">
        <v>412</v>
      </c>
      <c r="E118" s="74" t="str">
        <f>VLOOKUP(D118,[2]ACTIF!$A:$D,4,0)</f>
        <v>Camusat</v>
      </c>
      <c r="F118" s="74" t="str">
        <f>VLOOKUP(D118,[2]ACTIF!$A:$C,3,0)</f>
        <v>HGB</v>
      </c>
      <c r="G118" s="154" t="str">
        <f>VLOOKUP(Table4[[#This Row],[Site ID]],Extract!D:G,4,0)</f>
        <v>2026-04-28 17:57:39</v>
      </c>
      <c r="H118" s="166">
        <f ca="1">NOW() - G118 + TIME(1,0,0)</f>
        <v>8.3498726856002264E-2</v>
      </c>
      <c r="I118" s="85" t="s">
        <v>5878</v>
      </c>
      <c r="J118" s="159" t="s">
        <v>6649</v>
      </c>
      <c r="K118" s="158" t="str">
        <f>Table4[[#This Row],[PowerCO]]</f>
        <v>Camusat</v>
      </c>
      <c r="L118" s="76" t="str">
        <f>IF(NOT(ISERROR(SEARCH("_URH_",Table4[[#This Row],[Site Name]]))), "Huawei_Rural", IF(NOT(ISERROR(SEARCH("_H_",Table4[[#This Row],[Site Name]]))), "Huawei",IF(NOT(ISERROR(SEARCH("_Z_",Table4[[#This Row],[Site Name]]))), "ZTE","Nokia")))</f>
        <v>ZTE</v>
      </c>
      <c r="M118" s="76" t="str">
        <f ca="1">IF(H118 &lt; 1/24, "T&lt;1H", IF(AND(H118&lt;2/24, H118&gt;1/24), "1H&lt;T&lt;2H", IF(AND(H118&lt;4/24, H118&gt;2/24), "2H&lt;T&lt;4H", IF(AND(H118&lt;8/24, H118&gt;4/24), "4H&lt;T&lt;8H", IF(AND(H118&lt;16/24, H118&gt;8/24), "8H&lt;T&lt;16H",IF(AND(H118&lt;24/24, H118&gt;16/24),"16H&lt;T&lt;24H", IF(AND(H118&lt;48/24, H118&gt;24/24),"24H&lt;T&lt;48H", "T&gt;48H")))))))</f>
        <v>2H&lt;T&lt;4H</v>
      </c>
      <c r="N118" s="73" t="s">
        <v>5873</v>
      </c>
      <c r="O118" s="76" t="str">
        <f>IF(J118="Power Status check Ongoing", "En Attente status Power", IF(J118&lt;&gt;"Power Status check Ongoing", _xlfn.CONCAT(K118, " ", "Ongoing")))</f>
        <v>En Attente status Power</v>
      </c>
      <c r="P118" s="76" t="str">
        <f>VLOOKUP(D118,'[3]SBC And PowerCO Info'!A:C,3,0)</f>
        <v>LIT</v>
      </c>
      <c r="Q118" s="76" t="str">
        <f>LEFT(D118,3)</f>
        <v>LIT</v>
      </c>
      <c r="R118" s="76" t="str">
        <f>VLOOKUP(D118,'[4]SBC And PowerCO Info'!A:N,12,0)</f>
        <v>H-TELI</v>
      </c>
      <c r="S118" s="148" t="str">
        <f>_xlfn.CONCAT(Table4[[#This Row],[Site Name]], ": ", IF(ISNUMBER(SEARCH(CHAR(10),J118)), LEFT(J118, SEARCH(CHAR(10),J118)-1), J118))</f>
        <v>LIT_584_Z_PK19(LIT-584): Power status check ongoing</v>
      </c>
      <c r="T118" s="76" t="str">
        <f>IF(ISNA(VLOOKUP([5]!Table4[[#This Row],[Site ID]],[5]PMO!A:A,1,0)),"No","Yes")</f>
        <v>Yes</v>
      </c>
      <c r="U118" s="76" t="e">
        <f>VLOOKUP(Table4[[#This Row],[Site ID]],'[6]URH &amp; URZ'!$A:$C,3,0)</f>
        <v>#N/A</v>
      </c>
      <c r="V118" s="76" t="e">
        <f>VLOOKUP(Table4[[#This Row],[Site ID]],[6]NSB!$A:$C,3,0)</f>
        <v>#N/A</v>
      </c>
      <c r="W118" s="76" t="str">
        <f>VLOOKUP(Table4[[#This Row],[Site ID]],[7]OCTOBRE_25!$J:$L,3,0)</f>
        <v>Douala</v>
      </c>
    </row>
    <row r="119" spans="1:23" ht="15.5" x14ac:dyDescent="0.35">
      <c r="A119" s="103"/>
      <c r="B119" s="73"/>
      <c r="C119" s="73" t="s">
        <v>8216</v>
      </c>
      <c r="D119" s="73" t="s">
        <v>5071</v>
      </c>
      <c r="E119" s="74" t="str">
        <f>VLOOKUP(D119,[2]ACTIF!$A:$D,4,0)</f>
        <v>IHS</v>
      </c>
      <c r="F119" s="74">
        <f>VLOOKUP(D119,[2]ACTIF!$A:$C,3,0)</f>
        <v>0</v>
      </c>
      <c r="G119" s="154" t="str">
        <f>VLOOKUP(Table4[[#This Row],[Site ID]],Extract!D:G,4,0)</f>
        <v>2026-04-28 18:01:39</v>
      </c>
      <c r="H119" s="166">
        <f ca="1">NOW() - G119 + TIME(1,0,0)</f>
        <v>8.0720949076445919E-2</v>
      </c>
      <c r="I119" s="85" t="s">
        <v>5878</v>
      </c>
      <c r="J119" s="159" t="s">
        <v>6649</v>
      </c>
      <c r="K119" s="158" t="str">
        <f>Table4[[#This Row],[PowerCO]]</f>
        <v>IHS</v>
      </c>
      <c r="L119" s="76" t="str">
        <f>IF(NOT(ISERROR(SEARCH("_URH_",Table4[[#This Row],[Site Name]]))), "Huawei_Rural", IF(NOT(ISERROR(SEARCH("_H_",Table4[[#This Row],[Site Name]]))), "Huawei",IF(NOT(ISERROR(SEARCH("_Z_",Table4[[#This Row],[Site Name]]))), "ZTE","Nokia")))</f>
        <v>ZTE</v>
      </c>
      <c r="M119" s="76" t="str">
        <f ca="1">IF(H119 &lt; 1/24, "T&lt;1H", IF(AND(H119&lt;2/24, H119&gt;1/24), "1H&lt;T&lt;2H", IF(AND(H119&lt;4/24, H119&gt;2/24), "2H&lt;T&lt;4H", IF(AND(H119&lt;8/24, H119&gt;4/24), "4H&lt;T&lt;8H", IF(AND(H119&lt;16/24, H119&gt;8/24), "8H&lt;T&lt;16H",IF(AND(H119&lt;24/24, H119&gt;16/24),"16H&lt;T&lt;24H", IF(AND(H119&lt;48/24, H119&gt;24/24),"24H&lt;T&lt;48H", "T&gt;48H")))))))</f>
        <v>1H&lt;T&lt;2H</v>
      </c>
      <c r="N119" s="73" t="s">
        <v>5873</v>
      </c>
      <c r="O119" s="76" t="str">
        <f>IF(J119="Power Status check Ongoing", "En Attente status Power", IF(J119&lt;&gt;"Power Status check Ongoing", _xlfn.CONCAT(K119, " ", "Ongoing")))</f>
        <v>En Attente status Power</v>
      </c>
      <c r="P119" s="76" t="str">
        <f>VLOOKUP(D119,'[3]SBC And PowerCO Info'!A:C,3,0)</f>
        <v>CTR</v>
      </c>
      <c r="Q119" s="76" t="str">
        <f>LEFT(D119,3)</f>
        <v>CTR</v>
      </c>
      <c r="R119" s="76" t="str">
        <f>VLOOKUP(D119,'[4]SBC And PowerCO Info'!A:N,12,0)</f>
        <v>AFRO</v>
      </c>
      <c r="S119" s="148" t="str">
        <f>_xlfn.CONCAT(Table4[[#This Row],[Site Name]], ": ", IF(ISNUMBER(SEARCH(CHAR(10),J119)), LEFT(J119, SEARCH(CHAR(10),J119)-1), J119))</f>
        <v>CTR_910_Z_Zili-Nkoteng-IHS(CTR-910): Power status check ongoing</v>
      </c>
      <c r="T119" s="76" t="str">
        <f>IF(ISNA(VLOOKUP([5]!Table4[[#This Row],[Site ID]],[5]PMO!A:A,1,0)),"No","Yes")</f>
        <v>Yes</v>
      </c>
      <c r="U119" s="76" t="e">
        <f>VLOOKUP(Table4[[#This Row],[Site ID]],'[6]URH &amp; URZ'!$A:$C,3,0)</f>
        <v>#N/A</v>
      </c>
      <c r="V119" s="76" t="e">
        <f>VLOOKUP(Table4[[#This Row],[Site ID]],[6]NSB!$A:$C,3,0)</f>
        <v>#N/A</v>
      </c>
      <c r="W119" s="76" t="str">
        <f>VLOOKUP(Table4[[#This Row],[Site ID]],[7]OCTOBRE_25!$J:$L,3,0)</f>
        <v>Nkoteng</v>
      </c>
    </row>
    <row r="120" spans="1:23" ht="31" x14ac:dyDescent="0.35">
      <c r="A120" s="164"/>
      <c r="B120" s="165"/>
      <c r="C120" s="156" t="s">
        <v>7399</v>
      </c>
      <c r="D120" s="165" t="s">
        <v>206</v>
      </c>
      <c r="E120" s="160" t="str">
        <f>VLOOKUP(D120,[2]ACTIF!$A:$D,4,0)</f>
        <v>IHS</v>
      </c>
      <c r="F120" s="160" t="str">
        <f>VLOOKUP(D120,[2]ACTIF!$A:$C,3,0)</f>
        <v>Grid-Gen</v>
      </c>
      <c r="G120" s="154" t="str">
        <f>VLOOKUP(Table4[[#This Row],[Site ID]],Extract!D:G,4,0)</f>
        <v>2026-04-28 18:29:08</v>
      </c>
      <c r="H120" s="166">
        <f ca="1">NOW() - G120 + TIME(1,0,0)</f>
        <v>6.1635300926961158E-2</v>
      </c>
      <c r="I120" s="85" t="s">
        <v>5868</v>
      </c>
      <c r="J120" s="159" t="s">
        <v>7540</v>
      </c>
      <c r="K120" s="158" t="s">
        <v>5892</v>
      </c>
      <c r="L120" s="158" t="str">
        <f>IF(NOT(ISERROR(SEARCH("_URH_",Table4[[#This Row],[Site Name]]))), "Huawei_Rural", IF(NOT(ISERROR(SEARCH("_H_",Table4[[#This Row],[Site Name]]))), "Huawei",IF(NOT(ISERROR(SEARCH("_Z_",Table4[[#This Row],[Site Name]]))), "ZTE","Nokia")))</f>
        <v>Huawei</v>
      </c>
      <c r="M120" s="158" t="str">
        <f ca="1">IF(H120 &lt; 1/24, "T&lt;1H", IF(AND(H120&lt;2/24, H120&gt;1/24), "1H&lt;T&lt;2H", IF(AND(H120&lt;4/24, H120&gt;2/24), "2H&lt;T&lt;4H", IF(AND(H120&lt;8/24, H120&gt;4/24), "4H&lt;T&lt;8H", IF(AND(H120&lt;16/24, H120&gt;8/24), "8H&lt;T&lt;16H",IF(AND(H120&lt;24/24, H120&gt;16/24),"16H&lt;T&lt;24H", IF(AND(H120&lt;48/24, H120&gt;24/24),"24H&lt;T&lt;48H", "T&gt;48H")))))))</f>
        <v>1H&lt;T&lt;2H</v>
      </c>
      <c r="N120" s="156" t="s">
        <v>5872</v>
      </c>
      <c r="O120" s="167" t="str">
        <f>IF(J120="Power Status check Ongoing", "En Attente status Power", IF(J120&lt;&gt;"Power Status check Ongoing", _xlfn.CONCAT(K120, " ", "Ongoing")))</f>
        <v>Hammer Ongoing</v>
      </c>
      <c r="P120" s="167" t="str">
        <f>VLOOKUP(D120,'[3]SBC And PowerCO Info'!A:C,3,0)</f>
        <v>SUO</v>
      </c>
      <c r="Q120" s="167" t="str">
        <f>LEFT(D120,3)</f>
        <v>SUO</v>
      </c>
      <c r="R120" s="167" t="str">
        <f>VLOOKUP(D120,'[4]SBC And PowerCO Info'!A:N,12,0)</f>
        <v>H-TELI</v>
      </c>
      <c r="S120" s="168" t="str">
        <f>_xlfn.CONCAT(Table4[[#This Row],[Site Name]], ": ", IF(ISNUMBER(SEARCH(CHAR(10),J120)), LEFT(J120, SEARCH(CHAR(10),J120)-1), J120))</f>
        <v>SUO_218_H_KUMBA-BONAKAMA: 25/04/2026 FME activé GHOST TOWN to day</v>
      </c>
      <c r="T120" s="167" t="str">
        <f>IF(ISNA(VLOOKUP([5]!Table4[[#This Row],[Site ID]],[5]PMO!A:A,1,0)),"No","Yes")</f>
        <v>Yes</v>
      </c>
      <c r="U120" s="167" t="e">
        <f>VLOOKUP(Table4[[#This Row],[Site ID]],'[6]URH &amp; URZ'!$A:$C,3,0)</f>
        <v>#N/A</v>
      </c>
      <c r="V120" s="167" t="e">
        <f>VLOOKUP(Table4[[#This Row],[Site ID]],[6]NSB!$A:$C,3,0)</f>
        <v>#N/A</v>
      </c>
      <c r="W120" s="167" t="str">
        <f>VLOOKUP(Table4[[#This Row],[Site ID]],[7]OCTOBRE_25!$J:$L,3,0)</f>
        <v>Kumba</v>
      </c>
    </row>
    <row r="121" spans="1:23" ht="15.5" x14ac:dyDescent="0.35">
      <c r="A121" s="103"/>
      <c r="B121" s="73"/>
      <c r="C121" s="73" t="s">
        <v>8212</v>
      </c>
      <c r="D121" s="73" t="s">
        <v>8213</v>
      </c>
      <c r="E121" s="74" t="e">
        <f>VLOOKUP(D121,[2]ACTIF!$A:$D,4,0)</f>
        <v>#N/A</v>
      </c>
      <c r="F121" s="74" t="e">
        <f>VLOOKUP(D121,[2]ACTIF!$A:$C,3,0)</f>
        <v>#N/A</v>
      </c>
      <c r="G121" s="154" t="str">
        <f>VLOOKUP(Table4[[#This Row],[Site ID]],Extract!D:G,4,0)</f>
        <v>2026-04-28 18:34:10</v>
      </c>
      <c r="H121" s="166">
        <f ca="1">NOW() - G121 + TIME(1,0,0)</f>
        <v>5.813993055441339E-2</v>
      </c>
      <c r="I121" s="85" t="s">
        <v>5878</v>
      </c>
      <c r="J121" s="159" t="s">
        <v>6649</v>
      </c>
      <c r="K121" s="158" t="e">
        <f>Table4[[#This Row],[PowerCO]]</f>
        <v>#N/A</v>
      </c>
      <c r="L121" s="76" t="str">
        <f>IF(NOT(ISERROR(SEARCH("_URH_",Table4[[#This Row],[Site Name]]))), "Huawei_Rural", IF(NOT(ISERROR(SEARCH("_H_",Table4[[#This Row],[Site Name]]))), "Huawei",IF(NOT(ISERROR(SEARCH("_Z_",Table4[[#This Row],[Site Name]]))), "ZTE","Nokia")))</f>
        <v>Nokia</v>
      </c>
      <c r="M121" s="76" t="str">
        <f ca="1">IF(H121 &lt; 1/24, "T&lt;1H", IF(AND(H121&lt;2/24, H121&gt;1/24), "1H&lt;T&lt;2H", IF(AND(H121&lt;4/24, H121&gt;2/24), "2H&lt;T&lt;4H", IF(AND(H121&lt;8/24, H121&gt;4/24), "4H&lt;T&lt;8H", IF(AND(H121&lt;16/24, H121&gt;8/24), "8H&lt;T&lt;16H",IF(AND(H121&lt;24/24, H121&gt;16/24),"16H&lt;T&lt;24H", IF(AND(H121&lt;48/24, H121&gt;24/24),"24H&lt;T&lt;48H", "T&gt;48H")))))))</f>
        <v>1H&lt;T&lt;2H</v>
      </c>
      <c r="N121" s="73" t="s">
        <v>5873</v>
      </c>
      <c r="O121" s="76" t="str">
        <f>IF(J121="Power Status check Ongoing", "En Attente status Power", IF(J121&lt;&gt;"Power Status check Ongoing", _xlfn.CONCAT(K121, " ", "Ongoing")))</f>
        <v>En Attente status Power</v>
      </c>
      <c r="P121" s="76" t="e">
        <f>VLOOKUP(D121,'[3]SBC And PowerCO Info'!A:C,3,0)</f>
        <v>#N/A</v>
      </c>
      <c r="Q121" s="76" t="str">
        <f>LEFT(D121,3)</f>
        <v>LIT</v>
      </c>
      <c r="R121" s="76" t="e">
        <f>VLOOKUP(D121,'[4]SBC And PowerCO Info'!A:N,12,0)</f>
        <v>#N/A</v>
      </c>
      <c r="S121" s="148" t="str">
        <f>_xlfn.CONCAT(Table4[[#This Row],[Site Name]], ": ", IF(ISNUMBER(SEARCH(CHAR(10),J121)), LEFT(J121, SEARCH(CHAR(10),J121)-1), J121))</f>
        <v>LIT_942_URZ_IPONO(LIT-942): Power status check ongoing</v>
      </c>
      <c r="T121" s="76" t="str">
        <f>IF(ISNA(VLOOKUP([5]!Table4[[#This Row],[Site ID]],[5]PMO!A:A,1,0)),"No","Yes")</f>
        <v>Yes</v>
      </c>
      <c r="U121" s="76" t="str">
        <f>VLOOKUP(Table4[[#This Row],[Site ID]],'[6]URH &amp; URZ'!$A:$C,3,0)</f>
        <v>OK For Transfer</v>
      </c>
      <c r="V121" s="76" t="e">
        <f>VLOOKUP(Table4[[#This Row],[Site ID]],[6]NSB!$A:$C,3,0)</f>
        <v>#N/A</v>
      </c>
      <c r="W121" s="76" t="e">
        <f>VLOOKUP(Table4[[#This Row],[Site ID]],[7]OCTOBRE_25!$J:$L,3,0)</f>
        <v>#N/A</v>
      </c>
    </row>
    <row r="122" spans="1:23" ht="15.5" x14ac:dyDescent="0.35">
      <c r="A122" s="103"/>
      <c r="B122" s="73"/>
      <c r="C122" s="103" t="s">
        <v>7214</v>
      </c>
      <c r="D122" s="73" t="s">
        <v>7213</v>
      </c>
      <c r="E122" s="74" t="e">
        <f>VLOOKUP(D122,[2]ACTIF!$A:$D,4,0)</f>
        <v>#N/A</v>
      </c>
      <c r="F122" s="74" t="e">
        <f>VLOOKUP(D122,[2]ACTIF!$A:$C,3,0)</f>
        <v>#N/A</v>
      </c>
      <c r="G122" s="154" t="str">
        <f>VLOOKUP(Table4[[#This Row],[Site ID]],Extract!D:G,4,0)</f>
        <v>2026-04-28 18:35:42</v>
      </c>
      <c r="H122" s="166">
        <f ca="1">NOW() - G122 + TIME(1,0,0)</f>
        <v>5.7075115745343886E-2</v>
      </c>
      <c r="I122" s="85" t="s">
        <v>5878</v>
      </c>
      <c r="J122" s="159" t="s">
        <v>6649</v>
      </c>
      <c r="K122" s="158" t="e">
        <f>Table4[[#This Row],[PowerCO]]</f>
        <v>#N/A</v>
      </c>
      <c r="L122" s="76" t="str">
        <f>IF(NOT(ISERROR(SEARCH("_URH_",Table4[[#This Row],[Site Name]]))), "Huawei_Rural", IF(NOT(ISERROR(SEARCH("_H_",Table4[[#This Row],[Site Name]]))), "Huawei",IF(NOT(ISERROR(SEARCH("_Z_",Table4[[#This Row],[Site Name]]))), "ZTE","Nokia")))</f>
        <v>Huawei_Rural</v>
      </c>
      <c r="M122" s="76" t="str">
        <f ca="1">IF(H122 &lt; 1/24, "T&lt;1H", IF(AND(H122&lt;2/24, H122&gt;1/24), "1H&lt;T&lt;2H", IF(AND(H122&lt;4/24, H122&gt;2/24), "2H&lt;T&lt;4H", IF(AND(H122&lt;8/24, H122&gt;4/24), "4H&lt;T&lt;8H", IF(AND(H122&lt;16/24, H122&gt;8/24), "8H&lt;T&lt;16H",IF(AND(H122&lt;24/24, H122&gt;16/24),"16H&lt;T&lt;24H", IF(AND(H122&lt;48/24, H122&gt;24/24),"24H&lt;T&lt;48H", "T&gt;48H")))))))</f>
        <v>1H&lt;T&lt;2H</v>
      </c>
      <c r="N122" s="103" t="s">
        <v>5872</v>
      </c>
      <c r="O122" s="76" t="str">
        <f>IF(J122="Power Status check Ongoing", "En Attente status Power", IF(J122&lt;&gt;"Power Status check Ongoing", _xlfn.CONCAT(K122, " ", "Ongoing")))</f>
        <v>En Attente status Power</v>
      </c>
      <c r="P122" s="76" t="e">
        <f>VLOOKUP(D122,'[3]SBC And PowerCO Info'!A:C,3,0)</f>
        <v>#N/A</v>
      </c>
      <c r="Q122" s="76" t="str">
        <f>LEFT(D122,3)</f>
        <v>EXN</v>
      </c>
      <c r="R122" s="76" t="e">
        <f>VLOOKUP(D122,'[4]SBC And PowerCO Info'!A:N,12,0)</f>
        <v>#N/A</v>
      </c>
      <c r="S122" s="148" t="str">
        <f>_xlfn.CONCAT(Table4[[#This Row],[Site Name]], ": ", IF(ISNUMBER(SEARCH(CHAR(10),J122)), LEFT(J122, SEARCH(CHAR(10),J122)-1), J122))</f>
        <v>EXN_424_URH_LIBAM: Power status check ongoing</v>
      </c>
      <c r="T122" s="76" t="str">
        <f>IF(ISNA(VLOOKUP([5]!Table4[[#This Row],[Site ID]],[5]PMO!A:A,1,0)),"No","Yes")</f>
        <v>Yes</v>
      </c>
      <c r="U122" s="76" t="str">
        <f>VLOOKUP(Table4[[#This Row],[Site ID]],'[6]URH &amp; URZ'!$A:$C,3,0)</f>
        <v>OK For Transfer</v>
      </c>
      <c r="V122" s="76" t="e">
        <f>VLOOKUP(Table4[[#This Row],[Site ID]],[6]NSB!$A:$C,3,0)</f>
        <v>#N/A</v>
      </c>
      <c r="W122" s="76" t="e">
        <f>VLOOKUP(Table4[[#This Row],[Site ID]],[7]OCTOBRE_25!$J:$L,3,0)</f>
        <v>#N/A</v>
      </c>
    </row>
    <row r="123" spans="1:23" ht="15.5" x14ac:dyDescent="0.35">
      <c r="A123" s="103"/>
      <c r="B123" s="73"/>
      <c r="C123" s="103" t="s">
        <v>8211</v>
      </c>
      <c r="D123" s="73" t="s">
        <v>581</v>
      </c>
      <c r="E123" s="74" t="str">
        <f>VLOOKUP(D123,[2]ACTIF!$A:$D,4,0)</f>
        <v>Camusat</v>
      </c>
      <c r="F123" s="74" t="str">
        <f>VLOOKUP(D123,[2]ACTIF!$A:$C,3,0)</f>
        <v>Hybrid Solar - S3</v>
      </c>
      <c r="G123" s="154" t="str">
        <f>VLOOKUP(Table4[[#This Row],[Site ID]],Extract!D:G,4,0)</f>
        <v>2026-04-28 18:35:42</v>
      </c>
      <c r="H123" s="166">
        <f ca="1">NOW() - G123 + TIME(1,0,0)</f>
        <v>5.7075115745343886E-2</v>
      </c>
      <c r="I123" s="85" t="s">
        <v>5878</v>
      </c>
      <c r="J123" s="159" t="s">
        <v>6649</v>
      </c>
      <c r="K123" s="158" t="str">
        <f>Table4[[#This Row],[PowerCO]]</f>
        <v>Camusat</v>
      </c>
      <c r="L123" s="76" t="str">
        <f>IF(NOT(ISERROR(SEARCH("_URH_",Table4[[#This Row],[Site Name]]))), "Huawei_Rural", IF(NOT(ISERROR(SEARCH("_H_",Table4[[#This Row],[Site Name]]))), "Huawei",IF(NOT(ISERROR(SEARCH("_Z_",Table4[[#This Row],[Site Name]]))), "ZTE","Nokia")))</f>
        <v>Huawei</v>
      </c>
      <c r="M123" s="76" t="str">
        <f ca="1">IF(H123 &lt; 1/24, "T&lt;1H", IF(AND(H123&lt;2/24, H123&gt;1/24), "1H&lt;T&lt;2H", IF(AND(H123&lt;4/24, H123&gt;2/24), "2H&lt;T&lt;4H", IF(AND(H123&lt;8/24, H123&gt;4/24), "4H&lt;T&lt;8H", IF(AND(H123&lt;16/24, H123&gt;8/24), "8H&lt;T&lt;16H",IF(AND(H123&lt;24/24, H123&gt;16/24),"16H&lt;T&lt;24H", IF(AND(H123&lt;48/24, H123&gt;24/24),"24H&lt;T&lt;48H", "T&gt;48H")))))))</f>
        <v>1H&lt;T&lt;2H</v>
      </c>
      <c r="N123" s="103" t="s">
        <v>5872</v>
      </c>
      <c r="O123" s="76" t="str">
        <f>IF(J123="Power Status check Ongoing", "En Attente status Power", IF(J123&lt;&gt;"Power Status check Ongoing", _xlfn.CONCAT(K123, " ", "Ongoing")))</f>
        <v>En Attente status Power</v>
      </c>
      <c r="P123" s="76" t="str">
        <f>VLOOKUP(D123,'[3]SBC And PowerCO Info'!A:C,3,0)</f>
        <v>EXN</v>
      </c>
      <c r="Q123" s="76" t="str">
        <f>LEFT(D123,3)</f>
        <v>EXN</v>
      </c>
      <c r="R123" s="76" t="str">
        <f>VLOOKUP(D123,'[4]SBC And PowerCO Info'!A:N,12,0)</f>
        <v>TIF NORD</v>
      </c>
      <c r="S123" s="148" t="str">
        <f>_xlfn.CONCAT(Table4[[#This Row],[Site Name]], ": ", IF(ISNUMBER(SEARCH(CHAR(10),J123)), LEFT(J123, SEARCH(CHAR(10),J123)-1), J123))</f>
        <v>EXN_231_H_Tourou: Power status check ongoing</v>
      </c>
      <c r="T123" s="76" t="str">
        <f>IF(ISNA(VLOOKUP([5]!Table4[[#This Row],[Site ID]],[5]PMO!A:A,1,0)),"No","Yes")</f>
        <v>Yes</v>
      </c>
      <c r="U123" s="76" t="e">
        <f>VLOOKUP(Table4[[#This Row],[Site ID]],'[6]URH &amp; URZ'!$A:$C,3,0)</f>
        <v>#N/A</v>
      </c>
      <c r="V123" s="76" t="e">
        <f>VLOOKUP(Table4[[#This Row],[Site ID]],[6]NSB!$A:$C,3,0)</f>
        <v>#N/A</v>
      </c>
      <c r="W123" s="76" t="str">
        <f>VLOOKUP(Table4[[#This Row],[Site ID]],[7]OCTOBRE_25!$J:$L,3,0)</f>
        <v>Tourou</v>
      </c>
    </row>
    <row r="124" spans="1:23" ht="15.5" x14ac:dyDescent="0.35">
      <c r="A124" s="103"/>
      <c r="B124" s="73"/>
      <c r="C124" s="103" t="s">
        <v>7809</v>
      </c>
      <c r="D124" s="73" t="s">
        <v>7849</v>
      </c>
      <c r="E124" s="74" t="s">
        <v>7784</v>
      </c>
      <c r="F124" s="74" t="e">
        <f>VLOOKUP(D124,[2]ACTIF!$A:$C,3,0)</f>
        <v>#N/A</v>
      </c>
      <c r="G124" s="154" t="str">
        <f>VLOOKUP(Table4[[#This Row],[Site ID]],Extract!D:G,4,0)</f>
        <v>2026-04-28 18:47:03</v>
      </c>
      <c r="H124" s="166">
        <f ca="1">NOW() - G124 + TIME(1,0,0)</f>
        <v>4.9193171299217887E-2</v>
      </c>
      <c r="I124" s="85" t="s">
        <v>7099</v>
      </c>
      <c r="J124" s="159" t="s">
        <v>7100</v>
      </c>
      <c r="K124" s="158" t="s">
        <v>163</v>
      </c>
      <c r="L124" s="76" t="str">
        <f>IF(NOT(ISERROR(SEARCH("_URH_",Table4[[#This Row],[Site Name]]))), "Huawei_Rural", IF(NOT(ISERROR(SEARCH("_H_",Table4[[#This Row],[Site Name]]))), "Huawei",IF(NOT(ISERROR(SEARCH("_Z_",Table4[[#This Row],[Site Name]]))), "ZTE","Nokia")))</f>
        <v>Huawei_Rural</v>
      </c>
      <c r="M124" s="76" t="str">
        <f ca="1">IF(H124 &lt; 1/24, "T&lt;1H", IF(AND(H124&lt;2/24, H124&gt;1/24), "1H&lt;T&lt;2H", IF(AND(H124&lt;4/24, H124&gt;2/24), "2H&lt;T&lt;4H", IF(AND(H124&lt;8/24, H124&gt;4/24), "4H&lt;T&lt;8H", IF(AND(H124&lt;16/24, H124&gt;8/24), "8H&lt;T&lt;16H",IF(AND(H124&lt;24/24, H124&gt;16/24),"16H&lt;T&lt;24H", IF(AND(H124&lt;48/24, H124&gt;24/24),"24H&lt;T&lt;48H", "T&gt;48H")))))))</f>
        <v>1H&lt;T&lt;2H</v>
      </c>
      <c r="N124" s="103" t="s">
        <v>5872</v>
      </c>
      <c r="O124" s="76" t="str">
        <f>IF(J124="Power Status check Ongoing", "En Attente status Power", IF(J124&lt;&gt;"Power Status check Ongoing", _xlfn.CONCAT(K124, " ", "Ongoing")))</f>
        <v>OCM ING Ongoing</v>
      </c>
      <c r="P124" s="76" t="e">
        <f>VLOOKUP(D124,'[3]SBC And PowerCO Info'!A:C,3,0)</f>
        <v>#N/A</v>
      </c>
      <c r="Q124" s="76" t="str">
        <f>LEFT(D124,3)</f>
        <v>NRD</v>
      </c>
      <c r="R124" s="76" t="e">
        <f>VLOOKUP(D124,'[4]SBC And PowerCO Info'!A:N,12,0)</f>
        <v>#N/A</v>
      </c>
      <c r="S124" s="148" t="str">
        <f>_xlfn.CONCAT(Table4[[#This Row],[Site Name]], ": ", IF(ISNUMBER(SEARCH(CHAR(10),J124)), LEFT(J124, SEARCH(CHAR(10),J124)-1), J124))</f>
        <v>NRD_226_URH_GUIBDJOL: New site not yet transferred to MSP</v>
      </c>
      <c r="T124" s="76" t="str">
        <f>IF(ISNA(VLOOKUP([5]!Table4[[#This Row],[Site ID]],[5]PMO!A:A,1,0)),"No","Yes")</f>
        <v>Yes</v>
      </c>
      <c r="U124" s="76" t="e">
        <f>VLOOKUP(Table4[[#This Row],[Site ID]],'[6]URH &amp; URZ'!$A:$C,3,0)</f>
        <v>#N/A</v>
      </c>
      <c r="V124" s="76" t="e">
        <f>VLOOKUP(Table4[[#This Row],[Site ID]],[6]NSB!$A:$C,3,0)</f>
        <v>#N/A</v>
      </c>
      <c r="W124" s="76" t="e">
        <f>VLOOKUP(Table4[[#This Row],[Site ID]],[7]OCTOBRE_25!$J:$L,3,0)</f>
        <v>#N/A</v>
      </c>
    </row>
    <row r="125" spans="1:23" ht="15.5" x14ac:dyDescent="0.35">
      <c r="A125" s="104"/>
      <c r="B125" s="78"/>
      <c r="C125" s="104" t="s">
        <v>8206</v>
      </c>
      <c r="D125" s="78" t="s">
        <v>3591</v>
      </c>
      <c r="E125" s="79" t="str">
        <f>VLOOKUP(D125,[2]ACTIF!$A:$D,4,0)</f>
        <v>IHS</v>
      </c>
      <c r="F125" s="79" t="str">
        <f>VLOOKUP(D125,[2]ACTIF!$A:$C,3,0)</f>
        <v>Grid-Gen</v>
      </c>
      <c r="G125" s="154" t="str">
        <f>VLOOKUP(Table4[[#This Row],[Site ID]],Extract!D:G,4,0)</f>
        <v>2026-04-28 18:47:52</v>
      </c>
      <c r="H125" s="166">
        <f ca="1">NOW() - G125 + TIME(1,0,0)</f>
        <v>4.8626041667982157E-2</v>
      </c>
      <c r="I125" s="85" t="s">
        <v>5878</v>
      </c>
      <c r="J125" s="159" t="s">
        <v>6649</v>
      </c>
      <c r="K125" s="158" t="str">
        <f>Table4[[#This Row],[PowerCO]]</f>
        <v>IHS</v>
      </c>
      <c r="L125" s="80" t="str">
        <f>IF(NOT(ISERROR(SEARCH("_URH_",Table4[[#This Row],[Site Name]]))), "Huawei_Rural", IF(NOT(ISERROR(SEARCH("_H_",Table4[[#This Row],[Site Name]]))), "Huawei",IF(NOT(ISERROR(SEARCH("_Z_",Table4[[#This Row],[Site Name]]))), "ZTE","Nokia")))</f>
        <v>Huawei</v>
      </c>
      <c r="M125" s="80" t="str">
        <f ca="1">IF(H125 &lt; 1/24, "T&lt;1H", IF(AND(H125&lt;2/24, H125&gt;1/24), "1H&lt;T&lt;2H", IF(AND(H125&lt;4/24, H125&gt;2/24), "2H&lt;T&lt;4H", IF(AND(H125&lt;8/24, H125&gt;4/24), "4H&lt;T&lt;8H", IF(AND(H125&lt;16/24, H125&gt;8/24), "8H&lt;T&lt;16H",IF(AND(H125&lt;24/24, H125&gt;16/24),"16H&lt;T&lt;24H", IF(AND(H125&lt;48/24, H125&gt;24/24),"24H&lt;T&lt;48H", "T&gt;48H")))))))</f>
        <v>1H&lt;T&lt;2H</v>
      </c>
      <c r="N125" s="104" t="s">
        <v>5872</v>
      </c>
      <c r="O125" s="80" t="str">
        <f>IF(J125="Power Status check Ongoing", "En Attente status Power", IF(J125&lt;&gt;"Power Status check Ongoing", _xlfn.CONCAT(K125, " ", "Ongoing")))</f>
        <v>En Attente status Power</v>
      </c>
      <c r="P125" s="80" t="str">
        <f>VLOOKUP(D125,'[3]SBC And PowerCO Info'!A:C,3,0)</f>
        <v>SUO</v>
      </c>
      <c r="Q125" s="80" t="str">
        <f>LEFT(D125,3)</f>
        <v>SUO</v>
      </c>
      <c r="R125" s="80" t="str">
        <f>VLOOKUP(D125,'[4]SBC And PowerCO Info'!A:N,12,0)</f>
        <v>H-TELI</v>
      </c>
      <c r="S125" s="150" t="str">
        <f>_xlfn.CONCAT(Table4[[#This Row],[Site Name]], ": ", IF(ISNUMBER(SEARCH(CHAR(10),J125)), LEFT(J125, SEARCH(CHAR(10),J125)-1), J125))</f>
        <v>SUO_185_H_BUEA-WOKOKO-IHS: Power status check ongoing</v>
      </c>
      <c r="T125" s="80" t="str">
        <f>IF(ISNA(VLOOKUP([5]!Table4[[#This Row],[Site ID]],[5]PMO!A:A,1,0)),"No","Yes")</f>
        <v>Yes</v>
      </c>
      <c r="U125" s="80" t="e">
        <f>VLOOKUP(Table4[[#This Row],[Site ID]],'[6]URH &amp; URZ'!$A:$C,3,0)</f>
        <v>#N/A</v>
      </c>
      <c r="V125" s="80" t="e">
        <f>VLOOKUP(Table4[[#This Row],[Site ID]],[6]NSB!$A:$C,3,0)</f>
        <v>#N/A</v>
      </c>
      <c r="W125" s="80" t="str">
        <f>VLOOKUP(Table4[[#This Row],[Site ID]],[7]OCTOBRE_25!$J:$L,3,0)</f>
        <v>Buea</v>
      </c>
    </row>
    <row r="126" spans="1:23" ht="15.5" x14ac:dyDescent="0.35">
      <c r="A126" s="103"/>
      <c r="B126" s="73"/>
      <c r="C126" s="103" t="s">
        <v>7990</v>
      </c>
      <c r="D126" s="73" t="s">
        <v>3808</v>
      </c>
      <c r="E126" s="74" t="str">
        <f>VLOOKUP(D126,[2]ACTIF!$A:$D,4,0)</f>
        <v>Camusat</v>
      </c>
      <c r="F126" s="74" t="str">
        <f>VLOOKUP(D126,[2]ACTIF!$A:$C,3,0)</f>
        <v>Medium Grid + GE</v>
      </c>
      <c r="G126" s="154" t="str">
        <f>VLOOKUP(Table4[[#This Row],[Site ID]],Extract!D:G,4,0)</f>
        <v>2026-04-28 18:51:52</v>
      </c>
      <c r="H126" s="166">
        <f ca="1">NOW() - G126 + TIME(1,0,0)</f>
        <v>4.5848263888425812E-2</v>
      </c>
      <c r="I126" s="85" t="s">
        <v>5878</v>
      </c>
      <c r="J126" s="159" t="s">
        <v>6649</v>
      </c>
      <c r="K126" s="158" t="str">
        <f>Table4[[#This Row],[PowerCO]]</f>
        <v>Camusat</v>
      </c>
      <c r="L126" s="76" t="str">
        <f>IF(NOT(ISERROR(SEARCH("_URH_",Table4[[#This Row],[Site Name]]))), "Huawei_Rural", IF(NOT(ISERROR(SEARCH("_H_",Table4[[#This Row],[Site Name]]))), "Huawei",IF(NOT(ISERROR(SEARCH("_Z_",Table4[[#This Row],[Site Name]]))), "ZTE","Nokia")))</f>
        <v>Huawei</v>
      </c>
      <c r="M126" s="76" t="str">
        <f ca="1">IF(H126 &lt; 1/24, "T&lt;1H", IF(AND(H126&lt;2/24, H126&gt;1/24), "1H&lt;T&lt;2H", IF(AND(H126&lt;4/24, H126&gt;2/24), "2H&lt;T&lt;4H", IF(AND(H126&lt;8/24, H126&gt;4/24), "4H&lt;T&lt;8H", IF(AND(H126&lt;16/24, H126&gt;8/24), "8H&lt;T&lt;16H",IF(AND(H126&lt;24/24, H126&gt;16/24),"16H&lt;T&lt;24H", IF(AND(H126&lt;48/24, H126&gt;24/24),"24H&lt;T&lt;48H", "T&gt;48H")))))))</f>
        <v>1H&lt;T&lt;2H</v>
      </c>
      <c r="N126" s="103" t="s">
        <v>5872</v>
      </c>
      <c r="O126" s="76" t="str">
        <f>IF(J126="Power Status check Ongoing", "En Attente status Power", IF(J126&lt;&gt;"Power Status check Ongoing", _xlfn.CONCAT(K126, " ", "Ongoing")))</f>
        <v>En Attente status Power</v>
      </c>
      <c r="P126" s="76" t="str">
        <f>VLOOKUP(D126,'[3]SBC And PowerCO Info'!A:C,3,0)</f>
        <v>SUO</v>
      </c>
      <c r="Q126" s="76" t="str">
        <f>LEFT(D126,3)</f>
        <v>SUO</v>
      </c>
      <c r="R126" s="76" t="str">
        <f>VLOOKUP(D126,'[4]SBC And PowerCO Info'!A:N,12,0)</f>
        <v>H-TELI</v>
      </c>
      <c r="S126" s="148" t="str">
        <f>_xlfn.CONCAT(Table4[[#This Row],[Site Name]], ": ", IF(ISNUMBER(SEARCH(CHAR(10),J126)), LEFT(J126, SEARCH(CHAR(10),J126)-1), J126))</f>
        <v>SUO_234_H_Limbe-Mile_1: Power status check ongoing</v>
      </c>
      <c r="T126" s="76" t="str">
        <f>IF(ISNA(VLOOKUP([5]!Table4[[#This Row],[Site ID]],[5]PMO!A:A,1,0)),"No","Yes")</f>
        <v>Yes</v>
      </c>
      <c r="U126" s="76" t="e">
        <f>VLOOKUP(Table4[[#This Row],[Site ID]],'[6]URH &amp; URZ'!$A:$C,3,0)</f>
        <v>#N/A</v>
      </c>
      <c r="V126" s="76" t="e">
        <f>VLOOKUP(Table4[[#This Row],[Site ID]],[6]NSB!$A:$C,3,0)</f>
        <v>#N/A</v>
      </c>
      <c r="W126" s="76" t="str">
        <f>VLOOKUP(Table4[[#This Row],[Site ID]],[7]OCTOBRE_25!$J:$L,3,0)</f>
        <v>Limbe</v>
      </c>
    </row>
    <row r="127" spans="1:23" ht="15.5" x14ac:dyDescent="0.35">
      <c r="A127" s="103"/>
      <c r="B127" s="73"/>
      <c r="C127" s="103" t="s">
        <v>8203</v>
      </c>
      <c r="D127" s="73" t="s">
        <v>485</v>
      </c>
      <c r="E127" s="74" t="str">
        <f>VLOOKUP(D127,[2]ACTIF!$A:$D,4,0)</f>
        <v>Camusat</v>
      </c>
      <c r="F127" s="74" t="str">
        <f>VLOOKUP(D127,[2]ACTIF!$A:$C,3,0)</f>
        <v>Bad Grid + Solar + GE</v>
      </c>
      <c r="G127" s="154" t="str">
        <f>VLOOKUP(Table4[[#This Row],[Site ID]],Extract!D:G,4,0)</f>
        <v>2026-04-28 18:51:55</v>
      </c>
      <c r="H127" s="166">
        <f ca="1">NOW() - G127 + TIME(1,0,0)</f>
        <v>4.5813541665362813E-2</v>
      </c>
      <c r="I127" s="85" t="s">
        <v>5878</v>
      </c>
      <c r="J127" s="159" t="s">
        <v>6649</v>
      </c>
      <c r="K127" s="158" t="str">
        <f>Table4[[#This Row],[PowerCO]]</f>
        <v>Camusat</v>
      </c>
      <c r="L127" s="76" t="str">
        <f>IF(NOT(ISERROR(SEARCH("_URH_",Table4[[#This Row],[Site Name]]))), "Huawei_Rural", IF(NOT(ISERROR(SEARCH("_H_",Table4[[#This Row],[Site Name]]))), "Huawei",IF(NOT(ISERROR(SEARCH("_Z_",Table4[[#This Row],[Site Name]]))), "ZTE","Nokia")))</f>
        <v>Huawei</v>
      </c>
      <c r="M127" s="76" t="str">
        <f ca="1">IF(H127 &lt; 1/24, "T&lt;1H", IF(AND(H127&lt;2/24, H127&gt;1/24), "1H&lt;T&lt;2H", IF(AND(H127&lt;4/24, H127&gt;2/24), "2H&lt;T&lt;4H", IF(AND(H127&lt;8/24, H127&gt;4/24), "4H&lt;T&lt;8H", IF(AND(H127&lt;16/24, H127&gt;8/24), "8H&lt;T&lt;16H",IF(AND(H127&lt;24/24, H127&gt;16/24),"16H&lt;T&lt;24H", IF(AND(H127&lt;48/24, H127&gt;24/24),"24H&lt;T&lt;48H", "T&gt;48H")))))))</f>
        <v>1H&lt;T&lt;2H</v>
      </c>
      <c r="N127" s="103" t="s">
        <v>5872</v>
      </c>
      <c r="O127" s="76" t="str">
        <f>IF(J127="Power Status check Ongoing", "En Attente status Power", IF(J127&lt;&gt;"Power Status check Ongoing", _xlfn.CONCAT(K127, " ", "Ongoing")))</f>
        <v>En Attente status Power</v>
      </c>
      <c r="P127" s="76" t="str">
        <f>VLOOKUP(D127,'[3]SBC And PowerCO Info'!A:C,3,0)</f>
        <v>EXN</v>
      </c>
      <c r="Q127" s="76" t="str">
        <f>LEFT(D127,3)</f>
        <v>EXN</v>
      </c>
      <c r="R127" s="76" t="str">
        <f>VLOOKUP(D127,'[4]SBC And PowerCO Info'!A:N,12,0)</f>
        <v>TIF NORD</v>
      </c>
      <c r="S127" s="148" t="str">
        <f>_xlfn.CONCAT(Table4[[#This Row],[Site Name]], ": ", IF(ISNUMBER(SEARCH(CHAR(10),J127)), LEFT(J127, SEARCH(CHAR(10),J127)-1), J127))</f>
        <v>EXN_238_H_Mora-Kourgui: Power status check ongoing</v>
      </c>
      <c r="T127" s="76" t="str">
        <f>IF(ISNA(VLOOKUP([5]!Table4[[#This Row],[Site ID]],[5]PMO!A:A,1,0)),"No","Yes")</f>
        <v>Yes</v>
      </c>
      <c r="U127" s="76" t="e">
        <f>VLOOKUP(Table4[[#This Row],[Site ID]],'[6]URH &amp; URZ'!$A:$C,3,0)</f>
        <v>#N/A</v>
      </c>
      <c r="V127" s="76" t="e">
        <f>VLOOKUP(Table4[[#This Row],[Site ID]],[6]NSB!$A:$C,3,0)</f>
        <v>#N/A</v>
      </c>
      <c r="W127" s="76" t="str">
        <f>VLOOKUP(Table4[[#This Row],[Site ID]],[7]OCTOBRE_25!$J:$L,3,0)</f>
        <v>Mora</v>
      </c>
    </row>
    <row r="128" spans="1:23" ht="15.5" x14ac:dyDescent="0.35">
      <c r="A128" s="104"/>
      <c r="B128" s="78"/>
      <c r="C128" s="104" t="s">
        <v>8201</v>
      </c>
      <c r="D128" s="78" t="s">
        <v>3855</v>
      </c>
      <c r="E128" s="79" t="str">
        <f>VLOOKUP(D128,[2]ACTIF!$A:$D,4,0)</f>
        <v>Camusat</v>
      </c>
      <c r="F128" s="79" t="str">
        <f>VLOOKUP(D128,[2]ACTIF!$A:$C,3,0)</f>
        <v>Medium Grid + GE</v>
      </c>
      <c r="G128" s="154" t="str">
        <f>VLOOKUP(Table4[[#This Row],[Site ID]],Extract!D:G,4,0)</f>
        <v>2026-04-28 18:52:47</v>
      </c>
      <c r="H128" s="166">
        <f ca="1">NOW() - G128 + TIME(1,0,0)</f>
        <v>4.5211689818340041E-2</v>
      </c>
      <c r="I128" s="85" t="s">
        <v>5878</v>
      </c>
      <c r="J128" s="159" t="s">
        <v>6649</v>
      </c>
      <c r="K128" s="158" t="str">
        <f>Table4[[#This Row],[PowerCO]]</f>
        <v>Camusat</v>
      </c>
      <c r="L128" s="80" t="str">
        <f>IF(NOT(ISERROR(SEARCH("_URH_",Table4[[#This Row],[Site Name]]))), "Huawei_Rural", IF(NOT(ISERROR(SEARCH("_H_",Table4[[#This Row],[Site Name]]))), "Huawei",IF(NOT(ISERROR(SEARCH("_Z_",Table4[[#This Row],[Site Name]]))), "ZTE","Nokia")))</f>
        <v>Huawei</v>
      </c>
      <c r="M128" s="80" t="str">
        <f ca="1">IF(H128 &lt; 1/24, "T&lt;1H", IF(AND(H128&lt;2/24, H128&gt;1/24), "1H&lt;T&lt;2H", IF(AND(H128&lt;4/24, H128&gt;2/24), "2H&lt;T&lt;4H", IF(AND(H128&lt;8/24, H128&gt;4/24), "4H&lt;T&lt;8H", IF(AND(H128&lt;16/24, H128&gt;8/24), "8H&lt;T&lt;16H",IF(AND(H128&lt;24/24, H128&gt;16/24),"16H&lt;T&lt;24H", IF(AND(H128&lt;48/24, H128&gt;24/24),"24H&lt;T&lt;48H", "T&gt;48H")))))))</f>
        <v>1H&lt;T&lt;2H</v>
      </c>
      <c r="N128" s="104" t="s">
        <v>5871</v>
      </c>
      <c r="O128" s="80" t="str">
        <f>IF(J128="Power Status check Ongoing", "En Attente status Power", IF(J128&lt;&gt;"Power Status check Ongoing", _xlfn.CONCAT(K128, " ", "Ongoing")))</f>
        <v>En Attente status Power</v>
      </c>
      <c r="P128" s="80" t="str">
        <f>VLOOKUP(D128,'[3]SBC And PowerCO Info'!A:C,3,0)</f>
        <v>NRO</v>
      </c>
      <c r="Q128" s="80" t="str">
        <f>LEFT(D128,3)</f>
        <v>NRO</v>
      </c>
      <c r="R128" s="80" t="str">
        <f>VLOOKUP(D128,'[4]SBC And PowerCO Info'!A:N,12,0)</f>
        <v>I-ENG</v>
      </c>
      <c r="S128" s="150" t="str">
        <f>_xlfn.CONCAT(Table4[[#This Row],[Site Name]], ": ", IF(ISNUMBER(SEARCH(CHAR(10),J128)), LEFT(J128, SEARCH(CHAR(10),J128)-1), J128))</f>
        <v>NRO_141_H_Mankon-II_U, LogicRNCID=385: Power status check ongoing</v>
      </c>
      <c r="T128" s="80" t="str">
        <f>IF(ISNA(VLOOKUP([5]!Table4[[#This Row],[Site ID]],[5]PMO!A:A,1,0)),"No","Yes")</f>
        <v>Yes</v>
      </c>
      <c r="U128" s="80" t="e">
        <f>VLOOKUP(Table4[[#This Row],[Site ID]],'[6]URH &amp; URZ'!$A:$C,3,0)</f>
        <v>#N/A</v>
      </c>
      <c r="V128" s="80" t="e">
        <f>VLOOKUP(Table4[[#This Row],[Site ID]],[6]NSB!$A:$C,3,0)</f>
        <v>#N/A</v>
      </c>
      <c r="W128" s="80" t="str">
        <f>VLOOKUP(Table4[[#This Row],[Site ID]],[7]OCTOBRE_25!$J:$L,3,0)</f>
        <v>Bamenda</v>
      </c>
    </row>
    <row r="129" spans="1:23" ht="15.5" x14ac:dyDescent="0.35">
      <c r="A129" s="103"/>
      <c r="B129" s="73"/>
      <c r="C129" s="73" t="s">
        <v>7991</v>
      </c>
      <c r="D129" s="73" t="s">
        <v>902</v>
      </c>
      <c r="E129" s="74" t="str">
        <f>VLOOKUP(D129,[2]ACTIF!$A:$D,4,0)</f>
        <v>IHS</v>
      </c>
      <c r="F129" s="74" t="str">
        <f>VLOOKUP(D129,[2]ACTIF!$A:$C,3,0)</f>
        <v>Gen-Lithium</v>
      </c>
      <c r="G129" s="154">
        <f>VLOOKUP(Table4[[#This Row],[Site ID]],Extract!D:G,4,0)</f>
        <v>46140.792199074072</v>
      </c>
      <c r="H129" s="166">
        <f ca="1">NOW() - G129 + TIME(1,0,0)</f>
        <v>3.9667708336007003E-2</v>
      </c>
      <c r="I129" s="85" t="s">
        <v>5868</v>
      </c>
      <c r="J129" s="159" t="s">
        <v>6649</v>
      </c>
      <c r="K129" s="158" t="str">
        <f>Table4[[#This Row],[PowerCO]]</f>
        <v>IHS</v>
      </c>
      <c r="L129" s="76" t="str">
        <f>IF(NOT(ISERROR(SEARCH("_URH_",Table4[[#This Row],[Site Name]]))), "Huawei_Rural", IF(NOT(ISERROR(SEARCH("_H_",Table4[[#This Row],[Site Name]]))), "Huawei",IF(NOT(ISERROR(SEARCH("_Z_",Table4[[#This Row],[Site Name]]))), "ZTE","Nokia")))</f>
        <v>Nokia</v>
      </c>
      <c r="M129" s="76" t="str">
        <f ca="1">IF(H129 &lt; 1/24, "T&lt;1H", IF(AND(H129&lt;2/24, H129&gt;1/24), "1H&lt;T&lt;2H", IF(AND(H129&lt;4/24, H129&gt;2/24), "2H&lt;T&lt;4H", IF(AND(H129&lt;8/24, H129&gt;4/24), "4H&lt;T&lt;8H", IF(AND(H129&lt;16/24, H129&gt;8/24), "8H&lt;T&lt;16H",IF(AND(H129&lt;24/24, H129&gt;16/24),"16H&lt;T&lt;24H", IF(AND(H129&lt;48/24, H129&gt;24/24),"24H&lt;T&lt;48H", "T&gt;48H")))))))</f>
        <v>T&lt;1H</v>
      </c>
      <c r="N129" s="73" t="s">
        <v>98</v>
      </c>
      <c r="O129" s="76" t="str">
        <f>IF(J129="Power Status check Ongoing", "En Attente status Power", IF(J129&lt;&gt;"Power Status check Ongoing", _xlfn.CONCAT(K129, " ", "Ongoing")))</f>
        <v>En Attente status Power</v>
      </c>
      <c r="P129" s="76" t="str">
        <f>VLOOKUP(D129,'[3]SBC And PowerCO Info'!A:C,3,0)</f>
        <v>ADM</v>
      </c>
      <c r="Q129" s="76" t="str">
        <f>LEFT(D129,3)</f>
        <v>ADM</v>
      </c>
      <c r="R129" s="76" t="str">
        <f>VLOOKUP(D129,'[4]SBC And PowerCO Info'!A:N,12,0)</f>
        <v>TIF NORD</v>
      </c>
      <c r="S129" s="148" t="str">
        <f>_xlfn.CONCAT(Table4[[#This Row],[Site Name]], ": ", IF(ISNUMBER(SEARCH(CHAR(10),J129)), LEFT(J129, SEARCH(CHAR(10),J129)-1), J129))</f>
        <v>Darassalam-IHS_L8_ADM_153: Power status check ongoing</v>
      </c>
      <c r="T129" s="76" t="str">
        <f>IF(ISNA(VLOOKUP([5]!Table4[[#This Row],[Site ID]],[5]PMO!A:A,1,0)),"No","Yes")</f>
        <v>Yes</v>
      </c>
      <c r="U129" s="76" t="e">
        <f>VLOOKUP(Table4[[#This Row],[Site ID]],'[6]URH &amp; URZ'!$A:$C,3,0)</f>
        <v>#N/A</v>
      </c>
      <c r="V129" s="76" t="e">
        <f>VLOOKUP(Table4[[#This Row],[Site ID]],[6]NSB!$A:$C,3,0)</f>
        <v>#N/A</v>
      </c>
      <c r="W129" s="76" t="str">
        <f>VLOOKUP(Table4[[#This Row],[Site ID]],[7]OCTOBRE_25!$J:$L,3,0)</f>
        <v>Darra Salam</v>
      </c>
    </row>
    <row r="130" spans="1:23" ht="15.5" x14ac:dyDescent="0.35">
      <c r="A130" s="103"/>
      <c r="B130" s="73"/>
      <c r="C130" s="103" t="s">
        <v>8199</v>
      </c>
      <c r="D130" s="73" t="s">
        <v>7981</v>
      </c>
      <c r="E130" s="74" t="e">
        <f>VLOOKUP(D130,[2]ACTIF!$A:$D,4,0)</f>
        <v>#N/A</v>
      </c>
      <c r="F130" s="74" t="e">
        <f>VLOOKUP(D130,[2]ACTIF!$A:$C,3,0)</f>
        <v>#N/A</v>
      </c>
      <c r="G130" s="154" t="str">
        <f>VLOOKUP(Table4[[#This Row],[Site ID]],Extract!D:G,4,0)</f>
        <v>2026-04-28 19:09:15</v>
      </c>
      <c r="H130" s="166">
        <f ca="1">NOW() - G130 + TIME(1,0,0)</f>
        <v>3.3776504630319927E-2</v>
      </c>
      <c r="I130" s="85" t="s">
        <v>5878</v>
      </c>
      <c r="J130" s="159" t="s">
        <v>6649</v>
      </c>
      <c r="K130" s="158" t="e">
        <f>Table4[[#This Row],[PowerCO]]</f>
        <v>#N/A</v>
      </c>
      <c r="L130" s="76" t="str">
        <f>IF(NOT(ISERROR(SEARCH("_URH_",Table4[[#This Row],[Site Name]]))), "Huawei_Rural", IF(NOT(ISERROR(SEARCH("_H_",Table4[[#This Row],[Site Name]]))), "Huawei",IF(NOT(ISERROR(SEARCH("_Z_",Table4[[#This Row],[Site Name]]))), "ZTE","Nokia")))</f>
        <v>Huawei_Rural</v>
      </c>
      <c r="M130" s="76" t="str">
        <f ca="1">IF(H130 &lt; 1/24, "T&lt;1H", IF(AND(H130&lt;2/24, H130&gt;1/24), "1H&lt;T&lt;2H", IF(AND(H130&lt;4/24, H130&gt;2/24), "2H&lt;T&lt;4H", IF(AND(H130&lt;8/24, H130&gt;4/24), "4H&lt;T&lt;8H", IF(AND(H130&lt;16/24, H130&gt;8/24), "8H&lt;T&lt;16H",IF(AND(H130&lt;24/24, H130&gt;16/24),"16H&lt;T&lt;24H", IF(AND(H130&lt;48/24, H130&gt;24/24),"24H&lt;T&lt;48H", "T&gt;48H")))))))</f>
        <v>T&lt;1H</v>
      </c>
      <c r="N130" s="103" t="s">
        <v>5871</v>
      </c>
      <c r="O130" s="76" t="str">
        <f>IF(J130="Power Status check Ongoing", "En Attente status Power", IF(J130&lt;&gt;"Power Status check Ongoing", _xlfn.CONCAT(K130, " ", "Ongoing")))</f>
        <v>En Attente status Power</v>
      </c>
      <c r="P130" s="76" t="e">
        <f>VLOOKUP(D130,'[3]SBC And PowerCO Info'!A:C,3,0)</f>
        <v>#N/A</v>
      </c>
      <c r="Q130" s="76" t="str">
        <f>LEFT(D130,3)</f>
        <v>NRD</v>
      </c>
      <c r="R130" s="76" t="e">
        <f>VLOOKUP(D130,'[4]SBC And PowerCO Info'!A:N,12,0)</f>
        <v>#N/A</v>
      </c>
      <c r="S130" s="148" t="str">
        <f>_xlfn.CONCAT(Table4[[#This Row],[Site Name]], ": ", IF(ISNUMBER(SEARCH(CHAR(10),J130)), LEFT(J130, SEARCH(CHAR(10),J130)-1), J130))</f>
        <v>NRD_219_URH_KOLERE, LogicRNCID=355: Power status check ongoing</v>
      </c>
      <c r="T130" s="76" t="str">
        <f>IF(ISNA(VLOOKUP([5]!Table4[[#This Row],[Site ID]],[5]PMO!A:A,1,0)),"No","Yes")</f>
        <v>Yes</v>
      </c>
      <c r="U130" s="76" t="e">
        <f>VLOOKUP(Table4[[#This Row],[Site ID]],'[6]URH &amp; URZ'!$A:$C,3,0)</f>
        <v>#N/A</v>
      </c>
      <c r="V130" s="76" t="e">
        <f>VLOOKUP(Table4[[#This Row],[Site ID]],[6]NSB!$A:$C,3,0)</f>
        <v>#N/A</v>
      </c>
      <c r="W130" s="76" t="e">
        <f>VLOOKUP(Table4[[#This Row],[Site ID]],[7]OCTOBRE_25!$J:$L,3,0)</f>
        <v>#N/A</v>
      </c>
    </row>
    <row r="131" spans="1:23" ht="15.5" x14ac:dyDescent="0.35">
      <c r="A131" s="103"/>
      <c r="B131" s="73"/>
      <c r="C131" s="73" t="s">
        <v>8197</v>
      </c>
      <c r="D131" s="73" t="s">
        <v>6377</v>
      </c>
      <c r="E131" s="74" t="str">
        <f>VLOOKUP(D131,[2]ACTIF!$A:$D,4,0)</f>
        <v>IHS</v>
      </c>
      <c r="F131" s="74" t="str">
        <f>VLOOKUP(D131,[2]ACTIF!$A:$C,3,0)</f>
        <v>New site</v>
      </c>
      <c r="G131" s="154" t="str">
        <f>VLOOKUP(Table4[[#This Row],[Site ID]],Extract!D:G,4,0)</f>
        <v>2026-04-28 19:19:20</v>
      </c>
      <c r="H131" s="166">
        <f ca="1">NOW() - G131 + TIME(1,0,0)</f>
        <v>2.6774189815720696E-2</v>
      </c>
      <c r="I131" s="85" t="s">
        <v>5878</v>
      </c>
      <c r="J131" s="159" t="s">
        <v>6649</v>
      </c>
      <c r="K131" s="158" t="str">
        <f>Table4[[#This Row],[PowerCO]]</f>
        <v>IHS</v>
      </c>
      <c r="L131" s="76" t="str">
        <f>IF(NOT(ISERROR(SEARCH("_URH_",Table4[[#This Row],[Site Name]]))), "Huawei_Rural", IF(NOT(ISERROR(SEARCH("_H_",Table4[[#This Row],[Site Name]]))), "Huawei",IF(NOT(ISERROR(SEARCH("_Z_",Table4[[#This Row],[Site Name]]))), "ZTE","Nokia")))</f>
        <v>ZTE</v>
      </c>
      <c r="M131" s="76" t="str">
        <f ca="1">IF(H131 &lt; 1/24, "T&lt;1H", IF(AND(H131&lt;2/24, H131&gt;1/24), "1H&lt;T&lt;2H", IF(AND(H131&lt;4/24, H131&gt;2/24), "2H&lt;T&lt;4H", IF(AND(H131&lt;8/24, H131&gt;4/24), "4H&lt;T&lt;8H", IF(AND(H131&lt;16/24, H131&gt;8/24), "8H&lt;T&lt;16H",IF(AND(H131&lt;24/24, H131&gt;16/24),"16H&lt;T&lt;24H", IF(AND(H131&lt;48/24, H131&gt;24/24),"24H&lt;T&lt;48H", "T&gt;48H")))))))</f>
        <v>T&lt;1H</v>
      </c>
      <c r="N131" s="73" t="s">
        <v>5873</v>
      </c>
      <c r="O131" s="76" t="str">
        <f>IF(J131="Power Status check Ongoing", "En Attente status Power", IF(J131&lt;&gt;"Power Status check Ongoing", _xlfn.CONCAT(K131, " ", "Ongoing")))</f>
        <v>En Attente status Power</v>
      </c>
      <c r="P131" s="76" t="e">
        <f>VLOOKUP(D131,'[3]SBC And PowerCO Info'!A:C,3,0)</f>
        <v>#N/A</v>
      </c>
      <c r="Q131" s="76" t="str">
        <f>LEFT(D131,3)</f>
        <v>LIT</v>
      </c>
      <c r="R131" s="76" t="e">
        <f>VLOOKUP(D131,'[4]SBC And PowerCO Info'!A:N,12,0)</f>
        <v>#N/A</v>
      </c>
      <c r="S131" s="148" t="str">
        <f>_xlfn.CONCAT(Table4[[#This Row],[Site Name]], ": ", IF(ISNUMBER(SEARCH(CHAR(10),J131)), LEFT(J131, SEARCH(CHAR(10),J131)-1), J131))</f>
        <v>LIT_857_Z_Bois-des-Singes-III-IHS(LIT-857): Power status check ongoing</v>
      </c>
      <c r="T131" s="76" t="str">
        <f>IF(ISNA(VLOOKUP([5]!Table4[[#This Row],[Site ID]],[5]PMO!A:A,1,0)),"No","Yes")</f>
        <v>Yes</v>
      </c>
      <c r="U131" s="76" t="e">
        <f>VLOOKUP(Table4[[#This Row],[Site ID]],'[6]URH &amp; URZ'!$A:$C,3,0)</f>
        <v>#N/A</v>
      </c>
      <c r="V131" s="76" t="str">
        <f>VLOOKUP(Table4[[#This Row],[Site ID]],[6]NSB!$A:$C,3,0)</f>
        <v>Not Transferred</v>
      </c>
      <c r="W131" s="76" t="str">
        <f>VLOOKUP(Table4[[#This Row],[Site ID]],[7]OCTOBRE_25!$J:$L,3,0)</f>
        <v>Douala</v>
      </c>
    </row>
    <row r="132" spans="1:23" ht="15.5" x14ac:dyDescent="0.35">
      <c r="A132" s="103"/>
      <c r="B132" s="73"/>
      <c r="C132" s="73" t="s">
        <v>8196</v>
      </c>
      <c r="D132" s="73" t="s">
        <v>1040</v>
      </c>
      <c r="E132" s="74" t="str">
        <f>VLOOKUP(D132,[2]ACTIF!$A:$D,4,0)</f>
        <v>IHS</v>
      </c>
      <c r="F132" s="74" t="str">
        <f>VLOOKUP(D132,[2]ACTIF!$A:$C,3,0)</f>
        <v>Grid-Gen</v>
      </c>
      <c r="G132" s="154">
        <f>VLOOKUP(Table4[[#This Row],[Site ID]],Extract!D:G,4,0)</f>
        <v>46140.809548611112</v>
      </c>
      <c r="H132" s="166">
        <f ca="1">NOW() - G132 + TIME(1,0,0)</f>
        <v>2.2318171296016466E-2</v>
      </c>
      <c r="I132" s="85" t="s">
        <v>5878</v>
      </c>
      <c r="J132" s="159" t="s">
        <v>6649</v>
      </c>
      <c r="K132" s="158" t="str">
        <f>Table4[[#This Row],[PowerCO]]</f>
        <v>IHS</v>
      </c>
      <c r="L132" s="76" t="str">
        <f>IF(NOT(ISERROR(SEARCH("_URH_",Table4[[#This Row],[Site Name]]))), "Huawei_Rural", IF(NOT(ISERROR(SEARCH("_H_",Table4[[#This Row],[Site Name]]))), "Huawei",IF(NOT(ISERROR(SEARCH("_Z_",Table4[[#This Row],[Site Name]]))), "ZTE","Nokia")))</f>
        <v>Nokia</v>
      </c>
      <c r="M132" s="76" t="str">
        <f ca="1">IF(H132 &lt; 1/24, "T&lt;1H", IF(AND(H132&lt;2/24, H132&gt;1/24), "1H&lt;T&lt;2H", IF(AND(H132&lt;4/24, H132&gt;2/24), "2H&lt;T&lt;4H", IF(AND(H132&lt;8/24, H132&gt;4/24), "4H&lt;T&lt;8H", IF(AND(H132&lt;16/24, H132&gt;8/24), "8H&lt;T&lt;16H",IF(AND(H132&lt;24/24, H132&gt;16/24),"16H&lt;T&lt;24H", IF(AND(H132&lt;48/24, H132&gt;24/24),"24H&lt;T&lt;48H", "T&gt;48H")))))))</f>
        <v>T&lt;1H</v>
      </c>
      <c r="N132" s="73" t="s">
        <v>98</v>
      </c>
      <c r="O132" s="76" t="str">
        <f>IF(J132="Power Status check Ongoing", "En Attente status Power", IF(J132&lt;&gt;"Power Status check Ongoing", _xlfn.CONCAT(K132, " ", "Ongoing")))</f>
        <v>En Attente status Power</v>
      </c>
      <c r="P132" s="76" t="str">
        <f>VLOOKUP(D132,'[3]SBC And PowerCO Info'!A:C,3,0)</f>
        <v>CTR</v>
      </c>
      <c r="Q132" s="76" t="str">
        <f>LEFT(D132,3)</f>
        <v>CTR</v>
      </c>
      <c r="R132" s="76" t="str">
        <f>VLOOKUP(D132,'[4]SBC And PowerCO Info'!A:N,12,0)</f>
        <v>AFRO</v>
      </c>
      <c r="S132" s="148" t="str">
        <f>_xlfn.CONCAT(Table4[[#This Row],[Site Name]], ": ", IF(ISNUMBER(SEARCH(CHAR(10),J132)), LEFT(J132, SEARCH(CHAR(10),J132)-1), J132))</f>
        <v>Elig-Mfomo-New _L18L8_CTR_547: Power status check ongoing</v>
      </c>
      <c r="T132" s="76" t="str">
        <f>IF(ISNA(VLOOKUP([5]!Table4[[#This Row],[Site ID]],[5]PMO!A:A,1,0)),"No","Yes")</f>
        <v>Yes</v>
      </c>
      <c r="U132" s="76" t="e">
        <f>VLOOKUP(Table4[[#This Row],[Site ID]],'[6]URH &amp; URZ'!$A:$C,3,0)</f>
        <v>#N/A</v>
      </c>
      <c r="V132" s="76" t="e">
        <f>VLOOKUP(Table4[[#This Row],[Site ID]],[6]NSB!$A:$C,3,0)</f>
        <v>#N/A</v>
      </c>
      <c r="W132" s="76" t="str">
        <f>VLOOKUP(Table4[[#This Row],[Site ID]],[7]OCTOBRE_25!$J:$L,3,0)</f>
        <v>Elig-Mfomo</v>
      </c>
    </row>
    <row r="133" spans="1:23" ht="31" x14ac:dyDescent="0.35">
      <c r="A133" s="103"/>
      <c r="B133" s="73" t="s">
        <v>8129</v>
      </c>
      <c r="C133" s="73" t="s">
        <v>7777</v>
      </c>
      <c r="D133" s="73" t="s">
        <v>1641</v>
      </c>
      <c r="E133" s="74" t="str">
        <f>VLOOKUP(D133,[2]ACTIF!$A:$D,4,0)</f>
        <v>Camusat</v>
      </c>
      <c r="F133" s="74" t="str">
        <f>VLOOKUP(D133,[2]ACTIF!$A:$C,3,0)</f>
        <v>Hybrid Solar - S3</v>
      </c>
      <c r="G133" s="154" t="str">
        <f>VLOOKUP(Table4[[#This Row],[Site ID]],Extract!D:G,4,0)</f>
        <v>2026-04-28 19:28:18</v>
      </c>
      <c r="H133" s="166">
        <f ca="1">NOW() - G133 + TIME(1,0,0)</f>
        <v>2.0547337963459235E-2</v>
      </c>
      <c r="I133" s="85" t="s">
        <v>5868</v>
      </c>
      <c r="J133" s="159" t="s">
        <v>8130</v>
      </c>
      <c r="K133" s="158" t="s">
        <v>5869</v>
      </c>
      <c r="L133" s="76" t="str">
        <f>IF(NOT(ISERROR(SEARCH("_URH_",Table4[[#This Row],[Site Name]]))), "Huawei_Rural", IF(NOT(ISERROR(SEARCH("_H_",Table4[[#This Row],[Site Name]]))), "Huawei",IF(NOT(ISERROR(SEARCH("_Z_",Table4[[#This Row],[Site Name]]))), "ZTE","Nokia")))</f>
        <v>ZTE</v>
      </c>
      <c r="M133" s="76" t="str">
        <f ca="1">IF(H133 &lt; 1/24, "T&lt;1H", IF(AND(H133&lt;2/24, H133&gt;1/24), "1H&lt;T&lt;2H", IF(AND(H133&lt;4/24, H133&gt;2/24), "2H&lt;T&lt;4H", IF(AND(H133&lt;8/24, H133&gt;4/24), "4H&lt;T&lt;8H", IF(AND(H133&lt;16/24, H133&gt;8/24), "8H&lt;T&lt;16H",IF(AND(H133&lt;24/24, H133&gt;16/24),"16H&lt;T&lt;24H", IF(AND(H133&lt;48/24, H133&gt;24/24),"24H&lt;T&lt;48H", "T&gt;48H")))))))</f>
        <v>T&lt;1H</v>
      </c>
      <c r="N133" s="73" t="s">
        <v>5873</v>
      </c>
      <c r="O133" s="76" t="str">
        <f>IF(J133="Power Status check Ongoing", "En Attente status Power", IF(J133&lt;&gt;"Power Status check Ongoing", _xlfn.CONCAT(K133, " ", "Ongoing")))</f>
        <v>AFRO Ongoing</v>
      </c>
      <c r="P133" s="76" t="str">
        <f>VLOOKUP(D133,'[3]SBC And PowerCO Info'!A:C,3,0)</f>
        <v>CTR</v>
      </c>
      <c r="Q133" s="76" t="str">
        <f>LEFT(D133,3)</f>
        <v>CTR</v>
      </c>
      <c r="R133" s="76" t="str">
        <f>VLOOKUP(D133,'[4]SBC And PowerCO Info'!A:N,12,0)</f>
        <v>AFRO</v>
      </c>
      <c r="S133" s="148" t="str">
        <f>_xlfn.CONCAT(Table4[[#This Row],[Site Name]], ": ", IF(ISNUMBER(SEARCH(CHAR(10),J133)), LEFT(J133, SEARCH(CHAR(10),J133)-1), J133))</f>
        <v xml:space="preserve">CTR_451_Z_Menloh-Maloume-Camrail(CTR-451): 28/04/2026  Site down with no power alarms; Need FME on site to check antenna chain of ODU 3.1 FME activé ETA asap </v>
      </c>
      <c r="T133" s="76" t="str">
        <f>IF(ISNA(VLOOKUP([5]!Table4[[#This Row],[Site ID]],[5]PMO!A:A,1,0)),"No","Yes")</f>
        <v>Yes</v>
      </c>
      <c r="U133" s="76" t="e">
        <f>VLOOKUP(Table4[[#This Row],[Site ID]],'[6]URH &amp; URZ'!$A:$C,3,0)</f>
        <v>#N/A</v>
      </c>
      <c r="V133" s="76" t="e">
        <f>VLOOKUP(Table4[[#This Row],[Site ID]],[6]NSB!$A:$C,3,0)</f>
        <v>#N/A</v>
      </c>
      <c r="W133" s="76" t="str">
        <f>VLOOKUP(Table4[[#This Row],[Site ID]],[7]OCTOBRE_25!$J:$L,3,0)</f>
        <v>Eseka</v>
      </c>
    </row>
    <row r="134" spans="1:23" ht="15.5" x14ac:dyDescent="0.35">
      <c r="A134" s="104"/>
      <c r="B134" s="78"/>
      <c r="C134" s="104" t="s">
        <v>8090</v>
      </c>
      <c r="D134" s="78" t="s">
        <v>8125</v>
      </c>
      <c r="E134" s="79" t="e">
        <f>VLOOKUP(D134,[2]ACTIF!$A:$D,4,0)</f>
        <v>#N/A</v>
      </c>
      <c r="F134" s="79" t="e">
        <f>VLOOKUP(D134,[2]ACTIF!$A:$C,3,0)</f>
        <v>#N/A</v>
      </c>
      <c r="G134" s="154" t="str">
        <f>VLOOKUP(Table4[[#This Row],[Site ID]],Extract!D:G,4,0)</f>
        <v>2026-04-28 19:30:33</v>
      </c>
      <c r="H134" s="166">
        <f ca="1">NOW() - G134 + TIME(1,0,0)</f>
        <v>1.8984837962004043E-2</v>
      </c>
      <c r="I134" s="85" t="s">
        <v>5878</v>
      </c>
      <c r="J134" s="159" t="s">
        <v>6649</v>
      </c>
      <c r="K134" s="158" t="e">
        <f>Table4[[#This Row],[PowerCO]]</f>
        <v>#N/A</v>
      </c>
      <c r="L134" s="80" t="str">
        <f>IF(NOT(ISERROR(SEARCH("_URH_",Table4[[#This Row],[Site Name]]))), "Huawei_Rural", IF(NOT(ISERROR(SEARCH("_H_",Table4[[#This Row],[Site Name]]))), "Huawei",IF(NOT(ISERROR(SEARCH("_Z_",Table4[[#This Row],[Site Name]]))), "ZTE","Nokia")))</f>
        <v>Huawei_Rural</v>
      </c>
      <c r="M134" s="80" t="str">
        <f ca="1">IF(H134 &lt; 1/24, "T&lt;1H", IF(AND(H134&lt;2/24, H134&gt;1/24), "1H&lt;T&lt;2H", IF(AND(H134&lt;4/24, H134&gt;2/24), "2H&lt;T&lt;4H", IF(AND(H134&lt;8/24, H134&gt;4/24), "4H&lt;T&lt;8H", IF(AND(H134&lt;16/24, H134&gt;8/24), "8H&lt;T&lt;16H",IF(AND(H134&lt;24/24, H134&gt;16/24),"16H&lt;T&lt;24H", IF(AND(H134&lt;48/24, H134&gt;24/24),"24H&lt;T&lt;48H", "T&gt;48H")))))))</f>
        <v>T&lt;1H</v>
      </c>
      <c r="N134" s="104" t="s">
        <v>5871</v>
      </c>
      <c r="O134" s="80" t="str">
        <f>IF(J134="Power Status check Ongoing", "En Attente status Power", IF(J134&lt;&gt;"Power Status check Ongoing", _xlfn.CONCAT(K134, " ", "Ongoing")))</f>
        <v>En Attente status Power</v>
      </c>
      <c r="P134" s="80" t="e">
        <f>VLOOKUP(D134,'[3]SBC And PowerCO Info'!A:C,3,0)</f>
        <v>#N/A</v>
      </c>
      <c r="Q134" s="80" t="str">
        <f>LEFT(D134,3)</f>
        <v>OST</v>
      </c>
      <c r="R134" s="80" t="e">
        <f>VLOOKUP(D134,'[4]SBC And PowerCO Info'!A:N,12,0)</f>
        <v>#N/A</v>
      </c>
      <c r="S134" s="150" t="str">
        <f>_xlfn.CONCAT(Table4[[#This Row],[Site Name]], ": ", IF(ISNUMBER(SEARCH(CHAR(10),J134)), LEFT(J134, SEARCH(CHAR(10),J134)-1), J134))</f>
        <v>OST_407_URH_KASSANG, LogicRNCID=350: Power status check ongoing</v>
      </c>
      <c r="T134" s="80" t="str">
        <f>IF(ISNA(VLOOKUP([5]!Table4[[#This Row],[Site ID]],[5]PMO!A:A,1,0)),"No","Yes")</f>
        <v>Yes</v>
      </c>
      <c r="U134" s="80" t="e">
        <f>VLOOKUP(Table4[[#This Row],[Site ID]],'[6]URH &amp; URZ'!$A:$C,3,0)</f>
        <v>#N/A</v>
      </c>
      <c r="V134" s="80" t="e">
        <f>VLOOKUP(Table4[[#This Row],[Site ID]],[6]NSB!$A:$C,3,0)</f>
        <v>#N/A</v>
      </c>
      <c r="W134" s="80" t="e">
        <f>VLOOKUP(Table4[[#This Row],[Site ID]],[7]OCTOBRE_25!$J:$L,3,0)</f>
        <v>#N/A</v>
      </c>
    </row>
    <row r="135" spans="1:23" ht="15.5" x14ac:dyDescent="0.35">
      <c r="A135" s="103"/>
      <c r="B135" s="73"/>
      <c r="C135" s="73" t="s">
        <v>7992</v>
      </c>
      <c r="D135" s="73" t="s">
        <v>8038</v>
      </c>
      <c r="E135" s="74" t="e">
        <f>VLOOKUP(D135,[2]ACTIF!$A:$D,4,0)</f>
        <v>#N/A</v>
      </c>
      <c r="F135" s="74" t="e">
        <f>VLOOKUP(D135,[2]ACTIF!$A:$C,3,0)</f>
        <v>#N/A</v>
      </c>
      <c r="G135" s="154">
        <f>VLOOKUP(Table4[[#This Row],[Site ID]],Extract!D:G,4,0)</f>
        <v>46140.813043981485</v>
      </c>
      <c r="H135" s="166">
        <f ca="1">NOW() - G135 + TIME(1,0,0)</f>
        <v>1.8822800923468698E-2</v>
      </c>
      <c r="I135" s="85" t="s">
        <v>5878</v>
      </c>
      <c r="J135" s="159" t="s">
        <v>6649</v>
      </c>
      <c r="K135" s="158" t="e">
        <f>Table4[[#This Row],[PowerCO]]</f>
        <v>#N/A</v>
      </c>
      <c r="L135" s="76" t="str">
        <f>IF(NOT(ISERROR(SEARCH("_URH_",Table4[[#This Row],[Site Name]]))), "Huawei_Rural", IF(NOT(ISERROR(SEARCH("_H_",Table4[[#This Row],[Site Name]]))), "Huawei",IF(NOT(ISERROR(SEARCH("_Z_",Table4[[#This Row],[Site Name]]))), "ZTE","Nokia")))</f>
        <v>Nokia</v>
      </c>
      <c r="M135" s="76" t="str">
        <f ca="1">IF(H135 &lt; 1/24, "T&lt;1H", IF(AND(H135&lt;2/24, H135&gt;1/24), "1H&lt;T&lt;2H", IF(AND(H135&lt;4/24, H135&gt;2/24), "2H&lt;T&lt;4H", IF(AND(H135&lt;8/24, H135&gt;4/24), "4H&lt;T&lt;8H", IF(AND(H135&lt;16/24, H135&gt;8/24), "8H&lt;T&lt;16H",IF(AND(H135&lt;24/24, H135&gt;16/24),"16H&lt;T&lt;24H", IF(AND(H135&lt;48/24, H135&gt;24/24),"24H&lt;T&lt;48H", "T&gt;48H")))))))</f>
        <v>T&lt;1H</v>
      </c>
      <c r="N135" s="73" t="s">
        <v>98</v>
      </c>
      <c r="O135" s="76" t="str">
        <f>IF(J135="Power Status check Ongoing", "En Attente status Power", IF(J135&lt;&gt;"Power Status check Ongoing", _xlfn.CONCAT(K135, " ", "Ongoing")))</f>
        <v>En Attente status Power</v>
      </c>
      <c r="P135" s="76" t="e">
        <f>VLOOKUP(D135,'[3]SBC And PowerCO Info'!A:C,3,0)</f>
        <v>#N/A</v>
      </c>
      <c r="Q135" s="76" t="str">
        <f>LEFT(D135,3)</f>
        <v>Ngo</v>
      </c>
      <c r="R135" s="76" t="e">
        <f>VLOOKUP(D135,'[4]SBC And PowerCO Info'!A:N,12,0)</f>
        <v>#N/A</v>
      </c>
      <c r="S135" s="148" t="str">
        <f>_xlfn.CONCAT(Table4[[#This Row],[Site Name]], ": ", IF(ISNUMBER(SEARCH(CHAR(10),J135)), LEFT(J135, SEARCH(CHAR(10),J135)-1), J135))</f>
        <v>Ngola-MTN_G18L18L8_EST_043: Power status check ongoing</v>
      </c>
      <c r="T135" s="76" t="str">
        <f>IF(ISNA(VLOOKUP([5]!Table4[[#This Row],[Site ID]],[5]PMO!A:A,1,0)),"No","Yes")</f>
        <v>Yes</v>
      </c>
      <c r="U135" s="76" t="e">
        <f>VLOOKUP(Table4[[#This Row],[Site ID]],'[6]URH &amp; URZ'!$A:$C,3,0)</f>
        <v>#N/A</v>
      </c>
      <c r="V135" s="76" t="e">
        <f>VLOOKUP(Table4[[#This Row],[Site ID]],[6]NSB!$A:$C,3,0)</f>
        <v>#N/A</v>
      </c>
      <c r="W135" s="76" t="e">
        <f>VLOOKUP(Table4[[#This Row],[Site ID]],[7]OCTOBRE_25!$J:$L,3,0)</f>
        <v>#N/A</v>
      </c>
    </row>
    <row r="136" spans="1:23" ht="15.5" x14ac:dyDescent="0.35">
      <c r="A136" s="104"/>
      <c r="B136" s="78"/>
      <c r="C136" s="78" t="s">
        <v>8192</v>
      </c>
      <c r="D136" s="78" t="s">
        <v>3118</v>
      </c>
      <c r="E136" s="79" t="str">
        <f>VLOOKUP(D136,[2]ACTIF!$A:$D,4,0)</f>
        <v>Camusat</v>
      </c>
      <c r="F136" s="79" t="str">
        <f>VLOOKUP(D136,[2]ACTIF!$A:$C,3,0)</f>
        <v>Good Grid + GE</v>
      </c>
      <c r="G136" s="154" t="str">
        <f>VLOOKUP(Table4[[#This Row],[Site ID]],Extract!D:G,4,0)</f>
        <v>2026-04-28 19:31:06</v>
      </c>
      <c r="H136" s="166">
        <f ca="1">NOW() - G136 + TIME(1,0,0)</f>
        <v>1.8602893522862964E-2</v>
      </c>
      <c r="I136" s="85" t="s">
        <v>5878</v>
      </c>
      <c r="J136" s="159" t="s">
        <v>6649</v>
      </c>
      <c r="K136" s="158" t="str">
        <f>Table4[[#This Row],[PowerCO]]</f>
        <v>Camusat</v>
      </c>
      <c r="L136" s="80" t="str">
        <f>IF(NOT(ISERROR(SEARCH("_URH_",Table4[[#This Row],[Site Name]]))), "Huawei_Rural", IF(NOT(ISERROR(SEARCH("_H_",Table4[[#This Row],[Site Name]]))), "Huawei",IF(NOT(ISERROR(SEARCH("_Z_",Table4[[#This Row],[Site Name]]))), "ZTE","Nokia")))</f>
        <v>ZTE</v>
      </c>
      <c r="M136" s="80" t="str">
        <f ca="1">IF(H136 &lt; 1/24, "T&lt;1H", IF(AND(H136&lt;2/24, H136&gt;1/24), "1H&lt;T&lt;2H", IF(AND(H136&lt;4/24, H136&gt;2/24), "2H&lt;T&lt;4H", IF(AND(H136&lt;8/24, H136&gt;4/24), "4H&lt;T&lt;8H", IF(AND(H136&lt;16/24, H136&gt;8/24), "8H&lt;T&lt;16H",IF(AND(H136&lt;24/24, H136&gt;16/24),"16H&lt;T&lt;24H", IF(AND(H136&lt;48/24, H136&gt;24/24),"24H&lt;T&lt;48H", "T&gt;48H")))))))</f>
        <v>T&lt;1H</v>
      </c>
      <c r="N136" s="78" t="s">
        <v>5873</v>
      </c>
      <c r="O136" s="80" t="str">
        <f>IF(J136="Power Status check Ongoing", "En Attente status Power", IF(J136&lt;&gt;"Power Status check Ongoing", _xlfn.CONCAT(K136, " ", "Ongoing")))</f>
        <v>En Attente status Power</v>
      </c>
      <c r="P136" s="80" t="str">
        <f>VLOOKUP(D136,'[3]SBC And PowerCO Info'!A:C,3,0)</f>
        <v>LIT</v>
      </c>
      <c r="Q136" s="80" t="str">
        <f>LEFT(D136,3)</f>
        <v>LIT</v>
      </c>
      <c r="R136" s="80" t="str">
        <f>VLOOKUP(D136,'[4]SBC And PowerCO Info'!A:N,12,0)</f>
        <v>H-TELI</v>
      </c>
      <c r="S136" s="150" t="str">
        <f>_xlfn.CONCAT(Table4[[#This Row],[Site Name]], ": ", IF(ISNUMBER(SEARCH(CHAR(10),J136)), LEFT(J136, SEARCH(CHAR(10),J136)-1), J136))</f>
        <v>LIT_568_Z_Bobongo-II(LIT-568): Power status check ongoing</v>
      </c>
      <c r="T136" s="80" t="str">
        <f>IF(ISNA(VLOOKUP([5]!Table4[[#This Row],[Site ID]],[5]PMO!A:A,1,0)),"No","Yes")</f>
        <v>Yes</v>
      </c>
      <c r="U136" s="80" t="e">
        <f>VLOOKUP(Table4[[#This Row],[Site ID]],'[6]URH &amp; URZ'!$A:$C,3,0)</f>
        <v>#N/A</v>
      </c>
      <c r="V136" s="80" t="e">
        <f>VLOOKUP(Table4[[#This Row],[Site ID]],[6]NSB!$A:$C,3,0)</f>
        <v>#N/A</v>
      </c>
      <c r="W136" s="80" t="str">
        <f>VLOOKUP(Table4[[#This Row],[Site ID]],[7]OCTOBRE_25!$J:$L,3,0)</f>
        <v>Douala</v>
      </c>
    </row>
    <row r="137" spans="1:23" ht="15.5" x14ac:dyDescent="0.35">
      <c r="A137" s="103"/>
      <c r="B137" s="73"/>
      <c r="C137" s="73" t="s">
        <v>7989</v>
      </c>
      <c r="D137" s="73" t="s">
        <v>3177</v>
      </c>
      <c r="E137" s="74" t="str">
        <f>VLOOKUP(D137,[2]ACTIF!$A:$D,4,0)</f>
        <v>Camusat</v>
      </c>
      <c r="F137" s="74" t="str">
        <f>VLOOKUP(D137,[2]ACTIF!$A:$C,3,0)</f>
        <v>Hybrid Solar - S3</v>
      </c>
      <c r="G137" s="154" t="str">
        <f>VLOOKUP(Table4[[#This Row],[Site ID]],Extract!D:G,4,0)</f>
        <v>2026-04-28 19:32:29</v>
      </c>
      <c r="H137" s="166">
        <f ca="1">NOW() - G137 + TIME(1,0,0)</f>
        <v>1.7642245368430544E-2</v>
      </c>
      <c r="I137" s="85" t="s">
        <v>5878</v>
      </c>
      <c r="J137" s="159" t="s">
        <v>6649</v>
      </c>
      <c r="K137" s="158" t="str">
        <f>Table4[[#This Row],[PowerCO]]</f>
        <v>Camusat</v>
      </c>
      <c r="L137" s="76" t="str">
        <f>IF(NOT(ISERROR(SEARCH("_URH_",Table4[[#This Row],[Site Name]]))), "Huawei_Rural", IF(NOT(ISERROR(SEARCH("_H_",Table4[[#This Row],[Site Name]]))), "Huawei",IF(NOT(ISERROR(SEARCH("_Z_",Table4[[#This Row],[Site Name]]))), "ZTE","Nokia")))</f>
        <v>ZTE</v>
      </c>
      <c r="M137" s="76" t="str">
        <f ca="1">IF(H137 &lt; 1/24, "T&lt;1H", IF(AND(H137&lt;2/24, H137&gt;1/24), "1H&lt;T&lt;2H", IF(AND(H137&lt;4/24, H137&gt;2/24), "2H&lt;T&lt;4H", IF(AND(H137&lt;8/24, H137&gt;4/24), "4H&lt;T&lt;8H", IF(AND(H137&lt;16/24, H137&gt;8/24), "8H&lt;T&lt;16H",IF(AND(H137&lt;24/24, H137&gt;16/24),"16H&lt;T&lt;24H", IF(AND(H137&lt;48/24, H137&gt;24/24),"24H&lt;T&lt;48H", "T&gt;48H")))))))</f>
        <v>T&lt;1H</v>
      </c>
      <c r="N137" s="73" t="s">
        <v>5873</v>
      </c>
      <c r="O137" s="76" t="str">
        <f>IF(J137="Power Status check Ongoing", "En Attente status Power", IF(J137&lt;&gt;"Power Status check Ongoing", _xlfn.CONCAT(K137, " ", "Ongoing")))</f>
        <v>En Attente status Power</v>
      </c>
      <c r="P137" s="76" t="str">
        <f>VLOOKUP(D137,'[3]SBC And PowerCO Info'!A:C,3,0)</f>
        <v>LIT</v>
      </c>
      <c r="Q137" s="76" t="str">
        <f>LEFT(D137,3)</f>
        <v>LIT</v>
      </c>
      <c r="R137" s="76" t="str">
        <f>VLOOKUP(D137,'[4]SBC And PowerCO Info'!A:N,12,0)</f>
        <v>H-TELI</v>
      </c>
      <c r="S137" s="148" t="str">
        <f>_xlfn.CONCAT(Table4[[#This Row],[Site Name]], ": ", IF(ISNUMBER(SEARCH(CHAR(10),J137)), LEFT(J137, SEARCH(CHAR(10),J137)-1), J137))</f>
        <v>LIT_586_Z_Yabassi-Greenfil(LIT-586): Power status check ongoing</v>
      </c>
      <c r="T137" s="76" t="str">
        <f>IF(ISNA(VLOOKUP([5]!Table4[[#This Row],[Site ID]],[5]PMO!A:A,1,0)),"No","Yes")</f>
        <v>Yes</v>
      </c>
      <c r="U137" s="76" t="e">
        <f>VLOOKUP(Table4[[#This Row],[Site ID]],'[6]URH &amp; URZ'!$A:$C,3,0)</f>
        <v>#N/A</v>
      </c>
      <c r="V137" s="76" t="e">
        <f>VLOOKUP(Table4[[#This Row],[Site ID]],[6]NSB!$A:$C,3,0)</f>
        <v>#N/A</v>
      </c>
      <c r="W137" s="76" t="str">
        <f>VLOOKUP(Table4[[#This Row],[Site ID]],[7]OCTOBRE_25!$J:$L,3,0)</f>
        <v>Yabassi</v>
      </c>
    </row>
    <row r="138" spans="1:23" ht="15.5" x14ac:dyDescent="0.35">
      <c r="A138" s="103"/>
      <c r="B138" s="73"/>
      <c r="C138" s="73" t="s">
        <v>7860</v>
      </c>
      <c r="D138" s="73" t="s">
        <v>2896</v>
      </c>
      <c r="E138" s="74" t="str">
        <f>VLOOKUP(D138,[2]ACTIF!$A:$D,4,0)</f>
        <v>IHS</v>
      </c>
      <c r="F138" s="74" t="str">
        <f>VLOOKUP(D138,[2]ACTIF!$A:$C,3,0)</f>
        <v>Hybrid Gen</v>
      </c>
      <c r="G138" s="154">
        <f>VLOOKUP(Table4[[#This Row],[Site ID]],Extract!D:G,4,0)</f>
        <v>46140.814606481479</v>
      </c>
      <c r="H138" s="166">
        <f ca="1">NOW() - G138 + TIME(1,0,0)</f>
        <v>1.7260300929289464E-2</v>
      </c>
      <c r="I138" s="85" t="s">
        <v>5878</v>
      </c>
      <c r="J138" s="159" t="s">
        <v>6649</v>
      </c>
      <c r="K138" s="158" t="str">
        <f>Table4[[#This Row],[PowerCO]]</f>
        <v>IHS</v>
      </c>
      <c r="L138" s="76" t="str">
        <f>IF(NOT(ISERROR(SEARCH("_URH_",Table4[[#This Row],[Site Name]]))), "Huawei_Rural", IF(NOT(ISERROR(SEARCH("_H_",Table4[[#This Row],[Site Name]]))), "Huawei",IF(NOT(ISERROR(SEARCH("_Z_",Table4[[#This Row],[Site Name]]))), "ZTE","Nokia")))</f>
        <v>Nokia</v>
      </c>
      <c r="M138" s="76" t="str">
        <f ca="1">IF(H138 &lt; 1/24, "T&lt;1H", IF(AND(H138&lt;2/24, H138&gt;1/24), "1H&lt;T&lt;2H", IF(AND(H138&lt;4/24, H138&gt;2/24), "2H&lt;T&lt;4H", IF(AND(H138&lt;8/24, H138&gt;4/24), "4H&lt;T&lt;8H", IF(AND(H138&lt;16/24, H138&gt;8/24), "8H&lt;T&lt;16H",IF(AND(H138&lt;24/24, H138&gt;16/24),"16H&lt;T&lt;24H", IF(AND(H138&lt;48/24, H138&gt;24/24),"24H&lt;T&lt;48H", "T&gt;48H")))))))</f>
        <v>T&lt;1H</v>
      </c>
      <c r="N138" s="73" t="s">
        <v>5870</v>
      </c>
      <c r="O138" s="76" t="str">
        <f>IF(J138="Power Status check Ongoing", "En Attente status Power", IF(J138&lt;&gt;"Power Status check Ongoing", _xlfn.CONCAT(K138, " ", "Ongoing")))</f>
        <v>En Attente status Power</v>
      </c>
      <c r="P138" s="76" t="str">
        <f>VLOOKUP(D138,'[3]SBC And PowerCO Info'!A:C,3,0)</f>
        <v>NRO</v>
      </c>
      <c r="Q138" s="76" t="str">
        <f>LEFT(D138,3)</f>
        <v>NRO</v>
      </c>
      <c r="R138" s="76" t="str">
        <f>VLOOKUP(D138,'[4]SBC And PowerCO Info'!A:N,12,0)</f>
        <v>I-ENG</v>
      </c>
      <c r="S138" s="148" t="str">
        <f>_xlfn.CONCAT(Table4[[#This Row],[Site Name]], ": ", IF(ISNUMBER(SEARCH(CHAR(10),J138)), LEFT(J138, SEARCH(CHAR(10),J138)-1), J138))</f>
        <v>NRO_050_N_Bangolan_G: Power status check ongoing</v>
      </c>
      <c r="T138" s="76" t="str">
        <f>IF(ISNA(VLOOKUP([5]!Table4[[#This Row],[Site ID]],[5]PMO!A:A,1,0)),"No","Yes")</f>
        <v>Yes</v>
      </c>
      <c r="U138" s="76" t="e">
        <f>VLOOKUP(Table4[[#This Row],[Site ID]],'[6]URH &amp; URZ'!$A:$C,3,0)</f>
        <v>#N/A</v>
      </c>
      <c r="V138" s="76" t="e">
        <f>VLOOKUP(Table4[[#This Row],[Site ID]],[6]NSB!$A:$C,3,0)</f>
        <v>#N/A</v>
      </c>
      <c r="W138" s="76" t="str">
        <f>VLOOKUP(Table4[[#This Row],[Site ID]],[7]OCTOBRE_25!$J:$L,3,0)</f>
        <v>Bangolan</v>
      </c>
    </row>
    <row r="139" spans="1:23" ht="15.5" x14ac:dyDescent="0.35">
      <c r="A139" s="164"/>
      <c r="B139" s="165"/>
      <c r="C139" s="156" t="s">
        <v>7593</v>
      </c>
      <c r="D139" s="165" t="s">
        <v>7484</v>
      </c>
      <c r="E139" s="160" t="s">
        <v>5892</v>
      </c>
      <c r="F139" s="160" t="s">
        <v>3908</v>
      </c>
      <c r="G139" s="154" t="str">
        <f>VLOOKUP(Table4[[#This Row],[Site ID]],Extract!D:G,4,0)</f>
        <v>2026-04-28 19:33:03</v>
      </c>
      <c r="H139" s="166">
        <f ca="1">NOW() - G139 + TIME(1,0,0)</f>
        <v>1.7248726852509812E-2</v>
      </c>
      <c r="I139" s="85" t="s">
        <v>5830</v>
      </c>
      <c r="J139" s="159" t="s">
        <v>7481</v>
      </c>
      <c r="K139" s="158" t="s">
        <v>5830</v>
      </c>
      <c r="L139" s="158" t="str">
        <f>IF(NOT(ISERROR(SEARCH("_URH_",Table4[[#This Row],[Site Name]]))), "Huawei_Rural", IF(NOT(ISERROR(SEARCH("_H_",Table4[[#This Row],[Site Name]]))), "Huawei",IF(NOT(ISERROR(SEARCH("_Z_",Table4[[#This Row],[Site Name]]))), "ZTE","Nokia")))</f>
        <v>Huawei_Rural</v>
      </c>
      <c r="M139" s="158" t="str">
        <f ca="1">IF(H139 &lt; 1/24, "T&lt;1H", IF(AND(H139&lt;2/24, H139&gt;1/24), "1H&lt;T&lt;2H", IF(AND(H139&lt;4/24, H139&gt;2/24), "2H&lt;T&lt;4H", IF(AND(H139&lt;8/24, H139&gt;4/24), "4H&lt;T&lt;8H", IF(AND(H139&lt;16/24, H139&gt;8/24), "8H&lt;T&lt;16H",IF(AND(H139&lt;24/24, H139&gt;16/24),"16H&lt;T&lt;24H", IF(AND(H139&lt;48/24, H139&gt;24/24),"24H&lt;T&lt;48H", "T&gt;48H")))))))</f>
        <v>T&lt;1H</v>
      </c>
      <c r="N139" s="156" t="s">
        <v>5871</v>
      </c>
      <c r="O139" s="167" t="str">
        <f>IF(J139="Power Status check Ongoing", "En Attente status Power", IF(J139&lt;&gt;"Power Status check Ongoing", _xlfn.CONCAT(K139, " ", "Ongoing")))</f>
        <v>P1 Impact Ongoing</v>
      </c>
      <c r="P139" s="167" t="e">
        <f>VLOOKUP(D139,'[3]SBC And PowerCO Info'!A:C,3,0)</f>
        <v>#N/A</v>
      </c>
      <c r="Q139" s="167" t="str">
        <f>LEFT(D139,3)</f>
        <v>OST</v>
      </c>
      <c r="R139" s="167" t="e">
        <f>VLOOKUP(D139,'[4]SBC And PowerCO Info'!A:N,12,0)</f>
        <v>#N/A</v>
      </c>
      <c r="S139" s="168" t="str">
        <f>_xlfn.CONCAT(Table4[[#This Row],[Site Name]], ": ", IF(ISNUMBER(SEARCH(CHAR(10),J139)), LEFT(J139, SEARCH(CHAR(10),J139)-1), J139))</f>
        <v>OST_343_URH_KOUHOUAT, LogicRNCID=350: P1 incident at Bambalang</v>
      </c>
      <c r="T139" s="167" t="str">
        <f>IF(ISNA(VLOOKUP([5]!Table4[[#This Row],[Site ID]],[5]PMO!A:A,1,0)),"No","Yes")</f>
        <v>Yes</v>
      </c>
      <c r="U139" s="167" t="str">
        <f>VLOOKUP(Table4[[#This Row],[Site ID]],'[6]URH &amp; URZ'!$A:$C,3,0)</f>
        <v>transfered</v>
      </c>
      <c r="V139" s="167" t="e">
        <f>VLOOKUP(Table4[[#This Row],[Site ID]],[6]NSB!$A:$C,3,0)</f>
        <v>#N/A</v>
      </c>
      <c r="W139" s="167" t="e">
        <f>VLOOKUP(Table4[[#This Row],[Site ID]],[7]OCTOBRE_25!$J:$L,3,0)</f>
        <v>#N/A</v>
      </c>
    </row>
    <row r="140" spans="1:23" ht="15.5" x14ac:dyDescent="0.35">
      <c r="A140" s="164"/>
      <c r="B140" s="165"/>
      <c r="C140" s="156" t="s">
        <v>7588</v>
      </c>
      <c r="D140" s="165" t="s">
        <v>7292</v>
      </c>
      <c r="E140" s="160" t="s">
        <v>5892</v>
      </c>
      <c r="F140" s="160" t="s">
        <v>3908</v>
      </c>
      <c r="G140" s="154" t="str">
        <f>VLOOKUP(Table4[[#This Row],[Site ID]],Extract!D:G,4,0)</f>
        <v>2026-04-28 19:33:03</v>
      </c>
      <c r="H140" s="166">
        <f ca="1">NOW() - G140 + TIME(1,0,0)</f>
        <v>1.7248726852509812E-2</v>
      </c>
      <c r="I140" s="85" t="s">
        <v>5830</v>
      </c>
      <c r="J140" s="159" t="s">
        <v>7481</v>
      </c>
      <c r="K140" s="158" t="s">
        <v>5830</v>
      </c>
      <c r="L140" s="158" t="str">
        <f>IF(NOT(ISERROR(SEARCH("_URH_",Table4[[#This Row],[Site Name]]))), "Huawei_Rural", IF(NOT(ISERROR(SEARCH("_H_",Table4[[#This Row],[Site Name]]))), "Huawei",IF(NOT(ISERROR(SEARCH("_Z_",Table4[[#This Row],[Site Name]]))), "ZTE","Nokia")))</f>
        <v>Huawei_Rural</v>
      </c>
      <c r="M140" s="158" t="str">
        <f ca="1">IF(H140 &lt; 1/24, "T&lt;1H", IF(AND(H140&lt;2/24, H140&gt;1/24), "1H&lt;T&lt;2H", IF(AND(H140&lt;4/24, H140&gt;2/24), "2H&lt;T&lt;4H", IF(AND(H140&lt;8/24, H140&gt;4/24), "4H&lt;T&lt;8H", IF(AND(H140&lt;16/24, H140&gt;8/24), "8H&lt;T&lt;16H",IF(AND(H140&lt;24/24, H140&gt;16/24),"16H&lt;T&lt;24H", IF(AND(H140&lt;48/24, H140&gt;24/24),"24H&lt;T&lt;48H", "T&gt;48H")))))))</f>
        <v>T&lt;1H</v>
      </c>
      <c r="N140" s="156" t="s">
        <v>5871</v>
      </c>
      <c r="O140" s="167" t="str">
        <f>IF(J140="Power Status check Ongoing", "En Attente status Power", IF(J140&lt;&gt;"Power Status check Ongoing", _xlfn.CONCAT(K140, " ", "Ongoing")))</f>
        <v>P1 Impact Ongoing</v>
      </c>
      <c r="P140" s="167" t="e">
        <f>VLOOKUP(D140,'[3]SBC And PowerCO Info'!A:C,3,0)</f>
        <v>#N/A</v>
      </c>
      <c r="Q140" s="167" t="str">
        <f>LEFT(D140,3)</f>
        <v>OST</v>
      </c>
      <c r="R140" s="167" t="e">
        <f>VLOOKUP(D140,'[4]SBC And PowerCO Info'!A:N,12,0)</f>
        <v>#N/A</v>
      </c>
      <c r="S140" s="168" t="str">
        <f>_xlfn.CONCAT(Table4[[#This Row],[Site Name]], ": ", IF(ISNUMBER(SEARCH(CHAR(10),J140)), LEFT(J140, SEARCH(CHAR(10),J140)-1), J140))</f>
        <v>OST_409_URH_NKOUMANGBA, LogicRNCID=350: P1 incident at Bambalang</v>
      </c>
      <c r="T140" s="167" t="str">
        <f>IF(ISNA(VLOOKUP([5]!Table4[[#This Row],[Site ID]],[5]PMO!A:A,1,0)),"No","Yes")</f>
        <v>Yes</v>
      </c>
      <c r="U140" s="167" t="str">
        <f>VLOOKUP(Table4[[#This Row],[Site ID]],'[6]URH &amp; URZ'!$A:$C,3,0)</f>
        <v>OK For Transfer</v>
      </c>
      <c r="V140" s="167" t="e">
        <f>VLOOKUP(Table4[[#This Row],[Site ID]],[6]NSB!$A:$C,3,0)</f>
        <v>#N/A</v>
      </c>
      <c r="W140" s="167" t="e">
        <f>VLOOKUP(Table4[[#This Row],[Site ID]],[7]OCTOBRE_25!$J:$L,3,0)</f>
        <v>#N/A</v>
      </c>
    </row>
    <row r="141" spans="1:23" ht="15.5" x14ac:dyDescent="0.35">
      <c r="A141" s="169"/>
      <c r="B141" s="170"/>
      <c r="C141" s="171" t="s">
        <v>7295</v>
      </c>
      <c r="D141" s="170" t="s">
        <v>7294</v>
      </c>
      <c r="E141" s="161" t="s">
        <v>5892</v>
      </c>
      <c r="F141" s="161" t="s">
        <v>3908</v>
      </c>
      <c r="G141" s="154" t="str">
        <f>VLOOKUP(Table4[[#This Row],[Site ID]],Extract!D:G,4,0)</f>
        <v>2026-04-28 19:33:03</v>
      </c>
      <c r="H141" s="166">
        <f ca="1">NOW() - G141 + TIME(1,0,0)</f>
        <v>1.7248726852509812E-2</v>
      </c>
      <c r="I141" s="85" t="s">
        <v>5830</v>
      </c>
      <c r="J141" s="159" t="s">
        <v>7481</v>
      </c>
      <c r="K141" s="158" t="s">
        <v>5830</v>
      </c>
      <c r="L141" s="162" t="str">
        <f>IF(NOT(ISERROR(SEARCH("_URH_",Table4[[#This Row],[Site Name]]))), "Huawei_Rural", IF(NOT(ISERROR(SEARCH("_H_",Table4[[#This Row],[Site Name]]))), "Huawei",IF(NOT(ISERROR(SEARCH("_Z_",Table4[[#This Row],[Site Name]]))), "ZTE","Nokia")))</f>
        <v>Huawei_Rural</v>
      </c>
      <c r="M141" s="162" t="str">
        <f ca="1">IF(H141 &lt; 1/24, "T&lt;1H", IF(AND(H141&lt;2/24, H141&gt;1/24), "1H&lt;T&lt;2H", IF(AND(H141&lt;4/24, H141&gt;2/24), "2H&lt;T&lt;4H", IF(AND(H141&lt;8/24, H141&gt;4/24), "4H&lt;T&lt;8H", IF(AND(H141&lt;16/24, H141&gt;8/24), "8H&lt;T&lt;16H",IF(AND(H141&lt;24/24, H141&gt;16/24),"16H&lt;T&lt;24H", IF(AND(H141&lt;48/24, H141&gt;24/24),"24H&lt;T&lt;48H", "T&gt;48H")))))))</f>
        <v>T&lt;1H</v>
      </c>
      <c r="N141" s="171" t="s">
        <v>5872</v>
      </c>
      <c r="O141" s="173" t="str">
        <f>IF(J141="Power Status check Ongoing", "En Attente status Power", IF(J141&lt;&gt;"Power Status check Ongoing", _xlfn.CONCAT(K141, " ", "Ongoing")))</f>
        <v>P1 Impact Ongoing</v>
      </c>
      <c r="P141" s="173" t="e">
        <f>VLOOKUP(D141,'[3]SBC And PowerCO Info'!A:C,3,0)</f>
        <v>#N/A</v>
      </c>
      <c r="Q141" s="173" t="str">
        <f>LEFT(D141,3)</f>
        <v>OST</v>
      </c>
      <c r="R141" s="173" t="e">
        <f>VLOOKUP(D141,'[4]SBC And PowerCO Info'!A:N,12,0)</f>
        <v>#N/A</v>
      </c>
      <c r="S141" s="174" t="str">
        <f>_xlfn.CONCAT(Table4[[#This Row],[Site Name]], ": ", IF(ISNUMBER(SEARCH(CHAR(10),J141)), LEFT(J141, SEARCH(CHAR(10),J141)-1), J141))</f>
        <v>OST_375_URH_KAATENBANGOURAIN: P1 incident at Bambalang</v>
      </c>
      <c r="T141" s="173" t="str">
        <f>IF(ISNA(VLOOKUP([5]!Table4[[#This Row],[Site ID]],[5]PMO!A:A,1,0)),"No","Yes")</f>
        <v>Yes</v>
      </c>
      <c r="U141" s="173" t="str">
        <f>VLOOKUP(Table4[[#This Row],[Site ID]],'[6]URH &amp; URZ'!$A:$C,3,0)</f>
        <v>OK For Transfer</v>
      </c>
      <c r="V141" s="173" t="e">
        <f>VLOOKUP(Table4[[#This Row],[Site ID]],[6]NSB!$A:$C,3,0)</f>
        <v>#N/A</v>
      </c>
      <c r="W141" s="173" t="e">
        <f>VLOOKUP(Table4[[#This Row],[Site ID]],[7]OCTOBRE_25!$J:$L,3,0)</f>
        <v>#N/A</v>
      </c>
    </row>
    <row r="142" spans="1:23" ht="15.5" x14ac:dyDescent="0.35">
      <c r="A142" s="169"/>
      <c r="B142" s="170"/>
      <c r="C142" s="171" t="s">
        <v>7591</v>
      </c>
      <c r="D142" s="170" t="s">
        <v>7074</v>
      </c>
      <c r="E142" s="161" t="s">
        <v>5892</v>
      </c>
      <c r="F142" s="161" t="s">
        <v>3908</v>
      </c>
      <c r="G142" s="154" t="str">
        <f>VLOOKUP(Table4[[#This Row],[Site ID]],Extract!D:G,4,0)</f>
        <v>2026-04-28 19:33:04</v>
      </c>
      <c r="H142" s="166">
        <f ca="1">NOW() - G142 + TIME(1,0,0)</f>
        <v>1.7237152775730159E-2</v>
      </c>
      <c r="I142" s="85" t="s">
        <v>5830</v>
      </c>
      <c r="J142" s="159" t="s">
        <v>7481</v>
      </c>
      <c r="K142" s="158" t="s">
        <v>5830</v>
      </c>
      <c r="L142" s="162" t="str">
        <f>IF(NOT(ISERROR(SEARCH("_URH_",Table4[[#This Row],[Site Name]]))), "Huawei_Rural", IF(NOT(ISERROR(SEARCH("_H_",Table4[[#This Row],[Site Name]]))), "Huawei",IF(NOT(ISERROR(SEARCH("_Z_",Table4[[#This Row],[Site Name]]))), "ZTE","Nokia")))</f>
        <v>Huawei_Rural</v>
      </c>
      <c r="M142" s="162" t="str">
        <f ca="1">IF(H142 &lt; 1/24, "T&lt;1H", IF(AND(H142&lt;2/24, H142&gt;1/24), "1H&lt;T&lt;2H", IF(AND(H142&lt;4/24, H142&gt;2/24), "2H&lt;T&lt;4H", IF(AND(H142&lt;8/24, H142&gt;4/24), "4H&lt;T&lt;8H", IF(AND(H142&lt;16/24, H142&gt;8/24), "8H&lt;T&lt;16H",IF(AND(H142&lt;24/24, H142&gt;16/24),"16H&lt;T&lt;24H", IF(AND(H142&lt;48/24, H142&gt;24/24),"24H&lt;T&lt;48H", "T&gt;48H")))))))</f>
        <v>T&lt;1H</v>
      </c>
      <c r="N142" s="171" t="s">
        <v>5871</v>
      </c>
      <c r="O142" s="173" t="str">
        <f>IF(J142="Power Status check Ongoing", "En Attente status Power", IF(J142&lt;&gt;"Power Status check Ongoing", _xlfn.CONCAT(K142, " ", "Ongoing")))</f>
        <v>P1 Impact Ongoing</v>
      </c>
      <c r="P142" s="173" t="e">
        <f>VLOOKUP(D142,'[3]SBC And PowerCO Info'!A:C,3,0)</f>
        <v>#N/A</v>
      </c>
      <c r="Q142" s="173" t="str">
        <f>LEFT(D142,3)</f>
        <v>OST</v>
      </c>
      <c r="R142" s="173" t="e">
        <f>VLOOKUP(D142,'[4]SBC And PowerCO Info'!A:N,12,0)</f>
        <v>#N/A</v>
      </c>
      <c r="S142" s="174" t="str">
        <f>_xlfn.CONCAT(Table4[[#This Row],[Site Name]], ": ", IF(ISNUMBER(SEARCH(CHAR(10),J142)), LEFT(J142, SEARCH(CHAR(10),J142)-1), J142))</f>
        <v>OST_906_URH_KOUROM_CHEFFERIE, LogicRNCID=350: P1 incident at Bambalang</v>
      </c>
      <c r="T142" s="173" t="str">
        <f>IF(ISNA(VLOOKUP([5]!Table4[[#This Row],[Site ID]],[5]PMO!A:A,1,0)),"No","Yes")</f>
        <v>Yes</v>
      </c>
      <c r="U142" s="173" t="str">
        <f>VLOOKUP(Table4[[#This Row],[Site ID]],'[6]URH &amp; URZ'!$A:$C,3,0)</f>
        <v>OK For Transfer</v>
      </c>
      <c r="V142" s="173" t="e">
        <f>VLOOKUP(Table4[[#This Row],[Site ID]],[6]NSB!$A:$C,3,0)</f>
        <v>#N/A</v>
      </c>
      <c r="W142" s="173" t="e">
        <f>VLOOKUP(Table4[[#This Row],[Site ID]],[7]OCTOBRE_25!$J:$L,3,0)</f>
        <v>#N/A</v>
      </c>
    </row>
    <row r="143" spans="1:23" ht="15.5" x14ac:dyDescent="0.35">
      <c r="A143" s="164"/>
      <c r="B143" s="165"/>
      <c r="C143" s="156" t="s">
        <v>7587</v>
      </c>
      <c r="D143" s="165" t="s">
        <v>2611</v>
      </c>
      <c r="E143" s="160" t="str">
        <f>VLOOKUP(D143,[2]ACTIF!$A:$D,4,0)</f>
        <v>IHS</v>
      </c>
      <c r="F143" s="160" t="str">
        <f>VLOOKUP(D143,[2]ACTIF!$A:$C,3,0)</f>
        <v>Grid-Gen</v>
      </c>
      <c r="G143" s="154" t="str">
        <f>VLOOKUP(Table4[[#This Row],[Site ID]],Extract!D:G,4,0)</f>
        <v>2026-04-28 19:33:04</v>
      </c>
      <c r="H143" s="166">
        <f ca="1">NOW() - G143 + TIME(1,0,0)</f>
        <v>1.7237152775730159E-2</v>
      </c>
      <c r="I143" s="85" t="s">
        <v>5830</v>
      </c>
      <c r="J143" s="159" t="s">
        <v>7481</v>
      </c>
      <c r="K143" s="158" t="s">
        <v>5830</v>
      </c>
      <c r="L143" s="158" t="str">
        <f>IF(NOT(ISERROR(SEARCH("_URH_",Table4[[#This Row],[Site Name]]))), "Huawei_Rural", IF(NOT(ISERROR(SEARCH("_H_",Table4[[#This Row],[Site Name]]))), "Huawei",IF(NOT(ISERROR(SEARCH("_Z_",Table4[[#This Row],[Site Name]]))), "ZTE","Nokia")))</f>
        <v>Huawei</v>
      </c>
      <c r="M143" s="158" t="str">
        <f ca="1">IF(H143 &lt; 1/24, "T&lt;1H", IF(AND(H143&lt;2/24, H143&gt;1/24), "1H&lt;T&lt;2H", IF(AND(H143&lt;4/24, H143&gt;2/24), "2H&lt;T&lt;4H", IF(AND(H143&lt;8/24, H143&gt;4/24), "4H&lt;T&lt;8H", IF(AND(H143&lt;16/24, H143&gt;8/24), "8H&lt;T&lt;16H",IF(AND(H143&lt;24/24, H143&gt;16/24),"16H&lt;T&lt;24H", IF(AND(H143&lt;48/24, H143&gt;24/24),"24H&lt;T&lt;48H", "T&gt;48H")))))))</f>
        <v>T&lt;1H</v>
      </c>
      <c r="N143" s="156" t="s">
        <v>5871</v>
      </c>
      <c r="O143" s="167" t="str">
        <f>IF(J143="Power Status check Ongoing", "En Attente status Power", IF(J143&lt;&gt;"Power Status check Ongoing", _xlfn.CONCAT(K143, " ", "Ongoing")))</f>
        <v>P1 Impact Ongoing</v>
      </c>
      <c r="P143" s="167" t="str">
        <f>VLOOKUP(D143,'[3]SBC And PowerCO Info'!A:C,3,0)</f>
        <v>OST</v>
      </c>
      <c r="Q143" s="167" t="str">
        <f>LEFT(D143,3)</f>
        <v>OST</v>
      </c>
      <c r="R143" s="167" t="str">
        <f>VLOOKUP(D143,'[4]SBC And PowerCO Info'!A:N,12,0)</f>
        <v>I-ENG</v>
      </c>
      <c r="S143" s="168" t="str">
        <f>_xlfn.CONCAT(Table4[[#This Row],[Site Name]], ": ", IF(ISNUMBER(SEARCH(CHAR(10),J143)), LEFT(J143, SEARCH(CHAR(10),J143)-1), J143))</f>
        <v>OST_090_H_Bangourain_U, LogicRNCID=385: P1 incident at Bambalang</v>
      </c>
      <c r="T143" s="167" t="str">
        <f>IF(ISNA(VLOOKUP([5]!Table4[[#This Row],[Site ID]],[5]PMO!A:A,1,0)),"No","Yes")</f>
        <v>Yes</v>
      </c>
      <c r="U143" s="167" t="e">
        <f>VLOOKUP(Table4[[#This Row],[Site ID]],'[6]URH &amp; URZ'!$A:$C,3,0)</f>
        <v>#N/A</v>
      </c>
      <c r="V143" s="167" t="e">
        <f>VLOOKUP(Table4[[#This Row],[Site ID]],[6]NSB!$A:$C,3,0)</f>
        <v>#N/A</v>
      </c>
      <c r="W143" s="167" t="str">
        <f>VLOOKUP(Table4[[#This Row],[Site ID]],[7]OCTOBRE_25!$J:$L,3,0)</f>
        <v>Bangourain</v>
      </c>
    </row>
    <row r="144" spans="1:23" ht="15.5" x14ac:dyDescent="0.35">
      <c r="A144" s="169"/>
      <c r="B144" s="170"/>
      <c r="C144" s="171" t="s">
        <v>7590</v>
      </c>
      <c r="D144" s="170" t="s">
        <v>7278</v>
      </c>
      <c r="E144" s="161" t="s">
        <v>5892</v>
      </c>
      <c r="F144" s="161" t="s">
        <v>3908</v>
      </c>
      <c r="G144" s="154" t="str">
        <f>VLOOKUP(Table4[[#This Row],[Site ID]],Extract!D:G,4,0)</f>
        <v>2026-04-28 19:33:04</v>
      </c>
      <c r="H144" s="166">
        <f ca="1">NOW() - G144 + TIME(1,0,0)</f>
        <v>1.7237152775730159E-2</v>
      </c>
      <c r="I144" s="85" t="s">
        <v>5830</v>
      </c>
      <c r="J144" s="159" t="s">
        <v>7481</v>
      </c>
      <c r="K144" s="158" t="s">
        <v>5830</v>
      </c>
      <c r="L144" s="162" t="str">
        <f>IF(NOT(ISERROR(SEARCH("_URH_",Table4[[#This Row],[Site Name]]))), "Huawei_Rural", IF(NOT(ISERROR(SEARCH("_H_",Table4[[#This Row],[Site Name]]))), "Huawei",IF(NOT(ISERROR(SEARCH("_Z_",Table4[[#This Row],[Site Name]]))), "ZTE","Nokia")))</f>
        <v>Huawei_Rural</v>
      </c>
      <c r="M144" s="162" t="str">
        <f ca="1">IF(H144 &lt; 1/24, "T&lt;1H", IF(AND(H144&lt;2/24, H144&gt;1/24), "1H&lt;T&lt;2H", IF(AND(H144&lt;4/24, H144&gt;2/24), "2H&lt;T&lt;4H", IF(AND(H144&lt;8/24, H144&gt;4/24), "4H&lt;T&lt;8H", IF(AND(H144&lt;16/24, H144&gt;8/24), "8H&lt;T&lt;16H",IF(AND(H144&lt;24/24, H144&gt;16/24),"16H&lt;T&lt;24H", IF(AND(H144&lt;48/24, H144&gt;24/24),"24H&lt;T&lt;48H", "T&gt;48H")))))))</f>
        <v>T&lt;1H</v>
      </c>
      <c r="N144" s="171" t="s">
        <v>5871</v>
      </c>
      <c r="O144" s="173" t="str">
        <f>IF(J144="Power Status check Ongoing", "En Attente status Power", IF(J144&lt;&gt;"Power Status check Ongoing", _xlfn.CONCAT(K144, " ", "Ongoing")))</f>
        <v>P1 Impact Ongoing</v>
      </c>
      <c r="P144" s="173" t="e">
        <f>VLOOKUP(D144,'[3]SBC And PowerCO Info'!A:C,3,0)</f>
        <v>#N/A</v>
      </c>
      <c r="Q144" s="173" t="str">
        <f>LEFT(D144,3)</f>
        <v>OST</v>
      </c>
      <c r="R144" s="173" t="e">
        <f>VLOOKUP(D144,'[4]SBC And PowerCO Info'!A:N,12,0)</f>
        <v>#N/A</v>
      </c>
      <c r="S144" s="174" t="str">
        <f>_xlfn.CONCAT(Table4[[#This Row],[Site Name]], ": ", IF(ISNUMBER(SEARCH(CHAR(10),J144)), LEFT(J144, SEARCH(CHAR(10),J144)-1), J144))</f>
        <v>OST_388_URH_NGWEN_NJINGOUMBE, LogicRNCID=350: P1 incident at Bambalang</v>
      </c>
      <c r="T144" s="173" t="str">
        <f>IF(ISNA(VLOOKUP([5]!Table4[[#This Row],[Site ID]],[5]PMO!A:A,1,0)),"No","Yes")</f>
        <v>Yes</v>
      </c>
      <c r="U144" s="173" t="str">
        <f>VLOOKUP(Table4[[#This Row],[Site ID]],'[6]URH &amp; URZ'!$A:$C,3,0)</f>
        <v>OK For Transfer</v>
      </c>
      <c r="V144" s="173" t="e">
        <f>VLOOKUP(Table4[[#This Row],[Site ID]],[6]NSB!$A:$C,3,0)</f>
        <v>#N/A</v>
      </c>
      <c r="W144" s="173" t="e">
        <f>VLOOKUP(Table4[[#This Row],[Site ID]],[7]OCTOBRE_25!$J:$L,3,0)</f>
        <v>#N/A</v>
      </c>
    </row>
    <row r="145" spans="1:23" ht="15.5" x14ac:dyDescent="0.35">
      <c r="A145" s="164"/>
      <c r="B145" s="165"/>
      <c r="C145" s="156" t="s">
        <v>7495</v>
      </c>
      <c r="D145" s="165" t="s">
        <v>7496</v>
      </c>
      <c r="E145" s="160" t="s">
        <v>5892</v>
      </c>
      <c r="F145" s="160" t="s">
        <v>3908</v>
      </c>
      <c r="G145" s="154" t="str">
        <f>VLOOKUP(Table4[[#This Row],[Site ID]],Extract!D:G,4,0)</f>
        <v>2026-04-28 19:33:04</v>
      </c>
      <c r="H145" s="166">
        <f ca="1">NOW() - G145 + TIME(1,0,0)</f>
        <v>1.7237152775730159E-2</v>
      </c>
      <c r="I145" s="85" t="s">
        <v>5830</v>
      </c>
      <c r="J145" s="159" t="s">
        <v>7481</v>
      </c>
      <c r="K145" s="158" t="s">
        <v>5830</v>
      </c>
      <c r="L145" s="158" t="str">
        <f>IF(NOT(ISERROR(SEARCH("_URH_",Table4[[#This Row],[Site Name]]))), "Huawei_Rural", IF(NOT(ISERROR(SEARCH("_H_",Table4[[#This Row],[Site Name]]))), "Huawei",IF(NOT(ISERROR(SEARCH("_Z_",Table4[[#This Row],[Site Name]]))), "ZTE","Nokia")))</f>
        <v>Huawei_Rural</v>
      </c>
      <c r="M145" s="158" t="str">
        <f ca="1">IF(H145 &lt; 1/24, "T&lt;1H", IF(AND(H145&lt;2/24, H145&gt;1/24), "1H&lt;T&lt;2H", IF(AND(H145&lt;4/24, H145&gt;2/24), "2H&lt;T&lt;4H", IF(AND(H145&lt;8/24, H145&gt;4/24), "4H&lt;T&lt;8H", IF(AND(H145&lt;16/24, H145&gt;8/24), "8H&lt;T&lt;16H",IF(AND(H145&lt;24/24, H145&gt;16/24),"16H&lt;T&lt;24H", IF(AND(H145&lt;48/24, H145&gt;24/24),"24H&lt;T&lt;48H", "T&gt;48H")))))))</f>
        <v>T&lt;1H</v>
      </c>
      <c r="N145" s="156" t="s">
        <v>5871</v>
      </c>
      <c r="O145" s="167" t="str">
        <f>IF(J145="Power Status check Ongoing", "En Attente status Power", IF(J145&lt;&gt;"Power Status check Ongoing", _xlfn.CONCAT(K145, " ", "Ongoing")))</f>
        <v>P1 Impact Ongoing</v>
      </c>
      <c r="P145" s="167" t="e">
        <f>VLOOKUP(D145,'[3]SBC And PowerCO Info'!A:C,3,0)</f>
        <v>#N/A</v>
      </c>
      <c r="Q145" s="167" t="str">
        <f>LEFT(D145,3)</f>
        <v>OST</v>
      </c>
      <c r="R145" s="167" t="e">
        <f>VLOOKUP(D145,'[4]SBC And PowerCO Info'!A:N,12,0)</f>
        <v>#N/A</v>
      </c>
      <c r="S145" s="168" t="str">
        <f>_xlfn.CONCAT(Table4[[#This Row],[Site Name]], ": ", IF(ISNUMBER(SEARCH(CHAR(10),J145)), LEFT(J145, SEARCH(CHAR(10),J145)-1), J145))</f>
        <v>OST_420_URH_KOUROMMARCHE, LogicRNCID=350: P1 incident at Bambalang</v>
      </c>
      <c r="T145" s="167" t="str">
        <f>IF(ISNA(VLOOKUP([5]!Table4[[#This Row],[Site ID]],[5]PMO!A:A,1,0)),"No","Yes")</f>
        <v>Yes</v>
      </c>
      <c r="U145" s="167" t="e">
        <f>VLOOKUP(Table4[[#This Row],[Site ID]],'[6]URH &amp; URZ'!$A:$C,3,0)</f>
        <v>#N/A</v>
      </c>
      <c r="V145" s="167" t="e">
        <f>VLOOKUP(Table4[[#This Row],[Site ID]],[6]NSB!$A:$C,3,0)</f>
        <v>#N/A</v>
      </c>
      <c r="W145" s="167" t="e">
        <f>VLOOKUP(Table4[[#This Row],[Site ID]],[7]OCTOBRE_25!$J:$L,3,0)</f>
        <v>#N/A</v>
      </c>
    </row>
    <row r="146" spans="1:23" ht="15.5" x14ac:dyDescent="0.35">
      <c r="A146" s="104"/>
      <c r="B146" s="78"/>
      <c r="C146" s="104" t="s">
        <v>8187</v>
      </c>
      <c r="D146" s="78" t="s">
        <v>6182</v>
      </c>
      <c r="E146" s="79" t="e">
        <f>VLOOKUP(D146,[2]ACTIF!$A:$D,4,0)</f>
        <v>#N/A</v>
      </c>
      <c r="F146" s="79" t="e">
        <f>VLOOKUP(D146,[2]ACTIF!$A:$C,3,0)</f>
        <v>#N/A</v>
      </c>
      <c r="G146" s="154" t="str">
        <f>VLOOKUP(Table4[[#This Row],[Site ID]],Extract!D:G,4,0)</f>
        <v>2026-04-28 19:34:46</v>
      </c>
      <c r="H146" s="166">
        <f ca="1">NOW() - G146 + TIME(1,0,0)</f>
        <v>1.6056597220692005E-2</v>
      </c>
      <c r="I146" s="85" t="s">
        <v>5878</v>
      </c>
      <c r="J146" s="159" t="s">
        <v>6649</v>
      </c>
      <c r="K146" s="158" t="e">
        <f>Table4[[#This Row],[PowerCO]]</f>
        <v>#N/A</v>
      </c>
      <c r="L146" s="80" t="str">
        <f>IF(NOT(ISERROR(SEARCH("_URH_",Table4[[#This Row],[Site Name]]))), "Huawei_Rural", IF(NOT(ISERROR(SEARCH("_H_",Table4[[#This Row],[Site Name]]))), "Huawei",IF(NOT(ISERROR(SEARCH("_Z_",Table4[[#This Row],[Site Name]]))), "ZTE","Nokia")))</f>
        <v>Huawei</v>
      </c>
      <c r="M146" s="80" t="str">
        <f ca="1">IF(H146 &lt; 1/24, "T&lt;1H", IF(AND(H146&lt;2/24, H146&gt;1/24), "1H&lt;T&lt;2H", IF(AND(H146&lt;4/24, H146&gt;2/24), "2H&lt;T&lt;4H", IF(AND(H146&lt;8/24, H146&gt;4/24), "4H&lt;T&lt;8H", IF(AND(H146&lt;16/24, H146&gt;8/24), "8H&lt;T&lt;16H",IF(AND(H146&lt;24/24, H146&gt;16/24),"16H&lt;T&lt;24H", IF(AND(H146&lt;48/24, H146&gt;24/24),"24H&lt;T&lt;48H", "T&gt;48H")))))))</f>
        <v>T&lt;1H</v>
      </c>
      <c r="N146" s="104" t="s">
        <v>5872</v>
      </c>
      <c r="O146" s="80" t="str">
        <f>IF(J146="Power Status check Ongoing", "En Attente status Power", IF(J146&lt;&gt;"Power Status check Ongoing", _xlfn.CONCAT(K146, " ", "Ongoing")))</f>
        <v>En Attente status Power</v>
      </c>
      <c r="P146" s="80" t="e">
        <f>VLOOKUP(D146,'[3]SBC And PowerCO Info'!A:C,3,0)</f>
        <v>#N/A</v>
      </c>
      <c r="Q146" s="80" t="str">
        <f>LEFT(D146,3)</f>
        <v>ADM</v>
      </c>
      <c r="R146" s="80" t="e">
        <f>VLOOKUP(D146,'[4]SBC And PowerCO Info'!A:N,12,0)</f>
        <v>#N/A</v>
      </c>
      <c r="S146" s="150" t="str">
        <f>_xlfn.CONCAT(Table4[[#This Row],[Site Name]], ": ", IF(ISNUMBER(SEARCH(CHAR(10),J146)), LEFT(J146, SEARCH(CHAR(10),J146)-1), J146))</f>
        <v>ADM_238_H_NGD-MARZA: Power status check ongoing</v>
      </c>
      <c r="T146" s="80" t="str">
        <f>IF(ISNA(VLOOKUP([5]!Table4[[#This Row],[Site ID]],[5]PMO!A:A,1,0)),"No","Yes")</f>
        <v>Yes</v>
      </c>
      <c r="U146" s="80" t="e">
        <f>VLOOKUP(Table4[[#This Row],[Site ID]],'[6]URH &amp; URZ'!$A:$C,3,0)</f>
        <v>#N/A</v>
      </c>
      <c r="V146" s="80" t="str">
        <f>VLOOKUP(Table4[[#This Row],[Site ID]],[6]NSB!$A:$C,3,0)</f>
        <v>Transferred</v>
      </c>
      <c r="W146" s="80" t="e">
        <f>VLOOKUP(Table4[[#This Row],[Site ID]],[7]OCTOBRE_25!$J:$L,3,0)</f>
        <v>#N/A</v>
      </c>
    </row>
    <row r="147" spans="1:23" ht="15.5" x14ac:dyDescent="0.35">
      <c r="A147" s="103"/>
      <c r="B147" s="73"/>
      <c r="C147" s="73" t="s">
        <v>8186</v>
      </c>
      <c r="D147" s="73" t="s">
        <v>6924</v>
      </c>
      <c r="E147" s="74" t="e">
        <f>VLOOKUP(D147,[2]ACTIF!$A:$D,4,0)</f>
        <v>#N/A</v>
      </c>
      <c r="F147" s="74" t="e">
        <f>VLOOKUP(D147,[2]ACTIF!$A:$C,3,0)</f>
        <v>#N/A</v>
      </c>
      <c r="G147" s="154">
        <f>VLOOKUP(Table4[[#This Row],[Site ID]],Extract!D:G,4,0)</f>
        <v>46140.816655092596</v>
      </c>
      <c r="H147" s="166">
        <f ca="1">NOW() - G147 + TIME(1,0,0)</f>
        <v>1.5211689812228237E-2</v>
      </c>
      <c r="I147" s="85" t="s">
        <v>5878</v>
      </c>
      <c r="J147" s="159" t="s">
        <v>6649</v>
      </c>
      <c r="K147" s="158" t="e">
        <f>Table4[[#This Row],[PowerCO]]</f>
        <v>#N/A</v>
      </c>
      <c r="L147" s="76" t="str">
        <f>IF(NOT(ISERROR(SEARCH("_URH_",Table4[[#This Row],[Site Name]]))), "Huawei_Rural", IF(NOT(ISERROR(SEARCH("_H_",Table4[[#This Row],[Site Name]]))), "Huawei",IF(NOT(ISERROR(SEARCH("_Z_",Table4[[#This Row],[Site Name]]))), "ZTE","Nokia")))</f>
        <v>Nokia</v>
      </c>
      <c r="M147" s="76" t="str">
        <f ca="1">IF(H147 &lt; 1/24, "T&lt;1H", IF(AND(H147&lt;2/24, H147&gt;1/24), "1H&lt;T&lt;2H", IF(AND(H147&lt;4/24, H147&gt;2/24), "2H&lt;T&lt;4H", IF(AND(H147&lt;8/24, H147&gt;4/24), "4H&lt;T&lt;8H", IF(AND(H147&lt;16/24, H147&gt;8/24), "8H&lt;T&lt;16H",IF(AND(H147&lt;24/24, H147&gt;16/24),"16H&lt;T&lt;24H", IF(AND(H147&lt;48/24, H147&gt;24/24),"24H&lt;T&lt;48H", "T&gt;48H")))))))</f>
        <v>T&lt;1H</v>
      </c>
      <c r="N147" s="73" t="s">
        <v>98</v>
      </c>
      <c r="O147" s="76" t="str">
        <f>IF(J147="Power Status check Ongoing", "En Attente status Power", IF(J147&lt;&gt;"Power Status check Ongoing", _xlfn.CONCAT(K147, " ", "Ongoing")))</f>
        <v>En Attente status Power</v>
      </c>
      <c r="P147" s="76" t="e">
        <f>VLOOKUP(D147,'[3]SBC And PowerCO Info'!A:C,3,0)</f>
        <v>#N/A</v>
      </c>
      <c r="Q147" s="76" t="str">
        <f>LEFT(D147,3)</f>
        <v>SUD</v>
      </c>
      <c r="R147" s="76" t="e">
        <f>VLOOKUP(D147,'[4]SBC And PowerCO Info'!A:N,12,0)</f>
        <v>#N/A</v>
      </c>
      <c r="S147" s="148" t="str">
        <f>_xlfn.CONCAT(Table4[[#This Row],[Site Name]], ": ", IF(ISNUMBER(SEARCH(CHAR(10),J147)), LEFT(J147, SEARCH(CHAR(10),J147)-1), J147))</f>
        <v>Bandevouri_N_G9U9L8L7_SUD_183: Power status check ongoing</v>
      </c>
      <c r="T147" s="76" t="str">
        <f>IF(ISNA(VLOOKUP([5]!Table4[[#This Row],[Site ID]],[5]PMO!A:A,1,0)),"No","Yes")</f>
        <v>Yes</v>
      </c>
      <c r="U147" s="76" t="e">
        <f>VLOOKUP(Table4[[#This Row],[Site ID]],'[6]URH &amp; URZ'!$A:$C,3,0)</f>
        <v>#N/A</v>
      </c>
      <c r="V147" s="76" t="e">
        <f>VLOOKUP(Table4[[#This Row],[Site ID]],[6]NSB!$A:$C,3,0)</f>
        <v>#N/A</v>
      </c>
      <c r="W147" s="76" t="e">
        <f>VLOOKUP(Table4[[#This Row],[Site ID]],[7]OCTOBRE_25!$J:$L,3,0)</f>
        <v>#N/A</v>
      </c>
    </row>
    <row r="148" spans="1:23" ht="15.5" x14ac:dyDescent="0.35">
      <c r="A148" s="104"/>
      <c r="B148" s="78"/>
      <c r="C148" s="104" t="s">
        <v>7857</v>
      </c>
      <c r="D148" s="78" t="s">
        <v>1336</v>
      </c>
      <c r="E148" s="79" t="str">
        <f>VLOOKUP(D148,[2]ACTIF!$A:$D,4,0)</f>
        <v>Camusat</v>
      </c>
      <c r="F148" s="79" t="str">
        <f>VLOOKUP(D148,[2]ACTIF!$A:$C,3,0)</f>
        <v>Bad Grid + GE</v>
      </c>
      <c r="G148" s="154" t="str">
        <f>VLOOKUP(Table4[[#This Row],[Site ID]],Extract!D:G,4,0)</f>
        <v>2026-04-28 19:36:47</v>
      </c>
      <c r="H148" s="166">
        <f ca="1">NOW() - G148 + TIME(1,0,0)</f>
        <v>1.4656134257772159E-2</v>
      </c>
      <c r="I148" s="85" t="s">
        <v>5878</v>
      </c>
      <c r="J148" s="159" t="s">
        <v>6649</v>
      </c>
      <c r="K148" s="158" t="str">
        <f>Table4[[#This Row],[PowerCO]]</f>
        <v>Camusat</v>
      </c>
      <c r="L148" s="80" t="str">
        <f>IF(NOT(ISERROR(SEARCH("_URH_",Table4[[#This Row],[Site Name]]))), "Huawei_Rural", IF(NOT(ISERROR(SEARCH("_H_",Table4[[#This Row],[Site Name]]))), "Huawei",IF(NOT(ISERROR(SEARCH("_Z_",Table4[[#This Row],[Site Name]]))), "ZTE","Nokia")))</f>
        <v>Huawei</v>
      </c>
      <c r="M148" s="80" t="str">
        <f ca="1">IF(H148 &lt; 1/24, "T&lt;1H", IF(AND(H148&lt;2/24, H148&gt;1/24), "1H&lt;T&lt;2H", IF(AND(H148&lt;4/24, H148&gt;2/24), "2H&lt;T&lt;4H", IF(AND(H148&lt;8/24, H148&gt;4/24), "4H&lt;T&lt;8H", IF(AND(H148&lt;16/24, H148&gt;8/24), "8H&lt;T&lt;16H",IF(AND(H148&lt;24/24, H148&gt;16/24),"16H&lt;T&lt;24H", IF(AND(H148&lt;48/24, H148&gt;24/24),"24H&lt;T&lt;48H", "T&gt;48H")))))))</f>
        <v>T&lt;1H</v>
      </c>
      <c r="N148" s="104" t="s">
        <v>5872</v>
      </c>
      <c r="O148" s="80" t="str">
        <f>IF(J148="Power Status check Ongoing", "En Attente status Power", IF(J148&lt;&gt;"Power Status check Ongoing", _xlfn.CONCAT(K148, " ", "Ongoing")))</f>
        <v>En Attente status Power</v>
      </c>
      <c r="P148" s="80" t="str">
        <f>VLOOKUP(D148,'[3]SBC And PowerCO Info'!A:C,3,0)</f>
        <v>EXN</v>
      </c>
      <c r="Q148" s="80" t="str">
        <f>LEFT(D148,3)</f>
        <v>EXN</v>
      </c>
      <c r="R148" s="80" t="str">
        <f>VLOOKUP(D148,'[4]SBC And PowerCO Info'!A:N,12,0)</f>
        <v>TIF NORD</v>
      </c>
      <c r="S148" s="150" t="str">
        <f>_xlfn.CONCAT(Table4[[#This Row],[Site Name]], ": ", IF(ISNUMBER(SEARCH(CHAR(10),J148)), LEFT(J148, SEARCH(CHAR(10),J148)-1), J148))</f>
        <v>EXN_235_H_Korek-Djarengol-II: Power status check ongoing</v>
      </c>
      <c r="T148" s="80" t="str">
        <f>IF(ISNA(VLOOKUP([5]!Table4[[#This Row],[Site ID]],[5]PMO!A:A,1,0)),"No","Yes")</f>
        <v>Yes</v>
      </c>
      <c r="U148" s="80" t="e">
        <f>VLOOKUP(Table4[[#This Row],[Site ID]],'[6]URH &amp; URZ'!$A:$C,3,0)</f>
        <v>#N/A</v>
      </c>
      <c r="V148" s="80" t="e">
        <f>VLOOKUP(Table4[[#This Row],[Site ID]],[6]NSB!$A:$C,3,0)</f>
        <v>#N/A</v>
      </c>
      <c r="W148" s="80" t="str">
        <f>VLOOKUP(Table4[[#This Row],[Site ID]],[7]OCTOBRE_25!$J:$L,3,0)</f>
        <v>Maroua</v>
      </c>
    </row>
    <row r="149" spans="1:23" ht="15.5" x14ac:dyDescent="0.35">
      <c r="A149" s="164"/>
      <c r="B149" s="165"/>
      <c r="C149" s="156" t="s">
        <v>7589</v>
      </c>
      <c r="D149" s="165" t="s">
        <v>3897</v>
      </c>
      <c r="E149" s="160" t="s">
        <v>5892</v>
      </c>
      <c r="F149" s="160" t="s">
        <v>3908</v>
      </c>
      <c r="G149" s="154" t="str">
        <f>VLOOKUP(Table4[[#This Row],[Site ID]],Extract!D:G,4,0)</f>
        <v>2026-04-28 19:37:32</v>
      </c>
      <c r="H149" s="166">
        <f ca="1">NOW() - G149 + TIME(1,0,0)</f>
        <v>1.4135300926379081E-2</v>
      </c>
      <c r="I149" s="85" t="s">
        <v>5830</v>
      </c>
      <c r="J149" s="159" t="s">
        <v>7481</v>
      </c>
      <c r="K149" s="158" t="s">
        <v>5830</v>
      </c>
      <c r="L149" s="158" t="str">
        <f>IF(NOT(ISERROR(SEARCH("_URH_",Table4[[#This Row],[Site Name]]))), "Huawei_Rural", IF(NOT(ISERROR(SEARCH("_H_",Table4[[#This Row],[Site Name]]))), "Huawei",IF(NOT(ISERROR(SEARCH("_Z_",Table4[[#This Row],[Site Name]]))), "ZTE","Nokia")))</f>
        <v>Huawei_Rural</v>
      </c>
      <c r="M149" s="158" t="str">
        <f ca="1">IF(H149 &lt; 1/24, "T&lt;1H", IF(AND(H149&lt;2/24, H149&gt;1/24), "1H&lt;T&lt;2H", IF(AND(H149&lt;4/24, H149&gt;2/24), "2H&lt;T&lt;4H", IF(AND(H149&lt;8/24, H149&gt;4/24), "4H&lt;T&lt;8H", IF(AND(H149&lt;16/24, H149&gt;8/24), "8H&lt;T&lt;16H",IF(AND(H149&lt;24/24, H149&gt;16/24),"16H&lt;T&lt;24H", IF(AND(H149&lt;48/24, H149&gt;24/24),"24H&lt;T&lt;48H", "T&gt;48H")))))))</f>
        <v>T&lt;1H</v>
      </c>
      <c r="N149" s="156" t="s">
        <v>5871</v>
      </c>
      <c r="O149" s="167" t="str">
        <f>IF(J149="Power Status check Ongoing", "En Attente status Power", IF(J149&lt;&gt;"Power Status check Ongoing", _xlfn.CONCAT(K149, " ", "Ongoing")))</f>
        <v>P1 Impact Ongoing</v>
      </c>
      <c r="P149" s="167" t="str">
        <f>VLOOKUP(D149,'[3]SBC And PowerCO Info'!A:C,3,0)</f>
        <v>OST</v>
      </c>
      <c r="Q149" s="167" t="str">
        <f>LEFT(D149,3)</f>
        <v>OST</v>
      </c>
      <c r="R149" s="167" t="str">
        <f>VLOOKUP(D149,'[4]SBC And PowerCO Info'!A:N,12,0)</f>
        <v>I-ENG</v>
      </c>
      <c r="S149" s="168" t="str">
        <f>_xlfn.CONCAT(Table4[[#This Row],[Site Name]], ": ", IF(ISNUMBER(SEARCH(CHAR(10),J149)), LEFT(J149, SEARCH(CHAR(10),J149)-1), J149))</f>
        <v>OST_328_URH_KOUROM, LogicRNCID=350: P1 incident at Bambalang</v>
      </c>
      <c r="T149" s="167" t="str">
        <f>IF(ISNA(VLOOKUP([5]!Table4[[#This Row],[Site ID]],[5]PMO!A:A,1,0)),"No","Yes")</f>
        <v>Yes</v>
      </c>
      <c r="U149" s="167" t="str">
        <f>VLOOKUP(Table4[[#This Row],[Site ID]],'[6]URH &amp; URZ'!$A:$C,3,0)</f>
        <v>transfered</v>
      </c>
      <c r="V149" s="167" t="e">
        <f>VLOOKUP(Table4[[#This Row],[Site ID]],[6]NSB!$A:$C,3,0)</f>
        <v>#N/A</v>
      </c>
      <c r="W149" s="167" t="e">
        <f>VLOOKUP(Table4[[#This Row],[Site ID]],[7]OCTOBRE_25!$J:$L,3,0)</f>
        <v>#N/A</v>
      </c>
    </row>
    <row r="150" spans="1:23" ht="15.5" x14ac:dyDescent="0.35">
      <c r="A150" s="103"/>
      <c r="B150" s="73"/>
      <c r="C150" s="73" t="s">
        <v>7746</v>
      </c>
      <c r="D150" s="73" t="s">
        <v>545</v>
      </c>
      <c r="E150" s="74" t="str">
        <f>VLOOKUP(D150,[2]ACTIF!$A:$D,4,0)</f>
        <v>Camusat</v>
      </c>
      <c r="F150" s="74" t="str">
        <f>VLOOKUP(D150,[2]ACTIF!$A:$C,3,0)</f>
        <v>Good Grid no GE - 8h</v>
      </c>
      <c r="G150" s="154" t="str">
        <f>VLOOKUP(Table4[[#This Row],[Site ID]],Extract!D:G,4,0)</f>
        <v>2026-04-28 19:37:35</v>
      </c>
      <c r="H150" s="166">
        <f ca="1">NOW() - G150 + TIME(1,0,0)</f>
        <v>1.4100578703316081E-2</v>
      </c>
      <c r="I150" s="85" t="s">
        <v>5878</v>
      </c>
      <c r="J150" s="159" t="s">
        <v>6649</v>
      </c>
      <c r="K150" s="158" t="str">
        <f>Table4[[#This Row],[PowerCO]]</f>
        <v>Camusat</v>
      </c>
      <c r="L150" s="76" t="str">
        <f>IF(NOT(ISERROR(SEARCH("_URH_",Table4[[#This Row],[Site Name]]))), "Huawei_Rural", IF(NOT(ISERROR(SEARCH("_H_",Table4[[#This Row],[Site Name]]))), "Huawei",IF(NOT(ISERROR(SEARCH("_Z_",Table4[[#This Row],[Site Name]]))), "ZTE","Nokia")))</f>
        <v>ZTE</v>
      </c>
      <c r="M150" s="76" t="str">
        <f ca="1">IF(H150 &lt; 1/24, "T&lt;1H", IF(AND(H150&lt;2/24, H150&gt;1/24), "1H&lt;T&lt;2H", IF(AND(H150&lt;4/24, H150&gt;2/24), "2H&lt;T&lt;4H", IF(AND(H150&lt;8/24, H150&gt;4/24), "4H&lt;T&lt;8H", IF(AND(H150&lt;16/24, H150&gt;8/24), "8H&lt;T&lt;16H",IF(AND(H150&lt;24/24, H150&gt;16/24),"16H&lt;T&lt;24H", IF(AND(H150&lt;48/24, H150&gt;24/24),"24H&lt;T&lt;48H", "T&gt;48H")))))))</f>
        <v>T&lt;1H</v>
      </c>
      <c r="N150" s="73" t="s">
        <v>5873</v>
      </c>
      <c r="O150" s="76" t="str">
        <f>IF(J150="Power Status check Ongoing", "En Attente status Power", IF(J150&lt;&gt;"Power Status check Ongoing", _xlfn.CONCAT(K150, " ", "Ongoing")))</f>
        <v>En Attente status Power</v>
      </c>
      <c r="P150" s="76" t="str">
        <f>VLOOKUP(D150,'[3]SBC And PowerCO Info'!A:C,3,0)</f>
        <v>CTR</v>
      </c>
      <c r="Q150" s="76" t="str">
        <f>LEFT(D150,3)</f>
        <v>CTR</v>
      </c>
      <c r="R150" s="76" t="str">
        <f>VLOOKUP(D150,'[4]SBC And PowerCO Info'!A:N,12,0)</f>
        <v>AFRO</v>
      </c>
      <c r="S150" s="148" t="str">
        <f>_xlfn.CONCAT(Table4[[#This Row],[Site Name]], ": ", IF(ISNUMBER(SEARCH(CHAR(10),J150)), LEFT(J150, SEARCH(CHAR(10),J150)-1), J150))</f>
        <v>CTR_841_Z_Carrefour-Diderot(CTR-841): Power status check ongoing</v>
      </c>
      <c r="T150" s="76" t="str">
        <f>IF(ISNA(VLOOKUP([5]!Table4[[#This Row],[Site ID]],[5]PMO!A:A,1,0)),"No","Yes")</f>
        <v>Yes</v>
      </c>
      <c r="U150" s="76" t="e">
        <f>VLOOKUP(Table4[[#This Row],[Site ID]],'[6]URH &amp; URZ'!$A:$C,3,0)</f>
        <v>#N/A</v>
      </c>
      <c r="V150" s="76" t="e">
        <f>VLOOKUP(Table4[[#This Row],[Site ID]],[6]NSB!$A:$C,3,0)</f>
        <v>#N/A</v>
      </c>
      <c r="W150" s="76" t="str">
        <f>VLOOKUP(Table4[[#This Row],[Site ID]],[7]OCTOBRE_25!$J:$L,3,0)</f>
        <v>Yaounde</v>
      </c>
    </row>
    <row r="151" spans="1:23" ht="15.5" x14ac:dyDescent="0.35">
      <c r="A151" s="104"/>
      <c r="B151" s="78"/>
      <c r="C151" s="104" t="s">
        <v>8181</v>
      </c>
      <c r="D151" s="78" t="s">
        <v>6646</v>
      </c>
      <c r="E151" s="79" t="e">
        <f>VLOOKUP(D151,[2]ACTIF!$A:$D,4,0)</f>
        <v>#N/A</v>
      </c>
      <c r="F151" s="79" t="e">
        <f>VLOOKUP(D151,[2]ACTIF!$A:$C,3,0)</f>
        <v>#N/A</v>
      </c>
      <c r="G151" s="154" t="str">
        <f>VLOOKUP(Table4[[#This Row],[Site ID]],Extract!D:G,4,0)</f>
        <v>2026-04-28 19:37:51</v>
      </c>
      <c r="H151" s="166">
        <f ca="1">NOW() - G151 + TIME(1,0,0)</f>
        <v>1.3915393518497389E-2</v>
      </c>
      <c r="I151" s="85" t="s">
        <v>5878</v>
      </c>
      <c r="J151" s="159" t="s">
        <v>6649</v>
      </c>
      <c r="K151" s="158" t="e">
        <f>Table4[[#This Row],[PowerCO]]</f>
        <v>#N/A</v>
      </c>
      <c r="L151" s="80" t="str">
        <f>IF(NOT(ISERROR(SEARCH("_URH_",Table4[[#This Row],[Site Name]]))), "Huawei_Rural", IF(NOT(ISERROR(SEARCH("_H_",Table4[[#This Row],[Site Name]]))), "Huawei",IF(NOT(ISERROR(SEARCH("_Z_",Table4[[#This Row],[Site Name]]))), "ZTE","Nokia")))</f>
        <v>Huawei_Rural</v>
      </c>
      <c r="M151" s="80" t="str">
        <f ca="1">IF(H151 &lt; 1/24, "T&lt;1H", IF(AND(H151&lt;2/24, H151&gt;1/24), "1H&lt;T&lt;2H", IF(AND(H151&lt;4/24, H151&gt;2/24), "2H&lt;T&lt;4H", IF(AND(H151&lt;8/24, H151&gt;4/24), "4H&lt;T&lt;8H", IF(AND(H151&lt;16/24, H151&gt;8/24), "8H&lt;T&lt;16H",IF(AND(H151&lt;24/24, H151&gt;16/24),"16H&lt;T&lt;24H", IF(AND(H151&lt;48/24, H151&gt;24/24),"24H&lt;T&lt;48H", "T&gt;48H")))))))</f>
        <v>T&lt;1H</v>
      </c>
      <c r="N151" s="104" t="s">
        <v>5871</v>
      </c>
      <c r="O151" s="80" t="str">
        <f>IF(J151="Power Status check Ongoing", "En Attente status Power", IF(J151&lt;&gt;"Power Status check Ongoing", _xlfn.CONCAT(K151, " ", "Ongoing")))</f>
        <v>En Attente status Power</v>
      </c>
      <c r="P151" s="80" t="e">
        <f>VLOOKUP(D151,'[3]SBC And PowerCO Info'!A:C,3,0)</f>
        <v>#N/A</v>
      </c>
      <c r="Q151" s="80" t="str">
        <f>LEFT(D151,3)</f>
        <v>OST</v>
      </c>
      <c r="R151" s="80" t="e">
        <f>VLOOKUP(D151,'[4]SBC And PowerCO Info'!A:N,12,0)</f>
        <v>#N/A</v>
      </c>
      <c r="S151" s="150" t="str">
        <f>_xlfn.CONCAT(Table4[[#This Row],[Site Name]], ": ", IF(ISNUMBER(SEARCH(CHAR(10),J151)), LEFT(J151, SEARCH(CHAR(10),J151)-1), J151))</f>
        <v>OST_400_URH_KOUPARE, LogicRNCID=350: Power status check ongoing</v>
      </c>
      <c r="T151" s="80" t="str">
        <f>IF(ISNA(VLOOKUP([5]!Table4[[#This Row],[Site ID]],[5]PMO!A:A,1,0)),"No","Yes")</f>
        <v>Yes</v>
      </c>
      <c r="U151" s="80" t="str">
        <f>VLOOKUP(Table4[[#This Row],[Site ID]],'[6]URH &amp; URZ'!$A:$C,3,0)</f>
        <v>OK For Transfer</v>
      </c>
      <c r="V151" s="80" t="e">
        <f>VLOOKUP(Table4[[#This Row],[Site ID]],[6]NSB!$A:$C,3,0)</f>
        <v>#N/A</v>
      </c>
      <c r="W151" s="80" t="e">
        <f>VLOOKUP(Table4[[#This Row],[Site ID]],[7]OCTOBRE_25!$J:$L,3,0)</f>
        <v>#N/A</v>
      </c>
    </row>
    <row r="152" spans="1:23" ht="15.5" x14ac:dyDescent="0.35">
      <c r="A152" s="164"/>
      <c r="B152" s="165"/>
      <c r="C152" s="156" t="s">
        <v>7586</v>
      </c>
      <c r="D152" s="165" t="s">
        <v>7296</v>
      </c>
      <c r="E152" s="160" t="s">
        <v>5892</v>
      </c>
      <c r="F152" s="160" t="s">
        <v>3908</v>
      </c>
      <c r="G152" s="154" t="str">
        <f>VLOOKUP(Table4[[#This Row],[Site ID]],Extract!D:G,4,0)</f>
        <v>2026-04-28 19:37:55</v>
      </c>
      <c r="H152" s="166">
        <f ca="1">NOW() - G152 + TIME(1,0,0)</f>
        <v>1.3869097225930695E-2</v>
      </c>
      <c r="I152" s="85" t="s">
        <v>5830</v>
      </c>
      <c r="J152" s="159" t="s">
        <v>7481</v>
      </c>
      <c r="K152" s="158" t="s">
        <v>5830</v>
      </c>
      <c r="L152" s="158" t="str">
        <f>IF(NOT(ISERROR(SEARCH("_URH_",Table4[[#This Row],[Site Name]]))), "Huawei_Rural", IF(NOT(ISERROR(SEARCH("_H_",Table4[[#This Row],[Site Name]]))), "Huawei",IF(NOT(ISERROR(SEARCH("_Z_",Table4[[#This Row],[Site Name]]))), "ZTE","Nokia")))</f>
        <v>Huawei_Rural</v>
      </c>
      <c r="M152" s="158" t="str">
        <f ca="1">IF(H152 &lt; 1/24, "T&lt;1H", IF(AND(H152&lt;2/24, H152&gt;1/24), "1H&lt;T&lt;2H", IF(AND(H152&lt;4/24, H152&gt;2/24), "2H&lt;T&lt;4H", IF(AND(H152&lt;8/24, H152&gt;4/24), "4H&lt;T&lt;8H", IF(AND(H152&lt;16/24, H152&gt;8/24), "8H&lt;T&lt;16H",IF(AND(H152&lt;24/24, H152&gt;16/24),"16H&lt;T&lt;24H", IF(AND(H152&lt;48/24, H152&gt;24/24),"24H&lt;T&lt;48H", "T&gt;48H")))))))</f>
        <v>T&lt;1H</v>
      </c>
      <c r="N152" s="156" t="s">
        <v>5871</v>
      </c>
      <c r="O152" s="167" t="str">
        <f>IF(J152="Power Status check Ongoing", "En Attente status Power", IF(J152&lt;&gt;"Power Status check Ongoing", _xlfn.CONCAT(K152, " ", "Ongoing")))</f>
        <v>P1 Impact Ongoing</v>
      </c>
      <c r="P152" s="167" t="e">
        <f>VLOOKUP(D152,'[3]SBC And PowerCO Info'!A:C,3,0)</f>
        <v>#N/A</v>
      </c>
      <c r="Q152" s="167" t="str">
        <f>LEFT(D152,3)</f>
        <v>OST</v>
      </c>
      <c r="R152" s="167" t="e">
        <f>VLOOKUP(D152,'[4]SBC And PowerCO Info'!A:N,12,0)</f>
        <v>#N/A</v>
      </c>
      <c r="S152" s="168" t="str">
        <f>_xlfn.CONCAT(Table4[[#This Row],[Site Name]], ": ", IF(ISNUMBER(SEARCH(CHAR(10),J152)), LEFT(J152, SEARCH(CHAR(10),J152)-1), J152))</f>
        <v>OST_374_URH_BANGOUREN, LogicRNCID=350: P1 incident at Bambalang</v>
      </c>
      <c r="T152" s="167" t="str">
        <f>IF(ISNA(VLOOKUP([5]!Table4[[#This Row],[Site ID]],[5]PMO!A:A,1,0)),"No","Yes")</f>
        <v>Yes</v>
      </c>
      <c r="U152" s="167" t="str">
        <f>VLOOKUP(Table4[[#This Row],[Site ID]],'[6]URH &amp; URZ'!$A:$C,3,0)</f>
        <v>OK For Transfer</v>
      </c>
      <c r="V152" s="167" t="e">
        <f>VLOOKUP(Table4[[#This Row],[Site ID]],[6]NSB!$A:$C,3,0)</f>
        <v>#N/A</v>
      </c>
      <c r="W152" s="167" t="e">
        <f>VLOOKUP(Table4[[#This Row],[Site ID]],[7]OCTOBRE_25!$J:$L,3,0)</f>
        <v>#N/A</v>
      </c>
    </row>
    <row r="153" spans="1:23" ht="15.5" x14ac:dyDescent="0.35">
      <c r="A153" s="103"/>
      <c r="B153" s="73"/>
      <c r="C153" s="103" t="s">
        <v>8178</v>
      </c>
      <c r="D153" s="73" t="s">
        <v>344</v>
      </c>
      <c r="E153" s="74" t="str">
        <f>VLOOKUP(D153,[2]ACTIF!$A:$D,4,0)</f>
        <v>IHS</v>
      </c>
      <c r="F153" s="74" t="str">
        <f>VLOOKUP(D153,[2]ACTIF!$A:$C,3,0)</f>
        <v>Grid-Gen</v>
      </c>
      <c r="G153" s="154" t="str">
        <f>VLOOKUP(Table4[[#This Row],[Site ID]],Extract!D:G,4,0)</f>
        <v>2026-04-28 19:38:08</v>
      </c>
      <c r="H153" s="166">
        <f ca="1">NOW() - G153 + TIME(1,0,0)</f>
        <v>1.3718634256899044E-2</v>
      </c>
      <c r="I153" s="85" t="s">
        <v>5878</v>
      </c>
      <c r="J153" s="159" t="s">
        <v>6649</v>
      </c>
      <c r="K153" s="158" t="str">
        <f>Table4[[#This Row],[PowerCO]]</f>
        <v>IHS</v>
      </c>
      <c r="L153" s="76" t="str">
        <f>IF(NOT(ISERROR(SEARCH("_URH_",Table4[[#This Row],[Site Name]]))), "Huawei_Rural", IF(NOT(ISERROR(SEARCH("_H_",Table4[[#This Row],[Site Name]]))), "Huawei",IF(NOT(ISERROR(SEARCH("_Z_",Table4[[#This Row],[Site Name]]))), "ZTE","Nokia")))</f>
        <v>Huawei</v>
      </c>
      <c r="M153" s="76" t="str">
        <f ca="1">IF(H153 &lt; 1/24, "T&lt;1H", IF(AND(H153&lt;2/24, H153&gt;1/24), "1H&lt;T&lt;2H", IF(AND(H153&lt;4/24, H153&gt;2/24), "2H&lt;T&lt;4H", IF(AND(H153&lt;8/24, H153&gt;4/24), "4H&lt;T&lt;8H", IF(AND(H153&lt;16/24, H153&gt;8/24), "8H&lt;T&lt;16H",IF(AND(H153&lt;24/24, H153&gt;16/24),"16H&lt;T&lt;24H", IF(AND(H153&lt;48/24, H153&gt;24/24),"24H&lt;T&lt;48H", "T&gt;48H")))))))</f>
        <v>T&lt;1H</v>
      </c>
      <c r="N153" s="103" t="s">
        <v>5872</v>
      </c>
      <c r="O153" s="76" t="str">
        <f>IF(J153="Power Status check Ongoing", "En Attente status Power", IF(J153&lt;&gt;"Power Status check Ongoing", _xlfn.CONCAT(K153, " ", "Ongoing")))</f>
        <v>En Attente status Power</v>
      </c>
      <c r="P153" s="76" t="str">
        <f>VLOOKUP(D153,'[3]SBC And PowerCO Info'!A:C,3,0)</f>
        <v>NRO</v>
      </c>
      <c r="Q153" s="76" t="str">
        <f>LEFT(D153,3)</f>
        <v>NRO</v>
      </c>
      <c r="R153" s="76" t="str">
        <f>VLOOKUP(D153,'[4]SBC And PowerCO Info'!A:N,12,0)</f>
        <v>I-ENG</v>
      </c>
      <c r="S153" s="148" t="str">
        <f>_xlfn.CONCAT(Table4[[#This Row],[Site Name]], ": ", IF(ISNUMBER(SEARCH(CHAR(10),J153)), LEFT(J153, SEARCH(CHAR(10),J153)-1), J153))</f>
        <v>NRO_127_H_Bamenda-ATTIAH-IHS: Power status check ongoing</v>
      </c>
      <c r="T153" s="76" t="str">
        <f>IF(ISNA(VLOOKUP([5]!Table4[[#This Row],[Site ID]],[5]PMO!A:A,1,0)),"No","Yes")</f>
        <v>Yes</v>
      </c>
      <c r="U153" s="76" t="e">
        <f>VLOOKUP(Table4[[#This Row],[Site ID]],'[6]URH &amp; URZ'!$A:$C,3,0)</f>
        <v>#N/A</v>
      </c>
      <c r="V153" s="76" t="e">
        <f>VLOOKUP(Table4[[#This Row],[Site ID]],[6]NSB!$A:$C,3,0)</f>
        <v>#N/A</v>
      </c>
      <c r="W153" s="76" t="str">
        <f>VLOOKUP(Table4[[#This Row],[Site ID]],[7]OCTOBRE_25!$J:$L,3,0)</f>
        <v>Bamenda</v>
      </c>
    </row>
    <row r="154" spans="1:23" ht="15.5" x14ac:dyDescent="0.35">
      <c r="A154" s="103"/>
      <c r="B154" s="73"/>
      <c r="C154" s="103" t="s">
        <v>6872</v>
      </c>
      <c r="D154" s="73" t="s">
        <v>3676</v>
      </c>
      <c r="E154" s="74" t="str">
        <f>VLOOKUP(D154,[2]ACTIF!$A:$D,4,0)</f>
        <v>IHS</v>
      </c>
      <c r="F154" s="74" t="str">
        <f>VLOOKUP(D154,[2]ACTIF!$A:$C,3,0)</f>
        <v>Grid-Gen</v>
      </c>
      <c r="G154" s="154" t="str">
        <f>VLOOKUP(Table4[[#This Row],[Site ID]],Extract!D:G,4,0)</f>
        <v>2026-04-28 19:39:23</v>
      </c>
      <c r="H154" s="166">
        <f ca="1">NOW() - G154 + TIME(1,0,0)</f>
        <v>1.2850578702151928E-2</v>
      </c>
      <c r="I154" s="85" t="s">
        <v>5878</v>
      </c>
      <c r="J154" s="159" t="s">
        <v>6649</v>
      </c>
      <c r="K154" s="158" t="str">
        <f>Table4[[#This Row],[PowerCO]]</f>
        <v>IHS</v>
      </c>
      <c r="L154" s="76" t="str">
        <f>IF(NOT(ISERROR(SEARCH("_URH_",Table4[[#This Row],[Site Name]]))), "Huawei_Rural", IF(NOT(ISERROR(SEARCH("_H_",Table4[[#This Row],[Site Name]]))), "Huawei",IF(NOT(ISERROR(SEARCH("_Z_",Table4[[#This Row],[Site Name]]))), "ZTE","Nokia")))</f>
        <v>Huawei</v>
      </c>
      <c r="M154" s="76" t="str">
        <f ca="1">IF(H154 &lt; 1/24, "T&lt;1H", IF(AND(H154&lt;2/24, H154&gt;1/24), "1H&lt;T&lt;2H", IF(AND(H154&lt;4/24, H154&gt;2/24), "2H&lt;T&lt;4H", IF(AND(H154&lt;8/24, H154&gt;4/24), "4H&lt;T&lt;8H", IF(AND(H154&lt;16/24, H154&gt;8/24), "8H&lt;T&lt;16H",IF(AND(H154&lt;24/24, H154&gt;16/24),"16H&lt;T&lt;24H", IF(AND(H154&lt;48/24, H154&gt;24/24),"24H&lt;T&lt;48H", "T&gt;48H")))))))</f>
        <v>T&lt;1H</v>
      </c>
      <c r="N154" s="103" t="s">
        <v>5872</v>
      </c>
      <c r="O154" s="76" t="str">
        <f>IF(J154="Power Status check Ongoing", "En Attente status Power", IF(J154&lt;&gt;"Power Status check Ongoing", _xlfn.CONCAT(K154, " ", "Ongoing")))</f>
        <v>En Attente status Power</v>
      </c>
      <c r="P154" s="76" t="str">
        <f>VLOOKUP(D154,'[3]SBC And PowerCO Info'!A:C,3,0)</f>
        <v>SUO</v>
      </c>
      <c r="Q154" s="76" t="str">
        <f>LEFT(D154,3)</f>
        <v>SUO</v>
      </c>
      <c r="R154" s="76" t="str">
        <f>VLOOKUP(D154,'[4]SBC And PowerCO Info'!A:N,12,0)</f>
        <v>H-TELI</v>
      </c>
      <c r="S154" s="148" t="str">
        <f>_xlfn.CONCAT(Table4[[#This Row],[Site Name]], ": ", IF(ISNUMBER(SEARCH(CHAR(10),J154)), LEFT(J154, SEARCH(CHAR(10),J154)-1), J154))</f>
        <v>SUO_064_H_Mutengene-Qter8: Power status check ongoing</v>
      </c>
      <c r="T154" s="76" t="str">
        <f>IF(ISNA(VLOOKUP([5]!Table4[[#This Row],[Site ID]],[5]PMO!A:A,1,0)),"No","Yes")</f>
        <v>Yes</v>
      </c>
      <c r="U154" s="76" t="e">
        <f>VLOOKUP(Table4[[#This Row],[Site ID]],'[6]URH &amp; URZ'!$A:$C,3,0)</f>
        <v>#N/A</v>
      </c>
      <c r="V154" s="76" t="e">
        <f>VLOOKUP(Table4[[#This Row],[Site ID]],[6]NSB!$A:$C,3,0)</f>
        <v>#N/A</v>
      </c>
      <c r="W154" s="76" t="str">
        <f>VLOOKUP(Table4[[#This Row],[Site ID]],[7]OCTOBRE_25!$J:$L,3,0)</f>
        <v>Mutengene</v>
      </c>
    </row>
    <row r="155" spans="1:23" ht="15.5" x14ac:dyDescent="0.35">
      <c r="A155" s="104"/>
      <c r="B155" s="78"/>
      <c r="C155" s="104" t="s">
        <v>8087</v>
      </c>
      <c r="D155" s="78" t="s">
        <v>3713</v>
      </c>
      <c r="E155" s="79" t="str">
        <f>VLOOKUP(D155,[2]ACTIF!$A:$D,4,0)</f>
        <v>Camusat</v>
      </c>
      <c r="F155" s="79" t="str">
        <f>VLOOKUP(D155,[2]ACTIF!$A:$C,3,0)</f>
        <v>Medium Grid + Solar + GE</v>
      </c>
      <c r="G155" s="154" t="str">
        <f>VLOOKUP(Table4[[#This Row],[Site ID]],Extract!D:G,4,0)</f>
        <v>2026-04-28 19:39:23</v>
      </c>
      <c r="H155" s="166">
        <f ca="1">NOW() - G155 + TIME(1,0,0)</f>
        <v>1.2850578702151928E-2</v>
      </c>
      <c r="I155" s="85" t="s">
        <v>5878</v>
      </c>
      <c r="J155" s="159" t="s">
        <v>6649</v>
      </c>
      <c r="K155" s="158" t="str">
        <f>Table4[[#This Row],[PowerCO]]</f>
        <v>Camusat</v>
      </c>
      <c r="L155" s="80" t="str">
        <f>IF(NOT(ISERROR(SEARCH("_URH_",Table4[[#This Row],[Site Name]]))), "Huawei_Rural", IF(NOT(ISERROR(SEARCH("_H_",Table4[[#This Row],[Site Name]]))), "Huawei",IF(NOT(ISERROR(SEARCH("_Z_",Table4[[#This Row],[Site Name]]))), "ZTE","Nokia")))</f>
        <v>Huawei</v>
      </c>
      <c r="M155" s="80" t="str">
        <f ca="1">IF(H155 &lt; 1/24, "T&lt;1H", IF(AND(H155&lt;2/24, H155&gt;1/24), "1H&lt;T&lt;2H", IF(AND(H155&lt;4/24, H155&gt;2/24), "2H&lt;T&lt;4H", IF(AND(H155&lt;8/24, H155&gt;4/24), "4H&lt;T&lt;8H", IF(AND(H155&lt;16/24, H155&gt;8/24), "8H&lt;T&lt;16H",IF(AND(H155&lt;24/24, H155&gt;16/24),"16H&lt;T&lt;24H", IF(AND(H155&lt;48/24, H155&gt;24/24),"24H&lt;T&lt;48H", "T&gt;48H")))))))</f>
        <v>T&lt;1H</v>
      </c>
      <c r="N155" s="104" t="s">
        <v>5872</v>
      </c>
      <c r="O155" s="80" t="str">
        <f>IF(J155="Power Status check Ongoing", "En Attente status Power", IF(J155&lt;&gt;"Power Status check Ongoing", _xlfn.CONCAT(K155, " ", "Ongoing")))</f>
        <v>En Attente status Power</v>
      </c>
      <c r="P155" s="80" t="str">
        <f>VLOOKUP(D155,'[3]SBC And PowerCO Info'!A:C,3,0)</f>
        <v>SUO</v>
      </c>
      <c r="Q155" s="80" t="str">
        <f>LEFT(D155,3)</f>
        <v>SUO</v>
      </c>
      <c r="R155" s="80" t="str">
        <f>VLOOKUP(D155,'[4]SBC And PowerCO Info'!A:N,12,0)</f>
        <v>H-TELI</v>
      </c>
      <c r="S155" s="150" t="str">
        <f>_xlfn.CONCAT(Table4[[#This Row],[Site Name]], ": ", IF(ISNUMBER(SEARCH(CHAR(10),J155)), LEFT(J155, SEARCH(CHAR(10),J155)-1), J155))</f>
        <v>SUO_164_H_Mutengene-E-Police: Power status check ongoing</v>
      </c>
      <c r="T155" s="80" t="str">
        <f>IF(ISNA(VLOOKUP([5]!Table4[[#This Row],[Site ID]],[5]PMO!A:A,1,0)),"No","Yes")</f>
        <v>Yes</v>
      </c>
      <c r="U155" s="80" t="e">
        <f>VLOOKUP(Table4[[#This Row],[Site ID]],'[6]URH &amp; URZ'!$A:$C,3,0)</f>
        <v>#N/A</v>
      </c>
      <c r="V155" s="80" t="e">
        <f>VLOOKUP(Table4[[#This Row],[Site ID]],[6]NSB!$A:$C,3,0)</f>
        <v>#N/A</v>
      </c>
      <c r="W155" s="80" t="str">
        <f>VLOOKUP(Table4[[#This Row],[Site ID]],[7]OCTOBRE_25!$J:$L,3,0)</f>
        <v>Mutengene</v>
      </c>
    </row>
    <row r="156" spans="1:23" ht="15.5" x14ac:dyDescent="0.35">
      <c r="A156" s="103"/>
      <c r="B156" s="73"/>
      <c r="C156" s="103" t="s">
        <v>8175</v>
      </c>
      <c r="D156" s="73" t="s">
        <v>1144</v>
      </c>
      <c r="E156" s="74" t="str">
        <f>VLOOKUP(D156,[2]ACTIF!$A:$D,4,0)</f>
        <v>IHS</v>
      </c>
      <c r="F156" s="74" t="str">
        <f>VLOOKUP(D156,[2]ACTIF!$A:$C,3,0)</f>
        <v>Grid-Gen</v>
      </c>
      <c r="G156" s="154" t="str">
        <f>VLOOKUP(Table4[[#This Row],[Site ID]],Extract!D:G,4,0)</f>
        <v>2026-04-28 19:39:27</v>
      </c>
      <c r="H156" s="166">
        <f ca="1">NOW() - G156 + TIME(1,0,0)</f>
        <v>1.2804282409585234E-2</v>
      </c>
      <c r="I156" s="85" t="s">
        <v>5878</v>
      </c>
      <c r="J156" s="159" t="s">
        <v>6649</v>
      </c>
      <c r="K156" s="158" t="str">
        <f>Table4[[#This Row],[PowerCO]]</f>
        <v>IHS</v>
      </c>
      <c r="L156" s="76" t="str">
        <f>IF(NOT(ISERROR(SEARCH("_URH_",Table4[[#This Row],[Site Name]]))), "Huawei_Rural", IF(NOT(ISERROR(SEARCH("_H_",Table4[[#This Row],[Site Name]]))), "Huawei",IF(NOT(ISERROR(SEARCH("_Z_",Table4[[#This Row],[Site Name]]))), "ZTE","Nokia")))</f>
        <v>Huawei</v>
      </c>
      <c r="M156" s="76" t="str">
        <f ca="1">IF(H156 &lt; 1/24, "T&lt;1H", IF(AND(H156&lt;2/24, H156&gt;1/24), "1H&lt;T&lt;2H", IF(AND(H156&lt;4/24, H156&gt;2/24), "2H&lt;T&lt;4H", IF(AND(H156&lt;8/24, H156&gt;4/24), "4H&lt;T&lt;8H", IF(AND(H156&lt;16/24, H156&gt;8/24), "8H&lt;T&lt;16H",IF(AND(H156&lt;24/24, H156&gt;16/24),"16H&lt;T&lt;24H", IF(AND(H156&lt;48/24, H156&gt;24/24),"24H&lt;T&lt;48H", "T&gt;48H")))))))</f>
        <v>T&lt;1H</v>
      </c>
      <c r="N156" s="103" t="s">
        <v>5871</v>
      </c>
      <c r="O156" s="76" t="str">
        <f>IF(J156="Power Status check Ongoing", "En Attente status Power", IF(J156&lt;&gt;"Power Status check Ongoing", _xlfn.CONCAT(K156, " ", "Ongoing")))</f>
        <v>En Attente status Power</v>
      </c>
      <c r="P156" s="76" t="str">
        <f>VLOOKUP(D156,'[3]SBC And PowerCO Info'!A:C,3,0)</f>
        <v>NRD</v>
      </c>
      <c r="Q156" s="76" t="str">
        <f>LEFT(D156,3)</f>
        <v>NRD</v>
      </c>
      <c r="R156" s="76" t="str">
        <f>VLOOKUP(D156,'[4]SBC And PowerCO Info'!A:N,12,0)</f>
        <v>TIF NORD</v>
      </c>
      <c r="S156" s="148" t="str">
        <f>_xlfn.CONCAT(Table4[[#This Row],[Site Name]], ": ", IF(ISNUMBER(SEARCH(CHAR(10),J156)), LEFT(J156, SEARCH(CHAR(10),J156)-1), J156))</f>
        <v>NRD_060_H_Garoua-Djamboutou-Village_U, LogicRNCID=387: Power status check ongoing</v>
      </c>
      <c r="T156" s="76" t="str">
        <f>IF(ISNA(VLOOKUP([5]!Table4[[#This Row],[Site ID]],[5]PMO!A:A,1,0)),"No","Yes")</f>
        <v>Yes</v>
      </c>
      <c r="U156" s="76" t="e">
        <f>VLOOKUP(Table4[[#This Row],[Site ID]],'[6]URH &amp; URZ'!$A:$C,3,0)</f>
        <v>#N/A</v>
      </c>
      <c r="V156" s="76" t="e">
        <f>VLOOKUP(Table4[[#This Row],[Site ID]],[6]NSB!$A:$C,3,0)</f>
        <v>#N/A</v>
      </c>
      <c r="W156" s="76" t="str">
        <f>VLOOKUP(Table4[[#This Row],[Site ID]],[7]OCTOBRE_25!$J:$L,3,0)</f>
        <v>Garoua</v>
      </c>
    </row>
    <row r="157" spans="1:23" ht="15.5" x14ac:dyDescent="0.35">
      <c r="A157" s="103"/>
      <c r="B157" s="73"/>
      <c r="C157" s="103" t="s">
        <v>7806</v>
      </c>
      <c r="D157" s="73" t="s">
        <v>7980</v>
      </c>
      <c r="E157" s="74" t="e">
        <f>VLOOKUP(D157,[2]ACTIF!$A:$D,4,0)</f>
        <v>#N/A</v>
      </c>
      <c r="F157" s="74" t="e">
        <f>VLOOKUP(D157,[2]ACTIF!$A:$C,3,0)</f>
        <v>#N/A</v>
      </c>
      <c r="G157" s="154" t="str">
        <f>VLOOKUP(Table4[[#This Row],[Site ID]],Extract!D:G,4,0)</f>
        <v>2026-04-28 19:39:55</v>
      </c>
      <c r="H157" s="166">
        <f ca="1">NOW() - G157 + TIME(1,0,0)</f>
        <v>1.2480208332514543E-2</v>
      </c>
      <c r="I157" s="85" t="s">
        <v>5878</v>
      </c>
      <c r="J157" s="159" t="s">
        <v>6649</v>
      </c>
      <c r="K157" s="158" t="e">
        <f>Table4[[#This Row],[PowerCO]]</f>
        <v>#N/A</v>
      </c>
      <c r="L157" s="76" t="str">
        <f>IF(NOT(ISERROR(SEARCH("_URH_",Table4[[#This Row],[Site Name]]))), "Huawei_Rural", IF(NOT(ISERROR(SEARCH("_H_",Table4[[#This Row],[Site Name]]))), "Huawei",IF(NOT(ISERROR(SEARCH("_Z_",Table4[[#This Row],[Site Name]]))), "ZTE","Nokia")))</f>
        <v>Huawei_Rural</v>
      </c>
      <c r="M157" s="76" t="str">
        <f ca="1">IF(H157 &lt; 1/24, "T&lt;1H", IF(AND(H157&lt;2/24, H157&gt;1/24), "1H&lt;T&lt;2H", IF(AND(H157&lt;4/24, H157&gt;2/24), "2H&lt;T&lt;4H", IF(AND(H157&lt;8/24, H157&gt;4/24), "4H&lt;T&lt;8H", IF(AND(H157&lt;16/24, H157&gt;8/24), "8H&lt;T&lt;16H",IF(AND(H157&lt;24/24, H157&gt;16/24),"16H&lt;T&lt;24H", IF(AND(H157&lt;48/24, H157&gt;24/24),"24H&lt;T&lt;48H", "T&gt;48H")))))))</f>
        <v>T&lt;1H</v>
      </c>
      <c r="N157" s="103" t="s">
        <v>5872</v>
      </c>
      <c r="O157" s="76" t="str">
        <f>IF(J157="Power Status check Ongoing", "En Attente status Power", IF(J157&lt;&gt;"Power Status check Ongoing", _xlfn.CONCAT(K157, " ", "Ongoing")))</f>
        <v>En Attente status Power</v>
      </c>
      <c r="P157" s="76" t="e">
        <f>VLOOKUP(D157,'[3]SBC And PowerCO Info'!A:C,3,0)</f>
        <v>#N/A</v>
      </c>
      <c r="Q157" s="76" t="str">
        <f>LEFT(D157,3)</f>
        <v>NRD</v>
      </c>
      <c r="R157" s="76" t="e">
        <f>VLOOKUP(D157,'[4]SBC And PowerCO Info'!A:N,12,0)</f>
        <v>#N/A</v>
      </c>
      <c r="S157" s="148" t="str">
        <f>_xlfn.CONCAT(Table4[[#This Row],[Site Name]], ": ", IF(ISNUMBER(SEARCH(CHAR(10),J157)), LEFT(J157, SEARCH(CHAR(10),J157)-1), J157))</f>
        <v>NRD_332_URH_BAKONA: Power status check ongoing</v>
      </c>
      <c r="T157" s="76" t="str">
        <f>IF(ISNA(VLOOKUP([5]!Table4[[#This Row],[Site ID]],[5]PMO!A:A,1,0)),"No","Yes")</f>
        <v>Yes</v>
      </c>
      <c r="U157" s="76" t="e">
        <f>VLOOKUP(Table4[[#This Row],[Site ID]],'[6]URH &amp; URZ'!$A:$C,3,0)</f>
        <v>#N/A</v>
      </c>
      <c r="V157" s="76" t="e">
        <f>VLOOKUP(Table4[[#This Row],[Site ID]],[6]NSB!$A:$C,3,0)</f>
        <v>#N/A</v>
      </c>
      <c r="W157" s="76" t="e">
        <f>VLOOKUP(Table4[[#This Row],[Site ID]],[7]OCTOBRE_25!$J:$L,3,0)</f>
        <v>#N/A</v>
      </c>
    </row>
    <row r="158" spans="1:23" ht="15.5" x14ac:dyDescent="0.35">
      <c r="A158" s="104"/>
      <c r="B158" s="78"/>
      <c r="C158" s="104" t="s">
        <v>8172</v>
      </c>
      <c r="D158" s="78" t="s">
        <v>3569</v>
      </c>
      <c r="E158" s="79" t="str">
        <f>VLOOKUP(D158,[2]ACTIF!$A:$D,4,0)</f>
        <v>IHS</v>
      </c>
      <c r="F158" s="79" t="str">
        <f>VLOOKUP(D158,[2]ACTIF!$A:$C,3,0)</f>
        <v>Grid-Gen</v>
      </c>
      <c r="G158" s="154" t="str">
        <f>VLOOKUP(Table4[[#This Row],[Site ID]],Extract!D:G,4,0)</f>
        <v>2026-04-28 19:40:07</v>
      </c>
      <c r="H158" s="166">
        <f ca="1">NOW() - G158 + TIME(1,0,0)</f>
        <v>1.2341319447538503E-2</v>
      </c>
      <c r="I158" s="85" t="s">
        <v>5878</v>
      </c>
      <c r="J158" s="159" t="s">
        <v>6649</v>
      </c>
      <c r="K158" s="158" t="str">
        <f>Table4[[#This Row],[PowerCO]]</f>
        <v>IHS</v>
      </c>
      <c r="L158" s="80" t="str">
        <f>IF(NOT(ISERROR(SEARCH("_URH_",Table4[[#This Row],[Site Name]]))), "Huawei_Rural", IF(NOT(ISERROR(SEARCH("_H_",Table4[[#This Row],[Site Name]]))), "Huawei",IF(NOT(ISERROR(SEARCH("_Z_",Table4[[#This Row],[Site Name]]))), "ZTE","Nokia")))</f>
        <v>Huawei</v>
      </c>
      <c r="M158" s="80" t="str">
        <f ca="1">IF(H158 &lt; 1/24, "T&lt;1H", IF(AND(H158&lt;2/24, H158&gt;1/24), "1H&lt;T&lt;2H", IF(AND(H158&lt;4/24, H158&gt;2/24), "2H&lt;T&lt;4H", IF(AND(H158&lt;8/24, H158&gt;4/24), "4H&lt;T&lt;8H", IF(AND(H158&lt;16/24, H158&gt;8/24), "8H&lt;T&lt;16H",IF(AND(H158&lt;24/24, H158&gt;16/24),"16H&lt;T&lt;24H", IF(AND(H158&lt;48/24, H158&gt;24/24),"24H&lt;T&lt;48H", "T&gt;48H")))))))</f>
        <v>T&lt;1H</v>
      </c>
      <c r="N158" s="104" t="s">
        <v>5874</v>
      </c>
      <c r="O158" s="80" t="str">
        <f>IF(J158="Power Status check Ongoing", "En Attente status Power", IF(J158&lt;&gt;"Power Status check Ongoing", _xlfn.CONCAT(K158, " ", "Ongoing")))</f>
        <v>En Attente status Power</v>
      </c>
      <c r="P158" s="80" t="str">
        <f>VLOOKUP(D158,'[3]SBC And PowerCO Info'!A:C,3,0)</f>
        <v>SUO</v>
      </c>
      <c r="Q158" s="80" t="str">
        <f>LEFT(D158,3)</f>
        <v>SUO</v>
      </c>
      <c r="R158" s="80" t="str">
        <f>VLOOKUP(D158,'[4]SBC And PowerCO Info'!A:N,12,0)</f>
        <v>H-TELI</v>
      </c>
      <c r="S158" s="150" t="str">
        <f>_xlfn.CONCAT(Table4[[#This Row],[Site Name]], ": ", IF(ISNUMBER(SEARCH(CHAR(10),J158)), LEFT(J158, SEARCH(CHAR(10),J158)-1), J158))</f>
        <v>SUO_186_H_Buea-Boduma-IHS: Power status check ongoing</v>
      </c>
      <c r="T158" s="80" t="str">
        <f>IF(ISNA(VLOOKUP([5]!Table4[[#This Row],[Site ID]],[5]PMO!A:A,1,0)),"No","Yes")</f>
        <v>Yes</v>
      </c>
      <c r="U158" s="80" t="e">
        <f>VLOOKUP(Table4[[#This Row],[Site ID]],'[6]URH &amp; URZ'!$A:$C,3,0)</f>
        <v>#N/A</v>
      </c>
      <c r="V158" s="80" t="e">
        <f>VLOOKUP(Table4[[#This Row],[Site ID]],[6]NSB!$A:$C,3,0)</f>
        <v>#N/A</v>
      </c>
      <c r="W158" s="80" t="str">
        <f>VLOOKUP(Table4[[#This Row],[Site ID]],[7]OCTOBRE_25!$J:$L,3,0)</f>
        <v>Buea</v>
      </c>
    </row>
    <row r="159" spans="1:23" ht="15.5" x14ac:dyDescent="0.35">
      <c r="A159" s="103"/>
      <c r="B159" s="73"/>
      <c r="C159" s="103" t="s">
        <v>8170</v>
      </c>
      <c r="D159" s="73" t="s">
        <v>3580</v>
      </c>
      <c r="E159" s="74" t="str">
        <f>VLOOKUP(D159,[2]ACTIF!$A:$D,4,0)</f>
        <v>MTN sharing</v>
      </c>
      <c r="F159" s="74">
        <f>VLOOKUP(D159,[2]ACTIF!$A:$C,3,0)</f>
        <v>0</v>
      </c>
      <c r="G159" s="154" t="str">
        <f>VLOOKUP(Table4[[#This Row],[Site ID]],Extract!D:G,4,0)</f>
        <v>2026-04-28 19:40:14</v>
      </c>
      <c r="H159" s="166">
        <f ca="1">NOW() - G159 + TIME(1,0,0)</f>
        <v>1.2260300924632851E-2</v>
      </c>
      <c r="I159" s="85" t="s">
        <v>5878</v>
      </c>
      <c r="J159" s="159" t="s">
        <v>6649</v>
      </c>
      <c r="K159" s="158" t="str">
        <f>Table4[[#This Row],[PowerCO]]</f>
        <v>MTN sharing</v>
      </c>
      <c r="L159" s="76" t="str">
        <f>IF(NOT(ISERROR(SEARCH("_URH_",Table4[[#This Row],[Site Name]]))), "Huawei_Rural", IF(NOT(ISERROR(SEARCH("_H_",Table4[[#This Row],[Site Name]]))), "Huawei",IF(NOT(ISERROR(SEARCH("_Z_",Table4[[#This Row],[Site Name]]))), "ZTE","Nokia")))</f>
        <v>Huawei</v>
      </c>
      <c r="M159" s="76" t="str">
        <f ca="1">IF(H159 &lt; 1/24, "T&lt;1H", IF(AND(H159&lt;2/24, H159&gt;1/24), "1H&lt;T&lt;2H", IF(AND(H159&lt;4/24, H159&gt;2/24), "2H&lt;T&lt;4H", IF(AND(H159&lt;8/24, H159&gt;4/24), "4H&lt;T&lt;8H", IF(AND(H159&lt;16/24, H159&gt;8/24), "8H&lt;T&lt;16H",IF(AND(H159&lt;24/24, H159&gt;16/24),"16H&lt;T&lt;24H", IF(AND(H159&lt;48/24, H159&gt;24/24),"24H&lt;T&lt;48H", "T&gt;48H")))))))</f>
        <v>T&lt;1H</v>
      </c>
      <c r="N159" s="103" t="s">
        <v>5874</v>
      </c>
      <c r="O159" s="76" t="str">
        <f>IF(J159="Power Status check Ongoing", "En Attente status Power", IF(J159&lt;&gt;"Power Status check Ongoing", _xlfn.CONCAT(K159, " ", "Ongoing")))</f>
        <v>En Attente status Power</v>
      </c>
      <c r="P159" s="76" t="str">
        <f>VLOOKUP(D159,'[3]SBC And PowerCO Info'!A:C,3,0)</f>
        <v>SUO</v>
      </c>
      <c r="Q159" s="76" t="str">
        <f>LEFT(D159,3)</f>
        <v>SUO</v>
      </c>
      <c r="R159" s="76" t="str">
        <f>VLOOKUP(D159,'[4]SBC And PowerCO Info'!A:N,12,0)</f>
        <v>H-TELI</v>
      </c>
      <c r="S159" s="148" t="str">
        <f>_xlfn.CONCAT(Table4[[#This Row],[Site Name]], ": ", IF(ISNUMBER(SEARCH(CHAR(10),J159)), LEFT(J159, SEARCH(CHAR(10),J159)-1), J159))</f>
        <v>SUO_170_H_Buea-Low-Boduma-MTN: Power status check ongoing</v>
      </c>
      <c r="T159" s="76" t="str">
        <f>IF(ISNA(VLOOKUP([5]!Table4[[#This Row],[Site ID]],[5]PMO!A:A,1,0)),"No","Yes")</f>
        <v>Yes</v>
      </c>
      <c r="U159" s="76" t="e">
        <f>VLOOKUP(Table4[[#This Row],[Site ID]],'[6]URH &amp; URZ'!$A:$C,3,0)</f>
        <v>#N/A</v>
      </c>
      <c r="V159" s="76" t="e">
        <f>VLOOKUP(Table4[[#This Row],[Site ID]],[6]NSB!$A:$C,3,0)</f>
        <v>#N/A</v>
      </c>
      <c r="W159" s="76" t="str">
        <f>VLOOKUP(Table4[[#This Row],[Site ID]],[7]OCTOBRE_25!$J:$L,3,0)</f>
        <v>Buea</v>
      </c>
    </row>
    <row r="160" spans="1:23" ht="15.5" x14ac:dyDescent="0.35">
      <c r="A160" s="103"/>
      <c r="B160" s="73"/>
      <c r="C160" s="103" t="s">
        <v>8168</v>
      </c>
      <c r="D160" s="73" t="s">
        <v>5923</v>
      </c>
      <c r="E160" s="74" t="e">
        <f>VLOOKUP(D160,[2]ACTIF!$A:$D,4,0)</f>
        <v>#N/A</v>
      </c>
      <c r="F160" s="74" t="e">
        <f>VLOOKUP(D160,[2]ACTIF!$A:$C,3,0)</f>
        <v>#N/A</v>
      </c>
      <c r="G160" s="154" t="str">
        <f>VLOOKUP(Table4[[#This Row],[Site ID]],Extract!D:G,4,0)</f>
        <v>2026-04-28 19:40:57</v>
      </c>
      <c r="H160" s="166">
        <f ca="1">NOW() - G160 + TIME(1,0,0)</f>
        <v>1.176261573952312E-2</v>
      </c>
      <c r="I160" s="85" t="s">
        <v>5878</v>
      </c>
      <c r="J160" s="159" t="s">
        <v>6649</v>
      </c>
      <c r="K160" s="158" t="e">
        <f>Table4[[#This Row],[PowerCO]]</f>
        <v>#N/A</v>
      </c>
      <c r="L160" s="76" t="str">
        <f>IF(NOT(ISERROR(SEARCH("_URH_",Table4[[#This Row],[Site Name]]))), "Huawei_Rural", IF(NOT(ISERROR(SEARCH("_H_",Table4[[#This Row],[Site Name]]))), "Huawei",IF(NOT(ISERROR(SEARCH("_Z_",Table4[[#This Row],[Site Name]]))), "ZTE","Nokia")))</f>
        <v>Huawei</v>
      </c>
      <c r="M160" s="76" t="str">
        <f ca="1">IF(H160 &lt; 1/24, "T&lt;1H", IF(AND(H160&lt;2/24, H160&gt;1/24), "1H&lt;T&lt;2H", IF(AND(H160&lt;4/24, H160&gt;2/24), "2H&lt;T&lt;4H", IF(AND(H160&lt;8/24, H160&gt;4/24), "4H&lt;T&lt;8H", IF(AND(H160&lt;16/24, H160&gt;8/24), "8H&lt;T&lt;16H",IF(AND(H160&lt;24/24, H160&gt;16/24),"16H&lt;T&lt;24H", IF(AND(H160&lt;48/24, H160&gt;24/24),"24H&lt;T&lt;48H", "T&gt;48H")))))))</f>
        <v>T&lt;1H</v>
      </c>
      <c r="N160" s="103" t="s">
        <v>5874</v>
      </c>
      <c r="O160" s="76" t="str">
        <f>IF(J160="Power Status check Ongoing", "En Attente status Power", IF(J160&lt;&gt;"Power Status check Ongoing", _xlfn.CONCAT(K160, " ", "Ongoing")))</f>
        <v>En Attente status Power</v>
      </c>
      <c r="P160" s="76" t="e">
        <f>VLOOKUP(D160,'[3]SBC And PowerCO Info'!A:C,3,0)</f>
        <v>#N/A</v>
      </c>
      <c r="Q160" s="76" t="str">
        <f>LEFT(D160,3)</f>
        <v>OST</v>
      </c>
      <c r="R160" s="76" t="e">
        <f>VLOOKUP(D160,'[4]SBC And PowerCO Info'!A:N,12,0)</f>
        <v>#N/A</v>
      </c>
      <c r="S160" s="148" t="str">
        <f>_xlfn.CONCAT(Table4[[#This Row],[Site Name]], ": ", IF(ISNUMBER(SEARCH(CHAR(10),J160)), LEFT(J160, SEARCH(CHAR(10),J160)-1), J160))</f>
        <v>OST_353_H_Bfsam-St-Francois: Power status check ongoing</v>
      </c>
      <c r="T160" s="76" t="str">
        <f>IF(ISNA(VLOOKUP([5]!Table4[[#This Row],[Site ID]],[5]PMO!A:A,1,0)),"No","Yes")</f>
        <v>Yes</v>
      </c>
      <c r="U160" s="76" t="e">
        <f>VLOOKUP(Table4[[#This Row],[Site ID]],'[6]URH &amp; URZ'!$A:$C,3,0)</f>
        <v>#N/A</v>
      </c>
      <c r="V160" s="76" t="str">
        <f>VLOOKUP(Table4[[#This Row],[Site ID]],[6]NSB!$A:$C,3,0)</f>
        <v>Not Transferred</v>
      </c>
      <c r="W160" s="76" t="e">
        <f>VLOOKUP(Table4[[#This Row],[Site ID]],[7]OCTOBRE_25!$J:$L,3,0)</f>
        <v>#N/A</v>
      </c>
    </row>
    <row r="161" spans="1:23" ht="15.5" x14ac:dyDescent="0.35">
      <c r="A161" s="103"/>
      <c r="B161" s="73"/>
      <c r="C161" s="103" t="s">
        <v>6871</v>
      </c>
      <c r="D161" s="73" t="s">
        <v>3615</v>
      </c>
      <c r="E161" s="74" t="str">
        <f>VLOOKUP(D161,[2]ACTIF!$A:$D,4,0)</f>
        <v>IHS</v>
      </c>
      <c r="F161" s="74" t="str">
        <f>VLOOKUP(D161,[2]ACTIF!$A:$C,3,0)</f>
        <v>Grid-Gen</v>
      </c>
      <c r="G161" s="154" t="str">
        <f>VLOOKUP(Table4[[#This Row],[Site ID]],Extract!D:G,4,0)</f>
        <v>2026-04-28 19:41:23</v>
      </c>
      <c r="H161" s="166">
        <f ca="1">NOW() - G161 + TIME(1,0,0)</f>
        <v>1.1461689816011734E-2</v>
      </c>
      <c r="I161" s="85" t="s">
        <v>5878</v>
      </c>
      <c r="J161" s="159" t="s">
        <v>6649</v>
      </c>
      <c r="K161" s="158" t="str">
        <f>Table4[[#This Row],[PowerCO]]</f>
        <v>IHS</v>
      </c>
      <c r="L161" s="76" t="str">
        <f>IF(NOT(ISERROR(SEARCH("_URH_",Table4[[#This Row],[Site Name]]))), "Huawei_Rural", IF(NOT(ISERROR(SEARCH("_H_",Table4[[#This Row],[Site Name]]))), "Huawei",IF(NOT(ISERROR(SEARCH("_Z_",Table4[[#This Row],[Site Name]]))), "ZTE","Nokia")))</f>
        <v>Huawei</v>
      </c>
      <c r="M161" s="76" t="str">
        <f ca="1">IF(H161 &lt; 1/24, "T&lt;1H", IF(AND(H161&lt;2/24, H161&gt;1/24), "1H&lt;T&lt;2H", IF(AND(H161&lt;4/24, H161&gt;2/24), "2H&lt;T&lt;4H", IF(AND(H161&lt;8/24, H161&gt;4/24), "4H&lt;T&lt;8H", IF(AND(H161&lt;16/24, H161&gt;8/24), "8H&lt;T&lt;16H",IF(AND(H161&lt;24/24, H161&gt;16/24),"16H&lt;T&lt;24H", IF(AND(H161&lt;48/24, H161&gt;24/24),"24H&lt;T&lt;48H", "T&gt;48H")))))))</f>
        <v>T&lt;1H</v>
      </c>
      <c r="N161" s="103" t="s">
        <v>5872</v>
      </c>
      <c r="O161" s="76" t="str">
        <f>IF(J161="Power Status check Ongoing", "En Attente status Power", IF(J161&lt;&gt;"Power Status check Ongoing", _xlfn.CONCAT(K161, " ", "Ongoing")))</f>
        <v>En Attente status Power</v>
      </c>
      <c r="P161" s="76" t="str">
        <f>VLOOKUP(D161,'[3]SBC And PowerCO Info'!A:C,3,0)</f>
        <v>SUO</v>
      </c>
      <c r="Q161" s="76" t="str">
        <f>LEFT(D161,3)</f>
        <v>SUO</v>
      </c>
      <c r="R161" s="76" t="str">
        <f>VLOOKUP(D161,'[4]SBC And PowerCO Info'!A:N,12,0)</f>
        <v>H-TELI</v>
      </c>
      <c r="S161" s="148" t="str">
        <f>_xlfn.CONCAT(Table4[[#This Row],[Site Name]], ": ", IF(ISNUMBER(SEARCH(CHAR(10),J161)), LEFT(J161, SEARCH(CHAR(10),J161)-1), J161))</f>
        <v>SUO_210_H_Mutengene-Maternity-IHS: Power status check ongoing</v>
      </c>
      <c r="T161" s="76" t="str">
        <f>IF(ISNA(VLOOKUP([5]!Table4[[#This Row],[Site ID]],[5]PMO!A:A,1,0)),"No","Yes")</f>
        <v>Yes</v>
      </c>
      <c r="U161" s="76" t="e">
        <f>VLOOKUP(Table4[[#This Row],[Site ID]],'[6]URH &amp; URZ'!$A:$C,3,0)</f>
        <v>#N/A</v>
      </c>
      <c r="V161" s="76" t="e">
        <f>VLOOKUP(Table4[[#This Row],[Site ID]],[6]NSB!$A:$C,3,0)</f>
        <v>#N/A</v>
      </c>
      <c r="W161" s="76" t="str">
        <f>VLOOKUP(Table4[[#This Row],[Site ID]],[7]OCTOBRE_25!$J:$L,3,0)</f>
        <v>Mutengene</v>
      </c>
    </row>
    <row r="162" spans="1:23" ht="15.5" x14ac:dyDescent="0.35">
      <c r="A162" s="103"/>
      <c r="B162" s="73"/>
      <c r="C162" s="103" t="s">
        <v>6868</v>
      </c>
      <c r="D162" s="73" t="s">
        <v>3678</v>
      </c>
      <c r="E162" s="74" t="str">
        <f>VLOOKUP(D162,[2]ACTIF!$A:$D,4,0)</f>
        <v>MTN Sharing</v>
      </c>
      <c r="F162" s="74">
        <f>VLOOKUP(D162,[2]ACTIF!$A:$C,3,0)</f>
        <v>0</v>
      </c>
      <c r="G162" s="154" t="str">
        <f>VLOOKUP(Table4[[#This Row],[Site ID]],Extract!D:G,4,0)</f>
        <v>2026-04-28 19:41:23</v>
      </c>
      <c r="H162" s="166">
        <f ca="1">NOW() - G162 + TIME(1,0,0)</f>
        <v>1.1461689816011734E-2</v>
      </c>
      <c r="I162" s="85" t="s">
        <v>5878</v>
      </c>
      <c r="J162" s="159" t="s">
        <v>6649</v>
      </c>
      <c r="K162" s="158" t="str">
        <f>Table4[[#This Row],[PowerCO]]</f>
        <v>MTN Sharing</v>
      </c>
      <c r="L162" s="76" t="str">
        <f>IF(NOT(ISERROR(SEARCH("_URH_",Table4[[#This Row],[Site Name]]))), "Huawei_Rural", IF(NOT(ISERROR(SEARCH("_H_",Table4[[#This Row],[Site Name]]))), "Huawei",IF(NOT(ISERROR(SEARCH("_Z_",Table4[[#This Row],[Site Name]]))), "ZTE","Nokia")))</f>
        <v>Huawei</v>
      </c>
      <c r="M162" s="76" t="str">
        <f ca="1">IF(H162 &lt; 1/24, "T&lt;1H", IF(AND(H162&lt;2/24, H162&gt;1/24), "1H&lt;T&lt;2H", IF(AND(H162&lt;4/24, H162&gt;2/24), "2H&lt;T&lt;4H", IF(AND(H162&lt;8/24, H162&gt;4/24), "4H&lt;T&lt;8H", IF(AND(H162&lt;16/24, H162&gt;8/24), "8H&lt;T&lt;16H",IF(AND(H162&lt;24/24, H162&gt;16/24),"16H&lt;T&lt;24H", IF(AND(H162&lt;48/24, H162&gt;24/24),"24H&lt;T&lt;48H", "T&gt;48H")))))))</f>
        <v>T&lt;1H</v>
      </c>
      <c r="N162" s="103" t="s">
        <v>5872</v>
      </c>
      <c r="O162" s="76" t="str">
        <f>IF(J162="Power Status check Ongoing", "En Attente status Power", IF(J162&lt;&gt;"Power Status check Ongoing", _xlfn.CONCAT(K162, " ", "Ongoing")))</f>
        <v>En Attente status Power</v>
      </c>
      <c r="P162" s="76" t="str">
        <f>VLOOKUP(D162,'[3]SBC And PowerCO Info'!A:C,3,0)</f>
        <v>SUO</v>
      </c>
      <c r="Q162" s="76" t="str">
        <f>LEFT(D162,3)</f>
        <v>SUO</v>
      </c>
      <c r="R162" s="76" t="str">
        <f>VLOOKUP(D162,'[4]SBC And PowerCO Info'!A:N,12,0)</f>
        <v>H-TELI</v>
      </c>
      <c r="S162" s="148" t="str">
        <f>_xlfn.CONCAT(Table4[[#This Row],[Site Name]], ": ", IF(ISNUMBER(SEARCH(CHAR(10),J162)), LEFT(J162, SEARCH(CHAR(10),J162)-1), J162))</f>
        <v>SUO_225_H_MUTENGUENE-BAGDAD-MTN: Power status check ongoing</v>
      </c>
      <c r="T162" s="76" t="str">
        <f>IF(ISNA(VLOOKUP([5]!Table4[[#This Row],[Site ID]],[5]PMO!A:A,1,0)),"No","Yes")</f>
        <v>Yes</v>
      </c>
      <c r="U162" s="76" t="e">
        <f>VLOOKUP(Table4[[#This Row],[Site ID]],'[6]URH &amp; URZ'!$A:$C,3,0)</f>
        <v>#N/A</v>
      </c>
      <c r="V162" s="76" t="e">
        <f>VLOOKUP(Table4[[#This Row],[Site ID]],[6]NSB!$A:$C,3,0)</f>
        <v>#N/A</v>
      </c>
      <c r="W162" s="76" t="e">
        <f>VLOOKUP(Table4[[#This Row],[Site ID]],[7]OCTOBRE_25!$J:$L,3,0)</f>
        <v>#N/A</v>
      </c>
    </row>
    <row r="163" spans="1:23" ht="15.5" x14ac:dyDescent="0.35">
      <c r="A163" s="103"/>
      <c r="B163" s="73"/>
      <c r="C163" s="103" t="s">
        <v>6866</v>
      </c>
      <c r="D163" s="73" t="s">
        <v>3617</v>
      </c>
      <c r="E163" s="74" t="str">
        <f>VLOOKUP(D163,[2]ACTIF!$A:$D,4,0)</f>
        <v>IHS</v>
      </c>
      <c r="F163" s="74" t="str">
        <f>VLOOKUP(D163,[2]ACTIF!$A:$C,3,0)</f>
        <v>Grid-Gen</v>
      </c>
      <c r="G163" s="154" t="str">
        <f>VLOOKUP(Table4[[#This Row],[Site ID]],Extract!D:G,4,0)</f>
        <v>2026-04-28 19:41:23</v>
      </c>
      <c r="H163" s="166">
        <f ca="1">NOW() - G163 + TIME(1,0,0)</f>
        <v>1.1461689816011734E-2</v>
      </c>
      <c r="I163" s="85" t="s">
        <v>5878</v>
      </c>
      <c r="J163" s="159" t="s">
        <v>6649</v>
      </c>
      <c r="K163" s="158" t="str">
        <f>Table4[[#This Row],[PowerCO]]</f>
        <v>IHS</v>
      </c>
      <c r="L163" s="76" t="str">
        <f>IF(NOT(ISERROR(SEARCH("_URH_",Table4[[#This Row],[Site Name]]))), "Huawei_Rural", IF(NOT(ISERROR(SEARCH("_H_",Table4[[#This Row],[Site Name]]))), "Huawei",IF(NOT(ISERROR(SEARCH("_Z_",Table4[[#This Row],[Site Name]]))), "ZTE","Nokia")))</f>
        <v>Huawei</v>
      </c>
      <c r="M163" s="76" t="str">
        <f ca="1">IF(H163 &lt; 1/24, "T&lt;1H", IF(AND(H163&lt;2/24, H163&gt;1/24), "1H&lt;T&lt;2H", IF(AND(H163&lt;4/24, H163&gt;2/24), "2H&lt;T&lt;4H", IF(AND(H163&lt;8/24, H163&gt;4/24), "4H&lt;T&lt;8H", IF(AND(H163&lt;16/24, H163&gt;8/24), "8H&lt;T&lt;16H",IF(AND(H163&lt;24/24, H163&gt;16/24),"16H&lt;T&lt;24H", IF(AND(H163&lt;48/24, H163&gt;24/24),"24H&lt;T&lt;48H", "T&gt;48H")))))))</f>
        <v>T&lt;1H</v>
      </c>
      <c r="N163" s="103" t="s">
        <v>5872</v>
      </c>
      <c r="O163" s="76" t="str">
        <f>IF(J163="Power Status check Ongoing", "En Attente status Power", IF(J163&lt;&gt;"Power Status check Ongoing", _xlfn.CONCAT(K163, " ", "Ongoing")))</f>
        <v>En Attente status Power</v>
      </c>
      <c r="P163" s="76" t="str">
        <f>VLOOKUP(D163,'[3]SBC And PowerCO Info'!A:C,3,0)</f>
        <v>SUO</v>
      </c>
      <c r="Q163" s="76" t="str">
        <f>LEFT(D163,3)</f>
        <v>SUO</v>
      </c>
      <c r="R163" s="76" t="str">
        <f>VLOOKUP(D163,'[4]SBC And PowerCO Info'!A:N,12,0)</f>
        <v>H-TELI</v>
      </c>
      <c r="S163" s="148" t="str">
        <f>_xlfn.CONCAT(Table4[[#This Row],[Site Name]], ": ", IF(ISNUMBER(SEARCH(CHAR(10),J163)), LEFT(J163, SEARCH(CHAR(10),J163)-1), J163))</f>
        <v>SUO_211_H_MUTENGENE-Q12-IHS: Power status check ongoing</v>
      </c>
      <c r="T163" s="76" t="str">
        <f>IF(ISNA(VLOOKUP([5]!Table4[[#This Row],[Site ID]],[5]PMO!A:A,1,0)),"No","Yes")</f>
        <v>Yes</v>
      </c>
      <c r="U163" s="76" t="e">
        <f>VLOOKUP(Table4[[#This Row],[Site ID]],'[6]URH &amp; URZ'!$A:$C,3,0)</f>
        <v>#N/A</v>
      </c>
      <c r="V163" s="76" t="e">
        <f>VLOOKUP(Table4[[#This Row],[Site ID]],[6]NSB!$A:$C,3,0)</f>
        <v>#N/A</v>
      </c>
      <c r="W163" s="76" t="str">
        <f>VLOOKUP(Table4[[#This Row],[Site ID]],[7]OCTOBRE_25!$J:$L,3,0)</f>
        <v>Mutengene</v>
      </c>
    </row>
    <row r="164" spans="1:23" ht="15.5" x14ac:dyDescent="0.35">
      <c r="A164" s="104"/>
      <c r="B164" s="78"/>
      <c r="C164" s="78" t="s">
        <v>8165</v>
      </c>
      <c r="D164" s="78" t="s">
        <v>322</v>
      </c>
      <c r="E164" s="79" t="str">
        <f>VLOOKUP(D164,[2]ACTIF!$A:$D,4,0)</f>
        <v>MTN Sharing</v>
      </c>
      <c r="F164" s="79">
        <f>VLOOKUP(D164,[2]ACTIF!$A:$C,3,0)</f>
        <v>0</v>
      </c>
      <c r="G164" s="154" t="str">
        <f>VLOOKUP(Table4[[#This Row],[Site ID]],Extract!D:G,4,0)</f>
        <v>2026-04-28 19:41:52</v>
      </c>
      <c r="H164" s="166">
        <f ca="1">NOW() - G164 + TIME(1,0,0)</f>
        <v>1.1126041669437349E-2</v>
      </c>
      <c r="I164" s="85" t="s">
        <v>5878</v>
      </c>
      <c r="J164" s="159" t="s">
        <v>6649</v>
      </c>
      <c r="K164" s="158" t="str">
        <f>Table4[[#This Row],[PowerCO]]</f>
        <v>MTN Sharing</v>
      </c>
      <c r="L164" s="80" t="str">
        <f>IF(NOT(ISERROR(SEARCH("_URH_",Table4[[#This Row],[Site Name]]))), "Huawei_Rural", IF(NOT(ISERROR(SEARCH("_H_",Table4[[#This Row],[Site Name]]))), "Huawei",IF(NOT(ISERROR(SEARCH("_Z_",Table4[[#This Row],[Site Name]]))), "ZTE","Nokia")))</f>
        <v>ZTE</v>
      </c>
      <c r="M164" s="80" t="str">
        <f ca="1">IF(H164 &lt; 1/24, "T&lt;1H", IF(AND(H164&lt;2/24, H164&gt;1/24), "1H&lt;T&lt;2H", IF(AND(H164&lt;4/24, H164&gt;2/24), "2H&lt;T&lt;4H", IF(AND(H164&lt;8/24, H164&gt;4/24), "4H&lt;T&lt;8H", IF(AND(H164&lt;16/24, H164&gt;8/24), "8H&lt;T&lt;16H",IF(AND(H164&lt;24/24, H164&gt;16/24),"16H&lt;T&lt;24H", IF(AND(H164&lt;48/24, H164&gt;24/24),"24H&lt;T&lt;48H", "T&gt;48H")))))))</f>
        <v>T&lt;1H</v>
      </c>
      <c r="N164" s="78" t="s">
        <v>5873</v>
      </c>
      <c r="O164" s="80" t="str">
        <f>IF(J164="Power Status check Ongoing", "En Attente status Power", IF(J164&lt;&gt;"Power Status check Ongoing", _xlfn.CONCAT(K164, " ", "Ongoing")))</f>
        <v>En Attente status Power</v>
      </c>
      <c r="P164" s="80" t="str">
        <f>VLOOKUP(D164,'[3]SBC And PowerCO Info'!A:C,3,0)</f>
        <v>CTR</v>
      </c>
      <c r="Q164" s="80" t="str">
        <f>LEFT(D164,3)</f>
        <v>CTR</v>
      </c>
      <c r="R164" s="80" t="str">
        <f>VLOOKUP(D164,'[4]SBC And PowerCO Info'!A:N,12,0)</f>
        <v>AFRO</v>
      </c>
      <c r="S164" s="150" t="str">
        <f>_xlfn.CONCAT(Table4[[#This Row],[Site Name]], ": ", IF(ISNUMBER(SEARCH(CHAR(10),J164)), LEFT(J164, SEARCH(CHAR(10),J164)-1), J164))</f>
        <v>CTR_726_Z_Ekounou-Lycee-MTN(CTR-726): Power status check ongoing</v>
      </c>
      <c r="T164" s="80" t="str">
        <f>IF(ISNA(VLOOKUP([5]!Table4[[#This Row],[Site ID]],[5]PMO!A:A,1,0)),"No","Yes")</f>
        <v>Yes</v>
      </c>
      <c r="U164" s="80" t="e">
        <f>VLOOKUP(Table4[[#This Row],[Site ID]],'[6]URH &amp; URZ'!$A:$C,3,0)</f>
        <v>#N/A</v>
      </c>
      <c r="V164" s="80" t="e">
        <f>VLOOKUP(Table4[[#This Row],[Site ID]],[6]NSB!$A:$C,3,0)</f>
        <v>#N/A</v>
      </c>
      <c r="W164" s="80" t="str">
        <f>VLOOKUP(Table4[[#This Row],[Site ID]],[7]OCTOBRE_25!$J:$L,3,0)</f>
        <v>Yaounde</v>
      </c>
    </row>
  </sheetData>
  <phoneticPr fontId="35" type="noConversion"/>
  <pageMargins left="0.7" right="0.7" top="0.75" bottom="0.75" header="0.3" footer="0.3"/>
  <pageSetup orientation="portrait" horizontalDpi="180" verticalDpi="18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1431B-88ED-40F7-BB12-8C66273FEDD7}">
  <sheetPr codeName="Sheet3" filterMode="1"/>
  <dimension ref="A1:S8882"/>
  <sheetViews>
    <sheetView zoomScale="85" zoomScaleNormal="85" workbookViewId="0">
      <selection activeCell="A2" sqref="A2:R52"/>
    </sheetView>
  </sheetViews>
  <sheetFormatPr defaultRowHeight="14" x14ac:dyDescent="0.3"/>
  <cols>
    <col min="1" max="1" width="10.08203125" bestFit="1" customWidth="1"/>
    <col min="2" max="2" width="22.58203125" bestFit="1" customWidth="1"/>
    <col min="3" max="3" width="49.4140625" bestFit="1" customWidth="1"/>
    <col min="4" max="5" width="9.58203125" bestFit="1" customWidth="1"/>
    <col min="6" max="6" width="19.58203125" bestFit="1" customWidth="1"/>
    <col min="7" max="7" width="18.9140625" customWidth="1"/>
    <col min="8" max="8" width="13" bestFit="1" customWidth="1"/>
    <col min="9" max="9" width="6.08203125" bestFit="1" customWidth="1"/>
    <col min="10" max="10" width="13.9140625" bestFit="1" customWidth="1"/>
    <col min="11" max="11" width="6.08203125" bestFit="1" customWidth="1"/>
    <col min="12" max="12" width="6.58203125" bestFit="1" customWidth="1"/>
    <col min="13" max="13" width="7.08203125" bestFit="1" customWidth="1"/>
    <col min="14" max="14" width="46.58203125" bestFit="1" customWidth="1"/>
    <col min="15" max="15" width="13.5" bestFit="1" customWidth="1"/>
    <col min="16" max="16" width="9.9140625" bestFit="1" customWidth="1"/>
    <col min="17" max="17" width="5.58203125" bestFit="1" customWidth="1"/>
    <col min="18" max="18" width="18.5" customWidth="1"/>
    <col min="19" max="19" width="8.9140625" customWidth="1"/>
  </cols>
  <sheetData>
    <row r="1" spans="1:19" x14ac:dyDescent="0.3">
      <c r="A1" s="177" t="s">
        <v>380</v>
      </c>
      <c r="B1" s="177" t="s">
        <v>92</v>
      </c>
      <c r="C1" s="176" t="s">
        <v>91</v>
      </c>
      <c r="D1" s="177" t="s">
        <v>30</v>
      </c>
      <c r="E1" s="176" t="s">
        <v>25</v>
      </c>
      <c r="F1" s="176" t="s">
        <v>3923</v>
      </c>
      <c r="G1" s="176" t="s">
        <v>7781</v>
      </c>
      <c r="H1" s="177" t="s">
        <v>7780</v>
      </c>
      <c r="I1" s="176" t="s">
        <v>203</v>
      </c>
      <c r="J1" s="176" t="s">
        <v>5898</v>
      </c>
      <c r="K1" s="176" t="s">
        <v>31</v>
      </c>
      <c r="L1" s="176" t="s">
        <v>162</v>
      </c>
      <c r="M1" s="176" t="s">
        <v>102</v>
      </c>
      <c r="N1" s="176" t="s">
        <v>97</v>
      </c>
      <c r="O1" s="176" t="s">
        <v>5899</v>
      </c>
      <c r="P1" s="176" t="s">
        <v>587</v>
      </c>
      <c r="Q1" s="176" t="s">
        <v>309</v>
      </c>
      <c r="R1" s="176" t="s">
        <v>5828</v>
      </c>
      <c r="S1" s="60" t="str">
        <f>VLOOKUP(D1,'ALL SITES DOWN'!D:D,1,0)</f>
        <v>Site ID</v>
      </c>
    </row>
    <row r="2" spans="1:19" x14ac:dyDescent="0.3">
      <c r="A2" s="62"/>
      <c r="B2" s="62"/>
      <c r="C2" s="62" t="s">
        <v>8165</v>
      </c>
      <c r="D2" s="62" t="str">
        <f>IF(OR(RIGHT(LEFT(C2,10),2)="Z_",RIGHT(LEFT(C2,10),2)="N_",RIGHT(LEFT(C2,10),2)="H_",RIGHT(LEFT(C2,11),3)="URH"), LEFT(C2,7), RIGHT(C2,7))</f>
        <v>CTR_726</v>
      </c>
      <c r="E2" s="62"/>
      <c r="F2" s="62"/>
      <c r="G2" s="62" t="s">
        <v>8166</v>
      </c>
      <c r="H2" s="71">
        <f ca="1">NOW() - G2+ TIME(1,0,0)</f>
        <v>1.1126041669437349E-2</v>
      </c>
      <c r="I2" s="62"/>
      <c r="J2" s="62"/>
      <c r="K2" s="62"/>
      <c r="L2" s="62"/>
      <c r="M2" s="62"/>
      <c r="N2" s="62" t="s">
        <v>5873</v>
      </c>
      <c r="O2" s="62"/>
      <c r="P2" s="62"/>
      <c r="Q2" s="62"/>
      <c r="R2" s="62"/>
      <c r="S2" s="60" t="str">
        <f>VLOOKUP(D2,'ALL SITES DOWN'!D:D,1,0)</f>
        <v>CTR_726</v>
      </c>
    </row>
    <row r="3" spans="1:19" x14ac:dyDescent="0.3">
      <c r="A3" s="62"/>
      <c r="B3" s="62"/>
      <c r="C3" s="153" t="s">
        <v>6866</v>
      </c>
      <c r="D3" s="62" t="str">
        <f>IF(OR(RIGHT(LEFT(C3,10),2)="Z_",RIGHT(LEFT(C3,10),2)="N_",RIGHT(LEFT(C3,10),2)="H_",RIGHT(LEFT(C3,11),3)="URH"), LEFT(C3,7), RIGHT(C3,7))</f>
        <v>SUO_211</v>
      </c>
      <c r="E3" s="153"/>
      <c r="F3" s="153"/>
      <c r="G3" s="153" t="s">
        <v>8167</v>
      </c>
      <c r="H3" s="71">
        <f ca="1">NOW() - G3+ TIME(1,0,0)</f>
        <v>1.1461689816011734E-2</v>
      </c>
      <c r="I3" s="153"/>
      <c r="J3" s="153"/>
      <c r="K3" s="153"/>
      <c r="L3" s="153"/>
      <c r="M3" s="153"/>
      <c r="N3" s="153" t="s">
        <v>5872</v>
      </c>
      <c r="O3" s="62"/>
      <c r="P3" s="62"/>
      <c r="Q3" s="62"/>
      <c r="R3" s="62"/>
      <c r="S3" s="60" t="str">
        <f>VLOOKUP(D3,'ALL SITES DOWN'!D:D,1,0)</f>
        <v>SUO_211</v>
      </c>
    </row>
    <row r="4" spans="1:19" hidden="1" x14ac:dyDescent="0.3">
      <c r="A4" s="62"/>
      <c r="B4" s="62"/>
      <c r="C4" s="153" t="s">
        <v>6868</v>
      </c>
      <c r="D4" s="62" t="str">
        <f>IF(OR(RIGHT(LEFT(C4,10),2)="Z_",RIGHT(LEFT(C4,10),2)="N_",RIGHT(LEFT(C4,10),2)="H_",RIGHT(LEFT(C4,11),3)="URH"), LEFT(C4,7), RIGHT(C4,7))</f>
        <v>SUO_225</v>
      </c>
      <c r="E4" s="153"/>
      <c r="F4" s="153"/>
      <c r="G4" s="153" t="s">
        <v>8167</v>
      </c>
      <c r="H4" s="71">
        <f ca="1">NOW() - G4+ TIME(1,0,0)</f>
        <v>1.1461689816011734E-2</v>
      </c>
      <c r="I4" s="153"/>
      <c r="J4" s="153"/>
      <c r="K4" s="153"/>
      <c r="L4" s="153"/>
      <c r="M4" s="153"/>
      <c r="N4" s="153" t="s">
        <v>5872</v>
      </c>
      <c r="O4" s="62"/>
      <c r="P4" s="62"/>
      <c r="Q4" s="62"/>
      <c r="R4" s="62"/>
      <c r="S4" s="60" t="str">
        <f>VLOOKUP(D4,'ALL SITES DOWN'!D:D,1,0)</f>
        <v>SUO_225</v>
      </c>
    </row>
    <row r="5" spans="1:19" hidden="1" x14ac:dyDescent="0.3">
      <c r="A5" s="62"/>
      <c r="B5" s="62"/>
      <c r="C5" s="153" t="s">
        <v>6871</v>
      </c>
      <c r="D5" s="62" t="str">
        <f>IF(OR(RIGHT(LEFT(C5,10),2)="Z_",RIGHT(LEFT(C5,10),2)="N_",RIGHT(LEFT(C5,10),2)="H_",RIGHT(LEFT(C5,11),3)="URH"), LEFT(C5,7), RIGHT(C5,7))</f>
        <v>SUO_210</v>
      </c>
      <c r="E5" s="153"/>
      <c r="F5" s="153"/>
      <c r="G5" s="153" t="s">
        <v>8167</v>
      </c>
      <c r="H5" s="71">
        <f ca="1">NOW() - G5+ TIME(1,0,0)</f>
        <v>1.1461689816011734E-2</v>
      </c>
      <c r="I5" s="153"/>
      <c r="J5" s="153"/>
      <c r="K5" s="153"/>
      <c r="L5" s="153"/>
      <c r="M5" s="153"/>
      <c r="N5" s="153" t="s">
        <v>5872</v>
      </c>
      <c r="O5" s="62"/>
      <c r="P5" s="62"/>
      <c r="Q5" s="62"/>
      <c r="R5" s="62"/>
      <c r="S5" s="60" t="str">
        <f>VLOOKUP(D5,'ALL SITES DOWN'!D:D,1,0)</f>
        <v>SUO_210</v>
      </c>
    </row>
    <row r="6" spans="1:19" x14ac:dyDescent="0.3">
      <c r="A6" s="62"/>
      <c r="B6" s="62"/>
      <c r="C6" s="153" t="s">
        <v>8168</v>
      </c>
      <c r="D6" s="62" t="str">
        <f>IF(OR(RIGHT(LEFT(C6,10),2)="Z_",RIGHT(LEFT(C6,10),2)="N_",RIGHT(LEFT(C6,10),2)="H_",RIGHT(LEFT(C6,11),3)="URH"), LEFT(C6,7), RIGHT(C6,7))</f>
        <v>OST_353</v>
      </c>
      <c r="E6" s="153"/>
      <c r="F6" s="153"/>
      <c r="G6" s="153" t="s">
        <v>8169</v>
      </c>
      <c r="H6" s="71">
        <f ca="1">NOW() - G6+ TIME(1,0,0)</f>
        <v>1.176261573952312E-2</v>
      </c>
      <c r="I6" s="153"/>
      <c r="J6" s="153"/>
      <c r="K6" s="153"/>
      <c r="L6" s="153"/>
      <c r="M6" s="153"/>
      <c r="N6" s="153" t="s">
        <v>5874</v>
      </c>
      <c r="O6" s="62"/>
      <c r="P6" s="62"/>
      <c r="Q6" s="62"/>
      <c r="R6" s="62"/>
      <c r="S6" s="60" t="str">
        <f>VLOOKUP(D6,'ALL SITES DOWN'!D:D,1,0)</f>
        <v>OST_353</v>
      </c>
    </row>
    <row r="7" spans="1:19" x14ac:dyDescent="0.3">
      <c r="A7" s="62"/>
      <c r="B7" s="62"/>
      <c r="C7" s="153" t="s">
        <v>8170</v>
      </c>
      <c r="D7" s="62" t="str">
        <f>IF(OR(RIGHT(LEFT(C7,10),2)="Z_",RIGHT(LEFT(C7,10),2)="N_",RIGHT(LEFT(C7,10),2)="H_",RIGHT(LEFT(C7,11),3)="URH"), LEFT(C7,7), RIGHT(C7,7))</f>
        <v>SUO_170</v>
      </c>
      <c r="E7" s="153"/>
      <c r="F7" s="153"/>
      <c r="G7" s="153" t="s">
        <v>8171</v>
      </c>
      <c r="H7" s="71">
        <f ca="1">NOW() - G7+ TIME(1,0,0)</f>
        <v>1.2260300924632851E-2</v>
      </c>
      <c r="I7" s="153"/>
      <c r="J7" s="153"/>
      <c r="K7" s="153"/>
      <c r="L7" s="153"/>
      <c r="M7" s="153"/>
      <c r="N7" s="153" t="s">
        <v>5874</v>
      </c>
      <c r="O7" s="62"/>
      <c r="P7" s="62"/>
      <c r="Q7" s="62"/>
      <c r="R7" s="62"/>
      <c r="S7" s="60" t="str">
        <f>VLOOKUP(D7,'ALL SITES DOWN'!D:D,1,0)</f>
        <v>SUO_170</v>
      </c>
    </row>
    <row r="8" spans="1:19" x14ac:dyDescent="0.3">
      <c r="A8" s="62"/>
      <c r="B8" s="62"/>
      <c r="C8" s="153" t="s">
        <v>8172</v>
      </c>
      <c r="D8" s="62" t="str">
        <f>IF(OR(RIGHT(LEFT(C8,10),2)="Z_",RIGHT(LEFT(C8,10),2)="N_",RIGHT(LEFT(C8,10),2)="H_",RIGHT(LEFT(C8,11),3)="URH"), LEFT(C8,7), RIGHT(C8,7))</f>
        <v>SUO_186</v>
      </c>
      <c r="E8" s="153"/>
      <c r="F8" s="153"/>
      <c r="G8" s="153" t="s">
        <v>8173</v>
      </c>
      <c r="H8" s="71">
        <f ca="1">NOW() - G8+ TIME(1,0,0)</f>
        <v>1.2341319447538503E-2</v>
      </c>
      <c r="I8" s="153"/>
      <c r="J8" s="153"/>
      <c r="K8" s="153"/>
      <c r="L8" s="153"/>
      <c r="M8" s="153"/>
      <c r="N8" s="153" t="s">
        <v>5874</v>
      </c>
      <c r="O8" s="62"/>
      <c r="P8" s="62"/>
      <c r="Q8" s="62"/>
      <c r="R8" s="62"/>
      <c r="S8" s="60" t="str">
        <f>VLOOKUP(D8,'ALL SITES DOWN'!D:D,1,0)</f>
        <v>SUO_186</v>
      </c>
    </row>
    <row r="9" spans="1:19" x14ac:dyDescent="0.3">
      <c r="A9" s="62"/>
      <c r="B9" s="62"/>
      <c r="C9" s="153" t="s">
        <v>7806</v>
      </c>
      <c r="D9" s="62" t="str">
        <f>IF(OR(RIGHT(LEFT(C9,10),2)="Z_",RIGHT(LEFT(C9,10),2)="N_",RIGHT(LEFT(C9,10),2)="H_",RIGHT(LEFT(C9,11),3)="URH"), LEFT(C9,7), RIGHT(C9,7))</f>
        <v>NRD_332</v>
      </c>
      <c r="E9" s="153"/>
      <c r="F9" s="153"/>
      <c r="G9" s="153" t="s">
        <v>8174</v>
      </c>
      <c r="H9" s="71">
        <f ca="1">NOW() - G9+ TIME(1,0,0)</f>
        <v>1.2480208332514543E-2</v>
      </c>
      <c r="I9" s="153"/>
      <c r="J9" s="153"/>
      <c r="K9" s="153"/>
      <c r="L9" s="153"/>
      <c r="M9" s="153"/>
      <c r="N9" s="153" t="s">
        <v>5872</v>
      </c>
      <c r="O9" s="62"/>
      <c r="P9" s="62"/>
      <c r="Q9" s="62"/>
      <c r="R9" s="62"/>
      <c r="S9" s="60" t="str">
        <f>VLOOKUP(D9,'ALL SITES DOWN'!D:D,1,0)</f>
        <v>NRD_332</v>
      </c>
    </row>
    <row r="10" spans="1:19" x14ac:dyDescent="0.3">
      <c r="A10" s="62"/>
      <c r="B10" s="62"/>
      <c r="C10" s="153" t="s">
        <v>8175</v>
      </c>
      <c r="D10" s="62" t="str">
        <f>IF(OR(RIGHT(LEFT(C10,10),2)="Z_",RIGHT(LEFT(C10,10),2)="N_",RIGHT(LEFT(C10,10),2)="H_",RIGHT(LEFT(C10,11),3)="URH"), LEFT(C10,7), RIGHT(C10,7))</f>
        <v>NRD_060</v>
      </c>
      <c r="E10" s="153"/>
      <c r="F10" s="153"/>
      <c r="G10" s="153" t="s">
        <v>8176</v>
      </c>
      <c r="H10" s="71">
        <f ca="1">NOW() - G10+ TIME(1,0,0)</f>
        <v>1.2804282409585234E-2</v>
      </c>
      <c r="I10" s="153"/>
      <c r="J10" s="153"/>
      <c r="K10" s="153"/>
      <c r="L10" s="153"/>
      <c r="M10" s="153"/>
      <c r="N10" s="153" t="s">
        <v>5871</v>
      </c>
      <c r="O10" s="62"/>
      <c r="P10" s="62"/>
      <c r="Q10" s="62"/>
      <c r="R10" s="62"/>
      <c r="S10" s="60" t="str">
        <f>VLOOKUP(D10,'ALL SITES DOWN'!D:D,1,0)</f>
        <v>NRD_060</v>
      </c>
    </row>
    <row r="11" spans="1:19" hidden="1" x14ac:dyDescent="0.3">
      <c r="A11" s="62"/>
      <c r="B11" s="62"/>
      <c r="C11" s="153" t="s">
        <v>8087</v>
      </c>
      <c r="D11" s="62" t="str">
        <f>IF(OR(RIGHT(LEFT(C11,10),2)="Z_",RIGHT(LEFT(C11,10),2)="N_",RIGHT(LEFT(C11,10),2)="H_",RIGHT(LEFT(C11,11),3)="URH"), LEFT(C11,7), RIGHT(C11,7))</f>
        <v>SUO_164</v>
      </c>
      <c r="E11" s="153"/>
      <c r="F11" s="153"/>
      <c r="G11" s="153" t="s">
        <v>8177</v>
      </c>
      <c r="H11" s="71">
        <f ca="1">NOW() - G11+ TIME(1,0,0)</f>
        <v>1.2850578702151928E-2</v>
      </c>
      <c r="I11" s="153"/>
      <c r="J11" s="153"/>
      <c r="K11" s="153"/>
      <c r="L11" s="153"/>
      <c r="M11" s="153"/>
      <c r="N11" s="153" t="s">
        <v>5872</v>
      </c>
      <c r="O11" s="62"/>
      <c r="P11" s="62"/>
      <c r="Q11" s="62"/>
      <c r="R11" s="62"/>
      <c r="S11" s="60" t="str">
        <f>VLOOKUP(D11,'ALL SITES DOWN'!D:D,1,0)</f>
        <v>SUO_164</v>
      </c>
    </row>
    <row r="12" spans="1:19" hidden="1" x14ac:dyDescent="0.3">
      <c r="A12" s="62"/>
      <c r="B12" s="62"/>
      <c r="C12" s="153" t="s">
        <v>6872</v>
      </c>
      <c r="D12" s="62" t="str">
        <f>IF(OR(RIGHT(LEFT(C12,10),2)="Z_",RIGHT(LEFT(C12,10),2)="N_",RIGHT(LEFT(C12,10),2)="H_",RIGHT(LEFT(C12,11),3)="URH"), LEFT(C12,7), RIGHT(C12,7))</f>
        <v>SUO_064</v>
      </c>
      <c r="E12" s="153"/>
      <c r="F12" s="153"/>
      <c r="G12" s="153" t="s">
        <v>8177</v>
      </c>
      <c r="H12" s="71">
        <f ca="1">NOW() - G12+ TIME(1,0,0)</f>
        <v>1.2850578702151928E-2</v>
      </c>
      <c r="I12" s="153"/>
      <c r="J12" s="153"/>
      <c r="K12" s="153"/>
      <c r="L12" s="153"/>
      <c r="M12" s="153"/>
      <c r="N12" s="153" t="s">
        <v>5872</v>
      </c>
      <c r="O12" s="62"/>
      <c r="P12" s="62"/>
      <c r="Q12" s="62"/>
      <c r="R12" s="62"/>
      <c r="S12" s="60" t="str">
        <f>VLOOKUP(D12,'ALL SITES DOWN'!D:D,1,0)</f>
        <v>SUO_064</v>
      </c>
    </row>
    <row r="13" spans="1:19" x14ac:dyDescent="0.3">
      <c r="A13" s="62"/>
      <c r="B13" s="62"/>
      <c r="C13" s="153" t="s">
        <v>8178</v>
      </c>
      <c r="D13" s="62" t="str">
        <f>IF(OR(RIGHT(LEFT(C13,10),2)="Z_",RIGHT(LEFT(C13,10),2)="N_",RIGHT(LEFT(C13,10),2)="H_",RIGHT(LEFT(C13,11),3)="URH"), LEFT(C13,7), RIGHT(C13,7))</f>
        <v>NRO_127</v>
      </c>
      <c r="E13" s="153"/>
      <c r="F13" s="153"/>
      <c r="G13" s="153" t="s">
        <v>8179</v>
      </c>
      <c r="H13" s="71">
        <f ca="1">NOW() - G13+ TIME(1,0,0)</f>
        <v>1.3718634256899044E-2</v>
      </c>
      <c r="I13" s="153"/>
      <c r="J13" s="153"/>
      <c r="K13" s="153"/>
      <c r="L13" s="153"/>
      <c r="M13" s="153"/>
      <c r="N13" s="153" t="s">
        <v>5872</v>
      </c>
      <c r="O13" s="62"/>
      <c r="P13" s="62"/>
      <c r="Q13" s="62"/>
      <c r="R13" s="62"/>
      <c r="S13" s="60" t="str">
        <f>VLOOKUP(D13,'ALL SITES DOWN'!D:D,1,0)</f>
        <v>NRO_127</v>
      </c>
    </row>
    <row r="14" spans="1:19" hidden="1" x14ac:dyDescent="0.3">
      <c r="A14" s="62"/>
      <c r="B14" s="62"/>
      <c r="C14" s="153" t="s">
        <v>7297</v>
      </c>
      <c r="D14" s="62" t="str">
        <f>IF(OR(RIGHT(LEFT(C14,10),2)="Z_",RIGHT(LEFT(C14,10),2)="N_",RIGHT(LEFT(C14,10),2)="H_",RIGHT(LEFT(C14,11),3)="URH"), LEFT(C14,7), RIGHT(C14,7))</f>
        <v>OST_374</v>
      </c>
      <c r="E14" s="153"/>
      <c r="F14" s="153"/>
      <c r="G14" s="153" t="s">
        <v>8180</v>
      </c>
      <c r="H14" s="71">
        <f ca="1">NOW() - G14+ TIME(1,0,0)</f>
        <v>1.3869097225930695E-2</v>
      </c>
      <c r="I14" s="153"/>
      <c r="J14" s="153"/>
      <c r="K14" s="153"/>
      <c r="L14" s="153"/>
      <c r="M14" s="153"/>
      <c r="N14" s="153" t="s">
        <v>5872</v>
      </c>
      <c r="O14" s="62"/>
      <c r="P14" s="62"/>
      <c r="Q14" s="62"/>
      <c r="R14" s="62"/>
      <c r="S14" s="60" t="str">
        <f>VLOOKUP(D14,'ALL SITES DOWN'!D:D,1,0)</f>
        <v>OST_374</v>
      </c>
    </row>
    <row r="15" spans="1:19" x14ac:dyDescent="0.3">
      <c r="A15" s="62"/>
      <c r="B15" s="62"/>
      <c r="C15" s="153" t="s">
        <v>8181</v>
      </c>
      <c r="D15" s="62" t="str">
        <f>IF(OR(RIGHT(LEFT(C15,10),2)="Z_",RIGHT(LEFT(C15,10),2)="N_",RIGHT(LEFT(C15,10),2)="H_",RIGHT(LEFT(C15,11),3)="URH"), LEFT(C15,7), RIGHT(C15,7))</f>
        <v>OST_400</v>
      </c>
      <c r="E15" s="153"/>
      <c r="F15" s="153"/>
      <c r="G15" s="153" t="s">
        <v>8182</v>
      </c>
      <c r="H15" s="71">
        <f ca="1">NOW() - G15+ TIME(1,0,0)</f>
        <v>1.3915393518497389E-2</v>
      </c>
      <c r="I15" s="153"/>
      <c r="J15" s="153"/>
      <c r="K15" s="153"/>
      <c r="L15" s="153"/>
      <c r="M15" s="153"/>
      <c r="N15" s="153" t="s">
        <v>5871</v>
      </c>
      <c r="O15" s="62"/>
      <c r="P15" s="62"/>
      <c r="Q15" s="62"/>
      <c r="R15" s="62"/>
      <c r="S15" s="60" t="str">
        <f>VLOOKUP(D15,'ALL SITES DOWN'!D:D,1,0)</f>
        <v>OST_400</v>
      </c>
    </row>
    <row r="16" spans="1:19" x14ac:dyDescent="0.3">
      <c r="A16" s="62"/>
      <c r="B16" s="62"/>
      <c r="C16" s="62" t="s">
        <v>7746</v>
      </c>
      <c r="D16" s="62" t="str">
        <f>IF(OR(RIGHT(LEFT(C16,10),2)="Z_",RIGHT(LEFT(C16,10),2)="N_",RIGHT(LEFT(C16,10),2)="H_",RIGHT(LEFT(C16,11),3)="URH"), LEFT(C16,7), RIGHT(C16,7))</f>
        <v>CTR_841</v>
      </c>
      <c r="E16" s="62"/>
      <c r="F16" s="62"/>
      <c r="G16" s="62" t="s">
        <v>8183</v>
      </c>
      <c r="H16" s="71">
        <f ca="1">NOW() - G16+ TIME(1,0,0)</f>
        <v>1.4100578703316081E-2</v>
      </c>
      <c r="I16" s="62"/>
      <c r="J16" s="62"/>
      <c r="K16" s="62"/>
      <c r="L16" s="62"/>
      <c r="M16" s="62"/>
      <c r="N16" s="62" t="s">
        <v>5873</v>
      </c>
      <c r="O16" s="62"/>
      <c r="P16" s="62"/>
      <c r="Q16" s="62"/>
      <c r="R16" s="62"/>
      <c r="S16" s="60" t="str">
        <f>VLOOKUP(D16,'ALL SITES DOWN'!D:D,1,0)</f>
        <v>CTR_841</v>
      </c>
    </row>
    <row r="17" spans="1:19" hidden="1" x14ac:dyDescent="0.3">
      <c r="A17" s="62"/>
      <c r="B17" s="62"/>
      <c r="C17" s="153" t="s">
        <v>8001</v>
      </c>
      <c r="D17" s="62" t="str">
        <f>IF(OR(RIGHT(LEFT(C17,10),2)="Z_",RIGHT(LEFT(C17,10),2)="N_",RIGHT(LEFT(C17,10),2)="H_",RIGHT(LEFT(C17,11),3)="URH"), LEFT(C17,7), RIGHT(C17,7))</f>
        <v>OST_328</v>
      </c>
      <c r="E17" s="153"/>
      <c r="F17" s="153"/>
      <c r="G17" s="153" t="s">
        <v>8184</v>
      </c>
      <c r="H17" s="71">
        <f ca="1">NOW() - G17+ TIME(1,0,0)</f>
        <v>1.4135300926379081E-2</v>
      </c>
      <c r="I17" s="153"/>
      <c r="J17" s="153"/>
      <c r="K17" s="153"/>
      <c r="L17" s="153"/>
      <c r="M17" s="153"/>
      <c r="N17" s="153" t="s">
        <v>5872</v>
      </c>
      <c r="O17" s="62"/>
      <c r="P17" s="62"/>
      <c r="Q17" s="62"/>
      <c r="R17" s="62"/>
      <c r="S17" s="60" t="str">
        <f>VLOOKUP(D17,'ALL SITES DOWN'!D:D,1,0)</f>
        <v>OST_328</v>
      </c>
    </row>
    <row r="18" spans="1:19" hidden="1" x14ac:dyDescent="0.3">
      <c r="A18" s="62"/>
      <c r="B18" s="62"/>
      <c r="C18" s="153" t="s">
        <v>7857</v>
      </c>
      <c r="D18" s="62" t="str">
        <f>IF(OR(RIGHT(LEFT(C18,10),2)="Z_",RIGHT(LEFT(C18,10),2)="N_",RIGHT(LEFT(C18,10),2)="H_",RIGHT(LEFT(C18,11),3)="URH"), LEFT(C18,7), RIGHT(C18,7))</f>
        <v>EXN_235</v>
      </c>
      <c r="E18" s="153"/>
      <c r="F18" s="153"/>
      <c r="G18" s="153" t="s">
        <v>8185</v>
      </c>
      <c r="H18" s="71">
        <f ca="1">NOW() - G18+ TIME(1,0,0)</f>
        <v>1.4656134257772159E-2</v>
      </c>
      <c r="I18" s="153"/>
      <c r="J18" s="153"/>
      <c r="K18" s="153"/>
      <c r="L18" s="153"/>
      <c r="M18" s="153"/>
      <c r="N18" s="153" t="s">
        <v>5874</v>
      </c>
      <c r="O18" s="62"/>
      <c r="P18" s="62"/>
      <c r="Q18" s="62"/>
      <c r="R18" s="62"/>
      <c r="S18" s="60" t="str">
        <f>VLOOKUP(D18,'ALL SITES DOWN'!D:D,1,0)</f>
        <v>EXN_235</v>
      </c>
    </row>
    <row r="19" spans="1:19" x14ac:dyDescent="0.3">
      <c r="A19" s="62"/>
      <c r="B19" s="62"/>
      <c r="C19" s="62" t="s">
        <v>8186</v>
      </c>
      <c r="D19" s="62" t="str">
        <f>IF(OR(RIGHT(LEFT(C19,10),2)="Z_",RIGHT(LEFT(C19,10),2)="N_",RIGHT(LEFT(C19,10),2)="H_",RIGHT(LEFT(C19,11),3)="URH"), LEFT(C19,7), RIGHT(C19,7))</f>
        <v>SUD_183</v>
      </c>
      <c r="E19" s="62"/>
      <c r="F19" s="62"/>
      <c r="G19" s="175">
        <v>46140.816655092596</v>
      </c>
      <c r="H19" s="71">
        <f ca="1">NOW() - G19+ TIME(1,0,0)</f>
        <v>1.5211689812228237E-2</v>
      </c>
      <c r="I19" s="175"/>
      <c r="J19" s="175"/>
      <c r="K19" s="175"/>
      <c r="L19" s="175"/>
      <c r="M19" s="175"/>
      <c r="N19" s="62" t="s">
        <v>98</v>
      </c>
      <c r="O19" s="62"/>
      <c r="P19" s="62"/>
      <c r="Q19" s="62"/>
      <c r="R19" s="62"/>
      <c r="S19" s="60" t="str">
        <f>VLOOKUP(D19,'ALL SITES DOWN'!D:D,1,0)</f>
        <v>SUD_183</v>
      </c>
    </row>
    <row r="20" spans="1:19" x14ac:dyDescent="0.3">
      <c r="A20" s="62"/>
      <c r="B20" s="62"/>
      <c r="C20" s="153" t="s">
        <v>8187</v>
      </c>
      <c r="D20" s="62" t="str">
        <f>IF(OR(RIGHT(LEFT(C20,10),2)="Z_",RIGHT(LEFT(C20,10),2)="N_",RIGHT(LEFT(C20,10),2)="H_",RIGHT(LEFT(C20,11),3)="URH"), LEFT(C20,7), RIGHT(C20,7))</f>
        <v>ADM_238</v>
      </c>
      <c r="E20" s="153"/>
      <c r="F20" s="153"/>
      <c r="G20" s="153" t="s">
        <v>8188</v>
      </c>
      <c r="H20" s="71">
        <f ca="1">NOW() - G20+ TIME(1,0,0)</f>
        <v>1.6056597220692005E-2</v>
      </c>
      <c r="I20" s="153"/>
      <c r="J20" s="153"/>
      <c r="K20" s="153"/>
      <c r="L20" s="153"/>
      <c r="M20" s="153"/>
      <c r="N20" s="153" t="s">
        <v>5872</v>
      </c>
      <c r="O20" s="62"/>
      <c r="P20" s="62"/>
      <c r="Q20" s="62"/>
      <c r="R20" s="62"/>
      <c r="S20" s="60" t="str">
        <f>VLOOKUP(D20,'ALL SITES DOWN'!D:D,1,0)</f>
        <v>ADM_238</v>
      </c>
    </row>
    <row r="21" spans="1:19" hidden="1" x14ac:dyDescent="0.3">
      <c r="A21" s="62"/>
      <c r="B21" s="62"/>
      <c r="C21" s="153" t="s">
        <v>7587</v>
      </c>
      <c r="D21" s="62" t="str">
        <f>IF(OR(RIGHT(LEFT(C21,10),2)="Z_",RIGHT(LEFT(C21,10),2)="N_",RIGHT(LEFT(C21,10),2)="H_",RIGHT(LEFT(C21,11),3)="URH"), LEFT(C21,7), RIGHT(C21,7))</f>
        <v>OST_090</v>
      </c>
      <c r="E21" s="153"/>
      <c r="F21" s="153"/>
      <c r="G21" s="153" t="s">
        <v>8189</v>
      </c>
      <c r="H21" s="71">
        <f ca="1">NOW() - G21+ TIME(1,0,0)</f>
        <v>1.7237152775730159E-2</v>
      </c>
      <c r="I21" s="153"/>
      <c r="J21" s="153"/>
      <c r="K21" s="153"/>
      <c r="L21" s="153"/>
      <c r="M21" s="153"/>
      <c r="N21" s="153" t="s">
        <v>5871</v>
      </c>
      <c r="O21" s="62"/>
      <c r="P21" s="62"/>
      <c r="Q21" s="62"/>
      <c r="R21" s="62"/>
      <c r="S21" s="60" t="str">
        <f>VLOOKUP(D21,'ALL SITES DOWN'!D:D,1,0)</f>
        <v>OST_090</v>
      </c>
    </row>
    <row r="22" spans="1:19" hidden="1" x14ac:dyDescent="0.3">
      <c r="A22" s="62"/>
      <c r="B22" s="62"/>
      <c r="C22" s="153" t="s">
        <v>7590</v>
      </c>
      <c r="D22" s="62" t="str">
        <f>IF(OR(RIGHT(LEFT(C22,10),2)="Z_",RIGHT(LEFT(C22,10),2)="N_",RIGHT(LEFT(C22,10),2)="H_",RIGHT(LEFT(C22,11),3)="URH"), LEFT(C22,7), RIGHT(C22,7))</f>
        <v>OST_388</v>
      </c>
      <c r="E22" s="153"/>
      <c r="F22" s="153"/>
      <c r="G22" s="153" t="s">
        <v>8189</v>
      </c>
      <c r="H22" s="71">
        <f ca="1">NOW() - G22+ TIME(1,0,0)</f>
        <v>1.7237152775730159E-2</v>
      </c>
      <c r="I22" s="153"/>
      <c r="J22" s="153"/>
      <c r="K22" s="153"/>
      <c r="L22" s="153"/>
      <c r="M22" s="153"/>
      <c r="N22" s="153" t="s">
        <v>5871</v>
      </c>
      <c r="O22" s="62"/>
      <c r="P22" s="62"/>
      <c r="Q22" s="62"/>
      <c r="R22" s="62"/>
      <c r="S22" s="60" t="str">
        <f>VLOOKUP(D22,'ALL SITES DOWN'!D:D,1,0)</f>
        <v>OST_388</v>
      </c>
    </row>
    <row r="23" spans="1:19" hidden="1" x14ac:dyDescent="0.3">
      <c r="A23" s="62"/>
      <c r="B23" s="62"/>
      <c r="C23" s="153" t="s">
        <v>7591</v>
      </c>
      <c r="D23" s="62" t="str">
        <f>IF(OR(RIGHT(LEFT(C23,10),2)="Z_",RIGHT(LEFT(C23,10),2)="N_",RIGHT(LEFT(C23,10),2)="H_",RIGHT(LEFT(C23,11),3)="URH"), LEFT(C23,7), RIGHT(C23,7))</f>
        <v>OST_906</v>
      </c>
      <c r="E23" s="153"/>
      <c r="F23" s="153"/>
      <c r="G23" s="153" t="s">
        <v>8189</v>
      </c>
      <c r="H23" s="71">
        <f ca="1">NOW() - G23+ TIME(1,0,0)</f>
        <v>1.7237152775730159E-2</v>
      </c>
      <c r="I23" s="153"/>
      <c r="J23" s="153"/>
      <c r="K23" s="153"/>
      <c r="L23" s="153"/>
      <c r="M23" s="153"/>
      <c r="N23" s="153" t="s">
        <v>5871</v>
      </c>
      <c r="O23" s="62"/>
      <c r="P23" s="62"/>
      <c r="Q23" s="62"/>
      <c r="R23" s="62"/>
      <c r="S23" s="60" t="str">
        <f>VLOOKUP(D23,'ALL SITES DOWN'!D:D,1,0)</f>
        <v>OST_906</v>
      </c>
    </row>
    <row r="24" spans="1:19" hidden="1" x14ac:dyDescent="0.3">
      <c r="A24" s="62"/>
      <c r="B24" s="62"/>
      <c r="C24" s="153" t="s">
        <v>7495</v>
      </c>
      <c r="D24" s="62" t="str">
        <f>IF(OR(RIGHT(LEFT(C24,10),2)="Z_",RIGHT(LEFT(C24,10),2)="N_",RIGHT(LEFT(C24,10),2)="H_",RIGHT(LEFT(C24,11),3)="URH"), LEFT(C24,7), RIGHT(C24,7))</f>
        <v>OST_420</v>
      </c>
      <c r="E24" s="153"/>
      <c r="F24" s="153"/>
      <c r="G24" s="153" t="s">
        <v>8189</v>
      </c>
      <c r="H24" s="71">
        <f ca="1">NOW() - G24+ TIME(1,0,0)</f>
        <v>1.7237152775730159E-2</v>
      </c>
      <c r="I24" s="153"/>
      <c r="J24" s="153"/>
      <c r="K24" s="153"/>
      <c r="L24" s="153"/>
      <c r="M24" s="153"/>
      <c r="N24" s="153" t="s">
        <v>5871</v>
      </c>
      <c r="O24" s="62"/>
      <c r="P24" s="62"/>
      <c r="Q24" s="62"/>
      <c r="R24" s="62"/>
      <c r="S24" s="60" t="str">
        <f>VLOOKUP(D24,'ALL SITES DOWN'!D:D,1,0)</f>
        <v>OST_420</v>
      </c>
    </row>
    <row r="25" spans="1:19" hidden="1" x14ac:dyDescent="0.3">
      <c r="A25" s="62"/>
      <c r="B25" s="62"/>
      <c r="C25" s="153" t="s">
        <v>7859</v>
      </c>
      <c r="D25" s="62" t="str">
        <f>IF(OR(RIGHT(LEFT(C25,10),2)="Z_",RIGHT(LEFT(C25,10),2)="N_",RIGHT(LEFT(C25,10),2)="H_",RIGHT(LEFT(C25,11),3)="URH"), LEFT(C25,7), RIGHT(C25,7))</f>
        <v>OST_375</v>
      </c>
      <c r="E25" s="153"/>
      <c r="F25" s="153"/>
      <c r="G25" s="153" t="s">
        <v>8190</v>
      </c>
      <c r="H25" s="71">
        <f ca="1">NOW() - G25+ TIME(1,0,0)</f>
        <v>1.7248726852509812E-2</v>
      </c>
      <c r="I25" s="153"/>
      <c r="J25" s="153"/>
      <c r="K25" s="153"/>
      <c r="L25" s="153"/>
      <c r="M25" s="153"/>
      <c r="N25" s="153" t="s">
        <v>5871</v>
      </c>
      <c r="O25" s="62"/>
      <c r="P25" s="62"/>
      <c r="Q25" s="62"/>
      <c r="R25" s="62"/>
      <c r="S25" s="60" t="str">
        <f>VLOOKUP(D25,'ALL SITES DOWN'!D:D,1,0)</f>
        <v>OST_375</v>
      </c>
    </row>
    <row r="26" spans="1:19" hidden="1" x14ac:dyDescent="0.3">
      <c r="A26" s="62"/>
      <c r="B26" s="62"/>
      <c r="C26" s="153" t="s">
        <v>7588</v>
      </c>
      <c r="D26" s="62" t="str">
        <f>IF(OR(RIGHT(LEFT(C26,10),2)="Z_",RIGHT(LEFT(C26,10),2)="N_",RIGHT(LEFT(C26,10),2)="H_",RIGHT(LEFT(C26,11),3)="URH"), LEFT(C26,7), RIGHT(C26,7))</f>
        <v>OST_409</v>
      </c>
      <c r="E26" s="153"/>
      <c r="F26" s="153"/>
      <c r="G26" s="153" t="s">
        <v>8190</v>
      </c>
      <c r="H26" s="71">
        <f ca="1">NOW() - G26+ TIME(1,0,0)</f>
        <v>1.7248726852509812E-2</v>
      </c>
      <c r="I26" s="153"/>
      <c r="J26" s="153"/>
      <c r="K26" s="153"/>
      <c r="L26" s="153"/>
      <c r="M26" s="153"/>
      <c r="N26" s="153" t="s">
        <v>5871</v>
      </c>
      <c r="O26" s="62"/>
      <c r="P26" s="62"/>
      <c r="Q26" s="62"/>
      <c r="R26" s="62"/>
      <c r="S26" s="60" t="str">
        <f>VLOOKUP(D26,'ALL SITES DOWN'!D:D,1,0)</f>
        <v>OST_409</v>
      </c>
    </row>
    <row r="27" spans="1:19" hidden="1" x14ac:dyDescent="0.3">
      <c r="A27" s="62"/>
      <c r="B27" s="62"/>
      <c r="C27" s="153" t="s">
        <v>7593</v>
      </c>
      <c r="D27" s="62" t="str">
        <f>IF(OR(RIGHT(LEFT(C27,10),2)="Z_",RIGHT(LEFT(C27,10),2)="N_",RIGHT(LEFT(C27,10),2)="H_",RIGHT(LEFT(C27,11),3)="URH"), LEFT(C27,7), RIGHT(C27,7))</f>
        <v>OST_343</v>
      </c>
      <c r="E27" s="153"/>
      <c r="F27" s="153"/>
      <c r="G27" s="153" t="s">
        <v>8190</v>
      </c>
      <c r="H27" s="71">
        <f ca="1">NOW() - G27+ TIME(1,0,0)</f>
        <v>1.7248726852509812E-2</v>
      </c>
      <c r="I27" s="153"/>
      <c r="J27" s="153"/>
      <c r="K27" s="153"/>
      <c r="L27" s="153"/>
      <c r="M27" s="153"/>
      <c r="N27" s="153" t="s">
        <v>5871</v>
      </c>
      <c r="O27" s="62"/>
      <c r="P27" s="62"/>
      <c r="Q27" s="62"/>
      <c r="R27" s="62"/>
      <c r="S27" s="60" t="str">
        <f>VLOOKUP(D27,'ALL SITES DOWN'!D:D,1,0)</f>
        <v>OST_343</v>
      </c>
    </row>
    <row r="28" spans="1:19" hidden="1" x14ac:dyDescent="0.3">
      <c r="A28" s="62"/>
      <c r="B28" s="62"/>
      <c r="C28" s="62" t="s">
        <v>7860</v>
      </c>
      <c r="D28" s="62" t="str">
        <f>IF(OR(RIGHT(LEFT(C28,10),2)="Z_",RIGHT(LEFT(C28,10),2)="N_",RIGHT(LEFT(C28,10),2)="H_",RIGHT(LEFT(C28,11),3)="URH"), LEFT(C28,7), RIGHT(C28,7))</f>
        <v>NRO_050</v>
      </c>
      <c r="E28" s="62"/>
      <c r="F28" s="62"/>
      <c r="G28" s="175">
        <v>46140.814606481479</v>
      </c>
      <c r="H28" s="71">
        <f ca="1">NOW() - G28+ TIME(1,0,0)</f>
        <v>1.7260300929289464E-2</v>
      </c>
      <c r="I28" s="175"/>
      <c r="J28" s="175"/>
      <c r="K28" s="175"/>
      <c r="L28" s="175"/>
      <c r="M28" s="175"/>
      <c r="N28" s="62" t="s">
        <v>5870</v>
      </c>
      <c r="O28" s="62"/>
      <c r="P28" s="62"/>
      <c r="Q28" s="62"/>
      <c r="R28" s="62"/>
      <c r="S28" s="60" t="str">
        <f>VLOOKUP(D28,'ALL SITES DOWN'!D:D,1,0)</f>
        <v>NRO_050</v>
      </c>
    </row>
    <row r="29" spans="1:19" hidden="1" x14ac:dyDescent="0.3">
      <c r="A29" s="62"/>
      <c r="B29" s="62"/>
      <c r="C29" s="62" t="s">
        <v>7989</v>
      </c>
      <c r="D29" s="62" t="str">
        <f>IF(OR(RIGHT(LEFT(C29,10),2)="Z_",RIGHT(LEFT(C29,10),2)="N_",RIGHT(LEFT(C29,10),2)="H_",RIGHT(LEFT(C29,11),3)="URH"), LEFT(C29,7), RIGHT(C29,7))</f>
        <v>LIT_586</v>
      </c>
      <c r="E29" s="62"/>
      <c r="F29" s="62"/>
      <c r="G29" s="62" t="s">
        <v>8191</v>
      </c>
      <c r="H29" s="71">
        <f ca="1">NOW() - G29+ TIME(1,0,0)</f>
        <v>1.7642245368430544E-2</v>
      </c>
      <c r="I29" s="62"/>
      <c r="J29" s="62"/>
      <c r="K29" s="62"/>
      <c r="L29" s="62"/>
      <c r="M29" s="62"/>
      <c r="N29" s="62" t="s">
        <v>5873</v>
      </c>
      <c r="O29" s="62"/>
      <c r="P29" s="62"/>
      <c r="Q29" s="62"/>
      <c r="R29" s="62"/>
      <c r="S29" s="60" t="str">
        <f>VLOOKUP(D29,'ALL SITES DOWN'!D:D,1,0)</f>
        <v>LIT_586</v>
      </c>
    </row>
    <row r="30" spans="1:19" x14ac:dyDescent="0.3">
      <c r="A30" s="62"/>
      <c r="B30" s="62"/>
      <c r="C30" s="62" t="s">
        <v>8192</v>
      </c>
      <c r="D30" s="62" t="str">
        <f>IF(OR(RIGHT(LEFT(C30,10),2)="Z_",RIGHT(LEFT(C30,10),2)="N_",RIGHT(LEFT(C30,10),2)="H_",RIGHT(LEFT(C30,11),3)="URH"), LEFT(C30,7), RIGHT(C30,7))</f>
        <v>LIT_568</v>
      </c>
      <c r="E30" s="62"/>
      <c r="F30" s="62"/>
      <c r="G30" s="62" t="s">
        <v>8193</v>
      </c>
      <c r="H30" s="71">
        <f ca="1">NOW() - G30+ TIME(1,0,0)</f>
        <v>1.8602893522862964E-2</v>
      </c>
      <c r="I30" s="62"/>
      <c r="J30" s="62"/>
      <c r="K30" s="62"/>
      <c r="L30" s="62"/>
      <c r="M30" s="62"/>
      <c r="N30" s="62" t="s">
        <v>5873</v>
      </c>
      <c r="O30" s="62"/>
      <c r="P30" s="62"/>
      <c r="Q30" s="62"/>
      <c r="R30" s="62"/>
      <c r="S30" s="60" t="str">
        <f>VLOOKUP(D30,'ALL SITES DOWN'!D:D,1,0)</f>
        <v>LIT_568</v>
      </c>
    </row>
    <row r="31" spans="1:19" x14ac:dyDescent="0.3">
      <c r="A31" s="62"/>
      <c r="B31" s="62"/>
      <c r="C31" s="62" t="s">
        <v>7992</v>
      </c>
      <c r="D31" s="62" t="str">
        <f>IF(OR(RIGHT(LEFT(C31,10),2)="Z_",RIGHT(LEFT(C31,10),2)="N_",RIGHT(LEFT(C31,10),2)="H_",RIGHT(LEFT(C31,11),3)="URH"), LEFT(C31,7), RIGHT(C31,7))</f>
        <v>Ngola-M</v>
      </c>
      <c r="E31" s="62"/>
      <c r="F31" s="62"/>
      <c r="G31" s="175">
        <v>46140.813043981485</v>
      </c>
      <c r="H31" s="71">
        <f ca="1">NOW() - G31+ TIME(1,0,0)</f>
        <v>1.8822800923468698E-2</v>
      </c>
      <c r="I31" s="175"/>
      <c r="J31" s="175"/>
      <c r="K31" s="175"/>
      <c r="L31" s="175"/>
      <c r="M31" s="175"/>
      <c r="N31" s="62" t="s">
        <v>98</v>
      </c>
      <c r="O31" s="62"/>
      <c r="P31" s="62"/>
      <c r="Q31" s="62"/>
      <c r="R31" s="62"/>
      <c r="S31" s="60" t="str">
        <f>VLOOKUP(D31,'ALL SITES DOWN'!D:D,1,0)</f>
        <v>Ngola-M</v>
      </c>
    </row>
    <row r="32" spans="1:19" hidden="1" x14ac:dyDescent="0.3">
      <c r="A32" s="62"/>
      <c r="B32" s="62"/>
      <c r="C32" s="153" t="s">
        <v>8090</v>
      </c>
      <c r="D32" s="62" t="str">
        <f>IF(OR(RIGHT(LEFT(C32,10),2)="Z_",RIGHT(LEFT(C32,10),2)="N_",RIGHT(LEFT(C32,10),2)="H_",RIGHT(LEFT(C32,11),3)="URH"), LEFT(C32,7), RIGHT(C32,7))</f>
        <v>OST_407</v>
      </c>
      <c r="E32" s="153"/>
      <c r="F32" s="153"/>
      <c r="G32" s="153" t="s">
        <v>8194</v>
      </c>
      <c r="H32" s="71">
        <f ca="1">NOW() - G32+ TIME(1,0,0)</f>
        <v>1.8984837962004043E-2</v>
      </c>
      <c r="I32" s="153"/>
      <c r="J32" s="153"/>
      <c r="K32" s="153"/>
      <c r="L32" s="153"/>
      <c r="M32" s="153"/>
      <c r="N32" s="153" t="s">
        <v>5871</v>
      </c>
      <c r="O32" s="62"/>
      <c r="P32" s="62"/>
      <c r="Q32" s="62"/>
      <c r="R32" s="62"/>
      <c r="S32" s="60" t="str">
        <f>VLOOKUP(D32,'ALL SITES DOWN'!D:D,1,0)</f>
        <v>OST_407</v>
      </c>
    </row>
    <row r="33" spans="1:19" hidden="1" x14ac:dyDescent="0.3">
      <c r="A33" s="62"/>
      <c r="B33" s="62"/>
      <c r="C33" s="62" t="s">
        <v>7777</v>
      </c>
      <c r="D33" s="62" t="str">
        <f>IF(OR(RIGHT(LEFT(C33,10),2)="Z_",RIGHT(LEFT(C33,10),2)="N_",RIGHT(LEFT(C33,10),2)="H_",RIGHT(LEFT(C33,11),3)="URH"), LEFT(C33,7), RIGHT(C33,7))</f>
        <v>CTR_451</v>
      </c>
      <c r="E33" s="62"/>
      <c r="F33" s="62"/>
      <c r="G33" s="62" t="s">
        <v>8195</v>
      </c>
      <c r="H33" s="71">
        <f ca="1">NOW() - G33+ TIME(1,0,0)</f>
        <v>2.0547337963459235E-2</v>
      </c>
      <c r="I33" s="62"/>
      <c r="J33" s="62"/>
      <c r="K33" s="62"/>
      <c r="L33" s="62"/>
      <c r="M33" s="62"/>
      <c r="N33" s="62" t="s">
        <v>5873</v>
      </c>
      <c r="O33" s="62"/>
      <c r="P33" s="62"/>
      <c r="Q33" s="62"/>
      <c r="R33" s="62"/>
      <c r="S33" s="60" t="str">
        <f>VLOOKUP(D33,'ALL SITES DOWN'!D:D,1,0)</f>
        <v>CTR_451</v>
      </c>
    </row>
    <row r="34" spans="1:19" x14ac:dyDescent="0.3">
      <c r="A34" s="62"/>
      <c r="B34" s="62"/>
      <c r="C34" s="62" t="s">
        <v>8196</v>
      </c>
      <c r="D34" s="62" t="str">
        <f>IF(OR(RIGHT(LEFT(C34,10),2)="Z_",RIGHT(LEFT(C34,10),2)="N_",RIGHT(LEFT(C34,10),2)="H_",RIGHT(LEFT(C34,11),3)="URH"), LEFT(C34,7), RIGHT(C34,7))</f>
        <v>CTR_547</v>
      </c>
      <c r="E34" s="62"/>
      <c r="F34" s="62"/>
      <c r="G34" s="175">
        <v>46140.809548611112</v>
      </c>
      <c r="H34" s="71">
        <f ca="1">NOW() - G34+ TIME(1,0,0)</f>
        <v>2.2318171296016466E-2</v>
      </c>
      <c r="I34" s="175"/>
      <c r="J34" s="175"/>
      <c r="K34" s="175"/>
      <c r="L34" s="175"/>
      <c r="M34" s="175"/>
      <c r="N34" s="62" t="s">
        <v>98</v>
      </c>
      <c r="O34" s="62"/>
      <c r="P34" s="62"/>
      <c r="Q34" s="62"/>
      <c r="R34" s="62"/>
      <c r="S34" s="60" t="str">
        <f>VLOOKUP(D34,'ALL SITES DOWN'!D:D,1,0)</f>
        <v>CTR_547</v>
      </c>
    </row>
    <row r="35" spans="1:19" x14ac:dyDescent="0.3">
      <c r="A35" s="62"/>
      <c r="B35" s="62"/>
      <c r="C35" s="62" t="s">
        <v>8197</v>
      </c>
      <c r="D35" s="62" t="str">
        <f>IF(OR(RIGHT(LEFT(C35,10),2)="Z_",RIGHT(LEFT(C35,10),2)="N_",RIGHT(LEFT(C35,10),2)="H_",RIGHT(LEFT(C35,11),3)="URH"), LEFT(C35,7), RIGHT(C35,7))</f>
        <v>LIT_857</v>
      </c>
      <c r="E35" s="62"/>
      <c r="F35" s="62"/>
      <c r="G35" s="62" t="s">
        <v>8198</v>
      </c>
      <c r="H35" s="71">
        <f ca="1">NOW() - G35+ TIME(1,0,0)</f>
        <v>2.6774189815720696E-2</v>
      </c>
      <c r="I35" s="62"/>
      <c r="J35" s="62"/>
      <c r="K35" s="62"/>
      <c r="L35" s="62"/>
      <c r="M35" s="62"/>
      <c r="N35" s="62" t="s">
        <v>5873</v>
      </c>
      <c r="O35" s="62"/>
      <c r="P35" s="62"/>
      <c r="Q35" s="62"/>
      <c r="R35" s="62"/>
      <c r="S35" s="60" t="str">
        <f>VLOOKUP(D35,'ALL SITES DOWN'!D:D,1,0)</f>
        <v>LIT_857</v>
      </c>
    </row>
    <row r="36" spans="1:19" x14ac:dyDescent="0.3">
      <c r="A36" s="62"/>
      <c r="B36" s="62"/>
      <c r="C36" s="153" t="s">
        <v>8199</v>
      </c>
      <c r="D36" s="62" t="str">
        <f>IF(OR(RIGHT(LEFT(C36,10),2)="Z_",RIGHT(LEFT(C36,10),2)="N_",RIGHT(LEFT(C36,10),2)="H_",RIGHT(LEFT(C36,11),3)="URH"), LEFT(C36,7), RIGHT(C36,7))</f>
        <v>NRD_219</v>
      </c>
      <c r="E36" s="153"/>
      <c r="F36" s="153"/>
      <c r="G36" s="153" t="s">
        <v>8200</v>
      </c>
      <c r="H36" s="71">
        <f ca="1">NOW() - G36+ TIME(1,0,0)</f>
        <v>3.3776504630319927E-2</v>
      </c>
      <c r="I36" s="153"/>
      <c r="J36" s="153"/>
      <c r="K36" s="153"/>
      <c r="L36" s="153"/>
      <c r="M36" s="153"/>
      <c r="N36" s="153" t="s">
        <v>5871</v>
      </c>
      <c r="O36" s="62"/>
      <c r="P36" s="62"/>
      <c r="Q36" s="62"/>
      <c r="R36" s="62"/>
      <c r="S36" s="60" t="str">
        <f>VLOOKUP(D36,'ALL SITES DOWN'!D:D,1,0)</f>
        <v>NRD_219</v>
      </c>
    </row>
    <row r="37" spans="1:19" hidden="1" x14ac:dyDescent="0.3">
      <c r="A37" s="62"/>
      <c r="B37" s="62"/>
      <c r="C37" s="62" t="s">
        <v>7991</v>
      </c>
      <c r="D37" s="62" t="str">
        <f>IF(OR(RIGHT(LEFT(C37,10),2)="Z_",RIGHT(LEFT(C37,10),2)="N_",RIGHT(LEFT(C37,10),2)="H_",RIGHT(LEFT(C37,11),3)="URH"), LEFT(C37,7), RIGHT(C37,7))</f>
        <v>ADM_153</v>
      </c>
      <c r="E37" s="62"/>
      <c r="F37" s="62"/>
      <c r="G37" s="175">
        <v>46140.792199074072</v>
      </c>
      <c r="H37" s="71">
        <f ca="1">NOW() - G37+ TIME(1,0,0)</f>
        <v>3.9667708336007003E-2</v>
      </c>
      <c r="I37" s="175"/>
      <c r="J37" s="175"/>
      <c r="K37" s="175"/>
      <c r="L37" s="175"/>
      <c r="M37" s="175"/>
      <c r="N37" s="62" t="s">
        <v>98</v>
      </c>
      <c r="O37" s="62"/>
      <c r="P37" s="62"/>
      <c r="Q37" s="62"/>
      <c r="R37" s="62"/>
      <c r="S37" s="60" t="str">
        <f>VLOOKUP(D37,'ALL SITES DOWN'!D:D,1,0)</f>
        <v>ADM_153</v>
      </c>
    </row>
    <row r="38" spans="1:19" x14ac:dyDescent="0.3">
      <c r="A38" s="62"/>
      <c r="B38" s="62"/>
      <c r="C38" s="153" t="s">
        <v>8201</v>
      </c>
      <c r="D38" s="62" t="str">
        <f>IF(OR(RIGHT(LEFT(C38,10),2)="Z_",RIGHT(LEFT(C38,10),2)="N_",RIGHT(LEFT(C38,10),2)="H_",RIGHT(LEFT(C38,11),3)="URH"), LEFT(C38,7), RIGHT(C38,7))</f>
        <v>NRO_141</v>
      </c>
      <c r="E38" s="153"/>
      <c r="F38" s="153"/>
      <c r="G38" s="153" t="s">
        <v>8202</v>
      </c>
      <c r="H38" s="71">
        <f ca="1">NOW() - G38+ TIME(1,0,0)</f>
        <v>4.5211689818340041E-2</v>
      </c>
      <c r="I38" s="153"/>
      <c r="J38" s="153"/>
      <c r="K38" s="153"/>
      <c r="L38" s="153"/>
      <c r="M38" s="153"/>
      <c r="N38" s="153" t="s">
        <v>5871</v>
      </c>
      <c r="O38" s="62"/>
      <c r="P38" s="62"/>
      <c r="Q38" s="62"/>
      <c r="R38" s="62"/>
      <c r="S38" s="60" t="str">
        <f>VLOOKUP(D38,'ALL SITES DOWN'!D:D,1,0)</f>
        <v>NRO_141</v>
      </c>
    </row>
    <row r="39" spans="1:19" x14ac:dyDescent="0.3">
      <c r="A39" s="62"/>
      <c r="B39" s="62"/>
      <c r="C39" s="153" t="s">
        <v>8203</v>
      </c>
      <c r="D39" s="62" t="str">
        <f>IF(OR(RIGHT(LEFT(C39,10),2)="Z_",RIGHT(LEFT(C39,10),2)="N_",RIGHT(LEFT(C39,10),2)="H_",RIGHT(LEFT(C39,11),3)="URH"), LEFT(C39,7), RIGHT(C39,7))</f>
        <v>EXN_238</v>
      </c>
      <c r="E39" s="153"/>
      <c r="F39" s="153"/>
      <c r="G39" s="153" t="s">
        <v>8204</v>
      </c>
      <c r="H39" s="71">
        <f ca="1">NOW() - G39+ TIME(1,0,0)</f>
        <v>4.5813541665362813E-2</v>
      </c>
      <c r="I39" s="153"/>
      <c r="J39" s="153"/>
      <c r="K39" s="153"/>
      <c r="L39" s="153"/>
      <c r="M39" s="153"/>
      <c r="N39" s="153" t="s">
        <v>5872</v>
      </c>
      <c r="O39" s="62"/>
      <c r="P39" s="62"/>
      <c r="Q39" s="62"/>
      <c r="R39" s="62"/>
      <c r="S39" s="60" t="str">
        <f>VLOOKUP(D39,'ALL SITES DOWN'!D:D,1,0)</f>
        <v>EXN_238</v>
      </c>
    </row>
    <row r="40" spans="1:19" x14ac:dyDescent="0.3">
      <c r="A40" s="62"/>
      <c r="B40" s="62"/>
      <c r="C40" s="153" t="s">
        <v>7990</v>
      </c>
      <c r="D40" s="62" t="str">
        <f>IF(OR(RIGHT(LEFT(C40,10),2)="Z_",RIGHT(LEFT(C40,10),2)="N_",RIGHT(LEFT(C40,10),2)="H_",RIGHT(LEFT(C40,11),3)="URH"), LEFT(C40,7), RIGHT(C40,7))</f>
        <v>SUO_234</v>
      </c>
      <c r="E40" s="153"/>
      <c r="F40" s="153"/>
      <c r="G40" s="153" t="s">
        <v>8205</v>
      </c>
      <c r="H40" s="71">
        <f ca="1">NOW() - G40+ TIME(1,0,0)</f>
        <v>4.5848263888425812E-2</v>
      </c>
      <c r="I40" s="153"/>
      <c r="J40" s="153"/>
      <c r="K40" s="153"/>
      <c r="L40" s="153"/>
      <c r="M40" s="153"/>
      <c r="N40" s="153" t="s">
        <v>5872</v>
      </c>
      <c r="O40" s="62"/>
      <c r="P40" s="62"/>
      <c r="Q40" s="62"/>
      <c r="R40" s="62"/>
      <c r="S40" s="60" t="str">
        <f>VLOOKUP(D40,'ALL SITES DOWN'!D:D,1,0)</f>
        <v>SUO_234</v>
      </c>
    </row>
    <row r="41" spans="1:19" x14ac:dyDescent="0.3">
      <c r="A41" s="62"/>
      <c r="B41" s="62"/>
      <c r="C41" s="153" t="s">
        <v>8206</v>
      </c>
      <c r="D41" s="62" t="str">
        <f>IF(OR(RIGHT(LEFT(C41,10),2)="Z_",RIGHT(LEFT(C41,10),2)="N_",RIGHT(LEFT(C41,10),2)="H_",RIGHT(LEFT(C41,11),3)="URH"), LEFT(C41,7), RIGHT(C41,7))</f>
        <v>SUO_185</v>
      </c>
      <c r="E41" s="153"/>
      <c r="F41" s="153"/>
      <c r="G41" s="153" t="s">
        <v>8207</v>
      </c>
      <c r="H41" s="71">
        <f ca="1">NOW() - G41+ TIME(1,0,0)</f>
        <v>4.8626041667982157E-2</v>
      </c>
      <c r="I41" s="153"/>
      <c r="J41" s="153"/>
      <c r="K41" s="153"/>
      <c r="L41" s="153"/>
      <c r="M41" s="153"/>
      <c r="N41" s="153" t="s">
        <v>5872</v>
      </c>
      <c r="O41" s="62"/>
      <c r="P41" s="62"/>
      <c r="Q41" s="62"/>
      <c r="R41" s="62"/>
      <c r="S41" s="60" t="str">
        <f>VLOOKUP(D41,'ALL SITES DOWN'!D:D,1,0)</f>
        <v>SUO_185</v>
      </c>
    </row>
    <row r="42" spans="1:19" hidden="1" x14ac:dyDescent="0.3">
      <c r="A42" s="62"/>
      <c r="B42" s="62"/>
      <c r="C42" s="153" t="s">
        <v>8208</v>
      </c>
      <c r="D42" s="62" t="str">
        <f>IF(OR(RIGHT(LEFT(C42,10),2)="Z_",RIGHT(LEFT(C42,10),2)="N_",RIGHT(LEFT(C42,10),2)="H_",RIGHT(LEFT(C42,11),3)="URH"), LEFT(C42,7), RIGHT(C42,7))</f>
        <v>NRD_226</v>
      </c>
      <c r="E42" s="153"/>
      <c r="F42" s="153"/>
      <c r="G42" s="153" t="s">
        <v>8209</v>
      </c>
      <c r="H42" s="71">
        <f ca="1">NOW() - G42+ TIME(1,0,0)</f>
        <v>4.9193171299217887E-2</v>
      </c>
      <c r="I42" s="153"/>
      <c r="J42" s="153"/>
      <c r="K42" s="153"/>
      <c r="L42" s="153"/>
      <c r="M42" s="153"/>
      <c r="N42" s="153" t="s">
        <v>5871</v>
      </c>
      <c r="O42" s="62"/>
      <c r="P42" s="62"/>
      <c r="Q42" s="62"/>
      <c r="R42" s="62"/>
      <c r="S42" s="60" t="str">
        <f>VLOOKUP(D42,'ALL SITES DOWN'!D:D,1,0)</f>
        <v>NRD_226</v>
      </c>
    </row>
    <row r="43" spans="1:19" x14ac:dyDescent="0.3">
      <c r="A43" s="62"/>
      <c r="B43" s="62"/>
      <c r="C43" s="153" t="s">
        <v>7214</v>
      </c>
      <c r="D43" s="62" t="str">
        <f>IF(OR(RIGHT(LEFT(C43,10),2)="Z_",RIGHT(LEFT(C43,10),2)="N_",RIGHT(LEFT(C43,10),2)="H_",RIGHT(LEFT(C43,11),3)="URH"), LEFT(C43,7), RIGHT(C43,7))</f>
        <v>EXN_424</v>
      </c>
      <c r="E43" s="153"/>
      <c r="F43" s="153"/>
      <c r="G43" s="153" t="s">
        <v>8210</v>
      </c>
      <c r="H43" s="71">
        <f ca="1">NOW() - G43+ TIME(1,0,0)</f>
        <v>5.7075115745343886E-2</v>
      </c>
      <c r="I43" s="153"/>
      <c r="J43" s="153"/>
      <c r="K43" s="153"/>
      <c r="L43" s="153"/>
      <c r="M43" s="153"/>
      <c r="N43" s="153" t="s">
        <v>5872</v>
      </c>
      <c r="O43" s="62"/>
      <c r="P43" s="62"/>
      <c r="Q43" s="62"/>
      <c r="R43" s="62"/>
      <c r="S43" s="60" t="str">
        <f>VLOOKUP(D43,'ALL SITES DOWN'!D:D,1,0)</f>
        <v>EXN_424</v>
      </c>
    </row>
    <row r="44" spans="1:19" x14ac:dyDescent="0.3">
      <c r="A44" s="62"/>
      <c r="B44" s="62"/>
      <c r="C44" s="153" t="s">
        <v>8211</v>
      </c>
      <c r="D44" s="62" t="str">
        <f>IF(OR(RIGHT(LEFT(C44,10),2)="Z_",RIGHT(LEFT(C44,10),2)="N_",RIGHT(LEFT(C44,10),2)="H_",RIGHT(LEFT(C44,11),3)="URH"), LEFT(C44,7), RIGHT(C44,7))</f>
        <v>EXN_231</v>
      </c>
      <c r="E44" s="153"/>
      <c r="F44" s="153"/>
      <c r="G44" s="153" t="s">
        <v>8210</v>
      </c>
      <c r="H44" s="71">
        <f ca="1">NOW() - G44+ TIME(1,0,0)</f>
        <v>5.7075115745343886E-2</v>
      </c>
      <c r="I44" s="153"/>
      <c r="J44" s="153"/>
      <c r="K44" s="153"/>
      <c r="L44" s="153"/>
      <c r="M44" s="153"/>
      <c r="N44" s="153" t="s">
        <v>5872</v>
      </c>
      <c r="O44" s="62"/>
      <c r="P44" s="62"/>
      <c r="Q44" s="62"/>
      <c r="R44" s="62"/>
      <c r="S44" s="60" t="str">
        <f>VLOOKUP(D44,'ALL SITES DOWN'!D:D,1,0)</f>
        <v>EXN_231</v>
      </c>
    </row>
    <row r="45" spans="1:19" x14ac:dyDescent="0.3">
      <c r="A45" s="62"/>
      <c r="B45" s="62"/>
      <c r="C45" s="62" t="s">
        <v>8212</v>
      </c>
      <c r="D45" s="62" t="s">
        <v>8213</v>
      </c>
      <c r="E45" s="62"/>
      <c r="F45" s="62"/>
      <c r="G45" s="62" t="s">
        <v>8214</v>
      </c>
      <c r="H45" s="71">
        <f ca="1">NOW() - G45+ TIME(1,0,0)</f>
        <v>5.813993055441339E-2</v>
      </c>
      <c r="I45" s="62"/>
      <c r="J45" s="62"/>
      <c r="K45" s="62"/>
      <c r="L45" s="62"/>
      <c r="M45" s="62"/>
      <c r="N45" s="62" t="s">
        <v>5873</v>
      </c>
      <c r="O45" s="62"/>
      <c r="P45" s="62"/>
      <c r="Q45" s="62"/>
      <c r="R45" s="62"/>
      <c r="S45" s="60" t="str">
        <f>VLOOKUP(D45,'ALL SITES DOWN'!D:D,1,0)</f>
        <v>LIT_942</v>
      </c>
    </row>
    <row r="46" spans="1:19" hidden="1" x14ac:dyDescent="0.3">
      <c r="A46" s="62"/>
      <c r="B46" s="62"/>
      <c r="C46" s="153" t="s">
        <v>7399</v>
      </c>
      <c r="D46" s="62" t="str">
        <f>IF(OR(RIGHT(LEFT(C46,10),2)="Z_",RIGHT(LEFT(C46,10),2)="N_",RIGHT(LEFT(C46,10),2)="H_",RIGHT(LEFT(C46,11),3)="URH"), LEFT(C46,7), RIGHT(C46,7))</f>
        <v>SUO_218</v>
      </c>
      <c r="E46" s="153"/>
      <c r="F46" s="153"/>
      <c r="G46" s="153" t="s">
        <v>8215</v>
      </c>
      <c r="H46" s="71">
        <f ca="1">NOW() - G46+ TIME(1,0,0)</f>
        <v>6.1635300926961158E-2</v>
      </c>
      <c r="I46" s="153"/>
      <c r="J46" s="153"/>
      <c r="K46" s="153"/>
      <c r="L46" s="153"/>
      <c r="M46" s="153"/>
      <c r="N46" s="153" t="s">
        <v>5872</v>
      </c>
      <c r="O46" s="62"/>
      <c r="P46" s="62"/>
      <c r="Q46" s="62"/>
      <c r="R46" s="62"/>
      <c r="S46" s="60" t="str">
        <f>VLOOKUP(D46,'ALL SITES DOWN'!D:D,1,0)</f>
        <v>SUO_218</v>
      </c>
    </row>
    <row r="47" spans="1:19" x14ac:dyDescent="0.3">
      <c r="A47" s="62"/>
      <c r="B47" s="62"/>
      <c r="C47" s="62" t="s">
        <v>8216</v>
      </c>
      <c r="D47" s="62" t="str">
        <f>IF(OR(RIGHT(LEFT(C47,10),2)="Z_",RIGHT(LEFT(C47,10),2)="N_",RIGHT(LEFT(C47,10),2)="H_",RIGHT(LEFT(C47,11),3)="URH"), LEFT(C47,7), RIGHT(C47,7))</f>
        <v>CTR_910</v>
      </c>
      <c r="E47" s="62"/>
      <c r="F47" s="62"/>
      <c r="G47" s="62" t="s">
        <v>8217</v>
      </c>
      <c r="H47" s="71">
        <f ca="1">NOW() - G47+ TIME(1,0,0)</f>
        <v>8.0720949076445919E-2</v>
      </c>
      <c r="I47" s="62"/>
      <c r="J47" s="62"/>
      <c r="K47" s="62"/>
      <c r="L47" s="62"/>
      <c r="M47" s="62"/>
      <c r="N47" s="62" t="s">
        <v>5873</v>
      </c>
      <c r="O47" s="62"/>
      <c r="P47" s="62"/>
      <c r="Q47" s="62"/>
      <c r="R47" s="62"/>
      <c r="S47" s="60" t="str">
        <f>VLOOKUP(D47,'ALL SITES DOWN'!D:D,1,0)</f>
        <v>CTR_910</v>
      </c>
    </row>
    <row r="48" spans="1:19" x14ac:dyDescent="0.3">
      <c r="A48" s="62"/>
      <c r="B48" s="62"/>
      <c r="C48" s="62" t="s">
        <v>8218</v>
      </c>
      <c r="D48" s="62" t="str">
        <f>IF(OR(RIGHT(LEFT(C48,10),2)="Z_",RIGHT(LEFT(C48,10),2)="N_",RIGHT(LEFT(C48,10),2)="H_",RIGHT(LEFT(C48,11),3)="URH"), LEFT(C48,7), RIGHT(C48,7))</f>
        <v>LIT_584</v>
      </c>
      <c r="E48" s="62"/>
      <c r="F48" s="62"/>
      <c r="G48" s="62" t="s">
        <v>8219</v>
      </c>
      <c r="H48" s="71">
        <f ca="1">NOW() - G48+ TIME(1,0,0)</f>
        <v>8.3498726856002264E-2</v>
      </c>
      <c r="I48" s="62"/>
      <c r="J48" s="62"/>
      <c r="K48" s="62"/>
      <c r="L48" s="62"/>
      <c r="M48" s="62"/>
      <c r="N48" s="62" t="s">
        <v>5873</v>
      </c>
      <c r="O48" s="62"/>
      <c r="P48" s="62"/>
      <c r="Q48" s="62"/>
      <c r="R48" s="62"/>
      <c r="S48" s="60" t="str">
        <f>VLOOKUP(D48,'ALL SITES DOWN'!D:D,1,0)</f>
        <v>LIT_584</v>
      </c>
    </row>
    <row r="49" spans="1:19" x14ac:dyDescent="0.3">
      <c r="A49" s="62"/>
      <c r="B49" s="62"/>
      <c r="C49" s="62" t="s">
        <v>8220</v>
      </c>
      <c r="D49" s="62" t="str">
        <f>IF(OR(RIGHT(LEFT(C49,10),2)="Z_",RIGHT(LEFT(C49,10),2)="N_",RIGHT(LEFT(C49,10),2)="H_",RIGHT(LEFT(C49,11),3)="URH"), LEFT(C49,7), RIGHT(C49,7))</f>
        <v>CTR_455</v>
      </c>
      <c r="E49" s="62"/>
      <c r="F49" s="62"/>
      <c r="G49" s="62" t="s">
        <v>8221</v>
      </c>
      <c r="H49" s="71">
        <f ca="1">NOW() - G49+ TIME(1,0,0)</f>
        <v>8.5952430558487919E-2</v>
      </c>
      <c r="I49" s="62"/>
      <c r="J49" s="62"/>
      <c r="K49" s="62"/>
      <c r="L49" s="62"/>
      <c r="M49" s="62"/>
      <c r="N49" s="62" t="s">
        <v>5873</v>
      </c>
      <c r="O49" s="62"/>
      <c r="P49" s="62"/>
      <c r="Q49" s="62"/>
      <c r="R49" s="62"/>
      <c r="S49" s="60" t="str">
        <f>VLOOKUP(D49,'ALL SITES DOWN'!D:D,1,0)</f>
        <v>CTR_455</v>
      </c>
    </row>
    <row r="50" spans="1:19" x14ac:dyDescent="0.3">
      <c r="A50" s="62"/>
      <c r="B50" s="62"/>
      <c r="C50" s="153" t="s">
        <v>8222</v>
      </c>
      <c r="D50" s="62" t="str">
        <f>IF(OR(RIGHT(LEFT(C50,10),2)="Z_",RIGHT(LEFT(C50,10),2)="N_",RIGHT(LEFT(C50,10),2)="H_",RIGHT(LEFT(C50,11),3)="URH"), LEFT(C50,7), RIGHT(C50,7))</f>
        <v>SUO_171</v>
      </c>
      <c r="E50" s="153"/>
      <c r="F50" s="153"/>
      <c r="G50" s="153" t="s">
        <v>8223</v>
      </c>
      <c r="H50" s="71">
        <f ca="1">NOW() - G50+ TIME(1,0,0)</f>
        <v>9.5061226852218766E-2</v>
      </c>
      <c r="I50" s="153"/>
      <c r="J50" s="153"/>
      <c r="K50" s="153"/>
      <c r="L50" s="153"/>
      <c r="M50" s="153"/>
      <c r="N50" s="153" t="s">
        <v>5872</v>
      </c>
      <c r="O50" s="62"/>
      <c r="P50" s="62"/>
      <c r="Q50" s="62"/>
      <c r="R50" s="62"/>
      <c r="S50" s="60" t="str">
        <f>VLOOKUP(D50,'ALL SITES DOWN'!D:D,1,0)</f>
        <v>SUO_171</v>
      </c>
    </row>
    <row r="51" spans="1:19" x14ac:dyDescent="0.3">
      <c r="A51" s="62"/>
      <c r="B51" s="62"/>
      <c r="C51" s="62" t="s">
        <v>8224</v>
      </c>
      <c r="D51" s="62" t="str">
        <f>IF(OR(RIGHT(LEFT(C51,10),2)="Z_",RIGHT(LEFT(C51,10),2)="N_",RIGHT(LEFT(C51,10),2)="H_",RIGHT(LEFT(C51,11),3)="URH"), LEFT(C51,7), RIGHT(C51,7))</f>
        <v>LIT_593</v>
      </c>
      <c r="E51" s="62"/>
      <c r="F51" s="62"/>
      <c r="G51" s="62" t="s">
        <v>8225</v>
      </c>
      <c r="H51" s="71">
        <f ca="1">NOW() - G51+ TIME(1,0,0)</f>
        <v>9.9760300926088036E-2</v>
      </c>
      <c r="I51" s="62"/>
      <c r="J51" s="62"/>
      <c r="K51" s="62"/>
      <c r="L51" s="62"/>
      <c r="M51" s="62"/>
      <c r="N51" s="62" t="s">
        <v>5873</v>
      </c>
      <c r="O51" s="62"/>
      <c r="P51" s="62"/>
      <c r="Q51" s="62"/>
      <c r="R51" s="62"/>
      <c r="S51" s="60" t="str">
        <f>VLOOKUP(D51,'ALL SITES DOWN'!D:D,1,0)</f>
        <v>LIT_593</v>
      </c>
    </row>
    <row r="52" spans="1:19" x14ac:dyDescent="0.3">
      <c r="A52" s="62"/>
      <c r="B52" s="62"/>
      <c r="C52" s="153" t="s">
        <v>8226</v>
      </c>
      <c r="D52" s="62" t="str">
        <f>IF(OR(RIGHT(LEFT(C52,10),2)="Z_",RIGHT(LEFT(C52,10),2)="N_",RIGHT(LEFT(C52,10),2)="H_",RIGHT(LEFT(C52,11),3)="URH"), LEFT(C52,7), RIGHT(C52,7))</f>
        <v>OST_228</v>
      </c>
      <c r="E52" s="153"/>
      <c r="F52" s="153"/>
      <c r="G52" s="153" t="s">
        <v>8227</v>
      </c>
      <c r="H52" s="71">
        <f ca="1">NOW() - G52+ TIME(1,0,0)</f>
        <v>0.1007093750037408</v>
      </c>
      <c r="I52" s="153"/>
      <c r="J52" s="153"/>
      <c r="K52" s="153"/>
      <c r="L52" s="153"/>
      <c r="M52" s="153"/>
      <c r="N52" s="153" t="s">
        <v>5872</v>
      </c>
      <c r="O52" s="62"/>
      <c r="P52" s="62"/>
      <c r="Q52" s="62"/>
      <c r="R52" s="62"/>
      <c r="S52" s="60" t="str">
        <f>VLOOKUP(D52,'ALL SITES DOWN'!D:D,1,0)</f>
        <v>OST_228</v>
      </c>
    </row>
    <row r="53" spans="1:19" hidden="1" x14ac:dyDescent="0.3">
      <c r="A53" s="62"/>
      <c r="B53" s="62"/>
      <c r="C53" s="153" t="s">
        <v>8089</v>
      </c>
      <c r="D53" s="62" t="str">
        <f>IF(OR(RIGHT(LEFT(C53,10),2)="Z_",RIGHT(LEFT(C53,10),2)="N_",RIGHT(LEFT(C53,10),2)="H_",RIGHT(LEFT(C53,11),3)="URH"), LEFT(C53,7), RIGHT(C53,7))</f>
        <v>NRD_010</v>
      </c>
      <c r="E53" s="153"/>
      <c r="F53" s="153"/>
      <c r="G53" s="153" t="s">
        <v>8088</v>
      </c>
      <c r="H53" s="71">
        <f ca="1">NOW() - G53+ TIME(1,0,0)</f>
        <v>0.10675104167118357</v>
      </c>
      <c r="I53" s="153"/>
      <c r="J53" s="153"/>
      <c r="K53" s="153"/>
      <c r="L53" s="153"/>
      <c r="M53" s="153"/>
      <c r="N53" s="153" t="s">
        <v>5872</v>
      </c>
      <c r="O53" s="62"/>
      <c r="P53" s="62"/>
      <c r="Q53" s="62"/>
      <c r="R53" s="62"/>
      <c r="S53" s="60" t="str">
        <f>VLOOKUP(D53,'ALL SITES DOWN'!D:D,1,0)</f>
        <v>NRD_010</v>
      </c>
    </row>
    <row r="54" spans="1:19" hidden="1" x14ac:dyDescent="0.3">
      <c r="A54" s="62"/>
      <c r="B54" s="62"/>
      <c r="C54" s="62" t="s">
        <v>8091</v>
      </c>
      <c r="D54" s="62" t="str">
        <f>IF(OR(RIGHT(LEFT(C54,10),2)="Z_",RIGHT(LEFT(C54,10),2)="N_",RIGHT(LEFT(C54,10),2)="H_",RIGHT(LEFT(C54,11),3)="URH"), LEFT(C54,7), RIGHT(C54,7))</f>
        <v>LIT_771</v>
      </c>
      <c r="E54" s="62"/>
      <c r="F54" s="62"/>
      <c r="G54" s="62" t="s">
        <v>8092</v>
      </c>
      <c r="H54" s="71">
        <f ca="1">NOW() - G54+ TIME(1,0,0)</f>
        <v>0.10745706018739534</v>
      </c>
      <c r="I54" s="62"/>
      <c r="J54" s="62"/>
      <c r="K54" s="62"/>
      <c r="L54" s="62"/>
      <c r="M54" s="62"/>
      <c r="N54" s="62" t="s">
        <v>5873</v>
      </c>
      <c r="O54" s="62"/>
      <c r="P54" s="62"/>
      <c r="Q54" s="62"/>
      <c r="R54" s="62"/>
      <c r="S54" s="60" t="str">
        <f>VLOOKUP(D54,'ALL SITES DOWN'!D:D,1,0)</f>
        <v>LIT_771</v>
      </c>
    </row>
    <row r="55" spans="1:19" hidden="1" x14ac:dyDescent="0.3">
      <c r="A55" s="62"/>
      <c r="B55" s="62"/>
      <c r="C55" s="153" t="s">
        <v>8093</v>
      </c>
      <c r="D55" s="62" t="str">
        <f>IF(OR(RIGHT(LEFT(C55,10),2)="Z_",RIGHT(LEFT(C55,10),2)="N_",RIGHT(LEFT(C55,10),2)="H_",RIGHT(LEFT(C55,11),3)="URH"), LEFT(C55,7), RIGHT(C55,7))</f>
        <v>SUD_155</v>
      </c>
      <c r="E55" s="153"/>
      <c r="F55" s="153"/>
      <c r="G55" s="153" t="s">
        <v>8094</v>
      </c>
      <c r="H55" s="71">
        <f ca="1">NOW() - G55+ TIME(1,0,0)</f>
        <v>0.11381122685512915</v>
      </c>
      <c r="I55" s="153"/>
      <c r="J55" s="153"/>
      <c r="K55" s="153"/>
      <c r="L55" s="153"/>
      <c r="M55" s="153"/>
      <c r="N55" s="153" t="s">
        <v>5872</v>
      </c>
      <c r="O55" s="62"/>
      <c r="P55" s="62"/>
      <c r="Q55" s="62"/>
      <c r="R55" s="62"/>
      <c r="S55" s="60" t="str">
        <f>VLOOKUP(D55,'ALL SITES DOWN'!D:D,1,0)</f>
        <v>SUD_155</v>
      </c>
    </row>
    <row r="56" spans="1:19" hidden="1" x14ac:dyDescent="0.3">
      <c r="A56" s="62"/>
      <c r="B56" s="62"/>
      <c r="C56" s="62" t="s">
        <v>8095</v>
      </c>
      <c r="D56" s="62" t="str">
        <f>IF(OR(RIGHT(LEFT(C56,10),2)="Z_",RIGHT(LEFT(C56,10),2)="N_",RIGHT(LEFT(C56,10),2)="H_",RIGHT(LEFT(C56,11),3)="URH"), LEFT(C56,7), RIGHT(C56,7))</f>
        <v>CTR_657</v>
      </c>
      <c r="E56" s="62"/>
      <c r="F56" s="62"/>
      <c r="G56" s="62" t="s">
        <v>8096</v>
      </c>
      <c r="H56" s="71">
        <f ca="1">NOW() - G56+ TIME(1,0,0)</f>
        <v>0.11650798611177984</v>
      </c>
      <c r="I56" s="62"/>
      <c r="J56" s="62"/>
      <c r="K56" s="62"/>
      <c r="L56" s="62"/>
      <c r="M56" s="62"/>
      <c r="N56" s="62" t="s">
        <v>5873</v>
      </c>
      <c r="O56" s="62"/>
      <c r="P56" s="62"/>
      <c r="Q56" s="62"/>
      <c r="R56" s="62"/>
      <c r="S56" s="60" t="str">
        <f>VLOOKUP(D56,'ALL SITES DOWN'!D:D,1,0)</f>
        <v>CTR_657</v>
      </c>
    </row>
    <row r="57" spans="1:19" hidden="1" x14ac:dyDescent="0.3">
      <c r="A57" s="62"/>
      <c r="B57" s="62"/>
      <c r="C57" s="62" t="s">
        <v>8097</v>
      </c>
      <c r="D57" s="62" t="str">
        <f>IF(OR(RIGHT(LEFT(C57,10),2)="Z_",RIGHT(LEFT(C57,10),2)="N_",RIGHT(LEFT(C57,10),2)="H_",RIGHT(LEFT(C57,11),3)="URH"), LEFT(C57,7), RIGHT(C57,7))</f>
        <v>CTR_457</v>
      </c>
      <c r="E57" s="62"/>
      <c r="F57" s="62"/>
      <c r="G57" s="62" t="s">
        <v>8098</v>
      </c>
      <c r="H57" s="71">
        <f ca="1">NOW() - G57+ TIME(1,0,0)</f>
        <v>0.12059363426184669</v>
      </c>
      <c r="I57" s="62"/>
      <c r="J57" s="62"/>
      <c r="K57" s="62"/>
      <c r="L57" s="62"/>
      <c r="M57" s="62"/>
      <c r="N57" s="62" t="s">
        <v>5873</v>
      </c>
      <c r="O57" s="62"/>
      <c r="P57" s="62"/>
      <c r="Q57" s="62"/>
      <c r="R57" s="62"/>
      <c r="S57" s="60" t="str">
        <f>VLOOKUP(D57,'ALL SITES DOWN'!D:D,1,0)</f>
        <v>CTR_457</v>
      </c>
    </row>
    <row r="58" spans="1:19" hidden="1" x14ac:dyDescent="0.3">
      <c r="A58" s="62"/>
      <c r="B58" s="62"/>
      <c r="C58" s="153" t="s">
        <v>7273</v>
      </c>
      <c r="D58" s="62" t="str">
        <f>IF(OR(RIGHT(LEFT(C58,10),2)="Z_",RIGHT(LEFT(C58,10),2)="N_",RIGHT(LEFT(C58,10),2)="H_",RIGHT(LEFT(C58,11),3)="URH"), LEFT(C58,7), RIGHT(C58,7))</f>
        <v>OST_396</v>
      </c>
      <c r="E58" s="153"/>
      <c r="F58" s="153"/>
      <c r="G58" s="153" t="s">
        <v>8099</v>
      </c>
      <c r="H58" s="71">
        <f ca="1">NOW() - G58+ TIME(1,0,0)</f>
        <v>0.13047789351791531</v>
      </c>
      <c r="I58" s="153"/>
      <c r="J58" s="153"/>
      <c r="K58" s="153"/>
      <c r="L58" s="153"/>
      <c r="M58" s="153"/>
      <c r="N58" s="153" t="s">
        <v>5872</v>
      </c>
      <c r="O58" s="62"/>
      <c r="P58" s="62"/>
      <c r="Q58" s="62"/>
      <c r="R58" s="62"/>
      <c r="S58" s="60" t="str">
        <f>VLOOKUP(D58,'ALL SITES DOWN'!D:D,1,0)</f>
        <v>OST_396</v>
      </c>
    </row>
    <row r="59" spans="1:19" hidden="1" x14ac:dyDescent="0.3">
      <c r="A59" s="62"/>
      <c r="B59" s="62"/>
      <c r="C59" s="62" t="s">
        <v>8100</v>
      </c>
      <c r="D59" s="62" t="str">
        <f>IF(OR(RIGHT(LEFT(C59,10),2)="Z_",RIGHT(LEFT(C59,10),2)="N_",RIGHT(LEFT(C59,10),2)="H_",RIGHT(LEFT(C59,11),3)="URH"), LEFT(C59,7), RIGHT(C59,7))</f>
        <v>LIT_684</v>
      </c>
      <c r="E59" s="62"/>
      <c r="F59" s="62"/>
      <c r="G59" s="62" t="s">
        <v>8101</v>
      </c>
      <c r="H59" s="71">
        <f ca="1">NOW() - G59+ TIME(1,0,0)</f>
        <v>0.13695937500112146</v>
      </c>
      <c r="I59" s="62"/>
      <c r="J59" s="62"/>
      <c r="K59" s="62"/>
      <c r="L59" s="62"/>
      <c r="M59" s="62"/>
      <c r="N59" s="62" t="s">
        <v>5873</v>
      </c>
      <c r="O59" s="62"/>
      <c r="P59" s="62"/>
      <c r="Q59" s="62"/>
      <c r="R59" s="62"/>
      <c r="S59" s="60" t="str">
        <f>VLOOKUP(D59,'ALL SITES DOWN'!D:D,1,0)</f>
        <v>LIT_684</v>
      </c>
    </row>
    <row r="60" spans="1:19" hidden="1" x14ac:dyDescent="0.3">
      <c r="A60" s="62"/>
      <c r="B60" s="62"/>
      <c r="C60" s="153" t="s">
        <v>7372</v>
      </c>
      <c r="D60" s="62" t="str">
        <f>IF(OR(RIGHT(LEFT(C60,10),2)="Z_",RIGHT(LEFT(C60,10),2)="N_",RIGHT(LEFT(C60,10),2)="H_",RIGHT(LEFT(C60,11),3)="URH"), LEFT(C60,7), RIGHT(C60,7))</f>
        <v>SUO_173</v>
      </c>
      <c r="E60" s="153"/>
      <c r="F60" s="153"/>
      <c r="G60" s="153" t="s">
        <v>8102</v>
      </c>
      <c r="H60" s="71">
        <f ca="1">NOW() - G60+ TIME(1,0,0)</f>
        <v>0.14599872685600226</v>
      </c>
      <c r="I60" s="153"/>
      <c r="J60" s="153"/>
      <c r="K60" s="153"/>
      <c r="L60" s="153"/>
      <c r="M60" s="153"/>
      <c r="N60" s="153" t="s">
        <v>5872</v>
      </c>
      <c r="O60" s="62"/>
      <c r="P60" s="62"/>
      <c r="Q60" s="62"/>
      <c r="R60" s="62"/>
      <c r="S60" s="60" t="str">
        <f>VLOOKUP(D60,'ALL SITES DOWN'!D:D,1,0)</f>
        <v>SUO_173</v>
      </c>
    </row>
    <row r="61" spans="1:19" hidden="1" x14ac:dyDescent="0.3">
      <c r="A61" s="62"/>
      <c r="B61" s="62"/>
      <c r="C61" s="153" t="s">
        <v>8103</v>
      </c>
      <c r="D61" s="62" t="str">
        <f>IF(OR(RIGHT(LEFT(C61,10),2)="Z_",RIGHT(LEFT(C61,10),2)="N_",RIGHT(LEFT(C61,10),2)="H_",RIGHT(LEFT(C61,11),3)="URH"), LEFT(C61,7), RIGHT(C61,7))</f>
        <v>NRD_167</v>
      </c>
      <c r="E61" s="153"/>
      <c r="F61" s="153"/>
      <c r="G61" s="153" t="s">
        <v>8104</v>
      </c>
      <c r="H61" s="71">
        <f ca="1">NOW() - G61+ TIME(1,0,0)</f>
        <v>0.14633437500257665</v>
      </c>
      <c r="I61" s="153"/>
      <c r="J61" s="153"/>
      <c r="K61" s="153"/>
      <c r="L61" s="153"/>
      <c r="M61" s="153"/>
      <c r="N61" s="153" t="s">
        <v>5872</v>
      </c>
      <c r="O61" s="62"/>
      <c r="P61" s="62"/>
      <c r="Q61" s="62"/>
      <c r="R61" s="62"/>
      <c r="S61" s="60" t="str">
        <f>VLOOKUP(D61,'ALL SITES DOWN'!D:D,1,0)</f>
        <v>NRD_167</v>
      </c>
    </row>
    <row r="62" spans="1:19" hidden="1" x14ac:dyDescent="0.3">
      <c r="A62" s="62"/>
      <c r="B62" s="62"/>
      <c r="C62" s="62" t="s">
        <v>8105</v>
      </c>
      <c r="D62" s="62" t="s">
        <v>8106</v>
      </c>
      <c r="E62" s="62"/>
      <c r="F62" s="62"/>
      <c r="G62" s="62" t="s">
        <v>8107</v>
      </c>
      <c r="H62" s="71">
        <f ca="1">NOW() - G62+ TIME(1,0,0)</f>
        <v>0.15716770833629803</v>
      </c>
      <c r="I62" s="62"/>
      <c r="J62" s="62"/>
      <c r="K62" s="62"/>
      <c r="L62" s="62"/>
      <c r="M62" s="62"/>
      <c r="N62" s="62" t="s">
        <v>5873</v>
      </c>
      <c r="O62" s="62"/>
      <c r="P62" s="62"/>
      <c r="Q62" s="62"/>
      <c r="R62" s="62"/>
      <c r="S62" s="60" t="str">
        <f>VLOOKUP(D62,'ALL SITES DOWN'!D:D,1,0)</f>
        <v>LIT_934</v>
      </c>
    </row>
    <row r="63" spans="1:19" hidden="1" x14ac:dyDescent="0.3">
      <c r="A63" s="62"/>
      <c r="B63" s="62"/>
      <c r="C63" s="62" t="s">
        <v>8108</v>
      </c>
      <c r="D63" s="62" t="str">
        <f>IF(OR(RIGHT(LEFT(C63,10),2)="Z_",RIGHT(LEFT(C63,10),2)="N_",RIGHT(LEFT(C63,10),2)="H_",RIGHT(LEFT(C63,11),3)="URH"), LEFT(C63,7), RIGHT(C63,7))</f>
        <v>LIT_078</v>
      </c>
      <c r="E63" s="62"/>
      <c r="F63" s="62"/>
      <c r="G63" s="62" t="s">
        <v>8109</v>
      </c>
      <c r="H63" s="71">
        <f ca="1">NOW() - G63+ TIME(1,0,0)</f>
        <v>0.15717928240580173</v>
      </c>
      <c r="I63" s="62"/>
      <c r="J63" s="62"/>
      <c r="K63" s="62"/>
      <c r="L63" s="62"/>
      <c r="M63" s="62"/>
      <c r="N63" s="62" t="s">
        <v>5873</v>
      </c>
      <c r="O63" s="62"/>
      <c r="P63" s="62"/>
      <c r="Q63" s="62"/>
      <c r="R63" s="62"/>
      <c r="S63" s="60" t="str">
        <f>VLOOKUP(D63,'ALL SITES DOWN'!D:D,1,0)</f>
        <v>LIT_078</v>
      </c>
    </row>
    <row r="64" spans="1:19" hidden="1" x14ac:dyDescent="0.3">
      <c r="A64" s="62"/>
      <c r="B64" s="62"/>
      <c r="C64" s="62" t="s">
        <v>8110</v>
      </c>
      <c r="D64" s="62" t="str">
        <f>IF(OR(RIGHT(LEFT(C64,10),2)="Z_",RIGHT(LEFT(C64,10),2)="N_",RIGHT(LEFT(C64,10),2)="H_",RIGHT(LEFT(C64,11),3)="URH"), LEFT(C64,7), RIGHT(C64,7))</f>
        <v>LIT_978</v>
      </c>
      <c r="E64" s="62"/>
      <c r="F64" s="62"/>
      <c r="G64" s="62" t="s">
        <v>8111</v>
      </c>
      <c r="H64" s="71">
        <f ca="1">NOW() - G64+ TIME(1,0,0)</f>
        <v>0.15719085648258138</v>
      </c>
      <c r="I64" s="62"/>
      <c r="J64" s="62"/>
      <c r="K64" s="62"/>
      <c r="L64" s="62"/>
      <c r="M64" s="62"/>
      <c r="N64" s="62" t="s">
        <v>5873</v>
      </c>
      <c r="O64" s="62"/>
      <c r="P64" s="62"/>
      <c r="Q64" s="62"/>
      <c r="R64" s="62"/>
      <c r="S64" s="60" t="str">
        <f>VLOOKUP(D64,'ALL SITES DOWN'!D:D,1,0)</f>
        <v>LIT_978</v>
      </c>
    </row>
    <row r="65" spans="1:19" hidden="1" x14ac:dyDescent="0.3">
      <c r="A65" s="62"/>
      <c r="B65" s="62"/>
      <c r="C65" s="153" t="s">
        <v>7582</v>
      </c>
      <c r="D65" s="62" t="str">
        <f>IF(OR(RIGHT(LEFT(C65,10),2)="Z_",RIGHT(LEFT(C65,10),2)="N_",RIGHT(LEFT(C65,10),2)="H_",RIGHT(LEFT(C65,11),3)="URH"), LEFT(C65,7), RIGHT(C65,7))</f>
        <v>SUO_241</v>
      </c>
      <c r="E65" s="153"/>
      <c r="F65" s="153"/>
      <c r="G65" s="153" t="s">
        <v>8112</v>
      </c>
      <c r="H65" s="71">
        <f ca="1">NOW() - G65+ TIME(1,0,0)</f>
        <v>0.17293159722127407</v>
      </c>
      <c r="I65" s="153"/>
      <c r="J65" s="153"/>
      <c r="K65" s="153"/>
      <c r="L65" s="153"/>
      <c r="M65" s="153"/>
      <c r="N65" s="153" t="s">
        <v>5872</v>
      </c>
      <c r="O65" s="62"/>
      <c r="P65" s="62"/>
      <c r="Q65" s="62"/>
      <c r="R65" s="62"/>
      <c r="S65" s="60" t="str">
        <f>VLOOKUP(D65,'ALL SITES DOWN'!D:D,1,0)</f>
        <v>SUO_241</v>
      </c>
    </row>
    <row r="66" spans="1:19" hidden="1" x14ac:dyDescent="0.3">
      <c r="A66" s="62"/>
      <c r="B66" s="62"/>
      <c r="C66" s="62" t="s">
        <v>8228</v>
      </c>
      <c r="D66" s="62" t="str">
        <f>IF(OR(RIGHT(LEFT(C66,10),2)="Z_",RIGHT(LEFT(C66,10),2)="N_",RIGHT(LEFT(C66,10),2)="H_",RIGHT(LEFT(C66,11),3)="URH"), LEFT(C66,7), RIGHT(C66,7))</f>
        <v>SUO_165</v>
      </c>
      <c r="E66" s="62"/>
      <c r="F66" s="62"/>
      <c r="G66" s="175">
        <v>46140.654178240744</v>
      </c>
      <c r="H66" s="71">
        <f ca="1">NOW() - G66+ TIME(1,0,0)</f>
        <v>0.17768854166448969</v>
      </c>
      <c r="I66" s="175"/>
      <c r="J66" s="175"/>
      <c r="K66" s="175"/>
      <c r="L66" s="175"/>
      <c r="M66" s="175"/>
      <c r="N66" s="62" t="s">
        <v>98</v>
      </c>
      <c r="O66" s="62"/>
      <c r="P66" s="62"/>
      <c r="Q66" s="62"/>
      <c r="R66" s="62"/>
      <c r="S66" s="60" t="str">
        <f>VLOOKUP(D66,'ALL SITES DOWN'!D:D,1,0)</f>
        <v>SUO_165</v>
      </c>
    </row>
    <row r="67" spans="1:19" hidden="1" x14ac:dyDescent="0.3">
      <c r="A67" s="62"/>
      <c r="B67" s="62"/>
      <c r="C67" s="62" t="s">
        <v>7993</v>
      </c>
      <c r="D67" s="62" t="str">
        <f>IF(OR(RIGHT(LEFT(C67,10),2)="Z_",RIGHT(LEFT(C67,10),2)="N_",RIGHT(LEFT(C67,10),2)="H_",RIGHT(LEFT(C67,11),3)="URH"), LEFT(C67,7), RIGHT(C67,7))</f>
        <v>SUD_053</v>
      </c>
      <c r="E67" s="62"/>
      <c r="F67" s="62"/>
      <c r="G67" s="62" t="s">
        <v>7994</v>
      </c>
      <c r="H67" s="71">
        <f ca="1">NOW() - G67+ TIME(1,0,0)</f>
        <v>0.23770011573894104</v>
      </c>
      <c r="I67" s="62"/>
      <c r="J67" s="62"/>
      <c r="K67" s="62"/>
      <c r="L67" s="62"/>
      <c r="M67" s="62"/>
      <c r="N67" s="62" t="s">
        <v>5873</v>
      </c>
      <c r="O67" s="62"/>
      <c r="P67" s="62"/>
      <c r="Q67" s="62"/>
      <c r="R67" s="62"/>
      <c r="S67" s="60" t="str">
        <f>VLOOKUP(D67,'ALL SITES DOWN'!D:D,1,0)</f>
        <v>SUD_053</v>
      </c>
    </row>
    <row r="68" spans="1:19" hidden="1" x14ac:dyDescent="0.3">
      <c r="A68" s="62"/>
      <c r="B68" s="62"/>
      <c r="C68" s="62" t="s">
        <v>7995</v>
      </c>
      <c r="D68" s="62" t="str">
        <f>IF(OR(RIGHT(LEFT(C68,10),2)="Z_",RIGHT(LEFT(C68,10),2)="N_",RIGHT(LEFT(C68,10),2)="H_",RIGHT(LEFT(C68,11),3)="URH"), LEFT(C68,7), RIGHT(C68,7))</f>
        <v>SUD_176</v>
      </c>
      <c r="E68" s="62"/>
      <c r="F68" s="62"/>
      <c r="G68" s="62" t="s">
        <v>7996</v>
      </c>
      <c r="H68" s="71">
        <f ca="1">NOW() - G68+ TIME(1,0,0)</f>
        <v>0.23771168981572069</v>
      </c>
      <c r="I68" s="62"/>
      <c r="J68" s="62"/>
      <c r="K68" s="62"/>
      <c r="L68" s="62"/>
      <c r="M68" s="62"/>
      <c r="N68" s="62" t="s">
        <v>5873</v>
      </c>
      <c r="O68" s="62"/>
      <c r="P68" s="62"/>
      <c r="Q68" s="62"/>
      <c r="R68" s="62"/>
      <c r="S68" s="60" t="str">
        <f>VLOOKUP(D68,'ALL SITES DOWN'!D:D,1,0)</f>
        <v>SUD_176</v>
      </c>
    </row>
    <row r="69" spans="1:19" hidden="1" x14ac:dyDescent="0.3">
      <c r="A69" s="62"/>
      <c r="B69" s="62"/>
      <c r="C69" s="62" t="s">
        <v>7997</v>
      </c>
      <c r="D69" s="62" t="str">
        <f>IF(OR(RIGHT(LEFT(C69,10),2)="Z_",RIGHT(LEFT(C69,10),2)="N_",RIGHT(LEFT(C69,10),2)="H_",RIGHT(LEFT(C69,11),3)="URH"), LEFT(C69,7), RIGHT(C69,7))</f>
        <v>SUD_021</v>
      </c>
      <c r="E69" s="62"/>
      <c r="F69" s="62"/>
      <c r="G69" s="62" t="s">
        <v>7998</v>
      </c>
      <c r="H69" s="71">
        <f ca="1">NOW() - G69+ TIME(1,0,0)</f>
        <v>0.23772326389250034</v>
      </c>
      <c r="I69" s="62"/>
      <c r="J69" s="62"/>
      <c r="K69" s="62"/>
      <c r="L69" s="62"/>
      <c r="M69" s="62"/>
      <c r="N69" s="62" t="s">
        <v>5873</v>
      </c>
      <c r="O69" s="62"/>
      <c r="P69" s="62"/>
      <c r="Q69" s="62"/>
      <c r="R69" s="62"/>
      <c r="S69" s="60" t="str">
        <f>VLOOKUP(D69,'ALL SITES DOWN'!D:D,1,0)</f>
        <v>SUD_021</v>
      </c>
    </row>
    <row r="70" spans="1:19" hidden="1" x14ac:dyDescent="0.3">
      <c r="A70" s="62"/>
      <c r="B70" s="62"/>
      <c r="C70" s="62" t="s">
        <v>7999</v>
      </c>
      <c r="D70" s="62" t="str">
        <f>IF(OR(RIGHT(LEFT(C70,10),2)="Z_",RIGHT(LEFT(C70,10),2)="N_",RIGHT(LEFT(C70,10),2)="H_",RIGHT(LEFT(C70,11),3)="URH"), LEFT(C70,7), RIGHT(C70,7))</f>
        <v>SUD_079</v>
      </c>
      <c r="E70" s="62"/>
      <c r="F70" s="62"/>
      <c r="G70" s="62" t="s">
        <v>8000</v>
      </c>
      <c r="H70" s="71">
        <f ca="1">NOW() - G70+ TIME(1,0,0)</f>
        <v>0.23827881944695642</v>
      </c>
      <c r="I70" s="62"/>
      <c r="J70" s="62"/>
      <c r="K70" s="62"/>
      <c r="L70" s="62"/>
      <c r="M70" s="62"/>
      <c r="N70" s="62" t="s">
        <v>5873</v>
      </c>
      <c r="O70" s="62"/>
      <c r="P70" s="62"/>
      <c r="Q70" s="62"/>
      <c r="R70" s="62"/>
      <c r="S70" s="60" t="str">
        <f>VLOOKUP(D70,'ALL SITES DOWN'!D:D,1,0)</f>
        <v>SUD_079</v>
      </c>
    </row>
    <row r="71" spans="1:19" hidden="1" x14ac:dyDescent="0.3">
      <c r="A71" s="62"/>
      <c r="B71" s="62"/>
      <c r="C71" s="62" t="s">
        <v>8002</v>
      </c>
      <c r="D71" s="62" t="str">
        <f>IF(OR(RIGHT(LEFT(C71,10),2)="Z_",RIGHT(LEFT(C71,10),2)="N_",RIGHT(LEFT(C71,10),2)="H_",RIGHT(LEFT(C71,11),3)="URH"), LEFT(C71,7), RIGHT(C71,7))</f>
        <v>SUO_061</v>
      </c>
      <c r="E71" s="62"/>
      <c r="F71" s="62"/>
      <c r="G71" s="62" t="s">
        <v>8003</v>
      </c>
      <c r="H71" s="71">
        <f ca="1">NOW() - G71+ TIME(1,0,0)</f>
        <v>0.24504965277689431</v>
      </c>
      <c r="I71" s="62"/>
      <c r="J71" s="62"/>
      <c r="K71" s="62"/>
      <c r="L71" s="62"/>
      <c r="M71" s="62"/>
      <c r="N71" s="62" t="s">
        <v>5873</v>
      </c>
      <c r="O71" s="62"/>
      <c r="P71" s="62"/>
      <c r="Q71" s="62"/>
      <c r="R71" s="62"/>
      <c r="S71" s="60" t="str">
        <f>VLOOKUP(D71,'ALL SITES DOWN'!D:D,1,0)</f>
        <v>SUO_061</v>
      </c>
    </row>
    <row r="72" spans="1:19" hidden="1" x14ac:dyDescent="0.3">
      <c r="A72" s="62"/>
      <c r="B72" s="62"/>
      <c r="C72" s="62" t="s">
        <v>8004</v>
      </c>
      <c r="D72" s="62" t="str">
        <f>IF(OR(RIGHT(LEFT(C72,10),2)="Z_",RIGHT(LEFT(C72,10),2)="N_",RIGHT(LEFT(C72,10),2)="H_",RIGHT(LEFT(C72,11),3)="URH"), LEFT(C72,7), RIGHT(C72,7))</f>
        <v>LIT_670</v>
      </c>
      <c r="E72" s="62"/>
      <c r="F72" s="62"/>
      <c r="G72" s="62" t="s">
        <v>8005</v>
      </c>
      <c r="H72" s="71">
        <f ca="1">NOW() - G72+ TIME(1,0,0)</f>
        <v>0.24506122685367396</v>
      </c>
      <c r="I72" s="62"/>
      <c r="J72" s="62"/>
      <c r="K72" s="62"/>
      <c r="L72" s="62"/>
      <c r="M72" s="62"/>
      <c r="N72" s="62" t="s">
        <v>5873</v>
      </c>
      <c r="O72" s="62"/>
      <c r="P72" s="62"/>
      <c r="Q72" s="62"/>
      <c r="R72" s="62"/>
      <c r="S72" s="60" t="str">
        <f>VLOOKUP(D72,'ALL SITES DOWN'!D:D,1,0)</f>
        <v>LIT_670</v>
      </c>
    </row>
    <row r="73" spans="1:19" hidden="1" x14ac:dyDescent="0.3">
      <c r="A73" s="62"/>
      <c r="B73" s="62"/>
      <c r="C73" s="153" t="s">
        <v>8006</v>
      </c>
      <c r="D73" s="62" t="str">
        <f>IF(OR(RIGHT(LEFT(C73,10),2)="Z_",RIGHT(LEFT(C73,10),2)="N_",RIGHT(LEFT(C73,10),2)="H_",RIGHT(LEFT(C73,11),3)="URH"), LEFT(C73,7), RIGHT(C73,7))</f>
        <v>NRD_264</v>
      </c>
      <c r="E73" s="153"/>
      <c r="F73" s="153"/>
      <c r="G73" s="153" t="s">
        <v>8007</v>
      </c>
      <c r="H73" s="71">
        <f ca="1">NOW() - G73+ TIME(1,0,0)</f>
        <v>0.24826724537221403</v>
      </c>
      <c r="I73" s="153"/>
      <c r="J73" s="153"/>
      <c r="K73" s="153"/>
      <c r="L73" s="153"/>
      <c r="M73" s="153"/>
      <c r="N73" s="153" t="s">
        <v>5871</v>
      </c>
      <c r="O73" s="62"/>
      <c r="P73" s="62"/>
      <c r="Q73" s="62"/>
      <c r="R73" s="62"/>
      <c r="S73" s="60" t="str">
        <f>VLOOKUP(D73,'ALL SITES DOWN'!D:D,1,0)</f>
        <v>NRD_264</v>
      </c>
    </row>
    <row r="74" spans="1:19" hidden="1" x14ac:dyDescent="0.3">
      <c r="A74" s="62"/>
      <c r="B74" s="62"/>
      <c r="C74" s="62" t="s">
        <v>8008</v>
      </c>
      <c r="D74" s="62" t="str">
        <f>IF(OR(RIGHT(LEFT(C74,10),2)="Z_",RIGHT(LEFT(C74,10),2)="N_",RIGHT(LEFT(C74,10),2)="H_",RIGHT(LEFT(C74,11),3)="URH"), LEFT(C74,7), RIGHT(C74,7))</f>
        <v>LIT_364</v>
      </c>
      <c r="E74" s="62"/>
      <c r="F74" s="62"/>
      <c r="G74" s="62" t="s">
        <v>8009</v>
      </c>
      <c r="H74" s="71">
        <f ca="1">NOW() - G74+ TIME(1,0,0)</f>
        <v>0.24883437500344976</v>
      </c>
      <c r="I74" s="62"/>
      <c r="J74" s="62"/>
      <c r="K74" s="62"/>
      <c r="L74" s="62"/>
      <c r="M74" s="62"/>
      <c r="N74" s="62" t="s">
        <v>5873</v>
      </c>
      <c r="O74" s="62"/>
      <c r="P74" s="62"/>
      <c r="Q74" s="62"/>
      <c r="R74" s="62"/>
      <c r="S74" s="60" t="str">
        <f>VLOOKUP(D74,'ALL SITES DOWN'!D:D,1,0)</f>
        <v>LIT_364</v>
      </c>
    </row>
    <row r="75" spans="1:19" hidden="1" x14ac:dyDescent="0.3">
      <c r="A75" s="62"/>
      <c r="B75" s="62"/>
      <c r="C75" s="62" t="s">
        <v>8010</v>
      </c>
      <c r="D75" s="62" t="s">
        <v>7563</v>
      </c>
      <c r="E75" s="62"/>
      <c r="F75" s="62"/>
      <c r="G75" s="62" t="s">
        <v>8011</v>
      </c>
      <c r="H75" s="71">
        <f ca="1">NOW() - G75+ TIME(1,0,0)</f>
        <v>0.24884594907295346</v>
      </c>
      <c r="I75" s="62"/>
      <c r="J75" s="62"/>
      <c r="K75" s="62"/>
      <c r="L75" s="62"/>
      <c r="M75" s="62"/>
      <c r="N75" s="62" t="s">
        <v>5873</v>
      </c>
      <c r="O75" s="62"/>
      <c r="P75" s="62"/>
      <c r="Q75" s="62"/>
      <c r="R75" s="62"/>
      <c r="S75" s="60" t="str">
        <f>VLOOKUP(D75,'ALL SITES DOWN'!D:D,1,0)</f>
        <v>CTR_1197</v>
      </c>
    </row>
    <row r="76" spans="1:19" hidden="1" x14ac:dyDescent="0.3">
      <c r="A76" s="62"/>
      <c r="B76" s="62"/>
      <c r="C76" s="62" t="s">
        <v>8012</v>
      </c>
      <c r="D76" s="62" t="str">
        <f>IF(OR(RIGHT(LEFT(C76,10),2)="Z_",RIGHT(LEFT(C76,10),2)="N_",RIGHT(LEFT(C76,10),2)="H_",RIGHT(LEFT(C76,11),3)="URH"), LEFT(C76,7), RIGHT(C76,7))</f>
        <v>LIT_161</v>
      </c>
      <c r="E76" s="62"/>
      <c r="F76" s="62"/>
      <c r="G76" s="62" t="s">
        <v>8013</v>
      </c>
      <c r="H76" s="71">
        <f ca="1">NOW() - G76+ TIME(1,0,0)</f>
        <v>0.25829039352053468</v>
      </c>
      <c r="I76" s="62"/>
      <c r="J76" s="62"/>
      <c r="K76" s="62"/>
      <c r="L76" s="62"/>
      <c r="M76" s="62"/>
      <c r="N76" s="62" t="s">
        <v>5873</v>
      </c>
      <c r="O76" s="62"/>
      <c r="P76" s="62"/>
      <c r="Q76" s="62"/>
      <c r="R76" s="62"/>
      <c r="S76" s="60" t="str">
        <f>VLOOKUP(D76,'ALL SITES DOWN'!D:D,1,0)</f>
        <v>LIT_161</v>
      </c>
    </row>
    <row r="77" spans="1:19" hidden="1" x14ac:dyDescent="0.3">
      <c r="A77" s="62"/>
      <c r="B77" s="62"/>
      <c r="C77" s="62" t="s">
        <v>8014</v>
      </c>
      <c r="D77" s="62" t="s">
        <v>6707</v>
      </c>
      <c r="E77" s="62"/>
      <c r="F77" s="62"/>
      <c r="G77" s="62" t="s">
        <v>8015</v>
      </c>
      <c r="H77" s="71">
        <f ca="1">NOW() - G77+ TIME(1,0,0)</f>
        <v>0.25915844907528179</v>
      </c>
      <c r="I77" s="62"/>
      <c r="J77" s="62"/>
      <c r="K77" s="62"/>
      <c r="L77" s="62"/>
      <c r="M77" s="62"/>
      <c r="N77" s="62" t="s">
        <v>5873</v>
      </c>
      <c r="O77" s="62"/>
      <c r="P77" s="62"/>
      <c r="Q77" s="62"/>
      <c r="R77" s="62"/>
      <c r="S77" s="60" t="str">
        <f>VLOOKUP(D77,'ALL SITES DOWN'!D:D,1,0)</f>
        <v>CTR_1096</v>
      </c>
    </row>
    <row r="78" spans="1:19" hidden="1" x14ac:dyDescent="0.3">
      <c r="A78" s="62"/>
      <c r="B78" s="62"/>
      <c r="C78" s="62" t="s">
        <v>8016</v>
      </c>
      <c r="D78" s="62" t="str">
        <f>IF(OR(RIGHT(LEFT(C78,10),2)="Z_",RIGHT(LEFT(C78,10),2)="N_",RIGHT(LEFT(C78,10),2)="H_",RIGHT(LEFT(C78,11),3)="URH"), LEFT(C78,7), RIGHT(C78,7))</f>
        <v>LIT_520</v>
      </c>
      <c r="E78" s="62"/>
      <c r="F78" s="62"/>
      <c r="G78" s="62" t="s">
        <v>8017</v>
      </c>
      <c r="H78" s="71">
        <f ca="1">NOW() - G78+ TIME(1,0,0)</f>
        <v>0.25955196759120253</v>
      </c>
      <c r="I78" s="62"/>
      <c r="J78" s="62"/>
      <c r="K78" s="62"/>
      <c r="L78" s="62"/>
      <c r="M78" s="62"/>
      <c r="N78" s="62" t="s">
        <v>5873</v>
      </c>
      <c r="O78" s="62"/>
      <c r="P78" s="62"/>
      <c r="Q78" s="62"/>
      <c r="R78" s="62"/>
      <c r="S78" s="60" t="str">
        <f>VLOOKUP(D78,'ALL SITES DOWN'!D:D,1,0)</f>
        <v>LIT_520</v>
      </c>
    </row>
    <row r="79" spans="1:19" hidden="1" x14ac:dyDescent="0.3">
      <c r="A79" s="62"/>
      <c r="B79" s="62"/>
      <c r="C79" s="62" t="s">
        <v>8018</v>
      </c>
      <c r="D79" s="62" t="str">
        <f>IF(OR(RIGHT(LEFT(C79,10),2)="Z_",RIGHT(LEFT(C79,10),2)="N_",RIGHT(LEFT(C79,10),2)="H_",RIGHT(LEFT(C79,11),3)="URH"), LEFT(C79,7), RIGHT(C79,7))</f>
        <v>LIT_497</v>
      </c>
      <c r="E79" s="62"/>
      <c r="F79" s="62"/>
      <c r="G79" s="62" t="s">
        <v>8019</v>
      </c>
      <c r="H79" s="71">
        <f ca="1">NOW() - G79+ TIME(1,0,0)</f>
        <v>0.25994548611439922</v>
      </c>
      <c r="I79" s="62"/>
      <c r="J79" s="62"/>
      <c r="K79" s="62"/>
      <c r="L79" s="62"/>
      <c r="M79" s="62"/>
      <c r="N79" s="62" t="s">
        <v>5873</v>
      </c>
      <c r="O79" s="62"/>
      <c r="P79" s="62"/>
      <c r="Q79" s="62"/>
      <c r="R79" s="62"/>
      <c r="S79" s="60" t="str">
        <f>VLOOKUP(D79,'ALL SITES DOWN'!D:D,1,0)</f>
        <v>LIT_497</v>
      </c>
    </row>
    <row r="80" spans="1:19" hidden="1" x14ac:dyDescent="0.3">
      <c r="A80" s="62"/>
      <c r="B80" s="62"/>
      <c r="C80" s="62" t="s">
        <v>8020</v>
      </c>
      <c r="D80" s="62" t="s">
        <v>7009</v>
      </c>
      <c r="E80" s="62"/>
      <c r="F80" s="62"/>
      <c r="G80" s="62" t="s">
        <v>8021</v>
      </c>
      <c r="H80" s="71">
        <f ca="1">NOW() - G80+ TIME(1,0,0)</f>
        <v>0.26075567129979998</v>
      </c>
      <c r="I80" s="62"/>
      <c r="J80" s="62"/>
      <c r="K80" s="62"/>
      <c r="L80" s="62"/>
      <c r="M80" s="62"/>
      <c r="N80" s="62" t="s">
        <v>5873</v>
      </c>
      <c r="O80" s="62"/>
      <c r="P80" s="62"/>
      <c r="Q80" s="62"/>
      <c r="R80" s="62"/>
      <c r="S80" s="60" t="str">
        <f>VLOOKUP(D80,'ALL SITES DOWN'!D:D,1,0)</f>
        <v>LIT_1000</v>
      </c>
    </row>
    <row r="81" spans="1:19" hidden="1" x14ac:dyDescent="0.3">
      <c r="A81" s="62"/>
      <c r="B81" s="62"/>
      <c r="C81" s="153" t="s">
        <v>7552</v>
      </c>
      <c r="D81" s="62" t="str">
        <f>IF(OR(RIGHT(LEFT(C81,10),2)="Z_",RIGHT(LEFT(C81,10),2)="N_",RIGHT(LEFT(C81,10),2)="H_",RIGHT(LEFT(C81,11),3)="URH"), LEFT(C81,7), RIGHT(C81,7))</f>
        <v>EXN_246</v>
      </c>
      <c r="E81" s="153"/>
      <c r="F81" s="153"/>
      <c r="G81" s="153" t="s">
        <v>8022</v>
      </c>
      <c r="H81" s="71">
        <f ca="1">NOW() - G81+ TIME(1,0,0)</f>
        <v>0.26320937500228564</v>
      </c>
      <c r="I81" s="153"/>
      <c r="J81" s="153"/>
      <c r="K81" s="153"/>
      <c r="L81" s="153"/>
      <c r="M81" s="153"/>
      <c r="N81" s="153" t="s">
        <v>5872</v>
      </c>
      <c r="O81" s="62"/>
      <c r="P81" s="62"/>
      <c r="Q81" s="62"/>
      <c r="R81" s="62"/>
      <c r="S81" s="60" t="str">
        <f>VLOOKUP(D81,'ALL SITES DOWN'!D:D,1,0)</f>
        <v>EXN_246</v>
      </c>
    </row>
    <row r="82" spans="1:19" hidden="1" x14ac:dyDescent="0.3">
      <c r="A82" s="62"/>
      <c r="B82" s="62"/>
      <c r="C82" s="153" t="s">
        <v>8023</v>
      </c>
      <c r="D82" s="62" t="str">
        <f>IF(OR(RIGHT(LEFT(C82,10),2)="Z_",RIGHT(LEFT(C82,10),2)="N_",RIGHT(LEFT(C82,10),2)="H_",RIGHT(LEFT(C82,11),3)="URH"), LEFT(C82,7), RIGHT(C82,7))</f>
        <v>ADM_234</v>
      </c>
      <c r="E82" s="153"/>
      <c r="F82" s="153"/>
      <c r="G82" s="153" t="s">
        <v>8024</v>
      </c>
      <c r="H82" s="71">
        <f ca="1">NOW() - G82+ TIME(1,0,0)</f>
        <v>0.27087141204052995</v>
      </c>
      <c r="I82" s="153"/>
      <c r="J82" s="153"/>
      <c r="K82" s="153"/>
      <c r="L82" s="153"/>
      <c r="M82" s="153"/>
      <c r="N82" s="153" t="s">
        <v>5871</v>
      </c>
      <c r="O82" s="62"/>
      <c r="P82" s="62"/>
      <c r="Q82" s="62"/>
      <c r="R82" s="62"/>
      <c r="S82" s="60" t="str">
        <f>VLOOKUP(D82,'ALL SITES DOWN'!D:D,1,0)</f>
        <v>ADM_234</v>
      </c>
    </row>
    <row r="83" spans="1:19" hidden="1" x14ac:dyDescent="0.3">
      <c r="A83" s="62"/>
      <c r="B83" s="62"/>
      <c r="C83" s="153" t="s">
        <v>7548</v>
      </c>
      <c r="D83" s="62" t="str">
        <f>IF(OR(RIGHT(LEFT(C83,10),2)="Z_",RIGHT(LEFT(C83,10),2)="N_",RIGHT(LEFT(C83,10),2)="H_",RIGHT(LEFT(C83,11),3)="URH"), LEFT(C83,7), RIGHT(C83,7))</f>
        <v>ADM_236</v>
      </c>
      <c r="E83" s="153"/>
      <c r="F83" s="153"/>
      <c r="G83" s="153" t="s">
        <v>8025</v>
      </c>
      <c r="H83" s="71">
        <f ca="1">NOW() - G83+ TIME(1,0,0)</f>
        <v>0.27348715278155095</v>
      </c>
      <c r="I83" s="153"/>
      <c r="J83" s="153"/>
      <c r="K83" s="153"/>
      <c r="L83" s="153"/>
      <c r="M83" s="153"/>
      <c r="N83" s="153" t="s">
        <v>5872</v>
      </c>
      <c r="O83" s="62"/>
      <c r="P83" s="62"/>
      <c r="Q83" s="62"/>
      <c r="R83" s="62"/>
      <c r="S83" s="60" t="str">
        <f>VLOOKUP(D83,'ALL SITES DOWN'!D:D,1,0)</f>
        <v>ADM_236</v>
      </c>
    </row>
    <row r="84" spans="1:19" hidden="1" x14ac:dyDescent="0.3">
      <c r="A84" s="62"/>
      <c r="B84" s="62"/>
      <c r="C84" s="62" t="s">
        <v>7510</v>
      </c>
      <c r="D84" s="62" t="str">
        <f>IF(OR(RIGHT(LEFT(C84,10),2)="Z_",RIGHT(LEFT(C84,10),2)="N_",RIGHT(LEFT(C84,10),2)="H_",RIGHT(LEFT(C84,11),3)="URH"), LEFT(C84,7), RIGHT(C84,7))</f>
        <v>LIT_663</v>
      </c>
      <c r="E84" s="62"/>
      <c r="F84" s="62"/>
      <c r="G84" s="175">
        <v>46140.558182870373</v>
      </c>
      <c r="H84" s="71">
        <f ca="1">NOW() - G84+ TIME(1,0,0)</f>
        <v>0.27368391203587333</v>
      </c>
      <c r="I84" s="175"/>
      <c r="J84" s="175"/>
      <c r="K84" s="175"/>
      <c r="L84" s="175"/>
      <c r="M84" s="175"/>
      <c r="N84" s="62" t="s">
        <v>8026</v>
      </c>
      <c r="O84" s="62"/>
      <c r="P84" s="62"/>
      <c r="Q84" s="62"/>
      <c r="R84" s="62"/>
      <c r="S84" s="60" t="str">
        <f>VLOOKUP(D84,'ALL SITES DOWN'!D:D,1,0)</f>
        <v>LIT_663</v>
      </c>
    </row>
    <row r="85" spans="1:19" hidden="1" x14ac:dyDescent="0.3">
      <c r="A85" s="62"/>
      <c r="B85" s="62"/>
      <c r="C85" s="62" t="s">
        <v>8027</v>
      </c>
      <c r="D85" s="62" t="str">
        <f>IF(OR(RIGHT(LEFT(C85,10),2)="Z_",RIGHT(LEFT(C85,10),2)="N_",RIGHT(LEFT(C85,10),2)="H_",RIGHT(LEFT(C85,11),3)="URH"), LEFT(C85,7), RIGHT(C85,7))</f>
        <v>CTR_188</v>
      </c>
      <c r="E85" s="62"/>
      <c r="F85" s="62"/>
      <c r="G85" s="175">
        <v>46140.54896990741</v>
      </c>
      <c r="H85" s="71">
        <f ca="1">NOW() - G85+ TIME(1,0,0)</f>
        <v>0.28289687499879318</v>
      </c>
      <c r="I85" s="175"/>
      <c r="J85" s="175"/>
      <c r="K85" s="175"/>
      <c r="L85" s="175"/>
      <c r="M85" s="175"/>
      <c r="N85" s="62" t="s">
        <v>98</v>
      </c>
      <c r="O85" s="62"/>
      <c r="P85" s="62"/>
      <c r="Q85" s="62"/>
      <c r="R85" s="62"/>
      <c r="S85" s="60" t="str">
        <f>VLOOKUP(D85,'ALL SITES DOWN'!D:D,1,0)</f>
        <v>CTR_188</v>
      </c>
    </row>
    <row r="86" spans="1:19" hidden="1" x14ac:dyDescent="0.3">
      <c r="A86" s="62"/>
      <c r="B86" s="62"/>
      <c r="C86" s="62" t="s">
        <v>8028</v>
      </c>
      <c r="D86" s="62" t="str">
        <f>IF(OR(RIGHT(LEFT(C86,10),2)="Z_",RIGHT(LEFT(C86,10),2)="N_",RIGHT(LEFT(C86,10),2)="H_",RIGHT(LEFT(C86,11),3)="URH"), LEFT(C86,7), RIGHT(C86,7))</f>
        <v>LIT_512</v>
      </c>
      <c r="E86" s="62"/>
      <c r="F86" s="62"/>
      <c r="G86" s="62" t="s">
        <v>8029</v>
      </c>
      <c r="H86" s="71">
        <f ca="1">NOW() - G86+ TIME(1,0,0)</f>
        <v>0.29085983796054887</v>
      </c>
      <c r="I86" s="62"/>
      <c r="J86" s="62"/>
      <c r="K86" s="62"/>
      <c r="L86" s="62"/>
      <c r="M86" s="62"/>
      <c r="N86" s="62" t="s">
        <v>5873</v>
      </c>
      <c r="O86" s="62"/>
      <c r="P86" s="62"/>
      <c r="Q86" s="62"/>
      <c r="R86" s="62"/>
      <c r="S86" s="60" t="str">
        <f>VLOOKUP(D86,'ALL SITES DOWN'!D:D,1,0)</f>
        <v>LIT_512</v>
      </c>
    </row>
    <row r="87" spans="1:19" hidden="1" x14ac:dyDescent="0.3">
      <c r="A87" s="62"/>
      <c r="B87" s="62"/>
      <c r="C87" s="153" t="s">
        <v>7381</v>
      </c>
      <c r="D87" s="62" t="str">
        <f>IF(OR(RIGHT(LEFT(C87,10),2)="Z_",RIGHT(LEFT(C87,10),2)="N_",RIGHT(LEFT(C87,10),2)="H_",RIGHT(LEFT(C87,11),3)="URH"), LEFT(C87,7), RIGHT(C87,7))</f>
        <v>EXN_386</v>
      </c>
      <c r="E87" s="153"/>
      <c r="F87" s="153"/>
      <c r="G87" s="153" t="s">
        <v>7858</v>
      </c>
      <c r="H87" s="71">
        <f ca="1">NOW() - G87+ TIME(1,0,0)</f>
        <v>0.31445937499908422</v>
      </c>
      <c r="I87" s="153"/>
      <c r="J87" s="153"/>
      <c r="K87" s="153"/>
      <c r="L87" s="153"/>
      <c r="M87" s="153"/>
      <c r="N87" s="153" t="s">
        <v>5872</v>
      </c>
      <c r="O87" s="62"/>
      <c r="P87" s="62"/>
      <c r="Q87" s="62"/>
      <c r="R87" s="62"/>
      <c r="S87" s="60" t="str">
        <f>VLOOKUP(D87,'ALL SITES DOWN'!D:D,1,0)</f>
        <v>EXN_386</v>
      </c>
    </row>
    <row r="88" spans="1:19" hidden="1" x14ac:dyDescent="0.3">
      <c r="A88" s="62"/>
      <c r="B88" s="62"/>
      <c r="C88" s="153" t="s">
        <v>7861</v>
      </c>
      <c r="D88" s="62" t="str">
        <f>IF(OR(RIGHT(LEFT(C88,10),2)="Z_",RIGHT(LEFT(C88,10),2)="N_",RIGHT(LEFT(C88,10),2)="H_",RIGHT(LEFT(C88,11),3)="URH"), LEFT(C88,7), RIGHT(C88,7))</f>
        <v>NRD_158</v>
      </c>
      <c r="E88" s="153"/>
      <c r="F88" s="153"/>
      <c r="G88" s="153" t="s">
        <v>7862</v>
      </c>
      <c r="H88" s="71">
        <f ca="1">NOW() - G88+ TIME(1,0,0)</f>
        <v>0.33391539351820637</v>
      </c>
      <c r="I88" s="153"/>
      <c r="J88" s="153"/>
      <c r="K88" s="153"/>
      <c r="L88" s="153"/>
      <c r="M88" s="153"/>
      <c r="N88" s="153" t="s">
        <v>5871</v>
      </c>
      <c r="O88" s="62"/>
      <c r="P88" s="62"/>
      <c r="Q88" s="62"/>
      <c r="R88" s="62"/>
      <c r="S88" s="60" t="str">
        <f>VLOOKUP(D88,'ALL SITES DOWN'!D:D,1,0)</f>
        <v>NRD_158</v>
      </c>
    </row>
    <row r="89" spans="1:19" hidden="1" x14ac:dyDescent="0.3">
      <c r="A89" s="62"/>
      <c r="B89" s="62"/>
      <c r="C89" s="62" t="s">
        <v>7863</v>
      </c>
      <c r="D89" s="62" t="str">
        <f>IF(OR(RIGHT(LEFT(C89,10),2)="Z_",RIGHT(LEFT(C89,10),2)="N_",RIGHT(LEFT(C89,10),2)="H_",RIGHT(LEFT(C89,11),3)="URH"), LEFT(C89,7), RIGHT(C89,7))</f>
        <v>CTR_356</v>
      </c>
      <c r="E89" s="62"/>
      <c r="F89" s="62"/>
      <c r="G89" s="62" t="s">
        <v>7864</v>
      </c>
      <c r="H89" s="71">
        <f ca="1">NOW() - G89+ TIME(1,0,0)</f>
        <v>0.34728344907731906</v>
      </c>
      <c r="I89" s="62"/>
      <c r="J89" s="62"/>
      <c r="K89" s="62"/>
      <c r="L89" s="62"/>
      <c r="M89" s="62"/>
      <c r="N89" s="62" t="s">
        <v>5873</v>
      </c>
      <c r="O89" s="62"/>
      <c r="P89" s="62"/>
      <c r="Q89" s="62"/>
      <c r="R89" s="62"/>
      <c r="S89" s="60" t="str">
        <f>VLOOKUP(D89,'ALL SITES DOWN'!D:D,1,0)</f>
        <v>CTR_356</v>
      </c>
    </row>
    <row r="90" spans="1:19" hidden="1" x14ac:dyDescent="0.3">
      <c r="A90" s="62"/>
      <c r="B90" s="62"/>
      <c r="C90" s="62" t="s">
        <v>7865</v>
      </c>
      <c r="D90" s="62" t="s">
        <v>7866</v>
      </c>
      <c r="E90" s="62"/>
      <c r="F90" s="62"/>
      <c r="G90" s="62" t="s">
        <v>7867</v>
      </c>
      <c r="H90" s="71">
        <f ca="1">NOW() - G90+ TIME(1,0,0)</f>
        <v>0.35117233796578756</v>
      </c>
      <c r="I90" s="62"/>
      <c r="J90" s="62"/>
      <c r="K90" s="62"/>
      <c r="L90" s="62"/>
      <c r="M90" s="62"/>
      <c r="N90" s="62" t="s">
        <v>5873</v>
      </c>
      <c r="O90" s="62"/>
      <c r="P90" s="62"/>
      <c r="Q90" s="62"/>
      <c r="R90" s="62"/>
      <c r="S90" s="60" t="str">
        <f>VLOOKUP(D90,'ALL SITES DOWN'!D:D,1,0)</f>
        <v>CTR_1065</v>
      </c>
    </row>
    <row r="91" spans="1:19" hidden="1" x14ac:dyDescent="0.3">
      <c r="A91" s="62"/>
      <c r="B91" s="62"/>
      <c r="C91" s="62" t="s">
        <v>7868</v>
      </c>
      <c r="D91" s="62" t="str">
        <f>IF(OR(RIGHT(LEFT(C91,10),2)="Z_",RIGHT(LEFT(C91,10),2)="N_",RIGHT(LEFT(C91,10),2)="H_",RIGHT(LEFT(C91,11),3)="URH"), LEFT(C91,7), RIGHT(C91,7))</f>
        <v>ADM_063</v>
      </c>
      <c r="E91" s="62"/>
      <c r="F91" s="62"/>
      <c r="G91" s="175">
        <v>46140.475543981483</v>
      </c>
      <c r="H91" s="71">
        <f ca="1">NOW() - G91+ TIME(1,0,0)</f>
        <v>0.35632280092492391</v>
      </c>
      <c r="I91" s="175"/>
      <c r="J91" s="175"/>
      <c r="K91" s="175"/>
      <c r="L91" s="175"/>
      <c r="M91" s="175"/>
      <c r="N91" s="62" t="s">
        <v>98</v>
      </c>
      <c r="O91" s="62"/>
      <c r="P91" s="62"/>
      <c r="Q91" s="62"/>
      <c r="R91" s="62"/>
      <c r="S91" s="60" t="str">
        <f>VLOOKUP(D91,'ALL SITES DOWN'!D:D,1,0)</f>
        <v>ADM_063</v>
      </c>
    </row>
    <row r="92" spans="1:19" hidden="1" x14ac:dyDescent="0.3">
      <c r="A92" s="62"/>
      <c r="B92" s="62"/>
      <c r="C92" s="62" t="s">
        <v>7869</v>
      </c>
      <c r="D92" s="62" t="str">
        <f>IF(OR(RIGHT(LEFT(C92,10),2)="Z_",RIGHT(LEFT(C92,10),2)="N_",RIGHT(LEFT(C92,10),2)="H_",RIGHT(LEFT(C92,11),3)="URH"), LEFT(C92,7), RIGHT(C92,7))</f>
        <v>ADM_122</v>
      </c>
      <c r="E92" s="62"/>
      <c r="F92" s="62"/>
      <c r="G92" s="175">
        <v>46140.472210648149</v>
      </c>
      <c r="H92" s="71">
        <f ca="1">NOW() - G92+ TIME(1,0,0)</f>
        <v>0.35965613425893633</v>
      </c>
      <c r="I92" s="175"/>
      <c r="J92" s="175"/>
      <c r="K92" s="175"/>
      <c r="L92" s="175"/>
      <c r="M92" s="175"/>
      <c r="N92" s="62" t="s">
        <v>98</v>
      </c>
      <c r="O92" s="62"/>
      <c r="P92" s="62"/>
      <c r="Q92" s="62"/>
      <c r="R92" s="62"/>
      <c r="S92" s="60" t="str">
        <f>VLOOKUP(D92,'ALL SITES DOWN'!D:D,1,0)</f>
        <v>ADM_122</v>
      </c>
    </row>
    <row r="93" spans="1:19" hidden="1" x14ac:dyDescent="0.3">
      <c r="A93" s="62"/>
      <c r="B93" s="62"/>
      <c r="C93" s="153" t="s">
        <v>7870</v>
      </c>
      <c r="D93" s="62" t="str">
        <f>IF(OR(RIGHT(LEFT(C93,10),2)="Z_",RIGHT(LEFT(C93,10),2)="N_",RIGHT(LEFT(C93,10),2)="H_",RIGHT(LEFT(C93,11),3)="URH"), LEFT(C93,7), RIGHT(C93,7))</f>
        <v>ADM_190</v>
      </c>
      <c r="E93" s="153"/>
      <c r="F93" s="153"/>
      <c r="G93" s="153" t="s">
        <v>7871</v>
      </c>
      <c r="H93" s="71">
        <f ca="1">NOW() - G93+ TIME(1,0,0)</f>
        <v>0.36070937499850214</v>
      </c>
      <c r="I93" s="153"/>
      <c r="J93" s="153"/>
      <c r="K93" s="153"/>
      <c r="L93" s="153"/>
      <c r="M93" s="153"/>
      <c r="N93" s="153" t="s">
        <v>5872</v>
      </c>
      <c r="O93" s="62"/>
      <c r="P93" s="62"/>
      <c r="Q93" s="62"/>
      <c r="R93" s="62"/>
      <c r="S93" s="60" t="str">
        <f>VLOOKUP(D93,'ALL SITES DOWN'!D:D,1,0)</f>
        <v>ADM_190</v>
      </c>
    </row>
    <row r="94" spans="1:19" hidden="1" x14ac:dyDescent="0.3">
      <c r="A94" s="62"/>
      <c r="B94" s="62"/>
      <c r="C94" s="62" t="s">
        <v>7807</v>
      </c>
      <c r="D94" s="62" t="str">
        <f>IF(OR(RIGHT(LEFT(C94,10),2)="Z_",RIGHT(LEFT(C94,10),2)="N_",RIGHT(LEFT(C94,10),2)="H_",RIGHT(LEFT(C94,11),3)="URH"), LEFT(C94,7), RIGHT(C94,7))</f>
        <v>CTR_776</v>
      </c>
      <c r="E94" s="62"/>
      <c r="F94" s="62"/>
      <c r="G94" s="62" t="s">
        <v>7808</v>
      </c>
      <c r="H94" s="71">
        <f ca="1">NOW() - G94+ TIME(1,0,0)</f>
        <v>0.37760752314594964</v>
      </c>
      <c r="I94" s="62"/>
      <c r="J94" s="62"/>
      <c r="K94" s="62"/>
      <c r="L94" s="62"/>
      <c r="M94" s="62"/>
      <c r="N94" s="62" t="s">
        <v>5873</v>
      </c>
      <c r="O94" s="62"/>
      <c r="P94" s="62"/>
      <c r="Q94" s="62"/>
      <c r="R94" s="62"/>
      <c r="S94" s="60" t="str">
        <f>VLOOKUP(D94,'ALL SITES DOWN'!D:D,1,0)</f>
        <v>CTR_776</v>
      </c>
    </row>
    <row r="95" spans="1:19" hidden="1" x14ac:dyDescent="0.3">
      <c r="A95" s="62"/>
      <c r="B95" s="62"/>
      <c r="C95" s="62" t="s">
        <v>7810</v>
      </c>
      <c r="D95" s="62" t="s">
        <v>7850</v>
      </c>
      <c r="E95" s="62"/>
      <c r="F95" s="62"/>
      <c r="G95" s="62" t="s">
        <v>7811</v>
      </c>
      <c r="H95" s="71">
        <f ca="1">NOW() - G95+ TIME(1,0,0)</f>
        <v>0.4516005787033161</v>
      </c>
      <c r="I95" s="62"/>
      <c r="J95" s="62"/>
      <c r="K95" s="62"/>
      <c r="L95" s="62"/>
      <c r="M95" s="62"/>
      <c r="N95" s="62" t="s">
        <v>5873</v>
      </c>
      <c r="O95" s="62"/>
      <c r="P95" s="62"/>
      <c r="Q95" s="62"/>
      <c r="R95" s="62"/>
      <c r="S95" s="60" t="str">
        <f>VLOOKUP(D95,'ALL SITES DOWN'!D:D,1,0)</f>
        <v>CTR_1199</v>
      </c>
    </row>
    <row r="96" spans="1:19" hidden="1" x14ac:dyDescent="0.3">
      <c r="A96" s="62"/>
      <c r="B96" s="62"/>
      <c r="C96" s="153" t="s">
        <v>7812</v>
      </c>
      <c r="D96" s="62" t="str">
        <f>IF(OR(RIGHT(LEFT(C96,10),2)="Z_",RIGHT(LEFT(C96,10),2)="N_",RIGHT(LEFT(C96,10),2)="H_",RIGHT(LEFT(C96,11),3)="URH"), LEFT(C96,7), RIGHT(C96,7))</f>
        <v>NRD_205</v>
      </c>
      <c r="E96" s="153"/>
      <c r="F96" s="153"/>
      <c r="G96" s="153" t="s">
        <v>7813</v>
      </c>
      <c r="H96" s="71">
        <f ca="1">NOW() - G96+ TIME(1,0,0)</f>
        <v>0.45226030092696118</v>
      </c>
      <c r="I96" s="153"/>
      <c r="J96" s="153"/>
      <c r="K96" s="153"/>
      <c r="L96" s="153"/>
      <c r="M96" s="153"/>
      <c r="N96" s="153" t="s">
        <v>5872</v>
      </c>
      <c r="O96" s="62"/>
      <c r="P96" s="62"/>
      <c r="Q96" s="62"/>
      <c r="R96" s="62"/>
      <c r="S96" s="60" t="str">
        <f>VLOOKUP(D96,'ALL SITES DOWN'!D:D,1,0)</f>
        <v>NRD_205</v>
      </c>
    </row>
    <row r="97" spans="1:19" hidden="1" x14ac:dyDescent="0.3">
      <c r="A97" s="62"/>
      <c r="B97" s="62"/>
      <c r="C97" s="62" t="s">
        <v>7373</v>
      </c>
      <c r="D97" s="62" t="s">
        <v>7375</v>
      </c>
      <c r="E97" s="62"/>
      <c r="F97" s="62"/>
      <c r="G97" s="62" t="s">
        <v>7756</v>
      </c>
      <c r="H97" s="71">
        <f ca="1">NOW() - G97+ TIME(1,0,0)</f>
        <v>0.70995706018826843</v>
      </c>
      <c r="I97" s="62"/>
      <c r="J97" s="62"/>
      <c r="K97" s="62"/>
      <c r="L97" s="62"/>
      <c r="M97" s="62"/>
      <c r="N97" s="62" t="s">
        <v>5873</v>
      </c>
      <c r="O97" s="62"/>
      <c r="P97" s="62"/>
      <c r="Q97" s="62"/>
      <c r="R97" s="62"/>
      <c r="S97" s="60" t="str">
        <f>VLOOKUP(D97,'ALL SITES DOWN'!D:D,1,0)</f>
        <v>SUD_269</v>
      </c>
    </row>
    <row r="98" spans="1:19" hidden="1" x14ac:dyDescent="0.3">
      <c r="A98" s="62"/>
      <c r="B98" s="62"/>
      <c r="C98" s="62" t="s">
        <v>7754</v>
      </c>
      <c r="D98" s="62" t="str">
        <f>IF(OR(RIGHT(LEFT(C98,10),2)="Z_",RIGHT(LEFT(C98,10),2)="N_",RIGHT(LEFT(C98,10),2)="H_",RIGHT(LEFT(C98,11),3)="URH"), LEFT(C98,7), RIGHT(C98,7))</f>
        <v>CTR_160</v>
      </c>
      <c r="E98" s="62"/>
      <c r="F98" s="62"/>
      <c r="G98" s="62" t="s">
        <v>7577</v>
      </c>
      <c r="H98" s="71">
        <f ca="1">NOW() - G98+ TIME(1,0,0)</f>
        <v>0.89261909722214716</v>
      </c>
      <c r="I98" s="62"/>
      <c r="J98" s="62"/>
      <c r="K98" s="62"/>
      <c r="L98" s="62"/>
      <c r="M98" s="62"/>
      <c r="N98" s="62" t="s">
        <v>5873</v>
      </c>
      <c r="O98" s="62"/>
      <c r="P98" s="62"/>
      <c r="Q98" s="62"/>
      <c r="R98" s="62"/>
      <c r="S98" s="60" t="str">
        <f>VLOOKUP(D98,'ALL SITES DOWN'!D:D,1,0)</f>
        <v>CTR_160</v>
      </c>
    </row>
    <row r="99" spans="1:19" hidden="1" x14ac:dyDescent="0.3">
      <c r="A99" s="62"/>
      <c r="B99" s="62"/>
      <c r="C99" s="62" t="s">
        <v>7753</v>
      </c>
      <c r="D99" s="62" t="str">
        <f>IF(OR(RIGHT(LEFT(C99,10),2)="Z_",RIGHT(LEFT(C99,10),2)="N_",RIGHT(LEFT(C99,10),2)="H_",RIGHT(LEFT(C99,11),3)="URH"), LEFT(C99,7), RIGHT(C99,7))</f>
        <v>CTR_599</v>
      </c>
      <c r="E99" s="62"/>
      <c r="F99" s="62"/>
      <c r="G99" s="62" t="s">
        <v>7575</v>
      </c>
      <c r="H99" s="71">
        <f ca="1">NOW() - G99+ TIME(1,0,0)</f>
        <v>0.89292002314565855</v>
      </c>
      <c r="I99" s="62"/>
      <c r="J99" s="62"/>
      <c r="K99" s="62"/>
      <c r="L99" s="62"/>
      <c r="M99" s="62"/>
      <c r="N99" s="62" t="s">
        <v>5873</v>
      </c>
      <c r="O99" s="62"/>
      <c r="P99" s="62"/>
      <c r="Q99" s="62"/>
      <c r="R99" s="62"/>
      <c r="S99" s="60" t="str">
        <f>VLOOKUP(D99,'ALL SITES DOWN'!D:D,1,0)</f>
        <v>CTR_599</v>
      </c>
    </row>
    <row r="100" spans="1:19" hidden="1" x14ac:dyDescent="0.3">
      <c r="A100" s="62"/>
      <c r="B100" s="62"/>
      <c r="C100" s="62" t="s">
        <v>7571</v>
      </c>
      <c r="D100" s="62" t="str">
        <f>IF(OR(RIGHT(LEFT(C100,10),2)="Z_",RIGHT(LEFT(C100,10),2)="N_",RIGHT(LEFT(C100,10),2)="H_",RIGHT(LEFT(C100,11),3)="URH"), LEFT(C100,7), RIGHT(C100,7))</f>
        <v>EST_010</v>
      </c>
      <c r="E100" s="62"/>
      <c r="F100" s="62"/>
      <c r="G100" s="175">
        <v>46139.893043981479</v>
      </c>
      <c r="H100" s="71">
        <f ca="1">NOW() - G100+ TIME(1,0,0)</f>
        <v>0.93882280092899839</v>
      </c>
      <c r="I100" s="175"/>
      <c r="J100" s="175"/>
      <c r="K100" s="175"/>
      <c r="L100" s="175"/>
      <c r="M100" s="175"/>
      <c r="N100" s="62" t="s">
        <v>98</v>
      </c>
      <c r="O100" s="62"/>
      <c r="P100" s="62"/>
      <c r="Q100" s="62"/>
      <c r="R100" s="62"/>
      <c r="S100" s="60" t="str">
        <f>VLOOKUP(D100,'ALL SITES DOWN'!D:D,1,0)</f>
        <v>EST_010</v>
      </c>
    </row>
    <row r="101" spans="1:19" hidden="1" x14ac:dyDescent="0.3">
      <c r="A101" s="62"/>
      <c r="B101" s="62"/>
      <c r="C101" s="62" t="s">
        <v>7383</v>
      </c>
      <c r="D101" s="62" t="s">
        <v>6969</v>
      </c>
      <c r="E101" s="62"/>
      <c r="F101" s="62"/>
      <c r="G101" s="62" t="s">
        <v>7566</v>
      </c>
      <c r="H101" s="71">
        <f ca="1">NOW() - G101+ TIME(1,0,0)</f>
        <v>0.9685450231506062</v>
      </c>
      <c r="I101" s="62"/>
      <c r="J101" s="62"/>
      <c r="K101" s="62"/>
      <c r="L101" s="62"/>
      <c r="M101" s="62"/>
      <c r="N101" s="62" t="s">
        <v>5873</v>
      </c>
      <c r="O101" s="62"/>
      <c r="P101" s="62"/>
      <c r="Q101" s="62"/>
      <c r="R101" s="62"/>
      <c r="S101" s="60" t="str">
        <f>VLOOKUP(D101,'ALL SITES DOWN'!D:D,1,0)</f>
        <v>CTR_1162</v>
      </c>
    </row>
    <row r="102" spans="1:19" hidden="1" x14ac:dyDescent="0.3">
      <c r="A102" s="62"/>
      <c r="B102" s="62"/>
      <c r="C102" s="62" t="s">
        <v>7752</v>
      </c>
      <c r="D102" s="62" t="str">
        <f>IF(OR(RIGHT(LEFT(C102,10),2)="Z_",RIGHT(LEFT(C102,10),2)="N_",RIGHT(LEFT(C102,10),2)="H_",RIGHT(LEFT(C102,11),3)="URH"), LEFT(C102,7), RIGHT(C102,7))</f>
        <v>CTR_799</v>
      </c>
      <c r="E102" s="62"/>
      <c r="F102" s="62"/>
      <c r="G102" s="62" t="s">
        <v>7556</v>
      </c>
      <c r="H102" s="71">
        <f ca="1">NOW() - G102+ TIME(1,0,0)</f>
        <v>1.0668667824090032</v>
      </c>
      <c r="I102" s="62"/>
      <c r="J102" s="62"/>
      <c r="K102" s="62"/>
      <c r="L102" s="62"/>
      <c r="M102" s="62"/>
      <c r="N102" s="62" t="s">
        <v>5873</v>
      </c>
      <c r="O102" s="62"/>
      <c r="P102" s="62"/>
      <c r="Q102" s="62"/>
      <c r="R102" s="62"/>
      <c r="S102" s="60" t="str">
        <f>VLOOKUP(D102,'ALL SITES DOWN'!D:D,1,0)</f>
        <v>CTR_799</v>
      </c>
    </row>
    <row r="103" spans="1:19" hidden="1" x14ac:dyDescent="0.3">
      <c r="A103" s="62"/>
      <c r="B103" s="62"/>
      <c r="C103" s="153" t="s">
        <v>7382</v>
      </c>
      <c r="D103" s="62" t="str">
        <f>IF(OR(RIGHT(LEFT(C103,10),2)="Z_",RIGHT(LEFT(C103,10),2)="N_",RIGHT(LEFT(C103,10),2)="H_",RIGHT(LEFT(C103,11),3)="URH"), LEFT(C103,7), RIGHT(C103,7))</f>
        <v>EXN_082</v>
      </c>
      <c r="E103" s="153"/>
      <c r="F103" s="153"/>
      <c r="G103" s="153" t="s">
        <v>7550</v>
      </c>
      <c r="H103" s="71">
        <f ca="1">NOW() - G103+ TIME(1,0,0)</f>
        <v>1.1460913194484117</v>
      </c>
      <c r="I103" s="153"/>
      <c r="J103" s="153"/>
      <c r="K103" s="153"/>
      <c r="L103" s="153"/>
      <c r="M103" s="153"/>
      <c r="N103" s="153" t="s">
        <v>5872</v>
      </c>
      <c r="O103" s="62"/>
      <c r="P103" s="62"/>
      <c r="Q103" s="62"/>
      <c r="R103" s="62"/>
      <c r="S103" s="60" t="str">
        <f>VLOOKUP(D103,'ALL SITES DOWN'!D:D,1,0)</f>
        <v>EXN_082</v>
      </c>
    </row>
    <row r="104" spans="1:19" hidden="1" x14ac:dyDescent="0.3">
      <c r="A104" s="62"/>
      <c r="B104" s="62"/>
      <c r="C104" s="62" t="s">
        <v>7543</v>
      </c>
      <c r="D104" s="62" t="str">
        <f>IF(OR(RIGHT(LEFT(C104,10),2)="Z_",RIGHT(LEFT(C104,10),2)="N_",RIGHT(LEFT(C104,10),2)="H_",RIGHT(LEFT(C104,11),3)="URH"), LEFT(C104,7), RIGHT(C104,7))</f>
        <v>CTR_860</v>
      </c>
      <c r="E104" s="62"/>
      <c r="F104" s="62"/>
      <c r="G104" s="175">
        <v>46139.569976851853</v>
      </c>
      <c r="H104" s="71">
        <f ca="1">NOW() - G104+ TIME(1,0,0)</f>
        <v>1.2618899305549955</v>
      </c>
      <c r="I104" s="175"/>
      <c r="J104" s="175"/>
      <c r="K104" s="175"/>
      <c r="L104" s="175"/>
      <c r="M104" s="175"/>
      <c r="N104" s="62" t="s">
        <v>98</v>
      </c>
      <c r="O104" s="62"/>
      <c r="P104" s="62"/>
      <c r="Q104" s="62"/>
      <c r="R104" s="62"/>
      <c r="S104" s="60" t="str">
        <f>VLOOKUP(D104,'ALL SITES DOWN'!D:D,1,0)</f>
        <v>CTR_860</v>
      </c>
    </row>
    <row r="105" spans="1:19" hidden="1" x14ac:dyDescent="0.3">
      <c r="A105" s="62"/>
      <c r="B105" s="62"/>
      <c r="C105" s="62" t="s">
        <v>7378</v>
      </c>
      <c r="D105" s="62" t="str">
        <f>IF(OR(RIGHT(LEFT(C105,10),2)="Z_",RIGHT(LEFT(C105,10),2)="N_",RIGHT(LEFT(C105,10),2)="H_",RIGHT(LEFT(C105,11),3)="URH"), LEFT(C105,7), RIGHT(C105,7))</f>
        <v>CTR_684</v>
      </c>
      <c r="E105" s="62"/>
      <c r="F105" s="62"/>
      <c r="G105" s="175">
        <v>46139.228807870371</v>
      </c>
      <c r="H105" s="71">
        <f ca="1">NOW() - G105+ TIME(1,0,0)</f>
        <v>1.6030589120370375</v>
      </c>
      <c r="I105" s="175"/>
      <c r="J105" s="175"/>
      <c r="K105" s="175"/>
      <c r="L105" s="175"/>
      <c r="M105" s="175"/>
      <c r="N105" s="62" t="s">
        <v>98</v>
      </c>
      <c r="O105" s="62"/>
      <c r="P105" s="62"/>
      <c r="Q105" s="62"/>
      <c r="R105" s="62"/>
      <c r="S105" s="60" t="str">
        <f>VLOOKUP(D105,'ALL SITES DOWN'!D:D,1,0)</f>
        <v>CTR_684</v>
      </c>
    </row>
    <row r="106" spans="1:19" hidden="1" x14ac:dyDescent="0.3">
      <c r="A106" s="62"/>
      <c r="B106" s="62"/>
      <c r="C106" s="62" t="s">
        <v>7751</v>
      </c>
      <c r="D106" s="62" t="str">
        <f>IF(OR(RIGHT(LEFT(C106,10),2)="Z_",RIGHT(LEFT(C106,10),2)="N_",RIGHT(LEFT(C106,10),2)="H_",RIGHT(LEFT(C106,11),3)="URH"), LEFT(C106,7), RIGHT(C106,7))</f>
        <v>CTR_449</v>
      </c>
      <c r="E106" s="62"/>
      <c r="F106" s="62"/>
      <c r="G106" s="62" t="s">
        <v>7538</v>
      </c>
      <c r="H106" s="71">
        <f ca="1">NOW() - G106+ TIME(1,0,0)</f>
        <v>1.6113343749990843</v>
      </c>
      <c r="I106" s="62"/>
      <c r="J106" s="62"/>
      <c r="K106" s="62"/>
      <c r="L106" s="62"/>
      <c r="M106" s="62"/>
      <c r="N106" s="62" t="s">
        <v>5873</v>
      </c>
      <c r="O106" s="62"/>
      <c r="P106" s="62"/>
      <c r="Q106" s="62"/>
      <c r="R106" s="62"/>
      <c r="S106" s="60" t="str">
        <f>VLOOKUP(D106,'ALL SITES DOWN'!D:D,1,0)</f>
        <v>CTR_449</v>
      </c>
    </row>
    <row r="107" spans="1:19" hidden="1" x14ac:dyDescent="0.3">
      <c r="A107" s="62"/>
      <c r="B107" s="62"/>
      <c r="C107" s="62" t="s">
        <v>7537</v>
      </c>
      <c r="D107" s="62" t="str">
        <f>IF(OR(RIGHT(LEFT(C107,10),2)="Z_",RIGHT(LEFT(C107,10),2)="N_",RIGHT(LEFT(C107,10),2)="H_",RIGHT(LEFT(C107,11),3)="URH"), LEFT(C107,7), RIGHT(C107,7))</f>
        <v>NRD_056</v>
      </c>
      <c r="E107" s="62"/>
      <c r="F107" s="62"/>
      <c r="G107" s="175">
        <v>46139.090983796297</v>
      </c>
      <c r="H107" s="71">
        <f ca="1">NOW() - G107+ TIME(1,0,0)</f>
        <v>1.7408829861111978</v>
      </c>
      <c r="I107" s="175"/>
      <c r="J107" s="175"/>
      <c r="K107" s="175"/>
      <c r="L107" s="175"/>
      <c r="M107" s="175"/>
      <c r="N107" s="62" t="s">
        <v>98</v>
      </c>
      <c r="O107" s="62"/>
      <c r="P107" s="62"/>
      <c r="Q107" s="62"/>
      <c r="R107" s="62"/>
      <c r="S107" s="60" t="str">
        <f>VLOOKUP(D107,'ALL SITES DOWN'!D:D,1,0)</f>
        <v>NRD_056</v>
      </c>
    </row>
    <row r="108" spans="1:19" hidden="1" x14ac:dyDescent="0.3">
      <c r="A108" s="62"/>
      <c r="B108" s="62"/>
      <c r="C108" s="153" t="s">
        <v>7534</v>
      </c>
      <c r="D108" s="62" t="str">
        <f>IF(OR(RIGHT(LEFT(C108,10),2)="Z_",RIGHT(LEFT(C108,10),2)="N_",RIGHT(LEFT(C108,10),2)="H_",RIGHT(LEFT(C108,11),3)="URH"), LEFT(C108,7), RIGHT(C108,7))</f>
        <v>ADM_250</v>
      </c>
      <c r="E108" s="153"/>
      <c r="F108" s="153"/>
      <c r="G108" s="153" t="s">
        <v>7536</v>
      </c>
      <c r="H108" s="71">
        <f ca="1">NOW() - G108+ TIME(1,0,0)</f>
        <v>1.7631167824098763</v>
      </c>
      <c r="I108" s="153"/>
      <c r="J108" s="153"/>
      <c r="K108" s="153"/>
      <c r="L108" s="153"/>
      <c r="M108" s="153"/>
      <c r="N108" s="153" t="s">
        <v>5872</v>
      </c>
      <c r="O108" s="62"/>
      <c r="P108" s="62"/>
      <c r="Q108" s="62"/>
      <c r="R108" s="62"/>
      <c r="S108" s="60" t="str">
        <f>VLOOKUP(D108,'ALL SITES DOWN'!D:D,1,0)</f>
        <v>ADM_250</v>
      </c>
    </row>
    <row r="109" spans="1:19" hidden="1" x14ac:dyDescent="0.3">
      <c r="A109" s="62"/>
      <c r="B109" s="62"/>
      <c r="C109" s="62" t="s">
        <v>7532</v>
      </c>
      <c r="D109" s="62" t="str">
        <f>IF(OR(RIGHT(LEFT(C109,10),2)="Z_",RIGHT(LEFT(C109,10),2)="N_",RIGHT(LEFT(C109,10),2)="H_",RIGHT(LEFT(C109,11),3)="URH"), LEFT(C109,7), RIGHT(C109,7))</f>
        <v>SUO_133</v>
      </c>
      <c r="E109" s="62"/>
      <c r="F109" s="62"/>
      <c r="G109" s="175">
        <v>46138.936157407406</v>
      </c>
      <c r="H109" s="71">
        <f ca="1">NOW() - G109+ TIME(1,0,0)</f>
        <v>1.8957093750019947</v>
      </c>
      <c r="I109" s="175"/>
      <c r="J109" s="175"/>
      <c r="K109" s="175"/>
      <c r="L109" s="175"/>
      <c r="M109" s="175"/>
      <c r="N109" s="62" t="s">
        <v>6918</v>
      </c>
      <c r="O109" s="62"/>
      <c r="P109" s="62"/>
      <c r="Q109" s="62"/>
      <c r="R109" s="62"/>
      <c r="S109" s="60" t="str">
        <f>VLOOKUP(D109,'ALL SITES DOWN'!D:D,1,0)</f>
        <v>SUO_133</v>
      </c>
    </row>
    <row r="110" spans="1:19" hidden="1" x14ac:dyDescent="0.3">
      <c r="A110" s="62"/>
      <c r="B110" s="62"/>
      <c r="C110" s="153" t="s">
        <v>6653</v>
      </c>
      <c r="D110" s="62" t="str">
        <f>IF(OR(RIGHT(LEFT(C110,10),2)="Z_",RIGHT(LEFT(C110,10),2)="N_",RIGHT(LEFT(C110,10),2)="H_",RIGHT(LEFT(C110,11),3)="URH"), LEFT(C110,7), RIGHT(C110,7))</f>
        <v>EXN_406</v>
      </c>
      <c r="E110" s="153"/>
      <c r="F110" s="153"/>
      <c r="G110" s="153" t="s">
        <v>7531</v>
      </c>
      <c r="H110" s="71">
        <f ca="1">NOW() - G110+ TIME(1,0,0)</f>
        <v>2.1108714120370373</v>
      </c>
      <c r="I110" s="153"/>
      <c r="J110" s="153"/>
      <c r="K110" s="153"/>
      <c r="L110" s="153"/>
      <c r="M110" s="153"/>
      <c r="N110" s="153" t="s">
        <v>5872</v>
      </c>
      <c r="O110" s="62"/>
      <c r="P110" s="62"/>
      <c r="Q110" s="62"/>
      <c r="R110" s="62"/>
      <c r="S110" s="60" t="str">
        <f>VLOOKUP(D110,'ALL SITES DOWN'!D:D,1,0)</f>
        <v>EXN_406</v>
      </c>
    </row>
    <row r="111" spans="1:19" hidden="1" x14ac:dyDescent="0.3">
      <c r="A111" s="62"/>
      <c r="B111" s="62"/>
      <c r="C111" s="153" t="s">
        <v>7121</v>
      </c>
      <c r="D111" s="62" t="str">
        <f>IF(OR(RIGHT(LEFT(C111,10),2)="Z_",RIGHT(LEFT(C111,10),2)="N_",RIGHT(LEFT(C111,10),2)="H_",RIGHT(LEFT(C111,11),3)="URH"), LEFT(C111,7), RIGHT(C111,7))</f>
        <v>EXN_407</v>
      </c>
      <c r="E111" s="153"/>
      <c r="F111" s="153"/>
      <c r="G111" s="153" t="s">
        <v>7529</v>
      </c>
      <c r="H111" s="71">
        <f ca="1">NOW() - G111+ TIME(1,0,0)</f>
        <v>2.1110797453681394</v>
      </c>
      <c r="I111" s="153"/>
      <c r="J111" s="153"/>
      <c r="K111" s="153"/>
      <c r="L111" s="153"/>
      <c r="M111" s="153"/>
      <c r="N111" s="153" t="s">
        <v>5872</v>
      </c>
      <c r="O111" s="62"/>
      <c r="P111" s="62"/>
      <c r="Q111" s="62"/>
      <c r="R111" s="62"/>
      <c r="S111" s="60" t="str">
        <f>VLOOKUP(D111,'ALL SITES DOWN'!D:D,1,0)</f>
        <v>EXN_407</v>
      </c>
    </row>
    <row r="112" spans="1:19" hidden="1" x14ac:dyDescent="0.3">
      <c r="A112" s="62"/>
      <c r="B112" s="62"/>
      <c r="C112" s="153" t="s">
        <v>7120</v>
      </c>
      <c r="D112" s="62" t="str">
        <f>IF(OR(RIGHT(LEFT(C112,10),2)="Z_",RIGHT(LEFT(C112,10),2)="N_",RIGHT(LEFT(C112,10),2)="H_",RIGHT(LEFT(C112,11),3)="URH"), LEFT(C112,7), RIGHT(C112,7))</f>
        <v>EXN_405</v>
      </c>
      <c r="E112" s="153"/>
      <c r="F112" s="153"/>
      <c r="G112" s="153" t="s">
        <v>7529</v>
      </c>
      <c r="H112" s="71">
        <f ca="1">NOW() - G112+ TIME(1,0,0)</f>
        <v>2.1110797453681394</v>
      </c>
      <c r="I112" s="153"/>
      <c r="J112" s="153"/>
      <c r="K112" s="153"/>
      <c r="L112" s="153"/>
      <c r="M112" s="153"/>
      <c r="N112" s="153" t="s">
        <v>5872</v>
      </c>
      <c r="O112" s="62"/>
      <c r="P112" s="62"/>
      <c r="Q112" s="62"/>
      <c r="R112" s="62"/>
      <c r="S112" s="60" t="str">
        <f>VLOOKUP(D112,'ALL SITES DOWN'!D:D,1,0)</f>
        <v>EXN_405</v>
      </c>
    </row>
    <row r="113" spans="1:19" hidden="1" x14ac:dyDescent="0.3">
      <c r="A113" s="62"/>
      <c r="B113" s="62"/>
      <c r="C113" s="153" t="s">
        <v>7502</v>
      </c>
      <c r="D113" s="62" t="str">
        <f>IF(OR(RIGHT(LEFT(C113,10),2)="Z_",RIGHT(LEFT(C113,10),2)="N_",RIGHT(LEFT(C113,10),2)="H_",RIGHT(LEFT(C113,11),3)="URH"), LEFT(C113,7), RIGHT(C113,7))</f>
        <v>OST_419</v>
      </c>
      <c r="E113" s="153"/>
      <c r="F113" s="153"/>
      <c r="G113" s="153" t="s">
        <v>7872</v>
      </c>
      <c r="H113" s="71">
        <f ca="1">NOW() - G113+ TIME(1,0,0)</f>
        <v>2.2876653935187883</v>
      </c>
      <c r="I113" s="153"/>
      <c r="J113" s="153"/>
      <c r="K113" s="153"/>
      <c r="L113" s="153"/>
      <c r="M113" s="153"/>
      <c r="N113" s="153" t="s">
        <v>5871</v>
      </c>
      <c r="O113" s="62"/>
      <c r="P113" s="62"/>
      <c r="Q113" s="62"/>
      <c r="R113" s="62"/>
      <c r="S113" s="60" t="str">
        <f>VLOOKUP(D113,'ALL SITES DOWN'!D:D,1,0)</f>
        <v>OST_419</v>
      </c>
    </row>
    <row r="114" spans="1:19" hidden="1" x14ac:dyDescent="0.3">
      <c r="A114" s="62"/>
      <c r="B114" s="62"/>
      <c r="C114" s="62" t="s">
        <v>7371</v>
      </c>
      <c r="D114" s="62" t="str">
        <f>IF(OR(RIGHT(LEFT(C114,10),2)="Z_",RIGHT(LEFT(C114,10),2)="N_",RIGHT(LEFT(C114,10),2)="H_",RIGHT(LEFT(C114,11),3)="URH"), LEFT(C114,7), RIGHT(C114,7))</f>
        <v>LIT_336</v>
      </c>
      <c r="E114" s="62"/>
      <c r="F114" s="62"/>
      <c r="G114" s="62" t="s">
        <v>7527</v>
      </c>
      <c r="H114" s="71">
        <f ca="1">NOW() - G114+ TIME(1,0,0)</f>
        <v>3.1004084490729533</v>
      </c>
      <c r="I114" s="62"/>
      <c r="J114" s="62"/>
      <c r="K114" s="62"/>
      <c r="L114" s="62"/>
      <c r="M114" s="62"/>
      <c r="N114" s="62" t="s">
        <v>5873</v>
      </c>
      <c r="O114" s="62"/>
      <c r="P114" s="62"/>
      <c r="Q114" s="62"/>
      <c r="R114" s="62"/>
      <c r="S114" s="60" t="str">
        <f>VLOOKUP(D114,'ALL SITES DOWN'!D:D,1,0)</f>
        <v>LIT_336</v>
      </c>
    </row>
    <row r="115" spans="1:19" hidden="1" x14ac:dyDescent="0.3">
      <c r="A115" s="62"/>
      <c r="B115" s="62"/>
      <c r="C115" s="62" t="s">
        <v>7750</v>
      </c>
      <c r="D115" s="62" t="str">
        <f>IF(OR(RIGHT(LEFT(C115,10),2)="Z_",RIGHT(LEFT(C115,10),2)="N_",RIGHT(LEFT(C115,10),2)="H_",RIGHT(LEFT(C115,11),3)="URH"), LEFT(C115,7), RIGHT(C115,7))</f>
        <v>CTR_718</v>
      </c>
      <c r="E115" s="62"/>
      <c r="F115" s="62"/>
      <c r="G115" s="62" t="s">
        <v>7526</v>
      </c>
      <c r="H115" s="71">
        <f ca="1">NOW() - G115+ TIME(1,0,0)</f>
        <v>3.3766005787062263</v>
      </c>
      <c r="I115" s="62"/>
      <c r="J115" s="62"/>
      <c r="K115" s="62"/>
      <c r="L115" s="62"/>
      <c r="M115" s="62"/>
      <c r="N115" s="62" t="s">
        <v>5873</v>
      </c>
      <c r="O115" s="62"/>
      <c r="P115" s="62"/>
      <c r="Q115" s="62"/>
      <c r="R115" s="62"/>
      <c r="S115" s="60" t="str">
        <f>VLOOKUP(D115,'ALL SITES DOWN'!D:D,1,0)</f>
        <v>CTR_718</v>
      </c>
    </row>
    <row r="116" spans="1:19" hidden="1" x14ac:dyDescent="0.3">
      <c r="A116" s="62"/>
      <c r="B116" s="62"/>
      <c r="C116" s="62" t="s">
        <v>7749</v>
      </c>
      <c r="D116" s="62" t="s">
        <v>6517</v>
      </c>
      <c r="E116" s="62"/>
      <c r="F116" s="62"/>
      <c r="G116" s="62" t="s">
        <v>7525</v>
      </c>
      <c r="H116" s="71">
        <f ca="1">NOW() - G116+ TIME(1,0,0)</f>
        <v>3.4877348379620039</v>
      </c>
      <c r="I116" s="62"/>
      <c r="J116" s="62"/>
      <c r="K116" s="62"/>
      <c r="L116" s="62"/>
      <c r="M116" s="62"/>
      <c r="N116" s="62" t="s">
        <v>5873</v>
      </c>
      <c r="O116" s="62"/>
      <c r="P116" s="62"/>
      <c r="Q116" s="62"/>
      <c r="R116" s="62"/>
      <c r="S116" s="60" t="str">
        <f>VLOOKUP(D116,'ALL SITES DOWN'!D:D,1,0)</f>
        <v>CTR_1100</v>
      </c>
    </row>
    <row r="117" spans="1:19" x14ac:dyDescent="0.3">
      <c r="A117" s="62"/>
      <c r="B117" s="62"/>
      <c r="C117" s="62" t="s">
        <v>7873</v>
      </c>
      <c r="D117" s="62" t="str">
        <f>IF(OR(RIGHT(LEFT(C117,10),2)="Z_",RIGHT(LEFT(C117,10),2)="N_",RIGHT(LEFT(C117,10),2)="H_",RIGHT(LEFT(C117,11),3)="URH"), LEFT(C117,7), RIGHT(C117,7))</f>
        <v>ADM_112</v>
      </c>
      <c r="E117" s="62"/>
      <c r="F117" s="62"/>
      <c r="G117" s="175">
        <v>46137.155439814815</v>
      </c>
      <c r="H117" s="71">
        <f ca="1">NOW() - G117+ TIME(1,0,0)</f>
        <v>3.6764269675938217</v>
      </c>
      <c r="I117" s="175"/>
      <c r="J117" s="175"/>
      <c r="K117" s="175"/>
      <c r="L117" s="175"/>
      <c r="M117" s="175"/>
      <c r="N117" s="62" t="s">
        <v>5870</v>
      </c>
      <c r="O117" s="62"/>
      <c r="P117" s="62"/>
      <c r="Q117" s="62"/>
      <c r="R117" s="62"/>
      <c r="S117" s="60" t="e">
        <f>VLOOKUP(D117,'ALL SITES DOWN'!D:D,1,0)</f>
        <v>#N/A</v>
      </c>
    </row>
    <row r="118" spans="1:19" x14ac:dyDescent="0.3">
      <c r="A118" s="62"/>
      <c r="B118" s="62"/>
      <c r="C118" s="62" t="s">
        <v>7874</v>
      </c>
      <c r="D118" s="62" t="str">
        <f>IF(OR(RIGHT(LEFT(C118,10),2)="Z_",RIGHT(LEFT(C118,10),2)="N_",RIGHT(LEFT(C118,10),2)="H_",RIGHT(LEFT(C118,11),3)="URH"), LEFT(C118,7), RIGHT(C118,7))</f>
        <v>NRD_153</v>
      </c>
      <c r="E118" s="62"/>
      <c r="F118" s="62"/>
      <c r="G118" s="175">
        <v>46137.151979166665</v>
      </c>
      <c r="H118" s="71">
        <f ca="1">NOW() - G118+ TIME(1,0,0)</f>
        <v>3.6798876157433065</v>
      </c>
      <c r="I118" s="175"/>
      <c r="J118" s="175"/>
      <c r="K118" s="175"/>
      <c r="L118" s="175"/>
      <c r="M118" s="175"/>
      <c r="N118" s="62" t="s">
        <v>5870</v>
      </c>
      <c r="O118" s="62"/>
      <c r="P118" s="62"/>
      <c r="Q118" s="62"/>
      <c r="R118" s="62"/>
      <c r="S118" s="60" t="e">
        <f>VLOOKUP(D118,'ALL SITES DOWN'!D:D,1,0)</f>
        <v>#N/A</v>
      </c>
    </row>
    <row r="119" spans="1:19" x14ac:dyDescent="0.3">
      <c r="A119" s="62"/>
      <c r="B119" s="62"/>
      <c r="C119" s="62" t="s">
        <v>7875</v>
      </c>
      <c r="D119" s="62" t="str">
        <f>IF(OR(RIGHT(LEFT(C119,10),2)="Z_",RIGHT(LEFT(C119,10),2)="N_",RIGHT(LEFT(C119,10),2)="H_",RIGHT(LEFT(C119,11),3)="URH"), LEFT(C119,7), RIGHT(C119,7))</f>
        <v>SUO_013</v>
      </c>
      <c r="E119" s="62"/>
      <c r="F119" s="62"/>
      <c r="G119" s="175">
        <v>46137.151666666665</v>
      </c>
      <c r="H119" s="71">
        <f ca="1">NOW() - G119+ TIME(1,0,0)</f>
        <v>3.6802001157435975</v>
      </c>
      <c r="I119" s="175"/>
      <c r="J119" s="175"/>
      <c r="K119" s="175"/>
      <c r="L119" s="175"/>
      <c r="M119" s="175"/>
      <c r="N119" s="62" t="s">
        <v>6918</v>
      </c>
      <c r="O119" s="62"/>
      <c r="P119" s="62"/>
      <c r="Q119" s="62"/>
      <c r="R119" s="62"/>
      <c r="S119" s="60" t="e">
        <f>VLOOKUP(D119,'ALL SITES DOWN'!D:D,1,0)</f>
        <v>#N/A</v>
      </c>
    </row>
    <row r="120" spans="1:19" hidden="1" x14ac:dyDescent="0.3">
      <c r="A120" s="62"/>
      <c r="B120" s="62"/>
      <c r="C120" s="62" t="s">
        <v>7876</v>
      </c>
      <c r="D120" s="62" t="str">
        <f>IF(OR(RIGHT(LEFT(C120,10),2)="Z_",RIGHT(LEFT(C120,10),2)="N_",RIGHT(LEFT(C120,10),2)="H_",RIGHT(LEFT(C120,11),3)="URH"), LEFT(C120,7), RIGHT(C120,7))</f>
        <v>NRO_046</v>
      </c>
      <c r="E120" s="62"/>
      <c r="F120" s="62"/>
      <c r="G120" s="175">
        <v>46137.14135416667</v>
      </c>
      <c r="H120" s="71">
        <f ca="1">NOW() - G120+ TIME(1,0,0)</f>
        <v>3.6905126157386499</v>
      </c>
      <c r="I120" s="175"/>
      <c r="J120" s="175"/>
      <c r="K120" s="175"/>
      <c r="L120" s="175"/>
      <c r="M120" s="175"/>
      <c r="N120" s="62" t="s">
        <v>5870</v>
      </c>
      <c r="O120" s="62"/>
      <c r="P120" s="62"/>
      <c r="Q120" s="62"/>
      <c r="R120" s="62"/>
      <c r="S120" s="60" t="str">
        <f>VLOOKUP(D120,'ALL SITES DOWN'!D:D,1,0)</f>
        <v>NRO_046</v>
      </c>
    </row>
    <row r="121" spans="1:19" hidden="1" x14ac:dyDescent="0.3">
      <c r="A121" s="62"/>
      <c r="B121" s="62"/>
      <c r="C121" s="153" t="s">
        <v>7522</v>
      </c>
      <c r="D121" s="62" t="str">
        <f>IF(OR(RIGHT(LEFT(C121,10),2)="Z_",RIGHT(LEFT(C121,10),2)="N_",RIGHT(LEFT(C121,10),2)="H_",RIGHT(LEFT(C121,11),3)="URH"), LEFT(C121,7), RIGHT(C121,7))</f>
        <v>NRO_059</v>
      </c>
      <c r="E121" s="153"/>
      <c r="F121" s="153"/>
      <c r="G121" s="153" t="s">
        <v>7523</v>
      </c>
      <c r="H121" s="71">
        <f ca="1">NOW() - G121+ TIME(1,0,0)</f>
        <v>4.0496908564843279</v>
      </c>
      <c r="I121" s="153"/>
      <c r="J121" s="153"/>
      <c r="K121" s="153"/>
      <c r="L121" s="153"/>
      <c r="M121" s="153"/>
      <c r="N121" s="153" t="s">
        <v>5872</v>
      </c>
      <c r="O121" s="62"/>
      <c r="P121" s="62"/>
      <c r="Q121" s="62"/>
      <c r="R121" s="62"/>
      <c r="S121" s="60" t="str">
        <f>VLOOKUP(D121,'ALL SITES DOWN'!D:D,1,0)</f>
        <v>NRO_059</v>
      </c>
    </row>
    <row r="122" spans="1:19" hidden="1" x14ac:dyDescent="0.3">
      <c r="A122" s="62"/>
      <c r="B122" s="62"/>
      <c r="C122" s="62" t="s">
        <v>7748</v>
      </c>
      <c r="D122" s="62" t="str">
        <f>IF(OR(RIGHT(LEFT(C122,10),2)="Z_",RIGHT(LEFT(C122,10),2)="N_",RIGHT(LEFT(C122,10),2)="H_",RIGHT(LEFT(C122,11),3)="URH"), LEFT(C122,7), RIGHT(C122,7))</f>
        <v>CTR_321</v>
      </c>
      <c r="E122" s="62"/>
      <c r="F122" s="62"/>
      <c r="G122" s="62" t="s">
        <v>7507</v>
      </c>
      <c r="H122" s="71">
        <f ca="1">NOW() - G122+ TIME(1,0,0)</f>
        <v>4.3738690972265131</v>
      </c>
      <c r="I122" s="62"/>
      <c r="J122" s="62"/>
      <c r="K122" s="62"/>
      <c r="L122" s="62"/>
      <c r="M122" s="62"/>
      <c r="N122" s="62" t="s">
        <v>5873</v>
      </c>
      <c r="O122" s="62"/>
      <c r="P122" s="62"/>
      <c r="Q122" s="62"/>
      <c r="R122" s="62"/>
      <c r="S122" s="60" t="str">
        <f>VLOOKUP(D122,'ALL SITES DOWN'!D:D,1,0)</f>
        <v>CTR_321</v>
      </c>
    </row>
    <row r="123" spans="1:19" hidden="1" x14ac:dyDescent="0.3">
      <c r="A123" s="62"/>
      <c r="B123" s="62"/>
      <c r="C123" s="62" t="s">
        <v>7747</v>
      </c>
      <c r="D123" s="62" t="str">
        <f>IF(OR(RIGHT(LEFT(C123,10),2)="Z_",RIGHT(LEFT(C123,10),2)="N_",RIGHT(LEFT(C123,10),2)="H_",RIGHT(LEFT(C123,11),3)="URH"), LEFT(C123,7), RIGHT(C123,7))</f>
        <v>CTR_197</v>
      </c>
      <c r="E123" s="62"/>
      <c r="F123" s="62"/>
      <c r="G123" s="62" t="s">
        <v>7501</v>
      </c>
      <c r="H123" s="71">
        <f ca="1">NOW() - G123+ TIME(1,0,0)</f>
        <v>4.6654894675909118</v>
      </c>
      <c r="I123" s="62"/>
      <c r="J123" s="62"/>
      <c r="K123" s="62"/>
      <c r="L123" s="62"/>
      <c r="M123" s="62"/>
      <c r="N123" s="62" t="s">
        <v>5873</v>
      </c>
      <c r="O123" s="62"/>
      <c r="P123" s="62"/>
      <c r="Q123" s="62"/>
      <c r="R123" s="62"/>
      <c r="S123" s="60" t="str">
        <f>VLOOKUP(D123,'ALL SITES DOWN'!D:D,1,0)</f>
        <v>CTR_197</v>
      </c>
    </row>
    <row r="124" spans="1:19" hidden="1" x14ac:dyDescent="0.3">
      <c r="A124" s="62"/>
      <c r="B124" s="62"/>
      <c r="C124" s="153" t="s">
        <v>7498</v>
      </c>
      <c r="D124" s="62" t="str">
        <f>IF(OR(RIGHT(LEFT(C124,10),2)="Z_",RIGHT(LEFT(C124,10),2)="N_",RIGHT(LEFT(C124,10),2)="H_",RIGHT(LEFT(C124,11),3)="URH"), LEFT(C124,7), RIGHT(C124,7))</f>
        <v>OST_084</v>
      </c>
      <c r="E124" s="153"/>
      <c r="F124" s="153"/>
      <c r="G124" s="153" t="s">
        <v>7499</v>
      </c>
      <c r="H124" s="71">
        <f ca="1">NOW() - G124+ TIME(1,0,0)</f>
        <v>4.9519130787036074</v>
      </c>
      <c r="I124" s="153"/>
      <c r="J124" s="153"/>
      <c r="K124" s="153"/>
      <c r="L124" s="153"/>
      <c r="M124" s="153"/>
      <c r="N124" s="153" t="s">
        <v>5872</v>
      </c>
      <c r="O124" s="62"/>
      <c r="P124" s="62"/>
      <c r="Q124" s="62"/>
      <c r="R124" s="62"/>
      <c r="S124" s="60" t="str">
        <f>VLOOKUP(D124,'ALL SITES DOWN'!D:D,1,0)</f>
        <v>OST_084</v>
      </c>
    </row>
    <row r="125" spans="1:19" hidden="1" x14ac:dyDescent="0.3">
      <c r="A125" s="62"/>
      <c r="B125" s="62"/>
      <c r="C125" s="62" t="s">
        <v>7398</v>
      </c>
      <c r="D125" s="62" t="str">
        <f>IF(OR(RIGHT(LEFT(C125,10),2)="Z_",RIGHT(LEFT(C125,10),2)="N_",RIGHT(LEFT(C125,10),2)="H_",RIGHT(LEFT(C125,11),3)="URH"), LEFT(C125,7), RIGHT(C125,7))</f>
        <v>CTR_303</v>
      </c>
      <c r="E125" s="62"/>
      <c r="F125" s="62"/>
      <c r="G125" s="175">
        <v>46135.453969907408</v>
      </c>
      <c r="H125" s="71">
        <f ca="1">NOW() - G125+ TIME(1,0,0)</f>
        <v>5.3778968749999576</v>
      </c>
      <c r="I125" s="175"/>
      <c r="J125" s="175"/>
      <c r="K125" s="175"/>
      <c r="L125" s="175"/>
      <c r="M125" s="175"/>
      <c r="N125" s="62" t="s">
        <v>6918</v>
      </c>
      <c r="O125" s="62"/>
      <c r="P125" s="62"/>
      <c r="Q125" s="62"/>
      <c r="R125" s="62"/>
      <c r="S125" s="60" t="str">
        <f>VLOOKUP(D125,'ALL SITES DOWN'!D:D,1,0)</f>
        <v>CTR_303</v>
      </c>
    </row>
    <row r="126" spans="1:19" x14ac:dyDescent="0.3">
      <c r="A126" s="62"/>
      <c r="B126" s="62"/>
      <c r="C126" s="62" t="s">
        <v>7368</v>
      </c>
      <c r="D126" s="62" t="str">
        <f>IF(OR(RIGHT(LEFT(C126,10),2)="Z_",RIGHT(LEFT(C126,10),2)="N_",RIGHT(LEFT(C126,10),2)="H_",RIGHT(LEFT(C126,11),3)="URH"), LEFT(C126,7), RIGHT(C126,7))</f>
        <v>CTR_077</v>
      </c>
      <c r="E126" s="62"/>
      <c r="F126" s="62"/>
      <c r="G126" s="175">
        <v>46135.453958333332</v>
      </c>
      <c r="H126" s="71">
        <f ca="1">NOW() - G126+ TIME(1,0,0)</f>
        <v>5.3779084490767373</v>
      </c>
      <c r="I126" s="175"/>
      <c r="J126" s="175"/>
      <c r="K126" s="175"/>
      <c r="L126" s="175"/>
      <c r="M126" s="175"/>
      <c r="N126" s="62" t="s">
        <v>6918</v>
      </c>
      <c r="O126" s="62"/>
      <c r="P126" s="62"/>
      <c r="Q126" s="62"/>
      <c r="R126" s="62"/>
      <c r="S126" s="60" t="e">
        <f>VLOOKUP(D126,'ALL SITES DOWN'!D:D,1,0)</f>
        <v>#N/A</v>
      </c>
    </row>
    <row r="127" spans="1:19" hidden="1" x14ac:dyDescent="0.3">
      <c r="A127" s="62"/>
      <c r="B127" s="62"/>
      <c r="C127" s="62" t="s">
        <v>7438</v>
      </c>
      <c r="D127" s="62" t="str">
        <f>IF(OR(RIGHT(LEFT(C127,10),2)="Z_",RIGHT(LEFT(C127,10),2)="N_",RIGHT(LEFT(C127,10),2)="H_",RIGHT(LEFT(C127,11),3)="URH"), LEFT(C127,7), RIGHT(C127,7))</f>
        <v>CTR_699</v>
      </c>
      <c r="E127" s="62"/>
      <c r="F127" s="62"/>
      <c r="G127" s="175">
        <v>46135.453958333332</v>
      </c>
      <c r="H127" s="71">
        <f ca="1">NOW() - G127+ TIME(1,0,0)</f>
        <v>5.3779084490767373</v>
      </c>
      <c r="I127" s="175"/>
      <c r="J127" s="175"/>
      <c r="K127" s="175"/>
      <c r="L127" s="175"/>
      <c r="M127" s="175"/>
      <c r="N127" s="62" t="s">
        <v>6918</v>
      </c>
      <c r="O127" s="62"/>
      <c r="P127" s="62"/>
      <c r="Q127" s="62"/>
      <c r="R127" s="62"/>
      <c r="S127" s="60" t="str">
        <f>VLOOKUP(D127,'ALL SITES DOWN'!D:D,1,0)</f>
        <v>CTR_699</v>
      </c>
    </row>
    <row r="128" spans="1:19" hidden="1" x14ac:dyDescent="0.3">
      <c r="A128" s="62"/>
      <c r="B128" s="62"/>
      <c r="C128" s="153" t="s">
        <v>7456</v>
      </c>
      <c r="D128" s="62" t="str">
        <f>IF(OR(RIGHT(LEFT(C128,10),2)="Z_",RIGHT(LEFT(C128,10),2)="N_",RIGHT(LEFT(C128,10),2)="H_",RIGHT(LEFT(C128,11),3)="URH"), LEFT(C128,7), RIGHT(C128,7))</f>
        <v>SUO_232</v>
      </c>
      <c r="E128" s="153"/>
      <c r="F128" s="153"/>
      <c r="G128" s="153" t="s">
        <v>7479</v>
      </c>
      <c r="H128" s="71">
        <f ca="1">NOW() - G128+ TIME(1,0,0)</f>
        <v>5.451264930556742</v>
      </c>
      <c r="I128" s="153"/>
      <c r="J128" s="153"/>
      <c r="K128" s="153"/>
      <c r="L128" s="153"/>
      <c r="M128" s="153"/>
      <c r="N128" s="153" t="s">
        <v>5872</v>
      </c>
      <c r="O128" s="62"/>
      <c r="P128" s="62"/>
      <c r="Q128" s="62"/>
      <c r="R128" s="62"/>
      <c r="S128" s="60" t="str">
        <f>VLOOKUP(D128,'ALL SITES DOWN'!D:D,1,0)</f>
        <v>SUO_232</v>
      </c>
    </row>
    <row r="129" spans="1:19" hidden="1" x14ac:dyDescent="0.3">
      <c r="A129" s="62"/>
      <c r="B129" s="62"/>
      <c r="C129" s="62" t="s">
        <v>7449</v>
      </c>
      <c r="D129" s="62" t="str">
        <f>IF(OR(RIGHT(LEFT(C129,10),2)="Z_",RIGHT(LEFT(C129,10),2)="N_",RIGHT(LEFT(C129,10),2)="H_",RIGHT(LEFT(C129,11),3)="URH"), LEFT(C129,7), RIGHT(C129,7))</f>
        <v>CTR_938</v>
      </c>
      <c r="E129" s="62"/>
      <c r="F129" s="62"/>
      <c r="G129" s="175">
        <v>46134.07203703704</v>
      </c>
      <c r="H129" s="71">
        <f ca="1">NOW() - G129+ TIME(1,0,0)</f>
        <v>6.7598297453684308</v>
      </c>
      <c r="I129" s="175"/>
      <c r="J129" s="175"/>
      <c r="K129" s="175"/>
      <c r="L129" s="175"/>
      <c r="M129" s="175"/>
      <c r="N129" s="62" t="s">
        <v>98</v>
      </c>
      <c r="O129" s="62"/>
      <c r="P129" s="62"/>
      <c r="Q129" s="62"/>
      <c r="R129" s="62"/>
      <c r="S129" s="60" t="str">
        <f>VLOOKUP(D129,'ALL SITES DOWN'!D:D,1,0)</f>
        <v>CTR_938</v>
      </c>
    </row>
    <row r="130" spans="1:19" hidden="1" x14ac:dyDescent="0.3">
      <c r="A130" s="62"/>
      <c r="B130" s="62"/>
      <c r="C130" s="62" t="s">
        <v>7447</v>
      </c>
      <c r="D130" s="62" t="str">
        <f>IF(OR(RIGHT(LEFT(C130,10),2)="Z_",RIGHT(LEFT(C130,10),2)="N_",RIGHT(LEFT(C130,10),2)="H_",RIGHT(LEFT(C130,11),3)="URH"), LEFT(C130,7), RIGHT(C130,7))</f>
        <v>LIT_510</v>
      </c>
      <c r="E130" s="62"/>
      <c r="F130" s="62"/>
      <c r="G130" s="175">
        <v>46133.928981481484</v>
      </c>
      <c r="H130" s="71">
        <f ca="1">NOW() - G130+ TIME(1,0,0)</f>
        <v>6.9028853009246331</v>
      </c>
      <c r="I130" s="175"/>
      <c r="J130" s="175"/>
      <c r="K130" s="175"/>
      <c r="L130" s="175"/>
      <c r="M130" s="175"/>
      <c r="N130" s="62" t="s">
        <v>98</v>
      </c>
      <c r="O130" s="62"/>
      <c r="P130" s="62"/>
      <c r="Q130" s="62"/>
      <c r="R130" s="62"/>
      <c r="S130" s="60" t="str">
        <f>VLOOKUP(D130,'ALL SITES DOWN'!D:D,1,0)</f>
        <v>LIT_510</v>
      </c>
    </row>
    <row r="131" spans="1:19" hidden="1" x14ac:dyDescent="0.3">
      <c r="A131" s="62"/>
      <c r="B131" s="62"/>
      <c r="C131" s="62" t="s">
        <v>7446</v>
      </c>
      <c r="D131" s="62" t="str">
        <f>IF(OR(RIGHT(LEFT(C131,10),2)="Z_",RIGHT(LEFT(C131,10),2)="N_",RIGHT(LEFT(C131,10),2)="H_",RIGHT(LEFT(C131,11),3)="URH"), LEFT(C131,7), RIGHT(C131,7))</f>
        <v>LIT_200</v>
      </c>
      <c r="E131" s="62"/>
      <c r="F131" s="62"/>
      <c r="G131" s="175">
        <v>46133.925856481481</v>
      </c>
      <c r="H131" s="71">
        <f ca="1">NOW() - G131+ TIME(1,0,0)</f>
        <v>6.9060103009275435</v>
      </c>
      <c r="I131" s="175"/>
      <c r="J131" s="175"/>
      <c r="K131" s="175"/>
      <c r="L131" s="175"/>
      <c r="M131" s="175"/>
      <c r="N131" s="62" t="s">
        <v>98</v>
      </c>
      <c r="O131" s="62"/>
      <c r="P131" s="62"/>
      <c r="Q131" s="62"/>
      <c r="R131" s="62"/>
      <c r="S131" s="60" t="str">
        <f>VLOOKUP(D131,'ALL SITES DOWN'!D:D,1,0)</f>
        <v>LIT_200</v>
      </c>
    </row>
    <row r="132" spans="1:19" hidden="1" x14ac:dyDescent="0.3">
      <c r="A132" s="62"/>
      <c r="B132" s="62"/>
      <c r="C132" s="62" t="s">
        <v>7745</v>
      </c>
      <c r="D132" s="62" t="str">
        <f>IF(OR(RIGHT(LEFT(C132,10),2)="Z_",RIGHT(LEFT(C132,10),2)="N_",RIGHT(LEFT(C132,10),2)="H_",RIGHT(LEFT(C132,11),3)="URH"), LEFT(C132,7), RIGHT(C132,7))</f>
        <v>CTR_911</v>
      </c>
      <c r="E132" s="62"/>
      <c r="F132" s="62"/>
      <c r="G132" s="62" t="s">
        <v>7478</v>
      </c>
      <c r="H132" s="71">
        <f ca="1">NOW() - G132+ TIME(1,0,0)</f>
        <v>6.9480473379614223</v>
      </c>
      <c r="I132" s="62"/>
      <c r="J132" s="62"/>
      <c r="K132" s="62"/>
      <c r="L132" s="62"/>
      <c r="M132" s="62"/>
      <c r="N132" s="62" t="s">
        <v>5873</v>
      </c>
      <c r="O132" s="62"/>
      <c r="P132" s="62"/>
      <c r="Q132" s="62"/>
      <c r="R132" s="62"/>
      <c r="S132" s="60" t="str">
        <f>VLOOKUP(D132,'ALL SITES DOWN'!D:D,1,0)</f>
        <v>CTR_911</v>
      </c>
    </row>
    <row r="133" spans="1:19" hidden="1" x14ac:dyDescent="0.3">
      <c r="A133" s="62"/>
      <c r="B133" s="62"/>
      <c r="C133" s="62" t="s">
        <v>7442</v>
      </c>
      <c r="D133" s="62" t="str">
        <f>IF(OR(RIGHT(LEFT(C133,10),2)="Z_",RIGHT(LEFT(C133,10),2)="N_",RIGHT(LEFT(C133,10),2)="H_",RIGHT(LEFT(C133,11),3)="URH"), LEFT(C133,7), RIGHT(C133,7))</f>
        <v>CTR_694</v>
      </c>
      <c r="E133" s="62"/>
      <c r="F133" s="62"/>
      <c r="G133" s="175">
        <v>46133.536620370367</v>
      </c>
      <c r="H133" s="71">
        <f ca="1">NOW() - G133+ TIME(1,0,0)</f>
        <v>7.2952464120414033</v>
      </c>
      <c r="I133" s="175"/>
      <c r="J133" s="175"/>
      <c r="K133" s="175"/>
      <c r="L133" s="175"/>
      <c r="M133" s="175"/>
      <c r="N133" s="62" t="s">
        <v>98</v>
      </c>
      <c r="O133" s="62"/>
      <c r="P133" s="62"/>
      <c r="Q133" s="62"/>
      <c r="R133" s="62"/>
      <c r="S133" s="60" t="str">
        <f>VLOOKUP(D133,'ALL SITES DOWN'!D:D,1,0)</f>
        <v>CTR_694</v>
      </c>
    </row>
    <row r="134" spans="1:19" hidden="1" x14ac:dyDescent="0.3">
      <c r="A134" s="62"/>
      <c r="B134" s="62"/>
      <c r="C134" s="62" t="s">
        <v>7440</v>
      </c>
      <c r="D134" s="62" t="str">
        <f>IF(OR(RIGHT(LEFT(C134,10),2)="Z_",RIGHT(LEFT(C134,10),2)="N_",RIGHT(LEFT(C134,10),2)="H_",RIGHT(LEFT(C134,11),3)="URH"), LEFT(C134,7), RIGHT(C134,7))</f>
        <v>NRD_036</v>
      </c>
      <c r="E134" s="62"/>
      <c r="F134" s="62"/>
      <c r="G134" s="175">
        <v>46133.473090277781</v>
      </c>
      <c r="H134" s="71">
        <f ca="1">NOW() - G134+ TIME(1,0,0)</f>
        <v>7.3587765046274098</v>
      </c>
      <c r="I134" s="175"/>
      <c r="J134" s="175"/>
      <c r="K134" s="175"/>
      <c r="L134" s="175"/>
      <c r="M134" s="175"/>
      <c r="N134" s="62" t="s">
        <v>98</v>
      </c>
      <c r="O134" s="62"/>
      <c r="P134" s="62"/>
      <c r="Q134" s="62"/>
      <c r="R134" s="62"/>
      <c r="S134" s="60" t="str">
        <f>VLOOKUP(D134,'ALL SITES DOWN'!D:D,1,0)</f>
        <v>NRD_036</v>
      </c>
    </row>
    <row r="135" spans="1:19" hidden="1" x14ac:dyDescent="0.3">
      <c r="A135" s="62"/>
      <c r="B135" s="62"/>
      <c r="C135" s="62" t="s">
        <v>7744</v>
      </c>
      <c r="D135" s="62" t="str">
        <f>IF(OR(RIGHT(LEFT(C135,10),2)="Z_",RIGHT(LEFT(C135,10),2)="N_",RIGHT(LEFT(C135,10),2)="H_",RIGHT(LEFT(C135,11),3)="URH"), LEFT(C135,7), RIGHT(C135,7))</f>
        <v>CTR_826</v>
      </c>
      <c r="E135" s="62"/>
      <c r="F135" s="62"/>
      <c r="G135" s="62" t="s">
        <v>7477</v>
      </c>
      <c r="H135" s="71">
        <f ca="1">NOW() - G135+ TIME(1,0,0)</f>
        <v>8.0292626157412688</v>
      </c>
      <c r="I135" s="62"/>
      <c r="J135" s="62"/>
      <c r="K135" s="62"/>
      <c r="L135" s="62"/>
      <c r="M135" s="62"/>
      <c r="N135" s="62" t="s">
        <v>5873</v>
      </c>
      <c r="O135" s="62"/>
      <c r="P135" s="62"/>
      <c r="Q135" s="62"/>
      <c r="R135" s="62"/>
      <c r="S135" s="60" t="str">
        <f>VLOOKUP(D135,'ALL SITES DOWN'!D:D,1,0)</f>
        <v>CTR_826</v>
      </c>
    </row>
    <row r="136" spans="1:19" hidden="1" x14ac:dyDescent="0.3">
      <c r="A136" s="62"/>
      <c r="B136" s="62"/>
      <c r="C136" s="62" t="s">
        <v>7743</v>
      </c>
      <c r="D136" s="62" t="str">
        <f>IF(OR(RIGHT(LEFT(C136,10),2)="Z_",RIGHT(LEFT(C136,10),2)="N_",RIGHT(LEFT(C136,10),2)="H_",RIGHT(LEFT(C136,11),3)="URH"), LEFT(C136,7), RIGHT(C136,7))</f>
        <v>CTR_757</v>
      </c>
      <c r="E136" s="62"/>
      <c r="F136" s="62"/>
      <c r="G136" s="62" t="s">
        <v>7475</v>
      </c>
      <c r="H136" s="71">
        <f ca="1">NOW() - G136+ TIME(1,0,0)</f>
        <v>8.0562996527757296</v>
      </c>
      <c r="I136" s="62"/>
      <c r="J136" s="62"/>
      <c r="K136" s="62"/>
      <c r="L136" s="62"/>
      <c r="M136" s="62"/>
      <c r="N136" s="62" t="s">
        <v>5873</v>
      </c>
      <c r="O136" s="62"/>
      <c r="P136" s="62"/>
      <c r="Q136" s="62"/>
      <c r="R136" s="62"/>
      <c r="S136" s="60" t="str">
        <f>VLOOKUP(D136,'ALL SITES DOWN'!D:D,1,0)</f>
        <v>CTR_757</v>
      </c>
    </row>
    <row r="137" spans="1:19" x14ac:dyDescent="0.3">
      <c r="A137" s="62"/>
      <c r="B137" s="62"/>
      <c r="C137" s="62" t="s">
        <v>7877</v>
      </c>
      <c r="D137" s="62" t="str">
        <f>IF(OR(RIGHT(LEFT(C137,10),2)="Z_",RIGHT(LEFT(C137,10),2)="N_",RIGHT(LEFT(C137,10),2)="H_",RIGHT(LEFT(C137,11),3)="URH"), LEFT(C137,7), RIGHT(C137,7))</f>
        <v>D-NOKIA</v>
      </c>
      <c r="E137" s="62"/>
      <c r="F137" s="62"/>
      <c r="G137" s="175">
        <v>46131.62572916667</v>
      </c>
      <c r="H137" s="71">
        <f ca="1">NOW() - G137+ TIME(1,0,0)</f>
        <v>9.2061376157386494</v>
      </c>
      <c r="I137" s="175"/>
      <c r="J137" s="175"/>
      <c r="K137" s="175"/>
      <c r="L137" s="175"/>
      <c r="M137" s="175"/>
      <c r="N137" s="62" t="s">
        <v>6918</v>
      </c>
      <c r="O137" s="62"/>
      <c r="P137" s="62"/>
      <c r="Q137" s="62"/>
      <c r="R137" s="62"/>
      <c r="S137" s="60" t="e">
        <f>VLOOKUP(D137,'ALL SITES DOWN'!D:D,1,0)</f>
        <v>#N/A</v>
      </c>
    </row>
    <row r="138" spans="1:19" hidden="1" x14ac:dyDescent="0.3">
      <c r="A138" s="62"/>
      <c r="B138" s="62"/>
      <c r="C138" s="153" t="s">
        <v>7436</v>
      </c>
      <c r="D138" s="62" t="str">
        <f>IF(OR(RIGHT(LEFT(C138,10),2)="Z_",RIGHT(LEFT(C138,10),2)="N_",RIGHT(LEFT(C138,10),2)="H_",RIGHT(LEFT(C138,11),3)="URH"), LEFT(C138,7), RIGHT(C138,7))</f>
        <v>SUO_195</v>
      </c>
      <c r="E138" s="153"/>
      <c r="F138" s="153"/>
      <c r="G138" s="153" t="s">
        <v>7473</v>
      </c>
      <c r="H138" s="71">
        <f ca="1">NOW() - G138+ TIME(1,0,0)</f>
        <v>9.361913078707099</v>
      </c>
      <c r="I138" s="153"/>
      <c r="J138" s="153"/>
      <c r="K138" s="153"/>
      <c r="L138" s="153"/>
      <c r="M138" s="153"/>
      <c r="N138" s="153" t="s">
        <v>5872</v>
      </c>
      <c r="O138" s="62"/>
      <c r="P138" s="62"/>
      <c r="Q138" s="62"/>
      <c r="R138" s="62"/>
      <c r="S138" s="60" t="str">
        <f>VLOOKUP(D138,'ALL SITES DOWN'!D:D,1,0)</f>
        <v>SUO_195</v>
      </c>
    </row>
    <row r="139" spans="1:19" hidden="1" x14ac:dyDescent="0.3">
      <c r="A139" s="62"/>
      <c r="B139" s="62"/>
      <c r="C139" s="62" t="s">
        <v>7742</v>
      </c>
      <c r="D139" s="62" t="s">
        <v>3415</v>
      </c>
      <c r="E139" s="62"/>
      <c r="F139" s="62"/>
      <c r="G139" s="62" t="s">
        <v>7472</v>
      </c>
      <c r="H139" s="71">
        <f ca="1">NOW() - G139+ TIME(1,0,0)</f>
        <v>9.4625843749987926</v>
      </c>
      <c r="I139" s="62"/>
      <c r="J139" s="62"/>
      <c r="K139" s="62"/>
      <c r="L139" s="62"/>
      <c r="M139" s="62"/>
      <c r="N139" s="62" t="s">
        <v>5873</v>
      </c>
      <c r="O139" s="62"/>
      <c r="P139" s="62"/>
      <c r="Q139" s="62"/>
      <c r="R139" s="62"/>
      <c r="S139" s="60" t="str">
        <f>VLOOKUP(D139,'ALL SITES DOWN'!D:D,1,0)</f>
        <v>SUD_215</v>
      </c>
    </row>
    <row r="140" spans="1:19" hidden="1" x14ac:dyDescent="0.3">
      <c r="A140" s="62"/>
      <c r="B140" s="62"/>
      <c r="C140" s="62" t="s">
        <v>7376</v>
      </c>
      <c r="D140" s="62" t="str">
        <f>IF(OR(RIGHT(LEFT(C140,10),2)="Z_",RIGHT(LEFT(C140,10),2)="N_",RIGHT(LEFT(C140,10),2)="H_",RIGHT(LEFT(C140,11),3)="URH"), LEFT(C140,7), RIGHT(C140,7))</f>
        <v>ADM_062</v>
      </c>
      <c r="E140" s="62"/>
      <c r="F140" s="62"/>
      <c r="G140" s="175">
        <v>46131.000868055555</v>
      </c>
      <c r="H140" s="71">
        <f ca="1">NOW() - G140+ TIME(1,0,0)</f>
        <v>9.8309987268536734</v>
      </c>
      <c r="I140" s="175"/>
      <c r="J140" s="175"/>
      <c r="K140" s="175"/>
      <c r="L140" s="175"/>
      <c r="M140" s="175"/>
      <c r="N140" s="62" t="s">
        <v>98</v>
      </c>
      <c r="O140" s="62"/>
      <c r="P140" s="62"/>
      <c r="Q140" s="62"/>
      <c r="R140" s="62"/>
      <c r="S140" s="60" t="str">
        <f>VLOOKUP(D140,'ALL SITES DOWN'!D:D,1,0)</f>
        <v>ADM_062</v>
      </c>
    </row>
    <row r="141" spans="1:19" hidden="1" x14ac:dyDescent="0.3">
      <c r="A141" s="62"/>
      <c r="B141" s="62"/>
      <c r="C141" s="153" t="s">
        <v>7435</v>
      </c>
      <c r="D141" s="62" t="str">
        <f>IF(OR(RIGHT(LEFT(C141,10),2)="Z_",RIGHT(LEFT(C141,10),2)="N_",RIGHT(LEFT(C141,10),2)="H_",RIGHT(LEFT(C141,11),3)="URH"), LEFT(C141,7), RIGHT(C141,7))</f>
        <v>NRD_168</v>
      </c>
      <c r="E141" s="153"/>
      <c r="F141" s="153"/>
      <c r="G141" s="153" t="s">
        <v>7470</v>
      </c>
      <c r="H141" s="71">
        <f ca="1">NOW() - G141+ TIME(1,0,0)</f>
        <v>9.9355936342568985</v>
      </c>
      <c r="I141" s="153"/>
      <c r="J141" s="153"/>
      <c r="K141" s="153"/>
      <c r="L141" s="153"/>
      <c r="M141" s="153"/>
      <c r="N141" s="153" t="s">
        <v>5872</v>
      </c>
      <c r="O141" s="62"/>
      <c r="P141" s="62"/>
      <c r="Q141" s="62"/>
      <c r="R141" s="62"/>
      <c r="S141" s="60" t="str">
        <f>VLOOKUP(D141,'ALL SITES DOWN'!D:D,1,0)</f>
        <v>NRD_168</v>
      </c>
    </row>
    <row r="142" spans="1:19" x14ac:dyDescent="0.3">
      <c r="A142" s="62"/>
      <c r="B142" s="62"/>
      <c r="C142" s="62" t="s">
        <v>7741</v>
      </c>
      <c r="D142" s="62" t="str">
        <f>IF(OR(RIGHT(LEFT(C142,10),2)="Z_",RIGHT(LEFT(C142,10),2)="N_",RIGHT(LEFT(C142,10),2)="H_",RIGHT(LEFT(C142,11),3)="URH"), LEFT(C142,7), RIGHT(C142,7))</f>
        <v>CTR_532</v>
      </c>
      <c r="E142" s="62"/>
      <c r="F142" s="62"/>
      <c r="G142" s="175">
        <v>46130.622407407405</v>
      </c>
      <c r="H142" s="71">
        <f ca="1">NOW() - G142+ TIME(1,0,0)</f>
        <v>10.209459375003158</v>
      </c>
      <c r="I142" s="175"/>
      <c r="J142" s="175"/>
      <c r="K142" s="175"/>
      <c r="L142" s="175"/>
      <c r="M142" s="175"/>
      <c r="N142" s="62" t="s">
        <v>98</v>
      </c>
      <c r="O142" s="62"/>
      <c r="P142" s="62"/>
      <c r="Q142" s="62"/>
      <c r="R142" s="62"/>
      <c r="S142" s="60" t="e">
        <f>VLOOKUP(D142,'ALL SITES DOWN'!D:D,1,0)</f>
        <v>#N/A</v>
      </c>
    </row>
    <row r="143" spans="1:19" x14ac:dyDescent="0.3">
      <c r="A143" s="62"/>
      <c r="B143" s="62"/>
      <c r="C143" s="153" t="s">
        <v>7740</v>
      </c>
      <c r="D143" s="62" t="str">
        <f>IF(OR(RIGHT(LEFT(C143,10),2)="Z_",RIGHT(LEFT(C143,10),2)="N_",RIGHT(LEFT(C143,10),2)="H_",RIGHT(LEFT(C143,11),3)="URH"), LEFT(C143,7), RIGHT(C143,7))</f>
        <v>NRO_245</v>
      </c>
      <c r="E143" s="153"/>
      <c r="F143" s="153"/>
      <c r="G143" s="153" t="s">
        <v>7739</v>
      </c>
      <c r="H143" s="71">
        <f ca="1">NOW() - G143+ TIME(1,0,0)</f>
        <v>10.308487152777767</v>
      </c>
      <c r="I143" s="153"/>
      <c r="J143" s="153"/>
      <c r="K143" s="153"/>
      <c r="L143" s="153"/>
      <c r="M143" s="153"/>
      <c r="N143" s="153" t="s">
        <v>5872</v>
      </c>
      <c r="O143" s="62"/>
      <c r="P143" s="62"/>
      <c r="Q143" s="62"/>
      <c r="R143" s="62"/>
      <c r="S143" s="60" t="e">
        <f>VLOOKUP(D143,'ALL SITES DOWN'!D:D,1,0)</f>
        <v>#N/A</v>
      </c>
    </row>
    <row r="144" spans="1:19" x14ac:dyDescent="0.3">
      <c r="A144" s="62"/>
      <c r="B144" s="62"/>
      <c r="C144" s="62" t="s">
        <v>7738</v>
      </c>
      <c r="D144" s="62" t="str">
        <f>IF(OR(RIGHT(LEFT(C144,10),2)="Z_",RIGHT(LEFT(C144,10),2)="N_",RIGHT(LEFT(C144,10),2)="H_",RIGHT(LEFT(C144,11),3)="URH"), LEFT(C144,7), RIGHT(C144,7))</f>
        <v>NRO_088</v>
      </c>
      <c r="E144" s="62"/>
      <c r="F144" s="62"/>
      <c r="G144" s="175">
        <v>46130.471574074072</v>
      </c>
      <c r="H144" s="71">
        <f ca="1">NOW() - G144+ TIME(1,0,0)</f>
        <v>10.360292708336297</v>
      </c>
      <c r="I144" s="175"/>
      <c r="J144" s="175"/>
      <c r="K144" s="175"/>
      <c r="L144" s="175"/>
      <c r="M144" s="175"/>
      <c r="N144" s="62" t="s">
        <v>7653</v>
      </c>
      <c r="O144" s="62"/>
      <c r="P144" s="62"/>
      <c r="Q144" s="62"/>
      <c r="R144" s="62"/>
      <c r="S144" s="60" t="e">
        <f>VLOOKUP(D144,'ALL SITES DOWN'!D:D,1,0)</f>
        <v>#N/A</v>
      </c>
    </row>
    <row r="145" spans="1:19" hidden="1" x14ac:dyDescent="0.3">
      <c r="A145" s="62"/>
      <c r="B145" s="62"/>
      <c r="C145" s="62" t="s">
        <v>7431</v>
      </c>
      <c r="D145" s="62" t="str">
        <f>IF(OR(RIGHT(LEFT(C145,10),2)="Z_",RIGHT(LEFT(C145,10),2)="N_",RIGHT(LEFT(C145,10),2)="H_",RIGHT(LEFT(C145,11),3)="URH"), LEFT(C145,7), RIGHT(C145,7))</f>
        <v>SUD_161</v>
      </c>
      <c r="E145" s="62"/>
      <c r="F145" s="62"/>
      <c r="G145" s="175">
        <v>46129.888715277775</v>
      </c>
      <c r="H145" s="71">
        <f ca="1">NOW() - G145+ TIME(1,0,0)</f>
        <v>10.94315150463323</v>
      </c>
      <c r="I145" s="175"/>
      <c r="J145" s="175"/>
      <c r="K145" s="175"/>
      <c r="L145" s="175"/>
      <c r="M145" s="175"/>
      <c r="N145" s="62" t="s">
        <v>98</v>
      </c>
      <c r="O145" s="62"/>
      <c r="P145" s="62"/>
      <c r="Q145" s="62"/>
      <c r="R145" s="62"/>
      <c r="S145" s="60" t="str">
        <f>VLOOKUP(D145,'ALL SITES DOWN'!D:D,1,0)</f>
        <v>SUD_161</v>
      </c>
    </row>
    <row r="146" spans="1:19" hidden="1" x14ac:dyDescent="0.3">
      <c r="A146" s="62"/>
      <c r="B146" s="62"/>
      <c r="C146" s="153" t="s">
        <v>7125</v>
      </c>
      <c r="D146" s="62" t="str">
        <f>IF(OR(RIGHT(LEFT(C146,10),2)="Z_",RIGHT(LEFT(C146,10),2)="N_",RIGHT(LEFT(C146,10),2)="H_",RIGHT(LEFT(C146,11),3)="URH"), LEFT(C146,7), RIGHT(C146,7))</f>
        <v>EXN_511</v>
      </c>
      <c r="E146" s="153"/>
      <c r="F146" s="153"/>
      <c r="G146" s="153" t="s">
        <v>7469</v>
      </c>
      <c r="H146" s="71">
        <f ca="1">NOW() - G146+ TIME(1,0,0)</f>
        <v>10.979760300923468</v>
      </c>
      <c r="I146" s="153"/>
      <c r="J146" s="153"/>
      <c r="K146" s="153"/>
      <c r="L146" s="153"/>
      <c r="M146" s="153"/>
      <c r="N146" s="153" t="s">
        <v>5872</v>
      </c>
      <c r="O146" s="62"/>
      <c r="P146" s="62"/>
      <c r="Q146" s="62"/>
      <c r="R146" s="62"/>
      <c r="S146" s="60" t="str">
        <f>VLOOKUP(D146,'ALL SITES DOWN'!D:D,1,0)</f>
        <v>EXN_511</v>
      </c>
    </row>
    <row r="147" spans="1:19" hidden="1" x14ac:dyDescent="0.3">
      <c r="A147" s="62"/>
      <c r="B147" s="62"/>
      <c r="C147" s="62" t="s">
        <v>7428</v>
      </c>
      <c r="D147" s="62" t="str">
        <f>IF(OR(RIGHT(LEFT(C147,10),2)="Z_",RIGHT(LEFT(C147,10),2)="N_",RIGHT(LEFT(C147,10),2)="H_",RIGHT(LEFT(C147,11),3)="URH"), LEFT(C147,7), RIGHT(C147,7))</f>
        <v>NRO_012</v>
      </c>
      <c r="E147" s="62"/>
      <c r="F147" s="62"/>
      <c r="G147" s="175">
        <v>46129.690266203703</v>
      </c>
      <c r="H147" s="71">
        <f ca="1">NOW() - G147+ TIME(1,0,0)</f>
        <v>11.141600578705644</v>
      </c>
      <c r="I147" s="175"/>
      <c r="J147" s="175"/>
      <c r="K147" s="175"/>
      <c r="L147" s="175"/>
      <c r="M147" s="175"/>
      <c r="N147" s="62" t="s">
        <v>98</v>
      </c>
      <c r="O147" s="62"/>
      <c r="P147" s="62"/>
      <c r="Q147" s="62"/>
      <c r="R147" s="62"/>
      <c r="S147" s="60" t="str">
        <f>VLOOKUP(D147,'ALL SITES DOWN'!D:D,1,0)</f>
        <v>NRO_012</v>
      </c>
    </row>
    <row r="148" spans="1:19" hidden="1" x14ac:dyDescent="0.3">
      <c r="A148" s="62"/>
      <c r="B148" s="62"/>
      <c r="C148" s="153" t="s">
        <v>7427</v>
      </c>
      <c r="D148" s="62" t="str">
        <f>IF(OR(RIGHT(LEFT(C148,10),2)="Z_",RIGHT(LEFT(C148,10),2)="N_",RIGHT(LEFT(C148,10),2)="H_",RIGHT(LEFT(C148,11),3)="URH"), LEFT(C148,7), RIGHT(C148,7))</f>
        <v>SUO_214</v>
      </c>
      <c r="E148" s="153"/>
      <c r="F148" s="153"/>
      <c r="G148" s="153" t="s">
        <v>7468</v>
      </c>
      <c r="H148" s="71">
        <f ca="1">NOW() - G148+ TIME(1,0,0)</f>
        <v>12.44182048610916</v>
      </c>
      <c r="I148" s="153"/>
      <c r="J148" s="153"/>
      <c r="K148" s="153"/>
      <c r="L148" s="153"/>
      <c r="M148" s="153"/>
      <c r="N148" s="153" t="s">
        <v>5872</v>
      </c>
      <c r="O148" s="62"/>
      <c r="P148" s="62"/>
      <c r="Q148" s="62"/>
      <c r="R148" s="62"/>
      <c r="S148" s="60" t="str">
        <f>VLOOKUP(D148,'ALL SITES DOWN'!D:D,1,0)</f>
        <v>SUO_214</v>
      </c>
    </row>
    <row r="149" spans="1:19" hidden="1" x14ac:dyDescent="0.3">
      <c r="A149" s="62"/>
      <c r="B149" s="62"/>
      <c r="C149" s="153" t="s">
        <v>7467</v>
      </c>
      <c r="D149" s="62" t="str">
        <f>IF(OR(RIGHT(LEFT(C149,10),2)="Z_",RIGHT(LEFT(C149,10),2)="N_",RIGHT(LEFT(C149,10),2)="H_",RIGHT(LEFT(C149,11),3)="URH"), LEFT(C149,7), RIGHT(C149,7))</f>
        <v>SUO_296</v>
      </c>
      <c r="E149" s="153"/>
      <c r="F149" s="153"/>
      <c r="G149" s="153" t="s">
        <v>7878</v>
      </c>
      <c r="H149" s="71">
        <f ca="1">NOW() - G149+ TIME(1,0,0)</f>
        <v>13.054980208335715</v>
      </c>
      <c r="I149" s="153"/>
      <c r="J149" s="153"/>
      <c r="K149" s="153"/>
      <c r="L149" s="153"/>
      <c r="M149" s="153"/>
      <c r="N149" s="153" t="s">
        <v>5871</v>
      </c>
      <c r="O149" s="62"/>
      <c r="P149" s="62"/>
      <c r="Q149" s="62"/>
      <c r="R149" s="62"/>
      <c r="S149" s="60" t="str">
        <f>VLOOKUP(D149,'ALL SITES DOWN'!D:D,1,0)</f>
        <v>SUO_296</v>
      </c>
    </row>
    <row r="150" spans="1:19" x14ac:dyDescent="0.3">
      <c r="A150" s="62"/>
      <c r="B150" s="62"/>
      <c r="C150" s="153" t="s">
        <v>8030</v>
      </c>
      <c r="D150" s="62" t="str">
        <f>IF(OR(RIGHT(LEFT(C150,10),2)="Z_",RIGHT(LEFT(C150,10),2)="N_",RIGHT(LEFT(C150,10),2)="H_",RIGHT(LEFT(C150,11),3)="URH"), LEFT(C150,7), RIGHT(C150,7))</f>
        <v>EST_013</v>
      </c>
      <c r="E150" s="153"/>
      <c r="F150" s="153"/>
      <c r="G150" s="153" t="s">
        <v>8031</v>
      </c>
      <c r="H150" s="71">
        <f ca="1">NOW() - G150+ TIME(1,0,0)</f>
        <v>13.768637615738649</v>
      </c>
      <c r="I150" s="153"/>
      <c r="J150" s="153"/>
      <c r="K150" s="153"/>
      <c r="L150" s="153"/>
      <c r="M150" s="153"/>
      <c r="N150" s="153" t="s">
        <v>5872</v>
      </c>
      <c r="O150" s="62"/>
      <c r="P150" s="62"/>
      <c r="Q150" s="62"/>
      <c r="R150" s="62"/>
      <c r="S150" s="60" t="e">
        <f>VLOOKUP(D150,'ALL SITES DOWN'!D:D,1,0)</f>
        <v>#N/A</v>
      </c>
    </row>
    <row r="151" spans="1:19" hidden="1" x14ac:dyDescent="0.3">
      <c r="A151" s="62"/>
      <c r="B151" s="62"/>
      <c r="C151" s="62" t="s">
        <v>7423</v>
      </c>
      <c r="D151" s="62" t="str">
        <f>IF(OR(RIGHT(LEFT(C151,10),2)="Z_",RIGHT(LEFT(C151,10),2)="N_",RIGHT(LEFT(C151,10),2)="H_",RIGHT(LEFT(C151,11),3)="URH"), LEFT(C151,7), RIGHT(C151,7))</f>
        <v>CTR_977</v>
      </c>
      <c r="E151" s="62"/>
      <c r="F151" s="62"/>
      <c r="G151" s="175">
        <v>46126.444143518522</v>
      </c>
      <c r="H151" s="71">
        <f ca="1">NOW() - G151+ TIME(1,0,0)</f>
        <v>14.387723263886679</v>
      </c>
      <c r="I151" s="175"/>
      <c r="J151" s="175"/>
      <c r="K151" s="175"/>
      <c r="L151" s="175"/>
      <c r="M151" s="175"/>
      <c r="N151" s="62" t="s">
        <v>5870</v>
      </c>
      <c r="O151" s="62"/>
      <c r="P151" s="62"/>
      <c r="Q151" s="62"/>
      <c r="R151" s="62"/>
      <c r="S151" s="60" t="str">
        <f>VLOOKUP(D151,'ALL SITES DOWN'!D:D,1,0)</f>
        <v>CTR_977</v>
      </c>
    </row>
    <row r="152" spans="1:19" x14ac:dyDescent="0.3">
      <c r="A152" s="62"/>
      <c r="B152" s="62"/>
      <c r="C152" s="62" t="s">
        <v>7879</v>
      </c>
      <c r="D152" s="62" t="str">
        <f>IF(OR(RIGHT(LEFT(C152,10),2)="Z_",RIGHT(LEFT(C152,10),2)="N_",RIGHT(LEFT(C152,10),2)="H_",RIGHT(LEFT(C152,11),3)="URH"), LEFT(C152,7), RIGHT(C152,7))</f>
        <v>Ababita</v>
      </c>
      <c r="E152" s="62"/>
      <c r="F152" s="62"/>
      <c r="G152" s="175">
        <v>46125.527615740742</v>
      </c>
      <c r="H152" s="71">
        <f ca="1">NOW() - G152+ TIME(1,0,0)</f>
        <v>15.304251041665944</v>
      </c>
      <c r="I152" s="175"/>
      <c r="J152" s="175"/>
      <c r="K152" s="175"/>
      <c r="L152" s="175"/>
      <c r="M152" s="175"/>
      <c r="N152" s="62" t="s">
        <v>98</v>
      </c>
      <c r="O152" s="62"/>
      <c r="P152" s="62"/>
      <c r="Q152" s="62"/>
      <c r="R152" s="62"/>
      <c r="S152" s="60" t="e">
        <f>VLOOKUP(D152,'ALL SITES DOWN'!D:D,1,0)</f>
        <v>#N/A</v>
      </c>
    </row>
    <row r="153" spans="1:19" hidden="1" x14ac:dyDescent="0.3">
      <c r="A153" s="62"/>
      <c r="B153" s="62"/>
      <c r="C153" s="62" t="s">
        <v>7420</v>
      </c>
      <c r="D153" s="62" t="str">
        <f>IF(OR(RIGHT(LEFT(C153,10),2)="Z_",RIGHT(LEFT(C153,10),2)="N_",RIGHT(LEFT(C153,10),2)="H_",RIGHT(LEFT(C153,11),3)="URH"), LEFT(C153,7), RIGHT(C153,7))</f>
        <v>NRO_110</v>
      </c>
      <c r="E153" s="62"/>
      <c r="F153" s="62"/>
      <c r="G153" s="175">
        <v>46124.910011574073</v>
      </c>
      <c r="H153" s="71">
        <f ca="1">NOW() - G153+ TIME(1,0,0)</f>
        <v>15.921855208335424</v>
      </c>
      <c r="I153" s="175"/>
      <c r="J153" s="175"/>
      <c r="K153" s="175"/>
      <c r="L153" s="175"/>
      <c r="M153" s="175"/>
      <c r="N153" s="62" t="s">
        <v>5870</v>
      </c>
      <c r="O153" s="62"/>
      <c r="P153" s="62"/>
      <c r="Q153" s="62"/>
      <c r="R153" s="62"/>
      <c r="S153" s="60" t="str">
        <f>VLOOKUP(D153,'ALL SITES DOWN'!D:D,1,0)</f>
        <v>NRO_110</v>
      </c>
    </row>
    <row r="154" spans="1:19" hidden="1" x14ac:dyDescent="0.3">
      <c r="A154" s="62"/>
      <c r="B154" s="62"/>
      <c r="C154" s="153" t="s">
        <v>7418</v>
      </c>
      <c r="D154" s="62" t="str">
        <f>IF(OR(RIGHT(LEFT(C154,10),2)="Z_",RIGHT(LEFT(C154,10),2)="N_",RIGHT(LEFT(C154,10),2)="H_",RIGHT(LEFT(C154,11),3)="URH"), LEFT(C154,7), RIGHT(C154,7))</f>
        <v>EXN_373</v>
      </c>
      <c r="E154" s="153"/>
      <c r="F154" s="153"/>
      <c r="G154" s="153" t="s">
        <v>7466</v>
      </c>
      <c r="H154" s="71">
        <f ca="1">NOW() - G154+ TIME(1,0,0)</f>
        <v>16.860362152782425</v>
      </c>
      <c r="I154" s="153"/>
      <c r="J154" s="153"/>
      <c r="K154" s="153"/>
      <c r="L154" s="153"/>
      <c r="M154" s="153"/>
      <c r="N154" s="153" t="s">
        <v>5872</v>
      </c>
      <c r="O154" s="62"/>
      <c r="P154" s="62"/>
      <c r="Q154" s="62"/>
      <c r="R154" s="62"/>
      <c r="S154" s="60" t="str">
        <f>VLOOKUP(D154,'ALL SITES DOWN'!D:D,1,0)</f>
        <v>EXN_373</v>
      </c>
    </row>
    <row r="155" spans="1:19" x14ac:dyDescent="0.3">
      <c r="A155" s="62"/>
      <c r="B155" s="62"/>
      <c r="C155" s="62" t="s">
        <v>7737</v>
      </c>
      <c r="D155" s="62" t="str">
        <f>IF(OR(RIGHT(LEFT(C155,10),2)="Z_",RIGHT(LEFT(C155,10),2)="N_",RIGHT(LEFT(C155,10),2)="H_",RIGHT(LEFT(C155,11),3)="URH"), LEFT(C155,7), RIGHT(C155,7))</f>
        <v>CTR_689</v>
      </c>
      <c r="E155" s="62"/>
      <c r="F155" s="62"/>
      <c r="G155" s="175">
        <v>46123.902766203704</v>
      </c>
      <c r="H155" s="71">
        <f ca="1">NOW() - G155+ TIME(1,0,0)</f>
        <v>16.92910057870419</v>
      </c>
      <c r="I155" s="175"/>
      <c r="J155" s="175"/>
      <c r="K155" s="175"/>
      <c r="L155" s="175"/>
      <c r="M155" s="175"/>
      <c r="N155" s="62" t="s">
        <v>98</v>
      </c>
      <c r="O155" s="62"/>
      <c r="P155" s="62"/>
      <c r="Q155" s="62"/>
      <c r="R155" s="62"/>
      <c r="S155" s="60" t="e">
        <f>VLOOKUP(D155,'ALL SITES DOWN'!D:D,1,0)</f>
        <v>#N/A</v>
      </c>
    </row>
    <row r="156" spans="1:19" hidden="1" x14ac:dyDescent="0.3">
      <c r="A156" s="62"/>
      <c r="B156" s="62"/>
      <c r="C156" s="62" t="s">
        <v>7506</v>
      </c>
      <c r="D156" s="62" t="str">
        <f>IF(OR(RIGHT(LEFT(C156,10),2)="Z_",RIGHT(LEFT(C156,10),2)="N_",RIGHT(LEFT(C156,10),2)="H_",RIGHT(LEFT(C156,11),3)="URH"), LEFT(C156,7), RIGHT(C156,7))</f>
        <v>NRO_047</v>
      </c>
      <c r="E156" s="62"/>
      <c r="F156" s="62"/>
      <c r="G156" s="175">
        <v>46123.760231481479</v>
      </c>
      <c r="H156" s="71">
        <f ca="1">NOW() - G156+ TIME(1,0,0)</f>
        <v>17.071635300929</v>
      </c>
      <c r="I156" s="175"/>
      <c r="J156" s="175"/>
      <c r="K156" s="175"/>
      <c r="L156" s="175"/>
      <c r="M156" s="175"/>
      <c r="N156" s="62" t="s">
        <v>98</v>
      </c>
      <c r="O156" s="62"/>
      <c r="P156" s="62"/>
      <c r="Q156" s="62"/>
      <c r="R156" s="62"/>
      <c r="S156" s="60" t="str">
        <f>VLOOKUP(D156,'ALL SITES DOWN'!D:D,1,0)</f>
        <v>NRO_047</v>
      </c>
    </row>
    <row r="157" spans="1:19" x14ac:dyDescent="0.3">
      <c r="A157" s="62"/>
      <c r="B157" s="62"/>
      <c r="C157" s="62" t="s">
        <v>7880</v>
      </c>
      <c r="D157" s="62" t="str">
        <f>IF(OR(RIGHT(LEFT(C157,10),2)="Z_",RIGHT(LEFT(C157,10),2)="N_",RIGHT(LEFT(C157,10),2)="H_",RIGHT(LEFT(C157,11),3)="URH"), LEFT(C157,7), RIGHT(C157,7))</f>
        <v>ADM_024</v>
      </c>
      <c r="E157" s="62"/>
      <c r="F157" s="62"/>
      <c r="G157" s="175">
        <v>46123.142256944448</v>
      </c>
      <c r="H157" s="71">
        <f ca="1">NOW() - G157+ TIME(1,0,0)</f>
        <v>17.689609837960841</v>
      </c>
      <c r="I157" s="175"/>
      <c r="J157" s="175"/>
      <c r="K157" s="175"/>
      <c r="L157" s="175"/>
      <c r="M157" s="175"/>
      <c r="N157" s="62" t="s">
        <v>6918</v>
      </c>
      <c r="O157" s="62"/>
      <c r="P157" s="62"/>
      <c r="Q157" s="62"/>
      <c r="R157" s="62"/>
      <c r="S157" s="60" t="e">
        <f>VLOOKUP(D157,'ALL SITES DOWN'!D:D,1,0)</f>
        <v>#N/A</v>
      </c>
    </row>
    <row r="158" spans="1:19" x14ac:dyDescent="0.3">
      <c r="A158" s="62"/>
      <c r="B158" s="62"/>
      <c r="C158" s="62" t="s">
        <v>7882</v>
      </c>
      <c r="D158" s="62" t="str">
        <f>IF(OR(RIGHT(LEFT(C158,10),2)="Z_",RIGHT(LEFT(C158,10),2)="N_",RIGHT(LEFT(C158,10),2)="H_",RIGHT(LEFT(C158,11),3)="URH"), LEFT(C158,7), RIGHT(C158,7))</f>
        <v>ADM_103</v>
      </c>
      <c r="E158" s="62"/>
      <c r="F158" s="62"/>
      <c r="G158" s="175">
        <v>46123.138877314814</v>
      </c>
      <c r="H158" s="71">
        <f ca="1">NOW() - G158+ TIME(1,0,0)</f>
        <v>17.692989467594696</v>
      </c>
      <c r="I158" s="175"/>
      <c r="J158" s="175"/>
      <c r="K158" s="175"/>
      <c r="L158" s="175"/>
      <c r="M158" s="175"/>
      <c r="N158" s="62" t="s">
        <v>6918</v>
      </c>
      <c r="O158" s="62"/>
      <c r="P158" s="62"/>
      <c r="Q158" s="62"/>
      <c r="R158" s="62"/>
      <c r="S158" s="60" t="e">
        <f>VLOOKUP(D158,'ALL SITES DOWN'!D:D,1,0)</f>
        <v>#N/A</v>
      </c>
    </row>
    <row r="159" spans="1:19" x14ac:dyDescent="0.3">
      <c r="A159" s="62"/>
      <c r="B159" s="62"/>
      <c r="C159" s="62" t="s">
        <v>7881</v>
      </c>
      <c r="D159" s="62" t="str">
        <f>IF(OR(RIGHT(LEFT(C159,10),2)="Z_",RIGHT(LEFT(C159,10),2)="N_",RIGHT(LEFT(C159,10),2)="H_",RIGHT(LEFT(C159,11),3)="URH"), LEFT(C159,7), RIGHT(C159,7))</f>
        <v>CTR_169</v>
      </c>
      <c r="E159" s="62"/>
      <c r="F159" s="62"/>
      <c r="G159" s="175">
        <v>46123.138877314814</v>
      </c>
      <c r="H159" s="71">
        <f ca="1">NOW() - G159+ TIME(1,0,0)</f>
        <v>17.692989467594696</v>
      </c>
      <c r="I159" s="175"/>
      <c r="J159" s="175"/>
      <c r="K159" s="175"/>
      <c r="L159" s="175"/>
      <c r="M159" s="175"/>
      <c r="N159" s="62" t="s">
        <v>6918</v>
      </c>
      <c r="O159" s="62"/>
      <c r="P159" s="62"/>
      <c r="Q159" s="62"/>
      <c r="R159" s="62"/>
      <c r="S159" s="60" t="e">
        <f>VLOOKUP(D159,'ALL SITES DOWN'!D:D,1,0)</f>
        <v>#N/A</v>
      </c>
    </row>
    <row r="160" spans="1:19" x14ac:dyDescent="0.3">
      <c r="A160" s="62"/>
      <c r="B160" s="62"/>
      <c r="C160" s="62" t="s">
        <v>7885</v>
      </c>
      <c r="D160" s="62" t="str">
        <f>IF(OR(RIGHT(LEFT(C160,10),2)="Z_",RIGHT(LEFT(C160,10),2)="N_",RIGHT(LEFT(C160,10),2)="H_",RIGHT(LEFT(C160,11),3)="URH"), LEFT(C160,7), RIGHT(C160,7))</f>
        <v>ADM_038</v>
      </c>
      <c r="E160" s="62"/>
      <c r="F160" s="62"/>
      <c r="G160" s="175">
        <v>46123.138865740744</v>
      </c>
      <c r="H160" s="71">
        <f ca="1">NOW() - G160+ TIME(1,0,0)</f>
        <v>17.6930010416642</v>
      </c>
      <c r="I160" s="175"/>
      <c r="J160" s="175"/>
      <c r="K160" s="175"/>
      <c r="L160" s="175"/>
      <c r="M160" s="175"/>
      <c r="N160" s="62" t="s">
        <v>6918</v>
      </c>
      <c r="O160" s="62"/>
      <c r="P160" s="62"/>
      <c r="Q160" s="62"/>
      <c r="R160" s="62"/>
      <c r="S160" s="60" t="e">
        <f>VLOOKUP(D160,'ALL SITES DOWN'!D:D,1,0)</f>
        <v>#N/A</v>
      </c>
    </row>
    <row r="161" spans="1:19" x14ac:dyDescent="0.3">
      <c r="A161" s="62"/>
      <c r="B161" s="62"/>
      <c r="C161" s="62" t="s">
        <v>7883</v>
      </c>
      <c r="D161" s="62" t="str">
        <f>IF(OR(RIGHT(LEFT(C161,10),2)="Z_",RIGHT(LEFT(C161,10),2)="N_",RIGHT(LEFT(C161,10),2)="H_",RIGHT(LEFT(C161,11),3)="URH"), LEFT(C161,7), RIGHT(C161,7))</f>
        <v>ADM_064</v>
      </c>
      <c r="E161" s="62"/>
      <c r="F161" s="62"/>
      <c r="G161" s="175">
        <v>46123.138865740744</v>
      </c>
      <c r="H161" s="71">
        <f ca="1">NOW() - G161+ TIME(1,0,0)</f>
        <v>17.6930010416642</v>
      </c>
      <c r="I161" s="175"/>
      <c r="J161" s="175"/>
      <c r="K161" s="175"/>
      <c r="L161" s="175"/>
      <c r="M161" s="175"/>
      <c r="N161" s="62" t="s">
        <v>6918</v>
      </c>
      <c r="O161" s="62"/>
      <c r="P161" s="62"/>
      <c r="Q161" s="62"/>
      <c r="R161" s="62"/>
      <c r="S161" s="60" t="e">
        <f>VLOOKUP(D161,'ALL SITES DOWN'!D:D,1,0)</f>
        <v>#N/A</v>
      </c>
    </row>
    <row r="162" spans="1:19" x14ac:dyDescent="0.3">
      <c r="A162" s="62"/>
      <c r="B162" s="62"/>
      <c r="C162" s="62" t="s">
        <v>7884</v>
      </c>
      <c r="D162" s="62" t="str">
        <f>IF(OR(RIGHT(LEFT(C162,10),2)="Z_",RIGHT(LEFT(C162,10),2)="N_",RIGHT(LEFT(C162,10),2)="H_",RIGHT(LEFT(C162,11),3)="URH"), LEFT(C162,7), RIGHT(C162,7))</f>
        <v>ADM_067</v>
      </c>
      <c r="E162" s="62"/>
      <c r="F162" s="62"/>
      <c r="G162" s="175">
        <v>46123.138865740744</v>
      </c>
      <c r="H162" s="71">
        <f ca="1">NOW() - G162+ TIME(1,0,0)</f>
        <v>17.6930010416642</v>
      </c>
      <c r="I162" s="175"/>
      <c r="J162" s="175"/>
      <c r="K162" s="175"/>
      <c r="L162" s="175"/>
      <c r="M162" s="175"/>
      <c r="N162" s="62" t="s">
        <v>6918</v>
      </c>
      <c r="O162" s="62"/>
      <c r="P162" s="62"/>
      <c r="Q162" s="62"/>
      <c r="R162" s="62"/>
      <c r="S162" s="60" t="e">
        <f>VLOOKUP(D162,'ALL SITES DOWN'!D:D,1,0)</f>
        <v>#N/A</v>
      </c>
    </row>
    <row r="163" spans="1:19" hidden="1" x14ac:dyDescent="0.3">
      <c r="A163" s="62"/>
      <c r="B163" s="62"/>
      <c r="C163" s="62" t="s">
        <v>7414</v>
      </c>
      <c r="D163" s="62" t="str">
        <f>IF(OR(RIGHT(LEFT(C163,10),2)="Z_",RIGHT(LEFT(C163,10),2)="N_",RIGHT(LEFT(C163,10),2)="H_",RIGHT(LEFT(C163,11),3)="URH"), LEFT(C163,7), RIGHT(C163,7))</f>
        <v>OST_306</v>
      </c>
      <c r="E163" s="62"/>
      <c r="F163" s="62"/>
      <c r="G163" s="175">
        <v>46122.495312500003</v>
      </c>
      <c r="H163" s="71">
        <f ca="1">NOW() - G163+ TIME(1,0,0)</f>
        <v>18.336554282405512</v>
      </c>
      <c r="I163" s="175"/>
      <c r="J163" s="175"/>
      <c r="K163" s="175"/>
      <c r="L163" s="175"/>
      <c r="M163" s="175"/>
      <c r="N163" s="62" t="s">
        <v>98</v>
      </c>
      <c r="O163" s="62"/>
      <c r="P163" s="62"/>
      <c r="Q163" s="62"/>
      <c r="R163" s="62"/>
      <c r="S163" s="60" t="str">
        <f>VLOOKUP(D163,'ALL SITES DOWN'!D:D,1,0)</f>
        <v>OST_306</v>
      </c>
    </row>
    <row r="164" spans="1:19" hidden="1" x14ac:dyDescent="0.3">
      <c r="A164" s="62"/>
      <c r="B164" s="62"/>
      <c r="C164" s="62" t="s">
        <v>7736</v>
      </c>
      <c r="D164" s="62" t="s">
        <v>7413</v>
      </c>
      <c r="E164" s="62"/>
      <c r="F164" s="62"/>
      <c r="G164" s="62" t="s">
        <v>7465</v>
      </c>
      <c r="H164" s="71">
        <f ca="1">NOW() - G164+ TIME(1,0,0)</f>
        <v>18.716924652779806</v>
      </c>
      <c r="I164" s="62"/>
      <c r="J164" s="62"/>
      <c r="K164" s="62"/>
      <c r="L164" s="62"/>
      <c r="M164" s="62"/>
      <c r="N164" s="62" t="s">
        <v>5873</v>
      </c>
      <c r="O164" s="62"/>
      <c r="P164" s="62"/>
      <c r="Q164" s="62"/>
      <c r="R164" s="62"/>
      <c r="S164" s="60" t="str">
        <f>VLOOKUP(D164,'ALL SITES DOWN'!D:D,1,0)</f>
        <v>LIT_943</v>
      </c>
    </row>
    <row r="165" spans="1:19" hidden="1" x14ac:dyDescent="0.3">
      <c r="A165" s="62"/>
      <c r="B165" s="62"/>
      <c r="C165" s="62" t="s">
        <v>7401</v>
      </c>
      <c r="D165" s="62" t="str">
        <f>IF(OR(RIGHT(LEFT(C165,10),2)="Z_",RIGHT(LEFT(C165,10),2)="N_",RIGHT(LEFT(C165,10),2)="H_",RIGHT(LEFT(C165,11),3)="URH"), LEFT(C165,7), RIGHT(C165,7))</f>
        <v>NRO_079</v>
      </c>
      <c r="E165" s="62"/>
      <c r="F165" s="62"/>
      <c r="G165" s="175">
        <v>46121.405740740738</v>
      </c>
      <c r="H165" s="71">
        <f ca="1">NOW() - G165+ TIME(1,0,0)</f>
        <v>19.426126041670312</v>
      </c>
      <c r="I165" s="175"/>
      <c r="J165" s="175"/>
      <c r="K165" s="175"/>
      <c r="L165" s="175"/>
      <c r="M165" s="175"/>
      <c r="N165" s="62" t="s">
        <v>98</v>
      </c>
      <c r="O165" s="62"/>
      <c r="P165" s="62"/>
      <c r="Q165" s="62"/>
      <c r="R165" s="62"/>
      <c r="S165" s="60" t="str">
        <f>VLOOKUP(D165,'ALL SITES DOWN'!D:D,1,0)</f>
        <v>NRO_079</v>
      </c>
    </row>
    <row r="166" spans="1:19" x14ac:dyDescent="0.3">
      <c r="A166" s="62"/>
      <c r="B166" s="62"/>
      <c r="C166" s="153" t="s">
        <v>7886</v>
      </c>
      <c r="D166" s="62" t="str">
        <f>IF(OR(RIGHT(LEFT(C166,10),2)="Z_",RIGHT(LEFT(C166,10),2)="N_",RIGHT(LEFT(C166,10),2)="H_",RIGHT(LEFT(C166,11),3)="URH"), LEFT(C166,7), RIGHT(C166,7))</f>
        <v>OST_413</v>
      </c>
      <c r="E166" s="153"/>
      <c r="F166" s="153"/>
      <c r="G166" s="153" t="s">
        <v>7887</v>
      </c>
      <c r="H166" s="71">
        <f ca="1">NOW() - G166+ TIME(1,0,0)</f>
        <v>19.940153819445793</v>
      </c>
      <c r="I166" s="153"/>
      <c r="J166" s="153"/>
      <c r="K166" s="153"/>
      <c r="L166" s="153"/>
      <c r="M166" s="153"/>
      <c r="N166" s="153" t="s">
        <v>5871</v>
      </c>
      <c r="O166" s="62"/>
      <c r="P166" s="62"/>
      <c r="Q166" s="62"/>
      <c r="R166" s="62"/>
      <c r="S166" s="60" t="e">
        <f>VLOOKUP(D166,'ALL SITES DOWN'!D:D,1,0)</f>
        <v>#N/A</v>
      </c>
    </row>
    <row r="167" spans="1:19" x14ac:dyDescent="0.3">
      <c r="A167" s="62"/>
      <c r="B167" s="62"/>
      <c r="C167" s="153" t="s">
        <v>7888</v>
      </c>
      <c r="D167" s="62" t="str">
        <f>IF(OR(RIGHT(LEFT(C167,10),2)="Z_",RIGHT(LEFT(C167,10),2)="N_",RIGHT(LEFT(C167,10),2)="H_",RIGHT(LEFT(C167,11),3)="URH"), LEFT(C167,7), RIGHT(C167,7))</f>
        <v>OST_416</v>
      </c>
      <c r="E167" s="153"/>
      <c r="F167" s="153"/>
      <c r="G167" s="153" t="s">
        <v>7889</v>
      </c>
      <c r="H167" s="71">
        <f ca="1">NOW() - G167+ TIME(1,0,0)</f>
        <v>19.950639930556161</v>
      </c>
      <c r="I167" s="153"/>
      <c r="J167" s="153"/>
      <c r="K167" s="153"/>
      <c r="L167" s="153"/>
      <c r="M167" s="153"/>
      <c r="N167" s="153" t="s">
        <v>5871</v>
      </c>
      <c r="O167" s="62"/>
      <c r="P167" s="62"/>
      <c r="Q167" s="62"/>
      <c r="R167" s="62"/>
      <c r="S167" s="60" t="e">
        <f>VLOOKUP(D167,'ALL SITES DOWN'!D:D,1,0)</f>
        <v>#N/A</v>
      </c>
    </row>
    <row r="168" spans="1:19" hidden="1" x14ac:dyDescent="0.3">
      <c r="A168" s="62"/>
      <c r="B168" s="62"/>
      <c r="C168" s="153" t="s">
        <v>7463</v>
      </c>
      <c r="D168" s="62" t="str">
        <f>IF(OR(RIGHT(LEFT(C168,10),2)="Z_",RIGHT(LEFT(C168,10),2)="N_",RIGHT(LEFT(C168,10),2)="H_",RIGHT(LEFT(C168,11),3)="URH"), LEFT(C168,7), RIGHT(C168,7))</f>
        <v>EXN_574</v>
      </c>
      <c r="E168" s="153"/>
      <c r="F168" s="153"/>
      <c r="G168" s="153" t="s">
        <v>7890</v>
      </c>
      <c r="H168" s="71">
        <f ca="1">NOW() - G168+ TIME(1,0,0)</f>
        <v>19.96223715277544</v>
      </c>
      <c r="I168" s="153"/>
      <c r="J168" s="153"/>
      <c r="K168" s="153"/>
      <c r="L168" s="153"/>
      <c r="M168" s="153"/>
      <c r="N168" s="153" t="s">
        <v>5871</v>
      </c>
      <c r="O168" s="62"/>
      <c r="P168" s="62"/>
      <c r="Q168" s="62"/>
      <c r="R168" s="62"/>
      <c r="S168" s="60" t="str">
        <f>VLOOKUP(D168,'ALL SITES DOWN'!D:D,1,0)</f>
        <v>EXN_574</v>
      </c>
    </row>
    <row r="169" spans="1:19" x14ac:dyDescent="0.3">
      <c r="A169" s="62"/>
      <c r="B169" s="62"/>
      <c r="C169" s="153" t="s">
        <v>7891</v>
      </c>
      <c r="D169" s="62" t="str">
        <f>IF(OR(RIGHT(LEFT(C169,10),2)="Z_",RIGHT(LEFT(C169,10),2)="N_",RIGHT(LEFT(C169,10),2)="H_",RIGHT(LEFT(C169,11),3)="URH"), LEFT(C169,7), RIGHT(C169,7))</f>
        <v>EXN_579</v>
      </c>
      <c r="E169" s="153"/>
      <c r="F169" s="153"/>
      <c r="G169" s="153" t="s">
        <v>7892</v>
      </c>
      <c r="H169" s="71">
        <f ca="1">NOW() - G169+ TIME(1,0,0)</f>
        <v>19.969436226851638</v>
      </c>
      <c r="I169" s="153"/>
      <c r="J169" s="153"/>
      <c r="K169" s="153"/>
      <c r="L169" s="153"/>
      <c r="M169" s="153"/>
      <c r="N169" s="153" t="s">
        <v>5871</v>
      </c>
      <c r="O169" s="62"/>
      <c r="P169" s="62"/>
      <c r="Q169" s="62"/>
      <c r="R169" s="62"/>
      <c r="S169" s="60" t="e">
        <f>VLOOKUP(D169,'ALL SITES DOWN'!D:D,1,0)</f>
        <v>#N/A</v>
      </c>
    </row>
    <row r="170" spans="1:19" x14ac:dyDescent="0.3">
      <c r="A170" s="62"/>
      <c r="B170" s="62"/>
      <c r="C170" s="153" t="s">
        <v>7893</v>
      </c>
      <c r="D170" s="62" t="str">
        <f>IF(OR(RIGHT(LEFT(C170,10),2)="Z_",RIGHT(LEFT(C170,10),2)="N_",RIGHT(LEFT(C170,10),2)="H_",RIGHT(LEFT(C170,11),3)="URH"), LEFT(C170,7), RIGHT(C170,7))</f>
        <v>EXN_582</v>
      </c>
      <c r="E170" s="153"/>
      <c r="F170" s="153"/>
      <c r="G170" s="153" t="s">
        <v>7894</v>
      </c>
      <c r="H170" s="71">
        <f ca="1">NOW() - G170+ TIME(1,0,0)</f>
        <v>19.97795474536785</v>
      </c>
      <c r="I170" s="153"/>
      <c r="J170" s="153"/>
      <c r="K170" s="153"/>
      <c r="L170" s="153"/>
      <c r="M170" s="153"/>
      <c r="N170" s="153" t="s">
        <v>5871</v>
      </c>
      <c r="O170" s="62"/>
      <c r="P170" s="62"/>
      <c r="Q170" s="62"/>
      <c r="R170" s="62"/>
      <c r="S170" s="60" t="e">
        <f>VLOOKUP(D170,'ALL SITES DOWN'!D:D,1,0)</f>
        <v>#N/A</v>
      </c>
    </row>
    <row r="171" spans="1:19" x14ac:dyDescent="0.3">
      <c r="A171" s="62"/>
      <c r="B171" s="62"/>
      <c r="C171" s="153" t="s">
        <v>7735</v>
      </c>
      <c r="D171" s="62" t="str">
        <f>IF(OR(RIGHT(LEFT(C171,10),2)="Z_",RIGHT(LEFT(C171,10),2)="N_",RIGHT(LEFT(C171,10),2)="H_",RIGHT(LEFT(C171,11),3)="URH"), LEFT(C171,7), RIGHT(C171,7))</f>
        <v>EXN_583</v>
      </c>
      <c r="E171" s="153"/>
      <c r="F171" s="153"/>
      <c r="G171" s="153" t="s">
        <v>7734</v>
      </c>
      <c r="H171" s="71">
        <f ca="1">NOW() - G171+ TIME(1,0,0)</f>
        <v>19.984077430558198</v>
      </c>
      <c r="I171" s="153"/>
      <c r="J171" s="153"/>
      <c r="K171" s="153"/>
      <c r="L171" s="153"/>
      <c r="M171" s="153"/>
      <c r="N171" s="153" t="s">
        <v>5872</v>
      </c>
      <c r="O171" s="62"/>
      <c r="P171" s="62"/>
      <c r="Q171" s="62"/>
      <c r="R171" s="62"/>
      <c r="S171" s="60" t="e">
        <f>VLOOKUP(D171,'ALL SITES DOWN'!D:D,1,0)</f>
        <v>#N/A</v>
      </c>
    </row>
    <row r="172" spans="1:19" x14ac:dyDescent="0.3">
      <c r="A172" s="62"/>
      <c r="B172" s="62"/>
      <c r="C172" s="153" t="s">
        <v>7733</v>
      </c>
      <c r="D172" s="62" t="str">
        <f>IF(OR(RIGHT(LEFT(C172,10),2)="Z_",RIGHT(LEFT(C172,10),2)="N_",RIGHT(LEFT(C172,10),2)="H_",RIGHT(LEFT(C172,11),3)="URH"), LEFT(C172,7), RIGHT(C172,7))</f>
        <v>EXN_584</v>
      </c>
      <c r="E172" s="153"/>
      <c r="F172" s="153"/>
      <c r="G172" s="153" t="s">
        <v>7732</v>
      </c>
      <c r="H172" s="71">
        <f ca="1">NOW() - G172+ TIME(1,0,0)</f>
        <v>19.993799652775731</v>
      </c>
      <c r="I172" s="153"/>
      <c r="J172" s="153"/>
      <c r="K172" s="153"/>
      <c r="L172" s="153"/>
      <c r="M172" s="153"/>
      <c r="N172" s="153" t="s">
        <v>5872</v>
      </c>
      <c r="O172" s="62"/>
      <c r="P172" s="62"/>
      <c r="Q172" s="62"/>
      <c r="R172" s="62"/>
      <c r="S172" s="60" t="e">
        <f>VLOOKUP(D172,'ALL SITES DOWN'!D:D,1,0)</f>
        <v>#N/A</v>
      </c>
    </row>
    <row r="173" spans="1:19" x14ac:dyDescent="0.3">
      <c r="A173" s="62"/>
      <c r="B173" s="62"/>
      <c r="C173" s="153" t="s">
        <v>7895</v>
      </c>
      <c r="D173" s="62" t="str">
        <f>IF(OR(RIGHT(LEFT(C173,10),2)="Z_",RIGHT(LEFT(C173,10),2)="N_",RIGHT(LEFT(C173,10),2)="H_",RIGHT(LEFT(C173,11),3)="URH"), LEFT(C173,7), RIGHT(C173,7))</f>
        <v>EXN_585</v>
      </c>
      <c r="E173" s="153"/>
      <c r="F173" s="153"/>
      <c r="G173" s="153" t="s">
        <v>7896</v>
      </c>
      <c r="H173" s="71">
        <f ca="1">NOW() - G173+ TIME(1,0,0)</f>
        <v>20.005466319448413</v>
      </c>
      <c r="I173" s="153"/>
      <c r="J173" s="153"/>
      <c r="K173" s="153"/>
      <c r="L173" s="153"/>
      <c r="M173" s="153"/>
      <c r="N173" s="153" t="s">
        <v>5871</v>
      </c>
      <c r="O173" s="62"/>
      <c r="P173" s="62"/>
      <c r="Q173" s="62"/>
      <c r="R173" s="62"/>
      <c r="S173" s="60" t="e">
        <f>VLOOKUP(D173,'ALL SITES DOWN'!D:D,1,0)</f>
        <v>#N/A</v>
      </c>
    </row>
    <row r="174" spans="1:19" hidden="1" x14ac:dyDescent="0.3">
      <c r="A174" s="62"/>
      <c r="B174" s="62"/>
      <c r="C174" s="62" t="s">
        <v>7731</v>
      </c>
      <c r="D174" s="62" t="str">
        <f>IF(OR(RIGHT(LEFT(C174,10),2)="Z_",RIGHT(LEFT(C174,10),2)="N_",RIGHT(LEFT(C174,10),2)="H_",RIGHT(LEFT(C174,11),3)="URH"), LEFT(C174,7), RIGHT(C174,7))</f>
        <v>CTR_366</v>
      </c>
      <c r="E174" s="62"/>
      <c r="F174" s="62"/>
      <c r="G174" s="62" t="s">
        <v>7462</v>
      </c>
      <c r="H174" s="71">
        <f ca="1">NOW() - G174+ TIME(1,0,0)</f>
        <v>20.446033449074701</v>
      </c>
      <c r="I174" s="62"/>
      <c r="J174" s="62"/>
      <c r="K174" s="62"/>
      <c r="L174" s="62"/>
      <c r="M174" s="62"/>
      <c r="N174" s="62" t="s">
        <v>5873</v>
      </c>
      <c r="O174" s="62"/>
      <c r="P174" s="62"/>
      <c r="Q174" s="62"/>
      <c r="R174" s="62"/>
      <c r="S174" s="60" t="str">
        <f>VLOOKUP(D174,'ALL SITES DOWN'!D:D,1,0)</f>
        <v>CTR_366</v>
      </c>
    </row>
    <row r="175" spans="1:19" hidden="1" x14ac:dyDescent="0.3">
      <c r="A175" s="62"/>
      <c r="B175" s="62"/>
      <c r="C175" s="153" t="s">
        <v>7369</v>
      </c>
      <c r="D175" s="62" t="str">
        <f>IF(OR(RIGHT(LEFT(C175,10),2)="Z_",RIGHT(LEFT(C175,10),2)="N_",RIGHT(LEFT(C175,10),2)="H_",RIGHT(LEFT(C175,11),3)="URH"), LEFT(C175,7), RIGHT(C175,7))</f>
        <v>EXN_569</v>
      </c>
      <c r="E175" s="153"/>
      <c r="F175" s="153"/>
      <c r="G175" s="153" t="s">
        <v>7460</v>
      </c>
      <c r="H175" s="71">
        <f ca="1">NOW() - G175+ TIME(1,0,0)</f>
        <v>21.030964004627702</v>
      </c>
      <c r="I175" s="153"/>
      <c r="J175" s="153"/>
      <c r="K175" s="153"/>
      <c r="L175" s="153"/>
      <c r="M175" s="153"/>
      <c r="N175" s="153" t="s">
        <v>5872</v>
      </c>
      <c r="O175" s="62"/>
      <c r="P175" s="62"/>
      <c r="Q175" s="62"/>
      <c r="R175" s="62"/>
      <c r="S175" s="60" t="str">
        <f>VLOOKUP(D175,'ALL SITES DOWN'!D:D,1,0)</f>
        <v>EXN_569</v>
      </c>
    </row>
    <row r="176" spans="1:19" x14ac:dyDescent="0.3">
      <c r="A176" s="62"/>
      <c r="B176" s="62"/>
      <c r="C176" s="153" t="s">
        <v>7068</v>
      </c>
      <c r="D176" s="62" t="str">
        <f>IF(OR(RIGHT(LEFT(C176,10),2)="Z_",RIGHT(LEFT(C176,10),2)="N_",RIGHT(LEFT(C176,10),2)="H_",RIGHT(LEFT(C176,11),3)="URH"), LEFT(C176,7), RIGHT(C176,7))</f>
        <v>OST_406</v>
      </c>
      <c r="E176" s="153"/>
      <c r="F176" s="153"/>
      <c r="G176" s="153" t="s">
        <v>7897</v>
      </c>
      <c r="H176" s="71">
        <f ca="1">NOW() - G176+ TIME(1,0,0)</f>
        <v>21.422144560189434</v>
      </c>
      <c r="I176" s="153"/>
      <c r="J176" s="153"/>
      <c r="K176" s="153"/>
      <c r="L176" s="153"/>
      <c r="M176" s="153"/>
      <c r="N176" s="153" t="s">
        <v>5874</v>
      </c>
      <c r="O176" s="62"/>
      <c r="P176" s="62"/>
      <c r="Q176" s="62"/>
      <c r="R176" s="62"/>
      <c r="S176" s="60" t="e">
        <f>VLOOKUP(D176,'ALL SITES DOWN'!D:D,1,0)</f>
        <v>#N/A</v>
      </c>
    </row>
    <row r="177" spans="1:19" x14ac:dyDescent="0.3">
      <c r="A177" s="62"/>
      <c r="B177" s="62"/>
      <c r="C177" s="153" t="s">
        <v>8032</v>
      </c>
      <c r="D177" s="62" t="str">
        <f>IF(OR(RIGHT(LEFT(C177,10),2)="Z_",RIGHT(LEFT(C177,10),2)="N_",RIGHT(LEFT(C177,10),2)="H_",RIGHT(LEFT(C177,11),3)="URH"), LEFT(C177,7), RIGHT(C177,7))</f>
        <v>est-1-U</v>
      </c>
      <c r="E177" s="153"/>
      <c r="F177" s="153"/>
      <c r="G177" s="153" t="s">
        <v>8033</v>
      </c>
      <c r="H177" s="71">
        <f ca="1">NOW() - G177+ TIME(1,0,0)</f>
        <v>24.279598263887845</v>
      </c>
      <c r="I177" s="153"/>
      <c r="J177" s="153"/>
      <c r="K177" s="153"/>
      <c r="L177" s="153"/>
      <c r="M177" s="153"/>
      <c r="N177" s="153" t="s">
        <v>5872</v>
      </c>
      <c r="O177" s="62"/>
      <c r="P177" s="62"/>
      <c r="Q177" s="62"/>
      <c r="R177" s="62"/>
      <c r="S177" s="60" t="e">
        <f>VLOOKUP(D177,'ALL SITES DOWN'!D:D,1,0)</f>
        <v>#N/A</v>
      </c>
    </row>
    <row r="178" spans="1:19" x14ac:dyDescent="0.3">
      <c r="A178" s="62"/>
      <c r="B178" s="62"/>
      <c r="C178" s="62" t="s">
        <v>7898</v>
      </c>
      <c r="D178" s="62" t="str">
        <f>IF(OR(RIGHT(LEFT(C178,10),2)="Z_",RIGHT(LEFT(C178,10),2)="N_",RIGHT(LEFT(C178,10),2)="H_",RIGHT(LEFT(C178,11),3)="URH"), LEFT(C178,7), RIGHT(C178,7))</f>
        <v>LIT_462</v>
      </c>
      <c r="E178" s="62"/>
      <c r="F178" s="62"/>
      <c r="G178" s="175">
        <v>46116.164317129631</v>
      </c>
      <c r="H178" s="71">
        <f ca="1">NOW() - G178+ TIME(1,0,0)</f>
        <v>24.667549652777478</v>
      </c>
      <c r="I178" s="175"/>
      <c r="J178" s="175"/>
      <c r="K178" s="175"/>
      <c r="L178" s="175"/>
      <c r="M178" s="175"/>
      <c r="N178" s="62" t="s">
        <v>5870</v>
      </c>
      <c r="O178" s="62"/>
      <c r="P178" s="62"/>
      <c r="Q178" s="62"/>
      <c r="R178" s="62"/>
      <c r="S178" s="60" t="e">
        <f>VLOOKUP(D178,'ALL SITES DOWN'!D:D,1,0)</f>
        <v>#N/A</v>
      </c>
    </row>
    <row r="179" spans="1:19" x14ac:dyDescent="0.3">
      <c r="A179" s="62"/>
      <c r="B179" s="62"/>
      <c r="C179" s="62" t="s">
        <v>7899</v>
      </c>
      <c r="D179" s="62" t="str">
        <f>IF(OR(RIGHT(LEFT(C179,10),2)="Z_",RIGHT(LEFT(C179,10),2)="N_",RIGHT(LEFT(C179,10),2)="H_",RIGHT(LEFT(C179,11),3)="URH"), LEFT(C179,7), RIGHT(C179,7))</f>
        <v>SS_HL_O</v>
      </c>
      <c r="E179" s="62"/>
      <c r="F179" s="62"/>
      <c r="G179" s="175">
        <v>46115.40452546296</v>
      </c>
      <c r="H179" s="71">
        <f ca="1">NOW() - G179+ TIME(1,0,0)</f>
        <v>25.427341319448413</v>
      </c>
      <c r="I179" s="175"/>
      <c r="J179" s="175"/>
      <c r="K179" s="175"/>
      <c r="L179" s="175"/>
      <c r="M179" s="175"/>
      <c r="N179" s="62" t="s">
        <v>98</v>
      </c>
      <c r="O179" s="62"/>
      <c r="P179" s="62"/>
      <c r="Q179" s="62"/>
      <c r="R179" s="62"/>
      <c r="S179" s="60" t="e">
        <f>VLOOKUP(D179,'ALL SITES DOWN'!D:D,1,0)</f>
        <v>#N/A</v>
      </c>
    </row>
    <row r="180" spans="1:19" x14ac:dyDescent="0.3">
      <c r="A180" s="62"/>
      <c r="B180" s="62"/>
      <c r="C180" s="62" t="s">
        <v>7900</v>
      </c>
      <c r="D180" s="62" t="str">
        <f>IF(OR(RIGHT(LEFT(C180,10),2)="Z_",RIGHT(LEFT(C180,10),2)="N_",RIGHT(LEFT(C180,10),2)="H_",RIGHT(LEFT(C180,11),3)="URH"), LEFT(C180,7), RIGHT(C180,7))</f>
        <v>LIT_674</v>
      </c>
      <c r="E180" s="62"/>
      <c r="F180" s="62"/>
      <c r="G180" s="175">
        <v>46115.340104166666</v>
      </c>
      <c r="H180" s="71">
        <f ca="1">NOW() - G180+ TIME(1,0,0)</f>
        <v>25.491762615742726</v>
      </c>
      <c r="I180" s="175"/>
      <c r="J180" s="175"/>
      <c r="K180" s="175"/>
      <c r="L180" s="175"/>
      <c r="M180" s="175"/>
      <c r="N180" s="62" t="s">
        <v>98</v>
      </c>
      <c r="O180" s="62"/>
      <c r="P180" s="62"/>
      <c r="Q180" s="62"/>
      <c r="R180" s="62"/>
      <c r="S180" s="60" t="e">
        <f>VLOOKUP(D180,'ALL SITES DOWN'!D:D,1,0)</f>
        <v>#N/A</v>
      </c>
    </row>
    <row r="181" spans="1:19" hidden="1" x14ac:dyDescent="0.3">
      <c r="A181" s="62"/>
      <c r="B181" s="62"/>
      <c r="C181" s="62" t="s">
        <v>7406</v>
      </c>
      <c r="D181" s="62" t="str">
        <f>IF(OR(RIGHT(LEFT(C181,10),2)="Z_",RIGHT(LEFT(C181,10),2)="N_",RIGHT(LEFT(C181,10),2)="H_",RIGHT(LEFT(C181,11),3)="URH"), LEFT(C181,7), RIGHT(C181,7))</f>
        <v>NRO_085</v>
      </c>
      <c r="E181" s="62"/>
      <c r="F181" s="62"/>
      <c r="G181" s="175">
        <v>46115.073425925926</v>
      </c>
      <c r="H181" s="71">
        <f ca="1">NOW() - G181+ TIME(1,0,0)</f>
        <v>25.758440856482292</v>
      </c>
      <c r="I181" s="175"/>
      <c r="J181" s="175"/>
      <c r="K181" s="175"/>
      <c r="L181" s="175"/>
      <c r="M181" s="175"/>
      <c r="N181" s="62" t="s">
        <v>98</v>
      </c>
      <c r="O181" s="62"/>
      <c r="P181" s="62"/>
      <c r="Q181" s="62"/>
      <c r="R181" s="62"/>
      <c r="S181" s="60" t="str">
        <f>VLOOKUP(D181,'ALL SITES DOWN'!D:D,1,0)</f>
        <v>NRO_085</v>
      </c>
    </row>
    <row r="182" spans="1:19" hidden="1" x14ac:dyDescent="0.3">
      <c r="A182" s="62"/>
      <c r="B182" s="62"/>
      <c r="C182" s="62" t="s">
        <v>7387</v>
      </c>
      <c r="D182" s="62" t="str">
        <f>IF(OR(RIGHT(LEFT(C182,10),2)="Z_",RIGHT(LEFT(C182,10),2)="N_",RIGHT(LEFT(C182,10),2)="H_",RIGHT(LEFT(C182,11),3)="URH"), LEFT(C182,7), RIGHT(C182,7))</f>
        <v>CTR_987</v>
      </c>
      <c r="E182" s="62"/>
      <c r="F182" s="62"/>
      <c r="G182" s="175">
        <v>46109.605381944442</v>
      </c>
      <c r="H182" s="71">
        <f ca="1">NOW() - G182+ TIME(1,0,0)</f>
        <v>31.22648483796608</v>
      </c>
      <c r="I182" s="175"/>
      <c r="J182" s="175"/>
      <c r="K182" s="175"/>
      <c r="L182" s="175"/>
      <c r="M182" s="175"/>
      <c r="N182" s="62" t="s">
        <v>98</v>
      </c>
      <c r="O182" s="62"/>
      <c r="P182" s="62"/>
      <c r="Q182" s="62"/>
      <c r="R182" s="62"/>
      <c r="S182" s="60" t="str">
        <f>VLOOKUP(D182,'ALL SITES DOWN'!D:D,1,0)</f>
        <v>CTR_987</v>
      </c>
    </row>
    <row r="183" spans="1:19" hidden="1" x14ac:dyDescent="0.3">
      <c r="A183" s="62"/>
      <c r="B183" s="62"/>
      <c r="C183" s="62" t="s">
        <v>7379</v>
      </c>
      <c r="D183" s="62" t="str">
        <f>IF(OR(RIGHT(LEFT(C183,10),2)="Z_",RIGHT(LEFT(C183,10),2)="N_",RIGHT(LEFT(C183,10),2)="H_",RIGHT(LEFT(C183,11),3)="URH"), LEFT(C183,7), RIGHT(C183,7))</f>
        <v>ADM_148</v>
      </c>
      <c r="E183" s="62"/>
      <c r="F183" s="62"/>
      <c r="G183" s="175">
        <v>46109.587326388886</v>
      </c>
      <c r="H183" s="71">
        <f ca="1">NOW() - G183+ TIME(1,0,0)</f>
        <v>31.244540393522282</v>
      </c>
      <c r="I183" s="175"/>
      <c r="J183" s="175"/>
      <c r="K183" s="175"/>
      <c r="L183" s="175"/>
      <c r="M183" s="175"/>
      <c r="N183" s="62" t="s">
        <v>98</v>
      </c>
      <c r="O183" s="62"/>
      <c r="P183" s="62"/>
      <c r="Q183" s="62"/>
      <c r="R183" s="62"/>
      <c r="S183" s="60" t="str">
        <f>VLOOKUP(D183,'ALL SITES DOWN'!D:D,1,0)</f>
        <v>ADM_148</v>
      </c>
    </row>
    <row r="184" spans="1:19" x14ac:dyDescent="0.3">
      <c r="A184" s="62"/>
      <c r="B184" s="62"/>
      <c r="C184" s="153" t="s">
        <v>7152</v>
      </c>
      <c r="D184" s="62" t="str">
        <f>IF(OR(RIGHT(LEFT(C184,10),2)="Z_",RIGHT(LEFT(C184,10),2)="N_",RIGHT(LEFT(C184,10),2)="H_",RIGHT(LEFT(C184,11),3)="URH"), LEFT(C184,7), RIGHT(C184,7))</f>
        <v>NRD_291</v>
      </c>
      <c r="E184" s="153"/>
      <c r="F184" s="153"/>
      <c r="G184" s="153" t="s">
        <v>7901</v>
      </c>
      <c r="H184" s="71">
        <f ca="1">NOW() - G184+ TIME(1,0,0)</f>
        <v>31.429864467597024</v>
      </c>
      <c r="I184" s="153"/>
      <c r="J184" s="153"/>
      <c r="K184" s="153"/>
      <c r="L184" s="153"/>
      <c r="M184" s="153"/>
      <c r="N184" s="153" t="s">
        <v>5874</v>
      </c>
      <c r="O184" s="62"/>
      <c r="P184" s="62"/>
      <c r="Q184" s="62"/>
      <c r="R184" s="62"/>
      <c r="S184" s="60" t="e">
        <f>VLOOKUP(D184,'ALL SITES DOWN'!D:D,1,0)</f>
        <v>#N/A</v>
      </c>
    </row>
    <row r="185" spans="1:19" x14ac:dyDescent="0.3">
      <c r="A185" s="62"/>
      <c r="B185" s="62"/>
      <c r="C185" s="153" t="s">
        <v>7902</v>
      </c>
      <c r="D185" s="62" t="str">
        <f>IF(OR(RIGHT(LEFT(C185,10),2)="Z_",RIGHT(LEFT(C185,10),2)="N_",RIGHT(LEFT(C185,10),2)="H_",RIGHT(LEFT(C185,11),3)="URH"), LEFT(C185,7), RIGHT(C185,7))</f>
        <v>NRD_222</v>
      </c>
      <c r="E185" s="153"/>
      <c r="F185" s="153"/>
      <c r="G185" s="153" t="s">
        <v>7903</v>
      </c>
      <c r="H185" s="71">
        <f ca="1">NOW() - G185+ TIME(1,0,0)</f>
        <v>31.431554282406676</v>
      </c>
      <c r="I185" s="153"/>
      <c r="J185" s="153"/>
      <c r="K185" s="153"/>
      <c r="L185" s="153"/>
      <c r="M185" s="153"/>
      <c r="N185" s="153" t="s">
        <v>5874</v>
      </c>
      <c r="O185" s="62"/>
      <c r="P185" s="62"/>
      <c r="Q185" s="62"/>
      <c r="R185" s="62"/>
      <c r="S185" s="60" t="e">
        <f>VLOOKUP(D185,'ALL SITES DOWN'!D:D,1,0)</f>
        <v>#N/A</v>
      </c>
    </row>
    <row r="186" spans="1:19" x14ac:dyDescent="0.3">
      <c r="A186" s="62"/>
      <c r="B186" s="62"/>
      <c r="C186" s="153" t="s">
        <v>7904</v>
      </c>
      <c r="D186" s="62" t="str">
        <f>IF(OR(RIGHT(LEFT(C186,10),2)="Z_",RIGHT(LEFT(C186,10),2)="N_",RIGHT(LEFT(C186,10),2)="H_",RIGHT(LEFT(C186,11),3)="URH"), LEFT(C186,7), RIGHT(C186,7))</f>
        <v>NRD_202</v>
      </c>
      <c r="E186" s="153"/>
      <c r="F186" s="153"/>
      <c r="G186" s="153" t="s">
        <v>7905</v>
      </c>
      <c r="H186" s="71">
        <f ca="1">NOW() - G186+ TIME(1,0,0)</f>
        <v>31.431589004629739</v>
      </c>
      <c r="I186" s="153"/>
      <c r="J186" s="153"/>
      <c r="K186" s="153"/>
      <c r="L186" s="153"/>
      <c r="M186" s="153"/>
      <c r="N186" s="153" t="s">
        <v>5874</v>
      </c>
      <c r="O186" s="62"/>
      <c r="P186" s="62"/>
      <c r="Q186" s="62"/>
      <c r="R186" s="62"/>
      <c r="S186" s="60" t="e">
        <f>VLOOKUP(D186,'ALL SITES DOWN'!D:D,1,0)</f>
        <v>#N/A</v>
      </c>
    </row>
    <row r="187" spans="1:19" hidden="1" x14ac:dyDescent="0.3">
      <c r="A187" s="62"/>
      <c r="B187" s="62"/>
      <c r="C187" s="153" t="s">
        <v>6652</v>
      </c>
      <c r="D187" s="62" t="str">
        <f>IF(OR(RIGHT(LEFT(C187,10),2)="Z_",RIGHT(LEFT(C187,10),2)="N_",RIGHT(LEFT(C187,10),2)="H_",RIGHT(LEFT(C187,11),3)="URH"), LEFT(C187,7), RIGHT(C187,7))</f>
        <v>EXN_383</v>
      </c>
      <c r="E187" s="153"/>
      <c r="F187" s="153"/>
      <c r="G187" s="153" t="s">
        <v>7906</v>
      </c>
      <c r="H187" s="71">
        <f ca="1">NOW() - G187+ TIME(1,0,0)</f>
        <v>31.431739467591495</v>
      </c>
      <c r="I187" s="153"/>
      <c r="J187" s="153"/>
      <c r="K187" s="153"/>
      <c r="L187" s="153"/>
      <c r="M187" s="153"/>
      <c r="N187" s="153" t="s">
        <v>5874</v>
      </c>
      <c r="O187" s="62"/>
      <c r="P187" s="62"/>
      <c r="Q187" s="62"/>
      <c r="R187" s="62"/>
      <c r="S187" s="60" t="str">
        <f>VLOOKUP(D187,'ALL SITES DOWN'!D:D,1,0)</f>
        <v>EXN_383</v>
      </c>
    </row>
    <row r="188" spans="1:19" x14ac:dyDescent="0.3">
      <c r="A188" s="62"/>
      <c r="B188" s="62"/>
      <c r="C188" s="153" t="s">
        <v>7304</v>
      </c>
      <c r="D188" s="62" t="str">
        <f>IF(OR(RIGHT(LEFT(C188,10),2)="Z_",RIGHT(LEFT(C188,10),2)="N_",RIGHT(LEFT(C188,10),2)="H_",RIGHT(LEFT(C188,11),3)="URH"), LEFT(C188,7), RIGHT(C188,7))</f>
        <v>NRD_316</v>
      </c>
      <c r="E188" s="153"/>
      <c r="F188" s="153"/>
      <c r="G188" s="153" t="s">
        <v>7730</v>
      </c>
      <c r="H188" s="71">
        <f ca="1">NOW() - G188+ TIME(1,0,0)</f>
        <v>31.432491782407549</v>
      </c>
      <c r="I188" s="153"/>
      <c r="J188" s="153"/>
      <c r="K188" s="153"/>
      <c r="L188" s="153"/>
      <c r="M188" s="153"/>
      <c r="N188" s="153" t="s">
        <v>5872</v>
      </c>
      <c r="O188" s="62"/>
      <c r="P188" s="62"/>
      <c r="Q188" s="62"/>
      <c r="R188" s="62"/>
      <c r="S188" s="60" t="e">
        <f>VLOOKUP(D188,'ALL SITES DOWN'!D:D,1,0)</f>
        <v>#N/A</v>
      </c>
    </row>
    <row r="189" spans="1:19" x14ac:dyDescent="0.3">
      <c r="A189" s="62"/>
      <c r="B189" s="62"/>
      <c r="C189" s="153" t="s">
        <v>6542</v>
      </c>
      <c r="D189" s="62" t="str">
        <f>IF(OR(RIGHT(LEFT(C189,10),2)="Z_",RIGHT(LEFT(C189,10),2)="N_",RIGHT(LEFT(C189,10),2)="H_",RIGHT(LEFT(C189,11),3)="URH"), LEFT(C189,7), RIGHT(C189,7))</f>
        <v>EXN_338</v>
      </c>
      <c r="E189" s="153"/>
      <c r="F189" s="153"/>
      <c r="G189" s="153" t="s">
        <v>7907</v>
      </c>
      <c r="H189" s="71">
        <f ca="1">NOW() - G189+ TIME(1,0,0)</f>
        <v>31.432619097223021</v>
      </c>
      <c r="I189" s="153"/>
      <c r="J189" s="153"/>
      <c r="K189" s="153"/>
      <c r="L189" s="153"/>
      <c r="M189" s="153"/>
      <c r="N189" s="153" t="s">
        <v>5874</v>
      </c>
      <c r="O189" s="62"/>
      <c r="P189" s="62"/>
      <c r="Q189" s="62"/>
      <c r="R189" s="62"/>
      <c r="S189" s="60" t="e">
        <f>VLOOKUP(D189,'ALL SITES DOWN'!D:D,1,0)</f>
        <v>#N/A</v>
      </c>
    </row>
    <row r="190" spans="1:19" hidden="1" x14ac:dyDescent="0.3">
      <c r="A190" s="62"/>
      <c r="B190" s="62"/>
      <c r="C190" s="153" t="s">
        <v>6541</v>
      </c>
      <c r="D190" s="62" t="str">
        <f>IF(OR(RIGHT(LEFT(C190,10),2)="Z_",RIGHT(LEFT(C190,10),2)="N_",RIGHT(LEFT(C190,10),2)="H_",RIGHT(LEFT(C190,11),3)="URH"), LEFT(C190,7), RIGHT(C190,7))</f>
        <v>EXN_300</v>
      </c>
      <c r="E190" s="153"/>
      <c r="F190" s="153"/>
      <c r="G190" s="153" t="s">
        <v>7908</v>
      </c>
      <c r="H190" s="71">
        <f ca="1">NOW() - G190+ TIME(1,0,0)</f>
        <v>31.432630671299801</v>
      </c>
      <c r="I190" s="153"/>
      <c r="J190" s="153"/>
      <c r="K190" s="153"/>
      <c r="L190" s="153"/>
      <c r="M190" s="153"/>
      <c r="N190" s="153" t="s">
        <v>5874</v>
      </c>
      <c r="O190" s="62"/>
      <c r="P190" s="62"/>
      <c r="Q190" s="62"/>
      <c r="R190" s="62"/>
      <c r="S190" s="60" t="str">
        <f>VLOOKUP(D190,'ALL SITES DOWN'!D:D,1,0)</f>
        <v>EXN_300</v>
      </c>
    </row>
    <row r="191" spans="1:19" x14ac:dyDescent="0.3">
      <c r="A191" s="62"/>
      <c r="B191" s="62"/>
      <c r="C191" s="153" t="s">
        <v>7729</v>
      </c>
      <c r="D191" s="62" t="str">
        <f>IF(OR(RIGHT(LEFT(C191,10),2)="Z_",RIGHT(LEFT(C191,10),2)="N_",RIGHT(LEFT(C191,10),2)="H_",RIGHT(LEFT(C191,11),3)="URH"), LEFT(C191,7), RIGHT(C191,7))</f>
        <v>NRD_350</v>
      </c>
      <c r="E191" s="153"/>
      <c r="F191" s="153"/>
      <c r="G191" s="153" t="s">
        <v>7728</v>
      </c>
      <c r="H191" s="71">
        <f ca="1">NOW() - G191+ TIME(1,0,0)</f>
        <v>31.432653819446084</v>
      </c>
      <c r="I191" s="153"/>
      <c r="J191" s="153"/>
      <c r="K191" s="153"/>
      <c r="L191" s="153"/>
      <c r="M191" s="153"/>
      <c r="N191" s="153" t="s">
        <v>5872</v>
      </c>
      <c r="O191" s="62"/>
      <c r="P191" s="62"/>
      <c r="Q191" s="62"/>
      <c r="R191" s="62"/>
      <c r="S191" s="60" t="e">
        <f>VLOOKUP(D191,'ALL SITES DOWN'!D:D,1,0)</f>
        <v>#N/A</v>
      </c>
    </row>
    <row r="192" spans="1:19" hidden="1" x14ac:dyDescent="0.3">
      <c r="A192" s="62"/>
      <c r="B192" s="62"/>
      <c r="C192" s="153" t="s">
        <v>7115</v>
      </c>
      <c r="D192" s="62" t="str">
        <f>IF(OR(RIGHT(LEFT(C192,10),2)="Z_",RIGHT(LEFT(C192,10),2)="N_",RIGHT(LEFT(C192,10),2)="H_",RIGHT(LEFT(C192,11),3)="URH"), LEFT(C192,7), RIGHT(C192,7))</f>
        <v>EXN_394</v>
      </c>
      <c r="E192" s="153"/>
      <c r="F192" s="153"/>
      <c r="G192" s="153" t="s">
        <v>7909</v>
      </c>
      <c r="H192" s="71">
        <f ca="1">NOW() - G192+ TIME(1,0,0)</f>
        <v>31.432665393522864</v>
      </c>
      <c r="I192" s="153"/>
      <c r="J192" s="153"/>
      <c r="K192" s="153"/>
      <c r="L192" s="153"/>
      <c r="M192" s="153"/>
      <c r="N192" s="153" t="s">
        <v>5874</v>
      </c>
      <c r="O192" s="62"/>
      <c r="P192" s="62"/>
      <c r="Q192" s="62"/>
      <c r="R192" s="62"/>
      <c r="S192" s="60" t="str">
        <f>VLOOKUP(D192,'ALL SITES DOWN'!D:D,1,0)</f>
        <v>EXN_394</v>
      </c>
    </row>
    <row r="193" spans="1:19" x14ac:dyDescent="0.3">
      <c r="A193" s="62"/>
      <c r="B193" s="62"/>
      <c r="C193" s="62" t="s">
        <v>7727</v>
      </c>
      <c r="D193" s="62" t="str">
        <f>IF(OR(RIGHT(LEFT(C193,10),2)="Z_",RIGHT(LEFT(C193,10),2)="N_",RIGHT(LEFT(C193,10),2)="H_",RIGHT(LEFT(C193,11),3)="URH"), LEFT(C193,7), RIGHT(C193,7))</f>
        <v>CTR_452</v>
      </c>
      <c r="E193" s="62"/>
      <c r="F193" s="62"/>
      <c r="G193" s="175">
        <v>46108.422233796293</v>
      </c>
      <c r="H193" s="71">
        <f ca="1">NOW() - G193+ TIME(1,0,0)</f>
        <v>32.409632986115561</v>
      </c>
      <c r="I193" s="175"/>
      <c r="J193" s="175"/>
      <c r="K193" s="175"/>
      <c r="L193" s="175"/>
      <c r="M193" s="175"/>
      <c r="N193" s="62" t="s">
        <v>98</v>
      </c>
      <c r="O193" s="62"/>
      <c r="P193" s="62"/>
      <c r="Q193" s="62"/>
      <c r="R193" s="62"/>
      <c r="S193" s="60" t="e">
        <f>VLOOKUP(D193,'ALL SITES DOWN'!D:D,1,0)</f>
        <v>#N/A</v>
      </c>
    </row>
    <row r="194" spans="1:19" x14ac:dyDescent="0.3">
      <c r="A194" s="62"/>
      <c r="B194" s="62"/>
      <c r="C194" s="62" t="s">
        <v>7370</v>
      </c>
      <c r="D194" s="62" t="str">
        <f>IF(OR(RIGHT(LEFT(C194,10),2)="Z_",RIGHT(LEFT(C194,10),2)="N_",RIGHT(LEFT(C194,10),2)="H_",RIGHT(LEFT(C194,11),3)="URH"), LEFT(C194,7), RIGHT(C194,7))</f>
        <v>CTR_098</v>
      </c>
      <c r="E194" s="62"/>
      <c r="F194" s="62"/>
      <c r="G194" s="175">
        <v>46107.755219907405</v>
      </c>
      <c r="H194" s="71">
        <f ca="1">NOW() - G194+ TIME(1,0,0)</f>
        <v>33.076646875003156</v>
      </c>
      <c r="I194" s="175"/>
      <c r="J194" s="175"/>
      <c r="K194" s="175"/>
      <c r="L194" s="175"/>
      <c r="M194" s="175"/>
      <c r="N194" s="62" t="s">
        <v>98</v>
      </c>
      <c r="O194" s="62"/>
      <c r="P194" s="62"/>
      <c r="Q194" s="62"/>
      <c r="R194" s="62"/>
      <c r="S194" s="60" t="e">
        <f>VLOOKUP(D194,'ALL SITES DOWN'!D:D,1,0)</f>
        <v>#N/A</v>
      </c>
    </row>
    <row r="195" spans="1:19" x14ac:dyDescent="0.3">
      <c r="A195" s="62"/>
      <c r="B195" s="62"/>
      <c r="C195" s="62" t="s">
        <v>7910</v>
      </c>
      <c r="D195" s="62" t="str">
        <f>IF(OR(RIGHT(LEFT(C195,10),2)="Z_",RIGHT(LEFT(C195,10),2)="N_",RIGHT(LEFT(C195,10),2)="H_",RIGHT(LEFT(C195,11),3)="URH"), LEFT(C195,7), RIGHT(C195,7))</f>
        <v>NRO_090</v>
      </c>
      <c r="E195" s="62"/>
      <c r="F195" s="62"/>
      <c r="G195" s="175">
        <v>46102.135833333334</v>
      </c>
      <c r="H195" s="71">
        <f ca="1">NOW() - G195+ TIME(1,0,0)</f>
        <v>38.696033449074697</v>
      </c>
      <c r="I195" s="175"/>
      <c r="J195" s="175"/>
      <c r="K195" s="175"/>
      <c r="L195" s="175"/>
      <c r="M195" s="175"/>
      <c r="N195" s="62" t="s">
        <v>5870</v>
      </c>
      <c r="O195" s="62"/>
      <c r="P195" s="62"/>
      <c r="Q195" s="62"/>
      <c r="R195" s="62"/>
      <c r="S195" s="60" t="e">
        <f>VLOOKUP(D195,'ALL SITES DOWN'!D:D,1,0)</f>
        <v>#N/A</v>
      </c>
    </row>
    <row r="196" spans="1:19" hidden="1" x14ac:dyDescent="0.3">
      <c r="A196" s="62"/>
      <c r="B196" s="62"/>
      <c r="C196" s="153" t="s">
        <v>7363</v>
      </c>
      <c r="D196" s="62" t="str">
        <f>IF(OR(RIGHT(LEFT(C196,10),2)="Z_",RIGHT(LEFT(C196,10),2)="N_",RIGHT(LEFT(C196,10),2)="H_",RIGHT(LEFT(C196,11),3)="URH"), LEFT(C196,7), RIGHT(C196,7))</f>
        <v>ADM_216</v>
      </c>
      <c r="E196" s="153"/>
      <c r="F196" s="153"/>
      <c r="G196" s="153" t="s">
        <v>7459</v>
      </c>
      <c r="H196" s="71">
        <f ca="1">NOW() - G196+ TIME(1,0,0)</f>
        <v>40.106496412040237</v>
      </c>
      <c r="I196" s="153"/>
      <c r="J196" s="153"/>
      <c r="K196" s="153"/>
      <c r="L196" s="153"/>
      <c r="M196" s="153"/>
      <c r="N196" s="153" t="s">
        <v>5872</v>
      </c>
      <c r="O196" s="62"/>
      <c r="P196" s="62"/>
      <c r="Q196" s="62"/>
      <c r="R196" s="62"/>
      <c r="S196" s="60" t="str">
        <f>VLOOKUP(D196,'ALL SITES DOWN'!D:D,1,0)</f>
        <v>ADM_216</v>
      </c>
    </row>
    <row r="197" spans="1:19" x14ac:dyDescent="0.3">
      <c r="A197" s="62"/>
      <c r="B197" s="62"/>
      <c r="C197" s="153" t="s">
        <v>7355</v>
      </c>
      <c r="D197" s="62" t="str">
        <f>IF(OR(RIGHT(LEFT(C197,10),2)="Z_",RIGHT(LEFT(C197,10),2)="N_",RIGHT(LEFT(C197,10),2)="H_",RIGHT(LEFT(C197,11),3)="URH"), LEFT(C197,7), RIGHT(C197,7))</f>
        <v>EXN_593</v>
      </c>
      <c r="E197" s="153"/>
      <c r="F197" s="153"/>
      <c r="G197" s="153" t="s">
        <v>7726</v>
      </c>
      <c r="H197" s="71">
        <f ca="1">NOW() - G197+ TIME(1,0,0)</f>
        <v>41.211982523151768</v>
      </c>
      <c r="I197" s="153"/>
      <c r="J197" s="153"/>
      <c r="K197" s="153"/>
      <c r="L197" s="153"/>
      <c r="M197" s="153"/>
      <c r="N197" s="153" t="s">
        <v>5872</v>
      </c>
      <c r="O197" s="62"/>
      <c r="P197" s="62"/>
      <c r="Q197" s="62"/>
      <c r="R197" s="62"/>
      <c r="S197" s="60" t="e">
        <f>VLOOKUP(D197,'ALL SITES DOWN'!D:D,1,0)</f>
        <v>#N/A</v>
      </c>
    </row>
    <row r="198" spans="1:19" x14ac:dyDescent="0.3">
      <c r="A198" s="62"/>
      <c r="B198" s="62"/>
      <c r="C198" s="153" t="s">
        <v>7356</v>
      </c>
      <c r="D198" s="62" t="str">
        <f>IF(OR(RIGHT(LEFT(C198,10),2)="Z_",RIGHT(LEFT(C198,10),2)="N_",RIGHT(LEFT(C198,10),2)="H_",RIGHT(LEFT(C198,11),3)="URH"), LEFT(C198,7), RIGHT(C198,7))</f>
        <v>EXN_592</v>
      </c>
      <c r="E198" s="153"/>
      <c r="F198" s="153"/>
      <c r="G198" s="153" t="s">
        <v>7725</v>
      </c>
      <c r="H198" s="71">
        <f ca="1">NOW() - G198+ TIME(1,0,0)</f>
        <v>41.212306597221563</v>
      </c>
      <c r="I198" s="153"/>
      <c r="J198" s="153"/>
      <c r="K198" s="153"/>
      <c r="L198" s="153"/>
      <c r="M198" s="153"/>
      <c r="N198" s="153" t="s">
        <v>5872</v>
      </c>
      <c r="O198" s="62"/>
      <c r="P198" s="62"/>
      <c r="Q198" s="62"/>
      <c r="R198" s="62"/>
      <c r="S198" s="60" t="e">
        <f>VLOOKUP(D198,'ALL SITES DOWN'!D:D,1,0)</f>
        <v>#N/A</v>
      </c>
    </row>
    <row r="199" spans="1:19" x14ac:dyDescent="0.3">
      <c r="A199" s="62"/>
      <c r="B199" s="62"/>
      <c r="C199" s="153" t="s">
        <v>7357</v>
      </c>
      <c r="D199" s="62" t="str">
        <f>IF(OR(RIGHT(LEFT(C199,10),2)="Z_",RIGHT(LEFT(C199,10),2)="N_",RIGHT(LEFT(C199,10),2)="H_",RIGHT(LEFT(C199,11),3)="URH"), LEFT(C199,7), RIGHT(C199,7))</f>
        <v>EXN_591</v>
      </c>
      <c r="E199" s="153"/>
      <c r="F199" s="153"/>
      <c r="G199" s="153" t="s">
        <v>7724</v>
      </c>
      <c r="H199" s="71">
        <f ca="1">NOW() - G199+ TIME(1,0,0)</f>
        <v>41.2126769675912</v>
      </c>
      <c r="I199" s="153"/>
      <c r="J199" s="153"/>
      <c r="K199" s="153"/>
      <c r="L199" s="153"/>
      <c r="M199" s="153"/>
      <c r="N199" s="153" t="s">
        <v>5872</v>
      </c>
      <c r="O199" s="62"/>
      <c r="P199" s="62"/>
      <c r="Q199" s="62"/>
      <c r="R199" s="62"/>
      <c r="S199" s="60" t="e">
        <f>VLOOKUP(D199,'ALL SITES DOWN'!D:D,1,0)</f>
        <v>#N/A</v>
      </c>
    </row>
    <row r="200" spans="1:19" x14ac:dyDescent="0.3">
      <c r="A200" s="62"/>
      <c r="B200" s="62"/>
      <c r="C200" s="153" t="s">
        <v>7358</v>
      </c>
      <c r="D200" s="62" t="str">
        <f>IF(OR(RIGHT(LEFT(C200,10),2)="Z_",RIGHT(LEFT(C200,10),2)="N_",RIGHT(LEFT(C200,10),2)="H_",RIGHT(LEFT(C200,11),3)="URH"), LEFT(C200,7), RIGHT(C200,7))</f>
        <v>EXN_590</v>
      </c>
      <c r="E200" s="153"/>
      <c r="F200" s="153"/>
      <c r="G200" s="153" t="s">
        <v>7723</v>
      </c>
      <c r="H200" s="71">
        <f ca="1">NOW() - G200+ TIME(1,0,0)</f>
        <v>41.213001041668271</v>
      </c>
      <c r="I200" s="153"/>
      <c r="J200" s="153"/>
      <c r="K200" s="153"/>
      <c r="L200" s="153"/>
      <c r="M200" s="153"/>
      <c r="N200" s="153" t="s">
        <v>5872</v>
      </c>
      <c r="O200" s="62"/>
      <c r="P200" s="62"/>
      <c r="Q200" s="62"/>
      <c r="R200" s="62"/>
      <c r="S200" s="60" t="e">
        <f>VLOOKUP(D200,'ALL SITES DOWN'!D:D,1,0)</f>
        <v>#N/A</v>
      </c>
    </row>
    <row r="201" spans="1:19" x14ac:dyDescent="0.3">
      <c r="A201" s="62"/>
      <c r="B201" s="62"/>
      <c r="C201" s="153" t="s">
        <v>7359</v>
      </c>
      <c r="D201" s="62" t="str">
        <f>IF(OR(RIGHT(LEFT(C201,10),2)="Z_",RIGHT(LEFT(C201,10),2)="N_",RIGHT(LEFT(C201,10),2)="H_",RIGHT(LEFT(C201,11),3)="URH"), LEFT(C201,7), RIGHT(C201,7))</f>
        <v>EXN_423</v>
      </c>
      <c r="E201" s="153"/>
      <c r="F201" s="153"/>
      <c r="G201" s="153" t="s">
        <v>7722</v>
      </c>
      <c r="H201" s="71">
        <f ca="1">NOW() - G201+ TIME(1,0,0)</f>
        <v>41.213371412037908</v>
      </c>
      <c r="I201" s="153"/>
      <c r="J201" s="153"/>
      <c r="K201" s="153"/>
      <c r="L201" s="153"/>
      <c r="M201" s="153"/>
      <c r="N201" s="153" t="s">
        <v>5872</v>
      </c>
      <c r="O201" s="62"/>
      <c r="P201" s="62"/>
      <c r="Q201" s="62"/>
      <c r="R201" s="62"/>
      <c r="S201" s="60" t="e">
        <f>VLOOKUP(D201,'ALL SITES DOWN'!D:D,1,0)</f>
        <v>#N/A</v>
      </c>
    </row>
    <row r="202" spans="1:19" x14ac:dyDescent="0.3">
      <c r="A202" s="62"/>
      <c r="B202" s="62"/>
      <c r="C202" s="153" t="s">
        <v>7360</v>
      </c>
      <c r="D202" s="62" t="str">
        <f>IF(OR(RIGHT(LEFT(C202,10),2)="Z_",RIGHT(LEFT(C202,10),2)="N_",RIGHT(LEFT(C202,10),2)="H_",RIGHT(LEFT(C202,11),3)="URH"), LEFT(C202,7), RIGHT(C202,7))</f>
        <v>EXN_411</v>
      </c>
      <c r="E202" s="153"/>
      <c r="F202" s="153"/>
      <c r="G202" s="153" t="s">
        <v>7721</v>
      </c>
      <c r="H202" s="71">
        <f ca="1">NOW() - G202+ TIME(1,0,0)</f>
        <v>41.213695486114979</v>
      </c>
      <c r="I202" s="153"/>
      <c r="J202" s="153"/>
      <c r="K202" s="153"/>
      <c r="L202" s="153"/>
      <c r="M202" s="153"/>
      <c r="N202" s="153" t="s">
        <v>5872</v>
      </c>
      <c r="O202" s="62"/>
      <c r="P202" s="62"/>
      <c r="Q202" s="62"/>
      <c r="R202" s="62"/>
      <c r="S202" s="60" t="e">
        <f>VLOOKUP(D202,'ALL SITES DOWN'!D:D,1,0)</f>
        <v>#N/A</v>
      </c>
    </row>
    <row r="203" spans="1:19" x14ac:dyDescent="0.3">
      <c r="A203" s="62"/>
      <c r="B203" s="62"/>
      <c r="C203" s="62" t="s">
        <v>7404</v>
      </c>
      <c r="D203" s="62" t="str">
        <f>IF(OR(RIGHT(LEFT(C203,10),2)="Z_",RIGHT(LEFT(C203,10),2)="N_",RIGHT(LEFT(C203,10),2)="H_",RIGHT(LEFT(C203,11),3)="URH"), LEFT(C203,7), RIGHT(C203,7))</f>
        <v>EXN_243</v>
      </c>
      <c r="E203" s="62"/>
      <c r="F203" s="62"/>
      <c r="G203" s="175">
        <v>46096.70275462963</v>
      </c>
      <c r="H203" s="71">
        <f ca="1">NOW() - G203+ TIME(1,0,0)</f>
        <v>44.129112152778056</v>
      </c>
      <c r="I203" s="175"/>
      <c r="J203" s="175"/>
      <c r="K203" s="175"/>
      <c r="L203" s="175"/>
      <c r="M203" s="175"/>
      <c r="N203" s="62" t="s">
        <v>98</v>
      </c>
      <c r="O203" s="62"/>
      <c r="P203" s="62"/>
      <c r="Q203" s="62"/>
      <c r="R203" s="62"/>
      <c r="S203" s="60" t="e">
        <f>VLOOKUP(D203,'ALL SITES DOWN'!D:D,1,0)</f>
        <v>#N/A</v>
      </c>
    </row>
    <row r="204" spans="1:19" x14ac:dyDescent="0.3">
      <c r="A204" s="62"/>
      <c r="B204" s="62"/>
      <c r="C204" s="62" t="s">
        <v>8034</v>
      </c>
      <c r="D204" s="62" t="str">
        <f>IF(OR(RIGHT(LEFT(C204,10),2)="Z_",RIGHT(LEFT(C204,10),2)="N_",RIGHT(LEFT(C204,10),2)="H_",RIGHT(LEFT(C204,11),3)="URH"), LEFT(C204,7), RIGHT(C204,7))</f>
        <v>SUO_005</v>
      </c>
      <c r="E204" s="62"/>
      <c r="F204" s="62"/>
      <c r="G204" s="175">
        <v>46094.719097222223</v>
      </c>
      <c r="H204" s="71">
        <f ca="1">NOW() - G204+ TIME(1,0,0)</f>
        <v>46.112769560185065</v>
      </c>
      <c r="I204" s="175"/>
      <c r="J204" s="175"/>
      <c r="K204" s="175"/>
      <c r="L204" s="175"/>
      <c r="M204" s="175"/>
      <c r="N204" s="62" t="s">
        <v>98</v>
      </c>
      <c r="O204" s="62"/>
      <c r="P204" s="62"/>
      <c r="Q204" s="62"/>
      <c r="R204" s="62"/>
      <c r="S204" s="60" t="e">
        <f>VLOOKUP(D204,'ALL SITES DOWN'!D:D,1,0)</f>
        <v>#N/A</v>
      </c>
    </row>
    <row r="205" spans="1:19" x14ac:dyDescent="0.3">
      <c r="A205" s="62"/>
      <c r="B205" s="62"/>
      <c r="C205" s="62" t="s">
        <v>7720</v>
      </c>
      <c r="D205" s="62" t="str">
        <f>IF(OR(RIGHT(LEFT(C205,10),2)="Z_",RIGHT(LEFT(C205,10),2)="N_",RIGHT(LEFT(C205,10),2)="H_",RIGHT(LEFT(C205,11),3)="URH"), LEFT(C205,7), RIGHT(C205,7))</f>
        <v>SUD_085</v>
      </c>
      <c r="E205" s="62"/>
      <c r="F205" s="62"/>
      <c r="G205" s="175">
        <v>46094.548090277778</v>
      </c>
      <c r="H205" s="71">
        <f ca="1">NOW() - G205+ TIME(1,0,0)</f>
        <v>46.283776504630318</v>
      </c>
      <c r="I205" s="175"/>
      <c r="J205" s="175"/>
      <c r="K205" s="175"/>
      <c r="L205" s="175"/>
      <c r="M205" s="175"/>
      <c r="N205" s="62" t="s">
        <v>98</v>
      </c>
      <c r="O205" s="62"/>
      <c r="P205" s="62"/>
      <c r="Q205" s="62"/>
      <c r="R205" s="62"/>
      <c r="S205" s="60" t="e">
        <f>VLOOKUP(D205,'ALL SITES DOWN'!D:D,1,0)</f>
        <v>#N/A</v>
      </c>
    </row>
    <row r="206" spans="1:19" x14ac:dyDescent="0.3">
      <c r="A206" s="62"/>
      <c r="B206" s="62"/>
      <c r="C206" s="62" t="s">
        <v>7126</v>
      </c>
      <c r="D206" s="62" t="str">
        <f>IF(OR(RIGHT(LEFT(C206,10),2)="Z_",RIGHT(LEFT(C206,10),2)="N_",RIGHT(LEFT(C206,10),2)="H_",RIGHT(LEFT(C206,11),3)="URH"), LEFT(C206,7), RIGHT(C206,7))</f>
        <v>ADM_160</v>
      </c>
      <c r="E206" s="62"/>
      <c r="F206" s="62"/>
      <c r="G206" s="175">
        <v>46094.443379629629</v>
      </c>
      <c r="H206" s="71">
        <f ca="1">NOW() - G206+ TIME(1,0,0)</f>
        <v>46.388487152779511</v>
      </c>
      <c r="I206" s="175"/>
      <c r="J206" s="175"/>
      <c r="K206" s="175"/>
      <c r="L206" s="175"/>
      <c r="M206" s="175"/>
      <c r="N206" s="62" t="s">
        <v>98</v>
      </c>
      <c r="O206" s="62"/>
      <c r="P206" s="62"/>
      <c r="Q206" s="62"/>
      <c r="R206" s="62"/>
      <c r="S206" s="60" t="e">
        <f>VLOOKUP(D206,'ALL SITES DOWN'!D:D,1,0)</f>
        <v>#N/A</v>
      </c>
    </row>
    <row r="207" spans="1:19" x14ac:dyDescent="0.3">
      <c r="A207" s="62"/>
      <c r="B207" s="62"/>
      <c r="C207" s="62" t="s">
        <v>7911</v>
      </c>
      <c r="D207" s="62" t="str">
        <f>IF(OR(RIGHT(LEFT(C207,10),2)="Z_",RIGHT(LEFT(C207,10),2)="N_",RIGHT(LEFT(C207,10),2)="H_",RIGHT(LEFT(C207,11),3)="URH"), LEFT(C207,7), RIGHT(C207,7))</f>
        <v>EXN_133</v>
      </c>
      <c r="E207" s="62"/>
      <c r="F207" s="62"/>
      <c r="G207" s="175">
        <v>46093.16265046296</v>
      </c>
      <c r="H207" s="71">
        <f ca="1">NOW() - G207+ TIME(1,0,0)</f>
        <v>47.669216319448118</v>
      </c>
      <c r="I207" s="175"/>
      <c r="J207" s="175"/>
      <c r="K207" s="175"/>
      <c r="L207" s="175"/>
      <c r="M207" s="175"/>
      <c r="N207" s="62" t="s">
        <v>6918</v>
      </c>
      <c r="O207" s="62"/>
      <c r="P207" s="62"/>
      <c r="Q207" s="62"/>
      <c r="R207" s="62"/>
      <c r="S207" s="60" t="e">
        <f>VLOOKUP(D207,'ALL SITES DOWN'!D:D,1,0)</f>
        <v>#N/A</v>
      </c>
    </row>
    <row r="208" spans="1:19" x14ac:dyDescent="0.3">
      <c r="A208" s="62"/>
      <c r="B208" s="62"/>
      <c r="C208" s="153" t="s">
        <v>7912</v>
      </c>
      <c r="D208" s="62" t="str">
        <f>IF(OR(RIGHT(LEFT(C208,10),2)="Z_",RIGHT(LEFT(C208,10),2)="N_",RIGHT(LEFT(C208,10),2)="H_",RIGHT(LEFT(C208,11),3)="URH"), LEFT(C208,7), RIGHT(C208,7))</f>
        <v>CID=387</v>
      </c>
      <c r="E208" s="153"/>
      <c r="F208" s="153"/>
      <c r="G208" s="153" t="s">
        <v>7913</v>
      </c>
      <c r="H208" s="71">
        <f ca="1">NOW() - G208+ TIME(1,0,0)</f>
        <v>47.670940856480833</v>
      </c>
      <c r="I208" s="153"/>
      <c r="J208" s="153"/>
      <c r="K208" s="153"/>
      <c r="L208" s="153"/>
      <c r="M208" s="153"/>
      <c r="N208" s="153" t="s">
        <v>5871</v>
      </c>
      <c r="O208" s="62"/>
      <c r="P208" s="62"/>
      <c r="Q208" s="62"/>
      <c r="R208" s="62"/>
      <c r="S208" s="60" t="e">
        <f>VLOOKUP(D208,'ALL SITES DOWN'!D:D,1,0)</f>
        <v>#N/A</v>
      </c>
    </row>
    <row r="209" spans="1:19" hidden="1" x14ac:dyDescent="0.3">
      <c r="A209" s="62"/>
      <c r="B209" s="62"/>
      <c r="C209" s="153" t="s">
        <v>7457</v>
      </c>
      <c r="D209" s="62" t="str">
        <f>IF(OR(RIGHT(LEFT(C209,10),2)="Z_",RIGHT(LEFT(C209,10),2)="N_",RIGHT(LEFT(C209,10),2)="H_",RIGHT(LEFT(C209,11),3)="URH"), LEFT(C209,7), RIGHT(C209,7))</f>
        <v>ADM_233</v>
      </c>
      <c r="E209" s="153"/>
      <c r="F209" s="153"/>
      <c r="G209" s="153" t="s">
        <v>7914</v>
      </c>
      <c r="H209" s="71">
        <f ca="1">NOW() - G209+ TIME(1,0,0)</f>
        <v>47.670952430557612</v>
      </c>
      <c r="I209" s="153"/>
      <c r="J209" s="153"/>
      <c r="K209" s="153"/>
      <c r="L209" s="153"/>
      <c r="M209" s="153"/>
      <c r="N209" s="153" t="s">
        <v>5871</v>
      </c>
      <c r="O209" s="62"/>
      <c r="P209" s="62"/>
      <c r="Q209" s="62"/>
      <c r="R209" s="62"/>
      <c r="S209" s="60" t="str">
        <f>VLOOKUP(D209,'ALL SITES DOWN'!D:D,1,0)</f>
        <v>ADM_233</v>
      </c>
    </row>
    <row r="210" spans="1:19" hidden="1" x14ac:dyDescent="0.3">
      <c r="A210" s="62"/>
      <c r="B210" s="62"/>
      <c r="C210" s="153" t="s">
        <v>7458</v>
      </c>
      <c r="D210" s="62" t="str">
        <f>IF(OR(RIGHT(LEFT(C210,10),2)="Z_",RIGHT(LEFT(C210,10),2)="N_",RIGHT(LEFT(C210,10),2)="H_",RIGHT(LEFT(C210,11),3)="URH"), LEFT(C210,7), RIGHT(C210,7))</f>
        <v>ADM_215</v>
      </c>
      <c r="E210" s="153"/>
      <c r="F210" s="153"/>
      <c r="G210" s="153" t="s">
        <v>7914</v>
      </c>
      <c r="H210" s="71">
        <f ca="1">NOW() - G210+ TIME(1,0,0)</f>
        <v>47.670952430557612</v>
      </c>
      <c r="I210" s="153"/>
      <c r="J210" s="153"/>
      <c r="K210" s="153"/>
      <c r="L210" s="153"/>
      <c r="M210" s="153"/>
      <c r="N210" s="153" t="s">
        <v>5871</v>
      </c>
      <c r="O210" s="62"/>
      <c r="P210" s="62"/>
      <c r="Q210" s="62"/>
      <c r="R210" s="62"/>
      <c r="S210" s="60" t="str">
        <f>VLOOKUP(D210,'ALL SITES DOWN'!D:D,1,0)</f>
        <v>ADM_215</v>
      </c>
    </row>
    <row r="211" spans="1:19" hidden="1" x14ac:dyDescent="0.3">
      <c r="A211" s="62"/>
      <c r="B211" s="62"/>
      <c r="C211" s="62" t="s">
        <v>7096</v>
      </c>
      <c r="D211" s="62" t="str">
        <f>IF(OR(RIGHT(LEFT(C211,10),2)="Z_",RIGHT(LEFT(C211,10),2)="N_",RIGHT(LEFT(C211,10),2)="H_",RIGHT(LEFT(C211,11),3)="URH"), LEFT(C211,7), RIGHT(C211,7))</f>
        <v>CTR_170</v>
      </c>
      <c r="E211" s="62"/>
      <c r="F211" s="62"/>
      <c r="G211" s="175">
        <v>46093.014085648145</v>
      </c>
      <c r="H211" s="71">
        <f ca="1">NOW() - G211+ TIME(1,0,0)</f>
        <v>47.817781134263591</v>
      </c>
      <c r="I211" s="175"/>
      <c r="J211" s="175"/>
      <c r="K211" s="175"/>
      <c r="L211" s="175"/>
      <c r="M211" s="175"/>
      <c r="N211" s="62" t="s">
        <v>98</v>
      </c>
      <c r="O211" s="62"/>
      <c r="P211" s="62"/>
      <c r="Q211" s="62"/>
      <c r="R211" s="62"/>
      <c r="S211" s="60" t="str">
        <f>VLOOKUP(D211,'ALL SITES DOWN'!D:D,1,0)</f>
        <v>CTR_170</v>
      </c>
    </row>
    <row r="212" spans="1:19" x14ac:dyDescent="0.3">
      <c r="A212" s="62"/>
      <c r="B212" s="62"/>
      <c r="C212" s="62" t="s">
        <v>7109</v>
      </c>
      <c r="D212" s="62" t="str">
        <f>IF(OR(RIGHT(LEFT(C212,10),2)="Z_",RIGHT(LEFT(C212,10),2)="N_",RIGHT(LEFT(C212,10),2)="H_",RIGHT(LEFT(C212,11),3)="URH"), LEFT(C212,7), RIGHT(C212,7))</f>
        <v>EST_105</v>
      </c>
      <c r="E212" s="62"/>
      <c r="F212" s="62"/>
      <c r="G212" s="175">
        <v>46091.53193287037</v>
      </c>
      <c r="H212" s="71">
        <f ca="1">NOW() - G212+ TIME(1,0,0)</f>
        <v>49.29993391203849</v>
      </c>
      <c r="I212" s="175"/>
      <c r="J212" s="175"/>
      <c r="K212" s="175"/>
      <c r="L212" s="175"/>
      <c r="M212" s="175"/>
      <c r="N212" s="62" t="s">
        <v>98</v>
      </c>
      <c r="O212" s="62"/>
      <c r="P212" s="62"/>
      <c r="Q212" s="62"/>
      <c r="R212" s="62"/>
      <c r="S212" s="60" t="e">
        <f>VLOOKUP(D212,'ALL SITES DOWN'!D:D,1,0)</f>
        <v>#N/A</v>
      </c>
    </row>
    <row r="213" spans="1:19" x14ac:dyDescent="0.3">
      <c r="A213" s="62"/>
      <c r="B213" s="62"/>
      <c r="C213" s="62" t="s">
        <v>7719</v>
      </c>
      <c r="D213" s="62" t="str">
        <f>IF(OR(RIGHT(LEFT(C213,10),2)="Z_",RIGHT(LEFT(C213,10),2)="N_",RIGHT(LEFT(C213,10),2)="H_",RIGHT(LEFT(C213,11),3)="URH"), LEFT(C213,7), RIGHT(C213,7))</f>
        <v>EST_009</v>
      </c>
      <c r="E213" s="62"/>
      <c r="F213" s="62"/>
      <c r="G213" s="175">
        <v>46091.395497685182</v>
      </c>
      <c r="H213" s="71">
        <f ca="1">NOW() - G213+ TIME(1,0,0)</f>
        <v>49.43636909722651</v>
      </c>
      <c r="I213" s="175"/>
      <c r="J213" s="175"/>
      <c r="K213" s="175"/>
      <c r="L213" s="175"/>
      <c r="M213" s="175"/>
      <c r="N213" s="62" t="s">
        <v>98</v>
      </c>
      <c r="O213" s="62"/>
      <c r="P213" s="62"/>
      <c r="Q213" s="62"/>
      <c r="R213" s="62"/>
      <c r="S213" s="60" t="e">
        <f>VLOOKUP(D213,'ALL SITES DOWN'!D:D,1,0)</f>
        <v>#N/A</v>
      </c>
    </row>
    <row r="214" spans="1:19" x14ac:dyDescent="0.3">
      <c r="A214" s="62"/>
      <c r="B214" s="62"/>
      <c r="C214" s="62" t="s">
        <v>7351</v>
      </c>
      <c r="D214" s="62" t="str">
        <f>IF(OR(RIGHT(LEFT(C214,10),2)="Z_",RIGHT(LEFT(C214,10),2)="N_",RIGHT(LEFT(C214,10),2)="H_",RIGHT(LEFT(C214,11),3)="URH"), LEFT(C214,7), RIGHT(C214,7))</f>
        <v>SUD_078</v>
      </c>
      <c r="E214" s="62"/>
      <c r="F214" s="62"/>
      <c r="G214" s="175">
        <v>46091.298449074071</v>
      </c>
      <c r="H214" s="71">
        <f ca="1">NOW() - G214+ TIME(1,0,0)</f>
        <v>49.53341770833746</v>
      </c>
      <c r="I214" s="175"/>
      <c r="J214" s="175"/>
      <c r="K214" s="175"/>
      <c r="L214" s="175"/>
      <c r="M214" s="175"/>
      <c r="N214" s="62" t="s">
        <v>98</v>
      </c>
      <c r="O214" s="62"/>
      <c r="P214" s="62"/>
      <c r="Q214" s="62"/>
      <c r="R214" s="62"/>
      <c r="S214" s="60" t="e">
        <f>VLOOKUP(D214,'ALL SITES DOWN'!D:D,1,0)</f>
        <v>#N/A</v>
      </c>
    </row>
    <row r="215" spans="1:19" x14ac:dyDescent="0.3">
      <c r="A215" s="62"/>
      <c r="B215" s="62"/>
      <c r="C215" s="62" t="s">
        <v>7345</v>
      </c>
      <c r="D215" s="62" t="str">
        <f>IF(OR(RIGHT(LEFT(C215,10),2)="Z_",RIGHT(LEFT(C215,10),2)="N_",RIGHT(LEFT(C215,10),2)="H_",RIGHT(LEFT(C215,11),3)="URH"), LEFT(C215,7), RIGHT(C215,7))</f>
        <v>EST_002</v>
      </c>
      <c r="E215" s="62"/>
      <c r="F215" s="62"/>
      <c r="G215" s="175">
        <v>46090.690960648149</v>
      </c>
      <c r="H215" s="71">
        <f ca="1">NOW() - G215+ TIME(1,0,0)</f>
        <v>50.140906134258934</v>
      </c>
      <c r="I215" s="175"/>
      <c r="J215" s="175"/>
      <c r="K215" s="175"/>
      <c r="L215" s="175"/>
      <c r="M215" s="175"/>
      <c r="N215" s="62" t="s">
        <v>98</v>
      </c>
      <c r="O215" s="62"/>
      <c r="P215" s="62"/>
      <c r="Q215" s="62"/>
      <c r="R215" s="62"/>
      <c r="S215" s="60" t="e">
        <f>VLOOKUP(D215,'ALL SITES DOWN'!D:D,1,0)</f>
        <v>#N/A</v>
      </c>
    </row>
    <row r="216" spans="1:19" x14ac:dyDescent="0.3">
      <c r="A216" s="62"/>
      <c r="B216" s="62"/>
      <c r="C216" s="62" t="s">
        <v>7346</v>
      </c>
      <c r="D216" s="62" t="str">
        <f>IF(OR(RIGHT(LEFT(C216,10),2)="Z_",RIGHT(LEFT(C216,10),2)="N_",RIGHT(LEFT(C216,10),2)="H_",RIGHT(LEFT(C216,11),3)="URH"), LEFT(C216,7), RIGHT(C216,7))</f>
        <v>CTR_060</v>
      </c>
      <c r="E216" s="62"/>
      <c r="F216" s="62"/>
      <c r="G216" s="175">
        <v>46090.399143518516</v>
      </c>
      <c r="H216" s="71">
        <f ca="1">NOW() - G216+ TIME(1,0,0)</f>
        <v>50.432723263892207</v>
      </c>
      <c r="I216" s="175"/>
      <c r="J216" s="175"/>
      <c r="K216" s="175"/>
      <c r="L216" s="175"/>
      <c r="M216" s="175"/>
      <c r="N216" s="62" t="s">
        <v>98</v>
      </c>
      <c r="O216" s="62"/>
      <c r="P216" s="62"/>
      <c r="Q216" s="62"/>
      <c r="R216" s="62"/>
      <c r="S216" s="60" t="e">
        <f>VLOOKUP(D216,'ALL SITES DOWN'!D:D,1,0)</f>
        <v>#N/A</v>
      </c>
    </row>
    <row r="217" spans="1:19" x14ac:dyDescent="0.3">
      <c r="A217" s="62"/>
      <c r="B217" s="62"/>
      <c r="C217" s="62" t="s">
        <v>7347</v>
      </c>
      <c r="D217" s="62" t="str">
        <f>IF(OR(RIGHT(LEFT(C217,10),2)="Z_",RIGHT(LEFT(C217,10),2)="N_",RIGHT(LEFT(C217,10),2)="H_",RIGHT(LEFT(C217,11),3)="URH"), LEFT(C217,7), RIGHT(C217,7))</f>
        <v>EST_114</v>
      </c>
      <c r="E217" s="62"/>
      <c r="F217" s="62"/>
      <c r="G217" s="175">
        <v>46089.320648148147</v>
      </c>
      <c r="H217" s="71">
        <f ca="1">NOW() - G217+ TIME(1,0,0)</f>
        <v>51.511218634261844</v>
      </c>
      <c r="I217" s="175"/>
      <c r="J217" s="175"/>
      <c r="K217" s="175"/>
      <c r="L217" s="175"/>
      <c r="M217" s="175"/>
      <c r="N217" s="62" t="s">
        <v>98</v>
      </c>
      <c r="O217" s="62"/>
      <c r="P217" s="62"/>
      <c r="Q217" s="62"/>
      <c r="R217" s="62"/>
      <c r="S217" s="60" t="e">
        <f>VLOOKUP(D217,'ALL SITES DOWN'!D:D,1,0)</f>
        <v>#N/A</v>
      </c>
    </row>
    <row r="218" spans="1:19" x14ac:dyDescent="0.3">
      <c r="A218" s="62"/>
      <c r="B218" s="62"/>
      <c r="C218" s="62" t="s">
        <v>7915</v>
      </c>
      <c r="D218" s="62" t="str">
        <f>IF(OR(RIGHT(LEFT(C218,10),2)="Z_",RIGHT(LEFT(C218,10),2)="N_",RIGHT(LEFT(C218,10),2)="H_",RIGHT(LEFT(C218,11),3)="URH"), LEFT(C218,7), RIGHT(C218,7))</f>
        <v>EST_126</v>
      </c>
      <c r="E218" s="62"/>
      <c r="F218" s="62"/>
      <c r="G218" s="175">
        <v>46089.183321759258</v>
      </c>
      <c r="H218" s="71">
        <f ca="1">NOW() - G218+ TIME(1,0,0)</f>
        <v>51.648545023150895</v>
      </c>
      <c r="I218" s="175"/>
      <c r="J218" s="175"/>
      <c r="K218" s="175"/>
      <c r="L218" s="175"/>
      <c r="M218" s="175"/>
      <c r="N218" s="62" t="s">
        <v>98</v>
      </c>
      <c r="O218" s="62"/>
      <c r="P218" s="62"/>
      <c r="Q218" s="62"/>
      <c r="R218" s="62"/>
      <c r="S218" s="60" t="e">
        <f>VLOOKUP(D218,'ALL SITES DOWN'!D:D,1,0)</f>
        <v>#N/A</v>
      </c>
    </row>
    <row r="219" spans="1:19" x14ac:dyDescent="0.3">
      <c r="A219" s="62"/>
      <c r="B219" s="62"/>
      <c r="C219" s="62" t="s">
        <v>7718</v>
      </c>
      <c r="D219" s="62" t="str">
        <f>IF(OR(RIGHT(LEFT(C219,10),2)="Z_",RIGHT(LEFT(C219,10),2)="N_",RIGHT(LEFT(C219,10),2)="H_",RIGHT(LEFT(C219,11),3)="URH"), LEFT(C219,7), RIGHT(C219,7))</f>
        <v>OST_031</v>
      </c>
      <c r="E219" s="62"/>
      <c r="F219" s="62"/>
      <c r="G219" s="175">
        <v>46088.767708333333</v>
      </c>
      <c r="H219" s="71">
        <f ca="1">NOW() - G219+ TIME(1,0,0)</f>
        <v>52.06415844907557</v>
      </c>
      <c r="I219" s="175"/>
      <c r="J219" s="175"/>
      <c r="K219" s="175"/>
      <c r="L219" s="175"/>
      <c r="M219" s="175"/>
      <c r="N219" s="62" t="s">
        <v>98</v>
      </c>
      <c r="O219" s="62"/>
      <c r="P219" s="62"/>
      <c r="Q219" s="62"/>
      <c r="R219" s="62"/>
      <c r="S219" s="60" t="e">
        <f>VLOOKUP(D219,'ALL SITES DOWN'!D:D,1,0)</f>
        <v>#N/A</v>
      </c>
    </row>
    <row r="220" spans="1:19" x14ac:dyDescent="0.3">
      <c r="A220" s="62"/>
      <c r="B220" s="62"/>
      <c r="C220" s="62" t="s">
        <v>7717</v>
      </c>
      <c r="D220" s="62" t="str">
        <f>IF(OR(RIGHT(LEFT(C220,10),2)="Z_",RIGHT(LEFT(C220,10),2)="N_",RIGHT(LEFT(C220,10),2)="H_",RIGHT(LEFT(C220,11),3)="URH"), LEFT(C220,7), RIGHT(C220,7))</f>
        <v>EST_083</v>
      </c>
      <c r="E220" s="62"/>
      <c r="F220" s="62"/>
      <c r="G220" s="175">
        <v>46088.701203703706</v>
      </c>
      <c r="H220" s="71">
        <f ca="1">NOW() - G220+ TIME(1,0,0)</f>
        <v>52.130663078702732</v>
      </c>
      <c r="I220" s="175"/>
      <c r="J220" s="175"/>
      <c r="K220" s="175"/>
      <c r="L220" s="175"/>
      <c r="M220" s="175"/>
      <c r="N220" s="62" t="s">
        <v>98</v>
      </c>
      <c r="O220" s="62"/>
      <c r="P220" s="62"/>
      <c r="Q220" s="62"/>
      <c r="R220" s="62"/>
      <c r="S220" s="60" t="e">
        <f>VLOOKUP(D220,'ALL SITES DOWN'!D:D,1,0)</f>
        <v>#N/A</v>
      </c>
    </row>
    <row r="221" spans="1:19" x14ac:dyDescent="0.3">
      <c r="A221" s="62"/>
      <c r="B221" s="62"/>
      <c r="C221" s="62" t="s">
        <v>7348</v>
      </c>
      <c r="D221" s="62" t="str">
        <f>IF(OR(RIGHT(LEFT(C221,10),2)="Z_",RIGHT(LEFT(C221,10),2)="N_",RIGHT(LEFT(C221,10),2)="H_",RIGHT(LEFT(C221,11),3)="URH"), LEFT(C221,7), RIGHT(C221,7))</f>
        <v>EST_016</v>
      </c>
      <c r="E221" s="62"/>
      <c r="F221" s="62"/>
      <c r="G221" s="175">
        <v>46088.682800925926</v>
      </c>
      <c r="H221" s="71">
        <f ca="1">NOW() - G221+ TIME(1,0,0)</f>
        <v>52.149065856482288</v>
      </c>
      <c r="I221" s="175"/>
      <c r="J221" s="175"/>
      <c r="K221" s="175"/>
      <c r="L221" s="175"/>
      <c r="M221" s="175"/>
      <c r="N221" s="62" t="s">
        <v>98</v>
      </c>
      <c r="O221" s="62"/>
      <c r="P221" s="62"/>
      <c r="Q221" s="62"/>
      <c r="R221" s="62"/>
      <c r="S221" s="60" t="e">
        <f>VLOOKUP(D221,'ALL SITES DOWN'!D:D,1,0)</f>
        <v>#N/A</v>
      </c>
    </row>
    <row r="222" spans="1:19" x14ac:dyDescent="0.3">
      <c r="A222" s="62"/>
      <c r="B222" s="62"/>
      <c r="C222" s="62" t="s">
        <v>7716</v>
      </c>
      <c r="D222" s="62" t="str">
        <f>IF(OR(RIGHT(LEFT(C222,10),2)="Z_",RIGHT(LEFT(C222,10),2)="N_",RIGHT(LEFT(C222,10),2)="H_",RIGHT(LEFT(C222,11),3)="URH"), LEFT(C222,7), RIGHT(C222,7))</f>
        <v>EST_125</v>
      </c>
      <c r="E222" s="62"/>
      <c r="F222" s="62"/>
      <c r="G222" s="175">
        <v>46086.414409722223</v>
      </c>
      <c r="H222" s="71">
        <f ca="1">NOW() - G222+ TIME(1,0,0)</f>
        <v>54.417457060185065</v>
      </c>
      <c r="I222" s="175"/>
      <c r="J222" s="175"/>
      <c r="K222" s="175"/>
      <c r="L222" s="175"/>
      <c r="M222" s="175"/>
      <c r="N222" s="62" t="s">
        <v>98</v>
      </c>
      <c r="O222" s="62"/>
      <c r="P222" s="62"/>
      <c r="Q222" s="62"/>
      <c r="R222" s="62"/>
      <c r="S222" s="60" t="e">
        <f>VLOOKUP(D222,'ALL SITES DOWN'!D:D,1,0)</f>
        <v>#N/A</v>
      </c>
    </row>
    <row r="223" spans="1:19" x14ac:dyDescent="0.3">
      <c r="A223" s="62"/>
      <c r="B223" s="62"/>
      <c r="C223" s="62" t="s">
        <v>7715</v>
      </c>
      <c r="D223" s="62" t="str">
        <f>IF(OR(RIGHT(LEFT(C223,10),2)="Z_",RIGHT(LEFT(C223,10),2)="N_",RIGHT(LEFT(C223,10),2)="H_",RIGHT(LEFT(C223,11),3)="URH"), LEFT(C223,7), RIGHT(C223,7))</f>
        <v>EST_054</v>
      </c>
      <c r="E223" s="62"/>
      <c r="F223" s="62"/>
      <c r="G223" s="175">
        <v>46086.407442129632</v>
      </c>
      <c r="H223" s="71">
        <f ca="1">NOW() - G223+ TIME(1,0,0)</f>
        <v>54.424424652776601</v>
      </c>
      <c r="I223" s="175"/>
      <c r="J223" s="175"/>
      <c r="K223" s="175"/>
      <c r="L223" s="175"/>
      <c r="M223" s="175"/>
      <c r="N223" s="62" t="s">
        <v>98</v>
      </c>
      <c r="O223" s="62"/>
      <c r="P223" s="62"/>
      <c r="Q223" s="62"/>
      <c r="R223" s="62"/>
      <c r="S223" s="60" t="e">
        <f>VLOOKUP(D223,'ALL SITES DOWN'!D:D,1,0)</f>
        <v>#N/A</v>
      </c>
    </row>
    <row r="224" spans="1:19" x14ac:dyDescent="0.3">
      <c r="A224" s="62"/>
      <c r="B224" s="62"/>
      <c r="C224" s="62" t="s">
        <v>7916</v>
      </c>
      <c r="D224" s="62" t="str">
        <f>IF(OR(RIGHT(LEFT(C224,10),2)="Z_",RIGHT(LEFT(C224,10),2)="N_",RIGHT(LEFT(C224,10),2)="H_",RIGHT(LEFT(C224,11),3)="URH"), LEFT(C224,7), RIGHT(C224,7))</f>
        <v>NOK_002</v>
      </c>
      <c r="E224" s="62"/>
      <c r="F224" s="62"/>
      <c r="G224" s="175">
        <v>46086.168009259258</v>
      </c>
      <c r="H224" s="71">
        <f ca="1">NOW() - G224+ TIME(1,0,0)</f>
        <v>54.663857523150604</v>
      </c>
      <c r="I224" s="175"/>
      <c r="J224" s="175"/>
      <c r="K224" s="175"/>
      <c r="L224" s="175"/>
      <c r="M224" s="175"/>
      <c r="N224" s="62" t="s">
        <v>6918</v>
      </c>
      <c r="O224" s="62"/>
      <c r="P224" s="62"/>
      <c r="Q224" s="62"/>
      <c r="R224" s="62"/>
      <c r="S224" s="60" t="e">
        <f>VLOOKUP(D224,'ALL SITES DOWN'!D:D,1,0)</f>
        <v>#N/A</v>
      </c>
    </row>
    <row r="225" spans="1:19" x14ac:dyDescent="0.3">
      <c r="A225" s="62"/>
      <c r="B225" s="62"/>
      <c r="C225" s="62" t="s">
        <v>7917</v>
      </c>
      <c r="D225" s="62" t="str">
        <f>IF(OR(RIGHT(LEFT(C225,10),2)="Z_",RIGHT(LEFT(C225,10),2)="N_",RIGHT(LEFT(C225,10),2)="H_",RIGHT(LEFT(C225,11),3)="URH"), LEFT(C225,7), RIGHT(C225,7))</f>
        <v>OST_277</v>
      </c>
      <c r="E225" s="62"/>
      <c r="F225" s="62"/>
      <c r="G225" s="175">
        <v>46086.164884259262</v>
      </c>
      <c r="H225" s="71">
        <f ca="1">NOW() - G225+ TIME(1,0,0)</f>
        <v>54.666982523146238</v>
      </c>
      <c r="I225" s="175"/>
      <c r="J225" s="175"/>
      <c r="K225" s="175"/>
      <c r="L225" s="175"/>
      <c r="M225" s="175"/>
      <c r="N225" s="62" t="s">
        <v>6918</v>
      </c>
      <c r="O225" s="62"/>
      <c r="P225" s="62"/>
      <c r="Q225" s="62"/>
      <c r="R225" s="62"/>
      <c r="S225" s="60" t="e">
        <f>VLOOKUP(D225,'ALL SITES DOWN'!D:D,1,0)</f>
        <v>#N/A</v>
      </c>
    </row>
    <row r="226" spans="1:19" x14ac:dyDescent="0.3">
      <c r="A226" s="62"/>
      <c r="B226" s="62"/>
      <c r="C226" s="62" t="s">
        <v>8035</v>
      </c>
      <c r="D226" s="62" t="str">
        <f>IF(OR(RIGHT(LEFT(C226,10),2)="Z_",RIGHT(LEFT(C226,10),2)="N_",RIGHT(LEFT(C226,10),2)="H_",RIGHT(LEFT(C226,11),3)="URH"), LEFT(C226,7), RIGHT(C226,7))</f>
        <v>LIT_086</v>
      </c>
      <c r="E226" s="62"/>
      <c r="F226" s="62"/>
      <c r="G226" s="175">
        <v>46082.41474537037</v>
      </c>
      <c r="H226" s="71">
        <f ca="1">NOW() - G226+ TIME(1,0,0)</f>
        <v>58.41712141203849</v>
      </c>
      <c r="I226" s="175"/>
      <c r="J226" s="175"/>
      <c r="K226" s="175"/>
      <c r="L226" s="175"/>
      <c r="M226" s="175"/>
      <c r="N226" s="62" t="s">
        <v>98</v>
      </c>
      <c r="O226" s="62"/>
      <c r="P226" s="62"/>
      <c r="Q226" s="62"/>
      <c r="R226" s="62"/>
      <c r="S226" s="60" t="e">
        <f>VLOOKUP(D226,'ALL SITES DOWN'!D:D,1,0)</f>
        <v>#N/A</v>
      </c>
    </row>
    <row r="227" spans="1:19" hidden="1" x14ac:dyDescent="0.3">
      <c r="A227" s="62"/>
      <c r="B227" s="62"/>
      <c r="C227" s="62" t="s">
        <v>6912</v>
      </c>
      <c r="D227" s="62" t="str">
        <f>IF(OR(RIGHT(LEFT(C227,10),2)="Z_",RIGHT(LEFT(C227,10),2)="N_",RIGHT(LEFT(C227,10),2)="H_",RIGHT(LEFT(C227,11),3)="URH"), LEFT(C227,7), RIGHT(C227,7))</f>
        <v>CTR_442</v>
      </c>
      <c r="E227" s="62"/>
      <c r="F227" s="62"/>
      <c r="G227" s="175">
        <v>46080.026203703703</v>
      </c>
      <c r="H227" s="71">
        <f ca="1">NOW() - G227+ TIME(1,0,0)</f>
        <v>60.805663078705642</v>
      </c>
      <c r="I227" s="175"/>
      <c r="J227" s="175"/>
      <c r="K227" s="175"/>
      <c r="L227" s="175"/>
      <c r="M227" s="175"/>
      <c r="N227" s="62" t="s">
        <v>98</v>
      </c>
      <c r="O227" s="62"/>
      <c r="P227" s="62"/>
      <c r="Q227" s="62"/>
      <c r="R227" s="62"/>
      <c r="S227" s="60" t="str">
        <f>VLOOKUP(D227,'ALL SITES DOWN'!D:D,1,0)</f>
        <v>CTR_442</v>
      </c>
    </row>
    <row r="228" spans="1:19" x14ac:dyDescent="0.3">
      <c r="A228" s="62"/>
      <c r="B228" s="62"/>
      <c r="C228" s="153" t="s">
        <v>7918</v>
      </c>
      <c r="D228" s="62" t="str">
        <f>IF(OR(RIGHT(LEFT(C228,10),2)="Z_",RIGHT(LEFT(C228,10),2)="N_",RIGHT(LEFT(C228,10),2)="H_",RIGHT(LEFT(C228,11),3)="URH"), LEFT(C228,7), RIGHT(C228,7))</f>
        <v>EXN_293</v>
      </c>
      <c r="E228" s="153"/>
      <c r="F228" s="153"/>
      <c r="G228" s="153" t="s">
        <v>7919</v>
      </c>
      <c r="H228" s="71">
        <f ca="1">NOW() - G228+ TIME(1,0,0)</f>
        <v>62.809019560185938</v>
      </c>
      <c r="I228" s="153"/>
      <c r="J228" s="153"/>
      <c r="K228" s="153"/>
      <c r="L228" s="153"/>
      <c r="M228" s="153"/>
      <c r="N228" s="153" t="s">
        <v>5871</v>
      </c>
      <c r="O228" s="62"/>
      <c r="P228" s="62"/>
      <c r="Q228" s="62"/>
      <c r="R228" s="62"/>
      <c r="S228" s="60" t="e">
        <f>VLOOKUP(D228,'ALL SITES DOWN'!D:D,1,0)</f>
        <v>#N/A</v>
      </c>
    </row>
    <row r="229" spans="1:19" x14ac:dyDescent="0.3">
      <c r="A229" s="62"/>
      <c r="B229" s="62"/>
      <c r="C229" s="62" t="s">
        <v>7349</v>
      </c>
      <c r="D229" s="62" t="str">
        <f>IF(OR(RIGHT(LEFT(C229,10),2)="Z_",RIGHT(LEFT(C229,10),2)="N_",RIGHT(LEFT(C229,10),2)="H_",RIGHT(LEFT(C229,11),3)="URH"), LEFT(C229,7), RIGHT(C229,7))</f>
        <v>SUD_028</v>
      </c>
      <c r="E229" s="62"/>
      <c r="F229" s="62"/>
      <c r="G229" s="175">
        <v>46071.762835648151</v>
      </c>
      <c r="H229" s="71">
        <f ca="1">NOW() - G229+ TIME(1,0,0)</f>
        <v>69.069031134257486</v>
      </c>
      <c r="I229" s="175"/>
      <c r="J229" s="175"/>
      <c r="K229" s="175"/>
      <c r="L229" s="175"/>
      <c r="M229" s="175"/>
      <c r="N229" s="62" t="s">
        <v>98</v>
      </c>
      <c r="O229" s="62"/>
      <c r="P229" s="62"/>
      <c r="Q229" s="62"/>
      <c r="R229" s="62"/>
      <c r="S229" s="60" t="e">
        <f>VLOOKUP(D229,'ALL SITES DOWN'!D:D,1,0)</f>
        <v>#N/A</v>
      </c>
    </row>
    <row r="230" spans="1:19" x14ac:dyDescent="0.3">
      <c r="A230" s="62"/>
      <c r="B230" s="62"/>
      <c r="C230" s="62" t="s">
        <v>7350</v>
      </c>
      <c r="D230" s="62" t="str">
        <f>IF(OR(RIGHT(LEFT(C230,10),2)="Z_",RIGHT(LEFT(C230,10),2)="N_",RIGHT(LEFT(C230,10),2)="H_",RIGHT(LEFT(C230,11),3)="URH"), LEFT(C230,7), RIGHT(C230,7))</f>
        <v>LIT_062</v>
      </c>
      <c r="E230" s="62"/>
      <c r="F230" s="62"/>
      <c r="G230" s="175">
        <v>46067.754664351851</v>
      </c>
      <c r="H230" s="71">
        <f ca="1">NOW() - G230+ TIME(1,0,0)</f>
        <v>73.07720243055762</v>
      </c>
      <c r="I230" s="175"/>
      <c r="J230" s="175"/>
      <c r="K230" s="175"/>
      <c r="L230" s="175"/>
      <c r="M230" s="175"/>
      <c r="N230" s="62" t="s">
        <v>98</v>
      </c>
      <c r="O230" s="62"/>
      <c r="P230" s="62"/>
      <c r="Q230" s="62"/>
      <c r="R230" s="62"/>
      <c r="S230" s="60" t="e">
        <f>VLOOKUP(D230,'ALL SITES DOWN'!D:D,1,0)</f>
        <v>#N/A</v>
      </c>
    </row>
    <row r="231" spans="1:19" x14ac:dyDescent="0.3">
      <c r="A231" s="62"/>
      <c r="B231" s="62"/>
      <c r="C231" s="153" t="s">
        <v>7920</v>
      </c>
      <c r="D231" s="62" t="str">
        <f>IF(OR(RIGHT(LEFT(C231,10),2)="Z_",RIGHT(LEFT(C231,10),2)="N_",RIGHT(LEFT(C231,10),2)="H_",RIGHT(LEFT(C231,11),3)="URH"), LEFT(C231,7), RIGHT(C231,7))</f>
        <v>SUO_026</v>
      </c>
      <c r="E231" s="153"/>
      <c r="F231" s="153"/>
      <c r="G231" s="153" t="s">
        <v>7714</v>
      </c>
      <c r="H231" s="71">
        <f ca="1">NOW() - G231+ TIME(1,0,0)</f>
        <v>73.323047337961427</v>
      </c>
      <c r="I231" s="153"/>
      <c r="J231" s="153"/>
      <c r="K231" s="153"/>
      <c r="L231" s="153"/>
      <c r="M231" s="153"/>
      <c r="N231" s="153" t="s">
        <v>5872</v>
      </c>
      <c r="O231" s="62"/>
      <c r="P231" s="62"/>
      <c r="Q231" s="62"/>
      <c r="R231" s="62"/>
      <c r="S231" s="60" t="e">
        <f>VLOOKUP(D231,'ALL SITES DOWN'!D:D,1,0)</f>
        <v>#N/A</v>
      </c>
    </row>
    <row r="232" spans="1:19" x14ac:dyDescent="0.3">
      <c r="A232" s="62"/>
      <c r="B232" s="62"/>
      <c r="C232" s="62" t="s">
        <v>7921</v>
      </c>
      <c r="D232" s="62" t="str">
        <f>IF(OR(RIGHT(LEFT(C232,10),2)="Z_",RIGHT(LEFT(C232,10),2)="N_",RIGHT(LEFT(C232,10),2)="H_",RIGHT(LEFT(C232,11),3)="URH"), LEFT(C232,7), RIGHT(C232,7))</f>
        <v>NRO_051</v>
      </c>
      <c r="E232" s="62"/>
      <c r="F232" s="62"/>
      <c r="G232" s="175">
        <v>46067.142500000002</v>
      </c>
      <c r="H232" s="71">
        <f ca="1">NOW() - G232+ TIME(1,0,0)</f>
        <v>73.68936678240668</v>
      </c>
      <c r="I232" s="175"/>
      <c r="J232" s="175"/>
      <c r="K232" s="175"/>
      <c r="L232" s="175"/>
      <c r="M232" s="175"/>
      <c r="N232" s="62" t="s">
        <v>5870</v>
      </c>
      <c r="O232" s="62"/>
      <c r="P232" s="62"/>
      <c r="Q232" s="62"/>
      <c r="R232" s="62"/>
      <c r="S232" s="60" t="e">
        <f>VLOOKUP(D232,'ALL SITES DOWN'!D:D,1,0)</f>
        <v>#N/A</v>
      </c>
    </row>
    <row r="233" spans="1:19" hidden="1" x14ac:dyDescent="0.3">
      <c r="A233" s="62"/>
      <c r="B233" s="62"/>
      <c r="C233" s="62" t="s">
        <v>7713</v>
      </c>
      <c r="D233" s="62" t="s">
        <v>6191</v>
      </c>
      <c r="E233" s="62"/>
      <c r="F233" s="62"/>
      <c r="G233" s="62" t="s">
        <v>7515</v>
      </c>
      <c r="H233" s="71">
        <f ca="1">NOW() - G233+ TIME(1,0,0)</f>
        <v>77.394968634262725</v>
      </c>
      <c r="I233" s="62"/>
      <c r="J233" s="62"/>
      <c r="K233" s="62"/>
      <c r="L233" s="62"/>
      <c r="M233" s="62"/>
      <c r="N233" s="62" t="s">
        <v>5873</v>
      </c>
      <c r="O233" s="62"/>
      <c r="P233" s="62"/>
      <c r="Q233" s="62"/>
      <c r="R233" s="62"/>
      <c r="S233" s="60" t="str">
        <f>VLOOKUP(D233,'ALL SITES DOWN'!D:D,1,0)</f>
        <v>CTR_1053</v>
      </c>
    </row>
    <row r="234" spans="1:19" x14ac:dyDescent="0.3">
      <c r="A234" s="62"/>
      <c r="B234" s="62"/>
      <c r="C234" s="153" t="s">
        <v>7712</v>
      </c>
      <c r="D234" s="62" t="str">
        <f>IF(OR(RIGHT(LEFT(C234,10),2)="Z_",RIGHT(LEFT(C234,10),2)="N_",RIGHT(LEFT(C234,10),2)="H_",RIGHT(LEFT(C234,11),3)="URH"), LEFT(C234,7), RIGHT(C234,7))</f>
        <v>NRD_029</v>
      </c>
      <c r="E234" s="153"/>
      <c r="F234" s="153"/>
      <c r="G234" s="153" t="s">
        <v>7711</v>
      </c>
      <c r="H234" s="71">
        <f ca="1">NOW() - G234+ TIME(1,0,0)</f>
        <v>91.366565856481131</v>
      </c>
      <c r="I234" s="153"/>
      <c r="J234" s="153"/>
      <c r="K234" s="153"/>
      <c r="L234" s="153"/>
      <c r="M234" s="153"/>
      <c r="N234" s="153" t="s">
        <v>5872</v>
      </c>
      <c r="O234" s="62"/>
      <c r="P234" s="62"/>
      <c r="Q234" s="62"/>
      <c r="R234" s="62"/>
      <c r="S234" s="60" t="e">
        <f>VLOOKUP(D234,'ALL SITES DOWN'!D:D,1,0)</f>
        <v>#N/A</v>
      </c>
    </row>
    <row r="235" spans="1:19" x14ac:dyDescent="0.3">
      <c r="A235" s="62"/>
      <c r="B235" s="62"/>
      <c r="C235" s="153" t="s">
        <v>7059</v>
      </c>
      <c r="D235" s="62" t="str">
        <f>IF(OR(RIGHT(LEFT(C235,10),2)="Z_",RIGHT(LEFT(C235,10),2)="N_",RIGHT(LEFT(C235,10),2)="H_",RIGHT(LEFT(C235,11),3)="URH"), LEFT(C235,7), RIGHT(C235,7))</f>
        <v>NRO_169</v>
      </c>
      <c r="E235" s="153"/>
      <c r="F235" s="153"/>
      <c r="G235" s="153" t="s">
        <v>7710</v>
      </c>
      <c r="H235" s="71">
        <f ca="1">NOW() - G235+ TIME(1,0,0)</f>
        <v>97.086045023150902</v>
      </c>
      <c r="I235" s="153"/>
      <c r="J235" s="153"/>
      <c r="K235" s="153"/>
      <c r="L235" s="153"/>
      <c r="M235" s="153"/>
      <c r="N235" s="153" t="s">
        <v>5872</v>
      </c>
      <c r="O235" s="62"/>
      <c r="P235" s="62"/>
      <c r="Q235" s="62"/>
      <c r="R235" s="62"/>
      <c r="S235" s="60" t="e">
        <f>VLOOKUP(D235,'ALL SITES DOWN'!D:D,1,0)</f>
        <v>#N/A</v>
      </c>
    </row>
    <row r="236" spans="1:19" x14ac:dyDescent="0.3">
      <c r="A236" s="62"/>
      <c r="B236" s="62"/>
      <c r="C236" s="153" t="s">
        <v>7060</v>
      </c>
      <c r="D236" s="62" t="str">
        <f>IF(OR(RIGHT(LEFT(C236,10),2)="Z_",RIGHT(LEFT(C236,10),2)="N_",RIGHT(LEFT(C236,10),2)="H_",RIGHT(LEFT(C236,11),3)="URH"), LEFT(C236,7), RIGHT(C236,7))</f>
        <v>NRO_165</v>
      </c>
      <c r="E236" s="153"/>
      <c r="F236" s="153"/>
      <c r="G236" s="153" t="s">
        <v>7709</v>
      </c>
      <c r="H236" s="71">
        <f ca="1">NOW() - G236+ TIME(1,0,0)</f>
        <v>99.003741782408426</v>
      </c>
      <c r="I236" s="153"/>
      <c r="J236" s="153"/>
      <c r="K236" s="153"/>
      <c r="L236" s="153"/>
      <c r="M236" s="153"/>
      <c r="N236" s="153" t="s">
        <v>5872</v>
      </c>
      <c r="O236" s="62"/>
      <c r="P236" s="62"/>
      <c r="Q236" s="62"/>
      <c r="R236" s="62"/>
      <c r="S236" s="60" t="e">
        <f>VLOOKUP(D236,'ALL SITES DOWN'!D:D,1,0)</f>
        <v>#N/A</v>
      </c>
    </row>
    <row r="237" spans="1:19" x14ac:dyDescent="0.3">
      <c r="A237" s="62"/>
      <c r="B237" s="62"/>
      <c r="C237" s="62" t="s">
        <v>7061</v>
      </c>
      <c r="D237" s="62" t="str">
        <f>IF(OR(RIGHT(LEFT(C237,10),2)="Z_",RIGHT(LEFT(C237,10),2)="N_",RIGHT(LEFT(C237,10),2)="H_",RIGHT(LEFT(C237,11),3)="URH"), LEFT(C237,7), RIGHT(C237,7))</f>
        <v>NRO_261</v>
      </c>
      <c r="E237" s="62"/>
      <c r="F237" s="62"/>
      <c r="G237" s="175">
        <v>46021.559930555559</v>
      </c>
      <c r="H237" s="71">
        <f ca="1">NOW() - G237+ TIME(1,0,0)</f>
        <v>119.2719362268496</v>
      </c>
      <c r="I237" s="175"/>
      <c r="J237" s="175"/>
      <c r="K237" s="175"/>
      <c r="L237" s="175"/>
      <c r="M237" s="175"/>
      <c r="N237" s="62" t="s">
        <v>98</v>
      </c>
      <c r="O237" s="62"/>
      <c r="P237" s="62"/>
      <c r="Q237" s="62"/>
      <c r="R237" s="62"/>
      <c r="S237" s="60" t="e">
        <f>VLOOKUP(D237,'ALL SITES DOWN'!D:D,1,0)</f>
        <v>#N/A</v>
      </c>
    </row>
    <row r="238" spans="1:19" x14ac:dyDescent="0.3">
      <c r="A238" s="62"/>
      <c r="B238" s="62"/>
      <c r="C238" s="153" t="s">
        <v>7708</v>
      </c>
      <c r="D238" s="62" t="str">
        <f>IF(OR(RIGHT(LEFT(C238,10),2)="Z_",RIGHT(LEFT(C238,10),2)="N_",RIGHT(LEFT(C238,10),2)="H_",RIGHT(LEFT(C238,11),3)="URH"), LEFT(C238,7), RIGHT(C238,7))</f>
        <v>EXN_225</v>
      </c>
      <c r="E238" s="153"/>
      <c r="F238" s="153"/>
      <c r="G238" s="153" t="s">
        <v>7707</v>
      </c>
      <c r="H238" s="71">
        <f ca="1">NOW() - G238+ TIME(1,0,0)</f>
        <v>127.33874178240755</v>
      </c>
      <c r="I238" s="153"/>
      <c r="J238" s="153"/>
      <c r="K238" s="153"/>
      <c r="L238" s="153"/>
      <c r="M238" s="153"/>
      <c r="N238" s="153" t="s">
        <v>5872</v>
      </c>
      <c r="O238" s="62"/>
      <c r="P238" s="62"/>
      <c r="Q238" s="62"/>
      <c r="R238" s="62"/>
      <c r="S238" s="60" t="e">
        <f>VLOOKUP(D238,'ALL SITES DOWN'!D:D,1,0)</f>
        <v>#N/A</v>
      </c>
    </row>
    <row r="239" spans="1:19" x14ac:dyDescent="0.3">
      <c r="A239" s="62"/>
      <c r="B239" s="62"/>
      <c r="C239" s="153" t="s">
        <v>7922</v>
      </c>
      <c r="D239" s="62" t="str">
        <f>IF(OR(RIGHT(LEFT(C239,10),2)="Z_",RIGHT(LEFT(C239,10),2)="N_",RIGHT(LEFT(C239,10),2)="H_",RIGHT(LEFT(C239,11),3)="URH"), LEFT(C239,7), RIGHT(C239,7))</f>
        <v>SUO_153</v>
      </c>
      <c r="E239" s="153"/>
      <c r="F239" s="153"/>
      <c r="G239" s="153" t="s">
        <v>7706</v>
      </c>
      <c r="H239" s="71">
        <f ca="1">NOW() - G239+ TIME(1,0,0)</f>
        <v>127.34151956018711</v>
      </c>
      <c r="I239" s="153"/>
      <c r="J239" s="153"/>
      <c r="K239" s="153"/>
      <c r="L239" s="153"/>
      <c r="M239" s="153"/>
      <c r="N239" s="153" t="s">
        <v>5872</v>
      </c>
      <c r="O239" s="62"/>
      <c r="P239" s="62"/>
      <c r="Q239" s="62"/>
      <c r="R239" s="62"/>
      <c r="S239" s="60" t="e">
        <f>VLOOKUP(D239,'ALL SITES DOWN'!D:D,1,0)</f>
        <v>#N/A</v>
      </c>
    </row>
    <row r="240" spans="1:19" x14ac:dyDescent="0.3">
      <c r="A240" s="62"/>
      <c r="B240" s="62"/>
      <c r="C240" s="153" t="s">
        <v>7705</v>
      </c>
      <c r="D240" s="62" t="str">
        <f>IF(OR(RIGHT(LEFT(C240,10),2)="Z_",RIGHT(LEFT(C240,10),2)="N_",RIGHT(LEFT(C240,10),2)="H_",RIGHT(LEFT(C240,11),3)="URH"), LEFT(C240,7), RIGHT(C240,7))</f>
        <v>SUO_128</v>
      </c>
      <c r="E240" s="153"/>
      <c r="F240" s="153"/>
      <c r="G240" s="153" t="s">
        <v>7704</v>
      </c>
      <c r="H240" s="71">
        <f ca="1">NOW() - G240+ TIME(1,0,0)</f>
        <v>127.34221400463382</v>
      </c>
      <c r="I240" s="153"/>
      <c r="J240" s="153"/>
      <c r="K240" s="153"/>
      <c r="L240" s="153"/>
      <c r="M240" s="153"/>
      <c r="N240" s="153" t="s">
        <v>5872</v>
      </c>
      <c r="O240" s="62"/>
      <c r="P240" s="62"/>
      <c r="Q240" s="62"/>
      <c r="R240" s="62"/>
      <c r="S240" s="60" t="e">
        <f>VLOOKUP(D240,'ALL SITES DOWN'!D:D,1,0)</f>
        <v>#N/A</v>
      </c>
    </row>
    <row r="241" spans="1:19" x14ac:dyDescent="0.3">
      <c r="A241" s="62"/>
      <c r="B241" s="62"/>
      <c r="C241" s="153" t="s">
        <v>7923</v>
      </c>
      <c r="D241" s="62" t="str">
        <f>IF(OR(RIGHT(LEFT(C241,10),2)="Z_",RIGHT(LEFT(C241,10),2)="N_",RIGHT(LEFT(C241,10),2)="H_",RIGHT(LEFT(C241,11),3)="URH"), LEFT(C241,7), RIGHT(C241,7))</f>
        <v>SUO_098</v>
      </c>
      <c r="E241" s="153"/>
      <c r="F241" s="153"/>
      <c r="G241" s="153" t="s">
        <v>7703</v>
      </c>
      <c r="H241" s="71">
        <f ca="1">NOW() - G241+ TIME(1,0,0)</f>
        <v>127.34258437500345</v>
      </c>
      <c r="I241" s="153"/>
      <c r="J241" s="153"/>
      <c r="K241" s="153"/>
      <c r="L241" s="153"/>
      <c r="M241" s="153"/>
      <c r="N241" s="153" t="s">
        <v>5872</v>
      </c>
      <c r="O241" s="62"/>
      <c r="P241" s="62"/>
      <c r="Q241" s="62"/>
      <c r="R241" s="62"/>
      <c r="S241" s="60" t="e">
        <f>VLOOKUP(D241,'ALL SITES DOWN'!D:D,1,0)</f>
        <v>#N/A</v>
      </c>
    </row>
    <row r="242" spans="1:19" x14ac:dyDescent="0.3">
      <c r="A242" s="62"/>
      <c r="B242" s="62"/>
      <c r="C242" s="153" t="s">
        <v>7702</v>
      </c>
      <c r="D242" s="62" t="str">
        <f>IF(OR(RIGHT(LEFT(C242,10),2)="Z_",RIGHT(LEFT(C242,10),2)="N_",RIGHT(LEFT(C242,10),2)="H_",RIGHT(LEFT(C242,11),3)="URH"), LEFT(C242,7), RIGHT(C242,7))</f>
        <v>SUO_025</v>
      </c>
      <c r="E242" s="153"/>
      <c r="F242" s="153"/>
      <c r="G242" s="153" t="s">
        <v>7701</v>
      </c>
      <c r="H242" s="71">
        <f ca="1">NOW() - G242+ TIME(1,0,0)</f>
        <v>127.34327881944289</v>
      </c>
      <c r="I242" s="153"/>
      <c r="J242" s="153"/>
      <c r="K242" s="153"/>
      <c r="L242" s="153"/>
      <c r="M242" s="153"/>
      <c r="N242" s="153" t="s">
        <v>5872</v>
      </c>
      <c r="O242" s="62"/>
      <c r="P242" s="62"/>
      <c r="Q242" s="62"/>
      <c r="R242" s="62"/>
      <c r="S242" s="60" t="e">
        <f>VLOOKUP(D242,'ALL SITES DOWN'!D:D,1,0)</f>
        <v>#N/A</v>
      </c>
    </row>
    <row r="243" spans="1:19" x14ac:dyDescent="0.3">
      <c r="A243" s="62"/>
      <c r="B243" s="62"/>
      <c r="C243" s="153" t="s">
        <v>7700</v>
      </c>
      <c r="D243" s="62" t="str">
        <f>IF(OR(RIGHT(LEFT(C243,10),2)="Z_",RIGHT(LEFT(C243,10),2)="N_",RIGHT(LEFT(C243,10),2)="H_",RIGHT(LEFT(C243,11),3)="URH"), LEFT(C243,7), RIGHT(C243,7))</f>
        <v>SUO_168</v>
      </c>
      <c r="E243" s="153"/>
      <c r="F243" s="153"/>
      <c r="G243" s="153" t="s">
        <v>7699</v>
      </c>
      <c r="H243" s="71">
        <f ca="1">NOW() - G243+ TIME(1,0,0)</f>
        <v>127.34360289351996</v>
      </c>
      <c r="I243" s="153"/>
      <c r="J243" s="153"/>
      <c r="K243" s="153"/>
      <c r="L243" s="153"/>
      <c r="M243" s="153"/>
      <c r="N243" s="153" t="s">
        <v>5872</v>
      </c>
      <c r="O243" s="62"/>
      <c r="P243" s="62"/>
      <c r="Q243" s="62"/>
      <c r="R243" s="62"/>
      <c r="S243" s="60" t="e">
        <f>VLOOKUP(D243,'ALL SITES DOWN'!D:D,1,0)</f>
        <v>#N/A</v>
      </c>
    </row>
    <row r="244" spans="1:19" x14ac:dyDescent="0.3">
      <c r="A244" s="62"/>
      <c r="B244" s="62"/>
      <c r="C244" s="153" t="s">
        <v>7924</v>
      </c>
      <c r="D244" s="62" t="str">
        <f>IF(OR(RIGHT(LEFT(C244,10),2)="Z_",RIGHT(LEFT(C244,10),2)="N_",RIGHT(LEFT(C244,10),2)="H_",RIGHT(LEFT(C244,11),3)="URH"), LEFT(C244,7), RIGHT(C244,7))</f>
        <v>SUO_049</v>
      </c>
      <c r="E244" s="153"/>
      <c r="F244" s="153"/>
      <c r="G244" s="153" t="s">
        <v>7698</v>
      </c>
      <c r="H244" s="71">
        <f ca="1">NOW() - G244+ TIME(1,0,0)</f>
        <v>127.34429733796667</v>
      </c>
      <c r="I244" s="153"/>
      <c r="J244" s="153"/>
      <c r="K244" s="153"/>
      <c r="L244" s="153"/>
      <c r="M244" s="153"/>
      <c r="N244" s="153" t="s">
        <v>5872</v>
      </c>
      <c r="O244" s="62"/>
      <c r="P244" s="62"/>
      <c r="Q244" s="62"/>
      <c r="R244" s="62"/>
      <c r="S244" s="60" t="e">
        <f>VLOOKUP(D244,'ALL SITES DOWN'!D:D,1,0)</f>
        <v>#N/A</v>
      </c>
    </row>
    <row r="245" spans="1:19" x14ac:dyDescent="0.3">
      <c r="A245" s="62"/>
      <c r="B245" s="62"/>
      <c r="C245" s="153" t="s">
        <v>7697</v>
      </c>
      <c r="D245" s="62" t="str">
        <f>IF(OR(RIGHT(LEFT(C245,10),2)="Z_",RIGHT(LEFT(C245,10),2)="N_",RIGHT(LEFT(C245,10),2)="H_",RIGHT(LEFT(C245,11),3)="URH"), LEFT(C245,7), RIGHT(C245,7))</f>
        <v>SUO_020</v>
      </c>
      <c r="E245" s="153"/>
      <c r="F245" s="153"/>
      <c r="G245" s="153" t="s">
        <v>7696</v>
      </c>
      <c r="H245" s="71">
        <f ca="1">NOW() - G245+ TIME(1,0,0)</f>
        <v>127.3446677083363</v>
      </c>
      <c r="I245" s="153"/>
      <c r="J245" s="153"/>
      <c r="K245" s="153"/>
      <c r="L245" s="153"/>
      <c r="M245" s="153"/>
      <c r="N245" s="153" t="s">
        <v>5872</v>
      </c>
      <c r="O245" s="62"/>
      <c r="P245" s="62"/>
      <c r="Q245" s="62"/>
      <c r="R245" s="62"/>
      <c r="S245" s="60" t="e">
        <f>VLOOKUP(D245,'ALL SITES DOWN'!D:D,1,0)</f>
        <v>#N/A</v>
      </c>
    </row>
    <row r="246" spans="1:19" x14ac:dyDescent="0.3">
      <c r="A246" s="62"/>
      <c r="B246" s="62"/>
      <c r="C246" s="153" t="s">
        <v>7925</v>
      </c>
      <c r="D246" s="62" t="str">
        <f>IF(OR(RIGHT(LEFT(C246,10),2)="Z_",RIGHT(LEFT(C246,10),2)="N_",RIGHT(LEFT(C246,10),2)="H_",RIGHT(LEFT(C246,11),3)="URH"), LEFT(C246,7), RIGHT(C246,7))</f>
        <v>SUO_088</v>
      </c>
      <c r="E246" s="153"/>
      <c r="F246" s="153"/>
      <c r="G246" s="153" t="s">
        <v>7694</v>
      </c>
      <c r="H246" s="71">
        <f ca="1">NOW() - G246+ TIME(1,0,0)</f>
        <v>127.34536215277573</v>
      </c>
      <c r="I246" s="153"/>
      <c r="J246" s="153"/>
      <c r="K246" s="153"/>
      <c r="L246" s="153"/>
      <c r="M246" s="153"/>
      <c r="N246" s="153" t="s">
        <v>5872</v>
      </c>
      <c r="O246" s="62"/>
      <c r="P246" s="62"/>
      <c r="Q246" s="62"/>
      <c r="R246" s="62"/>
      <c r="S246" s="60" t="e">
        <f>VLOOKUP(D246,'ALL SITES DOWN'!D:D,1,0)</f>
        <v>#N/A</v>
      </c>
    </row>
    <row r="247" spans="1:19" x14ac:dyDescent="0.3">
      <c r="A247" s="62"/>
      <c r="B247" s="62"/>
      <c r="C247" s="153" t="s">
        <v>7695</v>
      </c>
      <c r="D247" s="62" t="str">
        <f>IF(OR(RIGHT(LEFT(C247,10),2)="Z_",RIGHT(LEFT(C247,10),2)="N_",RIGHT(LEFT(C247,10),2)="H_",RIGHT(LEFT(C247,11),3)="URH"), LEFT(C247,7), RIGHT(C247,7))</f>
        <v>SUO_099</v>
      </c>
      <c r="E247" s="153"/>
      <c r="F247" s="153"/>
      <c r="G247" s="153" t="s">
        <v>7694</v>
      </c>
      <c r="H247" s="71">
        <f ca="1">NOW() - G247+ TIME(1,0,0)</f>
        <v>127.34536215277573</v>
      </c>
      <c r="I247" s="153"/>
      <c r="J247" s="153"/>
      <c r="K247" s="153"/>
      <c r="L247" s="153"/>
      <c r="M247" s="153"/>
      <c r="N247" s="153" t="s">
        <v>5872</v>
      </c>
      <c r="O247" s="62"/>
      <c r="P247" s="62"/>
      <c r="Q247" s="62"/>
      <c r="R247" s="62"/>
      <c r="S247" s="60" t="e">
        <f>VLOOKUP(D247,'ALL SITES DOWN'!D:D,1,0)</f>
        <v>#N/A</v>
      </c>
    </row>
    <row r="248" spans="1:19" x14ac:dyDescent="0.3">
      <c r="A248" s="62"/>
      <c r="B248" s="62"/>
      <c r="C248" s="153" t="s">
        <v>7693</v>
      </c>
      <c r="D248" s="62" t="str">
        <f>IF(OR(RIGHT(LEFT(C248,10),2)="Z_",RIGHT(LEFT(C248,10),2)="N_",RIGHT(LEFT(C248,10),2)="H_",RIGHT(LEFT(C248,11),3)="URH"), LEFT(C248,7), RIGHT(C248,7))</f>
        <v>SUO_087</v>
      </c>
      <c r="E248" s="153"/>
      <c r="F248" s="153"/>
      <c r="G248" s="153" t="s">
        <v>7692</v>
      </c>
      <c r="H248" s="71">
        <f ca="1">NOW() - G248+ TIME(1,0,0)</f>
        <v>127.34568622685281</v>
      </c>
      <c r="I248" s="153"/>
      <c r="J248" s="153"/>
      <c r="K248" s="153"/>
      <c r="L248" s="153"/>
      <c r="M248" s="153"/>
      <c r="N248" s="153" t="s">
        <v>5872</v>
      </c>
      <c r="O248" s="62"/>
      <c r="P248" s="62"/>
      <c r="Q248" s="62"/>
      <c r="R248" s="62"/>
      <c r="S248" s="60" t="e">
        <f>VLOOKUP(D248,'ALL SITES DOWN'!D:D,1,0)</f>
        <v>#N/A</v>
      </c>
    </row>
    <row r="249" spans="1:19" x14ac:dyDescent="0.3">
      <c r="A249" s="62"/>
      <c r="B249" s="62"/>
      <c r="C249" s="153" t="s">
        <v>7926</v>
      </c>
      <c r="D249" s="62" t="str">
        <f>IF(OR(RIGHT(LEFT(C249,10),2)="Z_",RIGHT(LEFT(C249,10),2)="N_",RIGHT(LEFT(C249,10),2)="H_",RIGHT(LEFT(C249,11),3)="URH"), LEFT(C249,7), RIGHT(C249,7))</f>
        <v>NRO_076</v>
      </c>
      <c r="E249" s="153"/>
      <c r="F249" s="153"/>
      <c r="G249" s="153" t="s">
        <v>7689</v>
      </c>
      <c r="H249" s="71">
        <f ca="1">NOW() - G249+ TIME(1,0,0)</f>
        <v>127.34638067129951</v>
      </c>
      <c r="I249" s="153"/>
      <c r="J249" s="153"/>
      <c r="K249" s="153"/>
      <c r="L249" s="153"/>
      <c r="M249" s="153"/>
      <c r="N249" s="153" t="s">
        <v>5872</v>
      </c>
      <c r="O249" s="62"/>
      <c r="P249" s="62"/>
      <c r="Q249" s="62"/>
      <c r="R249" s="62"/>
      <c r="S249" s="60" t="e">
        <f>VLOOKUP(D249,'ALL SITES DOWN'!D:D,1,0)</f>
        <v>#N/A</v>
      </c>
    </row>
    <row r="250" spans="1:19" x14ac:dyDescent="0.3">
      <c r="A250" s="62"/>
      <c r="B250" s="62"/>
      <c r="C250" s="153" t="s">
        <v>7691</v>
      </c>
      <c r="D250" s="62" t="str">
        <f>IF(OR(RIGHT(LEFT(C250,10),2)="Z_",RIGHT(LEFT(C250,10),2)="N_",RIGHT(LEFT(C250,10),2)="H_",RIGHT(LEFT(C250,11),3)="URH"), LEFT(C250,7), RIGHT(C250,7))</f>
        <v>NRO_111</v>
      </c>
      <c r="E250" s="153"/>
      <c r="F250" s="153"/>
      <c r="G250" s="153" t="s">
        <v>7689</v>
      </c>
      <c r="H250" s="71">
        <f ca="1">NOW() - G250+ TIME(1,0,0)</f>
        <v>127.34638067129951</v>
      </c>
      <c r="I250" s="153"/>
      <c r="J250" s="153"/>
      <c r="K250" s="153"/>
      <c r="L250" s="153"/>
      <c r="M250" s="153"/>
      <c r="N250" s="153" t="s">
        <v>5872</v>
      </c>
      <c r="O250" s="62"/>
      <c r="P250" s="62"/>
      <c r="Q250" s="62"/>
      <c r="R250" s="62"/>
      <c r="S250" s="60" t="e">
        <f>VLOOKUP(D250,'ALL SITES DOWN'!D:D,1,0)</f>
        <v>#N/A</v>
      </c>
    </row>
    <row r="251" spans="1:19" x14ac:dyDescent="0.3">
      <c r="A251" s="62"/>
      <c r="B251" s="62"/>
      <c r="C251" s="153" t="s">
        <v>7690</v>
      </c>
      <c r="D251" s="62" t="str">
        <f>IF(OR(RIGHT(LEFT(C251,10),2)="Z_",RIGHT(LEFT(C251,10),2)="N_",RIGHT(LEFT(C251,10),2)="H_",RIGHT(LEFT(C251,11),3)="URH"), LEFT(C251,7), RIGHT(C251,7))</f>
        <v>SUO_018</v>
      </c>
      <c r="E251" s="153"/>
      <c r="F251" s="153"/>
      <c r="G251" s="153" t="s">
        <v>7689</v>
      </c>
      <c r="H251" s="71">
        <f ca="1">NOW() - G251+ TIME(1,0,0)</f>
        <v>127.34638067129951</v>
      </c>
      <c r="I251" s="153"/>
      <c r="J251" s="153"/>
      <c r="K251" s="153"/>
      <c r="L251" s="153"/>
      <c r="M251" s="153"/>
      <c r="N251" s="153" t="s">
        <v>5872</v>
      </c>
      <c r="O251" s="62"/>
      <c r="P251" s="62"/>
      <c r="Q251" s="62"/>
      <c r="R251" s="62"/>
      <c r="S251" s="60" t="e">
        <f>VLOOKUP(D251,'ALL SITES DOWN'!D:D,1,0)</f>
        <v>#N/A</v>
      </c>
    </row>
    <row r="252" spans="1:19" x14ac:dyDescent="0.3">
      <c r="A252" s="62"/>
      <c r="B252" s="62"/>
      <c r="C252" s="62" t="s">
        <v>7688</v>
      </c>
      <c r="D252" s="62" t="str">
        <f>IF(OR(RIGHT(LEFT(C252,10),2)="Z_",RIGHT(LEFT(C252,10),2)="N_",RIGHT(LEFT(C252,10),2)="H_",RIGHT(LEFT(C252,11),3)="URH"), LEFT(C252,7), RIGHT(C252,7))</f>
        <v>ADM_004</v>
      </c>
      <c r="E252" s="62"/>
      <c r="F252" s="62"/>
      <c r="G252" s="175">
        <v>46001.558506944442</v>
      </c>
      <c r="H252" s="71">
        <f ca="1">NOW() - G252+ TIME(1,0,0)</f>
        <v>139.27335983796607</v>
      </c>
      <c r="I252" s="175"/>
      <c r="J252" s="175"/>
      <c r="K252" s="175"/>
      <c r="L252" s="175"/>
      <c r="M252" s="175"/>
      <c r="N252" s="62" t="s">
        <v>7653</v>
      </c>
      <c r="O252" s="62"/>
      <c r="P252" s="62"/>
      <c r="Q252" s="62"/>
      <c r="R252" s="62"/>
      <c r="S252" s="60" t="e">
        <f>VLOOKUP(D252,'ALL SITES DOWN'!D:D,1,0)</f>
        <v>#N/A</v>
      </c>
    </row>
    <row r="253" spans="1:19" x14ac:dyDescent="0.3">
      <c r="A253" s="62"/>
      <c r="B253" s="62"/>
      <c r="C253" s="62" t="s">
        <v>7110</v>
      </c>
      <c r="D253" s="62" t="str">
        <f>IF(OR(RIGHT(LEFT(C253,10),2)="Z_",RIGHT(LEFT(C253,10),2)="N_",RIGHT(LEFT(C253,10),2)="H_",RIGHT(LEFT(C253,11),3)="URH"), LEFT(C253,7), RIGHT(C253,7))</f>
        <v>NRD_197</v>
      </c>
      <c r="E253" s="62"/>
      <c r="F253" s="62"/>
      <c r="G253" s="175">
        <v>46001.452256944445</v>
      </c>
      <c r="H253" s="71">
        <f ca="1">NOW() - G253+ TIME(1,0,0)</f>
        <v>139.37960983796316</v>
      </c>
      <c r="I253" s="175"/>
      <c r="J253" s="175"/>
      <c r="K253" s="175"/>
      <c r="L253" s="175"/>
      <c r="M253" s="175"/>
      <c r="N253" s="62" t="s">
        <v>98</v>
      </c>
      <c r="O253" s="62"/>
      <c r="P253" s="62"/>
      <c r="Q253" s="62"/>
      <c r="R253" s="62"/>
      <c r="S253" s="60" t="e">
        <f>VLOOKUP(D253,'ALL SITES DOWN'!D:D,1,0)</f>
        <v>#N/A</v>
      </c>
    </row>
    <row r="254" spans="1:19" x14ac:dyDescent="0.3">
      <c r="A254" s="62"/>
      <c r="B254" s="62"/>
      <c r="C254" s="62" t="s">
        <v>7354</v>
      </c>
      <c r="D254" s="62" t="str">
        <f>IF(OR(RIGHT(LEFT(C254,10),2)="Z_",RIGHT(LEFT(C254,10),2)="N_",RIGHT(LEFT(C254,10),2)="H_",RIGHT(LEFT(C254,11),3)="URH"), LEFT(C254,7), RIGHT(C254,7))</f>
        <v>LIT_658</v>
      </c>
      <c r="E254" s="62"/>
      <c r="F254" s="62"/>
      <c r="G254" s="175">
        <v>45999.448773148149</v>
      </c>
      <c r="H254" s="71">
        <f ca="1">NOW() - G254+ TIME(1,0,0)</f>
        <v>141.38309363425893</v>
      </c>
      <c r="I254" s="175"/>
      <c r="J254" s="175"/>
      <c r="K254" s="175"/>
      <c r="L254" s="175"/>
      <c r="M254" s="175"/>
      <c r="N254" s="62" t="s">
        <v>98</v>
      </c>
      <c r="O254" s="62"/>
      <c r="P254" s="62"/>
      <c r="Q254" s="62"/>
      <c r="R254" s="62"/>
      <c r="S254" s="60" t="e">
        <f>VLOOKUP(D254,'ALL SITES DOWN'!D:D,1,0)</f>
        <v>#N/A</v>
      </c>
    </row>
    <row r="255" spans="1:19" x14ac:dyDescent="0.3">
      <c r="A255" s="62"/>
      <c r="B255" s="62"/>
      <c r="C255" s="153" t="s">
        <v>7104</v>
      </c>
      <c r="D255" s="62" t="str">
        <f>IF(OR(RIGHT(LEFT(C255,10),2)="Z_",RIGHT(LEFT(C255,10),2)="N_",RIGHT(LEFT(C255,10),2)="H_",RIGHT(LEFT(C255,11),3)="URH"), LEFT(C255,7), RIGHT(C255,7))</f>
        <v>EXN_361</v>
      </c>
      <c r="E255" s="153"/>
      <c r="F255" s="153"/>
      <c r="G255" s="153" t="s">
        <v>7927</v>
      </c>
      <c r="H255" s="71">
        <f ca="1">NOW() - G255+ TIME(1,0,0)</f>
        <v>143.80348715278038</v>
      </c>
      <c r="I255" s="153"/>
      <c r="J255" s="153"/>
      <c r="K255" s="153"/>
      <c r="L255" s="153"/>
      <c r="M255" s="153"/>
      <c r="N255" s="153" t="s">
        <v>5874</v>
      </c>
      <c r="O255" s="62"/>
      <c r="P255" s="62"/>
      <c r="Q255" s="62"/>
      <c r="R255" s="62"/>
      <c r="S255" s="60" t="e">
        <f>VLOOKUP(D255,'ALL SITES DOWN'!D:D,1,0)</f>
        <v>#N/A</v>
      </c>
    </row>
    <row r="256" spans="1:19" x14ac:dyDescent="0.3">
      <c r="A256" s="62"/>
      <c r="B256" s="62"/>
      <c r="C256" s="153" t="s">
        <v>7928</v>
      </c>
      <c r="D256" s="62" t="str">
        <f>IF(OR(RIGHT(LEFT(C256,10),2)="Z_",RIGHT(LEFT(C256,10),2)="N_",RIGHT(LEFT(C256,10),2)="H_",RIGHT(LEFT(C256,11),3)="URH"), LEFT(C256,7), RIGHT(C256,7))</f>
        <v>CID=388</v>
      </c>
      <c r="E256" s="153"/>
      <c r="F256" s="153"/>
      <c r="G256" s="153" t="s">
        <v>7929</v>
      </c>
      <c r="H256" s="71">
        <f ca="1">NOW() - G256+ TIME(1,0,0)</f>
        <v>146.80870706018564</v>
      </c>
      <c r="I256" s="153"/>
      <c r="J256" s="153"/>
      <c r="K256" s="153"/>
      <c r="L256" s="153"/>
      <c r="M256" s="153"/>
      <c r="N256" s="153" t="s">
        <v>5871</v>
      </c>
      <c r="O256" s="62"/>
      <c r="P256" s="62"/>
      <c r="Q256" s="62"/>
      <c r="R256" s="62"/>
      <c r="S256" s="60" t="e">
        <f>VLOOKUP(D256,'ALL SITES DOWN'!D:D,1,0)</f>
        <v>#N/A</v>
      </c>
    </row>
    <row r="257" spans="1:19" x14ac:dyDescent="0.3">
      <c r="A257" s="62"/>
      <c r="B257" s="62"/>
      <c r="C257" s="153" t="s">
        <v>7930</v>
      </c>
      <c r="D257" s="62" t="str">
        <f>IF(OR(RIGHT(LEFT(C257,10),2)="Z_",RIGHT(LEFT(C257,10),2)="N_",RIGHT(LEFT(C257,10),2)="H_",RIGHT(LEFT(C257,11),3)="URH"), LEFT(C257,7), RIGHT(C257,7))</f>
        <v>CID=385</v>
      </c>
      <c r="E257" s="153"/>
      <c r="F257" s="153"/>
      <c r="G257" s="153" t="s">
        <v>7931</v>
      </c>
      <c r="H257" s="71">
        <f ca="1">NOW() - G257+ TIME(1,0,0)</f>
        <v>148.80020011573893</v>
      </c>
      <c r="I257" s="153"/>
      <c r="J257" s="153"/>
      <c r="K257" s="153"/>
      <c r="L257" s="153"/>
      <c r="M257" s="153"/>
      <c r="N257" s="153" t="s">
        <v>5871</v>
      </c>
      <c r="O257" s="62"/>
      <c r="P257" s="62"/>
      <c r="Q257" s="62"/>
      <c r="R257" s="62"/>
      <c r="S257" s="60" t="e">
        <f>VLOOKUP(D257,'ALL SITES DOWN'!D:D,1,0)</f>
        <v>#N/A</v>
      </c>
    </row>
    <row r="258" spans="1:19" x14ac:dyDescent="0.3">
      <c r="A258" s="62"/>
      <c r="B258" s="62"/>
      <c r="C258" s="153" t="s">
        <v>7932</v>
      </c>
      <c r="D258" s="62" t="str">
        <f>IF(OR(RIGHT(LEFT(C258,10),2)="Z_",RIGHT(LEFT(C258,10),2)="N_",RIGHT(LEFT(C258,10),2)="H_",RIGHT(LEFT(C258,11),3)="URH"), LEFT(C258,7), RIGHT(C258,7))</f>
        <v>eya-IHS</v>
      </c>
      <c r="E258" s="153"/>
      <c r="F258" s="153"/>
      <c r="G258" s="153" t="s">
        <v>7933</v>
      </c>
      <c r="H258" s="71">
        <f ca="1">NOW() - G258+ TIME(1,0,0)</f>
        <v>155.16142696759439</v>
      </c>
      <c r="I258" s="153"/>
      <c r="J258" s="153"/>
      <c r="K258" s="153"/>
      <c r="L258" s="153"/>
      <c r="M258" s="153"/>
      <c r="N258" s="153" t="s">
        <v>5872</v>
      </c>
      <c r="O258" s="62"/>
      <c r="P258" s="62"/>
      <c r="Q258" s="62"/>
      <c r="R258" s="62"/>
      <c r="S258" s="60" t="e">
        <f>VLOOKUP(D258,'ALL SITES DOWN'!D:D,1,0)</f>
        <v>#N/A</v>
      </c>
    </row>
    <row r="259" spans="1:19" x14ac:dyDescent="0.3">
      <c r="A259" s="62"/>
      <c r="B259" s="62"/>
      <c r="C259" s="62" t="s">
        <v>7687</v>
      </c>
      <c r="D259" s="62" t="str">
        <f>IF(OR(RIGHT(LEFT(C259,10),2)="Z_",RIGHT(LEFT(C259,10),2)="N_",RIGHT(LEFT(C259,10),2)="H_",RIGHT(LEFT(C259,11),3)="URH"), LEFT(C259,7), RIGHT(C259,7))</f>
        <v>LIT_000</v>
      </c>
      <c r="E259" s="62"/>
      <c r="F259" s="62"/>
      <c r="G259" s="175">
        <v>45967.57917824074</v>
      </c>
      <c r="H259" s="71">
        <f ca="1">NOW() - G259+ TIME(1,0,0)</f>
        <v>173.25268854166885</v>
      </c>
      <c r="I259" s="175"/>
      <c r="J259" s="175"/>
      <c r="K259" s="175"/>
      <c r="L259" s="175"/>
      <c r="M259" s="175"/>
      <c r="N259" s="62" t="s">
        <v>98</v>
      </c>
      <c r="O259" s="62"/>
      <c r="P259" s="62"/>
      <c r="Q259" s="62"/>
      <c r="R259" s="62"/>
      <c r="S259" s="60" t="e">
        <f>VLOOKUP(D259,'ALL SITES DOWN'!D:D,1,0)</f>
        <v>#N/A</v>
      </c>
    </row>
    <row r="260" spans="1:19" x14ac:dyDescent="0.3">
      <c r="A260" s="62"/>
      <c r="B260" s="62"/>
      <c r="C260" s="153" t="s">
        <v>7686</v>
      </c>
      <c r="D260" s="62" t="str">
        <f>IF(OR(RIGHT(LEFT(C260,10),2)="Z_",RIGHT(LEFT(C260,10),2)="N_",RIGHT(LEFT(C260,10),2)="H_",RIGHT(LEFT(C260,11),3)="URH"), LEFT(C260,7), RIGHT(C260,7))</f>
        <v>NRD_254</v>
      </c>
      <c r="E260" s="153"/>
      <c r="F260" s="153"/>
      <c r="G260" s="153" t="s">
        <v>7685</v>
      </c>
      <c r="H260" s="71">
        <f ca="1">NOW() - G260+ TIME(1,0,0)</f>
        <v>208.33625335648199</v>
      </c>
      <c r="I260" s="153"/>
      <c r="J260" s="153"/>
      <c r="K260" s="153"/>
      <c r="L260" s="153"/>
      <c r="M260" s="153"/>
      <c r="N260" s="153" t="s">
        <v>5872</v>
      </c>
      <c r="O260" s="62"/>
      <c r="P260" s="62"/>
      <c r="Q260" s="62"/>
      <c r="R260" s="62"/>
      <c r="S260" s="60" t="e">
        <f>VLOOKUP(D260,'ALL SITES DOWN'!D:D,1,0)</f>
        <v>#N/A</v>
      </c>
    </row>
    <row r="261" spans="1:19" x14ac:dyDescent="0.3">
      <c r="A261" s="62"/>
      <c r="B261" s="62"/>
      <c r="C261" s="153" t="s">
        <v>7684</v>
      </c>
      <c r="D261" s="62" t="str">
        <f>IF(OR(RIGHT(LEFT(C261,10),2)="Z_",RIGHT(LEFT(C261,10),2)="N_",RIGHT(LEFT(C261,10),2)="H_",RIGHT(LEFT(C261,11),3)="URH"), LEFT(C261,7), RIGHT(C261,7))</f>
        <v>NRD_267</v>
      </c>
      <c r="E261" s="153"/>
      <c r="F261" s="153"/>
      <c r="G261" s="153" t="s">
        <v>7683</v>
      </c>
      <c r="H261" s="71">
        <f ca="1">NOW() - G261+ TIME(1,0,0)</f>
        <v>208.34287372685017</v>
      </c>
      <c r="I261" s="153"/>
      <c r="J261" s="153"/>
      <c r="K261" s="153"/>
      <c r="L261" s="153"/>
      <c r="M261" s="153"/>
      <c r="N261" s="153" t="s">
        <v>5872</v>
      </c>
      <c r="O261" s="62"/>
      <c r="P261" s="62"/>
      <c r="Q261" s="62"/>
      <c r="R261" s="62"/>
      <c r="S261" s="60" t="e">
        <f>VLOOKUP(D261,'ALL SITES DOWN'!D:D,1,0)</f>
        <v>#N/A</v>
      </c>
    </row>
    <row r="262" spans="1:19" x14ac:dyDescent="0.3">
      <c r="A262" s="62"/>
      <c r="B262" s="62"/>
      <c r="C262" s="62" t="s">
        <v>7934</v>
      </c>
      <c r="D262" s="62" t="str">
        <f>IF(OR(RIGHT(LEFT(C262,10),2)="Z_",RIGHT(LEFT(C262,10),2)="N_",RIGHT(LEFT(C262,10),2)="H_",RIGHT(LEFT(C262,11),3)="URH"), LEFT(C262,7), RIGHT(C262,7))</f>
        <v>NRO_234</v>
      </c>
      <c r="E262" s="62"/>
      <c r="F262" s="62"/>
      <c r="G262" s="175">
        <v>45931.944398148145</v>
      </c>
      <c r="H262" s="71">
        <f ca="1">NOW() - G262+ TIME(1,0,0)</f>
        <v>208.887468634263</v>
      </c>
      <c r="I262" s="175"/>
      <c r="J262" s="175"/>
      <c r="K262" s="175"/>
      <c r="L262" s="175"/>
      <c r="M262" s="175"/>
      <c r="N262" s="62" t="s">
        <v>5870</v>
      </c>
      <c r="O262" s="62"/>
      <c r="P262" s="62"/>
      <c r="Q262" s="62"/>
      <c r="R262" s="62"/>
      <c r="S262" s="60" t="e">
        <f>VLOOKUP(D262,'ALL SITES DOWN'!D:D,1,0)</f>
        <v>#N/A</v>
      </c>
    </row>
    <row r="263" spans="1:19" hidden="1" x14ac:dyDescent="0.3">
      <c r="A263" s="62"/>
      <c r="B263" s="62"/>
      <c r="C263" s="62" t="s">
        <v>7497</v>
      </c>
      <c r="D263" s="62" t="str">
        <f>IF(OR(RIGHT(LEFT(C263,10),2)="Z_",RIGHT(LEFT(C263,10),2)="N_",RIGHT(LEFT(C263,10),2)="H_",RIGHT(LEFT(C263,11),3)="URH"), LEFT(C263,7), RIGHT(C263,7))</f>
        <v>NRO_073</v>
      </c>
      <c r="E263" s="62"/>
      <c r="F263" s="62"/>
      <c r="G263" s="175">
        <v>45931.932824074072</v>
      </c>
      <c r="H263" s="71">
        <f ca="1">NOW() - G263+ TIME(1,0,0)</f>
        <v>208.899042708336</v>
      </c>
      <c r="I263" s="175"/>
      <c r="J263" s="175"/>
      <c r="K263" s="175"/>
      <c r="L263" s="175"/>
      <c r="M263" s="175"/>
      <c r="N263" s="62" t="s">
        <v>5870</v>
      </c>
      <c r="O263" s="62"/>
      <c r="P263" s="62"/>
      <c r="Q263" s="62"/>
      <c r="R263" s="62"/>
      <c r="S263" s="60" t="str">
        <f>VLOOKUP(D263,'ALL SITES DOWN'!D:D,1,0)</f>
        <v>NRO_073</v>
      </c>
    </row>
    <row r="264" spans="1:19" x14ac:dyDescent="0.3">
      <c r="A264" s="62"/>
      <c r="B264" s="62"/>
      <c r="C264" s="62" t="s">
        <v>7935</v>
      </c>
      <c r="D264" s="62" t="str">
        <f>IF(OR(RIGHT(LEFT(C264,10),2)="Z_",RIGHT(LEFT(C264,10),2)="N_",RIGHT(LEFT(C264,10),2)="H_",RIGHT(LEFT(C264,11),3)="URH"), LEFT(C264,7), RIGHT(C264,7))</f>
        <v>SUO_015</v>
      </c>
      <c r="E264" s="62"/>
      <c r="F264" s="62"/>
      <c r="G264" s="175">
        <v>45931.914884259262</v>
      </c>
      <c r="H264" s="71">
        <f ca="1">NOW() - G264+ TIME(1,0,0)</f>
        <v>208.91698252314623</v>
      </c>
      <c r="I264" s="175"/>
      <c r="J264" s="175"/>
      <c r="K264" s="175"/>
      <c r="L264" s="175"/>
      <c r="M264" s="175"/>
      <c r="N264" s="62" t="s">
        <v>5870</v>
      </c>
      <c r="O264" s="62"/>
      <c r="P264" s="62"/>
      <c r="Q264" s="62"/>
      <c r="R264" s="62"/>
      <c r="S264" s="60" t="e">
        <f>VLOOKUP(D264,'ALL SITES DOWN'!D:D,1,0)</f>
        <v>#N/A</v>
      </c>
    </row>
    <row r="265" spans="1:19" x14ac:dyDescent="0.3">
      <c r="A265" s="62"/>
      <c r="B265" s="62"/>
      <c r="C265" s="62" t="s">
        <v>7936</v>
      </c>
      <c r="D265" s="62" t="str">
        <f>IF(OR(RIGHT(LEFT(C265,10),2)="Z_",RIGHT(LEFT(C265,10),2)="N_",RIGHT(LEFT(C265,10),2)="H_",RIGHT(LEFT(C265,11),3)="URH"), LEFT(C265,7), RIGHT(C265,7))</f>
        <v>SUO_016</v>
      </c>
      <c r="E265" s="62"/>
      <c r="F265" s="62"/>
      <c r="G265" s="175">
        <v>45931.90625</v>
      </c>
      <c r="H265" s="71">
        <f ca="1">NOW() - G265+ TIME(1,0,0)</f>
        <v>208.92561678240841</v>
      </c>
      <c r="I265" s="175"/>
      <c r="J265" s="175"/>
      <c r="K265" s="175"/>
      <c r="L265" s="175"/>
      <c r="M265" s="175"/>
      <c r="N265" s="62" t="s">
        <v>5870</v>
      </c>
      <c r="O265" s="62"/>
      <c r="P265" s="62"/>
      <c r="Q265" s="62"/>
      <c r="R265" s="62"/>
      <c r="S265" s="60" t="e">
        <f>VLOOKUP(D265,'ALL SITES DOWN'!D:D,1,0)</f>
        <v>#N/A</v>
      </c>
    </row>
    <row r="266" spans="1:19" x14ac:dyDescent="0.3">
      <c r="A266" s="62"/>
      <c r="B266" s="62"/>
      <c r="C266" s="62" t="s">
        <v>7937</v>
      </c>
      <c r="D266" s="62" t="str">
        <f>IF(OR(RIGHT(LEFT(C266,10),2)="Z_",RIGHT(LEFT(C266,10),2)="N_",RIGHT(LEFT(C266,10),2)="H_",RIGHT(LEFT(C266,11),3)="URH"), LEFT(C266,7), RIGHT(C266,7))</f>
        <v>CTR_008</v>
      </c>
      <c r="E266" s="62"/>
      <c r="F266" s="62"/>
      <c r="G266" s="175">
        <v>45909.972951388889</v>
      </c>
      <c r="H266" s="71">
        <f ca="1">NOW() - G266+ TIME(1,0,0)</f>
        <v>230.85891539351965</v>
      </c>
      <c r="I266" s="175"/>
      <c r="J266" s="175"/>
      <c r="K266" s="175"/>
      <c r="L266" s="175"/>
      <c r="M266" s="175"/>
      <c r="N266" s="62" t="s">
        <v>5870</v>
      </c>
      <c r="O266" s="62"/>
      <c r="P266" s="62"/>
      <c r="Q266" s="62"/>
      <c r="R266" s="62"/>
      <c r="S266" s="60" t="e">
        <f>VLOOKUP(D266,'ALL SITES DOWN'!D:D,1,0)</f>
        <v>#N/A</v>
      </c>
    </row>
    <row r="267" spans="1:19" x14ac:dyDescent="0.3">
      <c r="A267" s="62"/>
      <c r="B267" s="62"/>
      <c r="C267" s="62" t="s">
        <v>7938</v>
      </c>
      <c r="D267" s="62" t="str">
        <f>IF(OR(RIGHT(LEFT(C267,10),2)="Z_",RIGHT(LEFT(C267,10),2)="N_",RIGHT(LEFT(C267,10),2)="H_",RIGHT(LEFT(C267,11),3)="URH"), LEFT(C267,7), RIGHT(C267,7))</f>
        <v>CTR_015</v>
      </c>
      <c r="E267" s="62"/>
      <c r="F267" s="62"/>
      <c r="G267" s="175">
        <v>45909.935428240744</v>
      </c>
      <c r="H267" s="71">
        <f ca="1">NOW() - G267+ TIME(1,0,0)</f>
        <v>230.89643854166448</v>
      </c>
      <c r="I267" s="175"/>
      <c r="J267" s="175"/>
      <c r="K267" s="175"/>
      <c r="L267" s="175"/>
      <c r="M267" s="175"/>
      <c r="N267" s="62" t="s">
        <v>5870</v>
      </c>
      <c r="O267" s="62"/>
      <c r="P267" s="62"/>
      <c r="Q267" s="62"/>
      <c r="R267" s="62"/>
      <c r="S267" s="60" t="e">
        <f>VLOOKUP(D267,'ALL SITES DOWN'!D:D,1,0)</f>
        <v>#N/A</v>
      </c>
    </row>
    <row r="268" spans="1:19" x14ac:dyDescent="0.3">
      <c r="A268" s="62"/>
      <c r="B268" s="62"/>
      <c r="C268" s="62" t="s">
        <v>7939</v>
      </c>
      <c r="D268" s="62" t="str">
        <f>IF(OR(RIGHT(LEFT(C268,10),2)="Z_",RIGHT(LEFT(C268,10),2)="N_",RIGHT(LEFT(C268,10),2)="H_",RIGHT(LEFT(C268,11),3)="URH"), LEFT(C268,7), RIGHT(C268,7))</f>
        <v>LIT_599</v>
      </c>
      <c r="E268" s="62"/>
      <c r="F268" s="62"/>
      <c r="G268" s="175">
        <v>45905.026562500003</v>
      </c>
      <c r="H268" s="71">
        <f ca="1">NOW() - G268+ TIME(1,0,0)</f>
        <v>235.8053042824055</v>
      </c>
      <c r="I268" s="175"/>
      <c r="J268" s="175"/>
      <c r="K268" s="175"/>
      <c r="L268" s="175"/>
      <c r="M268" s="175"/>
      <c r="N268" s="62" t="s">
        <v>6918</v>
      </c>
      <c r="O268" s="62"/>
      <c r="P268" s="62"/>
      <c r="Q268" s="62"/>
      <c r="R268" s="62"/>
      <c r="S268" s="60" t="e">
        <f>VLOOKUP(D268,'ALL SITES DOWN'!D:D,1,0)</f>
        <v>#N/A</v>
      </c>
    </row>
    <row r="269" spans="1:19" x14ac:dyDescent="0.3">
      <c r="A269" s="62"/>
      <c r="B269" s="62"/>
      <c r="C269" s="62" t="s">
        <v>7940</v>
      </c>
      <c r="D269" s="62" t="str">
        <f>IF(OR(RIGHT(LEFT(C269,10),2)="Z_",RIGHT(LEFT(C269,10),2)="N_",RIGHT(LEFT(C269,10),2)="H_",RIGHT(LEFT(C269,11),3)="URH"), LEFT(C269,7), RIGHT(C269,7))</f>
        <v>LIT_742</v>
      </c>
      <c r="E269" s="62"/>
      <c r="F269" s="62"/>
      <c r="G269" s="175">
        <v>45905.025358796294</v>
      </c>
      <c r="H269" s="71">
        <f ca="1">NOW() - G269+ TIME(1,0,0)</f>
        <v>235.8065079861141</v>
      </c>
      <c r="I269" s="175"/>
      <c r="J269" s="175"/>
      <c r="K269" s="175"/>
      <c r="L269" s="175"/>
      <c r="M269" s="175"/>
      <c r="N269" s="62" t="s">
        <v>6918</v>
      </c>
      <c r="O269" s="62"/>
      <c r="P269" s="62"/>
      <c r="Q269" s="62"/>
      <c r="R269" s="62"/>
      <c r="S269" s="60" t="e">
        <f>VLOOKUP(D269,'ALL SITES DOWN'!D:D,1,0)</f>
        <v>#N/A</v>
      </c>
    </row>
    <row r="270" spans="1:19" x14ac:dyDescent="0.3">
      <c r="A270" s="62"/>
      <c r="B270" s="62"/>
      <c r="C270" s="62" t="s">
        <v>7941</v>
      </c>
      <c r="D270" s="62" t="str">
        <f>IF(OR(RIGHT(LEFT(C270,10),2)="Z_",RIGHT(LEFT(C270,10),2)="N_",RIGHT(LEFT(C270,10),2)="H_",RIGHT(LEFT(C270,11),3)="URH"), LEFT(C270,7), RIGHT(C270,7))</f>
        <v>LIT_778</v>
      </c>
      <c r="E270" s="62"/>
      <c r="F270" s="62"/>
      <c r="G270" s="175">
        <v>45905.0234375</v>
      </c>
      <c r="H270" s="71">
        <f ca="1">NOW() - G270+ TIME(1,0,0)</f>
        <v>235.80842928240841</v>
      </c>
      <c r="I270" s="175"/>
      <c r="J270" s="175"/>
      <c r="K270" s="175"/>
      <c r="L270" s="175"/>
      <c r="M270" s="175"/>
      <c r="N270" s="62" t="s">
        <v>6918</v>
      </c>
      <c r="O270" s="62"/>
      <c r="P270" s="62"/>
      <c r="Q270" s="62"/>
      <c r="R270" s="62"/>
      <c r="S270" s="60" t="e">
        <f>VLOOKUP(D270,'ALL SITES DOWN'!D:D,1,0)</f>
        <v>#N/A</v>
      </c>
    </row>
    <row r="271" spans="1:19" x14ac:dyDescent="0.3">
      <c r="A271" s="62"/>
      <c r="B271" s="62"/>
      <c r="C271" s="62" t="s">
        <v>7942</v>
      </c>
      <c r="D271" s="62" t="str">
        <f>IF(OR(RIGHT(LEFT(C271,10),2)="Z_",RIGHT(LEFT(C271,10),2)="N_",RIGHT(LEFT(C271,10),2)="H_",RIGHT(LEFT(C271,11),3)="URH"), LEFT(C271,7), RIGHT(C271,7))</f>
        <v>SUD_092</v>
      </c>
      <c r="E271" s="62"/>
      <c r="F271" s="62"/>
      <c r="G271" s="175">
        <v>45905.023368055554</v>
      </c>
      <c r="H271" s="71">
        <f ca="1">NOW() - G271+ TIME(1,0,0)</f>
        <v>235.80849872685454</v>
      </c>
      <c r="I271" s="175"/>
      <c r="J271" s="175"/>
      <c r="K271" s="175"/>
      <c r="L271" s="175"/>
      <c r="M271" s="175"/>
      <c r="N271" s="62" t="s">
        <v>6918</v>
      </c>
      <c r="O271" s="62"/>
      <c r="P271" s="62"/>
      <c r="Q271" s="62"/>
      <c r="R271" s="62"/>
      <c r="S271" s="60" t="e">
        <f>VLOOKUP(D271,'ALL SITES DOWN'!D:D,1,0)</f>
        <v>#N/A</v>
      </c>
    </row>
    <row r="272" spans="1:19" x14ac:dyDescent="0.3">
      <c r="A272" s="62"/>
      <c r="B272" s="62"/>
      <c r="C272" s="62" t="s">
        <v>7944</v>
      </c>
      <c r="D272" s="62" t="str">
        <f>IF(OR(RIGHT(LEFT(C272,10),2)="Z_",RIGHT(LEFT(C272,10),2)="N_",RIGHT(LEFT(C272,10),2)="H_",RIGHT(LEFT(C272,11),3)="URH"), LEFT(C272,7), RIGHT(C272,7))</f>
        <v>LIT_734</v>
      </c>
      <c r="E272" s="62"/>
      <c r="F272" s="62"/>
      <c r="G272" s="175">
        <v>45905.023356481484</v>
      </c>
      <c r="H272" s="71">
        <f ca="1">NOW() - G272+ TIME(1,0,0)</f>
        <v>235.80851030092404</v>
      </c>
      <c r="I272" s="175"/>
      <c r="J272" s="175"/>
      <c r="K272" s="175"/>
      <c r="L272" s="175"/>
      <c r="M272" s="175"/>
      <c r="N272" s="62" t="s">
        <v>6918</v>
      </c>
      <c r="O272" s="62"/>
      <c r="P272" s="62"/>
      <c r="Q272" s="62"/>
      <c r="R272" s="62"/>
      <c r="S272" s="60" t="e">
        <f>VLOOKUP(D272,'ALL SITES DOWN'!D:D,1,0)</f>
        <v>#N/A</v>
      </c>
    </row>
    <row r="273" spans="1:19" x14ac:dyDescent="0.3">
      <c r="A273" s="62"/>
      <c r="B273" s="62"/>
      <c r="C273" s="62" t="s">
        <v>7943</v>
      </c>
      <c r="D273" s="62" t="str">
        <f>IF(OR(RIGHT(LEFT(C273,10),2)="Z_",RIGHT(LEFT(C273,10),2)="N_",RIGHT(LEFT(C273,10),2)="H_",RIGHT(LEFT(C273,11),3)="URH"), LEFT(C273,7), RIGHT(C273,7))</f>
        <v>LIT_727</v>
      </c>
      <c r="E273" s="62"/>
      <c r="F273" s="62"/>
      <c r="G273" s="175">
        <v>45905.023356481484</v>
      </c>
      <c r="H273" s="71">
        <f ca="1">NOW() - G273+ TIME(1,0,0)</f>
        <v>235.80851030092404</v>
      </c>
      <c r="I273" s="175"/>
      <c r="J273" s="175"/>
      <c r="K273" s="175"/>
      <c r="L273" s="175"/>
      <c r="M273" s="175"/>
      <c r="N273" s="62" t="s">
        <v>6918</v>
      </c>
      <c r="O273" s="62"/>
      <c r="P273" s="62"/>
      <c r="Q273" s="62"/>
      <c r="R273" s="62"/>
      <c r="S273" s="60" t="e">
        <f>VLOOKUP(D273,'ALL SITES DOWN'!D:D,1,0)</f>
        <v>#N/A</v>
      </c>
    </row>
    <row r="274" spans="1:19" x14ac:dyDescent="0.3">
      <c r="A274" s="62"/>
      <c r="B274" s="62"/>
      <c r="C274" s="153" t="s">
        <v>7682</v>
      </c>
      <c r="D274" s="62" t="str">
        <f>IF(OR(RIGHT(LEFT(C274,10),2)="Z_",RIGHT(LEFT(C274,10),2)="N_",RIGHT(LEFT(C274,10),2)="H_",RIGHT(LEFT(C274,11),3)="URH"), LEFT(C274,7), RIGHT(C274,7))</f>
        <v>OST_349</v>
      </c>
      <c r="E274" s="153"/>
      <c r="F274" s="153"/>
      <c r="G274" s="153" t="s">
        <v>7681</v>
      </c>
      <c r="H274" s="71">
        <f ca="1">NOW() - G274+ TIME(1,0,0)</f>
        <v>265.05345243055734</v>
      </c>
      <c r="I274" s="153"/>
      <c r="J274" s="153"/>
      <c r="K274" s="153"/>
      <c r="L274" s="153"/>
      <c r="M274" s="153"/>
      <c r="N274" s="153" t="s">
        <v>5872</v>
      </c>
      <c r="O274" s="62"/>
      <c r="P274" s="62"/>
      <c r="Q274" s="62"/>
      <c r="R274" s="62"/>
      <c r="S274" s="60" t="e">
        <f>VLOOKUP(D274,'ALL SITES DOWN'!D:D,1,0)</f>
        <v>#N/A</v>
      </c>
    </row>
    <row r="275" spans="1:19" x14ac:dyDescent="0.3">
      <c r="A275" s="62"/>
      <c r="B275" s="62"/>
      <c r="C275" s="153" t="s">
        <v>7111</v>
      </c>
      <c r="D275" s="62" t="str">
        <f>IF(OR(RIGHT(LEFT(C275,10),2)="Z_",RIGHT(LEFT(C275,10),2)="N_",RIGHT(LEFT(C275,10),2)="H_",RIGHT(LEFT(C275,11),3)="URH"), LEFT(C275,7), RIGHT(C275,7))</f>
        <v>OST_352</v>
      </c>
      <c r="E275" s="153"/>
      <c r="F275" s="153"/>
      <c r="G275" s="153" t="s">
        <v>7680</v>
      </c>
      <c r="H275" s="71">
        <f ca="1">NOW() - G275+ TIME(1,0,0)</f>
        <v>267.33949409722362</v>
      </c>
      <c r="I275" s="153"/>
      <c r="J275" s="153"/>
      <c r="K275" s="153"/>
      <c r="L275" s="153"/>
      <c r="M275" s="153"/>
      <c r="N275" s="153" t="s">
        <v>5872</v>
      </c>
      <c r="O275" s="62"/>
      <c r="P275" s="62"/>
      <c r="Q275" s="62"/>
      <c r="R275" s="62"/>
      <c r="S275" s="60" t="e">
        <f>VLOOKUP(D275,'ALL SITES DOWN'!D:D,1,0)</f>
        <v>#N/A</v>
      </c>
    </row>
    <row r="276" spans="1:19" x14ac:dyDescent="0.3">
      <c r="A276" s="62"/>
      <c r="B276" s="62"/>
      <c r="C276" s="153" t="s">
        <v>7112</v>
      </c>
      <c r="D276" s="62" t="str">
        <f>IF(OR(RIGHT(LEFT(C276,10),2)="Z_",RIGHT(LEFT(C276,10),2)="N_",RIGHT(LEFT(C276,10),2)="H_",RIGHT(LEFT(C276,11),3)="URH"), LEFT(C276,7), RIGHT(C276,7))</f>
        <v>NRO_167</v>
      </c>
      <c r="E276" s="153"/>
      <c r="F276" s="153"/>
      <c r="G276" s="153" t="s">
        <v>7679</v>
      </c>
      <c r="H276" s="71">
        <f ca="1">NOW() - G276+ TIME(1,0,0)</f>
        <v>267.36000335648231</v>
      </c>
      <c r="I276" s="153"/>
      <c r="J276" s="153"/>
      <c r="K276" s="153"/>
      <c r="L276" s="153"/>
      <c r="M276" s="153"/>
      <c r="N276" s="153" t="s">
        <v>5872</v>
      </c>
      <c r="O276" s="62"/>
      <c r="P276" s="62"/>
      <c r="Q276" s="62"/>
      <c r="R276" s="62"/>
      <c r="S276" s="60" t="e">
        <f>VLOOKUP(D276,'ALL SITES DOWN'!D:D,1,0)</f>
        <v>#N/A</v>
      </c>
    </row>
    <row r="277" spans="1:19" x14ac:dyDescent="0.3">
      <c r="A277" s="62"/>
      <c r="B277" s="62"/>
      <c r="C277" s="153" t="s">
        <v>6910</v>
      </c>
      <c r="D277" s="62" t="str">
        <f>IF(OR(RIGHT(LEFT(C277,10),2)="Z_",RIGHT(LEFT(C277,10),2)="N_",RIGHT(LEFT(C277,10),2)="H_",RIGHT(LEFT(C277,11),3)="URH"), LEFT(C277,7), RIGHT(C277,7))</f>
        <v>EXN_515</v>
      </c>
      <c r="E277" s="153"/>
      <c r="F277" s="153"/>
      <c r="G277" s="153" t="s">
        <v>7678</v>
      </c>
      <c r="H277" s="71">
        <f ca="1">NOW() - G277+ TIME(1,0,0)</f>
        <v>319.22910057870712</v>
      </c>
      <c r="I277" s="153"/>
      <c r="J277" s="153"/>
      <c r="K277" s="153"/>
      <c r="L277" s="153"/>
      <c r="M277" s="153"/>
      <c r="N277" s="153" t="s">
        <v>5872</v>
      </c>
      <c r="O277" s="62"/>
      <c r="P277" s="62"/>
      <c r="Q277" s="62"/>
      <c r="R277" s="62"/>
      <c r="S277" s="60" t="e">
        <f>VLOOKUP(D277,'ALL SITES DOWN'!D:D,1,0)</f>
        <v>#N/A</v>
      </c>
    </row>
    <row r="278" spans="1:19" x14ac:dyDescent="0.3">
      <c r="A278" s="62"/>
      <c r="B278" s="62"/>
      <c r="C278" s="153" t="s">
        <v>6908</v>
      </c>
      <c r="D278" s="62" t="str">
        <f>IF(OR(RIGHT(LEFT(C278,10),2)="Z_",RIGHT(LEFT(C278,10),2)="N_",RIGHT(LEFT(C278,10),2)="H_",RIGHT(LEFT(C278,11),3)="URH"), LEFT(C278,7), RIGHT(C278,7))</f>
        <v>EXN_390</v>
      </c>
      <c r="E278" s="153"/>
      <c r="F278" s="153"/>
      <c r="G278" s="153" t="s">
        <v>7677</v>
      </c>
      <c r="H278" s="71">
        <f ca="1">NOW() - G278+ TIME(1,0,0)</f>
        <v>319.30896168981661</v>
      </c>
      <c r="I278" s="153"/>
      <c r="J278" s="153"/>
      <c r="K278" s="153"/>
      <c r="L278" s="153"/>
      <c r="M278" s="153"/>
      <c r="N278" s="153" t="s">
        <v>5872</v>
      </c>
      <c r="O278" s="62"/>
      <c r="P278" s="62"/>
      <c r="Q278" s="62"/>
      <c r="R278" s="62"/>
      <c r="S278" s="60" t="e">
        <f>VLOOKUP(D278,'ALL SITES DOWN'!D:D,1,0)</f>
        <v>#N/A</v>
      </c>
    </row>
    <row r="279" spans="1:19" x14ac:dyDescent="0.3">
      <c r="A279" s="62"/>
      <c r="B279" s="62"/>
      <c r="C279" s="153" t="s">
        <v>6911</v>
      </c>
      <c r="D279" s="62" t="str">
        <f>IF(OR(RIGHT(LEFT(C279,10),2)="Z_",RIGHT(LEFT(C279,10),2)="N_",RIGHT(LEFT(C279,10),2)="H_",RIGHT(LEFT(C279,11),3)="URH"), LEFT(C279,7), RIGHT(C279,7))</f>
        <v>EXN_389</v>
      </c>
      <c r="E279" s="153"/>
      <c r="F279" s="153"/>
      <c r="G279" s="153" t="s">
        <v>7676</v>
      </c>
      <c r="H279" s="71">
        <f ca="1">NOW() - G279+ TIME(1,0,0)</f>
        <v>319.30965613426332</v>
      </c>
      <c r="I279" s="153"/>
      <c r="J279" s="153"/>
      <c r="K279" s="153"/>
      <c r="L279" s="153"/>
      <c r="M279" s="153"/>
      <c r="N279" s="153" t="s">
        <v>5872</v>
      </c>
      <c r="O279" s="62"/>
      <c r="P279" s="62"/>
      <c r="Q279" s="62"/>
      <c r="R279" s="62"/>
      <c r="S279" s="60" t="e">
        <f>VLOOKUP(D279,'ALL SITES DOWN'!D:D,1,0)</f>
        <v>#N/A</v>
      </c>
    </row>
    <row r="280" spans="1:19" x14ac:dyDescent="0.3">
      <c r="A280" s="62"/>
      <c r="B280" s="62"/>
      <c r="C280" s="153" t="s">
        <v>6909</v>
      </c>
      <c r="D280" s="62" t="str">
        <f>IF(OR(RIGHT(LEFT(C280,10),2)="Z_",RIGHT(LEFT(C280,10),2)="N_",RIGHT(LEFT(C280,10),2)="H_",RIGHT(LEFT(C280,11),3)="URH"), LEFT(C280,7), RIGHT(C280,7))</f>
        <v>EXN_369</v>
      </c>
      <c r="E280" s="153"/>
      <c r="F280" s="153"/>
      <c r="G280" s="153" t="s">
        <v>7675</v>
      </c>
      <c r="H280" s="71">
        <f ca="1">NOW() - G280+ TIME(1,0,0)</f>
        <v>319.33085983796144</v>
      </c>
      <c r="I280" s="153"/>
      <c r="J280" s="153"/>
      <c r="K280" s="153"/>
      <c r="L280" s="153"/>
      <c r="M280" s="153"/>
      <c r="N280" s="153" t="s">
        <v>5872</v>
      </c>
      <c r="O280" s="62"/>
      <c r="P280" s="62"/>
      <c r="Q280" s="62"/>
      <c r="R280" s="62"/>
      <c r="S280" s="60" t="e">
        <f>VLOOKUP(D280,'ALL SITES DOWN'!D:D,1,0)</f>
        <v>#N/A</v>
      </c>
    </row>
    <row r="281" spans="1:19" x14ac:dyDescent="0.3">
      <c r="A281" s="62"/>
      <c r="B281" s="62"/>
      <c r="C281" s="153" t="s">
        <v>6907</v>
      </c>
      <c r="D281" s="62" t="str">
        <f>IF(OR(RIGHT(LEFT(C281,10),2)="Z_",RIGHT(LEFT(C281,10),2)="N_",RIGHT(LEFT(C281,10),2)="H_",RIGHT(LEFT(C281,11),3)="URH"), LEFT(C281,7), RIGHT(C281,7))</f>
        <v>OST_909</v>
      </c>
      <c r="E281" s="153"/>
      <c r="F281" s="153"/>
      <c r="G281" s="153" t="s">
        <v>7674</v>
      </c>
      <c r="H281" s="71">
        <f ca="1">NOW() - G281+ TIME(1,0,0)</f>
        <v>337.25417002314742</v>
      </c>
      <c r="I281" s="153"/>
      <c r="J281" s="153"/>
      <c r="K281" s="153"/>
      <c r="L281" s="153"/>
      <c r="M281" s="153"/>
      <c r="N281" s="153" t="s">
        <v>5872</v>
      </c>
      <c r="O281" s="62"/>
      <c r="P281" s="62"/>
      <c r="Q281" s="62"/>
      <c r="R281" s="62"/>
      <c r="S281" s="60" t="e">
        <f>VLOOKUP(D281,'ALL SITES DOWN'!D:D,1,0)</f>
        <v>#N/A</v>
      </c>
    </row>
    <row r="282" spans="1:19" x14ac:dyDescent="0.3">
      <c r="A282" s="62"/>
      <c r="B282" s="62"/>
      <c r="C282" s="62" t="s">
        <v>7945</v>
      </c>
      <c r="D282" s="62" t="str">
        <f>IF(OR(RIGHT(LEFT(C282,10),2)="Z_",RIGHT(LEFT(C282,10),2)="N_",RIGHT(LEFT(C282,10),2)="H_",RIGHT(LEFT(C282,11),3)="URH"), LEFT(C282,7), RIGHT(C282,7))</f>
        <v>EXN_004</v>
      </c>
      <c r="E282" s="62"/>
      <c r="F282" s="62"/>
      <c r="G282" s="175">
        <v>45783.424826388888</v>
      </c>
      <c r="H282" s="71">
        <f ca="1">NOW() - G282+ TIME(1,0,0)</f>
        <v>357.40704039352084</v>
      </c>
      <c r="I282" s="175"/>
      <c r="J282" s="175"/>
      <c r="K282" s="175"/>
      <c r="L282" s="175"/>
      <c r="M282" s="175"/>
      <c r="N282" s="62" t="s">
        <v>98</v>
      </c>
      <c r="O282" s="62"/>
      <c r="P282" s="62"/>
      <c r="Q282" s="62"/>
      <c r="R282" s="62"/>
      <c r="S282" s="60" t="e">
        <f>VLOOKUP(D282,'ALL SITES DOWN'!D:D,1,0)</f>
        <v>#N/A</v>
      </c>
    </row>
    <row r="283" spans="1:19" x14ac:dyDescent="0.3">
      <c r="A283" s="62"/>
      <c r="B283" s="62"/>
      <c r="C283" s="62" t="s">
        <v>7673</v>
      </c>
      <c r="D283" s="62" t="str">
        <f>IF(OR(RIGHT(LEFT(C283,10),2)="Z_",RIGHT(LEFT(C283,10),2)="N_",RIGHT(LEFT(C283,10),2)="H_",RIGHT(LEFT(C283,11),3)="URH"), LEFT(C283,7), RIGHT(C283,7))</f>
        <v>SUO_227</v>
      </c>
      <c r="E283" s="62"/>
      <c r="F283" s="62"/>
      <c r="G283" s="175">
        <v>45771.743900462963</v>
      </c>
      <c r="H283" s="71">
        <f ca="1">NOW() - G283+ TIME(1,0,0)</f>
        <v>369.08796631944523</v>
      </c>
      <c r="I283" s="175"/>
      <c r="J283" s="175"/>
      <c r="K283" s="175"/>
      <c r="L283" s="175"/>
      <c r="M283" s="175"/>
      <c r="N283" s="62" t="s">
        <v>98</v>
      </c>
      <c r="O283" s="62"/>
      <c r="P283" s="62"/>
      <c r="Q283" s="62"/>
      <c r="R283" s="62"/>
      <c r="S283" s="60" t="e">
        <f>VLOOKUP(D283,'ALL SITES DOWN'!D:D,1,0)</f>
        <v>#N/A</v>
      </c>
    </row>
    <row r="284" spans="1:19" x14ac:dyDescent="0.3">
      <c r="A284" s="62"/>
      <c r="B284" s="62"/>
      <c r="C284" s="62" t="s">
        <v>7946</v>
      </c>
      <c r="D284" s="62" t="str">
        <f>IF(OR(RIGHT(LEFT(C284,10),2)="Z_",RIGHT(LEFT(C284,10),2)="N_",RIGHT(LEFT(C284,10),2)="H_",RIGHT(LEFT(C284,11),3)="URH"), LEFT(C284,7), RIGHT(C284,7))</f>
        <v>SUO_226</v>
      </c>
      <c r="E284" s="62"/>
      <c r="F284" s="62"/>
      <c r="G284" s="175">
        <v>45767.489421296297</v>
      </c>
      <c r="H284" s="71">
        <f ca="1">NOW() - G284+ TIME(1,0,0)</f>
        <v>373.34244548611122</v>
      </c>
      <c r="I284" s="175"/>
      <c r="J284" s="175"/>
      <c r="K284" s="175"/>
      <c r="L284" s="175"/>
      <c r="M284" s="175"/>
      <c r="N284" s="62" t="s">
        <v>98</v>
      </c>
      <c r="O284" s="62"/>
      <c r="P284" s="62"/>
      <c r="Q284" s="62"/>
      <c r="R284" s="62"/>
      <c r="S284" s="60" t="e">
        <f>VLOOKUP(D284,'ALL SITES DOWN'!D:D,1,0)</f>
        <v>#N/A</v>
      </c>
    </row>
    <row r="285" spans="1:19" x14ac:dyDescent="0.3">
      <c r="A285" s="62"/>
      <c r="B285" s="62"/>
      <c r="C285" s="62" t="s">
        <v>7672</v>
      </c>
      <c r="D285" s="62" t="str">
        <f>IF(OR(RIGHT(LEFT(C285,10),2)="Z_",RIGHT(LEFT(C285,10),2)="N_",RIGHT(LEFT(C285,10),2)="H_",RIGHT(LEFT(C285,11),3)="URH"), LEFT(C285,7), RIGHT(C285,7))</f>
        <v>CTR_690</v>
      </c>
      <c r="E285" s="62"/>
      <c r="F285" s="62"/>
      <c r="G285" s="175">
        <v>45742.658831018518</v>
      </c>
      <c r="H285" s="71">
        <f ca="1">NOW() - G285+ TIME(1,0,0)</f>
        <v>398.17303576389048</v>
      </c>
      <c r="I285" s="175"/>
      <c r="J285" s="175"/>
      <c r="K285" s="175"/>
      <c r="L285" s="175"/>
      <c r="M285" s="175"/>
      <c r="N285" s="62" t="s">
        <v>98</v>
      </c>
      <c r="O285" s="62"/>
      <c r="P285" s="62"/>
      <c r="Q285" s="62"/>
      <c r="R285" s="62"/>
      <c r="S285" s="60" t="e">
        <f>VLOOKUP(D285,'ALL SITES DOWN'!D:D,1,0)</f>
        <v>#N/A</v>
      </c>
    </row>
    <row r="286" spans="1:19" x14ac:dyDescent="0.3">
      <c r="A286" s="62"/>
      <c r="B286" s="62"/>
      <c r="C286" s="62" t="s">
        <v>7947</v>
      </c>
      <c r="D286" s="62" t="str">
        <f>IF(OR(RIGHT(LEFT(C286,10),2)="Z_",RIGHT(LEFT(C286,10),2)="N_",RIGHT(LEFT(C286,10),2)="H_",RIGHT(LEFT(C286,11),3)="URH"), LEFT(C286,7), RIGHT(C286,7))</f>
        <v>CTR_878</v>
      </c>
      <c r="E286" s="62"/>
      <c r="F286" s="62"/>
      <c r="G286" s="175">
        <v>45735.518229166664</v>
      </c>
      <c r="H286" s="71">
        <f ca="1">NOW() - G286+ TIME(1,0,0)</f>
        <v>405.3136376157442</v>
      </c>
      <c r="I286" s="175"/>
      <c r="J286" s="175"/>
      <c r="K286" s="175"/>
      <c r="L286" s="175"/>
      <c r="M286" s="175"/>
      <c r="N286" s="62" t="s">
        <v>98</v>
      </c>
      <c r="O286" s="62"/>
      <c r="P286" s="62"/>
      <c r="Q286" s="62"/>
      <c r="R286" s="62"/>
      <c r="S286" s="60" t="e">
        <f>VLOOKUP(D286,'ALL SITES DOWN'!D:D,1,0)</f>
        <v>#N/A</v>
      </c>
    </row>
    <row r="287" spans="1:19" x14ac:dyDescent="0.3">
      <c r="A287" s="62"/>
      <c r="B287" s="62"/>
      <c r="C287" s="62" t="s">
        <v>7671</v>
      </c>
      <c r="D287" s="62" t="str">
        <f>IF(OR(RIGHT(LEFT(C287,10),2)="Z_",RIGHT(LEFT(C287,10),2)="N_",RIGHT(LEFT(C287,10),2)="H_",RIGHT(LEFT(C287,11),3)="URH"), LEFT(C287,7), RIGHT(C287,7))</f>
        <v>CTR_717</v>
      </c>
      <c r="E287" s="62"/>
      <c r="F287" s="62"/>
      <c r="G287" s="175">
        <v>45724.464756944442</v>
      </c>
      <c r="H287" s="71">
        <f ca="1">NOW() - G287+ TIME(1,0,0)</f>
        <v>416.3671098379661</v>
      </c>
      <c r="I287" s="175"/>
      <c r="J287" s="175"/>
      <c r="K287" s="175"/>
      <c r="L287" s="175"/>
      <c r="M287" s="175"/>
      <c r="N287" s="62" t="s">
        <v>98</v>
      </c>
      <c r="O287" s="62"/>
      <c r="P287" s="62"/>
      <c r="Q287" s="62"/>
      <c r="R287" s="62"/>
      <c r="S287" s="60" t="e">
        <f>VLOOKUP(D287,'ALL SITES DOWN'!D:D,1,0)</f>
        <v>#N/A</v>
      </c>
    </row>
    <row r="288" spans="1:19" x14ac:dyDescent="0.3">
      <c r="A288" s="62"/>
      <c r="B288" s="62"/>
      <c r="C288" s="62" t="s">
        <v>7948</v>
      </c>
      <c r="D288" s="62" t="str">
        <f>IF(OR(RIGHT(LEFT(C288,10),2)="Z_",RIGHT(LEFT(C288,10),2)="N_",RIGHT(LEFT(C288,10),2)="H_",RIGHT(LEFT(C288,11),3)="URH"), LEFT(C288,7), RIGHT(C288,7))</f>
        <v>4_CYMII</v>
      </c>
      <c r="E288" s="62"/>
      <c r="F288" s="62"/>
      <c r="G288" s="175">
        <v>45716.61577546296</v>
      </c>
      <c r="H288" s="71">
        <f ca="1">NOW() - G288+ TIME(1,0,0)</f>
        <v>424.21609131944814</v>
      </c>
      <c r="I288" s="175"/>
      <c r="J288" s="175"/>
      <c r="K288" s="175"/>
      <c r="L288" s="175"/>
      <c r="M288" s="175"/>
      <c r="N288" s="62" t="s">
        <v>98</v>
      </c>
      <c r="O288" s="62"/>
      <c r="P288" s="62"/>
      <c r="Q288" s="62"/>
      <c r="R288" s="62"/>
      <c r="S288" s="60" t="e">
        <f>VLOOKUP(D288,'ALL SITES DOWN'!D:D,1,0)</f>
        <v>#N/A</v>
      </c>
    </row>
    <row r="289" spans="1:19" x14ac:dyDescent="0.3">
      <c r="A289" s="62"/>
      <c r="B289" s="62"/>
      <c r="C289" s="62" t="s">
        <v>7670</v>
      </c>
      <c r="D289" s="62" t="str">
        <f>IF(OR(RIGHT(LEFT(C289,10),2)="Z_",RIGHT(LEFT(C289,10),2)="N_",RIGHT(LEFT(C289,10),2)="H_",RIGHT(LEFT(C289,11),3)="URH"), LEFT(C289,7), RIGHT(C289,7))</f>
        <v>CTR_702</v>
      </c>
      <c r="E289" s="62"/>
      <c r="F289" s="62"/>
      <c r="G289" s="175">
        <v>45714.930902777778</v>
      </c>
      <c r="H289" s="71">
        <f ca="1">NOW() - G289+ TIME(1,0,0)</f>
        <v>425.90096400463034</v>
      </c>
      <c r="I289" s="175"/>
      <c r="J289" s="175"/>
      <c r="K289" s="175"/>
      <c r="L289" s="175"/>
      <c r="M289" s="175"/>
      <c r="N289" s="62" t="s">
        <v>98</v>
      </c>
      <c r="O289" s="62"/>
      <c r="P289" s="62"/>
      <c r="Q289" s="62"/>
      <c r="R289" s="62"/>
      <c r="S289" s="60" t="e">
        <f>VLOOKUP(D289,'ALL SITES DOWN'!D:D,1,0)</f>
        <v>#N/A</v>
      </c>
    </row>
    <row r="290" spans="1:19" x14ac:dyDescent="0.3">
      <c r="A290" s="62"/>
      <c r="B290" s="62"/>
      <c r="C290" s="62"/>
      <c r="D290" s="62" t="str">
        <f>IF(OR(RIGHT(LEFT(C290,10),2)="Z_",RIGHT(LEFT(C290,10),2)="N_",RIGHT(LEFT(C290,10),2)="H_",RIGHT(LEFT(C290,11),3)="URH"), LEFT(C290,7), RIGHT(C290,7))</f>
        <v/>
      </c>
      <c r="E290" s="62"/>
      <c r="F290" s="62"/>
      <c r="G290" s="175">
        <v>45714.503587962965</v>
      </c>
      <c r="H290" s="71">
        <f ca="1">NOW() - G290+ TIME(1,0,0)</f>
        <v>426.32827881944348</v>
      </c>
      <c r="I290" s="175"/>
      <c r="J290" s="175"/>
      <c r="K290" s="175"/>
      <c r="L290" s="175"/>
      <c r="M290" s="175"/>
      <c r="N290" s="62" t="s">
        <v>7949</v>
      </c>
      <c r="O290" s="62"/>
      <c r="P290" s="62"/>
      <c r="Q290" s="62"/>
      <c r="R290" s="62"/>
      <c r="S290" s="60" t="e">
        <f>VLOOKUP(D290,'ALL SITES DOWN'!D:D,1,0)</f>
        <v>#N/A</v>
      </c>
    </row>
    <row r="291" spans="1:19" x14ac:dyDescent="0.3">
      <c r="A291" s="62"/>
      <c r="B291" s="62"/>
      <c r="C291" s="62" t="s">
        <v>7950</v>
      </c>
      <c r="D291" s="62" t="str">
        <f>IF(OR(RIGHT(LEFT(C291,10),2)="Z_",RIGHT(LEFT(C291,10),2)="N_",RIGHT(LEFT(C291,10),2)="H_",RIGHT(LEFT(C291,11),3)="URH"), LEFT(C291,7), RIGHT(C291,7))</f>
        <v>599_S24</v>
      </c>
      <c r="E291" s="62"/>
      <c r="F291" s="62"/>
      <c r="G291" s="175">
        <v>45709.858148148145</v>
      </c>
      <c r="H291" s="71">
        <f ca="1">NOW() - G291+ TIME(1,0,0)</f>
        <v>430.97371863426332</v>
      </c>
      <c r="I291" s="175"/>
      <c r="J291" s="175"/>
      <c r="K291" s="175"/>
      <c r="L291" s="175"/>
      <c r="M291" s="175"/>
      <c r="N291" s="62" t="s">
        <v>98</v>
      </c>
      <c r="O291" s="62"/>
      <c r="P291" s="62"/>
      <c r="Q291" s="62"/>
      <c r="R291" s="62"/>
      <c r="S291" s="60" t="e">
        <f>VLOOKUP(D291,'ALL SITES DOWN'!D:D,1,0)</f>
        <v>#N/A</v>
      </c>
    </row>
    <row r="292" spans="1:19" x14ac:dyDescent="0.3">
      <c r="A292" s="62"/>
      <c r="B292" s="62"/>
      <c r="C292" s="62" t="s">
        <v>7951</v>
      </c>
      <c r="D292" s="62" t="str">
        <f>IF(OR(RIGHT(LEFT(C292,10),2)="Z_",RIGHT(LEFT(C292,10),2)="N_",RIGHT(LEFT(C292,10),2)="H_",RIGHT(LEFT(C292,11),3)="URH"), LEFT(C292,7), RIGHT(C292,7))</f>
        <v>_599_S3</v>
      </c>
      <c r="E292" s="62"/>
      <c r="F292" s="62"/>
      <c r="G292" s="175">
        <v>45709.857986111114</v>
      </c>
      <c r="H292" s="71">
        <f ca="1">NOW() - G292+ TIME(1,0,0)</f>
        <v>430.97388067129458</v>
      </c>
      <c r="I292" s="175"/>
      <c r="J292" s="175"/>
      <c r="K292" s="175"/>
      <c r="L292" s="175"/>
      <c r="M292" s="175"/>
      <c r="N292" s="62" t="s">
        <v>98</v>
      </c>
      <c r="O292" s="62"/>
      <c r="P292" s="62"/>
      <c r="Q292" s="62"/>
      <c r="R292" s="62"/>
      <c r="S292" s="60" t="e">
        <f>VLOOKUP(D292,'ALL SITES DOWN'!D:D,1,0)</f>
        <v>#N/A</v>
      </c>
    </row>
    <row r="293" spans="1:19" x14ac:dyDescent="0.3">
      <c r="A293" s="62"/>
      <c r="B293" s="62"/>
      <c r="C293" s="62" t="s">
        <v>7952</v>
      </c>
      <c r="D293" s="62" t="str">
        <f>IF(OR(RIGHT(LEFT(C293,10),2)="Z_",RIGHT(LEFT(C293,10),2)="N_",RIGHT(LEFT(C293,10),2)="H_",RIGHT(LEFT(C293,11),3)="URH"), LEFT(C293,7), RIGHT(C293,7))</f>
        <v>_599_S2</v>
      </c>
      <c r="E293" s="62"/>
      <c r="F293" s="62"/>
      <c r="G293" s="175">
        <v>45709.857627314814</v>
      </c>
      <c r="H293" s="71">
        <f ca="1">NOW() - G293+ TIME(1,0,0)</f>
        <v>430.97423946759471</v>
      </c>
      <c r="I293" s="175"/>
      <c r="J293" s="175"/>
      <c r="K293" s="175"/>
      <c r="L293" s="175"/>
      <c r="M293" s="175"/>
      <c r="N293" s="62" t="s">
        <v>98</v>
      </c>
      <c r="O293" s="62"/>
      <c r="P293" s="62"/>
      <c r="Q293" s="62"/>
      <c r="R293" s="62"/>
      <c r="S293" s="60" t="e">
        <f>VLOOKUP(D293,'ALL SITES DOWN'!D:D,1,0)</f>
        <v>#N/A</v>
      </c>
    </row>
    <row r="294" spans="1:19" x14ac:dyDescent="0.3">
      <c r="A294" s="62"/>
      <c r="B294" s="62"/>
      <c r="C294" s="62" t="s">
        <v>7953</v>
      </c>
      <c r="D294" s="62" t="str">
        <f>IF(OR(RIGHT(LEFT(C294,10),2)="Z_",RIGHT(LEFT(C294,10),2)="N_",RIGHT(LEFT(C294,10),2)="H_",RIGHT(LEFT(C294,11),3)="URH"), LEFT(C294,7), RIGHT(C294,7))</f>
        <v>_599_S4</v>
      </c>
      <c r="E294" s="62"/>
      <c r="F294" s="62"/>
      <c r="G294" s="175">
        <v>45709.857268518521</v>
      </c>
      <c r="H294" s="71">
        <f ca="1">NOW() - G294+ TIME(1,0,0)</f>
        <v>430.97459826388757</v>
      </c>
      <c r="I294" s="175"/>
      <c r="J294" s="175"/>
      <c r="K294" s="175"/>
      <c r="L294" s="175"/>
      <c r="M294" s="175"/>
      <c r="N294" s="62" t="s">
        <v>98</v>
      </c>
      <c r="O294" s="62"/>
      <c r="P294" s="62"/>
      <c r="Q294" s="62"/>
      <c r="R294" s="62"/>
      <c r="S294" s="60" t="e">
        <f>VLOOKUP(D294,'ALL SITES DOWN'!D:D,1,0)</f>
        <v>#N/A</v>
      </c>
    </row>
    <row r="295" spans="1:19" x14ac:dyDescent="0.3">
      <c r="A295" s="62"/>
      <c r="B295" s="62"/>
      <c r="C295" s="62" t="s">
        <v>7954</v>
      </c>
      <c r="D295" s="62" t="str">
        <f>IF(OR(RIGHT(LEFT(C295,10),2)="Z_",RIGHT(LEFT(C295,10),2)="N_",RIGHT(LEFT(C295,10),2)="H_",RIGHT(LEFT(C295,11),3)="URH"), LEFT(C295,7), RIGHT(C295,7))</f>
        <v>_599_S1</v>
      </c>
      <c r="E295" s="62"/>
      <c r="F295" s="62"/>
      <c r="G295" s="175">
        <v>45709.857118055559</v>
      </c>
      <c r="H295" s="71">
        <f ca="1">NOW() - G295+ TIME(1,0,0)</f>
        <v>430.97474872684933</v>
      </c>
      <c r="I295" s="175"/>
      <c r="J295" s="175"/>
      <c r="K295" s="175"/>
      <c r="L295" s="175"/>
      <c r="M295" s="175"/>
      <c r="N295" s="62" t="s">
        <v>98</v>
      </c>
      <c r="O295" s="62"/>
      <c r="P295" s="62"/>
      <c r="Q295" s="62"/>
      <c r="R295" s="62"/>
      <c r="S295" s="60" t="e">
        <f>VLOOKUP(D295,'ALL SITES DOWN'!D:D,1,0)</f>
        <v>#N/A</v>
      </c>
    </row>
    <row r="296" spans="1:19" x14ac:dyDescent="0.3">
      <c r="A296" s="62"/>
      <c r="B296" s="62"/>
      <c r="C296" s="62" t="s">
        <v>7955</v>
      </c>
      <c r="D296" s="62" t="str">
        <f>IF(OR(RIGHT(LEFT(C296,10),2)="Z_",RIGHT(LEFT(C296,10),2)="N_",RIGHT(LEFT(C296,10),2)="H_",RIGHT(LEFT(C296,11),3)="URH"), LEFT(C296,7), RIGHT(C296,7))</f>
        <v>_599_S9</v>
      </c>
      <c r="E296" s="62"/>
      <c r="F296" s="62"/>
      <c r="G296" s="175">
        <v>45709.851215277777</v>
      </c>
      <c r="H296" s="71">
        <f ca="1">NOW() - G296+ TIME(1,0,0)</f>
        <v>430.98065150463179</v>
      </c>
      <c r="I296" s="175"/>
      <c r="J296" s="175"/>
      <c r="K296" s="175"/>
      <c r="L296" s="175"/>
      <c r="M296" s="175"/>
      <c r="N296" s="62" t="s">
        <v>98</v>
      </c>
      <c r="O296" s="62"/>
      <c r="P296" s="62"/>
      <c r="Q296" s="62"/>
      <c r="R296" s="62"/>
      <c r="S296" s="60" t="e">
        <f>VLOOKUP(D296,'ALL SITES DOWN'!D:D,1,0)</f>
        <v>#N/A</v>
      </c>
    </row>
    <row r="297" spans="1:19" x14ac:dyDescent="0.3">
      <c r="A297" s="62"/>
      <c r="B297" s="62"/>
      <c r="C297" s="62" t="s">
        <v>7956</v>
      </c>
      <c r="D297" s="62" t="str">
        <f>IF(OR(RIGHT(LEFT(C297,10),2)="Z_",RIGHT(LEFT(C297,10),2)="N_",RIGHT(LEFT(C297,10),2)="H_",RIGHT(LEFT(C297,11),3)="URH"), LEFT(C297,7), RIGHT(C297,7))</f>
        <v>_599_S6</v>
      </c>
      <c r="E297" s="62"/>
      <c r="F297" s="62"/>
      <c r="G297" s="175">
        <v>45709.85050925926</v>
      </c>
      <c r="H297" s="71">
        <f ca="1">NOW() - G297+ TIME(1,0,0)</f>
        <v>430.98135752314801</v>
      </c>
      <c r="I297" s="175"/>
      <c r="J297" s="175"/>
      <c r="K297" s="175"/>
      <c r="L297" s="175"/>
      <c r="M297" s="175"/>
      <c r="N297" s="62" t="s">
        <v>98</v>
      </c>
      <c r="O297" s="62"/>
      <c r="P297" s="62"/>
      <c r="Q297" s="62"/>
      <c r="R297" s="62"/>
      <c r="S297" s="60" t="e">
        <f>VLOOKUP(D297,'ALL SITES DOWN'!D:D,1,0)</f>
        <v>#N/A</v>
      </c>
    </row>
    <row r="298" spans="1:19" x14ac:dyDescent="0.3">
      <c r="A298" s="62"/>
      <c r="B298" s="62"/>
      <c r="C298" s="62" t="s">
        <v>7957</v>
      </c>
      <c r="D298" s="62" t="str">
        <f>IF(OR(RIGHT(LEFT(C298,10),2)="Z_",RIGHT(LEFT(C298,10),2)="N_",RIGHT(LEFT(C298,10),2)="H_",RIGHT(LEFT(C298,11),3)="URH"), LEFT(C298,7), RIGHT(C298,7))</f>
        <v>_599_S5</v>
      </c>
      <c r="E298" s="62"/>
      <c r="F298" s="62"/>
      <c r="G298" s="175">
        <v>45709.850324074076</v>
      </c>
      <c r="H298" s="71">
        <f ca="1">NOW() - G298+ TIME(1,0,0)</f>
        <v>430.98154270833282</v>
      </c>
      <c r="I298" s="175"/>
      <c r="J298" s="175"/>
      <c r="K298" s="175"/>
      <c r="L298" s="175"/>
      <c r="M298" s="175"/>
      <c r="N298" s="62" t="s">
        <v>98</v>
      </c>
      <c r="O298" s="62"/>
      <c r="P298" s="62"/>
      <c r="Q298" s="62"/>
      <c r="R298" s="62"/>
      <c r="S298" s="60" t="e">
        <f>VLOOKUP(D298,'ALL SITES DOWN'!D:D,1,0)</f>
        <v>#N/A</v>
      </c>
    </row>
    <row r="299" spans="1:19" x14ac:dyDescent="0.3">
      <c r="A299" s="62"/>
      <c r="B299" s="62"/>
      <c r="C299" s="62" t="s">
        <v>7958</v>
      </c>
      <c r="D299" s="62" t="str">
        <f>IF(OR(RIGHT(LEFT(C299,10),2)="Z_",RIGHT(LEFT(C299,10),2)="N_",RIGHT(LEFT(C299,10),2)="H_",RIGHT(LEFT(C299,11),3)="URH"), LEFT(C299,7), RIGHT(C299,7))</f>
        <v>_599_S7</v>
      </c>
      <c r="E299" s="62"/>
      <c r="F299" s="62"/>
      <c r="G299" s="175">
        <v>45709.85</v>
      </c>
      <c r="H299" s="71">
        <f ca="1">NOW() - G299+ TIME(1,0,0)</f>
        <v>430.9818667824099</v>
      </c>
      <c r="I299" s="175"/>
      <c r="J299" s="175"/>
      <c r="K299" s="175"/>
      <c r="L299" s="175"/>
      <c r="M299" s="175"/>
      <c r="N299" s="62" t="s">
        <v>98</v>
      </c>
      <c r="O299" s="62"/>
      <c r="P299" s="62"/>
      <c r="Q299" s="62"/>
      <c r="R299" s="62"/>
      <c r="S299" s="60" t="e">
        <f>VLOOKUP(D299,'ALL SITES DOWN'!D:D,1,0)</f>
        <v>#N/A</v>
      </c>
    </row>
    <row r="300" spans="1:19" x14ac:dyDescent="0.3">
      <c r="A300" s="62"/>
      <c r="B300" s="62"/>
      <c r="C300" s="62" t="s">
        <v>7959</v>
      </c>
      <c r="D300" s="62" t="str">
        <f>IF(OR(RIGHT(LEFT(C300,10),2)="Z_",RIGHT(LEFT(C300,10),2)="N_",RIGHT(LEFT(C300,10),2)="H_",RIGHT(LEFT(C300,11),3)="URH"), LEFT(C300,7), RIGHT(C300,7))</f>
        <v>_599_S8</v>
      </c>
      <c r="E300" s="62"/>
      <c r="F300" s="62"/>
      <c r="G300" s="175">
        <v>45709.849814814814</v>
      </c>
      <c r="H300" s="71">
        <f ca="1">NOW() - G300+ TIME(1,0,0)</f>
        <v>430.98205196759471</v>
      </c>
      <c r="I300" s="175"/>
      <c r="J300" s="175"/>
      <c r="K300" s="175"/>
      <c r="L300" s="175"/>
      <c r="M300" s="175"/>
      <c r="N300" s="62" t="s">
        <v>98</v>
      </c>
      <c r="O300" s="62"/>
      <c r="P300" s="62"/>
      <c r="Q300" s="62"/>
      <c r="R300" s="62"/>
      <c r="S300" s="60" t="e">
        <f>VLOOKUP(D300,'ALL SITES DOWN'!D:D,1,0)</f>
        <v>#N/A</v>
      </c>
    </row>
    <row r="301" spans="1:19" x14ac:dyDescent="0.3">
      <c r="A301" s="62"/>
      <c r="B301" s="62"/>
      <c r="C301" s="62" t="s">
        <v>7960</v>
      </c>
      <c r="D301" s="62" t="str">
        <f>IF(OR(RIGHT(LEFT(C301,10),2)="Z_",RIGHT(LEFT(C301,10),2)="N_",RIGHT(LEFT(C301,10),2)="H_",RIGHT(LEFT(C301,11),3)="URH"), LEFT(C301,7), RIGHT(C301,7))</f>
        <v>SNH_MIC</v>
      </c>
      <c r="E301" s="62"/>
      <c r="F301" s="62"/>
      <c r="G301" s="175">
        <v>45705.510578703703</v>
      </c>
      <c r="H301" s="71">
        <f ca="1">NOW() - G301+ TIME(1,0,0)</f>
        <v>435.32128807870566</v>
      </c>
      <c r="I301" s="175"/>
      <c r="J301" s="175"/>
      <c r="K301" s="175"/>
      <c r="L301" s="175"/>
      <c r="M301" s="175"/>
      <c r="N301" s="62" t="s">
        <v>98</v>
      </c>
      <c r="O301" s="62"/>
      <c r="P301" s="62"/>
      <c r="Q301" s="62"/>
      <c r="R301" s="62"/>
      <c r="S301" s="60" t="e">
        <f>VLOOKUP(D301,'ALL SITES DOWN'!D:D,1,0)</f>
        <v>#N/A</v>
      </c>
    </row>
    <row r="302" spans="1:19" x14ac:dyDescent="0.3">
      <c r="A302" s="62"/>
      <c r="B302" s="62"/>
      <c r="C302" s="62" t="s">
        <v>7961</v>
      </c>
      <c r="D302" s="62" t="str">
        <f>IF(OR(RIGHT(LEFT(C302,10),2)="Z_",RIGHT(LEFT(C302,10),2)="N_",RIGHT(LEFT(C302,10),2)="H_",RIGHT(LEFT(C302,11),3)="URH"), LEFT(C302,7), RIGHT(C302,7))</f>
        <v>8_CYMII</v>
      </c>
      <c r="E302" s="62"/>
      <c r="F302" s="62"/>
      <c r="G302" s="175">
        <v>45691.396180555559</v>
      </c>
      <c r="H302" s="71">
        <f ca="1">NOW() - G302+ TIME(1,0,0)</f>
        <v>449.43568622684933</v>
      </c>
      <c r="I302" s="175"/>
      <c r="J302" s="175"/>
      <c r="K302" s="175"/>
      <c r="L302" s="175"/>
      <c r="M302" s="175"/>
      <c r="N302" s="62" t="s">
        <v>98</v>
      </c>
      <c r="O302" s="62"/>
      <c r="P302" s="62"/>
      <c r="Q302" s="62"/>
      <c r="R302" s="62"/>
      <c r="S302" s="60" t="e">
        <f>VLOOKUP(D302,'ALL SITES DOWN'!D:D,1,0)</f>
        <v>#N/A</v>
      </c>
    </row>
    <row r="303" spans="1:19" x14ac:dyDescent="0.3">
      <c r="A303" s="62"/>
      <c r="B303" s="62"/>
      <c r="C303" s="62" t="s">
        <v>7962</v>
      </c>
      <c r="D303" s="62" t="str">
        <f>IF(OR(RIGHT(LEFT(C303,10),2)="Z_",RIGHT(LEFT(C303,10),2)="N_",RIGHT(LEFT(C303,10),2)="H_",RIGHT(LEFT(C303,11),3)="URH"), LEFT(C303,7), RIGHT(C303,7))</f>
        <v>6_CYMII</v>
      </c>
      <c r="E303" s="62"/>
      <c r="F303" s="62"/>
      <c r="G303" s="175">
        <v>45687.614398148151</v>
      </c>
      <c r="H303" s="71">
        <f ca="1">NOW() - G303+ TIME(1,0,0)</f>
        <v>453.2174686342575</v>
      </c>
      <c r="I303" s="175"/>
      <c r="J303" s="175"/>
      <c r="K303" s="175"/>
      <c r="L303" s="175"/>
      <c r="M303" s="175"/>
      <c r="N303" s="62" t="s">
        <v>98</v>
      </c>
      <c r="O303" s="62"/>
      <c r="P303" s="62"/>
      <c r="Q303" s="62"/>
      <c r="R303" s="62"/>
      <c r="S303" s="60" t="e">
        <f>VLOOKUP(D303,'ALL SITES DOWN'!D:D,1,0)</f>
        <v>#N/A</v>
      </c>
    </row>
    <row r="304" spans="1:19" x14ac:dyDescent="0.3">
      <c r="A304" s="62"/>
      <c r="B304" s="62"/>
      <c r="C304" s="62" t="s">
        <v>7963</v>
      </c>
      <c r="D304" s="62" t="str">
        <f>IF(OR(RIGHT(LEFT(C304,10),2)="Z_",RIGHT(LEFT(C304,10),2)="N_",RIGHT(LEFT(C304,10),2)="H_",RIGHT(LEFT(C304,11),3)="URH"), LEFT(C304,7), RIGHT(C304,7))</f>
        <v>2_CYMII</v>
      </c>
      <c r="E304" s="62"/>
      <c r="F304" s="62"/>
      <c r="G304" s="175">
        <v>45687.593935185185</v>
      </c>
      <c r="H304" s="71">
        <f ca="1">NOW() - G304+ TIME(1,0,0)</f>
        <v>453.23793159722362</v>
      </c>
      <c r="I304" s="175"/>
      <c r="J304" s="175"/>
      <c r="K304" s="175"/>
      <c r="L304" s="175"/>
      <c r="M304" s="175"/>
      <c r="N304" s="62" t="s">
        <v>98</v>
      </c>
      <c r="O304" s="62"/>
      <c r="P304" s="62"/>
      <c r="Q304" s="62"/>
      <c r="R304" s="62"/>
      <c r="S304" s="60" t="e">
        <f>VLOOKUP(D304,'ALL SITES DOWN'!D:D,1,0)</f>
        <v>#N/A</v>
      </c>
    </row>
    <row r="305" spans="1:19" x14ac:dyDescent="0.3">
      <c r="A305" s="62"/>
      <c r="B305" s="62"/>
      <c r="C305" s="62" t="s">
        <v>7964</v>
      </c>
      <c r="D305" s="62" t="str">
        <f>IF(OR(RIGHT(LEFT(C305,10),2)="Z_",RIGHT(LEFT(C305,10),2)="N_",RIGHT(LEFT(C305,10),2)="H_",RIGHT(LEFT(C305,11),3)="URH"), LEFT(C305,7), RIGHT(C305,7))</f>
        <v>E-AP-14</v>
      </c>
      <c r="E305" s="62"/>
      <c r="F305" s="62"/>
      <c r="G305" s="175">
        <v>45687.457013888888</v>
      </c>
      <c r="H305" s="71">
        <f ca="1">NOW() - G305+ TIME(1,0,0)</f>
        <v>453.37485289351997</v>
      </c>
      <c r="I305" s="175"/>
      <c r="J305" s="175"/>
      <c r="K305" s="175"/>
      <c r="L305" s="175"/>
      <c r="M305" s="175"/>
      <c r="N305" s="62" t="s">
        <v>7949</v>
      </c>
      <c r="O305" s="62"/>
      <c r="P305" s="62"/>
      <c r="Q305" s="62"/>
      <c r="R305" s="62"/>
      <c r="S305" s="60" t="e">
        <f>VLOOKUP(D305,'ALL SITES DOWN'!D:D,1,0)</f>
        <v>#N/A</v>
      </c>
    </row>
    <row r="306" spans="1:19" x14ac:dyDescent="0.3">
      <c r="A306" s="62"/>
      <c r="B306" s="62"/>
      <c r="C306" s="62" t="s">
        <v>7669</v>
      </c>
      <c r="D306" s="62" t="str">
        <f>IF(OR(RIGHT(LEFT(C306,10),2)="Z_",RIGHT(LEFT(C306,10),2)="N_",RIGHT(LEFT(C306,10),2)="H_",RIGHT(LEFT(C306,11),3)="URH"), LEFT(C306,7), RIGHT(C306,7))</f>
        <v>CTR_820</v>
      </c>
      <c r="E306" s="62"/>
      <c r="F306" s="62"/>
      <c r="G306" s="175">
        <v>45683.444791666669</v>
      </c>
      <c r="H306" s="71">
        <f ca="1">NOW() - G306+ TIME(1,0,0)</f>
        <v>457.38707511573983</v>
      </c>
      <c r="I306" s="175"/>
      <c r="J306" s="175"/>
      <c r="K306" s="175"/>
      <c r="L306" s="175"/>
      <c r="M306" s="175"/>
      <c r="N306" s="62" t="s">
        <v>98</v>
      </c>
      <c r="O306" s="62"/>
      <c r="P306" s="62"/>
      <c r="Q306" s="62"/>
      <c r="R306" s="62"/>
      <c r="S306" s="60" t="e">
        <f>VLOOKUP(D306,'ALL SITES DOWN'!D:D,1,0)</f>
        <v>#N/A</v>
      </c>
    </row>
    <row r="307" spans="1:19" x14ac:dyDescent="0.3">
      <c r="A307" s="62"/>
      <c r="B307" s="62"/>
      <c r="C307" s="62" t="s">
        <v>7668</v>
      </c>
      <c r="D307" s="62" t="str">
        <f>IF(OR(RIGHT(LEFT(C307,10),2)="Z_",RIGHT(LEFT(C307,10),2)="N_",RIGHT(LEFT(C307,10),2)="H_",RIGHT(LEFT(C307,11),3)="URH"), LEFT(C307,7), RIGHT(C307,7))</f>
        <v>CTR_882</v>
      </c>
      <c r="E307" s="62"/>
      <c r="F307" s="62"/>
      <c r="G307" s="175">
        <v>45676.392175925925</v>
      </c>
      <c r="H307" s="71">
        <f ca="1">NOW() - G307+ TIME(1,0,0)</f>
        <v>464.43969085648376</v>
      </c>
      <c r="I307" s="175"/>
      <c r="J307" s="175"/>
      <c r="K307" s="175"/>
      <c r="L307" s="175"/>
      <c r="M307" s="175"/>
      <c r="N307" s="62" t="s">
        <v>98</v>
      </c>
      <c r="O307" s="62"/>
      <c r="P307" s="62"/>
      <c r="Q307" s="62"/>
      <c r="R307" s="62"/>
      <c r="S307" s="60" t="e">
        <f>VLOOKUP(D307,'ALL SITES DOWN'!D:D,1,0)</f>
        <v>#N/A</v>
      </c>
    </row>
    <row r="308" spans="1:19" x14ac:dyDescent="0.3">
      <c r="A308" s="62"/>
      <c r="B308" s="62"/>
      <c r="C308" s="62" t="s">
        <v>7965</v>
      </c>
      <c r="D308" s="62" t="str">
        <f>IF(OR(RIGHT(LEFT(C308,10),2)="Z_",RIGHT(LEFT(C308,10),2)="N_",RIGHT(LEFT(C308,10),2)="H_",RIGHT(LEFT(C308,11),3)="URH"), LEFT(C308,7), RIGHT(C308,7))</f>
        <v>LIT_116</v>
      </c>
      <c r="E308" s="62"/>
      <c r="F308" s="62"/>
      <c r="G308" s="175">
        <v>45664.389745370368</v>
      </c>
      <c r="H308" s="71">
        <f ca="1">NOW() - G308+ TIME(1,0,0)</f>
        <v>476.44212141203997</v>
      </c>
      <c r="I308" s="175"/>
      <c r="J308" s="175"/>
      <c r="K308" s="175"/>
      <c r="L308" s="175"/>
      <c r="M308" s="175"/>
      <c r="N308" s="62" t="s">
        <v>98</v>
      </c>
      <c r="O308" s="62"/>
      <c r="P308" s="62"/>
      <c r="Q308" s="62"/>
      <c r="R308" s="62"/>
      <c r="S308" s="60" t="e">
        <f>VLOOKUP(D308,'ALL SITES DOWN'!D:D,1,0)</f>
        <v>#N/A</v>
      </c>
    </row>
    <row r="309" spans="1:19" x14ac:dyDescent="0.3">
      <c r="A309" s="62"/>
      <c r="B309" s="62"/>
      <c r="C309" s="62" t="s">
        <v>7667</v>
      </c>
      <c r="D309" s="62" t="str">
        <f>IF(OR(RIGHT(LEFT(C309,10),2)="Z_",RIGHT(LEFT(C309,10),2)="N_",RIGHT(LEFT(C309,10),2)="H_",RIGHT(LEFT(C309,11),3)="URH"), LEFT(C309,7), RIGHT(C309,7))</f>
        <v>CTR_101</v>
      </c>
      <c r="E309" s="62"/>
      <c r="F309" s="62"/>
      <c r="G309" s="175">
        <v>45664.381597222222</v>
      </c>
      <c r="H309" s="71">
        <f ca="1">NOW() - G309+ TIME(1,0,0)</f>
        <v>476.45026956018654</v>
      </c>
      <c r="I309" s="175"/>
      <c r="J309" s="175"/>
      <c r="K309" s="175"/>
      <c r="L309" s="175"/>
      <c r="M309" s="175"/>
      <c r="N309" s="62" t="s">
        <v>98</v>
      </c>
      <c r="O309" s="62"/>
      <c r="P309" s="62"/>
      <c r="Q309" s="62"/>
      <c r="R309" s="62"/>
      <c r="S309" s="60" t="e">
        <f>VLOOKUP(D309,'ALL SITES DOWN'!D:D,1,0)</f>
        <v>#N/A</v>
      </c>
    </row>
    <row r="310" spans="1:19" x14ac:dyDescent="0.3">
      <c r="A310" s="62"/>
      <c r="B310" s="62"/>
      <c r="C310" s="62" t="s">
        <v>7966</v>
      </c>
      <c r="D310" s="62" t="str">
        <f>IF(OR(RIGHT(LEFT(C310,10),2)="Z_",RIGHT(LEFT(C310,10),2)="N_",RIGHT(LEFT(C310,10),2)="H_",RIGHT(LEFT(C310,11),3)="URH"), LEFT(C310,7), RIGHT(C310,7))</f>
        <v>OST_XXX</v>
      </c>
      <c r="E310" s="62"/>
      <c r="F310" s="62"/>
      <c r="G310" s="175">
        <v>45638.556087962963</v>
      </c>
      <c r="H310" s="71">
        <f ca="1">NOW() - G310+ TIME(1,0,0)</f>
        <v>502.27577881944552</v>
      </c>
      <c r="I310" s="175"/>
      <c r="J310" s="175"/>
      <c r="K310" s="175"/>
      <c r="L310" s="175"/>
      <c r="M310" s="175"/>
      <c r="N310" s="62" t="s">
        <v>98</v>
      </c>
      <c r="O310" s="62"/>
      <c r="P310" s="62"/>
      <c r="Q310" s="62"/>
      <c r="R310" s="62"/>
      <c r="S310" s="60" t="e">
        <f>VLOOKUP(D310,'ALL SITES DOWN'!D:D,1,0)</f>
        <v>#N/A</v>
      </c>
    </row>
    <row r="311" spans="1:19" x14ac:dyDescent="0.3">
      <c r="A311" s="62"/>
      <c r="B311" s="62"/>
      <c r="C311" s="62" t="s">
        <v>7967</v>
      </c>
      <c r="D311" s="62" t="str">
        <f>IF(OR(RIGHT(LEFT(C311,10),2)="Z_",RIGHT(LEFT(C311,10),2)="N_",RIGHT(LEFT(C311,10),2)="H_",RIGHT(LEFT(C311,11),3)="URH"), LEFT(C311,7), RIGHT(C311,7))</f>
        <v>ial_BTS</v>
      </c>
      <c r="E311" s="62"/>
      <c r="F311" s="62"/>
      <c r="G311" s="175">
        <v>45573.811666666668</v>
      </c>
      <c r="H311" s="71">
        <f ca="1">NOW() - G311+ TIME(1,0,0)</f>
        <v>567.02020011574007</v>
      </c>
      <c r="I311" s="175"/>
      <c r="J311" s="175"/>
      <c r="K311" s="175"/>
      <c r="L311" s="175"/>
      <c r="M311" s="175"/>
      <c r="N311" s="62" t="s">
        <v>7968</v>
      </c>
      <c r="O311" s="62"/>
      <c r="P311" s="62"/>
      <c r="Q311" s="62"/>
      <c r="R311" s="62"/>
      <c r="S311" s="60" t="e">
        <f>VLOOKUP(D311,'ALL SITES DOWN'!D:D,1,0)</f>
        <v>#N/A</v>
      </c>
    </row>
    <row r="312" spans="1:19" x14ac:dyDescent="0.3">
      <c r="A312" s="62"/>
      <c r="B312" s="62"/>
      <c r="C312" s="62" t="s">
        <v>7969</v>
      </c>
      <c r="D312" s="62" t="str">
        <f>IF(OR(RIGHT(LEFT(C312,10),2)="Z_",RIGHT(LEFT(C312,10),2)="N_",RIGHT(LEFT(C312,10),2)="H_",RIGHT(LEFT(C312,11),3)="URH"), LEFT(C312,7), RIGHT(C312,7))</f>
        <v>LIT_762</v>
      </c>
      <c r="E312" s="62"/>
      <c r="F312" s="62"/>
      <c r="G312" s="175">
        <v>45554.404317129629</v>
      </c>
      <c r="H312" s="71">
        <f ca="1">NOW() - G312+ TIME(1,0,0)</f>
        <v>586.42754965277948</v>
      </c>
      <c r="I312" s="175"/>
      <c r="J312" s="175"/>
      <c r="K312" s="175"/>
      <c r="L312" s="175"/>
      <c r="M312" s="175"/>
      <c r="N312" s="62" t="s">
        <v>7949</v>
      </c>
      <c r="O312" s="62"/>
      <c r="P312" s="62"/>
      <c r="Q312" s="62"/>
      <c r="R312" s="62"/>
      <c r="S312" s="60" t="e">
        <f>VLOOKUP(D312,'ALL SITES DOWN'!D:D,1,0)</f>
        <v>#N/A</v>
      </c>
    </row>
    <row r="313" spans="1:19" x14ac:dyDescent="0.3">
      <c r="A313" s="62"/>
      <c r="B313" s="62"/>
      <c r="C313" s="62" t="s">
        <v>7666</v>
      </c>
      <c r="D313" s="62" t="str">
        <f>IF(OR(RIGHT(LEFT(C313,10),2)="Z_",RIGHT(LEFT(C313,10),2)="N_",RIGHT(LEFT(C313,10),2)="H_",RIGHT(LEFT(C313,11),3)="URH"), LEFT(C313,7), RIGHT(C313,7))</f>
        <v>CTR_737</v>
      </c>
      <c r="E313" s="62"/>
      <c r="F313" s="62"/>
      <c r="G313" s="175">
        <v>45528.583668981482</v>
      </c>
      <c r="H313" s="71">
        <f ca="1">NOW() - G313+ TIME(1,0,0)</f>
        <v>612.24819780092605</v>
      </c>
      <c r="I313" s="175"/>
      <c r="J313" s="175"/>
      <c r="K313" s="175"/>
      <c r="L313" s="175"/>
      <c r="M313" s="175"/>
      <c r="N313" s="62" t="s">
        <v>98</v>
      </c>
      <c r="O313" s="62"/>
      <c r="P313" s="62"/>
      <c r="Q313" s="62"/>
      <c r="R313" s="62"/>
      <c r="S313" s="60" t="e">
        <f>VLOOKUP(D313,'ALL SITES DOWN'!D:D,1,0)</f>
        <v>#N/A</v>
      </c>
    </row>
    <row r="314" spans="1:19" x14ac:dyDescent="0.3">
      <c r="A314" s="62"/>
      <c r="B314" s="62"/>
      <c r="C314" s="62" t="s">
        <v>7970</v>
      </c>
      <c r="D314" s="62" t="str">
        <f>IF(OR(RIGHT(LEFT(C314,10),2)="Z_",RIGHT(LEFT(C314,10),2)="N_",RIGHT(LEFT(C314,10),2)="H_",RIGHT(LEFT(C314,11),3)="URH"), LEFT(C314,7), RIGHT(C314,7))</f>
        <v>DANAISE</v>
      </c>
      <c r="E314" s="62"/>
      <c r="F314" s="62"/>
      <c r="G314" s="175">
        <v>45528.569953703707</v>
      </c>
      <c r="H314" s="71">
        <f ca="1">NOW() - G314+ TIME(1,0,0)</f>
        <v>612.26191307870124</v>
      </c>
      <c r="I314" s="175"/>
      <c r="J314" s="175"/>
      <c r="K314" s="175"/>
      <c r="L314" s="175"/>
      <c r="M314" s="175"/>
      <c r="N314" s="62" t="s">
        <v>98</v>
      </c>
      <c r="O314" s="62"/>
      <c r="P314" s="62"/>
      <c r="Q314" s="62"/>
      <c r="R314" s="62"/>
      <c r="S314" s="60" t="e">
        <f>VLOOKUP(D314,'ALL SITES DOWN'!D:D,1,0)</f>
        <v>#N/A</v>
      </c>
    </row>
    <row r="315" spans="1:19" x14ac:dyDescent="0.3">
      <c r="A315" s="62"/>
      <c r="B315" s="62"/>
      <c r="C315" s="62" t="s">
        <v>7665</v>
      </c>
      <c r="D315" s="62" t="str">
        <f>IF(OR(RIGHT(LEFT(C315,10),2)="Z_",RIGHT(LEFT(C315,10),2)="N_",RIGHT(LEFT(C315,10),2)="H_",RIGHT(LEFT(C315,11),3)="URH"), LEFT(C315,7), RIGHT(C315,7))</f>
        <v>LIT_662</v>
      </c>
      <c r="E315" s="62"/>
      <c r="F315" s="62"/>
      <c r="G315" s="175">
        <v>45527.648946759262</v>
      </c>
      <c r="H315" s="71">
        <f ca="1">NOW() - G315+ TIME(1,0,0)</f>
        <v>613.18292002314649</v>
      </c>
      <c r="I315" s="175"/>
      <c r="J315" s="175"/>
      <c r="K315" s="175"/>
      <c r="L315" s="175"/>
      <c r="M315" s="175"/>
      <c r="N315" s="62" t="s">
        <v>98</v>
      </c>
      <c r="O315" s="62"/>
      <c r="P315" s="62"/>
      <c r="Q315" s="62"/>
      <c r="R315" s="62"/>
      <c r="S315" s="60" t="e">
        <f>VLOOKUP(D315,'ALL SITES DOWN'!D:D,1,0)</f>
        <v>#N/A</v>
      </c>
    </row>
    <row r="316" spans="1:19" x14ac:dyDescent="0.3">
      <c r="A316" s="62"/>
      <c r="B316" s="62"/>
      <c r="C316" s="62" t="s">
        <v>7664</v>
      </c>
      <c r="D316" s="62" t="str">
        <f>IF(OR(RIGHT(LEFT(C316,10),2)="Z_",RIGHT(LEFT(C316,10),2)="N_",RIGHT(LEFT(C316,10),2)="H_",RIGHT(LEFT(C316,11),3)="URH"), LEFT(C316,7), RIGHT(C316,7))</f>
        <v>CTR_542</v>
      </c>
      <c r="E316" s="62"/>
      <c r="F316" s="62"/>
      <c r="G316" s="175">
        <v>45509.491319444445</v>
      </c>
      <c r="H316" s="71">
        <f ca="1">NOW() - G316+ TIME(1,0,0)</f>
        <v>631.34054733796313</v>
      </c>
      <c r="I316" s="175"/>
      <c r="J316" s="175"/>
      <c r="K316" s="175"/>
      <c r="L316" s="175"/>
      <c r="M316" s="175"/>
      <c r="N316" s="62" t="s">
        <v>98</v>
      </c>
      <c r="O316" s="62"/>
      <c r="P316" s="62"/>
      <c r="Q316" s="62"/>
      <c r="R316" s="62"/>
      <c r="S316" s="60" t="e">
        <f>VLOOKUP(D316,'ALL SITES DOWN'!D:D,1,0)</f>
        <v>#N/A</v>
      </c>
    </row>
    <row r="317" spans="1:19" x14ac:dyDescent="0.3">
      <c r="A317" s="62"/>
      <c r="B317" s="62"/>
      <c r="C317" s="62" t="s">
        <v>7971</v>
      </c>
      <c r="D317" s="62" t="str">
        <f>IF(OR(RIGHT(LEFT(C317,10),2)="Z_",RIGHT(LEFT(C317,10),2)="N_",RIGHT(LEFT(C317,10),2)="H_",RIGHT(LEFT(C317,11),3)="URH"), LEFT(C317,7), RIGHT(C317,7))</f>
        <v>LIT_019</v>
      </c>
      <c r="E317" s="62"/>
      <c r="F317" s="62"/>
      <c r="G317" s="175">
        <v>45489.585752314815</v>
      </c>
      <c r="H317" s="71">
        <f ca="1">NOW() - G317+ TIME(1,0,0)</f>
        <v>651.2461144675932</v>
      </c>
      <c r="I317" s="175"/>
      <c r="J317" s="175"/>
      <c r="K317" s="175"/>
      <c r="L317" s="175"/>
      <c r="M317" s="175"/>
      <c r="N317" s="62" t="s">
        <v>98</v>
      </c>
      <c r="O317" s="62"/>
      <c r="P317" s="62"/>
      <c r="Q317" s="62"/>
      <c r="R317" s="62"/>
      <c r="S317" s="60" t="e">
        <f>VLOOKUP(D317,'ALL SITES DOWN'!D:D,1,0)</f>
        <v>#N/A</v>
      </c>
    </row>
    <row r="318" spans="1:19" x14ac:dyDescent="0.3">
      <c r="A318" s="62"/>
      <c r="B318" s="62"/>
      <c r="C318" s="62" t="s">
        <v>7972</v>
      </c>
      <c r="D318" s="62" t="str">
        <f>IF(OR(RIGHT(LEFT(C318,10),2)="Z_",RIGHT(LEFT(C318,10),2)="N_",RIGHT(LEFT(C318,10),2)="H_",RIGHT(LEFT(C318,11),3)="URH"), LEFT(C318,7), RIGHT(C318,7))</f>
        <v>19_DLOP</v>
      </c>
      <c r="E318" s="62"/>
      <c r="F318" s="62"/>
      <c r="G318" s="175">
        <v>45489.580208333333</v>
      </c>
      <c r="H318" s="71">
        <f ca="1">NOW() - G318+ TIME(1,0,0)</f>
        <v>651.25165844907553</v>
      </c>
      <c r="I318" s="175"/>
      <c r="J318" s="175"/>
      <c r="K318" s="175"/>
      <c r="L318" s="175"/>
      <c r="M318" s="175"/>
      <c r="N318" s="62" t="s">
        <v>98</v>
      </c>
      <c r="O318" s="62"/>
      <c r="P318" s="62"/>
      <c r="Q318" s="62"/>
      <c r="R318" s="62"/>
      <c r="S318" s="60" t="e">
        <f>VLOOKUP(D318,'ALL SITES DOWN'!D:D,1,0)</f>
        <v>#N/A</v>
      </c>
    </row>
    <row r="319" spans="1:19" x14ac:dyDescent="0.3">
      <c r="A319" s="62"/>
      <c r="B319" s="62"/>
      <c r="C319" s="62" t="s">
        <v>7973</v>
      </c>
      <c r="D319" s="62" t="str">
        <f>IF(OR(RIGHT(LEFT(C319,10),2)="Z_",RIGHT(LEFT(C319,10),2)="N_",RIGHT(LEFT(C319,10),2)="H_",RIGHT(LEFT(C319,11),3)="URH"), LEFT(C319,7), RIGHT(C319,7))</f>
        <v>NRD_XXX</v>
      </c>
      <c r="E319" s="62"/>
      <c r="F319" s="62"/>
      <c r="G319" s="175">
        <v>45445.354328703703</v>
      </c>
      <c r="H319" s="71">
        <f ca="1">NOW() - G319+ TIME(1,0,0)</f>
        <v>695.47753807870561</v>
      </c>
      <c r="I319" s="175"/>
      <c r="J319" s="175"/>
      <c r="K319" s="175"/>
      <c r="L319" s="175"/>
      <c r="M319" s="175"/>
      <c r="N319" s="62" t="s">
        <v>98</v>
      </c>
      <c r="O319" s="62"/>
      <c r="P319" s="62"/>
      <c r="Q319" s="62"/>
      <c r="R319" s="62"/>
      <c r="S319" s="60" t="e">
        <f>VLOOKUP(D319,'ALL SITES DOWN'!D:D,1,0)</f>
        <v>#N/A</v>
      </c>
    </row>
    <row r="320" spans="1:19" x14ac:dyDescent="0.3">
      <c r="A320" s="62"/>
      <c r="B320" s="62"/>
      <c r="C320" s="62" t="s">
        <v>7663</v>
      </c>
      <c r="D320" s="62" t="str">
        <f>IF(OR(RIGHT(LEFT(C320,10),2)="Z_",RIGHT(LEFT(C320,10),2)="N_",RIGHT(LEFT(C320,10),2)="H_",RIGHT(LEFT(C320,11),3)="URH"), LEFT(C320,7), RIGHT(C320,7))</f>
        <v>SUD_070</v>
      </c>
      <c r="E320" s="62"/>
      <c r="F320" s="62"/>
      <c r="G320" s="175">
        <v>45437.534884259258</v>
      </c>
      <c r="H320" s="71">
        <f ca="1">NOW() - G320+ TIME(1,0,0)</f>
        <v>703.29698252315086</v>
      </c>
      <c r="I320" s="175"/>
      <c r="J320" s="175"/>
      <c r="K320" s="175"/>
      <c r="L320" s="175"/>
      <c r="M320" s="175"/>
      <c r="N320" s="62" t="s">
        <v>98</v>
      </c>
      <c r="O320" s="62"/>
      <c r="P320" s="62"/>
      <c r="Q320" s="62"/>
      <c r="R320" s="62"/>
      <c r="S320" s="60" t="e">
        <f>VLOOKUP(D320,'ALL SITES DOWN'!D:D,1,0)</f>
        <v>#N/A</v>
      </c>
    </row>
    <row r="321" spans="1:19" x14ac:dyDescent="0.3">
      <c r="A321" s="62"/>
      <c r="B321" s="62"/>
      <c r="C321" s="62" t="s">
        <v>7662</v>
      </c>
      <c r="D321" s="62" t="str">
        <f>IF(OR(RIGHT(LEFT(C321,10),2)="Z_",RIGHT(LEFT(C321,10),2)="N_",RIGHT(LEFT(C321,10),2)="H_",RIGHT(LEFT(C321,11),3)="URH"), LEFT(C321,7), RIGHT(C321,7))</f>
        <v>CTR_881</v>
      </c>
      <c r="E321" s="62"/>
      <c r="F321" s="62"/>
      <c r="G321" s="175">
        <v>45365.464745370373</v>
      </c>
      <c r="H321" s="71">
        <f ca="1">NOW() - G321+ TIME(1,0,0)</f>
        <v>775.36712141203554</v>
      </c>
      <c r="I321" s="175"/>
      <c r="J321" s="175"/>
      <c r="K321" s="175"/>
      <c r="L321" s="175"/>
      <c r="M321" s="175"/>
      <c r="N321" s="62" t="s">
        <v>98</v>
      </c>
      <c r="O321" s="62"/>
      <c r="P321" s="62"/>
      <c r="Q321" s="62"/>
      <c r="R321" s="62"/>
      <c r="S321" s="60" t="e">
        <f>VLOOKUP(D321,'ALL SITES DOWN'!D:D,1,0)</f>
        <v>#N/A</v>
      </c>
    </row>
    <row r="322" spans="1:19" x14ac:dyDescent="0.3">
      <c r="A322" s="62"/>
      <c r="B322" s="62"/>
      <c r="C322" s="62" t="s">
        <v>7661</v>
      </c>
      <c r="D322" s="62" t="str">
        <f>IF(OR(RIGHT(LEFT(C322,10),2)="Z_",RIGHT(LEFT(C322,10),2)="N_",RIGHT(LEFT(C322,10),2)="H_",RIGHT(LEFT(C322,11),3)="URH"), LEFT(C322,7), RIGHT(C322,7))</f>
        <v>LIT_612</v>
      </c>
      <c r="E322" s="62"/>
      <c r="F322" s="62"/>
      <c r="G322" s="175">
        <v>45359.382962962962</v>
      </c>
      <c r="H322" s="71">
        <f ca="1">NOW() - G322+ TIME(1,0,0)</f>
        <v>781.44890381944663</v>
      </c>
      <c r="I322" s="175"/>
      <c r="J322" s="175"/>
      <c r="K322" s="175"/>
      <c r="L322" s="175"/>
      <c r="M322" s="175"/>
      <c r="N322" s="62" t="s">
        <v>98</v>
      </c>
      <c r="O322" s="62"/>
      <c r="P322" s="62"/>
      <c r="Q322" s="62"/>
      <c r="R322" s="62"/>
      <c r="S322" s="60" t="e">
        <f>VLOOKUP(D322,'ALL SITES DOWN'!D:D,1,0)</f>
        <v>#N/A</v>
      </c>
    </row>
    <row r="323" spans="1:19" x14ac:dyDescent="0.3">
      <c r="A323" s="62"/>
      <c r="B323" s="62"/>
      <c r="C323" s="62" t="s">
        <v>7974</v>
      </c>
      <c r="D323" s="62" t="str">
        <f>IF(OR(RIGHT(LEFT(C323,10),2)="Z_",RIGHT(LEFT(C323,10),2)="N_",RIGHT(LEFT(C323,10),2)="H_",RIGHT(LEFT(C323,11),3)="URH"), LEFT(C323,7), RIGHT(C323,7))</f>
        <v>0_CYMII</v>
      </c>
      <c r="E323" s="62"/>
      <c r="F323" s="62"/>
      <c r="G323" s="175">
        <v>45325.136793981481</v>
      </c>
      <c r="H323" s="71">
        <f ca="1">NOW() - G323+ TIME(1,0,0)</f>
        <v>815.69507280092751</v>
      </c>
      <c r="I323" s="175"/>
      <c r="J323" s="175"/>
      <c r="K323" s="175"/>
      <c r="L323" s="175"/>
      <c r="M323" s="175"/>
      <c r="N323" s="62" t="s">
        <v>98</v>
      </c>
      <c r="O323" s="62"/>
      <c r="P323" s="62"/>
      <c r="Q323" s="62"/>
      <c r="R323" s="62"/>
      <c r="S323" s="60" t="e">
        <f>VLOOKUP(D323,'ALL SITES DOWN'!D:D,1,0)</f>
        <v>#N/A</v>
      </c>
    </row>
    <row r="324" spans="1:19" x14ac:dyDescent="0.3">
      <c r="A324" s="62"/>
      <c r="B324" s="62"/>
      <c r="C324" s="62" t="s">
        <v>8036</v>
      </c>
      <c r="D324" s="62" t="str">
        <f>IF(OR(RIGHT(LEFT(C324,10),2)="Z_",RIGHT(LEFT(C324,10),2)="N_",RIGHT(LEFT(C324,10),2)="H_",RIGHT(LEFT(C324,11),3)="URH"), LEFT(C324,7), RIGHT(C324,7))</f>
        <v>SUO_032</v>
      </c>
      <c r="E324" s="62"/>
      <c r="F324" s="62"/>
      <c r="G324" s="175">
        <v>45237.93986111111</v>
      </c>
      <c r="H324" s="71">
        <f ca="1">NOW() - G324+ TIME(1,0,0)</f>
        <v>902.89200567129831</v>
      </c>
      <c r="I324" s="175"/>
      <c r="J324" s="175"/>
      <c r="K324" s="175"/>
      <c r="L324" s="175"/>
      <c r="M324" s="175"/>
      <c r="N324" s="62" t="s">
        <v>98</v>
      </c>
      <c r="O324" s="62"/>
      <c r="P324" s="62"/>
      <c r="Q324" s="62"/>
      <c r="R324" s="62"/>
      <c r="S324" s="60" t="e">
        <f>VLOOKUP(D324,'ALL SITES DOWN'!D:D,1,0)</f>
        <v>#N/A</v>
      </c>
    </row>
    <row r="325" spans="1:19" x14ac:dyDescent="0.3">
      <c r="A325" s="62"/>
      <c r="B325" s="62"/>
      <c r="C325" s="62" t="s">
        <v>8037</v>
      </c>
      <c r="D325" s="62" t="str">
        <f>IF(OR(RIGHT(LEFT(C325,10),2)="Z_",RIGHT(LEFT(C325,10),2)="N_",RIGHT(LEFT(C325,10),2)="H_",RIGHT(LEFT(C325,11),3)="URH"), LEFT(C325,7), RIGHT(C325,7))</f>
        <v>SUO_034</v>
      </c>
      <c r="E325" s="62"/>
      <c r="F325" s="62"/>
      <c r="G325" s="175">
        <v>45237.932569444441</v>
      </c>
      <c r="H325" s="71">
        <f ca="1">NOW() - G325+ TIME(1,0,0)</f>
        <v>902.89929733796691</v>
      </c>
      <c r="I325" s="175"/>
      <c r="J325" s="175"/>
      <c r="K325" s="175"/>
      <c r="L325" s="175"/>
      <c r="M325" s="175"/>
      <c r="N325" s="62" t="s">
        <v>98</v>
      </c>
      <c r="O325" s="62"/>
      <c r="P325" s="62"/>
      <c r="Q325" s="62"/>
      <c r="R325" s="62"/>
      <c r="S325" s="60" t="e">
        <f>VLOOKUP(D325,'ALL SITES DOWN'!D:D,1,0)</f>
        <v>#N/A</v>
      </c>
    </row>
    <row r="326" spans="1:19" x14ac:dyDescent="0.3">
      <c r="A326" s="62"/>
      <c r="B326" s="62"/>
      <c r="C326" s="62" t="s">
        <v>7975</v>
      </c>
      <c r="D326" s="62" t="str">
        <f>IF(OR(RIGHT(LEFT(C326,10),2)="Z_",RIGHT(LEFT(C326,10),2)="N_",RIGHT(LEFT(C326,10),2)="H_",RIGHT(LEFT(C326,11),3)="URH"), LEFT(C326,7), RIGHT(C326,7))</f>
        <v>NOK_001</v>
      </c>
      <c r="E326" s="62"/>
      <c r="F326" s="62"/>
      <c r="G326" s="175">
        <v>45223.408263888887</v>
      </c>
      <c r="H326" s="71">
        <f ca="1">NOW() - G326+ TIME(1,0,0)</f>
        <v>917.42360289352166</v>
      </c>
      <c r="I326" s="175"/>
      <c r="J326" s="175"/>
      <c r="K326" s="175"/>
      <c r="L326" s="175"/>
      <c r="M326" s="175"/>
      <c r="N326" s="62" t="s">
        <v>98</v>
      </c>
      <c r="O326" s="62"/>
      <c r="P326" s="62"/>
      <c r="Q326" s="62"/>
      <c r="R326" s="62"/>
      <c r="S326" s="60" t="e">
        <f>VLOOKUP(D326,'ALL SITES DOWN'!D:D,1,0)</f>
        <v>#N/A</v>
      </c>
    </row>
    <row r="327" spans="1:19" x14ac:dyDescent="0.3">
      <c r="A327" s="62"/>
      <c r="B327" s="62"/>
      <c r="C327" s="62" t="s">
        <v>7976</v>
      </c>
      <c r="D327" s="62" t="str">
        <f>IF(OR(RIGHT(LEFT(C327,10),2)="Z_",RIGHT(LEFT(C327,10),2)="N_",RIGHT(LEFT(C327,10),2)="H_",RIGHT(LEFT(C327,11),3)="URH"), LEFT(C327,7), RIGHT(C327,7))</f>
        <v>EST_157</v>
      </c>
      <c r="E327" s="62"/>
      <c r="F327" s="62"/>
      <c r="G327" s="175">
        <v>45174.366944444446</v>
      </c>
      <c r="H327" s="71">
        <f ca="1">NOW() - G327+ TIME(1,0,0)</f>
        <v>966.46492233796255</v>
      </c>
      <c r="I327" s="175"/>
      <c r="J327" s="175"/>
      <c r="K327" s="175"/>
      <c r="L327" s="175"/>
      <c r="M327" s="175"/>
      <c r="N327" s="62" t="s">
        <v>98</v>
      </c>
      <c r="O327" s="62"/>
      <c r="P327" s="62"/>
      <c r="Q327" s="62"/>
      <c r="R327" s="62"/>
      <c r="S327" s="60" t="e">
        <f>VLOOKUP(D327,'ALL SITES DOWN'!D:D,1,0)</f>
        <v>#N/A</v>
      </c>
    </row>
    <row r="328" spans="1:19" x14ac:dyDescent="0.3">
      <c r="A328" s="62"/>
      <c r="B328" s="62"/>
      <c r="C328" s="62" t="s">
        <v>7977</v>
      </c>
      <c r="D328" s="62" t="str">
        <f>IF(OR(RIGHT(LEFT(C328,10),2)="Z_",RIGHT(LEFT(C328,10),2)="N_",RIGHT(LEFT(C328,10),2)="H_",RIGHT(LEFT(C328,11),3)="URH"), LEFT(C328,7), RIGHT(C328,7))</f>
        <v>LIT_574</v>
      </c>
      <c r="E328" s="62"/>
      <c r="F328" s="62"/>
      <c r="G328" s="175">
        <v>45124.947256944448</v>
      </c>
      <c r="H328" s="71">
        <f ca="1">NOW() - G328+ TIME(1,0,0)</f>
        <v>1015.8846098379605</v>
      </c>
      <c r="I328" s="175"/>
      <c r="J328" s="175"/>
      <c r="K328" s="175"/>
      <c r="L328" s="175"/>
      <c r="M328" s="175"/>
      <c r="N328" s="62" t="s">
        <v>98</v>
      </c>
      <c r="O328" s="62"/>
      <c r="P328" s="62"/>
      <c r="Q328" s="62"/>
      <c r="R328" s="62"/>
      <c r="S328" s="60" t="e">
        <f>VLOOKUP(D328,'ALL SITES DOWN'!D:D,1,0)</f>
        <v>#N/A</v>
      </c>
    </row>
    <row r="329" spans="1:19" x14ac:dyDescent="0.3">
      <c r="A329" s="62"/>
      <c r="B329" s="62"/>
      <c r="C329" s="62" t="s">
        <v>7660</v>
      </c>
      <c r="D329" s="62" t="str">
        <f>IF(OR(RIGHT(LEFT(C329,10),2)="Z_",RIGHT(LEFT(C329,10),2)="N_",RIGHT(LEFT(C329,10),2)="H_",RIGHT(LEFT(C329,11),3)="URH"), LEFT(C329,7), RIGHT(C329,7))</f>
        <v>EXN_232</v>
      </c>
      <c r="E329" s="62"/>
      <c r="F329" s="62"/>
      <c r="G329" s="175">
        <v>45092.507384259261</v>
      </c>
      <c r="H329" s="71">
        <f ca="1">NOW() - G329+ TIME(1,0,0)</f>
        <v>1048.3244825231475</v>
      </c>
      <c r="I329" s="175"/>
      <c r="J329" s="175"/>
      <c r="K329" s="175"/>
      <c r="L329" s="175"/>
      <c r="M329" s="175"/>
      <c r="N329" s="62" t="s">
        <v>7653</v>
      </c>
      <c r="O329" s="62"/>
      <c r="P329" s="62"/>
      <c r="Q329" s="62"/>
      <c r="R329" s="62"/>
      <c r="S329" s="60" t="e">
        <f>VLOOKUP(D329,'ALL SITES DOWN'!D:D,1,0)</f>
        <v>#N/A</v>
      </c>
    </row>
    <row r="330" spans="1:19" x14ac:dyDescent="0.3">
      <c r="A330" s="62"/>
      <c r="B330" s="62"/>
      <c r="C330" s="62" t="s">
        <v>7659</v>
      </c>
      <c r="D330" s="62" t="str">
        <f>IF(OR(RIGHT(LEFT(C330,10),2)="Z_",RIGHT(LEFT(C330,10),2)="N_",RIGHT(LEFT(C330,10),2)="H_",RIGHT(LEFT(C330,11),3)="URH"), LEFT(C330,7), RIGHT(C330,7))</f>
        <v>EST_115</v>
      </c>
      <c r="E330" s="62"/>
      <c r="F330" s="62"/>
      <c r="G330" s="175">
        <v>45092.505972222221</v>
      </c>
      <c r="H330" s="71">
        <f ca="1">NOW() - G330+ TIME(1,0,0)</f>
        <v>1048.3258945601872</v>
      </c>
      <c r="I330" s="175"/>
      <c r="J330" s="175"/>
      <c r="K330" s="175"/>
      <c r="L330" s="175"/>
      <c r="M330" s="175"/>
      <c r="N330" s="62" t="s">
        <v>7653</v>
      </c>
      <c r="O330" s="62"/>
      <c r="P330" s="62"/>
      <c r="Q330" s="62"/>
      <c r="R330" s="62"/>
      <c r="S330" s="60" t="e">
        <f>VLOOKUP(D330,'ALL SITES DOWN'!D:D,1,0)</f>
        <v>#N/A</v>
      </c>
    </row>
    <row r="331" spans="1:19" x14ac:dyDescent="0.3">
      <c r="A331" s="62"/>
      <c r="B331" s="62"/>
      <c r="C331" s="62" t="s">
        <v>7658</v>
      </c>
      <c r="D331" s="62" t="str">
        <f>IF(OR(RIGHT(LEFT(C331,10),2)="Z_",RIGHT(LEFT(C331,10),2)="N_",RIGHT(LEFT(C331,10),2)="H_",RIGHT(LEFT(C331,11),3)="URH"), LEFT(C331,7), RIGHT(C331,7))</f>
        <v>SUD_137</v>
      </c>
      <c r="E331" s="62"/>
      <c r="F331" s="62"/>
      <c r="G331" s="175">
        <v>45076.907870370371</v>
      </c>
      <c r="H331" s="71">
        <f ca="1">NOW() - G331+ TIME(1,0,0)</f>
        <v>1063.9239964120377</v>
      </c>
      <c r="I331" s="175"/>
      <c r="J331" s="175"/>
      <c r="K331" s="175"/>
      <c r="L331" s="175"/>
      <c r="M331" s="175"/>
      <c r="N331" s="62" t="s">
        <v>98</v>
      </c>
      <c r="O331" s="62"/>
      <c r="P331" s="62"/>
      <c r="Q331" s="62"/>
      <c r="R331" s="62"/>
      <c r="S331" s="60" t="e">
        <f>VLOOKUP(D331,'ALL SITES DOWN'!D:D,1,0)</f>
        <v>#N/A</v>
      </c>
    </row>
    <row r="332" spans="1:19" x14ac:dyDescent="0.3">
      <c r="A332" s="62"/>
      <c r="B332" s="62"/>
      <c r="C332" s="62" t="s">
        <v>7657</v>
      </c>
      <c r="D332" s="62" t="str">
        <f>IF(OR(RIGHT(LEFT(C332,10),2)="Z_",RIGHT(LEFT(C332,10),2)="N_",RIGHT(LEFT(C332,10),2)="H_",RIGHT(LEFT(C332,11),3)="URH"), LEFT(C332,7), RIGHT(C332,7))</f>
        <v>ADM_184</v>
      </c>
      <c r="E332" s="62"/>
      <c r="F332" s="62"/>
      <c r="G332" s="175">
        <v>45054.832708333335</v>
      </c>
      <c r="H332" s="71">
        <f ca="1">NOW() - G332+ TIME(1,0,0)</f>
        <v>1085.9991584490733</v>
      </c>
      <c r="I332" s="175"/>
      <c r="J332" s="175"/>
      <c r="K332" s="175"/>
      <c r="L332" s="175"/>
      <c r="M332" s="175"/>
      <c r="N332" s="62" t="s">
        <v>98</v>
      </c>
      <c r="O332" s="62"/>
      <c r="P332" s="62"/>
      <c r="Q332" s="62"/>
      <c r="R332" s="62"/>
      <c r="S332" s="60" t="e">
        <f>VLOOKUP(D332,'ALL SITES DOWN'!D:D,1,0)</f>
        <v>#N/A</v>
      </c>
    </row>
    <row r="333" spans="1:19" x14ac:dyDescent="0.3">
      <c r="A333" s="62"/>
      <c r="B333" s="62"/>
      <c r="C333" s="62" t="s">
        <v>7656</v>
      </c>
      <c r="D333" s="62" t="str">
        <f>IF(OR(RIGHT(LEFT(C333,10),2)="Z_",RIGHT(LEFT(C333,10),2)="N_",RIGHT(LEFT(C333,10),2)="H_",RIGHT(LEFT(C333,11),3)="URH"), LEFT(C333,7), RIGHT(C333,7))</f>
        <v>EXN_251</v>
      </c>
      <c r="E333" s="62"/>
      <c r="F333" s="62"/>
      <c r="G333" s="175">
        <v>45046.780763888892</v>
      </c>
      <c r="H333" s="71">
        <f ca="1">NOW() - G333+ TIME(1,0,0)</f>
        <v>1094.0511028935168</v>
      </c>
      <c r="I333" s="175"/>
      <c r="J333" s="175"/>
      <c r="K333" s="175"/>
      <c r="L333" s="175"/>
      <c r="M333" s="175"/>
      <c r="N333" s="62" t="s">
        <v>98</v>
      </c>
      <c r="O333" s="62"/>
      <c r="P333" s="62"/>
      <c r="Q333" s="62"/>
      <c r="R333" s="62"/>
      <c r="S333" s="60" t="e">
        <f>VLOOKUP(D333,'ALL SITES DOWN'!D:D,1,0)</f>
        <v>#N/A</v>
      </c>
    </row>
    <row r="334" spans="1:19" x14ac:dyDescent="0.3">
      <c r="A334" s="62"/>
      <c r="B334" s="62"/>
      <c r="C334" s="62" t="s">
        <v>7978</v>
      </c>
      <c r="D334" s="62" t="str">
        <f>IF(OR(RIGHT(LEFT(C334,10),2)="Z_",RIGHT(LEFT(C334,10),2)="N_",RIGHT(LEFT(C334,10),2)="H_",RIGHT(LEFT(C334,11),3)="URH"), LEFT(C334,7), RIGHT(C334,7))</f>
        <v>32_ U21</v>
      </c>
      <c r="E334" s="62"/>
      <c r="F334" s="62"/>
      <c r="G334" s="175">
        <v>45016.461851851855</v>
      </c>
      <c r="H334" s="71">
        <f ca="1">NOW() - G334+ TIME(1,0,0)</f>
        <v>1124.3700149305539</v>
      </c>
      <c r="I334" s="175"/>
      <c r="J334" s="175"/>
      <c r="K334" s="175"/>
      <c r="L334" s="175"/>
      <c r="M334" s="175"/>
      <c r="N334" s="62" t="s">
        <v>98</v>
      </c>
      <c r="O334" s="62"/>
      <c r="P334" s="62"/>
      <c r="Q334" s="62"/>
      <c r="R334" s="62"/>
      <c r="S334" s="60" t="e">
        <f>VLOOKUP(D334,'ALL SITES DOWN'!D:D,1,0)</f>
        <v>#N/A</v>
      </c>
    </row>
    <row r="335" spans="1:19" x14ac:dyDescent="0.3">
      <c r="A335" s="62"/>
      <c r="B335" s="62"/>
      <c r="C335" s="62" t="s">
        <v>7655</v>
      </c>
      <c r="D335" s="62" t="str">
        <f>IF(OR(RIGHT(LEFT(C335,10),2)="Z_",RIGHT(LEFT(C335,10),2)="N_",RIGHT(LEFT(C335,10),2)="H_",RIGHT(LEFT(C335,11),3)="URH"), LEFT(C335,7), RIGHT(C335,7))</f>
        <v>CTR_579</v>
      </c>
      <c r="E335" s="62"/>
      <c r="F335" s="62"/>
      <c r="G335" s="175">
        <v>44947.843969907408</v>
      </c>
      <c r="H335" s="71">
        <f ca="1">NOW() - G335+ TIME(1,0,0)</f>
        <v>1192.9878968750006</v>
      </c>
      <c r="I335" s="175"/>
      <c r="J335" s="175"/>
      <c r="K335" s="175"/>
      <c r="L335" s="175"/>
      <c r="M335" s="175"/>
      <c r="N335" s="62" t="s">
        <v>98</v>
      </c>
      <c r="O335" s="62"/>
      <c r="P335" s="62"/>
      <c r="Q335" s="62"/>
      <c r="R335" s="62"/>
      <c r="S335" s="60" t="e">
        <f>VLOOKUP(D335,'ALL SITES DOWN'!D:D,1,0)</f>
        <v>#N/A</v>
      </c>
    </row>
    <row r="336" spans="1:19" x14ac:dyDescent="0.3">
      <c r="A336" s="62"/>
      <c r="B336" s="62"/>
      <c r="C336" s="62" t="s">
        <v>7979</v>
      </c>
      <c r="D336" s="62" t="str">
        <f>IF(OR(RIGHT(LEFT(C336,10),2)="Z_",RIGHT(LEFT(C336,10),2)="N_",RIGHT(LEFT(C336,10),2)="H_",RIGHT(LEFT(C336,11),3)="URH"), LEFT(C336,7), RIGHT(C336,7))</f>
        <v>PD_TEST</v>
      </c>
      <c r="E336" s="62"/>
      <c r="F336" s="62"/>
      <c r="G336" s="175">
        <v>44931.820370370369</v>
      </c>
      <c r="H336" s="71">
        <f ca="1">NOW() - G336+ TIME(1,0,0)</f>
        <v>1209.0114964120392</v>
      </c>
      <c r="I336" s="175"/>
      <c r="J336" s="175"/>
      <c r="K336" s="175"/>
      <c r="L336" s="175"/>
      <c r="M336" s="175"/>
      <c r="N336" s="62" t="s">
        <v>98</v>
      </c>
      <c r="O336" s="62"/>
      <c r="P336" s="62"/>
      <c r="Q336" s="62"/>
      <c r="R336" s="62"/>
      <c r="S336" s="60" t="e">
        <f>VLOOKUP(D336,'ALL SITES DOWN'!D:D,1,0)</f>
        <v>#N/A</v>
      </c>
    </row>
    <row r="337" spans="1:19" x14ac:dyDescent="0.3">
      <c r="A337" s="62"/>
      <c r="B337" s="62"/>
      <c r="C337" s="62" t="s">
        <v>7654</v>
      </c>
      <c r="D337" s="62" t="str">
        <f>IF(OR(RIGHT(LEFT(C337,10),2)="Z_",RIGHT(LEFT(C337,10),2)="N_",RIGHT(LEFT(C337,10),2)="H_",RIGHT(LEFT(C337,11),3)="URH"), LEFT(C337,7), RIGHT(C337,7))</f>
        <v>EXN_185</v>
      </c>
      <c r="E337" s="62"/>
      <c r="F337" s="62"/>
      <c r="G337" s="175">
        <v>44887.032002314816</v>
      </c>
      <c r="H337" s="71">
        <f ca="1">NOW() - G337+ TIME(1,0,0)</f>
        <v>1253.7998644675924</v>
      </c>
      <c r="I337" s="175"/>
      <c r="J337" s="175"/>
      <c r="K337" s="175"/>
      <c r="L337" s="175"/>
      <c r="M337" s="175"/>
      <c r="N337" s="62" t="s">
        <v>7653</v>
      </c>
      <c r="O337" s="62"/>
      <c r="P337" s="62"/>
      <c r="Q337" s="62"/>
      <c r="R337" s="62"/>
      <c r="S337" s="60" t="e">
        <f>VLOOKUP(D337,'ALL SITES DOWN'!D:D,1,0)</f>
        <v>#N/A</v>
      </c>
    </row>
    <row r="338" spans="1:19" x14ac:dyDescent="0.3">
      <c r="A338" s="62"/>
      <c r="B338" s="62"/>
      <c r="C338" s="62" t="s">
        <v>7652</v>
      </c>
      <c r="D338" s="62" t="str">
        <f>IF(OR(RIGHT(LEFT(C338,10),2)="Z_",RIGHT(LEFT(C338,10),2)="N_",RIGHT(LEFT(C338,10),2)="H_",RIGHT(LEFT(C338,11),3)="URH"), LEFT(C338,7), RIGHT(C338,7))</f>
        <v>CTR_086</v>
      </c>
      <c r="E338" s="62"/>
      <c r="F338" s="62"/>
      <c r="G338" s="175">
        <v>44770.28702546296</v>
      </c>
      <c r="H338" s="71">
        <f ca="1">NOW() - G338+ TIME(1,0,0)</f>
        <v>1370.5448413194488</v>
      </c>
      <c r="I338" s="175"/>
      <c r="J338" s="175"/>
      <c r="K338" s="175"/>
      <c r="L338" s="175"/>
      <c r="M338" s="175"/>
      <c r="N338" s="62" t="s">
        <v>98</v>
      </c>
      <c r="O338" s="62"/>
      <c r="P338" s="62"/>
      <c r="Q338" s="62"/>
      <c r="R338" s="62"/>
      <c r="S338" s="60" t="e">
        <f>VLOOKUP(D338,'ALL SITES DOWN'!D:D,1,0)</f>
        <v>#N/A</v>
      </c>
    </row>
    <row r="339" spans="1:19" x14ac:dyDescent="0.3">
      <c r="S339" s="60" t="e">
        <f>VLOOKUP(D339,'ALL SITES DOWN'!D:D,1,0)</f>
        <v>#N/A</v>
      </c>
    </row>
    <row r="340" spans="1:19" x14ac:dyDescent="0.3">
      <c r="S340" s="60" t="e">
        <f>VLOOKUP(D340,'ALL SITES DOWN'!D:D,1,0)</f>
        <v>#N/A</v>
      </c>
    </row>
    <row r="341" spans="1:19" x14ac:dyDescent="0.3">
      <c r="S341" s="60" t="e">
        <f>VLOOKUP(D341,'ALL SITES DOWN'!D:D,1,0)</f>
        <v>#N/A</v>
      </c>
    </row>
    <row r="342" spans="1:19" x14ac:dyDescent="0.3">
      <c r="S342" s="60" t="e">
        <f>VLOOKUP(D342,'ALL SITES DOWN'!D:D,1,0)</f>
        <v>#N/A</v>
      </c>
    </row>
    <row r="343" spans="1:19" x14ac:dyDescent="0.3">
      <c r="S343" s="60" t="e">
        <f>VLOOKUP(D343,'ALL SITES DOWN'!D:D,1,0)</f>
        <v>#N/A</v>
      </c>
    </row>
    <row r="344" spans="1:19" x14ac:dyDescent="0.3">
      <c r="S344" s="60" t="e">
        <f>VLOOKUP(D344,'ALL SITES DOWN'!D:D,1,0)</f>
        <v>#N/A</v>
      </c>
    </row>
    <row r="345" spans="1:19" x14ac:dyDescent="0.3">
      <c r="S345" s="60" t="e">
        <f>VLOOKUP(D345,'ALL SITES DOWN'!D:D,1,0)</f>
        <v>#N/A</v>
      </c>
    </row>
    <row r="346" spans="1:19" x14ac:dyDescent="0.3">
      <c r="S346" s="60" t="e">
        <f>VLOOKUP(D346,'ALL SITES DOWN'!D:D,1,0)</f>
        <v>#N/A</v>
      </c>
    </row>
    <row r="347" spans="1:19" x14ac:dyDescent="0.3">
      <c r="S347" s="60" t="e">
        <f>VLOOKUP(D347,'ALL SITES DOWN'!D:D,1,0)</f>
        <v>#N/A</v>
      </c>
    </row>
    <row r="348" spans="1:19" x14ac:dyDescent="0.3">
      <c r="S348" s="60" t="e">
        <f>VLOOKUP(D348,'ALL SITES DOWN'!D:D,1,0)</f>
        <v>#N/A</v>
      </c>
    </row>
    <row r="349" spans="1:19" x14ac:dyDescent="0.3">
      <c r="S349" s="60" t="e">
        <f>VLOOKUP(D349,'ALL SITES DOWN'!D:D,1,0)</f>
        <v>#N/A</v>
      </c>
    </row>
    <row r="350" spans="1:19" x14ac:dyDescent="0.3">
      <c r="S350" s="60" t="e">
        <f>VLOOKUP(D350,'ALL SITES DOWN'!D:D,1,0)</f>
        <v>#N/A</v>
      </c>
    </row>
    <row r="351" spans="1:19" x14ac:dyDescent="0.3">
      <c r="S351" s="60" t="e">
        <f>VLOOKUP(D351,'ALL SITES DOWN'!D:D,1,0)</f>
        <v>#N/A</v>
      </c>
    </row>
    <row r="352" spans="1:19" x14ac:dyDescent="0.3">
      <c r="S352" s="60" t="e">
        <f>VLOOKUP(D352,'ALL SITES DOWN'!D:D,1,0)</f>
        <v>#N/A</v>
      </c>
    </row>
    <row r="353" spans="19:19" x14ac:dyDescent="0.3">
      <c r="S353" s="60" t="e">
        <f>VLOOKUP(D353,'ALL SITES DOWN'!D:D,1,0)</f>
        <v>#N/A</v>
      </c>
    </row>
    <row r="354" spans="19:19" x14ac:dyDescent="0.3">
      <c r="S354" s="60" t="e">
        <f>VLOOKUP(D354,'ALL SITES DOWN'!D:D,1,0)</f>
        <v>#N/A</v>
      </c>
    </row>
    <row r="355" spans="19:19" x14ac:dyDescent="0.3">
      <c r="S355" s="60" t="e">
        <f>VLOOKUP(D355,'ALL SITES DOWN'!D:D,1,0)</f>
        <v>#N/A</v>
      </c>
    </row>
    <row r="356" spans="19:19" x14ac:dyDescent="0.3">
      <c r="S356" s="60" t="e">
        <f>VLOOKUP(D356,'ALL SITES DOWN'!D:D,1,0)</f>
        <v>#N/A</v>
      </c>
    </row>
    <row r="357" spans="19:19" x14ac:dyDescent="0.3">
      <c r="S357" s="60" t="e">
        <f>VLOOKUP(D357,'ALL SITES DOWN'!D:D,1,0)</f>
        <v>#N/A</v>
      </c>
    </row>
    <row r="358" spans="19:19" x14ac:dyDescent="0.3">
      <c r="S358" s="60" t="e">
        <f>VLOOKUP(D358,'ALL SITES DOWN'!D:D,1,0)</f>
        <v>#N/A</v>
      </c>
    </row>
    <row r="359" spans="19:19" x14ac:dyDescent="0.3">
      <c r="S359" s="60" t="e">
        <f>VLOOKUP(D359,'ALL SITES DOWN'!D:D,1,0)</f>
        <v>#N/A</v>
      </c>
    </row>
    <row r="360" spans="19:19" x14ac:dyDescent="0.3">
      <c r="S360" s="60" t="e">
        <f>VLOOKUP(D360,'ALL SITES DOWN'!D:D,1,0)</f>
        <v>#N/A</v>
      </c>
    </row>
    <row r="361" spans="19:19" x14ac:dyDescent="0.3">
      <c r="S361" s="60" t="e">
        <f>VLOOKUP(D361,'ALL SITES DOWN'!D:D,1,0)</f>
        <v>#N/A</v>
      </c>
    </row>
    <row r="362" spans="19:19" x14ac:dyDescent="0.3">
      <c r="S362" s="60" t="e">
        <f>VLOOKUP(D362,'ALL SITES DOWN'!D:D,1,0)</f>
        <v>#N/A</v>
      </c>
    </row>
    <row r="363" spans="19:19" x14ac:dyDescent="0.3">
      <c r="S363" s="60" t="e">
        <f>VLOOKUP(D363,'ALL SITES DOWN'!D:D,1,0)</f>
        <v>#N/A</v>
      </c>
    </row>
    <row r="364" spans="19:19" x14ac:dyDescent="0.3">
      <c r="S364" s="60" t="e">
        <f>VLOOKUP(D364,'ALL SITES DOWN'!D:D,1,0)</f>
        <v>#N/A</v>
      </c>
    </row>
    <row r="365" spans="19:19" x14ac:dyDescent="0.3">
      <c r="S365" s="60" t="e">
        <f>VLOOKUP(D365,'ALL SITES DOWN'!D:D,1,0)</f>
        <v>#N/A</v>
      </c>
    </row>
    <row r="366" spans="19:19" x14ac:dyDescent="0.3">
      <c r="S366" s="60" t="e">
        <f>VLOOKUP(D366,'ALL SITES DOWN'!D:D,1,0)</f>
        <v>#N/A</v>
      </c>
    </row>
    <row r="367" spans="19:19" x14ac:dyDescent="0.3">
      <c r="S367" s="60" t="e">
        <f>VLOOKUP(D367,'ALL SITES DOWN'!D:D,1,0)</f>
        <v>#N/A</v>
      </c>
    </row>
    <row r="368" spans="19:19" x14ac:dyDescent="0.3">
      <c r="S368" s="60" t="e">
        <f>VLOOKUP(D368,'ALL SITES DOWN'!D:D,1,0)</f>
        <v>#N/A</v>
      </c>
    </row>
    <row r="369" spans="19:19" x14ac:dyDescent="0.3">
      <c r="S369" s="60" t="e">
        <f>VLOOKUP(D369,'ALL SITES DOWN'!D:D,1,0)</f>
        <v>#N/A</v>
      </c>
    </row>
    <row r="370" spans="19:19" x14ac:dyDescent="0.3">
      <c r="S370" s="60" t="e">
        <f>VLOOKUP(D370,'ALL SITES DOWN'!D:D,1,0)</f>
        <v>#N/A</v>
      </c>
    </row>
    <row r="371" spans="19:19" x14ac:dyDescent="0.3">
      <c r="S371" s="60" t="e">
        <f>VLOOKUP(D371,'ALL SITES DOWN'!D:D,1,0)</f>
        <v>#N/A</v>
      </c>
    </row>
    <row r="372" spans="19:19" x14ac:dyDescent="0.3">
      <c r="S372" s="60" t="e">
        <f>VLOOKUP(D372,'ALL SITES DOWN'!D:D,1,0)</f>
        <v>#N/A</v>
      </c>
    </row>
    <row r="373" spans="19:19" x14ac:dyDescent="0.3">
      <c r="S373" s="60" t="e">
        <f>VLOOKUP(D373,'ALL SITES DOWN'!D:D,1,0)</f>
        <v>#N/A</v>
      </c>
    </row>
    <row r="374" spans="19:19" x14ac:dyDescent="0.3">
      <c r="S374" s="60" t="e">
        <f>VLOOKUP(D374,'ALL SITES DOWN'!D:D,1,0)</f>
        <v>#N/A</v>
      </c>
    </row>
    <row r="375" spans="19:19" x14ac:dyDescent="0.3">
      <c r="S375" s="60" t="e">
        <f>VLOOKUP(D375,'ALL SITES DOWN'!D:D,1,0)</f>
        <v>#N/A</v>
      </c>
    </row>
    <row r="376" spans="19:19" x14ac:dyDescent="0.3">
      <c r="S376" s="60" t="e">
        <f>VLOOKUP(D376,'ALL SITES DOWN'!D:D,1,0)</f>
        <v>#N/A</v>
      </c>
    </row>
    <row r="377" spans="19:19" x14ac:dyDescent="0.3">
      <c r="S377" s="60" t="e">
        <f>VLOOKUP(D377,'ALL SITES DOWN'!D:D,1,0)</f>
        <v>#N/A</v>
      </c>
    </row>
    <row r="378" spans="19:19" x14ac:dyDescent="0.3">
      <c r="S378" s="60" t="e">
        <f>VLOOKUP(D378,'ALL SITES DOWN'!D:D,1,0)</f>
        <v>#N/A</v>
      </c>
    </row>
    <row r="379" spans="19:19" x14ac:dyDescent="0.3">
      <c r="S379" s="60" t="e">
        <f>VLOOKUP(D379,'ALL SITES DOWN'!D:D,1,0)</f>
        <v>#N/A</v>
      </c>
    </row>
    <row r="380" spans="19:19" x14ac:dyDescent="0.3">
      <c r="S380" s="60" t="e">
        <f>VLOOKUP(D380,'ALL SITES DOWN'!D:D,1,0)</f>
        <v>#N/A</v>
      </c>
    </row>
    <row r="381" spans="19:19" x14ac:dyDescent="0.3">
      <c r="S381" s="60" t="e">
        <f>VLOOKUP(D381,'ALL SITES DOWN'!D:D,1,0)</f>
        <v>#N/A</v>
      </c>
    </row>
    <row r="382" spans="19:19" x14ac:dyDescent="0.3">
      <c r="S382" s="60" t="e">
        <f>VLOOKUP(D382,'ALL SITES DOWN'!D:D,1,0)</f>
        <v>#N/A</v>
      </c>
    </row>
    <row r="383" spans="19:19" x14ac:dyDescent="0.3">
      <c r="S383" s="60" t="e">
        <f>VLOOKUP(D383,'ALL SITES DOWN'!D:D,1,0)</f>
        <v>#N/A</v>
      </c>
    </row>
    <row r="384" spans="19:19" x14ac:dyDescent="0.3">
      <c r="S384" s="60" t="e">
        <f>VLOOKUP(D384,'ALL SITES DOWN'!D:D,1,0)</f>
        <v>#N/A</v>
      </c>
    </row>
    <row r="385" spans="19:19" x14ac:dyDescent="0.3">
      <c r="S385" s="60" t="e">
        <f>VLOOKUP(D385,'ALL SITES DOWN'!D:D,1,0)</f>
        <v>#N/A</v>
      </c>
    </row>
    <row r="386" spans="19:19" x14ac:dyDescent="0.3">
      <c r="S386" s="60" t="e">
        <f>VLOOKUP(D386,'ALL SITES DOWN'!D:D,1,0)</f>
        <v>#N/A</v>
      </c>
    </row>
    <row r="387" spans="19:19" x14ac:dyDescent="0.3">
      <c r="S387" s="60" t="e">
        <f>VLOOKUP(D387,'ALL SITES DOWN'!D:D,1,0)</f>
        <v>#N/A</v>
      </c>
    </row>
    <row r="388" spans="19:19" x14ac:dyDescent="0.3">
      <c r="S388" s="60" t="e">
        <f>VLOOKUP(D388,'ALL SITES DOWN'!D:D,1,0)</f>
        <v>#N/A</v>
      </c>
    </row>
    <row r="389" spans="19:19" x14ac:dyDescent="0.3">
      <c r="S389" s="60" t="e">
        <f>VLOOKUP(D389,'ALL SITES DOWN'!D:D,1,0)</f>
        <v>#N/A</v>
      </c>
    </row>
    <row r="390" spans="19:19" x14ac:dyDescent="0.3">
      <c r="S390" s="60" t="e">
        <f>VLOOKUP(D390,'ALL SITES DOWN'!D:D,1,0)</f>
        <v>#N/A</v>
      </c>
    </row>
    <row r="391" spans="19:19" x14ac:dyDescent="0.3">
      <c r="S391" s="60" t="e">
        <f>VLOOKUP(D391,'ALL SITES DOWN'!D:D,1,0)</f>
        <v>#N/A</v>
      </c>
    </row>
    <row r="392" spans="19:19" x14ac:dyDescent="0.3">
      <c r="S392" s="60" t="e">
        <f>VLOOKUP(D392,'ALL SITES DOWN'!D:D,1,0)</f>
        <v>#N/A</v>
      </c>
    </row>
    <row r="393" spans="19:19" x14ac:dyDescent="0.3">
      <c r="S393" s="60" t="e">
        <f>VLOOKUP(D393,'ALL SITES DOWN'!D:D,1,0)</f>
        <v>#N/A</v>
      </c>
    </row>
    <row r="394" spans="19:19" x14ac:dyDescent="0.3">
      <c r="S394" s="60" t="e">
        <f>VLOOKUP(D394,'ALL SITES DOWN'!D:D,1,0)</f>
        <v>#N/A</v>
      </c>
    </row>
    <row r="395" spans="19:19" x14ac:dyDescent="0.3">
      <c r="S395" s="60" t="e">
        <f>VLOOKUP(D395,'ALL SITES DOWN'!D:D,1,0)</f>
        <v>#N/A</v>
      </c>
    </row>
    <row r="396" spans="19:19" x14ac:dyDescent="0.3">
      <c r="S396" s="60" t="e">
        <f>VLOOKUP(D396,'ALL SITES DOWN'!D:D,1,0)</f>
        <v>#N/A</v>
      </c>
    </row>
    <row r="397" spans="19:19" x14ac:dyDescent="0.3">
      <c r="S397" s="60" t="e">
        <f>VLOOKUP(D397,'ALL SITES DOWN'!D:D,1,0)</f>
        <v>#N/A</v>
      </c>
    </row>
    <row r="398" spans="19:19" x14ac:dyDescent="0.3">
      <c r="S398" s="60" t="e">
        <f>VLOOKUP(D398,'ALL SITES DOWN'!D:D,1,0)</f>
        <v>#N/A</v>
      </c>
    </row>
    <row r="399" spans="19:19" x14ac:dyDescent="0.3">
      <c r="S399" s="60" t="e">
        <f>VLOOKUP(D399,'ALL SITES DOWN'!D:D,1,0)</f>
        <v>#N/A</v>
      </c>
    </row>
    <row r="400" spans="19:19" x14ac:dyDescent="0.3">
      <c r="S400" s="60" t="e">
        <f>VLOOKUP(D400,'ALL SITES DOWN'!D:D,1,0)</f>
        <v>#N/A</v>
      </c>
    </row>
    <row r="401" spans="19:19" x14ac:dyDescent="0.3">
      <c r="S401" s="60" t="e">
        <f>VLOOKUP(D401,'ALL SITES DOWN'!D:D,1,0)</f>
        <v>#N/A</v>
      </c>
    </row>
    <row r="402" spans="19:19" x14ac:dyDescent="0.3">
      <c r="S402" s="60" t="e">
        <f>VLOOKUP(D402,'ALL SITES DOWN'!D:D,1,0)</f>
        <v>#N/A</v>
      </c>
    </row>
    <row r="403" spans="19:19" x14ac:dyDescent="0.3">
      <c r="S403" s="60" t="e">
        <f>VLOOKUP(D403,'ALL SITES DOWN'!D:D,1,0)</f>
        <v>#N/A</v>
      </c>
    </row>
    <row r="404" spans="19:19" x14ac:dyDescent="0.3">
      <c r="S404" s="60" t="e">
        <f>VLOOKUP(D404,'ALL SITES DOWN'!D:D,1,0)</f>
        <v>#N/A</v>
      </c>
    </row>
    <row r="405" spans="19:19" x14ac:dyDescent="0.3">
      <c r="S405" s="60" t="e">
        <f>VLOOKUP(D405,'ALL SITES DOWN'!D:D,1,0)</f>
        <v>#N/A</v>
      </c>
    </row>
    <row r="406" spans="19:19" x14ac:dyDescent="0.3">
      <c r="S406" s="60" t="e">
        <f>VLOOKUP(D406,'ALL SITES DOWN'!D:D,1,0)</f>
        <v>#N/A</v>
      </c>
    </row>
    <row r="407" spans="19:19" x14ac:dyDescent="0.3">
      <c r="S407" s="60" t="e">
        <f>VLOOKUP(D407,'ALL SITES DOWN'!D:D,1,0)</f>
        <v>#N/A</v>
      </c>
    </row>
    <row r="408" spans="19:19" x14ac:dyDescent="0.3">
      <c r="S408" s="60" t="e">
        <f>VLOOKUP(D408,'ALL SITES DOWN'!D:D,1,0)</f>
        <v>#N/A</v>
      </c>
    </row>
    <row r="409" spans="19:19" x14ac:dyDescent="0.3">
      <c r="S409" s="60" t="e">
        <f>VLOOKUP(D409,'ALL SITES DOWN'!D:D,1,0)</f>
        <v>#N/A</v>
      </c>
    </row>
    <row r="410" spans="19:19" x14ac:dyDescent="0.3">
      <c r="S410" s="60" t="e">
        <f>VLOOKUP(D410,'ALL SITES DOWN'!D:D,1,0)</f>
        <v>#N/A</v>
      </c>
    </row>
    <row r="411" spans="19:19" x14ac:dyDescent="0.3">
      <c r="S411" s="60" t="e">
        <f>VLOOKUP(D411,'ALL SITES DOWN'!D:D,1,0)</f>
        <v>#N/A</v>
      </c>
    </row>
    <row r="412" spans="19:19" x14ac:dyDescent="0.3">
      <c r="S412" s="60" t="e">
        <f>VLOOKUP(D412,'ALL SITES DOWN'!D:D,1,0)</f>
        <v>#N/A</v>
      </c>
    </row>
    <row r="413" spans="19:19" x14ac:dyDescent="0.3">
      <c r="S413" s="60" t="e">
        <f>VLOOKUP(D413,'ALL SITES DOWN'!D:D,1,0)</f>
        <v>#N/A</v>
      </c>
    </row>
    <row r="414" spans="19:19" x14ac:dyDescent="0.3">
      <c r="S414" s="60" t="e">
        <f>VLOOKUP(D414,'ALL SITES DOWN'!D:D,1,0)</f>
        <v>#N/A</v>
      </c>
    </row>
    <row r="415" spans="19:19" x14ac:dyDescent="0.3">
      <c r="S415" s="60" t="e">
        <f>VLOOKUP(D415,'ALL SITES DOWN'!D:D,1,0)</f>
        <v>#N/A</v>
      </c>
    </row>
    <row r="416" spans="19:19" x14ac:dyDescent="0.3">
      <c r="S416" s="60" t="e">
        <f>VLOOKUP(D416,'ALL SITES DOWN'!D:D,1,0)</f>
        <v>#N/A</v>
      </c>
    </row>
    <row r="417" spans="19:19" x14ac:dyDescent="0.3">
      <c r="S417" s="60" t="e">
        <f>VLOOKUP(D417,'ALL SITES DOWN'!D:D,1,0)</f>
        <v>#N/A</v>
      </c>
    </row>
    <row r="418" spans="19:19" x14ac:dyDescent="0.3">
      <c r="S418" s="60" t="e">
        <f>VLOOKUP(D418,'ALL SITES DOWN'!D:D,1,0)</f>
        <v>#N/A</v>
      </c>
    </row>
    <row r="419" spans="19:19" x14ac:dyDescent="0.3">
      <c r="S419" s="60" t="e">
        <f>VLOOKUP(D419,'ALL SITES DOWN'!D:D,1,0)</f>
        <v>#N/A</v>
      </c>
    </row>
    <row r="420" spans="19:19" x14ac:dyDescent="0.3">
      <c r="S420" s="60" t="e">
        <f>VLOOKUP(D420,'ALL SITES DOWN'!D:D,1,0)</f>
        <v>#N/A</v>
      </c>
    </row>
    <row r="421" spans="19:19" x14ac:dyDescent="0.3">
      <c r="S421" s="60" t="e">
        <f>VLOOKUP(D421,'ALL SITES DOWN'!D:D,1,0)</f>
        <v>#N/A</v>
      </c>
    </row>
    <row r="422" spans="19:19" x14ac:dyDescent="0.3">
      <c r="S422" s="60" t="e">
        <f>VLOOKUP(D422,'ALL SITES DOWN'!D:D,1,0)</f>
        <v>#N/A</v>
      </c>
    </row>
    <row r="423" spans="19:19" x14ac:dyDescent="0.3">
      <c r="S423" s="60" t="e">
        <f>VLOOKUP(D423,'ALL SITES DOWN'!D:D,1,0)</f>
        <v>#N/A</v>
      </c>
    </row>
    <row r="424" spans="19:19" x14ac:dyDescent="0.3">
      <c r="S424" s="60" t="e">
        <f>VLOOKUP(D424,'ALL SITES DOWN'!D:D,1,0)</f>
        <v>#N/A</v>
      </c>
    </row>
    <row r="425" spans="19:19" x14ac:dyDescent="0.3">
      <c r="S425" s="60" t="e">
        <f>VLOOKUP(D425,'ALL SITES DOWN'!D:D,1,0)</f>
        <v>#N/A</v>
      </c>
    </row>
    <row r="426" spans="19:19" x14ac:dyDescent="0.3">
      <c r="S426" s="60" t="e">
        <f>VLOOKUP(D426,'ALL SITES DOWN'!D:D,1,0)</f>
        <v>#N/A</v>
      </c>
    </row>
    <row r="427" spans="19:19" x14ac:dyDescent="0.3">
      <c r="S427" s="60" t="e">
        <f>VLOOKUP(D427,'ALL SITES DOWN'!D:D,1,0)</f>
        <v>#N/A</v>
      </c>
    </row>
    <row r="428" spans="19:19" x14ac:dyDescent="0.3">
      <c r="S428" s="60" t="e">
        <f>VLOOKUP(D428,'ALL SITES DOWN'!D:D,1,0)</f>
        <v>#N/A</v>
      </c>
    </row>
    <row r="429" spans="19:19" x14ac:dyDescent="0.3">
      <c r="S429" s="60" t="e">
        <f>VLOOKUP(D429,'ALL SITES DOWN'!D:D,1,0)</f>
        <v>#N/A</v>
      </c>
    </row>
    <row r="430" spans="19:19" x14ac:dyDescent="0.3">
      <c r="S430" s="60" t="e">
        <f>VLOOKUP(D430,'ALL SITES DOWN'!D:D,1,0)</f>
        <v>#N/A</v>
      </c>
    </row>
    <row r="431" spans="19:19" x14ac:dyDescent="0.3">
      <c r="S431" s="60" t="e">
        <f>VLOOKUP(D431,'ALL SITES DOWN'!D:D,1,0)</f>
        <v>#N/A</v>
      </c>
    </row>
    <row r="432" spans="19:19" x14ac:dyDescent="0.3">
      <c r="S432" s="60" t="e">
        <f>VLOOKUP(D432,'ALL SITES DOWN'!D:D,1,0)</f>
        <v>#N/A</v>
      </c>
    </row>
    <row r="433" spans="19:19" x14ac:dyDescent="0.3">
      <c r="S433" s="60" t="e">
        <f>VLOOKUP(D433,'ALL SITES DOWN'!D:D,1,0)</f>
        <v>#N/A</v>
      </c>
    </row>
    <row r="434" spans="19:19" x14ac:dyDescent="0.3">
      <c r="S434" s="60" t="e">
        <f>VLOOKUP(D434,'ALL SITES DOWN'!D:D,1,0)</f>
        <v>#N/A</v>
      </c>
    </row>
    <row r="435" spans="19:19" x14ac:dyDescent="0.3">
      <c r="S435" s="60" t="e">
        <f>VLOOKUP(D435,'ALL SITES DOWN'!D:D,1,0)</f>
        <v>#N/A</v>
      </c>
    </row>
    <row r="436" spans="19:19" x14ac:dyDescent="0.3">
      <c r="S436" s="60" t="e">
        <f>VLOOKUP(D436,'ALL SITES DOWN'!D:D,1,0)</f>
        <v>#N/A</v>
      </c>
    </row>
    <row r="437" spans="19:19" x14ac:dyDescent="0.3">
      <c r="S437" s="60" t="e">
        <f>VLOOKUP(D437,'ALL SITES DOWN'!D:D,1,0)</f>
        <v>#N/A</v>
      </c>
    </row>
    <row r="438" spans="19:19" x14ac:dyDescent="0.3">
      <c r="S438" s="60" t="e">
        <f>VLOOKUP(D438,'ALL SITES DOWN'!D:D,1,0)</f>
        <v>#N/A</v>
      </c>
    </row>
    <row r="439" spans="19:19" x14ac:dyDescent="0.3">
      <c r="S439" s="60" t="e">
        <f>VLOOKUP(D439,'ALL SITES DOWN'!D:D,1,0)</f>
        <v>#N/A</v>
      </c>
    </row>
    <row r="440" spans="19:19" x14ac:dyDescent="0.3">
      <c r="S440" s="60" t="e">
        <f>VLOOKUP(D440,'ALL SITES DOWN'!D:D,1,0)</f>
        <v>#N/A</v>
      </c>
    </row>
    <row r="441" spans="19:19" x14ac:dyDescent="0.3">
      <c r="S441" s="60" t="e">
        <f>VLOOKUP(D441,'ALL SITES DOWN'!D:D,1,0)</f>
        <v>#N/A</v>
      </c>
    </row>
    <row r="442" spans="19:19" x14ac:dyDescent="0.3">
      <c r="S442" s="60" t="e">
        <f>VLOOKUP(D442,'ALL SITES DOWN'!D:D,1,0)</f>
        <v>#N/A</v>
      </c>
    </row>
    <row r="443" spans="19:19" x14ac:dyDescent="0.3">
      <c r="S443" s="60" t="e">
        <f>VLOOKUP(D443,'ALL SITES DOWN'!D:D,1,0)</f>
        <v>#N/A</v>
      </c>
    </row>
    <row r="444" spans="19:19" x14ac:dyDescent="0.3">
      <c r="S444" s="60" t="e">
        <f>VLOOKUP(D444,'ALL SITES DOWN'!D:D,1,0)</f>
        <v>#N/A</v>
      </c>
    </row>
    <row r="445" spans="19:19" x14ac:dyDescent="0.3">
      <c r="S445" s="60" t="e">
        <f>VLOOKUP(D445,'ALL SITES DOWN'!D:D,1,0)</f>
        <v>#N/A</v>
      </c>
    </row>
    <row r="446" spans="19:19" x14ac:dyDescent="0.3">
      <c r="S446" s="60" t="e">
        <f>VLOOKUP(D446,'ALL SITES DOWN'!D:D,1,0)</f>
        <v>#N/A</v>
      </c>
    </row>
    <row r="447" spans="19:19" x14ac:dyDescent="0.3">
      <c r="S447" s="60" t="e">
        <f>VLOOKUP(D447,'ALL SITES DOWN'!D:D,1,0)</f>
        <v>#N/A</v>
      </c>
    </row>
    <row r="448" spans="19:19" x14ac:dyDescent="0.3">
      <c r="S448" s="60" t="e">
        <f>VLOOKUP(D448,'ALL SITES DOWN'!D:D,1,0)</f>
        <v>#N/A</v>
      </c>
    </row>
    <row r="449" spans="19:19" x14ac:dyDescent="0.3">
      <c r="S449" s="60" t="e">
        <f>VLOOKUP(D449,'ALL SITES DOWN'!D:D,1,0)</f>
        <v>#N/A</v>
      </c>
    </row>
    <row r="450" spans="19:19" x14ac:dyDescent="0.3">
      <c r="S450" s="60" t="e">
        <f>VLOOKUP(D450,'ALL SITES DOWN'!D:D,1,0)</f>
        <v>#N/A</v>
      </c>
    </row>
    <row r="451" spans="19:19" x14ac:dyDescent="0.3">
      <c r="S451" s="60" t="e">
        <f>VLOOKUP(D451,'ALL SITES DOWN'!D:D,1,0)</f>
        <v>#N/A</v>
      </c>
    </row>
    <row r="452" spans="19:19" x14ac:dyDescent="0.3">
      <c r="S452" s="60" t="e">
        <f>VLOOKUP(D452,'ALL SITES DOWN'!D:D,1,0)</f>
        <v>#N/A</v>
      </c>
    </row>
    <row r="453" spans="19:19" x14ac:dyDescent="0.3">
      <c r="S453" s="60" t="e">
        <f>VLOOKUP(D453,'ALL SITES DOWN'!D:D,1,0)</f>
        <v>#N/A</v>
      </c>
    </row>
    <row r="454" spans="19:19" x14ac:dyDescent="0.3">
      <c r="S454" s="60" t="e">
        <f>VLOOKUP(D454,'ALL SITES DOWN'!D:D,1,0)</f>
        <v>#N/A</v>
      </c>
    </row>
    <row r="455" spans="19:19" x14ac:dyDescent="0.3">
      <c r="S455" s="60" t="e">
        <f>VLOOKUP(D455,'ALL SITES DOWN'!D:D,1,0)</f>
        <v>#N/A</v>
      </c>
    </row>
    <row r="456" spans="19:19" x14ac:dyDescent="0.3">
      <c r="S456" s="60" t="e">
        <f>VLOOKUP(D456,'ALL SITES DOWN'!D:D,1,0)</f>
        <v>#N/A</v>
      </c>
    </row>
    <row r="457" spans="19:19" x14ac:dyDescent="0.3">
      <c r="S457" s="60" t="e">
        <f>VLOOKUP(D457,'ALL SITES DOWN'!D:D,1,0)</f>
        <v>#N/A</v>
      </c>
    </row>
    <row r="458" spans="19:19" x14ac:dyDescent="0.3">
      <c r="S458" s="60" t="e">
        <f>VLOOKUP(D458,'ALL SITES DOWN'!D:D,1,0)</f>
        <v>#N/A</v>
      </c>
    </row>
    <row r="459" spans="19:19" x14ac:dyDescent="0.3">
      <c r="S459" s="60" t="e">
        <f>VLOOKUP(D459,'ALL SITES DOWN'!D:D,1,0)</f>
        <v>#N/A</v>
      </c>
    </row>
    <row r="460" spans="19:19" x14ac:dyDescent="0.3">
      <c r="S460" s="60" t="e">
        <f>VLOOKUP(D460,'ALL SITES DOWN'!D:D,1,0)</f>
        <v>#N/A</v>
      </c>
    </row>
    <row r="461" spans="19:19" x14ac:dyDescent="0.3">
      <c r="S461" s="60" t="e">
        <f>VLOOKUP(D461,'ALL SITES DOWN'!D:D,1,0)</f>
        <v>#N/A</v>
      </c>
    </row>
    <row r="462" spans="19:19" x14ac:dyDescent="0.3">
      <c r="S462" s="60" t="e">
        <f>VLOOKUP(D462,'ALL SITES DOWN'!D:D,1,0)</f>
        <v>#N/A</v>
      </c>
    </row>
    <row r="463" spans="19:19" x14ac:dyDescent="0.3">
      <c r="S463" s="60" t="e">
        <f>VLOOKUP(D463,'ALL SITES DOWN'!D:D,1,0)</f>
        <v>#N/A</v>
      </c>
    </row>
    <row r="464" spans="19:19" x14ac:dyDescent="0.3">
      <c r="S464" s="60" t="e">
        <f>VLOOKUP(D464,'ALL SITES DOWN'!D:D,1,0)</f>
        <v>#N/A</v>
      </c>
    </row>
    <row r="465" spans="19:19" x14ac:dyDescent="0.3">
      <c r="S465" s="60" t="e">
        <f>VLOOKUP(D465,'ALL SITES DOWN'!D:D,1,0)</f>
        <v>#N/A</v>
      </c>
    </row>
    <row r="466" spans="19:19" x14ac:dyDescent="0.3">
      <c r="S466" s="60" t="e">
        <f>VLOOKUP(D466,'ALL SITES DOWN'!D:D,1,0)</f>
        <v>#N/A</v>
      </c>
    </row>
    <row r="467" spans="19:19" x14ac:dyDescent="0.3">
      <c r="S467" s="60" t="e">
        <f>VLOOKUP(D467,'ALL SITES DOWN'!D:D,1,0)</f>
        <v>#N/A</v>
      </c>
    </row>
    <row r="468" spans="19:19" x14ac:dyDescent="0.3">
      <c r="S468" s="60" t="e">
        <f>VLOOKUP(D468,'ALL SITES DOWN'!D:D,1,0)</f>
        <v>#N/A</v>
      </c>
    </row>
    <row r="469" spans="19:19" x14ac:dyDescent="0.3">
      <c r="S469" s="60" t="e">
        <f>VLOOKUP(D469,'ALL SITES DOWN'!D:D,1,0)</f>
        <v>#N/A</v>
      </c>
    </row>
    <row r="470" spans="19:19" x14ac:dyDescent="0.3">
      <c r="S470" s="60" t="e">
        <f>VLOOKUP(D470,'ALL SITES DOWN'!D:D,1,0)</f>
        <v>#N/A</v>
      </c>
    </row>
    <row r="471" spans="19:19" x14ac:dyDescent="0.3">
      <c r="S471" s="60" t="e">
        <f>VLOOKUP(D471,'ALL SITES DOWN'!D:D,1,0)</f>
        <v>#N/A</v>
      </c>
    </row>
    <row r="472" spans="19:19" x14ac:dyDescent="0.3">
      <c r="S472" s="60" t="e">
        <f>VLOOKUP(D472,'ALL SITES DOWN'!D:D,1,0)</f>
        <v>#N/A</v>
      </c>
    </row>
    <row r="473" spans="19:19" x14ac:dyDescent="0.3">
      <c r="S473" s="60" t="e">
        <f>VLOOKUP(D473,'ALL SITES DOWN'!D:D,1,0)</f>
        <v>#N/A</v>
      </c>
    </row>
    <row r="474" spans="19:19" x14ac:dyDescent="0.3">
      <c r="S474" s="60" t="e">
        <f>VLOOKUP(D474,'ALL SITES DOWN'!D:D,1,0)</f>
        <v>#N/A</v>
      </c>
    </row>
    <row r="475" spans="19:19" x14ac:dyDescent="0.3">
      <c r="S475" s="60" t="e">
        <f>VLOOKUP(D475,'ALL SITES DOWN'!D:D,1,0)</f>
        <v>#N/A</v>
      </c>
    </row>
    <row r="476" spans="19:19" x14ac:dyDescent="0.3">
      <c r="S476" s="60" t="e">
        <f>VLOOKUP(D476,'ALL SITES DOWN'!D:D,1,0)</f>
        <v>#N/A</v>
      </c>
    </row>
    <row r="477" spans="19:19" x14ac:dyDescent="0.3">
      <c r="S477" s="60" t="e">
        <f>VLOOKUP(D477,'ALL SITES DOWN'!D:D,1,0)</f>
        <v>#N/A</v>
      </c>
    </row>
    <row r="478" spans="19:19" x14ac:dyDescent="0.3">
      <c r="S478" s="60" t="e">
        <f>VLOOKUP(D478,'ALL SITES DOWN'!D:D,1,0)</f>
        <v>#N/A</v>
      </c>
    </row>
    <row r="479" spans="19:19" x14ac:dyDescent="0.3">
      <c r="S479" s="60" t="e">
        <f>VLOOKUP(D479,'ALL SITES DOWN'!D:D,1,0)</f>
        <v>#N/A</v>
      </c>
    </row>
    <row r="480" spans="19:19" x14ac:dyDescent="0.3">
      <c r="S480" s="60" t="e">
        <f>VLOOKUP(D480,'ALL SITES DOWN'!D:D,1,0)</f>
        <v>#N/A</v>
      </c>
    </row>
    <row r="481" spans="19:19" x14ac:dyDescent="0.3">
      <c r="S481" s="60" t="e">
        <f>VLOOKUP(D481,'ALL SITES DOWN'!D:D,1,0)</f>
        <v>#N/A</v>
      </c>
    </row>
    <row r="482" spans="19:19" x14ac:dyDescent="0.3">
      <c r="S482" s="60" t="e">
        <f>VLOOKUP(D482,'ALL SITES DOWN'!D:D,1,0)</f>
        <v>#N/A</v>
      </c>
    </row>
    <row r="483" spans="19:19" x14ac:dyDescent="0.3">
      <c r="S483" s="60" t="e">
        <f>VLOOKUP(D483,'ALL SITES DOWN'!D:D,1,0)</f>
        <v>#N/A</v>
      </c>
    </row>
    <row r="484" spans="19:19" x14ac:dyDescent="0.3">
      <c r="S484" s="60" t="e">
        <f>VLOOKUP(D484,'ALL SITES DOWN'!D:D,1,0)</f>
        <v>#N/A</v>
      </c>
    </row>
    <row r="485" spans="19:19" x14ac:dyDescent="0.3">
      <c r="S485" s="60" t="e">
        <f>VLOOKUP(D485,'ALL SITES DOWN'!D:D,1,0)</f>
        <v>#N/A</v>
      </c>
    </row>
    <row r="486" spans="19:19" x14ac:dyDescent="0.3">
      <c r="S486" s="60" t="e">
        <f>VLOOKUP(D486,'ALL SITES DOWN'!D:D,1,0)</f>
        <v>#N/A</v>
      </c>
    </row>
    <row r="487" spans="19:19" x14ac:dyDescent="0.3">
      <c r="S487" s="60" t="e">
        <f>VLOOKUP(D487,'ALL SITES DOWN'!D:D,1,0)</f>
        <v>#N/A</v>
      </c>
    </row>
    <row r="488" spans="19:19" x14ac:dyDescent="0.3">
      <c r="S488" s="60" t="e">
        <f>VLOOKUP(D488,'ALL SITES DOWN'!D:D,1,0)</f>
        <v>#N/A</v>
      </c>
    </row>
    <row r="489" spans="19:19" x14ac:dyDescent="0.3">
      <c r="S489" s="60" t="e">
        <f>VLOOKUP(D489,'ALL SITES DOWN'!D:D,1,0)</f>
        <v>#N/A</v>
      </c>
    </row>
    <row r="490" spans="19:19" x14ac:dyDescent="0.3">
      <c r="S490" s="60" t="e">
        <f>VLOOKUP(D490,'ALL SITES DOWN'!D:D,1,0)</f>
        <v>#N/A</v>
      </c>
    </row>
    <row r="491" spans="19:19" x14ac:dyDescent="0.3">
      <c r="S491" s="60" t="e">
        <f>VLOOKUP(D491,'ALL SITES DOWN'!D:D,1,0)</f>
        <v>#N/A</v>
      </c>
    </row>
    <row r="492" spans="19:19" x14ac:dyDescent="0.3">
      <c r="S492" s="60" t="e">
        <f>VLOOKUP(D492,'ALL SITES DOWN'!D:D,1,0)</f>
        <v>#N/A</v>
      </c>
    </row>
    <row r="493" spans="19:19" x14ac:dyDescent="0.3">
      <c r="S493" s="60" t="e">
        <f>VLOOKUP(D493,'ALL SITES DOWN'!D:D,1,0)</f>
        <v>#N/A</v>
      </c>
    </row>
    <row r="494" spans="19:19" x14ac:dyDescent="0.3">
      <c r="S494" s="60" t="e">
        <f>VLOOKUP(D494,'ALL SITES DOWN'!D:D,1,0)</f>
        <v>#N/A</v>
      </c>
    </row>
    <row r="495" spans="19:19" x14ac:dyDescent="0.3">
      <c r="S495" s="60" t="e">
        <f>VLOOKUP(D495,'ALL SITES DOWN'!D:D,1,0)</f>
        <v>#N/A</v>
      </c>
    </row>
    <row r="496" spans="19:19" x14ac:dyDescent="0.3">
      <c r="S496" s="60" t="e">
        <f>VLOOKUP(D496,'ALL SITES DOWN'!D:D,1,0)</f>
        <v>#N/A</v>
      </c>
    </row>
    <row r="497" spans="19:19" x14ac:dyDescent="0.3">
      <c r="S497" s="60" t="e">
        <f>VLOOKUP(D497,'ALL SITES DOWN'!D:D,1,0)</f>
        <v>#N/A</v>
      </c>
    </row>
    <row r="498" spans="19:19" x14ac:dyDescent="0.3">
      <c r="S498" s="60" t="e">
        <f>VLOOKUP(D498,'ALL SITES DOWN'!D:D,1,0)</f>
        <v>#N/A</v>
      </c>
    </row>
    <row r="499" spans="19:19" x14ac:dyDescent="0.3">
      <c r="S499" s="60" t="e">
        <f>VLOOKUP(D499,'ALL SITES DOWN'!D:D,1,0)</f>
        <v>#N/A</v>
      </c>
    </row>
    <row r="500" spans="19:19" x14ac:dyDescent="0.3">
      <c r="S500" s="60" t="e">
        <f>VLOOKUP(D500,'ALL SITES DOWN'!D:D,1,0)</f>
        <v>#N/A</v>
      </c>
    </row>
    <row r="501" spans="19:19" x14ac:dyDescent="0.3">
      <c r="S501" s="60" t="e">
        <f>VLOOKUP(D501,'ALL SITES DOWN'!D:D,1,0)</f>
        <v>#N/A</v>
      </c>
    </row>
    <row r="502" spans="19:19" x14ac:dyDescent="0.3">
      <c r="S502" s="60" t="e">
        <f>VLOOKUP(D502,'ALL SITES DOWN'!D:D,1,0)</f>
        <v>#N/A</v>
      </c>
    </row>
    <row r="503" spans="19:19" x14ac:dyDescent="0.3">
      <c r="S503" s="60" t="e">
        <f>VLOOKUP(D503,'ALL SITES DOWN'!D:D,1,0)</f>
        <v>#N/A</v>
      </c>
    </row>
    <row r="504" spans="19:19" x14ac:dyDescent="0.3">
      <c r="S504" s="60" t="e">
        <f>VLOOKUP(D504,'ALL SITES DOWN'!D:D,1,0)</f>
        <v>#N/A</v>
      </c>
    </row>
    <row r="505" spans="19:19" x14ac:dyDescent="0.3">
      <c r="S505" s="60" t="e">
        <f>VLOOKUP(D505,'ALL SITES DOWN'!D:D,1,0)</f>
        <v>#N/A</v>
      </c>
    </row>
    <row r="506" spans="19:19" x14ac:dyDescent="0.3">
      <c r="S506" s="60" t="e">
        <f>VLOOKUP(D506,'ALL SITES DOWN'!D:D,1,0)</f>
        <v>#N/A</v>
      </c>
    </row>
    <row r="507" spans="19:19" x14ac:dyDescent="0.3">
      <c r="S507" s="60" t="e">
        <f>VLOOKUP(D507,'ALL SITES DOWN'!D:D,1,0)</f>
        <v>#N/A</v>
      </c>
    </row>
    <row r="508" spans="19:19" x14ac:dyDescent="0.3">
      <c r="S508" s="60" t="e">
        <f>VLOOKUP(D508,'ALL SITES DOWN'!D:D,1,0)</f>
        <v>#N/A</v>
      </c>
    </row>
    <row r="509" spans="19:19" x14ac:dyDescent="0.3">
      <c r="S509" s="60" t="e">
        <f>VLOOKUP(D509,'ALL SITES DOWN'!D:D,1,0)</f>
        <v>#N/A</v>
      </c>
    </row>
    <row r="510" spans="19:19" x14ac:dyDescent="0.3">
      <c r="S510" s="60" t="e">
        <f>VLOOKUP(D510,'ALL SITES DOWN'!D:D,1,0)</f>
        <v>#N/A</v>
      </c>
    </row>
    <row r="511" spans="19:19" x14ac:dyDescent="0.3">
      <c r="S511" s="60" t="e">
        <f>VLOOKUP(D511,'ALL SITES DOWN'!D:D,1,0)</f>
        <v>#N/A</v>
      </c>
    </row>
    <row r="512" spans="19:19" x14ac:dyDescent="0.3">
      <c r="S512" s="60" t="e">
        <f>VLOOKUP(D512,'ALL SITES DOWN'!D:D,1,0)</f>
        <v>#N/A</v>
      </c>
    </row>
    <row r="513" spans="19:19" x14ac:dyDescent="0.3">
      <c r="S513" s="60" t="e">
        <f>VLOOKUP(D513,'ALL SITES DOWN'!D:D,1,0)</f>
        <v>#N/A</v>
      </c>
    </row>
    <row r="514" spans="19:19" x14ac:dyDescent="0.3">
      <c r="S514" s="60" t="e">
        <f>VLOOKUP(D514,'ALL SITES DOWN'!D:D,1,0)</f>
        <v>#N/A</v>
      </c>
    </row>
    <row r="515" spans="19:19" x14ac:dyDescent="0.3">
      <c r="S515" s="60" t="e">
        <f>VLOOKUP(D515,'ALL SITES DOWN'!D:D,1,0)</f>
        <v>#N/A</v>
      </c>
    </row>
    <row r="516" spans="19:19" x14ac:dyDescent="0.3">
      <c r="S516" s="60" t="e">
        <f>VLOOKUP(D516,'ALL SITES DOWN'!D:D,1,0)</f>
        <v>#N/A</v>
      </c>
    </row>
    <row r="517" spans="19:19" x14ac:dyDescent="0.3">
      <c r="S517" s="60" t="e">
        <f>VLOOKUP(D517,'ALL SITES DOWN'!D:D,1,0)</f>
        <v>#N/A</v>
      </c>
    </row>
    <row r="518" spans="19:19" x14ac:dyDescent="0.3">
      <c r="S518" s="60" t="e">
        <f>VLOOKUP(D518,'ALL SITES DOWN'!D:D,1,0)</f>
        <v>#N/A</v>
      </c>
    </row>
    <row r="519" spans="19:19" x14ac:dyDescent="0.3">
      <c r="S519" s="60" t="e">
        <f>VLOOKUP(D519,'ALL SITES DOWN'!D:D,1,0)</f>
        <v>#N/A</v>
      </c>
    </row>
    <row r="520" spans="19:19" x14ac:dyDescent="0.3">
      <c r="S520" s="60" t="e">
        <f>VLOOKUP(D520,'ALL SITES DOWN'!D:D,1,0)</f>
        <v>#N/A</v>
      </c>
    </row>
    <row r="521" spans="19:19" x14ac:dyDescent="0.3">
      <c r="S521" s="60" t="e">
        <f>VLOOKUP(D521,'ALL SITES DOWN'!D:D,1,0)</f>
        <v>#N/A</v>
      </c>
    </row>
    <row r="522" spans="19:19" x14ac:dyDescent="0.3">
      <c r="S522" s="60" t="e">
        <f>VLOOKUP(D522,'ALL SITES DOWN'!D:D,1,0)</f>
        <v>#N/A</v>
      </c>
    </row>
    <row r="523" spans="19:19" x14ac:dyDescent="0.3">
      <c r="S523" s="60" t="e">
        <f>VLOOKUP(D523,'ALL SITES DOWN'!D:D,1,0)</f>
        <v>#N/A</v>
      </c>
    </row>
    <row r="524" spans="19:19" x14ac:dyDescent="0.3">
      <c r="S524" s="60" t="e">
        <f>VLOOKUP(D524,'ALL SITES DOWN'!D:D,1,0)</f>
        <v>#N/A</v>
      </c>
    </row>
    <row r="525" spans="19:19" x14ac:dyDescent="0.3">
      <c r="S525" s="60" t="e">
        <f>VLOOKUP(D525,'ALL SITES DOWN'!D:D,1,0)</f>
        <v>#N/A</v>
      </c>
    </row>
    <row r="526" spans="19:19" x14ac:dyDescent="0.3">
      <c r="S526" s="60" t="e">
        <f>VLOOKUP(D526,'ALL SITES DOWN'!D:D,1,0)</f>
        <v>#N/A</v>
      </c>
    </row>
    <row r="527" spans="19:19" x14ac:dyDescent="0.3">
      <c r="S527" s="60" t="e">
        <f>VLOOKUP(D527,'ALL SITES DOWN'!D:D,1,0)</f>
        <v>#N/A</v>
      </c>
    </row>
    <row r="528" spans="19:19" x14ac:dyDescent="0.3">
      <c r="S528" s="60" t="e">
        <f>VLOOKUP(D528,'ALL SITES DOWN'!D:D,1,0)</f>
        <v>#N/A</v>
      </c>
    </row>
    <row r="529" spans="19:19" x14ac:dyDescent="0.3">
      <c r="S529" s="60" t="e">
        <f>VLOOKUP(D529,'ALL SITES DOWN'!D:D,1,0)</f>
        <v>#N/A</v>
      </c>
    </row>
    <row r="530" spans="19:19" x14ac:dyDescent="0.3">
      <c r="S530" s="60" t="e">
        <f>VLOOKUP(D530,'ALL SITES DOWN'!D:D,1,0)</f>
        <v>#N/A</v>
      </c>
    </row>
    <row r="531" spans="19:19" x14ac:dyDescent="0.3">
      <c r="S531" s="60" t="e">
        <f>VLOOKUP(D531,'ALL SITES DOWN'!D:D,1,0)</f>
        <v>#N/A</v>
      </c>
    </row>
    <row r="532" spans="19:19" x14ac:dyDescent="0.3">
      <c r="S532" s="60" t="e">
        <f>VLOOKUP(D532,'ALL SITES DOWN'!D:D,1,0)</f>
        <v>#N/A</v>
      </c>
    </row>
    <row r="533" spans="19:19" x14ac:dyDescent="0.3">
      <c r="S533" s="60" t="e">
        <f>VLOOKUP(D533,'ALL SITES DOWN'!D:D,1,0)</f>
        <v>#N/A</v>
      </c>
    </row>
    <row r="534" spans="19:19" x14ac:dyDescent="0.3">
      <c r="S534" s="60" t="e">
        <f>VLOOKUP(D534,'ALL SITES DOWN'!D:D,1,0)</f>
        <v>#N/A</v>
      </c>
    </row>
    <row r="535" spans="19:19" x14ac:dyDescent="0.3">
      <c r="S535" s="60" t="e">
        <f>VLOOKUP(D535,'ALL SITES DOWN'!D:D,1,0)</f>
        <v>#N/A</v>
      </c>
    </row>
    <row r="536" spans="19:19" x14ac:dyDescent="0.3">
      <c r="S536" s="60" t="e">
        <f>VLOOKUP(D536,'ALL SITES DOWN'!D:D,1,0)</f>
        <v>#N/A</v>
      </c>
    </row>
    <row r="537" spans="19:19" x14ac:dyDescent="0.3">
      <c r="S537" s="60" t="e">
        <f>VLOOKUP(D537,'ALL SITES DOWN'!D:D,1,0)</f>
        <v>#N/A</v>
      </c>
    </row>
    <row r="538" spans="19:19" x14ac:dyDescent="0.3">
      <c r="S538" s="60" t="e">
        <f>VLOOKUP(D538,'ALL SITES DOWN'!D:D,1,0)</f>
        <v>#N/A</v>
      </c>
    </row>
    <row r="539" spans="19:19" x14ac:dyDescent="0.3">
      <c r="S539" s="60" t="e">
        <f>VLOOKUP(D539,'ALL SITES DOWN'!D:D,1,0)</f>
        <v>#N/A</v>
      </c>
    </row>
    <row r="540" spans="19:19" x14ac:dyDescent="0.3">
      <c r="S540" s="60" t="e">
        <f>VLOOKUP(D540,'ALL SITES DOWN'!D:D,1,0)</f>
        <v>#N/A</v>
      </c>
    </row>
    <row r="541" spans="19:19" x14ac:dyDescent="0.3">
      <c r="S541" s="60" t="e">
        <f>VLOOKUP(D541,'ALL SITES DOWN'!D:D,1,0)</f>
        <v>#N/A</v>
      </c>
    </row>
    <row r="542" spans="19:19" x14ac:dyDescent="0.3">
      <c r="S542" s="60" t="e">
        <f>VLOOKUP(D542,'ALL SITES DOWN'!D:D,1,0)</f>
        <v>#N/A</v>
      </c>
    </row>
    <row r="543" spans="19:19" x14ac:dyDescent="0.3">
      <c r="S543" s="60" t="e">
        <f>VLOOKUP(D543,'ALL SITES DOWN'!D:D,1,0)</f>
        <v>#N/A</v>
      </c>
    </row>
    <row r="544" spans="19:19" x14ac:dyDescent="0.3">
      <c r="S544" s="60" t="e">
        <f>VLOOKUP(D544,'ALL SITES DOWN'!D:D,1,0)</f>
        <v>#N/A</v>
      </c>
    </row>
    <row r="545" spans="19:19" x14ac:dyDescent="0.3">
      <c r="S545" s="60" t="e">
        <f>VLOOKUP(D545,'ALL SITES DOWN'!D:D,1,0)</f>
        <v>#N/A</v>
      </c>
    </row>
    <row r="546" spans="19:19" x14ac:dyDescent="0.3">
      <c r="S546" s="60" t="e">
        <f>VLOOKUP(D546,'ALL SITES DOWN'!D:D,1,0)</f>
        <v>#N/A</v>
      </c>
    </row>
    <row r="547" spans="19:19" x14ac:dyDescent="0.3">
      <c r="S547" s="60" t="e">
        <f>VLOOKUP(D547,'ALL SITES DOWN'!D:D,1,0)</f>
        <v>#N/A</v>
      </c>
    </row>
    <row r="548" spans="19:19" x14ac:dyDescent="0.3">
      <c r="S548" s="60" t="e">
        <f>VLOOKUP(D548,'ALL SITES DOWN'!D:D,1,0)</f>
        <v>#N/A</v>
      </c>
    </row>
    <row r="549" spans="19:19" x14ac:dyDescent="0.3">
      <c r="S549" s="60" t="e">
        <f>VLOOKUP(D549,'ALL SITES DOWN'!D:D,1,0)</f>
        <v>#N/A</v>
      </c>
    </row>
    <row r="550" spans="19:19" x14ac:dyDescent="0.3">
      <c r="S550" s="60" t="e">
        <f>VLOOKUP(D550,'ALL SITES DOWN'!D:D,1,0)</f>
        <v>#N/A</v>
      </c>
    </row>
    <row r="551" spans="19:19" x14ac:dyDescent="0.3">
      <c r="S551" s="60" t="e">
        <f>VLOOKUP(D551,'ALL SITES DOWN'!D:D,1,0)</f>
        <v>#N/A</v>
      </c>
    </row>
    <row r="552" spans="19:19" x14ac:dyDescent="0.3">
      <c r="S552" s="60" t="e">
        <f>VLOOKUP(D552,'ALL SITES DOWN'!D:D,1,0)</f>
        <v>#N/A</v>
      </c>
    </row>
    <row r="553" spans="19:19" x14ac:dyDescent="0.3">
      <c r="S553" s="60" t="e">
        <f>VLOOKUP(D553,'ALL SITES DOWN'!D:D,1,0)</f>
        <v>#N/A</v>
      </c>
    </row>
    <row r="554" spans="19:19" x14ac:dyDescent="0.3">
      <c r="S554" s="60" t="e">
        <f>VLOOKUP(D554,'ALL SITES DOWN'!D:D,1,0)</f>
        <v>#N/A</v>
      </c>
    </row>
    <row r="555" spans="19:19" x14ac:dyDescent="0.3">
      <c r="S555" s="60" t="e">
        <f>VLOOKUP(D555,'ALL SITES DOWN'!D:D,1,0)</f>
        <v>#N/A</v>
      </c>
    </row>
    <row r="556" spans="19:19" x14ac:dyDescent="0.3">
      <c r="S556" s="60" t="e">
        <f>VLOOKUP(D556,'ALL SITES DOWN'!D:D,1,0)</f>
        <v>#N/A</v>
      </c>
    </row>
    <row r="557" spans="19:19" x14ac:dyDescent="0.3">
      <c r="S557" s="60" t="e">
        <f>VLOOKUP(D557,'ALL SITES DOWN'!D:D,1,0)</f>
        <v>#N/A</v>
      </c>
    </row>
    <row r="558" spans="19:19" x14ac:dyDescent="0.3">
      <c r="S558" s="60" t="e">
        <f>VLOOKUP(D558,'ALL SITES DOWN'!D:D,1,0)</f>
        <v>#N/A</v>
      </c>
    </row>
    <row r="559" spans="19:19" x14ac:dyDescent="0.3">
      <c r="S559" s="60" t="e">
        <f>VLOOKUP(D559,'ALL SITES DOWN'!D:D,1,0)</f>
        <v>#N/A</v>
      </c>
    </row>
    <row r="560" spans="19:19" x14ac:dyDescent="0.3">
      <c r="S560" s="60" t="e">
        <f>VLOOKUP(D560,'ALL SITES DOWN'!D:D,1,0)</f>
        <v>#N/A</v>
      </c>
    </row>
    <row r="561" spans="19:19" x14ac:dyDescent="0.3">
      <c r="S561" s="60" t="e">
        <f>VLOOKUP(D561,'ALL SITES DOWN'!D:D,1,0)</f>
        <v>#N/A</v>
      </c>
    </row>
    <row r="562" spans="19:19" x14ac:dyDescent="0.3">
      <c r="S562" s="60" t="e">
        <f>VLOOKUP(D562,'ALL SITES DOWN'!D:D,1,0)</f>
        <v>#N/A</v>
      </c>
    </row>
    <row r="563" spans="19:19" x14ac:dyDescent="0.3">
      <c r="S563" s="60" t="e">
        <f>VLOOKUP(D563,'ALL SITES DOWN'!D:D,1,0)</f>
        <v>#N/A</v>
      </c>
    </row>
    <row r="564" spans="19:19" x14ac:dyDescent="0.3">
      <c r="S564" s="60" t="e">
        <f>VLOOKUP(D564,'ALL SITES DOWN'!D:D,1,0)</f>
        <v>#N/A</v>
      </c>
    </row>
    <row r="565" spans="19:19" x14ac:dyDescent="0.3">
      <c r="S565" s="60" t="e">
        <f>VLOOKUP(D565,'ALL SITES DOWN'!D:D,1,0)</f>
        <v>#N/A</v>
      </c>
    </row>
    <row r="566" spans="19:19" x14ac:dyDescent="0.3">
      <c r="S566" s="60" t="e">
        <f>VLOOKUP(D566,'ALL SITES DOWN'!D:D,1,0)</f>
        <v>#N/A</v>
      </c>
    </row>
    <row r="567" spans="19:19" x14ac:dyDescent="0.3">
      <c r="S567" s="60" t="e">
        <f>VLOOKUP(D567,'ALL SITES DOWN'!D:D,1,0)</f>
        <v>#N/A</v>
      </c>
    </row>
    <row r="568" spans="19:19" x14ac:dyDescent="0.3">
      <c r="S568" s="60" t="e">
        <f>VLOOKUP(D568,'ALL SITES DOWN'!D:D,1,0)</f>
        <v>#N/A</v>
      </c>
    </row>
    <row r="569" spans="19:19" x14ac:dyDescent="0.3">
      <c r="S569" s="60" t="e">
        <f>VLOOKUP(D569,'ALL SITES DOWN'!D:D,1,0)</f>
        <v>#N/A</v>
      </c>
    </row>
    <row r="570" spans="19:19" x14ac:dyDescent="0.3">
      <c r="S570" s="60" t="e">
        <f>VLOOKUP(D570,'ALL SITES DOWN'!D:D,1,0)</f>
        <v>#N/A</v>
      </c>
    </row>
    <row r="571" spans="19:19" x14ac:dyDescent="0.3">
      <c r="S571" s="60" t="e">
        <f>VLOOKUP(D571,'ALL SITES DOWN'!D:D,1,0)</f>
        <v>#N/A</v>
      </c>
    </row>
    <row r="572" spans="19:19" x14ac:dyDescent="0.3">
      <c r="S572" s="60" t="e">
        <f>VLOOKUP(D572,'ALL SITES DOWN'!D:D,1,0)</f>
        <v>#N/A</v>
      </c>
    </row>
    <row r="573" spans="19:19" x14ac:dyDescent="0.3">
      <c r="S573" s="60" t="e">
        <f>VLOOKUP(D573,'ALL SITES DOWN'!D:D,1,0)</f>
        <v>#N/A</v>
      </c>
    </row>
    <row r="574" spans="19:19" x14ac:dyDescent="0.3">
      <c r="S574" s="60" t="e">
        <f>VLOOKUP(D574,'ALL SITES DOWN'!D:D,1,0)</f>
        <v>#N/A</v>
      </c>
    </row>
    <row r="575" spans="19:19" x14ac:dyDescent="0.3">
      <c r="S575" s="60" t="e">
        <f>VLOOKUP(D575,'ALL SITES DOWN'!D:D,1,0)</f>
        <v>#N/A</v>
      </c>
    </row>
    <row r="576" spans="19:19" x14ac:dyDescent="0.3">
      <c r="S576" s="60" t="e">
        <f>VLOOKUP(D576,'ALL SITES DOWN'!D:D,1,0)</f>
        <v>#N/A</v>
      </c>
    </row>
    <row r="577" spans="19:19" x14ac:dyDescent="0.3">
      <c r="S577" s="60" t="e">
        <f>VLOOKUP(D577,'ALL SITES DOWN'!D:D,1,0)</f>
        <v>#N/A</v>
      </c>
    </row>
    <row r="578" spans="19:19" x14ac:dyDescent="0.3">
      <c r="S578" s="60" t="e">
        <f>VLOOKUP(D578,'ALL SITES DOWN'!D:D,1,0)</f>
        <v>#N/A</v>
      </c>
    </row>
    <row r="579" spans="19:19" x14ac:dyDescent="0.3">
      <c r="S579" s="60" t="e">
        <f>VLOOKUP(D579,'ALL SITES DOWN'!D:D,1,0)</f>
        <v>#N/A</v>
      </c>
    </row>
    <row r="580" spans="19:19" x14ac:dyDescent="0.3">
      <c r="S580" s="60" t="e">
        <f>VLOOKUP(D580,'ALL SITES DOWN'!D:D,1,0)</f>
        <v>#N/A</v>
      </c>
    </row>
    <row r="581" spans="19:19" x14ac:dyDescent="0.3">
      <c r="S581" s="60" t="e">
        <f>VLOOKUP(D581,'ALL SITES DOWN'!D:D,1,0)</f>
        <v>#N/A</v>
      </c>
    </row>
    <row r="582" spans="19:19" x14ac:dyDescent="0.3">
      <c r="S582" s="60" t="e">
        <f>VLOOKUP(D582,'ALL SITES DOWN'!D:D,1,0)</f>
        <v>#N/A</v>
      </c>
    </row>
    <row r="583" spans="19:19" x14ac:dyDescent="0.3">
      <c r="S583" s="60" t="e">
        <f>VLOOKUP(D583,'ALL SITES DOWN'!D:D,1,0)</f>
        <v>#N/A</v>
      </c>
    </row>
    <row r="584" spans="19:19" x14ac:dyDescent="0.3">
      <c r="S584" s="60" t="e">
        <f>VLOOKUP(D584,'ALL SITES DOWN'!D:D,1,0)</f>
        <v>#N/A</v>
      </c>
    </row>
    <row r="585" spans="19:19" x14ac:dyDescent="0.3">
      <c r="S585" s="60" t="e">
        <f>VLOOKUP(D585,'ALL SITES DOWN'!D:D,1,0)</f>
        <v>#N/A</v>
      </c>
    </row>
    <row r="586" spans="19:19" x14ac:dyDescent="0.3">
      <c r="S586" s="60" t="e">
        <f>VLOOKUP(D586,'ALL SITES DOWN'!D:D,1,0)</f>
        <v>#N/A</v>
      </c>
    </row>
    <row r="587" spans="19:19" x14ac:dyDescent="0.3">
      <c r="S587" s="60" t="e">
        <f>VLOOKUP(D587,'ALL SITES DOWN'!D:D,1,0)</f>
        <v>#N/A</v>
      </c>
    </row>
    <row r="588" spans="19:19" x14ac:dyDescent="0.3">
      <c r="S588" s="60" t="e">
        <f>VLOOKUP(D588,'ALL SITES DOWN'!D:D,1,0)</f>
        <v>#N/A</v>
      </c>
    </row>
    <row r="589" spans="19:19" x14ac:dyDescent="0.3">
      <c r="S589" s="60" t="e">
        <f>VLOOKUP(D589,'ALL SITES DOWN'!D:D,1,0)</f>
        <v>#N/A</v>
      </c>
    </row>
    <row r="590" spans="19:19" x14ac:dyDescent="0.3">
      <c r="S590" s="60" t="e">
        <f>VLOOKUP(D590,'ALL SITES DOWN'!D:D,1,0)</f>
        <v>#N/A</v>
      </c>
    </row>
    <row r="591" spans="19:19" x14ac:dyDescent="0.3">
      <c r="S591" s="60" t="e">
        <f>VLOOKUP(D591,'ALL SITES DOWN'!D:D,1,0)</f>
        <v>#N/A</v>
      </c>
    </row>
    <row r="592" spans="19:19" x14ac:dyDescent="0.3">
      <c r="S592" s="60" t="e">
        <f>VLOOKUP(D592,'ALL SITES DOWN'!D:D,1,0)</f>
        <v>#N/A</v>
      </c>
    </row>
    <row r="593" spans="19:19" x14ac:dyDescent="0.3">
      <c r="S593" s="60" t="e">
        <f>VLOOKUP(D593,'ALL SITES DOWN'!D:D,1,0)</f>
        <v>#N/A</v>
      </c>
    </row>
    <row r="594" spans="19:19" x14ac:dyDescent="0.3">
      <c r="S594" s="60" t="e">
        <f>VLOOKUP(D594,'ALL SITES DOWN'!D:D,1,0)</f>
        <v>#N/A</v>
      </c>
    </row>
    <row r="595" spans="19:19" x14ac:dyDescent="0.3">
      <c r="S595" s="60" t="e">
        <f>VLOOKUP(D595,'ALL SITES DOWN'!D:D,1,0)</f>
        <v>#N/A</v>
      </c>
    </row>
    <row r="596" spans="19:19" x14ac:dyDescent="0.3">
      <c r="S596" s="60" t="e">
        <f>VLOOKUP(D596,'ALL SITES DOWN'!D:D,1,0)</f>
        <v>#N/A</v>
      </c>
    </row>
    <row r="597" spans="19:19" x14ac:dyDescent="0.3">
      <c r="S597" s="60" t="e">
        <f>VLOOKUP(D597,'ALL SITES DOWN'!D:D,1,0)</f>
        <v>#N/A</v>
      </c>
    </row>
    <row r="598" spans="19:19" x14ac:dyDescent="0.3">
      <c r="S598" s="60" t="e">
        <f>VLOOKUP(D598,'ALL SITES DOWN'!D:D,1,0)</f>
        <v>#N/A</v>
      </c>
    </row>
    <row r="599" spans="19:19" x14ac:dyDescent="0.3">
      <c r="S599" s="60" t="e">
        <f>VLOOKUP(D599,'ALL SITES DOWN'!D:D,1,0)</f>
        <v>#N/A</v>
      </c>
    </row>
    <row r="600" spans="19:19" x14ac:dyDescent="0.3">
      <c r="S600" s="60" t="e">
        <f>VLOOKUP(D600,'ALL SITES DOWN'!D:D,1,0)</f>
        <v>#N/A</v>
      </c>
    </row>
    <row r="601" spans="19:19" x14ac:dyDescent="0.3">
      <c r="S601" s="60" t="e">
        <f>VLOOKUP(D601,'ALL SITES DOWN'!D:D,1,0)</f>
        <v>#N/A</v>
      </c>
    </row>
    <row r="602" spans="19:19" x14ac:dyDescent="0.3">
      <c r="S602" s="60" t="e">
        <f>VLOOKUP(D602,'ALL SITES DOWN'!D:D,1,0)</f>
        <v>#N/A</v>
      </c>
    </row>
    <row r="603" spans="19:19" x14ac:dyDescent="0.3">
      <c r="S603" s="60" t="e">
        <f>VLOOKUP(D603,'ALL SITES DOWN'!D:D,1,0)</f>
        <v>#N/A</v>
      </c>
    </row>
    <row r="604" spans="19:19" x14ac:dyDescent="0.3">
      <c r="S604" s="60" t="e">
        <f>VLOOKUP(D604,'ALL SITES DOWN'!D:D,1,0)</f>
        <v>#N/A</v>
      </c>
    </row>
    <row r="605" spans="19:19" x14ac:dyDescent="0.3">
      <c r="S605" s="60" t="e">
        <f>VLOOKUP(D605,'ALL SITES DOWN'!D:D,1,0)</f>
        <v>#N/A</v>
      </c>
    </row>
    <row r="606" spans="19:19" x14ac:dyDescent="0.3">
      <c r="S606" s="60" t="e">
        <f>VLOOKUP(D606,'ALL SITES DOWN'!D:D,1,0)</f>
        <v>#N/A</v>
      </c>
    </row>
    <row r="607" spans="19:19" x14ac:dyDescent="0.3">
      <c r="S607" s="60" t="e">
        <f>VLOOKUP(D607,'ALL SITES DOWN'!D:D,1,0)</f>
        <v>#N/A</v>
      </c>
    </row>
    <row r="608" spans="19:19" x14ac:dyDescent="0.3">
      <c r="S608" s="60" t="e">
        <f>VLOOKUP(D608,'ALL SITES DOWN'!D:D,1,0)</f>
        <v>#N/A</v>
      </c>
    </row>
    <row r="609" spans="19:19" x14ac:dyDescent="0.3">
      <c r="S609" s="60" t="e">
        <f>VLOOKUP(D609,'ALL SITES DOWN'!D:D,1,0)</f>
        <v>#N/A</v>
      </c>
    </row>
    <row r="610" spans="19:19" x14ac:dyDescent="0.3">
      <c r="S610" s="60" t="e">
        <f>VLOOKUP(D610,'ALL SITES DOWN'!D:D,1,0)</f>
        <v>#N/A</v>
      </c>
    </row>
    <row r="611" spans="19:19" x14ac:dyDescent="0.3">
      <c r="S611" s="60" t="e">
        <f>VLOOKUP(D611,'ALL SITES DOWN'!D:D,1,0)</f>
        <v>#N/A</v>
      </c>
    </row>
    <row r="612" spans="19:19" x14ac:dyDescent="0.3">
      <c r="S612" s="60" t="e">
        <f>VLOOKUP(D612,'ALL SITES DOWN'!D:D,1,0)</f>
        <v>#N/A</v>
      </c>
    </row>
    <row r="613" spans="19:19" x14ac:dyDescent="0.3">
      <c r="S613" s="60" t="e">
        <f>VLOOKUP(D613,'ALL SITES DOWN'!D:D,1,0)</f>
        <v>#N/A</v>
      </c>
    </row>
    <row r="614" spans="19:19" x14ac:dyDescent="0.3">
      <c r="S614" s="60" t="e">
        <f>VLOOKUP(D614,'ALL SITES DOWN'!D:D,1,0)</f>
        <v>#N/A</v>
      </c>
    </row>
    <row r="615" spans="19:19" x14ac:dyDescent="0.3">
      <c r="S615" s="60" t="e">
        <f>VLOOKUP(D615,'ALL SITES DOWN'!D:D,1,0)</f>
        <v>#N/A</v>
      </c>
    </row>
    <row r="616" spans="19:19" x14ac:dyDescent="0.3">
      <c r="S616" s="60" t="e">
        <f>VLOOKUP(D616,'ALL SITES DOWN'!D:D,1,0)</f>
        <v>#N/A</v>
      </c>
    </row>
    <row r="617" spans="19:19" x14ac:dyDescent="0.3">
      <c r="S617" s="60" t="e">
        <f>VLOOKUP(D617,'ALL SITES DOWN'!D:D,1,0)</f>
        <v>#N/A</v>
      </c>
    </row>
    <row r="618" spans="19:19" x14ac:dyDescent="0.3">
      <c r="S618" s="60" t="e">
        <f>VLOOKUP(D618,'ALL SITES DOWN'!D:D,1,0)</f>
        <v>#N/A</v>
      </c>
    </row>
    <row r="619" spans="19:19" x14ac:dyDescent="0.3">
      <c r="S619" s="60" t="e">
        <f>VLOOKUP(D619,'ALL SITES DOWN'!D:D,1,0)</f>
        <v>#N/A</v>
      </c>
    </row>
    <row r="620" spans="19:19" x14ac:dyDescent="0.3">
      <c r="S620" s="60" t="e">
        <f>VLOOKUP(D620,'ALL SITES DOWN'!D:D,1,0)</f>
        <v>#N/A</v>
      </c>
    </row>
    <row r="621" spans="19:19" x14ac:dyDescent="0.3">
      <c r="S621" s="60" t="e">
        <f>VLOOKUP(D621,'ALL SITES DOWN'!D:D,1,0)</f>
        <v>#N/A</v>
      </c>
    </row>
    <row r="622" spans="19:19" x14ac:dyDescent="0.3">
      <c r="S622" s="60" t="e">
        <f>VLOOKUP(D622,'ALL SITES DOWN'!D:D,1,0)</f>
        <v>#N/A</v>
      </c>
    </row>
    <row r="623" spans="19:19" x14ac:dyDescent="0.3">
      <c r="S623" s="60" t="e">
        <f>VLOOKUP(D623,'ALL SITES DOWN'!D:D,1,0)</f>
        <v>#N/A</v>
      </c>
    </row>
    <row r="624" spans="19:19" x14ac:dyDescent="0.3">
      <c r="S624" s="60" t="e">
        <f>VLOOKUP(D624,'ALL SITES DOWN'!D:D,1,0)</f>
        <v>#N/A</v>
      </c>
    </row>
    <row r="625" spans="19:19" x14ac:dyDescent="0.3">
      <c r="S625" s="60" t="e">
        <f>VLOOKUP(D625,'ALL SITES DOWN'!D:D,1,0)</f>
        <v>#N/A</v>
      </c>
    </row>
    <row r="626" spans="19:19" x14ac:dyDescent="0.3">
      <c r="S626" s="60" t="e">
        <f>VLOOKUP(D626,'ALL SITES DOWN'!D:D,1,0)</f>
        <v>#N/A</v>
      </c>
    </row>
    <row r="627" spans="19:19" x14ac:dyDescent="0.3">
      <c r="S627" s="60" t="e">
        <f>VLOOKUP(D627,'ALL SITES DOWN'!D:D,1,0)</f>
        <v>#N/A</v>
      </c>
    </row>
    <row r="628" spans="19:19" x14ac:dyDescent="0.3">
      <c r="S628" s="60" t="e">
        <f>VLOOKUP(D628,'ALL SITES DOWN'!D:D,1,0)</f>
        <v>#N/A</v>
      </c>
    </row>
    <row r="629" spans="19:19" x14ac:dyDescent="0.3">
      <c r="S629" s="60" t="e">
        <f>VLOOKUP(D629,'ALL SITES DOWN'!D:D,1,0)</f>
        <v>#N/A</v>
      </c>
    </row>
    <row r="630" spans="19:19" x14ac:dyDescent="0.3">
      <c r="S630" s="60" t="e">
        <f>VLOOKUP(D630,'ALL SITES DOWN'!D:D,1,0)</f>
        <v>#N/A</v>
      </c>
    </row>
    <row r="631" spans="19:19" x14ac:dyDescent="0.3">
      <c r="S631" s="60" t="e">
        <f>VLOOKUP(D631,'ALL SITES DOWN'!D:D,1,0)</f>
        <v>#N/A</v>
      </c>
    </row>
    <row r="632" spans="19:19" x14ac:dyDescent="0.3">
      <c r="S632" s="60" t="e">
        <f>VLOOKUP(D632,'ALL SITES DOWN'!D:D,1,0)</f>
        <v>#N/A</v>
      </c>
    </row>
    <row r="633" spans="19:19" x14ac:dyDescent="0.3">
      <c r="S633" s="60" t="e">
        <f>VLOOKUP(D633,'ALL SITES DOWN'!D:D,1,0)</f>
        <v>#N/A</v>
      </c>
    </row>
    <row r="634" spans="19:19" x14ac:dyDescent="0.3">
      <c r="S634" s="60" t="e">
        <f>VLOOKUP(D634,'ALL SITES DOWN'!D:D,1,0)</f>
        <v>#N/A</v>
      </c>
    </row>
    <row r="635" spans="19:19" x14ac:dyDescent="0.3">
      <c r="S635" s="60" t="e">
        <f>VLOOKUP(D635,'ALL SITES DOWN'!D:D,1,0)</f>
        <v>#N/A</v>
      </c>
    </row>
    <row r="636" spans="19:19" x14ac:dyDescent="0.3">
      <c r="S636" s="60" t="e">
        <f>VLOOKUP(D636,'ALL SITES DOWN'!D:D,1,0)</f>
        <v>#N/A</v>
      </c>
    </row>
    <row r="637" spans="19:19" x14ac:dyDescent="0.3">
      <c r="S637" s="60" t="e">
        <f>VLOOKUP(D637,'ALL SITES DOWN'!D:D,1,0)</f>
        <v>#N/A</v>
      </c>
    </row>
    <row r="638" spans="19:19" x14ac:dyDescent="0.3">
      <c r="S638" s="60" t="e">
        <f>VLOOKUP(D638,'ALL SITES DOWN'!D:D,1,0)</f>
        <v>#N/A</v>
      </c>
    </row>
    <row r="639" spans="19:19" x14ac:dyDescent="0.3">
      <c r="S639" s="60" t="e">
        <f>VLOOKUP(D639,'ALL SITES DOWN'!D:D,1,0)</f>
        <v>#N/A</v>
      </c>
    </row>
    <row r="640" spans="19:19" x14ac:dyDescent="0.3">
      <c r="S640" s="60" t="e">
        <f>VLOOKUP(D640,'ALL SITES DOWN'!D:D,1,0)</f>
        <v>#N/A</v>
      </c>
    </row>
    <row r="641" spans="19:19" x14ac:dyDescent="0.3">
      <c r="S641" s="60" t="e">
        <f>VLOOKUP(D641,'ALL SITES DOWN'!D:D,1,0)</f>
        <v>#N/A</v>
      </c>
    </row>
    <row r="642" spans="19:19" x14ac:dyDescent="0.3">
      <c r="S642" s="60" t="e">
        <f>VLOOKUP(D642,'ALL SITES DOWN'!D:D,1,0)</f>
        <v>#N/A</v>
      </c>
    </row>
    <row r="643" spans="19:19" x14ac:dyDescent="0.3">
      <c r="S643" s="60" t="e">
        <f>VLOOKUP(D643,'ALL SITES DOWN'!D:D,1,0)</f>
        <v>#N/A</v>
      </c>
    </row>
    <row r="644" spans="19:19" x14ac:dyDescent="0.3">
      <c r="S644" s="60" t="e">
        <f>VLOOKUP(D644,'ALL SITES DOWN'!D:D,1,0)</f>
        <v>#N/A</v>
      </c>
    </row>
    <row r="645" spans="19:19" x14ac:dyDescent="0.3">
      <c r="S645" s="60" t="e">
        <f>VLOOKUP(D645,'ALL SITES DOWN'!D:D,1,0)</f>
        <v>#N/A</v>
      </c>
    </row>
    <row r="646" spans="19:19" x14ac:dyDescent="0.3">
      <c r="S646" s="60" t="e">
        <f>VLOOKUP(D646,'ALL SITES DOWN'!D:D,1,0)</f>
        <v>#N/A</v>
      </c>
    </row>
    <row r="647" spans="19:19" x14ac:dyDescent="0.3">
      <c r="S647" s="60" t="e">
        <f>VLOOKUP(D647,'ALL SITES DOWN'!D:D,1,0)</f>
        <v>#N/A</v>
      </c>
    </row>
    <row r="648" spans="19:19" x14ac:dyDescent="0.3">
      <c r="S648" s="60" t="e">
        <f>VLOOKUP(D648,'ALL SITES DOWN'!D:D,1,0)</f>
        <v>#N/A</v>
      </c>
    </row>
    <row r="649" spans="19:19" x14ac:dyDescent="0.3">
      <c r="S649" s="60" t="e">
        <f>VLOOKUP(D649,'ALL SITES DOWN'!D:D,1,0)</f>
        <v>#N/A</v>
      </c>
    </row>
    <row r="650" spans="19:19" x14ac:dyDescent="0.3">
      <c r="S650" s="60" t="e">
        <f>VLOOKUP(D650,'ALL SITES DOWN'!D:D,1,0)</f>
        <v>#N/A</v>
      </c>
    </row>
    <row r="651" spans="19:19" x14ac:dyDescent="0.3">
      <c r="S651" s="60" t="e">
        <f>VLOOKUP(D651,'ALL SITES DOWN'!D:D,1,0)</f>
        <v>#N/A</v>
      </c>
    </row>
    <row r="652" spans="19:19" x14ac:dyDescent="0.3">
      <c r="S652" s="60" t="e">
        <f>VLOOKUP(D652,'ALL SITES DOWN'!D:D,1,0)</f>
        <v>#N/A</v>
      </c>
    </row>
    <row r="653" spans="19:19" x14ac:dyDescent="0.3">
      <c r="S653" s="60" t="e">
        <f>VLOOKUP(D653,'ALL SITES DOWN'!D:D,1,0)</f>
        <v>#N/A</v>
      </c>
    </row>
    <row r="654" spans="19:19" x14ac:dyDescent="0.3">
      <c r="S654" s="60" t="e">
        <f>VLOOKUP(D654,'ALL SITES DOWN'!D:D,1,0)</f>
        <v>#N/A</v>
      </c>
    </row>
    <row r="655" spans="19:19" x14ac:dyDescent="0.3">
      <c r="S655" s="60" t="e">
        <f>VLOOKUP(D655,'ALL SITES DOWN'!D:D,1,0)</f>
        <v>#N/A</v>
      </c>
    </row>
    <row r="656" spans="19:19" x14ac:dyDescent="0.3">
      <c r="S656" s="60" t="e">
        <f>VLOOKUP(D656,'ALL SITES DOWN'!D:D,1,0)</f>
        <v>#N/A</v>
      </c>
    </row>
    <row r="657" spans="19:19" x14ac:dyDescent="0.3">
      <c r="S657" s="60" t="e">
        <f>VLOOKUP(D657,'ALL SITES DOWN'!D:D,1,0)</f>
        <v>#N/A</v>
      </c>
    </row>
    <row r="658" spans="19:19" x14ac:dyDescent="0.3">
      <c r="S658" s="60" t="e">
        <f>VLOOKUP(D658,'ALL SITES DOWN'!D:D,1,0)</f>
        <v>#N/A</v>
      </c>
    </row>
    <row r="659" spans="19:19" x14ac:dyDescent="0.3">
      <c r="S659" s="60" t="e">
        <f>VLOOKUP(D659,'ALL SITES DOWN'!D:D,1,0)</f>
        <v>#N/A</v>
      </c>
    </row>
    <row r="660" spans="19:19" x14ac:dyDescent="0.3">
      <c r="S660" s="60" t="e">
        <f>VLOOKUP(D660,'ALL SITES DOWN'!D:D,1,0)</f>
        <v>#N/A</v>
      </c>
    </row>
    <row r="661" spans="19:19" x14ac:dyDescent="0.3">
      <c r="S661" s="60" t="e">
        <f>VLOOKUP(D661,'ALL SITES DOWN'!D:D,1,0)</f>
        <v>#N/A</v>
      </c>
    </row>
    <row r="662" spans="19:19" x14ac:dyDescent="0.3">
      <c r="S662" s="60" t="e">
        <f>VLOOKUP(D662,'ALL SITES DOWN'!D:D,1,0)</f>
        <v>#N/A</v>
      </c>
    </row>
    <row r="663" spans="19:19" x14ac:dyDescent="0.3">
      <c r="S663" s="60" t="e">
        <f>VLOOKUP(D663,'ALL SITES DOWN'!D:D,1,0)</f>
        <v>#N/A</v>
      </c>
    </row>
    <row r="664" spans="19:19" x14ac:dyDescent="0.3">
      <c r="S664" s="60" t="e">
        <f>VLOOKUP(D664,'ALL SITES DOWN'!D:D,1,0)</f>
        <v>#N/A</v>
      </c>
    </row>
    <row r="665" spans="19:19" x14ac:dyDescent="0.3">
      <c r="S665" s="60" t="e">
        <f>VLOOKUP(D665,'ALL SITES DOWN'!D:D,1,0)</f>
        <v>#N/A</v>
      </c>
    </row>
    <row r="666" spans="19:19" x14ac:dyDescent="0.3">
      <c r="S666" s="60" t="e">
        <f>VLOOKUP(D666,'ALL SITES DOWN'!D:D,1,0)</f>
        <v>#N/A</v>
      </c>
    </row>
    <row r="667" spans="19:19" x14ac:dyDescent="0.3">
      <c r="S667" s="60" t="e">
        <f>VLOOKUP(D667,'ALL SITES DOWN'!D:D,1,0)</f>
        <v>#N/A</v>
      </c>
    </row>
    <row r="668" spans="19:19" x14ac:dyDescent="0.3">
      <c r="S668" s="60" t="e">
        <f>VLOOKUP(D668,'ALL SITES DOWN'!D:D,1,0)</f>
        <v>#N/A</v>
      </c>
    </row>
    <row r="669" spans="19:19" x14ac:dyDescent="0.3">
      <c r="S669" s="60" t="e">
        <f>VLOOKUP(D669,'ALL SITES DOWN'!D:D,1,0)</f>
        <v>#N/A</v>
      </c>
    </row>
    <row r="670" spans="19:19" x14ac:dyDescent="0.3">
      <c r="S670" s="60" t="e">
        <f>VLOOKUP(D670,'ALL SITES DOWN'!D:D,1,0)</f>
        <v>#N/A</v>
      </c>
    </row>
    <row r="671" spans="19:19" x14ac:dyDescent="0.3">
      <c r="S671" s="60" t="e">
        <f>VLOOKUP(D671,'ALL SITES DOWN'!D:D,1,0)</f>
        <v>#N/A</v>
      </c>
    </row>
    <row r="672" spans="19:19" x14ac:dyDescent="0.3">
      <c r="S672" s="60" t="e">
        <f>VLOOKUP(D672,'ALL SITES DOWN'!D:D,1,0)</f>
        <v>#N/A</v>
      </c>
    </row>
    <row r="673" spans="19:19" x14ac:dyDescent="0.3">
      <c r="S673" s="60" t="e">
        <f>VLOOKUP(D673,'ALL SITES DOWN'!D:D,1,0)</f>
        <v>#N/A</v>
      </c>
    </row>
    <row r="674" spans="19:19" x14ac:dyDescent="0.3">
      <c r="S674" s="60" t="e">
        <f>VLOOKUP(D674,'ALL SITES DOWN'!D:D,1,0)</f>
        <v>#N/A</v>
      </c>
    </row>
    <row r="675" spans="19:19" x14ac:dyDescent="0.3">
      <c r="S675" s="60" t="e">
        <f>VLOOKUP(D675,'ALL SITES DOWN'!D:D,1,0)</f>
        <v>#N/A</v>
      </c>
    </row>
    <row r="676" spans="19:19" x14ac:dyDescent="0.3">
      <c r="S676" s="60" t="e">
        <f>VLOOKUP(D676,'ALL SITES DOWN'!D:D,1,0)</f>
        <v>#N/A</v>
      </c>
    </row>
    <row r="677" spans="19:19" x14ac:dyDescent="0.3">
      <c r="S677" s="60" t="e">
        <f>VLOOKUP(D677,'ALL SITES DOWN'!D:D,1,0)</f>
        <v>#N/A</v>
      </c>
    </row>
    <row r="678" spans="19:19" x14ac:dyDescent="0.3">
      <c r="S678" s="60" t="e">
        <f>VLOOKUP(D678,'ALL SITES DOWN'!D:D,1,0)</f>
        <v>#N/A</v>
      </c>
    </row>
    <row r="679" spans="19:19" x14ac:dyDescent="0.3">
      <c r="S679" s="60" t="e">
        <f>VLOOKUP(D679,'ALL SITES DOWN'!D:D,1,0)</f>
        <v>#N/A</v>
      </c>
    </row>
    <row r="680" spans="19:19" x14ac:dyDescent="0.3">
      <c r="S680" s="60" t="e">
        <f>VLOOKUP(D680,'ALL SITES DOWN'!D:D,1,0)</f>
        <v>#N/A</v>
      </c>
    </row>
    <row r="681" spans="19:19" x14ac:dyDescent="0.3">
      <c r="S681" s="60" t="e">
        <f>VLOOKUP(D681,'ALL SITES DOWN'!D:D,1,0)</f>
        <v>#N/A</v>
      </c>
    </row>
    <row r="682" spans="19:19" x14ac:dyDescent="0.3">
      <c r="S682" s="60" t="e">
        <f>VLOOKUP(D682,'ALL SITES DOWN'!D:D,1,0)</f>
        <v>#N/A</v>
      </c>
    </row>
    <row r="683" spans="19:19" x14ac:dyDescent="0.3">
      <c r="S683" s="60" t="e">
        <f>VLOOKUP(D683,'ALL SITES DOWN'!D:D,1,0)</f>
        <v>#N/A</v>
      </c>
    </row>
    <row r="684" spans="19:19" x14ac:dyDescent="0.3">
      <c r="S684" s="60" t="e">
        <f>VLOOKUP(D684,'ALL SITES DOWN'!D:D,1,0)</f>
        <v>#N/A</v>
      </c>
    </row>
    <row r="685" spans="19:19" x14ac:dyDescent="0.3">
      <c r="S685" s="60" t="e">
        <f>VLOOKUP(D685,'ALL SITES DOWN'!D:D,1,0)</f>
        <v>#N/A</v>
      </c>
    </row>
    <row r="686" spans="19:19" x14ac:dyDescent="0.3">
      <c r="S686" s="60" t="e">
        <f>VLOOKUP(D686,'ALL SITES DOWN'!D:D,1,0)</f>
        <v>#N/A</v>
      </c>
    </row>
    <row r="687" spans="19:19" x14ac:dyDescent="0.3">
      <c r="S687" s="60" t="e">
        <f>VLOOKUP(D687,'ALL SITES DOWN'!D:D,1,0)</f>
        <v>#N/A</v>
      </c>
    </row>
    <row r="688" spans="19:19" x14ac:dyDescent="0.3">
      <c r="S688" s="60" t="e">
        <f>VLOOKUP(D688,'ALL SITES DOWN'!D:D,1,0)</f>
        <v>#N/A</v>
      </c>
    </row>
    <row r="689" spans="19:19" x14ac:dyDescent="0.3">
      <c r="S689" s="60" t="e">
        <f>VLOOKUP(D689,'ALL SITES DOWN'!D:D,1,0)</f>
        <v>#N/A</v>
      </c>
    </row>
    <row r="690" spans="19:19" x14ac:dyDescent="0.3">
      <c r="S690" s="60" t="e">
        <f>VLOOKUP(D690,'ALL SITES DOWN'!D:D,1,0)</f>
        <v>#N/A</v>
      </c>
    </row>
    <row r="691" spans="19:19" x14ac:dyDescent="0.3">
      <c r="S691" s="60" t="e">
        <f>VLOOKUP(D691,'ALL SITES DOWN'!D:D,1,0)</f>
        <v>#N/A</v>
      </c>
    </row>
    <row r="692" spans="19:19" x14ac:dyDescent="0.3">
      <c r="S692" s="60" t="e">
        <f>VLOOKUP(D692,'ALL SITES DOWN'!D:D,1,0)</f>
        <v>#N/A</v>
      </c>
    </row>
    <row r="693" spans="19:19" x14ac:dyDescent="0.3">
      <c r="S693" s="60" t="e">
        <f>VLOOKUP(D693,'ALL SITES DOWN'!D:D,1,0)</f>
        <v>#N/A</v>
      </c>
    </row>
    <row r="694" spans="19:19" x14ac:dyDescent="0.3">
      <c r="S694" s="60" t="e">
        <f>VLOOKUP(D694,'ALL SITES DOWN'!D:D,1,0)</f>
        <v>#N/A</v>
      </c>
    </row>
    <row r="695" spans="19:19" x14ac:dyDescent="0.3">
      <c r="S695" s="60" t="e">
        <f>VLOOKUP(D695,'ALL SITES DOWN'!D:D,1,0)</f>
        <v>#N/A</v>
      </c>
    </row>
    <row r="696" spans="19:19" x14ac:dyDescent="0.3">
      <c r="S696" s="60" t="e">
        <f>VLOOKUP(D696,'ALL SITES DOWN'!D:D,1,0)</f>
        <v>#N/A</v>
      </c>
    </row>
    <row r="697" spans="19:19" x14ac:dyDescent="0.3">
      <c r="S697" s="60" t="e">
        <f>VLOOKUP(D697,'ALL SITES DOWN'!D:D,1,0)</f>
        <v>#N/A</v>
      </c>
    </row>
    <row r="698" spans="19:19" x14ac:dyDescent="0.3">
      <c r="S698" s="60" t="e">
        <f>VLOOKUP(D698,'ALL SITES DOWN'!D:D,1,0)</f>
        <v>#N/A</v>
      </c>
    </row>
    <row r="699" spans="19:19" x14ac:dyDescent="0.3">
      <c r="S699" s="60" t="e">
        <f>VLOOKUP(D699,'ALL SITES DOWN'!D:D,1,0)</f>
        <v>#N/A</v>
      </c>
    </row>
    <row r="700" spans="19:19" x14ac:dyDescent="0.3">
      <c r="S700" s="60" t="e">
        <f>VLOOKUP(D700,'ALL SITES DOWN'!D:D,1,0)</f>
        <v>#N/A</v>
      </c>
    </row>
    <row r="701" spans="19:19" x14ac:dyDescent="0.3">
      <c r="S701" s="60" t="e">
        <f>VLOOKUP(D701,'ALL SITES DOWN'!D:D,1,0)</f>
        <v>#N/A</v>
      </c>
    </row>
    <row r="702" spans="19:19" x14ac:dyDescent="0.3">
      <c r="S702" s="60" t="e">
        <f>VLOOKUP(D702,'ALL SITES DOWN'!D:D,1,0)</f>
        <v>#N/A</v>
      </c>
    </row>
    <row r="703" spans="19:19" x14ac:dyDescent="0.3">
      <c r="S703" s="60" t="e">
        <f>VLOOKUP(D703,'ALL SITES DOWN'!D:D,1,0)</f>
        <v>#N/A</v>
      </c>
    </row>
    <row r="704" spans="19:19" x14ac:dyDescent="0.3">
      <c r="S704" s="60" t="e">
        <f>VLOOKUP(D704,'ALL SITES DOWN'!D:D,1,0)</f>
        <v>#N/A</v>
      </c>
    </row>
    <row r="705" spans="19:19" x14ac:dyDescent="0.3">
      <c r="S705" s="60" t="e">
        <f>VLOOKUP(D705,'ALL SITES DOWN'!D:D,1,0)</f>
        <v>#N/A</v>
      </c>
    </row>
    <row r="706" spans="19:19" x14ac:dyDescent="0.3">
      <c r="S706" s="60" t="e">
        <f>VLOOKUP(D706,'ALL SITES DOWN'!D:D,1,0)</f>
        <v>#N/A</v>
      </c>
    </row>
    <row r="707" spans="19:19" x14ac:dyDescent="0.3">
      <c r="S707" s="60" t="e">
        <f>VLOOKUP(D707,'ALL SITES DOWN'!D:D,1,0)</f>
        <v>#N/A</v>
      </c>
    </row>
    <row r="708" spans="19:19" x14ac:dyDescent="0.3">
      <c r="S708" s="60" t="e">
        <f>VLOOKUP(D708,'ALL SITES DOWN'!D:D,1,0)</f>
        <v>#N/A</v>
      </c>
    </row>
    <row r="709" spans="19:19" x14ac:dyDescent="0.3">
      <c r="S709" s="60" t="e">
        <f>VLOOKUP(D709,'ALL SITES DOWN'!D:D,1,0)</f>
        <v>#N/A</v>
      </c>
    </row>
    <row r="710" spans="19:19" x14ac:dyDescent="0.3">
      <c r="S710" s="60" t="e">
        <f>VLOOKUP(D710,'ALL SITES DOWN'!D:D,1,0)</f>
        <v>#N/A</v>
      </c>
    </row>
    <row r="711" spans="19:19" x14ac:dyDescent="0.3">
      <c r="S711" s="60" t="e">
        <f>VLOOKUP(D711,'ALL SITES DOWN'!D:D,1,0)</f>
        <v>#N/A</v>
      </c>
    </row>
    <row r="712" spans="19:19" x14ac:dyDescent="0.3">
      <c r="S712" s="60" t="e">
        <f>VLOOKUP(D712,'ALL SITES DOWN'!D:D,1,0)</f>
        <v>#N/A</v>
      </c>
    </row>
    <row r="713" spans="19:19" x14ac:dyDescent="0.3">
      <c r="S713" s="60" t="e">
        <f>VLOOKUP(D713,'ALL SITES DOWN'!D:D,1,0)</f>
        <v>#N/A</v>
      </c>
    </row>
    <row r="714" spans="19:19" x14ac:dyDescent="0.3">
      <c r="S714" s="60" t="e">
        <f>VLOOKUP(D714,'ALL SITES DOWN'!D:D,1,0)</f>
        <v>#N/A</v>
      </c>
    </row>
    <row r="715" spans="19:19" x14ac:dyDescent="0.3">
      <c r="S715" s="60" t="e">
        <f>VLOOKUP(D715,'ALL SITES DOWN'!D:D,1,0)</f>
        <v>#N/A</v>
      </c>
    </row>
    <row r="716" spans="19:19" x14ac:dyDescent="0.3">
      <c r="S716" s="60" t="e">
        <f>VLOOKUP(D716,'ALL SITES DOWN'!D:D,1,0)</f>
        <v>#N/A</v>
      </c>
    </row>
    <row r="717" spans="19:19" x14ac:dyDescent="0.3">
      <c r="S717" s="60" t="e">
        <f>VLOOKUP(D717,'ALL SITES DOWN'!D:D,1,0)</f>
        <v>#N/A</v>
      </c>
    </row>
    <row r="718" spans="19:19" x14ac:dyDescent="0.3">
      <c r="S718" s="60" t="e">
        <f>VLOOKUP(D718,'ALL SITES DOWN'!D:D,1,0)</f>
        <v>#N/A</v>
      </c>
    </row>
    <row r="719" spans="19:19" x14ac:dyDescent="0.3">
      <c r="S719" s="60" t="e">
        <f>VLOOKUP(D719,'ALL SITES DOWN'!D:D,1,0)</f>
        <v>#N/A</v>
      </c>
    </row>
    <row r="720" spans="19:19" x14ac:dyDescent="0.3">
      <c r="S720" s="60" t="e">
        <f>VLOOKUP(D720,'ALL SITES DOWN'!D:D,1,0)</f>
        <v>#N/A</v>
      </c>
    </row>
    <row r="721" spans="19:19" x14ac:dyDescent="0.3">
      <c r="S721" s="60" t="e">
        <f>VLOOKUP(D721,'ALL SITES DOWN'!D:D,1,0)</f>
        <v>#N/A</v>
      </c>
    </row>
    <row r="722" spans="19:19" x14ac:dyDescent="0.3">
      <c r="S722" s="60" t="e">
        <f>VLOOKUP(D722,'ALL SITES DOWN'!D:D,1,0)</f>
        <v>#N/A</v>
      </c>
    </row>
    <row r="723" spans="19:19" x14ac:dyDescent="0.3">
      <c r="S723" s="60" t="e">
        <f>VLOOKUP(D723,'ALL SITES DOWN'!D:D,1,0)</f>
        <v>#N/A</v>
      </c>
    </row>
    <row r="724" spans="19:19" x14ac:dyDescent="0.3">
      <c r="S724" s="60" t="e">
        <f>VLOOKUP(D724,'ALL SITES DOWN'!D:D,1,0)</f>
        <v>#N/A</v>
      </c>
    </row>
    <row r="725" spans="19:19" x14ac:dyDescent="0.3">
      <c r="S725" s="60" t="e">
        <f>VLOOKUP(D725,'ALL SITES DOWN'!D:D,1,0)</f>
        <v>#N/A</v>
      </c>
    </row>
    <row r="726" spans="19:19" x14ac:dyDescent="0.3">
      <c r="S726" s="60" t="e">
        <f>VLOOKUP(D726,'ALL SITES DOWN'!D:D,1,0)</f>
        <v>#N/A</v>
      </c>
    </row>
    <row r="727" spans="19:19" x14ac:dyDescent="0.3">
      <c r="S727" s="60" t="e">
        <f>VLOOKUP(D727,'ALL SITES DOWN'!D:D,1,0)</f>
        <v>#N/A</v>
      </c>
    </row>
    <row r="728" spans="19:19" x14ac:dyDescent="0.3">
      <c r="S728" s="60" t="e">
        <f>VLOOKUP(D728,'ALL SITES DOWN'!D:D,1,0)</f>
        <v>#N/A</v>
      </c>
    </row>
    <row r="729" spans="19:19" x14ac:dyDescent="0.3">
      <c r="S729" s="60" t="e">
        <f>VLOOKUP(D729,'ALL SITES DOWN'!D:D,1,0)</f>
        <v>#N/A</v>
      </c>
    </row>
    <row r="730" spans="19:19" x14ac:dyDescent="0.3">
      <c r="S730" s="60" t="e">
        <f>VLOOKUP(D730,'ALL SITES DOWN'!D:D,1,0)</f>
        <v>#N/A</v>
      </c>
    </row>
    <row r="731" spans="19:19" x14ac:dyDescent="0.3">
      <c r="S731" s="60" t="e">
        <f>VLOOKUP(D731,'ALL SITES DOWN'!D:D,1,0)</f>
        <v>#N/A</v>
      </c>
    </row>
    <row r="732" spans="19:19" x14ac:dyDescent="0.3">
      <c r="S732" s="60" t="e">
        <f>VLOOKUP(D732,'ALL SITES DOWN'!D:D,1,0)</f>
        <v>#N/A</v>
      </c>
    </row>
    <row r="733" spans="19:19" x14ac:dyDescent="0.3">
      <c r="S733" s="60" t="e">
        <f>VLOOKUP(D733,'ALL SITES DOWN'!D:D,1,0)</f>
        <v>#N/A</v>
      </c>
    </row>
    <row r="734" spans="19:19" x14ac:dyDescent="0.3">
      <c r="S734" s="60" t="e">
        <f>VLOOKUP(D734,'ALL SITES DOWN'!D:D,1,0)</f>
        <v>#N/A</v>
      </c>
    </row>
    <row r="735" spans="19:19" x14ac:dyDescent="0.3">
      <c r="S735" s="60" t="e">
        <f>VLOOKUP(D735,'ALL SITES DOWN'!D:D,1,0)</f>
        <v>#N/A</v>
      </c>
    </row>
    <row r="736" spans="19:19" x14ac:dyDescent="0.3">
      <c r="S736" s="60" t="e">
        <f>VLOOKUP(D736,'ALL SITES DOWN'!D:D,1,0)</f>
        <v>#N/A</v>
      </c>
    </row>
    <row r="737" spans="19:19" x14ac:dyDescent="0.3">
      <c r="S737" s="60" t="e">
        <f>VLOOKUP(D737,'ALL SITES DOWN'!D:D,1,0)</f>
        <v>#N/A</v>
      </c>
    </row>
    <row r="738" spans="19:19" x14ac:dyDescent="0.3">
      <c r="S738" s="60" t="e">
        <f>VLOOKUP(D738,'ALL SITES DOWN'!D:D,1,0)</f>
        <v>#N/A</v>
      </c>
    </row>
    <row r="739" spans="19:19" x14ac:dyDescent="0.3">
      <c r="S739" s="60" t="e">
        <f>VLOOKUP(D739,'ALL SITES DOWN'!D:D,1,0)</f>
        <v>#N/A</v>
      </c>
    </row>
    <row r="740" spans="19:19" x14ac:dyDescent="0.3">
      <c r="S740" s="60" t="e">
        <f>VLOOKUP(D740,'ALL SITES DOWN'!D:D,1,0)</f>
        <v>#N/A</v>
      </c>
    </row>
    <row r="741" spans="19:19" x14ac:dyDescent="0.3">
      <c r="S741" s="60" t="e">
        <f>VLOOKUP(D741,'ALL SITES DOWN'!D:D,1,0)</f>
        <v>#N/A</v>
      </c>
    </row>
    <row r="742" spans="19:19" x14ac:dyDescent="0.3">
      <c r="S742" s="60" t="e">
        <f>VLOOKUP(D742,'ALL SITES DOWN'!D:D,1,0)</f>
        <v>#N/A</v>
      </c>
    </row>
    <row r="743" spans="19:19" x14ac:dyDescent="0.3">
      <c r="S743" s="60" t="e">
        <f>VLOOKUP(D743,'ALL SITES DOWN'!D:D,1,0)</f>
        <v>#N/A</v>
      </c>
    </row>
    <row r="744" spans="19:19" x14ac:dyDescent="0.3">
      <c r="S744" s="60" t="e">
        <f>VLOOKUP(D744,'ALL SITES DOWN'!D:D,1,0)</f>
        <v>#N/A</v>
      </c>
    </row>
    <row r="745" spans="19:19" x14ac:dyDescent="0.3">
      <c r="S745" s="60" t="e">
        <f>VLOOKUP(D745,'ALL SITES DOWN'!D:D,1,0)</f>
        <v>#N/A</v>
      </c>
    </row>
    <row r="746" spans="19:19" x14ac:dyDescent="0.3">
      <c r="S746" s="60" t="e">
        <f>VLOOKUP(D746,'ALL SITES DOWN'!D:D,1,0)</f>
        <v>#N/A</v>
      </c>
    </row>
    <row r="747" spans="19:19" x14ac:dyDescent="0.3">
      <c r="S747" s="60" t="e">
        <f>VLOOKUP(D747,'ALL SITES DOWN'!D:D,1,0)</f>
        <v>#N/A</v>
      </c>
    </row>
    <row r="748" spans="19:19" x14ac:dyDescent="0.3">
      <c r="S748" s="60" t="e">
        <f>VLOOKUP(D748,'ALL SITES DOWN'!D:D,1,0)</f>
        <v>#N/A</v>
      </c>
    </row>
    <row r="749" spans="19:19" x14ac:dyDescent="0.3">
      <c r="S749" s="60" t="e">
        <f>VLOOKUP(D749,'ALL SITES DOWN'!D:D,1,0)</f>
        <v>#N/A</v>
      </c>
    </row>
    <row r="750" spans="19:19" x14ac:dyDescent="0.3">
      <c r="S750" s="60" t="e">
        <f>VLOOKUP(D750,'ALL SITES DOWN'!D:D,1,0)</f>
        <v>#N/A</v>
      </c>
    </row>
    <row r="751" spans="19:19" x14ac:dyDescent="0.3">
      <c r="S751" s="60" t="e">
        <f>VLOOKUP(D751,'ALL SITES DOWN'!D:D,1,0)</f>
        <v>#N/A</v>
      </c>
    </row>
    <row r="752" spans="19:19" x14ac:dyDescent="0.3">
      <c r="S752" s="60" t="e">
        <f>VLOOKUP(D752,'ALL SITES DOWN'!D:D,1,0)</f>
        <v>#N/A</v>
      </c>
    </row>
    <row r="753" spans="19:19" x14ac:dyDescent="0.3">
      <c r="S753" s="60" t="e">
        <f>VLOOKUP(D753,'ALL SITES DOWN'!D:D,1,0)</f>
        <v>#N/A</v>
      </c>
    </row>
    <row r="754" spans="19:19" x14ac:dyDescent="0.3">
      <c r="S754" s="60" t="e">
        <f>VLOOKUP(D754,'ALL SITES DOWN'!D:D,1,0)</f>
        <v>#N/A</v>
      </c>
    </row>
    <row r="755" spans="19:19" x14ac:dyDescent="0.3">
      <c r="S755" s="60" t="e">
        <f>VLOOKUP(D755,'ALL SITES DOWN'!D:D,1,0)</f>
        <v>#N/A</v>
      </c>
    </row>
    <row r="756" spans="19:19" x14ac:dyDescent="0.3">
      <c r="S756" s="60" t="e">
        <f>VLOOKUP(D756,'ALL SITES DOWN'!D:D,1,0)</f>
        <v>#N/A</v>
      </c>
    </row>
    <row r="757" spans="19:19" x14ac:dyDescent="0.3">
      <c r="S757" s="60" t="e">
        <f>VLOOKUP(D757,'ALL SITES DOWN'!D:D,1,0)</f>
        <v>#N/A</v>
      </c>
    </row>
    <row r="758" spans="19:19" x14ac:dyDescent="0.3">
      <c r="S758" s="60" t="e">
        <f>VLOOKUP(D758,'ALL SITES DOWN'!D:D,1,0)</f>
        <v>#N/A</v>
      </c>
    </row>
    <row r="759" spans="19:19" x14ac:dyDescent="0.3">
      <c r="S759" s="60" t="e">
        <f>VLOOKUP(D759,'ALL SITES DOWN'!D:D,1,0)</f>
        <v>#N/A</v>
      </c>
    </row>
    <row r="760" spans="19:19" x14ac:dyDescent="0.3">
      <c r="S760" s="60" t="e">
        <f>VLOOKUP(D760,'ALL SITES DOWN'!D:D,1,0)</f>
        <v>#N/A</v>
      </c>
    </row>
    <row r="761" spans="19:19" x14ac:dyDescent="0.3">
      <c r="S761" s="60" t="e">
        <f>VLOOKUP(D761,'ALL SITES DOWN'!D:D,1,0)</f>
        <v>#N/A</v>
      </c>
    </row>
    <row r="762" spans="19:19" x14ac:dyDescent="0.3">
      <c r="S762" s="60" t="e">
        <f>VLOOKUP(D762,'ALL SITES DOWN'!D:D,1,0)</f>
        <v>#N/A</v>
      </c>
    </row>
    <row r="763" spans="19:19" x14ac:dyDescent="0.3">
      <c r="S763" s="60" t="e">
        <f>VLOOKUP(D763,'ALL SITES DOWN'!D:D,1,0)</f>
        <v>#N/A</v>
      </c>
    </row>
    <row r="764" spans="19:19" x14ac:dyDescent="0.3">
      <c r="S764" s="60" t="e">
        <f>VLOOKUP(D764,'ALL SITES DOWN'!D:D,1,0)</f>
        <v>#N/A</v>
      </c>
    </row>
    <row r="765" spans="19:19" x14ac:dyDescent="0.3">
      <c r="S765" s="60" t="e">
        <f>VLOOKUP(D765,'ALL SITES DOWN'!D:D,1,0)</f>
        <v>#N/A</v>
      </c>
    </row>
    <row r="766" spans="19:19" x14ac:dyDescent="0.3">
      <c r="S766" s="60" t="e">
        <f>VLOOKUP(D766,'ALL SITES DOWN'!D:D,1,0)</f>
        <v>#N/A</v>
      </c>
    </row>
    <row r="767" spans="19:19" x14ac:dyDescent="0.3">
      <c r="S767" s="60" t="e">
        <f>VLOOKUP(D767,'ALL SITES DOWN'!D:D,1,0)</f>
        <v>#N/A</v>
      </c>
    </row>
    <row r="768" spans="19:19" x14ac:dyDescent="0.3">
      <c r="S768" s="60" t="e">
        <f>VLOOKUP(D768,'ALL SITES DOWN'!D:D,1,0)</f>
        <v>#N/A</v>
      </c>
    </row>
    <row r="769" spans="19:19" x14ac:dyDescent="0.3">
      <c r="S769" s="60" t="e">
        <f>VLOOKUP(D769,'ALL SITES DOWN'!D:D,1,0)</f>
        <v>#N/A</v>
      </c>
    </row>
    <row r="770" spans="19:19" x14ac:dyDescent="0.3">
      <c r="S770" s="60" t="e">
        <f>VLOOKUP(D770,'ALL SITES DOWN'!D:D,1,0)</f>
        <v>#N/A</v>
      </c>
    </row>
    <row r="771" spans="19:19" x14ac:dyDescent="0.3">
      <c r="S771" s="60" t="e">
        <f>VLOOKUP(D771,'ALL SITES DOWN'!D:D,1,0)</f>
        <v>#N/A</v>
      </c>
    </row>
    <row r="772" spans="19:19" x14ac:dyDescent="0.3">
      <c r="S772" s="60" t="e">
        <f>VLOOKUP(D772,'ALL SITES DOWN'!D:D,1,0)</f>
        <v>#N/A</v>
      </c>
    </row>
    <row r="773" spans="19:19" x14ac:dyDescent="0.3">
      <c r="S773" s="60" t="e">
        <f>VLOOKUP(D773,'ALL SITES DOWN'!D:D,1,0)</f>
        <v>#N/A</v>
      </c>
    </row>
    <row r="774" spans="19:19" x14ac:dyDescent="0.3">
      <c r="S774" s="60" t="e">
        <f>VLOOKUP(D774,'ALL SITES DOWN'!D:D,1,0)</f>
        <v>#N/A</v>
      </c>
    </row>
    <row r="775" spans="19:19" x14ac:dyDescent="0.3">
      <c r="S775" s="60" t="e">
        <f>VLOOKUP(D775,'ALL SITES DOWN'!D:D,1,0)</f>
        <v>#N/A</v>
      </c>
    </row>
    <row r="776" spans="19:19" x14ac:dyDescent="0.3">
      <c r="S776" s="60" t="e">
        <f>VLOOKUP(D776,'ALL SITES DOWN'!D:D,1,0)</f>
        <v>#N/A</v>
      </c>
    </row>
    <row r="777" spans="19:19" x14ac:dyDescent="0.3">
      <c r="S777" s="60" t="e">
        <f>VLOOKUP(D777,'ALL SITES DOWN'!D:D,1,0)</f>
        <v>#N/A</v>
      </c>
    </row>
    <row r="778" spans="19:19" x14ac:dyDescent="0.3">
      <c r="S778" s="60" t="e">
        <f>VLOOKUP(D778,'ALL SITES DOWN'!D:D,1,0)</f>
        <v>#N/A</v>
      </c>
    </row>
    <row r="779" spans="19:19" x14ac:dyDescent="0.3">
      <c r="S779" s="60" t="e">
        <f>VLOOKUP(D779,'ALL SITES DOWN'!D:D,1,0)</f>
        <v>#N/A</v>
      </c>
    </row>
    <row r="780" spans="19:19" x14ac:dyDescent="0.3">
      <c r="S780" s="60" t="e">
        <f>VLOOKUP(D780,'ALL SITES DOWN'!D:D,1,0)</f>
        <v>#N/A</v>
      </c>
    </row>
    <row r="781" spans="19:19" x14ac:dyDescent="0.3">
      <c r="S781" s="60" t="e">
        <f>VLOOKUP(D781,'ALL SITES DOWN'!D:D,1,0)</f>
        <v>#N/A</v>
      </c>
    </row>
    <row r="782" spans="19:19" x14ac:dyDescent="0.3">
      <c r="S782" s="60" t="e">
        <f>VLOOKUP(D782,'ALL SITES DOWN'!D:D,1,0)</f>
        <v>#N/A</v>
      </c>
    </row>
    <row r="783" spans="19:19" x14ac:dyDescent="0.3">
      <c r="S783" s="60" t="e">
        <f>VLOOKUP(D783,'ALL SITES DOWN'!D:D,1,0)</f>
        <v>#N/A</v>
      </c>
    </row>
    <row r="784" spans="19:19" x14ac:dyDescent="0.3">
      <c r="S784" s="60" t="e">
        <f>VLOOKUP(D784,'ALL SITES DOWN'!D:D,1,0)</f>
        <v>#N/A</v>
      </c>
    </row>
    <row r="785" spans="19:19" x14ac:dyDescent="0.3">
      <c r="S785" s="60" t="e">
        <f>VLOOKUP(D785,'ALL SITES DOWN'!D:D,1,0)</f>
        <v>#N/A</v>
      </c>
    </row>
    <row r="786" spans="19:19" x14ac:dyDescent="0.3">
      <c r="S786" s="60" t="e">
        <f>VLOOKUP(D786,'ALL SITES DOWN'!D:D,1,0)</f>
        <v>#N/A</v>
      </c>
    </row>
    <row r="787" spans="19:19" x14ac:dyDescent="0.3">
      <c r="S787" s="60" t="e">
        <f>VLOOKUP(D787,'ALL SITES DOWN'!D:D,1,0)</f>
        <v>#N/A</v>
      </c>
    </row>
    <row r="788" spans="19:19" x14ac:dyDescent="0.3">
      <c r="S788" s="60" t="e">
        <f>VLOOKUP(D788,'ALL SITES DOWN'!D:D,1,0)</f>
        <v>#N/A</v>
      </c>
    </row>
    <row r="789" spans="19:19" x14ac:dyDescent="0.3">
      <c r="S789" s="60" t="e">
        <f>VLOOKUP(D789,'ALL SITES DOWN'!D:D,1,0)</f>
        <v>#N/A</v>
      </c>
    </row>
    <row r="790" spans="19:19" x14ac:dyDescent="0.3">
      <c r="S790" s="60" t="e">
        <f>VLOOKUP(D790,'ALL SITES DOWN'!D:D,1,0)</f>
        <v>#N/A</v>
      </c>
    </row>
    <row r="791" spans="19:19" x14ac:dyDescent="0.3">
      <c r="S791" s="60" t="e">
        <f>VLOOKUP(D791,'ALL SITES DOWN'!D:D,1,0)</f>
        <v>#N/A</v>
      </c>
    </row>
    <row r="792" spans="19:19" x14ac:dyDescent="0.3">
      <c r="S792" s="60" t="e">
        <f>VLOOKUP(D792,'ALL SITES DOWN'!D:D,1,0)</f>
        <v>#N/A</v>
      </c>
    </row>
    <row r="793" spans="19:19" x14ac:dyDescent="0.3">
      <c r="S793" s="60" t="e">
        <f>VLOOKUP(D793,'ALL SITES DOWN'!D:D,1,0)</f>
        <v>#N/A</v>
      </c>
    </row>
    <row r="794" spans="19:19" x14ac:dyDescent="0.3">
      <c r="S794" s="60" t="e">
        <f>VLOOKUP(D794,'ALL SITES DOWN'!D:D,1,0)</f>
        <v>#N/A</v>
      </c>
    </row>
    <row r="795" spans="19:19" x14ac:dyDescent="0.3">
      <c r="S795" s="60" t="e">
        <f>VLOOKUP(D795,'ALL SITES DOWN'!D:D,1,0)</f>
        <v>#N/A</v>
      </c>
    </row>
    <row r="796" spans="19:19" x14ac:dyDescent="0.3">
      <c r="S796" s="60" t="e">
        <f>VLOOKUP(D796,'ALL SITES DOWN'!D:D,1,0)</f>
        <v>#N/A</v>
      </c>
    </row>
    <row r="797" spans="19:19" x14ac:dyDescent="0.3">
      <c r="S797" s="60" t="e">
        <f>VLOOKUP(D797,'ALL SITES DOWN'!D:D,1,0)</f>
        <v>#N/A</v>
      </c>
    </row>
    <row r="798" spans="19:19" x14ac:dyDescent="0.3">
      <c r="S798" s="60" t="e">
        <f>VLOOKUP(D798,'ALL SITES DOWN'!D:D,1,0)</f>
        <v>#N/A</v>
      </c>
    </row>
    <row r="799" spans="19:19" x14ac:dyDescent="0.3">
      <c r="S799" s="60" t="e">
        <f>VLOOKUP(D799,'ALL SITES DOWN'!D:D,1,0)</f>
        <v>#N/A</v>
      </c>
    </row>
    <row r="800" spans="19:19" x14ac:dyDescent="0.3">
      <c r="S800" s="60" t="e">
        <f>VLOOKUP(D800,'ALL SITES DOWN'!D:D,1,0)</f>
        <v>#N/A</v>
      </c>
    </row>
    <row r="801" spans="19:19" x14ac:dyDescent="0.3">
      <c r="S801" s="60" t="e">
        <f>VLOOKUP(D801,'ALL SITES DOWN'!D:D,1,0)</f>
        <v>#N/A</v>
      </c>
    </row>
    <row r="802" spans="19:19" x14ac:dyDescent="0.3">
      <c r="S802" s="60" t="e">
        <f>VLOOKUP(D802,'ALL SITES DOWN'!D:D,1,0)</f>
        <v>#N/A</v>
      </c>
    </row>
    <row r="803" spans="19:19" x14ac:dyDescent="0.3">
      <c r="S803" s="60" t="e">
        <f>VLOOKUP(D803,'ALL SITES DOWN'!D:D,1,0)</f>
        <v>#N/A</v>
      </c>
    </row>
    <row r="804" spans="19:19" x14ac:dyDescent="0.3">
      <c r="S804" s="60" t="e">
        <f>VLOOKUP(D804,'ALL SITES DOWN'!D:D,1,0)</f>
        <v>#N/A</v>
      </c>
    </row>
    <row r="805" spans="19:19" x14ac:dyDescent="0.3">
      <c r="S805" s="60" t="e">
        <f>VLOOKUP(D805,'ALL SITES DOWN'!D:D,1,0)</f>
        <v>#N/A</v>
      </c>
    </row>
    <row r="806" spans="19:19" x14ac:dyDescent="0.3">
      <c r="S806" s="60" t="e">
        <f>VLOOKUP(D806,'ALL SITES DOWN'!D:D,1,0)</f>
        <v>#N/A</v>
      </c>
    </row>
    <row r="807" spans="19:19" x14ac:dyDescent="0.3">
      <c r="S807" s="60" t="e">
        <f>VLOOKUP(D807,'ALL SITES DOWN'!D:D,1,0)</f>
        <v>#N/A</v>
      </c>
    </row>
    <row r="808" spans="19:19" x14ac:dyDescent="0.3">
      <c r="S808" s="60" t="e">
        <f>VLOOKUP(D808,'ALL SITES DOWN'!D:D,1,0)</f>
        <v>#N/A</v>
      </c>
    </row>
    <row r="809" spans="19:19" x14ac:dyDescent="0.3">
      <c r="S809" s="60" t="e">
        <f>VLOOKUP(D809,'ALL SITES DOWN'!D:D,1,0)</f>
        <v>#N/A</v>
      </c>
    </row>
    <row r="810" spans="19:19" x14ac:dyDescent="0.3">
      <c r="S810" s="60" t="e">
        <f>VLOOKUP(D810,'ALL SITES DOWN'!D:D,1,0)</f>
        <v>#N/A</v>
      </c>
    </row>
    <row r="811" spans="19:19" x14ac:dyDescent="0.3">
      <c r="S811" s="60" t="e">
        <f>VLOOKUP(D811,'ALL SITES DOWN'!D:D,1,0)</f>
        <v>#N/A</v>
      </c>
    </row>
    <row r="812" spans="19:19" x14ac:dyDescent="0.3">
      <c r="S812" s="60" t="e">
        <f>VLOOKUP(D812,'ALL SITES DOWN'!D:D,1,0)</f>
        <v>#N/A</v>
      </c>
    </row>
    <row r="813" spans="19:19" x14ac:dyDescent="0.3">
      <c r="S813" s="60" t="e">
        <f>VLOOKUP(D813,'ALL SITES DOWN'!D:D,1,0)</f>
        <v>#N/A</v>
      </c>
    </row>
    <row r="814" spans="19:19" x14ac:dyDescent="0.3">
      <c r="S814" s="60" t="e">
        <f>VLOOKUP(D814,'ALL SITES DOWN'!D:D,1,0)</f>
        <v>#N/A</v>
      </c>
    </row>
    <row r="815" spans="19:19" x14ac:dyDescent="0.3">
      <c r="S815" s="60" t="e">
        <f>VLOOKUP(D815,'ALL SITES DOWN'!D:D,1,0)</f>
        <v>#N/A</v>
      </c>
    </row>
    <row r="816" spans="19:19" x14ac:dyDescent="0.3">
      <c r="S816" s="60" t="e">
        <f>VLOOKUP(D816,'ALL SITES DOWN'!D:D,1,0)</f>
        <v>#N/A</v>
      </c>
    </row>
    <row r="817" spans="19:19" x14ac:dyDescent="0.3">
      <c r="S817" s="60" t="e">
        <f>VLOOKUP(D817,'ALL SITES DOWN'!D:D,1,0)</f>
        <v>#N/A</v>
      </c>
    </row>
    <row r="818" spans="19:19" x14ac:dyDescent="0.3">
      <c r="S818" s="60" t="e">
        <f>VLOOKUP(D818,'ALL SITES DOWN'!D:D,1,0)</f>
        <v>#N/A</v>
      </c>
    </row>
    <row r="819" spans="19:19" x14ac:dyDescent="0.3">
      <c r="S819" s="60" t="e">
        <f>VLOOKUP(D819,'ALL SITES DOWN'!D:D,1,0)</f>
        <v>#N/A</v>
      </c>
    </row>
    <row r="820" spans="19:19" x14ac:dyDescent="0.3">
      <c r="S820" s="60" t="e">
        <f>VLOOKUP(D820,'ALL SITES DOWN'!D:D,1,0)</f>
        <v>#N/A</v>
      </c>
    </row>
    <row r="821" spans="19:19" x14ac:dyDescent="0.3">
      <c r="S821" s="60" t="e">
        <f>VLOOKUP(D821,'ALL SITES DOWN'!D:D,1,0)</f>
        <v>#N/A</v>
      </c>
    </row>
    <row r="822" spans="19:19" x14ac:dyDescent="0.3">
      <c r="S822" s="60" t="e">
        <f>VLOOKUP(D822,'ALL SITES DOWN'!D:D,1,0)</f>
        <v>#N/A</v>
      </c>
    </row>
    <row r="823" spans="19:19" x14ac:dyDescent="0.3">
      <c r="S823" s="60" t="e">
        <f>VLOOKUP(D823,'ALL SITES DOWN'!D:D,1,0)</f>
        <v>#N/A</v>
      </c>
    </row>
    <row r="824" spans="19:19" x14ac:dyDescent="0.3">
      <c r="S824" s="60" t="e">
        <f>VLOOKUP(D824,'ALL SITES DOWN'!D:D,1,0)</f>
        <v>#N/A</v>
      </c>
    </row>
    <row r="825" spans="19:19" x14ac:dyDescent="0.3">
      <c r="S825" s="60" t="e">
        <f>VLOOKUP(D825,'ALL SITES DOWN'!D:D,1,0)</f>
        <v>#N/A</v>
      </c>
    </row>
    <row r="826" spans="19:19" x14ac:dyDescent="0.3">
      <c r="S826" s="60" t="e">
        <f>VLOOKUP(D826,'ALL SITES DOWN'!D:D,1,0)</f>
        <v>#N/A</v>
      </c>
    </row>
    <row r="827" spans="19:19" x14ac:dyDescent="0.3">
      <c r="S827" s="60" t="e">
        <f>VLOOKUP(D827,'ALL SITES DOWN'!D:D,1,0)</f>
        <v>#N/A</v>
      </c>
    </row>
    <row r="828" spans="19:19" x14ac:dyDescent="0.3">
      <c r="S828" s="60" t="e">
        <f>VLOOKUP(D828,'ALL SITES DOWN'!D:D,1,0)</f>
        <v>#N/A</v>
      </c>
    </row>
    <row r="829" spans="19:19" x14ac:dyDescent="0.3">
      <c r="S829" s="60" t="e">
        <f>VLOOKUP(D829,'ALL SITES DOWN'!D:D,1,0)</f>
        <v>#N/A</v>
      </c>
    </row>
    <row r="830" spans="19:19" x14ac:dyDescent="0.3">
      <c r="S830" s="60" t="e">
        <f>VLOOKUP(D830,'ALL SITES DOWN'!D:D,1,0)</f>
        <v>#N/A</v>
      </c>
    </row>
    <row r="831" spans="19:19" x14ac:dyDescent="0.3">
      <c r="S831" s="60" t="e">
        <f>VLOOKUP(D831,'ALL SITES DOWN'!D:D,1,0)</f>
        <v>#N/A</v>
      </c>
    </row>
    <row r="832" spans="19:19" x14ac:dyDescent="0.3">
      <c r="S832" s="60" t="e">
        <f>VLOOKUP(D832,'ALL SITES DOWN'!D:D,1,0)</f>
        <v>#N/A</v>
      </c>
    </row>
    <row r="833" spans="19:19" x14ac:dyDescent="0.3">
      <c r="S833" s="60" t="e">
        <f>VLOOKUP(D833,'ALL SITES DOWN'!D:D,1,0)</f>
        <v>#N/A</v>
      </c>
    </row>
    <row r="834" spans="19:19" x14ac:dyDescent="0.3">
      <c r="S834" s="60" t="e">
        <f>VLOOKUP(D834,'ALL SITES DOWN'!D:D,1,0)</f>
        <v>#N/A</v>
      </c>
    </row>
    <row r="835" spans="19:19" x14ac:dyDescent="0.3">
      <c r="S835" s="60" t="e">
        <f>VLOOKUP(D835,'ALL SITES DOWN'!D:D,1,0)</f>
        <v>#N/A</v>
      </c>
    </row>
    <row r="836" spans="19:19" x14ac:dyDescent="0.3">
      <c r="S836" s="60" t="e">
        <f>VLOOKUP(D836,'ALL SITES DOWN'!D:D,1,0)</f>
        <v>#N/A</v>
      </c>
    </row>
    <row r="837" spans="19:19" x14ac:dyDescent="0.3">
      <c r="S837" s="60" t="e">
        <f>VLOOKUP(D837,'ALL SITES DOWN'!D:D,1,0)</f>
        <v>#N/A</v>
      </c>
    </row>
    <row r="838" spans="19:19" x14ac:dyDescent="0.3">
      <c r="S838" s="60" t="e">
        <f>VLOOKUP(D838,'ALL SITES DOWN'!D:D,1,0)</f>
        <v>#N/A</v>
      </c>
    </row>
    <row r="839" spans="19:19" x14ac:dyDescent="0.3">
      <c r="S839" s="60" t="e">
        <f>VLOOKUP(D839,'ALL SITES DOWN'!D:D,1,0)</f>
        <v>#N/A</v>
      </c>
    </row>
    <row r="840" spans="19:19" x14ac:dyDescent="0.3">
      <c r="S840" s="60" t="e">
        <f>VLOOKUP(D840,'ALL SITES DOWN'!D:D,1,0)</f>
        <v>#N/A</v>
      </c>
    </row>
    <row r="841" spans="19:19" x14ac:dyDescent="0.3">
      <c r="S841" s="60" t="e">
        <f>VLOOKUP(D841,'ALL SITES DOWN'!D:D,1,0)</f>
        <v>#N/A</v>
      </c>
    </row>
    <row r="842" spans="19:19" x14ac:dyDescent="0.3">
      <c r="S842" s="60" t="e">
        <f>VLOOKUP(D842,'ALL SITES DOWN'!D:D,1,0)</f>
        <v>#N/A</v>
      </c>
    </row>
    <row r="843" spans="19:19" x14ac:dyDescent="0.3">
      <c r="S843" s="60" t="e">
        <f>VLOOKUP(D843,'ALL SITES DOWN'!D:D,1,0)</f>
        <v>#N/A</v>
      </c>
    </row>
    <row r="844" spans="19:19" x14ac:dyDescent="0.3">
      <c r="S844" s="60" t="e">
        <f>VLOOKUP(D844,'ALL SITES DOWN'!D:D,1,0)</f>
        <v>#N/A</v>
      </c>
    </row>
    <row r="845" spans="19:19" x14ac:dyDescent="0.3">
      <c r="S845" s="60" t="e">
        <f>VLOOKUP(D845,'ALL SITES DOWN'!D:D,1,0)</f>
        <v>#N/A</v>
      </c>
    </row>
    <row r="846" spans="19:19" x14ac:dyDescent="0.3">
      <c r="S846" s="60" t="e">
        <f>VLOOKUP(D846,'ALL SITES DOWN'!D:D,1,0)</f>
        <v>#N/A</v>
      </c>
    </row>
    <row r="847" spans="19:19" x14ac:dyDescent="0.3">
      <c r="S847" s="60" t="e">
        <f>VLOOKUP(D847,'ALL SITES DOWN'!D:D,1,0)</f>
        <v>#N/A</v>
      </c>
    </row>
    <row r="848" spans="19:19" x14ac:dyDescent="0.3">
      <c r="S848" s="60" t="e">
        <f>VLOOKUP(D848,'ALL SITES DOWN'!D:D,1,0)</f>
        <v>#N/A</v>
      </c>
    </row>
    <row r="849" spans="19:19" x14ac:dyDescent="0.3">
      <c r="S849" s="60" t="e">
        <f>VLOOKUP(D849,'ALL SITES DOWN'!D:D,1,0)</f>
        <v>#N/A</v>
      </c>
    </row>
    <row r="850" spans="19:19" x14ac:dyDescent="0.3">
      <c r="S850" s="60" t="e">
        <f>VLOOKUP(D850,'ALL SITES DOWN'!D:D,1,0)</f>
        <v>#N/A</v>
      </c>
    </row>
    <row r="851" spans="19:19" x14ac:dyDescent="0.3">
      <c r="S851" s="60" t="e">
        <f>VLOOKUP(D851,'ALL SITES DOWN'!D:D,1,0)</f>
        <v>#N/A</v>
      </c>
    </row>
    <row r="852" spans="19:19" x14ac:dyDescent="0.3">
      <c r="S852" s="60" t="e">
        <f>VLOOKUP(D852,'ALL SITES DOWN'!D:D,1,0)</f>
        <v>#N/A</v>
      </c>
    </row>
    <row r="853" spans="19:19" x14ac:dyDescent="0.3">
      <c r="S853" s="60" t="e">
        <f>VLOOKUP(D853,'ALL SITES DOWN'!D:D,1,0)</f>
        <v>#N/A</v>
      </c>
    </row>
    <row r="854" spans="19:19" x14ac:dyDescent="0.3">
      <c r="S854" s="60" t="e">
        <f>VLOOKUP(D854,'ALL SITES DOWN'!D:D,1,0)</f>
        <v>#N/A</v>
      </c>
    </row>
    <row r="855" spans="19:19" x14ac:dyDescent="0.3">
      <c r="S855" s="60" t="e">
        <f>VLOOKUP(D855,'ALL SITES DOWN'!D:D,1,0)</f>
        <v>#N/A</v>
      </c>
    </row>
    <row r="856" spans="19:19" x14ac:dyDescent="0.3">
      <c r="S856" s="60" t="e">
        <f>VLOOKUP(D856,'ALL SITES DOWN'!D:D,1,0)</f>
        <v>#N/A</v>
      </c>
    </row>
    <row r="857" spans="19:19" x14ac:dyDescent="0.3">
      <c r="S857" s="60" t="e">
        <f>VLOOKUP(D857,'ALL SITES DOWN'!D:D,1,0)</f>
        <v>#N/A</v>
      </c>
    </row>
    <row r="858" spans="19:19" x14ac:dyDescent="0.3">
      <c r="S858" s="60" t="e">
        <f>VLOOKUP(D858,'ALL SITES DOWN'!D:D,1,0)</f>
        <v>#N/A</v>
      </c>
    </row>
    <row r="859" spans="19:19" x14ac:dyDescent="0.3">
      <c r="S859" s="60" t="e">
        <f>VLOOKUP(D859,'ALL SITES DOWN'!D:D,1,0)</f>
        <v>#N/A</v>
      </c>
    </row>
    <row r="860" spans="19:19" x14ac:dyDescent="0.3">
      <c r="S860" s="60" t="e">
        <f>VLOOKUP(D860,'ALL SITES DOWN'!D:D,1,0)</f>
        <v>#N/A</v>
      </c>
    </row>
    <row r="861" spans="19:19" x14ac:dyDescent="0.3">
      <c r="S861" s="60" t="e">
        <f>VLOOKUP(D861,'ALL SITES DOWN'!D:D,1,0)</f>
        <v>#N/A</v>
      </c>
    </row>
    <row r="862" spans="19:19" x14ac:dyDescent="0.3">
      <c r="S862" s="60" t="e">
        <f>VLOOKUP(D862,'ALL SITES DOWN'!D:D,1,0)</f>
        <v>#N/A</v>
      </c>
    </row>
    <row r="863" spans="19:19" x14ac:dyDescent="0.3">
      <c r="S863" s="60" t="e">
        <f>VLOOKUP(D863,'ALL SITES DOWN'!D:D,1,0)</f>
        <v>#N/A</v>
      </c>
    </row>
    <row r="864" spans="19:19" x14ac:dyDescent="0.3">
      <c r="S864" s="60" t="e">
        <f>VLOOKUP(D864,'ALL SITES DOWN'!D:D,1,0)</f>
        <v>#N/A</v>
      </c>
    </row>
    <row r="865" spans="19:19" x14ac:dyDescent="0.3">
      <c r="S865" s="60" t="e">
        <f>VLOOKUP(D865,'ALL SITES DOWN'!D:D,1,0)</f>
        <v>#N/A</v>
      </c>
    </row>
    <row r="866" spans="19:19" x14ac:dyDescent="0.3">
      <c r="S866" s="60" t="e">
        <f>VLOOKUP(D866,'ALL SITES DOWN'!D:D,1,0)</f>
        <v>#N/A</v>
      </c>
    </row>
    <row r="867" spans="19:19" x14ac:dyDescent="0.3">
      <c r="S867" s="60" t="e">
        <f>VLOOKUP(D867,'ALL SITES DOWN'!D:D,1,0)</f>
        <v>#N/A</v>
      </c>
    </row>
    <row r="868" spans="19:19" x14ac:dyDescent="0.3">
      <c r="S868" s="60" t="e">
        <f>VLOOKUP(D868,'ALL SITES DOWN'!D:D,1,0)</f>
        <v>#N/A</v>
      </c>
    </row>
    <row r="869" spans="19:19" x14ac:dyDescent="0.3">
      <c r="S869" s="60" t="e">
        <f>VLOOKUP(D869,'ALL SITES DOWN'!D:D,1,0)</f>
        <v>#N/A</v>
      </c>
    </row>
    <row r="870" spans="19:19" x14ac:dyDescent="0.3">
      <c r="S870" s="60" t="e">
        <f>VLOOKUP(D870,'ALL SITES DOWN'!D:D,1,0)</f>
        <v>#N/A</v>
      </c>
    </row>
    <row r="871" spans="19:19" x14ac:dyDescent="0.3">
      <c r="S871" s="60" t="e">
        <f>VLOOKUP(D871,'ALL SITES DOWN'!D:D,1,0)</f>
        <v>#N/A</v>
      </c>
    </row>
    <row r="872" spans="19:19" x14ac:dyDescent="0.3">
      <c r="S872" s="60" t="e">
        <f>VLOOKUP(D872,'ALL SITES DOWN'!D:D,1,0)</f>
        <v>#N/A</v>
      </c>
    </row>
    <row r="873" spans="19:19" x14ac:dyDescent="0.3">
      <c r="S873" s="60" t="e">
        <f>VLOOKUP(D873,'ALL SITES DOWN'!D:D,1,0)</f>
        <v>#N/A</v>
      </c>
    </row>
    <row r="874" spans="19:19" x14ac:dyDescent="0.3">
      <c r="S874" s="60" t="e">
        <f>VLOOKUP(D874,'ALL SITES DOWN'!D:D,1,0)</f>
        <v>#N/A</v>
      </c>
    </row>
    <row r="875" spans="19:19" x14ac:dyDescent="0.3">
      <c r="S875" s="60" t="e">
        <f>VLOOKUP(D875,'ALL SITES DOWN'!D:D,1,0)</f>
        <v>#N/A</v>
      </c>
    </row>
    <row r="876" spans="19:19" x14ac:dyDescent="0.3">
      <c r="S876" s="60" t="e">
        <f>VLOOKUP(D876,'ALL SITES DOWN'!D:D,1,0)</f>
        <v>#N/A</v>
      </c>
    </row>
    <row r="877" spans="19:19" x14ac:dyDescent="0.3">
      <c r="S877" s="60" t="e">
        <f>VLOOKUP(D877,'ALL SITES DOWN'!D:D,1,0)</f>
        <v>#N/A</v>
      </c>
    </row>
    <row r="878" spans="19:19" x14ac:dyDescent="0.3">
      <c r="S878" s="60" t="e">
        <f>VLOOKUP(D878,'ALL SITES DOWN'!D:D,1,0)</f>
        <v>#N/A</v>
      </c>
    </row>
    <row r="879" spans="19:19" x14ac:dyDescent="0.3">
      <c r="S879" s="60" t="e">
        <f>VLOOKUP(D879,'ALL SITES DOWN'!D:D,1,0)</f>
        <v>#N/A</v>
      </c>
    </row>
    <row r="880" spans="19:19" x14ac:dyDescent="0.3">
      <c r="S880" s="60" t="e">
        <f>VLOOKUP(D880,'ALL SITES DOWN'!D:D,1,0)</f>
        <v>#N/A</v>
      </c>
    </row>
    <row r="881" spans="19:19" x14ac:dyDescent="0.3">
      <c r="S881" s="60" t="e">
        <f>VLOOKUP(D881,'ALL SITES DOWN'!D:D,1,0)</f>
        <v>#N/A</v>
      </c>
    </row>
    <row r="882" spans="19:19" x14ac:dyDescent="0.3">
      <c r="S882" s="60" t="e">
        <f>VLOOKUP(D882,'ALL SITES DOWN'!D:D,1,0)</f>
        <v>#N/A</v>
      </c>
    </row>
    <row r="883" spans="19:19" x14ac:dyDescent="0.3">
      <c r="S883" s="60" t="e">
        <f>VLOOKUP(D883,'ALL SITES DOWN'!D:D,1,0)</f>
        <v>#N/A</v>
      </c>
    </row>
    <row r="884" spans="19:19" x14ac:dyDescent="0.3">
      <c r="S884" s="60" t="e">
        <f>VLOOKUP(D884,'ALL SITES DOWN'!D:D,1,0)</f>
        <v>#N/A</v>
      </c>
    </row>
    <row r="885" spans="19:19" x14ac:dyDescent="0.3">
      <c r="S885" s="60" t="e">
        <f>VLOOKUP(D885,'ALL SITES DOWN'!D:D,1,0)</f>
        <v>#N/A</v>
      </c>
    </row>
    <row r="886" spans="19:19" x14ac:dyDescent="0.3">
      <c r="S886" s="60" t="e">
        <f>VLOOKUP(D886,'ALL SITES DOWN'!D:D,1,0)</f>
        <v>#N/A</v>
      </c>
    </row>
    <row r="887" spans="19:19" x14ac:dyDescent="0.3">
      <c r="S887" s="60" t="e">
        <f>VLOOKUP(D887,'ALL SITES DOWN'!D:D,1,0)</f>
        <v>#N/A</v>
      </c>
    </row>
    <row r="888" spans="19:19" x14ac:dyDescent="0.3">
      <c r="S888" s="60" t="e">
        <f>VLOOKUP(D888,'ALL SITES DOWN'!D:D,1,0)</f>
        <v>#N/A</v>
      </c>
    </row>
    <row r="889" spans="19:19" x14ac:dyDescent="0.3">
      <c r="S889" s="60" t="e">
        <f>VLOOKUP(D889,'ALL SITES DOWN'!D:D,1,0)</f>
        <v>#N/A</v>
      </c>
    </row>
    <row r="890" spans="19:19" x14ac:dyDescent="0.3">
      <c r="S890" s="60" t="e">
        <f>VLOOKUP(D890,'ALL SITES DOWN'!D:D,1,0)</f>
        <v>#N/A</v>
      </c>
    </row>
    <row r="891" spans="19:19" x14ac:dyDescent="0.3">
      <c r="S891" s="60" t="e">
        <f>VLOOKUP(D891,'ALL SITES DOWN'!D:D,1,0)</f>
        <v>#N/A</v>
      </c>
    </row>
    <row r="892" spans="19:19" x14ac:dyDescent="0.3">
      <c r="S892" s="60" t="e">
        <f>VLOOKUP(D892,'ALL SITES DOWN'!D:D,1,0)</f>
        <v>#N/A</v>
      </c>
    </row>
    <row r="893" spans="19:19" x14ac:dyDescent="0.3">
      <c r="S893" s="60" t="e">
        <f>VLOOKUP(D893,'ALL SITES DOWN'!D:D,1,0)</f>
        <v>#N/A</v>
      </c>
    </row>
    <row r="894" spans="19:19" x14ac:dyDescent="0.3">
      <c r="S894" s="60" t="e">
        <f>VLOOKUP(D894,'ALL SITES DOWN'!D:D,1,0)</f>
        <v>#N/A</v>
      </c>
    </row>
    <row r="895" spans="19:19" x14ac:dyDescent="0.3">
      <c r="S895" s="60" t="e">
        <f>VLOOKUP(D895,'ALL SITES DOWN'!D:D,1,0)</f>
        <v>#N/A</v>
      </c>
    </row>
    <row r="896" spans="19:19" x14ac:dyDescent="0.3">
      <c r="S896" s="60" t="e">
        <f>VLOOKUP(D896,'ALL SITES DOWN'!D:D,1,0)</f>
        <v>#N/A</v>
      </c>
    </row>
    <row r="897" spans="19:19" x14ac:dyDescent="0.3">
      <c r="S897" s="60" t="e">
        <f>VLOOKUP(D897,'ALL SITES DOWN'!D:D,1,0)</f>
        <v>#N/A</v>
      </c>
    </row>
    <row r="898" spans="19:19" x14ac:dyDescent="0.3">
      <c r="S898" s="60" t="e">
        <f>VLOOKUP(D898,'ALL SITES DOWN'!D:D,1,0)</f>
        <v>#N/A</v>
      </c>
    </row>
    <row r="899" spans="19:19" x14ac:dyDescent="0.3">
      <c r="S899" s="60" t="e">
        <f>VLOOKUP(D899,'ALL SITES DOWN'!D:D,1,0)</f>
        <v>#N/A</v>
      </c>
    </row>
    <row r="900" spans="19:19" x14ac:dyDescent="0.3">
      <c r="S900" s="60" t="e">
        <f>VLOOKUP(D900,'ALL SITES DOWN'!D:D,1,0)</f>
        <v>#N/A</v>
      </c>
    </row>
    <row r="901" spans="19:19" x14ac:dyDescent="0.3">
      <c r="S901" s="60" t="e">
        <f>VLOOKUP(D901,'ALL SITES DOWN'!D:D,1,0)</f>
        <v>#N/A</v>
      </c>
    </row>
    <row r="902" spans="19:19" x14ac:dyDescent="0.3">
      <c r="S902" s="60" t="e">
        <f>VLOOKUP(D902,'ALL SITES DOWN'!D:D,1,0)</f>
        <v>#N/A</v>
      </c>
    </row>
    <row r="903" spans="19:19" x14ac:dyDescent="0.3">
      <c r="S903" s="60" t="e">
        <f>VLOOKUP(D903,'ALL SITES DOWN'!D:D,1,0)</f>
        <v>#N/A</v>
      </c>
    </row>
    <row r="904" spans="19:19" x14ac:dyDescent="0.3">
      <c r="S904" s="60" t="e">
        <f>VLOOKUP(D904,'ALL SITES DOWN'!D:D,1,0)</f>
        <v>#N/A</v>
      </c>
    </row>
    <row r="905" spans="19:19" x14ac:dyDescent="0.3">
      <c r="S905" s="60" t="e">
        <f>VLOOKUP(D905,'ALL SITES DOWN'!D:D,1,0)</f>
        <v>#N/A</v>
      </c>
    </row>
    <row r="906" spans="19:19" x14ac:dyDescent="0.3">
      <c r="S906" s="60" t="e">
        <f>VLOOKUP(D906,'ALL SITES DOWN'!D:D,1,0)</f>
        <v>#N/A</v>
      </c>
    </row>
    <row r="907" spans="19:19" x14ac:dyDescent="0.3">
      <c r="S907" s="60" t="e">
        <f>VLOOKUP(D907,'ALL SITES DOWN'!D:D,1,0)</f>
        <v>#N/A</v>
      </c>
    </row>
    <row r="908" spans="19:19" x14ac:dyDescent="0.3">
      <c r="S908" s="60" t="e">
        <f>VLOOKUP(D908,'ALL SITES DOWN'!D:D,1,0)</f>
        <v>#N/A</v>
      </c>
    </row>
    <row r="909" spans="19:19" x14ac:dyDescent="0.3">
      <c r="S909" s="60" t="e">
        <f>VLOOKUP(D909,'ALL SITES DOWN'!D:D,1,0)</f>
        <v>#N/A</v>
      </c>
    </row>
    <row r="910" spans="19:19" x14ac:dyDescent="0.3">
      <c r="S910" s="60" t="e">
        <f>VLOOKUP(D910,'ALL SITES DOWN'!D:D,1,0)</f>
        <v>#N/A</v>
      </c>
    </row>
    <row r="911" spans="19:19" x14ac:dyDescent="0.3">
      <c r="S911" s="60" t="e">
        <f>VLOOKUP(D911,'ALL SITES DOWN'!D:D,1,0)</f>
        <v>#N/A</v>
      </c>
    </row>
    <row r="912" spans="19:19" x14ac:dyDescent="0.3">
      <c r="S912" s="60" t="e">
        <f>VLOOKUP(D912,'ALL SITES DOWN'!D:D,1,0)</f>
        <v>#N/A</v>
      </c>
    </row>
    <row r="913" spans="19:19" x14ac:dyDescent="0.3">
      <c r="S913" s="60" t="e">
        <f>VLOOKUP(D913,'ALL SITES DOWN'!D:D,1,0)</f>
        <v>#N/A</v>
      </c>
    </row>
    <row r="914" spans="19:19" x14ac:dyDescent="0.3">
      <c r="S914" s="60" t="e">
        <f>VLOOKUP(D914,'ALL SITES DOWN'!D:D,1,0)</f>
        <v>#N/A</v>
      </c>
    </row>
    <row r="915" spans="19:19" x14ac:dyDescent="0.3">
      <c r="S915" s="60" t="e">
        <f>VLOOKUP(D915,'ALL SITES DOWN'!D:D,1,0)</f>
        <v>#N/A</v>
      </c>
    </row>
    <row r="916" spans="19:19" x14ac:dyDescent="0.3">
      <c r="S916" s="60" t="e">
        <f>VLOOKUP(D916,'ALL SITES DOWN'!D:D,1,0)</f>
        <v>#N/A</v>
      </c>
    </row>
    <row r="917" spans="19:19" x14ac:dyDescent="0.3">
      <c r="S917" s="60" t="e">
        <f>VLOOKUP(D917,'ALL SITES DOWN'!D:D,1,0)</f>
        <v>#N/A</v>
      </c>
    </row>
    <row r="918" spans="19:19" x14ac:dyDescent="0.3">
      <c r="S918" s="60" t="e">
        <f>VLOOKUP(D918,'ALL SITES DOWN'!D:D,1,0)</f>
        <v>#N/A</v>
      </c>
    </row>
    <row r="919" spans="19:19" x14ac:dyDescent="0.3">
      <c r="S919" s="60" t="e">
        <f>VLOOKUP(D919,'ALL SITES DOWN'!D:D,1,0)</f>
        <v>#N/A</v>
      </c>
    </row>
    <row r="920" spans="19:19" x14ac:dyDescent="0.3">
      <c r="S920" s="60" t="e">
        <f>VLOOKUP(D920,'ALL SITES DOWN'!D:D,1,0)</f>
        <v>#N/A</v>
      </c>
    </row>
    <row r="921" spans="19:19" x14ac:dyDescent="0.3">
      <c r="S921" s="60" t="e">
        <f>VLOOKUP(D921,'ALL SITES DOWN'!D:D,1,0)</f>
        <v>#N/A</v>
      </c>
    </row>
    <row r="922" spans="19:19" x14ac:dyDescent="0.3">
      <c r="S922" s="60" t="e">
        <f>VLOOKUP(D922,'ALL SITES DOWN'!D:D,1,0)</f>
        <v>#N/A</v>
      </c>
    </row>
    <row r="923" spans="19:19" x14ac:dyDescent="0.3">
      <c r="S923" s="60" t="e">
        <f>VLOOKUP(D923,'ALL SITES DOWN'!D:D,1,0)</f>
        <v>#N/A</v>
      </c>
    </row>
    <row r="924" spans="19:19" x14ac:dyDescent="0.3">
      <c r="S924" s="60" t="e">
        <f>VLOOKUP(D924,'ALL SITES DOWN'!D:D,1,0)</f>
        <v>#N/A</v>
      </c>
    </row>
    <row r="925" spans="19:19" x14ac:dyDescent="0.3">
      <c r="S925" s="60" t="e">
        <f>VLOOKUP(D925,'ALL SITES DOWN'!D:D,1,0)</f>
        <v>#N/A</v>
      </c>
    </row>
    <row r="926" spans="19:19" x14ac:dyDescent="0.3">
      <c r="S926" s="60" t="e">
        <f>VLOOKUP(D926,'ALL SITES DOWN'!D:D,1,0)</f>
        <v>#N/A</v>
      </c>
    </row>
    <row r="927" spans="19:19" x14ac:dyDescent="0.3">
      <c r="S927" s="60" t="e">
        <f>VLOOKUP(D927,'ALL SITES DOWN'!D:D,1,0)</f>
        <v>#N/A</v>
      </c>
    </row>
    <row r="928" spans="19:19" x14ac:dyDescent="0.3">
      <c r="S928" s="60" t="e">
        <f>VLOOKUP(D928,'ALL SITES DOWN'!D:D,1,0)</f>
        <v>#N/A</v>
      </c>
    </row>
    <row r="929" spans="19:19" x14ac:dyDescent="0.3">
      <c r="S929" s="60" t="e">
        <f>VLOOKUP(D929,'ALL SITES DOWN'!D:D,1,0)</f>
        <v>#N/A</v>
      </c>
    </row>
    <row r="930" spans="19:19" x14ac:dyDescent="0.3">
      <c r="S930" s="60" t="e">
        <f>VLOOKUP(D930,'ALL SITES DOWN'!D:D,1,0)</f>
        <v>#N/A</v>
      </c>
    </row>
    <row r="931" spans="19:19" x14ac:dyDescent="0.3">
      <c r="S931" s="60" t="e">
        <f>VLOOKUP(D931,'ALL SITES DOWN'!D:D,1,0)</f>
        <v>#N/A</v>
      </c>
    </row>
    <row r="932" spans="19:19" x14ac:dyDescent="0.3">
      <c r="S932" s="60" t="e">
        <f>VLOOKUP(D932,'ALL SITES DOWN'!D:D,1,0)</f>
        <v>#N/A</v>
      </c>
    </row>
    <row r="933" spans="19:19" x14ac:dyDescent="0.3">
      <c r="S933" s="60" t="e">
        <f>VLOOKUP(D933,'ALL SITES DOWN'!D:D,1,0)</f>
        <v>#N/A</v>
      </c>
    </row>
    <row r="934" spans="19:19" x14ac:dyDescent="0.3">
      <c r="S934" s="60" t="e">
        <f>VLOOKUP(D934,'ALL SITES DOWN'!D:D,1,0)</f>
        <v>#N/A</v>
      </c>
    </row>
    <row r="935" spans="19:19" x14ac:dyDescent="0.3">
      <c r="S935" s="60" t="e">
        <f>VLOOKUP(D935,'ALL SITES DOWN'!D:D,1,0)</f>
        <v>#N/A</v>
      </c>
    </row>
    <row r="936" spans="19:19" x14ac:dyDescent="0.3">
      <c r="S936" s="60" t="e">
        <f>VLOOKUP(D936,'ALL SITES DOWN'!D:D,1,0)</f>
        <v>#N/A</v>
      </c>
    </row>
    <row r="937" spans="19:19" x14ac:dyDescent="0.3">
      <c r="S937" s="60" t="e">
        <f>VLOOKUP(D937,'ALL SITES DOWN'!D:D,1,0)</f>
        <v>#N/A</v>
      </c>
    </row>
    <row r="938" spans="19:19" x14ac:dyDescent="0.3">
      <c r="S938" s="60" t="e">
        <f>VLOOKUP(D938,'ALL SITES DOWN'!D:D,1,0)</f>
        <v>#N/A</v>
      </c>
    </row>
    <row r="939" spans="19:19" x14ac:dyDescent="0.3">
      <c r="S939" s="60" t="e">
        <f>VLOOKUP(D939,'ALL SITES DOWN'!D:D,1,0)</f>
        <v>#N/A</v>
      </c>
    </row>
    <row r="940" spans="19:19" x14ac:dyDescent="0.3">
      <c r="S940" s="60" t="e">
        <f>VLOOKUP(D940,'ALL SITES DOWN'!D:D,1,0)</f>
        <v>#N/A</v>
      </c>
    </row>
    <row r="941" spans="19:19" x14ac:dyDescent="0.3">
      <c r="S941" s="60" t="e">
        <f>VLOOKUP(D941,'ALL SITES DOWN'!D:D,1,0)</f>
        <v>#N/A</v>
      </c>
    </row>
    <row r="942" spans="19:19" x14ac:dyDescent="0.3">
      <c r="S942" s="60" t="e">
        <f>VLOOKUP(D942,'ALL SITES DOWN'!D:D,1,0)</f>
        <v>#N/A</v>
      </c>
    </row>
    <row r="943" spans="19:19" x14ac:dyDescent="0.3">
      <c r="S943" s="60" t="e">
        <f>VLOOKUP(D943,'ALL SITES DOWN'!D:D,1,0)</f>
        <v>#N/A</v>
      </c>
    </row>
    <row r="944" spans="19:19" x14ac:dyDescent="0.3">
      <c r="S944" s="60" t="e">
        <f>VLOOKUP(D944,'ALL SITES DOWN'!D:D,1,0)</f>
        <v>#N/A</v>
      </c>
    </row>
    <row r="945" spans="19:19" x14ac:dyDescent="0.3">
      <c r="S945" s="60" t="e">
        <f>VLOOKUP(D945,'ALL SITES DOWN'!D:D,1,0)</f>
        <v>#N/A</v>
      </c>
    </row>
    <row r="946" spans="19:19" x14ac:dyDescent="0.3">
      <c r="S946" s="60" t="e">
        <f>VLOOKUP(D946,'ALL SITES DOWN'!D:D,1,0)</f>
        <v>#N/A</v>
      </c>
    </row>
    <row r="947" spans="19:19" x14ac:dyDescent="0.3">
      <c r="S947" s="60" t="e">
        <f>VLOOKUP(D947,'ALL SITES DOWN'!D:D,1,0)</f>
        <v>#N/A</v>
      </c>
    </row>
    <row r="948" spans="19:19" x14ac:dyDescent="0.3">
      <c r="S948" s="60" t="e">
        <f>VLOOKUP(D948,'ALL SITES DOWN'!D:D,1,0)</f>
        <v>#N/A</v>
      </c>
    </row>
    <row r="949" spans="19:19" x14ac:dyDescent="0.3">
      <c r="S949" s="60" t="e">
        <f>VLOOKUP(D949,'ALL SITES DOWN'!D:D,1,0)</f>
        <v>#N/A</v>
      </c>
    </row>
    <row r="950" spans="19:19" x14ac:dyDescent="0.3">
      <c r="S950" s="60" t="e">
        <f>VLOOKUP(D950,'ALL SITES DOWN'!D:D,1,0)</f>
        <v>#N/A</v>
      </c>
    </row>
    <row r="951" spans="19:19" x14ac:dyDescent="0.3">
      <c r="S951" s="60" t="e">
        <f>VLOOKUP(D951,'ALL SITES DOWN'!D:D,1,0)</f>
        <v>#N/A</v>
      </c>
    </row>
    <row r="952" spans="19:19" x14ac:dyDescent="0.3">
      <c r="S952" s="60" t="e">
        <f>VLOOKUP(D952,'ALL SITES DOWN'!D:D,1,0)</f>
        <v>#N/A</v>
      </c>
    </row>
    <row r="953" spans="19:19" x14ac:dyDescent="0.3">
      <c r="S953" s="60" t="e">
        <f>VLOOKUP(D953,'ALL SITES DOWN'!D:D,1,0)</f>
        <v>#N/A</v>
      </c>
    </row>
    <row r="954" spans="19:19" x14ac:dyDescent="0.3">
      <c r="S954" s="60" t="e">
        <f>VLOOKUP(D954,'ALL SITES DOWN'!D:D,1,0)</f>
        <v>#N/A</v>
      </c>
    </row>
    <row r="955" spans="19:19" x14ac:dyDescent="0.3">
      <c r="S955" s="60" t="e">
        <f>VLOOKUP(D955,'ALL SITES DOWN'!D:D,1,0)</f>
        <v>#N/A</v>
      </c>
    </row>
    <row r="956" spans="19:19" x14ac:dyDescent="0.3">
      <c r="S956" s="60" t="e">
        <f>VLOOKUP(D956,'ALL SITES DOWN'!D:D,1,0)</f>
        <v>#N/A</v>
      </c>
    </row>
    <row r="957" spans="19:19" x14ac:dyDescent="0.3">
      <c r="S957" s="60" t="e">
        <f>VLOOKUP(D957,'ALL SITES DOWN'!D:D,1,0)</f>
        <v>#N/A</v>
      </c>
    </row>
    <row r="958" spans="19:19" x14ac:dyDescent="0.3">
      <c r="S958" s="60" t="e">
        <f>VLOOKUP(D958,'ALL SITES DOWN'!D:D,1,0)</f>
        <v>#N/A</v>
      </c>
    </row>
    <row r="959" spans="19:19" x14ac:dyDescent="0.3">
      <c r="S959" s="60" t="e">
        <f>VLOOKUP(D959,'ALL SITES DOWN'!D:D,1,0)</f>
        <v>#N/A</v>
      </c>
    </row>
    <row r="960" spans="19:19" x14ac:dyDescent="0.3">
      <c r="S960" s="60" t="e">
        <f>VLOOKUP(D960,'ALL SITES DOWN'!D:D,1,0)</f>
        <v>#N/A</v>
      </c>
    </row>
    <row r="961" spans="19:19" x14ac:dyDescent="0.3">
      <c r="S961" s="60" t="e">
        <f>VLOOKUP(D961,'ALL SITES DOWN'!D:D,1,0)</f>
        <v>#N/A</v>
      </c>
    </row>
    <row r="962" spans="19:19" x14ac:dyDescent="0.3">
      <c r="S962" s="60" t="e">
        <f>VLOOKUP(D962,'ALL SITES DOWN'!D:D,1,0)</f>
        <v>#N/A</v>
      </c>
    </row>
    <row r="963" spans="19:19" x14ac:dyDescent="0.3">
      <c r="S963" s="60" t="e">
        <f>VLOOKUP(D963,'ALL SITES DOWN'!D:D,1,0)</f>
        <v>#N/A</v>
      </c>
    </row>
    <row r="964" spans="19:19" x14ac:dyDescent="0.3">
      <c r="S964" s="60" t="e">
        <f>VLOOKUP(D964,'ALL SITES DOWN'!D:D,1,0)</f>
        <v>#N/A</v>
      </c>
    </row>
    <row r="965" spans="19:19" x14ac:dyDescent="0.3">
      <c r="S965" s="60" t="e">
        <f>VLOOKUP(D965,'ALL SITES DOWN'!D:D,1,0)</f>
        <v>#N/A</v>
      </c>
    </row>
    <row r="966" spans="19:19" x14ac:dyDescent="0.3">
      <c r="S966" s="60" t="e">
        <f>VLOOKUP(D966,'ALL SITES DOWN'!D:D,1,0)</f>
        <v>#N/A</v>
      </c>
    </row>
    <row r="967" spans="19:19" x14ac:dyDescent="0.3">
      <c r="S967" s="60" t="e">
        <f>VLOOKUP(D967,'ALL SITES DOWN'!D:D,1,0)</f>
        <v>#N/A</v>
      </c>
    </row>
    <row r="968" spans="19:19" x14ac:dyDescent="0.3">
      <c r="S968" s="60" t="e">
        <f>VLOOKUP(D968,'ALL SITES DOWN'!D:D,1,0)</f>
        <v>#N/A</v>
      </c>
    </row>
    <row r="969" spans="19:19" x14ac:dyDescent="0.3">
      <c r="S969" s="60" t="e">
        <f>VLOOKUP(D969,'ALL SITES DOWN'!D:D,1,0)</f>
        <v>#N/A</v>
      </c>
    </row>
    <row r="970" spans="19:19" x14ac:dyDescent="0.3">
      <c r="S970" s="60" t="e">
        <f>VLOOKUP(D970,'ALL SITES DOWN'!D:D,1,0)</f>
        <v>#N/A</v>
      </c>
    </row>
    <row r="971" spans="19:19" x14ac:dyDescent="0.3">
      <c r="S971" s="60" t="e">
        <f>VLOOKUP(D971,'ALL SITES DOWN'!D:D,1,0)</f>
        <v>#N/A</v>
      </c>
    </row>
    <row r="972" spans="19:19" x14ac:dyDescent="0.3">
      <c r="S972" s="60" t="e">
        <f>VLOOKUP(D972,'ALL SITES DOWN'!D:D,1,0)</f>
        <v>#N/A</v>
      </c>
    </row>
    <row r="973" spans="19:19" x14ac:dyDescent="0.3">
      <c r="S973" s="60" t="e">
        <f>VLOOKUP(D973,'ALL SITES DOWN'!D:D,1,0)</f>
        <v>#N/A</v>
      </c>
    </row>
    <row r="974" spans="19:19" x14ac:dyDescent="0.3">
      <c r="S974" s="60" t="e">
        <f>VLOOKUP(D974,'ALL SITES DOWN'!D:D,1,0)</f>
        <v>#N/A</v>
      </c>
    </row>
    <row r="975" spans="19:19" x14ac:dyDescent="0.3">
      <c r="S975" s="60" t="e">
        <f>VLOOKUP(D975,'ALL SITES DOWN'!D:D,1,0)</f>
        <v>#N/A</v>
      </c>
    </row>
    <row r="976" spans="19:19" x14ac:dyDescent="0.3">
      <c r="S976" s="60" t="e">
        <f>VLOOKUP(D976,'ALL SITES DOWN'!D:D,1,0)</f>
        <v>#N/A</v>
      </c>
    </row>
    <row r="977" spans="19:19" x14ac:dyDescent="0.3">
      <c r="S977" s="60" t="e">
        <f>VLOOKUP(D977,'ALL SITES DOWN'!D:D,1,0)</f>
        <v>#N/A</v>
      </c>
    </row>
    <row r="978" spans="19:19" x14ac:dyDescent="0.3">
      <c r="S978" s="60" t="e">
        <f>VLOOKUP(D978,'ALL SITES DOWN'!D:D,1,0)</f>
        <v>#N/A</v>
      </c>
    </row>
    <row r="979" spans="19:19" x14ac:dyDescent="0.3">
      <c r="S979" s="60" t="e">
        <f>VLOOKUP(D979,'ALL SITES DOWN'!D:D,1,0)</f>
        <v>#N/A</v>
      </c>
    </row>
    <row r="980" spans="19:19" x14ac:dyDescent="0.3">
      <c r="S980" s="60" t="e">
        <f>VLOOKUP(D980,'ALL SITES DOWN'!D:D,1,0)</f>
        <v>#N/A</v>
      </c>
    </row>
    <row r="981" spans="19:19" x14ac:dyDescent="0.3">
      <c r="S981" s="60" t="e">
        <f>VLOOKUP(D981,'ALL SITES DOWN'!D:D,1,0)</f>
        <v>#N/A</v>
      </c>
    </row>
    <row r="982" spans="19:19" x14ac:dyDescent="0.3">
      <c r="S982" s="60" t="e">
        <f>VLOOKUP(D982,'ALL SITES DOWN'!D:D,1,0)</f>
        <v>#N/A</v>
      </c>
    </row>
    <row r="983" spans="19:19" x14ac:dyDescent="0.3">
      <c r="S983" s="60" t="e">
        <f>VLOOKUP(D983,'ALL SITES DOWN'!D:D,1,0)</f>
        <v>#N/A</v>
      </c>
    </row>
    <row r="984" spans="19:19" x14ac:dyDescent="0.3">
      <c r="S984" s="60" t="e">
        <f>VLOOKUP(D984,'ALL SITES DOWN'!D:D,1,0)</f>
        <v>#N/A</v>
      </c>
    </row>
    <row r="985" spans="19:19" x14ac:dyDescent="0.3">
      <c r="S985" s="60" t="e">
        <f>VLOOKUP(D985,'ALL SITES DOWN'!D:D,1,0)</f>
        <v>#N/A</v>
      </c>
    </row>
    <row r="986" spans="19:19" x14ac:dyDescent="0.3">
      <c r="S986" s="60" t="e">
        <f>VLOOKUP(D986,'ALL SITES DOWN'!D:D,1,0)</f>
        <v>#N/A</v>
      </c>
    </row>
    <row r="987" spans="19:19" x14ac:dyDescent="0.3">
      <c r="S987" s="60" t="e">
        <f>VLOOKUP(D987,'ALL SITES DOWN'!D:D,1,0)</f>
        <v>#N/A</v>
      </c>
    </row>
    <row r="988" spans="19:19" x14ac:dyDescent="0.3">
      <c r="S988" s="60" t="e">
        <f>VLOOKUP(D988,'ALL SITES DOWN'!D:D,1,0)</f>
        <v>#N/A</v>
      </c>
    </row>
    <row r="989" spans="19:19" x14ac:dyDescent="0.3">
      <c r="S989" s="60" t="e">
        <f>VLOOKUP(D989,'ALL SITES DOWN'!D:D,1,0)</f>
        <v>#N/A</v>
      </c>
    </row>
    <row r="990" spans="19:19" x14ac:dyDescent="0.3">
      <c r="S990" s="60" t="e">
        <f>VLOOKUP(D990,'ALL SITES DOWN'!D:D,1,0)</f>
        <v>#N/A</v>
      </c>
    </row>
    <row r="991" spans="19:19" x14ac:dyDescent="0.3">
      <c r="S991" s="60" t="e">
        <f>VLOOKUP(D991,'ALL SITES DOWN'!D:D,1,0)</f>
        <v>#N/A</v>
      </c>
    </row>
    <row r="992" spans="19:19" x14ac:dyDescent="0.3">
      <c r="S992" s="60" t="e">
        <f>VLOOKUP(D992,'ALL SITES DOWN'!D:D,1,0)</f>
        <v>#N/A</v>
      </c>
    </row>
    <row r="993" spans="19:19" x14ac:dyDescent="0.3">
      <c r="S993" s="60" t="e">
        <f>VLOOKUP(D993,'ALL SITES DOWN'!D:D,1,0)</f>
        <v>#N/A</v>
      </c>
    </row>
    <row r="994" spans="19:19" x14ac:dyDescent="0.3">
      <c r="S994" s="60" t="e">
        <f>VLOOKUP(D994,'ALL SITES DOWN'!D:D,1,0)</f>
        <v>#N/A</v>
      </c>
    </row>
    <row r="995" spans="19:19" x14ac:dyDescent="0.3">
      <c r="S995" s="60" t="e">
        <f>VLOOKUP(D995,'ALL SITES DOWN'!D:D,1,0)</f>
        <v>#N/A</v>
      </c>
    </row>
    <row r="996" spans="19:19" x14ac:dyDescent="0.3">
      <c r="S996" s="60" t="e">
        <f>VLOOKUP(D996,'ALL SITES DOWN'!D:D,1,0)</f>
        <v>#N/A</v>
      </c>
    </row>
    <row r="997" spans="19:19" x14ac:dyDescent="0.3">
      <c r="S997" s="60" t="e">
        <f>VLOOKUP(D997,'ALL SITES DOWN'!D:D,1,0)</f>
        <v>#N/A</v>
      </c>
    </row>
    <row r="998" spans="19:19" x14ac:dyDescent="0.3">
      <c r="S998" s="60" t="e">
        <f>VLOOKUP(D998,'ALL SITES DOWN'!D:D,1,0)</f>
        <v>#N/A</v>
      </c>
    </row>
    <row r="999" spans="19:19" x14ac:dyDescent="0.3">
      <c r="S999" s="60" t="e">
        <f>VLOOKUP(D999,'ALL SITES DOWN'!D:D,1,0)</f>
        <v>#N/A</v>
      </c>
    </row>
    <row r="1000" spans="19:19" x14ac:dyDescent="0.3">
      <c r="S1000" s="60" t="e">
        <f>VLOOKUP(D1000,'ALL SITES DOWN'!D:D,1,0)</f>
        <v>#N/A</v>
      </c>
    </row>
    <row r="1001" spans="19:19" x14ac:dyDescent="0.3">
      <c r="S1001" s="60" t="e">
        <f>VLOOKUP(D1001,'ALL SITES DOWN'!D:D,1,0)</f>
        <v>#N/A</v>
      </c>
    </row>
    <row r="1002" spans="19:19" x14ac:dyDescent="0.3">
      <c r="S1002" s="60" t="e">
        <f>VLOOKUP(D1002,'ALL SITES DOWN'!D:D,1,0)</f>
        <v>#N/A</v>
      </c>
    </row>
    <row r="1003" spans="19:19" x14ac:dyDescent="0.3">
      <c r="S1003" s="60" t="e">
        <f>VLOOKUP(D1003,'ALL SITES DOWN'!D:D,1,0)</f>
        <v>#N/A</v>
      </c>
    </row>
    <row r="1004" spans="19:19" x14ac:dyDescent="0.3">
      <c r="S1004" s="60" t="e">
        <f>VLOOKUP(D1004,'ALL SITES DOWN'!D:D,1,0)</f>
        <v>#N/A</v>
      </c>
    </row>
    <row r="1005" spans="19:19" x14ac:dyDescent="0.3">
      <c r="S1005" s="60" t="e">
        <f>VLOOKUP(D1005,'ALL SITES DOWN'!D:D,1,0)</f>
        <v>#N/A</v>
      </c>
    </row>
    <row r="1006" spans="19:19" x14ac:dyDescent="0.3">
      <c r="S1006" s="60" t="e">
        <f>VLOOKUP(D1006,'ALL SITES DOWN'!D:D,1,0)</f>
        <v>#N/A</v>
      </c>
    </row>
    <row r="1007" spans="19:19" x14ac:dyDescent="0.3">
      <c r="S1007" s="60" t="e">
        <f>VLOOKUP(D1007,'ALL SITES DOWN'!D:D,1,0)</f>
        <v>#N/A</v>
      </c>
    </row>
    <row r="1008" spans="19:19" x14ac:dyDescent="0.3">
      <c r="S1008" s="60" t="e">
        <f>VLOOKUP(D1008,'ALL SITES DOWN'!D:D,1,0)</f>
        <v>#N/A</v>
      </c>
    </row>
    <row r="1009" spans="19:19" x14ac:dyDescent="0.3">
      <c r="S1009" s="60" t="e">
        <f>VLOOKUP(D1009,'ALL SITES DOWN'!D:D,1,0)</f>
        <v>#N/A</v>
      </c>
    </row>
    <row r="1010" spans="19:19" x14ac:dyDescent="0.3">
      <c r="S1010" s="60" t="e">
        <f>VLOOKUP(D1010,'ALL SITES DOWN'!D:D,1,0)</f>
        <v>#N/A</v>
      </c>
    </row>
    <row r="1011" spans="19:19" x14ac:dyDescent="0.3">
      <c r="S1011" s="60" t="e">
        <f>VLOOKUP(D1011,'ALL SITES DOWN'!D:D,1,0)</f>
        <v>#N/A</v>
      </c>
    </row>
    <row r="1012" spans="19:19" x14ac:dyDescent="0.3">
      <c r="S1012" s="60" t="e">
        <f>VLOOKUP(D1012,'ALL SITES DOWN'!D:D,1,0)</f>
        <v>#N/A</v>
      </c>
    </row>
    <row r="1013" spans="19:19" x14ac:dyDescent="0.3">
      <c r="S1013" s="60" t="e">
        <f>VLOOKUP(D1013,'ALL SITES DOWN'!D:D,1,0)</f>
        <v>#N/A</v>
      </c>
    </row>
    <row r="1014" spans="19:19" x14ac:dyDescent="0.3">
      <c r="S1014" s="60" t="e">
        <f>VLOOKUP(D1014,'ALL SITES DOWN'!D:D,1,0)</f>
        <v>#N/A</v>
      </c>
    </row>
    <row r="1015" spans="19:19" x14ac:dyDescent="0.3">
      <c r="S1015" s="60" t="e">
        <f>VLOOKUP(D1015,'ALL SITES DOWN'!D:D,1,0)</f>
        <v>#N/A</v>
      </c>
    </row>
    <row r="1016" spans="19:19" x14ac:dyDescent="0.3">
      <c r="S1016" s="60" t="e">
        <f>VLOOKUP(D1016,'ALL SITES DOWN'!D:D,1,0)</f>
        <v>#N/A</v>
      </c>
    </row>
    <row r="1017" spans="19:19" x14ac:dyDescent="0.3">
      <c r="S1017" s="60" t="e">
        <f>VLOOKUP(D1017,'ALL SITES DOWN'!D:D,1,0)</f>
        <v>#N/A</v>
      </c>
    </row>
    <row r="1018" spans="19:19" x14ac:dyDescent="0.3">
      <c r="S1018" s="60" t="e">
        <f>VLOOKUP(D1018,'ALL SITES DOWN'!D:D,1,0)</f>
        <v>#N/A</v>
      </c>
    </row>
    <row r="1019" spans="19:19" x14ac:dyDescent="0.3">
      <c r="S1019" s="60" t="e">
        <f>VLOOKUP(D1019,'ALL SITES DOWN'!D:D,1,0)</f>
        <v>#N/A</v>
      </c>
    </row>
    <row r="1020" spans="19:19" x14ac:dyDescent="0.3">
      <c r="S1020" s="60" t="e">
        <f>VLOOKUP(D1020,'ALL SITES DOWN'!D:D,1,0)</f>
        <v>#N/A</v>
      </c>
    </row>
    <row r="1021" spans="19:19" x14ac:dyDescent="0.3">
      <c r="S1021" s="60" t="e">
        <f>VLOOKUP(D1021,'ALL SITES DOWN'!D:D,1,0)</f>
        <v>#N/A</v>
      </c>
    </row>
    <row r="1022" spans="19:19" x14ac:dyDescent="0.3">
      <c r="S1022" s="60" t="e">
        <f>VLOOKUP(D1022,'ALL SITES DOWN'!D:D,1,0)</f>
        <v>#N/A</v>
      </c>
    </row>
    <row r="1023" spans="19:19" x14ac:dyDescent="0.3">
      <c r="S1023" s="60" t="e">
        <f>VLOOKUP(D1023,'ALL SITES DOWN'!D:D,1,0)</f>
        <v>#N/A</v>
      </c>
    </row>
    <row r="1024" spans="19:19" x14ac:dyDescent="0.3">
      <c r="S1024" s="60" t="e">
        <f>VLOOKUP(D1024,'ALL SITES DOWN'!D:D,1,0)</f>
        <v>#N/A</v>
      </c>
    </row>
    <row r="1025" spans="19:19" x14ac:dyDescent="0.3">
      <c r="S1025" s="60" t="e">
        <f>VLOOKUP(D1025,'ALL SITES DOWN'!D:D,1,0)</f>
        <v>#N/A</v>
      </c>
    </row>
    <row r="1026" spans="19:19" x14ac:dyDescent="0.3">
      <c r="S1026" s="60" t="e">
        <f>VLOOKUP(D1026,'ALL SITES DOWN'!D:D,1,0)</f>
        <v>#N/A</v>
      </c>
    </row>
    <row r="1027" spans="19:19" x14ac:dyDescent="0.3">
      <c r="S1027" s="60" t="e">
        <f>VLOOKUP(D1027,'ALL SITES DOWN'!D:D,1,0)</f>
        <v>#N/A</v>
      </c>
    </row>
    <row r="1028" spans="19:19" x14ac:dyDescent="0.3">
      <c r="S1028" s="60" t="e">
        <f>VLOOKUP(D1028,'ALL SITES DOWN'!D:D,1,0)</f>
        <v>#N/A</v>
      </c>
    </row>
    <row r="1029" spans="19:19" x14ac:dyDescent="0.3">
      <c r="S1029" s="60" t="e">
        <f>VLOOKUP(D1029,'ALL SITES DOWN'!D:D,1,0)</f>
        <v>#N/A</v>
      </c>
    </row>
    <row r="1030" spans="19:19" x14ac:dyDescent="0.3">
      <c r="S1030" s="60" t="e">
        <f>VLOOKUP(D1030,'ALL SITES DOWN'!D:D,1,0)</f>
        <v>#N/A</v>
      </c>
    </row>
    <row r="1031" spans="19:19" x14ac:dyDescent="0.3">
      <c r="S1031" s="60" t="e">
        <f>VLOOKUP(D1031,'ALL SITES DOWN'!D:D,1,0)</f>
        <v>#N/A</v>
      </c>
    </row>
    <row r="1032" spans="19:19" x14ac:dyDescent="0.3">
      <c r="S1032" s="60" t="e">
        <f>VLOOKUP(D1032,'ALL SITES DOWN'!D:D,1,0)</f>
        <v>#N/A</v>
      </c>
    </row>
    <row r="1033" spans="19:19" x14ac:dyDescent="0.3">
      <c r="S1033" s="60" t="e">
        <f>VLOOKUP(D1033,'ALL SITES DOWN'!D:D,1,0)</f>
        <v>#N/A</v>
      </c>
    </row>
    <row r="1034" spans="19:19" x14ac:dyDescent="0.3">
      <c r="S1034" s="60" t="e">
        <f>VLOOKUP(D1034,'ALL SITES DOWN'!D:D,1,0)</f>
        <v>#N/A</v>
      </c>
    </row>
    <row r="1035" spans="19:19" x14ac:dyDescent="0.3">
      <c r="S1035" s="60" t="e">
        <f>VLOOKUP(D1035,'ALL SITES DOWN'!D:D,1,0)</f>
        <v>#N/A</v>
      </c>
    </row>
    <row r="1036" spans="19:19" x14ac:dyDescent="0.3">
      <c r="S1036" s="60" t="e">
        <f>VLOOKUP(D1036,'ALL SITES DOWN'!D:D,1,0)</f>
        <v>#N/A</v>
      </c>
    </row>
    <row r="1037" spans="19:19" x14ac:dyDescent="0.3">
      <c r="S1037" s="60" t="e">
        <f>VLOOKUP(D1037,'ALL SITES DOWN'!D:D,1,0)</f>
        <v>#N/A</v>
      </c>
    </row>
    <row r="1038" spans="19:19" x14ac:dyDescent="0.3">
      <c r="S1038" s="60" t="e">
        <f>VLOOKUP(D1038,'ALL SITES DOWN'!D:D,1,0)</f>
        <v>#N/A</v>
      </c>
    </row>
    <row r="1039" spans="19:19" x14ac:dyDescent="0.3">
      <c r="S1039" s="60" t="e">
        <f>VLOOKUP(D1039,'ALL SITES DOWN'!D:D,1,0)</f>
        <v>#N/A</v>
      </c>
    </row>
    <row r="1040" spans="19:19" x14ac:dyDescent="0.3">
      <c r="S1040" s="60" t="e">
        <f>VLOOKUP(D1040,'ALL SITES DOWN'!D:D,1,0)</f>
        <v>#N/A</v>
      </c>
    </row>
    <row r="1041" spans="19:19" x14ac:dyDescent="0.3">
      <c r="S1041" s="60" t="e">
        <f>VLOOKUP(D1041,'ALL SITES DOWN'!D:D,1,0)</f>
        <v>#N/A</v>
      </c>
    </row>
    <row r="1042" spans="19:19" x14ac:dyDescent="0.3">
      <c r="S1042" s="60" t="e">
        <f>VLOOKUP(D1042,'ALL SITES DOWN'!D:D,1,0)</f>
        <v>#N/A</v>
      </c>
    </row>
    <row r="1043" spans="19:19" x14ac:dyDescent="0.3">
      <c r="S1043" s="60" t="e">
        <f>VLOOKUP(D1043,'ALL SITES DOWN'!D:D,1,0)</f>
        <v>#N/A</v>
      </c>
    </row>
    <row r="1044" spans="19:19" x14ac:dyDescent="0.3">
      <c r="S1044" s="60" t="e">
        <f>VLOOKUP(D1044,'ALL SITES DOWN'!D:D,1,0)</f>
        <v>#N/A</v>
      </c>
    </row>
    <row r="1045" spans="19:19" x14ac:dyDescent="0.3">
      <c r="S1045" s="60" t="e">
        <f>VLOOKUP(D1045,'ALL SITES DOWN'!D:D,1,0)</f>
        <v>#N/A</v>
      </c>
    </row>
    <row r="1046" spans="19:19" x14ac:dyDescent="0.3">
      <c r="S1046" s="60" t="e">
        <f>VLOOKUP(D1046,'ALL SITES DOWN'!D:D,1,0)</f>
        <v>#N/A</v>
      </c>
    </row>
    <row r="1047" spans="19:19" x14ac:dyDescent="0.3">
      <c r="S1047" s="60" t="e">
        <f>VLOOKUP(D1047,'ALL SITES DOWN'!D:D,1,0)</f>
        <v>#N/A</v>
      </c>
    </row>
    <row r="1048" spans="19:19" x14ac:dyDescent="0.3">
      <c r="S1048" s="60" t="e">
        <f>VLOOKUP(D1048,'ALL SITES DOWN'!D:D,1,0)</f>
        <v>#N/A</v>
      </c>
    </row>
    <row r="1049" spans="19:19" x14ac:dyDescent="0.3">
      <c r="S1049" s="60" t="e">
        <f>VLOOKUP(D1049,'ALL SITES DOWN'!D:D,1,0)</f>
        <v>#N/A</v>
      </c>
    </row>
    <row r="1050" spans="19:19" x14ac:dyDescent="0.3">
      <c r="S1050" s="60" t="e">
        <f>VLOOKUP(D1050,'ALL SITES DOWN'!D:D,1,0)</f>
        <v>#N/A</v>
      </c>
    </row>
    <row r="1051" spans="19:19" x14ac:dyDescent="0.3">
      <c r="S1051" s="60" t="e">
        <f>VLOOKUP(D1051,'ALL SITES DOWN'!D:D,1,0)</f>
        <v>#N/A</v>
      </c>
    </row>
    <row r="1052" spans="19:19" x14ac:dyDescent="0.3">
      <c r="S1052" s="60" t="e">
        <f>VLOOKUP(D1052,'ALL SITES DOWN'!D:D,1,0)</f>
        <v>#N/A</v>
      </c>
    </row>
    <row r="1053" spans="19:19" x14ac:dyDescent="0.3">
      <c r="S1053" s="60" t="e">
        <f>VLOOKUP(D1053,'ALL SITES DOWN'!D:D,1,0)</f>
        <v>#N/A</v>
      </c>
    </row>
    <row r="1054" spans="19:19" x14ac:dyDescent="0.3">
      <c r="S1054" s="60" t="e">
        <f>VLOOKUP(D1054,'ALL SITES DOWN'!D:D,1,0)</f>
        <v>#N/A</v>
      </c>
    </row>
    <row r="1055" spans="19:19" x14ac:dyDescent="0.3">
      <c r="S1055" s="60" t="e">
        <f>VLOOKUP(D1055,'ALL SITES DOWN'!D:D,1,0)</f>
        <v>#N/A</v>
      </c>
    </row>
    <row r="1056" spans="19:19" x14ac:dyDescent="0.3">
      <c r="S1056" s="60" t="e">
        <f>VLOOKUP(D1056,'ALL SITES DOWN'!D:D,1,0)</f>
        <v>#N/A</v>
      </c>
    </row>
    <row r="1057" spans="19:19" x14ac:dyDescent="0.3">
      <c r="S1057" s="60" t="e">
        <f>VLOOKUP(D1057,'ALL SITES DOWN'!D:D,1,0)</f>
        <v>#N/A</v>
      </c>
    </row>
    <row r="1058" spans="19:19" x14ac:dyDescent="0.3">
      <c r="S1058" s="60" t="e">
        <f>VLOOKUP(D1058,'ALL SITES DOWN'!D:D,1,0)</f>
        <v>#N/A</v>
      </c>
    </row>
    <row r="1059" spans="19:19" x14ac:dyDescent="0.3">
      <c r="S1059" s="60" t="e">
        <f>VLOOKUP(D1059,'ALL SITES DOWN'!D:D,1,0)</f>
        <v>#N/A</v>
      </c>
    </row>
    <row r="1060" spans="19:19" x14ac:dyDescent="0.3">
      <c r="S1060" s="60" t="e">
        <f>VLOOKUP(D1060,'ALL SITES DOWN'!D:D,1,0)</f>
        <v>#N/A</v>
      </c>
    </row>
    <row r="1061" spans="19:19" x14ac:dyDescent="0.3">
      <c r="S1061" s="60" t="e">
        <f>VLOOKUP(D1061,'ALL SITES DOWN'!D:D,1,0)</f>
        <v>#N/A</v>
      </c>
    </row>
    <row r="1062" spans="19:19" x14ac:dyDescent="0.3">
      <c r="S1062" s="60" t="e">
        <f>VLOOKUP(D1062,'ALL SITES DOWN'!D:D,1,0)</f>
        <v>#N/A</v>
      </c>
    </row>
    <row r="1063" spans="19:19" x14ac:dyDescent="0.3">
      <c r="S1063" s="60" t="e">
        <f>VLOOKUP(D1063,'ALL SITES DOWN'!D:D,1,0)</f>
        <v>#N/A</v>
      </c>
    </row>
    <row r="1064" spans="19:19" x14ac:dyDescent="0.3">
      <c r="S1064" s="60" t="e">
        <f>VLOOKUP(D1064,'ALL SITES DOWN'!D:D,1,0)</f>
        <v>#N/A</v>
      </c>
    </row>
    <row r="1065" spans="19:19" x14ac:dyDescent="0.3">
      <c r="S1065" s="60" t="e">
        <f>VLOOKUP(D1065,'ALL SITES DOWN'!D:D,1,0)</f>
        <v>#N/A</v>
      </c>
    </row>
    <row r="1066" spans="19:19" x14ac:dyDescent="0.3">
      <c r="S1066" s="60" t="e">
        <f>VLOOKUP(D1066,'ALL SITES DOWN'!D:D,1,0)</f>
        <v>#N/A</v>
      </c>
    </row>
    <row r="1067" spans="19:19" x14ac:dyDescent="0.3">
      <c r="S1067" s="60" t="e">
        <f>VLOOKUP(D1067,'ALL SITES DOWN'!D:D,1,0)</f>
        <v>#N/A</v>
      </c>
    </row>
    <row r="1068" spans="19:19" x14ac:dyDescent="0.3">
      <c r="S1068" s="60" t="e">
        <f>VLOOKUP(D1068,'ALL SITES DOWN'!D:D,1,0)</f>
        <v>#N/A</v>
      </c>
    </row>
    <row r="1069" spans="19:19" x14ac:dyDescent="0.3">
      <c r="S1069" s="60" t="e">
        <f>VLOOKUP(D1069,'ALL SITES DOWN'!D:D,1,0)</f>
        <v>#N/A</v>
      </c>
    </row>
    <row r="1070" spans="19:19" x14ac:dyDescent="0.3">
      <c r="S1070" s="60" t="e">
        <f>VLOOKUP(D1070,'ALL SITES DOWN'!D:D,1,0)</f>
        <v>#N/A</v>
      </c>
    </row>
    <row r="1071" spans="19:19" x14ac:dyDescent="0.3">
      <c r="S1071" s="60" t="e">
        <f>VLOOKUP(D1071,'ALL SITES DOWN'!D:D,1,0)</f>
        <v>#N/A</v>
      </c>
    </row>
    <row r="1072" spans="19:19" x14ac:dyDescent="0.3">
      <c r="S1072" s="60" t="e">
        <f>VLOOKUP(D1072,'ALL SITES DOWN'!D:D,1,0)</f>
        <v>#N/A</v>
      </c>
    </row>
    <row r="1073" spans="19:19" x14ac:dyDescent="0.3">
      <c r="S1073" s="60" t="e">
        <f>VLOOKUP(D1073,'ALL SITES DOWN'!D:D,1,0)</f>
        <v>#N/A</v>
      </c>
    </row>
    <row r="1074" spans="19:19" x14ac:dyDescent="0.3">
      <c r="S1074" s="60" t="e">
        <f>VLOOKUP(D1074,'ALL SITES DOWN'!D:D,1,0)</f>
        <v>#N/A</v>
      </c>
    </row>
    <row r="1075" spans="19:19" x14ac:dyDescent="0.3">
      <c r="S1075" s="60" t="e">
        <f>VLOOKUP(D1075,'ALL SITES DOWN'!D:D,1,0)</f>
        <v>#N/A</v>
      </c>
    </row>
    <row r="1076" spans="19:19" x14ac:dyDescent="0.3">
      <c r="S1076" s="60" t="e">
        <f>VLOOKUP(D1076,'ALL SITES DOWN'!D:D,1,0)</f>
        <v>#N/A</v>
      </c>
    </row>
    <row r="1077" spans="19:19" x14ac:dyDescent="0.3">
      <c r="S1077" s="60" t="e">
        <f>VLOOKUP(D1077,'ALL SITES DOWN'!D:D,1,0)</f>
        <v>#N/A</v>
      </c>
    </row>
    <row r="1078" spans="19:19" x14ac:dyDescent="0.3">
      <c r="S1078" s="60" t="e">
        <f>VLOOKUP(D1078,'ALL SITES DOWN'!D:D,1,0)</f>
        <v>#N/A</v>
      </c>
    </row>
    <row r="1079" spans="19:19" x14ac:dyDescent="0.3">
      <c r="S1079" s="60" t="e">
        <f>VLOOKUP(D1079,'ALL SITES DOWN'!D:D,1,0)</f>
        <v>#N/A</v>
      </c>
    </row>
    <row r="1080" spans="19:19" x14ac:dyDescent="0.3">
      <c r="S1080" s="60" t="e">
        <f>VLOOKUP(D1080,'ALL SITES DOWN'!D:D,1,0)</f>
        <v>#N/A</v>
      </c>
    </row>
    <row r="1081" spans="19:19" x14ac:dyDescent="0.3">
      <c r="S1081" s="60" t="e">
        <f>VLOOKUP(D1081,'ALL SITES DOWN'!D:D,1,0)</f>
        <v>#N/A</v>
      </c>
    </row>
    <row r="1082" spans="19:19" x14ac:dyDescent="0.3">
      <c r="S1082" s="60" t="e">
        <f>VLOOKUP(D1082,'ALL SITES DOWN'!D:D,1,0)</f>
        <v>#N/A</v>
      </c>
    </row>
    <row r="1083" spans="19:19" x14ac:dyDescent="0.3">
      <c r="S1083" s="60" t="e">
        <f>VLOOKUP(D1083,'ALL SITES DOWN'!D:D,1,0)</f>
        <v>#N/A</v>
      </c>
    </row>
    <row r="1084" spans="19:19" x14ac:dyDescent="0.3">
      <c r="S1084" s="60" t="e">
        <f>VLOOKUP(D1084,'ALL SITES DOWN'!D:D,1,0)</f>
        <v>#N/A</v>
      </c>
    </row>
    <row r="1085" spans="19:19" x14ac:dyDescent="0.3">
      <c r="S1085" s="60" t="e">
        <f>VLOOKUP(D1085,'ALL SITES DOWN'!D:D,1,0)</f>
        <v>#N/A</v>
      </c>
    </row>
    <row r="1086" spans="19:19" x14ac:dyDescent="0.3">
      <c r="S1086" s="60" t="e">
        <f>VLOOKUP(D1086,'ALL SITES DOWN'!D:D,1,0)</f>
        <v>#N/A</v>
      </c>
    </row>
    <row r="1087" spans="19:19" x14ac:dyDescent="0.3">
      <c r="S1087" s="60" t="e">
        <f>VLOOKUP(D1087,'ALL SITES DOWN'!D:D,1,0)</f>
        <v>#N/A</v>
      </c>
    </row>
    <row r="1088" spans="19:19" x14ac:dyDescent="0.3">
      <c r="S1088" s="60" t="e">
        <f>VLOOKUP(D1088,'ALL SITES DOWN'!D:D,1,0)</f>
        <v>#N/A</v>
      </c>
    </row>
    <row r="1089" spans="19:19" x14ac:dyDescent="0.3">
      <c r="S1089" s="60" t="e">
        <f>VLOOKUP(D1089,'ALL SITES DOWN'!D:D,1,0)</f>
        <v>#N/A</v>
      </c>
    </row>
    <row r="1090" spans="19:19" x14ac:dyDescent="0.3">
      <c r="S1090" s="60" t="e">
        <f>VLOOKUP(D1090,'ALL SITES DOWN'!D:D,1,0)</f>
        <v>#N/A</v>
      </c>
    </row>
    <row r="1091" spans="19:19" x14ac:dyDescent="0.3">
      <c r="S1091" s="60" t="e">
        <f>VLOOKUP(D1091,'ALL SITES DOWN'!D:D,1,0)</f>
        <v>#N/A</v>
      </c>
    </row>
    <row r="1092" spans="19:19" x14ac:dyDescent="0.3">
      <c r="S1092" s="60" t="e">
        <f>VLOOKUP(D1092,'ALL SITES DOWN'!D:D,1,0)</f>
        <v>#N/A</v>
      </c>
    </row>
    <row r="1093" spans="19:19" x14ac:dyDescent="0.3">
      <c r="S1093" s="60" t="e">
        <f>VLOOKUP(D1093,'ALL SITES DOWN'!D:D,1,0)</f>
        <v>#N/A</v>
      </c>
    </row>
    <row r="1094" spans="19:19" x14ac:dyDescent="0.3">
      <c r="S1094" s="60" t="e">
        <f>VLOOKUP(D1094,'ALL SITES DOWN'!D:D,1,0)</f>
        <v>#N/A</v>
      </c>
    </row>
    <row r="1095" spans="19:19" x14ac:dyDescent="0.3">
      <c r="S1095" s="60" t="e">
        <f>VLOOKUP(D1095,'ALL SITES DOWN'!D:D,1,0)</f>
        <v>#N/A</v>
      </c>
    </row>
    <row r="1096" spans="19:19" x14ac:dyDescent="0.3">
      <c r="S1096" s="60" t="e">
        <f>VLOOKUP(D1096,'ALL SITES DOWN'!D:D,1,0)</f>
        <v>#N/A</v>
      </c>
    </row>
    <row r="1097" spans="19:19" x14ac:dyDescent="0.3">
      <c r="S1097" s="60" t="e">
        <f>VLOOKUP(D1097,'ALL SITES DOWN'!D:D,1,0)</f>
        <v>#N/A</v>
      </c>
    </row>
    <row r="1098" spans="19:19" x14ac:dyDescent="0.3">
      <c r="S1098" s="60" t="e">
        <f>VLOOKUP(D1098,'ALL SITES DOWN'!D:D,1,0)</f>
        <v>#N/A</v>
      </c>
    </row>
    <row r="1099" spans="19:19" x14ac:dyDescent="0.3">
      <c r="S1099" s="60" t="e">
        <f>VLOOKUP(D1099,'ALL SITES DOWN'!D:D,1,0)</f>
        <v>#N/A</v>
      </c>
    </row>
    <row r="1100" spans="19:19" x14ac:dyDescent="0.3">
      <c r="S1100" s="60" t="e">
        <f>VLOOKUP(D1100,'ALL SITES DOWN'!D:D,1,0)</f>
        <v>#N/A</v>
      </c>
    </row>
    <row r="1101" spans="19:19" x14ac:dyDescent="0.3">
      <c r="S1101" s="60" t="e">
        <f>VLOOKUP(D1101,'ALL SITES DOWN'!D:D,1,0)</f>
        <v>#N/A</v>
      </c>
    </row>
    <row r="1102" spans="19:19" x14ac:dyDescent="0.3">
      <c r="S1102" s="60" t="e">
        <f>VLOOKUP(D1102,'ALL SITES DOWN'!D:D,1,0)</f>
        <v>#N/A</v>
      </c>
    </row>
    <row r="1103" spans="19:19" x14ac:dyDescent="0.3">
      <c r="S1103" s="60" t="e">
        <f>VLOOKUP(D1103,'ALL SITES DOWN'!D:D,1,0)</f>
        <v>#N/A</v>
      </c>
    </row>
    <row r="1104" spans="19:19" x14ac:dyDescent="0.3">
      <c r="S1104" s="60" t="e">
        <f>VLOOKUP(D1104,'ALL SITES DOWN'!D:D,1,0)</f>
        <v>#N/A</v>
      </c>
    </row>
    <row r="1105" spans="19:19" x14ac:dyDescent="0.3">
      <c r="S1105" s="60" t="e">
        <f>VLOOKUP(D1105,'ALL SITES DOWN'!D:D,1,0)</f>
        <v>#N/A</v>
      </c>
    </row>
    <row r="1106" spans="19:19" x14ac:dyDescent="0.3">
      <c r="S1106" s="60" t="e">
        <f>VLOOKUP(D1106,'ALL SITES DOWN'!D:D,1,0)</f>
        <v>#N/A</v>
      </c>
    </row>
    <row r="1107" spans="19:19" x14ac:dyDescent="0.3">
      <c r="S1107" s="60" t="e">
        <f>VLOOKUP(D1107,'ALL SITES DOWN'!D:D,1,0)</f>
        <v>#N/A</v>
      </c>
    </row>
    <row r="1108" spans="19:19" x14ac:dyDescent="0.3">
      <c r="S1108" s="60" t="e">
        <f>VLOOKUP(D1108,'ALL SITES DOWN'!D:D,1,0)</f>
        <v>#N/A</v>
      </c>
    </row>
    <row r="1109" spans="19:19" x14ac:dyDescent="0.3">
      <c r="S1109" s="60" t="e">
        <f>VLOOKUP(D1109,'ALL SITES DOWN'!D:D,1,0)</f>
        <v>#N/A</v>
      </c>
    </row>
    <row r="1110" spans="19:19" x14ac:dyDescent="0.3">
      <c r="S1110" s="60" t="e">
        <f>VLOOKUP(D1110,'ALL SITES DOWN'!D:D,1,0)</f>
        <v>#N/A</v>
      </c>
    </row>
    <row r="1111" spans="19:19" x14ac:dyDescent="0.3">
      <c r="S1111" s="60" t="e">
        <f>VLOOKUP(D1111,'ALL SITES DOWN'!D:D,1,0)</f>
        <v>#N/A</v>
      </c>
    </row>
    <row r="1112" spans="19:19" x14ac:dyDescent="0.3">
      <c r="S1112" s="60" t="e">
        <f>VLOOKUP(D1112,'ALL SITES DOWN'!D:D,1,0)</f>
        <v>#N/A</v>
      </c>
    </row>
    <row r="1113" spans="19:19" x14ac:dyDescent="0.3">
      <c r="S1113" s="60" t="e">
        <f>VLOOKUP(D1113,'ALL SITES DOWN'!D:D,1,0)</f>
        <v>#N/A</v>
      </c>
    </row>
    <row r="1114" spans="19:19" x14ac:dyDescent="0.3">
      <c r="S1114" s="60" t="e">
        <f>VLOOKUP(D1114,'ALL SITES DOWN'!D:D,1,0)</f>
        <v>#N/A</v>
      </c>
    </row>
    <row r="1115" spans="19:19" x14ac:dyDescent="0.3">
      <c r="S1115" s="60" t="e">
        <f>VLOOKUP(D1115,'ALL SITES DOWN'!D:D,1,0)</f>
        <v>#N/A</v>
      </c>
    </row>
    <row r="1116" spans="19:19" x14ac:dyDescent="0.3">
      <c r="S1116" s="60" t="e">
        <f>VLOOKUP(D1116,'ALL SITES DOWN'!D:D,1,0)</f>
        <v>#N/A</v>
      </c>
    </row>
    <row r="1117" spans="19:19" x14ac:dyDescent="0.3">
      <c r="S1117" s="60" t="e">
        <f>VLOOKUP(D1117,'ALL SITES DOWN'!D:D,1,0)</f>
        <v>#N/A</v>
      </c>
    </row>
    <row r="1118" spans="19:19" x14ac:dyDescent="0.3">
      <c r="S1118" s="60" t="e">
        <f>VLOOKUP(D1118,'ALL SITES DOWN'!D:D,1,0)</f>
        <v>#N/A</v>
      </c>
    </row>
    <row r="1119" spans="19:19" x14ac:dyDescent="0.3">
      <c r="S1119" s="60" t="e">
        <f>VLOOKUP(D1119,'ALL SITES DOWN'!D:D,1,0)</f>
        <v>#N/A</v>
      </c>
    </row>
    <row r="1120" spans="19:19" x14ac:dyDescent="0.3">
      <c r="S1120" s="60" t="e">
        <f>VLOOKUP(D1120,'ALL SITES DOWN'!D:D,1,0)</f>
        <v>#N/A</v>
      </c>
    </row>
    <row r="1121" spans="19:19" x14ac:dyDescent="0.3">
      <c r="S1121" s="60" t="e">
        <f>VLOOKUP(D1121,'ALL SITES DOWN'!D:D,1,0)</f>
        <v>#N/A</v>
      </c>
    </row>
    <row r="1122" spans="19:19" x14ac:dyDescent="0.3">
      <c r="S1122" s="60" t="e">
        <f>VLOOKUP(D1122,'ALL SITES DOWN'!D:D,1,0)</f>
        <v>#N/A</v>
      </c>
    </row>
    <row r="1123" spans="19:19" x14ac:dyDescent="0.3">
      <c r="S1123" s="60" t="e">
        <f>VLOOKUP(D1123,'ALL SITES DOWN'!D:D,1,0)</f>
        <v>#N/A</v>
      </c>
    </row>
    <row r="1124" spans="19:19" x14ac:dyDescent="0.3">
      <c r="S1124" s="60" t="e">
        <f>VLOOKUP(D1124,'ALL SITES DOWN'!D:D,1,0)</f>
        <v>#N/A</v>
      </c>
    </row>
    <row r="1125" spans="19:19" x14ac:dyDescent="0.3">
      <c r="S1125" s="60" t="e">
        <f>VLOOKUP(D1125,'ALL SITES DOWN'!D:D,1,0)</f>
        <v>#N/A</v>
      </c>
    </row>
    <row r="1126" spans="19:19" x14ac:dyDescent="0.3">
      <c r="S1126" s="60" t="e">
        <f>VLOOKUP(D1126,'ALL SITES DOWN'!D:D,1,0)</f>
        <v>#N/A</v>
      </c>
    </row>
    <row r="1127" spans="19:19" x14ac:dyDescent="0.3">
      <c r="S1127" s="60" t="e">
        <f>VLOOKUP(D1127,'ALL SITES DOWN'!D:D,1,0)</f>
        <v>#N/A</v>
      </c>
    </row>
    <row r="1128" spans="19:19" x14ac:dyDescent="0.3">
      <c r="S1128" s="60" t="e">
        <f>VLOOKUP(D1128,'ALL SITES DOWN'!D:D,1,0)</f>
        <v>#N/A</v>
      </c>
    </row>
    <row r="1129" spans="19:19" x14ac:dyDescent="0.3">
      <c r="S1129" s="60" t="e">
        <f>VLOOKUP(D1129,'ALL SITES DOWN'!D:D,1,0)</f>
        <v>#N/A</v>
      </c>
    </row>
    <row r="1130" spans="19:19" x14ac:dyDescent="0.3">
      <c r="S1130" s="60" t="e">
        <f>VLOOKUP(D1130,'ALL SITES DOWN'!D:D,1,0)</f>
        <v>#N/A</v>
      </c>
    </row>
    <row r="1131" spans="19:19" x14ac:dyDescent="0.3">
      <c r="S1131" s="60" t="e">
        <f>VLOOKUP(D1131,'ALL SITES DOWN'!D:D,1,0)</f>
        <v>#N/A</v>
      </c>
    </row>
    <row r="1132" spans="19:19" x14ac:dyDescent="0.3">
      <c r="S1132" s="60" t="e">
        <f>VLOOKUP(D1132,'ALL SITES DOWN'!D:D,1,0)</f>
        <v>#N/A</v>
      </c>
    </row>
    <row r="1133" spans="19:19" x14ac:dyDescent="0.3">
      <c r="S1133" s="60" t="e">
        <f>VLOOKUP(D1133,'ALL SITES DOWN'!D:D,1,0)</f>
        <v>#N/A</v>
      </c>
    </row>
    <row r="1134" spans="19:19" x14ac:dyDescent="0.3">
      <c r="S1134" s="60" t="e">
        <f>VLOOKUP(D1134,'ALL SITES DOWN'!D:D,1,0)</f>
        <v>#N/A</v>
      </c>
    </row>
    <row r="1135" spans="19:19" x14ac:dyDescent="0.3">
      <c r="S1135" s="60" t="e">
        <f>VLOOKUP(D1135,'ALL SITES DOWN'!D:D,1,0)</f>
        <v>#N/A</v>
      </c>
    </row>
    <row r="1136" spans="19:19" x14ac:dyDescent="0.3">
      <c r="S1136" s="60" t="e">
        <f>VLOOKUP(D1136,'ALL SITES DOWN'!D:D,1,0)</f>
        <v>#N/A</v>
      </c>
    </row>
    <row r="1137" spans="19:19" x14ac:dyDescent="0.3">
      <c r="S1137" s="60" t="e">
        <f>VLOOKUP(D1137,'ALL SITES DOWN'!D:D,1,0)</f>
        <v>#N/A</v>
      </c>
    </row>
    <row r="1138" spans="19:19" x14ac:dyDescent="0.3">
      <c r="S1138" s="60" t="e">
        <f>VLOOKUP(D1138,'ALL SITES DOWN'!D:D,1,0)</f>
        <v>#N/A</v>
      </c>
    </row>
    <row r="1139" spans="19:19" x14ac:dyDescent="0.3">
      <c r="S1139" s="60" t="e">
        <f>VLOOKUP(D1139,'ALL SITES DOWN'!D:D,1,0)</f>
        <v>#N/A</v>
      </c>
    </row>
    <row r="1140" spans="19:19" x14ac:dyDescent="0.3">
      <c r="S1140" s="60" t="e">
        <f>VLOOKUP(D1140,'ALL SITES DOWN'!D:D,1,0)</f>
        <v>#N/A</v>
      </c>
    </row>
    <row r="1141" spans="19:19" x14ac:dyDescent="0.3">
      <c r="S1141" s="60" t="e">
        <f>VLOOKUP(D1141,'ALL SITES DOWN'!D:D,1,0)</f>
        <v>#N/A</v>
      </c>
    </row>
    <row r="1142" spans="19:19" x14ac:dyDescent="0.3">
      <c r="S1142" s="60" t="e">
        <f>VLOOKUP(D1142,'ALL SITES DOWN'!D:D,1,0)</f>
        <v>#N/A</v>
      </c>
    </row>
    <row r="1143" spans="19:19" x14ac:dyDescent="0.3">
      <c r="S1143" s="60" t="e">
        <f>VLOOKUP(D1143,'ALL SITES DOWN'!D:D,1,0)</f>
        <v>#N/A</v>
      </c>
    </row>
    <row r="1144" spans="19:19" x14ac:dyDescent="0.3">
      <c r="S1144" s="60" t="e">
        <f>VLOOKUP(D1144,'ALL SITES DOWN'!D:D,1,0)</f>
        <v>#N/A</v>
      </c>
    </row>
    <row r="1145" spans="19:19" x14ac:dyDescent="0.3">
      <c r="S1145" s="60" t="e">
        <f>VLOOKUP(D1145,'ALL SITES DOWN'!D:D,1,0)</f>
        <v>#N/A</v>
      </c>
    </row>
    <row r="1146" spans="19:19" x14ac:dyDescent="0.3">
      <c r="S1146" s="60" t="e">
        <f>VLOOKUP(D1146,'ALL SITES DOWN'!D:D,1,0)</f>
        <v>#N/A</v>
      </c>
    </row>
    <row r="1147" spans="19:19" x14ac:dyDescent="0.3">
      <c r="S1147" s="60" t="e">
        <f>VLOOKUP(D1147,'ALL SITES DOWN'!D:D,1,0)</f>
        <v>#N/A</v>
      </c>
    </row>
    <row r="1148" spans="19:19" x14ac:dyDescent="0.3">
      <c r="S1148" s="60" t="e">
        <f>VLOOKUP(D1148,'ALL SITES DOWN'!D:D,1,0)</f>
        <v>#N/A</v>
      </c>
    </row>
    <row r="1149" spans="19:19" x14ac:dyDescent="0.3">
      <c r="S1149" s="60" t="e">
        <f>VLOOKUP(D1149,'ALL SITES DOWN'!D:D,1,0)</f>
        <v>#N/A</v>
      </c>
    </row>
    <row r="1150" spans="19:19" x14ac:dyDescent="0.3">
      <c r="S1150" s="60" t="e">
        <f>VLOOKUP(D1150,'ALL SITES DOWN'!D:D,1,0)</f>
        <v>#N/A</v>
      </c>
    </row>
    <row r="1151" spans="19:19" x14ac:dyDescent="0.3">
      <c r="S1151" s="60" t="e">
        <f>VLOOKUP(D1151,'ALL SITES DOWN'!D:D,1,0)</f>
        <v>#N/A</v>
      </c>
    </row>
    <row r="1152" spans="19:19" x14ac:dyDescent="0.3">
      <c r="S1152" s="60" t="e">
        <f>VLOOKUP(D1152,'ALL SITES DOWN'!D:D,1,0)</f>
        <v>#N/A</v>
      </c>
    </row>
    <row r="1153" spans="19:19" x14ac:dyDescent="0.3">
      <c r="S1153" s="60" t="e">
        <f>VLOOKUP(D1153,'ALL SITES DOWN'!D:D,1,0)</f>
        <v>#N/A</v>
      </c>
    </row>
    <row r="1154" spans="19:19" x14ac:dyDescent="0.3">
      <c r="S1154" s="60" t="e">
        <f>VLOOKUP(D1154,'ALL SITES DOWN'!D:D,1,0)</f>
        <v>#N/A</v>
      </c>
    </row>
    <row r="1155" spans="19:19" x14ac:dyDescent="0.3">
      <c r="S1155" s="60" t="e">
        <f>VLOOKUP(D1155,'ALL SITES DOWN'!D:D,1,0)</f>
        <v>#N/A</v>
      </c>
    </row>
    <row r="1156" spans="19:19" x14ac:dyDescent="0.3">
      <c r="S1156" s="60" t="e">
        <f>VLOOKUP(D1156,'ALL SITES DOWN'!D:D,1,0)</f>
        <v>#N/A</v>
      </c>
    </row>
    <row r="1157" spans="19:19" x14ac:dyDescent="0.3">
      <c r="S1157" s="60" t="e">
        <f>VLOOKUP(D1157,'ALL SITES DOWN'!D:D,1,0)</f>
        <v>#N/A</v>
      </c>
    </row>
    <row r="1158" spans="19:19" x14ac:dyDescent="0.3">
      <c r="S1158" s="60" t="e">
        <f>VLOOKUP(D1158,'ALL SITES DOWN'!D:D,1,0)</f>
        <v>#N/A</v>
      </c>
    </row>
    <row r="1159" spans="19:19" x14ac:dyDescent="0.3">
      <c r="S1159" s="60" t="e">
        <f>VLOOKUP(D1159,'ALL SITES DOWN'!D:D,1,0)</f>
        <v>#N/A</v>
      </c>
    </row>
    <row r="1160" spans="19:19" x14ac:dyDescent="0.3">
      <c r="S1160" s="60" t="e">
        <f>VLOOKUP(D1160,'ALL SITES DOWN'!D:D,1,0)</f>
        <v>#N/A</v>
      </c>
    </row>
    <row r="1161" spans="19:19" x14ac:dyDescent="0.3">
      <c r="S1161" s="60" t="e">
        <f>VLOOKUP(D1161,'ALL SITES DOWN'!D:D,1,0)</f>
        <v>#N/A</v>
      </c>
    </row>
    <row r="1162" spans="19:19" x14ac:dyDescent="0.3">
      <c r="S1162" s="60" t="e">
        <f>VLOOKUP(D1162,'ALL SITES DOWN'!D:D,1,0)</f>
        <v>#N/A</v>
      </c>
    </row>
    <row r="1163" spans="19:19" x14ac:dyDescent="0.3">
      <c r="S1163" s="60" t="e">
        <f>VLOOKUP(D1163,'ALL SITES DOWN'!D:D,1,0)</f>
        <v>#N/A</v>
      </c>
    </row>
    <row r="1164" spans="19:19" x14ac:dyDescent="0.3">
      <c r="S1164" s="60" t="e">
        <f>VLOOKUP(D1164,'ALL SITES DOWN'!D:D,1,0)</f>
        <v>#N/A</v>
      </c>
    </row>
    <row r="1165" spans="19:19" x14ac:dyDescent="0.3">
      <c r="S1165" s="60" t="e">
        <f>VLOOKUP(D1165,'ALL SITES DOWN'!D:D,1,0)</f>
        <v>#N/A</v>
      </c>
    </row>
    <row r="1166" spans="19:19" x14ac:dyDescent="0.3">
      <c r="S1166" s="60" t="e">
        <f>VLOOKUP(D1166,'ALL SITES DOWN'!D:D,1,0)</f>
        <v>#N/A</v>
      </c>
    </row>
    <row r="1167" spans="19:19" x14ac:dyDescent="0.3">
      <c r="S1167" s="60" t="e">
        <f>VLOOKUP(D1167,'ALL SITES DOWN'!D:D,1,0)</f>
        <v>#N/A</v>
      </c>
    </row>
    <row r="1168" spans="19:19" x14ac:dyDescent="0.3">
      <c r="S1168" s="60" t="e">
        <f>VLOOKUP(D1168,'ALL SITES DOWN'!D:D,1,0)</f>
        <v>#N/A</v>
      </c>
    </row>
    <row r="1169" spans="19:19" x14ac:dyDescent="0.3">
      <c r="S1169" s="60" t="e">
        <f>VLOOKUP(D1169,'ALL SITES DOWN'!D:D,1,0)</f>
        <v>#N/A</v>
      </c>
    </row>
    <row r="1170" spans="19:19" x14ac:dyDescent="0.3">
      <c r="S1170" s="60" t="e">
        <f>VLOOKUP(D1170,'ALL SITES DOWN'!D:D,1,0)</f>
        <v>#N/A</v>
      </c>
    </row>
    <row r="1171" spans="19:19" x14ac:dyDescent="0.3">
      <c r="S1171" s="60" t="e">
        <f>VLOOKUP(D1171,'ALL SITES DOWN'!D:D,1,0)</f>
        <v>#N/A</v>
      </c>
    </row>
    <row r="1172" spans="19:19" x14ac:dyDescent="0.3">
      <c r="S1172" s="60" t="e">
        <f>VLOOKUP(D1172,'ALL SITES DOWN'!D:D,1,0)</f>
        <v>#N/A</v>
      </c>
    </row>
    <row r="1173" spans="19:19" x14ac:dyDescent="0.3">
      <c r="S1173" s="60" t="e">
        <f>VLOOKUP(D1173,'ALL SITES DOWN'!D:D,1,0)</f>
        <v>#N/A</v>
      </c>
    </row>
    <row r="1174" spans="19:19" x14ac:dyDescent="0.3">
      <c r="S1174" s="60" t="e">
        <f>VLOOKUP(D1174,'ALL SITES DOWN'!D:D,1,0)</f>
        <v>#N/A</v>
      </c>
    </row>
    <row r="1175" spans="19:19" x14ac:dyDescent="0.3">
      <c r="S1175" s="60" t="e">
        <f>VLOOKUP(D1175,'ALL SITES DOWN'!D:D,1,0)</f>
        <v>#N/A</v>
      </c>
    </row>
    <row r="1176" spans="19:19" x14ac:dyDescent="0.3">
      <c r="S1176" s="60" t="e">
        <f>VLOOKUP(D1176,'ALL SITES DOWN'!D:D,1,0)</f>
        <v>#N/A</v>
      </c>
    </row>
    <row r="1177" spans="19:19" x14ac:dyDescent="0.3">
      <c r="S1177" s="60" t="e">
        <f>VLOOKUP(D1177,'ALL SITES DOWN'!D:D,1,0)</f>
        <v>#N/A</v>
      </c>
    </row>
    <row r="1178" spans="19:19" x14ac:dyDescent="0.3">
      <c r="S1178" s="60" t="e">
        <f>VLOOKUP(D1178,'ALL SITES DOWN'!D:D,1,0)</f>
        <v>#N/A</v>
      </c>
    </row>
    <row r="1179" spans="19:19" x14ac:dyDescent="0.3">
      <c r="S1179" s="60" t="e">
        <f>VLOOKUP(D1179,'ALL SITES DOWN'!D:D,1,0)</f>
        <v>#N/A</v>
      </c>
    </row>
    <row r="1180" spans="19:19" x14ac:dyDescent="0.3">
      <c r="S1180" s="60" t="e">
        <f>VLOOKUP(D1180,'ALL SITES DOWN'!D:D,1,0)</f>
        <v>#N/A</v>
      </c>
    </row>
    <row r="1181" spans="19:19" x14ac:dyDescent="0.3">
      <c r="S1181" s="60" t="e">
        <f>VLOOKUP(D1181,'ALL SITES DOWN'!D:D,1,0)</f>
        <v>#N/A</v>
      </c>
    </row>
    <row r="1182" spans="19:19" x14ac:dyDescent="0.3">
      <c r="S1182" s="60" t="e">
        <f>VLOOKUP(D1182,'ALL SITES DOWN'!D:D,1,0)</f>
        <v>#N/A</v>
      </c>
    </row>
    <row r="1183" spans="19:19" x14ac:dyDescent="0.3">
      <c r="S1183" s="60" t="e">
        <f>VLOOKUP(D1183,'ALL SITES DOWN'!D:D,1,0)</f>
        <v>#N/A</v>
      </c>
    </row>
    <row r="1184" spans="19:19" x14ac:dyDescent="0.3">
      <c r="S1184" s="60" t="e">
        <f>VLOOKUP(D1184,'ALL SITES DOWN'!D:D,1,0)</f>
        <v>#N/A</v>
      </c>
    </row>
    <row r="1185" spans="19:19" x14ac:dyDescent="0.3">
      <c r="S1185" s="60" t="e">
        <f>VLOOKUP(D1185,'ALL SITES DOWN'!D:D,1,0)</f>
        <v>#N/A</v>
      </c>
    </row>
    <row r="1186" spans="19:19" x14ac:dyDescent="0.3">
      <c r="S1186" s="60" t="e">
        <f>VLOOKUP(D1186,'ALL SITES DOWN'!D:D,1,0)</f>
        <v>#N/A</v>
      </c>
    </row>
    <row r="1187" spans="19:19" x14ac:dyDescent="0.3">
      <c r="S1187" s="60" t="e">
        <f>VLOOKUP(D1187,'ALL SITES DOWN'!D:D,1,0)</f>
        <v>#N/A</v>
      </c>
    </row>
    <row r="1188" spans="19:19" x14ac:dyDescent="0.3">
      <c r="S1188" s="60" t="e">
        <f>VLOOKUP(D1188,'ALL SITES DOWN'!D:D,1,0)</f>
        <v>#N/A</v>
      </c>
    </row>
    <row r="1189" spans="19:19" x14ac:dyDescent="0.3">
      <c r="S1189" s="60" t="e">
        <f>VLOOKUP(D1189,'ALL SITES DOWN'!D:D,1,0)</f>
        <v>#N/A</v>
      </c>
    </row>
    <row r="1190" spans="19:19" x14ac:dyDescent="0.3">
      <c r="S1190" s="60" t="e">
        <f>VLOOKUP(D1190,'ALL SITES DOWN'!D:D,1,0)</f>
        <v>#N/A</v>
      </c>
    </row>
    <row r="1191" spans="19:19" x14ac:dyDescent="0.3">
      <c r="S1191" s="60" t="e">
        <f>VLOOKUP(D1191,'ALL SITES DOWN'!D:D,1,0)</f>
        <v>#N/A</v>
      </c>
    </row>
    <row r="1192" spans="19:19" x14ac:dyDescent="0.3">
      <c r="S1192" s="60" t="e">
        <f>VLOOKUP(D1192,'ALL SITES DOWN'!D:D,1,0)</f>
        <v>#N/A</v>
      </c>
    </row>
    <row r="1193" spans="19:19" x14ac:dyDescent="0.3">
      <c r="S1193" s="60" t="e">
        <f>VLOOKUP(D1193,'ALL SITES DOWN'!D:D,1,0)</f>
        <v>#N/A</v>
      </c>
    </row>
    <row r="1194" spans="19:19" x14ac:dyDescent="0.3">
      <c r="S1194" s="60" t="e">
        <f>VLOOKUP(D1194,'ALL SITES DOWN'!D:D,1,0)</f>
        <v>#N/A</v>
      </c>
    </row>
    <row r="1195" spans="19:19" x14ac:dyDescent="0.3">
      <c r="S1195" s="60" t="e">
        <f>VLOOKUP(D1195,'ALL SITES DOWN'!D:D,1,0)</f>
        <v>#N/A</v>
      </c>
    </row>
    <row r="1196" spans="19:19" x14ac:dyDescent="0.3">
      <c r="S1196" s="60" t="e">
        <f>VLOOKUP(D1196,'ALL SITES DOWN'!D:D,1,0)</f>
        <v>#N/A</v>
      </c>
    </row>
    <row r="1197" spans="19:19" x14ac:dyDescent="0.3">
      <c r="S1197" s="60" t="e">
        <f>VLOOKUP(D1197,'ALL SITES DOWN'!D:D,1,0)</f>
        <v>#N/A</v>
      </c>
    </row>
    <row r="1198" spans="19:19" x14ac:dyDescent="0.3">
      <c r="S1198" s="60" t="e">
        <f>VLOOKUP(D1198,'ALL SITES DOWN'!D:D,1,0)</f>
        <v>#N/A</v>
      </c>
    </row>
    <row r="1199" spans="19:19" x14ac:dyDescent="0.3">
      <c r="S1199" s="60" t="e">
        <f>VLOOKUP(D1199,'ALL SITES DOWN'!D:D,1,0)</f>
        <v>#N/A</v>
      </c>
    </row>
    <row r="1200" spans="19:19" x14ac:dyDescent="0.3">
      <c r="S1200" s="60" t="e">
        <f>VLOOKUP(D1200,'ALL SITES DOWN'!D:D,1,0)</f>
        <v>#N/A</v>
      </c>
    </row>
    <row r="1201" spans="19:19" x14ac:dyDescent="0.3">
      <c r="S1201" s="60" t="e">
        <f>VLOOKUP(D1201,'ALL SITES DOWN'!D:D,1,0)</f>
        <v>#N/A</v>
      </c>
    </row>
    <row r="1202" spans="19:19" x14ac:dyDescent="0.3">
      <c r="S1202" s="60" t="e">
        <f>VLOOKUP(D1202,'ALL SITES DOWN'!D:D,1,0)</f>
        <v>#N/A</v>
      </c>
    </row>
    <row r="1203" spans="19:19" x14ac:dyDescent="0.3">
      <c r="S1203" s="60" t="e">
        <f>VLOOKUP(D1203,'ALL SITES DOWN'!D:D,1,0)</f>
        <v>#N/A</v>
      </c>
    </row>
    <row r="1204" spans="19:19" x14ac:dyDescent="0.3">
      <c r="S1204" s="60" t="e">
        <f>VLOOKUP(D1204,'ALL SITES DOWN'!D:D,1,0)</f>
        <v>#N/A</v>
      </c>
    </row>
    <row r="1205" spans="19:19" x14ac:dyDescent="0.3">
      <c r="S1205" s="60" t="e">
        <f>VLOOKUP(D1205,'ALL SITES DOWN'!D:D,1,0)</f>
        <v>#N/A</v>
      </c>
    </row>
    <row r="1206" spans="19:19" x14ac:dyDescent="0.3">
      <c r="S1206" s="60" t="e">
        <f>VLOOKUP(D1206,'ALL SITES DOWN'!D:D,1,0)</f>
        <v>#N/A</v>
      </c>
    </row>
    <row r="1207" spans="19:19" x14ac:dyDescent="0.3">
      <c r="S1207" s="60" t="e">
        <f>VLOOKUP(D1207,'ALL SITES DOWN'!D:D,1,0)</f>
        <v>#N/A</v>
      </c>
    </row>
    <row r="1208" spans="19:19" x14ac:dyDescent="0.3">
      <c r="S1208" s="60" t="e">
        <f>VLOOKUP(D1208,'ALL SITES DOWN'!D:D,1,0)</f>
        <v>#N/A</v>
      </c>
    </row>
    <row r="1209" spans="19:19" x14ac:dyDescent="0.3">
      <c r="S1209" s="60" t="e">
        <f>VLOOKUP(D1209,'ALL SITES DOWN'!D:D,1,0)</f>
        <v>#N/A</v>
      </c>
    </row>
    <row r="1210" spans="19:19" x14ac:dyDescent="0.3">
      <c r="S1210" s="60" t="e">
        <f>VLOOKUP(D1210,'ALL SITES DOWN'!D:D,1,0)</f>
        <v>#N/A</v>
      </c>
    </row>
    <row r="1211" spans="19:19" x14ac:dyDescent="0.3">
      <c r="S1211" s="60" t="e">
        <f>VLOOKUP(D1211,'ALL SITES DOWN'!D:D,1,0)</f>
        <v>#N/A</v>
      </c>
    </row>
    <row r="1212" spans="19:19" x14ac:dyDescent="0.3">
      <c r="S1212" s="60" t="e">
        <f>VLOOKUP(D1212,'ALL SITES DOWN'!D:D,1,0)</f>
        <v>#N/A</v>
      </c>
    </row>
    <row r="1213" spans="19:19" x14ac:dyDescent="0.3">
      <c r="S1213" s="60" t="e">
        <f>VLOOKUP(D1213,'ALL SITES DOWN'!D:D,1,0)</f>
        <v>#N/A</v>
      </c>
    </row>
    <row r="1214" spans="19:19" x14ac:dyDescent="0.3">
      <c r="S1214" s="60" t="e">
        <f>VLOOKUP(D1214,'ALL SITES DOWN'!D:D,1,0)</f>
        <v>#N/A</v>
      </c>
    </row>
    <row r="1215" spans="19:19" x14ac:dyDescent="0.3">
      <c r="S1215" s="60" t="e">
        <f>VLOOKUP(D1215,'ALL SITES DOWN'!D:D,1,0)</f>
        <v>#N/A</v>
      </c>
    </row>
    <row r="1216" spans="19:19" x14ac:dyDescent="0.3">
      <c r="S1216" s="60" t="e">
        <f>VLOOKUP(D1216,'ALL SITES DOWN'!D:D,1,0)</f>
        <v>#N/A</v>
      </c>
    </row>
    <row r="1217" spans="19:19" x14ac:dyDescent="0.3">
      <c r="S1217" s="60" t="e">
        <f>VLOOKUP(D1217,'ALL SITES DOWN'!D:D,1,0)</f>
        <v>#N/A</v>
      </c>
    </row>
    <row r="1218" spans="19:19" x14ac:dyDescent="0.3">
      <c r="S1218" s="60" t="e">
        <f>VLOOKUP(D1218,'ALL SITES DOWN'!D:D,1,0)</f>
        <v>#N/A</v>
      </c>
    </row>
    <row r="1219" spans="19:19" x14ac:dyDescent="0.3">
      <c r="S1219" s="60" t="e">
        <f>VLOOKUP(D1219,'ALL SITES DOWN'!D:D,1,0)</f>
        <v>#N/A</v>
      </c>
    </row>
    <row r="1220" spans="19:19" x14ac:dyDescent="0.3">
      <c r="S1220" s="60" t="e">
        <f>VLOOKUP(D1220,'ALL SITES DOWN'!D:D,1,0)</f>
        <v>#N/A</v>
      </c>
    </row>
    <row r="1221" spans="19:19" x14ac:dyDescent="0.3">
      <c r="S1221" s="60" t="e">
        <f>VLOOKUP(D1221,'ALL SITES DOWN'!D:D,1,0)</f>
        <v>#N/A</v>
      </c>
    </row>
    <row r="1222" spans="19:19" x14ac:dyDescent="0.3">
      <c r="S1222" s="60" t="e">
        <f>VLOOKUP(D1222,'ALL SITES DOWN'!D:D,1,0)</f>
        <v>#N/A</v>
      </c>
    </row>
    <row r="1223" spans="19:19" x14ac:dyDescent="0.3">
      <c r="S1223" s="60" t="e">
        <f>VLOOKUP(D1223,'ALL SITES DOWN'!D:D,1,0)</f>
        <v>#N/A</v>
      </c>
    </row>
    <row r="1224" spans="19:19" x14ac:dyDescent="0.3">
      <c r="S1224" s="60" t="e">
        <f>VLOOKUP(D1224,'ALL SITES DOWN'!D:D,1,0)</f>
        <v>#N/A</v>
      </c>
    </row>
    <row r="1225" spans="19:19" x14ac:dyDescent="0.3">
      <c r="S1225" s="60" t="e">
        <f>VLOOKUP(D1225,'ALL SITES DOWN'!D:D,1,0)</f>
        <v>#N/A</v>
      </c>
    </row>
    <row r="1226" spans="19:19" x14ac:dyDescent="0.3">
      <c r="S1226" s="60" t="e">
        <f>VLOOKUP(D1226,'ALL SITES DOWN'!D:D,1,0)</f>
        <v>#N/A</v>
      </c>
    </row>
    <row r="1227" spans="19:19" x14ac:dyDescent="0.3">
      <c r="S1227" s="60" t="e">
        <f>VLOOKUP(D1227,'ALL SITES DOWN'!D:D,1,0)</f>
        <v>#N/A</v>
      </c>
    </row>
    <row r="1228" spans="19:19" x14ac:dyDescent="0.3">
      <c r="S1228" s="60" t="e">
        <f>VLOOKUP(D1228,'ALL SITES DOWN'!D:D,1,0)</f>
        <v>#N/A</v>
      </c>
    </row>
    <row r="1229" spans="19:19" x14ac:dyDescent="0.3">
      <c r="S1229" s="60" t="e">
        <f>VLOOKUP(D1229,'ALL SITES DOWN'!D:D,1,0)</f>
        <v>#N/A</v>
      </c>
    </row>
    <row r="1230" spans="19:19" x14ac:dyDescent="0.3">
      <c r="S1230" s="60" t="e">
        <f>VLOOKUP(D1230,'ALL SITES DOWN'!D:D,1,0)</f>
        <v>#N/A</v>
      </c>
    </row>
    <row r="1231" spans="19:19" x14ac:dyDescent="0.3">
      <c r="S1231" s="60" t="e">
        <f>VLOOKUP(D1231,'ALL SITES DOWN'!D:D,1,0)</f>
        <v>#N/A</v>
      </c>
    </row>
    <row r="1232" spans="19:19" x14ac:dyDescent="0.3">
      <c r="S1232" s="60" t="e">
        <f>VLOOKUP(D1232,'ALL SITES DOWN'!D:D,1,0)</f>
        <v>#N/A</v>
      </c>
    </row>
    <row r="1233" spans="19:19" x14ac:dyDescent="0.3">
      <c r="S1233" s="60" t="e">
        <f>VLOOKUP(D1233,'ALL SITES DOWN'!D:D,1,0)</f>
        <v>#N/A</v>
      </c>
    </row>
    <row r="1234" spans="19:19" x14ac:dyDescent="0.3">
      <c r="S1234" s="60" t="e">
        <f>VLOOKUP(D1234,'ALL SITES DOWN'!D:D,1,0)</f>
        <v>#N/A</v>
      </c>
    </row>
    <row r="1235" spans="19:19" x14ac:dyDescent="0.3">
      <c r="S1235" s="60" t="e">
        <f>VLOOKUP(D1235,'ALL SITES DOWN'!D:D,1,0)</f>
        <v>#N/A</v>
      </c>
    </row>
    <row r="1236" spans="19:19" x14ac:dyDescent="0.3">
      <c r="S1236" s="60" t="e">
        <f>VLOOKUP(D1236,'ALL SITES DOWN'!D:D,1,0)</f>
        <v>#N/A</v>
      </c>
    </row>
    <row r="1237" spans="19:19" x14ac:dyDescent="0.3">
      <c r="S1237" s="60" t="e">
        <f>VLOOKUP(D1237,'ALL SITES DOWN'!D:D,1,0)</f>
        <v>#N/A</v>
      </c>
    </row>
    <row r="1238" spans="19:19" x14ac:dyDescent="0.3">
      <c r="S1238" s="60" t="e">
        <f>VLOOKUP(D1238,'ALL SITES DOWN'!D:D,1,0)</f>
        <v>#N/A</v>
      </c>
    </row>
    <row r="1239" spans="19:19" x14ac:dyDescent="0.3">
      <c r="S1239" s="60" t="e">
        <f>VLOOKUP(D1239,'ALL SITES DOWN'!D:D,1,0)</f>
        <v>#N/A</v>
      </c>
    </row>
    <row r="1240" spans="19:19" x14ac:dyDescent="0.3">
      <c r="S1240" s="60" t="e">
        <f>VLOOKUP(D1240,'ALL SITES DOWN'!D:D,1,0)</f>
        <v>#N/A</v>
      </c>
    </row>
    <row r="1241" spans="19:19" x14ac:dyDescent="0.3">
      <c r="S1241" s="60" t="e">
        <f>VLOOKUP(D1241,'ALL SITES DOWN'!D:D,1,0)</f>
        <v>#N/A</v>
      </c>
    </row>
    <row r="1242" spans="19:19" x14ac:dyDescent="0.3">
      <c r="S1242" s="60" t="e">
        <f>VLOOKUP(D1242,'ALL SITES DOWN'!D:D,1,0)</f>
        <v>#N/A</v>
      </c>
    </row>
    <row r="1243" spans="19:19" x14ac:dyDescent="0.3">
      <c r="S1243" s="60" t="e">
        <f>VLOOKUP(D1243,'ALL SITES DOWN'!D:D,1,0)</f>
        <v>#N/A</v>
      </c>
    </row>
    <row r="1244" spans="19:19" x14ac:dyDescent="0.3">
      <c r="S1244" s="60" t="e">
        <f>VLOOKUP(D1244,'ALL SITES DOWN'!D:D,1,0)</f>
        <v>#N/A</v>
      </c>
    </row>
    <row r="1245" spans="19:19" x14ac:dyDescent="0.3">
      <c r="S1245" s="60" t="e">
        <f>VLOOKUP(D1245,'ALL SITES DOWN'!D:D,1,0)</f>
        <v>#N/A</v>
      </c>
    </row>
    <row r="1246" spans="19:19" x14ac:dyDescent="0.3">
      <c r="S1246" s="60" t="e">
        <f>VLOOKUP(D1246,'ALL SITES DOWN'!D:D,1,0)</f>
        <v>#N/A</v>
      </c>
    </row>
    <row r="1247" spans="19:19" x14ac:dyDescent="0.3">
      <c r="S1247" s="60" t="e">
        <f>VLOOKUP(D1247,'ALL SITES DOWN'!D:D,1,0)</f>
        <v>#N/A</v>
      </c>
    </row>
    <row r="1248" spans="19:19" x14ac:dyDescent="0.3">
      <c r="S1248" s="60" t="e">
        <f>VLOOKUP(D1248,'ALL SITES DOWN'!D:D,1,0)</f>
        <v>#N/A</v>
      </c>
    </row>
    <row r="1249" spans="19:19" x14ac:dyDescent="0.3">
      <c r="S1249" s="60" t="e">
        <f>VLOOKUP(D1249,'ALL SITES DOWN'!D:D,1,0)</f>
        <v>#N/A</v>
      </c>
    </row>
    <row r="1250" spans="19:19" x14ac:dyDescent="0.3">
      <c r="S1250" s="60" t="e">
        <f>VLOOKUP(D1250,'ALL SITES DOWN'!D:D,1,0)</f>
        <v>#N/A</v>
      </c>
    </row>
    <row r="1251" spans="19:19" x14ac:dyDescent="0.3">
      <c r="S1251" s="60" t="e">
        <f>VLOOKUP(D1251,'ALL SITES DOWN'!D:D,1,0)</f>
        <v>#N/A</v>
      </c>
    </row>
    <row r="1252" spans="19:19" x14ac:dyDescent="0.3">
      <c r="S1252" s="60" t="e">
        <f>VLOOKUP(D1252,'ALL SITES DOWN'!D:D,1,0)</f>
        <v>#N/A</v>
      </c>
    </row>
    <row r="1253" spans="19:19" x14ac:dyDescent="0.3">
      <c r="S1253" s="60" t="e">
        <f>VLOOKUP(D1253,'ALL SITES DOWN'!D:D,1,0)</f>
        <v>#N/A</v>
      </c>
    </row>
    <row r="1254" spans="19:19" x14ac:dyDescent="0.3">
      <c r="S1254" s="60" t="e">
        <f>VLOOKUP(D1254,'ALL SITES DOWN'!D:D,1,0)</f>
        <v>#N/A</v>
      </c>
    </row>
    <row r="1255" spans="19:19" x14ac:dyDescent="0.3">
      <c r="S1255" s="60" t="e">
        <f>VLOOKUP(D1255,'ALL SITES DOWN'!D:D,1,0)</f>
        <v>#N/A</v>
      </c>
    </row>
    <row r="1256" spans="19:19" x14ac:dyDescent="0.3">
      <c r="S1256" s="60" t="e">
        <f>VLOOKUP(D1256,'ALL SITES DOWN'!D:D,1,0)</f>
        <v>#N/A</v>
      </c>
    </row>
    <row r="1257" spans="19:19" x14ac:dyDescent="0.3">
      <c r="S1257" s="60" t="e">
        <f>VLOOKUP(D1257,'ALL SITES DOWN'!D:D,1,0)</f>
        <v>#N/A</v>
      </c>
    </row>
    <row r="1258" spans="19:19" x14ac:dyDescent="0.3">
      <c r="S1258" s="60" t="e">
        <f>VLOOKUP(D1258,'ALL SITES DOWN'!D:D,1,0)</f>
        <v>#N/A</v>
      </c>
    </row>
    <row r="1259" spans="19:19" x14ac:dyDescent="0.3">
      <c r="S1259" s="60" t="e">
        <f>VLOOKUP(D1259,'ALL SITES DOWN'!D:D,1,0)</f>
        <v>#N/A</v>
      </c>
    </row>
    <row r="1260" spans="19:19" x14ac:dyDescent="0.3">
      <c r="S1260" s="60" t="e">
        <f>VLOOKUP(D1260,'ALL SITES DOWN'!D:D,1,0)</f>
        <v>#N/A</v>
      </c>
    </row>
    <row r="1261" spans="19:19" x14ac:dyDescent="0.3">
      <c r="S1261" s="60" t="e">
        <f>VLOOKUP(D1261,'ALL SITES DOWN'!D:D,1,0)</f>
        <v>#N/A</v>
      </c>
    </row>
    <row r="1262" spans="19:19" x14ac:dyDescent="0.3">
      <c r="S1262" s="60" t="e">
        <f>VLOOKUP(D1262,'ALL SITES DOWN'!D:D,1,0)</f>
        <v>#N/A</v>
      </c>
    </row>
    <row r="1263" spans="19:19" x14ac:dyDescent="0.3">
      <c r="S1263" s="60" t="e">
        <f>VLOOKUP(D1263,'ALL SITES DOWN'!D:D,1,0)</f>
        <v>#N/A</v>
      </c>
    </row>
    <row r="1264" spans="19:19" x14ac:dyDescent="0.3">
      <c r="S1264" s="60" t="e">
        <f>VLOOKUP(D1264,'ALL SITES DOWN'!D:D,1,0)</f>
        <v>#N/A</v>
      </c>
    </row>
    <row r="1265" spans="19:19" x14ac:dyDescent="0.3">
      <c r="S1265" s="60" t="e">
        <f>VLOOKUP(D1265,'ALL SITES DOWN'!D:D,1,0)</f>
        <v>#N/A</v>
      </c>
    </row>
    <row r="1266" spans="19:19" x14ac:dyDescent="0.3">
      <c r="S1266" s="60" t="e">
        <f>VLOOKUP(D1266,'ALL SITES DOWN'!D:D,1,0)</f>
        <v>#N/A</v>
      </c>
    </row>
    <row r="1267" spans="19:19" x14ac:dyDescent="0.3">
      <c r="S1267" s="60" t="e">
        <f>VLOOKUP(D1267,'ALL SITES DOWN'!D:D,1,0)</f>
        <v>#N/A</v>
      </c>
    </row>
    <row r="1268" spans="19:19" x14ac:dyDescent="0.3">
      <c r="S1268" s="60" t="e">
        <f>VLOOKUP(D1268,'ALL SITES DOWN'!D:D,1,0)</f>
        <v>#N/A</v>
      </c>
    </row>
    <row r="1269" spans="19:19" x14ac:dyDescent="0.3">
      <c r="S1269" s="60" t="e">
        <f>VLOOKUP(D1269,'ALL SITES DOWN'!D:D,1,0)</f>
        <v>#N/A</v>
      </c>
    </row>
    <row r="1270" spans="19:19" x14ac:dyDescent="0.3">
      <c r="S1270" s="60" t="e">
        <f>VLOOKUP(D1270,'ALL SITES DOWN'!D:D,1,0)</f>
        <v>#N/A</v>
      </c>
    </row>
    <row r="1271" spans="19:19" x14ac:dyDescent="0.3">
      <c r="S1271" s="60" t="e">
        <f>VLOOKUP(D1271,'ALL SITES DOWN'!D:D,1,0)</f>
        <v>#N/A</v>
      </c>
    </row>
    <row r="1272" spans="19:19" x14ac:dyDescent="0.3">
      <c r="S1272" s="60" t="e">
        <f>VLOOKUP(D1272,'ALL SITES DOWN'!D:D,1,0)</f>
        <v>#N/A</v>
      </c>
    </row>
    <row r="1273" spans="19:19" x14ac:dyDescent="0.3">
      <c r="S1273" s="60" t="e">
        <f>VLOOKUP(D1273,'ALL SITES DOWN'!D:D,1,0)</f>
        <v>#N/A</v>
      </c>
    </row>
    <row r="1274" spans="19:19" x14ac:dyDescent="0.3">
      <c r="S1274" s="60" t="e">
        <f>VLOOKUP(D1274,'ALL SITES DOWN'!D:D,1,0)</f>
        <v>#N/A</v>
      </c>
    </row>
    <row r="1275" spans="19:19" x14ac:dyDescent="0.3">
      <c r="S1275" s="60" t="e">
        <f>VLOOKUP(D1275,'ALL SITES DOWN'!D:D,1,0)</f>
        <v>#N/A</v>
      </c>
    </row>
    <row r="1276" spans="19:19" x14ac:dyDescent="0.3">
      <c r="S1276" s="60" t="e">
        <f>VLOOKUP(D1276,'ALL SITES DOWN'!D:D,1,0)</f>
        <v>#N/A</v>
      </c>
    </row>
    <row r="1277" spans="19:19" x14ac:dyDescent="0.3">
      <c r="S1277" s="60" t="e">
        <f>VLOOKUP(D1277,'ALL SITES DOWN'!D:D,1,0)</f>
        <v>#N/A</v>
      </c>
    </row>
    <row r="1278" spans="19:19" x14ac:dyDescent="0.3">
      <c r="S1278" s="60" t="e">
        <f>VLOOKUP(D1278,'ALL SITES DOWN'!D:D,1,0)</f>
        <v>#N/A</v>
      </c>
    </row>
    <row r="1279" spans="19:19" x14ac:dyDescent="0.3">
      <c r="S1279" s="60" t="e">
        <f>VLOOKUP(D1279,'ALL SITES DOWN'!D:D,1,0)</f>
        <v>#N/A</v>
      </c>
    </row>
    <row r="1280" spans="19:19" x14ac:dyDescent="0.3">
      <c r="S1280" s="60" t="e">
        <f>VLOOKUP(D1280,'ALL SITES DOWN'!D:D,1,0)</f>
        <v>#N/A</v>
      </c>
    </row>
    <row r="1281" spans="19:19" x14ac:dyDescent="0.3">
      <c r="S1281" s="60" t="e">
        <f>VLOOKUP(D1281,'ALL SITES DOWN'!D:D,1,0)</f>
        <v>#N/A</v>
      </c>
    </row>
    <row r="1282" spans="19:19" x14ac:dyDescent="0.3">
      <c r="S1282" s="60" t="e">
        <f>VLOOKUP(D1282,'ALL SITES DOWN'!D:D,1,0)</f>
        <v>#N/A</v>
      </c>
    </row>
    <row r="1283" spans="19:19" x14ac:dyDescent="0.3">
      <c r="S1283" s="60" t="e">
        <f>VLOOKUP(D1283,'ALL SITES DOWN'!D:D,1,0)</f>
        <v>#N/A</v>
      </c>
    </row>
    <row r="1284" spans="19:19" x14ac:dyDescent="0.3">
      <c r="S1284" s="60" t="e">
        <f>VLOOKUP(D1284,'ALL SITES DOWN'!D:D,1,0)</f>
        <v>#N/A</v>
      </c>
    </row>
    <row r="1285" spans="19:19" x14ac:dyDescent="0.3">
      <c r="S1285" s="60" t="e">
        <f>VLOOKUP(D1285,'ALL SITES DOWN'!D:D,1,0)</f>
        <v>#N/A</v>
      </c>
    </row>
    <row r="1286" spans="19:19" x14ac:dyDescent="0.3">
      <c r="S1286" s="60" t="e">
        <f>VLOOKUP(D1286,'ALL SITES DOWN'!D:D,1,0)</f>
        <v>#N/A</v>
      </c>
    </row>
    <row r="1287" spans="19:19" x14ac:dyDescent="0.3">
      <c r="S1287" s="60" t="e">
        <f>VLOOKUP(D1287,'ALL SITES DOWN'!D:D,1,0)</f>
        <v>#N/A</v>
      </c>
    </row>
    <row r="1288" spans="19:19" x14ac:dyDescent="0.3">
      <c r="S1288" s="60" t="e">
        <f>VLOOKUP(D1288,'ALL SITES DOWN'!D:D,1,0)</f>
        <v>#N/A</v>
      </c>
    </row>
    <row r="1289" spans="19:19" x14ac:dyDescent="0.3">
      <c r="S1289" s="60" t="e">
        <f>VLOOKUP(D1289,'ALL SITES DOWN'!D:D,1,0)</f>
        <v>#N/A</v>
      </c>
    </row>
    <row r="1290" spans="19:19" x14ac:dyDescent="0.3">
      <c r="S1290" s="60" t="e">
        <f>VLOOKUP(D1290,'ALL SITES DOWN'!D:D,1,0)</f>
        <v>#N/A</v>
      </c>
    </row>
    <row r="1291" spans="19:19" x14ac:dyDescent="0.3">
      <c r="S1291" s="60" t="e">
        <f>VLOOKUP(D1291,'ALL SITES DOWN'!D:D,1,0)</f>
        <v>#N/A</v>
      </c>
    </row>
    <row r="1292" spans="19:19" x14ac:dyDescent="0.3">
      <c r="S1292" s="60" t="e">
        <f>VLOOKUP(D1292,'ALL SITES DOWN'!D:D,1,0)</f>
        <v>#N/A</v>
      </c>
    </row>
    <row r="1293" spans="19:19" x14ac:dyDescent="0.3">
      <c r="S1293" s="60" t="e">
        <f>VLOOKUP(D1293,'ALL SITES DOWN'!D:D,1,0)</f>
        <v>#N/A</v>
      </c>
    </row>
    <row r="1294" spans="19:19" x14ac:dyDescent="0.3">
      <c r="S1294" s="60" t="e">
        <f>VLOOKUP(D1294,'ALL SITES DOWN'!D:D,1,0)</f>
        <v>#N/A</v>
      </c>
    </row>
    <row r="1295" spans="19:19" x14ac:dyDescent="0.3">
      <c r="S1295" s="60" t="e">
        <f>VLOOKUP(D1295,'ALL SITES DOWN'!D:D,1,0)</f>
        <v>#N/A</v>
      </c>
    </row>
    <row r="1296" spans="19:19" x14ac:dyDescent="0.3">
      <c r="S1296" s="60" t="e">
        <f>VLOOKUP(D1296,'ALL SITES DOWN'!D:D,1,0)</f>
        <v>#N/A</v>
      </c>
    </row>
    <row r="1297" spans="19:19" x14ac:dyDescent="0.3">
      <c r="S1297" s="60" t="e">
        <f>VLOOKUP(D1297,'ALL SITES DOWN'!D:D,1,0)</f>
        <v>#N/A</v>
      </c>
    </row>
    <row r="1298" spans="19:19" x14ac:dyDescent="0.3">
      <c r="S1298" s="60" t="e">
        <f>VLOOKUP(D1298,'ALL SITES DOWN'!D:D,1,0)</f>
        <v>#N/A</v>
      </c>
    </row>
    <row r="1299" spans="19:19" x14ac:dyDescent="0.3">
      <c r="S1299" s="60" t="e">
        <f>VLOOKUP(D1299,'ALL SITES DOWN'!D:D,1,0)</f>
        <v>#N/A</v>
      </c>
    </row>
    <row r="1300" spans="19:19" x14ac:dyDescent="0.3">
      <c r="S1300" s="60" t="e">
        <f>VLOOKUP(D1300,'ALL SITES DOWN'!D:D,1,0)</f>
        <v>#N/A</v>
      </c>
    </row>
    <row r="1301" spans="19:19" x14ac:dyDescent="0.3">
      <c r="S1301" s="60" t="e">
        <f>VLOOKUP(D1301,'ALL SITES DOWN'!D:D,1,0)</f>
        <v>#N/A</v>
      </c>
    </row>
    <row r="1302" spans="19:19" x14ac:dyDescent="0.3">
      <c r="S1302" s="60" t="e">
        <f>VLOOKUP(D1302,'ALL SITES DOWN'!D:D,1,0)</f>
        <v>#N/A</v>
      </c>
    </row>
    <row r="1303" spans="19:19" x14ac:dyDescent="0.3">
      <c r="S1303" s="60" t="e">
        <f>VLOOKUP(D1303,'ALL SITES DOWN'!D:D,1,0)</f>
        <v>#N/A</v>
      </c>
    </row>
    <row r="1304" spans="19:19" x14ac:dyDescent="0.3">
      <c r="S1304" s="60" t="e">
        <f>VLOOKUP(D1304,'ALL SITES DOWN'!D:D,1,0)</f>
        <v>#N/A</v>
      </c>
    </row>
    <row r="1305" spans="19:19" x14ac:dyDescent="0.3">
      <c r="S1305" s="60" t="e">
        <f>VLOOKUP(D1305,'ALL SITES DOWN'!D:D,1,0)</f>
        <v>#N/A</v>
      </c>
    </row>
    <row r="1306" spans="19:19" x14ac:dyDescent="0.3">
      <c r="S1306" s="60" t="e">
        <f>VLOOKUP(D1306,'ALL SITES DOWN'!D:D,1,0)</f>
        <v>#N/A</v>
      </c>
    </row>
    <row r="1307" spans="19:19" x14ac:dyDescent="0.3">
      <c r="S1307" s="60" t="e">
        <f>VLOOKUP(D1307,'ALL SITES DOWN'!D:D,1,0)</f>
        <v>#N/A</v>
      </c>
    </row>
    <row r="1308" spans="19:19" x14ac:dyDescent="0.3">
      <c r="S1308" s="60" t="e">
        <f>VLOOKUP(D1308,'ALL SITES DOWN'!D:D,1,0)</f>
        <v>#N/A</v>
      </c>
    </row>
    <row r="1309" spans="19:19" x14ac:dyDescent="0.3">
      <c r="S1309" s="60" t="e">
        <f>VLOOKUP(D1309,'ALL SITES DOWN'!D:D,1,0)</f>
        <v>#N/A</v>
      </c>
    </row>
    <row r="1310" spans="19:19" x14ac:dyDescent="0.3">
      <c r="S1310" s="60" t="e">
        <f>VLOOKUP(D1310,'ALL SITES DOWN'!D:D,1,0)</f>
        <v>#N/A</v>
      </c>
    </row>
    <row r="1311" spans="19:19" x14ac:dyDescent="0.3">
      <c r="S1311" s="60" t="e">
        <f>VLOOKUP(D1311,'ALL SITES DOWN'!D:D,1,0)</f>
        <v>#N/A</v>
      </c>
    </row>
    <row r="1312" spans="19:19" x14ac:dyDescent="0.3">
      <c r="S1312" s="60" t="e">
        <f>VLOOKUP(D1312,'ALL SITES DOWN'!D:D,1,0)</f>
        <v>#N/A</v>
      </c>
    </row>
    <row r="1313" spans="19:19" x14ac:dyDescent="0.3">
      <c r="S1313" s="60" t="e">
        <f>VLOOKUP(D1313,'ALL SITES DOWN'!D:D,1,0)</f>
        <v>#N/A</v>
      </c>
    </row>
    <row r="1314" spans="19:19" x14ac:dyDescent="0.3">
      <c r="S1314" s="60" t="e">
        <f>VLOOKUP(D1314,'ALL SITES DOWN'!D:D,1,0)</f>
        <v>#N/A</v>
      </c>
    </row>
    <row r="1315" spans="19:19" x14ac:dyDescent="0.3">
      <c r="S1315" s="60" t="e">
        <f>VLOOKUP(D1315,'ALL SITES DOWN'!D:D,1,0)</f>
        <v>#N/A</v>
      </c>
    </row>
    <row r="1316" spans="19:19" x14ac:dyDescent="0.3">
      <c r="S1316" s="60" t="e">
        <f>VLOOKUP(D1316,'ALL SITES DOWN'!D:D,1,0)</f>
        <v>#N/A</v>
      </c>
    </row>
    <row r="1317" spans="19:19" x14ac:dyDescent="0.3">
      <c r="S1317" s="60" t="e">
        <f>VLOOKUP(D1317,'ALL SITES DOWN'!D:D,1,0)</f>
        <v>#N/A</v>
      </c>
    </row>
    <row r="1318" spans="19:19" x14ac:dyDescent="0.3">
      <c r="S1318" s="60" t="e">
        <f>VLOOKUP(D1318,'ALL SITES DOWN'!D:D,1,0)</f>
        <v>#N/A</v>
      </c>
    </row>
    <row r="1319" spans="19:19" x14ac:dyDescent="0.3">
      <c r="S1319" s="60" t="e">
        <f>VLOOKUP(D1319,'ALL SITES DOWN'!D:D,1,0)</f>
        <v>#N/A</v>
      </c>
    </row>
    <row r="1320" spans="19:19" x14ac:dyDescent="0.3">
      <c r="S1320" s="60" t="e">
        <f>VLOOKUP(D1320,'ALL SITES DOWN'!D:D,1,0)</f>
        <v>#N/A</v>
      </c>
    </row>
    <row r="1321" spans="19:19" x14ac:dyDescent="0.3">
      <c r="S1321" s="60" t="e">
        <f>VLOOKUP(D1321,'ALL SITES DOWN'!D:D,1,0)</f>
        <v>#N/A</v>
      </c>
    </row>
    <row r="1322" spans="19:19" x14ac:dyDescent="0.3">
      <c r="S1322" s="60" t="e">
        <f>VLOOKUP(D1322,'ALL SITES DOWN'!D:D,1,0)</f>
        <v>#N/A</v>
      </c>
    </row>
    <row r="1323" spans="19:19" x14ac:dyDescent="0.3">
      <c r="S1323" s="60" t="e">
        <f>VLOOKUP(D1323,'ALL SITES DOWN'!D:D,1,0)</f>
        <v>#N/A</v>
      </c>
    </row>
    <row r="1324" spans="19:19" x14ac:dyDescent="0.3">
      <c r="S1324" s="60" t="e">
        <f>VLOOKUP(D1324,'ALL SITES DOWN'!D:D,1,0)</f>
        <v>#N/A</v>
      </c>
    </row>
    <row r="1325" spans="19:19" x14ac:dyDescent="0.3">
      <c r="S1325" s="60" t="e">
        <f>VLOOKUP(D1325,'ALL SITES DOWN'!D:D,1,0)</f>
        <v>#N/A</v>
      </c>
    </row>
    <row r="1326" spans="19:19" x14ac:dyDescent="0.3">
      <c r="S1326" s="60" t="e">
        <f>VLOOKUP(D1326,'ALL SITES DOWN'!D:D,1,0)</f>
        <v>#N/A</v>
      </c>
    </row>
    <row r="1327" spans="19:19" x14ac:dyDescent="0.3">
      <c r="S1327" s="60" t="e">
        <f>VLOOKUP(D1327,'ALL SITES DOWN'!D:D,1,0)</f>
        <v>#N/A</v>
      </c>
    </row>
    <row r="1328" spans="19:19" x14ac:dyDescent="0.3">
      <c r="S1328" s="60" t="e">
        <f>VLOOKUP(D1328,'ALL SITES DOWN'!D:D,1,0)</f>
        <v>#N/A</v>
      </c>
    </row>
    <row r="1329" spans="19:19" x14ac:dyDescent="0.3">
      <c r="S1329" s="60" t="e">
        <f>VLOOKUP(D1329,'ALL SITES DOWN'!D:D,1,0)</f>
        <v>#N/A</v>
      </c>
    </row>
    <row r="1330" spans="19:19" x14ac:dyDescent="0.3">
      <c r="S1330" s="60" t="e">
        <f>VLOOKUP(D1330,'ALL SITES DOWN'!D:D,1,0)</f>
        <v>#N/A</v>
      </c>
    </row>
    <row r="1331" spans="19:19" x14ac:dyDescent="0.3">
      <c r="S1331" s="60" t="e">
        <f>VLOOKUP(D1331,'ALL SITES DOWN'!D:D,1,0)</f>
        <v>#N/A</v>
      </c>
    </row>
    <row r="1332" spans="19:19" x14ac:dyDescent="0.3">
      <c r="S1332" s="60" t="e">
        <f>VLOOKUP(D1332,'ALL SITES DOWN'!D:D,1,0)</f>
        <v>#N/A</v>
      </c>
    </row>
    <row r="1333" spans="19:19" x14ac:dyDescent="0.3">
      <c r="S1333" s="60" t="e">
        <f>VLOOKUP(D1333,'ALL SITES DOWN'!D:D,1,0)</f>
        <v>#N/A</v>
      </c>
    </row>
    <row r="1334" spans="19:19" x14ac:dyDescent="0.3">
      <c r="S1334" s="60" t="e">
        <f>VLOOKUP(D1334,'ALL SITES DOWN'!D:D,1,0)</f>
        <v>#N/A</v>
      </c>
    </row>
    <row r="1335" spans="19:19" x14ac:dyDescent="0.3">
      <c r="S1335" s="60" t="e">
        <f>VLOOKUP(D1335,'ALL SITES DOWN'!D:D,1,0)</f>
        <v>#N/A</v>
      </c>
    </row>
    <row r="1336" spans="19:19" x14ac:dyDescent="0.3">
      <c r="S1336" s="60" t="e">
        <f>VLOOKUP(D1336,'ALL SITES DOWN'!D:D,1,0)</f>
        <v>#N/A</v>
      </c>
    </row>
    <row r="1337" spans="19:19" x14ac:dyDescent="0.3">
      <c r="S1337" s="60" t="e">
        <f>VLOOKUP(D1337,'ALL SITES DOWN'!D:D,1,0)</f>
        <v>#N/A</v>
      </c>
    </row>
    <row r="1338" spans="19:19" x14ac:dyDescent="0.3">
      <c r="S1338" s="60" t="e">
        <f>VLOOKUP(D1338,'ALL SITES DOWN'!D:D,1,0)</f>
        <v>#N/A</v>
      </c>
    </row>
    <row r="1339" spans="19:19" x14ac:dyDescent="0.3">
      <c r="S1339" s="60" t="e">
        <f>VLOOKUP(D1339,'ALL SITES DOWN'!D:D,1,0)</f>
        <v>#N/A</v>
      </c>
    </row>
    <row r="1340" spans="19:19" x14ac:dyDescent="0.3">
      <c r="S1340" s="60" t="e">
        <f>VLOOKUP(D1340,'ALL SITES DOWN'!D:D,1,0)</f>
        <v>#N/A</v>
      </c>
    </row>
    <row r="1341" spans="19:19" x14ac:dyDescent="0.3">
      <c r="S1341" s="60" t="e">
        <f>VLOOKUP(D1341,'ALL SITES DOWN'!D:D,1,0)</f>
        <v>#N/A</v>
      </c>
    </row>
    <row r="1342" spans="19:19" x14ac:dyDescent="0.3">
      <c r="S1342" s="60" t="e">
        <f>VLOOKUP(D1342,'ALL SITES DOWN'!D:D,1,0)</f>
        <v>#N/A</v>
      </c>
    </row>
    <row r="1343" spans="19:19" x14ac:dyDescent="0.3">
      <c r="S1343" s="60" t="e">
        <f>VLOOKUP(D1343,'ALL SITES DOWN'!D:D,1,0)</f>
        <v>#N/A</v>
      </c>
    </row>
    <row r="1344" spans="19:19" x14ac:dyDescent="0.3">
      <c r="S1344" s="60" t="e">
        <f>VLOOKUP(D1344,'ALL SITES DOWN'!D:D,1,0)</f>
        <v>#N/A</v>
      </c>
    </row>
    <row r="1345" spans="19:19" x14ac:dyDescent="0.3">
      <c r="S1345" s="60" t="e">
        <f>VLOOKUP(D1345,'ALL SITES DOWN'!D:D,1,0)</f>
        <v>#N/A</v>
      </c>
    </row>
    <row r="1346" spans="19:19" x14ac:dyDescent="0.3">
      <c r="S1346" s="60" t="e">
        <f>VLOOKUP(D1346,'ALL SITES DOWN'!D:D,1,0)</f>
        <v>#N/A</v>
      </c>
    </row>
    <row r="1347" spans="19:19" x14ac:dyDescent="0.3">
      <c r="S1347" s="60" t="e">
        <f>VLOOKUP(D1347,'ALL SITES DOWN'!D:D,1,0)</f>
        <v>#N/A</v>
      </c>
    </row>
    <row r="1348" spans="19:19" x14ac:dyDescent="0.3">
      <c r="S1348" s="60" t="e">
        <f>VLOOKUP(D1348,'ALL SITES DOWN'!D:D,1,0)</f>
        <v>#N/A</v>
      </c>
    </row>
    <row r="1349" spans="19:19" x14ac:dyDescent="0.3">
      <c r="S1349" s="60" t="e">
        <f>VLOOKUP(D1349,'ALL SITES DOWN'!D:D,1,0)</f>
        <v>#N/A</v>
      </c>
    </row>
    <row r="1350" spans="19:19" x14ac:dyDescent="0.3">
      <c r="S1350" s="60" t="e">
        <f>VLOOKUP(D1350,'ALL SITES DOWN'!D:D,1,0)</f>
        <v>#N/A</v>
      </c>
    </row>
    <row r="1351" spans="19:19" x14ac:dyDescent="0.3">
      <c r="S1351" s="60" t="e">
        <f>VLOOKUP(D1351,'ALL SITES DOWN'!D:D,1,0)</f>
        <v>#N/A</v>
      </c>
    </row>
    <row r="1352" spans="19:19" x14ac:dyDescent="0.3">
      <c r="S1352" s="60" t="e">
        <f>VLOOKUP(D1352,'ALL SITES DOWN'!D:D,1,0)</f>
        <v>#N/A</v>
      </c>
    </row>
    <row r="1353" spans="19:19" x14ac:dyDescent="0.3">
      <c r="S1353" s="60" t="e">
        <f>VLOOKUP(D1353,'ALL SITES DOWN'!D:D,1,0)</f>
        <v>#N/A</v>
      </c>
    </row>
    <row r="1354" spans="19:19" x14ac:dyDescent="0.3">
      <c r="S1354" s="60" t="e">
        <f>VLOOKUP(D1354,'ALL SITES DOWN'!D:D,1,0)</f>
        <v>#N/A</v>
      </c>
    </row>
    <row r="1355" spans="19:19" x14ac:dyDescent="0.3">
      <c r="S1355" s="60" t="e">
        <f>VLOOKUP(D1355,'ALL SITES DOWN'!D:D,1,0)</f>
        <v>#N/A</v>
      </c>
    </row>
    <row r="1356" spans="19:19" x14ac:dyDescent="0.3">
      <c r="S1356" s="60" t="e">
        <f>VLOOKUP(D1356,'ALL SITES DOWN'!D:D,1,0)</f>
        <v>#N/A</v>
      </c>
    </row>
    <row r="1357" spans="19:19" x14ac:dyDescent="0.3">
      <c r="S1357" s="60" t="e">
        <f>VLOOKUP(D1357,'ALL SITES DOWN'!D:D,1,0)</f>
        <v>#N/A</v>
      </c>
    </row>
    <row r="1358" spans="19:19" x14ac:dyDescent="0.3">
      <c r="S1358" s="60" t="e">
        <f>VLOOKUP(D1358,'ALL SITES DOWN'!D:D,1,0)</f>
        <v>#N/A</v>
      </c>
    </row>
    <row r="1359" spans="19:19" x14ac:dyDescent="0.3">
      <c r="S1359" s="60" t="e">
        <f>VLOOKUP(D1359,'ALL SITES DOWN'!D:D,1,0)</f>
        <v>#N/A</v>
      </c>
    </row>
    <row r="1360" spans="19:19" x14ac:dyDescent="0.3">
      <c r="S1360" s="60" t="e">
        <f>VLOOKUP(D1360,'ALL SITES DOWN'!D:D,1,0)</f>
        <v>#N/A</v>
      </c>
    </row>
    <row r="1361" spans="19:19" x14ac:dyDescent="0.3">
      <c r="S1361" s="60" t="e">
        <f>VLOOKUP(D1361,'ALL SITES DOWN'!D:D,1,0)</f>
        <v>#N/A</v>
      </c>
    </row>
    <row r="1362" spans="19:19" x14ac:dyDescent="0.3">
      <c r="S1362" s="60" t="e">
        <f>VLOOKUP(D1362,'ALL SITES DOWN'!D:D,1,0)</f>
        <v>#N/A</v>
      </c>
    </row>
    <row r="1363" spans="19:19" x14ac:dyDescent="0.3">
      <c r="S1363" s="60" t="e">
        <f>VLOOKUP(D1363,'ALL SITES DOWN'!D:D,1,0)</f>
        <v>#N/A</v>
      </c>
    </row>
    <row r="1364" spans="19:19" x14ac:dyDescent="0.3">
      <c r="S1364" s="60" t="e">
        <f>VLOOKUP(D1364,'ALL SITES DOWN'!D:D,1,0)</f>
        <v>#N/A</v>
      </c>
    </row>
    <row r="1365" spans="19:19" x14ac:dyDescent="0.3">
      <c r="S1365" s="60" t="e">
        <f>VLOOKUP(D1365,'ALL SITES DOWN'!D:D,1,0)</f>
        <v>#N/A</v>
      </c>
    </row>
    <row r="1366" spans="19:19" x14ac:dyDescent="0.3">
      <c r="S1366" s="60" t="e">
        <f>VLOOKUP(D1366,'ALL SITES DOWN'!D:D,1,0)</f>
        <v>#N/A</v>
      </c>
    </row>
    <row r="1367" spans="19:19" x14ac:dyDescent="0.3">
      <c r="S1367" s="60" t="e">
        <f>VLOOKUP(D1367,'ALL SITES DOWN'!D:D,1,0)</f>
        <v>#N/A</v>
      </c>
    </row>
    <row r="1368" spans="19:19" x14ac:dyDescent="0.3">
      <c r="S1368" s="60" t="e">
        <f>VLOOKUP(D1368,'ALL SITES DOWN'!D:D,1,0)</f>
        <v>#N/A</v>
      </c>
    </row>
    <row r="1369" spans="19:19" x14ac:dyDescent="0.3">
      <c r="S1369" s="60" t="e">
        <f>VLOOKUP(D1369,'ALL SITES DOWN'!D:D,1,0)</f>
        <v>#N/A</v>
      </c>
    </row>
    <row r="1370" spans="19:19" x14ac:dyDescent="0.3">
      <c r="S1370" s="60" t="e">
        <f>VLOOKUP(D1370,'ALL SITES DOWN'!D:D,1,0)</f>
        <v>#N/A</v>
      </c>
    </row>
    <row r="1371" spans="19:19" x14ac:dyDescent="0.3">
      <c r="S1371" s="60" t="e">
        <f>VLOOKUP(D1371,'ALL SITES DOWN'!D:D,1,0)</f>
        <v>#N/A</v>
      </c>
    </row>
    <row r="1372" spans="19:19" x14ac:dyDescent="0.3">
      <c r="S1372" s="60" t="e">
        <f>VLOOKUP(D1372,'ALL SITES DOWN'!D:D,1,0)</f>
        <v>#N/A</v>
      </c>
    </row>
    <row r="1373" spans="19:19" x14ac:dyDescent="0.3">
      <c r="S1373" s="60" t="e">
        <f>VLOOKUP(D1373,'ALL SITES DOWN'!D:D,1,0)</f>
        <v>#N/A</v>
      </c>
    </row>
    <row r="1374" spans="19:19" x14ac:dyDescent="0.3">
      <c r="S1374" s="60" t="e">
        <f>VLOOKUP(D1374,'ALL SITES DOWN'!D:D,1,0)</f>
        <v>#N/A</v>
      </c>
    </row>
    <row r="1375" spans="19:19" x14ac:dyDescent="0.3">
      <c r="S1375" s="60" t="e">
        <f>VLOOKUP(D1375,'ALL SITES DOWN'!D:D,1,0)</f>
        <v>#N/A</v>
      </c>
    </row>
    <row r="1376" spans="19:19" x14ac:dyDescent="0.3">
      <c r="S1376" s="60" t="e">
        <f>VLOOKUP(D1376,'ALL SITES DOWN'!D:D,1,0)</f>
        <v>#N/A</v>
      </c>
    </row>
    <row r="1377" spans="19:19" x14ac:dyDescent="0.3">
      <c r="S1377" s="60" t="e">
        <f>VLOOKUP(D1377,'ALL SITES DOWN'!D:D,1,0)</f>
        <v>#N/A</v>
      </c>
    </row>
    <row r="1378" spans="19:19" x14ac:dyDescent="0.3">
      <c r="S1378" s="60" t="e">
        <f>VLOOKUP(D1378,'ALL SITES DOWN'!D:D,1,0)</f>
        <v>#N/A</v>
      </c>
    </row>
    <row r="1379" spans="19:19" x14ac:dyDescent="0.3">
      <c r="S1379" s="60" t="e">
        <f>VLOOKUP(D1379,'ALL SITES DOWN'!D:D,1,0)</f>
        <v>#N/A</v>
      </c>
    </row>
    <row r="1380" spans="19:19" x14ac:dyDescent="0.3">
      <c r="S1380" s="60" t="e">
        <f>VLOOKUP(D1380,'ALL SITES DOWN'!D:D,1,0)</f>
        <v>#N/A</v>
      </c>
    </row>
    <row r="1381" spans="19:19" x14ac:dyDescent="0.3">
      <c r="S1381" s="60" t="e">
        <f>VLOOKUP(D1381,'ALL SITES DOWN'!D:D,1,0)</f>
        <v>#N/A</v>
      </c>
    </row>
    <row r="1382" spans="19:19" x14ac:dyDescent="0.3">
      <c r="S1382" s="60" t="e">
        <f>VLOOKUP(D1382,'ALL SITES DOWN'!D:D,1,0)</f>
        <v>#N/A</v>
      </c>
    </row>
    <row r="1383" spans="19:19" x14ac:dyDescent="0.3">
      <c r="S1383" s="60" t="e">
        <f>VLOOKUP(D1383,'ALL SITES DOWN'!D:D,1,0)</f>
        <v>#N/A</v>
      </c>
    </row>
    <row r="1384" spans="19:19" x14ac:dyDescent="0.3">
      <c r="S1384" s="60" t="e">
        <f>VLOOKUP(D1384,'ALL SITES DOWN'!D:D,1,0)</f>
        <v>#N/A</v>
      </c>
    </row>
    <row r="1385" spans="19:19" x14ac:dyDescent="0.3">
      <c r="S1385" s="60" t="e">
        <f>VLOOKUP(D1385,'ALL SITES DOWN'!D:D,1,0)</f>
        <v>#N/A</v>
      </c>
    </row>
    <row r="1386" spans="19:19" x14ac:dyDescent="0.3">
      <c r="S1386" s="60" t="e">
        <f>VLOOKUP(D1386,'ALL SITES DOWN'!D:D,1,0)</f>
        <v>#N/A</v>
      </c>
    </row>
    <row r="1387" spans="19:19" x14ac:dyDescent="0.3">
      <c r="S1387" s="60" t="e">
        <f>VLOOKUP(D1387,'ALL SITES DOWN'!D:D,1,0)</f>
        <v>#N/A</v>
      </c>
    </row>
    <row r="1388" spans="19:19" x14ac:dyDescent="0.3">
      <c r="S1388" s="60" t="e">
        <f>VLOOKUP(D1388,'ALL SITES DOWN'!D:D,1,0)</f>
        <v>#N/A</v>
      </c>
    </row>
    <row r="1389" spans="19:19" x14ac:dyDescent="0.3">
      <c r="S1389" s="60" t="e">
        <f>VLOOKUP(D1389,'ALL SITES DOWN'!D:D,1,0)</f>
        <v>#N/A</v>
      </c>
    </row>
    <row r="1390" spans="19:19" x14ac:dyDescent="0.3">
      <c r="S1390" s="60" t="e">
        <f>VLOOKUP(D1390,'ALL SITES DOWN'!D:D,1,0)</f>
        <v>#N/A</v>
      </c>
    </row>
    <row r="1391" spans="19:19" x14ac:dyDescent="0.3">
      <c r="S1391" s="60" t="e">
        <f>VLOOKUP(D1391,'ALL SITES DOWN'!D:D,1,0)</f>
        <v>#N/A</v>
      </c>
    </row>
    <row r="1392" spans="19:19" x14ac:dyDescent="0.3">
      <c r="S1392" s="60" t="e">
        <f>VLOOKUP(D1392,'ALL SITES DOWN'!D:D,1,0)</f>
        <v>#N/A</v>
      </c>
    </row>
    <row r="1393" spans="19:19" x14ac:dyDescent="0.3">
      <c r="S1393" s="60" t="e">
        <f>VLOOKUP(D1393,'ALL SITES DOWN'!D:D,1,0)</f>
        <v>#N/A</v>
      </c>
    </row>
    <row r="1394" spans="19:19" x14ac:dyDescent="0.3">
      <c r="S1394" s="60" t="e">
        <f>VLOOKUP(D1394,'ALL SITES DOWN'!D:D,1,0)</f>
        <v>#N/A</v>
      </c>
    </row>
    <row r="1395" spans="19:19" x14ac:dyDescent="0.3">
      <c r="S1395" s="60" t="e">
        <f>VLOOKUP(D1395,'ALL SITES DOWN'!D:D,1,0)</f>
        <v>#N/A</v>
      </c>
    </row>
    <row r="1396" spans="19:19" x14ac:dyDescent="0.3">
      <c r="S1396" s="60" t="e">
        <f>VLOOKUP(D1396,'ALL SITES DOWN'!D:D,1,0)</f>
        <v>#N/A</v>
      </c>
    </row>
    <row r="1397" spans="19:19" x14ac:dyDescent="0.3">
      <c r="S1397" s="60" t="e">
        <f>VLOOKUP(D1397,'ALL SITES DOWN'!D:D,1,0)</f>
        <v>#N/A</v>
      </c>
    </row>
    <row r="1398" spans="19:19" x14ac:dyDescent="0.3">
      <c r="S1398" s="60" t="e">
        <f>VLOOKUP(D1398,'ALL SITES DOWN'!D:D,1,0)</f>
        <v>#N/A</v>
      </c>
    </row>
    <row r="1399" spans="19:19" x14ac:dyDescent="0.3">
      <c r="S1399" s="60" t="e">
        <f>VLOOKUP(D1399,'ALL SITES DOWN'!D:D,1,0)</f>
        <v>#N/A</v>
      </c>
    </row>
    <row r="1400" spans="19:19" x14ac:dyDescent="0.3">
      <c r="S1400" s="60" t="e">
        <f>VLOOKUP(D1400,'ALL SITES DOWN'!D:D,1,0)</f>
        <v>#N/A</v>
      </c>
    </row>
    <row r="1401" spans="19:19" x14ac:dyDescent="0.3">
      <c r="S1401" s="60" t="e">
        <f>VLOOKUP(D1401,'ALL SITES DOWN'!D:D,1,0)</f>
        <v>#N/A</v>
      </c>
    </row>
    <row r="1402" spans="19:19" x14ac:dyDescent="0.3">
      <c r="S1402" s="60" t="e">
        <f>VLOOKUP(D1402,'ALL SITES DOWN'!D:D,1,0)</f>
        <v>#N/A</v>
      </c>
    </row>
    <row r="1403" spans="19:19" x14ac:dyDescent="0.3">
      <c r="S1403" s="60" t="e">
        <f>VLOOKUP(D1403,'ALL SITES DOWN'!D:D,1,0)</f>
        <v>#N/A</v>
      </c>
    </row>
    <row r="1404" spans="19:19" x14ac:dyDescent="0.3">
      <c r="S1404" s="60" t="e">
        <f>VLOOKUP(D1404,'ALL SITES DOWN'!D:D,1,0)</f>
        <v>#N/A</v>
      </c>
    </row>
    <row r="1405" spans="19:19" x14ac:dyDescent="0.3">
      <c r="S1405" s="60" t="e">
        <f>VLOOKUP(D1405,'ALL SITES DOWN'!D:D,1,0)</f>
        <v>#N/A</v>
      </c>
    </row>
    <row r="1406" spans="19:19" x14ac:dyDescent="0.3">
      <c r="S1406" s="60" t="e">
        <f>VLOOKUP(D1406,'ALL SITES DOWN'!D:D,1,0)</f>
        <v>#N/A</v>
      </c>
    </row>
    <row r="1407" spans="19:19" x14ac:dyDescent="0.3">
      <c r="S1407" s="60" t="e">
        <f>VLOOKUP(D1407,'ALL SITES DOWN'!D:D,1,0)</f>
        <v>#N/A</v>
      </c>
    </row>
    <row r="1408" spans="19:19" x14ac:dyDescent="0.3">
      <c r="S1408" s="60" t="e">
        <f>VLOOKUP(D1408,'ALL SITES DOWN'!D:D,1,0)</f>
        <v>#N/A</v>
      </c>
    </row>
    <row r="1409" spans="19:19" x14ac:dyDescent="0.3">
      <c r="S1409" s="60" t="e">
        <f>VLOOKUP(D1409,'ALL SITES DOWN'!D:D,1,0)</f>
        <v>#N/A</v>
      </c>
    </row>
    <row r="1410" spans="19:19" x14ac:dyDescent="0.3">
      <c r="S1410" s="60" t="e">
        <f>VLOOKUP(D1410,'ALL SITES DOWN'!D:D,1,0)</f>
        <v>#N/A</v>
      </c>
    </row>
    <row r="1411" spans="19:19" x14ac:dyDescent="0.3">
      <c r="S1411" s="60" t="e">
        <f>VLOOKUP(D1411,'ALL SITES DOWN'!D:D,1,0)</f>
        <v>#N/A</v>
      </c>
    </row>
    <row r="1412" spans="19:19" x14ac:dyDescent="0.3">
      <c r="S1412" s="60" t="e">
        <f>VLOOKUP(D1412,'ALL SITES DOWN'!D:D,1,0)</f>
        <v>#N/A</v>
      </c>
    </row>
    <row r="1413" spans="19:19" x14ac:dyDescent="0.3">
      <c r="S1413" s="60" t="e">
        <f>VLOOKUP(D1413,'ALL SITES DOWN'!D:D,1,0)</f>
        <v>#N/A</v>
      </c>
    </row>
    <row r="1414" spans="19:19" x14ac:dyDescent="0.3">
      <c r="S1414" s="60" t="e">
        <f>VLOOKUP(D1414,'ALL SITES DOWN'!D:D,1,0)</f>
        <v>#N/A</v>
      </c>
    </row>
    <row r="1415" spans="19:19" x14ac:dyDescent="0.3">
      <c r="S1415" s="60" t="e">
        <f>VLOOKUP(D1415,'ALL SITES DOWN'!D:D,1,0)</f>
        <v>#N/A</v>
      </c>
    </row>
    <row r="1416" spans="19:19" x14ac:dyDescent="0.3">
      <c r="S1416" s="60" t="e">
        <f>VLOOKUP(D1416,'ALL SITES DOWN'!D:D,1,0)</f>
        <v>#N/A</v>
      </c>
    </row>
    <row r="1417" spans="19:19" x14ac:dyDescent="0.3">
      <c r="S1417" s="60" t="e">
        <f>VLOOKUP(D1417,'ALL SITES DOWN'!D:D,1,0)</f>
        <v>#N/A</v>
      </c>
    </row>
    <row r="1418" spans="19:19" x14ac:dyDescent="0.3">
      <c r="S1418" s="60" t="e">
        <f>VLOOKUP(D1418,'ALL SITES DOWN'!D:D,1,0)</f>
        <v>#N/A</v>
      </c>
    </row>
    <row r="1419" spans="19:19" x14ac:dyDescent="0.3">
      <c r="S1419" s="60" t="e">
        <f>VLOOKUP(D1419,'ALL SITES DOWN'!D:D,1,0)</f>
        <v>#N/A</v>
      </c>
    </row>
    <row r="1420" spans="19:19" x14ac:dyDescent="0.3">
      <c r="S1420" s="60" t="e">
        <f>VLOOKUP(D1420,'ALL SITES DOWN'!D:D,1,0)</f>
        <v>#N/A</v>
      </c>
    </row>
    <row r="1421" spans="19:19" x14ac:dyDescent="0.3">
      <c r="S1421" s="60" t="e">
        <f>VLOOKUP(D1421,'ALL SITES DOWN'!D:D,1,0)</f>
        <v>#N/A</v>
      </c>
    </row>
    <row r="1422" spans="19:19" x14ac:dyDescent="0.3">
      <c r="S1422" s="60" t="e">
        <f>VLOOKUP(D1422,'ALL SITES DOWN'!D:D,1,0)</f>
        <v>#N/A</v>
      </c>
    </row>
    <row r="1423" spans="19:19" x14ac:dyDescent="0.3">
      <c r="S1423" s="60" t="e">
        <f>VLOOKUP(D1423,'ALL SITES DOWN'!D:D,1,0)</f>
        <v>#N/A</v>
      </c>
    </row>
    <row r="1424" spans="19:19" x14ac:dyDescent="0.3">
      <c r="S1424" s="60" t="e">
        <f>VLOOKUP(D1424,'ALL SITES DOWN'!D:D,1,0)</f>
        <v>#N/A</v>
      </c>
    </row>
    <row r="1425" spans="19:19" x14ac:dyDescent="0.3">
      <c r="S1425" s="60" t="e">
        <f>VLOOKUP(D1425,'ALL SITES DOWN'!D:D,1,0)</f>
        <v>#N/A</v>
      </c>
    </row>
    <row r="1426" spans="19:19" x14ac:dyDescent="0.3">
      <c r="S1426" s="60" t="e">
        <f>VLOOKUP(D1426,'ALL SITES DOWN'!D:D,1,0)</f>
        <v>#N/A</v>
      </c>
    </row>
    <row r="1427" spans="19:19" x14ac:dyDescent="0.3">
      <c r="S1427" s="60" t="e">
        <f>VLOOKUP(D1427,'ALL SITES DOWN'!D:D,1,0)</f>
        <v>#N/A</v>
      </c>
    </row>
    <row r="1428" spans="19:19" x14ac:dyDescent="0.3">
      <c r="S1428" s="60" t="e">
        <f>VLOOKUP(D1428,'ALL SITES DOWN'!D:D,1,0)</f>
        <v>#N/A</v>
      </c>
    </row>
    <row r="1429" spans="19:19" x14ac:dyDescent="0.3">
      <c r="S1429" s="60" t="e">
        <f>VLOOKUP(D1429,'ALL SITES DOWN'!D:D,1,0)</f>
        <v>#N/A</v>
      </c>
    </row>
    <row r="1430" spans="19:19" x14ac:dyDescent="0.3">
      <c r="S1430" s="60" t="e">
        <f>VLOOKUP(D1430,'ALL SITES DOWN'!D:D,1,0)</f>
        <v>#N/A</v>
      </c>
    </row>
    <row r="1431" spans="19:19" x14ac:dyDescent="0.3">
      <c r="S1431" s="60" t="e">
        <f>VLOOKUP(D1431,'ALL SITES DOWN'!D:D,1,0)</f>
        <v>#N/A</v>
      </c>
    </row>
    <row r="1432" spans="19:19" x14ac:dyDescent="0.3">
      <c r="S1432" s="60" t="e">
        <f>VLOOKUP(D1432,'ALL SITES DOWN'!D:D,1,0)</f>
        <v>#N/A</v>
      </c>
    </row>
    <row r="1433" spans="19:19" x14ac:dyDescent="0.3">
      <c r="S1433" s="60" t="e">
        <f>VLOOKUP(D1433,'ALL SITES DOWN'!D:D,1,0)</f>
        <v>#N/A</v>
      </c>
    </row>
    <row r="1434" spans="19:19" x14ac:dyDescent="0.3">
      <c r="S1434" s="60" t="e">
        <f>VLOOKUP(D1434,'ALL SITES DOWN'!D:D,1,0)</f>
        <v>#N/A</v>
      </c>
    </row>
    <row r="1435" spans="19:19" x14ac:dyDescent="0.3">
      <c r="S1435" s="60" t="e">
        <f>VLOOKUP(D1435,'ALL SITES DOWN'!D:D,1,0)</f>
        <v>#N/A</v>
      </c>
    </row>
    <row r="1436" spans="19:19" x14ac:dyDescent="0.3">
      <c r="S1436" s="60" t="e">
        <f>VLOOKUP(D1436,'ALL SITES DOWN'!D:D,1,0)</f>
        <v>#N/A</v>
      </c>
    </row>
    <row r="1437" spans="19:19" x14ac:dyDescent="0.3">
      <c r="S1437" s="60" t="e">
        <f>VLOOKUP(D1437,'ALL SITES DOWN'!D:D,1,0)</f>
        <v>#N/A</v>
      </c>
    </row>
    <row r="1438" spans="19:19" x14ac:dyDescent="0.3">
      <c r="S1438" s="60" t="e">
        <f>VLOOKUP(D1438,'ALL SITES DOWN'!D:D,1,0)</f>
        <v>#N/A</v>
      </c>
    </row>
    <row r="1439" spans="19:19" x14ac:dyDescent="0.3">
      <c r="S1439" s="60" t="e">
        <f>VLOOKUP(D1439,'ALL SITES DOWN'!D:D,1,0)</f>
        <v>#N/A</v>
      </c>
    </row>
    <row r="1440" spans="19:19" x14ac:dyDescent="0.3">
      <c r="S1440" s="60" t="e">
        <f>VLOOKUP(D1440,'ALL SITES DOWN'!D:D,1,0)</f>
        <v>#N/A</v>
      </c>
    </row>
    <row r="1441" spans="19:19" x14ac:dyDescent="0.3">
      <c r="S1441" s="60" t="e">
        <f>VLOOKUP(D1441,'ALL SITES DOWN'!D:D,1,0)</f>
        <v>#N/A</v>
      </c>
    </row>
    <row r="1442" spans="19:19" x14ac:dyDescent="0.3">
      <c r="S1442" s="60" t="e">
        <f>VLOOKUP(D1442,'ALL SITES DOWN'!D:D,1,0)</f>
        <v>#N/A</v>
      </c>
    </row>
    <row r="1443" spans="19:19" x14ac:dyDescent="0.3">
      <c r="S1443" s="60" t="e">
        <f>VLOOKUP(D1443,'ALL SITES DOWN'!D:D,1,0)</f>
        <v>#N/A</v>
      </c>
    </row>
    <row r="1444" spans="19:19" x14ac:dyDescent="0.3">
      <c r="S1444" s="60" t="e">
        <f>VLOOKUP(D1444,'ALL SITES DOWN'!D:D,1,0)</f>
        <v>#N/A</v>
      </c>
    </row>
    <row r="1445" spans="19:19" x14ac:dyDescent="0.3">
      <c r="S1445" s="60" t="e">
        <f>VLOOKUP(D1445,'ALL SITES DOWN'!D:D,1,0)</f>
        <v>#N/A</v>
      </c>
    </row>
    <row r="1446" spans="19:19" x14ac:dyDescent="0.3">
      <c r="S1446" s="60" t="e">
        <f>VLOOKUP(D1446,'ALL SITES DOWN'!D:D,1,0)</f>
        <v>#N/A</v>
      </c>
    </row>
    <row r="1447" spans="19:19" x14ac:dyDescent="0.3">
      <c r="S1447" s="60" t="e">
        <f>VLOOKUP(D1447,'ALL SITES DOWN'!D:D,1,0)</f>
        <v>#N/A</v>
      </c>
    </row>
    <row r="1448" spans="19:19" x14ac:dyDescent="0.3">
      <c r="S1448" s="60" t="e">
        <f>VLOOKUP(D1448,'ALL SITES DOWN'!D:D,1,0)</f>
        <v>#N/A</v>
      </c>
    </row>
    <row r="1449" spans="19:19" x14ac:dyDescent="0.3">
      <c r="S1449" s="60" t="e">
        <f>VLOOKUP(D1449,'ALL SITES DOWN'!D:D,1,0)</f>
        <v>#N/A</v>
      </c>
    </row>
    <row r="1450" spans="19:19" x14ac:dyDescent="0.3">
      <c r="S1450" s="60" t="e">
        <f>VLOOKUP(D1450,'ALL SITES DOWN'!D:D,1,0)</f>
        <v>#N/A</v>
      </c>
    </row>
    <row r="1451" spans="19:19" x14ac:dyDescent="0.3">
      <c r="S1451" s="60" t="e">
        <f>VLOOKUP(D1451,'ALL SITES DOWN'!D:D,1,0)</f>
        <v>#N/A</v>
      </c>
    </row>
    <row r="1452" spans="19:19" x14ac:dyDescent="0.3">
      <c r="S1452" s="60" t="e">
        <f>VLOOKUP(D1452,'ALL SITES DOWN'!D:D,1,0)</f>
        <v>#N/A</v>
      </c>
    </row>
    <row r="1453" spans="19:19" x14ac:dyDescent="0.3">
      <c r="S1453" s="60" t="e">
        <f>VLOOKUP(D1453,'ALL SITES DOWN'!D:D,1,0)</f>
        <v>#N/A</v>
      </c>
    </row>
    <row r="1454" spans="19:19" x14ac:dyDescent="0.3">
      <c r="S1454" s="60" t="e">
        <f>VLOOKUP(D1454,'ALL SITES DOWN'!D:D,1,0)</f>
        <v>#N/A</v>
      </c>
    </row>
    <row r="1455" spans="19:19" x14ac:dyDescent="0.3">
      <c r="S1455" s="60" t="e">
        <f>VLOOKUP(D1455,'ALL SITES DOWN'!D:D,1,0)</f>
        <v>#N/A</v>
      </c>
    </row>
    <row r="1456" spans="19:19" x14ac:dyDescent="0.3">
      <c r="S1456" s="60" t="e">
        <f>VLOOKUP(D1456,'ALL SITES DOWN'!D:D,1,0)</f>
        <v>#N/A</v>
      </c>
    </row>
    <row r="1457" spans="19:19" x14ac:dyDescent="0.3">
      <c r="S1457" s="60" t="e">
        <f>VLOOKUP(D1457,'ALL SITES DOWN'!D:D,1,0)</f>
        <v>#N/A</v>
      </c>
    </row>
    <row r="1458" spans="19:19" x14ac:dyDescent="0.3">
      <c r="S1458" s="60" t="e">
        <f>VLOOKUP(D1458,'ALL SITES DOWN'!D:D,1,0)</f>
        <v>#N/A</v>
      </c>
    </row>
    <row r="1459" spans="19:19" x14ac:dyDescent="0.3">
      <c r="S1459" s="60" t="e">
        <f>VLOOKUP(D1459,'ALL SITES DOWN'!D:D,1,0)</f>
        <v>#N/A</v>
      </c>
    </row>
    <row r="1460" spans="19:19" x14ac:dyDescent="0.3">
      <c r="S1460" s="60" t="e">
        <f>VLOOKUP(D1460,'ALL SITES DOWN'!D:D,1,0)</f>
        <v>#N/A</v>
      </c>
    </row>
    <row r="1461" spans="19:19" x14ac:dyDescent="0.3">
      <c r="S1461" s="60" t="e">
        <f>VLOOKUP(D1461,'ALL SITES DOWN'!D:D,1,0)</f>
        <v>#N/A</v>
      </c>
    </row>
    <row r="1462" spans="19:19" x14ac:dyDescent="0.3">
      <c r="S1462" s="60" t="e">
        <f>VLOOKUP(D1462,'ALL SITES DOWN'!D:D,1,0)</f>
        <v>#N/A</v>
      </c>
    </row>
    <row r="1463" spans="19:19" x14ac:dyDescent="0.3">
      <c r="S1463" s="60" t="e">
        <f>VLOOKUP(D1463,'ALL SITES DOWN'!D:D,1,0)</f>
        <v>#N/A</v>
      </c>
    </row>
    <row r="1464" spans="19:19" x14ac:dyDescent="0.3">
      <c r="S1464" s="60" t="e">
        <f>VLOOKUP(D1464,'ALL SITES DOWN'!D:D,1,0)</f>
        <v>#N/A</v>
      </c>
    </row>
    <row r="1465" spans="19:19" x14ac:dyDescent="0.3">
      <c r="S1465" s="60" t="e">
        <f>VLOOKUP(D1465,'ALL SITES DOWN'!D:D,1,0)</f>
        <v>#N/A</v>
      </c>
    </row>
    <row r="1466" spans="19:19" x14ac:dyDescent="0.3">
      <c r="S1466" s="60" t="e">
        <f>VLOOKUP(D1466,'ALL SITES DOWN'!D:D,1,0)</f>
        <v>#N/A</v>
      </c>
    </row>
    <row r="1467" spans="19:19" x14ac:dyDescent="0.3">
      <c r="S1467" s="60" t="e">
        <f>VLOOKUP(D1467,'ALL SITES DOWN'!D:D,1,0)</f>
        <v>#N/A</v>
      </c>
    </row>
    <row r="1468" spans="19:19" x14ac:dyDescent="0.3">
      <c r="S1468" s="60" t="e">
        <f>VLOOKUP(D1468,'ALL SITES DOWN'!D:D,1,0)</f>
        <v>#N/A</v>
      </c>
    </row>
    <row r="1469" spans="19:19" x14ac:dyDescent="0.3">
      <c r="S1469" s="60" t="e">
        <f>VLOOKUP(D1469,'ALL SITES DOWN'!D:D,1,0)</f>
        <v>#N/A</v>
      </c>
    </row>
    <row r="1470" spans="19:19" x14ac:dyDescent="0.3">
      <c r="S1470" s="60" t="e">
        <f>VLOOKUP(D1470,'ALL SITES DOWN'!D:D,1,0)</f>
        <v>#N/A</v>
      </c>
    </row>
    <row r="1471" spans="19:19" x14ac:dyDescent="0.3">
      <c r="S1471" s="60" t="e">
        <f>VLOOKUP(D1471,'ALL SITES DOWN'!D:D,1,0)</f>
        <v>#N/A</v>
      </c>
    </row>
    <row r="1472" spans="19:19" x14ac:dyDescent="0.3">
      <c r="S1472" s="60" t="e">
        <f>VLOOKUP(D1472,'ALL SITES DOWN'!D:D,1,0)</f>
        <v>#N/A</v>
      </c>
    </row>
    <row r="1473" spans="19:19" x14ac:dyDescent="0.3">
      <c r="S1473" s="60" t="e">
        <f>VLOOKUP(D1473,'ALL SITES DOWN'!D:D,1,0)</f>
        <v>#N/A</v>
      </c>
    </row>
    <row r="1474" spans="19:19" x14ac:dyDescent="0.3">
      <c r="S1474" s="60" t="e">
        <f>VLOOKUP(D1474,'ALL SITES DOWN'!D:D,1,0)</f>
        <v>#N/A</v>
      </c>
    </row>
    <row r="1475" spans="19:19" x14ac:dyDescent="0.3">
      <c r="S1475" s="60" t="e">
        <f>VLOOKUP(D1475,'ALL SITES DOWN'!D:D,1,0)</f>
        <v>#N/A</v>
      </c>
    </row>
    <row r="1476" spans="19:19" x14ac:dyDescent="0.3">
      <c r="S1476" s="60" t="e">
        <f>VLOOKUP(D1476,'ALL SITES DOWN'!D:D,1,0)</f>
        <v>#N/A</v>
      </c>
    </row>
    <row r="1477" spans="19:19" x14ac:dyDescent="0.3">
      <c r="S1477" s="60" t="e">
        <f>VLOOKUP(D1477,'ALL SITES DOWN'!D:D,1,0)</f>
        <v>#N/A</v>
      </c>
    </row>
    <row r="1478" spans="19:19" x14ac:dyDescent="0.3">
      <c r="S1478" s="60" t="e">
        <f>VLOOKUP(D1478,'ALL SITES DOWN'!D:D,1,0)</f>
        <v>#N/A</v>
      </c>
    </row>
    <row r="1479" spans="19:19" x14ac:dyDescent="0.3">
      <c r="S1479" s="60" t="e">
        <f>VLOOKUP(D1479,'ALL SITES DOWN'!D:D,1,0)</f>
        <v>#N/A</v>
      </c>
    </row>
    <row r="1480" spans="19:19" x14ac:dyDescent="0.3">
      <c r="S1480" s="60" t="e">
        <f>VLOOKUP(D1480,'ALL SITES DOWN'!D:D,1,0)</f>
        <v>#N/A</v>
      </c>
    </row>
    <row r="1481" spans="19:19" x14ac:dyDescent="0.3">
      <c r="S1481" s="60" t="e">
        <f>VLOOKUP(D1481,'ALL SITES DOWN'!D:D,1,0)</f>
        <v>#N/A</v>
      </c>
    </row>
    <row r="1482" spans="19:19" x14ac:dyDescent="0.3">
      <c r="S1482" s="60" t="e">
        <f>VLOOKUP(D1482,'ALL SITES DOWN'!D:D,1,0)</f>
        <v>#N/A</v>
      </c>
    </row>
    <row r="1483" spans="19:19" x14ac:dyDescent="0.3">
      <c r="S1483" s="60" t="e">
        <f>VLOOKUP(D1483,'ALL SITES DOWN'!D:D,1,0)</f>
        <v>#N/A</v>
      </c>
    </row>
    <row r="1484" spans="19:19" x14ac:dyDescent="0.3">
      <c r="S1484" s="60" t="e">
        <f>VLOOKUP(D1484,'ALL SITES DOWN'!D:D,1,0)</f>
        <v>#N/A</v>
      </c>
    </row>
    <row r="1485" spans="19:19" x14ac:dyDescent="0.3">
      <c r="S1485" s="60" t="e">
        <f>VLOOKUP(D1485,'ALL SITES DOWN'!D:D,1,0)</f>
        <v>#N/A</v>
      </c>
    </row>
    <row r="1486" spans="19:19" x14ac:dyDescent="0.3">
      <c r="S1486" s="60" t="e">
        <f>VLOOKUP(D1486,'ALL SITES DOWN'!D:D,1,0)</f>
        <v>#N/A</v>
      </c>
    </row>
    <row r="1487" spans="19:19" x14ac:dyDescent="0.3">
      <c r="S1487" s="60" t="e">
        <f>VLOOKUP(D1487,'ALL SITES DOWN'!D:D,1,0)</f>
        <v>#N/A</v>
      </c>
    </row>
    <row r="1488" spans="19:19" x14ac:dyDescent="0.3">
      <c r="S1488" s="60" t="e">
        <f>VLOOKUP(D1488,'ALL SITES DOWN'!D:D,1,0)</f>
        <v>#N/A</v>
      </c>
    </row>
    <row r="1489" spans="19:19" x14ac:dyDescent="0.3">
      <c r="S1489" s="60" t="e">
        <f>VLOOKUP(D1489,'ALL SITES DOWN'!D:D,1,0)</f>
        <v>#N/A</v>
      </c>
    </row>
    <row r="1490" spans="19:19" x14ac:dyDescent="0.3">
      <c r="S1490" s="60" t="e">
        <f>VLOOKUP(D1490,'ALL SITES DOWN'!D:D,1,0)</f>
        <v>#N/A</v>
      </c>
    </row>
    <row r="1491" spans="19:19" x14ac:dyDescent="0.3">
      <c r="S1491" s="60" t="e">
        <f>VLOOKUP(D1491,'ALL SITES DOWN'!D:D,1,0)</f>
        <v>#N/A</v>
      </c>
    </row>
    <row r="1492" spans="19:19" x14ac:dyDescent="0.3">
      <c r="S1492" s="60" t="e">
        <f>VLOOKUP(D1492,'ALL SITES DOWN'!D:D,1,0)</f>
        <v>#N/A</v>
      </c>
    </row>
    <row r="1493" spans="19:19" x14ac:dyDescent="0.3">
      <c r="S1493" s="60" t="e">
        <f>VLOOKUP(D1493,'ALL SITES DOWN'!D:D,1,0)</f>
        <v>#N/A</v>
      </c>
    </row>
    <row r="1494" spans="19:19" x14ac:dyDescent="0.3">
      <c r="S1494" s="60" t="e">
        <f>VLOOKUP(D1494,'ALL SITES DOWN'!D:D,1,0)</f>
        <v>#N/A</v>
      </c>
    </row>
    <row r="1495" spans="19:19" x14ac:dyDescent="0.3">
      <c r="S1495" s="60" t="e">
        <f>VLOOKUP(D1495,'ALL SITES DOWN'!D:D,1,0)</f>
        <v>#N/A</v>
      </c>
    </row>
    <row r="1496" spans="19:19" x14ac:dyDescent="0.3">
      <c r="S1496" s="60" t="e">
        <f>VLOOKUP(D1496,'ALL SITES DOWN'!D:D,1,0)</f>
        <v>#N/A</v>
      </c>
    </row>
    <row r="1497" spans="19:19" x14ac:dyDescent="0.3">
      <c r="S1497" s="60" t="e">
        <f>VLOOKUP(D1497,'ALL SITES DOWN'!D:D,1,0)</f>
        <v>#N/A</v>
      </c>
    </row>
    <row r="1498" spans="19:19" x14ac:dyDescent="0.3">
      <c r="S1498" s="60" t="e">
        <f>VLOOKUP(D1498,'ALL SITES DOWN'!D:D,1,0)</f>
        <v>#N/A</v>
      </c>
    </row>
    <row r="1499" spans="19:19" x14ac:dyDescent="0.3">
      <c r="S1499" s="60" t="e">
        <f>VLOOKUP(D1499,'ALL SITES DOWN'!D:D,1,0)</f>
        <v>#N/A</v>
      </c>
    </row>
    <row r="1500" spans="19:19" x14ac:dyDescent="0.3">
      <c r="S1500" s="60" t="e">
        <f>VLOOKUP(D1500,'ALL SITES DOWN'!D:D,1,0)</f>
        <v>#N/A</v>
      </c>
    </row>
    <row r="1501" spans="19:19" x14ac:dyDescent="0.3">
      <c r="S1501" s="60" t="e">
        <f>VLOOKUP(D1501,'ALL SITES DOWN'!D:D,1,0)</f>
        <v>#N/A</v>
      </c>
    </row>
    <row r="1502" spans="19:19" x14ac:dyDescent="0.3">
      <c r="S1502" s="60" t="e">
        <f>VLOOKUP(D1502,'ALL SITES DOWN'!D:D,1,0)</f>
        <v>#N/A</v>
      </c>
    </row>
    <row r="1503" spans="19:19" x14ac:dyDescent="0.3">
      <c r="S1503" s="60" t="e">
        <f>VLOOKUP(D1503,'ALL SITES DOWN'!D:D,1,0)</f>
        <v>#N/A</v>
      </c>
    </row>
    <row r="1504" spans="19:19" x14ac:dyDescent="0.3">
      <c r="S1504" s="60" t="e">
        <f>VLOOKUP(D1504,'ALL SITES DOWN'!D:D,1,0)</f>
        <v>#N/A</v>
      </c>
    </row>
    <row r="1505" spans="19:19" x14ac:dyDescent="0.3">
      <c r="S1505" s="60" t="e">
        <f>VLOOKUP(D1505,'ALL SITES DOWN'!D:D,1,0)</f>
        <v>#N/A</v>
      </c>
    </row>
    <row r="1506" spans="19:19" x14ac:dyDescent="0.3">
      <c r="S1506" s="60" t="e">
        <f>VLOOKUP(D1506,'ALL SITES DOWN'!D:D,1,0)</f>
        <v>#N/A</v>
      </c>
    </row>
    <row r="1507" spans="19:19" x14ac:dyDescent="0.3">
      <c r="S1507" s="60" t="e">
        <f>VLOOKUP(D1507,'ALL SITES DOWN'!D:D,1,0)</f>
        <v>#N/A</v>
      </c>
    </row>
    <row r="1508" spans="19:19" x14ac:dyDescent="0.3">
      <c r="S1508" s="60" t="e">
        <f>VLOOKUP(D1508,'ALL SITES DOWN'!D:D,1,0)</f>
        <v>#N/A</v>
      </c>
    </row>
    <row r="1509" spans="19:19" x14ac:dyDescent="0.3">
      <c r="S1509" s="60" t="e">
        <f>VLOOKUP(D1509,'ALL SITES DOWN'!D:D,1,0)</f>
        <v>#N/A</v>
      </c>
    </row>
    <row r="1510" spans="19:19" x14ac:dyDescent="0.3">
      <c r="S1510" s="60" t="e">
        <f>VLOOKUP(D1510,'ALL SITES DOWN'!D:D,1,0)</f>
        <v>#N/A</v>
      </c>
    </row>
    <row r="1511" spans="19:19" x14ac:dyDescent="0.3">
      <c r="S1511" s="60" t="e">
        <f>VLOOKUP(D1511,'ALL SITES DOWN'!D:D,1,0)</f>
        <v>#N/A</v>
      </c>
    </row>
    <row r="1512" spans="19:19" x14ac:dyDescent="0.3">
      <c r="S1512" s="60" t="e">
        <f>VLOOKUP(D1512,'ALL SITES DOWN'!D:D,1,0)</f>
        <v>#N/A</v>
      </c>
    </row>
    <row r="1513" spans="19:19" x14ac:dyDescent="0.3">
      <c r="S1513" s="60" t="e">
        <f>VLOOKUP(D1513,'ALL SITES DOWN'!D:D,1,0)</f>
        <v>#N/A</v>
      </c>
    </row>
    <row r="1514" spans="19:19" x14ac:dyDescent="0.3">
      <c r="S1514" s="60" t="e">
        <f>VLOOKUP(D1514,'ALL SITES DOWN'!D:D,1,0)</f>
        <v>#N/A</v>
      </c>
    </row>
    <row r="1515" spans="19:19" x14ac:dyDescent="0.3">
      <c r="S1515" s="60" t="e">
        <f>VLOOKUP(D1515,'ALL SITES DOWN'!D:D,1,0)</f>
        <v>#N/A</v>
      </c>
    </row>
    <row r="1516" spans="19:19" x14ac:dyDescent="0.3">
      <c r="S1516" s="60" t="e">
        <f>VLOOKUP(D1516,'ALL SITES DOWN'!D:D,1,0)</f>
        <v>#N/A</v>
      </c>
    </row>
    <row r="1517" spans="19:19" x14ac:dyDescent="0.3">
      <c r="S1517" s="60" t="e">
        <f>VLOOKUP(D1517,'ALL SITES DOWN'!D:D,1,0)</f>
        <v>#N/A</v>
      </c>
    </row>
    <row r="1518" spans="19:19" x14ac:dyDescent="0.3">
      <c r="S1518" s="60" t="e">
        <f>VLOOKUP(D1518,'ALL SITES DOWN'!D:D,1,0)</f>
        <v>#N/A</v>
      </c>
    </row>
    <row r="1519" spans="19:19" x14ac:dyDescent="0.3">
      <c r="S1519" s="60" t="e">
        <f>VLOOKUP(D1519,'ALL SITES DOWN'!D:D,1,0)</f>
        <v>#N/A</v>
      </c>
    </row>
    <row r="1520" spans="19:19" x14ac:dyDescent="0.3">
      <c r="S1520" s="60" t="e">
        <f>VLOOKUP(D1520,'ALL SITES DOWN'!D:D,1,0)</f>
        <v>#N/A</v>
      </c>
    </row>
    <row r="1521" spans="19:19" x14ac:dyDescent="0.3">
      <c r="S1521" s="60" t="e">
        <f>VLOOKUP(D1521,'ALL SITES DOWN'!D:D,1,0)</f>
        <v>#N/A</v>
      </c>
    </row>
    <row r="1522" spans="19:19" x14ac:dyDescent="0.3">
      <c r="S1522" s="60" t="e">
        <f>VLOOKUP(D1522,'ALL SITES DOWN'!D:D,1,0)</f>
        <v>#N/A</v>
      </c>
    </row>
    <row r="1523" spans="19:19" x14ac:dyDescent="0.3">
      <c r="S1523" s="60" t="e">
        <f>VLOOKUP(D1523,'ALL SITES DOWN'!D:D,1,0)</f>
        <v>#N/A</v>
      </c>
    </row>
    <row r="1524" spans="19:19" x14ac:dyDescent="0.3">
      <c r="S1524" s="60" t="e">
        <f>VLOOKUP(D1524,'ALL SITES DOWN'!D:D,1,0)</f>
        <v>#N/A</v>
      </c>
    </row>
    <row r="1525" spans="19:19" x14ac:dyDescent="0.3">
      <c r="S1525" s="60" t="e">
        <f>VLOOKUP(D1525,'ALL SITES DOWN'!D:D,1,0)</f>
        <v>#N/A</v>
      </c>
    </row>
    <row r="1526" spans="19:19" x14ac:dyDescent="0.3">
      <c r="S1526" s="60" t="e">
        <f>VLOOKUP(D1526,'ALL SITES DOWN'!D:D,1,0)</f>
        <v>#N/A</v>
      </c>
    </row>
    <row r="1527" spans="19:19" x14ac:dyDescent="0.3">
      <c r="S1527" s="60" t="e">
        <f>VLOOKUP(D1527,'ALL SITES DOWN'!D:D,1,0)</f>
        <v>#N/A</v>
      </c>
    </row>
    <row r="1528" spans="19:19" x14ac:dyDescent="0.3">
      <c r="S1528" s="60" t="e">
        <f>VLOOKUP(D1528,'ALL SITES DOWN'!D:D,1,0)</f>
        <v>#N/A</v>
      </c>
    </row>
    <row r="1529" spans="19:19" x14ac:dyDescent="0.3">
      <c r="S1529" s="60" t="e">
        <f>VLOOKUP(D1529,'ALL SITES DOWN'!D:D,1,0)</f>
        <v>#N/A</v>
      </c>
    </row>
    <row r="1530" spans="19:19" x14ac:dyDescent="0.3">
      <c r="S1530" s="60" t="e">
        <f>VLOOKUP(D1530,'ALL SITES DOWN'!D:D,1,0)</f>
        <v>#N/A</v>
      </c>
    </row>
    <row r="1531" spans="19:19" x14ac:dyDescent="0.3">
      <c r="S1531" s="60" t="e">
        <f>VLOOKUP(D1531,'ALL SITES DOWN'!D:D,1,0)</f>
        <v>#N/A</v>
      </c>
    </row>
    <row r="1532" spans="19:19" x14ac:dyDescent="0.3">
      <c r="S1532" s="60" t="e">
        <f>VLOOKUP(D1532,'ALL SITES DOWN'!D:D,1,0)</f>
        <v>#N/A</v>
      </c>
    </row>
    <row r="1533" spans="19:19" x14ac:dyDescent="0.3">
      <c r="S1533" s="60" t="e">
        <f>VLOOKUP(D1533,'ALL SITES DOWN'!D:D,1,0)</f>
        <v>#N/A</v>
      </c>
    </row>
    <row r="1534" spans="19:19" x14ac:dyDescent="0.3">
      <c r="S1534" s="60" t="e">
        <f>VLOOKUP(D1534,'ALL SITES DOWN'!D:D,1,0)</f>
        <v>#N/A</v>
      </c>
    </row>
    <row r="1535" spans="19:19" x14ac:dyDescent="0.3">
      <c r="S1535" s="60" t="e">
        <f>VLOOKUP(D1535,'ALL SITES DOWN'!D:D,1,0)</f>
        <v>#N/A</v>
      </c>
    </row>
    <row r="1536" spans="19:19" x14ac:dyDescent="0.3">
      <c r="S1536" s="60" t="e">
        <f>VLOOKUP(D1536,'ALL SITES DOWN'!D:D,1,0)</f>
        <v>#N/A</v>
      </c>
    </row>
    <row r="1537" spans="19:19" x14ac:dyDescent="0.3">
      <c r="S1537" s="60" t="e">
        <f>VLOOKUP(D1537,'ALL SITES DOWN'!D:D,1,0)</f>
        <v>#N/A</v>
      </c>
    </row>
    <row r="1538" spans="19:19" x14ac:dyDescent="0.3">
      <c r="S1538" s="60" t="e">
        <f>VLOOKUP(D1538,'ALL SITES DOWN'!D:D,1,0)</f>
        <v>#N/A</v>
      </c>
    </row>
    <row r="1539" spans="19:19" x14ac:dyDescent="0.3">
      <c r="S1539" s="60" t="e">
        <f>VLOOKUP(D1539,'ALL SITES DOWN'!D:D,1,0)</f>
        <v>#N/A</v>
      </c>
    </row>
    <row r="1540" spans="19:19" x14ac:dyDescent="0.3">
      <c r="S1540" s="60" t="e">
        <f>VLOOKUP(D1540,'ALL SITES DOWN'!D:D,1,0)</f>
        <v>#N/A</v>
      </c>
    </row>
    <row r="1541" spans="19:19" x14ac:dyDescent="0.3">
      <c r="S1541" s="60" t="e">
        <f>VLOOKUP(D1541,'ALL SITES DOWN'!D:D,1,0)</f>
        <v>#N/A</v>
      </c>
    </row>
    <row r="1542" spans="19:19" x14ac:dyDescent="0.3">
      <c r="S1542" s="60" t="e">
        <f>VLOOKUP(D1542,'ALL SITES DOWN'!D:D,1,0)</f>
        <v>#N/A</v>
      </c>
    </row>
    <row r="1543" spans="19:19" x14ac:dyDescent="0.3">
      <c r="S1543" s="60" t="e">
        <f>VLOOKUP(D1543,'ALL SITES DOWN'!D:D,1,0)</f>
        <v>#N/A</v>
      </c>
    </row>
    <row r="1544" spans="19:19" x14ac:dyDescent="0.3">
      <c r="S1544" s="60" t="e">
        <f>VLOOKUP(D1544,'ALL SITES DOWN'!D:D,1,0)</f>
        <v>#N/A</v>
      </c>
    </row>
    <row r="1545" spans="19:19" x14ac:dyDescent="0.3">
      <c r="S1545" s="60" t="e">
        <f>VLOOKUP(D1545,'ALL SITES DOWN'!D:D,1,0)</f>
        <v>#N/A</v>
      </c>
    </row>
    <row r="1546" spans="19:19" x14ac:dyDescent="0.3">
      <c r="S1546" s="60" t="e">
        <f>VLOOKUP(D1546,'ALL SITES DOWN'!D:D,1,0)</f>
        <v>#N/A</v>
      </c>
    </row>
    <row r="1547" spans="19:19" x14ac:dyDescent="0.3">
      <c r="S1547" s="60" t="e">
        <f>VLOOKUP(D1547,'ALL SITES DOWN'!D:D,1,0)</f>
        <v>#N/A</v>
      </c>
    </row>
    <row r="1548" spans="19:19" x14ac:dyDescent="0.3">
      <c r="S1548" s="60" t="e">
        <f>VLOOKUP(D1548,'ALL SITES DOWN'!D:D,1,0)</f>
        <v>#N/A</v>
      </c>
    </row>
    <row r="1549" spans="19:19" x14ac:dyDescent="0.3">
      <c r="S1549" s="60" t="e">
        <f>VLOOKUP(D1549,'ALL SITES DOWN'!D:D,1,0)</f>
        <v>#N/A</v>
      </c>
    </row>
    <row r="1550" spans="19:19" x14ac:dyDescent="0.3">
      <c r="S1550" s="60" t="e">
        <f>VLOOKUP(D1550,'ALL SITES DOWN'!D:D,1,0)</f>
        <v>#N/A</v>
      </c>
    </row>
    <row r="1551" spans="19:19" x14ac:dyDescent="0.3">
      <c r="S1551" s="60" t="e">
        <f>VLOOKUP(D1551,'ALL SITES DOWN'!D:D,1,0)</f>
        <v>#N/A</v>
      </c>
    </row>
    <row r="1552" spans="19:19" x14ac:dyDescent="0.3">
      <c r="S1552" s="60" t="e">
        <f>VLOOKUP(D1552,'ALL SITES DOWN'!D:D,1,0)</f>
        <v>#N/A</v>
      </c>
    </row>
    <row r="1553" spans="19:19" x14ac:dyDescent="0.3">
      <c r="S1553" s="60" t="e">
        <f>VLOOKUP(D1553,'ALL SITES DOWN'!D:D,1,0)</f>
        <v>#N/A</v>
      </c>
    </row>
    <row r="1554" spans="19:19" x14ac:dyDescent="0.3">
      <c r="S1554" s="60" t="e">
        <f>VLOOKUP(D1554,'ALL SITES DOWN'!D:D,1,0)</f>
        <v>#N/A</v>
      </c>
    </row>
    <row r="1555" spans="19:19" x14ac:dyDescent="0.3">
      <c r="S1555" s="60" t="e">
        <f>VLOOKUP(D1555,'ALL SITES DOWN'!D:D,1,0)</f>
        <v>#N/A</v>
      </c>
    </row>
    <row r="1556" spans="19:19" x14ac:dyDescent="0.3">
      <c r="S1556" s="60" t="e">
        <f>VLOOKUP(D1556,'ALL SITES DOWN'!D:D,1,0)</f>
        <v>#N/A</v>
      </c>
    </row>
    <row r="1557" spans="19:19" x14ac:dyDescent="0.3">
      <c r="S1557" s="60" t="e">
        <f>VLOOKUP(D1557,'ALL SITES DOWN'!D:D,1,0)</f>
        <v>#N/A</v>
      </c>
    </row>
    <row r="1558" spans="19:19" x14ac:dyDescent="0.3">
      <c r="S1558" s="60" t="e">
        <f>VLOOKUP(D1558,'ALL SITES DOWN'!D:D,1,0)</f>
        <v>#N/A</v>
      </c>
    </row>
    <row r="1559" spans="19:19" x14ac:dyDescent="0.3">
      <c r="S1559" s="60" t="e">
        <f>VLOOKUP(D1559,'ALL SITES DOWN'!D:D,1,0)</f>
        <v>#N/A</v>
      </c>
    </row>
    <row r="1560" spans="19:19" x14ac:dyDescent="0.3">
      <c r="S1560" s="60" t="e">
        <f>VLOOKUP(D1560,'ALL SITES DOWN'!D:D,1,0)</f>
        <v>#N/A</v>
      </c>
    </row>
    <row r="1561" spans="19:19" x14ac:dyDescent="0.3">
      <c r="S1561" s="60" t="e">
        <f>VLOOKUP(D1561,'ALL SITES DOWN'!D:D,1,0)</f>
        <v>#N/A</v>
      </c>
    </row>
    <row r="1562" spans="19:19" x14ac:dyDescent="0.3">
      <c r="S1562" s="60" t="e">
        <f>VLOOKUP(D1562,'ALL SITES DOWN'!D:D,1,0)</f>
        <v>#N/A</v>
      </c>
    </row>
    <row r="1563" spans="19:19" x14ac:dyDescent="0.3">
      <c r="S1563" s="60" t="e">
        <f>VLOOKUP(D1563,'ALL SITES DOWN'!D:D,1,0)</f>
        <v>#N/A</v>
      </c>
    </row>
    <row r="1564" spans="19:19" x14ac:dyDescent="0.3">
      <c r="S1564" s="60" t="e">
        <f>VLOOKUP(D1564,'ALL SITES DOWN'!D:D,1,0)</f>
        <v>#N/A</v>
      </c>
    </row>
    <row r="1565" spans="19:19" x14ac:dyDescent="0.3">
      <c r="S1565" s="60" t="e">
        <f>VLOOKUP(D1565,'ALL SITES DOWN'!D:D,1,0)</f>
        <v>#N/A</v>
      </c>
    </row>
    <row r="1566" spans="19:19" x14ac:dyDescent="0.3">
      <c r="S1566" s="60" t="e">
        <f>VLOOKUP(D1566,'ALL SITES DOWN'!D:D,1,0)</f>
        <v>#N/A</v>
      </c>
    </row>
    <row r="1567" spans="19:19" x14ac:dyDescent="0.3">
      <c r="S1567" s="60" t="e">
        <f>VLOOKUP(D1567,'ALL SITES DOWN'!D:D,1,0)</f>
        <v>#N/A</v>
      </c>
    </row>
    <row r="1568" spans="19:19" x14ac:dyDescent="0.3">
      <c r="S1568" s="60" t="e">
        <f>VLOOKUP(D1568,'ALL SITES DOWN'!D:D,1,0)</f>
        <v>#N/A</v>
      </c>
    </row>
    <row r="1569" spans="19:19" x14ac:dyDescent="0.3">
      <c r="S1569" s="60" t="e">
        <f>VLOOKUP(D1569,'ALL SITES DOWN'!D:D,1,0)</f>
        <v>#N/A</v>
      </c>
    </row>
    <row r="1570" spans="19:19" x14ac:dyDescent="0.3">
      <c r="S1570" s="60" t="e">
        <f>VLOOKUP(D1570,'ALL SITES DOWN'!D:D,1,0)</f>
        <v>#N/A</v>
      </c>
    </row>
    <row r="1571" spans="19:19" x14ac:dyDescent="0.3">
      <c r="S1571" s="60" t="e">
        <f>VLOOKUP(D1571,'ALL SITES DOWN'!D:D,1,0)</f>
        <v>#N/A</v>
      </c>
    </row>
    <row r="1572" spans="19:19" x14ac:dyDescent="0.3">
      <c r="S1572" s="60" t="e">
        <f>VLOOKUP(D1572,'ALL SITES DOWN'!D:D,1,0)</f>
        <v>#N/A</v>
      </c>
    </row>
    <row r="1573" spans="19:19" x14ac:dyDescent="0.3">
      <c r="S1573" s="60" t="e">
        <f>VLOOKUP(D1573,'ALL SITES DOWN'!D:D,1,0)</f>
        <v>#N/A</v>
      </c>
    </row>
    <row r="1574" spans="19:19" x14ac:dyDescent="0.3">
      <c r="S1574" s="60" t="e">
        <f>VLOOKUP(D1574,'ALL SITES DOWN'!D:D,1,0)</f>
        <v>#N/A</v>
      </c>
    </row>
    <row r="1575" spans="19:19" x14ac:dyDescent="0.3">
      <c r="S1575" s="60" t="e">
        <f>VLOOKUP(D1575,'ALL SITES DOWN'!D:D,1,0)</f>
        <v>#N/A</v>
      </c>
    </row>
    <row r="1576" spans="19:19" x14ac:dyDescent="0.3">
      <c r="S1576" s="60" t="e">
        <f>VLOOKUP(D1576,'ALL SITES DOWN'!D:D,1,0)</f>
        <v>#N/A</v>
      </c>
    </row>
    <row r="1577" spans="19:19" x14ac:dyDescent="0.3">
      <c r="S1577" s="60" t="e">
        <f>VLOOKUP(D1577,'ALL SITES DOWN'!D:D,1,0)</f>
        <v>#N/A</v>
      </c>
    </row>
    <row r="1578" spans="19:19" x14ac:dyDescent="0.3">
      <c r="S1578" s="60" t="e">
        <f>VLOOKUP(D1578,'ALL SITES DOWN'!D:D,1,0)</f>
        <v>#N/A</v>
      </c>
    </row>
    <row r="1579" spans="19:19" x14ac:dyDescent="0.3">
      <c r="S1579" s="60" t="e">
        <f>VLOOKUP(D1579,'ALL SITES DOWN'!D:D,1,0)</f>
        <v>#N/A</v>
      </c>
    </row>
    <row r="1580" spans="19:19" x14ac:dyDescent="0.3">
      <c r="S1580" s="60" t="e">
        <f>VLOOKUP(D1580,'ALL SITES DOWN'!D:D,1,0)</f>
        <v>#N/A</v>
      </c>
    </row>
    <row r="1581" spans="19:19" x14ac:dyDescent="0.3">
      <c r="S1581" s="60" t="e">
        <f>VLOOKUP(D1581,'ALL SITES DOWN'!D:D,1,0)</f>
        <v>#N/A</v>
      </c>
    </row>
    <row r="1582" spans="19:19" x14ac:dyDescent="0.3">
      <c r="S1582" s="60" t="e">
        <f>VLOOKUP(D1582,'ALL SITES DOWN'!D:D,1,0)</f>
        <v>#N/A</v>
      </c>
    </row>
    <row r="1583" spans="19:19" x14ac:dyDescent="0.3">
      <c r="S1583" s="60" t="e">
        <f>VLOOKUP(D1583,'ALL SITES DOWN'!D:D,1,0)</f>
        <v>#N/A</v>
      </c>
    </row>
    <row r="1584" spans="19:19" x14ac:dyDescent="0.3">
      <c r="S1584" s="60" t="e">
        <f>VLOOKUP(D1584,'ALL SITES DOWN'!D:D,1,0)</f>
        <v>#N/A</v>
      </c>
    </row>
    <row r="1585" spans="19:19" x14ac:dyDescent="0.3">
      <c r="S1585" s="60" t="e">
        <f>VLOOKUP(D1585,'ALL SITES DOWN'!D:D,1,0)</f>
        <v>#N/A</v>
      </c>
    </row>
    <row r="1586" spans="19:19" x14ac:dyDescent="0.3">
      <c r="S1586" s="60" t="e">
        <f>VLOOKUP(D1586,'ALL SITES DOWN'!D:D,1,0)</f>
        <v>#N/A</v>
      </c>
    </row>
    <row r="1587" spans="19:19" x14ac:dyDescent="0.3">
      <c r="S1587" s="60" t="e">
        <f>VLOOKUP(D1587,'ALL SITES DOWN'!D:D,1,0)</f>
        <v>#N/A</v>
      </c>
    </row>
    <row r="1588" spans="19:19" x14ac:dyDescent="0.3">
      <c r="S1588" s="60" t="e">
        <f>VLOOKUP(D1588,'ALL SITES DOWN'!D:D,1,0)</f>
        <v>#N/A</v>
      </c>
    </row>
    <row r="1589" spans="19:19" x14ac:dyDescent="0.3">
      <c r="S1589" s="60" t="e">
        <f>VLOOKUP(D1589,'ALL SITES DOWN'!D:D,1,0)</f>
        <v>#N/A</v>
      </c>
    </row>
    <row r="1590" spans="19:19" x14ac:dyDescent="0.3">
      <c r="S1590" s="60" t="e">
        <f>VLOOKUP(D1590,'ALL SITES DOWN'!D:D,1,0)</f>
        <v>#N/A</v>
      </c>
    </row>
    <row r="1591" spans="19:19" x14ac:dyDescent="0.3">
      <c r="S1591" s="60" t="e">
        <f>VLOOKUP(D1591,'ALL SITES DOWN'!D:D,1,0)</f>
        <v>#N/A</v>
      </c>
    </row>
    <row r="1592" spans="19:19" x14ac:dyDescent="0.3">
      <c r="S1592" s="60" t="e">
        <f>VLOOKUP(D1592,'ALL SITES DOWN'!D:D,1,0)</f>
        <v>#N/A</v>
      </c>
    </row>
    <row r="1593" spans="19:19" x14ac:dyDescent="0.3">
      <c r="S1593" s="60" t="e">
        <f>VLOOKUP(D1593,'ALL SITES DOWN'!D:D,1,0)</f>
        <v>#N/A</v>
      </c>
    </row>
    <row r="1594" spans="19:19" x14ac:dyDescent="0.3">
      <c r="S1594" s="60" t="e">
        <f>VLOOKUP(D1594,'ALL SITES DOWN'!D:D,1,0)</f>
        <v>#N/A</v>
      </c>
    </row>
    <row r="1595" spans="19:19" x14ac:dyDescent="0.3">
      <c r="S1595" s="60" t="e">
        <f>VLOOKUP(D1595,'ALL SITES DOWN'!D:D,1,0)</f>
        <v>#N/A</v>
      </c>
    </row>
    <row r="1596" spans="19:19" x14ac:dyDescent="0.3">
      <c r="S1596" s="60" t="e">
        <f>VLOOKUP(D1596,'ALL SITES DOWN'!D:D,1,0)</f>
        <v>#N/A</v>
      </c>
    </row>
    <row r="1597" spans="19:19" x14ac:dyDescent="0.3">
      <c r="S1597" s="60" t="e">
        <f>VLOOKUP(D1597,'ALL SITES DOWN'!D:D,1,0)</f>
        <v>#N/A</v>
      </c>
    </row>
    <row r="1598" spans="19:19" x14ac:dyDescent="0.3">
      <c r="S1598" s="60" t="e">
        <f>VLOOKUP(D1598,'ALL SITES DOWN'!D:D,1,0)</f>
        <v>#N/A</v>
      </c>
    </row>
    <row r="1599" spans="19:19" x14ac:dyDescent="0.3">
      <c r="S1599" s="60" t="e">
        <f>VLOOKUP(D1599,'ALL SITES DOWN'!D:D,1,0)</f>
        <v>#N/A</v>
      </c>
    </row>
    <row r="1600" spans="19:19" x14ac:dyDescent="0.3">
      <c r="S1600" s="60" t="e">
        <f>VLOOKUP(D1600,'ALL SITES DOWN'!D:D,1,0)</f>
        <v>#N/A</v>
      </c>
    </row>
    <row r="1601" spans="19:19" x14ac:dyDescent="0.3">
      <c r="S1601" s="60" t="e">
        <f>VLOOKUP(D1601,'ALL SITES DOWN'!D:D,1,0)</f>
        <v>#N/A</v>
      </c>
    </row>
    <row r="1602" spans="19:19" x14ac:dyDescent="0.3">
      <c r="S1602" s="60" t="e">
        <f>VLOOKUP(D1602,'ALL SITES DOWN'!D:D,1,0)</f>
        <v>#N/A</v>
      </c>
    </row>
    <row r="1603" spans="19:19" x14ac:dyDescent="0.3">
      <c r="S1603" s="60" t="e">
        <f>VLOOKUP(D1603,'ALL SITES DOWN'!D:D,1,0)</f>
        <v>#N/A</v>
      </c>
    </row>
    <row r="1604" spans="19:19" x14ac:dyDescent="0.3">
      <c r="S1604" s="60" t="e">
        <f>VLOOKUP(D1604,'ALL SITES DOWN'!D:D,1,0)</f>
        <v>#N/A</v>
      </c>
    </row>
    <row r="1605" spans="19:19" x14ac:dyDescent="0.3">
      <c r="S1605" s="60" t="e">
        <f>VLOOKUP(D1605,'ALL SITES DOWN'!D:D,1,0)</f>
        <v>#N/A</v>
      </c>
    </row>
    <row r="1606" spans="19:19" x14ac:dyDescent="0.3">
      <c r="S1606" s="60" t="e">
        <f>VLOOKUP(D1606,'ALL SITES DOWN'!D:D,1,0)</f>
        <v>#N/A</v>
      </c>
    </row>
    <row r="1607" spans="19:19" x14ac:dyDescent="0.3">
      <c r="S1607" s="60" t="e">
        <f>VLOOKUP(D1607,'ALL SITES DOWN'!D:D,1,0)</f>
        <v>#N/A</v>
      </c>
    </row>
    <row r="1608" spans="19:19" x14ac:dyDescent="0.3">
      <c r="S1608" s="60" t="e">
        <f>VLOOKUP(D1608,'ALL SITES DOWN'!D:D,1,0)</f>
        <v>#N/A</v>
      </c>
    </row>
    <row r="1609" spans="19:19" x14ac:dyDescent="0.3">
      <c r="S1609" s="60" t="e">
        <f>VLOOKUP(D1609,'ALL SITES DOWN'!D:D,1,0)</f>
        <v>#N/A</v>
      </c>
    </row>
    <row r="1610" spans="19:19" x14ac:dyDescent="0.3">
      <c r="S1610" s="60" t="e">
        <f>VLOOKUP(D1610,'ALL SITES DOWN'!D:D,1,0)</f>
        <v>#N/A</v>
      </c>
    </row>
    <row r="1611" spans="19:19" x14ac:dyDescent="0.3">
      <c r="S1611" s="60" t="e">
        <f>VLOOKUP(D1611,'ALL SITES DOWN'!D:D,1,0)</f>
        <v>#N/A</v>
      </c>
    </row>
    <row r="1612" spans="19:19" x14ac:dyDescent="0.3">
      <c r="S1612" s="60" t="e">
        <f>VLOOKUP(D1612,'ALL SITES DOWN'!D:D,1,0)</f>
        <v>#N/A</v>
      </c>
    </row>
    <row r="1613" spans="19:19" x14ac:dyDescent="0.3">
      <c r="S1613" s="60" t="e">
        <f>VLOOKUP(D1613,'ALL SITES DOWN'!D:D,1,0)</f>
        <v>#N/A</v>
      </c>
    </row>
    <row r="1614" spans="19:19" x14ac:dyDescent="0.3">
      <c r="S1614" s="60" t="e">
        <f>VLOOKUP(D1614,'ALL SITES DOWN'!D:D,1,0)</f>
        <v>#N/A</v>
      </c>
    </row>
    <row r="1615" spans="19:19" x14ac:dyDescent="0.3">
      <c r="S1615" s="60" t="e">
        <f>VLOOKUP(D1615,'ALL SITES DOWN'!D:D,1,0)</f>
        <v>#N/A</v>
      </c>
    </row>
    <row r="1616" spans="19:19" x14ac:dyDescent="0.3">
      <c r="S1616" s="60" t="e">
        <f>VLOOKUP(D1616,'ALL SITES DOWN'!D:D,1,0)</f>
        <v>#N/A</v>
      </c>
    </row>
    <row r="1617" spans="19:19" x14ac:dyDescent="0.3">
      <c r="S1617" s="60" t="e">
        <f>VLOOKUP(D1617,'ALL SITES DOWN'!D:D,1,0)</f>
        <v>#N/A</v>
      </c>
    </row>
    <row r="1618" spans="19:19" x14ac:dyDescent="0.3">
      <c r="S1618" s="60" t="e">
        <f>VLOOKUP(D1618,'ALL SITES DOWN'!D:D,1,0)</f>
        <v>#N/A</v>
      </c>
    </row>
    <row r="1619" spans="19:19" x14ac:dyDescent="0.3">
      <c r="S1619" s="60" t="e">
        <f>VLOOKUP(D1619,'ALL SITES DOWN'!D:D,1,0)</f>
        <v>#N/A</v>
      </c>
    </row>
    <row r="1620" spans="19:19" x14ac:dyDescent="0.3">
      <c r="S1620" s="60" t="e">
        <f>VLOOKUP(D1620,'ALL SITES DOWN'!D:D,1,0)</f>
        <v>#N/A</v>
      </c>
    </row>
    <row r="1621" spans="19:19" x14ac:dyDescent="0.3">
      <c r="S1621" s="60" t="e">
        <f>VLOOKUP(D1621,'ALL SITES DOWN'!D:D,1,0)</f>
        <v>#N/A</v>
      </c>
    </row>
    <row r="1622" spans="19:19" x14ac:dyDescent="0.3">
      <c r="S1622" s="60" t="e">
        <f>VLOOKUP(D1622,'ALL SITES DOWN'!D:D,1,0)</f>
        <v>#N/A</v>
      </c>
    </row>
    <row r="1623" spans="19:19" x14ac:dyDescent="0.3">
      <c r="S1623" s="60" t="e">
        <f>VLOOKUP(D1623,'ALL SITES DOWN'!D:D,1,0)</f>
        <v>#N/A</v>
      </c>
    </row>
    <row r="1624" spans="19:19" x14ac:dyDescent="0.3">
      <c r="S1624" s="60" t="e">
        <f>VLOOKUP(D1624,'ALL SITES DOWN'!D:D,1,0)</f>
        <v>#N/A</v>
      </c>
    </row>
    <row r="1625" spans="19:19" x14ac:dyDescent="0.3">
      <c r="S1625" s="60" t="e">
        <f>VLOOKUP(D1625,'ALL SITES DOWN'!D:D,1,0)</f>
        <v>#N/A</v>
      </c>
    </row>
    <row r="1626" spans="19:19" x14ac:dyDescent="0.3">
      <c r="S1626" s="60" t="e">
        <f>VLOOKUP(D1626,'ALL SITES DOWN'!D:D,1,0)</f>
        <v>#N/A</v>
      </c>
    </row>
    <row r="1627" spans="19:19" x14ac:dyDescent="0.3">
      <c r="S1627" s="60" t="e">
        <f>VLOOKUP(D1627,'ALL SITES DOWN'!D:D,1,0)</f>
        <v>#N/A</v>
      </c>
    </row>
    <row r="1628" spans="19:19" x14ac:dyDescent="0.3">
      <c r="S1628" s="60" t="e">
        <f>VLOOKUP(D1628,'ALL SITES DOWN'!D:D,1,0)</f>
        <v>#N/A</v>
      </c>
    </row>
    <row r="1629" spans="19:19" x14ac:dyDescent="0.3">
      <c r="S1629" s="60" t="e">
        <f>VLOOKUP(D1629,'ALL SITES DOWN'!D:D,1,0)</f>
        <v>#N/A</v>
      </c>
    </row>
    <row r="1630" spans="19:19" x14ac:dyDescent="0.3">
      <c r="S1630" s="60" t="e">
        <f>VLOOKUP(D1630,'ALL SITES DOWN'!D:D,1,0)</f>
        <v>#N/A</v>
      </c>
    </row>
    <row r="1631" spans="19:19" x14ac:dyDescent="0.3">
      <c r="S1631" s="60" t="e">
        <f>VLOOKUP(D1631,'ALL SITES DOWN'!D:D,1,0)</f>
        <v>#N/A</v>
      </c>
    </row>
    <row r="1632" spans="19:19" x14ac:dyDescent="0.3">
      <c r="S1632" s="60" t="e">
        <f>VLOOKUP(D1632,'ALL SITES DOWN'!D:D,1,0)</f>
        <v>#N/A</v>
      </c>
    </row>
    <row r="1633" spans="19:19" x14ac:dyDescent="0.3">
      <c r="S1633" s="60" t="e">
        <f>VLOOKUP(D1633,'ALL SITES DOWN'!D:D,1,0)</f>
        <v>#N/A</v>
      </c>
    </row>
    <row r="1634" spans="19:19" x14ac:dyDescent="0.3">
      <c r="S1634" s="60" t="e">
        <f>VLOOKUP(D1634,'ALL SITES DOWN'!D:D,1,0)</f>
        <v>#N/A</v>
      </c>
    </row>
    <row r="1635" spans="19:19" x14ac:dyDescent="0.3">
      <c r="S1635" s="60" t="e">
        <f>VLOOKUP(D1635,'ALL SITES DOWN'!D:D,1,0)</f>
        <v>#N/A</v>
      </c>
    </row>
    <row r="1636" spans="19:19" x14ac:dyDescent="0.3">
      <c r="S1636" s="60" t="e">
        <f>VLOOKUP(D1636,'ALL SITES DOWN'!D:D,1,0)</f>
        <v>#N/A</v>
      </c>
    </row>
    <row r="1637" spans="19:19" x14ac:dyDescent="0.3">
      <c r="S1637" s="60" t="e">
        <f>VLOOKUP(D1637,'ALL SITES DOWN'!D:D,1,0)</f>
        <v>#N/A</v>
      </c>
    </row>
    <row r="1638" spans="19:19" x14ac:dyDescent="0.3">
      <c r="S1638" s="60" t="e">
        <f>VLOOKUP(D1638,'ALL SITES DOWN'!D:D,1,0)</f>
        <v>#N/A</v>
      </c>
    </row>
    <row r="1639" spans="19:19" x14ac:dyDescent="0.3">
      <c r="S1639" s="60" t="e">
        <f>VLOOKUP(D1639,'ALL SITES DOWN'!D:D,1,0)</f>
        <v>#N/A</v>
      </c>
    </row>
    <row r="1640" spans="19:19" x14ac:dyDescent="0.3">
      <c r="S1640" s="60" t="e">
        <f>VLOOKUP(D1640,'ALL SITES DOWN'!D:D,1,0)</f>
        <v>#N/A</v>
      </c>
    </row>
    <row r="1641" spans="19:19" x14ac:dyDescent="0.3">
      <c r="S1641" s="60" t="e">
        <f>VLOOKUP(D1641,'ALL SITES DOWN'!D:D,1,0)</f>
        <v>#N/A</v>
      </c>
    </row>
    <row r="1642" spans="19:19" x14ac:dyDescent="0.3">
      <c r="S1642" s="60" t="e">
        <f>VLOOKUP(D1642,'ALL SITES DOWN'!D:D,1,0)</f>
        <v>#N/A</v>
      </c>
    </row>
    <row r="1643" spans="19:19" x14ac:dyDescent="0.3">
      <c r="S1643" s="60" t="e">
        <f>VLOOKUP(D1643,'ALL SITES DOWN'!D:D,1,0)</f>
        <v>#N/A</v>
      </c>
    </row>
    <row r="1644" spans="19:19" x14ac:dyDescent="0.3">
      <c r="S1644" s="60" t="e">
        <f>VLOOKUP(D1644,'ALL SITES DOWN'!D:D,1,0)</f>
        <v>#N/A</v>
      </c>
    </row>
    <row r="1645" spans="19:19" x14ac:dyDescent="0.3">
      <c r="S1645" s="60" t="e">
        <f>VLOOKUP(D1645,'ALL SITES DOWN'!D:D,1,0)</f>
        <v>#N/A</v>
      </c>
    </row>
    <row r="1646" spans="19:19" x14ac:dyDescent="0.3">
      <c r="S1646" s="60" t="e">
        <f>VLOOKUP(D1646,'ALL SITES DOWN'!D:D,1,0)</f>
        <v>#N/A</v>
      </c>
    </row>
    <row r="1647" spans="19:19" x14ac:dyDescent="0.3">
      <c r="S1647" s="60" t="e">
        <f>VLOOKUP(D1647,'ALL SITES DOWN'!D:D,1,0)</f>
        <v>#N/A</v>
      </c>
    </row>
    <row r="1648" spans="19:19" x14ac:dyDescent="0.3">
      <c r="S1648" s="60" t="e">
        <f>VLOOKUP(D1648,'ALL SITES DOWN'!D:D,1,0)</f>
        <v>#N/A</v>
      </c>
    </row>
    <row r="1649" spans="19:19" x14ac:dyDescent="0.3">
      <c r="S1649" s="60" t="e">
        <f>VLOOKUP(D1649,'ALL SITES DOWN'!D:D,1,0)</f>
        <v>#N/A</v>
      </c>
    </row>
    <row r="1650" spans="19:19" x14ac:dyDescent="0.3">
      <c r="S1650" s="60" t="e">
        <f>VLOOKUP(D1650,'ALL SITES DOWN'!D:D,1,0)</f>
        <v>#N/A</v>
      </c>
    </row>
    <row r="1651" spans="19:19" x14ac:dyDescent="0.3">
      <c r="S1651" s="60" t="e">
        <f>VLOOKUP(D1651,'ALL SITES DOWN'!D:D,1,0)</f>
        <v>#N/A</v>
      </c>
    </row>
    <row r="1652" spans="19:19" x14ac:dyDescent="0.3">
      <c r="S1652" s="60" t="e">
        <f>VLOOKUP(D1652,'ALL SITES DOWN'!D:D,1,0)</f>
        <v>#N/A</v>
      </c>
    </row>
    <row r="1653" spans="19:19" x14ac:dyDescent="0.3">
      <c r="S1653" s="60" t="e">
        <f>VLOOKUP(D1653,'ALL SITES DOWN'!D:D,1,0)</f>
        <v>#N/A</v>
      </c>
    </row>
    <row r="1654" spans="19:19" x14ac:dyDescent="0.3">
      <c r="S1654" s="60" t="e">
        <f>VLOOKUP(D1654,'ALL SITES DOWN'!D:D,1,0)</f>
        <v>#N/A</v>
      </c>
    </row>
    <row r="1655" spans="19:19" x14ac:dyDescent="0.3">
      <c r="S1655" s="60" t="e">
        <f>VLOOKUP(D1655,'ALL SITES DOWN'!D:D,1,0)</f>
        <v>#N/A</v>
      </c>
    </row>
    <row r="1656" spans="19:19" x14ac:dyDescent="0.3">
      <c r="S1656" s="60" t="e">
        <f>VLOOKUP(D1656,'ALL SITES DOWN'!D:D,1,0)</f>
        <v>#N/A</v>
      </c>
    </row>
    <row r="1657" spans="19:19" x14ac:dyDescent="0.3">
      <c r="S1657" s="60" t="e">
        <f>VLOOKUP(D1657,'ALL SITES DOWN'!D:D,1,0)</f>
        <v>#N/A</v>
      </c>
    </row>
    <row r="1658" spans="19:19" x14ac:dyDescent="0.3">
      <c r="S1658" s="60" t="e">
        <f>VLOOKUP(D1658,'ALL SITES DOWN'!D:D,1,0)</f>
        <v>#N/A</v>
      </c>
    </row>
    <row r="1659" spans="19:19" x14ac:dyDescent="0.3">
      <c r="S1659" s="60" t="e">
        <f>VLOOKUP(D1659,'ALL SITES DOWN'!D:D,1,0)</f>
        <v>#N/A</v>
      </c>
    </row>
    <row r="1660" spans="19:19" x14ac:dyDescent="0.3">
      <c r="S1660" s="60" t="e">
        <f>VLOOKUP(D1660,'ALL SITES DOWN'!D:D,1,0)</f>
        <v>#N/A</v>
      </c>
    </row>
    <row r="1661" spans="19:19" x14ac:dyDescent="0.3">
      <c r="S1661" s="60" t="e">
        <f>VLOOKUP(D1661,'ALL SITES DOWN'!D:D,1,0)</f>
        <v>#N/A</v>
      </c>
    </row>
    <row r="1662" spans="19:19" x14ac:dyDescent="0.3">
      <c r="S1662" s="60" t="e">
        <f>VLOOKUP(D1662,'ALL SITES DOWN'!D:D,1,0)</f>
        <v>#N/A</v>
      </c>
    </row>
    <row r="1663" spans="19:19" x14ac:dyDescent="0.3">
      <c r="S1663" s="60" t="e">
        <f>VLOOKUP(D1663,'ALL SITES DOWN'!D:D,1,0)</f>
        <v>#N/A</v>
      </c>
    </row>
    <row r="1664" spans="19:19" x14ac:dyDescent="0.3">
      <c r="S1664" s="60" t="e">
        <f>VLOOKUP(D1664,'ALL SITES DOWN'!D:D,1,0)</f>
        <v>#N/A</v>
      </c>
    </row>
    <row r="1665" spans="19:19" x14ac:dyDescent="0.3">
      <c r="S1665" s="60" t="e">
        <f>VLOOKUP(D1665,'ALL SITES DOWN'!D:D,1,0)</f>
        <v>#N/A</v>
      </c>
    </row>
    <row r="1666" spans="19:19" x14ac:dyDescent="0.3">
      <c r="S1666" s="60" t="e">
        <f>VLOOKUP(D1666,'ALL SITES DOWN'!D:D,1,0)</f>
        <v>#N/A</v>
      </c>
    </row>
    <row r="1667" spans="19:19" x14ac:dyDescent="0.3">
      <c r="S1667" s="60" t="e">
        <f>VLOOKUP(D1667,'ALL SITES DOWN'!D:D,1,0)</f>
        <v>#N/A</v>
      </c>
    </row>
    <row r="1668" spans="19:19" x14ac:dyDescent="0.3">
      <c r="S1668" s="60" t="e">
        <f>VLOOKUP(D1668,'ALL SITES DOWN'!D:D,1,0)</f>
        <v>#N/A</v>
      </c>
    </row>
    <row r="1669" spans="19:19" x14ac:dyDescent="0.3">
      <c r="S1669" s="60" t="e">
        <f>VLOOKUP(D1669,'ALL SITES DOWN'!D:D,1,0)</f>
        <v>#N/A</v>
      </c>
    </row>
    <row r="1670" spans="19:19" x14ac:dyDescent="0.3">
      <c r="S1670" s="60" t="e">
        <f>VLOOKUP(D1670,'ALL SITES DOWN'!D:D,1,0)</f>
        <v>#N/A</v>
      </c>
    </row>
    <row r="1671" spans="19:19" x14ac:dyDescent="0.3">
      <c r="S1671" s="60" t="e">
        <f>VLOOKUP(D1671,'ALL SITES DOWN'!D:D,1,0)</f>
        <v>#N/A</v>
      </c>
    </row>
    <row r="1672" spans="19:19" x14ac:dyDescent="0.3">
      <c r="S1672" s="60" t="e">
        <f>VLOOKUP(D1672,'ALL SITES DOWN'!D:D,1,0)</f>
        <v>#N/A</v>
      </c>
    </row>
    <row r="1673" spans="19:19" x14ac:dyDescent="0.3">
      <c r="S1673" s="60" t="e">
        <f>VLOOKUP(D1673,'ALL SITES DOWN'!D:D,1,0)</f>
        <v>#N/A</v>
      </c>
    </row>
    <row r="1674" spans="19:19" x14ac:dyDescent="0.3">
      <c r="S1674" s="60" t="e">
        <f>VLOOKUP(D1674,'ALL SITES DOWN'!D:D,1,0)</f>
        <v>#N/A</v>
      </c>
    </row>
    <row r="1675" spans="19:19" x14ac:dyDescent="0.3">
      <c r="S1675" s="60" t="e">
        <f>VLOOKUP(D1675,'ALL SITES DOWN'!D:D,1,0)</f>
        <v>#N/A</v>
      </c>
    </row>
    <row r="1676" spans="19:19" x14ac:dyDescent="0.3">
      <c r="S1676" s="60" t="e">
        <f>VLOOKUP(D1676,'ALL SITES DOWN'!D:D,1,0)</f>
        <v>#N/A</v>
      </c>
    </row>
    <row r="1677" spans="19:19" x14ac:dyDescent="0.3">
      <c r="S1677" s="60" t="e">
        <f>VLOOKUP(D1677,'ALL SITES DOWN'!D:D,1,0)</f>
        <v>#N/A</v>
      </c>
    </row>
    <row r="1678" spans="19:19" x14ac:dyDescent="0.3">
      <c r="S1678" s="60" t="e">
        <f>VLOOKUP(D1678,'ALL SITES DOWN'!D:D,1,0)</f>
        <v>#N/A</v>
      </c>
    </row>
    <row r="1679" spans="19:19" x14ac:dyDescent="0.3">
      <c r="S1679" s="60" t="e">
        <f>VLOOKUP(D1679,'ALL SITES DOWN'!D:D,1,0)</f>
        <v>#N/A</v>
      </c>
    </row>
    <row r="1680" spans="19:19" x14ac:dyDescent="0.3">
      <c r="S1680" s="60" t="e">
        <f>VLOOKUP(D1680,'ALL SITES DOWN'!D:D,1,0)</f>
        <v>#N/A</v>
      </c>
    </row>
    <row r="1681" spans="19:19" x14ac:dyDescent="0.3">
      <c r="S1681" s="60" t="e">
        <f>VLOOKUP(D1681,'ALL SITES DOWN'!D:D,1,0)</f>
        <v>#N/A</v>
      </c>
    </row>
    <row r="1682" spans="19:19" x14ac:dyDescent="0.3">
      <c r="S1682" s="60" t="e">
        <f>VLOOKUP(D1682,'ALL SITES DOWN'!D:D,1,0)</f>
        <v>#N/A</v>
      </c>
    </row>
    <row r="1683" spans="19:19" x14ac:dyDescent="0.3">
      <c r="S1683" s="60" t="e">
        <f>VLOOKUP(D1683,'ALL SITES DOWN'!D:D,1,0)</f>
        <v>#N/A</v>
      </c>
    </row>
    <row r="1684" spans="19:19" x14ac:dyDescent="0.3">
      <c r="S1684" s="60" t="e">
        <f>VLOOKUP(D1684,'ALL SITES DOWN'!D:D,1,0)</f>
        <v>#N/A</v>
      </c>
    </row>
    <row r="1685" spans="19:19" x14ac:dyDescent="0.3">
      <c r="S1685" s="60" t="e">
        <f>VLOOKUP(D1685,'ALL SITES DOWN'!D:D,1,0)</f>
        <v>#N/A</v>
      </c>
    </row>
    <row r="1686" spans="19:19" x14ac:dyDescent="0.3">
      <c r="S1686" s="60" t="e">
        <f>VLOOKUP(D1686,'ALL SITES DOWN'!D:D,1,0)</f>
        <v>#N/A</v>
      </c>
    </row>
    <row r="1687" spans="19:19" x14ac:dyDescent="0.3">
      <c r="S1687" s="60" t="e">
        <f>VLOOKUP(D1687,'ALL SITES DOWN'!D:D,1,0)</f>
        <v>#N/A</v>
      </c>
    </row>
    <row r="1688" spans="19:19" x14ac:dyDescent="0.3">
      <c r="S1688" s="60" t="e">
        <f>VLOOKUP(D1688,'ALL SITES DOWN'!D:D,1,0)</f>
        <v>#N/A</v>
      </c>
    </row>
    <row r="1689" spans="19:19" x14ac:dyDescent="0.3">
      <c r="S1689" s="60" t="e">
        <f>VLOOKUP(D1689,'ALL SITES DOWN'!D:D,1,0)</f>
        <v>#N/A</v>
      </c>
    </row>
    <row r="1690" spans="19:19" x14ac:dyDescent="0.3">
      <c r="S1690" s="60" t="e">
        <f>VLOOKUP(D1690,'ALL SITES DOWN'!D:D,1,0)</f>
        <v>#N/A</v>
      </c>
    </row>
    <row r="1691" spans="19:19" x14ac:dyDescent="0.3">
      <c r="S1691" s="60" t="e">
        <f>VLOOKUP(D1691,'ALL SITES DOWN'!D:D,1,0)</f>
        <v>#N/A</v>
      </c>
    </row>
    <row r="1692" spans="19:19" x14ac:dyDescent="0.3">
      <c r="S1692" s="60" t="e">
        <f>VLOOKUP(D1692,'ALL SITES DOWN'!D:D,1,0)</f>
        <v>#N/A</v>
      </c>
    </row>
    <row r="1693" spans="19:19" x14ac:dyDescent="0.3">
      <c r="S1693" s="60" t="e">
        <f>VLOOKUP(D1693,'ALL SITES DOWN'!D:D,1,0)</f>
        <v>#N/A</v>
      </c>
    </row>
    <row r="1694" spans="19:19" x14ac:dyDescent="0.3">
      <c r="S1694" s="60" t="e">
        <f>VLOOKUP(D1694,'ALL SITES DOWN'!D:D,1,0)</f>
        <v>#N/A</v>
      </c>
    </row>
    <row r="1695" spans="19:19" x14ac:dyDescent="0.3">
      <c r="S1695" s="60" t="e">
        <f>VLOOKUP(D1695,'ALL SITES DOWN'!D:D,1,0)</f>
        <v>#N/A</v>
      </c>
    </row>
    <row r="1696" spans="19:19" x14ac:dyDescent="0.3">
      <c r="S1696" s="60" t="e">
        <f>VLOOKUP(D1696,'ALL SITES DOWN'!D:D,1,0)</f>
        <v>#N/A</v>
      </c>
    </row>
    <row r="1697" spans="19:19" x14ac:dyDescent="0.3">
      <c r="S1697" s="60" t="e">
        <f>VLOOKUP(D1697,'ALL SITES DOWN'!D:D,1,0)</f>
        <v>#N/A</v>
      </c>
    </row>
    <row r="1698" spans="19:19" x14ac:dyDescent="0.3">
      <c r="S1698" s="60" t="e">
        <f>VLOOKUP(D1698,'ALL SITES DOWN'!D:D,1,0)</f>
        <v>#N/A</v>
      </c>
    </row>
    <row r="1699" spans="19:19" x14ac:dyDescent="0.3">
      <c r="S1699" s="60" t="e">
        <f>VLOOKUP(D1699,'ALL SITES DOWN'!D:D,1,0)</f>
        <v>#N/A</v>
      </c>
    </row>
    <row r="1700" spans="19:19" x14ac:dyDescent="0.3">
      <c r="S1700" s="60" t="e">
        <f>VLOOKUP(D1700,'ALL SITES DOWN'!D:D,1,0)</f>
        <v>#N/A</v>
      </c>
    </row>
    <row r="1701" spans="19:19" x14ac:dyDescent="0.3">
      <c r="S1701" s="60" t="e">
        <f>VLOOKUP(D1701,'ALL SITES DOWN'!D:D,1,0)</f>
        <v>#N/A</v>
      </c>
    </row>
    <row r="1702" spans="19:19" x14ac:dyDescent="0.3">
      <c r="S1702" s="60" t="e">
        <f>VLOOKUP(D1702,'ALL SITES DOWN'!D:D,1,0)</f>
        <v>#N/A</v>
      </c>
    </row>
    <row r="1703" spans="19:19" x14ac:dyDescent="0.3">
      <c r="S1703" s="60" t="e">
        <f>VLOOKUP(D1703,'ALL SITES DOWN'!D:D,1,0)</f>
        <v>#N/A</v>
      </c>
    </row>
    <row r="1704" spans="19:19" x14ac:dyDescent="0.3">
      <c r="S1704" s="60" t="e">
        <f>VLOOKUP(D1704,'ALL SITES DOWN'!D:D,1,0)</f>
        <v>#N/A</v>
      </c>
    </row>
    <row r="1705" spans="19:19" x14ac:dyDescent="0.3">
      <c r="S1705" s="60" t="e">
        <f>VLOOKUP(D1705,'ALL SITES DOWN'!D:D,1,0)</f>
        <v>#N/A</v>
      </c>
    </row>
    <row r="1706" spans="19:19" x14ac:dyDescent="0.3">
      <c r="S1706" s="60" t="e">
        <f>VLOOKUP(D1706,'ALL SITES DOWN'!D:D,1,0)</f>
        <v>#N/A</v>
      </c>
    </row>
    <row r="1707" spans="19:19" x14ac:dyDescent="0.3">
      <c r="S1707" s="60" t="e">
        <f>VLOOKUP(D1707,'ALL SITES DOWN'!D:D,1,0)</f>
        <v>#N/A</v>
      </c>
    </row>
    <row r="1708" spans="19:19" x14ac:dyDescent="0.3">
      <c r="S1708" s="60" t="e">
        <f>VLOOKUP(D1708,'ALL SITES DOWN'!D:D,1,0)</f>
        <v>#N/A</v>
      </c>
    </row>
    <row r="1709" spans="19:19" x14ac:dyDescent="0.3">
      <c r="S1709" s="60" t="e">
        <f>VLOOKUP(D1709,'ALL SITES DOWN'!D:D,1,0)</f>
        <v>#N/A</v>
      </c>
    </row>
    <row r="1710" spans="19:19" x14ac:dyDescent="0.3">
      <c r="S1710" s="60" t="e">
        <f>VLOOKUP(D1710,'ALL SITES DOWN'!D:D,1,0)</f>
        <v>#N/A</v>
      </c>
    </row>
    <row r="1711" spans="19:19" x14ac:dyDescent="0.3">
      <c r="S1711" s="60" t="e">
        <f>VLOOKUP(D1711,'ALL SITES DOWN'!D:D,1,0)</f>
        <v>#N/A</v>
      </c>
    </row>
    <row r="1712" spans="19:19" x14ac:dyDescent="0.3">
      <c r="S1712" s="60" t="e">
        <f>VLOOKUP(D1712,'ALL SITES DOWN'!D:D,1,0)</f>
        <v>#N/A</v>
      </c>
    </row>
    <row r="1713" spans="19:19" x14ac:dyDescent="0.3">
      <c r="S1713" s="60" t="e">
        <f>VLOOKUP(D1713,'ALL SITES DOWN'!D:D,1,0)</f>
        <v>#N/A</v>
      </c>
    </row>
    <row r="1714" spans="19:19" x14ac:dyDescent="0.3">
      <c r="S1714" s="60" t="e">
        <f>VLOOKUP(D1714,'ALL SITES DOWN'!D:D,1,0)</f>
        <v>#N/A</v>
      </c>
    </row>
    <row r="1715" spans="19:19" x14ac:dyDescent="0.3">
      <c r="S1715" s="60" t="e">
        <f>VLOOKUP(D1715,'ALL SITES DOWN'!D:D,1,0)</f>
        <v>#N/A</v>
      </c>
    </row>
    <row r="1716" spans="19:19" x14ac:dyDescent="0.3">
      <c r="S1716" s="60" t="e">
        <f>VLOOKUP(D1716,'ALL SITES DOWN'!D:D,1,0)</f>
        <v>#N/A</v>
      </c>
    </row>
    <row r="1717" spans="19:19" x14ac:dyDescent="0.3">
      <c r="S1717" s="60" t="e">
        <f>VLOOKUP(D1717,'ALL SITES DOWN'!D:D,1,0)</f>
        <v>#N/A</v>
      </c>
    </row>
    <row r="1718" spans="19:19" x14ac:dyDescent="0.3">
      <c r="S1718" s="60" t="e">
        <f>VLOOKUP(D1718,'ALL SITES DOWN'!D:D,1,0)</f>
        <v>#N/A</v>
      </c>
    </row>
    <row r="1719" spans="19:19" x14ac:dyDescent="0.3">
      <c r="S1719" s="60" t="e">
        <f>VLOOKUP(D1719,'ALL SITES DOWN'!D:D,1,0)</f>
        <v>#N/A</v>
      </c>
    </row>
    <row r="1720" spans="19:19" x14ac:dyDescent="0.3">
      <c r="S1720" s="60" t="e">
        <f>VLOOKUP(D1720,'ALL SITES DOWN'!D:D,1,0)</f>
        <v>#N/A</v>
      </c>
    </row>
    <row r="1721" spans="19:19" x14ac:dyDescent="0.3">
      <c r="S1721" s="60" t="e">
        <f>VLOOKUP(D1721,'ALL SITES DOWN'!D:D,1,0)</f>
        <v>#N/A</v>
      </c>
    </row>
    <row r="1722" spans="19:19" x14ac:dyDescent="0.3">
      <c r="S1722" s="60" t="e">
        <f>VLOOKUP(D1722,'ALL SITES DOWN'!D:D,1,0)</f>
        <v>#N/A</v>
      </c>
    </row>
    <row r="1723" spans="19:19" x14ac:dyDescent="0.3">
      <c r="S1723" s="60" t="e">
        <f>VLOOKUP(D1723,'ALL SITES DOWN'!D:D,1,0)</f>
        <v>#N/A</v>
      </c>
    </row>
    <row r="1724" spans="19:19" x14ac:dyDescent="0.3">
      <c r="S1724" s="60" t="e">
        <f>VLOOKUP(D1724,'ALL SITES DOWN'!D:D,1,0)</f>
        <v>#N/A</v>
      </c>
    </row>
    <row r="1725" spans="19:19" x14ac:dyDescent="0.3">
      <c r="S1725" s="60" t="e">
        <f>VLOOKUP(D1725,'ALL SITES DOWN'!D:D,1,0)</f>
        <v>#N/A</v>
      </c>
    </row>
    <row r="1726" spans="19:19" x14ac:dyDescent="0.3">
      <c r="S1726" s="60" t="e">
        <f>VLOOKUP(D1726,'ALL SITES DOWN'!D:D,1,0)</f>
        <v>#N/A</v>
      </c>
    </row>
    <row r="1727" spans="19:19" x14ac:dyDescent="0.3">
      <c r="S1727" s="60" t="e">
        <f>VLOOKUP(D1727,'ALL SITES DOWN'!D:D,1,0)</f>
        <v>#N/A</v>
      </c>
    </row>
    <row r="1728" spans="19:19" x14ac:dyDescent="0.3">
      <c r="S1728" s="60" t="e">
        <f>VLOOKUP(D1728,'ALL SITES DOWN'!D:D,1,0)</f>
        <v>#N/A</v>
      </c>
    </row>
    <row r="1729" spans="19:19" x14ac:dyDescent="0.3">
      <c r="S1729" s="60" t="e">
        <f>VLOOKUP(D1729,'ALL SITES DOWN'!D:D,1,0)</f>
        <v>#N/A</v>
      </c>
    </row>
    <row r="1730" spans="19:19" x14ac:dyDescent="0.3">
      <c r="S1730" s="60" t="e">
        <f>VLOOKUP(D1730,'ALL SITES DOWN'!D:D,1,0)</f>
        <v>#N/A</v>
      </c>
    </row>
    <row r="1731" spans="19:19" x14ac:dyDescent="0.3">
      <c r="S1731" s="60" t="e">
        <f>VLOOKUP(D1731,'ALL SITES DOWN'!D:D,1,0)</f>
        <v>#N/A</v>
      </c>
    </row>
    <row r="1732" spans="19:19" x14ac:dyDescent="0.3">
      <c r="S1732" s="60" t="e">
        <f>VLOOKUP(D1732,'ALL SITES DOWN'!D:D,1,0)</f>
        <v>#N/A</v>
      </c>
    </row>
    <row r="1733" spans="19:19" x14ac:dyDescent="0.3">
      <c r="S1733" s="60" t="e">
        <f>VLOOKUP(D1733,'ALL SITES DOWN'!D:D,1,0)</f>
        <v>#N/A</v>
      </c>
    </row>
    <row r="1734" spans="19:19" x14ac:dyDescent="0.3">
      <c r="S1734" s="60" t="e">
        <f>VLOOKUP(D1734,'ALL SITES DOWN'!D:D,1,0)</f>
        <v>#N/A</v>
      </c>
    </row>
    <row r="1735" spans="19:19" x14ac:dyDescent="0.3">
      <c r="S1735" s="60" t="e">
        <f>VLOOKUP(D1735,'ALL SITES DOWN'!D:D,1,0)</f>
        <v>#N/A</v>
      </c>
    </row>
    <row r="1736" spans="19:19" x14ac:dyDescent="0.3">
      <c r="S1736" s="60" t="e">
        <f>VLOOKUP(D1736,'ALL SITES DOWN'!D:D,1,0)</f>
        <v>#N/A</v>
      </c>
    </row>
    <row r="1737" spans="19:19" x14ac:dyDescent="0.3">
      <c r="S1737" s="60" t="e">
        <f>VLOOKUP(D1737,'ALL SITES DOWN'!D:D,1,0)</f>
        <v>#N/A</v>
      </c>
    </row>
    <row r="1738" spans="19:19" x14ac:dyDescent="0.3">
      <c r="S1738" s="60" t="e">
        <f>VLOOKUP(D1738,'ALL SITES DOWN'!D:D,1,0)</f>
        <v>#N/A</v>
      </c>
    </row>
    <row r="1739" spans="19:19" x14ac:dyDescent="0.3">
      <c r="S1739" s="60" t="e">
        <f>VLOOKUP(D1739,'ALL SITES DOWN'!D:D,1,0)</f>
        <v>#N/A</v>
      </c>
    </row>
    <row r="1740" spans="19:19" x14ac:dyDescent="0.3">
      <c r="S1740" s="60" t="e">
        <f>VLOOKUP(D1740,'ALL SITES DOWN'!D:D,1,0)</f>
        <v>#N/A</v>
      </c>
    </row>
    <row r="1741" spans="19:19" x14ac:dyDescent="0.3">
      <c r="S1741" s="60" t="e">
        <f>VLOOKUP(D1741,'ALL SITES DOWN'!D:D,1,0)</f>
        <v>#N/A</v>
      </c>
    </row>
    <row r="1742" spans="19:19" x14ac:dyDescent="0.3">
      <c r="S1742" s="60" t="e">
        <f>VLOOKUP(D1742,'ALL SITES DOWN'!D:D,1,0)</f>
        <v>#N/A</v>
      </c>
    </row>
    <row r="1743" spans="19:19" x14ac:dyDescent="0.3">
      <c r="S1743" s="60" t="e">
        <f>VLOOKUP(D1743,'ALL SITES DOWN'!D:D,1,0)</f>
        <v>#N/A</v>
      </c>
    </row>
    <row r="1744" spans="19:19" x14ac:dyDescent="0.3">
      <c r="S1744" s="60" t="e">
        <f>VLOOKUP(D1744,'ALL SITES DOWN'!D:D,1,0)</f>
        <v>#N/A</v>
      </c>
    </row>
    <row r="1745" spans="19:19" x14ac:dyDescent="0.3">
      <c r="S1745" s="60" t="e">
        <f>VLOOKUP(D1745,'ALL SITES DOWN'!D:D,1,0)</f>
        <v>#N/A</v>
      </c>
    </row>
    <row r="1746" spans="19:19" x14ac:dyDescent="0.3">
      <c r="S1746" s="60" t="e">
        <f>VLOOKUP(D1746,'ALL SITES DOWN'!D:D,1,0)</f>
        <v>#N/A</v>
      </c>
    </row>
    <row r="1747" spans="19:19" x14ac:dyDescent="0.3">
      <c r="S1747" s="60" t="e">
        <f>VLOOKUP(D1747,'ALL SITES DOWN'!D:D,1,0)</f>
        <v>#N/A</v>
      </c>
    </row>
    <row r="1748" spans="19:19" x14ac:dyDescent="0.3">
      <c r="S1748" s="60" t="e">
        <f>VLOOKUP(D1748,'ALL SITES DOWN'!D:D,1,0)</f>
        <v>#N/A</v>
      </c>
    </row>
    <row r="1749" spans="19:19" x14ac:dyDescent="0.3">
      <c r="S1749" s="60" t="e">
        <f>VLOOKUP(D1749,'ALL SITES DOWN'!D:D,1,0)</f>
        <v>#N/A</v>
      </c>
    </row>
    <row r="1750" spans="19:19" x14ac:dyDescent="0.3">
      <c r="S1750" s="60" t="e">
        <f>VLOOKUP(D1750,'ALL SITES DOWN'!D:D,1,0)</f>
        <v>#N/A</v>
      </c>
    </row>
    <row r="1751" spans="19:19" x14ac:dyDescent="0.3">
      <c r="S1751" s="60" t="e">
        <f>VLOOKUP(D1751,'ALL SITES DOWN'!D:D,1,0)</f>
        <v>#N/A</v>
      </c>
    </row>
    <row r="1752" spans="19:19" x14ac:dyDescent="0.3">
      <c r="S1752" s="60" t="e">
        <f>VLOOKUP(D1752,'ALL SITES DOWN'!D:D,1,0)</f>
        <v>#N/A</v>
      </c>
    </row>
    <row r="1753" spans="19:19" x14ac:dyDescent="0.3">
      <c r="S1753" s="60" t="e">
        <f>VLOOKUP(D1753,'ALL SITES DOWN'!D:D,1,0)</f>
        <v>#N/A</v>
      </c>
    </row>
    <row r="1754" spans="19:19" x14ac:dyDescent="0.3">
      <c r="S1754" s="60" t="e">
        <f>VLOOKUP(D1754,'ALL SITES DOWN'!D:D,1,0)</f>
        <v>#N/A</v>
      </c>
    </row>
    <row r="1755" spans="19:19" x14ac:dyDescent="0.3">
      <c r="S1755" s="60" t="e">
        <f>VLOOKUP(D1755,'ALL SITES DOWN'!D:D,1,0)</f>
        <v>#N/A</v>
      </c>
    </row>
    <row r="1756" spans="19:19" x14ac:dyDescent="0.3">
      <c r="S1756" s="60" t="e">
        <f>VLOOKUP(D1756,'ALL SITES DOWN'!D:D,1,0)</f>
        <v>#N/A</v>
      </c>
    </row>
    <row r="1757" spans="19:19" x14ac:dyDescent="0.3">
      <c r="S1757" s="60" t="e">
        <f>VLOOKUP(D1757,'ALL SITES DOWN'!D:D,1,0)</f>
        <v>#N/A</v>
      </c>
    </row>
    <row r="1758" spans="19:19" x14ac:dyDescent="0.3">
      <c r="S1758" s="60" t="e">
        <f>VLOOKUP(D1758,'ALL SITES DOWN'!D:D,1,0)</f>
        <v>#N/A</v>
      </c>
    </row>
    <row r="1759" spans="19:19" x14ac:dyDescent="0.3">
      <c r="S1759" s="60" t="e">
        <f>VLOOKUP(D1759,'ALL SITES DOWN'!D:D,1,0)</f>
        <v>#N/A</v>
      </c>
    </row>
    <row r="1760" spans="19:19" x14ac:dyDescent="0.3">
      <c r="S1760" s="60" t="e">
        <f>VLOOKUP(D1760,'ALL SITES DOWN'!D:D,1,0)</f>
        <v>#N/A</v>
      </c>
    </row>
    <row r="1761" spans="19:19" x14ac:dyDescent="0.3">
      <c r="S1761" s="60" t="e">
        <f>VLOOKUP(D1761,'ALL SITES DOWN'!D:D,1,0)</f>
        <v>#N/A</v>
      </c>
    </row>
    <row r="1762" spans="19:19" x14ac:dyDescent="0.3">
      <c r="S1762" s="60" t="e">
        <f>VLOOKUP(D1762,'ALL SITES DOWN'!D:D,1,0)</f>
        <v>#N/A</v>
      </c>
    </row>
    <row r="1763" spans="19:19" x14ac:dyDescent="0.3">
      <c r="S1763" s="60" t="e">
        <f>VLOOKUP(D1763,'ALL SITES DOWN'!D:D,1,0)</f>
        <v>#N/A</v>
      </c>
    </row>
    <row r="1764" spans="19:19" x14ac:dyDescent="0.3">
      <c r="S1764" s="60" t="e">
        <f>VLOOKUP(D1764,'ALL SITES DOWN'!D:D,1,0)</f>
        <v>#N/A</v>
      </c>
    </row>
    <row r="1765" spans="19:19" x14ac:dyDescent="0.3">
      <c r="S1765" s="60" t="e">
        <f>VLOOKUP(D1765,'ALL SITES DOWN'!D:D,1,0)</f>
        <v>#N/A</v>
      </c>
    </row>
    <row r="1766" spans="19:19" x14ac:dyDescent="0.3">
      <c r="S1766" s="60" t="e">
        <f>VLOOKUP(D1766,'ALL SITES DOWN'!D:D,1,0)</f>
        <v>#N/A</v>
      </c>
    </row>
    <row r="1767" spans="19:19" x14ac:dyDescent="0.3">
      <c r="S1767" s="60" t="e">
        <f>VLOOKUP(D1767,'ALL SITES DOWN'!D:D,1,0)</f>
        <v>#N/A</v>
      </c>
    </row>
    <row r="1768" spans="19:19" x14ac:dyDescent="0.3">
      <c r="S1768" s="60" t="e">
        <f>VLOOKUP(D1768,'ALL SITES DOWN'!D:D,1,0)</f>
        <v>#N/A</v>
      </c>
    </row>
    <row r="1769" spans="19:19" x14ac:dyDescent="0.3">
      <c r="S1769" s="60" t="e">
        <f>VLOOKUP(D1769,'ALL SITES DOWN'!D:D,1,0)</f>
        <v>#N/A</v>
      </c>
    </row>
    <row r="1770" spans="19:19" x14ac:dyDescent="0.3">
      <c r="S1770" s="60" t="e">
        <f>VLOOKUP(D1770,'ALL SITES DOWN'!D:D,1,0)</f>
        <v>#N/A</v>
      </c>
    </row>
    <row r="1771" spans="19:19" x14ac:dyDescent="0.3">
      <c r="S1771" s="60" t="e">
        <f>VLOOKUP(D1771,'ALL SITES DOWN'!D:D,1,0)</f>
        <v>#N/A</v>
      </c>
    </row>
    <row r="1772" spans="19:19" x14ac:dyDescent="0.3">
      <c r="S1772" s="60" t="e">
        <f>VLOOKUP(D1772,'ALL SITES DOWN'!D:D,1,0)</f>
        <v>#N/A</v>
      </c>
    </row>
    <row r="1773" spans="19:19" x14ac:dyDescent="0.3">
      <c r="S1773" s="60" t="e">
        <f>VLOOKUP(D1773,'ALL SITES DOWN'!D:D,1,0)</f>
        <v>#N/A</v>
      </c>
    </row>
    <row r="1774" spans="19:19" x14ac:dyDescent="0.3">
      <c r="S1774" s="60" t="e">
        <f>VLOOKUP(D1774,'ALL SITES DOWN'!D:D,1,0)</f>
        <v>#N/A</v>
      </c>
    </row>
    <row r="1775" spans="19:19" x14ac:dyDescent="0.3">
      <c r="S1775" s="60" t="e">
        <f>VLOOKUP(D1775,'ALL SITES DOWN'!D:D,1,0)</f>
        <v>#N/A</v>
      </c>
    </row>
    <row r="1776" spans="19:19" x14ac:dyDescent="0.3">
      <c r="S1776" s="60" t="e">
        <f>VLOOKUP(D1776,'ALL SITES DOWN'!D:D,1,0)</f>
        <v>#N/A</v>
      </c>
    </row>
    <row r="1777" spans="19:19" x14ac:dyDescent="0.3">
      <c r="S1777" s="60" t="e">
        <f>VLOOKUP(D1777,'ALL SITES DOWN'!D:D,1,0)</f>
        <v>#N/A</v>
      </c>
    </row>
    <row r="1778" spans="19:19" x14ac:dyDescent="0.3">
      <c r="S1778" s="60" t="e">
        <f>VLOOKUP(D1778,'ALL SITES DOWN'!D:D,1,0)</f>
        <v>#N/A</v>
      </c>
    </row>
    <row r="1779" spans="19:19" x14ac:dyDescent="0.3">
      <c r="S1779" s="60" t="e">
        <f>VLOOKUP(D1779,'ALL SITES DOWN'!D:D,1,0)</f>
        <v>#N/A</v>
      </c>
    </row>
    <row r="1780" spans="19:19" x14ac:dyDescent="0.3">
      <c r="S1780" s="60" t="e">
        <f>VLOOKUP(D1780,'ALL SITES DOWN'!D:D,1,0)</f>
        <v>#N/A</v>
      </c>
    </row>
    <row r="1781" spans="19:19" x14ac:dyDescent="0.3">
      <c r="S1781" s="60" t="e">
        <f>VLOOKUP(D1781,'ALL SITES DOWN'!D:D,1,0)</f>
        <v>#N/A</v>
      </c>
    </row>
    <row r="1782" spans="19:19" x14ac:dyDescent="0.3">
      <c r="S1782" s="60" t="e">
        <f>VLOOKUP(D1782,'ALL SITES DOWN'!D:D,1,0)</f>
        <v>#N/A</v>
      </c>
    </row>
    <row r="1783" spans="19:19" x14ac:dyDescent="0.3">
      <c r="S1783" s="60" t="e">
        <f>VLOOKUP(D1783,'ALL SITES DOWN'!D:D,1,0)</f>
        <v>#N/A</v>
      </c>
    </row>
    <row r="1784" spans="19:19" x14ac:dyDescent="0.3">
      <c r="S1784" s="60" t="e">
        <f>VLOOKUP(D1784,'ALL SITES DOWN'!D:D,1,0)</f>
        <v>#N/A</v>
      </c>
    </row>
    <row r="1785" spans="19:19" x14ac:dyDescent="0.3">
      <c r="S1785" s="60" t="e">
        <f>VLOOKUP(D1785,'ALL SITES DOWN'!D:D,1,0)</f>
        <v>#N/A</v>
      </c>
    </row>
    <row r="1786" spans="19:19" x14ac:dyDescent="0.3">
      <c r="S1786" s="60" t="e">
        <f>VLOOKUP(D1786,'ALL SITES DOWN'!D:D,1,0)</f>
        <v>#N/A</v>
      </c>
    </row>
    <row r="1787" spans="19:19" x14ac:dyDescent="0.3">
      <c r="S1787" s="60" t="e">
        <f>VLOOKUP(D1787,'ALL SITES DOWN'!D:D,1,0)</f>
        <v>#N/A</v>
      </c>
    </row>
    <row r="1788" spans="19:19" x14ac:dyDescent="0.3">
      <c r="S1788" s="60" t="e">
        <f>VLOOKUP(D1788,'ALL SITES DOWN'!D:D,1,0)</f>
        <v>#N/A</v>
      </c>
    </row>
    <row r="1789" spans="19:19" x14ac:dyDescent="0.3">
      <c r="S1789" s="60" t="e">
        <f>VLOOKUP(D1789,'ALL SITES DOWN'!D:D,1,0)</f>
        <v>#N/A</v>
      </c>
    </row>
    <row r="1790" spans="19:19" x14ac:dyDescent="0.3">
      <c r="S1790" s="60" t="e">
        <f>VLOOKUP(D1790,'ALL SITES DOWN'!D:D,1,0)</f>
        <v>#N/A</v>
      </c>
    </row>
    <row r="1791" spans="19:19" x14ac:dyDescent="0.3">
      <c r="S1791" s="60" t="e">
        <f>VLOOKUP(D1791,'ALL SITES DOWN'!D:D,1,0)</f>
        <v>#N/A</v>
      </c>
    </row>
    <row r="1792" spans="19:19" x14ac:dyDescent="0.3">
      <c r="S1792" s="60" t="e">
        <f>VLOOKUP(D1792,'ALL SITES DOWN'!D:D,1,0)</f>
        <v>#N/A</v>
      </c>
    </row>
    <row r="1793" spans="19:19" x14ac:dyDescent="0.3">
      <c r="S1793" s="60" t="e">
        <f>VLOOKUP(D1793,'ALL SITES DOWN'!D:D,1,0)</f>
        <v>#N/A</v>
      </c>
    </row>
    <row r="1794" spans="19:19" x14ac:dyDescent="0.3">
      <c r="S1794" s="60" t="e">
        <f>VLOOKUP(D1794,'ALL SITES DOWN'!D:D,1,0)</f>
        <v>#N/A</v>
      </c>
    </row>
    <row r="1795" spans="19:19" x14ac:dyDescent="0.3">
      <c r="S1795" s="60" t="e">
        <f>VLOOKUP(D1795,'ALL SITES DOWN'!D:D,1,0)</f>
        <v>#N/A</v>
      </c>
    </row>
    <row r="1796" spans="19:19" x14ac:dyDescent="0.3">
      <c r="S1796" s="60" t="e">
        <f>VLOOKUP(D1796,'ALL SITES DOWN'!D:D,1,0)</f>
        <v>#N/A</v>
      </c>
    </row>
    <row r="1797" spans="19:19" x14ac:dyDescent="0.3">
      <c r="S1797" s="60" t="e">
        <f>VLOOKUP(D1797,'ALL SITES DOWN'!D:D,1,0)</f>
        <v>#N/A</v>
      </c>
    </row>
    <row r="1798" spans="19:19" x14ac:dyDescent="0.3">
      <c r="S1798" s="60" t="e">
        <f>VLOOKUP(D1798,'ALL SITES DOWN'!D:D,1,0)</f>
        <v>#N/A</v>
      </c>
    </row>
    <row r="1799" spans="19:19" x14ac:dyDescent="0.3">
      <c r="S1799" s="60" t="e">
        <f>VLOOKUP(D1799,'ALL SITES DOWN'!D:D,1,0)</f>
        <v>#N/A</v>
      </c>
    </row>
    <row r="1800" spans="19:19" x14ac:dyDescent="0.3">
      <c r="S1800" s="60" t="e">
        <f>VLOOKUP(D1800,'ALL SITES DOWN'!D:D,1,0)</f>
        <v>#N/A</v>
      </c>
    </row>
    <row r="1801" spans="19:19" x14ac:dyDescent="0.3">
      <c r="S1801" s="60" t="e">
        <f>VLOOKUP(D1801,'ALL SITES DOWN'!D:D,1,0)</f>
        <v>#N/A</v>
      </c>
    </row>
    <row r="1802" spans="19:19" x14ac:dyDescent="0.3">
      <c r="S1802" s="60" t="e">
        <f>VLOOKUP(D1802,'ALL SITES DOWN'!D:D,1,0)</f>
        <v>#N/A</v>
      </c>
    </row>
    <row r="1803" spans="19:19" x14ac:dyDescent="0.3">
      <c r="S1803" s="60" t="e">
        <f>VLOOKUP(D1803,'ALL SITES DOWN'!D:D,1,0)</f>
        <v>#N/A</v>
      </c>
    </row>
    <row r="1804" spans="19:19" x14ac:dyDescent="0.3">
      <c r="S1804" s="60" t="e">
        <f>VLOOKUP(D1804,'ALL SITES DOWN'!D:D,1,0)</f>
        <v>#N/A</v>
      </c>
    </row>
    <row r="1805" spans="19:19" x14ac:dyDescent="0.3">
      <c r="S1805" s="60" t="e">
        <f>VLOOKUP(D1805,'ALL SITES DOWN'!D:D,1,0)</f>
        <v>#N/A</v>
      </c>
    </row>
    <row r="1806" spans="19:19" x14ac:dyDescent="0.3">
      <c r="S1806" s="60" t="e">
        <f>VLOOKUP(D1806,'ALL SITES DOWN'!D:D,1,0)</f>
        <v>#N/A</v>
      </c>
    </row>
    <row r="1807" spans="19:19" x14ac:dyDescent="0.3">
      <c r="S1807" s="60" t="e">
        <f>VLOOKUP(D1807,'ALL SITES DOWN'!D:D,1,0)</f>
        <v>#N/A</v>
      </c>
    </row>
    <row r="1808" spans="19:19" x14ac:dyDescent="0.3">
      <c r="S1808" s="60" t="e">
        <f>VLOOKUP(D1808,'ALL SITES DOWN'!D:D,1,0)</f>
        <v>#N/A</v>
      </c>
    </row>
    <row r="1809" spans="19:19" x14ac:dyDescent="0.3">
      <c r="S1809" s="60" t="e">
        <f>VLOOKUP(D1809,'ALL SITES DOWN'!D:D,1,0)</f>
        <v>#N/A</v>
      </c>
    </row>
    <row r="1810" spans="19:19" x14ac:dyDescent="0.3">
      <c r="S1810" s="60" t="e">
        <f>VLOOKUP(D1810,'ALL SITES DOWN'!D:D,1,0)</f>
        <v>#N/A</v>
      </c>
    </row>
    <row r="1811" spans="19:19" x14ac:dyDescent="0.3">
      <c r="S1811" s="60" t="e">
        <f>VLOOKUP(D1811,'ALL SITES DOWN'!D:D,1,0)</f>
        <v>#N/A</v>
      </c>
    </row>
    <row r="1812" spans="19:19" x14ac:dyDescent="0.3">
      <c r="S1812" s="60" t="e">
        <f>VLOOKUP(D1812,'ALL SITES DOWN'!D:D,1,0)</f>
        <v>#N/A</v>
      </c>
    </row>
    <row r="1813" spans="19:19" x14ac:dyDescent="0.3">
      <c r="S1813" s="60" t="e">
        <f>VLOOKUP(D1813,'ALL SITES DOWN'!D:D,1,0)</f>
        <v>#N/A</v>
      </c>
    </row>
    <row r="1814" spans="19:19" x14ac:dyDescent="0.3">
      <c r="S1814" s="60" t="e">
        <f>VLOOKUP(D1814,'ALL SITES DOWN'!D:D,1,0)</f>
        <v>#N/A</v>
      </c>
    </row>
    <row r="1815" spans="19:19" x14ac:dyDescent="0.3">
      <c r="S1815" s="60" t="e">
        <f>VLOOKUP(D1815,'ALL SITES DOWN'!D:D,1,0)</f>
        <v>#N/A</v>
      </c>
    </row>
    <row r="1816" spans="19:19" x14ac:dyDescent="0.3">
      <c r="S1816" s="60" t="e">
        <f>VLOOKUP(D1816,'ALL SITES DOWN'!D:D,1,0)</f>
        <v>#N/A</v>
      </c>
    </row>
    <row r="1817" spans="19:19" x14ac:dyDescent="0.3">
      <c r="S1817" s="60" t="e">
        <f>VLOOKUP(D1817,'ALL SITES DOWN'!D:D,1,0)</f>
        <v>#N/A</v>
      </c>
    </row>
    <row r="1818" spans="19:19" x14ac:dyDescent="0.3">
      <c r="S1818" s="60" t="e">
        <f>VLOOKUP(D1818,'ALL SITES DOWN'!D:D,1,0)</f>
        <v>#N/A</v>
      </c>
    </row>
    <row r="1819" spans="19:19" x14ac:dyDescent="0.3">
      <c r="S1819" s="60" t="e">
        <f>VLOOKUP(D1819,'ALL SITES DOWN'!D:D,1,0)</f>
        <v>#N/A</v>
      </c>
    </row>
    <row r="1820" spans="19:19" x14ac:dyDescent="0.3">
      <c r="S1820" s="60" t="e">
        <f>VLOOKUP(D1820,'ALL SITES DOWN'!D:D,1,0)</f>
        <v>#N/A</v>
      </c>
    </row>
    <row r="1821" spans="19:19" x14ac:dyDescent="0.3">
      <c r="S1821" s="60" t="e">
        <f>VLOOKUP(D1821,'ALL SITES DOWN'!D:D,1,0)</f>
        <v>#N/A</v>
      </c>
    </row>
    <row r="1822" spans="19:19" x14ac:dyDescent="0.3">
      <c r="S1822" s="60" t="e">
        <f>VLOOKUP(D1822,'ALL SITES DOWN'!D:D,1,0)</f>
        <v>#N/A</v>
      </c>
    </row>
    <row r="1823" spans="19:19" x14ac:dyDescent="0.3">
      <c r="S1823" s="60" t="e">
        <f>VLOOKUP(D1823,'ALL SITES DOWN'!D:D,1,0)</f>
        <v>#N/A</v>
      </c>
    </row>
    <row r="1824" spans="19:19" x14ac:dyDescent="0.3">
      <c r="S1824" s="60" t="e">
        <f>VLOOKUP(D1824,'ALL SITES DOWN'!D:D,1,0)</f>
        <v>#N/A</v>
      </c>
    </row>
    <row r="1825" spans="19:19" x14ac:dyDescent="0.3">
      <c r="S1825" s="60" t="e">
        <f>VLOOKUP(D1825,'ALL SITES DOWN'!D:D,1,0)</f>
        <v>#N/A</v>
      </c>
    </row>
    <row r="1826" spans="19:19" x14ac:dyDescent="0.3">
      <c r="S1826" s="60" t="e">
        <f>VLOOKUP(D1826,'ALL SITES DOWN'!D:D,1,0)</f>
        <v>#N/A</v>
      </c>
    </row>
    <row r="1827" spans="19:19" x14ac:dyDescent="0.3">
      <c r="S1827" s="60" t="e">
        <f>VLOOKUP(D1827,'ALL SITES DOWN'!D:D,1,0)</f>
        <v>#N/A</v>
      </c>
    </row>
    <row r="1828" spans="19:19" x14ac:dyDescent="0.3">
      <c r="S1828" s="60" t="e">
        <f>VLOOKUP(D1828,'ALL SITES DOWN'!D:D,1,0)</f>
        <v>#N/A</v>
      </c>
    </row>
    <row r="1829" spans="19:19" x14ac:dyDescent="0.3">
      <c r="S1829" s="60" t="e">
        <f>VLOOKUP(D1829,'ALL SITES DOWN'!D:D,1,0)</f>
        <v>#N/A</v>
      </c>
    </row>
    <row r="1830" spans="19:19" x14ac:dyDescent="0.3">
      <c r="S1830" s="60" t="e">
        <f>VLOOKUP(D1830,'ALL SITES DOWN'!D:D,1,0)</f>
        <v>#N/A</v>
      </c>
    </row>
    <row r="1831" spans="19:19" x14ac:dyDescent="0.3">
      <c r="S1831" s="60" t="e">
        <f>VLOOKUP(D1831,'ALL SITES DOWN'!D:D,1,0)</f>
        <v>#N/A</v>
      </c>
    </row>
    <row r="1832" spans="19:19" x14ac:dyDescent="0.3">
      <c r="S1832" s="60" t="e">
        <f>VLOOKUP(D1832,'ALL SITES DOWN'!D:D,1,0)</f>
        <v>#N/A</v>
      </c>
    </row>
    <row r="1833" spans="19:19" x14ac:dyDescent="0.3">
      <c r="S1833" s="60" t="e">
        <f>VLOOKUP(D1833,'ALL SITES DOWN'!D:D,1,0)</f>
        <v>#N/A</v>
      </c>
    </row>
    <row r="1834" spans="19:19" x14ac:dyDescent="0.3">
      <c r="S1834" s="60" t="e">
        <f>VLOOKUP(D1834,'ALL SITES DOWN'!D:D,1,0)</f>
        <v>#N/A</v>
      </c>
    </row>
    <row r="1835" spans="19:19" x14ac:dyDescent="0.3">
      <c r="S1835" s="60" t="e">
        <f>VLOOKUP(D1835,'ALL SITES DOWN'!D:D,1,0)</f>
        <v>#N/A</v>
      </c>
    </row>
    <row r="1836" spans="19:19" x14ac:dyDescent="0.3">
      <c r="S1836" s="60" t="e">
        <f>VLOOKUP(D1836,'ALL SITES DOWN'!D:D,1,0)</f>
        <v>#N/A</v>
      </c>
    </row>
    <row r="1837" spans="19:19" x14ac:dyDescent="0.3">
      <c r="S1837" s="60" t="e">
        <f>VLOOKUP(D1837,'ALL SITES DOWN'!D:D,1,0)</f>
        <v>#N/A</v>
      </c>
    </row>
    <row r="1838" spans="19:19" x14ac:dyDescent="0.3">
      <c r="S1838" s="60" t="e">
        <f>VLOOKUP(D1838,'ALL SITES DOWN'!D:D,1,0)</f>
        <v>#N/A</v>
      </c>
    </row>
    <row r="1839" spans="19:19" x14ac:dyDescent="0.3">
      <c r="S1839" s="60" t="e">
        <f>VLOOKUP(D1839,'ALL SITES DOWN'!D:D,1,0)</f>
        <v>#N/A</v>
      </c>
    </row>
    <row r="1840" spans="19:19" x14ac:dyDescent="0.3">
      <c r="S1840" s="60" t="e">
        <f>VLOOKUP(D1840,'ALL SITES DOWN'!D:D,1,0)</f>
        <v>#N/A</v>
      </c>
    </row>
    <row r="1841" spans="19:19" x14ac:dyDescent="0.3">
      <c r="S1841" s="60" t="e">
        <f>VLOOKUP(D1841,'ALL SITES DOWN'!D:D,1,0)</f>
        <v>#N/A</v>
      </c>
    </row>
    <row r="1842" spans="19:19" x14ac:dyDescent="0.3">
      <c r="S1842" s="60" t="e">
        <f>VLOOKUP(D1842,'ALL SITES DOWN'!D:D,1,0)</f>
        <v>#N/A</v>
      </c>
    </row>
    <row r="1843" spans="19:19" x14ac:dyDescent="0.3">
      <c r="S1843" s="60" t="e">
        <f>VLOOKUP(D1843,'ALL SITES DOWN'!D:D,1,0)</f>
        <v>#N/A</v>
      </c>
    </row>
    <row r="1844" spans="19:19" x14ac:dyDescent="0.3">
      <c r="S1844" s="60" t="e">
        <f>VLOOKUP(D1844,'ALL SITES DOWN'!D:D,1,0)</f>
        <v>#N/A</v>
      </c>
    </row>
    <row r="1845" spans="19:19" x14ac:dyDescent="0.3">
      <c r="S1845" s="60" t="e">
        <f>VLOOKUP(D1845,'ALL SITES DOWN'!D:D,1,0)</f>
        <v>#N/A</v>
      </c>
    </row>
    <row r="1846" spans="19:19" x14ac:dyDescent="0.3">
      <c r="S1846" s="60" t="e">
        <f>VLOOKUP(D1846,'ALL SITES DOWN'!D:D,1,0)</f>
        <v>#N/A</v>
      </c>
    </row>
    <row r="1847" spans="19:19" x14ac:dyDescent="0.3">
      <c r="S1847" s="60" t="e">
        <f>VLOOKUP(D1847,'ALL SITES DOWN'!D:D,1,0)</f>
        <v>#N/A</v>
      </c>
    </row>
    <row r="1848" spans="19:19" x14ac:dyDescent="0.3">
      <c r="S1848" s="60" t="e">
        <f>VLOOKUP(D1848,'ALL SITES DOWN'!D:D,1,0)</f>
        <v>#N/A</v>
      </c>
    </row>
    <row r="1849" spans="19:19" x14ac:dyDescent="0.3">
      <c r="S1849" s="60" t="e">
        <f>VLOOKUP(D1849,'ALL SITES DOWN'!D:D,1,0)</f>
        <v>#N/A</v>
      </c>
    </row>
    <row r="1850" spans="19:19" x14ac:dyDescent="0.3">
      <c r="S1850" s="60" t="e">
        <f>VLOOKUP(D1850,'ALL SITES DOWN'!D:D,1,0)</f>
        <v>#N/A</v>
      </c>
    </row>
    <row r="1851" spans="19:19" x14ac:dyDescent="0.3">
      <c r="S1851" s="60" t="e">
        <f>VLOOKUP(D1851,'ALL SITES DOWN'!D:D,1,0)</f>
        <v>#N/A</v>
      </c>
    </row>
    <row r="1852" spans="19:19" x14ac:dyDescent="0.3">
      <c r="S1852" s="60" t="e">
        <f>VLOOKUP(D1852,'ALL SITES DOWN'!D:D,1,0)</f>
        <v>#N/A</v>
      </c>
    </row>
    <row r="1853" spans="19:19" x14ac:dyDescent="0.3">
      <c r="S1853" s="60" t="e">
        <f>VLOOKUP(D1853,'ALL SITES DOWN'!D:D,1,0)</f>
        <v>#N/A</v>
      </c>
    </row>
    <row r="1854" spans="19:19" x14ac:dyDescent="0.3">
      <c r="S1854" s="60" t="e">
        <f>VLOOKUP(D1854,'ALL SITES DOWN'!D:D,1,0)</f>
        <v>#N/A</v>
      </c>
    </row>
    <row r="1855" spans="19:19" x14ac:dyDescent="0.3">
      <c r="S1855" s="60" t="e">
        <f>VLOOKUP(D1855,'ALL SITES DOWN'!D:D,1,0)</f>
        <v>#N/A</v>
      </c>
    </row>
    <row r="1856" spans="19:19" x14ac:dyDescent="0.3">
      <c r="S1856" s="60" t="e">
        <f>VLOOKUP(D1856,'ALL SITES DOWN'!D:D,1,0)</f>
        <v>#N/A</v>
      </c>
    </row>
    <row r="1857" spans="19:19" x14ac:dyDescent="0.3">
      <c r="S1857" s="60" t="e">
        <f>VLOOKUP(D1857,'ALL SITES DOWN'!D:D,1,0)</f>
        <v>#N/A</v>
      </c>
    </row>
    <row r="1858" spans="19:19" x14ac:dyDescent="0.3">
      <c r="S1858" s="60" t="e">
        <f>VLOOKUP(D1858,'ALL SITES DOWN'!D:D,1,0)</f>
        <v>#N/A</v>
      </c>
    </row>
    <row r="1859" spans="19:19" x14ac:dyDescent="0.3">
      <c r="S1859" s="60" t="e">
        <f>VLOOKUP(D1859,'ALL SITES DOWN'!D:D,1,0)</f>
        <v>#N/A</v>
      </c>
    </row>
    <row r="1860" spans="19:19" x14ac:dyDescent="0.3">
      <c r="S1860" s="60" t="e">
        <f>VLOOKUP(D1860,'ALL SITES DOWN'!D:D,1,0)</f>
        <v>#N/A</v>
      </c>
    </row>
    <row r="1861" spans="19:19" x14ac:dyDescent="0.3">
      <c r="S1861" s="60" t="e">
        <f>VLOOKUP(D1861,'ALL SITES DOWN'!D:D,1,0)</f>
        <v>#N/A</v>
      </c>
    </row>
    <row r="1862" spans="19:19" x14ac:dyDescent="0.3">
      <c r="S1862" s="60" t="e">
        <f>VLOOKUP(D1862,'ALL SITES DOWN'!D:D,1,0)</f>
        <v>#N/A</v>
      </c>
    </row>
    <row r="1863" spans="19:19" x14ac:dyDescent="0.3">
      <c r="S1863" s="60" t="e">
        <f>VLOOKUP(D1863,'ALL SITES DOWN'!D:D,1,0)</f>
        <v>#N/A</v>
      </c>
    </row>
    <row r="1864" spans="19:19" x14ac:dyDescent="0.3">
      <c r="S1864" s="60" t="e">
        <f>VLOOKUP(D1864,'ALL SITES DOWN'!D:D,1,0)</f>
        <v>#N/A</v>
      </c>
    </row>
    <row r="1865" spans="19:19" x14ac:dyDescent="0.3">
      <c r="S1865" s="60" t="e">
        <f>VLOOKUP(D1865,'ALL SITES DOWN'!D:D,1,0)</f>
        <v>#N/A</v>
      </c>
    </row>
    <row r="1866" spans="19:19" x14ac:dyDescent="0.3">
      <c r="S1866" s="60" t="e">
        <f>VLOOKUP(D1866,'ALL SITES DOWN'!D:D,1,0)</f>
        <v>#N/A</v>
      </c>
    </row>
    <row r="1867" spans="19:19" x14ac:dyDescent="0.3">
      <c r="S1867" s="60" t="e">
        <f>VLOOKUP(D1867,'ALL SITES DOWN'!D:D,1,0)</f>
        <v>#N/A</v>
      </c>
    </row>
    <row r="1868" spans="19:19" x14ac:dyDescent="0.3">
      <c r="S1868" s="60" t="e">
        <f>VLOOKUP(D1868,'ALL SITES DOWN'!D:D,1,0)</f>
        <v>#N/A</v>
      </c>
    </row>
    <row r="1869" spans="19:19" x14ac:dyDescent="0.3">
      <c r="S1869" s="60" t="e">
        <f>VLOOKUP(D1869,'ALL SITES DOWN'!D:D,1,0)</f>
        <v>#N/A</v>
      </c>
    </row>
    <row r="1870" spans="19:19" x14ac:dyDescent="0.3">
      <c r="S1870" s="60" t="e">
        <f>VLOOKUP(D1870,'ALL SITES DOWN'!D:D,1,0)</f>
        <v>#N/A</v>
      </c>
    </row>
    <row r="1871" spans="19:19" x14ac:dyDescent="0.3">
      <c r="S1871" s="60" t="e">
        <f>VLOOKUP(D1871,'ALL SITES DOWN'!D:D,1,0)</f>
        <v>#N/A</v>
      </c>
    </row>
    <row r="1872" spans="19:19" x14ac:dyDescent="0.3">
      <c r="S1872" s="60" t="e">
        <f>VLOOKUP(D1872,'ALL SITES DOWN'!D:D,1,0)</f>
        <v>#N/A</v>
      </c>
    </row>
    <row r="1873" spans="19:19" x14ac:dyDescent="0.3">
      <c r="S1873" s="60" t="e">
        <f>VLOOKUP(D1873,'ALL SITES DOWN'!D:D,1,0)</f>
        <v>#N/A</v>
      </c>
    </row>
    <row r="1874" spans="19:19" x14ac:dyDescent="0.3">
      <c r="S1874" s="60" t="e">
        <f>VLOOKUP(D1874,'ALL SITES DOWN'!D:D,1,0)</f>
        <v>#N/A</v>
      </c>
    </row>
    <row r="1875" spans="19:19" x14ac:dyDescent="0.3">
      <c r="S1875" s="60" t="e">
        <f>VLOOKUP(D1875,'ALL SITES DOWN'!D:D,1,0)</f>
        <v>#N/A</v>
      </c>
    </row>
    <row r="1876" spans="19:19" x14ac:dyDescent="0.3">
      <c r="S1876" s="60" t="e">
        <f>VLOOKUP(D1876,'ALL SITES DOWN'!D:D,1,0)</f>
        <v>#N/A</v>
      </c>
    </row>
    <row r="1877" spans="19:19" x14ac:dyDescent="0.3">
      <c r="S1877" s="60" t="e">
        <f>VLOOKUP(D1877,'ALL SITES DOWN'!D:D,1,0)</f>
        <v>#N/A</v>
      </c>
    </row>
    <row r="1878" spans="19:19" x14ac:dyDescent="0.3">
      <c r="S1878" s="60" t="e">
        <f>VLOOKUP(D1878,'ALL SITES DOWN'!D:D,1,0)</f>
        <v>#N/A</v>
      </c>
    </row>
    <row r="1879" spans="19:19" x14ac:dyDescent="0.3">
      <c r="S1879" s="60" t="e">
        <f>VLOOKUP(D1879,'ALL SITES DOWN'!D:D,1,0)</f>
        <v>#N/A</v>
      </c>
    </row>
    <row r="1880" spans="19:19" x14ac:dyDescent="0.3">
      <c r="S1880" s="60" t="e">
        <f>VLOOKUP(D1880,'ALL SITES DOWN'!D:D,1,0)</f>
        <v>#N/A</v>
      </c>
    </row>
    <row r="1881" spans="19:19" x14ac:dyDescent="0.3">
      <c r="S1881" s="60" t="e">
        <f>VLOOKUP(D1881,'ALL SITES DOWN'!D:D,1,0)</f>
        <v>#N/A</v>
      </c>
    </row>
    <row r="1882" spans="19:19" x14ac:dyDescent="0.3">
      <c r="S1882" s="60" t="e">
        <f>VLOOKUP(D1882,'ALL SITES DOWN'!D:D,1,0)</f>
        <v>#N/A</v>
      </c>
    </row>
    <row r="1883" spans="19:19" x14ac:dyDescent="0.3">
      <c r="S1883" s="60" t="e">
        <f>VLOOKUP(D1883,'ALL SITES DOWN'!D:D,1,0)</f>
        <v>#N/A</v>
      </c>
    </row>
    <row r="1884" spans="19:19" x14ac:dyDescent="0.3">
      <c r="S1884" s="60" t="e">
        <f>VLOOKUP(D1884,'ALL SITES DOWN'!D:D,1,0)</f>
        <v>#N/A</v>
      </c>
    </row>
    <row r="1885" spans="19:19" x14ac:dyDescent="0.3">
      <c r="S1885" s="60" t="e">
        <f>VLOOKUP(D1885,'ALL SITES DOWN'!D:D,1,0)</f>
        <v>#N/A</v>
      </c>
    </row>
    <row r="1886" spans="19:19" x14ac:dyDescent="0.3">
      <c r="S1886" s="60" t="e">
        <f>VLOOKUP(D1886,'ALL SITES DOWN'!D:D,1,0)</f>
        <v>#N/A</v>
      </c>
    </row>
    <row r="1887" spans="19:19" x14ac:dyDescent="0.3">
      <c r="S1887" s="60" t="e">
        <f>VLOOKUP(D1887,'ALL SITES DOWN'!D:D,1,0)</f>
        <v>#N/A</v>
      </c>
    </row>
    <row r="1888" spans="19:19" x14ac:dyDescent="0.3">
      <c r="S1888" s="60" t="e">
        <f>VLOOKUP(D1888,'ALL SITES DOWN'!D:D,1,0)</f>
        <v>#N/A</v>
      </c>
    </row>
    <row r="1889" spans="19:19" x14ac:dyDescent="0.3">
      <c r="S1889" s="60" t="e">
        <f>VLOOKUP(D1889,'ALL SITES DOWN'!D:D,1,0)</f>
        <v>#N/A</v>
      </c>
    </row>
    <row r="1890" spans="19:19" x14ac:dyDescent="0.3">
      <c r="S1890" s="60" t="e">
        <f>VLOOKUP(D1890,'ALL SITES DOWN'!D:D,1,0)</f>
        <v>#N/A</v>
      </c>
    </row>
    <row r="1891" spans="19:19" x14ac:dyDescent="0.3">
      <c r="S1891" s="60" t="e">
        <f>VLOOKUP(D1891,'ALL SITES DOWN'!D:D,1,0)</f>
        <v>#N/A</v>
      </c>
    </row>
    <row r="1892" spans="19:19" x14ac:dyDescent="0.3">
      <c r="S1892" s="60" t="e">
        <f>VLOOKUP(D1892,'ALL SITES DOWN'!D:D,1,0)</f>
        <v>#N/A</v>
      </c>
    </row>
    <row r="1893" spans="19:19" x14ac:dyDescent="0.3">
      <c r="S1893" s="60" t="e">
        <f>VLOOKUP(D1893,'ALL SITES DOWN'!D:D,1,0)</f>
        <v>#N/A</v>
      </c>
    </row>
    <row r="1894" spans="19:19" x14ac:dyDescent="0.3">
      <c r="S1894" s="60" t="e">
        <f>VLOOKUP(D1894,'ALL SITES DOWN'!D:D,1,0)</f>
        <v>#N/A</v>
      </c>
    </row>
    <row r="1895" spans="19:19" x14ac:dyDescent="0.3">
      <c r="S1895" s="60" t="e">
        <f>VLOOKUP(D1895,'ALL SITES DOWN'!D:D,1,0)</f>
        <v>#N/A</v>
      </c>
    </row>
    <row r="1896" spans="19:19" x14ac:dyDescent="0.3">
      <c r="S1896" s="60" t="e">
        <f>VLOOKUP(D1896,'ALL SITES DOWN'!D:D,1,0)</f>
        <v>#N/A</v>
      </c>
    </row>
    <row r="1897" spans="19:19" x14ac:dyDescent="0.3">
      <c r="S1897" s="60" t="e">
        <f>VLOOKUP(D1897,'ALL SITES DOWN'!D:D,1,0)</f>
        <v>#N/A</v>
      </c>
    </row>
    <row r="1898" spans="19:19" x14ac:dyDescent="0.3">
      <c r="S1898" s="60" t="e">
        <f>VLOOKUP(D1898,'ALL SITES DOWN'!D:D,1,0)</f>
        <v>#N/A</v>
      </c>
    </row>
    <row r="1899" spans="19:19" x14ac:dyDescent="0.3">
      <c r="S1899" s="60" t="e">
        <f>VLOOKUP(D1899,'ALL SITES DOWN'!D:D,1,0)</f>
        <v>#N/A</v>
      </c>
    </row>
    <row r="1900" spans="19:19" x14ac:dyDescent="0.3">
      <c r="S1900" s="60" t="e">
        <f>VLOOKUP(D1900,'ALL SITES DOWN'!D:D,1,0)</f>
        <v>#N/A</v>
      </c>
    </row>
    <row r="1901" spans="19:19" x14ac:dyDescent="0.3">
      <c r="S1901" s="60" t="e">
        <f>VLOOKUP(D1901,'ALL SITES DOWN'!D:D,1,0)</f>
        <v>#N/A</v>
      </c>
    </row>
    <row r="1902" spans="19:19" x14ac:dyDescent="0.3">
      <c r="S1902" s="60" t="e">
        <f>VLOOKUP(D1902,'ALL SITES DOWN'!D:D,1,0)</f>
        <v>#N/A</v>
      </c>
    </row>
    <row r="1903" spans="19:19" x14ac:dyDescent="0.3">
      <c r="S1903" s="60" t="e">
        <f>VLOOKUP(D1903,'ALL SITES DOWN'!D:D,1,0)</f>
        <v>#N/A</v>
      </c>
    </row>
    <row r="1904" spans="19:19" x14ac:dyDescent="0.3">
      <c r="S1904" s="60" t="e">
        <f>VLOOKUP(D1904,'ALL SITES DOWN'!D:D,1,0)</f>
        <v>#N/A</v>
      </c>
    </row>
    <row r="1905" spans="19:19" x14ac:dyDescent="0.3">
      <c r="S1905" s="60" t="e">
        <f>VLOOKUP(D1905,'ALL SITES DOWN'!D:D,1,0)</f>
        <v>#N/A</v>
      </c>
    </row>
    <row r="1906" spans="19:19" x14ac:dyDescent="0.3">
      <c r="S1906" s="60" t="e">
        <f>VLOOKUP(D1906,'ALL SITES DOWN'!D:D,1,0)</f>
        <v>#N/A</v>
      </c>
    </row>
    <row r="1907" spans="19:19" x14ac:dyDescent="0.3">
      <c r="S1907" s="60" t="e">
        <f>VLOOKUP(D1907,'ALL SITES DOWN'!D:D,1,0)</f>
        <v>#N/A</v>
      </c>
    </row>
    <row r="1908" spans="19:19" x14ac:dyDescent="0.3">
      <c r="S1908" s="60" t="e">
        <f>VLOOKUP(D1908,'ALL SITES DOWN'!D:D,1,0)</f>
        <v>#N/A</v>
      </c>
    </row>
    <row r="1909" spans="19:19" x14ac:dyDescent="0.3">
      <c r="S1909" s="60" t="e">
        <f>VLOOKUP(D1909,'ALL SITES DOWN'!D:D,1,0)</f>
        <v>#N/A</v>
      </c>
    </row>
    <row r="1910" spans="19:19" x14ac:dyDescent="0.3">
      <c r="S1910" s="60" t="e">
        <f>VLOOKUP(D1910,'ALL SITES DOWN'!D:D,1,0)</f>
        <v>#N/A</v>
      </c>
    </row>
    <row r="1911" spans="19:19" x14ac:dyDescent="0.3">
      <c r="S1911" s="60" t="e">
        <f>VLOOKUP(D1911,'ALL SITES DOWN'!D:D,1,0)</f>
        <v>#N/A</v>
      </c>
    </row>
    <row r="1912" spans="19:19" x14ac:dyDescent="0.3">
      <c r="S1912" s="60" t="e">
        <f>VLOOKUP(D1912,'ALL SITES DOWN'!D:D,1,0)</f>
        <v>#N/A</v>
      </c>
    </row>
    <row r="1913" spans="19:19" x14ac:dyDescent="0.3">
      <c r="S1913" s="60" t="e">
        <f>VLOOKUP(D1913,'ALL SITES DOWN'!D:D,1,0)</f>
        <v>#N/A</v>
      </c>
    </row>
    <row r="1914" spans="19:19" x14ac:dyDescent="0.3">
      <c r="S1914" s="60" t="e">
        <f>VLOOKUP(D1914,'ALL SITES DOWN'!D:D,1,0)</f>
        <v>#N/A</v>
      </c>
    </row>
    <row r="1915" spans="19:19" x14ac:dyDescent="0.3">
      <c r="S1915" s="60" t="e">
        <f>VLOOKUP(D1915,'ALL SITES DOWN'!D:D,1,0)</f>
        <v>#N/A</v>
      </c>
    </row>
    <row r="1916" spans="19:19" x14ac:dyDescent="0.3">
      <c r="S1916" s="60" t="e">
        <f>VLOOKUP(D1916,'ALL SITES DOWN'!D:D,1,0)</f>
        <v>#N/A</v>
      </c>
    </row>
    <row r="1917" spans="19:19" x14ac:dyDescent="0.3">
      <c r="S1917" s="60" t="e">
        <f>VLOOKUP(D1917,'ALL SITES DOWN'!D:D,1,0)</f>
        <v>#N/A</v>
      </c>
    </row>
    <row r="1918" spans="19:19" x14ac:dyDescent="0.3">
      <c r="S1918" s="60" t="e">
        <f>VLOOKUP(D1918,'ALL SITES DOWN'!D:D,1,0)</f>
        <v>#N/A</v>
      </c>
    </row>
    <row r="1919" spans="19:19" x14ac:dyDescent="0.3">
      <c r="S1919" s="60" t="e">
        <f>VLOOKUP(D1919,'ALL SITES DOWN'!D:D,1,0)</f>
        <v>#N/A</v>
      </c>
    </row>
    <row r="1920" spans="19:19" x14ac:dyDescent="0.3">
      <c r="S1920" s="60" t="e">
        <f>VLOOKUP(D1920,'ALL SITES DOWN'!D:D,1,0)</f>
        <v>#N/A</v>
      </c>
    </row>
    <row r="1921" spans="19:19" x14ac:dyDescent="0.3">
      <c r="S1921" s="60" t="e">
        <f>VLOOKUP(D1921,'ALL SITES DOWN'!D:D,1,0)</f>
        <v>#N/A</v>
      </c>
    </row>
    <row r="1922" spans="19:19" x14ac:dyDescent="0.3">
      <c r="S1922" s="60" t="e">
        <f>VLOOKUP(D1922,'ALL SITES DOWN'!D:D,1,0)</f>
        <v>#N/A</v>
      </c>
    </row>
    <row r="1923" spans="19:19" x14ac:dyDescent="0.3">
      <c r="S1923" s="60" t="e">
        <f>VLOOKUP(D1923,'ALL SITES DOWN'!D:D,1,0)</f>
        <v>#N/A</v>
      </c>
    </row>
    <row r="1924" spans="19:19" x14ac:dyDescent="0.3">
      <c r="S1924" s="60" t="e">
        <f>VLOOKUP(D1924,'ALL SITES DOWN'!D:D,1,0)</f>
        <v>#N/A</v>
      </c>
    </row>
    <row r="1925" spans="19:19" x14ac:dyDescent="0.3">
      <c r="S1925" s="60" t="e">
        <f>VLOOKUP(D1925,'ALL SITES DOWN'!D:D,1,0)</f>
        <v>#N/A</v>
      </c>
    </row>
    <row r="1926" spans="19:19" x14ac:dyDescent="0.3">
      <c r="S1926" s="60" t="e">
        <f>VLOOKUP(D1926,'ALL SITES DOWN'!D:D,1,0)</f>
        <v>#N/A</v>
      </c>
    </row>
    <row r="1927" spans="19:19" x14ac:dyDescent="0.3">
      <c r="S1927" s="60" t="e">
        <f>VLOOKUP(D1927,'ALL SITES DOWN'!D:D,1,0)</f>
        <v>#N/A</v>
      </c>
    </row>
    <row r="1928" spans="19:19" x14ac:dyDescent="0.3">
      <c r="S1928" s="60" t="e">
        <f>VLOOKUP(D1928,'ALL SITES DOWN'!D:D,1,0)</f>
        <v>#N/A</v>
      </c>
    </row>
    <row r="1929" spans="19:19" x14ac:dyDescent="0.3">
      <c r="S1929" s="60" t="e">
        <f>VLOOKUP(D1929,'ALL SITES DOWN'!D:D,1,0)</f>
        <v>#N/A</v>
      </c>
    </row>
    <row r="1930" spans="19:19" x14ac:dyDescent="0.3">
      <c r="S1930" s="60" t="e">
        <f>VLOOKUP(D1930,'ALL SITES DOWN'!D:D,1,0)</f>
        <v>#N/A</v>
      </c>
    </row>
    <row r="1931" spans="19:19" x14ac:dyDescent="0.3">
      <c r="S1931" s="60" t="e">
        <f>VLOOKUP(D1931,'ALL SITES DOWN'!D:D,1,0)</f>
        <v>#N/A</v>
      </c>
    </row>
    <row r="1932" spans="19:19" x14ac:dyDescent="0.3">
      <c r="S1932" s="60" t="e">
        <f>VLOOKUP(D1932,'ALL SITES DOWN'!D:D,1,0)</f>
        <v>#N/A</v>
      </c>
    </row>
    <row r="1933" spans="19:19" x14ac:dyDescent="0.3">
      <c r="S1933" s="60" t="e">
        <f>VLOOKUP(D1933,'ALL SITES DOWN'!D:D,1,0)</f>
        <v>#N/A</v>
      </c>
    </row>
    <row r="1934" spans="19:19" x14ac:dyDescent="0.3">
      <c r="S1934" s="60" t="e">
        <f>VLOOKUP(D1934,'ALL SITES DOWN'!D:D,1,0)</f>
        <v>#N/A</v>
      </c>
    </row>
    <row r="1935" spans="19:19" x14ac:dyDescent="0.3">
      <c r="S1935" s="60" t="e">
        <f>VLOOKUP(D1935,'ALL SITES DOWN'!D:D,1,0)</f>
        <v>#N/A</v>
      </c>
    </row>
    <row r="1936" spans="19:19" x14ac:dyDescent="0.3">
      <c r="S1936" s="60" t="e">
        <f>VLOOKUP(D1936,'ALL SITES DOWN'!D:D,1,0)</f>
        <v>#N/A</v>
      </c>
    </row>
    <row r="1937" spans="19:19" x14ac:dyDescent="0.3">
      <c r="S1937" s="60" t="e">
        <f>VLOOKUP(D1937,'ALL SITES DOWN'!D:D,1,0)</f>
        <v>#N/A</v>
      </c>
    </row>
    <row r="1938" spans="19:19" x14ac:dyDescent="0.3">
      <c r="S1938" s="60" t="e">
        <f>VLOOKUP(D1938,'ALL SITES DOWN'!D:D,1,0)</f>
        <v>#N/A</v>
      </c>
    </row>
    <row r="1939" spans="19:19" x14ac:dyDescent="0.3">
      <c r="S1939" s="60" t="e">
        <f>VLOOKUP(D1939,'ALL SITES DOWN'!D:D,1,0)</f>
        <v>#N/A</v>
      </c>
    </row>
    <row r="1940" spans="19:19" x14ac:dyDescent="0.3">
      <c r="S1940" s="60" t="e">
        <f>VLOOKUP(D1940,'ALL SITES DOWN'!D:D,1,0)</f>
        <v>#N/A</v>
      </c>
    </row>
    <row r="1941" spans="19:19" x14ac:dyDescent="0.3">
      <c r="S1941" s="60" t="e">
        <f>VLOOKUP(D1941,'ALL SITES DOWN'!D:D,1,0)</f>
        <v>#N/A</v>
      </c>
    </row>
    <row r="1942" spans="19:19" x14ac:dyDescent="0.3">
      <c r="S1942" s="60" t="e">
        <f>VLOOKUP(D1942,'ALL SITES DOWN'!D:D,1,0)</f>
        <v>#N/A</v>
      </c>
    </row>
    <row r="1943" spans="19:19" x14ac:dyDescent="0.3">
      <c r="S1943" s="60" t="e">
        <f>VLOOKUP(D1943,'ALL SITES DOWN'!D:D,1,0)</f>
        <v>#N/A</v>
      </c>
    </row>
    <row r="1944" spans="19:19" x14ac:dyDescent="0.3">
      <c r="S1944" s="60" t="e">
        <f>VLOOKUP(D1944,'ALL SITES DOWN'!D:D,1,0)</f>
        <v>#N/A</v>
      </c>
    </row>
    <row r="1945" spans="19:19" x14ac:dyDescent="0.3">
      <c r="S1945" s="60" t="e">
        <f>VLOOKUP(D1945,'ALL SITES DOWN'!D:D,1,0)</f>
        <v>#N/A</v>
      </c>
    </row>
    <row r="1946" spans="19:19" x14ac:dyDescent="0.3">
      <c r="S1946" s="60" t="e">
        <f>VLOOKUP(D1946,'ALL SITES DOWN'!D:D,1,0)</f>
        <v>#N/A</v>
      </c>
    </row>
    <row r="1947" spans="19:19" x14ac:dyDescent="0.3">
      <c r="S1947" s="60" t="e">
        <f>VLOOKUP(D1947,'ALL SITES DOWN'!D:D,1,0)</f>
        <v>#N/A</v>
      </c>
    </row>
    <row r="1948" spans="19:19" x14ac:dyDescent="0.3">
      <c r="S1948" s="60" t="e">
        <f>VLOOKUP(D1948,'ALL SITES DOWN'!D:D,1,0)</f>
        <v>#N/A</v>
      </c>
    </row>
    <row r="1949" spans="19:19" x14ac:dyDescent="0.3">
      <c r="S1949" s="60" t="e">
        <f>VLOOKUP(D1949,'ALL SITES DOWN'!D:D,1,0)</f>
        <v>#N/A</v>
      </c>
    </row>
    <row r="1950" spans="19:19" x14ac:dyDescent="0.3">
      <c r="S1950" s="60" t="e">
        <f>VLOOKUP(D1950,'ALL SITES DOWN'!D:D,1,0)</f>
        <v>#N/A</v>
      </c>
    </row>
    <row r="1951" spans="19:19" x14ac:dyDescent="0.3">
      <c r="S1951" s="60" t="e">
        <f>VLOOKUP(D1951,'ALL SITES DOWN'!D:D,1,0)</f>
        <v>#N/A</v>
      </c>
    </row>
    <row r="1952" spans="19:19" x14ac:dyDescent="0.3">
      <c r="S1952" s="60" t="e">
        <f>VLOOKUP(D1952,'ALL SITES DOWN'!D:D,1,0)</f>
        <v>#N/A</v>
      </c>
    </row>
    <row r="1953" spans="19:19" x14ac:dyDescent="0.3">
      <c r="S1953" s="60" t="e">
        <f>VLOOKUP(D1953,'ALL SITES DOWN'!D:D,1,0)</f>
        <v>#N/A</v>
      </c>
    </row>
    <row r="1954" spans="19:19" x14ac:dyDescent="0.3">
      <c r="S1954" s="60" t="e">
        <f>VLOOKUP(D1954,'ALL SITES DOWN'!D:D,1,0)</f>
        <v>#N/A</v>
      </c>
    </row>
    <row r="1955" spans="19:19" x14ac:dyDescent="0.3">
      <c r="S1955" s="60" t="e">
        <f>VLOOKUP(D1955,'ALL SITES DOWN'!D:D,1,0)</f>
        <v>#N/A</v>
      </c>
    </row>
    <row r="1956" spans="19:19" x14ac:dyDescent="0.3">
      <c r="S1956" s="60" t="e">
        <f>VLOOKUP(D1956,'ALL SITES DOWN'!D:D,1,0)</f>
        <v>#N/A</v>
      </c>
    </row>
    <row r="1957" spans="19:19" x14ac:dyDescent="0.3">
      <c r="S1957" s="60" t="e">
        <f>VLOOKUP(D1957,'ALL SITES DOWN'!D:D,1,0)</f>
        <v>#N/A</v>
      </c>
    </row>
    <row r="1958" spans="19:19" x14ac:dyDescent="0.3">
      <c r="S1958" s="60" t="e">
        <f>VLOOKUP(D1958,'ALL SITES DOWN'!D:D,1,0)</f>
        <v>#N/A</v>
      </c>
    </row>
    <row r="1959" spans="19:19" x14ac:dyDescent="0.3">
      <c r="S1959" s="60" t="e">
        <f>VLOOKUP(D1959,'ALL SITES DOWN'!D:D,1,0)</f>
        <v>#N/A</v>
      </c>
    </row>
    <row r="1960" spans="19:19" x14ac:dyDescent="0.3">
      <c r="S1960" s="60" t="e">
        <f>VLOOKUP(D1960,'ALL SITES DOWN'!D:D,1,0)</f>
        <v>#N/A</v>
      </c>
    </row>
    <row r="1961" spans="19:19" x14ac:dyDescent="0.3">
      <c r="S1961" s="60" t="e">
        <f>VLOOKUP(D1961,'ALL SITES DOWN'!D:D,1,0)</f>
        <v>#N/A</v>
      </c>
    </row>
    <row r="1962" spans="19:19" x14ac:dyDescent="0.3">
      <c r="S1962" s="60" t="e">
        <f>VLOOKUP(D1962,'ALL SITES DOWN'!D:D,1,0)</f>
        <v>#N/A</v>
      </c>
    </row>
    <row r="1963" spans="19:19" x14ac:dyDescent="0.3">
      <c r="S1963" s="60" t="e">
        <f>VLOOKUP(D1963,'ALL SITES DOWN'!D:D,1,0)</f>
        <v>#N/A</v>
      </c>
    </row>
    <row r="1964" spans="19:19" x14ac:dyDescent="0.3">
      <c r="S1964" s="60" t="e">
        <f>VLOOKUP(D1964,'ALL SITES DOWN'!D:D,1,0)</f>
        <v>#N/A</v>
      </c>
    </row>
    <row r="1965" spans="19:19" x14ac:dyDescent="0.3">
      <c r="S1965" s="60" t="e">
        <f>VLOOKUP(D1965,'ALL SITES DOWN'!D:D,1,0)</f>
        <v>#N/A</v>
      </c>
    </row>
    <row r="1966" spans="19:19" x14ac:dyDescent="0.3">
      <c r="S1966" s="60" t="e">
        <f>VLOOKUP(D1966,'ALL SITES DOWN'!D:D,1,0)</f>
        <v>#N/A</v>
      </c>
    </row>
    <row r="1967" spans="19:19" x14ac:dyDescent="0.3">
      <c r="S1967" s="60" t="e">
        <f>VLOOKUP(D1967,'ALL SITES DOWN'!D:D,1,0)</f>
        <v>#N/A</v>
      </c>
    </row>
    <row r="1968" spans="19:19" x14ac:dyDescent="0.3">
      <c r="S1968" s="60" t="e">
        <f>VLOOKUP(D1968,'ALL SITES DOWN'!D:D,1,0)</f>
        <v>#N/A</v>
      </c>
    </row>
    <row r="1969" spans="19:19" x14ac:dyDescent="0.3">
      <c r="S1969" s="60" t="e">
        <f>VLOOKUP(D1969,'ALL SITES DOWN'!D:D,1,0)</f>
        <v>#N/A</v>
      </c>
    </row>
    <row r="1970" spans="19:19" x14ac:dyDescent="0.3">
      <c r="S1970" s="60" t="e">
        <f>VLOOKUP(D1970,'ALL SITES DOWN'!D:D,1,0)</f>
        <v>#N/A</v>
      </c>
    </row>
    <row r="1971" spans="19:19" x14ac:dyDescent="0.3">
      <c r="S1971" s="60" t="e">
        <f>VLOOKUP(D1971,'ALL SITES DOWN'!D:D,1,0)</f>
        <v>#N/A</v>
      </c>
    </row>
    <row r="1972" spans="19:19" x14ac:dyDescent="0.3">
      <c r="S1972" s="60" t="e">
        <f>VLOOKUP(D1972,'ALL SITES DOWN'!D:D,1,0)</f>
        <v>#N/A</v>
      </c>
    </row>
    <row r="1973" spans="19:19" x14ac:dyDescent="0.3">
      <c r="S1973" s="60" t="e">
        <f>VLOOKUP(D1973,'ALL SITES DOWN'!D:D,1,0)</f>
        <v>#N/A</v>
      </c>
    </row>
    <row r="1974" spans="19:19" x14ac:dyDescent="0.3">
      <c r="S1974" s="60" t="e">
        <f>VLOOKUP(D1974,'ALL SITES DOWN'!D:D,1,0)</f>
        <v>#N/A</v>
      </c>
    </row>
    <row r="1975" spans="19:19" x14ac:dyDescent="0.3">
      <c r="S1975" s="60" t="e">
        <f>VLOOKUP(D1975,'ALL SITES DOWN'!D:D,1,0)</f>
        <v>#N/A</v>
      </c>
    </row>
    <row r="1976" spans="19:19" x14ac:dyDescent="0.3">
      <c r="S1976" s="60" t="e">
        <f>VLOOKUP(D1976,'ALL SITES DOWN'!D:D,1,0)</f>
        <v>#N/A</v>
      </c>
    </row>
    <row r="1977" spans="19:19" x14ac:dyDescent="0.3">
      <c r="S1977" s="60" t="e">
        <f>VLOOKUP(D1977,'ALL SITES DOWN'!D:D,1,0)</f>
        <v>#N/A</v>
      </c>
    </row>
    <row r="1978" spans="19:19" x14ac:dyDescent="0.3">
      <c r="S1978" s="60" t="e">
        <f>VLOOKUP(D1978,'ALL SITES DOWN'!D:D,1,0)</f>
        <v>#N/A</v>
      </c>
    </row>
    <row r="1979" spans="19:19" x14ac:dyDescent="0.3">
      <c r="S1979" s="60" t="e">
        <f>VLOOKUP(D1979,'ALL SITES DOWN'!D:D,1,0)</f>
        <v>#N/A</v>
      </c>
    </row>
    <row r="1980" spans="19:19" x14ac:dyDescent="0.3">
      <c r="S1980" s="60" t="e">
        <f>VLOOKUP(D1980,'ALL SITES DOWN'!D:D,1,0)</f>
        <v>#N/A</v>
      </c>
    </row>
    <row r="1981" spans="19:19" x14ac:dyDescent="0.3">
      <c r="S1981" s="60" t="e">
        <f>VLOOKUP(D1981,'ALL SITES DOWN'!D:D,1,0)</f>
        <v>#N/A</v>
      </c>
    </row>
    <row r="1982" spans="19:19" x14ac:dyDescent="0.3">
      <c r="S1982" s="60" t="e">
        <f>VLOOKUP(D1982,'ALL SITES DOWN'!D:D,1,0)</f>
        <v>#N/A</v>
      </c>
    </row>
    <row r="1983" spans="19:19" x14ac:dyDescent="0.3">
      <c r="S1983" s="60" t="e">
        <f>VLOOKUP(D1983,'ALL SITES DOWN'!D:D,1,0)</f>
        <v>#N/A</v>
      </c>
    </row>
    <row r="1984" spans="19:19" x14ac:dyDescent="0.3">
      <c r="S1984" s="60" t="e">
        <f>VLOOKUP(D1984,'ALL SITES DOWN'!D:D,1,0)</f>
        <v>#N/A</v>
      </c>
    </row>
    <row r="1985" spans="19:19" x14ac:dyDescent="0.3">
      <c r="S1985" s="60" t="e">
        <f>VLOOKUP(D1985,'ALL SITES DOWN'!D:D,1,0)</f>
        <v>#N/A</v>
      </c>
    </row>
    <row r="1986" spans="19:19" x14ac:dyDescent="0.3">
      <c r="S1986" s="60" t="e">
        <f>VLOOKUP(D1986,'ALL SITES DOWN'!D:D,1,0)</f>
        <v>#N/A</v>
      </c>
    </row>
    <row r="1987" spans="19:19" x14ac:dyDescent="0.3">
      <c r="S1987" s="60" t="e">
        <f>VLOOKUP(D1987,'ALL SITES DOWN'!D:D,1,0)</f>
        <v>#N/A</v>
      </c>
    </row>
    <row r="1988" spans="19:19" x14ac:dyDescent="0.3">
      <c r="S1988" s="60" t="e">
        <f>VLOOKUP(D1988,'ALL SITES DOWN'!D:D,1,0)</f>
        <v>#N/A</v>
      </c>
    </row>
    <row r="1989" spans="19:19" x14ac:dyDescent="0.3">
      <c r="S1989" s="60" t="e">
        <f>VLOOKUP(D1989,'ALL SITES DOWN'!D:D,1,0)</f>
        <v>#N/A</v>
      </c>
    </row>
    <row r="1990" spans="19:19" x14ac:dyDescent="0.3">
      <c r="S1990" s="60" t="e">
        <f>VLOOKUP(D1990,'ALL SITES DOWN'!D:D,1,0)</f>
        <v>#N/A</v>
      </c>
    </row>
    <row r="1991" spans="19:19" x14ac:dyDescent="0.3">
      <c r="S1991" s="60" t="e">
        <f>VLOOKUP(D1991,'ALL SITES DOWN'!D:D,1,0)</f>
        <v>#N/A</v>
      </c>
    </row>
    <row r="1992" spans="19:19" x14ac:dyDescent="0.3">
      <c r="S1992" s="60" t="e">
        <f>VLOOKUP(D1992,'ALL SITES DOWN'!D:D,1,0)</f>
        <v>#N/A</v>
      </c>
    </row>
    <row r="1993" spans="19:19" x14ac:dyDescent="0.3">
      <c r="S1993" s="60" t="e">
        <f>VLOOKUP(D1993,'ALL SITES DOWN'!D:D,1,0)</f>
        <v>#N/A</v>
      </c>
    </row>
    <row r="1994" spans="19:19" x14ac:dyDescent="0.3">
      <c r="S1994" s="60" t="e">
        <f>VLOOKUP(D1994,'ALL SITES DOWN'!D:D,1,0)</f>
        <v>#N/A</v>
      </c>
    </row>
    <row r="1995" spans="19:19" x14ac:dyDescent="0.3">
      <c r="S1995" s="60" t="e">
        <f>VLOOKUP(D1995,'ALL SITES DOWN'!D:D,1,0)</f>
        <v>#N/A</v>
      </c>
    </row>
    <row r="1996" spans="19:19" x14ac:dyDescent="0.3">
      <c r="S1996" s="60" t="e">
        <f>VLOOKUP(D1996,'ALL SITES DOWN'!D:D,1,0)</f>
        <v>#N/A</v>
      </c>
    </row>
    <row r="1997" spans="19:19" x14ac:dyDescent="0.3">
      <c r="S1997" s="60" t="e">
        <f>VLOOKUP(D1997,'ALL SITES DOWN'!D:D,1,0)</f>
        <v>#N/A</v>
      </c>
    </row>
    <row r="1998" spans="19:19" x14ac:dyDescent="0.3">
      <c r="S1998" s="60" t="e">
        <f>VLOOKUP(D1998,'ALL SITES DOWN'!D:D,1,0)</f>
        <v>#N/A</v>
      </c>
    </row>
    <row r="1999" spans="19:19" x14ac:dyDescent="0.3">
      <c r="S1999" s="60" t="e">
        <f>VLOOKUP(D1999,'ALL SITES DOWN'!D:D,1,0)</f>
        <v>#N/A</v>
      </c>
    </row>
    <row r="2000" spans="19:19" x14ac:dyDescent="0.3">
      <c r="S2000" s="60" t="e">
        <f>VLOOKUP(D2000,'ALL SITES DOWN'!D:D,1,0)</f>
        <v>#N/A</v>
      </c>
    </row>
    <row r="2001" spans="19:19" x14ac:dyDescent="0.3">
      <c r="S2001" s="60" t="e">
        <f>VLOOKUP(D2001,'ALL SITES DOWN'!D:D,1,0)</f>
        <v>#N/A</v>
      </c>
    </row>
    <row r="2002" spans="19:19" x14ac:dyDescent="0.3">
      <c r="S2002" s="60" t="e">
        <f>VLOOKUP(D2002,'ALL SITES DOWN'!D:D,1,0)</f>
        <v>#N/A</v>
      </c>
    </row>
    <row r="2003" spans="19:19" x14ac:dyDescent="0.3">
      <c r="S2003" s="60" t="e">
        <f>VLOOKUP(D2003,'ALL SITES DOWN'!D:D,1,0)</f>
        <v>#N/A</v>
      </c>
    </row>
    <row r="2004" spans="19:19" x14ac:dyDescent="0.3">
      <c r="S2004" s="60" t="e">
        <f>VLOOKUP(D2004,'ALL SITES DOWN'!D:D,1,0)</f>
        <v>#N/A</v>
      </c>
    </row>
    <row r="2005" spans="19:19" x14ac:dyDescent="0.3">
      <c r="S2005" s="60" t="e">
        <f>VLOOKUP(D2005,'ALL SITES DOWN'!D:D,1,0)</f>
        <v>#N/A</v>
      </c>
    </row>
    <row r="2006" spans="19:19" x14ac:dyDescent="0.3">
      <c r="S2006" s="60" t="e">
        <f>VLOOKUP(D2006,'ALL SITES DOWN'!D:D,1,0)</f>
        <v>#N/A</v>
      </c>
    </row>
    <row r="2007" spans="19:19" x14ac:dyDescent="0.3">
      <c r="S2007" s="60" t="e">
        <f>VLOOKUP(D2007,'ALL SITES DOWN'!D:D,1,0)</f>
        <v>#N/A</v>
      </c>
    </row>
    <row r="2008" spans="19:19" x14ac:dyDescent="0.3">
      <c r="S2008" s="60" t="e">
        <f>VLOOKUP(D2008,'ALL SITES DOWN'!D:D,1,0)</f>
        <v>#N/A</v>
      </c>
    </row>
    <row r="2009" spans="19:19" x14ac:dyDescent="0.3">
      <c r="S2009" s="60" t="e">
        <f>VLOOKUP(D2009,'ALL SITES DOWN'!D:D,1,0)</f>
        <v>#N/A</v>
      </c>
    </row>
    <row r="2010" spans="19:19" x14ac:dyDescent="0.3">
      <c r="S2010" s="60" t="e">
        <f>VLOOKUP(D2010,'ALL SITES DOWN'!D:D,1,0)</f>
        <v>#N/A</v>
      </c>
    </row>
    <row r="2011" spans="19:19" x14ac:dyDescent="0.3">
      <c r="S2011" s="60" t="e">
        <f>VLOOKUP(D2011,'ALL SITES DOWN'!D:D,1,0)</f>
        <v>#N/A</v>
      </c>
    </row>
    <row r="2012" spans="19:19" x14ac:dyDescent="0.3">
      <c r="S2012" s="60" t="e">
        <f>VLOOKUP(D2012,'ALL SITES DOWN'!D:D,1,0)</f>
        <v>#N/A</v>
      </c>
    </row>
    <row r="2013" spans="19:19" x14ac:dyDescent="0.3">
      <c r="S2013" s="60" t="e">
        <f>VLOOKUP(D2013,'ALL SITES DOWN'!D:D,1,0)</f>
        <v>#N/A</v>
      </c>
    </row>
    <row r="2014" spans="19:19" x14ac:dyDescent="0.3">
      <c r="S2014" s="60" t="e">
        <f>VLOOKUP(D2014,'ALL SITES DOWN'!D:D,1,0)</f>
        <v>#N/A</v>
      </c>
    </row>
    <row r="2015" spans="19:19" x14ac:dyDescent="0.3">
      <c r="S2015" s="60" t="e">
        <f>VLOOKUP(D2015,'ALL SITES DOWN'!D:D,1,0)</f>
        <v>#N/A</v>
      </c>
    </row>
    <row r="2016" spans="19:19" x14ac:dyDescent="0.3">
      <c r="S2016" s="60" t="e">
        <f>VLOOKUP(D2016,'ALL SITES DOWN'!D:D,1,0)</f>
        <v>#N/A</v>
      </c>
    </row>
    <row r="2017" spans="19:19" x14ac:dyDescent="0.3">
      <c r="S2017" s="60" t="e">
        <f>VLOOKUP(D2017,'ALL SITES DOWN'!D:D,1,0)</f>
        <v>#N/A</v>
      </c>
    </row>
    <row r="2018" spans="19:19" x14ac:dyDescent="0.3">
      <c r="S2018" s="60" t="e">
        <f>VLOOKUP(D2018,'ALL SITES DOWN'!D:D,1,0)</f>
        <v>#N/A</v>
      </c>
    </row>
    <row r="2019" spans="19:19" x14ac:dyDescent="0.3">
      <c r="S2019" s="60" t="e">
        <f>VLOOKUP(D2019,'ALL SITES DOWN'!D:D,1,0)</f>
        <v>#N/A</v>
      </c>
    </row>
    <row r="2020" spans="19:19" x14ac:dyDescent="0.3">
      <c r="S2020" s="60" t="e">
        <f>VLOOKUP(D2020,'ALL SITES DOWN'!D:D,1,0)</f>
        <v>#N/A</v>
      </c>
    </row>
    <row r="2021" spans="19:19" x14ac:dyDescent="0.3">
      <c r="S2021" s="60" t="e">
        <f>VLOOKUP(D2021,'ALL SITES DOWN'!D:D,1,0)</f>
        <v>#N/A</v>
      </c>
    </row>
    <row r="2022" spans="19:19" x14ac:dyDescent="0.3">
      <c r="S2022" s="60" t="e">
        <f>VLOOKUP(D2022,'ALL SITES DOWN'!D:D,1,0)</f>
        <v>#N/A</v>
      </c>
    </row>
    <row r="2023" spans="19:19" x14ac:dyDescent="0.3">
      <c r="S2023" s="60" t="e">
        <f>VLOOKUP(D2023,'ALL SITES DOWN'!D:D,1,0)</f>
        <v>#N/A</v>
      </c>
    </row>
    <row r="2024" spans="19:19" x14ac:dyDescent="0.3">
      <c r="S2024" s="60" t="e">
        <f>VLOOKUP(D2024,'ALL SITES DOWN'!D:D,1,0)</f>
        <v>#N/A</v>
      </c>
    </row>
    <row r="2025" spans="19:19" x14ac:dyDescent="0.3">
      <c r="S2025" s="60" t="e">
        <f>VLOOKUP(D2025,'ALL SITES DOWN'!D:D,1,0)</f>
        <v>#N/A</v>
      </c>
    </row>
    <row r="2026" spans="19:19" x14ac:dyDescent="0.3">
      <c r="S2026" s="60" t="e">
        <f>VLOOKUP(D2026,'ALL SITES DOWN'!D:D,1,0)</f>
        <v>#N/A</v>
      </c>
    </row>
    <row r="2027" spans="19:19" x14ac:dyDescent="0.3">
      <c r="S2027" s="60" t="e">
        <f>VLOOKUP(D2027,'ALL SITES DOWN'!D:D,1,0)</f>
        <v>#N/A</v>
      </c>
    </row>
    <row r="2028" spans="19:19" x14ac:dyDescent="0.3">
      <c r="S2028" s="60" t="e">
        <f>VLOOKUP(D2028,'ALL SITES DOWN'!D:D,1,0)</f>
        <v>#N/A</v>
      </c>
    </row>
    <row r="2029" spans="19:19" x14ac:dyDescent="0.3">
      <c r="S2029" s="60" t="e">
        <f>VLOOKUP(D2029,'ALL SITES DOWN'!D:D,1,0)</f>
        <v>#N/A</v>
      </c>
    </row>
    <row r="2030" spans="19:19" x14ac:dyDescent="0.3">
      <c r="S2030" s="60" t="e">
        <f>VLOOKUP(D2030,'ALL SITES DOWN'!D:D,1,0)</f>
        <v>#N/A</v>
      </c>
    </row>
    <row r="2031" spans="19:19" x14ac:dyDescent="0.3">
      <c r="S2031" s="60" t="e">
        <f>VLOOKUP(D2031,'ALL SITES DOWN'!D:D,1,0)</f>
        <v>#N/A</v>
      </c>
    </row>
    <row r="2032" spans="19:19" x14ac:dyDescent="0.3">
      <c r="S2032" s="60" t="e">
        <f>VLOOKUP(D2032,'ALL SITES DOWN'!D:D,1,0)</f>
        <v>#N/A</v>
      </c>
    </row>
    <row r="2033" spans="19:19" x14ac:dyDescent="0.3">
      <c r="S2033" s="60" t="e">
        <f>VLOOKUP(D2033,'ALL SITES DOWN'!D:D,1,0)</f>
        <v>#N/A</v>
      </c>
    </row>
    <row r="2034" spans="19:19" x14ac:dyDescent="0.3">
      <c r="S2034" s="60" t="e">
        <f>VLOOKUP(D2034,'ALL SITES DOWN'!D:D,1,0)</f>
        <v>#N/A</v>
      </c>
    </row>
    <row r="2035" spans="19:19" x14ac:dyDescent="0.3">
      <c r="S2035" s="60" t="e">
        <f>VLOOKUP(D2035,'ALL SITES DOWN'!D:D,1,0)</f>
        <v>#N/A</v>
      </c>
    </row>
    <row r="2036" spans="19:19" x14ac:dyDescent="0.3">
      <c r="S2036" s="60" t="e">
        <f>VLOOKUP(D2036,'ALL SITES DOWN'!D:D,1,0)</f>
        <v>#N/A</v>
      </c>
    </row>
    <row r="2037" spans="19:19" x14ac:dyDescent="0.3">
      <c r="S2037" s="60" t="e">
        <f>VLOOKUP(D2037,'ALL SITES DOWN'!D:D,1,0)</f>
        <v>#N/A</v>
      </c>
    </row>
    <row r="2038" spans="19:19" x14ac:dyDescent="0.3">
      <c r="S2038" s="60" t="e">
        <f>VLOOKUP(D2038,'ALL SITES DOWN'!D:D,1,0)</f>
        <v>#N/A</v>
      </c>
    </row>
    <row r="2039" spans="19:19" x14ac:dyDescent="0.3">
      <c r="S2039" s="60" t="e">
        <f>VLOOKUP(D2039,'ALL SITES DOWN'!D:D,1,0)</f>
        <v>#N/A</v>
      </c>
    </row>
    <row r="2040" spans="19:19" x14ac:dyDescent="0.3">
      <c r="S2040" s="60" t="e">
        <f>VLOOKUP(D2040,'ALL SITES DOWN'!D:D,1,0)</f>
        <v>#N/A</v>
      </c>
    </row>
    <row r="2041" spans="19:19" x14ac:dyDescent="0.3">
      <c r="S2041" s="60" t="e">
        <f>VLOOKUP(D2041,'ALL SITES DOWN'!D:D,1,0)</f>
        <v>#N/A</v>
      </c>
    </row>
    <row r="2042" spans="19:19" x14ac:dyDescent="0.3">
      <c r="S2042" s="60" t="e">
        <f>VLOOKUP(D2042,'ALL SITES DOWN'!D:D,1,0)</f>
        <v>#N/A</v>
      </c>
    </row>
    <row r="2043" spans="19:19" x14ac:dyDescent="0.3">
      <c r="S2043" s="60" t="e">
        <f>VLOOKUP(D2043,'ALL SITES DOWN'!D:D,1,0)</f>
        <v>#N/A</v>
      </c>
    </row>
    <row r="2044" spans="19:19" x14ac:dyDescent="0.3">
      <c r="S2044" s="60" t="e">
        <f>VLOOKUP(D2044,'ALL SITES DOWN'!D:D,1,0)</f>
        <v>#N/A</v>
      </c>
    </row>
    <row r="2045" spans="19:19" x14ac:dyDescent="0.3">
      <c r="S2045" s="60" t="e">
        <f>VLOOKUP(D2045,'ALL SITES DOWN'!D:D,1,0)</f>
        <v>#N/A</v>
      </c>
    </row>
    <row r="2046" spans="19:19" x14ac:dyDescent="0.3">
      <c r="S2046" s="60" t="e">
        <f>VLOOKUP(D2046,'ALL SITES DOWN'!D:D,1,0)</f>
        <v>#N/A</v>
      </c>
    </row>
    <row r="2047" spans="19:19" x14ac:dyDescent="0.3">
      <c r="S2047" s="60" t="e">
        <f>VLOOKUP(D2047,'ALL SITES DOWN'!D:D,1,0)</f>
        <v>#N/A</v>
      </c>
    </row>
    <row r="2048" spans="19:19" x14ac:dyDescent="0.3">
      <c r="S2048" s="60" t="e">
        <f>VLOOKUP(D2048,'ALL SITES DOWN'!D:D,1,0)</f>
        <v>#N/A</v>
      </c>
    </row>
    <row r="2049" spans="19:19" x14ac:dyDescent="0.3">
      <c r="S2049" s="60" t="e">
        <f>VLOOKUP(D2049,'ALL SITES DOWN'!D:D,1,0)</f>
        <v>#N/A</v>
      </c>
    </row>
    <row r="2050" spans="19:19" x14ac:dyDescent="0.3">
      <c r="S2050" s="60" t="e">
        <f>VLOOKUP(D2050,'ALL SITES DOWN'!D:D,1,0)</f>
        <v>#N/A</v>
      </c>
    </row>
    <row r="2051" spans="19:19" x14ac:dyDescent="0.3">
      <c r="S2051" s="60" t="e">
        <f>VLOOKUP(D2051,'ALL SITES DOWN'!D:D,1,0)</f>
        <v>#N/A</v>
      </c>
    </row>
    <row r="2052" spans="19:19" x14ac:dyDescent="0.3">
      <c r="S2052" s="60" t="e">
        <f>VLOOKUP(D2052,'ALL SITES DOWN'!D:D,1,0)</f>
        <v>#N/A</v>
      </c>
    </row>
    <row r="2053" spans="19:19" x14ac:dyDescent="0.3">
      <c r="S2053" s="60" t="e">
        <f>VLOOKUP(D2053,'ALL SITES DOWN'!D:D,1,0)</f>
        <v>#N/A</v>
      </c>
    </row>
    <row r="2054" spans="19:19" x14ac:dyDescent="0.3">
      <c r="S2054" s="60" t="e">
        <f>VLOOKUP(D2054,'ALL SITES DOWN'!D:D,1,0)</f>
        <v>#N/A</v>
      </c>
    </row>
    <row r="2055" spans="19:19" x14ac:dyDescent="0.3">
      <c r="S2055" s="60" t="e">
        <f>VLOOKUP(D2055,'ALL SITES DOWN'!D:D,1,0)</f>
        <v>#N/A</v>
      </c>
    </row>
    <row r="2056" spans="19:19" x14ac:dyDescent="0.3">
      <c r="S2056" s="60" t="e">
        <f>VLOOKUP(D2056,'ALL SITES DOWN'!D:D,1,0)</f>
        <v>#N/A</v>
      </c>
    </row>
    <row r="2057" spans="19:19" x14ac:dyDescent="0.3">
      <c r="S2057" s="60" t="e">
        <f>VLOOKUP(D2057,'ALL SITES DOWN'!D:D,1,0)</f>
        <v>#N/A</v>
      </c>
    </row>
    <row r="2058" spans="19:19" x14ac:dyDescent="0.3">
      <c r="S2058" s="60" t="e">
        <f>VLOOKUP(D2058,'ALL SITES DOWN'!D:D,1,0)</f>
        <v>#N/A</v>
      </c>
    </row>
    <row r="2059" spans="19:19" x14ac:dyDescent="0.3">
      <c r="S2059" s="60" t="e">
        <f>VLOOKUP(D2059,'ALL SITES DOWN'!D:D,1,0)</f>
        <v>#N/A</v>
      </c>
    </row>
    <row r="2060" spans="19:19" x14ac:dyDescent="0.3">
      <c r="S2060" s="60" t="e">
        <f>VLOOKUP(D2060,'ALL SITES DOWN'!D:D,1,0)</f>
        <v>#N/A</v>
      </c>
    </row>
    <row r="2061" spans="19:19" x14ac:dyDescent="0.3">
      <c r="S2061" s="60" t="e">
        <f>VLOOKUP(D2061,'ALL SITES DOWN'!D:D,1,0)</f>
        <v>#N/A</v>
      </c>
    </row>
    <row r="2062" spans="19:19" x14ac:dyDescent="0.3">
      <c r="S2062" s="60" t="e">
        <f>VLOOKUP(D2062,'ALL SITES DOWN'!D:D,1,0)</f>
        <v>#N/A</v>
      </c>
    </row>
    <row r="2063" spans="19:19" x14ac:dyDescent="0.3">
      <c r="S2063" s="60" t="e">
        <f>VLOOKUP(D2063,'ALL SITES DOWN'!D:D,1,0)</f>
        <v>#N/A</v>
      </c>
    </row>
    <row r="2064" spans="19:19" x14ac:dyDescent="0.3">
      <c r="S2064" s="60" t="e">
        <f>VLOOKUP(D2064,'ALL SITES DOWN'!D:D,1,0)</f>
        <v>#N/A</v>
      </c>
    </row>
    <row r="2065" spans="19:19" x14ac:dyDescent="0.3">
      <c r="S2065" s="60" t="e">
        <f>VLOOKUP(D2065,'ALL SITES DOWN'!D:D,1,0)</f>
        <v>#N/A</v>
      </c>
    </row>
    <row r="2066" spans="19:19" x14ac:dyDescent="0.3">
      <c r="S2066" s="60" t="e">
        <f>VLOOKUP(D2066,'ALL SITES DOWN'!D:D,1,0)</f>
        <v>#N/A</v>
      </c>
    </row>
    <row r="2067" spans="19:19" x14ac:dyDescent="0.3">
      <c r="S2067" s="60" t="e">
        <f>VLOOKUP(D2067,'ALL SITES DOWN'!D:D,1,0)</f>
        <v>#N/A</v>
      </c>
    </row>
    <row r="2068" spans="19:19" x14ac:dyDescent="0.3">
      <c r="S2068" s="60" t="e">
        <f>VLOOKUP(D2068,'ALL SITES DOWN'!D:D,1,0)</f>
        <v>#N/A</v>
      </c>
    </row>
    <row r="2069" spans="19:19" x14ac:dyDescent="0.3">
      <c r="S2069" s="60" t="e">
        <f>VLOOKUP(D2069,'ALL SITES DOWN'!D:D,1,0)</f>
        <v>#N/A</v>
      </c>
    </row>
    <row r="2070" spans="19:19" x14ac:dyDescent="0.3">
      <c r="S2070" s="60" t="e">
        <f>VLOOKUP(D2070,'ALL SITES DOWN'!D:D,1,0)</f>
        <v>#N/A</v>
      </c>
    </row>
    <row r="2071" spans="19:19" x14ac:dyDescent="0.3">
      <c r="S2071" s="60" t="e">
        <f>VLOOKUP(D2071,'ALL SITES DOWN'!D:D,1,0)</f>
        <v>#N/A</v>
      </c>
    </row>
    <row r="2072" spans="19:19" x14ac:dyDescent="0.3">
      <c r="S2072" s="60" t="e">
        <f>VLOOKUP(D2072,'ALL SITES DOWN'!D:D,1,0)</f>
        <v>#N/A</v>
      </c>
    </row>
    <row r="2073" spans="19:19" x14ac:dyDescent="0.3">
      <c r="S2073" s="60" t="e">
        <f>VLOOKUP(D2073,'ALL SITES DOWN'!D:D,1,0)</f>
        <v>#N/A</v>
      </c>
    </row>
    <row r="2074" spans="19:19" x14ac:dyDescent="0.3">
      <c r="S2074" s="60" t="e">
        <f>VLOOKUP(D2074,'ALL SITES DOWN'!D:D,1,0)</f>
        <v>#N/A</v>
      </c>
    </row>
    <row r="2075" spans="19:19" x14ac:dyDescent="0.3">
      <c r="S2075" s="60" t="e">
        <f>VLOOKUP(D2075,'ALL SITES DOWN'!D:D,1,0)</f>
        <v>#N/A</v>
      </c>
    </row>
    <row r="2076" spans="19:19" x14ac:dyDescent="0.3">
      <c r="S2076" s="60" t="e">
        <f>VLOOKUP(D2076,'ALL SITES DOWN'!D:D,1,0)</f>
        <v>#N/A</v>
      </c>
    </row>
    <row r="2077" spans="19:19" x14ac:dyDescent="0.3">
      <c r="S2077" s="60" t="e">
        <f>VLOOKUP(D2077,'ALL SITES DOWN'!D:D,1,0)</f>
        <v>#N/A</v>
      </c>
    </row>
    <row r="2078" spans="19:19" x14ac:dyDescent="0.3">
      <c r="S2078" s="60" t="e">
        <f>VLOOKUP(D2078,'ALL SITES DOWN'!D:D,1,0)</f>
        <v>#N/A</v>
      </c>
    </row>
    <row r="2079" spans="19:19" x14ac:dyDescent="0.3">
      <c r="S2079" s="60" t="e">
        <f>VLOOKUP(D2079,'ALL SITES DOWN'!D:D,1,0)</f>
        <v>#N/A</v>
      </c>
    </row>
    <row r="2080" spans="19:19" x14ac:dyDescent="0.3">
      <c r="S2080" s="60" t="e">
        <f>VLOOKUP(D2080,'ALL SITES DOWN'!D:D,1,0)</f>
        <v>#N/A</v>
      </c>
    </row>
    <row r="2081" spans="19:19" x14ac:dyDescent="0.3">
      <c r="S2081" s="60" t="e">
        <f>VLOOKUP(D2081,'ALL SITES DOWN'!D:D,1,0)</f>
        <v>#N/A</v>
      </c>
    </row>
    <row r="2082" spans="19:19" x14ac:dyDescent="0.3">
      <c r="S2082" s="60" t="e">
        <f>VLOOKUP(D2082,'ALL SITES DOWN'!D:D,1,0)</f>
        <v>#N/A</v>
      </c>
    </row>
    <row r="2083" spans="19:19" x14ac:dyDescent="0.3">
      <c r="S2083" s="60" t="e">
        <f>VLOOKUP(D2083,'ALL SITES DOWN'!D:D,1,0)</f>
        <v>#N/A</v>
      </c>
    </row>
    <row r="2084" spans="19:19" x14ac:dyDescent="0.3">
      <c r="S2084" s="60" t="e">
        <f>VLOOKUP(D2084,'ALL SITES DOWN'!D:D,1,0)</f>
        <v>#N/A</v>
      </c>
    </row>
    <row r="2085" spans="19:19" x14ac:dyDescent="0.3">
      <c r="S2085" s="60" t="e">
        <f>VLOOKUP(D2085,'ALL SITES DOWN'!D:D,1,0)</f>
        <v>#N/A</v>
      </c>
    </row>
    <row r="2086" spans="19:19" x14ac:dyDescent="0.3">
      <c r="S2086" s="60" t="e">
        <f>VLOOKUP(D2086,'ALL SITES DOWN'!D:D,1,0)</f>
        <v>#N/A</v>
      </c>
    </row>
    <row r="2087" spans="19:19" x14ac:dyDescent="0.3">
      <c r="S2087" s="60" t="e">
        <f>VLOOKUP(D2087,'ALL SITES DOWN'!D:D,1,0)</f>
        <v>#N/A</v>
      </c>
    </row>
    <row r="2088" spans="19:19" x14ac:dyDescent="0.3">
      <c r="S2088" s="60" t="e">
        <f>VLOOKUP(D2088,'ALL SITES DOWN'!D:D,1,0)</f>
        <v>#N/A</v>
      </c>
    </row>
    <row r="2089" spans="19:19" x14ac:dyDescent="0.3">
      <c r="S2089" s="60" t="e">
        <f>VLOOKUP(D2089,'ALL SITES DOWN'!D:D,1,0)</f>
        <v>#N/A</v>
      </c>
    </row>
    <row r="2090" spans="19:19" x14ac:dyDescent="0.3">
      <c r="S2090" s="60" t="e">
        <f>VLOOKUP(D2090,'ALL SITES DOWN'!D:D,1,0)</f>
        <v>#N/A</v>
      </c>
    </row>
    <row r="2091" spans="19:19" x14ac:dyDescent="0.3">
      <c r="S2091" s="60" t="e">
        <f>VLOOKUP(D2091,'ALL SITES DOWN'!D:D,1,0)</f>
        <v>#N/A</v>
      </c>
    </row>
    <row r="2092" spans="19:19" x14ac:dyDescent="0.3">
      <c r="S2092" s="60" t="e">
        <f>VLOOKUP(D2092,'ALL SITES DOWN'!D:D,1,0)</f>
        <v>#N/A</v>
      </c>
    </row>
    <row r="2093" spans="19:19" x14ac:dyDescent="0.3">
      <c r="S2093" s="60" t="e">
        <f>VLOOKUP(D2093,'ALL SITES DOWN'!D:D,1,0)</f>
        <v>#N/A</v>
      </c>
    </row>
    <row r="2094" spans="19:19" x14ac:dyDescent="0.3">
      <c r="S2094" s="60" t="e">
        <f>VLOOKUP(D2094,'ALL SITES DOWN'!D:D,1,0)</f>
        <v>#N/A</v>
      </c>
    </row>
    <row r="2095" spans="19:19" x14ac:dyDescent="0.3">
      <c r="S2095" s="60" t="e">
        <f>VLOOKUP(D2095,'ALL SITES DOWN'!D:D,1,0)</f>
        <v>#N/A</v>
      </c>
    </row>
    <row r="2096" spans="19:19" x14ac:dyDescent="0.3">
      <c r="S2096" s="60" t="e">
        <f>VLOOKUP(D2096,'ALL SITES DOWN'!D:D,1,0)</f>
        <v>#N/A</v>
      </c>
    </row>
    <row r="2097" spans="19:19" x14ac:dyDescent="0.3">
      <c r="S2097" s="60" t="e">
        <f>VLOOKUP(D2097,'ALL SITES DOWN'!D:D,1,0)</f>
        <v>#N/A</v>
      </c>
    </row>
    <row r="2098" spans="19:19" x14ac:dyDescent="0.3">
      <c r="S2098" s="60" t="e">
        <f>VLOOKUP(D2098,'ALL SITES DOWN'!D:D,1,0)</f>
        <v>#N/A</v>
      </c>
    </row>
    <row r="2099" spans="19:19" x14ac:dyDescent="0.3">
      <c r="S2099" s="60" t="e">
        <f>VLOOKUP(D2099,'ALL SITES DOWN'!D:D,1,0)</f>
        <v>#N/A</v>
      </c>
    </row>
    <row r="2100" spans="19:19" x14ac:dyDescent="0.3">
      <c r="S2100" s="60" t="e">
        <f>VLOOKUP(D2100,'ALL SITES DOWN'!D:D,1,0)</f>
        <v>#N/A</v>
      </c>
    </row>
    <row r="2101" spans="19:19" x14ac:dyDescent="0.3">
      <c r="S2101" s="60" t="e">
        <f>VLOOKUP(D2101,'ALL SITES DOWN'!D:D,1,0)</f>
        <v>#N/A</v>
      </c>
    </row>
    <row r="2102" spans="19:19" x14ac:dyDescent="0.3">
      <c r="S2102" s="60" t="e">
        <f>VLOOKUP(D2102,'ALL SITES DOWN'!D:D,1,0)</f>
        <v>#N/A</v>
      </c>
    </row>
    <row r="2103" spans="19:19" x14ac:dyDescent="0.3">
      <c r="S2103" s="60" t="e">
        <f>VLOOKUP(D2103,'ALL SITES DOWN'!D:D,1,0)</f>
        <v>#N/A</v>
      </c>
    </row>
    <row r="2104" spans="19:19" x14ac:dyDescent="0.3">
      <c r="S2104" s="60" t="e">
        <f>VLOOKUP(D2104,'ALL SITES DOWN'!D:D,1,0)</f>
        <v>#N/A</v>
      </c>
    </row>
    <row r="2105" spans="19:19" x14ac:dyDescent="0.3">
      <c r="S2105" s="60" t="e">
        <f>VLOOKUP(D2105,'ALL SITES DOWN'!D:D,1,0)</f>
        <v>#N/A</v>
      </c>
    </row>
    <row r="2106" spans="19:19" x14ac:dyDescent="0.3">
      <c r="S2106" s="60" t="e">
        <f>VLOOKUP(D2106,'ALL SITES DOWN'!D:D,1,0)</f>
        <v>#N/A</v>
      </c>
    </row>
    <row r="2107" spans="19:19" x14ac:dyDescent="0.3">
      <c r="S2107" s="60" t="e">
        <f>VLOOKUP(D2107,'ALL SITES DOWN'!D:D,1,0)</f>
        <v>#N/A</v>
      </c>
    </row>
    <row r="2108" spans="19:19" x14ac:dyDescent="0.3">
      <c r="S2108" s="60" t="e">
        <f>VLOOKUP(D2108,'ALL SITES DOWN'!D:D,1,0)</f>
        <v>#N/A</v>
      </c>
    </row>
    <row r="2109" spans="19:19" x14ac:dyDescent="0.3">
      <c r="S2109" s="60" t="e">
        <f>VLOOKUP(D2109,'ALL SITES DOWN'!D:D,1,0)</f>
        <v>#N/A</v>
      </c>
    </row>
    <row r="2110" spans="19:19" x14ac:dyDescent="0.3">
      <c r="S2110" s="60" t="e">
        <f>VLOOKUP(D2110,'ALL SITES DOWN'!D:D,1,0)</f>
        <v>#N/A</v>
      </c>
    </row>
    <row r="2111" spans="19:19" x14ac:dyDescent="0.3">
      <c r="S2111" s="60" t="e">
        <f>VLOOKUP(D2111,'ALL SITES DOWN'!D:D,1,0)</f>
        <v>#N/A</v>
      </c>
    </row>
    <row r="2112" spans="19:19" x14ac:dyDescent="0.3">
      <c r="S2112" s="60" t="e">
        <f>VLOOKUP(D2112,'ALL SITES DOWN'!D:D,1,0)</f>
        <v>#N/A</v>
      </c>
    </row>
    <row r="2113" spans="19:19" x14ac:dyDescent="0.3">
      <c r="S2113" s="60" t="e">
        <f>VLOOKUP(D2113,'ALL SITES DOWN'!D:D,1,0)</f>
        <v>#N/A</v>
      </c>
    </row>
    <row r="2114" spans="19:19" x14ac:dyDescent="0.3">
      <c r="S2114" s="60" t="e">
        <f>VLOOKUP(D2114,'ALL SITES DOWN'!D:D,1,0)</f>
        <v>#N/A</v>
      </c>
    </row>
    <row r="2115" spans="19:19" x14ac:dyDescent="0.3">
      <c r="S2115" s="60" t="e">
        <f>VLOOKUP(D2115,'ALL SITES DOWN'!D:D,1,0)</f>
        <v>#N/A</v>
      </c>
    </row>
    <row r="2116" spans="19:19" x14ac:dyDescent="0.3">
      <c r="S2116" s="60" t="e">
        <f>VLOOKUP(D2116,'ALL SITES DOWN'!D:D,1,0)</f>
        <v>#N/A</v>
      </c>
    </row>
    <row r="2117" spans="19:19" x14ac:dyDescent="0.3">
      <c r="S2117" s="60" t="e">
        <f>VLOOKUP(D2117,'ALL SITES DOWN'!D:D,1,0)</f>
        <v>#N/A</v>
      </c>
    </row>
    <row r="2118" spans="19:19" x14ac:dyDescent="0.3">
      <c r="S2118" s="60" t="e">
        <f>VLOOKUP(D2118,'ALL SITES DOWN'!D:D,1,0)</f>
        <v>#N/A</v>
      </c>
    </row>
    <row r="2119" spans="19:19" x14ac:dyDescent="0.3">
      <c r="S2119" s="60" t="e">
        <f>VLOOKUP(D2119,'ALL SITES DOWN'!D:D,1,0)</f>
        <v>#N/A</v>
      </c>
    </row>
    <row r="2120" spans="19:19" x14ac:dyDescent="0.3">
      <c r="S2120" s="60" t="e">
        <f>VLOOKUP(D2120,'ALL SITES DOWN'!D:D,1,0)</f>
        <v>#N/A</v>
      </c>
    </row>
    <row r="2121" spans="19:19" x14ac:dyDescent="0.3">
      <c r="S2121" s="60" t="e">
        <f>VLOOKUP(D2121,'ALL SITES DOWN'!D:D,1,0)</f>
        <v>#N/A</v>
      </c>
    </row>
    <row r="2122" spans="19:19" x14ac:dyDescent="0.3">
      <c r="S2122" s="60" t="e">
        <f>VLOOKUP(D2122,'ALL SITES DOWN'!D:D,1,0)</f>
        <v>#N/A</v>
      </c>
    </row>
    <row r="2123" spans="19:19" x14ac:dyDescent="0.3">
      <c r="S2123" s="60" t="e">
        <f>VLOOKUP(D2123,'ALL SITES DOWN'!D:D,1,0)</f>
        <v>#N/A</v>
      </c>
    </row>
    <row r="2124" spans="19:19" x14ac:dyDescent="0.3">
      <c r="S2124" s="60" t="e">
        <f>VLOOKUP(D2124,'ALL SITES DOWN'!D:D,1,0)</f>
        <v>#N/A</v>
      </c>
    </row>
    <row r="2125" spans="19:19" x14ac:dyDescent="0.3">
      <c r="S2125" s="60" t="e">
        <f>VLOOKUP(D2125,'ALL SITES DOWN'!D:D,1,0)</f>
        <v>#N/A</v>
      </c>
    </row>
    <row r="2126" spans="19:19" x14ac:dyDescent="0.3">
      <c r="S2126" s="60" t="e">
        <f>VLOOKUP(D2126,'ALL SITES DOWN'!D:D,1,0)</f>
        <v>#N/A</v>
      </c>
    </row>
    <row r="2127" spans="19:19" x14ac:dyDescent="0.3">
      <c r="S2127" s="60" t="e">
        <f>VLOOKUP(D2127,'ALL SITES DOWN'!D:D,1,0)</f>
        <v>#N/A</v>
      </c>
    </row>
    <row r="2128" spans="19:19" x14ac:dyDescent="0.3">
      <c r="S2128" s="60" t="e">
        <f>VLOOKUP(D2128,'ALL SITES DOWN'!D:D,1,0)</f>
        <v>#N/A</v>
      </c>
    </row>
    <row r="2129" spans="19:19" x14ac:dyDescent="0.3">
      <c r="S2129" s="60" t="e">
        <f>VLOOKUP(D2129,'ALL SITES DOWN'!D:D,1,0)</f>
        <v>#N/A</v>
      </c>
    </row>
    <row r="2130" spans="19:19" x14ac:dyDescent="0.3">
      <c r="S2130" s="60" t="e">
        <f>VLOOKUP(D2130,'ALL SITES DOWN'!D:D,1,0)</f>
        <v>#N/A</v>
      </c>
    </row>
    <row r="2131" spans="19:19" x14ac:dyDescent="0.3">
      <c r="S2131" s="60" t="e">
        <f>VLOOKUP(D2131,'ALL SITES DOWN'!D:D,1,0)</f>
        <v>#N/A</v>
      </c>
    </row>
    <row r="2132" spans="19:19" x14ac:dyDescent="0.3">
      <c r="S2132" s="60" t="e">
        <f>VLOOKUP(D2132,'ALL SITES DOWN'!D:D,1,0)</f>
        <v>#N/A</v>
      </c>
    </row>
    <row r="2133" spans="19:19" x14ac:dyDescent="0.3">
      <c r="S2133" s="60" t="e">
        <f>VLOOKUP(D2133,'ALL SITES DOWN'!D:D,1,0)</f>
        <v>#N/A</v>
      </c>
    </row>
    <row r="2134" spans="19:19" x14ac:dyDescent="0.3">
      <c r="S2134" s="60" t="e">
        <f>VLOOKUP(D2134,'ALL SITES DOWN'!D:D,1,0)</f>
        <v>#N/A</v>
      </c>
    </row>
    <row r="2135" spans="19:19" x14ac:dyDescent="0.3">
      <c r="S2135" s="60" t="e">
        <f>VLOOKUP(D2135,'ALL SITES DOWN'!D:D,1,0)</f>
        <v>#N/A</v>
      </c>
    </row>
    <row r="2136" spans="19:19" x14ac:dyDescent="0.3">
      <c r="S2136" s="60" t="e">
        <f>VLOOKUP(D2136,'ALL SITES DOWN'!D:D,1,0)</f>
        <v>#N/A</v>
      </c>
    </row>
    <row r="2137" spans="19:19" x14ac:dyDescent="0.3">
      <c r="S2137" s="60" t="e">
        <f>VLOOKUP(D2137,'ALL SITES DOWN'!D:D,1,0)</f>
        <v>#N/A</v>
      </c>
    </row>
    <row r="2138" spans="19:19" x14ac:dyDescent="0.3">
      <c r="S2138" s="60" t="e">
        <f>VLOOKUP(D2138,'ALL SITES DOWN'!D:D,1,0)</f>
        <v>#N/A</v>
      </c>
    </row>
    <row r="2139" spans="19:19" x14ac:dyDescent="0.3">
      <c r="S2139" s="60" t="e">
        <f>VLOOKUP(D2139,'ALL SITES DOWN'!D:D,1,0)</f>
        <v>#N/A</v>
      </c>
    </row>
    <row r="2140" spans="19:19" x14ac:dyDescent="0.3">
      <c r="S2140" s="60" t="e">
        <f>VLOOKUP(D2140,'ALL SITES DOWN'!D:D,1,0)</f>
        <v>#N/A</v>
      </c>
    </row>
    <row r="2141" spans="19:19" x14ac:dyDescent="0.3">
      <c r="S2141" s="60" t="e">
        <f>VLOOKUP(D2141,'ALL SITES DOWN'!D:D,1,0)</f>
        <v>#N/A</v>
      </c>
    </row>
    <row r="2142" spans="19:19" x14ac:dyDescent="0.3">
      <c r="S2142" s="60" t="e">
        <f>VLOOKUP(D2142,'ALL SITES DOWN'!D:D,1,0)</f>
        <v>#N/A</v>
      </c>
    </row>
    <row r="2143" spans="19:19" x14ac:dyDescent="0.3">
      <c r="S2143" s="60" t="e">
        <f>VLOOKUP(D2143,'ALL SITES DOWN'!D:D,1,0)</f>
        <v>#N/A</v>
      </c>
    </row>
    <row r="2144" spans="19:19" x14ac:dyDescent="0.3">
      <c r="S2144" s="60" t="e">
        <f>VLOOKUP(D2144,'ALL SITES DOWN'!D:D,1,0)</f>
        <v>#N/A</v>
      </c>
    </row>
    <row r="2145" spans="19:19" x14ac:dyDescent="0.3">
      <c r="S2145" s="60" t="e">
        <f>VLOOKUP(D2145,'ALL SITES DOWN'!D:D,1,0)</f>
        <v>#N/A</v>
      </c>
    </row>
    <row r="2146" spans="19:19" x14ac:dyDescent="0.3">
      <c r="S2146" s="60" t="e">
        <f>VLOOKUP(D2146,'ALL SITES DOWN'!D:D,1,0)</f>
        <v>#N/A</v>
      </c>
    </row>
    <row r="2147" spans="19:19" x14ac:dyDescent="0.3">
      <c r="S2147" s="60" t="e">
        <f>VLOOKUP(D2147,'ALL SITES DOWN'!D:D,1,0)</f>
        <v>#N/A</v>
      </c>
    </row>
    <row r="2148" spans="19:19" x14ac:dyDescent="0.3">
      <c r="S2148" s="60" t="e">
        <f>VLOOKUP(D2148,'ALL SITES DOWN'!D:D,1,0)</f>
        <v>#N/A</v>
      </c>
    </row>
    <row r="2149" spans="19:19" x14ac:dyDescent="0.3">
      <c r="S2149" s="60" t="e">
        <f>VLOOKUP(D2149,'ALL SITES DOWN'!D:D,1,0)</f>
        <v>#N/A</v>
      </c>
    </row>
    <row r="2150" spans="19:19" x14ac:dyDescent="0.3">
      <c r="S2150" s="60" t="e">
        <f>VLOOKUP(D2150,'ALL SITES DOWN'!D:D,1,0)</f>
        <v>#N/A</v>
      </c>
    </row>
    <row r="2151" spans="19:19" x14ac:dyDescent="0.3">
      <c r="S2151" s="60" t="e">
        <f>VLOOKUP(D2151,'ALL SITES DOWN'!D:D,1,0)</f>
        <v>#N/A</v>
      </c>
    </row>
    <row r="2152" spans="19:19" x14ac:dyDescent="0.3">
      <c r="S2152" s="60" t="e">
        <f>VLOOKUP(D2152,'ALL SITES DOWN'!D:D,1,0)</f>
        <v>#N/A</v>
      </c>
    </row>
    <row r="2153" spans="19:19" x14ac:dyDescent="0.3">
      <c r="S2153" s="60" t="e">
        <f>VLOOKUP(D2153,'ALL SITES DOWN'!D:D,1,0)</f>
        <v>#N/A</v>
      </c>
    </row>
    <row r="2154" spans="19:19" x14ac:dyDescent="0.3">
      <c r="S2154" s="60" t="e">
        <f>VLOOKUP(D2154,'ALL SITES DOWN'!D:D,1,0)</f>
        <v>#N/A</v>
      </c>
    </row>
    <row r="2155" spans="19:19" x14ac:dyDescent="0.3">
      <c r="S2155" s="60" t="e">
        <f>VLOOKUP(D2155,'ALL SITES DOWN'!D:D,1,0)</f>
        <v>#N/A</v>
      </c>
    </row>
    <row r="2156" spans="19:19" x14ac:dyDescent="0.3">
      <c r="S2156" s="60" t="e">
        <f>VLOOKUP(D2156,'ALL SITES DOWN'!D:D,1,0)</f>
        <v>#N/A</v>
      </c>
    </row>
    <row r="2157" spans="19:19" x14ac:dyDescent="0.3">
      <c r="S2157" s="60" t="e">
        <f>VLOOKUP(D2157,'ALL SITES DOWN'!D:D,1,0)</f>
        <v>#N/A</v>
      </c>
    </row>
    <row r="2158" spans="19:19" x14ac:dyDescent="0.3">
      <c r="S2158" s="60" t="e">
        <f>VLOOKUP(D2158,'ALL SITES DOWN'!D:D,1,0)</f>
        <v>#N/A</v>
      </c>
    </row>
    <row r="2159" spans="19:19" x14ac:dyDescent="0.3">
      <c r="S2159" s="60" t="e">
        <f>VLOOKUP(D2159,'ALL SITES DOWN'!D:D,1,0)</f>
        <v>#N/A</v>
      </c>
    </row>
    <row r="2160" spans="19:19" x14ac:dyDescent="0.3">
      <c r="S2160" s="60" t="e">
        <f>VLOOKUP(D2160,'ALL SITES DOWN'!D:D,1,0)</f>
        <v>#N/A</v>
      </c>
    </row>
    <row r="2161" spans="19:19" x14ac:dyDescent="0.3">
      <c r="S2161" s="60" t="e">
        <f>VLOOKUP(D2161,'ALL SITES DOWN'!D:D,1,0)</f>
        <v>#N/A</v>
      </c>
    </row>
    <row r="2162" spans="19:19" x14ac:dyDescent="0.3">
      <c r="S2162" s="60" t="e">
        <f>VLOOKUP(D2162,'ALL SITES DOWN'!D:D,1,0)</f>
        <v>#N/A</v>
      </c>
    </row>
    <row r="2163" spans="19:19" x14ac:dyDescent="0.3">
      <c r="S2163" s="60" t="e">
        <f>VLOOKUP(D2163,'ALL SITES DOWN'!D:D,1,0)</f>
        <v>#N/A</v>
      </c>
    </row>
    <row r="2164" spans="19:19" x14ac:dyDescent="0.3">
      <c r="S2164" s="60" t="e">
        <f>VLOOKUP(D2164,'ALL SITES DOWN'!D:D,1,0)</f>
        <v>#N/A</v>
      </c>
    </row>
    <row r="2165" spans="19:19" x14ac:dyDescent="0.3">
      <c r="S2165" s="60" t="e">
        <f>VLOOKUP(D2165,'ALL SITES DOWN'!D:D,1,0)</f>
        <v>#N/A</v>
      </c>
    </row>
    <row r="2166" spans="19:19" x14ac:dyDescent="0.3">
      <c r="S2166" s="60" t="e">
        <f>VLOOKUP(D2166,'ALL SITES DOWN'!D:D,1,0)</f>
        <v>#N/A</v>
      </c>
    </row>
    <row r="2167" spans="19:19" x14ac:dyDescent="0.3">
      <c r="S2167" s="60" t="e">
        <f>VLOOKUP(D2167,'ALL SITES DOWN'!D:D,1,0)</f>
        <v>#N/A</v>
      </c>
    </row>
    <row r="2168" spans="19:19" x14ac:dyDescent="0.3">
      <c r="S2168" s="60" t="e">
        <f>VLOOKUP(D2168,'ALL SITES DOWN'!D:D,1,0)</f>
        <v>#N/A</v>
      </c>
    </row>
    <row r="2169" spans="19:19" x14ac:dyDescent="0.3">
      <c r="S2169" s="60" t="e">
        <f>VLOOKUP(D2169,'ALL SITES DOWN'!D:D,1,0)</f>
        <v>#N/A</v>
      </c>
    </row>
    <row r="2170" spans="19:19" x14ac:dyDescent="0.3">
      <c r="S2170" s="60" t="e">
        <f>VLOOKUP(D2170,'ALL SITES DOWN'!D:D,1,0)</f>
        <v>#N/A</v>
      </c>
    </row>
    <row r="2171" spans="19:19" x14ac:dyDescent="0.3">
      <c r="S2171" s="60" t="e">
        <f>VLOOKUP(D2171,'ALL SITES DOWN'!D:D,1,0)</f>
        <v>#N/A</v>
      </c>
    </row>
    <row r="2172" spans="19:19" x14ac:dyDescent="0.3">
      <c r="S2172" s="60" t="e">
        <f>VLOOKUP(D2172,'ALL SITES DOWN'!D:D,1,0)</f>
        <v>#N/A</v>
      </c>
    </row>
    <row r="2173" spans="19:19" x14ac:dyDescent="0.3">
      <c r="S2173" s="60" t="e">
        <f>VLOOKUP(D2173,'ALL SITES DOWN'!D:D,1,0)</f>
        <v>#N/A</v>
      </c>
    </row>
    <row r="2174" spans="19:19" x14ac:dyDescent="0.3">
      <c r="S2174" s="60" t="e">
        <f>VLOOKUP(D2174,'ALL SITES DOWN'!D:D,1,0)</f>
        <v>#N/A</v>
      </c>
    </row>
    <row r="2175" spans="19:19" x14ac:dyDescent="0.3">
      <c r="S2175" s="60" t="e">
        <f>VLOOKUP(D2175,'ALL SITES DOWN'!D:D,1,0)</f>
        <v>#N/A</v>
      </c>
    </row>
    <row r="2176" spans="19:19" x14ac:dyDescent="0.3">
      <c r="S2176" s="60" t="e">
        <f>VLOOKUP(D2176,'ALL SITES DOWN'!D:D,1,0)</f>
        <v>#N/A</v>
      </c>
    </row>
    <row r="2177" spans="19:19" x14ac:dyDescent="0.3">
      <c r="S2177" s="60" t="e">
        <f>VLOOKUP(D2177,'ALL SITES DOWN'!D:D,1,0)</f>
        <v>#N/A</v>
      </c>
    </row>
    <row r="2178" spans="19:19" x14ac:dyDescent="0.3">
      <c r="S2178" s="60" t="e">
        <f>VLOOKUP(D2178,'ALL SITES DOWN'!D:D,1,0)</f>
        <v>#N/A</v>
      </c>
    </row>
    <row r="2179" spans="19:19" x14ac:dyDescent="0.3">
      <c r="S2179" s="60" t="e">
        <f>VLOOKUP(D2179,'ALL SITES DOWN'!D:D,1,0)</f>
        <v>#N/A</v>
      </c>
    </row>
    <row r="2180" spans="19:19" x14ac:dyDescent="0.3">
      <c r="S2180" s="60" t="e">
        <f>VLOOKUP(D2180,'ALL SITES DOWN'!D:D,1,0)</f>
        <v>#N/A</v>
      </c>
    </row>
    <row r="2181" spans="19:19" x14ac:dyDescent="0.3">
      <c r="S2181" s="60" t="e">
        <f>VLOOKUP(D2181,'ALL SITES DOWN'!D:D,1,0)</f>
        <v>#N/A</v>
      </c>
    </row>
    <row r="2182" spans="19:19" x14ac:dyDescent="0.3">
      <c r="S2182" s="60" t="e">
        <f>VLOOKUP(D2182,'ALL SITES DOWN'!D:D,1,0)</f>
        <v>#N/A</v>
      </c>
    </row>
    <row r="2183" spans="19:19" x14ac:dyDescent="0.3">
      <c r="S2183" s="60" t="e">
        <f>VLOOKUP(D2183,'ALL SITES DOWN'!D:D,1,0)</f>
        <v>#N/A</v>
      </c>
    </row>
    <row r="2184" spans="19:19" x14ac:dyDescent="0.3">
      <c r="S2184" s="60" t="e">
        <f>VLOOKUP(D2184,'ALL SITES DOWN'!D:D,1,0)</f>
        <v>#N/A</v>
      </c>
    </row>
    <row r="2185" spans="19:19" x14ac:dyDescent="0.3">
      <c r="S2185" s="60" t="e">
        <f>VLOOKUP(D2185,'ALL SITES DOWN'!D:D,1,0)</f>
        <v>#N/A</v>
      </c>
    </row>
    <row r="2186" spans="19:19" x14ac:dyDescent="0.3">
      <c r="S2186" s="60" t="e">
        <f>VLOOKUP(D2186,'ALL SITES DOWN'!D:D,1,0)</f>
        <v>#N/A</v>
      </c>
    </row>
    <row r="2187" spans="19:19" x14ac:dyDescent="0.3">
      <c r="S2187" s="60" t="e">
        <f>VLOOKUP(D2187,'ALL SITES DOWN'!D:D,1,0)</f>
        <v>#N/A</v>
      </c>
    </row>
    <row r="2188" spans="19:19" x14ac:dyDescent="0.3">
      <c r="S2188" s="60" t="e">
        <f>VLOOKUP(D2188,'ALL SITES DOWN'!D:D,1,0)</f>
        <v>#N/A</v>
      </c>
    </row>
    <row r="2189" spans="19:19" x14ac:dyDescent="0.3">
      <c r="S2189" s="60" t="e">
        <f>VLOOKUP(D2189,'ALL SITES DOWN'!D:D,1,0)</f>
        <v>#N/A</v>
      </c>
    </row>
    <row r="2190" spans="19:19" x14ac:dyDescent="0.3">
      <c r="S2190" s="60" t="e">
        <f>VLOOKUP(D2190,'ALL SITES DOWN'!D:D,1,0)</f>
        <v>#N/A</v>
      </c>
    </row>
    <row r="2191" spans="19:19" x14ac:dyDescent="0.3">
      <c r="S2191" s="60" t="e">
        <f>VLOOKUP(D2191,'ALL SITES DOWN'!D:D,1,0)</f>
        <v>#N/A</v>
      </c>
    </row>
    <row r="2192" spans="19:19" x14ac:dyDescent="0.3">
      <c r="S2192" s="60" t="e">
        <f>VLOOKUP(D2192,'ALL SITES DOWN'!D:D,1,0)</f>
        <v>#N/A</v>
      </c>
    </row>
    <row r="2193" spans="19:19" x14ac:dyDescent="0.3">
      <c r="S2193" s="60" t="e">
        <f>VLOOKUP(D2193,'ALL SITES DOWN'!D:D,1,0)</f>
        <v>#N/A</v>
      </c>
    </row>
    <row r="2194" spans="19:19" x14ac:dyDescent="0.3">
      <c r="S2194" s="60" t="e">
        <f>VLOOKUP(D2194,'ALL SITES DOWN'!D:D,1,0)</f>
        <v>#N/A</v>
      </c>
    </row>
    <row r="2195" spans="19:19" x14ac:dyDescent="0.3">
      <c r="S2195" s="60" t="e">
        <f>VLOOKUP(D2195,'ALL SITES DOWN'!D:D,1,0)</f>
        <v>#N/A</v>
      </c>
    </row>
    <row r="2196" spans="19:19" x14ac:dyDescent="0.3">
      <c r="S2196" s="60" t="e">
        <f>VLOOKUP(D2196,'ALL SITES DOWN'!D:D,1,0)</f>
        <v>#N/A</v>
      </c>
    </row>
    <row r="2197" spans="19:19" x14ac:dyDescent="0.3">
      <c r="S2197" s="60" t="e">
        <f>VLOOKUP(D2197,'ALL SITES DOWN'!D:D,1,0)</f>
        <v>#N/A</v>
      </c>
    </row>
    <row r="2198" spans="19:19" x14ac:dyDescent="0.3">
      <c r="S2198" s="60" t="e">
        <f>VLOOKUP(D2198,'ALL SITES DOWN'!D:D,1,0)</f>
        <v>#N/A</v>
      </c>
    </row>
    <row r="2199" spans="19:19" x14ac:dyDescent="0.3">
      <c r="S2199" s="60" t="e">
        <f>VLOOKUP(D2199,'ALL SITES DOWN'!D:D,1,0)</f>
        <v>#N/A</v>
      </c>
    </row>
    <row r="2200" spans="19:19" x14ac:dyDescent="0.3">
      <c r="S2200" s="60" t="e">
        <f>VLOOKUP(D2200,'ALL SITES DOWN'!D:D,1,0)</f>
        <v>#N/A</v>
      </c>
    </row>
    <row r="2201" spans="19:19" x14ac:dyDescent="0.3">
      <c r="S2201" s="60" t="e">
        <f>VLOOKUP(D2201,'ALL SITES DOWN'!D:D,1,0)</f>
        <v>#N/A</v>
      </c>
    </row>
    <row r="2202" spans="19:19" x14ac:dyDescent="0.3">
      <c r="S2202" s="60" t="e">
        <f>VLOOKUP(D2202,'ALL SITES DOWN'!D:D,1,0)</f>
        <v>#N/A</v>
      </c>
    </row>
    <row r="2203" spans="19:19" x14ac:dyDescent="0.3">
      <c r="S2203" s="60" t="e">
        <f>VLOOKUP(D2203,'ALL SITES DOWN'!D:D,1,0)</f>
        <v>#N/A</v>
      </c>
    </row>
    <row r="2204" spans="19:19" x14ac:dyDescent="0.3">
      <c r="S2204" s="60" t="e">
        <f>VLOOKUP(D2204,'ALL SITES DOWN'!D:D,1,0)</f>
        <v>#N/A</v>
      </c>
    </row>
    <row r="2205" spans="19:19" x14ac:dyDescent="0.3">
      <c r="S2205" s="60" t="e">
        <f>VLOOKUP(D2205,'ALL SITES DOWN'!D:D,1,0)</f>
        <v>#N/A</v>
      </c>
    </row>
    <row r="2206" spans="19:19" x14ac:dyDescent="0.3">
      <c r="S2206" s="60" t="e">
        <f>VLOOKUP(D2206,'ALL SITES DOWN'!D:D,1,0)</f>
        <v>#N/A</v>
      </c>
    </row>
    <row r="2207" spans="19:19" x14ac:dyDescent="0.3">
      <c r="S2207" s="60" t="e">
        <f>VLOOKUP(D2207,'ALL SITES DOWN'!D:D,1,0)</f>
        <v>#N/A</v>
      </c>
    </row>
    <row r="2208" spans="19:19" x14ac:dyDescent="0.3">
      <c r="S2208" s="60" t="e">
        <f>VLOOKUP(D2208,'ALL SITES DOWN'!D:D,1,0)</f>
        <v>#N/A</v>
      </c>
    </row>
    <row r="2209" spans="19:19" x14ac:dyDescent="0.3">
      <c r="S2209" s="60" t="e">
        <f>VLOOKUP(D2209,'ALL SITES DOWN'!D:D,1,0)</f>
        <v>#N/A</v>
      </c>
    </row>
    <row r="2210" spans="19:19" x14ac:dyDescent="0.3">
      <c r="S2210" s="60" t="e">
        <f>VLOOKUP(D2210,'ALL SITES DOWN'!D:D,1,0)</f>
        <v>#N/A</v>
      </c>
    </row>
    <row r="2211" spans="19:19" x14ac:dyDescent="0.3">
      <c r="S2211" s="60" t="e">
        <f>VLOOKUP(D2211,'ALL SITES DOWN'!D:D,1,0)</f>
        <v>#N/A</v>
      </c>
    </row>
    <row r="2212" spans="19:19" x14ac:dyDescent="0.3">
      <c r="S2212" s="60" t="e">
        <f>VLOOKUP(D2212,'ALL SITES DOWN'!D:D,1,0)</f>
        <v>#N/A</v>
      </c>
    </row>
    <row r="2213" spans="19:19" x14ac:dyDescent="0.3">
      <c r="S2213" s="60" t="e">
        <f>VLOOKUP(D2213,'ALL SITES DOWN'!D:D,1,0)</f>
        <v>#N/A</v>
      </c>
    </row>
    <row r="2214" spans="19:19" x14ac:dyDescent="0.3">
      <c r="S2214" s="60" t="e">
        <f>VLOOKUP(D2214,'ALL SITES DOWN'!D:D,1,0)</f>
        <v>#N/A</v>
      </c>
    </row>
    <row r="2215" spans="19:19" x14ac:dyDescent="0.3">
      <c r="S2215" s="60" t="e">
        <f>VLOOKUP(D2215,'ALL SITES DOWN'!D:D,1,0)</f>
        <v>#N/A</v>
      </c>
    </row>
    <row r="2216" spans="19:19" x14ac:dyDescent="0.3">
      <c r="S2216" s="60" t="e">
        <f>VLOOKUP(D2216,'ALL SITES DOWN'!D:D,1,0)</f>
        <v>#N/A</v>
      </c>
    </row>
    <row r="2217" spans="19:19" x14ac:dyDescent="0.3">
      <c r="S2217" s="60" t="e">
        <f>VLOOKUP(D2217,'ALL SITES DOWN'!D:D,1,0)</f>
        <v>#N/A</v>
      </c>
    </row>
    <row r="2218" spans="19:19" x14ac:dyDescent="0.3">
      <c r="S2218" s="60" t="e">
        <f>VLOOKUP(D2218,'ALL SITES DOWN'!D:D,1,0)</f>
        <v>#N/A</v>
      </c>
    </row>
    <row r="2219" spans="19:19" x14ac:dyDescent="0.3">
      <c r="S2219" s="60" t="e">
        <f>VLOOKUP(D2219,'ALL SITES DOWN'!D:D,1,0)</f>
        <v>#N/A</v>
      </c>
    </row>
    <row r="2220" spans="19:19" x14ac:dyDescent="0.3">
      <c r="S2220" s="60" t="e">
        <f>VLOOKUP(D2220,'ALL SITES DOWN'!D:D,1,0)</f>
        <v>#N/A</v>
      </c>
    </row>
    <row r="2221" spans="19:19" x14ac:dyDescent="0.3">
      <c r="S2221" s="60" t="e">
        <f>VLOOKUP(D2221,'ALL SITES DOWN'!D:D,1,0)</f>
        <v>#N/A</v>
      </c>
    </row>
    <row r="2222" spans="19:19" x14ac:dyDescent="0.3">
      <c r="S2222" s="60" t="e">
        <f>VLOOKUP(D2222,'ALL SITES DOWN'!D:D,1,0)</f>
        <v>#N/A</v>
      </c>
    </row>
    <row r="2223" spans="19:19" x14ac:dyDescent="0.3">
      <c r="S2223" s="60" t="e">
        <f>VLOOKUP(D2223,'ALL SITES DOWN'!D:D,1,0)</f>
        <v>#N/A</v>
      </c>
    </row>
    <row r="2224" spans="19:19" x14ac:dyDescent="0.3">
      <c r="S2224" s="60" t="e">
        <f>VLOOKUP(D2224,'ALL SITES DOWN'!D:D,1,0)</f>
        <v>#N/A</v>
      </c>
    </row>
    <row r="2225" spans="19:19" x14ac:dyDescent="0.3">
      <c r="S2225" s="60" t="e">
        <f>VLOOKUP(D2225,'ALL SITES DOWN'!D:D,1,0)</f>
        <v>#N/A</v>
      </c>
    </row>
    <row r="2226" spans="19:19" x14ac:dyDescent="0.3">
      <c r="S2226" s="60" t="e">
        <f>VLOOKUP(D2226,'ALL SITES DOWN'!D:D,1,0)</f>
        <v>#N/A</v>
      </c>
    </row>
    <row r="2227" spans="19:19" x14ac:dyDescent="0.3">
      <c r="S2227" s="60" t="e">
        <f>VLOOKUP(D2227,'ALL SITES DOWN'!D:D,1,0)</f>
        <v>#N/A</v>
      </c>
    </row>
    <row r="2228" spans="19:19" x14ac:dyDescent="0.3">
      <c r="S2228" s="60" t="e">
        <f>VLOOKUP(D2228,'ALL SITES DOWN'!D:D,1,0)</f>
        <v>#N/A</v>
      </c>
    </row>
    <row r="2229" spans="19:19" x14ac:dyDescent="0.3">
      <c r="S2229" s="60" t="e">
        <f>VLOOKUP(D2229,'ALL SITES DOWN'!D:D,1,0)</f>
        <v>#N/A</v>
      </c>
    </row>
    <row r="2230" spans="19:19" x14ac:dyDescent="0.3">
      <c r="S2230" s="60" t="e">
        <f>VLOOKUP(D2230,'ALL SITES DOWN'!D:D,1,0)</f>
        <v>#N/A</v>
      </c>
    </row>
    <row r="2231" spans="19:19" x14ac:dyDescent="0.3">
      <c r="S2231" s="60" t="e">
        <f>VLOOKUP(D2231,'ALL SITES DOWN'!D:D,1,0)</f>
        <v>#N/A</v>
      </c>
    </row>
    <row r="2232" spans="19:19" x14ac:dyDescent="0.3">
      <c r="S2232" s="60" t="e">
        <f>VLOOKUP(D2232,'ALL SITES DOWN'!D:D,1,0)</f>
        <v>#N/A</v>
      </c>
    </row>
    <row r="2233" spans="19:19" x14ac:dyDescent="0.3">
      <c r="S2233" s="60" t="e">
        <f>VLOOKUP(D2233,'ALL SITES DOWN'!D:D,1,0)</f>
        <v>#N/A</v>
      </c>
    </row>
    <row r="2234" spans="19:19" x14ac:dyDescent="0.3">
      <c r="S2234" s="60" t="e">
        <f>VLOOKUP(D2234,'ALL SITES DOWN'!D:D,1,0)</f>
        <v>#N/A</v>
      </c>
    </row>
    <row r="2235" spans="19:19" x14ac:dyDescent="0.3">
      <c r="S2235" s="60" t="e">
        <f>VLOOKUP(D2235,'ALL SITES DOWN'!D:D,1,0)</f>
        <v>#N/A</v>
      </c>
    </row>
    <row r="2236" spans="19:19" x14ac:dyDescent="0.3">
      <c r="S2236" s="60" t="e">
        <f>VLOOKUP(D2236,'ALL SITES DOWN'!D:D,1,0)</f>
        <v>#N/A</v>
      </c>
    </row>
    <row r="2237" spans="19:19" x14ac:dyDescent="0.3">
      <c r="S2237" s="60" t="e">
        <f>VLOOKUP(D2237,'ALL SITES DOWN'!D:D,1,0)</f>
        <v>#N/A</v>
      </c>
    </row>
    <row r="2238" spans="19:19" x14ac:dyDescent="0.3">
      <c r="S2238" s="60" t="e">
        <f>VLOOKUP(D2238,'ALL SITES DOWN'!D:D,1,0)</f>
        <v>#N/A</v>
      </c>
    </row>
    <row r="2239" spans="19:19" x14ac:dyDescent="0.3">
      <c r="S2239" s="60" t="e">
        <f>VLOOKUP(D2239,'ALL SITES DOWN'!D:D,1,0)</f>
        <v>#N/A</v>
      </c>
    </row>
    <row r="2240" spans="19:19" x14ac:dyDescent="0.3">
      <c r="S2240" s="60" t="e">
        <f>VLOOKUP(D2240,'ALL SITES DOWN'!D:D,1,0)</f>
        <v>#N/A</v>
      </c>
    </row>
    <row r="2241" spans="19:19" x14ac:dyDescent="0.3">
      <c r="S2241" s="60" t="e">
        <f>VLOOKUP(D2241,'ALL SITES DOWN'!D:D,1,0)</f>
        <v>#N/A</v>
      </c>
    </row>
    <row r="2242" spans="19:19" x14ac:dyDescent="0.3">
      <c r="S2242" s="60" t="e">
        <f>VLOOKUP(D2242,'ALL SITES DOWN'!D:D,1,0)</f>
        <v>#N/A</v>
      </c>
    </row>
    <row r="2243" spans="19:19" x14ac:dyDescent="0.3">
      <c r="S2243" s="60" t="e">
        <f>VLOOKUP(D2243,'ALL SITES DOWN'!D:D,1,0)</f>
        <v>#N/A</v>
      </c>
    </row>
    <row r="2244" spans="19:19" x14ac:dyDescent="0.3">
      <c r="S2244" s="60" t="e">
        <f>VLOOKUP(D2244,'ALL SITES DOWN'!D:D,1,0)</f>
        <v>#N/A</v>
      </c>
    </row>
    <row r="2245" spans="19:19" x14ac:dyDescent="0.3">
      <c r="S2245" s="60" t="e">
        <f>VLOOKUP(D2245,'ALL SITES DOWN'!D:D,1,0)</f>
        <v>#N/A</v>
      </c>
    </row>
    <row r="2246" spans="19:19" x14ac:dyDescent="0.3">
      <c r="S2246" s="60" t="e">
        <f>VLOOKUP(D2246,'ALL SITES DOWN'!D:D,1,0)</f>
        <v>#N/A</v>
      </c>
    </row>
    <row r="2247" spans="19:19" x14ac:dyDescent="0.3">
      <c r="S2247" s="60" t="e">
        <f>VLOOKUP(D2247,'ALL SITES DOWN'!D:D,1,0)</f>
        <v>#N/A</v>
      </c>
    </row>
    <row r="2248" spans="19:19" x14ac:dyDescent="0.3">
      <c r="S2248" s="60" t="e">
        <f>VLOOKUP(D2248,'ALL SITES DOWN'!D:D,1,0)</f>
        <v>#N/A</v>
      </c>
    </row>
    <row r="2249" spans="19:19" x14ac:dyDescent="0.3">
      <c r="S2249" s="60" t="e">
        <f>VLOOKUP(D2249,'ALL SITES DOWN'!D:D,1,0)</f>
        <v>#N/A</v>
      </c>
    </row>
    <row r="2250" spans="19:19" x14ac:dyDescent="0.3">
      <c r="S2250" s="60" t="e">
        <f>VLOOKUP(D2250,'ALL SITES DOWN'!D:D,1,0)</f>
        <v>#N/A</v>
      </c>
    </row>
    <row r="2251" spans="19:19" x14ac:dyDescent="0.3">
      <c r="S2251" s="60" t="e">
        <f>VLOOKUP(D2251,'ALL SITES DOWN'!D:D,1,0)</f>
        <v>#N/A</v>
      </c>
    </row>
    <row r="2252" spans="19:19" x14ac:dyDescent="0.3">
      <c r="S2252" s="60" t="e">
        <f>VLOOKUP(D2252,'ALL SITES DOWN'!D:D,1,0)</f>
        <v>#N/A</v>
      </c>
    </row>
    <row r="2253" spans="19:19" x14ac:dyDescent="0.3">
      <c r="S2253" s="60" t="e">
        <f>VLOOKUP(D2253,'ALL SITES DOWN'!D:D,1,0)</f>
        <v>#N/A</v>
      </c>
    </row>
    <row r="2254" spans="19:19" x14ac:dyDescent="0.3">
      <c r="S2254" s="60" t="e">
        <f>VLOOKUP(D2254,'ALL SITES DOWN'!D:D,1,0)</f>
        <v>#N/A</v>
      </c>
    </row>
    <row r="2255" spans="19:19" x14ac:dyDescent="0.3">
      <c r="S2255" s="60" t="e">
        <f>VLOOKUP(D2255,'ALL SITES DOWN'!D:D,1,0)</f>
        <v>#N/A</v>
      </c>
    </row>
    <row r="2256" spans="19:19" x14ac:dyDescent="0.3">
      <c r="S2256" s="60" t="e">
        <f>VLOOKUP(D2256,'ALL SITES DOWN'!D:D,1,0)</f>
        <v>#N/A</v>
      </c>
    </row>
    <row r="2257" spans="19:19" x14ac:dyDescent="0.3">
      <c r="S2257" s="60" t="e">
        <f>VLOOKUP(D2257,'ALL SITES DOWN'!D:D,1,0)</f>
        <v>#N/A</v>
      </c>
    </row>
    <row r="2258" spans="19:19" x14ac:dyDescent="0.3">
      <c r="S2258" s="60" t="e">
        <f>VLOOKUP(D2258,'ALL SITES DOWN'!D:D,1,0)</f>
        <v>#N/A</v>
      </c>
    </row>
    <row r="2259" spans="19:19" x14ac:dyDescent="0.3">
      <c r="S2259" s="60" t="e">
        <f>VLOOKUP(D2259,'ALL SITES DOWN'!D:D,1,0)</f>
        <v>#N/A</v>
      </c>
    </row>
    <row r="2260" spans="19:19" x14ac:dyDescent="0.3">
      <c r="S2260" s="60" t="e">
        <f>VLOOKUP(D2260,'ALL SITES DOWN'!D:D,1,0)</f>
        <v>#N/A</v>
      </c>
    </row>
    <row r="2261" spans="19:19" x14ac:dyDescent="0.3">
      <c r="S2261" s="60" t="e">
        <f>VLOOKUP(D2261,'ALL SITES DOWN'!D:D,1,0)</f>
        <v>#N/A</v>
      </c>
    </row>
    <row r="2262" spans="19:19" x14ac:dyDescent="0.3">
      <c r="S2262" s="60" t="e">
        <f>VLOOKUP(D2262,'ALL SITES DOWN'!D:D,1,0)</f>
        <v>#N/A</v>
      </c>
    </row>
    <row r="2263" spans="19:19" x14ac:dyDescent="0.3">
      <c r="S2263" s="60" t="e">
        <f>VLOOKUP(D2263,'ALL SITES DOWN'!D:D,1,0)</f>
        <v>#N/A</v>
      </c>
    </row>
    <row r="2264" spans="19:19" x14ac:dyDescent="0.3">
      <c r="S2264" s="60" t="e">
        <f>VLOOKUP(D2264,'ALL SITES DOWN'!D:D,1,0)</f>
        <v>#N/A</v>
      </c>
    </row>
    <row r="2265" spans="19:19" x14ac:dyDescent="0.3">
      <c r="S2265" s="60" t="e">
        <f>VLOOKUP(D2265,'ALL SITES DOWN'!D:D,1,0)</f>
        <v>#N/A</v>
      </c>
    </row>
    <row r="2266" spans="19:19" x14ac:dyDescent="0.3">
      <c r="S2266" s="60" t="e">
        <f>VLOOKUP(D2266,'ALL SITES DOWN'!D:D,1,0)</f>
        <v>#N/A</v>
      </c>
    </row>
    <row r="2267" spans="19:19" x14ac:dyDescent="0.3">
      <c r="S2267" s="60" t="e">
        <f>VLOOKUP(D2267,'ALL SITES DOWN'!D:D,1,0)</f>
        <v>#N/A</v>
      </c>
    </row>
    <row r="2268" spans="19:19" x14ac:dyDescent="0.3">
      <c r="S2268" s="60" t="e">
        <f>VLOOKUP(D2268,'ALL SITES DOWN'!D:D,1,0)</f>
        <v>#N/A</v>
      </c>
    </row>
    <row r="2269" spans="19:19" x14ac:dyDescent="0.3">
      <c r="S2269" s="60" t="e">
        <f>VLOOKUP(D2269,'ALL SITES DOWN'!D:D,1,0)</f>
        <v>#N/A</v>
      </c>
    </row>
    <row r="2270" spans="19:19" x14ac:dyDescent="0.3">
      <c r="S2270" s="60" t="e">
        <f>VLOOKUP(D2270,'ALL SITES DOWN'!D:D,1,0)</f>
        <v>#N/A</v>
      </c>
    </row>
    <row r="2271" spans="19:19" x14ac:dyDescent="0.3">
      <c r="S2271" s="60" t="e">
        <f>VLOOKUP(D2271,'ALL SITES DOWN'!D:D,1,0)</f>
        <v>#N/A</v>
      </c>
    </row>
    <row r="2272" spans="19:19" x14ac:dyDescent="0.3">
      <c r="S2272" s="60" t="e">
        <f>VLOOKUP(D2272,'ALL SITES DOWN'!D:D,1,0)</f>
        <v>#N/A</v>
      </c>
    </row>
    <row r="2273" spans="19:19" x14ac:dyDescent="0.3">
      <c r="S2273" s="60" t="e">
        <f>VLOOKUP(D2273,'ALL SITES DOWN'!D:D,1,0)</f>
        <v>#N/A</v>
      </c>
    </row>
    <row r="2274" spans="19:19" x14ac:dyDescent="0.3">
      <c r="S2274" s="60" t="e">
        <f>VLOOKUP(D2274,'ALL SITES DOWN'!D:D,1,0)</f>
        <v>#N/A</v>
      </c>
    </row>
    <row r="2275" spans="19:19" x14ac:dyDescent="0.3">
      <c r="S2275" s="60" t="e">
        <f>VLOOKUP(D2275,'ALL SITES DOWN'!D:D,1,0)</f>
        <v>#N/A</v>
      </c>
    </row>
    <row r="2276" spans="19:19" x14ac:dyDescent="0.3">
      <c r="S2276" s="60" t="e">
        <f>VLOOKUP(D2276,'ALL SITES DOWN'!D:D,1,0)</f>
        <v>#N/A</v>
      </c>
    </row>
    <row r="2277" spans="19:19" x14ac:dyDescent="0.3">
      <c r="S2277" s="60" t="e">
        <f>VLOOKUP(D2277,'ALL SITES DOWN'!D:D,1,0)</f>
        <v>#N/A</v>
      </c>
    </row>
    <row r="2278" spans="19:19" x14ac:dyDescent="0.3">
      <c r="S2278" s="60" t="e">
        <f>VLOOKUP(D2278,'ALL SITES DOWN'!D:D,1,0)</f>
        <v>#N/A</v>
      </c>
    </row>
    <row r="2279" spans="19:19" x14ac:dyDescent="0.3">
      <c r="S2279" s="60" t="e">
        <f>VLOOKUP(D2279,'ALL SITES DOWN'!D:D,1,0)</f>
        <v>#N/A</v>
      </c>
    </row>
    <row r="2280" spans="19:19" x14ac:dyDescent="0.3">
      <c r="S2280" s="60" t="e">
        <f>VLOOKUP(D2280,'ALL SITES DOWN'!D:D,1,0)</f>
        <v>#N/A</v>
      </c>
    </row>
    <row r="2281" spans="19:19" x14ac:dyDescent="0.3">
      <c r="S2281" s="60" t="e">
        <f>VLOOKUP(D2281,'ALL SITES DOWN'!D:D,1,0)</f>
        <v>#N/A</v>
      </c>
    </row>
    <row r="2282" spans="19:19" x14ac:dyDescent="0.3">
      <c r="S2282" s="60" t="e">
        <f>VLOOKUP(D2282,'ALL SITES DOWN'!D:D,1,0)</f>
        <v>#N/A</v>
      </c>
    </row>
    <row r="2283" spans="19:19" x14ac:dyDescent="0.3">
      <c r="S2283" s="60" t="e">
        <f>VLOOKUP(D2283,'ALL SITES DOWN'!D:D,1,0)</f>
        <v>#N/A</v>
      </c>
    </row>
    <row r="2284" spans="19:19" x14ac:dyDescent="0.3">
      <c r="S2284" s="60" t="e">
        <f>VLOOKUP(D2284,'ALL SITES DOWN'!D:D,1,0)</f>
        <v>#N/A</v>
      </c>
    </row>
    <row r="2285" spans="19:19" x14ac:dyDescent="0.3">
      <c r="S2285" s="60" t="e">
        <f>VLOOKUP(D2285,'ALL SITES DOWN'!D:D,1,0)</f>
        <v>#N/A</v>
      </c>
    </row>
    <row r="2286" spans="19:19" x14ac:dyDescent="0.3">
      <c r="S2286" s="60" t="e">
        <f>VLOOKUP(D2286,'ALL SITES DOWN'!D:D,1,0)</f>
        <v>#N/A</v>
      </c>
    </row>
    <row r="2287" spans="19:19" x14ac:dyDescent="0.3">
      <c r="S2287" s="60" t="e">
        <f>VLOOKUP(D2287,'ALL SITES DOWN'!D:D,1,0)</f>
        <v>#N/A</v>
      </c>
    </row>
    <row r="2288" spans="19:19" x14ac:dyDescent="0.3">
      <c r="S2288" s="60" t="e">
        <f>VLOOKUP(D2288,'ALL SITES DOWN'!D:D,1,0)</f>
        <v>#N/A</v>
      </c>
    </row>
    <row r="2289" spans="19:19" x14ac:dyDescent="0.3">
      <c r="S2289" s="60" t="e">
        <f>VLOOKUP(D2289,'ALL SITES DOWN'!D:D,1,0)</f>
        <v>#N/A</v>
      </c>
    </row>
    <row r="2290" spans="19:19" x14ac:dyDescent="0.3">
      <c r="S2290" s="60" t="e">
        <f>VLOOKUP(D2290,'ALL SITES DOWN'!D:D,1,0)</f>
        <v>#N/A</v>
      </c>
    </row>
    <row r="2291" spans="19:19" x14ac:dyDescent="0.3">
      <c r="S2291" s="60" t="e">
        <f>VLOOKUP(D2291,'ALL SITES DOWN'!D:D,1,0)</f>
        <v>#N/A</v>
      </c>
    </row>
    <row r="2292" spans="19:19" x14ac:dyDescent="0.3">
      <c r="S2292" s="60" t="e">
        <f>VLOOKUP(D2292,'ALL SITES DOWN'!D:D,1,0)</f>
        <v>#N/A</v>
      </c>
    </row>
    <row r="2293" spans="19:19" x14ac:dyDescent="0.3">
      <c r="S2293" s="60" t="e">
        <f>VLOOKUP(D2293,'ALL SITES DOWN'!D:D,1,0)</f>
        <v>#N/A</v>
      </c>
    </row>
    <row r="2294" spans="19:19" x14ac:dyDescent="0.3">
      <c r="S2294" s="60" t="e">
        <f>VLOOKUP(D2294,'ALL SITES DOWN'!D:D,1,0)</f>
        <v>#N/A</v>
      </c>
    </row>
    <row r="2295" spans="19:19" x14ac:dyDescent="0.3">
      <c r="S2295" s="60" t="e">
        <f>VLOOKUP(D2295,'ALL SITES DOWN'!D:D,1,0)</f>
        <v>#N/A</v>
      </c>
    </row>
    <row r="2296" spans="19:19" x14ac:dyDescent="0.3">
      <c r="S2296" s="60" t="e">
        <f>VLOOKUP(D2296,'ALL SITES DOWN'!D:D,1,0)</f>
        <v>#N/A</v>
      </c>
    </row>
    <row r="2297" spans="19:19" x14ac:dyDescent="0.3">
      <c r="S2297" s="60" t="e">
        <f>VLOOKUP(D2297,'ALL SITES DOWN'!D:D,1,0)</f>
        <v>#N/A</v>
      </c>
    </row>
    <row r="2298" spans="19:19" x14ac:dyDescent="0.3">
      <c r="S2298" s="60" t="e">
        <f>VLOOKUP(D2298,'ALL SITES DOWN'!D:D,1,0)</f>
        <v>#N/A</v>
      </c>
    </row>
    <row r="2299" spans="19:19" x14ac:dyDescent="0.3">
      <c r="S2299" s="60" t="e">
        <f>VLOOKUP(D2299,'ALL SITES DOWN'!D:D,1,0)</f>
        <v>#N/A</v>
      </c>
    </row>
    <row r="2300" spans="19:19" x14ac:dyDescent="0.3">
      <c r="S2300" s="60" t="e">
        <f>VLOOKUP(D2300,'ALL SITES DOWN'!D:D,1,0)</f>
        <v>#N/A</v>
      </c>
    </row>
    <row r="2301" spans="19:19" x14ac:dyDescent="0.3">
      <c r="S2301" s="60" t="e">
        <f>VLOOKUP(D2301,'ALL SITES DOWN'!D:D,1,0)</f>
        <v>#N/A</v>
      </c>
    </row>
    <row r="2302" spans="19:19" x14ac:dyDescent="0.3">
      <c r="S2302" s="60" t="e">
        <f>VLOOKUP(D2302,'ALL SITES DOWN'!D:D,1,0)</f>
        <v>#N/A</v>
      </c>
    </row>
    <row r="2303" spans="19:19" x14ac:dyDescent="0.3">
      <c r="S2303" s="60" t="e">
        <f>VLOOKUP(D2303,'ALL SITES DOWN'!D:D,1,0)</f>
        <v>#N/A</v>
      </c>
    </row>
    <row r="2304" spans="19:19" x14ac:dyDescent="0.3">
      <c r="S2304" s="60" t="e">
        <f>VLOOKUP(D2304,'ALL SITES DOWN'!D:D,1,0)</f>
        <v>#N/A</v>
      </c>
    </row>
    <row r="2305" spans="19:19" x14ac:dyDescent="0.3">
      <c r="S2305" s="60" t="e">
        <f>VLOOKUP(D2305,'ALL SITES DOWN'!D:D,1,0)</f>
        <v>#N/A</v>
      </c>
    </row>
    <row r="2306" spans="19:19" x14ac:dyDescent="0.3">
      <c r="S2306" s="60" t="e">
        <f>VLOOKUP(D2306,'ALL SITES DOWN'!D:D,1,0)</f>
        <v>#N/A</v>
      </c>
    </row>
    <row r="2307" spans="19:19" x14ac:dyDescent="0.3">
      <c r="S2307" s="60" t="e">
        <f>VLOOKUP(D2307,'ALL SITES DOWN'!D:D,1,0)</f>
        <v>#N/A</v>
      </c>
    </row>
    <row r="2308" spans="19:19" x14ac:dyDescent="0.3">
      <c r="S2308" s="60" t="e">
        <f>VLOOKUP(D2308,'ALL SITES DOWN'!D:D,1,0)</f>
        <v>#N/A</v>
      </c>
    </row>
    <row r="2309" spans="19:19" x14ac:dyDescent="0.3">
      <c r="S2309" s="60" t="e">
        <f>VLOOKUP(D2309,'ALL SITES DOWN'!D:D,1,0)</f>
        <v>#N/A</v>
      </c>
    </row>
    <row r="2310" spans="19:19" x14ac:dyDescent="0.3">
      <c r="S2310" s="60" t="e">
        <f>VLOOKUP(D2310,'ALL SITES DOWN'!D:D,1,0)</f>
        <v>#N/A</v>
      </c>
    </row>
    <row r="2311" spans="19:19" x14ac:dyDescent="0.3">
      <c r="S2311" s="60" t="e">
        <f>VLOOKUP(D2311,'ALL SITES DOWN'!D:D,1,0)</f>
        <v>#N/A</v>
      </c>
    </row>
    <row r="2312" spans="19:19" x14ac:dyDescent="0.3">
      <c r="S2312" s="60" t="e">
        <f>VLOOKUP(D2312,'ALL SITES DOWN'!D:D,1,0)</f>
        <v>#N/A</v>
      </c>
    </row>
    <row r="2313" spans="19:19" x14ac:dyDescent="0.3">
      <c r="S2313" s="60" t="e">
        <f>VLOOKUP(D2313,'ALL SITES DOWN'!D:D,1,0)</f>
        <v>#N/A</v>
      </c>
    </row>
    <row r="2314" spans="19:19" x14ac:dyDescent="0.3">
      <c r="S2314" s="60" t="e">
        <f>VLOOKUP(D2314,'ALL SITES DOWN'!D:D,1,0)</f>
        <v>#N/A</v>
      </c>
    </row>
    <row r="2315" spans="19:19" x14ac:dyDescent="0.3">
      <c r="S2315" s="60" t="e">
        <f>VLOOKUP(D2315,'ALL SITES DOWN'!D:D,1,0)</f>
        <v>#N/A</v>
      </c>
    </row>
    <row r="2316" spans="19:19" x14ac:dyDescent="0.3">
      <c r="S2316" s="60" t="e">
        <f>VLOOKUP(D2316,'ALL SITES DOWN'!D:D,1,0)</f>
        <v>#N/A</v>
      </c>
    </row>
    <row r="2317" spans="19:19" x14ac:dyDescent="0.3">
      <c r="S2317" s="60" t="e">
        <f>VLOOKUP(D2317,'ALL SITES DOWN'!D:D,1,0)</f>
        <v>#N/A</v>
      </c>
    </row>
    <row r="2318" spans="19:19" x14ac:dyDescent="0.3">
      <c r="S2318" s="60" t="e">
        <f>VLOOKUP(D2318,'ALL SITES DOWN'!D:D,1,0)</f>
        <v>#N/A</v>
      </c>
    </row>
    <row r="2319" spans="19:19" x14ac:dyDescent="0.3">
      <c r="S2319" s="60" t="e">
        <f>VLOOKUP(D2319,'ALL SITES DOWN'!D:D,1,0)</f>
        <v>#N/A</v>
      </c>
    </row>
    <row r="2320" spans="19:19" x14ac:dyDescent="0.3">
      <c r="S2320" s="60" t="e">
        <f>VLOOKUP(D2320,'ALL SITES DOWN'!D:D,1,0)</f>
        <v>#N/A</v>
      </c>
    </row>
    <row r="2321" spans="19:19" x14ac:dyDescent="0.3">
      <c r="S2321" s="60" t="e">
        <f>VLOOKUP(D2321,'ALL SITES DOWN'!D:D,1,0)</f>
        <v>#N/A</v>
      </c>
    </row>
    <row r="2322" spans="19:19" x14ac:dyDescent="0.3">
      <c r="S2322" s="60" t="e">
        <f>VLOOKUP(D2322,'ALL SITES DOWN'!D:D,1,0)</f>
        <v>#N/A</v>
      </c>
    </row>
    <row r="2323" spans="19:19" x14ac:dyDescent="0.3">
      <c r="S2323" s="60" t="e">
        <f>VLOOKUP(D2323,'ALL SITES DOWN'!D:D,1,0)</f>
        <v>#N/A</v>
      </c>
    </row>
    <row r="2324" spans="19:19" x14ac:dyDescent="0.3">
      <c r="S2324" s="60" t="e">
        <f>VLOOKUP(D2324,'ALL SITES DOWN'!D:D,1,0)</f>
        <v>#N/A</v>
      </c>
    </row>
    <row r="2325" spans="19:19" x14ac:dyDescent="0.3">
      <c r="S2325" s="60" t="e">
        <f>VLOOKUP(D2325,'ALL SITES DOWN'!D:D,1,0)</f>
        <v>#N/A</v>
      </c>
    </row>
    <row r="2326" spans="19:19" x14ac:dyDescent="0.3">
      <c r="S2326" s="60" t="e">
        <f>VLOOKUP(D2326,'ALL SITES DOWN'!D:D,1,0)</f>
        <v>#N/A</v>
      </c>
    </row>
    <row r="2327" spans="19:19" x14ac:dyDescent="0.3">
      <c r="S2327" s="60" t="e">
        <f>VLOOKUP(D2327,'ALL SITES DOWN'!D:D,1,0)</f>
        <v>#N/A</v>
      </c>
    </row>
    <row r="2328" spans="19:19" x14ac:dyDescent="0.3">
      <c r="S2328" s="60" t="e">
        <f>VLOOKUP(D2328,'ALL SITES DOWN'!D:D,1,0)</f>
        <v>#N/A</v>
      </c>
    </row>
    <row r="2329" spans="19:19" x14ac:dyDescent="0.3">
      <c r="S2329" s="60" t="e">
        <f>VLOOKUP(D2329,'ALL SITES DOWN'!D:D,1,0)</f>
        <v>#N/A</v>
      </c>
    </row>
    <row r="2330" spans="19:19" x14ac:dyDescent="0.3">
      <c r="S2330" s="60" t="e">
        <f>VLOOKUP(D2330,'ALL SITES DOWN'!D:D,1,0)</f>
        <v>#N/A</v>
      </c>
    </row>
    <row r="2331" spans="19:19" x14ac:dyDescent="0.3">
      <c r="S2331" s="60" t="e">
        <f>VLOOKUP(D2331,'ALL SITES DOWN'!D:D,1,0)</f>
        <v>#N/A</v>
      </c>
    </row>
    <row r="2332" spans="19:19" x14ac:dyDescent="0.3">
      <c r="S2332" s="60" t="e">
        <f>VLOOKUP(D2332,'ALL SITES DOWN'!D:D,1,0)</f>
        <v>#N/A</v>
      </c>
    </row>
    <row r="2333" spans="19:19" x14ac:dyDescent="0.3">
      <c r="S2333" s="60" t="e">
        <f>VLOOKUP(D2333,'ALL SITES DOWN'!D:D,1,0)</f>
        <v>#N/A</v>
      </c>
    </row>
    <row r="2334" spans="19:19" x14ac:dyDescent="0.3">
      <c r="S2334" s="60" t="e">
        <f>VLOOKUP(D2334,'ALL SITES DOWN'!D:D,1,0)</f>
        <v>#N/A</v>
      </c>
    </row>
    <row r="2335" spans="19:19" x14ac:dyDescent="0.3">
      <c r="S2335" s="60" t="e">
        <f>VLOOKUP(D2335,'ALL SITES DOWN'!D:D,1,0)</f>
        <v>#N/A</v>
      </c>
    </row>
    <row r="2336" spans="19:19" x14ac:dyDescent="0.3">
      <c r="S2336" s="60" t="e">
        <f>VLOOKUP(D2336,'ALL SITES DOWN'!D:D,1,0)</f>
        <v>#N/A</v>
      </c>
    </row>
    <row r="2337" spans="19:19" x14ac:dyDescent="0.3">
      <c r="S2337" s="60" t="e">
        <f>VLOOKUP(D2337,'ALL SITES DOWN'!D:D,1,0)</f>
        <v>#N/A</v>
      </c>
    </row>
    <row r="2338" spans="19:19" x14ac:dyDescent="0.3">
      <c r="S2338" s="60" t="e">
        <f>VLOOKUP(D2338,'ALL SITES DOWN'!D:D,1,0)</f>
        <v>#N/A</v>
      </c>
    </row>
    <row r="2339" spans="19:19" x14ac:dyDescent="0.3">
      <c r="S2339" s="60" t="e">
        <f>VLOOKUP(D2339,'ALL SITES DOWN'!D:D,1,0)</f>
        <v>#N/A</v>
      </c>
    </row>
    <row r="2340" spans="19:19" x14ac:dyDescent="0.3">
      <c r="S2340" s="60" t="e">
        <f>VLOOKUP(D2340,'ALL SITES DOWN'!D:D,1,0)</f>
        <v>#N/A</v>
      </c>
    </row>
    <row r="2341" spans="19:19" x14ac:dyDescent="0.3">
      <c r="S2341" s="60" t="e">
        <f>VLOOKUP(D2341,'ALL SITES DOWN'!D:D,1,0)</f>
        <v>#N/A</v>
      </c>
    </row>
    <row r="2342" spans="19:19" x14ac:dyDescent="0.3">
      <c r="S2342" s="60" t="e">
        <f>VLOOKUP(D2342,'ALL SITES DOWN'!D:D,1,0)</f>
        <v>#N/A</v>
      </c>
    </row>
    <row r="2343" spans="19:19" x14ac:dyDescent="0.3">
      <c r="S2343" s="60" t="e">
        <f>VLOOKUP(D2343,'ALL SITES DOWN'!D:D,1,0)</f>
        <v>#N/A</v>
      </c>
    </row>
    <row r="2344" spans="19:19" x14ac:dyDescent="0.3">
      <c r="S2344" s="60" t="e">
        <f>VLOOKUP(D2344,'ALL SITES DOWN'!D:D,1,0)</f>
        <v>#N/A</v>
      </c>
    </row>
    <row r="2345" spans="19:19" x14ac:dyDescent="0.3">
      <c r="S2345" s="60" t="e">
        <f>VLOOKUP(D2345,'ALL SITES DOWN'!D:D,1,0)</f>
        <v>#N/A</v>
      </c>
    </row>
    <row r="2346" spans="19:19" x14ac:dyDescent="0.3">
      <c r="S2346" s="60" t="e">
        <f>VLOOKUP(D2346,'ALL SITES DOWN'!D:D,1,0)</f>
        <v>#N/A</v>
      </c>
    </row>
    <row r="2347" spans="19:19" x14ac:dyDescent="0.3">
      <c r="S2347" s="60" t="e">
        <f>VLOOKUP(D2347,'ALL SITES DOWN'!D:D,1,0)</f>
        <v>#N/A</v>
      </c>
    </row>
    <row r="2348" spans="19:19" x14ac:dyDescent="0.3">
      <c r="S2348" s="60" t="e">
        <f>VLOOKUP(D2348,'ALL SITES DOWN'!D:D,1,0)</f>
        <v>#N/A</v>
      </c>
    </row>
    <row r="2349" spans="19:19" x14ac:dyDescent="0.3">
      <c r="S2349" s="60" t="e">
        <f>VLOOKUP(D2349,'ALL SITES DOWN'!D:D,1,0)</f>
        <v>#N/A</v>
      </c>
    </row>
    <row r="2350" spans="19:19" x14ac:dyDescent="0.3">
      <c r="S2350" s="60" t="e">
        <f>VLOOKUP(D2350,'ALL SITES DOWN'!D:D,1,0)</f>
        <v>#N/A</v>
      </c>
    </row>
    <row r="2351" spans="19:19" x14ac:dyDescent="0.3">
      <c r="S2351" s="60" t="e">
        <f>VLOOKUP(D2351,'ALL SITES DOWN'!D:D,1,0)</f>
        <v>#N/A</v>
      </c>
    </row>
    <row r="2352" spans="19:19" x14ac:dyDescent="0.3">
      <c r="S2352" s="60" t="e">
        <f>VLOOKUP(D2352,'ALL SITES DOWN'!D:D,1,0)</f>
        <v>#N/A</v>
      </c>
    </row>
    <row r="2353" spans="19:19" x14ac:dyDescent="0.3">
      <c r="S2353" s="60" t="e">
        <f>VLOOKUP(D2353,'ALL SITES DOWN'!D:D,1,0)</f>
        <v>#N/A</v>
      </c>
    </row>
    <row r="2354" spans="19:19" x14ac:dyDescent="0.3">
      <c r="S2354" s="60" t="e">
        <f>VLOOKUP(D2354,'ALL SITES DOWN'!D:D,1,0)</f>
        <v>#N/A</v>
      </c>
    </row>
    <row r="2355" spans="19:19" x14ac:dyDescent="0.3">
      <c r="S2355" s="60" t="e">
        <f>VLOOKUP(D2355,'ALL SITES DOWN'!D:D,1,0)</f>
        <v>#N/A</v>
      </c>
    </row>
    <row r="2356" spans="19:19" x14ac:dyDescent="0.3">
      <c r="S2356" s="60" t="e">
        <f>VLOOKUP(D2356,'ALL SITES DOWN'!D:D,1,0)</f>
        <v>#N/A</v>
      </c>
    </row>
    <row r="2357" spans="19:19" x14ac:dyDescent="0.3">
      <c r="S2357" s="60" t="e">
        <f>VLOOKUP(D2357,'ALL SITES DOWN'!D:D,1,0)</f>
        <v>#N/A</v>
      </c>
    </row>
    <row r="2358" spans="19:19" x14ac:dyDescent="0.3">
      <c r="S2358" s="60" t="e">
        <f>VLOOKUP(D2358,'ALL SITES DOWN'!D:D,1,0)</f>
        <v>#N/A</v>
      </c>
    </row>
    <row r="2359" spans="19:19" x14ac:dyDescent="0.3">
      <c r="S2359" s="60" t="e">
        <f>VLOOKUP(D2359,'ALL SITES DOWN'!D:D,1,0)</f>
        <v>#N/A</v>
      </c>
    </row>
    <row r="2360" spans="19:19" x14ac:dyDescent="0.3">
      <c r="S2360" s="60" t="e">
        <f>VLOOKUP(D2360,'ALL SITES DOWN'!D:D,1,0)</f>
        <v>#N/A</v>
      </c>
    </row>
    <row r="2361" spans="19:19" x14ac:dyDescent="0.3">
      <c r="S2361" s="60" t="e">
        <f>VLOOKUP(D2361,'ALL SITES DOWN'!D:D,1,0)</f>
        <v>#N/A</v>
      </c>
    </row>
    <row r="2362" spans="19:19" x14ac:dyDescent="0.3">
      <c r="S2362" s="60" t="e">
        <f>VLOOKUP(D2362,'ALL SITES DOWN'!D:D,1,0)</f>
        <v>#N/A</v>
      </c>
    </row>
    <row r="2363" spans="19:19" x14ac:dyDescent="0.3">
      <c r="S2363" s="60" t="e">
        <f>VLOOKUP(D2363,'ALL SITES DOWN'!D:D,1,0)</f>
        <v>#N/A</v>
      </c>
    </row>
    <row r="2364" spans="19:19" x14ac:dyDescent="0.3">
      <c r="S2364" s="60" t="e">
        <f>VLOOKUP(D2364,'ALL SITES DOWN'!D:D,1,0)</f>
        <v>#N/A</v>
      </c>
    </row>
    <row r="2365" spans="19:19" x14ac:dyDescent="0.3">
      <c r="S2365" s="60" t="e">
        <f>VLOOKUP(D2365,'ALL SITES DOWN'!D:D,1,0)</f>
        <v>#N/A</v>
      </c>
    </row>
    <row r="2366" spans="19:19" x14ac:dyDescent="0.3">
      <c r="S2366" s="60" t="e">
        <f>VLOOKUP(D2366,'ALL SITES DOWN'!D:D,1,0)</f>
        <v>#N/A</v>
      </c>
    </row>
    <row r="2367" spans="19:19" x14ac:dyDescent="0.3">
      <c r="S2367" s="60" t="e">
        <f>VLOOKUP(D2367,'ALL SITES DOWN'!D:D,1,0)</f>
        <v>#N/A</v>
      </c>
    </row>
    <row r="2368" spans="19:19" x14ac:dyDescent="0.3">
      <c r="S2368" s="60" t="e">
        <f>VLOOKUP(D2368,'ALL SITES DOWN'!D:D,1,0)</f>
        <v>#N/A</v>
      </c>
    </row>
    <row r="2369" spans="19:19" x14ac:dyDescent="0.3">
      <c r="S2369" s="60" t="e">
        <f>VLOOKUP(D2369,'ALL SITES DOWN'!D:D,1,0)</f>
        <v>#N/A</v>
      </c>
    </row>
    <row r="2370" spans="19:19" x14ac:dyDescent="0.3">
      <c r="S2370" s="60" t="e">
        <f>VLOOKUP(D2370,'ALL SITES DOWN'!D:D,1,0)</f>
        <v>#N/A</v>
      </c>
    </row>
    <row r="2371" spans="19:19" x14ac:dyDescent="0.3">
      <c r="S2371" s="60" t="e">
        <f>VLOOKUP(D2371,'ALL SITES DOWN'!D:D,1,0)</f>
        <v>#N/A</v>
      </c>
    </row>
    <row r="2372" spans="19:19" x14ac:dyDescent="0.3">
      <c r="S2372" s="60" t="e">
        <f>VLOOKUP(D2372,'ALL SITES DOWN'!D:D,1,0)</f>
        <v>#N/A</v>
      </c>
    </row>
    <row r="2373" spans="19:19" x14ac:dyDescent="0.3">
      <c r="S2373" s="60" t="e">
        <f>VLOOKUP(D2373,'ALL SITES DOWN'!D:D,1,0)</f>
        <v>#N/A</v>
      </c>
    </row>
    <row r="2374" spans="19:19" x14ac:dyDescent="0.3">
      <c r="S2374" s="60" t="e">
        <f>VLOOKUP(D2374,'ALL SITES DOWN'!D:D,1,0)</f>
        <v>#N/A</v>
      </c>
    </row>
    <row r="2375" spans="19:19" x14ac:dyDescent="0.3">
      <c r="S2375" s="60" t="e">
        <f>VLOOKUP(D2375,'ALL SITES DOWN'!D:D,1,0)</f>
        <v>#N/A</v>
      </c>
    </row>
    <row r="2376" spans="19:19" x14ac:dyDescent="0.3">
      <c r="S2376" s="60" t="e">
        <f>VLOOKUP(D2376,'ALL SITES DOWN'!D:D,1,0)</f>
        <v>#N/A</v>
      </c>
    </row>
    <row r="2377" spans="19:19" x14ac:dyDescent="0.3">
      <c r="S2377" s="60" t="e">
        <f>VLOOKUP(D2377,'ALL SITES DOWN'!D:D,1,0)</f>
        <v>#N/A</v>
      </c>
    </row>
    <row r="2378" spans="19:19" x14ac:dyDescent="0.3">
      <c r="S2378" s="60" t="e">
        <f>VLOOKUP(D2378,'ALL SITES DOWN'!D:D,1,0)</f>
        <v>#N/A</v>
      </c>
    </row>
    <row r="2379" spans="19:19" x14ac:dyDescent="0.3">
      <c r="S2379" s="60" t="e">
        <f>VLOOKUP(D2379,'ALL SITES DOWN'!D:D,1,0)</f>
        <v>#N/A</v>
      </c>
    </row>
    <row r="2380" spans="19:19" x14ac:dyDescent="0.3">
      <c r="S2380" s="60" t="e">
        <f>VLOOKUP(D2380,'ALL SITES DOWN'!D:D,1,0)</f>
        <v>#N/A</v>
      </c>
    </row>
    <row r="2381" spans="19:19" x14ac:dyDescent="0.3">
      <c r="S2381" s="60" t="e">
        <f>VLOOKUP(D2381,'ALL SITES DOWN'!D:D,1,0)</f>
        <v>#N/A</v>
      </c>
    </row>
    <row r="2382" spans="19:19" x14ac:dyDescent="0.3">
      <c r="S2382" s="60" t="e">
        <f>VLOOKUP(D2382,'ALL SITES DOWN'!D:D,1,0)</f>
        <v>#N/A</v>
      </c>
    </row>
    <row r="2383" spans="19:19" x14ac:dyDescent="0.3">
      <c r="S2383" s="60" t="e">
        <f>VLOOKUP(D2383,'ALL SITES DOWN'!D:D,1,0)</f>
        <v>#N/A</v>
      </c>
    </row>
    <row r="2384" spans="19:19" x14ac:dyDescent="0.3">
      <c r="S2384" s="60" t="e">
        <f>VLOOKUP(D2384,'ALL SITES DOWN'!D:D,1,0)</f>
        <v>#N/A</v>
      </c>
    </row>
    <row r="2385" spans="19:19" x14ac:dyDescent="0.3">
      <c r="S2385" s="60" t="e">
        <f>VLOOKUP(D2385,'ALL SITES DOWN'!D:D,1,0)</f>
        <v>#N/A</v>
      </c>
    </row>
    <row r="2386" spans="19:19" x14ac:dyDescent="0.3">
      <c r="S2386" s="60" t="e">
        <f>VLOOKUP(D2386,'ALL SITES DOWN'!D:D,1,0)</f>
        <v>#N/A</v>
      </c>
    </row>
    <row r="2387" spans="19:19" x14ac:dyDescent="0.3">
      <c r="S2387" s="60" t="e">
        <f>VLOOKUP(D2387,'ALL SITES DOWN'!D:D,1,0)</f>
        <v>#N/A</v>
      </c>
    </row>
    <row r="2388" spans="19:19" x14ac:dyDescent="0.3">
      <c r="S2388" s="60" t="e">
        <f>VLOOKUP(D2388,'ALL SITES DOWN'!D:D,1,0)</f>
        <v>#N/A</v>
      </c>
    </row>
    <row r="2389" spans="19:19" x14ac:dyDescent="0.3">
      <c r="S2389" s="60" t="e">
        <f>VLOOKUP(D2389,'ALL SITES DOWN'!D:D,1,0)</f>
        <v>#N/A</v>
      </c>
    </row>
    <row r="2390" spans="19:19" x14ac:dyDescent="0.3">
      <c r="S2390" s="60" t="e">
        <f>VLOOKUP(D2390,'ALL SITES DOWN'!D:D,1,0)</f>
        <v>#N/A</v>
      </c>
    </row>
    <row r="2391" spans="19:19" x14ac:dyDescent="0.3">
      <c r="S2391" s="60" t="e">
        <f>VLOOKUP(D2391,'ALL SITES DOWN'!D:D,1,0)</f>
        <v>#N/A</v>
      </c>
    </row>
    <row r="2392" spans="19:19" x14ac:dyDescent="0.3">
      <c r="S2392" s="60" t="e">
        <f>VLOOKUP(D2392,'ALL SITES DOWN'!D:D,1,0)</f>
        <v>#N/A</v>
      </c>
    </row>
    <row r="2393" spans="19:19" x14ac:dyDescent="0.3">
      <c r="S2393" s="60" t="e">
        <f>VLOOKUP(D2393,'ALL SITES DOWN'!D:D,1,0)</f>
        <v>#N/A</v>
      </c>
    </row>
    <row r="2394" spans="19:19" x14ac:dyDescent="0.3">
      <c r="S2394" s="60" t="e">
        <f>VLOOKUP(D2394,'ALL SITES DOWN'!D:D,1,0)</f>
        <v>#N/A</v>
      </c>
    </row>
    <row r="2395" spans="19:19" x14ac:dyDescent="0.3">
      <c r="S2395" s="60" t="e">
        <f>VLOOKUP(D2395,'ALL SITES DOWN'!D:D,1,0)</f>
        <v>#N/A</v>
      </c>
    </row>
    <row r="2396" spans="19:19" x14ac:dyDescent="0.3">
      <c r="S2396" s="60" t="e">
        <f>VLOOKUP(D2396,'ALL SITES DOWN'!D:D,1,0)</f>
        <v>#N/A</v>
      </c>
    </row>
    <row r="2397" spans="19:19" x14ac:dyDescent="0.3">
      <c r="S2397" s="60" t="e">
        <f>VLOOKUP(D2397,'ALL SITES DOWN'!D:D,1,0)</f>
        <v>#N/A</v>
      </c>
    </row>
    <row r="2398" spans="19:19" x14ac:dyDescent="0.3">
      <c r="S2398" s="60" t="e">
        <f>VLOOKUP(D2398,'ALL SITES DOWN'!D:D,1,0)</f>
        <v>#N/A</v>
      </c>
    </row>
    <row r="2399" spans="19:19" x14ac:dyDescent="0.3">
      <c r="S2399" s="60" t="e">
        <f>VLOOKUP(D2399,'ALL SITES DOWN'!D:D,1,0)</f>
        <v>#N/A</v>
      </c>
    </row>
    <row r="2400" spans="19:19" x14ac:dyDescent="0.3">
      <c r="S2400" s="60" t="e">
        <f>VLOOKUP(D2400,'ALL SITES DOWN'!D:D,1,0)</f>
        <v>#N/A</v>
      </c>
    </row>
    <row r="2401" spans="19:19" x14ac:dyDescent="0.3">
      <c r="S2401" s="60" t="e">
        <f>VLOOKUP(D2401,'ALL SITES DOWN'!D:D,1,0)</f>
        <v>#N/A</v>
      </c>
    </row>
    <row r="2402" spans="19:19" x14ac:dyDescent="0.3">
      <c r="S2402" s="60" t="e">
        <f>VLOOKUP(D2402,'ALL SITES DOWN'!D:D,1,0)</f>
        <v>#N/A</v>
      </c>
    </row>
    <row r="2403" spans="19:19" x14ac:dyDescent="0.3">
      <c r="S2403" s="60" t="e">
        <f>VLOOKUP(D2403,'ALL SITES DOWN'!D:D,1,0)</f>
        <v>#N/A</v>
      </c>
    </row>
    <row r="2404" spans="19:19" x14ac:dyDescent="0.3">
      <c r="S2404" s="60" t="e">
        <f>VLOOKUP(D2404,'ALL SITES DOWN'!D:D,1,0)</f>
        <v>#N/A</v>
      </c>
    </row>
    <row r="2405" spans="19:19" x14ac:dyDescent="0.3">
      <c r="S2405" s="60" t="e">
        <f>VLOOKUP(D2405,'ALL SITES DOWN'!D:D,1,0)</f>
        <v>#N/A</v>
      </c>
    </row>
    <row r="2406" spans="19:19" x14ac:dyDescent="0.3">
      <c r="S2406" s="60" t="e">
        <f>VLOOKUP(D2406,'ALL SITES DOWN'!D:D,1,0)</f>
        <v>#N/A</v>
      </c>
    </row>
    <row r="2407" spans="19:19" x14ac:dyDescent="0.3">
      <c r="S2407" s="60" t="e">
        <f>VLOOKUP(D2407,'ALL SITES DOWN'!D:D,1,0)</f>
        <v>#N/A</v>
      </c>
    </row>
    <row r="2408" spans="19:19" x14ac:dyDescent="0.3">
      <c r="S2408" s="60" t="e">
        <f>VLOOKUP(D2408,'ALL SITES DOWN'!D:D,1,0)</f>
        <v>#N/A</v>
      </c>
    </row>
    <row r="2409" spans="19:19" x14ac:dyDescent="0.3">
      <c r="S2409" s="60" t="e">
        <f>VLOOKUP(D2409,'ALL SITES DOWN'!D:D,1,0)</f>
        <v>#N/A</v>
      </c>
    </row>
    <row r="2410" spans="19:19" x14ac:dyDescent="0.3">
      <c r="S2410" s="60" t="e">
        <f>VLOOKUP(D2410,'ALL SITES DOWN'!D:D,1,0)</f>
        <v>#N/A</v>
      </c>
    </row>
    <row r="2411" spans="19:19" x14ac:dyDescent="0.3">
      <c r="S2411" s="60" t="e">
        <f>VLOOKUP(D2411,'ALL SITES DOWN'!D:D,1,0)</f>
        <v>#N/A</v>
      </c>
    </row>
    <row r="2412" spans="19:19" x14ac:dyDescent="0.3">
      <c r="S2412" s="60" t="e">
        <f>VLOOKUP(D2412,'ALL SITES DOWN'!D:D,1,0)</f>
        <v>#N/A</v>
      </c>
    </row>
    <row r="2413" spans="19:19" x14ac:dyDescent="0.3">
      <c r="S2413" s="60" t="e">
        <f>VLOOKUP(D2413,'ALL SITES DOWN'!D:D,1,0)</f>
        <v>#N/A</v>
      </c>
    </row>
    <row r="2414" spans="19:19" x14ac:dyDescent="0.3">
      <c r="S2414" s="60" t="e">
        <f>VLOOKUP(D2414,'ALL SITES DOWN'!D:D,1,0)</f>
        <v>#N/A</v>
      </c>
    </row>
    <row r="2415" spans="19:19" x14ac:dyDescent="0.3">
      <c r="S2415" s="60" t="e">
        <f>VLOOKUP(D2415,'ALL SITES DOWN'!D:D,1,0)</f>
        <v>#N/A</v>
      </c>
    </row>
    <row r="2416" spans="19:19" x14ac:dyDescent="0.3">
      <c r="S2416" s="60" t="e">
        <f>VLOOKUP(D2416,'ALL SITES DOWN'!D:D,1,0)</f>
        <v>#N/A</v>
      </c>
    </row>
    <row r="2417" spans="19:19" x14ac:dyDescent="0.3">
      <c r="S2417" s="60" t="e">
        <f>VLOOKUP(D2417,'ALL SITES DOWN'!D:D,1,0)</f>
        <v>#N/A</v>
      </c>
    </row>
    <row r="2418" spans="19:19" x14ac:dyDescent="0.3">
      <c r="S2418" s="60" t="e">
        <f>VLOOKUP(D2418,'ALL SITES DOWN'!D:D,1,0)</f>
        <v>#N/A</v>
      </c>
    </row>
    <row r="2419" spans="19:19" x14ac:dyDescent="0.3">
      <c r="S2419" s="60" t="e">
        <f>VLOOKUP(D2419,'ALL SITES DOWN'!D:D,1,0)</f>
        <v>#N/A</v>
      </c>
    </row>
    <row r="2420" spans="19:19" x14ac:dyDescent="0.3">
      <c r="S2420" s="60" t="e">
        <f>VLOOKUP(D2420,'ALL SITES DOWN'!D:D,1,0)</f>
        <v>#N/A</v>
      </c>
    </row>
    <row r="2421" spans="19:19" x14ac:dyDescent="0.3">
      <c r="S2421" s="60" t="e">
        <f>VLOOKUP(D2421,'ALL SITES DOWN'!D:D,1,0)</f>
        <v>#N/A</v>
      </c>
    </row>
    <row r="2422" spans="19:19" x14ac:dyDescent="0.3">
      <c r="S2422" s="60" t="e">
        <f>VLOOKUP(D2422,'ALL SITES DOWN'!D:D,1,0)</f>
        <v>#N/A</v>
      </c>
    </row>
    <row r="2423" spans="19:19" x14ac:dyDescent="0.3">
      <c r="S2423" s="60" t="e">
        <f>VLOOKUP(D2423,'ALL SITES DOWN'!D:D,1,0)</f>
        <v>#N/A</v>
      </c>
    </row>
    <row r="2424" spans="19:19" x14ac:dyDescent="0.3">
      <c r="S2424" s="60" t="e">
        <f>VLOOKUP(D2424,'ALL SITES DOWN'!D:D,1,0)</f>
        <v>#N/A</v>
      </c>
    </row>
    <row r="2425" spans="19:19" x14ac:dyDescent="0.3">
      <c r="S2425" s="60" t="e">
        <f>VLOOKUP(D2425,'ALL SITES DOWN'!D:D,1,0)</f>
        <v>#N/A</v>
      </c>
    </row>
    <row r="2426" spans="19:19" x14ac:dyDescent="0.3">
      <c r="S2426" s="60" t="e">
        <f>VLOOKUP(D2426,'ALL SITES DOWN'!D:D,1,0)</f>
        <v>#N/A</v>
      </c>
    </row>
    <row r="2427" spans="19:19" x14ac:dyDescent="0.3">
      <c r="S2427" s="60" t="e">
        <f>VLOOKUP(D2427,'ALL SITES DOWN'!D:D,1,0)</f>
        <v>#N/A</v>
      </c>
    </row>
    <row r="2428" spans="19:19" x14ac:dyDescent="0.3">
      <c r="S2428" s="60" t="e">
        <f>VLOOKUP(D2428,'ALL SITES DOWN'!D:D,1,0)</f>
        <v>#N/A</v>
      </c>
    </row>
    <row r="2429" spans="19:19" x14ac:dyDescent="0.3">
      <c r="S2429" s="60" t="e">
        <f>VLOOKUP(D2429,'ALL SITES DOWN'!D:D,1,0)</f>
        <v>#N/A</v>
      </c>
    </row>
    <row r="2430" spans="19:19" x14ac:dyDescent="0.3">
      <c r="S2430" s="60" t="e">
        <f>VLOOKUP(D2430,'ALL SITES DOWN'!D:D,1,0)</f>
        <v>#N/A</v>
      </c>
    </row>
    <row r="2431" spans="19:19" x14ac:dyDescent="0.3">
      <c r="S2431" s="60" t="e">
        <f>VLOOKUP(D2431,'ALL SITES DOWN'!D:D,1,0)</f>
        <v>#N/A</v>
      </c>
    </row>
    <row r="2432" spans="19:19" x14ac:dyDescent="0.3">
      <c r="S2432" s="60" t="e">
        <f>VLOOKUP(D2432,'ALL SITES DOWN'!D:D,1,0)</f>
        <v>#N/A</v>
      </c>
    </row>
    <row r="2433" spans="19:19" x14ac:dyDescent="0.3">
      <c r="S2433" s="60" t="e">
        <f>VLOOKUP(D2433,'ALL SITES DOWN'!D:D,1,0)</f>
        <v>#N/A</v>
      </c>
    </row>
    <row r="2434" spans="19:19" x14ac:dyDescent="0.3">
      <c r="S2434" s="60" t="e">
        <f>VLOOKUP(D2434,'ALL SITES DOWN'!D:D,1,0)</f>
        <v>#N/A</v>
      </c>
    </row>
    <row r="2435" spans="19:19" x14ac:dyDescent="0.3">
      <c r="S2435" s="60" t="e">
        <f>VLOOKUP(D2435,'ALL SITES DOWN'!D:D,1,0)</f>
        <v>#N/A</v>
      </c>
    </row>
    <row r="2436" spans="19:19" x14ac:dyDescent="0.3">
      <c r="S2436" s="60" t="e">
        <f>VLOOKUP(D2436,'ALL SITES DOWN'!D:D,1,0)</f>
        <v>#N/A</v>
      </c>
    </row>
    <row r="2437" spans="19:19" x14ac:dyDescent="0.3">
      <c r="S2437" s="60" t="e">
        <f>VLOOKUP(D2437,'ALL SITES DOWN'!D:D,1,0)</f>
        <v>#N/A</v>
      </c>
    </row>
    <row r="2438" spans="19:19" x14ac:dyDescent="0.3">
      <c r="S2438" s="60" t="e">
        <f>VLOOKUP(D2438,'ALL SITES DOWN'!D:D,1,0)</f>
        <v>#N/A</v>
      </c>
    </row>
    <row r="2439" spans="19:19" x14ac:dyDescent="0.3">
      <c r="S2439" s="60" t="e">
        <f>VLOOKUP(D2439,'ALL SITES DOWN'!D:D,1,0)</f>
        <v>#N/A</v>
      </c>
    </row>
    <row r="2440" spans="19:19" x14ac:dyDescent="0.3">
      <c r="S2440" s="60" t="e">
        <f>VLOOKUP(D2440,'ALL SITES DOWN'!D:D,1,0)</f>
        <v>#N/A</v>
      </c>
    </row>
    <row r="2441" spans="19:19" x14ac:dyDescent="0.3">
      <c r="S2441" s="60" t="e">
        <f>VLOOKUP(D2441,'ALL SITES DOWN'!D:D,1,0)</f>
        <v>#N/A</v>
      </c>
    </row>
    <row r="2442" spans="19:19" x14ac:dyDescent="0.3">
      <c r="S2442" s="60" t="e">
        <f>VLOOKUP(D2442,'ALL SITES DOWN'!D:D,1,0)</f>
        <v>#N/A</v>
      </c>
    </row>
    <row r="2443" spans="19:19" x14ac:dyDescent="0.3">
      <c r="S2443" s="60" t="e">
        <f>VLOOKUP(D2443,'ALL SITES DOWN'!D:D,1,0)</f>
        <v>#N/A</v>
      </c>
    </row>
    <row r="2444" spans="19:19" x14ac:dyDescent="0.3">
      <c r="S2444" s="60" t="e">
        <f>VLOOKUP(D2444,'ALL SITES DOWN'!D:D,1,0)</f>
        <v>#N/A</v>
      </c>
    </row>
    <row r="2445" spans="19:19" x14ac:dyDescent="0.3">
      <c r="S2445" s="60" t="e">
        <f>VLOOKUP(D2445,'ALL SITES DOWN'!D:D,1,0)</f>
        <v>#N/A</v>
      </c>
    </row>
    <row r="2446" spans="19:19" x14ac:dyDescent="0.3">
      <c r="S2446" s="60" t="e">
        <f>VLOOKUP(D2446,'ALL SITES DOWN'!D:D,1,0)</f>
        <v>#N/A</v>
      </c>
    </row>
    <row r="2447" spans="19:19" x14ac:dyDescent="0.3">
      <c r="S2447" s="60" t="e">
        <f>VLOOKUP(D2447,'ALL SITES DOWN'!D:D,1,0)</f>
        <v>#N/A</v>
      </c>
    </row>
    <row r="2448" spans="19:19" x14ac:dyDescent="0.3">
      <c r="S2448" s="60" t="e">
        <f>VLOOKUP(D2448,'ALL SITES DOWN'!D:D,1,0)</f>
        <v>#N/A</v>
      </c>
    </row>
    <row r="2449" spans="19:19" x14ac:dyDescent="0.3">
      <c r="S2449" s="60" t="e">
        <f>VLOOKUP(D2449,'ALL SITES DOWN'!D:D,1,0)</f>
        <v>#N/A</v>
      </c>
    </row>
    <row r="2450" spans="19:19" x14ac:dyDescent="0.3">
      <c r="S2450" s="60" t="e">
        <f>VLOOKUP(D2450,'ALL SITES DOWN'!D:D,1,0)</f>
        <v>#N/A</v>
      </c>
    </row>
    <row r="2451" spans="19:19" x14ac:dyDescent="0.3">
      <c r="S2451" s="60" t="e">
        <f>VLOOKUP(D2451,'ALL SITES DOWN'!D:D,1,0)</f>
        <v>#N/A</v>
      </c>
    </row>
    <row r="2452" spans="19:19" x14ac:dyDescent="0.3">
      <c r="S2452" s="60" t="e">
        <f>VLOOKUP(D2452,'ALL SITES DOWN'!D:D,1,0)</f>
        <v>#N/A</v>
      </c>
    </row>
    <row r="2453" spans="19:19" x14ac:dyDescent="0.3">
      <c r="S2453" s="60" t="e">
        <f>VLOOKUP(D2453,'ALL SITES DOWN'!D:D,1,0)</f>
        <v>#N/A</v>
      </c>
    </row>
    <row r="2454" spans="19:19" x14ac:dyDescent="0.3">
      <c r="S2454" s="60" t="e">
        <f>VLOOKUP(D2454,'ALL SITES DOWN'!D:D,1,0)</f>
        <v>#N/A</v>
      </c>
    </row>
    <row r="2455" spans="19:19" x14ac:dyDescent="0.3">
      <c r="S2455" s="60" t="e">
        <f>VLOOKUP(D2455,'ALL SITES DOWN'!D:D,1,0)</f>
        <v>#N/A</v>
      </c>
    </row>
    <row r="2456" spans="19:19" x14ac:dyDescent="0.3">
      <c r="S2456" s="60" t="e">
        <f>VLOOKUP(D2456,'ALL SITES DOWN'!D:D,1,0)</f>
        <v>#N/A</v>
      </c>
    </row>
    <row r="2457" spans="19:19" x14ac:dyDescent="0.3">
      <c r="S2457" s="60" t="e">
        <f>VLOOKUP(D2457,'ALL SITES DOWN'!D:D,1,0)</f>
        <v>#N/A</v>
      </c>
    </row>
    <row r="2458" spans="19:19" x14ac:dyDescent="0.3">
      <c r="S2458" s="60" t="e">
        <f>VLOOKUP(D2458,'ALL SITES DOWN'!D:D,1,0)</f>
        <v>#N/A</v>
      </c>
    </row>
    <row r="2459" spans="19:19" x14ac:dyDescent="0.3">
      <c r="S2459" s="60" t="e">
        <f>VLOOKUP(D2459,'ALL SITES DOWN'!D:D,1,0)</f>
        <v>#N/A</v>
      </c>
    </row>
    <row r="2460" spans="19:19" x14ac:dyDescent="0.3">
      <c r="S2460" s="60" t="e">
        <f>VLOOKUP(D2460,'ALL SITES DOWN'!D:D,1,0)</f>
        <v>#N/A</v>
      </c>
    </row>
    <row r="2461" spans="19:19" x14ac:dyDescent="0.3">
      <c r="S2461" s="60" t="e">
        <f>VLOOKUP(D2461,'ALL SITES DOWN'!D:D,1,0)</f>
        <v>#N/A</v>
      </c>
    </row>
    <row r="2462" spans="19:19" x14ac:dyDescent="0.3">
      <c r="S2462" s="60" t="e">
        <f>VLOOKUP(D2462,'ALL SITES DOWN'!D:D,1,0)</f>
        <v>#N/A</v>
      </c>
    </row>
    <row r="2463" spans="19:19" x14ac:dyDescent="0.3">
      <c r="S2463" s="60" t="e">
        <f>VLOOKUP(D2463,'ALL SITES DOWN'!D:D,1,0)</f>
        <v>#N/A</v>
      </c>
    </row>
    <row r="2464" spans="19:19" x14ac:dyDescent="0.3">
      <c r="S2464" s="60" t="e">
        <f>VLOOKUP(D2464,'ALL SITES DOWN'!D:D,1,0)</f>
        <v>#N/A</v>
      </c>
    </row>
    <row r="2465" spans="19:19" x14ac:dyDescent="0.3">
      <c r="S2465" s="60" t="e">
        <f>VLOOKUP(D2465,'ALL SITES DOWN'!D:D,1,0)</f>
        <v>#N/A</v>
      </c>
    </row>
    <row r="2466" spans="19:19" x14ac:dyDescent="0.3">
      <c r="S2466" s="60" t="e">
        <f>VLOOKUP(D2466,'ALL SITES DOWN'!D:D,1,0)</f>
        <v>#N/A</v>
      </c>
    </row>
    <row r="2467" spans="19:19" x14ac:dyDescent="0.3">
      <c r="S2467" s="60" t="e">
        <f>VLOOKUP(D2467,'ALL SITES DOWN'!D:D,1,0)</f>
        <v>#N/A</v>
      </c>
    </row>
    <row r="2468" spans="19:19" x14ac:dyDescent="0.3">
      <c r="S2468" s="60" t="e">
        <f>VLOOKUP(D2468,'ALL SITES DOWN'!D:D,1,0)</f>
        <v>#N/A</v>
      </c>
    </row>
    <row r="2469" spans="19:19" x14ac:dyDescent="0.3">
      <c r="S2469" s="60" t="e">
        <f>VLOOKUP(D2469,'ALL SITES DOWN'!D:D,1,0)</f>
        <v>#N/A</v>
      </c>
    </row>
    <row r="2470" spans="19:19" x14ac:dyDescent="0.3">
      <c r="S2470" s="60" t="e">
        <f>VLOOKUP(D2470,'ALL SITES DOWN'!D:D,1,0)</f>
        <v>#N/A</v>
      </c>
    </row>
    <row r="2471" spans="19:19" x14ac:dyDescent="0.3">
      <c r="S2471" s="60" t="e">
        <f>VLOOKUP(D2471,'ALL SITES DOWN'!D:D,1,0)</f>
        <v>#N/A</v>
      </c>
    </row>
    <row r="2472" spans="19:19" x14ac:dyDescent="0.3">
      <c r="S2472" s="60" t="e">
        <f>VLOOKUP(D2472,'ALL SITES DOWN'!D:D,1,0)</f>
        <v>#N/A</v>
      </c>
    </row>
    <row r="2473" spans="19:19" x14ac:dyDescent="0.3">
      <c r="S2473" s="60" t="e">
        <f>VLOOKUP(D2473,'ALL SITES DOWN'!D:D,1,0)</f>
        <v>#N/A</v>
      </c>
    </row>
    <row r="2474" spans="19:19" x14ac:dyDescent="0.3">
      <c r="S2474" s="60" t="e">
        <f>VLOOKUP(D2474,'ALL SITES DOWN'!D:D,1,0)</f>
        <v>#N/A</v>
      </c>
    </row>
    <row r="2475" spans="19:19" x14ac:dyDescent="0.3">
      <c r="S2475" s="60" t="e">
        <f>VLOOKUP(D2475,'ALL SITES DOWN'!D:D,1,0)</f>
        <v>#N/A</v>
      </c>
    </row>
    <row r="2476" spans="19:19" x14ac:dyDescent="0.3">
      <c r="S2476" s="60" t="e">
        <f>VLOOKUP(D2476,'ALL SITES DOWN'!D:D,1,0)</f>
        <v>#N/A</v>
      </c>
    </row>
    <row r="2477" spans="19:19" x14ac:dyDescent="0.3">
      <c r="S2477" s="60" t="e">
        <f>VLOOKUP(D2477,'ALL SITES DOWN'!D:D,1,0)</f>
        <v>#N/A</v>
      </c>
    </row>
    <row r="2478" spans="19:19" x14ac:dyDescent="0.3">
      <c r="S2478" s="60" t="e">
        <f>VLOOKUP(D2478,'ALL SITES DOWN'!D:D,1,0)</f>
        <v>#N/A</v>
      </c>
    </row>
    <row r="2479" spans="19:19" x14ac:dyDescent="0.3">
      <c r="S2479" s="60" t="e">
        <f>VLOOKUP(D2479,'ALL SITES DOWN'!D:D,1,0)</f>
        <v>#N/A</v>
      </c>
    </row>
    <row r="2480" spans="19:19" x14ac:dyDescent="0.3">
      <c r="S2480" s="60" t="e">
        <f>VLOOKUP(D2480,'ALL SITES DOWN'!D:D,1,0)</f>
        <v>#N/A</v>
      </c>
    </row>
    <row r="2481" spans="19:19" x14ac:dyDescent="0.3">
      <c r="S2481" s="60" t="e">
        <f>VLOOKUP(D2481,'ALL SITES DOWN'!D:D,1,0)</f>
        <v>#N/A</v>
      </c>
    </row>
    <row r="2482" spans="19:19" x14ac:dyDescent="0.3">
      <c r="S2482" s="60" t="e">
        <f>VLOOKUP(D2482,'ALL SITES DOWN'!D:D,1,0)</f>
        <v>#N/A</v>
      </c>
    </row>
    <row r="2483" spans="19:19" x14ac:dyDescent="0.3">
      <c r="S2483" s="60" t="e">
        <f>VLOOKUP(D2483,'ALL SITES DOWN'!D:D,1,0)</f>
        <v>#N/A</v>
      </c>
    </row>
    <row r="2484" spans="19:19" x14ac:dyDescent="0.3">
      <c r="S2484" s="60" t="e">
        <f>VLOOKUP(D2484,'ALL SITES DOWN'!D:D,1,0)</f>
        <v>#N/A</v>
      </c>
    </row>
    <row r="2485" spans="19:19" x14ac:dyDescent="0.3">
      <c r="S2485" s="60" t="e">
        <f>VLOOKUP(D2485,'ALL SITES DOWN'!D:D,1,0)</f>
        <v>#N/A</v>
      </c>
    </row>
    <row r="2486" spans="19:19" x14ac:dyDescent="0.3">
      <c r="S2486" s="60" t="e">
        <f>VLOOKUP(D2486,'ALL SITES DOWN'!D:D,1,0)</f>
        <v>#N/A</v>
      </c>
    </row>
    <row r="2487" spans="19:19" x14ac:dyDescent="0.3">
      <c r="S2487" s="60" t="e">
        <f>VLOOKUP(D2487,'ALL SITES DOWN'!D:D,1,0)</f>
        <v>#N/A</v>
      </c>
    </row>
    <row r="2488" spans="19:19" x14ac:dyDescent="0.3">
      <c r="S2488" s="60" t="e">
        <f>VLOOKUP(D2488,'ALL SITES DOWN'!D:D,1,0)</f>
        <v>#N/A</v>
      </c>
    </row>
    <row r="2489" spans="19:19" x14ac:dyDescent="0.3">
      <c r="S2489" s="60" t="e">
        <f>VLOOKUP(D2489,'ALL SITES DOWN'!D:D,1,0)</f>
        <v>#N/A</v>
      </c>
    </row>
    <row r="2490" spans="19:19" x14ac:dyDescent="0.3">
      <c r="S2490" s="60" t="e">
        <f>VLOOKUP(D2490,'ALL SITES DOWN'!D:D,1,0)</f>
        <v>#N/A</v>
      </c>
    </row>
    <row r="2491" spans="19:19" x14ac:dyDescent="0.3">
      <c r="S2491" s="60" t="e">
        <f>VLOOKUP(D2491,'ALL SITES DOWN'!D:D,1,0)</f>
        <v>#N/A</v>
      </c>
    </row>
    <row r="2492" spans="19:19" x14ac:dyDescent="0.3">
      <c r="S2492" s="60" t="e">
        <f>VLOOKUP(D2492,'ALL SITES DOWN'!D:D,1,0)</f>
        <v>#N/A</v>
      </c>
    </row>
    <row r="2493" spans="19:19" x14ac:dyDescent="0.3">
      <c r="S2493" s="60" t="e">
        <f>VLOOKUP(D2493,'ALL SITES DOWN'!D:D,1,0)</f>
        <v>#N/A</v>
      </c>
    </row>
    <row r="2494" spans="19:19" x14ac:dyDescent="0.3">
      <c r="S2494" s="60" t="e">
        <f>VLOOKUP(D2494,'ALL SITES DOWN'!D:D,1,0)</f>
        <v>#N/A</v>
      </c>
    </row>
    <row r="2495" spans="19:19" x14ac:dyDescent="0.3">
      <c r="S2495" s="60" t="e">
        <f>VLOOKUP(D2495,'ALL SITES DOWN'!D:D,1,0)</f>
        <v>#N/A</v>
      </c>
    </row>
    <row r="2496" spans="19:19" x14ac:dyDescent="0.3">
      <c r="S2496" s="60" t="e">
        <f>VLOOKUP(D2496,'ALL SITES DOWN'!D:D,1,0)</f>
        <v>#N/A</v>
      </c>
    </row>
    <row r="2497" spans="19:19" x14ac:dyDescent="0.3">
      <c r="S2497" s="60" t="e">
        <f>VLOOKUP(D2497,'ALL SITES DOWN'!D:D,1,0)</f>
        <v>#N/A</v>
      </c>
    </row>
    <row r="2498" spans="19:19" x14ac:dyDescent="0.3">
      <c r="S2498" s="60" t="e">
        <f>VLOOKUP(D2498,'ALL SITES DOWN'!D:D,1,0)</f>
        <v>#N/A</v>
      </c>
    </row>
    <row r="2499" spans="19:19" x14ac:dyDescent="0.3">
      <c r="S2499" s="60" t="e">
        <f>VLOOKUP(D2499,'ALL SITES DOWN'!D:D,1,0)</f>
        <v>#N/A</v>
      </c>
    </row>
    <row r="2500" spans="19:19" x14ac:dyDescent="0.3">
      <c r="S2500" s="60" t="e">
        <f>VLOOKUP(D2500,'ALL SITES DOWN'!D:D,1,0)</f>
        <v>#N/A</v>
      </c>
    </row>
    <row r="2501" spans="19:19" x14ac:dyDescent="0.3">
      <c r="S2501" s="60" t="e">
        <f>VLOOKUP(D2501,'ALL SITES DOWN'!D:D,1,0)</f>
        <v>#N/A</v>
      </c>
    </row>
    <row r="2502" spans="19:19" x14ac:dyDescent="0.3">
      <c r="S2502" s="60" t="e">
        <f>VLOOKUP(D2502,'ALL SITES DOWN'!D:D,1,0)</f>
        <v>#N/A</v>
      </c>
    </row>
    <row r="2503" spans="19:19" x14ac:dyDescent="0.3">
      <c r="S2503" s="60" t="e">
        <f>VLOOKUP(D2503,'ALL SITES DOWN'!D:D,1,0)</f>
        <v>#N/A</v>
      </c>
    </row>
    <row r="2504" spans="19:19" x14ac:dyDescent="0.3">
      <c r="S2504" s="60" t="e">
        <f>VLOOKUP(D2504,'ALL SITES DOWN'!D:D,1,0)</f>
        <v>#N/A</v>
      </c>
    </row>
    <row r="2505" spans="19:19" x14ac:dyDescent="0.3">
      <c r="S2505" s="60" t="e">
        <f>VLOOKUP(D2505,'ALL SITES DOWN'!D:D,1,0)</f>
        <v>#N/A</v>
      </c>
    </row>
    <row r="2506" spans="19:19" x14ac:dyDescent="0.3">
      <c r="S2506" s="60" t="e">
        <f>VLOOKUP(D2506,'ALL SITES DOWN'!D:D,1,0)</f>
        <v>#N/A</v>
      </c>
    </row>
    <row r="2507" spans="19:19" x14ac:dyDescent="0.3">
      <c r="S2507" s="60" t="e">
        <f>VLOOKUP(D2507,'ALL SITES DOWN'!D:D,1,0)</f>
        <v>#N/A</v>
      </c>
    </row>
    <row r="2508" spans="19:19" x14ac:dyDescent="0.3">
      <c r="S2508" s="60" t="e">
        <f>VLOOKUP(D2508,'ALL SITES DOWN'!D:D,1,0)</f>
        <v>#N/A</v>
      </c>
    </row>
    <row r="2509" spans="19:19" x14ac:dyDescent="0.3">
      <c r="S2509" s="60" t="e">
        <f>VLOOKUP(D2509,'ALL SITES DOWN'!D:D,1,0)</f>
        <v>#N/A</v>
      </c>
    </row>
    <row r="2510" spans="19:19" x14ac:dyDescent="0.3">
      <c r="S2510" s="60" t="e">
        <f>VLOOKUP(D2510,'ALL SITES DOWN'!D:D,1,0)</f>
        <v>#N/A</v>
      </c>
    </row>
    <row r="2511" spans="19:19" x14ac:dyDescent="0.3">
      <c r="S2511" s="60" t="e">
        <f>VLOOKUP(D2511,'ALL SITES DOWN'!D:D,1,0)</f>
        <v>#N/A</v>
      </c>
    </row>
    <row r="2512" spans="19:19" x14ac:dyDescent="0.3">
      <c r="S2512" s="60" t="e">
        <f>VLOOKUP(D2512,'ALL SITES DOWN'!D:D,1,0)</f>
        <v>#N/A</v>
      </c>
    </row>
    <row r="2513" spans="19:19" x14ac:dyDescent="0.3">
      <c r="S2513" s="60" t="e">
        <f>VLOOKUP(D2513,'ALL SITES DOWN'!D:D,1,0)</f>
        <v>#N/A</v>
      </c>
    </row>
    <row r="2514" spans="19:19" x14ac:dyDescent="0.3">
      <c r="S2514" s="60" t="e">
        <f>VLOOKUP(D2514,'ALL SITES DOWN'!D:D,1,0)</f>
        <v>#N/A</v>
      </c>
    </row>
    <row r="2515" spans="19:19" x14ac:dyDescent="0.3">
      <c r="S2515" s="60" t="e">
        <f>VLOOKUP(D2515,'ALL SITES DOWN'!D:D,1,0)</f>
        <v>#N/A</v>
      </c>
    </row>
    <row r="2516" spans="19:19" x14ac:dyDescent="0.3">
      <c r="S2516" s="60" t="e">
        <f>VLOOKUP(D2516,'ALL SITES DOWN'!D:D,1,0)</f>
        <v>#N/A</v>
      </c>
    </row>
    <row r="2517" spans="19:19" x14ac:dyDescent="0.3">
      <c r="S2517" s="60" t="e">
        <f>VLOOKUP(D2517,'ALL SITES DOWN'!D:D,1,0)</f>
        <v>#N/A</v>
      </c>
    </row>
    <row r="2518" spans="19:19" x14ac:dyDescent="0.3">
      <c r="S2518" s="60" t="e">
        <f>VLOOKUP(D2518,'ALL SITES DOWN'!D:D,1,0)</f>
        <v>#N/A</v>
      </c>
    </row>
    <row r="2519" spans="19:19" x14ac:dyDescent="0.3">
      <c r="S2519" s="60" t="e">
        <f>VLOOKUP(D2519,'ALL SITES DOWN'!D:D,1,0)</f>
        <v>#N/A</v>
      </c>
    </row>
    <row r="2520" spans="19:19" x14ac:dyDescent="0.3">
      <c r="S2520" s="60" t="e">
        <f>VLOOKUP(D2520,'ALL SITES DOWN'!D:D,1,0)</f>
        <v>#N/A</v>
      </c>
    </row>
    <row r="2521" spans="19:19" x14ac:dyDescent="0.3">
      <c r="S2521" s="60" t="e">
        <f>VLOOKUP(D2521,'ALL SITES DOWN'!D:D,1,0)</f>
        <v>#N/A</v>
      </c>
    </row>
    <row r="2522" spans="19:19" x14ac:dyDescent="0.3">
      <c r="S2522" s="60" t="e">
        <f>VLOOKUP(D2522,'ALL SITES DOWN'!D:D,1,0)</f>
        <v>#N/A</v>
      </c>
    </row>
    <row r="2523" spans="19:19" x14ac:dyDescent="0.3">
      <c r="S2523" s="60" t="e">
        <f>VLOOKUP(D2523,'ALL SITES DOWN'!D:D,1,0)</f>
        <v>#N/A</v>
      </c>
    </row>
    <row r="2524" spans="19:19" x14ac:dyDescent="0.3">
      <c r="S2524" s="60" t="e">
        <f>VLOOKUP(D2524,'ALL SITES DOWN'!D:D,1,0)</f>
        <v>#N/A</v>
      </c>
    </row>
    <row r="2525" spans="19:19" x14ac:dyDescent="0.3">
      <c r="S2525" s="60" t="e">
        <f>VLOOKUP(D2525,'ALL SITES DOWN'!D:D,1,0)</f>
        <v>#N/A</v>
      </c>
    </row>
    <row r="2526" spans="19:19" x14ac:dyDescent="0.3">
      <c r="S2526" s="60" t="e">
        <f>VLOOKUP(D2526,'ALL SITES DOWN'!D:D,1,0)</f>
        <v>#N/A</v>
      </c>
    </row>
    <row r="2527" spans="19:19" x14ac:dyDescent="0.3">
      <c r="S2527" s="60" t="e">
        <f>VLOOKUP(D2527,'ALL SITES DOWN'!D:D,1,0)</f>
        <v>#N/A</v>
      </c>
    </row>
    <row r="2528" spans="19:19" x14ac:dyDescent="0.3">
      <c r="S2528" s="60" t="e">
        <f>VLOOKUP(D2528,'ALL SITES DOWN'!D:D,1,0)</f>
        <v>#N/A</v>
      </c>
    </row>
    <row r="2529" spans="19:19" x14ac:dyDescent="0.3">
      <c r="S2529" s="60" t="e">
        <f>VLOOKUP(D2529,'ALL SITES DOWN'!D:D,1,0)</f>
        <v>#N/A</v>
      </c>
    </row>
    <row r="2530" spans="19:19" x14ac:dyDescent="0.3">
      <c r="S2530" s="60" t="e">
        <f>VLOOKUP(D2530,'ALL SITES DOWN'!D:D,1,0)</f>
        <v>#N/A</v>
      </c>
    </row>
    <row r="2531" spans="19:19" x14ac:dyDescent="0.3">
      <c r="S2531" s="60" t="e">
        <f>VLOOKUP(D2531,'ALL SITES DOWN'!D:D,1,0)</f>
        <v>#N/A</v>
      </c>
    </row>
    <row r="2532" spans="19:19" x14ac:dyDescent="0.3">
      <c r="S2532" s="60" t="e">
        <f>VLOOKUP(D2532,'ALL SITES DOWN'!D:D,1,0)</f>
        <v>#N/A</v>
      </c>
    </row>
    <row r="2533" spans="19:19" x14ac:dyDescent="0.3">
      <c r="S2533" s="60" t="e">
        <f>VLOOKUP(D2533,'ALL SITES DOWN'!D:D,1,0)</f>
        <v>#N/A</v>
      </c>
    </row>
    <row r="2534" spans="19:19" x14ac:dyDescent="0.3">
      <c r="S2534" s="60" t="e">
        <f>VLOOKUP(D2534,'ALL SITES DOWN'!D:D,1,0)</f>
        <v>#N/A</v>
      </c>
    </row>
    <row r="2535" spans="19:19" x14ac:dyDescent="0.3">
      <c r="S2535" s="60" t="e">
        <f>VLOOKUP(D2535,'ALL SITES DOWN'!D:D,1,0)</f>
        <v>#N/A</v>
      </c>
    </row>
    <row r="2536" spans="19:19" x14ac:dyDescent="0.3">
      <c r="S2536" s="60" t="e">
        <f>VLOOKUP(D2536,'ALL SITES DOWN'!D:D,1,0)</f>
        <v>#N/A</v>
      </c>
    </row>
    <row r="2537" spans="19:19" x14ac:dyDescent="0.3">
      <c r="S2537" s="60" t="e">
        <f>VLOOKUP(D2537,'ALL SITES DOWN'!D:D,1,0)</f>
        <v>#N/A</v>
      </c>
    </row>
    <row r="2538" spans="19:19" x14ac:dyDescent="0.3">
      <c r="S2538" s="60" t="e">
        <f>VLOOKUP(D2538,'ALL SITES DOWN'!D:D,1,0)</f>
        <v>#N/A</v>
      </c>
    </row>
    <row r="2539" spans="19:19" x14ac:dyDescent="0.3">
      <c r="S2539" s="60" t="e">
        <f>VLOOKUP(D2539,'ALL SITES DOWN'!D:D,1,0)</f>
        <v>#N/A</v>
      </c>
    </row>
    <row r="2540" spans="19:19" x14ac:dyDescent="0.3">
      <c r="S2540" s="60" t="e">
        <f>VLOOKUP(D2540,'ALL SITES DOWN'!D:D,1,0)</f>
        <v>#N/A</v>
      </c>
    </row>
    <row r="2541" spans="19:19" x14ac:dyDescent="0.3">
      <c r="S2541" s="60" t="e">
        <f>VLOOKUP(D2541,'ALL SITES DOWN'!D:D,1,0)</f>
        <v>#N/A</v>
      </c>
    </row>
    <row r="2542" spans="19:19" x14ac:dyDescent="0.3">
      <c r="S2542" s="60" t="e">
        <f>VLOOKUP(D2542,'ALL SITES DOWN'!D:D,1,0)</f>
        <v>#N/A</v>
      </c>
    </row>
    <row r="2543" spans="19:19" x14ac:dyDescent="0.3">
      <c r="S2543" s="60" t="e">
        <f>VLOOKUP(D2543,'ALL SITES DOWN'!D:D,1,0)</f>
        <v>#N/A</v>
      </c>
    </row>
    <row r="2544" spans="19:19" x14ac:dyDescent="0.3">
      <c r="S2544" s="60" t="e">
        <f>VLOOKUP(D2544,'ALL SITES DOWN'!D:D,1,0)</f>
        <v>#N/A</v>
      </c>
    </row>
    <row r="2545" spans="19:19" x14ac:dyDescent="0.3">
      <c r="S2545" s="60" t="e">
        <f>VLOOKUP(D2545,'ALL SITES DOWN'!D:D,1,0)</f>
        <v>#N/A</v>
      </c>
    </row>
    <row r="2546" spans="19:19" x14ac:dyDescent="0.3">
      <c r="S2546" s="60" t="e">
        <f>VLOOKUP(D2546,'ALL SITES DOWN'!D:D,1,0)</f>
        <v>#N/A</v>
      </c>
    </row>
    <row r="2547" spans="19:19" x14ac:dyDescent="0.3">
      <c r="S2547" s="60" t="e">
        <f>VLOOKUP(D2547,'ALL SITES DOWN'!D:D,1,0)</f>
        <v>#N/A</v>
      </c>
    </row>
    <row r="2548" spans="19:19" x14ac:dyDescent="0.3">
      <c r="S2548" s="60" t="e">
        <f>VLOOKUP(D2548,'ALL SITES DOWN'!D:D,1,0)</f>
        <v>#N/A</v>
      </c>
    </row>
    <row r="2549" spans="19:19" x14ac:dyDescent="0.3">
      <c r="S2549" s="60" t="e">
        <f>VLOOKUP(D2549,'ALL SITES DOWN'!D:D,1,0)</f>
        <v>#N/A</v>
      </c>
    </row>
    <row r="2550" spans="19:19" x14ac:dyDescent="0.3">
      <c r="S2550" s="60" t="e">
        <f>VLOOKUP(D2550,'ALL SITES DOWN'!D:D,1,0)</f>
        <v>#N/A</v>
      </c>
    </row>
    <row r="2551" spans="19:19" x14ac:dyDescent="0.3">
      <c r="S2551" s="60" t="e">
        <f>VLOOKUP(D2551,'ALL SITES DOWN'!D:D,1,0)</f>
        <v>#N/A</v>
      </c>
    </row>
    <row r="2552" spans="19:19" x14ac:dyDescent="0.3">
      <c r="S2552" s="60" t="e">
        <f>VLOOKUP(D2552,'ALL SITES DOWN'!D:D,1,0)</f>
        <v>#N/A</v>
      </c>
    </row>
    <row r="2553" spans="19:19" x14ac:dyDescent="0.3">
      <c r="S2553" s="60" t="e">
        <f>VLOOKUP(D2553,'ALL SITES DOWN'!D:D,1,0)</f>
        <v>#N/A</v>
      </c>
    </row>
    <row r="2554" spans="19:19" x14ac:dyDescent="0.3">
      <c r="S2554" s="60" t="e">
        <f>VLOOKUP(D2554,'ALL SITES DOWN'!D:D,1,0)</f>
        <v>#N/A</v>
      </c>
    </row>
    <row r="2555" spans="19:19" x14ac:dyDescent="0.3">
      <c r="S2555" s="60" t="e">
        <f>VLOOKUP(D2555,'ALL SITES DOWN'!D:D,1,0)</f>
        <v>#N/A</v>
      </c>
    </row>
    <row r="2556" spans="19:19" x14ac:dyDescent="0.3">
      <c r="S2556" s="60" t="e">
        <f>VLOOKUP(D2556,'ALL SITES DOWN'!D:D,1,0)</f>
        <v>#N/A</v>
      </c>
    </row>
    <row r="2557" spans="19:19" x14ac:dyDescent="0.3">
      <c r="S2557" s="60" t="e">
        <f>VLOOKUP(D2557,'ALL SITES DOWN'!D:D,1,0)</f>
        <v>#N/A</v>
      </c>
    </row>
    <row r="2558" spans="19:19" x14ac:dyDescent="0.3">
      <c r="S2558" s="60" t="e">
        <f>VLOOKUP(D2558,'ALL SITES DOWN'!D:D,1,0)</f>
        <v>#N/A</v>
      </c>
    </row>
    <row r="2559" spans="19:19" x14ac:dyDescent="0.3">
      <c r="S2559" s="60" t="e">
        <f>VLOOKUP(D2559,'ALL SITES DOWN'!D:D,1,0)</f>
        <v>#N/A</v>
      </c>
    </row>
    <row r="2560" spans="19:19" x14ac:dyDescent="0.3">
      <c r="S2560" s="60" t="e">
        <f>VLOOKUP(D2560,'ALL SITES DOWN'!D:D,1,0)</f>
        <v>#N/A</v>
      </c>
    </row>
    <row r="2561" spans="19:19" x14ac:dyDescent="0.3">
      <c r="S2561" s="60" t="e">
        <f>VLOOKUP(D2561,'ALL SITES DOWN'!D:D,1,0)</f>
        <v>#N/A</v>
      </c>
    </row>
    <row r="2562" spans="19:19" x14ac:dyDescent="0.3">
      <c r="S2562" s="60" t="e">
        <f>VLOOKUP(D2562,'ALL SITES DOWN'!D:D,1,0)</f>
        <v>#N/A</v>
      </c>
    </row>
    <row r="2563" spans="19:19" x14ac:dyDescent="0.3">
      <c r="S2563" s="60" t="e">
        <f>VLOOKUP(D2563,'ALL SITES DOWN'!D:D,1,0)</f>
        <v>#N/A</v>
      </c>
    </row>
    <row r="2564" spans="19:19" x14ac:dyDescent="0.3">
      <c r="S2564" s="60" t="e">
        <f>VLOOKUP(D2564,'ALL SITES DOWN'!D:D,1,0)</f>
        <v>#N/A</v>
      </c>
    </row>
    <row r="2565" spans="19:19" x14ac:dyDescent="0.3">
      <c r="S2565" s="60" t="e">
        <f>VLOOKUP(D2565,'ALL SITES DOWN'!D:D,1,0)</f>
        <v>#N/A</v>
      </c>
    </row>
    <row r="2566" spans="19:19" x14ac:dyDescent="0.3">
      <c r="S2566" s="60" t="e">
        <f>VLOOKUP(D2566,'ALL SITES DOWN'!D:D,1,0)</f>
        <v>#N/A</v>
      </c>
    </row>
    <row r="2567" spans="19:19" x14ac:dyDescent="0.3">
      <c r="S2567" s="60" t="e">
        <f>VLOOKUP(D2567,'ALL SITES DOWN'!D:D,1,0)</f>
        <v>#N/A</v>
      </c>
    </row>
    <row r="2568" spans="19:19" x14ac:dyDescent="0.3">
      <c r="S2568" s="60" t="e">
        <f>VLOOKUP(D2568,'ALL SITES DOWN'!D:D,1,0)</f>
        <v>#N/A</v>
      </c>
    </row>
    <row r="2569" spans="19:19" x14ac:dyDescent="0.3">
      <c r="S2569" s="60" t="e">
        <f>VLOOKUP(D2569,'ALL SITES DOWN'!D:D,1,0)</f>
        <v>#N/A</v>
      </c>
    </row>
    <row r="2570" spans="19:19" x14ac:dyDescent="0.3">
      <c r="S2570" s="60" t="e">
        <f>VLOOKUP(D2570,'ALL SITES DOWN'!D:D,1,0)</f>
        <v>#N/A</v>
      </c>
    </row>
    <row r="2571" spans="19:19" x14ac:dyDescent="0.3">
      <c r="S2571" s="60" t="e">
        <f>VLOOKUP(D2571,'ALL SITES DOWN'!D:D,1,0)</f>
        <v>#N/A</v>
      </c>
    </row>
    <row r="2572" spans="19:19" x14ac:dyDescent="0.3">
      <c r="S2572" s="60" t="e">
        <f>VLOOKUP(D2572,'ALL SITES DOWN'!D:D,1,0)</f>
        <v>#N/A</v>
      </c>
    </row>
    <row r="2573" spans="19:19" x14ac:dyDescent="0.3">
      <c r="S2573" s="60" t="e">
        <f>VLOOKUP(D2573,'ALL SITES DOWN'!D:D,1,0)</f>
        <v>#N/A</v>
      </c>
    </row>
    <row r="2574" spans="19:19" x14ac:dyDescent="0.3">
      <c r="S2574" s="60" t="e">
        <f>VLOOKUP(D2574,'ALL SITES DOWN'!D:D,1,0)</f>
        <v>#N/A</v>
      </c>
    </row>
    <row r="2575" spans="19:19" x14ac:dyDescent="0.3">
      <c r="S2575" s="60" t="e">
        <f>VLOOKUP(D2575,'ALL SITES DOWN'!D:D,1,0)</f>
        <v>#N/A</v>
      </c>
    </row>
    <row r="2576" spans="19:19" x14ac:dyDescent="0.3">
      <c r="S2576" s="60" t="e">
        <f>VLOOKUP(D2576,'ALL SITES DOWN'!D:D,1,0)</f>
        <v>#N/A</v>
      </c>
    </row>
    <row r="2577" spans="19:19" x14ac:dyDescent="0.3">
      <c r="S2577" s="60" t="e">
        <f>VLOOKUP(D2577,'ALL SITES DOWN'!D:D,1,0)</f>
        <v>#N/A</v>
      </c>
    </row>
    <row r="2578" spans="19:19" x14ac:dyDescent="0.3">
      <c r="S2578" s="60" t="e">
        <f>VLOOKUP(D2578,'ALL SITES DOWN'!D:D,1,0)</f>
        <v>#N/A</v>
      </c>
    </row>
    <row r="2579" spans="19:19" x14ac:dyDescent="0.3">
      <c r="S2579" s="60" t="e">
        <f>VLOOKUP(D2579,'ALL SITES DOWN'!D:D,1,0)</f>
        <v>#N/A</v>
      </c>
    </row>
    <row r="2580" spans="19:19" x14ac:dyDescent="0.3">
      <c r="S2580" s="60" t="e">
        <f>VLOOKUP(D2580,'ALL SITES DOWN'!D:D,1,0)</f>
        <v>#N/A</v>
      </c>
    </row>
    <row r="2581" spans="19:19" x14ac:dyDescent="0.3">
      <c r="S2581" s="60" t="e">
        <f>VLOOKUP(D2581,'ALL SITES DOWN'!D:D,1,0)</f>
        <v>#N/A</v>
      </c>
    </row>
    <row r="2582" spans="19:19" x14ac:dyDescent="0.3">
      <c r="S2582" s="60" t="e">
        <f>VLOOKUP(D2582,'ALL SITES DOWN'!D:D,1,0)</f>
        <v>#N/A</v>
      </c>
    </row>
    <row r="2583" spans="19:19" x14ac:dyDescent="0.3">
      <c r="S2583" s="60" t="e">
        <f>VLOOKUP(D2583,'ALL SITES DOWN'!D:D,1,0)</f>
        <v>#N/A</v>
      </c>
    </row>
    <row r="2584" spans="19:19" x14ac:dyDescent="0.3">
      <c r="S2584" s="60" t="e">
        <f>VLOOKUP(D2584,'ALL SITES DOWN'!D:D,1,0)</f>
        <v>#N/A</v>
      </c>
    </row>
    <row r="2585" spans="19:19" x14ac:dyDescent="0.3">
      <c r="S2585" s="60" t="e">
        <f>VLOOKUP(D2585,'ALL SITES DOWN'!D:D,1,0)</f>
        <v>#N/A</v>
      </c>
    </row>
    <row r="2586" spans="19:19" x14ac:dyDescent="0.3">
      <c r="S2586" s="60" t="e">
        <f>VLOOKUP(D2586,'ALL SITES DOWN'!D:D,1,0)</f>
        <v>#N/A</v>
      </c>
    </row>
    <row r="2587" spans="19:19" x14ac:dyDescent="0.3">
      <c r="S2587" s="60" t="e">
        <f>VLOOKUP(D2587,'ALL SITES DOWN'!D:D,1,0)</f>
        <v>#N/A</v>
      </c>
    </row>
    <row r="2588" spans="19:19" x14ac:dyDescent="0.3">
      <c r="S2588" s="60" t="e">
        <f>VLOOKUP(D2588,'ALL SITES DOWN'!D:D,1,0)</f>
        <v>#N/A</v>
      </c>
    </row>
    <row r="2589" spans="19:19" x14ac:dyDescent="0.3">
      <c r="S2589" s="60" t="e">
        <f>VLOOKUP(D2589,'ALL SITES DOWN'!D:D,1,0)</f>
        <v>#N/A</v>
      </c>
    </row>
    <row r="2590" spans="19:19" x14ac:dyDescent="0.3">
      <c r="S2590" s="60" t="e">
        <f>VLOOKUP(D2590,'ALL SITES DOWN'!D:D,1,0)</f>
        <v>#N/A</v>
      </c>
    </row>
    <row r="2591" spans="19:19" x14ac:dyDescent="0.3">
      <c r="S2591" s="60" t="e">
        <f>VLOOKUP(D2591,'ALL SITES DOWN'!D:D,1,0)</f>
        <v>#N/A</v>
      </c>
    </row>
    <row r="2592" spans="19:19" x14ac:dyDescent="0.3">
      <c r="S2592" s="60" t="e">
        <f>VLOOKUP(D2592,'ALL SITES DOWN'!D:D,1,0)</f>
        <v>#N/A</v>
      </c>
    </row>
    <row r="2593" spans="19:19" x14ac:dyDescent="0.3">
      <c r="S2593" s="60" t="e">
        <f>VLOOKUP(D2593,'ALL SITES DOWN'!D:D,1,0)</f>
        <v>#N/A</v>
      </c>
    </row>
    <row r="2594" spans="19:19" x14ac:dyDescent="0.3">
      <c r="S2594" s="60" t="e">
        <f>VLOOKUP(D2594,'ALL SITES DOWN'!D:D,1,0)</f>
        <v>#N/A</v>
      </c>
    </row>
    <row r="2595" spans="19:19" x14ac:dyDescent="0.3">
      <c r="S2595" s="60" t="e">
        <f>VLOOKUP(D2595,'ALL SITES DOWN'!D:D,1,0)</f>
        <v>#N/A</v>
      </c>
    </row>
    <row r="2596" spans="19:19" x14ac:dyDescent="0.3">
      <c r="S2596" s="60" t="e">
        <f>VLOOKUP(D2596,'ALL SITES DOWN'!D:D,1,0)</f>
        <v>#N/A</v>
      </c>
    </row>
    <row r="2597" spans="19:19" x14ac:dyDescent="0.3">
      <c r="S2597" s="60" t="e">
        <f>VLOOKUP(D2597,'ALL SITES DOWN'!D:D,1,0)</f>
        <v>#N/A</v>
      </c>
    </row>
    <row r="2598" spans="19:19" x14ac:dyDescent="0.3">
      <c r="S2598" s="60" t="e">
        <f>VLOOKUP(D2598,'ALL SITES DOWN'!D:D,1,0)</f>
        <v>#N/A</v>
      </c>
    </row>
    <row r="2599" spans="19:19" x14ac:dyDescent="0.3">
      <c r="S2599" s="60" t="e">
        <f>VLOOKUP(D2599,'ALL SITES DOWN'!D:D,1,0)</f>
        <v>#N/A</v>
      </c>
    </row>
    <row r="2600" spans="19:19" x14ac:dyDescent="0.3">
      <c r="S2600" s="60" t="e">
        <f>VLOOKUP(D2600,'ALL SITES DOWN'!D:D,1,0)</f>
        <v>#N/A</v>
      </c>
    </row>
    <row r="2601" spans="19:19" x14ac:dyDescent="0.3">
      <c r="S2601" s="60" t="e">
        <f>VLOOKUP(D2601,'ALL SITES DOWN'!D:D,1,0)</f>
        <v>#N/A</v>
      </c>
    </row>
    <row r="2602" spans="19:19" x14ac:dyDescent="0.3">
      <c r="S2602" s="60" t="e">
        <f>VLOOKUP(D2602,'ALL SITES DOWN'!D:D,1,0)</f>
        <v>#N/A</v>
      </c>
    </row>
    <row r="2603" spans="19:19" x14ac:dyDescent="0.3">
      <c r="S2603" s="60" t="e">
        <f>VLOOKUP(D2603,'ALL SITES DOWN'!D:D,1,0)</f>
        <v>#N/A</v>
      </c>
    </row>
    <row r="2604" spans="19:19" x14ac:dyDescent="0.3">
      <c r="S2604" s="60" t="e">
        <f>VLOOKUP(D2604,'ALL SITES DOWN'!D:D,1,0)</f>
        <v>#N/A</v>
      </c>
    </row>
    <row r="2605" spans="19:19" x14ac:dyDescent="0.3">
      <c r="S2605" s="60" t="e">
        <f>VLOOKUP(D2605,'ALL SITES DOWN'!D:D,1,0)</f>
        <v>#N/A</v>
      </c>
    </row>
    <row r="2606" spans="19:19" x14ac:dyDescent="0.3">
      <c r="S2606" s="60" t="e">
        <f>VLOOKUP(D2606,'ALL SITES DOWN'!D:D,1,0)</f>
        <v>#N/A</v>
      </c>
    </row>
    <row r="2607" spans="19:19" x14ac:dyDescent="0.3">
      <c r="S2607" s="60" t="e">
        <f>VLOOKUP(D2607,'ALL SITES DOWN'!D:D,1,0)</f>
        <v>#N/A</v>
      </c>
    </row>
    <row r="2608" spans="19:19" x14ac:dyDescent="0.3">
      <c r="S2608" s="60" t="e">
        <f>VLOOKUP(D2608,'ALL SITES DOWN'!D:D,1,0)</f>
        <v>#N/A</v>
      </c>
    </row>
    <row r="2609" spans="19:19" x14ac:dyDescent="0.3">
      <c r="S2609" s="60" t="e">
        <f>VLOOKUP(D2609,'ALL SITES DOWN'!D:D,1,0)</f>
        <v>#N/A</v>
      </c>
    </row>
    <row r="2610" spans="19:19" x14ac:dyDescent="0.3">
      <c r="S2610" s="60" t="e">
        <f>VLOOKUP(D2610,'ALL SITES DOWN'!D:D,1,0)</f>
        <v>#N/A</v>
      </c>
    </row>
    <row r="2611" spans="19:19" x14ac:dyDescent="0.3">
      <c r="S2611" s="60" t="e">
        <f>VLOOKUP(D2611,'ALL SITES DOWN'!D:D,1,0)</f>
        <v>#N/A</v>
      </c>
    </row>
    <row r="2612" spans="19:19" x14ac:dyDescent="0.3">
      <c r="S2612" s="60" t="e">
        <f>VLOOKUP(D2612,'ALL SITES DOWN'!D:D,1,0)</f>
        <v>#N/A</v>
      </c>
    </row>
    <row r="2613" spans="19:19" x14ac:dyDescent="0.3">
      <c r="S2613" s="60" t="e">
        <f>VLOOKUP(D2613,'ALL SITES DOWN'!D:D,1,0)</f>
        <v>#N/A</v>
      </c>
    </row>
    <row r="2614" spans="19:19" x14ac:dyDescent="0.3">
      <c r="S2614" s="60" t="e">
        <f>VLOOKUP(D2614,'ALL SITES DOWN'!D:D,1,0)</f>
        <v>#N/A</v>
      </c>
    </row>
    <row r="2615" spans="19:19" x14ac:dyDescent="0.3">
      <c r="S2615" s="60" t="e">
        <f>VLOOKUP(D2615,'ALL SITES DOWN'!D:D,1,0)</f>
        <v>#N/A</v>
      </c>
    </row>
    <row r="2616" spans="19:19" x14ac:dyDescent="0.3">
      <c r="S2616" s="60" t="e">
        <f>VLOOKUP(D2616,'ALL SITES DOWN'!D:D,1,0)</f>
        <v>#N/A</v>
      </c>
    </row>
    <row r="2617" spans="19:19" x14ac:dyDescent="0.3">
      <c r="S2617" s="60" t="e">
        <f>VLOOKUP(D2617,'ALL SITES DOWN'!D:D,1,0)</f>
        <v>#N/A</v>
      </c>
    </row>
    <row r="2618" spans="19:19" x14ac:dyDescent="0.3">
      <c r="S2618" s="60" t="e">
        <f>VLOOKUP(D2618,'ALL SITES DOWN'!D:D,1,0)</f>
        <v>#N/A</v>
      </c>
    </row>
    <row r="2619" spans="19:19" x14ac:dyDescent="0.3">
      <c r="S2619" s="60" t="e">
        <f>VLOOKUP(D2619,'ALL SITES DOWN'!D:D,1,0)</f>
        <v>#N/A</v>
      </c>
    </row>
    <row r="2620" spans="19:19" x14ac:dyDescent="0.3">
      <c r="S2620" s="60" t="e">
        <f>VLOOKUP(D2620,'ALL SITES DOWN'!D:D,1,0)</f>
        <v>#N/A</v>
      </c>
    </row>
    <row r="2621" spans="19:19" x14ac:dyDescent="0.3">
      <c r="S2621" s="60" t="e">
        <f>VLOOKUP(D2621,'ALL SITES DOWN'!D:D,1,0)</f>
        <v>#N/A</v>
      </c>
    </row>
    <row r="2622" spans="19:19" x14ac:dyDescent="0.3">
      <c r="S2622" s="60" t="e">
        <f>VLOOKUP(D2622,'ALL SITES DOWN'!D:D,1,0)</f>
        <v>#N/A</v>
      </c>
    </row>
    <row r="2623" spans="19:19" x14ac:dyDescent="0.3">
      <c r="S2623" s="60" t="e">
        <f>VLOOKUP(D2623,'ALL SITES DOWN'!D:D,1,0)</f>
        <v>#N/A</v>
      </c>
    </row>
    <row r="2624" spans="19:19" x14ac:dyDescent="0.3">
      <c r="S2624" s="60" t="e">
        <f>VLOOKUP(D2624,'ALL SITES DOWN'!D:D,1,0)</f>
        <v>#N/A</v>
      </c>
    </row>
    <row r="2625" spans="19:19" x14ac:dyDescent="0.3">
      <c r="S2625" s="60" t="e">
        <f>VLOOKUP(D2625,'ALL SITES DOWN'!D:D,1,0)</f>
        <v>#N/A</v>
      </c>
    </row>
    <row r="2626" spans="19:19" x14ac:dyDescent="0.3">
      <c r="S2626" s="60" t="e">
        <f>VLOOKUP(D2626,'ALL SITES DOWN'!D:D,1,0)</f>
        <v>#N/A</v>
      </c>
    </row>
    <row r="2627" spans="19:19" x14ac:dyDescent="0.3">
      <c r="S2627" s="60" t="e">
        <f>VLOOKUP(D2627,'ALL SITES DOWN'!D:D,1,0)</f>
        <v>#N/A</v>
      </c>
    </row>
    <row r="2628" spans="19:19" x14ac:dyDescent="0.3">
      <c r="S2628" s="60" t="e">
        <f>VLOOKUP(D2628,'ALL SITES DOWN'!D:D,1,0)</f>
        <v>#N/A</v>
      </c>
    </row>
    <row r="2629" spans="19:19" x14ac:dyDescent="0.3">
      <c r="S2629" s="60" t="e">
        <f>VLOOKUP(D2629,'ALL SITES DOWN'!D:D,1,0)</f>
        <v>#N/A</v>
      </c>
    </row>
    <row r="2630" spans="19:19" x14ac:dyDescent="0.3">
      <c r="S2630" s="60" t="e">
        <f>VLOOKUP(D2630,'ALL SITES DOWN'!D:D,1,0)</f>
        <v>#N/A</v>
      </c>
    </row>
    <row r="2631" spans="19:19" x14ac:dyDescent="0.3">
      <c r="S2631" s="60" t="e">
        <f>VLOOKUP(D2631,'ALL SITES DOWN'!D:D,1,0)</f>
        <v>#N/A</v>
      </c>
    </row>
    <row r="2632" spans="19:19" x14ac:dyDescent="0.3">
      <c r="S2632" s="60" t="e">
        <f>VLOOKUP(D2632,'ALL SITES DOWN'!D:D,1,0)</f>
        <v>#N/A</v>
      </c>
    </row>
    <row r="2633" spans="19:19" x14ac:dyDescent="0.3">
      <c r="S2633" s="60" t="e">
        <f>VLOOKUP(D2633,'ALL SITES DOWN'!D:D,1,0)</f>
        <v>#N/A</v>
      </c>
    </row>
    <row r="2634" spans="19:19" x14ac:dyDescent="0.3">
      <c r="S2634" s="60" t="e">
        <f>VLOOKUP(D2634,'ALL SITES DOWN'!D:D,1,0)</f>
        <v>#N/A</v>
      </c>
    </row>
    <row r="2635" spans="19:19" x14ac:dyDescent="0.3">
      <c r="S2635" s="60" t="e">
        <f>VLOOKUP(D2635,'ALL SITES DOWN'!D:D,1,0)</f>
        <v>#N/A</v>
      </c>
    </row>
    <row r="2636" spans="19:19" x14ac:dyDescent="0.3">
      <c r="S2636" s="60" t="e">
        <f>VLOOKUP(D2636,'ALL SITES DOWN'!D:D,1,0)</f>
        <v>#N/A</v>
      </c>
    </row>
    <row r="2637" spans="19:19" x14ac:dyDescent="0.3">
      <c r="S2637" s="60" t="e">
        <f>VLOOKUP(D2637,'ALL SITES DOWN'!D:D,1,0)</f>
        <v>#N/A</v>
      </c>
    </row>
    <row r="2638" spans="19:19" x14ac:dyDescent="0.3">
      <c r="S2638" s="60" t="e">
        <f>VLOOKUP(D2638,'ALL SITES DOWN'!D:D,1,0)</f>
        <v>#N/A</v>
      </c>
    </row>
    <row r="2639" spans="19:19" x14ac:dyDescent="0.3">
      <c r="S2639" s="60" t="e">
        <f>VLOOKUP(D2639,'ALL SITES DOWN'!D:D,1,0)</f>
        <v>#N/A</v>
      </c>
    </row>
    <row r="2640" spans="19:19" x14ac:dyDescent="0.3">
      <c r="S2640" s="60" t="e">
        <f>VLOOKUP(D2640,'ALL SITES DOWN'!D:D,1,0)</f>
        <v>#N/A</v>
      </c>
    </row>
    <row r="2641" spans="19:19" x14ac:dyDescent="0.3">
      <c r="S2641" s="60" t="e">
        <f>VLOOKUP(D2641,'ALL SITES DOWN'!D:D,1,0)</f>
        <v>#N/A</v>
      </c>
    </row>
    <row r="2642" spans="19:19" x14ac:dyDescent="0.3">
      <c r="S2642" s="60" t="e">
        <f>VLOOKUP(D2642,'ALL SITES DOWN'!D:D,1,0)</f>
        <v>#N/A</v>
      </c>
    </row>
    <row r="2643" spans="19:19" x14ac:dyDescent="0.3">
      <c r="S2643" s="60" t="e">
        <f>VLOOKUP(D2643,'ALL SITES DOWN'!D:D,1,0)</f>
        <v>#N/A</v>
      </c>
    </row>
    <row r="2644" spans="19:19" x14ac:dyDescent="0.3">
      <c r="S2644" s="60" t="e">
        <f>VLOOKUP(D2644,'ALL SITES DOWN'!D:D,1,0)</f>
        <v>#N/A</v>
      </c>
    </row>
    <row r="2645" spans="19:19" x14ac:dyDescent="0.3">
      <c r="S2645" s="60" t="e">
        <f>VLOOKUP(D2645,'ALL SITES DOWN'!D:D,1,0)</f>
        <v>#N/A</v>
      </c>
    </row>
    <row r="2646" spans="19:19" x14ac:dyDescent="0.3">
      <c r="S2646" s="60" t="e">
        <f>VLOOKUP(D2646,'ALL SITES DOWN'!D:D,1,0)</f>
        <v>#N/A</v>
      </c>
    </row>
    <row r="2647" spans="19:19" x14ac:dyDescent="0.3">
      <c r="S2647" s="60" t="e">
        <f>VLOOKUP(D2647,'ALL SITES DOWN'!D:D,1,0)</f>
        <v>#N/A</v>
      </c>
    </row>
    <row r="2648" spans="19:19" x14ac:dyDescent="0.3">
      <c r="S2648" s="60" t="e">
        <f>VLOOKUP(D2648,'ALL SITES DOWN'!D:D,1,0)</f>
        <v>#N/A</v>
      </c>
    </row>
    <row r="2649" spans="19:19" x14ac:dyDescent="0.3">
      <c r="S2649" s="60" t="e">
        <f>VLOOKUP(D2649,'ALL SITES DOWN'!D:D,1,0)</f>
        <v>#N/A</v>
      </c>
    </row>
    <row r="2650" spans="19:19" x14ac:dyDescent="0.3">
      <c r="S2650" s="60" t="e">
        <f>VLOOKUP(D2650,'ALL SITES DOWN'!D:D,1,0)</f>
        <v>#N/A</v>
      </c>
    </row>
    <row r="2651" spans="19:19" x14ac:dyDescent="0.3">
      <c r="S2651" s="60" t="e">
        <f>VLOOKUP(D2651,'ALL SITES DOWN'!D:D,1,0)</f>
        <v>#N/A</v>
      </c>
    </row>
    <row r="2652" spans="19:19" x14ac:dyDescent="0.3">
      <c r="S2652" s="60" t="e">
        <f>VLOOKUP(D2652,'ALL SITES DOWN'!D:D,1,0)</f>
        <v>#N/A</v>
      </c>
    </row>
    <row r="2653" spans="19:19" x14ac:dyDescent="0.3">
      <c r="S2653" s="60" t="e">
        <f>VLOOKUP(D2653,'ALL SITES DOWN'!D:D,1,0)</f>
        <v>#N/A</v>
      </c>
    </row>
    <row r="2654" spans="19:19" x14ac:dyDescent="0.3">
      <c r="S2654" s="60" t="e">
        <f>VLOOKUP(D2654,'ALL SITES DOWN'!D:D,1,0)</f>
        <v>#N/A</v>
      </c>
    </row>
    <row r="2655" spans="19:19" x14ac:dyDescent="0.3">
      <c r="S2655" s="60" t="e">
        <f>VLOOKUP(D2655,'ALL SITES DOWN'!D:D,1,0)</f>
        <v>#N/A</v>
      </c>
    </row>
    <row r="2656" spans="19:19" x14ac:dyDescent="0.3">
      <c r="S2656" s="60" t="e">
        <f>VLOOKUP(D2656,'ALL SITES DOWN'!D:D,1,0)</f>
        <v>#N/A</v>
      </c>
    </row>
    <row r="2657" spans="19:19" x14ac:dyDescent="0.3">
      <c r="S2657" s="60" t="e">
        <f>VLOOKUP(D2657,'ALL SITES DOWN'!D:D,1,0)</f>
        <v>#N/A</v>
      </c>
    </row>
    <row r="2658" spans="19:19" x14ac:dyDescent="0.3">
      <c r="S2658" s="60" t="e">
        <f>VLOOKUP(D2658,'ALL SITES DOWN'!D:D,1,0)</f>
        <v>#N/A</v>
      </c>
    </row>
    <row r="2659" spans="19:19" x14ac:dyDescent="0.3">
      <c r="S2659" s="60" t="e">
        <f>VLOOKUP(D2659,'ALL SITES DOWN'!D:D,1,0)</f>
        <v>#N/A</v>
      </c>
    </row>
    <row r="2660" spans="19:19" x14ac:dyDescent="0.3">
      <c r="S2660" s="60" t="e">
        <f>VLOOKUP(D2660,'ALL SITES DOWN'!D:D,1,0)</f>
        <v>#N/A</v>
      </c>
    </row>
    <row r="2661" spans="19:19" x14ac:dyDescent="0.3">
      <c r="S2661" s="60" t="e">
        <f>VLOOKUP(D2661,'ALL SITES DOWN'!D:D,1,0)</f>
        <v>#N/A</v>
      </c>
    </row>
    <row r="2662" spans="19:19" x14ac:dyDescent="0.3">
      <c r="S2662" s="60" t="e">
        <f>VLOOKUP(D2662,'ALL SITES DOWN'!D:D,1,0)</f>
        <v>#N/A</v>
      </c>
    </row>
    <row r="2663" spans="19:19" x14ac:dyDescent="0.3">
      <c r="S2663" s="60" t="e">
        <f>VLOOKUP(D2663,'ALL SITES DOWN'!D:D,1,0)</f>
        <v>#N/A</v>
      </c>
    </row>
    <row r="2664" spans="19:19" x14ac:dyDescent="0.3">
      <c r="S2664" s="60" t="e">
        <f>VLOOKUP(D2664,'ALL SITES DOWN'!D:D,1,0)</f>
        <v>#N/A</v>
      </c>
    </row>
    <row r="2665" spans="19:19" x14ac:dyDescent="0.3">
      <c r="S2665" s="60" t="e">
        <f>VLOOKUP(D2665,'ALL SITES DOWN'!D:D,1,0)</f>
        <v>#N/A</v>
      </c>
    </row>
    <row r="2666" spans="19:19" x14ac:dyDescent="0.3">
      <c r="S2666" s="60" t="e">
        <f>VLOOKUP(D2666,'ALL SITES DOWN'!D:D,1,0)</f>
        <v>#N/A</v>
      </c>
    </row>
    <row r="2667" spans="19:19" x14ac:dyDescent="0.3">
      <c r="S2667" s="60" t="e">
        <f>VLOOKUP(D2667,'ALL SITES DOWN'!D:D,1,0)</f>
        <v>#N/A</v>
      </c>
    </row>
    <row r="2668" spans="19:19" x14ac:dyDescent="0.3">
      <c r="S2668" s="60" t="e">
        <f>VLOOKUP(D2668,'ALL SITES DOWN'!D:D,1,0)</f>
        <v>#N/A</v>
      </c>
    </row>
    <row r="2669" spans="19:19" x14ac:dyDescent="0.3">
      <c r="S2669" s="60" t="e">
        <f>VLOOKUP(D2669,'ALL SITES DOWN'!D:D,1,0)</f>
        <v>#N/A</v>
      </c>
    </row>
    <row r="2670" spans="19:19" x14ac:dyDescent="0.3">
      <c r="S2670" s="60" t="e">
        <f>VLOOKUP(D2670,'ALL SITES DOWN'!D:D,1,0)</f>
        <v>#N/A</v>
      </c>
    </row>
    <row r="2671" spans="19:19" x14ac:dyDescent="0.3">
      <c r="S2671" s="60" t="e">
        <f>VLOOKUP(D2671,'ALL SITES DOWN'!D:D,1,0)</f>
        <v>#N/A</v>
      </c>
    </row>
    <row r="2672" spans="19:19" x14ac:dyDescent="0.3">
      <c r="S2672" s="60" t="e">
        <f>VLOOKUP(D2672,'ALL SITES DOWN'!D:D,1,0)</f>
        <v>#N/A</v>
      </c>
    </row>
    <row r="2673" spans="19:19" x14ac:dyDescent="0.3">
      <c r="S2673" s="60" t="e">
        <f>VLOOKUP(D2673,'ALL SITES DOWN'!D:D,1,0)</f>
        <v>#N/A</v>
      </c>
    </row>
    <row r="2674" spans="19:19" x14ac:dyDescent="0.3">
      <c r="S2674" s="60" t="e">
        <f>VLOOKUP(D2674,'ALL SITES DOWN'!D:D,1,0)</f>
        <v>#N/A</v>
      </c>
    </row>
    <row r="2675" spans="19:19" x14ac:dyDescent="0.3">
      <c r="S2675" s="60" t="e">
        <f>VLOOKUP(D2675,'ALL SITES DOWN'!D:D,1,0)</f>
        <v>#N/A</v>
      </c>
    </row>
    <row r="2676" spans="19:19" x14ac:dyDescent="0.3">
      <c r="S2676" s="60" t="e">
        <f>VLOOKUP(D2676,'ALL SITES DOWN'!D:D,1,0)</f>
        <v>#N/A</v>
      </c>
    </row>
    <row r="2677" spans="19:19" x14ac:dyDescent="0.3">
      <c r="S2677" s="60" t="e">
        <f>VLOOKUP(D2677,'ALL SITES DOWN'!D:D,1,0)</f>
        <v>#N/A</v>
      </c>
    </row>
    <row r="2678" spans="19:19" x14ac:dyDescent="0.3">
      <c r="S2678" s="60" t="e">
        <f>VLOOKUP(D2678,'ALL SITES DOWN'!D:D,1,0)</f>
        <v>#N/A</v>
      </c>
    </row>
    <row r="2679" spans="19:19" x14ac:dyDescent="0.3">
      <c r="S2679" s="60" t="e">
        <f>VLOOKUP(D2679,'ALL SITES DOWN'!D:D,1,0)</f>
        <v>#N/A</v>
      </c>
    </row>
    <row r="2680" spans="19:19" x14ac:dyDescent="0.3">
      <c r="S2680" s="60" t="e">
        <f>VLOOKUP(D2680,'ALL SITES DOWN'!D:D,1,0)</f>
        <v>#N/A</v>
      </c>
    </row>
    <row r="2681" spans="19:19" x14ac:dyDescent="0.3">
      <c r="S2681" s="60" t="e">
        <f>VLOOKUP(D2681,'ALL SITES DOWN'!D:D,1,0)</f>
        <v>#N/A</v>
      </c>
    </row>
    <row r="2682" spans="19:19" x14ac:dyDescent="0.3">
      <c r="S2682" s="60" t="e">
        <f>VLOOKUP(D2682,'ALL SITES DOWN'!D:D,1,0)</f>
        <v>#N/A</v>
      </c>
    </row>
    <row r="2683" spans="19:19" x14ac:dyDescent="0.3">
      <c r="S2683" s="60" t="e">
        <f>VLOOKUP(D2683,'ALL SITES DOWN'!D:D,1,0)</f>
        <v>#N/A</v>
      </c>
    </row>
    <row r="2684" spans="19:19" x14ac:dyDescent="0.3">
      <c r="S2684" s="60" t="e">
        <f>VLOOKUP(D2684,'ALL SITES DOWN'!D:D,1,0)</f>
        <v>#N/A</v>
      </c>
    </row>
    <row r="2685" spans="19:19" x14ac:dyDescent="0.3">
      <c r="S2685" s="60" t="e">
        <f>VLOOKUP(D2685,'ALL SITES DOWN'!D:D,1,0)</f>
        <v>#N/A</v>
      </c>
    </row>
    <row r="2686" spans="19:19" x14ac:dyDescent="0.3">
      <c r="S2686" s="60" t="e">
        <f>VLOOKUP(D2686,'ALL SITES DOWN'!D:D,1,0)</f>
        <v>#N/A</v>
      </c>
    </row>
    <row r="2687" spans="19:19" x14ac:dyDescent="0.3">
      <c r="S2687" s="60" t="e">
        <f>VLOOKUP(D2687,'ALL SITES DOWN'!D:D,1,0)</f>
        <v>#N/A</v>
      </c>
    </row>
    <row r="2688" spans="19:19" x14ac:dyDescent="0.3">
      <c r="S2688" s="60" t="e">
        <f>VLOOKUP(D2688,'ALL SITES DOWN'!D:D,1,0)</f>
        <v>#N/A</v>
      </c>
    </row>
    <row r="2689" spans="19:19" x14ac:dyDescent="0.3">
      <c r="S2689" s="60" t="e">
        <f>VLOOKUP(D2689,'ALL SITES DOWN'!D:D,1,0)</f>
        <v>#N/A</v>
      </c>
    </row>
    <row r="2690" spans="19:19" x14ac:dyDescent="0.3">
      <c r="S2690" s="60" t="e">
        <f>VLOOKUP(D2690,'ALL SITES DOWN'!D:D,1,0)</f>
        <v>#N/A</v>
      </c>
    </row>
    <row r="2691" spans="19:19" x14ac:dyDescent="0.3">
      <c r="S2691" s="60" t="e">
        <f>VLOOKUP(D2691,'ALL SITES DOWN'!D:D,1,0)</f>
        <v>#N/A</v>
      </c>
    </row>
    <row r="2692" spans="19:19" x14ac:dyDescent="0.3">
      <c r="S2692" s="60" t="e">
        <f>VLOOKUP(D2692,'ALL SITES DOWN'!D:D,1,0)</f>
        <v>#N/A</v>
      </c>
    </row>
    <row r="2693" spans="19:19" x14ac:dyDescent="0.3">
      <c r="S2693" s="60" t="e">
        <f>VLOOKUP(D2693,'ALL SITES DOWN'!D:D,1,0)</f>
        <v>#N/A</v>
      </c>
    </row>
    <row r="2694" spans="19:19" x14ac:dyDescent="0.3">
      <c r="S2694" s="60" t="e">
        <f>VLOOKUP(D2694,'ALL SITES DOWN'!D:D,1,0)</f>
        <v>#N/A</v>
      </c>
    </row>
    <row r="2695" spans="19:19" x14ac:dyDescent="0.3">
      <c r="S2695" s="60" t="e">
        <f>VLOOKUP(D2695,'ALL SITES DOWN'!D:D,1,0)</f>
        <v>#N/A</v>
      </c>
    </row>
    <row r="2696" spans="19:19" x14ac:dyDescent="0.3">
      <c r="S2696" s="60" t="e">
        <f>VLOOKUP(D2696,'ALL SITES DOWN'!D:D,1,0)</f>
        <v>#N/A</v>
      </c>
    </row>
    <row r="2697" spans="19:19" x14ac:dyDescent="0.3">
      <c r="S2697" s="60" t="e">
        <f>VLOOKUP(D2697,'ALL SITES DOWN'!D:D,1,0)</f>
        <v>#N/A</v>
      </c>
    </row>
    <row r="2698" spans="19:19" x14ac:dyDescent="0.3">
      <c r="S2698" s="60" t="e">
        <f>VLOOKUP(D2698,'ALL SITES DOWN'!D:D,1,0)</f>
        <v>#N/A</v>
      </c>
    </row>
    <row r="2699" spans="19:19" x14ac:dyDescent="0.3">
      <c r="S2699" s="60" t="e">
        <f>VLOOKUP(D2699,'ALL SITES DOWN'!D:D,1,0)</f>
        <v>#N/A</v>
      </c>
    </row>
    <row r="2700" spans="19:19" x14ac:dyDescent="0.3">
      <c r="S2700" s="60" t="e">
        <f>VLOOKUP(D2700,'ALL SITES DOWN'!D:D,1,0)</f>
        <v>#N/A</v>
      </c>
    </row>
    <row r="2701" spans="19:19" x14ac:dyDescent="0.3">
      <c r="S2701" s="60" t="e">
        <f>VLOOKUP(D2701,'ALL SITES DOWN'!D:D,1,0)</f>
        <v>#N/A</v>
      </c>
    </row>
    <row r="2702" spans="19:19" x14ac:dyDescent="0.3">
      <c r="S2702" s="60" t="e">
        <f>VLOOKUP(D2702,'ALL SITES DOWN'!D:D,1,0)</f>
        <v>#N/A</v>
      </c>
    </row>
    <row r="2703" spans="19:19" x14ac:dyDescent="0.3">
      <c r="S2703" s="60" t="e">
        <f>VLOOKUP(D2703,'ALL SITES DOWN'!D:D,1,0)</f>
        <v>#N/A</v>
      </c>
    </row>
    <row r="2704" spans="19:19" x14ac:dyDescent="0.3">
      <c r="S2704" s="60" t="e">
        <f>VLOOKUP(D2704,'ALL SITES DOWN'!D:D,1,0)</f>
        <v>#N/A</v>
      </c>
    </row>
    <row r="2705" spans="19:19" x14ac:dyDescent="0.3">
      <c r="S2705" s="60" t="e">
        <f>VLOOKUP(D2705,'ALL SITES DOWN'!D:D,1,0)</f>
        <v>#N/A</v>
      </c>
    </row>
    <row r="2706" spans="19:19" x14ac:dyDescent="0.3">
      <c r="S2706" s="60" t="e">
        <f>VLOOKUP(D2706,'ALL SITES DOWN'!D:D,1,0)</f>
        <v>#N/A</v>
      </c>
    </row>
    <row r="2707" spans="19:19" x14ac:dyDescent="0.3">
      <c r="S2707" s="60" t="e">
        <f>VLOOKUP(D2707,'ALL SITES DOWN'!D:D,1,0)</f>
        <v>#N/A</v>
      </c>
    </row>
    <row r="2708" spans="19:19" x14ac:dyDescent="0.3">
      <c r="S2708" s="60" t="e">
        <f>VLOOKUP(D2708,'ALL SITES DOWN'!D:D,1,0)</f>
        <v>#N/A</v>
      </c>
    </row>
    <row r="2709" spans="19:19" x14ac:dyDescent="0.3">
      <c r="S2709" s="60" t="e">
        <f>VLOOKUP(D2709,'ALL SITES DOWN'!D:D,1,0)</f>
        <v>#N/A</v>
      </c>
    </row>
    <row r="2710" spans="19:19" x14ac:dyDescent="0.3">
      <c r="S2710" s="60" t="e">
        <f>VLOOKUP(D2710,'ALL SITES DOWN'!D:D,1,0)</f>
        <v>#N/A</v>
      </c>
    </row>
    <row r="2711" spans="19:19" x14ac:dyDescent="0.3">
      <c r="S2711" s="60" t="e">
        <f>VLOOKUP(D2711,'ALL SITES DOWN'!D:D,1,0)</f>
        <v>#N/A</v>
      </c>
    </row>
    <row r="2712" spans="19:19" x14ac:dyDescent="0.3">
      <c r="S2712" s="60" t="e">
        <f>VLOOKUP(D2712,'ALL SITES DOWN'!D:D,1,0)</f>
        <v>#N/A</v>
      </c>
    </row>
    <row r="2713" spans="19:19" x14ac:dyDescent="0.3">
      <c r="S2713" s="60" t="e">
        <f>VLOOKUP(D2713,'ALL SITES DOWN'!D:D,1,0)</f>
        <v>#N/A</v>
      </c>
    </row>
    <row r="2714" spans="19:19" x14ac:dyDescent="0.3">
      <c r="S2714" s="60" t="e">
        <f>VLOOKUP(D2714,'ALL SITES DOWN'!D:D,1,0)</f>
        <v>#N/A</v>
      </c>
    </row>
    <row r="2715" spans="19:19" x14ac:dyDescent="0.3">
      <c r="S2715" s="60" t="e">
        <f>VLOOKUP(D2715,'ALL SITES DOWN'!D:D,1,0)</f>
        <v>#N/A</v>
      </c>
    </row>
    <row r="2716" spans="19:19" x14ac:dyDescent="0.3">
      <c r="S2716" s="60" t="e">
        <f>VLOOKUP(D2716,'ALL SITES DOWN'!D:D,1,0)</f>
        <v>#N/A</v>
      </c>
    </row>
    <row r="2717" spans="19:19" x14ac:dyDescent="0.3">
      <c r="S2717" s="60" t="e">
        <f>VLOOKUP(D2717,'ALL SITES DOWN'!D:D,1,0)</f>
        <v>#N/A</v>
      </c>
    </row>
    <row r="2718" spans="19:19" x14ac:dyDescent="0.3">
      <c r="S2718" s="60" t="e">
        <f>VLOOKUP(D2718,'ALL SITES DOWN'!D:D,1,0)</f>
        <v>#N/A</v>
      </c>
    </row>
    <row r="2719" spans="19:19" x14ac:dyDescent="0.3">
      <c r="S2719" s="60" t="e">
        <f>VLOOKUP(D2719,'ALL SITES DOWN'!D:D,1,0)</f>
        <v>#N/A</v>
      </c>
    </row>
    <row r="2720" spans="19:19" x14ac:dyDescent="0.3">
      <c r="S2720" s="60" t="e">
        <f>VLOOKUP(D2720,'ALL SITES DOWN'!D:D,1,0)</f>
        <v>#N/A</v>
      </c>
    </row>
    <row r="2721" spans="19:19" x14ac:dyDescent="0.3">
      <c r="S2721" s="60" t="e">
        <f>VLOOKUP(D2721,'ALL SITES DOWN'!D:D,1,0)</f>
        <v>#N/A</v>
      </c>
    </row>
    <row r="2722" spans="19:19" x14ac:dyDescent="0.3">
      <c r="S2722" s="60" t="e">
        <f>VLOOKUP(D2722,'ALL SITES DOWN'!D:D,1,0)</f>
        <v>#N/A</v>
      </c>
    </row>
    <row r="2723" spans="19:19" x14ac:dyDescent="0.3">
      <c r="S2723" s="60" t="e">
        <f>VLOOKUP(D2723,'ALL SITES DOWN'!D:D,1,0)</f>
        <v>#N/A</v>
      </c>
    </row>
    <row r="2724" spans="19:19" x14ac:dyDescent="0.3">
      <c r="S2724" s="60" t="e">
        <f>VLOOKUP(D2724,'ALL SITES DOWN'!D:D,1,0)</f>
        <v>#N/A</v>
      </c>
    </row>
    <row r="2725" spans="19:19" x14ac:dyDescent="0.3">
      <c r="S2725" s="60" t="e">
        <f>VLOOKUP(D2725,'ALL SITES DOWN'!D:D,1,0)</f>
        <v>#N/A</v>
      </c>
    </row>
    <row r="2726" spans="19:19" x14ac:dyDescent="0.3">
      <c r="S2726" s="60" t="e">
        <f>VLOOKUP(D2726,'ALL SITES DOWN'!D:D,1,0)</f>
        <v>#N/A</v>
      </c>
    </row>
    <row r="2727" spans="19:19" x14ac:dyDescent="0.3">
      <c r="S2727" s="60" t="e">
        <f>VLOOKUP(D2727,'ALL SITES DOWN'!D:D,1,0)</f>
        <v>#N/A</v>
      </c>
    </row>
    <row r="2728" spans="19:19" x14ac:dyDescent="0.3">
      <c r="S2728" s="60" t="e">
        <f>VLOOKUP(D2728,'ALL SITES DOWN'!D:D,1,0)</f>
        <v>#N/A</v>
      </c>
    </row>
    <row r="2729" spans="19:19" x14ac:dyDescent="0.3">
      <c r="S2729" s="60" t="e">
        <f>VLOOKUP(D2729,'ALL SITES DOWN'!D:D,1,0)</f>
        <v>#N/A</v>
      </c>
    </row>
    <row r="2730" spans="19:19" x14ac:dyDescent="0.3">
      <c r="S2730" s="60" t="e">
        <f>VLOOKUP(D2730,'ALL SITES DOWN'!D:D,1,0)</f>
        <v>#N/A</v>
      </c>
    </row>
    <row r="2731" spans="19:19" x14ac:dyDescent="0.3">
      <c r="S2731" s="60" t="e">
        <f>VLOOKUP(D2731,'ALL SITES DOWN'!D:D,1,0)</f>
        <v>#N/A</v>
      </c>
    </row>
    <row r="2732" spans="19:19" x14ac:dyDescent="0.3">
      <c r="S2732" s="60" t="e">
        <f>VLOOKUP(D2732,'ALL SITES DOWN'!D:D,1,0)</f>
        <v>#N/A</v>
      </c>
    </row>
    <row r="2733" spans="19:19" x14ac:dyDescent="0.3">
      <c r="S2733" s="60" t="e">
        <f>VLOOKUP(D2733,'ALL SITES DOWN'!D:D,1,0)</f>
        <v>#N/A</v>
      </c>
    </row>
    <row r="2734" spans="19:19" x14ac:dyDescent="0.3">
      <c r="S2734" s="60" t="e">
        <f>VLOOKUP(D2734,'ALL SITES DOWN'!D:D,1,0)</f>
        <v>#N/A</v>
      </c>
    </row>
    <row r="2735" spans="19:19" x14ac:dyDescent="0.3">
      <c r="S2735" s="60" t="e">
        <f>VLOOKUP(D2735,'ALL SITES DOWN'!D:D,1,0)</f>
        <v>#N/A</v>
      </c>
    </row>
    <row r="2736" spans="19:19" x14ac:dyDescent="0.3">
      <c r="S2736" s="60" t="e">
        <f>VLOOKUP(D2736,'ALL SITES DOWN'!D:D,1,0)</f>
        <v>#N/A</v>
      </c>
    </row>
    <row r="2737" spans="19:19" x14ac:dyDescent="0.3">
      <c r="S2737" s="60" t="e">
        <f>VLOOKUP(D2737,'ALL SITES DOWN'!D:D,1,0)</f>
        <v>#N/A</v>
      </c>
    </row>
    <row r="2738" spans="19:19" x14ac:dyDescent="0.3">
      <c r="S2738" s="60" t="e">
        <f>VLOOKUP(D2738,'ALL SITES DOWN'!D:D,1,0)</f>
        <v>#N/A</v>
      </c>
    </row>
    <row r="2739" spans="19:19" x14ac:dyDescent="0.3">
      <c r="S2739" s="60" t="e">
        <f>VLOOKUP(D2739,'ALL SITES DOWN'!D:D,1,0)</f>
        <v>#N/A</v>
      </c>
    </row>
    <row r="2740" spans="19:19" x14ac:dyDescent="0.3">
      <c r="S2740" s="60" t="e">
        <f>VLOOKUP(D2740,'ALL SITES DOWN'!D:D,1,0)</f>
        <v>#N/A</v>
      </c>
    </row>
    <row r="2741" spans="19:19" x14ac:dyDescent="0.3">
      <c r="S2741" s="60" t="e">
        <f>VLOOKUP(D2741,'ALL SITES DOWN'!D:D,1,0)</f>
        <v>#N/A</v>
      </c>
    </row>
    <row r="2742" spans="19:19" x14ac:dyDescent="0.3">
      <c r="S2742" s="60" t="e">
        <f>VLOOKUP(D2742,'ALL SITES DOWN'!D:D,1,0)</f>
        <v>#N/A</v>
      </c>
    </row>
    <row r="2743" spans="19:19" x14ac:dyDescent="0.3">
      <c r="S2743" s="60" t="e">
        <f>VLOOKUP(D2743,'ALL SITES DOWN'!D:D,1,0)</f>
        <v>#N/A</v>
      </c>
    </row>
    <row r="2744" spans="19:19" x14ac:dyDescent="0.3">
      <c r="S2744" s="60" t="e">
        <f>VLOOKUP(D2744,'ALL SITES DOWN'!D:D,1,0)</f>
        <v>#N/A</v>
      </c>
    </row>
    <row r="2745" spans="19:19" x14ac:dyDescent="0.3">
      <c r="S2745" s="60" t="e">
        <f>VLOOKUP(D2745,'ALL SITES DOWN'!D:D,1,0)</f>
        <v>#N/A</v>
      </c>
    </row>
    <row r="2746" spans="19:19" x14ac:dyDescent="0.3">
      <c r="S2746" s="60" t="e">
        <f>VLOOKUP(D2746,'ALL SITES DOWN'!D:D,1,0)</f>
        <v>#N/A</v>
      </c>
    </row>
    <row r="2747" spans="19:19" x14ac:dyDescent="0.3">
      <c r="S2747" s="60" t="e">
        <f>VLOOKUP(D2747,'ALL SITES DOWN'!D:D,1,0)</f>
        <v>#N/A</v>
      </c>
    </row>
    <row r="2748" spans="19:19" x14ac:dyDescent="0.3">
      <c r="S2748" s="60" t="e">
        <f>VLOOKUP(D2748,'ALL SITES DOWN'!D:D,1,0)</f>
        <v>#N/A</v>
      </c>
    </row>
    <row r="2749" spans="19:19" x14ac:dyDescent="0.3">
      <c r="S2749" s="60" t="e">
        <f>VLOOKUP(D2749,'ALL SITES DOWN'!D:D,1,0)</f>
        <v>#N/A</v>
      </c>
    </row>
    <row r="2750" spans="19:19" x14ac:dyDescent="0.3">
      <c r="S2750" s="60" t="e">
        <f>VLOOKUP(D2750,'ALL SITES DOWN'!D:D,1,0)</f>
        <v>#N/A</v>
      </c>
    </row>
    <row r="2751" spans="19:19" x14ac:dyDescent="0.3">
      <c r="S2751" s="60" t="e">
        <f>VLOOKUP(D2751,'ALL SITES DOWN'!D:D,1,0)</f>
        <v>#N/A</v>
      </c>
    </row>
    <row r="2752" spans="19:19" x14ac:dyDescent="0.3">
      <c r="S2752" s="60" t="e">
        <f>VLOOKUP(D2752,'ALL SITES DOWN'!D:D,1,0)</f>
        <v>#N/A</v>
      </c>
    </row>
    <row r="2753" spans="19:19" x14ac:dyDescent="0.3">
      <c r="S2753" s="60" t="e">
        <f>VLOOKUP(D2753,'ALL SITES DOWN'!D:D,1,0)</f>
        <v>#N/A</v>
      </c>
    </row>
    <row r="2754" spans="19:19" x14ac:dyDescent="0.3">
      <c r="S2754" s="60" t="e">
        <f>VLOOKUP(D2754,'ALL SITES DOWN'!D:D,1,0)</f>
        <v>#N/A</v>
      </c>
    </row>
    <row r="2755" spans="19:19" x14ac:dyDescent="0.3">
      <c r="S2755" s="60" t="e">
        <f>VLOOKUP(D2755,'ALL SITES DOWN'!D:D,1,0)</f>
        <v>#N/A</v>
      </c>
    </row>
    <row r="2756" spans="19:19" x14ac:dyDescent="0.3">
      <c r="S2756" s="60" t="e">
        <f>VLOOKUP(D2756,'ALL SITES DOWN'!D:D,1,0)</f>
        <v>#N/A</v>
      </c>
    </row>
    <row r="2757" spans="19:19" x14ac:dyDescent="0.3">
      <c r="S2757" s="60" t="e">
        <f>VLOOKUP(D2757,'ALL SITES DOWN'!D:D,1,0)</f>
        <v>#N/A</v>
      </c>
    </row>
    <row r="2758" spans="19:19" x14ac:dyDescent="0.3">
      <c r="S2758" s="60" t="e">
        <f>VLOOKUP(D2758,'ALL SITES DOWN'!D:D,1,0)</f>
        <v>#N/A</v>
      </c>
    </row>
    <row r="2759" spans="19:19" x14ac:dyDescent="0.3">
      <c r="S2759" s="60" t="e">
        <f>VLOOKUP(D2759,'ALL SITES DOWN'!D:D,1,0)</f>
        <v>#N/A</v>
      </c>
    </row>
    <row r="2760" spans="19:19" x14ac:dyDescent="0.3">
      <c r="S2760" s="60" t="e">
        <f>VLOOKUP(D2760,'ALL SITES DOWN'!D:D,1,0)</f>
        <v>#N/A</v>
      </c>
    </row>
    <row r="2761" spans="19:19" x14ac:dyDescent="0.3">
      <c r="S2761" s="60" t="e">
        <f>VLOOKUP(D2761,'ALL SITES DOWN'!D:D,1,0)</f>
        <v>#N/A</v>
      </c>
    </row>
    <row r="2762" spans="19:19" x14ac:dyDescent="0.3">
      <c r="S2762" s="60" t="e">
        <f>VLOOKUP(D2762,'ALL SITES DOWN'!D:D,1,0)</f>
        <v>#N/A</v>
      </c>
    </row>
    <row r="2763" spans="19:19" x14ac:dyDescent="0.3">
      <c r="S2763" s="60" t="e">
        <f>VLOOKUP(D2763,'ALL SITES DOWN'!D:D,1,0)</f>
        <v>#N/A</v>
      </c>
    </row>
    <row r="2764" spans="19:19" x14ac:dyDescent="0.3">
      <c r="S2764" s="60" t="e">
        <f>VLOOKUP(D2764,'ALL SITES DOWN'!D:D,1,0)</f>
        <v>#N/A</v>
      </c>
    </row>
    <row r="2765" spans="19:19" x14ac:dyDescent="0.3">
      <c r="S2765" s="60" t="e">
        <f>VLOOKUP(D2765,'ALL SITES DOWN'!D:D,1,0)</f>
        <v>#N/A</v>
      </c>
    </row>
    <row r="2766" spans="19:19" x14ac:dyDescent="0.3">
      <c r="S2766" s="60" t="e">
        <f>VLOOKUP(D2766,'ALL SITES DOWN'!D:D,1,0)</f>
        <v>#N/A</v>
      </c>
    </row>
    <row r="2767" spans="19:19" x14ac:dyDescent="0.3">
      <c r="S2767" s="60" t="e">
        <f>VLOOKUP(D2767,'ALL SITES DOWN'!D:D,1,0)</f>
        <v>#N/A</v>
      </c>
    </row>
    <row r="2768" spans="19:19" x14ac:dyDescent="0.3">
      <c r="S2768" s="60" t="e">
        <f>VLOOKUP(D2768,'ALL SITES DOWN'!D:D,1,0)</f>
        <v>#N/A</v>
      </c>
    </row>
    <row r="2769" spans="19:19" x14ac:dyDescent="0.3">
      <c r="S2769" s="60" t="e">
        <f>VLOOKUP(D2769,'ALL SITES DOWN'!D:D,1,0)</f>
        <v>#N/A</v>
      </c>
    </row>
    <row r="2770" spans="19:19" x14ac:dyDescent="0.3">
      <c r="S2770" s="60" t="e">
        <f>VLOOKUP(D2770,'ALL SITES DOWN'!D:D,1,0)</f>
        <v>#N/A</v>
      </c>
    </row>
    <row r="2771" spans="19:19" x14ac:dyDescent="0.3">
      <c r="S2771" s="60" t="e">
        <f>VLOOKUP(D2771,'ALL SITES DOWN'!D:D,1,0)</f>
        <v>#N/A</v>
      </c>
    </row>
    <row r="2772" spans="19:19" x14ac:dyDescent="0.3">
      <c r="S2772" s="60" t="e">
        <f>VLOOKUP(D2772,'ALL SITES DOWN'!D:D,1,0)</f>
        <v>#N/A</v>
      </c>
    </row>
    <row r="2773" spans="19:19" x14ac:dyDescent="0.3">
      <c r="S2773" s="60" t="e">
        <f>VLOOKUP(D2773,'ALL SITES DOWN'!D:D,1,0)</f>
        <v>#N/A</v>
      </c>
    </row>
    <row r="2774" spans="19:19" x14ac:dyDescent="0.3">
      <c r="S2774" s="60" t="e">
        <f>VLOOKUP(D2774,'ALL SITES DOWN'!D:D,1,0)</f>
        <v>#N/A</v>
      </c>
    </row>
    <row r="2775" spans="19:19" x14ac:dyDescent="0.3">
      <c r="S2775" s="60" t="e">
        <f>VLOOKUP(D2775,'ALL SITES DOWN'!D:D,1,0)</f>
        <v>#N/A</v>
      </c>
    </row>
    <row r="2776" spans="19:19" x14ac:dyDescent="0.3">
      <c r="S2776" s="60" t="e">
        <f>VLOOKUP(D2776,'ALL SITES DOWN'!D:D,1,0)</f>
        <v>#N/A</v>
      </c>
    </row>
    <row r="2777" spans="19:19" x14ac:dyDescent="0.3">
      <c r="S2777" s="60" t="e">
        <f>VLOOKUP(D2777,'ALL SITES DOWN'!D:D,1,0)</f>
        <v>#N/A</v>
      </c>
    </row>
    <row r="2778" spans="19:19" x14ac:dyDescent="0.3">
      <c r="S2778" s="60" t="e">
        <f>VLOOKUP(D2778,'ALL SITES DOWN'!D:D,1,0)</f>
        <v>#N/A</v>
      </c>
    </row>
    <row r="2779" spans="19:19" x14ac:dyDescent="0.3">
      <c r="S2779" s="60" t="e">
        <f>VLOOKUP(D2779,'ALL SITES DOWN'!D:D,1,0)</f>
        <v>#N/A</v>
      </c>
    </row>
    <row r="2780" spans="19:19" x14ac:dyDescent="0.3">
      <c r="S2780" s="60" t="e">
        <f>VLOOKUP(D2780,'ALL SITES DOWN'!D:D,1,0)</f>
        <v>#N/A</v>
      </c>
    </row>
    <row r="2781" spans="19:19" x14ac:dyDescent="0.3">
      <c r="S2781" s="60" t="e">
        <f>VLOOKUP(D2781,'ALL SITES DOWN'!D:D,1,0)</f>
        <v>#N/A</v>
      </c>
    </row>
    <row r="2782" spans="19:19" x14ac:dyDescent="0.3">
      <c r="S2782" s="60" t="e">
        <f>VLOOKUP(D2782,'ALL SITES DOWN'!D:D,1,0)</f>
        <v>#N/A</v>
      </c>
    </row>
    <row r="2783" spans="19:19" x14ac:dyDescent="0.3">
      <c r="S2783" s="60" t="e">
        <f>VLOOKUP(D2783,'ALL SITES DOWN'!D:D,1,0)</f>
        <v>#N/A</v>
      </c>
    </row>
    <row r="2784" spans="19:19" x14ac:dyDescent="0.3">
      <c r="S2784" s="60" t="e">
        <f>VLOOKUP(D2784,'ALL SITES DOWN'!D:D,1,0)</f>
        <v>#N/A</v>
      </c>
    </row>
    <row r="2785" spans="19:19" x14ac:dyDescent="0.3">
      <c r="S2785" s="60" t="e">
        <f>VLOOKUP(D2785,'ALL SITES DOWN'!D:D,1,0)</f>
        <v>#N/A</v>
      </c>
    </row>
    <row r="2786" spans="19:19" x14ac:dyDescent="0.3">
      <c r="S2786" s="60" t="e">
        <f>VLOOKUP(D2786,'ALL SITES DOWN'!D:D,1,0)</f>
        <v>#N/A</v>
      </c>
    </row>
    <row r="2787" spans="19:19" x14ac:dyDescent="0.3">
      <c r="S2787" s="60" t="e">
        <f>VLOOKUP(D2787,'ALL SITES DOWN'!D:D,1,0)</f>
        <v>#N/A</v>
      </c>
    </row>
    <row r="2788" spans="19:19" x14ac:dyDescent="0.3">
      <c r="S2788" s="60" t="e">
        <f>VLOOKUP(D2788,'ALL SITES DOWN'!D:D,1,0)</f>
        <v>#N/A</v>
      </c>
    </row>
    <row r="2789" spans="19:19" x14ac:dyDescent="0.3">
      <c r="S2789" s="60" t="e">
        <f>VLOOKUP(D2789,'ALL SITES DOWN'!D:D,1,0)</f>
        <v>#N/A</v>
      </c>
    </row>
    <row r="2790" spans="19:19" x14ac:dyDescent="0.3">
      <c r="S2790" s="60" t="e">
        <f>VLOOKUP(D2790,'ALL SITES DOWN'!D:D,1,0)</f>
        <v>#N/A</v>
      </c>
    </row>
    <row r="2791" spans="19:19" x14ac:dyDescent="0.3">
      <c r="S2791" s="60" t="e">
        <f>VLOOKUP(D2791,'ALL SITES DOWN'!D:D,1,0)</f>
        <v>#N/A</v>
      </c>
    </row>
    <row r="2792" spans="19:19" x14ac:dyDescent="0.3">
      <c r="S2792" s="60" t="e">
        <f>VLOOKUP(D2792,'ALL SITES DOWN'!D:D,1,0)</f>
        <v>#N/A</v>
      </c>
    </row>
    <row r="2793" spans="19:19" x14ac:dyDescent="0.3">
      <c r="S2793" s="60" t="e">
        <f>VLOOKUP(D2793,'ALL SITES DOWN'!D:D,1,0)</f>
        <v>#N/A</v>
      </c>
    </row>
    <row r="2794" spans="19:19" x14ac:dyDescent="0.3">
      <c r="S2794" s="60" t="e">
        <f>VLOOKUP(D2794,'ALL SITES DOWN'!D:D,1,0)</f>
        <v>#N/A</v>
      </c>
    </row>
    <row r="2795" spans="19:19" x14ac:dyDescent="0.3">
      <c r="S2795" s="60" t="e">
        <f>VLOOKUP(D2795,'ALL SITES DOWN'!D:D,1,0)</f>
        <v>#N/A</v>
      </c>
    </row>
    <row r="2796" spans="19:19" x14ac:dyDescent="0.3">
      <c r="S2796" s="60" t="e">
        <f>VLOOKUP(D2796,'ALL SITES DOWN'!D:D,1,0)</f>
        <v>#N/A</v>
      </c>
    </row>
    <row r="2797" spans="19:19" x14ac:dyDescent="0.3">
      <c r="S2797" s="60" t="e">
        <f>VLOOKUP(D2797,'ALL SITES DOWN'!D:D,1,0)</f>
        <v>#N/A</v>
      </c>
    </row>
    <row r="2798" spans="19:19" x14ac:dyDescent="0.3">
      <c r="S2798" s="60" t="e">
        <f>VLOOKUP(D2798,'ALL SITES DOWN'!D:D,1,0)</f>
        <v>#N/A</v>
      </c>
    </row>
    <row r="2799" spans="19:19" x14ac:dyDescent="0.3">
      <c r="S2799" s="60" t="e">
        <f>VLOOKUP(D2799,'ALL SITES DOWN'!D:D,1,0)</f>
        <v>#N/A</v>
      </c>
    </row>
    <row r="2800" spans="19:19" x14ac:dyDescent="0.3">
      <c r="S2800" s="60" t="e">
        <f>VLOOKUP(D2800,'ALL SITES DOWN'!D:D,1,0)</f>
        <v>#N/A</v>
      </c>
    </row>
    <row r="2801" spans="19:19" x14ac:dyDescent="0.3">
      <c r="S2801" s="60" t="e">
        <f>VLOOKUP(D2801,'ALL SITES DOWN'!D:D,1,0)</f>
        <v>#N/A</v>
      </c>
    </row>
    <row r="2802" spans="19:19" x14ac:dyDescent="0.3">
      <c r="S2802" s="60" t="e">
        <f>VLOOKUP(D2802,'ALL SITES DOWN'!D:D,1,0)</f>
        <v>#N/A</v>
      </c>
    </row>
    <row r="2803" spans="19:19" x14ac:dyDescent="0.3">
      <c r="S2803" s="60" t="e">
        <f>VLOOKUP(D2803,'ALL SITES DOWN'!D:D,1,0)</f>
        <v>#N/A</v>
      </c>
    </row>
    <row r="2804" spans="19:19" x14ac:dyDescent="0.3">
      <c r="S2804" s="60" t="e">
        <f>VLOOKUP(D2804,'ALL SITES DOWN'!D:D,1,0)</f>
        <v>#N/A</v>
      </c>
    </row>
    <row r="2805" spans="19:19" x14ac:dyDescent="0.3">
      <c r="S2805" s="60" t="e">
        <f>VLOOKUP(D2805,'ALL SITES DOWN'!D:D,1,0)</f>
        <v>#N/A</v>
      </c>
    </row>
    <row r="2806" spans="19:19" x14ac:dyDescent="0.3">
      <c r="S2806" s="60" t="e">
        <f>VLOOKUP(D2806,'ALL SITES DOWN'!D:D,1,0)</f>
        <v>#N/A</v>
      </c>
    </row>
    <row r="2807" spans="19:19" x14ac:dyDescent="0.3">
      <c r="S2807" s="60" t="e">
        <f>VLOOKUP(D2807,'ALL SITES DOWN'!D:D,1,0)</f>
        <v>#N/A</v>
      </c>
    </row>
    <row r="2808" spans="19:19" x14ac:dyDescent="0.3">
      <c r="S2808" s="60" t="e">
        <f>VLOOKUP(D2808,'ALL SITES DOWN'!D:D,1,0)</f>
        <v>#N/A</v>
      </c>
    </row>
    <row r="2809" spans="19:19" x14ac:dyDescent="0.3">
      <c r="S2809" s="60" t="e">
        <f>VLOOKUP(D2809,'ALL SITES DOWN'!D:D,1,0)</f>
        <v>#N/A</v>
      </c>
    </row>
    <row r="2810" spans="19:19" x14ac:dyDescent="0.3">
      <c r="S2810" s="60" t="e">
        <f>VLOOKUP(D2810,'ALL SITES DOWN'!D:D,1,0)</f>
        <v>#N/A</v>
      </c>
    </row>
    <row r="2811" spans="19:19" x14ac:dyDescent="0.3">
      <c r="S2811" s="60" t="e">
        <f>VLOOKUP(D2811,'ALL SITES DOWN'!D:D,1,0)</f>
        <v>#N/A</v>
      </c>
    </row>
    <row r="2812" spans="19:19" x14ac:dyDescent="0.3">
      <c r="S2812" s="60" t="e">
        <f>VLOOKUP(D2812,'ALL SITES DOWN'!D:D,1,0)</f>
        <v>#N/A</v>
      </c>
    </row>
    <row r="2813" spans="19:19" x14ac:dyDescent="0.3">
      <c r="S2813" s="60" t="e">
        <f>VLOOKUP(D2813,'ALL SITES DOWN'!D:D,1,0)</f>
        <v>#N/A</v>
      </c>
    </row>
    <row r="2814" spans="19:19" x14ac:dyDescent="0.3">
      <c r="S2814" s="60" t="e">
        <f>VLOOKUP(D2814,'ALL SITES DOWN'!D:D,1,0)</f>
        <v>#N/A</v>
      </c>
    </row>
    <row r="2815" spans="19:19" x14ac:dyDescent="0.3">
      <c r="S2815" s="60" t="e">
        <f>VLOOKUP(D2815,'ALL SITES DOWN'!D:D,1,0)</f>
        <v>#N/A</v>
      </c>
    </row>
    <row r="2816" spans="19:19" x14ac:dyDescent="0.3">
      <c r="S2816" s="60" t="e">
        <f>VLOOKUP(D2816,'ALL SITES DOWN'!D:D,1,0)</f>
        <v>#N/A</v>
      </c>
    </row>
    <row r="2817" spans="19:19" x14ac:dyDescent="0.3">
      <c r="S2817" s="60" t="e">
        <f>VLOOKUP(D2817,'ALL SITES DOWN'!D:D,1,0)</f>
        <v>#N/A</v>
      </c>
    </row>
    <row r="2818" spans="19:19" x14ac:dyDescent="0.3">
      <c r="S2818" s="60" t="e">
        <f>VLOOKUP(D2818,'ALL SITES DOWN'!D:D,1,0)</f>
        <v>#N/A</v>
      </c>
    </row>
    <row r="2819" spans="19:19" x14ac:dyDescent="0.3">
      <c r="S2819" s="60" t="e">
        <f>VLOOKUP(D2819,'ALL SITES DOWN'!D:D,1,0)</f>
        <v>#N/A</v>
      </c>
    </row>
    <row r="2820" spans="19:19" x14ac:dyDescent="0.3">
      <c r="S2820" s="60" t="e">
        <f>VLOOKUP(D2820,'ALL SITES DOWN'!D:D,1,0)</f>
        <v>#N/A</v>
      </c>
    </row>
    <row r="2821" spans="19:19" x14ac:dyDescent="0.3">
      <c r="S2821" s="60" t="e">
        <f>VLOOKUP(D2821,'ALL SITES DOWN'!D:D,1,0)</f>
        <v>#N/A</v>
      </c>
    </row>
    <row r="2822" spans="19:19" x14ac:dyDescent="0.3">
      <c r="S2822" s="60" t="e">
        <f>VLOOKUP(D2822,'ALL SITES DOWN'!D:D,1,0)</f>
        <v>#N/A</v>
      </c>
    </row>
    <row r="2823" spans="19:19" x14ac:dyDescent="0.3">
      <c r="S2823" s="60" t="e">
        <f>VLOOKUP(D2823,'ALL SITES DOWN'!D:D,1,0)</f>
        <v>#N/A</v>
      </c>
    </row>
    <row r="2824" spans="19:19" x14ac:dyDescent="0.3">
      <c r="S2824" s="60" t="e">
        <f>VLOOKUP(D2824,'ALL SITES DOWN'!D:D,1,0)</f>
        <v>#N/A</v>
      </c>
    </row>
    <row r="2825" spans="19:19" x14ac:dyDescent="0.3">
      <c r="S2825" s="60" t="e">
        <f>VLOOKUP(D2825,'ALL SITES DOWN'!D:D,1,0)</f>
        <v>#N/A</v>
      </c>
    </row>
    <row r="2826" spans="19:19" x14ac:dyDescent="0.3">
      <c r="S2826" s="60" t="e">
        <f>VLOOKUP(D2826,'ALL SITES DOWN'!D:D,1,0)</f>
        <v>#N/A</v>
      </c>
    </row>
    <row r="2827" spans="19:19" x14ac:dyDescent="0.3">
      <c r="S2827" s="60" t="e">
        <f>VLOOKUP(D2827,'ALL SITES DOWN'!D:D,1,0)</f>
        <v>#N/A</v>
      </c>
    </row>
    <row r="2828" spans="19:19" x14ac:dyDescent="0.3">
      <c r="S2828" s="60" t="e">
        <f>VLOOKUP(D2828,'ALL SITES DOWN'!D:D,1,0)</f>
        <v>#N/A</v>
      </c>
    </row>
    <row r="2829" spans="19:19" x14ac:dyDescent="0.3">
      <c r="S2829" s="60" t="e">
        <f>VLOOKUP(D2829,'ALL SITES DOWN'!D:D,1,0)</f>
        <v>#N/A</v>
      </c>
    </row>
    <row r="2830" spans="19:19" x14ac:dyDescent="0.3">
      <c r="S2830" s="60" t="e">
        <f>VLOOKUP(D2830,'ALL SITES DOWN'!D:D,1,0)</f>
        <v>#N/A</v>
      </c>
    </row>
    <row r="2831" spans="19:19" x14ac:dyDescent="0.3">
      <c r="S2831" s="60" t="e">
        <f>VLOOKUP(D2831,'ALL SITES DOWN'!D:D,1,0)</f>
        <v>#N/A</v>
      </c>
    </row>
    <row r="2832" spans="19:19" x14ac:dyDescent="0.3">
      <c r="S2832" s="60" t="e">
        <f>VLOOKUP(D2832,'ALL SITES DOWN'!D:D,1,0)</f>
        <v>#N/A</v>
      </c>
    </row>
    <row r="2833" spans="19:19" x14ac:dyDescent="0.3">
      <c r="S2833" s="60" t="e">
        <f>VLOOKUP(D2833,'ALL SITES DOWN'!D:D,1,0)</f>
        <v>#N/A</v>
      </c>
    </row>
    <row r="2834" spans="19:19" x14ac:dyDescent="0.3">
      <c r="S2834" s="60" t="e">
        <f>VLOOKUP(D2834,'ALL SITES DOWN'!D:D,1,0)</f>
        <v>#N/A</v>
      </c>
    </row>
    <row r="2835" spans="19:19" x14ac:dyDescent="0.3">
      <c r="S2835" s="60" t="e">
        <f>VLOOKUP(D2835,'ALL SITES DOWN'!D:D,1,0)</f>
        <v>#N/A</v>
      </c>
    </row>
    <row r="2836" spans="19:19" x14ac:dyDescent="0.3">
      <c r="S2836" s="60" t="e">
        <f>VLOOKUP(D2836,'ALL SITES DOWN'!D:D,1,0)</f>
        <v>#N/A</v>
      </c>
    </row>
    <row r="2837" spans="19:19" x14ac:dyDescent="0.3">
      <c r="S2837" s="60" t="e">
        <f>VLOOKUP(D2837,'ALL SITES DOWN'!D:D,1,0)</f>
        <v>#N/A</v>
      </c>
    </row>
    <row r="2838" spans="19:19" x14ac:dyDescent="0.3">
      <c r="S2838" s="60" t="e">
        <f>VLOOKUP(D2838,'ALL SITES DOWN'!D:D,1,0)</f>
        <v>#N/A</v>
      </c>
    </row>
    <row r="2839" spans="19:19" x14ac:dyDescent="0.3">
      <c r="S2839" s="60" t="e">
        <f>VLOOKUP(D2839,'ALL SITES DOWN'!D:D,1,0)</f>
        <v>#N/A</v>
      </c>
    </row>
    <row r="2840" spans="19:19" x14ac:dyDescent="0.3">
      <c r="S2840" s="60" t="e">
        <f>VLOOKUP(D2840,'ALL SITES DOWN'!D:D,1,0)</f>
        <v>#N/A</v>
      </c>
    </row>
    <row r="2841" spans="19:19" x14ac:dyDescent="0.3">
      <c r="S2841" s="60" t="e">
        <f>VLOOKUP(D2841,'ALL SITES DOWN'!D:D,1,0)</f>
        <v>#N/A</v>
      </c>
    </row>
    <row r="2842" spans="19:19" x14ac:dyDescent="0.3">
      <c r="S2842" s="60" t="e">
        <f>VLOOKUP(D2842,'ALL SITES DOWN'!D:D,1,0)</f>
        <v>#N/A</v>
      </c>
    </row>
    <row r="2843" spans="19:19" x14ac:dyDescent="0.3">
      <c r="S2843" s="60" t="e">
        <f>VLOOKUP(D2843,'ALL SITES DOWN'!D:D,1,0)</f>
        <v>#N/A</v>
      </c>
    </row>
    <row r="2844" spans="19:19" x14ac:dyDescent="0.3">
      <c r="S2844" s="60" t="e">
        <f>VLOOKUP(D2844,'ALL SITES DOWN'!D:D,1,0)</f>
        <v>#N/A</v>
      </c>
    </row>
    <row r="2845" spans="19:19" x14ac:dyDescent="0.3">
      <c r="S2845" s="60" t="e">
        <f>VLOOKUP(D2845,'ALL SITES DOWN'!D:D,1,0)</f>
        <v>#N/A</v>
      </c>
    </row>
    <row r="2846" spans="19:19" x14ac:dyDescent="0.3">
      <c r="S2846" s="60" t="e">
        <f>VLOOKUP(D2846,'ALL SITES DOWN'!D:D,1,0)</f>
        <v>#N/A</v>
      </c>
    </row>
    <row r="2847" spans="19:19" x14ac:dyDescent="0.3">
      <c r="S2847" s="60" t="e">
        <f>VLOOKUP(D2847,'ALL SITES DOWN'!D:D,1,0)</f>
        <v>#N/A</v>
      </c>
    </row>
    <row r="2848" spans="19:19" x14ac:dyDescent="0.3">
      <c r="S2848" s="60" t="e">
        <f>VLOOKUP(D2848,'ALL SITES DOWN'!D:D,1,0)</f>
        <v>#N/A</v>
      </c>
    </row>
    <row r="2849" spans="19:19" x14ac:dyDescent="0.3">
      <c r="S2849" s="60" t="e">
        <f>VLOOKUP(D2849,'ALL SITES DOWN'!D:D,1,0)</f>
        <v>#N/A</v>
      </c>
    </row>
    <row r="2850" spans="19:19" x14ac:dyDescent="0.3">
      <c r="S2850" s="60" t="e">
        <f>VLOOKUP(D2850,'ALL SITES DOWN'!D:D,1,0)</f>
        <v>#N/A</v>
      </c>
    </row>
    <row r="2851" spans="19:19" x14ac:dyDescent="0.3">
      <c r="S2851" s="60" t="e">
        <f>VLOOKUP(D2851,'ALL SITES DOWN'!D:D,1,0)</f>
        <v>#N/A</v>
      </c>
    </row>
    <row r="2852" spans="19:19" x14ac:dyDescent="0.3">
      <c r="S2852" s="60" t="e">
        <f>VLOOKUP(D2852,'ALL SITES DOWN'!D:D,1,0)</f>
        <v>#N/A</v>
      </c>
    </row>
    <row r="2853" spans="19:19" x14ac:dyDescent="0.3">
      <c r="S2853" s="60" t="e">
        <f>VLOOKUP(D2853,'ALL SITES DOWN'!D:D,1,0)</f>
        <v>#N/A</v>
      </c>
    </row>
    <row r="2854" spans="19:19" x14ac:dyDescent="0.3">
      <c r="S2854" s="60" t="e">
        <f>VLOOKUP(D2854,'ALL SITES DOWN'!D:D,1,0)</f>
        <v>#N/A</v>
      </c>
    </row>
    <row r="2855" spans="19:19" x14ac:dyDescent="0.3">
      <c r="S2855" s="60" t="e">
        <f>VLOOKUP(D2855,'ALL SITES DOWN'!D:D,1,0)</f>
        <v>#N/A</v>
      </c>
    </row>
    <row r="2856" spans="19:19" x14ac:dyDescent="0.3">
      <c r="S2856" s="60" t="e">
        <f>VLOOKUP(D2856,'ALL SITES DOWN'!D:D,1,0)</f>
        <v>#N/A</v>
      </c>
    </row>
    <row r="2857" spans="19:19" x14ac:dyDescent="0.3">
      <c r="S2857" s="60" t="e">
        <f>VLOOKUP(D2857,'ALL SITES DOWN'!D:D,1,0)</f>
        <v>#N/A</v>
      </c>
    </row>
    <row r="2858" spans="19:19" x14ac:dyDescent="0.3">
      <c r="S2858" s="60" t="e">
        <f>VLOOKUP(D2858,'ALL SITES DOWN'!D:D,1,0)</f>
        <v>#N/A</v>
      </c>
    </row>
    <row r="2859" spans="19:19" x14ac:dyDescent="0.3">
      <c r="S2859" s="60" t="e">
        <f>VLOOKUP(D2859,'ALL SITES DOWN'!D:D,1,0)</f>
        <v>#N/A</v>
      </c>
    </row>
    <row r="2860" spans="19:19" x14ac:dyDescent="0.3">
      <c r="S2860" s="60" t="e">
        <f>VLOOKUP(D2860,'ALL SITES DOWN'!D:D,1,0)</f>
        <v>#N/A</v>
      </c>
    </row>
    <row r="2861" spans="19:19" x14ac:dyDescent="0.3">
      <c r="S2861" s="60" t="e">
        <f>VLOOKUP(D2861,'ALL SITES DOWN'!D:D,1,0)</f>
        <v>#N/A</v>
      </c>
    </row>
    <row r="2862" spans="19:19" x14ac:dyDescent="0.3">
      <c r="S2862" s="60" t="e">
        <f>VLOOKUP(D2862,'ALL SITES DOWN'!D:D,1,0)</f>
        <v>#N/A</v>
      </c>
    </row>
    <row r="2863" spans="19:19" x14ac:dyDescent="0.3">
      <c r="S2863" s="60" t="e">
        <f>VLOOKUP(D2863,'ALL SITES DOWN'!D:D,1,0)</f>
        <v>#N/A</v>
      </c>
    </row>
    <row r="2864" spans="19:19" x14ac:dyDescent="0.3">
      <c r="S2864" s="60" t="e">
        <f>VLOOKUP(D2864,'ALL SITES DOWN'!D:D,1,0)</f>
        <v>#N/A</v>
      </c>
    </row>
    <row r="2865" spans="19:19" x14ac:dyDescent="0.3">
      <c r="S2865" s="60" t="e">
        <f>VLOOKUP(D2865,'ALL SITES DOWN'!D:D,1,0)</f>
        <v>#N/A</v>
      </c>
    </row>
    <row r="2866" spans="19:19" x14ac:dyDescent="0.3">
      <c r="S2866" s="60" t="e">
        <f>VLOOKUP(D2866,'ALL SITES DOWN'!D:D,1,0)</f>
        <v>#N/A</v>
      </c>
    </row>
    <row r="2867" spans="19:19" x14ac:dyDescent="0.3">
      <c r="S2867" s="60" t="e">
        <f>VLOOKUP(D2867,'ALL SITES DOWN'!D:D,1,0)</f>
        <v>#N/A</v>
      </c>
    </row>
    <row r="2868" spans="19:19" x14ac:dyDescent="0.3">
      <c r="S2868" s="60" t="e">
        <f>VLOOKUP(D2868,'ALL SITES DOWN'!D:D,1,0)</f>
        <v>#N/A</v>
      </c>
    </row>
    <row r="2869" spans="19:19" x14ac:dyDescent="0.3">
      <c r="S2869" s="60" t="e">
        <f>VLOOKUP(D2869,'ALL SITES DOWN'!D:D,1,0)</f>
        <v>#N/A</v>
      </c>
    </row>
    <row r="2870" spans="19:19" x14ac:dyDescent="0.3">
      <c r="S2870" s="60" t="e">
        <f>VLOOKUP(D2870,'ALL SITES DOWN'!D:D,1,0)</f>
        <v>#N/A</v>
      </c>
    </row>
    <row r="2871" spans="19:19" x14ac:dyDescent="0.3">
      <c r="S2871" s="60" t="e">
        <f>VLOOKUP(D2871,'ALL SITES DOWN'!D:D,1,0)</f>
        <v>#N/A</v>
      </c>
    </row>
    <row r="2872" spans="19:19" x14ac:dyDescent="0.3">
      <c r="S2872" s="60" t="e">
        <f>VLOOKUP(D2872,'ALL SITES DOWN'!D:D,1,0)</f>
        <v>#N/A</v>
      </c>
    </row>
    <row r="2873" spans="19:19" x14ac:dyDescent="0.3">
      <c r="S2873" s="60" t="e">
        <f>VLOOKUP(D2873,'ALL SITES DOWN'!D:D,1,0)</f>
        <v>#N/A</v>
      </c>
    </row>
    <row r="2874" spans="19:19" x14ac:dyDescent="0.3">
      <c r="S2874" s="60" t="e">
        <f>VLOOKUP(D2874,'ALL SITES DOWN'!D:D,1,0)</f>
        <v>#N/A</v>
      </c>
    </row>
    <row r="2875" spans="19:19" x14ac:dyDescent="0.3">
      <c r="S2875" s="60" t="e">
        <f>VLOOKUP(D2875,'ALL SITES DOWN'!D:D,1,0)</f>
        <v>#N/A</v>
      </c>
    </row>
    <row r="2876" spans="19:19" x14ac:dyDescent="0.3">
      <c r="S2876" s="60" t="e">
        <f>VLOOKUP(D2876,'ALL SITES DOWN'!D:D,1,0)</f>
        <v>#N/A</v>
      </c>
    </row>
    <row r="2877" spans="19:19" x14ac:dyDescent="0.3">
      <c r="S2877" s="60" t="e">
        <f>VLOOKUP(D2877,'ALL SITES DOWN'!D:D,1,0)</f>
        <v>#N/A</v>
      </c>
    </row>
    <row r="2878" spans="19:19" x14ac:dyDescent="0.3">
      <c r="S2878" s="60" t="e">
        <f>VLOOKUP(D2878,'ALL SITES DOWN'!D:D,1,0)</f>
        <v>#N/A</v>
      </c>
    </row>
    <row r="2879" spans="19:19" x14ac:dyDescent="0.3">
      <c r="S2879" s="60" t="e">
        <f>VLOOKUP(D2879,'ALL SITES DOWN'!D:D,1,0)</f>
        <v>#N/A</v>
      </c>
    </row>
    <row r="2880" spans="19:19" x14ac:dyDescent="0.3">
      <c r="S2880" s="60" t="e">
        <f>VLOOKUP(D2880,'ALL SITES DOWN'!D:D,1,0)</f>
        <v>#N/A</v>
      </c>
    </row>
    <row r="2881" spans="19:19" x14ac:dyDescent="0.3">
      <c r="S2881" s="60" t="e">
        <f>VLOOKUP(D2881,'ALL SITES DOWN'!D:D,1,0)</f>
        <v>#N/A</v>
      </c>
    </row>
    <row r="2882" spans="19:19" x14ac:dyDescent="0.3">
      <c r="S2882" s="60" t="e">
        <f>VLOOKUP(D2882,'ALL SITES DOWN'!D:D,1,0)</f>
        <v>#N/A</v>
      </c>
    </row>
    <row r="2883" spans="19:19" x14ac:dyDescent="0.3">
      <c r="S2883" s="60" t="e">
        <f>VLOOKUP(D2883,'ALL SITES DOWN'!D:D,1,0)</f>
        <v>#N/A</v>
      </c>
    </row>
    <row r="2884" spans="19:19" x14ac:dyDescent="0.3">
      <c r="S2884" s="60" t="e">
        <f>VLOOKUP(D2884,'ALL SITES DOWN'!D:D,1,0)</f>
        <v>#N/A</v>
      </c>
    </row>
    <row r="2885" spans="19:19" x14ac:dyDescent="0.3">
      <c r="S2885" s="60" t="e">
        <f>VLOOKUP(D2885,'ALL SITES DOWN'!D:D,1,0)</f>
        <v>#N/A</v>
      </c>
    </row>
    <row r="2886" spans="19:19" x14ac:dyDescent="0.3">
      <c r="S2886" s="60" t="e">
        <f>VLOOKUP(D2886,'ALL SITES DOWN'!D:D,1,0)</f>
        <v>#N/A</v>
      </c>
    </row>
    <row r="2887" spans="19:19" x14ac:dyDescent="0.3">
      <c r="S2887" s="60" t="e">
        <f>VLOOKUP(D2887,'ALL SITES DOWN'!D:D,1,0)</f>
        <v>#N/A</v>
      </c>
    </row>
    <row r="2888" spans="19:19" x14ac:dyDescent="0.3">
      <c r="S2888" s="60" t="e">
        <f>VLOOKUP(D2888,'ALL SITES DOWN'!D:D,1,0)</f>
        <v>#N/A</v>
      </c>
    </row>
    <row r="2889" spans="19:19" x14ac:dyDescent="0.3">
      <c r="S2889" s="60" t="e">
        <f>VLOOKUP(D2889,'ALL SITES DOWN'!D:D,1,0)</f>
        <v>#N/A</v>
      </c>
    </row>
    <row r="2890" spans="19:19" x14ac:dyDescent="0.3">
      <c r="S2890" s="60" t="e">
        <f>VLOOKUP(D2890,'ALL SITES DOWN'!D:D,1,0)</f>
        <v>#N/A</v>
      </c>
    </row>
    <row r="2891" spans="19:19" x14ac:dyDescent="0.3">
      <c r="S2891" s="60" t="e">
        <f>VLOOKUP(D2891,'ALL SITES DOWN'!D:D,1,0)</f>
        <v>#N/A</v>
      </c>
    </row>
    <row r="2892" spans="19:19" x14ac:dyDescent="0.3">
      <c r="S2892" s="60" t="e">
        <f>VLOOKUP(D2892,'ALL SITES DOWN'!D:D,1,0)</f>
        <v>#N/A</v>
      </c>
    </row>
    <row r="2893" spans="19:19" x14ac:dyDescent="0.3">
      <c r="S2893" s="60" t="e">
        <f>VLOOKUP(D2893,'ALL SITES DOWN'!D:D,1,0)</f>
        <v>#N/A</v>
      </c>
    </row>
    <row r="2894" spans="19:19" x14ac:dyDescent="0.3">
      <c r="S2894" s="60" t="e">
        <f>VLOOKUP(D2894,'ALL SITES DOWN'!D:D,1,0)</f>
        <v>#N/A</v>
      </c>
    </row>
    <row r="2895" spans="19:19" x14ac:dyDescent="0.3">
      <c r="S2895" s="60" t="e">
        <f>VLOOKUP(D2895,'ALL SITES DOWN'!D:D,1,0)</f>
        <v>#N/A</v>
      </c>
    </row>
    <row r="2896" spans="19:19" x14ac:dyDescent="0.3">
      <c r="S2896" s="60" t="e">
        <f>VLOOKUP(D2896,'ALL SITES DOWN'!D:D,1,0)</f>
        <v>#N/A</v>
      </c>
    </row>
    <row r="2897" spans="19:19" x14ac:dyDescent="0.3">
      <c r="S2897" s="60" t="e">
        <f>VLOOKUP(D2897,'ALL SITES DOWN'!D:D,1,0)</f>
        <v>#N/A</v>
      </c>
    </row>
    <row r="2898" spans="19:19" x14ac:dyDescent="0.3">
      <c r="S2898" s="60" t="e">
        <f>VLOOKUP(D2898,'ALL SITES DOWN'!D:D,1,0)</f>
        <v>#N/A</v>
      </c>
    </row>
    <row r="2899" spans="19:19" x14ac:dyDescent="0.3">
      <c r="S2899" s="60" t="e">
        <f>VLOOKUP(D2899,'ALL SITES DOWN'!D:D,1,0)</f>
        <v>#N/A</v>
      </c>
    </row>
    <row r="2900" spans="19:19" x14ac:dyDescent="0.3">
      <c r="S2900" s="60" t="e">
        <f>VLOOKUP(D2900,'ALL SITES DOWN'!D:D,1,0)</f>
        <v>#N/A</v>
      </c>
    </row>
    <row r="2901" spans="19:19" x14ac:dyDescent="0.3">
      <c r="S2901" s="60" t="e">
        <f>VLOOKUP(D2901,'ALL SITES DOWN'!D:D,1,0)</f>
        <v>#N/A</v>
      </c>
    </row>
    <row r="2902" spans="19:19" x14ac:dyDescent="0.3">
      <c r="S2902" s="60" t="e">
        <f>VLOOKUP(D2902,'ALL SITES DOWN'!D:D,1,0)</f>
        <v>#N/A</v>
      </c>
    </row>
    <row r="2903" spans="19:19" x14ac:dyDescent="0.3">
      <c r="S2903" s="60" t="e">
        <f>VLOOKUP(D2903,'ALL SITES DOWN'!D:D,1,0)</f>
        <v>#N/A</v>
      </c>
    </row>
    <row r="2904" spans="19:19" x14ac:dyDescent="0.3">
      <c r="S2904" s="60" t="e">
        <f>VLOOKUP(D2904,'ALL SITES DOWN'!D:D,1,0)</f>
        <v>#N/A</v>
      </c>
    </row>
    <row r="2905" spans="19:19" x14ac:dyDescent="0.3">
      <c r="S2905" s="60" t="e">
        <f>VLOOKUP(D2905,'ALL SITES DOWN'!D:D,1,0)</f>
        <v>#N/A</v>
      </c>
    </row>
    <row r="2906" spans="19:19" x14ac:dyDescent="0.3">
      <c r="S2906" s="60" t="e">
        <f>VLOOKUP(D2906,'ALL SITES DOWN'!D:D,1,0)</f>
        <v>#N/A</v>
      </c>
    </row>
    <row r="2907" spans="19:19" x14ac:dyDescent="0.3">
      <c r="S2907" s="60" t="e">
        <f>VLOOKUP(D2907,'ALL SITES DOWN'!D:D,1,0)</f>
        <v>#N/A</v>
      </c>
    </row>
    <row r="2908" spans="19:19" x14ac:dyDescent="0.3">
      <c r="S2908" s="60" t="e">
        <f>VLOOKUP(D2908,'ALL SITES DOWN'!D:D,1,0)</f>
        <v>#N/A</v>
      </c>
    </row>
    <row r="2909" spans="19:19" x14ac:dyDescent="0.3">
      <c r="S2909" s="60" t="e">
        <f>VLOOKUP(D2909,'ALL SITES DOWN'!D:D,1,0)</f>
        <v>#N/A</v>
      </c>
    </row>
    <row r="2910" spans="19:19" x14ac:dyDescent="0.3">
      <c r="S2910" s="60" t="e">
        <f>VLOOKUP(D2910,'ALL SITES DOWN'!D:D,1,0)</f>
        <v>#N/A</v>
      </c>
    </row>
    <row r="2911" spans="19:19" x14ac:dyDescent="0.3">
      <c r="S2911" s="60" t="e">
        <f>VLOOKUP(D2911,'ALL SITES DOWN'!D:D,1,0)</f>
        <v>#N/A</v>
      </c>
    </row>
    <row r="2912" spans="19:19" x14ac:dyDescent="0.3">
      <c r="S2912" s="60" t="e">
        <f>VLOOKUP(D2912,'ALL SITES DOWN'!D:D,1,0)</f>
        <v>#N/A</v>
      </c>
    </row>
    <row r="2913" spans="19:19" x14ac:dyDescent="0.3">
      <c r="S2913" s="60" t="e">
        <f>VLOOKUP(D2913,'ALL SITES DOWN'!D:D,1,0)</f>
        <v>#N/A</v>
      </c>
    </row>
    <row r="2914" spans="19:19" x14ac:dyDescent="0.3">
      <c r="S2914" s="60" t="e">
        <f>VLOOKUP(D2914,'ALL SITES DOWN'!D:D,1,0)</f>
        <v>#N/A</v>
      </c>
    </row>
    <row r="2915" spans="19:19" x14ac:dyDescent="0.3">
      <c r="S2915" s="60" t="e">
        <f>VLOOKUP(D2915,'ALL SITES DOWN'!D:D,1,0)</f>
        <v>#N/A</v>
      </c>
    </row>
    <row r="2916" spans="19:19" x14ac:dyDescent="0.3">
      <c r="S2916" s="60" t="e">
        <f>VLOOKUP(D2916,'ALL SITES DOWN'!D:D,1,0)</f>
        <v>#N/A</v>
      </c>
    </row>
    <row r="2917" spans="19:19" x14ac:dyDescent="0.3">
      <c r="S2917" s="60" t="e">
        <f>VLOOKUP(D2917,'ALL SITES DOWN'!D:D,1,0)</f>
        <v>#N/A</v>
      </c>
    </row>
    <row r="2918" spans="19:19" x14ac:dyDescent="0.3">
      <c r="S2918" s="60" t="e">
        <f>VLOOKUP(D2918,'ALL SITES DOWN'!D:D,1,0)</f>
        <v>#N/A</v>
      </c>
    </row>
    <row r="2919" spans="19:19" x14ac:dyDescent="0.3">
      <c r="S2919" s="60" t="e">
        <f>VLOOKUP(D2919,'ALL SITES DOWN'!D:D,1,0)</f>
        <v>#N/A</v>
      </c>
    </row>
    <row r="2920" spans="19:19" x14ac:dyDescent="0.3">
      <c r="S2920" s="60" t="e">
        <f>VLOOKUP(D2920,'ALL SITES DOWN'!D:D,1,0)</f>
        <v>#N/A</v>
      </c>
    </row>
    <row r="2921" spans="19:19" x14ac:dyDescent="0.3">
      <c r="S2921" s="60" t="e">
        <f>VLOOKUP(D2921,'ALL SITES DOWN'!D:D,1,0)</f>
        <v>#N/A</v>
      </c>
    </row>
    <row r="2922" spans="19:19" x14ac:dyDescent="0.3">
      <c r="S2922" s="60" t="e">
        <f>VLOOKUP(D2922,'ALL SITES DOWN'!D:D,1,0)</f>
        <v>#N/A</v>
      </c>
    </row>
    <row r="2923" spans="19:19" x14ac:dyDescent="0.3">
      <c r="S2923" s="60" t="e">
        <f>VLOOKUP(D2923,'ALL SITES DOWN'!D:D,1,0)</f>
        <v>#N/A</v>
      </c>
    </row>
    <row r="2924" spans="19:19" x14ac:dyDescent="0.3">
      <c r="S2924" s="60" t="e">
        <f>VLOOKUP(D2924,'ALL SITES DOWN'!D:D,1,0)</f>
        <v>#N/A</v>
      </c>
    </row>
    <row r="2925" spans="19:19" x14ac:dyDescent="0.3">
      <c r="S2925" s="60" t="e">
        <f>VLOOKUP(D2925,'ALL SITES DOWN'!D:D,1,0)</f>
        <v>#N/A</v>
      </c>
    </row>
    <row r="2926" spans="19:19" x14ac:dyDescent="0.3">
      <c r="S2926" s="60" t="e">
        <f>VLOOKUP(D2926,'ALL SITES DOWN'!D:D,1,0)</f>
        <v>#N/A</v>
      </c>
    </row>
    <row r="2927" spans="19:19" x14ac:dyDescent="0.3">
      <c r="S2927" s="60" t="e">
        <f>VLOOKUP(D2927,'ALL SITES DOWN'!D:D,1,0)</f>
        <v>#N/A</v>
      </c>
    </row>
    <row r="2928" spans="19:19" x14ac:dyDescent="0.3">
      <c r="S2928" s="60" t="e">
        <f>VLOOKUP(D2928,'ALL SITES DOWN'!D:D,1,0)</f>
        <v>#N/A</v>
      </c>
    </row>
    <row r="2929" spans="19:19" x14ac:dyDescent="0.3">
      <c r="S2929" s="60" t="e">
        <f>VLOOKUP(D2929,'ALL SITES DOWN'!D:D,1,0)</f>
        <v>#N/A</v>
      </c>
    </row>
    <row r="2930" spans="19:19" x14ac:dyDescent="0.3">
      <c r="S2930" s="60" t="e">
        <f>VLOOKUP(D2930,'ALL SITES DOWN'!D:D,1,0)</f>
        <v>#N/A</v>
      </c>
    </row>
    <row r="2931" spans="19:19" x14ac:dyDescent="0.3">
      <c r="S2931" s="60" t="e">
        <f>VLOOKUP(D2931,'ALL SITES DOWN'!D:D,1,0)</f>
        <v>#N/A</v>
      </c>
    </row>
    <row r="2932" spans="19:19" x14ac:dyDescent="0.3">
      <c r="S2932" s="60" t="e">
        <f>VLOOKUP(D2932,'ALL SITES DOWN'!D:D,1,0)</f>
        <v>#N/A</v>
      </c>
    </row>
    <row r="2933" spans="19:19" x14ac:dyDescent="0.3">
      <c r="S2933" s="60" t="e">
        <f>VLOOKUP(D2933,'ALL SITES DOWN'!D:D,1,0)</f>
        <v>#N/A</v>
      </c>
    </row>
    <row r="2934" spans="19:19" x14ac:dyDescent="0.3">
      <c r="S2934" s="60" t="e">
        <f>VLOOKUP(D2934,'ALL SITES DOWN'!D:D,1,0)</f>
        <v>#N/A</v>
      </c>
    </row>
    <row r="2935" spans="19:19" x14ac:dyDescent="0.3">
      <c r="S2935" s="60" t="e">
        <f>VLOOKUP(D2935,'ALL SITES DOWN'!D:D,1,0)</f>
        <v>#N/A</v>
      </c>
    </row>
    <row r="2936" spans="19:19" x14ac:dyDescent="0.3">
      <c r="S2936" s="60" t="e">
        <f>VLOOKUP(D2936,'ALL SITES DOWN'!D:D,1,0)</f>
        <v>#N/A</v>
      </c>
    </row>
    <row r="2937" spans="19:19" x14ac:dyDescent="0.3">
      <c r="S2937" s="60" t="e">
        <f>VLOOKUP(D2937,'ALL SITES DOWN'!D:D,1,0)</f>
        <v>#N/A</v>
      </c>
    </row>
    <row r="2938" spans="19:19" x14ac:dyDescent="0.3">
      <c r="S2938" s="60" t="e">
        <f>VLOOKUP(D2938,'ALL SITES DOWN'!D:D,1,0)</f>
        <v>#N/A</v>
      </c>
    </row>
    <row r="2939" spans="19:19" x14ac:dyDescent="0.3">
      <c r="S2939" s="60" t="e">
        <f>VLOOKUP(D2939,'ALL SITES DOWN'!D:D,1,0)</f>
        <v>#N/A</v>
      </c>
    </row>
    <row r="2940" spans="19:19" x14ac:dyDescent="0.3">
      <c r="S2940" s="60" t="e">
        <f>VLOOKUP(D2940,'ALL SITES DOWN'!D:D,1,0)</f>
        <v>#N/A</v>
      </c>
    </row>
    <row r="2941" spans="19:19" x14ac:dyDescent="0.3">
      <c r="S2941" s="60" t="e">
        <f>VLOOKUP(D2941,'ALL SITES DOWN'!D:D,1,0)</f>
        <v>#N/A</v>
      </c>
    </row>
    <row r="2942" spans="19:19" x14ac:dyDescent="0.3">
      <c r="S2942" s="60" t="e">
        <f>VLOOKUP(D2942,'ALL SITES DOWN'!D:D,1,0)</f>
        <v>#N/A</v>
      </c>
    </row>
    <row r="2943" spans="19:19" x14ac:dyDescent="0.3">
      <c r="S2943" s="60" t="e">
        <f>VLOOKUP(D2943,'ALL SITES DOWN'!D:D,1,0)</f>
        <v>#N/A</v>
      </c>
    </row>
    <row r="2944" spans="19:19" x14ac:dyDescent="0.3">
      <c r="S2944" s="60" t="e">
        <f>VLOOKUP(D2944,'ALL SITES DOWN'!D:D,1,0)</f>
        <v>#N/A</v>
      </c>
    </row>
    <row r="2945" spans="19:19" x14ac:dyDescent="0.3">
      <c r="S2945" s="60" t="e">
        <f>VLOOKUP(D2945,'ALL SITES DOWN'!D:D,1,0)</f>
        <v>#N/A</v>
      </c>
    </row>
    <row r="2946" spans="19:19" x14ac:dyDescent="0.3">
      <c r="S2946" s="60" t="e">
        <f>VLOOKUP(D2946,'ALL SITES DOWN'!D:D,1,0)</f>
        <v>#N/A</v>
      </c>
    </row>
    <row r="2947" spans="19:19" x14ac:dyDescent="0.3">
      <c r="S2947" s="60" t="e">
        <f>VLOOKUP(D2947,'ALL SITES DOWN'!D:D,1,0)</f>
        <v>#N/A</v>
      </c>
    </row>
    <row r="2948" spans="19:19" x14ac:dyDescent="0.3">
      <c r="S2948" s="60" t="e">
        <f>VLOOKUP(D2948,'ALL SITES DOWN'!D:D,1,0)</f>
        <v>#N/A</v>
      </c>
    </row>
    <row r="2949" spans="19:19" x14ac:dyDescent="0.3">
      <c r="S2949" s="60" t="e">
        <f>VLOOKUP(D2949,'ALL SITES DOWN'!D:D,1,0)</f>
        <v>#N/A</v>
      </c>
    </row>
    <row r="2950" spans="19:19" x14ac:dyDescent="0.3">
      <c r="S2950" s="60" t="e">
        <f>VLOOKUP(D2950,'ALL SITES DOWN'!D:D,1,0)</f>
        <v>#N/A</v>
      </c>
    </row>
    <row r="2951" spans="19:19" x14ac:dyDescent="0.3">
      <c r="S2951" s="60" t="e">
        <f>VLOOKUP(D2951,'ALL SITES DOWN'!D:D,1,0)</f>
        <v>#N/A</v>
      </c>
    </row>
    <row r="2952" spans="19:19" x14ac:dyDescent="0.3">
      <c r="S2952" s="60" t="e">
        <f>VLOOKUP(D2952,'ALL SITES DOWN'!D:D,1,0)</f>
        <v>#N/A</v>
      </c>
    </row>
    <row r="2953" spans="19:19" x14ac:dyDescent="0.3">
      <c r="S2953" s="60" t="e">
        <f>VLOOKUP(D2953,'ALL SITES DOWN'!D:D,1,0)</f>
        <v>#N/A</v>
      </c>
    </row>
    <row r="2954" spans="19:19" x14ac:dyDescent="0.3">
      <c r="S2954" s="60" t="e">
        <f>VLOOKUP(D2954,'ALL SITES DOWN'!D:D,1,0)</f>
        <v>#N/A</v>
      </c>
    </row>
    <row r="2955" spans="19:19" x14ac:dyDescent="0.3">
      <c r="S2955" s="60" t="e">
        <f>VLOOKUP(D2955,'ALL SITES DOWN'!D:D,1,0)</f>
        <v>#N/A</v>
      </c>
    </row>
    <row r="2956" spans="19:19" x14ac:dyDescent="0.3">
      <c r="S2956" s="60" t="e">
        <f>VLOOKUP(D2956,'ALL SITES DOWN'!D:D,1,0)</f>
        <v>#N/A</v>
      </c>
    </row>
    <row r="2957" spans="19:19" x14ac:dyDescent="0.3">
      <c r="S2957" s="60" t="e">
        <f>VLOOKUP(D2957,'ALL SITES DOWN'!D:D,1,0)</f>
        <v>#N/A</v>
      </c>
    </row>
    <row r="2958" spans="19:19" x14ac:dyDescent="0.3">
      <c r="S2958" s="60" t="e">
        <f>VLOOKUP(D2958,'ALL SITES DOWN'!D:D,1,0)</f>
        <v>#N/A</v>
      </c>
    </row>
    <row r="2959" spans="19:19" x14ac:dyDescent="0.3">
      <c r="S2959" s="60" t="e">
        <f>VLOOKUP(D2959,'ALL SITES DOWN'!D:D,1,0)</f>
        <v>#N/A</v>
      </c>
    </row>
    <row r="2960" spans="19:19" x14ac:dyDescent="0.3">
      <c r="S2960" s="60" t="e">
        <f>VLOOKUP(D2960,'ALL SITES DOWN'!D:D,1,0)</f>
        <v>#N/A</v>
      </c>
    </row>
    <row r="2961" spans="19:19" x14ac:dyDescent="0.3">
      <c r="S2961" s="60" t="e">
        <f>VLOOKUP(D2961,'ALL SITES DOWN'!D:D,1,0)</f>
        <v>#N/A</v>
      </c>
    </row>
    <row r="2962" spans="19:19" x14ac:dyDescent="0.3">
      <c r="S2962" s="60" t="e">
        <f>VLOOKUP(D2962,'ALL SITES DOWN'!D:D,1,0)</f>
        <v>#N/A</v>
      </c>
    </row>
    <row r="2963" spans="19:19" x14ac:dyDescent="0.3">
      <c r="S2963" s="60" t="e">
        <f>VLOOKUP(D2963,'ALL SITES DOWN'!D:D,1,0)</f>
        <v>#N/A</v>
      </c>
    </row>
    <row r="2964" spans="19:19" x14ac:dyDescent="0.3">
      <c r="S2964" s="60" t="e">
        <f>VLOOKUP(D2964,'ALL SITES DOWN'!D:D,1,0)</f>
        <v>#N/A</v>
      </c>
    </row>
    <row r="2965" spans="19:19" x14ac:dyDescent="0.3">
      <c r="S2965" s="60" t="e">
        <f>VLOOKUP(D2965,'ALL SITES DOWN'!D:D,1,0)</f>
        <v>#N/A</v>
      </c>
    </row>
    <row r="2966" spans="19:19" x14ac:dyDescent="0.3">
      <c r="S2966" s="60" t="e">
        <f>VLOOKUP(D2966,'ALL SITES DOWN'!D:D,1,0)</f>
        <v>#N/A</v>
      </c>
    </row>
    <row r="2967" spans="19:19" x14ac:dyDescent="0.3">
      <c r="S2967" s="60" t="e">
        <f>VLOOKUP(D2967,'ALL SITES DOWN'!D:D,1,0)</f>
        <v>#N/A</v>
      </c>
    </row>
    <row r="2968" spans="19:19" x14ac:dyDescent="0.3">
      <c r="S2968" s="60" t="e">
        <f>VLOOKUP(D2968,'ALL SITES DOWN'!D:D,1,0)</f>
        <v>#N/A</v>
      </c>
    </row>
    <row r="2969" spans="19:19" x14ac:dyDescent="0.3">
      <c r="S2969" s="60" t="e">
        <f>VLOOKUP(D2969,'ALL SITES DOWN'!D:D,1,0)</f>
        <v>#N/A</v>
      </c>
    </row>
    <row r="2970" spans="19:19" x14ac:dyDescent="0.3">
      <c r="S2970" s="60" t="e">
        <f>VLOOKUP(D2970,'ALL SITES DOWN'!D:D,1,0)</f>
        <v>#N/A</v>
      </c>
    </row>
    <row r="2971" spans="19:19" x14ac:dyDescent="0.3">
      <c r="S2971" s="60" t="e">
        <f>VLOOKUP(D2971,'ALL SITES DOWN'!D:D,1,0)</f>
        <v>#N/A</v>
      </c>
    </row>
    <row r="2972" spans="19:19" x14ac:dyDescent="0.3">
      <c r="S2972" s="60" t="e">
        <f>VLOOKUP(D2972,'ALL SITES DOWN'!D:D,1,0)</f>
        <v>#N/A</v>
      </c>
    </row>
    <row r="2973" spans="19:19" x14ac:dyDescent="0.3">
      <c r="S2973" s="60" t="e">
        <f>VLOOKUP(D2973,'ALL SITES DOWN'!D:D,1,0)</f>
        <v>#N/A</v>
      </c>
    </row>
    <row r="2974" spans="19:19" x14ac:dyDescent="0.3">
      <c r="S2974" s="60" t="e">
        <f>VLOOKUP(D2974,'ALL SITES DOWN'!D:D,1,0)</f>
        <v>#N/A</v>
      </c>
    </row>
    <row r="2975" spans="19:19" x14ac:dyDescent="0.3">
      <c r="S2975" s="60" t="e">
        <f>VLOOKUP(D2975,'ALL SITES DOWN'!D:D,1,0)</f>
        <v>#N/A</v>
      </c>
    </row>
    <row r="2976" spans="19:19" x14ac:dyDescent="0.3">
      <c r="S2976" s="60" t="e">
        <f>VLOOKUP(D2976,'ALL SITES DOWN'!D:D,1,0)</f>
        <v>#N/A</v>
      </c>
    </row>
    <row r="2977" spans="19:19" x14ac:dyDescent="0.3">
      <c r="S2977" s="60" t="e">
        <f>VLOOKUP(D2977,'ALL SITES DOWN'!D:D,1,0)</f>
        <v>#N/A</v>
      </c>
    </row>
    <row r="2978" spans="19:19" x14ac:dyDescent="0.3">
      <c r="S2978" s="60" t="e">
        <f>VLOOKUP(D2978,'ALL SITES DOWN'!D:D,1,0)</f>
        <v>#N/A</v>
      </c>
    </row>
    <row r="2979" spans="19:19" x14ac:dyDescent="0.3">
      <c r="S2979" s="60" t="e">
        <f>VLOOKUP(D2979,'ALL SITES DOWN'!D:D,1,0)</f>
        <v>#N/A</v>
      </c>
    </row>
    <row r="2980" spans="19:19" x14ac:dyDescent="0.3">
      <c r="S2980" s="60" t="e">
        <f>VLOOKUP(D2980,'ALL SITES DOWN'!D:D,1,0)</f>
        <v>#N/A</v>
      </c>
    </row>
    <row r="2981" spans="19:19" x14ac:dyDescent="0.3">
      <c r="S2981" s="60" t="e">
        <f>VLOOKUP(D2981,'ALL SITES DOWN'!D:D,1,0)</f>
        <v>#N/A</v>
      </c>
    </row>
    <row r="2982" spans="19:19" x14ac:dyDescent="0.3">
      <c r="S2982" s="60" t="e">
        <f>VLOOKUP(D2982,'ALL SITES DOWN'!D:D,1,0)</f>
        <v>#N/A</v>
      </c>
    </row>
    <row r="2983" spans="19:19" x14ac:dyDescent="0.3">
      <c r="S2983" s="60" t="e">
        <f>VLOOKUP(D2983,'ALL SITES DOWN'!D:D,1,0)</f>
        <v>#N/A</v>
      </c>
    </row>
    <row r="2984" spans="19:19" x14ac:dyDescent="0.3">
      <c r="S2984" s="60" t="e">
        <f>VLOOKUP(D2984,'ALL SITES DOWN'!D:D,1,0)</f>
        <v>#N/A</v>
      </c>
    </row>
    <row r="2985" spans="19:19" x14ac:dyDescent="0.3">
      <c r="S2985" s="60" t="e">
        <f>VLOOKUP(D2985,'ALL SITES DOWN'!D:D,1,0)</f>
        <v>#N/A</v>
      </c>
    </row>
    <row r="2986" spans="19:19" x14ac:dyDescent="0.3">
      <c r="S2986" s="60" t="e">
        <f>VLOOKUP(D2986,'ALL SITES DOWN'!D:D,1,0)</f>
        <v>#N/A</v>
      </c>
    </row>
    <row r="2987" spans="19:19" x14ac:dyDescent="0.3">
      <c r="S2987" s="60" t="e">
        <f>VLOOKUP(D2987,'ALL SITES DOWN'!D:D,1,0)</f>
        <v>#N/A</v>
      </c>
    </row>
    <row r="2988" spans="19:19" x14ac:dyDescent="0.3">
      <c r="S2988" s="60" t="e">
        <f>VLOOKUP(D2988,'ALL SITES DOWN'!D:D,1,0)</f>
        <v>#N/A</v>
      </c>
    </row>
    <row r="2989" spans="19:19" x14ac:dyDescent="0.3">
      <c r="S2989" s="60" t="e">
        <f>VLOOKUP(D2989,'ALL SITES DOWN'!D:D,1,0)</f>
        <v>#N/A</v>
      </c>
    </row>
    <row r="2990" spans="19:19" x14ac:dyDescent="0.3">
      <c r="S2990" s="60" t="e">
        <f>VLOOKUP(D2990,'ALL SITES DOWN'!D:D,1,0)</f>
        <v>#N/A</v>
      </c>
    </row>
    <row r="2991" spans="19:19" x14ac:dyDescent="0.3">
      <c r="S2991" s="60" t="e">
        <f>VLOOKUP(D2991,'ALL SITES DOWN'!D:D,1,0)</f>
        <v>#N/A</v>
      </c>
    </row>
    <row r="2992" spans="19:19" x14ac:dyDescent="0.3">
      <c r="S2992" s="60" t="e">
        <f>VLOOKUP(D2992,'ALL SITES DOWN'!D:D,1,0)</f>
        <v>#N/A</v>
      </c>
    </row>
    <row r="2993" spans="19:19" x14ac:dyDescent="0.3">
      <c r="S2993" s="60" t="e">
        <f>VLOOKUP(D2993,'ALL SITES DOWN'!D:D,1,0)</f>
        <v>#N/A</v>
      </c>
    </row>
    <row r="2994" spans="19:19" x14ac:dyDescent="0.3">
      <c r="S2994" s="60" t="e">
        <f>VLOOKUP(D2994,'ALL SITES DOWN'!D:D,1,0)</f>
        <v>#N/A</v>
      </c>
    </row>
    <row r="2995" spans="19:19" x14ac:dyDescent="0.3">
      <c r="S2995" s="60" t="e">
        <f>VLOOKUP(D2995,'ALL SITES DOWN'!D:D,1,0)</f>
        <v>#N/A</v>
      </c>
    </row>
    <row r="2996" spans="19:19" x14ac:dyDescent="0.3">
      <c r="S2996" s="60" t="e">
        <f>VLOOKUP(D2996,'ALL SITES DOWN'!D:D,1,0)</f>
        <v>#N/A</v>
      </c>
    </row>
    <row r="2997" spans="19:19" x14ac:dyDescent="0.3">
      <c r="S2997" s="60" t="e">
        <f>VLOOKUP(D2997,'ALL SITES DOWN'!D:D,1,0)</f>
        <v>#N/A</v>
      </c>
    </row>
    <row r="2998" spans="19:19" x14ac:dyDescent="0.3">
      <c r="S2998" s="60" t="e">
        <f>VLOOKUP(D2998,'ALL SITES DOWN'!D:D,1,0)</f>
        <v>#N/A</v>
      </c>
    </row>
    <row r="2999" spans="19:19" x14ac:dyDescent="0.3">
      <c r="S2999" s="60" t="e">
        <f>VLOOKUP(D2999,'ALL SITES DOWN'!D:D,1,0)</f>
        <v>#N/A</v>
      </c>
    </row>
    <row r="3000" spans="19:19" x14ac:dyDescent="0.3">
      <c r="S3000" s="60" t="e">
        <f>VLOOKUP(D3000,'ALL SITES DOWN'!D:D,1,0)</f>
        <v>#N/A</v>
      </c>
    </row>
    <row r="3001" spans="19:19" x14ac:dyDescent="0.3">
      <c r="S3001" s="60" t="e">
        <f>VLOOKUP(D3001,'ALL SITES DOWN'!D:D,1,0)</f>
        <v>#N/A</v>
      </c>
    </row>
    <row r="3002" spans="19:19" x14ac:dyDescent="0.3">
      <c r="S3002" s="60" t="e">
        <f>VLOOKUP(D3002,'ALL SITES DOWN'!D:D,1,0)</f>
        <v>#N/A</v>
      </c>
    </row>
    <row r="3003" spans="19:19" x14ac:dyDescent="0.3">
      <c r="S3003" s="60" t="e">
        <f>VLOOKUP(D3003,'ALL SITES DOWN'!D:D,1,0)</f>
        <v>#N/A</v>
      </c>
    </row>
    <row r="3004" spans="19:19" x14ac:dyDescent="0.3">
      <c r="S3004" s="60" t="e">
        <f>VLOOKUP(D3004,'ALL SITES DOWN'!D:D,1,0)</f>
        <v>#N/A</v>
      </c>
    </row>
    <row r="3005" spans="19:19" x14ac:dyDescent="0.3">
      <c r="S3005" s="60" t="e">
        <f>VLOOKUP(D3005,'ALL SITES DOWN'!D:D,1,0)</f>
        <v>#N/A</v>
      </c>
    </row>
    <row r="3006" spans="19:19" x14ac:dyDescent="0.3">
      <c r="S3006" s="60" t="e">
        <f>VLOOKUP(D3006,'ALL SITES DOWN'!D:D,1,0)</f>
        <v>#N/A</v>
      </c>
    </row>
    <row r="3007" spans="19:19" x14ac:dyDescent="0.3">
      <c r="S3007" s="60" t="e">
        <f>VLOOKUP(D3007,'ALL SITES DOWN'!D:D,1,0)</f>
        <v>#N/A</v>
      </c>
    </row>
    <row r="3008" spans="19:19" x14ac:dyDescent="0.3">
      <c r="S3008" s="60" t="e">
        <f>VLOOKUP(D3008,'ALL SITES DOWN'!D:D,1,0)</f>
        <v>#N/A</v>
      </c>
    </row>
    <row r="3009" spans="19:19" x14ac:dyDescent="0.3">
      <c r="S3009" s="60" t="e">
        <f>VLOOKUP(D3009,'ALL SITES DOWN'!D:D,1,0)</f>
        <v>#N/A</v>
      </c>
    </row>
    <row r="3010" spans="19:19" x14ac:dyDescent="0.3">
      <c r="S3010" s="60" t="e">
        <f>VLOOKUP(D3010,'ALL SITES DOWN'!D:D,1,0)</f>
        <v>#N/A</v>
      </c>
    </row>
    <row r="3011" spans="19:19" x14ac:dyDescent="0.3">
      <c r="S3011" s="60" t="e">
        <f>VLOOKUP(D3011,'ALL SITES DOWN'!D:D,1,0)</f>
        <v>#N/A</v>
      </c>
    </row>
    <row r="3012" spans="19:19" x14ac:dyDescent="0.3">
      <c r="S3012" s="60" t="e">
        <f>VLOOKUP(D3012,'ALL SITES DOWN'!D:D,1,0)</f>
        <v>#N/A</v>
      </c>
    </row>
    <row r="3013" spans="19:19" x14ac:dyDescent="0.3">
      <c r="S3013" s="60" t="e">
        <f>VLOOKUP(D3013,'ALL SITES DOWN'!D:D,1,0)</f>
        <v>#N/A</v>
      </c>
    </row>
    <row r="3014" spans="19:19" x14ac:dyDescent="0.3">
      <c r="S3014" s="60" t="e">
        <f>VLOOKUP(D3014,'ALL SITES DOWN'!D:D,1,0)</f>
        <v>#N/A</v>
      </c>
    </row>
    <row r="3015" spans="19:19" x14ac:dyDescent="0.3">
      <c r="S3015" s="60" t="e">
        <f>VLOOKUP(D3015,'ALL SITES DOWN'!D:D,1,0)</f>
        <v>#N/A</v>
      </c>
    </row>
    <row r="3016" spans="19:19" x14ac:dyDescent="0.3">
      <c r="S3016" s="60" t="e">
        <f>VLOOKUP(D3016,'ALL SITES DOWN'!D:D,1,0)</f>
        <v>#N/A</v>
      </c>
    </row>
    <row r="3017" spans="19:19" x14ac:dyDescent="0.3">
      <c r="S3017" s="60" t="e">
        <f>VLOOKUP(D3017,'ALL SITES DOWN'!D:D,1,0)</f>
        <v>#N/A</v>
      </c>
    </row>
    <row r="3018" spans="19:19" x14ac:dyDescent="0.3">
      <c r="S3018" s="60" t="e">
        <f>VLOOKUP(D3018,'ALL SITES DOWN'!D:D,1,0)</f>
        <v>#N/A</v>
      </c>
    </row>
    <row r="3019" spans="19:19" x14ac:dyDescent="0.3">
      <c r="S3019" s="60" t="e">
        <f>VLOOKUP(D3019,'ALL SITES DOWN'!D:D,1,0)</f>
        <v>#N/A</v>
      </c>
    </row>
    <row r="3020" spans="19:19" x14ac:dyDescent="0.3">
      <c r="S3020" s="60" t="e">
        <f>VLOOKUP(D3020,'ALL SITES DOWN'!D:D,1,0)</f>
        <v>#N/A</v>
      </c>
    </row>
    <row r="3021" spans="19:19" x14ac:dyDescent="0.3">
      <c r="S3021" s="60" t="e">
        <f>VLOOKUP(D3021,'ALL SITES DOWN'!D:D,1,0)</f>
        <v>#N/A</v>
      </c>
    </row>
    <row r="3022" spans="19:19" x14ac:dyDescent="0.3">
      <c r="S3022" s="60" t="e">
        <f>VLOOKUP(D3022,'ALL SITES DOWN'!D:D,1,0)</f>
        <v>#N/A</v>
      </c>
    </row>
    <row r="3023" spans="19:19" x14ac:dyDescent="0.3">
      <c r="S3023" s="60" t="e">
        <f>VLOOKUP(D3023,'ALL SITES DOWN'!D:D,1,0)</f>
        <v>#N/A</v>
      </c>
    </row>
    <row r="3024" spans="19:19" x14ac:dyDescent="0.3">
      <c r="S3024" s="60" t="e">
        <f>VLOOKUP(D3024,'ALL SITES DOWN'!D:D,1,0)</f>
        <v>#N/A</v>
      </c>
    </row>
    <row r="3025" spans="19:19" x14ac:dyDescent="0.3">
      <c r="S3025" s="60" t="e">
        <f>VLOOKUP(D3025,'ALL SITES DOWN'!D:D,1,0)</f>
        <v>#N/A</v>
      </c>
    </row>
    <row r="3026" spans="19:19" x14ac:dyDescent="0.3">
      <c r="S3026" s="60" t="e">
        <f>VLOOKUP(D3026,'ALL SITES DOWN'!D:D,1,0)</f>
        <v>#N/A</v>
      </c>
    </row>
    <row r="3027" spans="19:19" x14ac:dyDescent="0.3">
      <c r="S3027" s="60" t="e">
        <f>VLOOKUP(D3027,'ALL SITES DOWN'!D:D,1,0)</f>
        <v>#N/A</v>
      </c>
    </row>
    <row r="3028" spans="19:19" x14ac:dyDescent="0.3">
      <c r="S3028" s="60" t="e">
        <f>VLOOKUP(D3028,'ALL SITES DOWN'!D:D,1,0)</f>
        <v>#N/A</v>
      </c>
    </row>
    <row r="3029" spans="19:19" x14ac:dyDescent="0.3">
      <c r="S3029" s="60" t="e">
        <f>VLOOKUP(D3029,'ALL SITES DOWN'!D:D,1,0)</f>
        <v>#N/A</v>
      </c>
    </row>
    <row r="3030" spans="19:19" x14ac:dyDescent="0.3">
      <c r="S3030" s="60" t="e">
        <f>VLOOKUP(D3030,'ALL SITES DOWN'!D:D,1,0)</f>
        <v>#N/A</v>
      </c>
    </row>
    <row r="3031" spans="19:19" x14ac:dyDescent="0.3">
      <c r="S3031" s="60" t="e">
        <f>VLOOKUP(D3031,'ALL SITES DOWN'!D:D,1,0)</f>
        <v>#N/A</v>
      </c>
    </row>
    <row r="3032" spans="19:19" x14ac:dyDescent="0.3">
      <c r="S3032" s="60" t="e">
        <f>VLOOKUP(D3032,'ALL SITES DOWN'!D:D,1,0)</f>
        <v>#N/A</v>
      </c>
    </row>
    <row r="3033" spans="19:19" x14ac:dyDescent="0.3">
      <c r="S3033" s="60" t="e">
        <f>VLOOKUP(D3033,'ALL SITES DOWN'!D:D,1,0)</f>
        <v>#N/A</v>
      </c>
    </row>
    <row r="3034" spans="19:19" x14ac:dyDescent="0.3">
      <c r="S3034" s="60" t="e">
        <f>VLOOKUP(D3034,'ALL SITES DOWN'!D:D,1,0)</f>
        <v>#N/A</v>
      </c>
    </row>
    <row r="3035" spans="19:19" x14ac:dyDescent="0.3">
      <c r="S3035" s="60" t="e">
        <f>VLOOKUP(D3035,'ALL SITES DOWN'!D:D,1,0)</f>
        <v>#N/A</v>
      </c>
    </row>
    <row r="3036" spans="19:19" x14ac:dyDescent="0.3">
      <c r="S3036" s="60" t="e">
        <f>VLOOKUP(D3036,'ALL SITES DOWN'!D:D,1,0)</f>
        <v>#N/A</v>
      </c>
    </row>
    <row r="3037" spans="19:19" x14ac:dyDescent="0.3">
      <c r="S3037" s="60" t="e">
        <f>VLOOKUP(D3037,'ALL SITES DOWN'!D:D,1,0)</f>
        <v>#N/A</v>
      </c>
    </row>
    <row r="3038" spans="19:19" x14ac:dyDescent="0.3">
      <c r="S3038" s="60" t="e">
        <f>VLOOKUP(D3038,'ALL SITES DOWN'!D:D,1,0)</f>
        <v>#N/A</v>
      </c>
    </row>
    <row r="3039" spans="19:19" x14ac:dyDescent="0.3">
      <c r="S3039" s="60" t="e">
        <f>VLOOKUP(D3039,'ALL SITES DOWN'!D:D,1,0)</f>
        <v>#N/A</v>
      </c>
    </row>
    <row r="3040" spans="19:19" x14ac:dyDescent="0.3">
      <c r="S3040" s="60" t="e">
        <f>VLOOKUP(D3040,'ALL SITES DOWN'!D:D,1,0)</f>
        <v>#N/A</v>
      </c>
    </row>
    <row r="3041" spans="19:19" x14ac:dyDescent="0.3">
      <c r="S3041" s="60" t="e">
        <f>VLOOKUP(D3041,'ALL SITES DOWN'!D:D,1,0)</f>
        <v>#N/A</v>
      </c>
    </row>
    <row r="3042" spans="19:19" x14ac:dyDescent="0.3">
      <c r="S3042" s="60" t="e">
        <f>VLOOKUP(D3042,'ALL SITES DOWN'!D:D,1,0)</f>
        <v>#N/A</v>
      </c>
    </row>
    <row r="3043" spans="19:19" x14ac:dyDescent="0.3">
      <c r="S3043" s="60" t="e">
        <f>VLOOKUP(D3043,'ALL SITES DOWN'!D:D,1,0)</f>
        <v>#N/A</v>
      </c>
    </row>
    <row r="3044" spans="19:19" x14ac:dyDescent="0.3">
      <c r="S3044" s="60" t="e">
        <f>VLOOKUP(D3044,'ALL SITES DOWN'!D:D,1,0)</f>
        <v>#N/A</v>
      </c>
    </row>
    <row r="3045" spans="19:19" x14ac:dyDescent="0.3">
      <c r="S3045" s="60" t="e">
        <f>VLOOKUP(D3045,'ALL SITES DOWN'!D:D,1,0)</f>
        <v>#N/A</v>
      </c>
    </row>
    <row r="3046" spans="19:19" x14ac:dyDescent="0.3">
      <c r="S3046" s="60" t="e">
        <f>VLOOKUP(D3046,'ALL SITES DOWN'!D:D,1,0)</f>
        <v>#N/A</v>
      </c>
    </row>
    <row r="3047" spans="19:19" x14ac:dyDescent="0.3">
      <c r="S3047" s="60" t="e">
        <f>VLOOKUP(D3047,'ALL SITES DOWN'!D:D,1,0)</f>
        <v>#N/A</v>
      </c>
    </row>
    <row r="3048" spans="19:19" x14ac:dyDescent="0.3">
      <c r="S3048" s="60" t="e">
        <f>VLOOKUP(D3048,'ALL SITES DOWN'!D:D,1,0)</f>
        <v>#N/A</v>
      </c>
    </row>
    <row r="3049" spans="19:19" x14ac:dyDescent="0.3">
      <c r="S3049" s="60" t="e">
        <f>VLOOKUP(D3049,'ALL SITES DOWN'!D:D,1,0)</f>
        <v>#N/A</v>
      </c>
    </row>
    <row r="3050" spans="19:19" x14ac:dyDescent="0.3">
      <c r="S3050" s="60" t="e">
        <f>VLOOKUP(D3050,'ALL SITES DOWN'!D:D,1,0)</f>
        <v>#N/A</v>
      </c>
    </row>
    <row r="3051" spans="19:19" x14ac:dyDescent="0.3">
      <c r="S3051" s="60" t="e">
        <f>VLOOKUP(D3051,'ALL SITES DOWN'!D:D,1,0)</f>
        <v>#N/A</v>
      </c>
    </row>
    <row r="3052" spans="19:19" x14ac:dyDescent="0.3">
      <c r="S3052" s="60" t="e">
        <f>VLOOKUP(D3052,'ALL SITES DOWN'!D:D,1,0)</f>
        <v>#N/A</v>
      </c>
    </row>
    <row r="3053" spans="19:19" x14ac:dyDescent="0.3">
      <c r="S3053" s="60" t="e">
        <f>VLOOKUP(D3053,'ALL SITES DOWN'!D:D,1,0)</f>
        <v>#N/A</v>
      </c>
    </row>
    <row r="3054" spans="19:19" x14ac:dyDescent="0.3">
      <c r="S3054" s="60" t="e">
        <f>VLOOKUP(D3054,'ALL SITES DOWN'!D:D,1,0)</f>
        <v>#N/A</v>
      </c>
    </row>
    <row r="3055" spans="19:19" x14ac:dyDescent="0.3">
      <c r="S3055" s="60" t="e">
        <f>VLOOKUP(D3055,'ALL SITES DOWN'!D:D,1,0)</f>
        <v>#N/A</v>
      </c>
    </row>
    <row r="3056" spans="19:19" x14ac:dyDescent="0.3">
      <c r="S3056" s="60" t="e">
        <f>VLOOKUP(D3056,'ALL SITES DOWN'!D:D,1,0)</f>
        <v>#N/A</v>
      </c>
    </row>
    <row r="3057" spans="19:19" x14ac:dyDescent="0.3">
      <c r="S3057" s="60" t="e">
        <f>VLOOKUP(D3057,'ALL SITES DOWN'!D:D,1,0)</f>
        <v>#N/A</v>
      </c>
    </row>
    <row r="3058" spans="19:19" x14ac:dyDescent="0.3">
      <c r="S3058" s="60" t="e">
        <f>VLOOKUP(D3058,'ALL SITES DOWN'!D:D,1,0)</f>
        <v>#N/A</v>
      </c>
    </row>
    <row r="3059" spans="19:19" x14ac:dyDescent="0.3">
      <c r="S3059" s="60" t="e">
        <f>VLOOKUP(D3059,'ALL SITES DOWN'!D:D,1,0)</f>
        <v>#N/A</v>
      </c>
    </row>
    <row r="3060" spans="19:19" x14ac:dyDescent="0.3">
      <c r="S3060" s="60" t="e">
        <f>VLOOKUP(D3060,'ALL SITES DOWN'!D:D,1,0)</f>
        <v>#N/A</v>
      </c>
    </row>
    <row r="3061" spans="19:19" x14ac:dyDescent="0.3">
      <c r="S3061" s="60" t="e">
        <f>VLOOKUP(D3061,'ALL SITES DOWN'!D:D,1,0)</f>
        <v>#N/A</v>
      </c>
    </row>
    <row r="3062" spans="19:19" x14ac:dyDescent="0.3">
      <c r="S3062" s="60" t="e">
        <f>VLOOKUP(D3062,'ALL SITES DOWN'!D:D,1,0)</f>
        <v>#N/A</v>
      </c>
    </row>
    <row r="3063" spans="19:19" x14ac:dyDescent="0.3">
      <c r="S3063" s="60" t="e">
        <f>VLOOKUP(D3063,'ALL SITES DOWN'!D:D,1,0)</f>
        <v>#N/A</v>
      </c>
    </row>
    <row r="3064" spans="19:19" x14ac:dyDescent="0.3">
      <c r="S3064" s="60" t="e">
        <f>VLOOKUP(D3064,'ALL SITES DOWN'!D:D,1,0)</f>
        <v>#N/A</v>
      </c>
    </row>
    <row r="3065" spans="19:19" x14ac:dyDescent="0.3">
      <c r="S3065" s="60" t="e">
        <f>VLOOKUP(D3065,'ALL SITES DOWN'!D:D,1,0)</f>
        <v>#N/A</v>
      </c>
    </row>
    <row r="3066" spans="19:19" x14ac:dyDescent="0.3">
      <c r="S3066" s="60" t="e">
        <f>VLOOKUP(D3066,'ALL SITES DOWN'!D:D,1,0)</f>
        <v>#N/A</v>
      </c>
    </row>
    <row r="3067" spans="19:19" x14ac:dyDescent="0.3">
      <c r="S3067" s="60" t="e">
        <f>VLOOKUP(D3067,'ALL SITES DOWN'!D:D,1,0)</f>
        <v>#N/A</v>
      </c>
    </row>
    <row r="3068" spans="19:19" x14ac:dyDescent="0.3">
      <c r="S3068" s="60" t="e">
        <f>VLOOKUP(D3068,'ALL SITES DOWN'!D:D,1,0)</f>
        <v>#N/A</v>
      </c>
    </row>
    <row r="3069" spans="19:19" x14ac:dyDescent="0.3">
      <c r="S3069" s="60" t="e">
        <f>VLOOKUP(D3069,'ALL SITES DOWN'!D:D,1,0)</f>
        <v>#N/A</v>
      </c>
    </row>
    <row r="3070" spans="19:19" x14ac:dyDescent="0.3">
      <c r="S3070" s="60" t="e">
        <f>VLOOKUP(D3070,'ALL SITES DOWN'!D:D,1,0)</f>
        <v>#N/A</v>
      </c>
    </row>
    <row r="3071" spans="19:19" x14ac:dyDescent="0.3">
      <c r="S3071" s="60" t="e">
        <f>VLOOKUP(D3071,'ALL SITES DOWN'!D:D,1,0)</f>
        <v>#N/A</v>
      </c>
    </row>
    <row r="3072" spans="19:19" x14ac:dyDescent="0.3">
      <c r="S3072" s="60" t="e">
        <f>VLOOKUP(D3072,'ALL SITES DOWN'!D:D,1,0)</f>
        <v>#N/A</v>
      </c>
    </row>
    <row r="3073" spans="19:19" x14ac:dyDescent="0.3">
      <c r="S3073" s="60" t="e">
        <f>VLOOKUP(D3073,'ALL SITES DOWN'!D:D,1,0)</f>
        <v>#N/A</v>
      </c>
    </row>
    <row r="3074" spans="19:19" x14ac:dyDescent="0.3">
      <c r="S3074" s="60" t="e">
        <f>VLOOKUP(D3074,'ALL SITES DOWN'!D:D,1,0)</f>
        <v>#N/A</v>
      </c>
    </row>
    <row r="3075" spans="19:19" x14ac:dyDescent="0.3">
      <c r="S3075" s="60" t="e">
        <f>VLOOKUP(D3075,'ALL SITES DOWN'!D:D,1,0)</f>
        <v>#N/A</v>
      </c>
    </row>
    <row r="3076" spans="19:19" x14ac:dyDescent="0.3">
      <c r="S3076" s="60" t="e">
        <f>VLOOKUP(D3076,'ALL SITES DOWN'!D:D,1,0)</f>
        <v>#N/A</v>
      </c>
    </row>
    <row r="3077" spans="19:19" x14ac:dyDescent="0.3">
      <c r="S3077" s="60" t="e">
        <f>VLOOKUP(D3077,'ALL SITES DOWN'!D:D,1,0)</f>
        <v>#N/A</v>
      </c>
    </row>
    <row r="3078" spans="19:19" x14ac:dyDescent="0.3">
      <c r="S3078" s="60" t="e">
        <f>VLOOKUP(D3078,'ALL SITES DOWN'!D:D,1,0)</f>
        <v>#N/A</v>
      </c>
    </row>
    <row r="3079" spans="19:19" x14ac:dyDescent="0.3">
      <c r="S3079" s="60" t="e">
        <f>VLOOKUP(D3079,'ALL SITES DOWN'!D:D,1,0)</f>
        <v>#N/A</v>
      </c>
    </row>
    <row r="3080" spans="19:19" x14ac:dyDescent="0.3">
      <c r="S3080" s="60" t="e">
        <f>VLOOKUP(D3080,'ALL SITES DOWN'!D:D,1,0)</f>
        <v>#N/A</v>
      </c>
    </row>
    <row r="3081" spans="19:19" x14ac:dyDescent="0.3">
      <c r="S3081" s="60" t="e">
        <f>VLOOKUP(D3081,'ALL SITES DOWN'!D:D,1,0)</f>
        <v>#N/A</v>
      </c>
    </row>
    <row r="3082" spans="19:19" x14ac:dyDescent="0.3">
      <c r="S3082" s="60" t="e">
        <f>VLOOKUP(D3082,'ALL SITES DOWN'!D:D,1,0)</f>
        <v>#N/A</v>
      </c>
    </row>
    <row r="3083" spans="19:19" x14ac:dyDescent="0.3">
      <c r="S3083" s="60" t="e">
        <f>VLOOKUP(D3083,'ALL SITES DOWN'!D:D,1,0)</f>
        <v>#N/A</v>
      </c>
    </row>
    <row r="3084" spans="19:19" x14ac:dyDescent="0.3">
      <c r="S3084" s="60" t="e">
        <f>VLOOKUP(D3084,'ALL SITES DOWN'!D:D,1,0)</f>
        <v>#N/A</v>
      </c>
    </row>
    <row r="3085" spans="19:19" x14ac:dyDescent="0.3">
      <c r="S3085" s="60" t="e">
        <f>VLOOKUP(D3085,'ALL SITES DOWN'!D:D,1,0)</f>
        <v>#N/A</v>
      </c>
    </row>
    <row r="3086" spans="19:19" x14ac:dyDescent="0.3">
      <c r="S3086" s="60" t="e">
        <f>VLOOKUP(D3086,'ALL SITES DOWN'!D:D,1,0)</f>
        <v>#N/A</v>
      </c>
    </row>
    <row r="3087" spans="19:19" x14ac:dyDescent="0.3">
      <c r="S3087" s="60" t="e">
        <f>VLOOKUP(D3087,'ALL SITES DOWN'!D:D,1,0)</f>
        <v>#N/A</v>
      </c>
    </row>
    <row r="3088" spans="19:19" x14ac:dyDescent="0.3">
      <c r="S3088" s="60" t="e">
        <f>VLOOKUP(D3088,'ALL SITES DOWN'!D:D,1,0)</f>
        <v>#N/A</v>
      </c>
    </row>
    <row r="3089" spans="19:19" x14ac:dyDescent="0.3">
      <c r="S3089" s="60" t="e">
        <f>VLOOKUP(D3089,'ALL SITES DOWN'!D:D,1,0)</f>
        <v>#N/A</v>
      </c>
    </row>
    <row r="3090" spans="19:19" x14ac:dyDescent="0.3">
      <c r="S3090" s="60" t="e">
        <f>VLOOKUP(D3090,'ALL SITES DOWN'!D:D,1,0)</f>
        <v>#N/A</v>
      </c>
    </row>
    <row r="3091" spans="19:19" x14ac:dyDescent="0.3">
      <c r="S3091" s="60" t="e">
        <f>VLOOKUP(D3091,'ALL SITES DOWN'!D:D,1,0)</f>
        <v>#N/A</v>
      </c>
    </row>
    <row r="3092" spans="19:19" x14ac:dyDescent="0.3">
      <c r="S3092" s="60" t="e">
        <f>VLOOKUP(D3092,'ALL SITES DOWN'!D:D,1,0)</f>
        <v>#N/A</v>
      </c>
    </row>
    <row r="3093" spans="19:19" x14ac:dyDescent="0.3">
      <c r="S3093" s="60" t="e">
        <f>VLOOKUP(D3093,'ALL SITES DOWN'!D:D,1,0)</f>
        <v>#N/A</v>
      </c>
    </row>
    <row r="3094" spans="19:19" x14ac:dyDescent="0.3">
      <c r="S3094" s="60" t="e">
        <f>VLOOKUP(D3094,'ALL SITES DOWN'!D:D,1,0)</f>
        <v>#N/A</v>
      </c>
    </row>
    <row r="3095" spans="19:19" x14ac:dyDescent="0.3">
      <c r="S3095" s="60" t="e">
        <f>VLOOKUP(D3095,'ALL SITES DOWN'!D:D,1,0)</f>
        <v>#N/A</v>
      </c>
    </row>
    <row r="3096" spans="19:19" x14ac:dyDescent="0.3">
      <c r="S3096" s="60" t="e">
        <f>VLOOKUP(D3096,'ALL SITES DOWN'!D:D,1,0)</f>
        <v>#N/A</v>
      </c>
    </row>
    <row r="3097" spans="19:19" x14ac:dyDescent="0.3">
      <c r="S3097" s="60" t="e">
        <f>VLOOKUP(D3097,'ALL SITES DOWN'!D:D,1,0)</f>
        <v>#N/A</v>
      </c>
    </row>
    <row r="3098" spans="19:19" x14ac:dyDescent="0.3">
      <c r="S3098" s="60" t="e">
        <f>VLOOKUP(D3098,'ALL SITES DOWN'!D:D,1,0)</f>
        <v>#N/A</v>
      </c>
    </row>
    <row r="3099" spans="19:19" x14ac:dyDescent="0.3">
      <c r="S3099" s="60" t="e">
        <f>VLOOKUP(D3099,'ALL SITES DOWN'!D:D,1,0)</f>
        <v>#N/A</v>
      </c>
    </row>
    <row r="3100" spans="19:19" x14ac:dyDescent="0.3">
      <c r="S3100" s="60" t="e">
        <f>VLOOKUP(D3100,'ALL SITES DOWN'!D:D,1,0)</f>
        <v>#N/A</v>
      </c>
    </row>
    <row r="3101" spans="19:19" x14ac:dyDescent="0.3">
      <c r="S3101" s="60" t="e">
        <f>VLOOKUP(D3101,'ALL SITES DOWN'!D:D,1,0)</f>
        <v>#N/A</v>
      </c>
    </row>
    <row r="3102" spans="19:19" x14ac:dyDescent="0.3">
      <c r="S3102" s="60" t="e">
        <f>VLOOKUP(D3102,'ALL SITES DOWN'!D:D,1,0)</f>
        <v>#N/A</v>
      </c>
    </row>
    <row r="3103" spans="19:19" x14ac:dyDescent="0.3">
      <c r="S3103" s="60" t="e">
        <f>VLOOKUP(D3103,'ALL SITES DOWN'!D:D,1,0)</f>
        <v>#N/A</v>
      </c>
    </row>
    <row r="3104" spans="19:19" x14ac:dyDescent="0.3">
      <c r="S3104" s="60" t="e">
        <f>VLOOKUP(D3104,'ALL SITES DOWN'!D:D,1,0)</f>
        <v>#N/A</v>
      </c>
    </row>
    <row r="3105" spans="19:19" x14ac:dyDescent="0.3">
      <c r="S3105" s="60" t="e">
        <f>VLOOKUP(D3105,'ALL SITES DOWN'!D:D,1,0)</f>
        <v>#N/A</v>
      </c>
    </row>
    <row r="3106" spans="19:19" x14ac:dyDescent="0.3">
      <c r="S3106" s="60" t="e">
        <f>VLOOKUP(D3106,'ALL SITES DOWN'!D:D,1,0)</f>
        <v>#N/A</v>
      </c>
    </row>
    <row r="3107" spans="19:19" x14ac:dyDescent="0.3">
      <c r="S3107" s="60" t="e">
        <f>VLOOKUP(D3107,'ALL SITES DOWN'!D:D,1,0)</f>
        <v>#N/A</v>
      </c>
    </row>
    <row r="3108" spans="19:19" x14ac:dyDescent="0.3">
      <c r="S3108" s="60" t="e">
        <f>VLOOKUP(D3108,'ALL SITES DOWN'!D:D,1,0)</f>
        <v>#N/A</v>
      </c>
    </row>
    <row r="3109" spans="19:19" x14ac:dyDescent="0.3">
      <c r="S3109" s="60" t="e">
        <f>VLOOKUP(D3109,'ALL SITES DOWN'!D:D,1,0)</f>
        <v>#N/A</v>
      </c>
    </row>
    <row r="3110" spans="19:19" x14ac:dyDescent="0.3">
      <c r="S3110" s="60" t="e">
        <f>VLOOKUP(D3110,'ALL SITES DOWN'!D:D,1,0)</f>
        <v>#N/A</v>
      </c>
    </row>
    <row r="3111" spans="19:19" x14ac:dyDescent="0.3">
      <c r="S3111" s="60" t="e">
        <f>VLOOKUP(D3111,'ALL SITES DOWN'!D:D,1,0)</f>
        <v>#N/A</v>
      </c>
    </row>
    <row r="3112" spans="19:19" x14ac:dyDescent="0.3">
      <c r="S3112" s="60" t="e">
        <f>VLOOKUP(D3112,'ALL SITES DOWN'!D:D,1,0)</f>
        <v>#N/A</v>
      </c>
    </row>
    <row r="3113" spans="19:19" x14ac:dyDescent="0.3">
      <c r="S3113" s="60" t="e">
        <f>VLOOKUP(D3113,'ALL SITES DOWN'!D:D,1,0)</f>
        <v>#N/A</v>
      </c>
    </row>
    <row r="3114" spans="19:19" x14ac:dyDescent="0.3">
      <c r="S3114" s="60" t="e">
        <f>VLOOKUP(D3114,'ALL SITES DOWN'!D:D,1,0)</f>
        <v>#N/A</v>
      </c>
    </row>
    <row r="3115" spans="19:19" x14ac:dyDescent="0.3">
      <c r="S3115" s="60" t="e">
        <f>VLOOKUP(D3115,'ALL SITES DOWN'!D:D,1,0)</f>
        <v>#N/A</v>
      </c>
    </row>
    <row r="3116" spans="19:19" x14ac:dyDescent="0.3">
      <c r="S3116" s="60" t="e">
        <f>VLOOKUP(D3116,'ALL SITES DOWN'!D:D,1,0)</f>
        <v>#N/A</v>
      </c>
    </row>
    <row r="3117" spans="19:19" x14ac:dyDescent="0.3">
      <c r="S3117" s="60" t="e">
        <f>VLOOKUP(D3117,'ALL SITES DOWN'!D:D,1,0)</f>
        <v>#N/A</v>
      </c>
    </row>
    <row r="3118" spans="19:19" x14ac:dyDescent="0.3">
      <c r="S3118" s="60" t="e">
        <f>VLOOKUP(D3118,'ALL SITES DOWN'!D:D,1,0)</f>
        <v>#N/A</v>
      </c>
    </row>
    <row r="3119" spans="19:19" x14ac:dyDescent="0.3">
      <c r="S3119" s="60" t="e">
        <f>VLOOKUP(D3119,'ALL SITES DOWN'!D:D,1,0)</f>
        <v>#N/A</v>
      </c>
    </row>
    <row r="3120" spans="19:19" x14ac:dyDescent="0.3">
      <c r="S3120" s="60" t="e">
        <f>VLOOKUP(D3120,'ALL SITES DOWN'!D:D,1,0)</f>
        <v>#N/A</v>
      </c>
    </row>
    <row r="3121" spans="19:19" x14ac:dyDescent="0.3">
      <c r="S3121" s="60" t="e">
        <f>VLOOKUP(D3121,'ALL SITES DOWN'!D:D,1,0)</f>
        <v>#N/A</v>
      </c>
    </row>
    <row r="3122" spans="19:19" x14ac:dyDescent="0.3">
      <c r="S3122" s="60" t="e">
        <f>VLOOKUP(D3122,'ALL SITES DOWN'!D:D,1,0)</f>
        <v>#N/A</v>
      </c>
    </row>
    <row r="3123" spans="19:19" x14ac:dyDescent="0.3">
      <c r="S3123" s="60" t="e">
        <f>VLOOKUP(D3123,'ALL SITES DOWN'!D:D,1,0)</f>
        <v>#N/A</v>
      </c>
    </row>
    <row r="3124" spans="19:19" x14ac:dyDescent="0.3">
      <c r="S3124" s="60" t="e">
        <f>VLOOKUP(D3124,'ALL SITES DOWN'!D:D,1,0)</f>
        <v>#N/A</v>
      </c>
    </row>
    <row r="3125" spans="19:19" x14ac:dyDescent="0.3">
      <c r="S3125" s="60" t="e">
        <f>VLOOKUP(D3125,'ALL SITES DOWN'!D:D,1,0)</f>
        <v>#N/A</v>
      </c>
    </row>
    <row r="3126" spans="19:19" x14ac:dyDescent="0.3">
      <c r="S3126" s="60" t="e">
        <f>VLOOKUP(D3126,'ALL SITES DOWN'!D:D,1,0)</f>
        <v>#N/A</v>
      </c>
    </row>
    <row r="3127" spans="19:19" x14ac:dyDescent="0.3">
      <c r="S3127" s="60" t="e">
        <f>VLOOKUP(D3127,'ALL SITES DOWN'!D:D,1,0)</f>
        <v>#N/A</v>
      </c>
    </row>
    <row r="3128" spans="19:19" x14ac:dyDescent="0.3">
      <c r="S3128" s="60" t="e">
        <f>VLOOKUP(D3128,'ALL SITES DOWN'!D:D,1,0)</f>
        <v>#N/A</v>
      </c>
    </row>
    <row r="3129" spans="19:19" x14ac:dyDescent="0.3">
      <c r="S3129" s="60" t="e">
        <f>VLOOKUP(D3129,'ALL SITES DOWN'!D:D,1,0)</f>
        <v>#N/A</v>
      </c>
    </row>
    <row r="3130" spans="19:19" x14ac:dyDescent="0.3">
      <c r="S3130" s="60" t="e">
        <f>VLOOKUP(D3130,'ALL SITES DOWN'!D:D,1,0)</f>
        <v>#N/A</v>
      </c>
    </row>
    <row r="3131" spans="19:19" x14ac:dyDescent="0.3">
      <c r="S3131" s="60" t="e">
        <f>VLOOKUP(D3131,'ALL SITES DOWN'!D:D,1,0)</f>
        <v>#N/A</v>
      </c>
    </row>
    <row r="3132" spans="19:19" x14ac:dyDescent="0.3">
      <c r="S3132" s="60" t="e">
        <f>VLOOKUP(D3132,'ALL SITES DOWN'!D:D,1,0)</f>
        <v>#N/A</v>
      </c>
    </row>
    <row r="3133" spans="19:19" x14ac:dyDescent="0.3">
      <c r="S3133" s="60" t="e">
        <f>VLOOKUP(D3133,'ALL SITES DOWN'!D:D,1,0)</f>
        <v>#N/A</v>
      </c>
    </row>
    <row r="3134" spans="19:19" x14ac:dyDescent="0.3">
      <c r="S3134" s="60" t="e">
        <f>VLOOKUP(D3134,'ALL SITES DOWN'!D:D,1,0)</f>
        <v>#N/A</v>
      </c>
    </row>
    <row r="3135" spans="19:19" x14ac:dyDescent="0.3">
      <c r="S3135" s="60" t="e">
        <f>VLOOKUP(D3135,'ALL SITES DOWN'!D:D,1,0)</f>
        <v>#N/A</v>
      </c>
    </row>
    <row r="3136" spans="19:19" x14ac:dyDescent="0.3">
      <c r="S3136" s="60" t="e">
        <f>VLOOKUP(D3136,'ALL SITES DOWN'!D:D,1,0)</f>
        <v>#N/A</v>
      </c>
    </row>
    <row r="3137" spans="19:19" x14ac:dyDescent="0.3">
      <c r="S3137" s="60" t="e">
        <f>VLOOKUP(D3137,'ALL SITES DOWN'!D:D,1,0)</f>
        <v>#N/A</v>
      </c>
    </row>
    <row r="3138" spans="19:19" x14ac:dyDescent="0.3">
      <c r="S3138" s="60" t="e">
        <f>VLOOKUP(D3138,'ALL SITES DOWN'!D:D,1,0)</f>
        <v>#N/A</v>
      </c>
    </row>
    <row r="3139" spans="19:19" x14ac:dyDescent="0.3">
      <c r="S3139" s="60" t="e">
        <f>VLOOKUP(D3139,'ALL SITES DOWN'!D:D,1,0)</f>
        <v>#N/A</v>
      </c>
    </row>
    <row r="3140" spans="19:19" x14ac:dyDescent="0.3">
      <c r="S3140" s="60" t="e">
        <f>VLOOKUP(D3140,'ALL SITES DOWN'!D:D,1,0)</f>
        <v>#N/A</v>
      </c>
    </row>
    <row r="3141" spans="19:19" x14ac:dyDescent="0.3">
      <c r="S3141" s="60" t="e">
        <f>VLOOKUP(D3141,'ALL SITES DOWN'!D:D,1,0)</f>
        <v>#N/A</v>
      </c>
    </row>
    <row r="3142" spans="19:19" x14ac:dyDescent="0.3">
      <c r="S3142" s="60" t="e">
        <f>VLOOKUP(D3142,'ALL SITES DOWN'!D:D,1,0)</f>
        <v>#N/A</v>
      </c>
    </row>
    <row r="3143" spans="19:19" x14ac:dyDescent="0.3">
      <c r="S3143" s="60" t="e">
        <f>VLOOKUP(D3143,'ALL SITES DOWN'!D:D,1,0)</f>
        <v>#N/A</v>
      </c>
    </row>
    <row r="3144" spans="19:19" x14ac:dyDescent="0.3">
      <c r="S3144" s="60" t="e">
        <f>VLOOKUP(D3144,'ALL SITES DOWN'!D:D,1,0)</f>
        <v>#N/A</v>
      </c>
    </row>
    <row r="3145" spans="19:19" x14ac:dyDescent="0.3">
      <c r="S3145" s="60" t="e">
        <f>VLOOKUP(D3145,'ALL SITES DOWN'!D:D,1,0)</f>
        <v>#N/A</v>
      </c>
    </row>
    <row r="3146" spans="19:19" x14ac:dyDescent="0.3">
      <c r="S3146" s="60" t="e">
        <f>VLOOKUP(D3146,'ALL SITES DOWN'!D:D,1,0)</f>
        <v>#N/A</v>
      </c>
    </row>
    <row r="3147" spans="19:19" x14ac:dyDescent="0.3">
      <c r="S3147" s="60" t="e">
        <f>VLOOKUP(D3147,'ALL SITES DOWN'!D:D,1,0)</f>
        <v>#N/A</v>
      </c>
    </row>
    <row r="3148" spans="19:19" x14ac:dyDescent="0.3">
      <c r="S3148" s="60" t="e">
        <f>VLOOKUP(D3148,'ALL SITES DOWN'!D:D,1,0)</f>
        <v>#N/A</v>
      </c>
    </row>
    <row r="3149" spans="19:19" x14ac:dyDescent="0.3">
      <c r="S3149" s="60" t="e">
        <f>VLOOKUP(D3149,'ALL SITES DOWN'!D:D,1,0)</f>
        <v>#N/A</v>
      </c>
    </row>
    <row r="3150" spans="19:19" x14ac:dyDescent="0.3">
      <c r="S3150" s="60" t="e">
        <f>VLOOKUP(D3150,'ALL SITES DOWN'!D:D,1,0)</f>
        <v>#N/A</v>
      </c>
    </row>
    <row r="3151" spans="19:19" x14ac:dyDescent="0.3">
      <c r="S3151" s="60" t="e">
        <f>VLOOKUP(D3151,'ALL SITES DOWN'!D:D,1,0)</f>
        <v>#N/A</v>
      </c>
    </row>
    <row r="3152" spans="19:19" x14ac:dyDescent="0.3">
      <c r="S3152" s="60" t="e">
        <f>VLOOKUP(D3152,'ALL SITES DOWN'!D:D,1,0)</f>
        <v>#N/A</v>
      </c>
    </row>
    <row r="3153" spans="19:19" x14ac:dyDescent="0.3">
      <c r="S3153" s="60" t="e">
        <f>VLOOKUP(D3153,'ALL SITES DOWN'!D:D,1,0)</f>
        <v>#N/A</v>
      </c>
    </row>
    <row r="3154" spans="19:19" x14ac:dyDescent="0.3">
      <c r="S3154" s="60" t="e">
        <f>VLOOKUP(D3154,'ALL SITES DOWN'!D:D,1,0)</f>
        <v>#N/A</v>
      </c>
    </row>
    <row r="3155" spans="19:19" x14ac:dyDescent="0.3">
      <c r="S3155" s="60" t="e">
        <f>VLOOKUP(D3155,'ALL SITES DOWN'!D:D,1,0)</f>
        <v>#N/A</v>
      </c>
    </row>
    <row r="3156" spans="19:19" x14ac:dyDescent="0.3">
      <c r="S3156" s="60" t="e">
        <f>VLOOKUP(D3156,'ALL SITES DOWN'!D:D,1,0)</f>
        <v>#N/A</v>
      </c>
    </row>
    <row r="3157" spans="19:19" x14ac:dyDescent="0.3">
      <c r="S3157" s="60" t="e">
        <f>VLOOKUP(D3157,'ALL SITES DOWN'!D:D,1,0)</f>
        <v>#N/A</v>
      </c>
    </row>
    <row r="3158" spans="19:19" x14ac:dyDescent="0.3">
      <c r="S3158" s="60" t="e">
        <f>VLOOKUP(D3158,'ALL SITES DOWN'!D:D,1,0)</f>
        <v>#N/A</v>
      </c>
    </row>
    <row r="3159" spans="19:19" x14ac:dyDescent="0.3">
      <c r="S3159" s="60" t="e">
        <f>VLOOKUP(D3159,'ALL SITES DOWN'!D:D,1,0)</f>
        <v>#N/A</v>
      </c>
    </row>
    <row r="3160" spans="19:19" x14ac:dyDescent="0.3">
      <c r="S3160" s="60" t="e">
        <f>VLOOKUP(D3160,'ALL SITES DOWN'!D:D,1,0)</f>
        <v>#N/A</v>
      </c>
    </row>
    <row r="3161" spans="19:19" x14ac:dyDescent="0.3">
      <c r="S3161" s="60" t="e">
        <f>VLOOKUP(D3161,'ALL SITES DOWN'!D:D,1,0)</f>
        <v>#N/A</v>
      </c>
    </row>
    <row r="3162" spans="19:19" x14ac:dyDescent="0.3">
      <c r="S3162" s="60" t="e">
        <f>VLOOKUP(D3162,'ALL SITES DOWN'!D:D,1,0)</f>
        <v>#N/A</v>
      </c>
    </row>
    <row r="3163" spans="19:19" x14ac:dyDescent="0.3">
      <c r="S3163" s="60" t="e">
        <f>VLOOKUP(D3163,'ALL SITES DOWN'!D:D,1,0)</f>
        <v>#N/A</v>
      </c>
    </row>
    <row r="3164" spans="19:19" x14ac:dyDescent="0.3">
      <c r="S3164" s="60" t="e">
        <f>VLOOKUP(D3164,'ALL SITES DOWN'!D:D,1,0)</f>
        <v>#N/A</v>
      </c>
    </row>
    <row r="3165" spans="19:19" x14ac:dyDescent="0.3">
      <c r="S3165" s="60" t="e">
        <f>VLOOKUP(D3165,'ALL SITES DOWN'!D:D,1,0)</f>
        <v>#N/A</v>
      </c>
    </row>
    <row r="3166" spans="19:19" x14ac:dyDescent="0.3">
      <c r="S3166" s="60" t="e">
        <f>VLOOKUP(D3166,'ALL SITES DOWN'!D:D,1,0)</f>
        <v>#N/A</v>
      </c>
    </row>
    <row r="3167" spans="19:19" x14ac:dyDescent="0.3">
      <c r="S3167" s="60" t="e">
        <f>VLOOKUP(D3167,'ALL SITES DOWN'!D:D,1,0)</f>
        <v>#N/A</v>
      </c>
    </row>
    <row r="3168" spans="19:19" x14ac:dyDescent="0.3">
      <c r="S3168" s="60" t="e">
        <f>VLOOKUP(D3168,'ALL SITES DOWN'!D:D,1,0)</f>
        <v>#N/A</v>
      </c>
    </row>
    <row r="3169" spans="19:19" x14ac:dyDescent="0.3">
      <c r="S3169" s="60" t="e">
        <f>VLOOKUP(D3169,'ALL SITES DOWN'!D:D,1,0)</f>
        <v>#N/A</v>
      </c>
    </row>
    <row r="3170" spans="19:19" x14ac:dyDescent="0.3">
      <c r="S3170" s="60" t="e">
        <f>VLOOKUP(D3170,'ALL SITES DOWN'!D:D,1,0)</f>
        <v>#N/A</v>
      </c>
    </row>
    <row r="3171" spans="19:19" x14ac:dyDescent="0.3">
      <c r="S3171" s="60" t="e">
        <f>VLOOKUP(D3171,'ALL SITES DOWN'!D:D,1,0)</f>
        <v>#N/A</v>
      </c>
    </row>
    <row r="3172" spans="19:19" x14ac:dyDescent="0.3">
      <c r="S3172" s="60" t="e">
        <f>VLOOKUP(D3172,'ALL SITES DOWN'!D:D,1,0)</f>
        <v>#N/A</v>
      </c>
    </row>
    <row r="3173" spans="19:19" x14ac:dyDescent="0.3">
      <c r="S3173" s="60" t="e">
        <f>VLOOKUP(D3173,'ALL SITES DOWN'!D:D,1,0)</f>
        <v>#N/A</v>
      </c>
    </row>
    <row r="3174" spans="19:19" x14ac:dyDescent="0.3">
      <c r="S3174" s="60" t="e">
        <f>VLOOKUP(D3174,'ALL SITES DOWN'!D:D,1,0)</f>
        <v>#N/A</v>
      </c>
    </row>
    <row r="3175" spans="19:19" x14ac:dyDescent="0.3">
      <c r="S3175" s="60" t="e">
        <f>VLOOKUP(D3175,'ALL SITES DOWN'!D:D,1,0)</f>
        <v>#N/A</v>
      </c>
    </row>
    <row r="3176" spans="19:19" x14ac:dyDescent="0.3">
      <c r="S3176" s="60" t="e">
        <f>VLOOKUP(D3176,'ALL SITES DOWN'!D:D,1,0)</f>
        <v>#N/A</v>
      </c>
    </row>
    <row r="3177" spans="19:19" x14ac:dyDescent="0.3">
      <c r="S3177" s="60" t="e">
        <f>VLOOKUP(D3177,'ALL SITES DOWN'!D:D,1,0)</f>
        <v>#N/A</v>
      </c>
    </row>
    <row r="3178" spans="19:19" x14ac:dyDescent="0.3">
      <c r="S3178" s="60" t="e">
        <f>VLOOKUP(D3178,'ALL SITES DOWN'!D:D,1,0)</f>
        <v>#N/A</v>
      </c>
    </row>
    <row r="3179" spans="19:19" x14ac:dyDescent="0.3">
      <c r="S3179" s="60" t="e">
        <f>VLOOKUP(D3179,'ALL SITES DOWN'!D:D,1,0)</f>
        <v>#N/A</v>
      </c>
    </row>
    <row r="3180" spans="19:19" x14ac:dyDescent="0.3">
      <c r="S3180" s="60" t="e">
        <f>VLOOKUP(D3180,'ALL SITES DOWN'!D:D,1,0)</f>
        <v>#N/A</v>
      </c>
    </row>
    <row r="3181" spans="19:19" x14ac:dyDescent="0.3">
      <c r="S3181" s="60" t="e">
        <f>VLOOKUP(D3181,'ALL SITES DOWN'!D:D,1,0)</f>
        <v>#N/A</v>
      </c>
    </row>
    <row r="3182" spans="19:19" x14ac:dyDescent="0.3">
      <c r="S3182" s="60" t="e">
        <f>VLOOKUP(D3182,'ALL SITES DOWN'!D:D,1,0)</f>
        <v>#N/A</v>
      </c>
    </row>
    <row r="3183" spans="19:19" x14ac:dyDescent="0.3">
      <c r="S3183" s="60" t="e">
        <f>VLOOKUP(D3183,'ALL SITES DOWN'!D:D,1,0)</f>
        <v>#N/A</v>
      </c>
    </row>
    <row r="3184" spans="19:19" x14ac:dyDescent="0.3">
      <c r="S3184" s="60" t="e">
        <f>VLOOKUP(D3184,'ALL SITES DOWN'!D:D,1,0)</f>
        <v>#N/A</v>
      </c>
    </row>
    <row r="3185" spans="19:19" x14ac:dyDescent="0.3">
      <c r="S3185" s="60" t="e">
        <f>VLOOKUP(D3185,'ALL SITES DOWN'!D:D,1,0)</f>
        <v>#N/A</v>
      </c>
    </row>
    <row r="3186" spans="19:19" x14ac:dyDescent="0.3">
      <c r="S3186" s="60" t="e">
        <f>VLOOKUP(D3186,'ALL SITES DOWN'!D:D,1,0)</f>
        <v>#N/A</v>
      </c>
    </row>
    <row r="3187" spans="19:19" x14ac:dyDescent="0.3">
      <c r="S3187" s="60" t="e">
        <f>VLOOKUP(D3187,'ALL SITES DOWN'!D:D,1,0)</f>
        <v>#N/A</v>
      </c>
    </row>
    <row r="3188" spans="19:19" x14ac:dyDescent="0.3">
      <c r="S3188" s="60" t="e">
        <f>VLOOKUP(D3188,'ALL SITES DOWN'!D:D,1,0)</f>
        <v>#N/A</v>
      </c>
    </row>
    <row r="3189" spans="19:19" x14ac:dyDescent="0.3">
      <c r="S3189" s="60" t="e">
        <f>VLOOKUP(D3189,'ALL SITES DOWN'!D:D,1,0)</f>
        <v>#N/A</v>
      </c>
    </row>
    <row r="3190" spans="19:19" x14ac:dyDescent="0.3">
      <c r="S3190" s="60" t="e">
        <f>VLOOKUP(D3190,'ALL SITES DOWN'!D:D,1,0)</f>
        <v>#N/A</v>
      </c>
    </row>
    <row r="3191" spans="19:19" x14ac:dyDescent="0.3">
      <c r="S3191" s="60" t="e">
        <f>VLOOKUP(D3191,'ALL SITES DOWN'!D:D,1,0)</f>
        <v>#N/A</v>
      </c>
    </row>
    <row r="3192" spans="19:19" x14ac:dyDescent="0.3">
      <c r="S3192" s="60" t="e">
        <f>VLOOKUP(D3192,'ALL SITES DOWN'!D:D,1,0)</f>
        <v>#N/A</v>
      </c>
    </row>
    <row r="3193" spans="19:19" x14ac:dyDescent="0.3">
      <c r="S3193" s="60" t="e">
        <f>VLOOKUP(D3193,'ALL SITES DOWN'!D:D,1,0)</f>
        <v>#N/A</v>
      </c>
    </row>
    <row r="3194" spans="19:19" x14ac:dyDescent="0.3">
      <c r="S3194" s="60" t="e">
        <f>VLOOKUP(D3194,'ALL SITES DOWN'!D:D,1,0)</f>
        <v>#N/A</v>
      </c>
    </row>
    <row r="3195" spans="19:19" x14ac:dyDescent="0.3">
      <c r="S3195" s="60" t="e">
        <f>VLOOKUP(D3195,'ALL SITES DOWN'!D:D,1,0)</f>
        <v>#N/A</v>
      </c>
    </row>
    <row r="3196" spans="19:19" x14ac:dyDescent="0.3">
      <c r="S3196" s="60" t="e">
        <f>VLOOKUP(D3196,'ALL SITES DOWN'!D:D,1,0)</f>
        <v>#N/A</v>
      </c>
    </row>
    <row r="3197" spans="19:19" x14ac:dyDescent="0.3">
      <c r="S3197" s="60" t="e">
        <f>VLOOKUP(D3197,'ALL SITES DOWN'!D:D,1,0)</f>
        <v>#N/A</v>
      </c>
    </row>
    <row r="3198" spans="19:19" x14ac:dyDescent="0.3">
      <c r="S3198" s="60" t="e">
        <f>VLOOKUP(D3198,'ALL SITES DOWN'!D:D,1,0)</f>
        <v>#N/A</v>
      </c>
    </row>
    <row r="3199" spans="19:19" x14ac:dyDescent="0.3">
      <c r="S3199" s="60" t="e">
        <f>VLOOKUP(D3199,'ALL SITES DOWN'!D:D,1,0)</f>
        <v>#N/A</v>
      </c>
    </row>
    <row r="3200" spans="19:19" x14ac:dyDescent="0.3">
      <c r="S3200" s="60" t="e">
        <f>VLOOKUP(D3200,'ALL SITES DOWN'!D:D,1,0)</f>
        <v>#N/A</v>
      </c>
    </row>
    <row r="3201" spans="19:19" x14ac:dyDescent="0.3">
      <c r="S3201" s="60" t="e">
        <f>VLOOKUP(D3201,'ALL SITES DOWN'!D:D,1,0)</f>
        <v>#N/A</v>
      </c>
    </row>
    <row r="3202" spans="19:19" x14ac:dyDescent="0.3">
      <c r="S3202" s="60" t="e">
        <f>VLOOKUP(D3202,'ALL SITES DOWN'!D:D,1,0)</f>
        <v>#N/A</v>
      </c>
    </row>
    <row r="3203" spans="19:19" x14ac:dyDescent="0.3">
      <c r="S3203" s="60" t="e">
        <f>VLOOKUP(D3203,'ALL SITES DOWN'!D:D,1,0)</f>
        <v>#N/A</v>
      </c>
    </row>
    <row r="3204" spans="19:19" x14ac:dyDescent="0.3">
      <c r="S3204" s="60" t="e">
        <f>VLOOKUP(D3204,'ALL SITES DOWN'!D:D,1,0)</f>
        <v>#N/A</v>
      </c>
    </row>
    <row r="3205" spans="19:19" x14ac:dyDescent="0.3">
      <c r="S3205" s="60" t="e">
        <f>VLOOKUP(D3205,'ALL SITES DOWN'!D:D,1,0)</f>
        <v>#N/A</v>
      </c>
    </row>
    <row r="3206" spans="19:19" x14ac:dyDescent="0.3">
      <c r="S3206" s="60" t="e">
        <f>VLOOKUP(D3206,'ALL SITES DOWN'!D:D,1,0)</f>
        <v>#N/A</v>
      </c>
    </row>
    <row r="3207" spans="19:19" x14ac:dyDescent="0.3">
      <c r="S3207" s="60" t="e">
        <f>VLOOKUP(D3207,'ALL SITES DOWN'!D:D,1,0)</f>
        <v>#N/A</v>
      </c>
    </row>
    <row r="3208" spans="19:19" x14ac:dyDescent="0.3">
      <c r="S3208" s="60" t="e">
        <f>VLOOKUP(D3208,'ALL SITES DOWN'!D:D,1,0)</f>
        <v>#N/A</v>
      </c>
    </row>
    <row r="3209" spans="19:19" x14ac:dyDescent="0.3">
      <c r="S3209" s="60" t="e">
        <f>VLOOKUP(D3209,'ALL SITES DOWN'!D:D,1,0)</f>
        <v>#N/A</v>
      </c>
    </row>
    <row r="3210" spans="19:19" x14ac:dyDescent="0.3">
      <c r="S3210" s="60" t="e">
        <f>VLOOKUP(D3210,'ALL SITES DOWN'!D:D,1,0)</f>
        <v>#N/A</v>
      </c>
    </row>
    <row r="3211" spans="19:19" x14ac:dyDescent="0.3">
      <c r="S3211" s="60" t="e">
        <f>VLOOKUP(D3211,'ALL SITES DOWN'!D:D,1,0)</f>
        <v>#N/A</v>
      </c>
    </row>
    <row r="3212" spans="19:19" x14ac:dyDescent="0.3">
      <c r="S3212" s="60" t="e">
        <f>VLOOKUP(D3212,'ALL SITES DOWN'!D:D,1,0)</f>
        <v>#N/A</v>
      </c>
    </row>
    <row r="3213" spans="19:19" x14ac:dyDescent="0.3">
      <c r="S3213" s="60" t="e">
        <f>VLOOKUP(D3213,'ALL SITES DOWN'!D:D,1,0)</f>
        <v>#N/A</v>
      </c>
    </row>
    <row r="3214" spans="19:19" x14ac:dyDescent="0.3">
      <c r="S3214" s="60" t="e">
        <f>VLOOKUP(D3214,'ALL SITES DOWN'!D:D,1,0)</f>
        <v>#N/A</v>
      </c>
    </row>
    <row r="3215" spans="19:19" x14ac:dyDescent="0.3">
      <c r="S3215" s="60" t="e">
        <f>VLOOKUP(D3215,'ALL SITES DOWN'!D:D,1,0)</f>
        <v>#N/A</v>
      </c>
    </row>
    <row r="3216" spans="19:19" x14ac:dyDescent="0.3">
      <c r="S3216" s="60" t="e">
        <f>VLOOKUP(D3216,'ALL SITES DOWN'!D:D,1,0)</f>
        <v>#N/A</v>
      </c>
    </row>
    <row r="3217" spans="19:19" x14ac:dyDescent="0.3">
      <c r="S3217" s="60" t="e">
        <f>VLOOKUP(D3217,'ALL SITES DOWN'!D:D,1,0)</f>
        <v>#N/A</v>
      </c>
    </row>
    <row r="3218" spans="19:19" x14ac:dyDescent="0.3">
      <c r="S3218" s="60" t="e">
        <f>VLOOKUP(D3218,'ALL SITES DOWN'!D:D,1,0)</f>
        <v>#N/A</v>
      </c>
    </row>
    <row r="3219" spans="19:19" x14ac:dyDescent="0.3">
      <c r="S3219" s="60" t="e">
        <f>VLOOKUP(D3219,'ALL SITES DOWN'!D:D,1,0)</f>
        <v>#N/A</v>
      </c>
    </row>
    <row r="3220" spans="19:19" x14ac:dyDescent="0.3">
      <c r="S3220" s="60" t="e">
        <f>VLOOKUP(D3220,'ALL SITES DOWN'!D:D,1,0)</f>
        <v>#N/A</v>
      </c>
    </row>
    <row r="3221" spans="19:19" x14ac:dyDescent="0.3">
      <c r="S3221" s="60" t="e">
        <f>VLOOKUP(D3221,'ALL SITES DOWN'!D:D,1,0)</f>
        <v>#N/A</v>
      </c>
    </row>
    <row r="3222" spans="19:19" x14ac:dyDescent="0.3">
      <c r="S3222" s="60" t="e">
        <f>VLOOKUP(D3222,'ALL SITES DOWN'!D:D,1,0)</f>
        <v>#N/A</v>
      </c>
    </row>
    <row r="3223" spans="19:19" x14ac:dyDescent="0.3">
      <c r="S3223" s="60" t="e">
        <f>VLOOKUP(D3223,'ALL SITES DOWN'!D:D,1,0)</f>
        <v>#N/A</v>
      </c>
    </row>
    <row r="3224" spans="19:19" x14ac:dyDescent="0.3">
      <c r="S3224" s="60" t="e">
        <f>VLOOKUP(D3224,'ALL SITES DOWN'!D:D,1,0)</f>
        <v>#N/A</v>
      </c>
    </row>
    <row r="3225" spans="19:19" x14ac:dyDescent="0.3">
      <c r="S3225" s="60" t="e">
        <f>VLOOKUP(D3225,'ALL SITES DOWN'!D:D,1,0)</f>
        <v>#N/A</v>
      </c>
    </row>
    <row r="3226" spans="19:19" x14ac:dyDescent="0.3">
      <c r="S3226" s="60" t="e">
        <f>VLOOKUP(D3226,'ALL SITES DOWN'!D:D,1,0)</f>
        <v>#N/A</v>
      </c>
    </row>
    <row r="3227" spans="19:19" x14ac:dyDescent="0.3">
      <c r="S3227" s="60" t="e">
        <f>VLOOKUP(D3227,'ALL SITES DOWN'!D:D,1,0)</f>
        <v>#N/A</v>
      </c>
    </row>
    <row r="3228" spans="19:19" x14ac:dyDescent="0.3">
      <c r="S3228" s="60" t="e">
        <f>VLOOKUP(D3228,'ALL SITES DOWN'!D:D,1,0)</f>
        <v>#N/A</v>
      </c>
    </row>
    <row r="3229" spans="19:19" x14ac:dyDescent="0.3">
      <c r="S3229" s="60" t="e">
        <f>VLOOKUP(D3229,'ALL SITES DOWN'!D:D,1,0)</f>
        <v>#N/A</v>
      </c>
    </row>
    <row r="3230" spans="19:19" x14ac:dyDescent="0.3">
      <c r="S3230" s="60" t="e">
        <f>VLOOKUP(D3230,'ALL SITES DOWN'!D:D,1,0)</f>
        <v>#N/A</v>
      </c>
    </row>
    <row r="3231" spans="19:19" x14ac:dyDescent="0.3">
      <c r="S3231" s="60" t="e">
        <f>VLOOKUP(D3231,'ALL SITES DOWN'!D:D,1,0)</f>
        <v>#N/A</v>
      </c>
    </row>
    <row r="3232" spans="19:19" x14ac:dyDescent="0.3">
      <c r="S3232" s="60" t="e">
        <f>VLOOKUP(D3232,'ALL SITES DOWN'!D:D,1,0)</f>
        <v>#N/A</v>
      </c>
    </row>
    <row r="3233" spans="19:19" x14ac:dyDescent="0.3">
      <c r="S3233" s="60" t="e">
        <f>VLOOKUP(D3233,'ALL SITES DOWN'!D:D,1,0)</f>
        <v>#N/A</v>
      </c>
    </row>
    <row r="3234" spans="19:19" x14ac:dyDescent="0.3">
      <c r="S3234" s="60" t="e">
        <f>VLOOKUP(D3234,'ALL SITES DOWN'!D:D,1,0)</f>
        <v>#N/A</v>
      </c>
    </row>
    <row r="3235" spans="19:19" x14ac:dyDescent="0.3">
      <c r="S3235" s="60" t="e">
        <f>VLOOKUP(D3235,'ALL SITES DOWN'!D:D,1,0)</f>
        <v>#N/A</v>
      </c>
    </row>
    <row r="3236" spans="19:19" x14ac:dyDescent="0.3">
      <c r="S3236" s="60" t="e">
        <f>VLOOKUP(D3236,'ALL SITES DOWN'!D:D,1,0)</f>
        <v>#N/A</v>
      </c>
    </row>
    <row r="3237" spans="19:19" x14ac:dyDescent="0.3">
      <c r="S3237" s="60" t="e">
        <f>VLOOKUP(D3237,'ALL SITES DOWN'!D:D,1,0)</f>
        <v>#N/A</v>
      </c>
    </row>
    <row r="3238" spans="19:19" x14ac:dyDescent="0.3">
      <c r="S3238" s="60" t="e">
        <f>VLOOKUP(D3238,'ALL SITES DOWN'!D:D,1,0)</f>
        <v>#N/A</v>
      </c>
    </row>
    <row r="3239" spans="19:19" x14ac:dyDescent="0.3">
      <c r="S3239" s="60" t="e">
        <f>VLOOKUP(D3239,'ALL SITES DOWN'!D:D,1,0)</f>
        <v>#N/A</v>
      </c>
    </row>
    <row r="3240" spans="19:19" x14ac:dyDescent="0.3">
      <c r="S3240" s="60" t="e">
        <f>VLOOKUP(D3240,'ALL SITES DOWN'!D:D,1,0)</f>
        <v>#N/A</v>
      </c>
    </row>
    <row r="3241" spans="19:19" x14ac:dyDescent="0.3">
      <c r="S3241" s="60" t="e">
        <f>VLOOKUP(D3241,'ALL SITES DOWN'!D:D,1,0)</f>
        <v>#N/A</v>
      </c>
    </row>
    <row r="3242" spans="19:19" x14ac:dyDescent="0.3">
      <c r="S3242" s="60" t="e">
        <f>VLOOKUP(D3242,'ALL SITES DOWN'!D:D,1,0)</f>
        <v>#N/A</v>
      </c>
    </row>
    <row r="3243" spans="19:19" x14ac:dyDescent="0.3">
      <c r="S3243" s="60" t="e">
        <f>VLOOKUP(D3243,'ALL SITES DOWN'!D:D,1,0)</f>
        <v>#N/A</v>
      </c>
    </row>
    <row r="3244" spans="19:19" x14ac:dyDescent="0.3">
      <c r="S3244" s="60" t="e">
        <f>VLOOKUP(D3244,'ALL SITES DOWN'!D:D,1,0)</f>
        <v>#N/A</v>
      </c>
    </row>
    <row r="3245" spans="19:19" x14ac:dyDescent="0.3">
      <c r="S3245" s="60" t="e">
        <f>VLOOKUP(D3245,'ALL SITES DOWN'!D:D,1,0)</f>
        <v>#N/A</v>
      </c>
    </row>
    <row r="3246" spans="19:19" x14ac:dyDescent="0.3">
      <c r="S3246" s="60" t="e">
        <f>VLOOKUP(D3246,'ALL SITES DOWN'!D:D,1,0)</f>
        <v>#N/A</v>
      </c>
    </row>
    <row r="3247" spans="19:19" x14ac:dyDescent="0.3">
      <c r="S3247" s="60" t="e">
        <f>VLOOKUP(D3247,'ALL SITES DOWN'!D:D,1,0)</f>
        <v>#N/A</v>
      </c>
    </row>
    <row r="3248" spans="19:19" x14ac:dyDescent="0.3">
      <c r="S3248" s="60" t="e">
        <f>VLOOKUP(D3248,'ALL SITES DOWN'!D:D,1,0)</f>
        <v>#N/A</v>
      </c>
    </row>
    <row r="3249" spans="19:19" x14ac:dyDescent="0.3">
      <c r="S3249" s="60" t="e">
        <f>VLOOKUP(D3249,'ALL SITES DOWN'!D:D,1,0)</f>
        <v>#N/A</v>
      </c>
    </row>
    <row r="3250" spans="19:19" x14ac:dyDescent="0.3">
      <c r="S3250" s="60" t="e">
        <f>VLOOKUP(D3250,'ALL SITES DOWN'!D:D,1,0)</f>
        <v>#N/A</v>
      </c>
    </row>
    <row r="3251" spans="19:19" x14ac:dyDescent="0.3">
      <c r="S3251" s="60" t="e">
        <f>VLOOKUP(D3251,'ALL SITES DOWN'!D:D,1,0)</f>
        <v>#N/A</v>
      </c>
    </row>
    <row r="3252" spans="19:19" x14ac:dyDescent="0.3">
      <c r="S3252" s="60" t="e">
        <f>VLOOKUP(D3252,'ALL SITES DOWN'!D:D,1,0)</f>
        <v>#N/A</v>
      </c>
    </row>
    <row r="3253" spans="19:19" x14ac:dyDescent="0.3">
      <c r="S3253" s="60" t="e">
        <f>VLOOKUP(D3253,'ALL SITES DOWN'!D:D,1,0)</f>
        <v>#N/A</v>
      </c>
    </row>
    <row r="3254" spans="19:19" x14ac:dyDescent="0.3">
      <c r="S3254" s="60" t="e">
        <f>VLOOKUP(D3254,'ALL SITES DOWN'!D:D,1,0)</f>
        <v>#N/A</v>
      </c>
    </row>
    <row r="3255" spans="19:19" x14ac:dyDescent="0.3">
      <c r="S3255" s="60" t="e">
        <f>VLOOKUP(D3255,'ALL SITES DOWN'!D:D,1,0)</f>
        <v>#N/A</v>
      </c>
    </row>
    <row r="3256" spans="19:19" x14ac:dyDescent="0.3">
      <c r="S3256" s="60" t="e">
        <f>VLOOKUP(D3256,'ALL SITES DOWN'!D:D,1,0)</f>
        <v>#N/A</v>
      </c>
    </row>
    <row r="3257" spans="19:19" x14ac:dyDescent="0.3">
      <c r="S3257" s="60" t="e">
        <f>VLOOKUP(D3257,'ALL SITES DOWN'!D:D,1,0)</f>
        <v>#N/A</v>
      </c>
    </row>
    <row r="3258" spans="19:19" x14ac:dyDescent="0.3">
      <c r="S3258" s="60" t="e">
        <f>VLOOKUP(D3258,'ALL SITES DOWN'!D:D,1,0)</f>
        <v>#N/A</v>
      </c>
    </row>
    <row r="3259" spans="19:19" x14ac:dyDescent="0.3">
      <c r="S3259" s="60" t="e">
        <f>VLOOKUP(D3259,'ALL SITES DOWN'!D:D,1,0)</f>
        <v>#N/A</v>
      </c>
    </row>
    <row r="3260" spans="19:19" x14ac:dyDescent="0.3">
      <c r="S3260" s="60" t="e">
        <f>VLOOKUP(D3260,'ALL SITES DOWN'!D:D,1,0)</f>
        <v>#N/A</v>
      </c>
    </row>
    <row r="3261" spans="19:19" x14ac:dyDescent="0.3">
      <c r="S3261" s="60" t="e">
        <f>VLOOKUP(D3261,'ALL SITES DOWN'!D:D,1,0)</f>
        <v>#N/A</v>
      </c>
    </row>
    <row r="3262" spans="19:19" x14ac:dyDescent="0.3">
      <c r="S3262" s="60" t="e">
        <f>VLOOKUP(D3262,'ALL SITES DOWN'!D:D,1,0)</f>
        <v>#N/A</v>
      </c>
    </row>
    <row r="3263" spans="19:19" x14ac:dyDescent="0.3">
      <c r="S3263" s="60" t="e">
        <f>VLOOKUP(D3263,'ALL SITES DOWN'!D:D,1,0)</f>
        <v>#N/A</v>
      </c>
    </row>
    <row r="3264" spans="19:19" x14ac:dyDescent="0.3">
      <c r="S3264" s="60" t="e">
        <f>VLOOKUP(D3264,'ALL SITES DOWN'!D:D,1,0)</f>
        <v>#N/A</v>
      </c>
    </row>
    <row r="3265" spans="19:19" x14ac:dyDescent="0.3">
      <c r="S3265" s="60" t="e">
        <f>VLOOKUP(D3265,'ALL SITES DOWN'!D:D,1,0)</f>
        <v>#N/A</v>
      </c>
    </row>
    <row r="3266" spans="19:19" x14ac:dyDescent="0.3">
      <c r="S3266" s="60" t="e">
        <f>VLOOKUP(D3266,'ALL SITES DOWN'!D:D,1,0)</f>
        <v>#N/A</v>
      </c>
    </row>
    <row r="3267" spans="19:19" x14ac:dyDescent="0.3">
      <c r="S3267" s="60" t="e">
        <f>VLOOKUP(D3267,'ALL SITES DOWN'!D:D,1,0)</f>
        <v>#N/A</v>
      </c>
    </row>
    <row r="3268" spans="19:19" x14ac:dyDescent="0.3">
      <c r="S3268" s="60" t="e">
        <f>VLOOKUP(D3268,'ALL SITES DOWN'!D:D,1,0)</f>
        <v>#N/A</v>
      </c>
    </row>
    <row r="3269" spans="19:19" x14ac:dyDescent="0.3">
      <c r="S3269" s="60" t="e">
        <f>VLOOKUP(D3269,'ALL SITES DOWN'!D:D,1,0)</f>
        <v>#N/A</v>
      </c>
    </row>
    <row r="3270" spans="19:19" x14ac:dyDescent="0.3">
      <c r="S3270" s="60" t="e">
        <f>VLOOKUP(D3270,'ALL SITES DOWN'!D:D,1,0)</f>
        <v>#N/A</v>
      </c>
    </row>
    <row r="3271" spans="19:19" x14ac:dyDescent="0.3">
      <c r="S3271" s="60" t="e">
        <f>VLOOKUP(D3271,'ALL SITES DOWN'!D:D,1,0)</f>
        <v>#N/A</v>
      </c>
    </row>
    <row r="3272" spans="19:19" x14ac:dyDescent="0.3">
      <c r="S3272" s="60" t="e">
        <f>VLOOKUP(D3272,'ALL SITES DOWN'!D:D,1,0)</f>
        <v>#N/A</v>
      </c>
    </row>
    <row r="3273" spans="19:19" x14ac:dyDescent="0.3">
      <c r="S3273" s="60" t="e">
        <f>VLOOKUP(D3273,'ALL SITES DOWN'!D:D,1,0)</f>
        <v>#N/A</v>
      </c>
    </row>
    <row r="3274" spans="19:19" x14ac:dyDescent="0.3">
      <c r="S3274" s="60" t="e">
        <f>VLOOKUP(D3274,'ALL SITES DOWN'!D:D,1,0)</f>
        <v>#N/A</v>
      </c>
    </row>
    <row r="3275" spans="19:19" x14ac:dyDescent="0.3">
      <c r="S3275" s="60" t="e">
        <f>VLOOKUP(D3275,'ALL SITES DOWN'!D:D,1,0)</f>
        <v>#N/A</v>
      </c>
    </row>
    <row r="3276" spans="19:19" x14ac:dyDescent="0.3">
      <c r="S3276" s="60" t="e">
        <f>VLOOKUP(D3276,'ALL SITES DOWN'!D:D,1,0)</f>
        <v>#N/A</v>
      </c>
    </row>
    <row r="3277" spans="19:19" x14ac:dyDescent="0.3">
      <c r="S3277" s="60" t="e">
        <f>VLOOKUP(D3277,'ALL SITES DOWN'!D:D,1,0)</f>
        <v>#N/A</v>
      </c>
    </row>
    <row r="3278" spans="19:19" x14ac:dyDescent="0.3">
      <c r="S3278" s="60" t="e">
        <f>VLOOKUP(D3278,'ALL SITES DOWN'!D:D,1,0)</f>
        <v>#N/A</v>
      </c>
    </row>
    <row r="3279" spans="19:19" x14ac:dyDescent="0.3">
      <c r="S3279" s="60" t="e">
        <f>VLOOKUP(D3279,'ALL SITES DOWN'!D:D,1,0)</f>
        <v>#N/A</v>
      </c>
    </row>
    <row r="3280" spans="19:19" x14ac:dyDescent="0.3">
      <c r="S3280" s="60" t="e">
        <f>VLOOKUP(D3280,'ALL SITES DOWN'!D:D,1,0)</f>
        <v>#N/A</v>
      </c>
    </row>
    <row r="3281" spans="19:19" x14ac:dyDescent="0.3">
      <c r="S3281" s="60" t="e">
        <f>VLOOKUP(D3281,'ALL SITES DOWN'!D:D,1,0)</f>
        <v>#N/A</v>
      </c>
    </row>
    <row r="3282" spans="19:19" x14ac:dyDescent="0.3">
      <c r="S3282" s="60" t="e">
        <f>VLOOKUP(D3282,'ALL SITES DOWN'!D:D,1,0)</f>
        <v>#N/A</v>
      </c>
    </row>
    <row r="3283" spans="19:19" x14ac:dyDescent="0.3">
      <c r="S3283" s="60" t="e">
        <f>VLOOKUP(D3283,'ALL SITES DOWN'!D:D,1,0)</f>
        <v>#N/A</v>
      </c>
    </row>
    <row r="3284" spans="19:19" x14ac:dyDescent="0.3">
      <c r="S3284" s="60" t="e">
        <f>VLOOKUP(D3284,'ALL SITES DOWN'!D:D,1,0)</f>
        <v>#N/A</v>
      </c>
    </row>
    <row r="3285" spans="19:19" x14ac:dyDescent="0.3">
      <c r="S3285" s="60" t="e">
        <f>VLOOKUP(D3285,'ALL SITES DOWN'!D:D,1,0)</f>
        <v>#N/A</v>
      </c>
    </row>
    <row r="3286" spans="19:19" x14ac:dyDescent="0.3">
      <c r="S3286" s="60" t="e">
        <f>VLOOKUP(D3286,'ALL SITES DOWN'!D:D,1,0)</f>
        <v>#N/A</v>
      </c>
    </row>
    <row r="3287" spans="19:19" x14ac:dyDescent="0.3">
      <c r="S3287" s="60" t="e">
        <f>VLOOKUP(D3287,'ALL SITES DOWN'!D:D,1,0)</f>
        <v>#N/A</v>
      </c>
    </row>
    <row r="3288" spans="19:19" x14ac:dyDescent="0.3">
      <c r="S3288" s="60" t="e">
        <f>VLOOKUP(D3288,'ALL SITES DOWN'!D:D,1,0)</f>
        <v>#N/A</v>
      </c>
    </row>
    <row r="3289" spans="19:19" x14ac:dyDescent="0.3">
      <c r="S3289" s="60" t="e">
        <f>VLOOKUP(D3289,'ALL SITES DOWN'!D:D,1,0)</f>
        <v>#N/A</v>
      </c>
    </row>
    <row r="3290" spans="19:19" x14ac:dyDescent="0.3">
      <c r="S3290" s="60" t="e">
        <f>VLOOKUP(D3290,'ALL SITES DOWN'!D:D,1,0)</f>
        <v>#N/A</v>
      </c>
    </row>
    <row r="3291" spans="19:19" x14ac:dyDescent="0.3">
      <c r="S3291" s="60" t="e">
        <f>VLOOKUP(D3291,'ALL SITES DOWN'!D:D,1,0)</f>
        <v>#N/A</v>
      </c>
    </row>
    <row r="3292" spans="19:19" x14ac:dyDescent="0.3">
      <c r="S3292" s="60" t="e">
        <f>VLOOKUP(D3292,'ALL SITES DOWN'!D:D,1,0)</f>
        <v>#N/A</v>
      </c>
    </row>
    <row r="3293" spans="19:19" x14ac:dyDescent="0.3">
      <c r="S3293" s="60" t="e">
        <f>VLOOKUP(D3293,'ALL SITES DOWN'!D:D,1,0)</f>
        <v>#N/A</v>
      </c>
    </row>
    <row r="3294" spans="19:19" x14ac:dyDescent="0.3">
      <c r="S3294" s="60" t="e">
        <f>VLOOKUP(D3294,'ALL SITES DOWN'!D:D,1,0)</f>
        <v>#N/A</v>
      </c>
    </row>
    <row r="3295" spans="19:19" x14ac:dyDescent="0.3">
      <c r="S3295" s="60" t="e">
        <f>VLOOKUP(D3295,'ALL SITES DOWN'!D:D,1,0)</f>
        <v>#N/A</v>
      </c>
    </row>
    <row r="3296" spans="19:19" x14ac:dyDescent="0.3">
      <c r="S3296" s="60" t="e">
        <f>VLOOKUP(D3296,'ALL SITES DOWN'!D:D,1,0)</f>
        <v>#N/A</v>
      </c>
    </row>
    <row r="3297" spans="19:19" x14ac:dyDescent="0.3">
      <c r="S3297" s="60" t="e">
        <f>VLOOKUP(D3297,'ALL SITES DOWN'!D:D,1,0)</f>
        <v>#N/A</v>
      </c>
    </row>
    <row r="3298" spans="19:19" x14ac:dyDescent="0.3">
      <c r="S3298" s="60" t="e">
        <f>VLOOKUP(D3298,'ALL SITES DOWN'!D:D,1,0)</f>
        <v>#N/A</v>
      </c>
    </row>
    <row r="3299" spans="19:19" x14ac:dyDescent="0.3">
      <c r="S3299" s="60" t="e">
        <f>VLOOKUP(D3299,'ALL SITES DOWN'!D:D,1,0)</f>
        <v>#N/A</v>
      </c>
    </row>
    <row r="3300" spans="19:19" x14ac:dyDescent="0.3">
      <c r="S3300" s="60" t="e">
        <f>VLOOKUP(D3300,'ALL SITES DOWN'!D:D,1,0)</f>
        <v>#N/A</v>
      </c>
    </row>
    <row r="3301" spans="19:19" x14ac:dyDescent="0.3">
      <c r="S3301" s="60" t="e">
        <f>VLOOKUP(D3301,'ALL SITES DOWN'!D:D,1,0)</f>
        <v>#N/A</v>
      </c>
    </row>
    <row r="3302" spans="19:19" x14ac:dyDescent="0.3">
      <c r="S3302" s="60" t="e">
        <f>VLOOKUP(D3302,'ALL SITES DOWN'!D:D,1,0)</f>
        <v>#N/A</v>
      </c>
    </row>
    <row r="3303" spans="19:19" x14ac:dyDescent="0.3">
      <c r="S3303" s="60" t="e">
        <f>VLOOKUP(D3303,'ALL SITES DOWN'!D:D,1,0)</f>
        <v>#N/A</v>
      </c>
    </row>
    <row r="3304" spans="19:19" x14ac:dyDescent="0.3">
      <c r="S3304" s="60" t="e">
        <f>VLOOKUP(D3304,'ALL SITES DOWN'!D:D,1,0)</f>
        <v>#N/A</v>
      </c>
    </row>
    <row r="3305" spans="19:19" x14ac:dyDescent="0.3">
      <c r="S3305" s="60" t="e">
        <f>VLOOKUP(D3305,'ALL SITES DOWN'!D:D,1,0)</f>
        <v>#N/A</v>
      </c>
    </row>
    <row r="3306" spans="19:19" x14ac:dyDescent="0.3">
      <c r="S3306" s="60" t="e">
        <f>VLOOKUP(D3306,'ALL SITES DOWN'!D:D,1,0)</f>
        <v>#N/A</v>
      </c>
    </row>
    <row r="3307" spans="19:19" x14ac:dyDescent="0.3">
      <c r="S3307" s="60" t="e">
        <f>VLOOKUP(D3307,'ALL SITES DOWN'!D:D,1,0)</f>
        <v>#N/A</v>
      </c>
    </row>
    <row r="3308" spans="19:19" x14ac:dyDescent="0.3">
      <c r="S3308" s="60" t="e">
        <f>VLOOKUP(D3308,'ALL SITES DOWN'!D:D,1,0)</f>
        <v>#N/A</v>
      </c>
    </row>
    <row r="3309" spans="19:19" x14ac:dyDescent="0.3">
      <c r="S3309" s="60" t="e">
        <f>VLOOKUP(D3309,'ALL SITES DOWN'!D:D,1,0)</f>
        <v>#N/A</v>
      </c>
    </row>
    <row r="3310" spans="19:19" x14ac:dyDescent="0.3">
      <c r="S3310" s="60" t="e">
        <f>VLOOKUP(D3310,'ALL SITES DOWN'!D:D,1,0)</f>
        <v>#N/A</v>
      </c>
    </row>
    <row r="3311" spans="19:19" x14ac:dyDescent="0.3">
      <c r="S3311" s="60" t="e">
        <f>VLOOKUP(D3311,'ALL SITES DOWN'!D:D,1,0)</f>
        <v>#N/A</v>
      </c>
    </row>
    <row r="3312" spans="19:19" x14ac:dyDescent="0.3">
      <c r="S3312" s="60" t="e">
        <f>VLOOKUP(D3312,'ALL SITES DOWN'!D:D,1,0)</f>
        <v>#N/A</v>
      </c>
    </row>
    <row r="3313" spans="19:19" x14ac:dyDescent="0.3">
      <c r="S3313" s="60" t="e">
        <f>VLOOKUP(D3313,'ALL SITES DOWN'!D:D,1,0)</f>
        <v>#N/A</v>
      </c>
    </row>
    <row r="3314" spans="19:19" x14ac:dyDescent="0.3">
      <c r="S3314" s="60" t="e">
        <f>VLOOKUP(D3314,'ALL SITES DOWN'!D:D,1,0)</f>
        <v>#N/A</v>
      </c>
    </row>
    <row r="3315" spans="19:19" x14ac:dyDescent="0.3">
      <c r="S3315" s="60" t="e">
        <f>VLOOKUP(D3315,'ALL SITES DOWN'!D:D,1,0)</f>
        <v>#N/A</v>
      </c>
    </row>
    <row r="3316" spans="19:19" x14ac:dyDescent="0.3">
      <c r="S3316" s="60" t="e">
        <f>VLOOKUP(D3316,'ALL SITES DOWN'!D:D,1,0)</f>
        <v>#N/A</v>
      </c>
    </row>
    <row r="3317" spans="19:19" x14ac:dyDescent="0.3">
      <c r="S3317" s="60" t="e">
        <f>VLOOKUP(D3317,'ALL SITES DOWN'!D:D,1,0)</f>
        <v>#N/A</v>
      </c>
    </row>
    <row r="3318" spans="19:19" x14ac:dyDescent="0.3">
      <c r="S3318" s="60" t="e">
        <f>VLOOKUP(D3318,'ALL SITES DOWN'!D:D,1,0)</f>
        <v>#N/A</v>
      </c>
    </row>
    <row r="3319" spans="19:19" x14ac:dyDescent="0.3">
      <c r="S3319" s="60" t="e">
        <f>VLOOKUP(D3319,'ALL SITES DOWN'!D:D,1,0)</f>
        <v>#N/A</v>
      </c>
    </row>
    <row r="3320" spans="19:19" x14ac:dyDescent="0.3">
      <c r="S3320" s="60" t="e">
        <f>VLOOKUP(D3320,'ALL SITES DOWN'!D:D,1,0)</f>
        <v>#N/A</v>
      </c>
    </row>
    <row r="3321" spans="19:19" x14ac:dyDescent="0.3">
      <c r="S3321" s="60" t="e">
        <f>VLOOKUP(D3321,'ALL SITES DOWN'!D:D,1,0)</f>
        <v>#N/A</v>
      </c>
    </row>
    <row r="3322" spans="19:19" x14ac:dyDescent="0.3">
      <c r="S3322" s="60" t="e">
        <f>VLOOKUP(D3322,'ALL SITES DOWN'!D:D,1,0)</f>
        <v>#N/A</v>
      </c>
    </row>
    <row r="3323" spans="19:19" x14ac:dyDescent="0.3">
      <c r="S3323" s="60" t="e">
        <f>VLOOKUP(D3323,'ALL SITES DOWN'!D:D,1,0)</f>
        <v>#N/A</v>
      </c>
    </row>
    <row r="3324" spans="19:19" x14ac:dyDescent="0.3">
      <c r="S3324" s="60" t="e">
        <f>VLOOKUP(D3324,'ALL SITES DOWN'!D:D,1,0)</f>
        <v>#N/A</v>
      </c>
    </row>
    <row r="3325" spans="19:19" x14ac:dyDescent="0.3">
      <c r="S3325" s="60" t="e">
        <f>VLOOKUP(D3325,'ALL SITES DOWN'!D:D,1,0)</f>
        <v>#N/A</v>
      </c>
    </row>
    <row r="3326" spans="19:19" x14ac:dyDescent="0.3">
      <c r="S3326" s="60" t="e">
        <f>VLOOKUP(D3326,'ALL SITES DOWN'!D:D,1,0)</f>
        <v>#N/A</v>
      </c>
    </row>
    <row r="3327" spans="19:19" x14ac:dyDescent="0.3">
      <c r="S3327" s="60" t="e">
        <f>VLOOKUP(D3327,'ALL SITES DOWN'!D:D,1,0)</f>
        <v>#N/A</v>
      </c>
    </row>
    <row r="3328" spans="19:19" x14ac:dyDescent="0.3">
      <c r="S3328" s="60" t="e">
        <f>VLOOKUP(D3328,'ALL SITES DOWN'!D:D,1,0)</f>
        <v>#N/A</v>
      </c>
    </row>
    <row r="3329" spans="19:19" x14ac:dyDescent="0.3">
      <c r="S3329" s="60" t="e">
        <f>VLOOKUP(D3329,'ALL SITES DOWN'!D:D,1,0)</f>
        <v>#N/A</v>
      </c>
    </row>
    <row r="3330" spans="19:19" x14ac:dyDescent="0.3">
      <c r="S3330" s="60" t="e">
        <f>VLOOKUP(D3330,'ALL SITES DOWN'!D:D,1,0)</f>
        <v>#N/A</v>
      </c>
    </row>
    <row r="3331" spans="19:19" x14ac:dyDescent="0.3">
      <c r="S3331" s="60" t="e">
        <f>VLOOKUP(D3331,'ALL SITES DOWN'!D:D,1,0)</f>
        <v>#N/A</v>
      </c>
    </row>
    <row r="3332" spans="19:19" x14ac:dyDescent="0.3">
      <c r="S3332" s="60" t="e">
        <f>VLOOKUP(D3332,'ALL SITES DOWN'!D:D,1,0)</f>
        <v>#N/A</v>
      </c>
    </row>
    <row r="3333" spans="19:19" x14ac:dyDescent="0.3">
      <c r="S3333" s="60" t="e">
        <f>VLOOKUP(D3333,'ALL SITES DOWN'!D:D,1,0)</f>
        <v>#N/A</v>
      </c>
    </row>
    <row r="3334" spans="19:19" x14ac:dyDescent="0.3">
      <c r="S3334" s="60" t="e">
        <f>VLOOKUP(D3334,'ALL SITES DOWN'!D:D,1,0)</f>
        <v>#N/A</v>
      </c>
    </row>
    <row r="3335" spans="19:19" x14ac:dyDescent="0.3">
      <c r="S3335" s="60" t="e">
        <f>VLOOKUP(D3335,'ALL SITES DOWN'!D:D,1,0)</f>
        <v>#N/A</v>
      </c>
    </row>
    <row r="3336" spans="19:19" x14ac:dyDescent="0.3">
      <c r="S3336" s="60" t="e">
        <f>VLOOKUP(D3336,'ALL SITES DOWN'!D:D,1,0)</f>
        <v>#N/A</v>
      </c>
    </row>
    <row r="3337" spans="19:19" x14ac:dyDescent="0.3">
      <c r="S3337" s="60" t="e">
        <f>VLOOKUP(D3337,'ALL SITES DOWN'!D:D,1,0)</f>
        <v>#N/A</v>
      </c>
    </row>
    <row r="3338" spans="19:19" x14ac:dyDescent="0.3">
      <c r="S3338" s="60" t="e">
        <f>VLOOKUP(D3338,'ALL SITES DOWN'!D:D,1,0)</f>
        <v>#N/A</v>
      </c>
    </row>
    <row r="3339" spans="19:19" x14ac:dyDescent="0.3">
      <c r="S3339" s="60" t="e">
        <f>VLOOKUP(D3339,'ALL SITES DOWN'!D:D,1,0)</f>
        <v>#N/A</v>
      </c>
    </row>
    <row r="3340" spans="19:19" x14ac:dyDescent="0.3">
      <c r="S3340" s="60" t="e">
        <f>VLOOKUP(D3340,'ALL SITES DOWN'!D:D,1,0)</f>
        <v>#N/A</v>
      </c>
    </row>
    <row r="3341" spans="19:19" x14ac:dyDescent="0.3">
      <c r="S3341" s="60" t="e">
        <f>VLOOKUP(D3341,'ALL SITES DOWN'!D:D,1,0)</f>
        <v>#N/A</v>
      </c>
    </row>
    <row r="3342" spans="19:19" x14ac:dyDescent="0.3">
      <c r="S3342" s="60" t="e">
        <f>VLOOKUP(D3342,'ALL SITES DOWN'!D:D,1,0)</f>
        <v>#N/A</v>
      </c>
    </row>
    <row r="3343" spans="19:19" x14ac:dyDescent="0.3">
      <c r="S3343" s="60" t="e">
        <f>VLOOKUP(D3343,'ALL SITES DOWN'!D:D,1,0)</f>
        <v>#N/A</v>
      </c>
    </row>
    <row r="3344" spans="19:19" x14ac:dyDescent="0.3">
      <c r="S3344" s="60" t="e">
        <f>VLOOKUP(D3344,'ALL SITES DOWN'!D:D,1,0)</f>
        <v>#N/A</v>
      </c>
    </row>
    <row r="3345" spans="19:19" x14ac:dyDescent="0.3">
      <c r="S3345" s="60" t="e">
        <f>VLOOKUP(D3345,'ALL SITES DOWN'!D:D,1,0)</f>
        <v>#N/A</v>
      </c>
    </row>
    <row r="3346" spans="19:19" x14ac:dyDescent="0.3">
      <c r="S3346" s="60" t="e">
        <f>VLOOKUP(D3346,'ALL SITES DOWN'!D:D,1,0)</f>
        <v>#N/A</v>
      </c>
    </row>
    <row r="3347" spans="19:19" x14ac:dyDescent="0.3">
      <c r="S3347" s="60" t="e">
        <f>VLOOKUP(D3347,'ALL SITES DOWN'!D:D,1,0)</f>
        <v>#N/A</v>
      </c>
    </row>
    <row r="3348" spans="19:19" x14ac:dyDescent="0.3">
      <c r="S3348" s="60" t="e">
        <f>VLOOKUP(D3348,'ALL SITES DOWN'!D:D,1,0)</f>
        <v>#N/A</v>
      </c>
    </row>
    <row r="3349" spans="19:19" x14ac:dyDescent="0.3">
      <c r="S3349" s="60" t="e">
        <f>VLOOKUP(D3349,'ALL SITES DOWN'!D:D,1,0)</f>
        <v>#N/A</v>
      </c>
    </row>
    <row r="3350" spans="19:19" x14ac:dyDescent="0.3">
      <c r="S3350" s="60" t="e">
        <f>VLOOKUP(D3350,'ALL SITES DOWN'!D:D,1,0)</f>
        <v>#N/A</v>
      </c>
    </row>
    <row r="3351" spans="19:19" x14ac:dyDescent="0.3">
      <c r="S3351" s="60" t="e">
        <f>VLOOKUP(D3351,'ALL SITES DOWN'!D:D,1,0)</f>
        <v>#N/A</v>
      </c>
    </row>
    <row r="3352" spans="19:19" x14ac:dyDescent="0.3">
      <c r="S3352" s="60" t="e">
        <f>VLOOKUP(D3352,'ALL SITES DOWN'!D:D,1,0)</f>
        <v>#N/A</v>
      </c>
    </row>
    <row r="3353" spans="19:19" x14ac:dyDescent="0.3">
      <c r="S3353" s="60" t="e">
        <f>VLOOKUP(D3353,'ALL SITES DOWN'!D:D,1,0)</f>
        <v>#N/A</v>
      </c>
    </row>
    <row r="3354" spans="19:19" x14ac:dyDescent="0.3">
      <c r="S3354" s="60" t="e">
        <f>VLOOKUP(D3354,'ALL SITES DOWN'!D:D,1,0)</f>
        <v>#N/A</v>
      </c>
    </row>
    <row r="3355" spans="19:19" x14ac:dyDescent="0.3">
      <c r="S3355" s="60" t="e">
        <f>VLOOKUP(D3355,'ALL SITES DOWN'!D:D,1,0)</f>
        <v>#N/A</v>
      </c>
    </row>
    <row r="3356" spans="19:19" x14ac:dyDescent="0.3">
      <c r="S3356" s="60" t="e">
        <f>VLOOKUP(D3356,'ALL SITES DOWN'!D:D,1,0)</f>
        <v>#N/A</v>
      </c>
    </row>
    <row r="3357" spans="19:19" x14ac:dyDescent="0.3">
      <c r="S3357" s="60" t="e">
        <f>VLOOKUP(D3357,'ALL SITES DOWN'!D:D,1,0)</f>
        <v>#N/A</v>
      </c>
    </row>
    <row r="3358" spans="19:19" x14ac:dyDescent="0.3">
      <c r="S3358" s="60" t="e">
        <f>VLOOKUP(D3358,'ALL SITES DOWN'!D:D,1,0)</f>
        <v>#N/A</v>
      </c>
    </row>
    <row r="3359" spans="19:19" x14ac:dyDescent="0.3">
      <c r="S3359" s="60" t="e">
        <f>VLOOKUP(D3359,'ALL SITES DOWN'!D:D,1,0)</f>
        <v>#N/A</v>
      </c>
    </row>
    <row r="3360" spans="19:19" x14ac:dyDescent="0.3">
      <c r="S3360" s="60" t="e">
        <f>VLOOKUP(D3360,'ALL SITES DOWN'!D:D,1,0)</f>
        <v>#N/A</v>
      </c>
    </row>
    <row r="3361" spans="19:19" x14ac:dyDescent="0.3">
      <c r="S3361" s="60" t="e">
        <f>VLOOKUP(D3361,'ALL SITES DOWN'!D:D,1,0)</f>
        <v>#N/A</v>
      </c>
    </row>
    <row r="3362" spans="19:19" x14ac:dyDescent="0.3">
      <c r="S3362" s="60" t="e">
        <f>VLOOKUP(D3362,'ALL SITES DOWN'!D:D,1,0)</f>
        <v>#N/A</v>
      </c>
    </row>
    <row r="3363" spans="19:19" x14ac:dyDescent="0.3">
      <c r="S3363" s="60" t="e">
        <f>VLOOKUP(D3363,'ALL SITES DOWN'!D:D,1,0)</f>
        <v>#N/A</v>
      </c>
    </row>
    <row r="3364" spans="19:19" x14ac:dyDescent="0.3">
      <c r="S3364" s="60" t="e">
        <f>VLOOKUP(D3364,'ALL SITES DOWN'!D:D,1,0)</f>
        <v>#N/A</v>
      </c>
    </row>
    <row r="3365" spans="19:19" x14ac:dyDescent="0.3">
      <c r="S3365" s="60" t="e">
        <f>VLOOKUP(D3365,'ALL SITES DOWN'!D:D,1,0)</f>
        <v>#N/A</v>
      </c>
    </row>
    <row r="3366" spans="19:19" x14ac:dyDescent="0.3">
      <c r="S3366" s="60" t="e">
        <f>VLOOKUP(D3366,'ALL SITES DOWN'!D:D,1,0)</f>
        <v>#N/A</v>
      </c>
    </row>
    <row r="3367" spans="19:19" x14ac:dyDescent="0.3">
      <c r="S3367" s="60" t="e">
        <f>VLOOKUP(D3367,'ALL SITES DOWN'!D:D,1,0)</f>
        <v>#N/A</v>
      </c>
    </row>
    <row r="3368" spans="19:19" x14ac:dyDescent="0.3">
      <c r="S3368" s="60" t="e">
        <f>VLOOKUP(D3368,'ALL SITES DOWN'!D:D,1,0)</f>
        <v>#N/A</v>
      </c>
    </row>
    <row r="3369" spans="19:19" x14ac:dyDescent="0.3">
      <c r="S3369" s="60" t="e">
        <f>VLOOKUP(D3369,'ALL SITES DOWN'!D:D,1,0)</f>
        <v>#N/A</v>
      </c>
    </row>
    <row r="3370" spans="19:19" x14ac:dyDescent="0.3">
      <c r="S3370" s="60" t="e">
        <f>VLOOKUP(D3370,'ALL SITES DOWN'!D:D,1,0)</f>
        <v>#N/A</v>
      </c>
    </row>
    <row r="3371" spans="19:19" x14ac:dyDescent="0.3">
      <c r="S3371" s="60" t="e">
        <f>VLOOKUP(D3371,'ALL SITES DOWN'!D:D,1,0)</f>
        <v>#N/A</v>
      </c>
    </row>
    <row r="3372" spans="19:19" x14ac:dyDescent="0.3">
      <c r="S3372" s="60" t="e">
        <f>VLOOKUP(D3372,'ALL SITES DOWN'!D:D,1,0)</f>
        <v>#N/A</v>
      </c>
    </row>
    <row r="3373" spans="19:19" x14ac:dyDescent="0.3">
      <c r="S3373" s="60" t="e">
        <f>VLOOKUP(D3373,'ALL SITES DOWN'!D:D,1,0)</f>
        <v>#N/A</v>
      </c>
    </row>
    <row r="3374" spans="19:19" x14ac:dyDescent="0.3">
      <c r="S3374" s="60" t="e">
        <f>VLOOKUP(D3374,'ALL SITES DOWN'!D:D,1,0)</f>
        <v>#N/A</v>
      </c>
    </row>
    <row r="3375" spans="19:19" x14ac:dyDescent="0.3">
      <c r="S3375" s="60" t="e">
        <f>VLOOKUP(D3375,'ALL SITES DOWN'!D:D,1,0)</f>
        <v>#N/A</v>
      </c>
    </row>
    <row r="3376" spans="19:19" x14ac:dyDescent="0.3">
      <c r="S3376" s="60" t="e">
        <f>VLOOKUP(D3376,'ALL SITES DOWN'!D:D,1,0)</f>
        <v>#N/A</v>
      </c>
    </row>
    <row r="3377" spans="19:19" x14ac:dyDescent="0.3">
      <c r="S3377" s="60" t="e">
        <f>VLOOKUP(D3377,'ALL SITES DOWN'!D:D,1,0)</f>
        <v>#N/A</v>
      </c>
    </row>
    <row r="3378" spans="19:19" x14ac:dyDescent="0.3">
      <c r="S3378" s="60" t="e">
        <f>VLOOKUP(D3378,'ALL SITES DOWN'!D:D,1,0)</f>
        <v>#N/A</v>
      </c>
    </row>
    <row r="3379" spans="19:19" x14ac:dyDescent="0.3">
      <c r="S3379" s="60" t="e">
        <f>VLOOKUP(D3379,'ALL SITES DOWN'!D:D,1,0)</f>
        <v>#N/A</v>
      </c>
    </row>
    <row r="3380" spans="19:19" x14ac:dyDescent="0.3">
      <c r="S3380" s="60" t="e">
        <f>VLOOKUP(D3380,'ALL SITES DOWN'!D:D,1,0)</f>
        <v>#N/A</v>
      </c>
    </row>
    <row r="3381" spans="19:19" x14ac:dyDescent="0.3">
      <c r="S3381" s="60" t="e">
        <f>VLOOKUP(D3381,'ALL SITES DOWN'!D:D,1,0)</f>
        <v>#N/A</v>
      </c>
    </row>
    <row r="3382" spans="19:19" x14ac:dyDescent="0.3">
      <c r="S3382" s="60" t="e">
        <f>VLOOKUP(D3382,'ALL SITES DOWN'!D:D,1,0)</f>
        <v>#N/A</v>
      </c>
    </row>
    <row r="3383" spans="19:19" x14ac:dyDescent="0.3">
      <c r="S3383" s="60" t="e">
        <f>VLOOKUP(D3383,'ALL SITES DOWN'!D:D,1,0)</f>
        <v>#N/A</v>
      </c>
    </row>
    <row r="3384" spans="19:19" x14ac:dyDescent="0.3">
      <c r="S3384" s="60" t="e">
        <f>VLOOKUP(D3384,'ALL SITES DOWN'!D:D,1,0)</f>
        <v>#N/A</v>
      </c>
    </row>
    <row r="3385" spans="19:19" x14ac:dyDescent="0.3">
      <c r="S3385" s="60" t="e">
        <f>VLOOKUP(D3385,'ALL SITES DOWN'!D:D,1,0)</f>
        <v>#N/A</v>
      </c>
    </row>
    <row r="3386" spans="19:19" x14ac:dyDescent="0.3">
      <c r="S3386" s="60" t="e">
        <f>VLOOKUP(D3386,'ALL SITES DOWN'!D:D,1,0)</f>
        <v>#N/A</v>
      </c>
    </row>
    <row r="3387" spans="19:19" x14ac:dyDescent="0.3">
      <c r="S3387" s="60" t="e">
        <f>VLOOKUP(D3387,'ALL SITES DOWN'!D:D,1,0)</f>
        <v>#N/A</v>
      </c>
    </row>
    <row r="3388" spans="19:19" x14ac:dyDescent="0.3">
      <c r="S3388" s="60" t="e">
        <f>VLOOKUP(D3388,'ALL SITES DOWN'!D:D,1,0)</f>
        <v>#N/A</v>
      </c>
    </row>
    <row r="3389" spans="19:19" x14ac:dyDescent="0.3">
      <c r="S3389" s="60" t="e">
        <f>VLOOKUP(D3389,'ALL SITES DOWN'!D:D,1,0)</f>
        <v>#N/A</v>
      </c>
    </row>
    <row r="3390" spans="19:19" x14ac:dyDescent="0.3">
      <c r="S3390" s="60" t="e">
        <f>VLOOKUP(D3390,'ALL SITES DOWN'!D:D,1,0)</f>
        <v>#N/A</v>
      </c>
    </row>
    <row r="3391" spans="19:19" x14ac:dyDescent="0.3">
      <c r="S3391" s="60" t="e">
        <f>VLOOKUP(D3391,'ALL SITES DOWN'!D:D,1,0)</f>
        <v>#N/A</v>
      </c>
    </row>
    <row r="3392" spans="19:19" x14ac:dyDescent="0.3">
      <c r="S3392" s="60" t="e">
        <f>VLOOKUP(D3392,'ALL SITES DOWN'!D:D,1,0)</f>
        <v>#N/A</v>
      </c>
    </row>
    <row r="3393" spans="19:19" x14ac:dyDescent="0.3">
      <c r="S3393" s="60" t="e">
        <f>VLOOKUP(D3393,'ALL SITES DOWN'!D:D,1,0)</f>
        <v>#N/A</v>
      </c>
    </row>
    <row r="3394" spans="19:19" x14ac:dyDescent="0.3">
      <c r="S3394" s="60" t="e">
        <f>VLOOKUP(D3394,'ALL SITES DOWN'!D:D,1,0)</f>
        <v>#N/A</v>
      </c>
    </row>
    <row r="3395" spans="19:19" x14ac:dyDescent="0.3">
      <c r="S3395" s="60" t="e">
        <f>VLOOKUP(D3395,'ALL SITES DOWN'!D:D,1,0)</f>
        <v>#N/A</v>
      </c>
    </row>
    <row r="3396" spans="19:19" x14ac:dyDescent="0.3">
      <c r="S3396" s="60" t="e">
        <f>VLOOKUP(D3396,'ALL SITES DOWN'!D:D,1,0)</f>
        <v>#N/A</v>
      </c>
    </row>
    <row r="3397" spans="19:19" x14ac:dyDescent="0.3">
      <c r="S3397" s="60" t="e">
        <f>VLOOKUP(D3397,'ALL SITES DOWN'!D:D,1,0)</f>
        <v>#N/A</v>
      </c>
    </row>
    <row r="3398" spans="19:19" x14ac:dyDescent="0.3">
      <c r="S3398" s="60" t="e">
        <f>VLOOKUP(D3398,'ALL SITES DOWN'!D:D,1,0)</f>
        <v>#N/A</v>
      </c>
    </row>
    <row r="3399" spans="19:19" x14ac:dyDescent="0.3">
      <c r="S3399" s="60" t="e">
        <f>VLOOKUP(D3399,'ALL SITES DOWN'!D:D,1,0)</f>
        <v>#N/A</v>
      </c>
    </row>
    <row r="3400" spans="19:19" x14ac:dyDescent="0.3">
      <c r="S3400" s="60" t="e">
        <f>VLOOKUP(D3400,'ALL SITES DOWN'!D:D,1,0)</f>
        <v>#N/A</v>
      </c>
    </row>
    <row r="3401" spans="19:19" x14ac:dyDescent="0.3">
      <c r="S3401" s="60" t="e">
        <f>VLOOKUP(D3401,'ALL SITES DOWN'!D:D,1,0)</f>
        <v>#N/A</v>
      </c>
    </row>
    <row r="3402" spans="19:19" x14ac:dyDescent="0.3">
      <c r="S3402" s="60" t="e">
        <f>VLOOKUP(D3402,'ALL SITES DOWN'!D:D,1,0)</f>
        <v>#N/A</v>
      </c>
    </row>
    <row r="3403" spans="19:19" x14ac:dyDescent="0.3">
      <c r="S3403" s="60" t="e">
        <f>VLOOKUP(D3403,'ALL SITES DOWN'!D:D,1,0)</f>
        <v>#N/A</v>
      </c>
    </row>
    <row r="3404" spans="19:19" x14ac:dyDescent="0.3">
      <c r="S3404" s="60" t="e">
        <f>VLOOKUP(D3404,'ALL SITES DOWN'!D:D,1,0)</f>
        <v>#N/A</v>
      </c>
    </row>
    <row r="3405" spans="19:19" x14ac:dyDescent="0.3">
      <c r="S3405" s="60" t="e">
        <f>VLOOKUP(D3405,'ALL SITES DOWN'!D:D,1,0)</f>
        <v>#N/A</v>
      </c>
    </row>
    <row r="3406" spans="19:19" x14ac:dyDescent="0.3">
      <c r="S3406" s="60" t="e">
        <f>VLOOKUP(D3406,'ALL SITES DOWN'!D:D,1,0)</f>
        <v>#N/A</v>
      </c>
    </row>
    <row r="3407" spans="19:19" x14ac:dyDescent="0.3">
      <c r="S3407" s="60" t="e">
        <f>VLOOKUP(D3407,'ALL SITES DOWN'!D:D,1,0)</f>
        <v>#N/A</v>
      </c>
    </row>
    <row r="3408" spans="19:19" x14ac:dyDescent="0.3">
      <c r="S3408" s="60" t="e">
        <f>VLOOKUP(D3408,'ALL SITES DOWN'!D:D,1,0)</f>
        <v>#N/A</v>
      </c>
    </row>
    <row r="3409" spans="19:19" x14ac:dyDescent="0.3">
      <c r="S3409" s="60" t="e">
        <f>VLOOKUP(D3409,'ALL SITES DOWN'!D:D,1,0)</f>
        <v>#N/A</v>
      </c>
    </row>
    <row r="3410" spans="19:19" x14ac:dyDescent="0.3">
      <c r="S3410" s="60" t="e">
        <f>VLOOKUP(D3410,'ALL SITES DOWN'!D:D,1,0)</f>
        <v>#N/A</v>
      </c>
    </row>
    <row r="3411" spans="19:19" x14ac:dyDescent="0.3">
      <c r="S3411" s="60" t="e">
        <f>VLOOKUP(D3411,'ALL SITES DOWN'!D:D,1,0)</f>
        <v>#N/A</v>
      </c>
    </row>
    <row r="3412" spans="19:19" x14ac:dyDescent="0.3">
      <c r="S3412" s="60" t="e">
        <f>VLOOKUP(D3412,'ALL SITES DOWN'!D:D,1,0)</f>
        <v>#N/A</v>
      </c>
    </row>
    <row r="3413" spans="19:19" x14ac:dyDescent="0.3">
      <c r="S3413" s="60" t="e">
        <f>VLOOKUP(D3413,'ALL SITES DOWN'!D:D,1,0)</f>
        <v>#N/A</v>
      </c>
    </row>
    <row r="3414" spans="19:19" x14ac:dyDescent="0.3">
      <c r="S3414" s="60" t="e">
        <f>VLOOKUP(D3414,'ALL SITES DOWN'!D:D,1,0)</f>
        <v>#N/A</v>
      </c>
    </row>
    <row r="3415" spans="19:19" x14ac:dyDescent="0.3">
      <c r="S3415" s="60" t="e">
        <f>VLOOKUP(D3415,'ALL SITES DOWN'!D:D,1,0)</f>
        <v>#N/A</v>
      </c>
    </row>
    <row r="3416" spans="19:19" x14ac:dyDescent="0.3">
      <c r="S3416" s="60" t="e">
        <f>VLOOKUP(D3416,'ALL SITES DOWN'!D:D,1,0)</f>
        <v>#N/A</v>
      </c>
    </row>
    <row r="3417" spans="19:19" x14ac:dyDescent="0.3">
      <c r="S3417" s="60" t="e">
        <f>VLOOKUP(D3417,'ALL SITES DOWN'!D:D,1,0)</f>
        <v>#N/A</v>
      </c>
    </row>
    <row r="3418" spans="19:19" x14ac:dyDescent="0.3">
      <c r="S3418" s="60" t="e">
        <f>VLOOKUP(D3418,'ALL SITES DOWN'!D:D,1,0)</f>
        <v>#N/A</v>
      </c>
    </row>
    <row r="3419" spans="19:19" x14ac:dyDescent="0.3">
      <c r="S3419" s="60" t="e">
        <f>VLOOKUP(D3419,'ALL SITES DOWN'!D:D,1,0)</f>
        <v>#N/A</v>
      </c>
    </row>
    <row r="3420" spans="19:19" x14ac:dyDescent="0.3">
      <c r="S3420" s="60" t="e">
        <f>VLOOKUP(D3420,'ALL SITES DOWN'!D:D,1,0)</f>
        <v>#N/A</v>
      </c>
    </row>
    <row r="3421" spans="19:19" x14ac:dyDescent="0.3">
      <c r="S3421" s="60" t="e">
        <f>VLOOKUP(D3421,'ALL SITES DOWN'!D:D,1,0)</f>
        <v>#N/A</v>
      </c>
    </row>
    <row r="3422" spans="19:19" x14ac:dyDescent="0.3">
      <c r="S3422" s="60" t="e">
        <f>VLOOKUP(D3422,'ALL SITES DOWN'!D:D,1,0)</f>
        <v>#N/A</v>
      </c>
    </row>
    <row r="3423" spans="19:19" x14ac:dyDescent="0.3">
      <c r="S3423" s="60" t="e">
        <f>VLOOKUP(D3423,'ALL SITES DOWN'!D:D,1,0)</f>
        <v>#N/A</v>
      </c>
    </row>
    <row r="3424" spans="19:19" x14ac:dyDescent="0.3">
      <c r="S3424" s="60" t="e">
        <f>VLOOKUP(D3424,'ALL SITES DOWN'!D:D,1,0)</f>
        <v>#N/A</v>
      </c>
    </row>
    <row r="3425" spans="19:19" x14ac:dyDescent="0.3">
      <c r="S3425" s="60" t="e">
        <f>VLOOKUP(D3425,'ALL SITES DOWN'!D:D,1,0)</f>
        <v>#N/A</v>
      </c>
    </row>
    <row r="3426" spans="19:19" x14ac:dyDescent="0.3">
      <c r="S3426" s="60" t="e">
        <f>VLOOKUP(D3426,'ALL SITES DOWN'!D:D,1,0)</f>
        <v>#N/A</v>
      </c>
    </row>
    <row r="3427" spans="19:19" x14ac:dyDescent="0.3">
      <c r="S3427" s="60" t="e">
        <f>VLOOKUP(D3427,'ALL SITES DOWN'!D:D,1,0)</f>
        <v>#N/A</v>
      </c>
    </row>
    <row r="3428" spans="19:19" x14ac:dyDescent="0.3">
      <c r="S3428" s="60" t="e">
        <f>VLOOKUP(D3428,'ALL SITES DOWN'!D:D,1,0)</f>
        <v>#N/A</v>
      </c>
    </row>
    <row r="3429" spans="19:19" x14ac:dyDescent="0.3">
      <c r="S3429" s="60" t="e">
        <f>VLOOKUP(D3429,'ALL SITES DOWN'!D:D,1,0)</f>
        <v>#N/A</v>
      </c>
    </row>
    <row r="3430" spans="19:19" x14ac:dyDescent="0.3">
      <c r="S3430" s="60" t="e">
        <f>VLOOKUP(D3430,'ALL SITES DOWN'!D:D,1,0)</f>
        <v>#N/A</v>
      </c>
    </row>
    <row r="3431" spans="19:19" x14ac:dyDescent="0.3">
      <c r="S3431" s="60" t="e">
        <f>VLOOKUP(D3431,'ALL SITES DOWN'!D:D,1,0)</f>
        <v>#N/A</v>
      </c>
    </row>
    <row r="3432" spans="19:19" x14ac:dyDescent="0.3">
      <c r="S3432" s="60" t="e">
        <f>VLOOKUP(D3432,'ALL SITES DOWN'!D:D,1,0)</f>
        <v>#N/A</v>
      </c>
    </row>
    <row r="3433" spans="19:19" x14ac:dyDescent="0.3">
      <c r="S3433" s="60" t="e">
        <f>VLOOKUP(D3433,'ALL SITES DOWN'!D:D,1,0)</f>
        <v>#N/A</v>
      </c>
    </row>
    <row r="3434" spans="19:19" x14ac:dyDescent="0.3">
      <c r="S3434" s="60" t="e">
        <f>VLOOKUP(D3434,'ALL SITES DOWN'!D:D,1,0)</f>
        <v>#N/A</v>
      </c>
    </row>
    <row r="3435" spans="19:19" x14ac:dyDescent="0.3">
      <c r="S3435" s="60" t="e">
        <f>VLOOKUP(D3435,'ALL SITES DOWN'!D:D,1,0)</f>
        <v>#N/A</v>
      </c>
    </row>
    <row r="3436" spans="19:19" x14ac:dyDescent="0.3">
      <c r="S3436" s="60" t="e">
        <f>VLOOKUP(D3436,'ALL SITES DOWN'!D:D,1,0)</f>
        <v>#N/A</v>
      </c>
    </row>
    <row r="3437" spans="19:19" x14ac:dyDescent="0.3">
      <c r="S3437" s="60" t="e">
        <f>VLOOKUP(D3437,'ALL SITES DOWN'!D:D,1,0)</f>
        <v>#N/A</v>
      </c>
    </row>
    <row r="3438" spans="19:19" x14ac:dyDescent="0.3">
      <c r="S3438" s="60" t="e">
        <f>VLOOKUP(D3438,'ALL SITES DOWN'!D:D,1,0)</f>
        <v>#N/A</v>
      </c>
    </row>
    <row r="3439" spans="19:19" x14ac:dyDescent="0.3">
      <c r="S3439" s="60" t="e">
        <f>VLOOKUP(D3439,'ALL SITES DOWN'!D:D,1,0)</f>
        <v>#N/A</v>
      </c>
    </row>
    <row r="3440" spans="19:19" x14ac:dyDescent="0.3">
      <c r="S3440" s="60" t="e">
        <f>VLOOKUP(D3440,'ALL SITES DOWN'!D:D,1,0)</f>
        <v>#N/A</v>
      </c>
    </row>
    <row r="3441" spans="19:19" x14ac:dyDescent="0.3">
      <c r="S3441" s="60" t="e">
        <f>VLOOKUP(D3441,'ALL SITES DOWN'!D:D,1,0)</f>
        <v>#N/A</v>
      </c>
    </row>
    <row r="3442" spans="19:19" x14ac:dyDescent="0.3">
      <c r="S3442" s="60" t="e">
        <f>VLOOKUP(D3442,'ALL SITES DOWN'!D:D,1,0)</f>
        <v>#N/A</v>
      </c>
    </row>
    <row r="3443" spans="19:19" x14ac:dyDescent="0.3">
      <c r="S3443" s="60" t="e">
        <f>VLOOKUP(D3443,'ALL SITES DOWN'!D:D,1,0)</f>
        <v>#N/A</v>
      </c>
    </row>
    <row r="3444" spans="19:19" x14ac:dyDescent="0.3">
      <c r="S3444" s="60" t="e">
        <f>VLOOKUP(D3444,'ALL SITES DOWN'!D:D,1,0)</f>
        <v>#N/A</v>
      </c>
    </row>
    <row r="3445" spans="19:19" x14ac:dyDescent="0.3">
      <c r="S3445" s="60" t="e">
        <f>VLOOKUP(D3445,'ALL SITES DOWN'!D:D,1,0)</f>
        <v>#N/A</v>
      </c>
    </row>
    <row r="3446" spans="19:19" x14ac:dyDescent="0.3">
      <c r="S3446" s="60" t="e">
        <f>VLOOKUP(D3446,'ALL SITES DOWN'!D:D,1,0)</f>
        <v>#N/A</v>
      </c>
    </row>
    <row r="3447" spans="19:19" x14ac:dyDescent="0.3">
      <c r="S3447" s="60" t="e">
        <f>VLOOKUP(D3447,'ALL SITES DOWN'!D:D,1,0)</f>
        <v>#N/A</v>
      </c>
    </row>
    <row r="3448" spans="19:19" x14ac:dyDescent="0.3">
      <c r="S3448" s="60" t="e">
        <f>VLOOKUP(D3448,'ALL SITES DOWN'!D:D,1,0)</f>
        <v>#N/A</v>
      </c>
    </row>
    <row r="3449" spans="19:19" x14ac:dyDescent="0.3">
      <c r="S3449" s="60" t="e">
        <f>VLOOKUP(D3449,'ALL SITES DOWN'!D:D,1,0)</f>
        <v>#N/A</v>
      </c>
    </row>
    <row r="3450" spans="19:19" x14ac:dyDescent="0.3">
      <c r="S3450" s="60" t="e">
        <f>VLOOKUP(D3450,'ALL SITES DOWN'!D:D,1,0)</f>
        <v>#N/A</v>
      </c>
    </row>
    <row r="3451" spans="19:19" x14ac:dyDescent="0.3">
      <c r="S3451" s="60" t="e">
        <f>VLOOKUP(D3451,'ALL SITES DOWN'!D:D,1,0)</f>
        <v>#N/A</v>
      </c>
    </row>
    <row r="3452" spans="19:19" x14ac:dyDescent="0.3">
      <c r="S3452" s="60" t="e">
        <f>VLOOKUP(D3452,'ALL SITES DOWN'!D:D,1,0)</f>
        <v>#N/A</v>
      </c>
    </row>
    <row r="3453" spans="19:19" x14ac:dyDescent="0.3">
      <c r="S3453" s="60" t="e">
        <f>VLOOKUP(D3453,'ALL SITES DOWN'!D:D,1,0)</f>
        <v>#N/A</v>
      </c>
    </row>
    <row r="3454" spans="19:19" x14ac:dyDescent="0.3">
      <c r="S3454" s="60" t="e">
        <f>VLOOKUP(D3454,'ALL SITES DOWN'!D:D,1,0)</f>
        <v>#N/A</v>
      </c>
    </row>
    <row r="3455" spans="19:19" x14ac:dyDescent="0.3">
      <c r="S3455" s="60" t="e">
        <f>VLOOKUP(D3455,'ALL SITES DOWN'!D:D,1,0)</f>
        <v>#N/A</v>
      </c>
    </row>
    <row r="3456" spans="19:19" x14ac:dyDescent="0.3">
      <c r="S3456" s="60" t="e">
        <f>VLOOKUP(D3456,'ALL SITES DOWN'!D:D,1,0)</f>
        <v>#N/A</v>
      </c>
    </row>
    <row r="3457" spans="19:19" x14ac:dyDescent="0.3">
      <c r="S3457" s="60" t="e">
        <f>VLOOKUP(D3457,'ALL SITES DOWN'!D:D,1,0)</f>
        <v>#N/A</v>
      </c>
    </row>
    <row r="3458" spans="19:19" x14ac:dyDescent="0.3">
      <c r="S3458" s="60" t="e">
        <f>VLOOKUP(D3458,'ALL SITES DOWN'!D:D,1,0)</f>
        <v>#N/A</v>
      </c>
    </row>
    <row r="3459" spans="19:19" x14ac:dyDescent="0.3">
      <c r="S3459" s="60" t="e">
        <f>VLOOKUP(D3459,'ALL SITES DOWN'!D:D,1,0)</f>
        <v>#N/A</v>
      </c>
    </row>
    <row r="3460" spans="19:19" x14ac:dyDescent="0.3">
      <c r="S3460" s="60" t="e">
        <f>VLOOKUP(D3460,'ALL SITES DOWN'!D:D,1,0)</f>
        <v>#N/A</v>
      </c>
    </row>
    <row r="3461" spans="19:19" x14ac:dyDescent="0.3">
      <c r="S3461" s="60" t="e">
        <f>VLOOKUP(D3461,'ALL SITES DOWN'!D:D,1,0)</f>
        <v>#N/A</v>
      </c>
    </row>
    <row r="3462" spans="19:19" x14ac:dyDescent="0.3">
      <c r="S3462" s="60" t="e">
        <f>VLOOKUP(D3462,'ALL SITES DOWN'!D:D,1,0)</f>
        <v>#N/A</v>
      </c>
    </row>
    <row r="3463" spans="19:19" x14ac:dyDescent="0.3">
      <c r="S3463" s="60" t="e">
        <f>VLOOKUP(D3463,'ALL SITES DOWN'!D:D,1,0)</f>
        <v>#N/A</v>
      </c>
    </row>
    <row r="3464" spans="19:19" x14ac:dyDescent="0.3">
      <c r="S3464" s="60" t="e">
        <f>VLOOKUP(D3464,'ALL SITES DOWN'!D:D,1,0)</f>
        <v>#N/A</v>
      </c>
    </row>
    <row r="3465" spans="19:19" x14ac:dyDescent="0.3">
      <c r="S3465" s="60" t="e">
        <f>VLOOKUP(D3465,'ALL SITES DOWN'!D:D,1,0)</f>
        <v>#N/A</v>
      </c>
    </row>
    <row r="3466" spans="19:19" x14ac:dyDescent="0.3">
      <c r="S3466" s="60" t="e">
        <f>VLOOKUP(D3466,'ALL SITES DOWN'!D:D,1,0)</f>
        <v>#N/A</v>
      </c>
    </row>
    <row r="3467" spans="19:19" x14ac:dyDescent="0.3">
      <c r="S3467" s="60" t="e">
        <f>VLOOKUP(D3467,'ALL SITES DOWN'!D:D,1,0)</f>
        <v>#N/A</v>
      </c>
    </row>
    <row r="3468" spans="19:19" x14ac:dyDescent="0.3">
      <c r="S3468" s="60" t="e">
        <f>VLOOKUP(D3468,'ALL SITES DOWN'!D:D,1,0)</f>
        <v>#N/A</v>
      </c>
    </row>
    <row r="3469" spans="19:19" x14ac:dyDescent="0.3">
      <c r="S3469" s="60" t="e">
        <f>VLOOKUP(D3469,'ALL SITES DOWN'!D:D,1,0)</f>
        <v>#N/A</v>
      </c>
    </row>
    <row r="3470" spans="19:19" x14ac:dyDescent="0.3">
      <c r="S3470" s="60" t="e">
        <f>VLOOKUP(D3470,'ALL SITES DOWN'!D:D,1,0)</f>
        <v>#N/A</v>
      </c>
    </row>
    <row r="3471" spans="19:19" x14ac:dyDescent="0.3">
      <c r="S3471" s="60" t="e">
        <f>VLOOKUP(D3471,'ALL SITES DOWN'!D:D,1,0)</f>
        <v>#N/A</v>
      </c>
    </row>
    <row r="3472" spans="19:19" x14ac:dyDescent="0.3">
      <c r="S3472" s="60" t="e">
        <f>VLOOKUP(D3472,'ALL SITES DOWN'!D:D,1,0)</f>
        <v>#N/A</v>
      </c>
    </row>
    <row r="3473" spans="19:19" x14ac:dyDescent="0.3">
      <c r="S3473" s="60" t="e">
        <f>VLOOKUP(D3473,'ALL SITES DOWN'!D:D,1,0)</f>
        <v>#N/A</v>
      </c>
    </row>
    <row r="3474" spans="19:19" x14ac:dyDescent="0.3">
      <c r="S3474" s="60" t="e">
        <f>VLOOKUP(D3474,'ALL SITES DOWN'!D:D,1,0)</f>
        <v>#N/A</v>
      </c>
    </row>
    <row r="3475" spans="19:19" x14ac:dyDescent="0.3">
      <c r="S3475" s="60" t="e">
        <f>VLOOKUP(D3475,'ALL SITES DOWN'!D:D,1,0)</f>
        <v>#N/A</v>
      </c>
    </row>
    <row r="3476" spans="19:19" x14ac:dyDescent="0.3">
      <c r="S3476" s="60" t="e">
        <f>VLOOKUP(D3476,'ALL SITES DOWN'!D:D,1,0)</f>
        <v>#N/A</v>
      </c>
    </row>
    <row r="3477" spans="19:19" x14ac:dyDescent="0.3">
      <c r="S3477" s="60" t="e">
        <f>VLOOKUP(D3477,'ALL SITES DOWN'!D:D,1,0)</f>
        <v>#N/A</v>
      </c>
    </row>
    <row r="3478" spans="19:19" x14ac:dyDescent="0.3">
      <c r="S3478" s="60" t="e">
        <f>VLOOKUP(D3478,'ALL SITES DOWN'!D:D,1,0)</f>
        <v>#N/A</v>
      </c>
    </row>
    <row r="3479" spans="19:19" x14ac:dyDescent="0.3">
      <c r="S3479" s="60" t="e">
        <f>VLOOKUP(D3479,'ALL SITES DOWN'!D:D,1,0)</f>
        <v>#N/A</v>
      </c>
    </row>
    <row r="3480" spans="19:19" x14ac:dyDescent="0.3">
      <c r="S3480" s="60" t="e">
        <f>VLOOKUP(D3480,'ALL SITES DOWN'!D:D,1,0)</f>
        <v>#N/A</v>
      </c>
    </row>
    <row r="3481" spans="19:19" x14ac:dyDescent="0.3">
      <c r="S3481" s="60" t="e">
        <f>VLOOKUP(D3481,'ALL SITES DOWN'!D:D,1,0)</f>
        <v>#N/A</v>
      </c>
    </row>
    <row r="3482" spans="19:19" x14ac:dyDescent="0.3">
      <c r="S3482" s="60" t="e">
        <f>VLOOKUP(D3482,'ALL SITES DOWN'!D:D,1,0)</f>
        <v>#N/A</v>
      </c>
    </row>
    <row r="3483" spans="19:19" x14ac:dyDescent="0.3">
      <c r="S3483" s="60" t="e">
        <f>VLOOKUP(D3483,'ALL SITES DOWN'!D:D,1,0)</f>
        <v>#N/A</v>
      </c>
    </row>
    <row r="3484" spans="19:19" x14ac:dyDescent="0.3">
      <c r="S3484" s="60" t="e">
        <f>VLOOKUP(D3484,'ALL SITES DOWN'!D:D,1,0)</f>
        <v>#N/A</v>
      </c>
    </row>
    <row r="3485" spans="19:19" x14ac:dyDescent="0.3">
      <c r="S3485" s="60" t="e">
        <f>VLOOKUP(D3485,'ALL SITES DOWN'!D:D,1,0)</f>
        <v>#N/A</v>
      </c>
    </row>
    <row r="3486" spans="19:19" x14ac:dyDescent="0.3">
      <c r="S3486" s="60" t="e">
        <f>VLOOKUP(D3486,'ALL SITES DOWN'!D:D,1,0)</f>
        <v>#N/A</v>
      </c>
    </row>
    <row r="3487" spans="19:19" x14ac:dyDescent="0.3">
      <c r="S3487" s="60" t="e">
        <f>VLOOKUP(D3487,'ALL SITES DOWN'!D:D,1,0)</f>
        <v>#N/A</v>
      </c>
    </row>
    <row r="3488" spans="19:19" x14ac:dyDescent="0.3">
      <c r="S3488" s="60" t="e">
        <f>VLOOKUP(D3488,'ALL SITES DOWN'!D:D,1,0)</f>
        <v>#N/A</v>
      </c>
    </row>
    <row r="3489" spans="19:19" x14ac:dyDescent="0.3">
      <c r="S3489" s="60" t="e">
        <f>VLOOKUP(D3489,'ALL SITES DOWN'!D:D,1,0)</f>
        <v>#N/A</v>
      </c>
    </row>
    <row r="3490" spans="19:19" x14ac:dyDescent="0.3">
      <c r="S3490" s="60" t="e">
        <f>VLOOKUP(D3490,'ALL SITES DOWN'!D:D,1,0)</f>
        <v>#N/A</v>
      </c>
    </row>
    <row r="3491" spans="19:19" x14ac:dyDescent="0.3">
      <c r="S3491" s="60" t="e">
        <f>VLOOKUP(D3491,'ALL SITES DOWN'!D:D,1,0)</f>
        <v>#N/A</v>
      </c>
    </row>
    <row r="3492" spans="19:19" x14ac:dyDescent="0.3">
      <c r="S3492" s="60" t="e">
        <f>VLOOKUP(D3492,'ALL SITES DOWN'!D:D,1,0)</f>
        <v>#N/A</v>
      </c>
    </row>
    <row r="3493" spans="19:19" x14ac:dyDescent="0.3">
      <c r="S3493" s="60" t="e">
        <f>VLOOKUP(D3493,'ALL SITES DOWN'!D:D,1,0)</f>
        <v>#N/A</v>
      </c>
    </row>
    <row r="3494" spans="19:19" x14ac:dyDescent="0.3">
      <c r="S3494" s="60" t="e">
        <f>VLOOKUP(D3494,'ALL SITES DOWN'!D:D,1,0)</f>
        <v>#N/A</v>
      </c>
    </row>
    <row r="3495" spans="19:19" x14ac:dyDescent="0.3">
      <c r="S3495" s="60" t="e">
        <f>VLOOKUP(D3495,'ALL SITES DOWN'!D:D,1,0)</f>
        <v>#N/A</v>
      </c>
    </row>
    <row r="3496" spans="19:19" x14ac:dyDescent="0.3">
      <c r="S3496" s="60" t="e">
        <f>VLOOKUP(D3496,'ALL SITES DOWN'!D:D,1,0)</f>
        <v>#N/A</v>
      </c>
    </row>
    <row r="3497" spans="19:19" x14ac:dyDescent="0.3">
      <c r="S3497" s="60" t="e">
        <f>VLOOKUP(D3497,'ALL SITES DOWN'!D:D,1,0)</f>
        <v>#N/A</v>
      </c>
    </row>
    <row r="3498" spans="19:19" x14ac:dyDescent="0.3">
      <c r="S3498" s="60" t="e">
        <f>VLOOKUP(D3498,'ALL SITES DOWN'!D:D,1,0)</f>
        <v>#N/A</v>
      </c>
    </row>
    <row r="3499" spans="19:19" x14ac:dyDescent="0.3">
      <c r="S3499" s="60" t="e">
        <f>VLOOKUP(D3499,'ALL SITES DOWN'!D:D,1,0)</f>
        <v>#N/A</v>
      </c>
    </row>
    <row r="3500" spans="19:19" x14ac:dyDescent="0.3">
      <c r="S3500" s="60" t="e">
        <f>VLOOKUP(D3500,'ALL SITES DOWN'!D:D,1,0)</f>
        <v>#N/A</v>
      </c>
    </row>
    <row r="3501" spans="19:19" x14ac:dyDescent="0.3">
      <c r="S3501" s="60" t="e">
        <f>VLOOKUP(D3501,'ALL SITES DOWN'!D:D,1,0)</f>
        <v>#N/A</v>
      </c>
    </row>
    <row r="3502" spans="19:19" x14ac:dyDescent="0.3">
      <c r="S3502" s="60" t="e">
        <f>VLOOKUP(D3502,'ALL SITES DOWN'!D:D,1,0)</f>
        <v>#N/A</v>
      </c>
    </row>
    <row r="3503" spans="19:19" x14ac:dyDescent="0.3">
      <c r="S3503" s="60" t="e">
        <f>VLOOKUP(D3503,'ALL SITES DOWN'!D:D,1,0)</f>
        <v>#N/A</v>
      </c>
    </row>
    <row r="3504" spans="19:19" x14ac:dyDescent="0.3">
      <c r="S3504" s="60" t="e">
        <f>VLOOKUP(D3504,'ALL SITES DOWN'!D:D,1,0)</f>
        <v>#N/A</v>
      </c>
    </row>
    <row r="3505" spans="19:19" x14ac:dyDescent="0.3">
      <c r="S3505" s="60" t="e">
        <f>VLOOKUP(D3505,'ALL SITES DOWN'!D:D,1,0)</f>
        <v>#N/A</v>
      </c>
    </row>
    <row r="3506" spans="19:19" x14ac:dyDescent="0.3">
      <c r="S3506" s="60" t="e">
        <f>VLOOKUP(D3506,'ALL SITES DOWN'!D:D,1,0)</f>
        <v>#N/A</v>
      </c>
    </row>
    <row r="3507" spans="19:19" x14ac:dyDescent="0.3">
      <c r="S3507" s="60" t="e">
        <f>VLOOKUP(D3507,'ALL SITES DOWN'!D:D,1,0)</f>
        <v>#N/A</v>
      </c>
    </row>
    <row r="3508" spans="19:19" x14ac:dyDescent="0.3">
      <c r="S3508" s="60" t="e">
        <f>VLOOKUP(D3508,'ALL SITES DOWN'!D:D,1,0)</f>
        <v>#N/A</v>
      </c>
    </row>
    <row r="3509" spans="19:19" x14ac:dyDescent="0.3">
      <c r="S3509" s="60" t="e">
        <f>VLOOKUP(D3509,'ALL SITES DOWN'!D:D,1,0)</f>
        <v>#N/A</v>
      </c>
    </row>
    <row r="3510" spans="19:19" x14ac:dyDescent="0.3">
      <c r="S3510" s="60" t="e">
        <f>VLOOKUP(D3510,'ALL SITES DOWN'!D:D,1,0)</f>
        <v>#N/A</v>
      </c>
    </row>
    <row r="3511" spans="19:19" x14ac:dyDescent="0.3">
      <c r="S3511" s="60" t="e">
        <f>VLOOKUP(D3511,'ALL SITES DOWN'!D:D,1,0)</f>
        <v>#N/A</v>
      </c>
    </row>
    <row r="3512" spans="19:19" x14ac:dyDescent="0.3">
      <c r="S3512" s="60" t="e">
        <f>VLOOKUP(D3512,'ALL SITES DOWN'!D:D,1,0)</f>
        <v>#N/A</v>
      </c>
    </row>
    <row r="3513" spans="19:19" x14ac:dyDescent="0.3">
      <c r="S3513" s="60" t="e">
        <f>VLOOKUP(D3513,'ALL SITES DOWN'!D:D,1,0)</f>
        <v>#N/A</v>
      </c>
    </row>
    <row r="3514" spans="19:19" x14ac:dyDescent="0.3">
      <c r="S3514" s="60" t="e">
        <f>VLOOKUP(D3514,'ALL SITES DOWN'!D:D,1,0)</f>
        <v>#N/A</v>
      </c>
    </row>
    <row r="3515" spans="19:19" x14ac:dyDescent="0.3">
      <c r="S3515" s="60" t="e">
        <f>VLOOKUP(D3515,'ALL SITES DOWN'!D:D,1,0)</f>
        <v>#N/A</v>
      </c>
    </row>
    <row r="3516" spans="19:19" x14ac:dyDescent="0.3">
      <c r="S3516" s="60" t="e">
        <f>VLOOKUP(D3516,'ALL SITES DOWN'!D:D,1,0)</f>
        <v>#N/A</v>
      </c>
    </row>
    <row r="3517" spans="19:19" x14ac:dyDescent="0.3">
      <c r="S3517" s="60" t="e">
        <f>VLOOKUP(D3517,'ALL SITES DOWN'!D:D,1,0)</f>
        <v>#N/A</v>
      </c>
    </row>
    <row r="3518" spans="19:19" x14ac:dyDescent="0.3">
      <c r="S3518" s="60" t="e">
        <f>VLOOKUP(D3518,'ALL SITES DOWN'!D:D,1,0)</f>
        <v>#N/A</v>
      </c>
    </row>
    <row r="3519" spans="19:19" x14ac:dyDescent="0.3">
      <c r="S3519" s="60" t="e">
        <f>VLOOKUP(D3519,'ALL SITES DOWN'!D:D,1,0)</f>
        <v>#N/A</v>
      </c>
    </row>
    <row r="3520" spans="19:19" x14ac:dyDescent="0.3">
      <c r="S3520" s="60" t="e">
        <f>VLOOKUP(D3520,'ALL SITES DOWN'!D:D,1,0)</f>
        <v>#N/A</v>
      </c>
    </row>
    <row r="3521" spans="19:19" x14ac:dyDescent="0.3">
      <c r="S3521" s="60" t="e">
        <f>VLOOKUP(D3521,'ALL SITES DOWN'!D:D,1,0)</f>
        <v>#N/A</v>
      </c>
    </row>
    <row r="3522" spans="19:19" x14ac:dyDescent="0.3">
      <c r="S3522" s="60" t="e">
        <f>VLOOKUP(D3522,'ALL SITES DOWN'!D:D,1,0)</f>
        <v>#N/A</v>
      </c>
    </row>
    <row r="3523" spans="19:19" x14ac:dyDescent="0.3">
      <c r="S3523" s="60" t="e">
        <f>VLOOKUP(D3523,'ALL SITES DOWN'!D:D,1,0)</f>
        <v>#N/A</v>
      </c>
    </row>
    <row r="3524" spans="19:19" x14ac:dyDescent="0.3">
      <c r="S3524" s="60" t="e">
        <f>VLOOKUP(D3524,'ALL SITES DOWN'!D:D,1,0)</f>
        <v>#N/A</v>
      </c>
    </row>
    <row r="3525" spans="19:19" x14ac:dyDescent="0.3">
      <c r="S3525" s="60" t="e">
        <f>VLOOKUP(D3525,'ALL SITES DOWN'!D:D,1,0)</f>
        <v>#N/A</v>
      </c>
    </row>
    <row r="3526" spans="19:19" x14ac:dyDescent="0.3">
      <c r="S3526" s="60" t="e">
        <f>VLOOKUP(D3526,'ALL SITES DOWN'!D:D,1,0)</f>
        <v>#N/A</v>
      </c>
    </row>
    <row r="3527" spans="19:19" x14ac:dyDescent="0.3">
      <c r="S3527" s="60" t="e">
        <f>VLOOKUP(D3527,'ALL SITES DOWN'!D:D,1,0)</f>
        <v>#N/A</v>
      </c>
    </row>
    <row r="3528" spans="19:19" x14ac:dyDescent="0.3">
      <c r="S3528" s="60" t="e">
        <f>VLOOKUP(D3528,'ALL SITES DOWN'!D:D,1,0)</f>
        <v>#N/A</v>
      </c>
    </row>
    <row r="3529" spans="19:19" x14ac:dyDescent="0.3">
      <c r="S3529" s="60" t="e">
        <f>VLOOKUP(D3529,'ALL SITES DOWN'!D:D,1,0)</f>
        <v>#N/A</v>
      </c>
    </row>
    <row r="3530" spans="19:19" x14ac:dyDescent="0.3">
      <c r="S3530" s="60" t="e">
        <f>VLOOKUP(D3530,'ALL SITES DOWN'!D:D,1,0)</f>
        <v>#N/A</v>
      </c>
    </row>
    <row r="3531" spans="19:19" x14ac:dyDescent="0.3">
      <c r="S3531" s="60" t="e">
        <f>VLOOKUP(D3531,'ALL SITES DOWN'!D:D,1,0)</f>
        <v>#N/A</v>
      </c>
    </row>
    <row r="3532" spans="19:19" x14ac:dyDescent="0.3">
      <c r="S3532" s="60" t="e">
        <f>VLOOKUP(D3532,'ALL SITES DOWN'!D:D,1,0)</f>
        <v>#N/A</v>
      </c>
    </row>
    <row r="3533" spans="19:19" x14ac:dyDescent="0.3">
      <c r="S3533" s="60" t="e">
        <f>VLOOKUP(D3533,'ALL SITES DOWN'!D:D,1,0)</f>
        <v>#N/A</v>
      </c>
    </row>
    <row r="3534" spans="19:19" x14ac:dyDescent="0.3">
      <c r="S3534" s="60" t="e">
        <f>VLOOKUP(D3534,'ALL SITES DOWN'!D:D,1,0)</f>
        <v>#N/A</v>
      </c>
    </row>
    <row r="3535" spans="19:19" x14ac:dyDescent="0.3">
      <c r="S3535" s="60" t="e">
        <f>VLOOKUP(D3535,'ALL SITES DOWN'!D:D,1,0)</f>
        <v>#N/A</v>
      </c>
    </row>
    <row r="3536" spans="19:19" x14ac:dyDescent="0.3">
      <c r="S3536" s="60" t="e">
        <f>VLOOKUP(D3536,'ALL SITES DOWN'!D:D,1,0)</f>
        <v>#N/A</v>
      </c>
    </row>
    <row r="3537" spans="19:19" x14ac:dyDescent="0.3">
      <c r="S3537" s="60" t="e">
        <f>VLOOKUP(D3537,'ALL SITES DOWN'!D:D,1,0)</f>
        <v>#N/A</v>
      </c>
    </row>
    <row r="3538" spans="19:19" x14ac:dyDescent="0.3">
      <c r="S3538" s="60" t="e">
        <f>VLOOKUP(D3538,'ALL SITES DOWN'!D:D,1,0)</f>
        <v>#N/A</v>
      </c>
    </row>
    <row r="3539" spans="19:19" x14ac:dyDescent="0.3">
      <c r="S3539" s="60" t="e">
        <f>VLOOKUP(D3539,'ALL SITES DOWN'!D:D,1,0)</f>
        <v>#N/A</v>
      </c>
    </row>
    <row r="3540" spans="19:19" x14ac:dyDescent="0.3">
      <c r="S3540" s="60" t="e">
        <f>VLOOKUP(D3540,'ALL SITES DOWN'!D:D,1,0)</f>
        <v>#N/A</v>
      </c>
    </row>
    <row r="3541" spans="19:19" x14ac:dyDescent="0.3">
      <c r="S3541" s="60" t="e">
        <f>VLOOKUP(D3541,'ALL SITES DOWN'!D:D,1,0)</f>
        <v>#N/A</v>
      </c>
    </row>
    <row r="3542" spans="19:19" x14ac:dyDescent="0.3">
      <c r="S3542" s="60" t="e">
        <f>VLOOKUP(D3542,'ALL SITES DOWN'!D:D,1,0)</f>
        <v>#N/A</v>
      </c>
    </row>
    <row r="3543" spans="19:19" x14ac:dyDescent="0.3">
      <c r="S3543" s="60" t="e">
        <f>VLOOKUP(D3543,'ALL SITES DOWN'!D:D,1,0)</f>
        <v>#N/A</v>
      </c>
    </row>
    <row r="3544" spans="19:19" x14ac:dyDescent="0.3">
      <c r="S3544" s="60" t="e">
        <f>VLOOKUP(D3544,'ALL SITES DOWN'!D:D,1,0)</f>
        <v>#N/A</v>
      </c>
    </row>
    <row r="3545" spans="19:19" x14ac:dyDescent="0.3">
      <c r="S3545" s="60" t="e">
        <f>VLOOKUP(D3545,'ALL SITES DOWN'!D:D,1,0)</f>
        <v>#N/A</v>
      </c>
    </row>
    <row r="3546" spans="19:19" x14ac:dyDescent="0.3">
      <c r="S3546" s="60" t="e">
        <f>VLOOKUP(D3546,'ALL SITES DOWN'!D:D,1,0)</f>
        <v>#N/A</v>
      </c>
    </row>
    <row r="3547" spans="19:19" x14ac:dyDescent="0.3">
      <c r="S3547" s="60" t="e">
        <f>VLOOKUP(D3547,'ALL SITES DOWN'!D:D,1,0)</f>
        <v>#N/A</v>
      </c>
    </row>
    <row r="3548" spans="19:19" x14ac:dyDescent="0.3">
      <c r="S3548" s="60" t="e">
        <f>VLOOKUP(D3548,'ALL SITES DOWN'!D:D,1,0)</f>
        <v>#N/A</v>
      </c>
    </row>
    <row r="3549" spans="19:19" x14ac:dyDescent="0.3">
      <c r="S3549" s="60" t="e">
        <f>VLOOKUP(D3549,'ALL SITES DOWN'!D:D,1,0)</f>
        <v>#N/A</v>
      </c>
    </row>
    <row r="3550" spans="19:19" x14ac:dyDescent="0.3">
      <c r="S3550" s="60" t="e">
        <f>VLOOKUP(D3550,'ALL SITES DOWN'!D:D,1,0)</f>
        <v>#N/A</v>
      </c>
    </row>
    <row r="3551" spans="19:19" x14ac:dyDescent="0.3">
      <c r="S3551" s="60" t="e">
        <f>VLOOKUP(D3551,'ALL SITES DOWN'!D:D,1,0)</f>
        <v>#N/A</v>
      </c>
    </row>
    <row r="3552" spans="19:19" x14ac:dyDescent="0.3">
      <c r="S3552" s="60" t="e">
        <f>VLOOKUP(D3552,'ALL SITES DOWN'!D:D,1,0)</f>
        <v>#N/A</v>
      </c>
    </row>
    <row r="3553" spans="19:19" x14ac:dyDescent="0.3">
      <c r="S3553" s="60" t="e">
        <f>VLOOKUP(D3553,'ALL SITES DOWN'!D:D,1,0)</f>
        <v>#N/A</v>
      </c>
    </row>
    <row r="3554" spans="19:19" x14ac:dyDescent="0.3">
      <c r="S3554" s="60" t="e">
        <f>VLOOKUP(D3554,'ALL SITES DOWN'!D:D,1,0)</f>
        <v>#N/A</v>
      </c>
    </row>
    <row r="3555" spans="19:19" x14ac:dyDescent="0.3">
      <c r="S3555" s="60" t="e">
        <f>VLOOKUP(D3555,'ALL SITES DOWN'!D:D,1,0)</f>
        <v>#N/A</v>
      </c>
    </row>
    <row r="3556" spans="19:19" x14ac:dyDescent="0.3">
      <c r="S3556" s="60" t="e">
        <f>VLOOKUP(D3556,'ALL SITES DOWN'!D:D,1,0)</f>
        <v>#N/A</v>
      </c>
    </row>
    <row r="3557" spans="19:19" x14ac:dyDescent="0.3">
      <c r="S3557" s="60" t="e">
        <f>VLOOKUP(D3557,'ALL SITES DOWN'!D:D,1,0)</f>
        <v>#N/A</v>
      </c>
    </row>
    <row r="3558" spans="19:19" x14ac:dyDescent="0.3">
      <c r="S3558" s="60" t="e">
        <f>VLOOKUP(D3558,'ALL SITES DOWN'!D:D,1,0)</f>
        <v>#N/A</v>
      </c>
    </row>
    <row r="3559" spans="19:19" x14ac:dyDescent="0.3">
      <c r="S3559" s="60" t="e">
        <f>VLOOKUP(D3559,'ALL SITES DOWN'!D:D,1,0)</f>
        <v>#N/A</v>
      </c>
    </row>
    <row r="3560" spans="19:19" x14ac:dyDescent="0.3">
      <c r="S3560" s="60" t="e">
        <f>VLOOKUP(D3560,'ALL SITES DOWN'!D:D,1,0)</f>
        <v>#N/A</v>
      </c>
    </row>
    <row r="3561" spans="19:19" x14ac:dyDescent="0.3">
      <c r="S3561" s="60" t="e">
        <f>VLOOKUP(D3561,'ALL SITES DOWN'!D:D,1,0)</f>
        <v>#N/A</v>
      </c>
    </row>
    <row r="3562" spans="19:19" x14ac:dyDescent="0.3">
      <c r="S3562" s="60" t="e">
        <f>VLOOKUP(D3562,'ALL SITES DOWN'!D:D,1,0)</f>
        <v>#N/A</v>
      </c>
    </row>
    <row r="3563" spans="19:19" x14ac:dyDescent="0.3">
      <c r="S3563" s="60" t="e">
        <f>VLOOKUP(D3563,'ALL SITES DOWN'!D:D,1,0)</f>
        <v>#N/A</v>
      </c>
    </row>
    <row r="3564" spans="19:19" x14ac:dyDescent="0.3">
      <c r="S3564" s="60" t="e">
        <f>VLOOKUP(D3564,'ALL SITES DOWN'!D:D,1,0)</f>
        <v>#N/A</v>
      </c>
    </row>
    <row r="3565" spans="19:19" x14ac:dyDescent="0.3">
      <c r="S3565" s="60" t="e">
        <f>VLOOKUP(D3565,'ALL SITES DOWN'!D:D,1,0)</f>
        <v>#N/A</v>
      </c>
    </row>
    <row r="3566" spans="19:19" x14ac:dyDescent="0.3">
      <c r="S3566" s="60" t="e">
        <f>VLOOKUP(D3566,'ALL SITES DOWN'!D:D,1,0)</f>
        <v>#N/A</v>
      </c>
    </row>
    <row r="3567" spans="19:19" x14ac:dyDescent="0.3">
      <c r="S3567" s="60" t="e">
        <f>VLOOKUP(D3567,'ALL SITES DOWN'!D:D,1,0)</f>
        <v>#N/A</v>
      </c>
    </row>
    <row r="3568" spans="19:19" x14ac:dyDescent="0.3">
      <c r="S3568" s="60" t="e">
        <f>VLOOKUP(D3568,'ALL SITES DOWN'!D:D,1,0)</f>
        <v>#N/A</v>
      </c>
    </row>
    <row r="3569" spans="19:19" x14ac:dyDescent="0.3">
      <c r="S3569" s="60" t="e">
        <f>VLOOKUP(D3569,'ALL SITES DOWN'!D:D,1,0)</f>
        <v>#N/A</v>
      </c>
    </row>
    <row r="3570" spans="19:19" x14ac:dyDescent="0.3">
      <c r="S3570" s="60" t="e">
        <f>VLOOKUP(D3570,'ALL SITES DOWN'!D:D,1,0)</f>
        <v>#N/A</v>
      </c>
    </row>
    <row r="3571" spans="19:19" x14ac:dyDescent="0.3">
      <c r="S3571" s="60" t="e">
        <f>VLOOKUP(D3571,'ALL SITES DOWN'!D:D,1,0)</f>
        <v>#N/A</v>
      </c>
    </row>
    <row r="3572" spans="19:19" x14ac:dyDescent="0.3">
      <c r="S3572" s="60" t="e">
        <f>VLOOKUP(D3572,'ALL SITES DOWN'!D:D,1,0)</f>
        <v>#N/A</v>
      </c>
    </row>
    <row r="3573" spans="19:19" x14ac:dyDescent="0.3">
      <c r="S3573" s="60" t="e">
        <f>VLOOKUP(D3573,'ALL SITES DOWN'!D:D,1,0)</f>
        <v>#N/A</v>
      </c>
    </row>
    <row r="3574" spans="19:19" x14ac:dyDescent="0.3">
      <c r="S3574" s="60" t="e">
        <f>VLOOKUP(D3574,'ALL SITES DOWN'!D:D,1,0)</f>
        <v>#N/A</v>
      </c>
    </row>
    <row r="3575" spans="19:19" x14ac:dyDescent="0.3">
      <c r="S3575" s="60" t="e">
        <f>VLOOKUP(D3575,'ALL SITES DOWN'!D:D,1,0)</f>
        <v>#N/A</v>
      </c>
    </row>
    <row r="3576" spans="19:19" x14ac:dyDescent="0.3">
      <c r="S3576" s="60" t="e">
        <f>VLOOKUP(D3576,'ALL SITES DOWN'!D:D,1,0)</f>
        <v>#N/A</v>
      </c>
    </row>
    <row r="3577" spans="19:19" x14ac:dyDescent="0.3">
      <c r="S3577" s="60" t="e">
        <f>VLOOKUP(D3577,'ALL SITES DOWN'!D:D,1,0)</f>
        <v>#N/A</v>
      </c>
    </row>
    <row r="3578" spans="19:19" x14ac:dyDescent="0.3">
      <c r="S3578" s="60" t="e">
        <f>VLOOKUP(D3578,'ALL SITES DOWN'!D:D,1,0)</f>
        <v>#N/A</v>
      </c>
    </row>
    <row r="3579" spans="19:19" x14ac:dyDescent="0.3">
      <c r="S3579" s="60" t="e">
        <f>VLOOKUP(D3579,'ALL SITES DOWN'!D:D,1,0)</f>
        <v>#N/A</v>
      </c>
    </row>
    <row r="3580" spans="19:19" x14ac:dyDescent="0.3">
      <c r="S3580" s="60" t="e">
        <f>VLOOKUP(D3580,'ALL SITES DOWN'!D:D,1,0)</f>
        <v>#N/A</v>
      </c>
    </row>
    <row r="3581" spans="19:19" x14ac:dyDescent="0.3">
      <c r="S3581" s="60" t="e">
        <f>VLOOKUP(D3581,'ALL SITES DOWN'!D:D,1,0)</f>
        <v>#N/A</v>
      </c>
    </row>
    <row r="3582" spans="19:19" x14ac:dyDescent="0.3">
      <c r="S3582" s="60" t="e">
        <f>VLOOKUP(D3582,'ALL SITES DOWN'!D:D,1,0)</f>
        <v>#N/A</v>
      </c>
    </row>
    <row r="3583" spans="19:19" x14ac:dyDescent="0.3">
      <c r="S3583" s="60" t="e">
        <f>VLOOKUP(D3583,'ALL SITES DOWN'!D:D,1,0)</f>
        <v>#N/A</v>
      </c>
    </row>
    <row r="3584" spans="19:19" x14ac:dyDescent="0.3">
      <c r="S3584" s="60" t="e">
        <f>VLOOKUP(D3584,'ALL SITES DOWN'!D:D,1,0)</f>
        <v>#N/A</v>
      </c>
    </row>
    <row r="3585" spans="19:19" x14ac:dyDescent="0.3">
      <c r="S3585" s="60" t="e">
        <f>VLOOKUP(D3585,'ALL SITES DOWN'!D:D,1,0)</f>
        <v>#N/A</v>
      </c>
    </row>
    <row r="3586" spans="19:19" x14ac:dyDescent="0.3">
      <c r="S3586" s="60" t="e">
        <f>VLOOKUP(D3586,'ALL SITES DOWN'!D:D,1,0)</f>
        <v>#N/A</v>
      </c>
    </row>
    <row r="3587" spans="19:19" x14ac:dyDescent="0.3">
      <c r="S3587" s="60" t="e">
        <f>VLOOKUP(D3587,'ALL SITES DOWN'!D:D,1,0)</f>
        <v>#N/A</v>
      </c>
    </row>
    <row r="3588" spans="19:19" x14ac:dyDescent="0.3">
      <c r="S3588" s="60" t="e">
        <f>VLOOKUP(D3588,'ALL SITES DOWN'!D:D,1,0)</f>
        <v>#N/A</v>
      </c>
    </row>
    <row r="3589" spans="19:19" x14ac:dyDescent="0.3">
      <c r="S3589" s="60" t="e">
        <f>VLOOKUP(D3589,'ALL SITES DOWN'!D:D,1,0)</f>
        <v>#N/A</v>
      </c>
    </row>
    <row r="3590" spans="19:19" x14ac:dyDescent="0.3">
      <c r="S3590" s="60" t="e">
        <f>VLOOKUP(D3590,'ALL SITES DOWN'!D:D,1,0)</f>
        <v>#N/A</v>
      </c>
    </row>
    <row r="3591" spans="19:19" x14ac:dyDescent="0.3">
      <c r="S3591" s="60" t="e">
        <f>VLOOKUP(D3591,'ALL SITES DOWN'!D:D,1,0)</f>
        <v>#N/A</v>
      </c>
    </row>
    <row r="3592" spans="19:19" x14ac:dyDescent="0.3">
      <c r="S3592" s="60" t="e">
        <f>VLOOKUP(D3592,'ALL SITES DOWN'!D:D,1,0)</f>
        <v>#N/A</v>
      </c>
    </row>
    <row r="3593" spans="19:19" x14ac:dyDescent="0.3">
      <c r="S3593" s="60" t="e">
        <f>VLOOKUP(D3593,'ALL SITES DOWN'!D:D,1,0)</f>
        <v>#N/A</v>
      </c>
    </row>
    <row r="3594" spans="19:19" x14ac:dyDescent="0.3">
      <c r="S3594" s="60" t="e">
        <f>VLOOKUP(D3594,'ALL SITES DOWN'!D:D,1,0)</f>
        <v>#N/A</v>
      </c>
    </row>
    <row r="3595" spans="19:19" x14ac:dyDescent="0.3">
      <c r="S3595" s="60" t="e">
        <f>VLOOKUP(D3595,'ALL SITES DOWN'!D:D,1,0)</f>
        <v>#N/A</v>
      </c>
    </row>
    <row r="3596" spans="19:19" x14ac:dyDescent="0.3">
      <c r="S3596" s="60" t="e">
        <f>VLOOKUP(D3596,'ALL SITES DOWN'!D:D,1,0)</f>
        <v>#N/A</v>
      </c>
    </row>
    <row r="3597" spans="19:19" x14ac:dyDescent="0.3">
      <c r="S3597" s="60" t="e">
        <f>VLOOKUP(D3597,'ALL SITES DOWN'!D:D,1,0)</f>
        <v>#N/A</v>
      </c>
    </row>
    <row r="3598" spans="19:19" x14ac:dyDescent="0.3">
      <c r="S3598" s="60" t="e">
        <f>VLOOKUP(D3598,'ALL SITES DOWN'!D:D,1,0)</f>
        <v>#N/A</v>
      </c>
    </row>
    <row r="3599" spans="19:19" x14ac:dyDescent="0.3">
      <c r="S3599" s="60" t="e">
        <f>VLOOKUP(D3599,'ALL SITES DOWN'!D:D,1,0)</f>
        <v>#N/A</v>
      </c>
    </row>
    <row r="3600" spans="19:19" x14ac:dyDescent="0.3">
      <c r="S3600" s="60" t="e">
        <f>VLOOKUP(D3600,'ALL SITES DOWN'!D:D,1,0)</f>
        <v>#N/A</v>
      </c>
    </row>
    <row r="3601" spans="19:19" x14ac:dyDescent="0.3">
      <c r="S3601" s="60" t="e">
        <f>VLOOKUP(D3601,'ALL SITES DOWN'!D:D,1,0)</f>
        <v>#N/A</v>
      </c>
    </row>
    <row r="3602" spans="19:19" x14ac:dyDescent="0.3">
      <c r="S3602" s="60" t="e">
        <f>VLOOKUP(D3602,'ALL SITES DOWN'!D:D,1,0)</f>
        <v>#N/A</v>
      </c>
    </row>
    <row r="3603" spans="19:19" x14ac:dyDescent="0.3">
      <c r="S3603" s="60" t="e">
        <f>VLOOKUP(D3603,'ALL SITES DOWN'!D:D,1,0)</f>
        <v>#N/A</v>
      </c>
    </row>
    <row r="3604" spans="19:19" x14ac:dyDescent="0.3">
      <c r="S3604" s="60" t="e">
        <f>VLOOKUP(D3604,'ALL SITES DOWN'!D:D,1,0)</f>
        <v>#N/A</v>
      </c>
    </row>
    <row r="3605" spans="19:19" x14ac:dyDescent="0.3">
      <c r="S3605" s="60" t="e">
        <f>VLOOKUP(D3605,'ALL SITES DOWN'!D:D,1,0)</f>
        <v>#N/A</v>
      </c>
    </row>
    <row r="3606" spans="19:19" x14ac:dyDescent="0.3">
      <c r="S3606" s="60" t="e">
        <f>VLOOKUP(D3606,'ALL SITES DOWN'!D:D,1,0)</f>
        <v>#N/A</v>
      </c>
    </row>
    <row r="3607" spans="19:19" x14ac:dyDescent="0.3">
      <c r="S3607" s="60" t="e">
        <f>VLOOKUP(D3607,'ALL SITES DOWN'!D:D,1,0)</f>
        <v>#N/A</v>
      </c>
    </row>
    <row r="3608" spans="19:19" x14ac:dyDescent="0.3">
      <c r="S3608" s="60" t="e">
        <f>VLOOKUP(D3608,'ALL SITES DOWN'!D:D,1,0)</f>
        <v>#N/A</v>
      </c>
    </row>
    <row r="3609" spans="19:19" x14ac:dyDescent="0.3">
      <c r="S3609" s="60" t="e">
        <f>VLOOKUP(D3609,'ALL SITES DOWN'!D:D,1,0)</f>
        <v>#N/A</v>
      </c>
    </row>
    <row r="3610" spans="19:19" x14ac:dyDescent="0.3">
      <c r="S3610" s="60" t="e">
        <f>VLOOKUP(D3610,'ALL SITES DOWN'!D:D,1,0)</f>
        <v>#N/A</v>
      </c>
    </row>
    <row r="3611" spans="19:19" x14ac:dyDescent="0.3">
      <c r="S3611" s="60" t="e">
        <f>VLOOKUP(D3611,'ALL SITES DOWN'!D:D,1,0)</f>
        <v>#N/A</v>
      </c>
    </row>
    <row r="3612" spans="19:19" x14ac:dyDescent="0.3">
      <c r="S3612" s="60" t="e">
        <f>VLOOKUP(D3612,'ALL SITES DOWN'!D:D,1,0)</f>
        <v>#N/A</v>
      </c>
    </row>
    <row r="3613" spans="19:19" x14ac:dyDescent="0.3">
      <c r="S3613" s="60" t="e">
        <f>VLOOKUP(D3613,'ALL SITES DOWN'!D:D,1,0)</f>
        <v>#N/A</v>
      </c>
    </row>
    <row r="3614" spans="19:19" x14ac:dyDescent="0.3">
      <c r="S3614" s="60" t="e">
        <f>VLOOKUP(D3614,'ALL SITES DOWN'!D:D,1,0)</f>
        <v>#N/A</v>
      </c>
    </row>
    <row r="3615" spans="19:19" x14ac:dyDescent="0.3">
      <c r="S3615" s="60" t="e">
        <f>VLOOKUP(D3615,'ALL SITES DOWN'!D:D,1,0)</f>
        <v>#N/A</v>
      </c>
    </row>
    <row r="3616" spans="19:19" x14ac:dyDescent="0.3">
      <c r="S3616" s="60" t="e">
        <f>VLOOKUP(D3616,'ALL SITES DOWN'!D:D,1,0)</f>
        <v>#N/A</v>
      </c>
    </row>
    <row r="3617" spans="19:19" x14ac:dyDescent="0.3">
      <c r="S3617" s="60" t="e">
        <f>VLOOKUP(D3617,'ALL SITES DOWN'!D:D,1,0)</f>
        <v>#N/A</v>
      </c>
    </row>
    <row r="3618" spans="19:19" x14ac:dyDescent="0.3">
      <c r="S3618" s="60" t="e">
        <f>VLOOKUP(D3618,'ALL SITES DOWN'!D:D,1,0)</f>
        <v>#N/A</v>
      </c>
    </row>
    <row r="3619" spans="19:19" x14ac:dyDescent="0.3">
      <c r="S3619" s="60" t="e">
        <f>VLOOKUP(D3619,'ALL SITES DOWN'!D:D,1,0)</f>
        <v>#N/A</v>
      </c>
    </row>
    <row r="3620" spans="19:19" x14ac:dyDescent="0.3">
      <c r="S3620" s="60" t="e">
        <f>VLOOKUP(D3620,'ALL SITES DOWN'!D:D,1,0)</f>
        <v>#N/A</v>
      </c>
    </row>
    <row r="3621" spans="19:19" x14ac:dyDescent="0.3">
      <c r="S3621" s="60" t="e">
        <f>VLOOKUP(D3621,'ALL SITES DOWN'!D:D,1,0)</f>
        <v>#N/A</v>
      </c>
    </row>
    <row r="3622" spans="19:19" x14ac:dyDescent="0.3">
      <c r="S3622" s="60" t="e">
        <f>VLOOKUP(D3622,'ALL SITES DOWN'!D:D,1,0)</f>
        <v>#N/A</v>
      </c>
    </row>
    <row r="3623" spans="19:19" x14ac:dyDescent="0.3">
      <c r="S3623" s="60" t="e">
        <f>VLOOKUP(D3623,'ALL SITES DOWN'!D:D,1,0)</f>
        <v>#N/A</v>
      </c>
    </row>
    <row r="3624" spans="19:19" x14ac:dyDescent="0.3">
      <c r="S3624" s="60" t="e">
        <f>VLOOKUP(D3624,'ALL SITES DOWN'!D:D,1,0)</f>
        <v>#N/A</v>
      </c>
    </row>
    <row r="3625" spans="19:19" x14ac:dyDescent="0.3">
      <c r="S3625" s="60" t="e">
        <f>VLOOKUP(D3625,'ALL SITES DOWN'!D:D,1,0)</f>
        <v>#N/A</v>
      </c>
    </row>
    <row r="3626" spans="19:19" x14ac:dyDescent="0.3">
      <c r="S3626" s="60" t="e">
        <f>VLOOKUP(D3626,'ALL SITES DOWN'!D:D,1,0)</f>
        <v>#N/A</v>
      </c>
    </row>
    <row r="3627" spans="19:19" x14ac:dyDescent="0.3">
      <c r="S3627" s="60" t="e">
        <f>VLOOKUP(D3627,'ALL SITES DOWN'!D:D,1,0)</f>
        <v>#N/A</v>
      </c>
    </row>
    <row r="3628" spans="19:19" x14ac:dyDescent="0.3">
      <c r="S3628" s="60" t="e">
        <f>VLOOKUP(D3628,'ALL SITES DOWN'!D:D,1,0)</f>
        <v>#N/A</v>
      </c>
    </row>
    <row r="3629" spans="19:19" x14ac:dyDescent="0.3">
      <c r="S3629" s="60" t="e">
        <f>VLOOKUP(D3629,'ALL SITES DOWN'!D:D,1,0)</f>
        <v>#N/A</v>
      </c>
    </row>
    <row r="3630" spans="19:19" x14ac:dyDescent="0.3">
      <c r="S3630" s="60" t="e">
        <f>VLOOKUP(D3630,'ALL SITES DOWN'!D:D,1,0)</f>
        <v>#N/A</v>
      </c>
    </row>
    <row r="3631" spans="19:19" x14ac:dyDescent="0.3">
      <c r="S3631" s="60" t="e">
        <f>VLOOKUP(D3631,'ALL SITES DOWN'!D:D,1,0)</f>
        <v>#N/A</v>
      </c>
    </row>
    <row r="3632" spans="19:19" x14ac:dyDescent="0.3">
      <c r="S3632" s="60" t="e">
        <f>VLOOKUP(D3632,'ALL SITES DOWN'!D:D,1,0)</f>
        <v>#N/A</v>
      </c>
    </row>
    <row r="3633" spans="19:19" x14ac:dyDescent="0.3">
      <c r="S3633" s="60" t="e">
        <f>VLOOKUP(D3633,'ALL SITES DOWN'!D:D,1,0)</f>
        <v>#N/A</v>
      </c>
    </row>
    <row r="3634" spans="19:19" x14ac:dyDescent="0.3">
      <c r="S3634" s="60" t="e">
        <f>VLOOKUP(D3634,'ALL SITES DOWN'!D:D,1,0)</f>
        <v>#N/A</v>
      </c>
    </row>
    <row r="3635" spans="19:19" x14ac:dyDescent="0.3">
      <c r="S3635" s="60" t="e">
        <f>VLOOKUP(D3635,'ALL SITES DOWN'!D:D,1,0)</f>
        <v>#N/A</v>
      </c>
    </row>
    <row r="3636" spans="19:19" x14ac:dyDescent="0.3">
      <c r="S3636" s="60" t="e">
        <f>VLOOKUP(D3636,'ALL SITES DOWN'!D:D,1,0)</f>
        <v>#N/A</v>
      </c>
    </row>
    <row r="3637" spans="19:19" x14ac:dyDescent="0.3">
      <c r="S3637" s="60" t="e">
        <f>VLOOKUP(D3637,'ALL SITES DOWN'!D:D,1,0)</f>
        <v>#N/A</v>
      </c>
    </row>
    <row r="3638" spans="19:19" x14ac:dyDescent="0.3">
      <c r="S3638" s="60" t="e">
        <f>VLOOKUP(D3638,'ALL SITES DOWN'!D:D,1,0)</f>
        <v>#N/A</v>
      </c>
    </row>
    <row r="3639" spans="19:19" x14ac:dyDescent="0.3">
      <c r="S3639" s="60" t="e">
        <f>VLOOKUP(D3639,'ALL SITES DOWN'!D:D,1,0)</f>
        <v>#N/A</v>
      </c>
    </row>
    <row r="3640" spans="19:19" x14ac:dyDescent="0.3">
      <c r="S3640" s="60" t="e">
        <f>VLOOKUP(D3640,'ALL SITES DOWN'!D:D,1,0)</f>
        <v>#N/A</v>
      </c>
    </row>
    <row r="3641" spans="19:19" x14ac:dyDescent="0.3">
      <c r="S3641" s="60" t="e">
        <f>VLOOKUP(D3641,'ALL SITES DOWN'!D:D,1,0)</f>
        <v>#N/A</v>
      </c>
    </row>
    <row r="3642" spans="19:19" x14ac:dyDescent="0.3">
      <c r="S3642" s="60" t="e">
        <f>VLOOKUP(D3642,'ALL SITES DOWN'!D:D,1,0)</f>
        <v>#N/A</v>
      </c>
    </row>
    <row r="3643" spans="19:19" x14ac:dyDescent="0.3">
      <c r="S3643" s="60" t="e">
        <f>VLOOKUP(D3643,'ALL SITES DOWN'!D:D,1,0)</f>
        <v>#N/A</v>
      </c>
    </row>
    <row r="3644" spans="19:19" x14ac:dyDescent="0.3">
      <c r="S3644" s="60" t="e">
        <f>VLOOKUP(D3644,'ALL SITES DOWN'!D:D,1,0)</f>
        <v>#N/A</v>
      </c>
    </row>
    <row r="3645" spans="19:19" x14ac:dyDescent="0.3">
      <c r="S3645" s="60" t="e">
        <f>VLOOKUP(D3645,'ALL SITES DOWN'!D:D,1,0)</f>
        <v>#N/A</v>
      </c>
    </row>
    <row r="3646" spans="19:19" x14ac:dyDescent="0.3">
      <c r="S3646" s="60" t="e">
        <f>VLOOKUP(D3646,'ALL SITES DOWN'!D:D,1,0)</f>
        <v>#N/A</v>
      </c>
    </row>
    <row r="3647" spans="19:19" x14ac:dyDescent="0.3">
      <c r="S3647" s="60" t="e">
        <f>VLOOKUP(D3647,'ALL SITES DOWN'!D:D,1,0)</f>
        <v>#N/A</v>
      </c>
    </row>
    <row r="3648" spans="19:19" x14ac:dyDescent="0.3">
      <c r="S3648" s="60" t="e">
        <f>VLOOKUP(D3648,'ALL SITES DOWN'!D:D,1,0)</f>
        <v>#N/A</v>
      </c>
    </row>
    <row r="3649" spans="19:19" x14ac:dyDescent="0.3">
      <c r="S3649" s="60" t="e">
        <f>VLOOKUP(D3649,'ALL SITES DOWN'!D:D,1,0)</f>
        <v>#N/A</v>
      </c>
    </row>
    <row r="3650" spans="19:19" x14ac:dyDescent="0.3">
      <c r="S3650" s="60" t="e">
        <f>VLOOKUP(D3650,'ALL SITES DOWN'!D:D,1,0)</f>
        <v>#N/A</v>
      </c>
    </row>
    <row r="3651" spans="19:19" x14ac:dyDescent="0.3">
      <c r="S3651" s="60" t="e">
        <f>VLOOKUP(D3651,'ALL SITES DOWN'!D:D,1,0)</f>
        <v>#N/A</v>
      </c>
    </row>
    <row r="3652" spans="19:19" x14ac:dyDescent="0.3">
      <c r="S3652" s="60" t="e">
        <f>VLOOKUP(D3652,'ALL SITES DOWN'!D:D,1,0)</f>
        <v>#N/A</v>
      </c>
    </row>
    <row r="3653" spans="19:19" x14ac:dyDescent="0.3">
      <c r="S3653" s="60" t="e">
        <f>VLOOKUP(D3653,'ALL SITES DOWN'!D:D,1,0)</f>
        <v>#N/A</v>
      </c>
    </row>
    <row r="3654" spans="19:19" x14ac:dyDescent="0.3">
      <c r="S3654" s="60" t="e">
        <f>VLOOKUP(D3654,'ALL SITES DOWN'!D:D,1,0)</f>
        <v>#N/A</v>
      </c>
    </row>
    <row r="3655" spans="19:19" x14ac:dyDescent="0.3">
      <c r="S3655" s="60" t="e">
        <f>VLOOKUP(D3655,'ALL SITES DOWN'!D:D,1,0)</f>
        <v>#N/A</v>
      </c>
    </row>
    <row r="3656" spans="19:19" x14ac:dyDescent="0.3">
      <c r="S3656" s="60" t="e">
        <f>VLOOKUP(D3656,'ALL SITES DOWN'!D:D,1,0)</f>
        <v>#N/A</v>
      </c>
    </row>
    <row r="3657" spans="19:19" x14ac:dyDescent="0.3">
      <c r="S3657" s="60" t="e">
        <f>VLOOKUP(D3657,'ALL SITES DOWN'!D:D,1,0)</f>
        <v>#N/A</v>
      </c>
    </row>
    <row r="3658" spans="19:19" x14ac:dyDescent="0.3">
      <c r="S3658" s="60" t="e">
        <f>VLOOKUP(D3658,'ALL SITES DOWN'!D:D,1,0)</f>
        <v>#N/A</v>
      </c>
    </row>
    <row r="3659" spans="19:19" x14ac:dyDescent="0.3">
      <c r="S3659" s="60" t="e">
        <f>VLOOKUP(D3659,'ALL SITES DOWN'!D:D,1,0)</f>
        <v>#N/A</v>
      </c>
    </row>
    <row r="3660" spans="19:19" x14ac:dyDescent="0.3">
      <c r="S3660" s="60" t="e">
        <f>VLOOKUP(D3660,'ALL SITES DOWN'!D:D,1,0)</f>
        <v>#N/A</v>
      </c>
    </row>
    <row r="3661" spans="19:19" x14ac:dyDescent="0.3">
      <c r="S3661" s="60" t="e">
        <f>VLOOKUP(D3661,'ALL SITES DOWN'!D:D,1,0)</f>
        <v>#N/A</v>
      </c>
    </row>
    <row r="3662" spans="19:19" x14ac:dyDescent="0.3">
      <c r="S3662" s="60" t="e">
        <f>VLOOKUP(D3662,'ALL SITES DOWN'!D:D,1,0)</f>
        <v>#N/A</v>
      </c>
    </row>
    <row r="3663" spans="19:19" x14ac:dyDescent="0.3">
      <c r="S3663" s="60" t="e">
        <f>VLOOKUP(D3663,'ALL SITES DOWN'!D:D,1,0)</f>
        <v>#N/A</v>
      </c>
    </row>
    <row r="3664" spans="19:19" x14ac:dyDescent="0.3">
      <c r="S3664" s="60" t="e">
        <f>VLOOKUP(D3664,'ALL SITES DOWN'!D:D,1,0)</f>
        <v>#N/A</v>
      </c>
    </row>
    <row r="3665" spans="19:19" x14ac:dyDescent="0.3">
      <c r="S3665" s="60" t="e">
        <f>VLOOKUP(D3665,'ALL SITES DOWN'!D:D,1,0)</f>
        <v>#N/A</v>
      </c>
    </row>
    <row r="3666" spans="19:19" x14ac:dyDescent="0.3">
      <c r="S3666" s="60" t="e">
        <f>VLOOKUP(D3666,'ALL SITES DOWN'!D:D,1,0)</f>
        <v>#N/A</v>
      </c>
    </row>
    <row r="3667" spans="19:19" x14ac:dyDescent="0.3">
      <c r="S3667" s="60" t="e">
        <f>VLOOKUP(D3667,'ALL SITES DOWN'!D:D,1,0)</f>
        <v>#N/A</v>
      </c>
    </row>
    <row r="3668" spans="19:19" x14ac:dyDescent="0.3">
      <c r="S3668" s="60" t="e">
        <f>VLOOKUP(D3668,'ALL SITES DOWN'!D:D,1,0)</f>
        <v>#N/A</v>
      </c>
    </row>
    <row r="3669" spans="19:19" x14ac:dyDescent="0.3">
      <c r="S3669" s="60" t="e">
        <f>VLOOKUP(D3669,'ALL SITES DOWN'!D:D,1,0)</f>
        <v>#N/A</v>
      </c>
    </row>
    <row r="3670" spans="19:19" x14ac:dyDescent="0.3">
      <c r="S3670" s="60" t="e">
        <f>VLOOKUP(D3670,'ALL SITES DOWN'!D:D,1,0)</f>
        <v>#N/A</v>
      </c>
    </row>
    <row r="3671" spans="19:19" x14ac:dyDescent="0.3">
      <c r="S3671" s="60" t="e">
        <f>VLOOKUP(D3671,'ALL SITES DOWN'!D:D,1,0)</f>
        <v>#N/A</v>
      </c>
    </row>
    <row r="3672" spans="19:19" x14ac:dyDescent="0.3">
      <c r="S3672" s="60" t="e">
        <f>VLOOKUP(D3672,'ALL SITES DOWN'!D:D,1,0)</f>
        <v>#N/A</v>
      </c>
    </row>
    <row r="3673" spans="19:19" x14ac:dyDescent="0.3">
      <c r="S3673" s="60" t="e">
        <f>VLOOKUP(D3673,'ALL SITES DOWN'!D:D,1,0)</f>
        <v>#N/A</v>
      </c>
    </row>
    <row r="3674" spans="19:19" x14ac:dyDescent="0.3">
      <c r="S3674" s="60" t="e">
        <f>VLOOKUP(D3674,'ALL SITES DOWN'!D:D,1,0)</f>
        <v>#N/A</v>
      </c>
    </row>
    <row r="3675" spans="19:19" x14ac:dyDescent="0.3">
      <c r="S3675" s="60" t="e">
        <f>VLOOKUP(D3675,'ALL SITES DOWN'!D:D,1,0)</f>
        <v>#N/A</v>
      </c>
    </row>
    <row r="3676" spans="19:19" x14ac:dyDescent="0.3">
      <c r="S3676" s="60" t="e">
        <f>VLOOKUP(D3676,'ALL SITES DOWN'!D:D,1,0)</f>
        <v>#N/A</v>
      </c>
    </row>
    <row r="3677" spans="19:19" x14ac:dyDescent="0.3">
      <c r="S3677" s="60" t="e">
        <f>VLOOKUP(D3677,'ALL SITES DOWN'!D:D,1,0)</f>
        <v>#N/A</v>
      </c>
    </row>
    <row r="3678" spans="19:19" x14ac:dyDescent="0.3">
      <c r="S3678" s="60" t="e">
        <f>VLOOKUP(D3678,'ALL SITES DOWN'!D:D,1,0)</f>
        <v>#N/A</v>
      </c>
    </row>
    <row r="3679" spans="19:19" x14ac:dyDescent="0.3">
      <c r="S3679" s="60" t="e">
        <f>VLOOKUP(D3679,'ALL SITES DOWN'!D:D,1,0)</f>
        <v>#N/A</v>
      </c>
    </row>
    <row r="3680" spans="19:19" x14ac:dyDescent="0.3">
      <c r="S3680" s="60" t="e">
        <f>VLOOKUP(D3680,'ALL SITES DOWN'!D:D,1,0)</f>
        <v>#N/A</v>
      </c>
    </row>
    <row r="3681" spans="19:19" x14ac:dyDescent="0.3">
      <c r="S3681" s="60" t="e">
        <f>VLOOKUP(D3681,'ALL SITES DOWN'!D:D,1,0)</f>
        <v>#N/A</v>
      </c>
    </row>
    <row r="3682" spans="19:19" x14ac:dyDescent="0.3">
      <c r="S3682" s="60" t="e">
        <f>VLOOKUP(D3682,'ALL SITES DOWN'!D:D,1,0)</f>
        <v>#N/A</v>
      </c>
    </row>
    <row r="3683" spans="19:19" x14ac:dyDescent="0.3">
      <c r="S3683" s="60" t="e">
        <f>VLOOKUP(D3683,'ALL SITES DOWN'!D:D,1,0)</f>
        <v>#N/A</v>
      </c>
    </row>
    <row r="3684" spans="19:19" x14ac:dyDescent="0.3">
      <c r="S3684" s="60" t="e">
        <f>VLOOKUP(D3684,'ALL SITES DOWN'!D:D,1,0)</f>
        <v>#N/A</v>
      </c>
    </row>
    <row r="3685" spans="19:19" x14ac:dyDescent="0.3">
      <c r="S3685" s="60" t="e">
        <f>VLOOKUP(D3685,'ALL SITES DOWN'!D:D,1,0)</f>
        <v>#N/A</v>
      </c>
    </row>
    <row r="3686" spans="19:19" x14ac:dyDescent="0.3">
      <c r="S3686" s="60" t="e">
        <f>VLOOKUP(D3686,'ALL SITES DOWN'!D:D,1,0)</f>
        <v>#N/A</v>
      </c>
    </row>
    <row r="3687" spans="19:19" x14ac:dyDescent="0.3">
      <c r="S3687" s="60" t="e">
        <f>VLOOKUP(D3687,'ALL SITES DOWN'!D:D,1,0)</f>
        <v>#N/A</v>
      </c>
    </row>
    <row r="3688" spans="19:19" x14ac:dyDescent="0.3">
      <c r="S3688" s="60" t="e">
        <f>VLOOKUP(D3688,'ALL SITES DOWN'!D:D,1,0)</f>
        <v>#N/A</v>
      </c>
    </row>
    <row r="3689" spans="19:19" x14ac:dyDescent="0.3">
      <c r="S3689" s="60" t="e">
        <f>VLOOKUP(D3689,'ALL SITES DOWN'!D:D,1,0)</f>
        <v>#N/A</v>
      </c>
    </row>
    <row r="3690" spans="19:19" x14ac:dyDescent="0.3">
      <c r="S3690" s="60" t="e">
        <f>VLOOKUP(D3690,'ALL SITES DOWN'!D:D,1,0)</f>
        <v>#N/A</v>
      </c>
    </row>
    <row r="3691" spans="19:19" x14ac:dyDescent="0.3">
      <c r="S3691" s="60" t="e">
        <f>VLOOKUP(D3691,'ALL SITES DOWN'!D:D,1,0)</f>
        <v>#N/A</v>
      </c>
    </row>
    <row r="3692" spans="19:19" x14ac:dyDescent="0.3">
      <c r="S3692" s="60" t="e">
        <f>VLOOKUP(D3692,'ALL SITES DOWN'!D:D,1,0)</f>
        <v>#N/A</v>
      </c>
    </row>
    <row r="3693" spans="19:19" x14ac:dyDescent="0.3">
      <c r="S3693" s="60" t="e">
        <f>VLOOKUP(D3693,'ALL SITES DOWN'!D:D,1,0)</f>
        <v>#N/A</v>
      </c>
    </row>
    <row r="3694" spans="19:19" x14ac:dyDescent="0.3">
      <c r="S3694" s="60" t="e">
        <f>VLOOKUP(D3694,'ALL SITES DOWN'!D:D,1,0)</f>
        <v>#N/A</v>
      </c>
    </row>
    <row r="3695" spans="19:19" x14ac:dyDescent="0.3">
      <c r="S3695" s="60" t="e">
        <f>VLOOKUP(D3695,'ALL SITES DOWN'!D:D,1,0)</f>
        <v>#N/A</v>
      </c>
    </row>
    <row r="3696" spans="19:19" x14ac:dyDescent="0.3">
      <c r="S3696" s="60" t="e">
        <f>VLOOKUP(D3696,'ALL SITES DOWN'!D:D,1,0)</f>
        <v>#N/A</v>
      </c>
    </row>
    <row r="3697" spans="19:19" x14ac:dyDescent="0.3">
      <c r="S3697" s="60" t="e">
        <f>VLOOKUP(D3697,'ALL SITES DOWN'!D:D,1,0)</f>
        <v>#N/A</v>
      </c>
    </row>
    <row r="3698" spans="19:19" x14ac:dyDescent="0.3">
      <c r="S3698" s="60" t="e">
        <f>VLOOKUP(D3698,'ALL SITES DOWN'!D:D,1,0)</f>
        <v>#N/A</v>
      </c>
    </row>
    <row r="3699" spans="19:19" x14ac:dyDescent="0.3">
      <c r="S3699" s="60" t="e">
        <f>VLOOKUP(D3699,'ALL SITES DOWN'!D:D,1,0)</f>
        <v>#N/A</v>
      </c>
    </row>
    <row r="3700" spans="19:19" x14ac:dyDescent="0.3">
      <c r="S3700" s="60" t="e">
        <f>VLOOKUP(D3700,'ALL SITES DOWN'!D:D,1,0)</f>
        <v>#N/A</v>
      </c>
    </row>
    <row r="3701" spans="19:19" x14ac:dyDescent="0.3">
      <c r="S3701" s="60" t="e">
        <f>VLOOKUP(D3701,'ALL SITES DOWN'!D:D,1,0)</f>
        <v>#N/A</v>
      </c>
    </row>
    <row r="3702" spans="19:19" x14ac:dyDescent="0.3">
      <c r="S3702" s="60" t="e">
        <f>VLOOKUP(D3702,'ALL SITES DOWN'!D:D,1,0)</f>
        <v>#N/A</v>
      </c>
    </row>
    <row r="3703" spans="19:19" x14ac:dyDescent="0.3">
      <c r="S3703" s="60" t="e">
        <f>VLOOKUP(D3703,'ALL SITES DOWN'!D:D,1,0)</f>
        <v>#N/A</v>
      </c>
    </row>
    <row r="3704" spans="19:19" x14ac:dyDescent="0.3">
      <c r="S3704" s="60" t="e">
        <f>VLOOKUP(D3704,'ALL SITES DOWN'!D:D,1,0)</f>
        <v>#N/A</v>
      </c>
    </row>
    <row r="3705" spans="19:19" x14ac:dyDescent="0.3">
      <c r="S3705" s="60" t="e">
        <f>VLOOKUP(D3705,'ALL SITES DOWN'!D:D,1,0)</f>
        <v>#N/A</v>
      </c>
    </row>
    <row r="3706" spans="19:19" x14ac:dyDescent="0.3">
      <c r="S3706" s="60" t="e">
        <f>VLOOKUP(D3706,'ALL SITES DOWN'!D:D,1,0)</f>
        <v>#N/A</v>
      </c>
    </row>
    <row r="3707" spans="19:19" x14ac:dyDescent="0.3">
      <c r="S3707" s="60" t="e">
        <f>VLOOKUP(D3707,'ALL SITES DOWN'!D:D,1,0)</f>
        <v>#N/A</v>
      </c>
    </row>
    <row r="3708" spans="19:19" x14ac:dyDescent="0.3">
      <c r="S3708" s="60" t="e">
        <f>VLOOKUP(D3708,'ALL SITES DOWN'!D:D,1,0)</f>
        <v>#N/A</v>
      </c>
    </row>
    <row r="3709" spans="19:19" x14ac:dyDescent="0.3">
      <c r="S3709" s="60" t="e">
        <f>VLOOKUP(D3709,'ALL SITES DOWN'!D:D,1,0)</f>
        <v>#N/A</v>
      </c>
    </row>
    <row r="3710" spans="19:19" x14ac:dyDescent="0.3">
      <c r="S3710" s="60" t="e">
        <f>VLOOKUP(D3710,'ALL SITES DOWN'!D:D,1,0)</f>
        <v>#N/A</v>
      </c>
    </row>
    <row r="3711" spans="19:19" x14ac:dyDescent="0.3">
      <c r="S3711" s="60" t="e">
        <f>VLOOKUP(D3711,'ALL SITES DOWN'!D:D,1,0)</f>
        <v>#N/A</v>
      </c>
    </row>
    <row r="3712" spans="19:19" x14ac:dyDescent="0.3">
      <c r="S3712" s="60" t="e">
        <f>VLOOKUP(D3712,'ALL SITES DOWN'!D:D,1,0)</f>
        <v>#N/A</v>
      </c>
    </row>
    <row r="3713" spans="19:19" x14ac:dyDescent="0.3">
      <c r="S3713" s="60" t="e">
        <f>VLOOKUP(D3713,'ALL SITES DOWN'!D:D,1,0)</f>
        <v>#N/A</v>
      </c>
    </row>
    <row r="3714" spans="19:19" x14ac:dyDescent="0.3">
      <c r="S3714" s="60" t="e">
        <f>VLOOKUP(D3714,'ALL SITES DOWN'!D:D,1,0)</f>
        <v>#N/A</v>
      </c>
    </row>
    <row r="3715" spans="19:19" x14ac:dyDescent="0.3">
      <c r="S3715" s="60" t="e">
        <f>VLOOKUP(D3715,'ALL SITES DOWN'!D:D,1,0)</f>
        <v>#N/A</v>
      </c>
    </row>
    <row r="3716" spans="19:19" x14ac:dyDescent="0.3">
      <c r="S3716" s="60" t="e">
        <f>VLOOKUP(D3716,'ALL SITES DOWN'!D:D,1,0)</f>
        <v>#N/A</v>
      </c>
    </row>
    <row r="3717" spans="19:19" x14ac:dyDescent="0.3">
      <c r="S3717" s="60" t="e">
        <f>VLOOKUP(D3717,'ALL SITES DOWN'!D:D,1,0)</f>
        <v>#N/A</v>
      </c>
    </row>
    <row r="3718" spans="19:19" x14ac:dyDescent="0.3">
      <c r="S3718" s="60" t="e">
        <f>VLOOKUP(D3718,'ALL SITES DOWN'!D:D,1,0)</f>
        <v>#N/A</v>
      </c>
    </row>
    <row r="3719" spans="19:19" x14ac:dyDescent="0.3">
      <c r="S3719" s="60" t="e">
        <f>VLOOKUP(D3719,'ALL SITES DOWN'!D:D,1,0)</f>
        <v>#N/A</v>
      </c>
    </row>
    <row r="3720" spans="19:19" x14ac:dyDescent="0.3">
      <c r="S3720" s="60" t="e">
        <f>VLOOKUP(D3720,'ALL SITES DOWN'!D:D,1,0)</f>
        <v>#N/A</v>
      </c>
    </row>
    <row r="3721" spans="19:19" x14ac:dyDescent="0.3">
      <c r="S3721" s="60" t="e">
        <f>VLOOKUP(D3721,'ALL SITES DOWN'!D:D,1,0)</f>
        <v>#N/A</v>
      </c>
    </row>
    <row r="3722" spans="19:19" x14ac:dyDescent="0.3">
      <c r="S3722" s="60" t="e">
        <f>VLOOKUP(D3722,'ALL SITES DOWN'!D:D,1,0)</f>
        <v>#N/A</v>
      </c>
    </row>
    <row r="3723" spans="19:19" x14ac:dyDescent="0.3">
      <c r="S3723" s="60" t="e">
        <f>VLOOKUP(D3723,'ALL SITES DOWN'!D:D,1,0)</f>
        <v>#N/A</v>
      </c>
    </row>
    <row r="3724" spans="19:19" x14ac:dyDescent="0.3">
      <c r="S3724" s="60" t="e">
        <f>VLOOKUP(D3724,'ALL SITES DOWN'!D:D,1,0)</f>
        <v>#N/A</v>
      </c>
    </row>
    <row r="3725" spans="19:19" x14ac:dyDescent="0.3">
      <c r="S3725" s="60" t="e">
        <f>VLOOKUP(D3725,'ALL SITES DOWN'!D:D,1,0)</f>
        <v>#N/A</v>
      </c>
    </row>
    <row r="3726" spans="19:19" x14ac:dyDescent="0.3">
      <c r="S3726" s="60" t="e">
        <f>VLOOKUP(D3726,'ALL SITES DOWN'!D:D,1,0)</f>
        <v>#N/A</v>
      </c>
    </row>
    <row r="3727" spans="19:19" x14ac:dyDescent="0.3">
      <c r="S3727" s="60" t="e">
        <f>VLOOKUP(D3727,'ALL SITES DOWN'!D:D,1,0)</f>
        <v>#N/A</v>
      </c>
    </row>
    <row r="3728" spans="19:19" x14ac:dyDescent="0.3">
      <c r="S3728" s="60" t="e">
        <f>VLOOKUP(D3728,'ALL SITES DOWN'!D:D,1,0)</f>
        <v>#N/A</v>
      </c>
    </row>
    <row r="3729" spans="19:19" x14ac:dyDescent="0.3">
      <c r="S3729" s="60" t="e">
        <f>VLOOKUP(D3729,'ALL SITES DOWN'!D:D,1,0)</f>
        <v>#N/A</v>
      </c>
    </row>
    <row r="3730" spans="19:19" x14ac:dyDescent="0.3">
      <c r="S3730" s="60" t="e">
        <f>VLOOKUP(D3730,'ALL SITES DOWN'!D:D,1,0)</f>
        <v>#N/A</v>
      </c>
    </row>
    <row r="3731" spans="19:19" x14ac:dyDescent="0.3">
      <c r="S3731" s="60" t="e">
        <f>VLOOKUP(D3731,'ALL SITES DOWN'!D:D,1,0)</f>
        <v>#N/A</v>
      </c>
    </row>
    <row r="3732" spans="19:19" x14ac:dyDescent="0.3">
      <c r="S3732" s="60" t="e">
        <f>VLOOKUP(D3732,'ALL SITES DOWN'!D:D,1,0)</f>
        <v>#N/A</v>
      </c>
    </row>
    <row r="3733" spans="19:19" x14ac:dyDescent="0.3">
      <c r="S3733" s="60" t="e">
        <f>VLOOKUP(D3733,'ALL SITES DOWN'!D:D,1,0)</f>
        <v>#N/A</v>
      </c>
    </row>
    <row r="3734" spans="19:19" x14ac:dyDescent="0.3">
      <c r="S3734" s="60" t="e">
        <f>VLOOKUP(D3734,'ALL SITES DOWN'!D:D,1,0)</f>
        <v>#N/A</v>
      </c>
    </row>
    <row r="3735" spans="19:19" x14ac:dyDescent="0.3">
      <c r="S3735" s="60" t="e">
        <f>VLOOKUP(D3735,'ALL SITES DOWN'!D:D,1,0)</f>
        <v>#N/A</v>
      </c>
    </row>
    <row r="3736" spans="19:19" x14ac:dyDescent="0.3">
      <c r="S3736" s="60" t="e">
        <f>VLOOKUP(D3736,'ALL SITES DOWN'!D:D,1,0)</f>
        <v>#N/A</v>
      </c>
    </row>
    <row r="3737" spans="19:19" x14ac:dyDescent="0.3">
      <c r="S3737" s="60" t="e">
        <f>VLOOKUP(D3737,'ALL SITES DOWN'!D:D,1,0)</f>
        <v>#N/A</v>
      </c>
    </row>
    <row r="3738" spans="19:19" x14ac:dyDescent="0.3">
      <c r="S3738" s="60" t="e">
        <f>VLOOKUP(D3738,'ALL SITES DOWN'!D:D,1,0)</f>
        <v>#N/A</v>
      </c>
    </row>
    <row r="3739" spans="19:19" x14ac:dyDescent="0.3">
      <c r="S3739" s="60" t="e">
        <f>VLOOKUP(D3739,'ALL SITES DOWN'!D:D,1,0)</f>
        <v>#N/A</v>
      </c>
    </row>
    <row r="3740" spans="19:19" x14ac:dyDescent="0.3">
      <c r="S3740" s="60" t="e">
        <f>VLOOKUP(D3740,'ALL SITES DOWN'!D:D,1,0)</f>
        <v>#N/A</v>
      </c>
    </row>
    <row r="3741" spans="19:19" x14ac:dyDescent="0.3">
      <c r="S3741" s="60" t="e">
        <f>VLOOKUP(D3741,'ALL SITES DOWN'!D:D,1,0)</f>
        <v>#N/A</v>
      </c>
    </row>
    <row r="3742" spans="19:19" x14ac:dyDescent="0.3">
      <c r="S3742" s="60" t="e">
        <f>VLOOKUP(D3742,'ALL SITES DOWN'!D:D,1,0)</f>
        <v>#N/A</v>
      </c>
    </row>
    <row r="3743" spans="19:19" x14ac:dyDescent="0.3">
      <c r="S3743" s="60" t="e">
        <f>VLOOKUP(D3743,'ALL SITES DOWN'!D:D,1,0)</f>
        <v>#N/A</v>
      </c>
    </row>
    <row r="3744" spans="19:19" x14ac:dyDescent="0.3">
      <c r="S3744" s="60" t="e">
        <f>VLOOKUP(D3744,'ALL SITES DOWN'!D:D,1,0)</f>
        <v>#N/A</v>
      </c>
    </row>
    <row r="3745" spans="19:19" x14ac:dyDescent="0.3">
      <c r="S3745" s="60" t="e">
        <f>VLOOKUP(D3745,'ALL SITES DOWN'!D:D,1,0)</f>
        <v>#N/A</v>
      </c>
    </row>
    <row r="3746" spans="19:19" x14ac:dyDescent="0.3">
      <c r="S3746" s="60" t="e">
        <f>VLOOKUP(D3746,'ALL SITES DOWN'!D:D,1,0)</f>
        <v>#N/A</v>
      </c>
    </row>
    <row r="3747" spans="19:19" x14ac:dyDescent="0.3">
      <c r="S3747" s="60" t="e">
        <f>VLOOKUP(D3747,'ALL SITES DOWN'!D:D,1,0)</f>
        <v>#N/A</v>
      </c>
    </row>
    <row r="3748" spans="19:19" x14ac:dyDescent="0.3">
      <c r="S3748" s="60" t="e">
        <f>VLOOKUP(D3748,'ALL SITES DOWN'!D:D,1,0)</f>
        <v>#N/A</v>
      </c>
    </row>
    <row r="3749" spans="19:19" x14ac:dyDescent="0.3">
      <c r="S3749" s="60" t="e">
        <f>VLOOKUP(D3749,'ALL SITES DOWN'!D:D,1,0)</f>
        <v>#N/A</v>
      </c>
    </row>
    <row r="3750" spans="19:19" x14ac:dyDescent="0.3">
      <c r="S3750" s="60" t="e">
        <f>VLOOKUP(D3750,'ALL SITES DOWN'!D:D,1,0)</f>
        <v>#N/A</v>
      </c>
    </row>
    <row r="3751" spans="19:19" x14ac:dyDescent="0.3">
      <c r="S3751" s="60" t="e">
        <f>VLOOKUP(D3751,'ALL SITES DOWN'!D:D,1,0)</f>
        <v>#N/A</v>
      </c>
    </row>
    <row r="3752" spans="19:19" x14ac:dyDescent="0.3">
      <c r="S3752" s="60" t="e">
        <f>VLOOKUP(D3752,'ALL SITES DOWN'!D:D,1,0)</f>
        <v>#N/A</v>
      </c>
    </row>
    <row r="3753" spans="19:19" x14ac:dyDescent="0.3">
      <c r="S3753" s="60" t="e">
        <f>VLOOKUP(D3753,'ALL SITES DOWN'!D:D,1,0)</f>
        <v>#N/A</v>
      </c>
    </row>
    <row r="3754" spans="19:19" x14ac:dyDescent="0.3">
      <c r="S3754" s="60" t="e">
        <f>VLOOKUP(D3754,'ALL SITES DOWN'!D:D,1,0)</f>
        <v>#N/A</v>
      </c>
    </row>
    <row r="3755" spans="19:19" x14ac:dyDescent="0.3">
      <c r="S3755" s="60" t="e">
        <f>VLOOKUP(D3755,'ALL SITES DOWN'!D:D,1,0)</f>
        <v>#N/A</v>
      </c>
    </row>
    <row r="3756" spans="19:19" x14ac:dyDescent="0.3">
      <c r="S3756" s="60" t="e">
        <f>VLOOKUP(D3756,'ALL SITES DOWN'!D:D,1,0)</f>
        <v>#N/A</v>
      </c>
    </row>
    <row r="3757" spans="19:19" x14ac:dyDescent="0.3">
      <c r="S3757" s="60" t="e">
        <f>VLOOKUP(D3757,'ALL SITES DOWN'!D:D,1,0)</f>
        <v>#N/A</v>
      </c>
    </row>
    <row r="3758" spans="19:19" x14ac:dyDescent="0.3">
      <c r="S3758" s="60" t="e">
        <f>VLOOKUP(D3758,'ALL SITES DOWN'!D:D,1,0)</f>
        <v>#N/A</v>
      </c>
    </row>
    <row r="3759" spans="19:19" x14ac:dyDescent="0.3">
      <c r="S3759" s="60" t="e">
        <f>VLOOKUP(D3759,'ALL SITES DOWN'!D:D,1,0)</f>
        <v>#N/A</v>
      </c>
    </row>
    <row r="3760" spans="19:19" x14ac:dyDescent="0.3">
      <c r="S3760" s="60" t="e">
        <f>VLOOKUP(D3760,'ALL SITES DOWN'!D:D,1,0)</f>
        <v>#N/A</v>
      </c>
    </row>
    <row r="3761" spans="19:19" x14ac:dyDescent="0.3">
      <c r="S3761" s="60" t="e">
        <f>VLOOKUP(D3761,'ALL SITES DOWN'!D:D,1,0)</f>
        <v>#N/A</v>
      </c>
    </row>
    <row r="3762" spans="19:19" x14ac:dyDescent="0.3">
      <c r="S3762" s="60" t="e">
        <f>VLOOKUP(D3762,'ALL SITES DOWN'!D:D,1,0)</f>
        <v>#N/A</v>
      </c>
    </row>
    <row r="3763" spans="19:19" x14ac:dyDescent="0.3">
      <c r="S3763" s="60" t="e">
        <f>VLOOKUP(D3763,'ALL SITES DOWN'!D:D,1,0)</f>
        <v>#N/A</v>
      </c>
    </row>
    <row r="3764" spans="19:19" x14ac:dyDescent="0.3">
      <c r="S3764" s="60" t="e">
        <f>VLOOKUP(D3764,'ALL SITES DOWN'!D:D,1,0)</f>
        <v>#N/A</v>
      </c>
    </row>
    <row r="3765" spans="19:19" x14ac:dyDescent="0.3">
      <c r="S3765" s="60" t="e">
        <f>VLOOKUP(D3765,'ALL SITES DOWN'!D:D,1,0)</f>
        <v>#N/A</v>
      </c>
    </row>
    <row r="3766" spans="19:19" x14ac:dyDescent="0.3">
      <c r="S3766" s="60" t="e">
        <f>VLOOKUP(D3766,'ALL SITES DOWN'!D:D,1,0)</f>
        <v>#N/A</v>
      </c>
    </row>
    <row r="3767" spans="19:19" x14ac:dyDescent="0.3">
      <c r="S3767" s="60" t="e">
        <f>VLOOKUP(D3767,'ALL SITES DOWN'!D:D,1,0)</f>
        <v>#N/A</v>
      </c>
    </row>
    <row r="3768" spans="19:19" x14ac:dyDescent="0.3">
      <c r="S3768" s="60" t="e">
        <f>VLOOKUP(D3768,'ALL SITES DOWN'!D:D,1,0)</f>
        <v>#N/A</v>
      </c>
    </row>
    <row r="3769" spans="19:19" x14ac:dyDescent="0.3">
      <c r="S3769" s="60" t="e">
        <f>VLOOKUP(D3769,'ALL SITES DOWN'!D:D,1,0)</f>
        <v>#N/A</v>
      </c>
    </row>
    <row r="3770" spans="19:19" x14ac:dyDescent="0.3">
      <c r="S3770" s="60" t="e">
        <f>VLOOKUP(D3770,'ALL SITES DOWN'!D:D,1,0)</f>
        <v>#N/A</v>
      </c>
    </row>
    <row r="3771" spans="19:19" x14ac:dyDescent="0.3">
      <c r="S3771" s="60" t="e">
        <f>VLOOKUP(D3771,'ALL SITES DOWN'!D:D,1,0)</f>
        <v>#N/A</v>
      </c>
    </row>
    <row r="3772" spans="19:19" x14ac:dyDescent="0.3">
      <c r="S3772" s="60" t="e">
        <f>VLOOKUP(D3772,'ALL SITES DOWN'!D:D,1,0)</f>
        <v>#N/A</v>
      </c>
    </row>
    <row r="3773" spans="19:19" x14ac:dyDescent="0.3">
      <c r="S3773" s="60" t="e">
        <f>VLOOKUP(D3773,'ALL SITES DOWN'!D:D,1,0)</f>
        <v>#N/A</v>
      </c>
    </row>
    <row r="3774" spans="19:19" x14ac:dyDescent="0.3">
      <c r="S3774" s="60" t="e">
        <f>VLOOKUP(D3774,'ALL SITES DOWN'!D:D,1,0)</f>
        <v>#N/A</v>
      </c>
    </row>
    <row r="3775" spans="19:19" x14ac:dyDescent="0.3">
      <c r="S3775" s="60" t="e">
        <f>VLOOKUP(D3775,'ALL SITES DOWN'!D:D,1,0)</f>
        <v>#N/A</v>
      </c>
    </row>
    <row r="3776" spans="19:19" x14ac:dyDescent="0.3">
      <c r="S3776" s="60" t="e">
        <f>VLOOKUP(D3776,'ALL SITES DOWN'!D:D,1,0)</f>
        <v>#N/A</v>
      </c>
    </row>
    <row r="3777" spans="19:19" x14ac:dyDescent="0.3">
      <c r="S3777" s="60" t="e">
        <f>VLOOKUP(D3777,'ALL SITES DOWN'!D:D,1,0)</f>
        <v>#N/A</v>
      </c>
    </row>
    <row r="3778" spans="19:19" x14ac:dyDescent="0.3">
      <c r="S3778" s="60" t="e">
        <f>VLOOKUP(D3778,'ALL SITES DOWN'!D:D,1,0)</f>
        <v>#N/A</v>
      </c>
    </row>
    <row r="3779" spans="19:19" x14ac:dyDescent="0.3">
      <c r="S3779" s="60" t="e">
        <f>VLOOKUP(D3779,'ALL SITES DOWN'!D:D,1,0)</f>
        <v>#N/A</v>
      </c>
    </row>
    <row r="3780" spans="19:19" x14ac:dyDescent="0.3">
      <c r="S3780" s="60" t="e">
        <f>VLOOKUP(D3780,'ALL SITES DOWN'!D:D,1,0)</f>
        <v>#N/A</v>
      </c>
    </row>
    <row r="3781" spans="19:19" x14ac:dyDescent="0.3">
      <c r="S3781" s="60" t="e">
        <f>VLOOKUP(D3781,'ALL SITES DOWN'!D:D,1,0)</f>
        <v>#N/A</v>
      </c>
    </row>
    <row r="3782" spans="19:19" x14ac:dyDescent="0.3">
      <c r="S3782" s="60" t="e">
        <f>VLOOKUP(D3782,'ALL SITES DOWN'!D:D,1,0)</f>
        <v>#N/A</v>
      </c>
    </row>
    <row r="3783" spans="19:19" x14ac:dyDescent="0.3">
      <c r="S3783" s="60" t="e">
        <f>VLOOKUP(D3783,'ALL SITES DOWN'!D:D,1,0)</f>
        <v>#N/A</v>
      </c>
    </row>
    <row r="3784" spans="19:19" x14ac:dyDescent="0.3">
      <c r="S3784" s="60" t="e">
        <f>VLOOKUP(D3784,'ALL SITES DOWN'!D:D,1,0)</f>
        <v>#N/A</v>
      </c>
    </row>
    <row r="3785" spans="19:19" x14ac:dyDescent="0.3">
      <c r="S3785" s="60" t="e">
        <f>VLOOKUP(D3785,'ALL SITES DOWN'!D:D,1,0)</f>
        <v>#N/A</v>
      </c>
    </row>
    <row r="3786" spans="19:19" x14ac:dyDescent="0.3">
      <c r="S3786" s="60" t="e">
        <f>VLOOKUP(D3786,'ALL SITES DOWN'!D:D,1,0)</f>
        <v>#N/A</v>
      </c>
    </row>
    <row r="3787" spans="19:19" x14ac:dyDescent="0.3">
      <c r="S3787" s="60" t="e">
        <f>VLOOKUP(D3787,'ALL SITES DOWN'!D:D,1,0)</f>
        <v>#N/A</v>
      </c>
    </row>
    <row r="3788" spans="19:19" x14ac:dyDescent="0.3">
      <c r="S3788" s="60" t="e">
        <f>VLOOKUP(D3788,'ALL SITES DOWN'!D:D,1,0)</f>
        <v>#N/A</v>
      </c>
    </row>
    <row r="3789" spans="19:19" x14ac:dyDescent="0.3">
      <c r="S3789" s="60" t="e">
        <f>VLOOKUP(D3789,'ALL SITES DOWN'!D:D,1,0)</f>
        <v>#N/A</v>
      </c>
    </row>
    <row r="3790" spans="19:19" x14ac:dyDescent="0.3">
      <c r="S3790" s="60" t="e">
        <f>VLOOKUP(D3790,'ALL SITES DOWN'!D:D,1,0)</f>
        <v>#N/A</v>
      </c>
    </row>
    <row r="3791" spans="19:19" x14ac:dyDescent="0.3">
      <c r="S3791" s="60" t="e">
        <f>VLOOKUP(D3791,'ALL SITES DOWN'!D:D,1,0)</f>
        <v>#N/A</v>
      </c>
    </row>
    <row r="3792" spans="19:19" x14ac:dyDescent="0.3">
      <c r="S3792" s="60" t="e">
        <f>VLOOKUP(D3792,'ALL SITES DOWN'!D:D,1,0)</f>
        <v>#N/A</v>
      </c>
    </row>
    <row r="3793" spans="19:19" x14ac:dyDescent="0.3">
      <c r="S3793" s="60" t="e">
        <f>VLOOKUP(D3793,'ALL SITES DOWN'!D:D,1,0)</f>
        <v>#N/A</v>
      </c>
    </row>
    <row r="3794" spans="19:19" x14ac:dyDescent="0.3">
      <c r="S3794" s="60" t="e">
        <f>VLOOKUP(D3794,'ALL SITES DOWN'!D:D,1,0)</f>
        <v>#N/A</v>
      </c>
    </row>
    <row r="3795" spans="19:19" x14ac:dyDescent="0.3">
      <c r="S3795" s="60" t="e">
        <f>VLOOKUP(D3795,'ALL SITES DOWN'!D:D,1,0)</f>
        <v>#N/A</v>
      </c>
    </row>
    <row r="3796" spans="19:19" x14ac:dyDescent="0.3">
      <c r="S3796" s="60" t="e">
        <f>VLOOKUP(D3796,'ALL SITES DOWN'!D:D,1,0)</f>
        <v>#N/A</v>
      </c>
    </row>
    <row r="3797" spans="19:19" x14ac:dyDescent="0.3">
      <c r="S3797" s="60" t="e">
        <f>VLOOKUP(D3797,'ALL SITES DOWN'!D:D,1,0)</f>
        <v>#N/A</v>
      </c>
    </row>
    <row r="3798" spans="19:19" x14ac:dyDescent="0.3">
      <c r="S3798" s="60" t="e">
        <f>VLOOKUP(D3798,'ALL SITES DOWN'!D:D,1,0)</f>
        <v>#N/A</v>
      </c>
    </row>
    <row r="3799" spans="19:19" x14ac:dyDescent="0.3">
      <c r="S3799" s="60" t="e">
        <f>VLOOKUP(D3799,'ALL SITES DOWN'!D:D,1,0)</f>
        <v>#N/A</v>
      </c>
    </row>
    <row r="3800" spans="19:19" x14ac:dyDescent="0.3">
      <c r="S3800" s="60" t="e">
        <f>VLOOKUP(D3800,'ALL SITES DOWN'!D:D,1,0)</f>
        <v>#N/A</v>
      </c>
    </row>
    <row r="3801" spans="19:19" x14ac:dyDescent="0.3">
      <c r="S3801" s="60" t="e">
        <f>VLOOKUP(D3801,'ALL SITES DOWN'!D:D,1,0)</f>
        <v>#N/A</v>
      </c>
    </row>
    <row r="3802" spans="19:19" x14ac:dyDescent="0.3">
      <c r="S3802" s="60" t="e">
        <f>VLOOKUP(D3802,'ALL SITES DOWN'!D:D,1,0)</f>
        <v>#N/A</v>
      </c>
    </row>
    <row r="3803" spans="19:19" x14ac:dyDescent="0.3">
      <c r="S3803" s="60" t="e">
        <f>VLOOKUP(D3803,'ALL SITES DOWN'!D:D,1,0)</f>
        <v>#N/A</v>
      </c>
    </row>
    <row r="3804" spans="19:19" x14ac:dyDescent="0.3">
      <c r="S3804" s="60" t="e">
        <f>VLOOKUP(D3804,'ALL SITES DOWN'!D:D,1,0)</f>
        <v>#N/A</v>
      </c>
    </row>
    <row r="3805" spans="19:19" x14ac:dyDescent="0.3">
      <c r="S3805" s="60" t="e">
        <f>VLOOKUP(D3805,'ALL SITES DOWN'!D:D,1,0)</f>
        <v>#N/A</v>
      </c>
    </row>
    <row r="3806" spans="19:19" x14ac:dyDescent="0.3">
      <c r="S3806" s="60" t="e">
        <f>VLOOKUP(D3806,'ALL SITES DOWN'!D:D,1,0)</f>
        <v>#N/A</v>
      </c>
    </row>
    <row r="3807" spans="19:19" x14ac:dyDescent="0.3">
      <c r="S3807" s="60" t="e">
        <f>VLOOKUP(D3807,'ALL SITES DOWN'!D:D,1,0)</f>
        <v>#N/A</v>
      </c>
    </row>
    <row r="3808" spans="19:19" x14ac:dyDescent="0.3">
      <c r="S3808" s="60" t="e">
        <f>VLOOKUP(D3808,'ALL SITES DOWN'!D:D,1,0)</f>
        <v>#N/A</v>
      </c>
    </row>
    <row r="3809" spans="19:19" x14ac:dyDescent="0.3">
      <c r="S3809" s="60" t="e">
        <f>VLOOKUP(D3809,'ALL SITES DOWN'!D:D,1,0)</f>
        <v>#N/A</v>
      </c>
    </row>
    <row r="3810" spans="19:19" x14ac:dyDescent="0.3">
      <c r="S3810" s="60" t="e">
        <f>VLOOKUP(D3810,'ALL SITES DOWN'!D:D,1,0)</f>
        <v>#N/A</v>
      </c>
    </row>
    <row r="3811" spans="19:19" x14ac:dyDescent="0.3">
      <c r="S3811" s="60" t="e">
        <f>VLOOKUP(D3811,'ALL SITES DOWN'!D:D,1,0)</f>
        <v>#N/A</v>
      </c>
    </row>
    <row r="3812" spans="19:19" x14ac:dyDescent="0.3">
      <c r="S3812" s="60" t="e">
        <f>VLOOKUP(D3812,'ALL SITES DOWN'!D:D,1,0)</f>
        <v>#N/A</v>
      </c>
    </row>
    <row r="3813" spans="19:19" x14ac:dyDescent="0.3">
      <c r="S3813" s="60" t="e">
        <f>VLOOKUP(D3813,'ALL SITES DOWN'!D:D,1,0)</f>
        <v>#N/A</v>
      </c>
    </row>
    <row r="3814" spans="19:19" x14ac:dyDescent="0.3">
      <c r="S3814" s="60" t="e">
        <f>VLOOKUP(D3814,'ALL SITES DOWN'!D:D,1,0)</f>
        <v>#N/A</v>
      </c>
    </row>
    <row r="3815" spans="19:19" x14ac:dyDescent="0.3">
      <c r="S3815" s="60" t="e">
        <f>VLOOKUP(D3815,'ALL SITES DOWN'!D:D,1,0)</f>
        <v>#N/A</v>
      </c>
    </row>
    <row r="3816" spans="19:19" x14ac:dyDescent="0.3">
      <c r="S3816" s="60" t="e">
        <f>VLOOKUP(D3816,'ALL SITES DOWN'!D:D,1,0)</f>
        <v>#N/A</v>
      </c>
    </row>
    <row r="3817" spans="19:19" x14ac:dyDescent="0.3">
      <c r="S3817" s="60" t="e">
        <f>VLOOKUP(D3817,'ALL SITES DOWN'!D:D,1,0)</f>
        <v>#N/A</v>
      </c>
    </row>
    <row r="3818" spans="19:19" x14ac:dyDescent="0.3">
      <c r="S3818" s="60" t="e">
        <f>VLOOKUP(D3818,'ALL SITES DOWN'!D:D,1,0)</f>
        <v>#N/A</v>
      </c>
    </row>
    <row r="3819" spans="19:19" x14ac:dyDescent="0.3">
      <c r="S3819" s="60" t="e">
        <f>VLOOKUP(D3819,'ALL SITES DOWN'!D:D,1,0)</f>
        <v>#N/A</v>
      </c>
    </row>
    <row r="3820" spans="19:19" x14ac:dyDescent="0.3">
      <c r="S3820" s="60" t="e">
        <f>VLOOKUP(D3820,'ALL SITES DOWN'!D:D,1,0)</f>
        <v>#N/A</v>
      </c>
    </row>
    <row r="3821" spans="19:19" x14ac:dyDescent="0.3">
      <c r="S3821" s="60" t="e">
        <f>VLOOKUP(D3821,'ALL SITES DOWN'!D:D,1,0)</f>
        <v>#N/A</v>
      </c>
    </row>
    <row r="3822" spans="19:19" x14ac:dyDescent="0.3">
      <c r="S3822" s="60" t="e">
        <f>VLOOKUP(D3822,'ALL SITES DOWN'!D:D,1,0)</f>
        <v>#N/A</v>
      </c>
    </row>
    <row r="3823" spans="19:19" x14ac:dyDescent="0.3">
      <c r="S3823" s="60" t="e">
        <f>VLOOKUP(D3823,'ALL SITES DOWN'!D:D,1,0)</f>
        <v>#N/A</v>
      </c>
    </row>
    <row r="3824" spans="19:19" x14ac:dyDescent="0.3">
      <c r="S3824" s="60" t="e">
        <f>VLOOKUP(D3824,'ALL SITES DOWN'!D:D,1,0)</f>
        <v>#N/A</v>
      </c>
    </row>
    <row r="3825" spans="19:19" x14ac:dyDescent="0.3">
      <c r="S3825" s="60" t="e">
        <f>VLOOKUP(D3825,'ALL SITES DOWN'!D:D,1,0)</f>
        <v>#N/A</v>
      </c>
    </row>
    <row r="3826" spans="19:19" x14ac:dyDescent="0.3">
      <c r="S3826" s="60" t="e">
        <f>VLOOKUP(D3826,'ALL SITES DOWN'!D:D,1,0)</f>
        <v>#N/A</v>
      </c>
    </row>
    <row r="3827" spans="19:19" x14ac:dyDescent="0.3">
      <c r="S3827" s="60" t="e">
        <f>VLOOKUP(D3827,'ALL SITES DOWN'!D:D,1,0)</f>
        <v>#N/A</v>
      </c>
    </row>
    <row r="3828" spans="19:19" x14ac:dyDescent="0.3">
      <c r="S3828" s="60" t="e">
        <f>VLOOKUP(D3828,'ALL SITES DOWN'!D:D,1,0)</f>
        <v>#N/A</v>
      </c>
    </row>
    <row r="3829" spans="19:19" x14ac:dyDescent="0.3">
      <c r="S3829" s="60" t="e">
        <f>VLOOKUP(D3829,'ALL SITES DOWN'!D:D,1,0)</f>
        <v>#N/A</v>
      </c>
    </row>
    <row r="3830" spans="19:19" x14ac:dyDescent="0.3">
      <c r="S3830" s="60" t="e">
        <f>VLOOKUP(D3830,'ALL SITES DOWN'!D:D,1,0)</f>
        <v>#N/A</v>
      </c>
    </row>
    <row r="3831" spans="19:19" x14ac:dyDescent="0.3">
      <c r="S3831" s="60" t="e">
        <f>VLOOKUP(D3831,'ALL SITES DOWN'!D:D,1,0)</f>
        <v>#N/A</v>
      </c>
    </row>
    <row r="3832" spans="19:19" x14ac:dyDescent="0.3">
      <c r="S3832" s="60" t="e">
        <f>VLOOKUP(D3832,'ALL SITES DOWN'!D:D,1,0)</f>
        <v>#N/A</v>
      </c>
    </row>
    <row r="3833" spans="19:19" x14ac:dyDescent="0.3">
      <c r="S3833" s="60" t="e">
        <f>VLOOKUP(D3833,'ALL SITES DOWN'!D:D,1,0)</f>
        <v>#N/A</v>
      </c>
    </row>
    <row r="3834" spans="19:19" x14ac:dyDescent="0.3">
      <c r="S3834" s="60" t="e">
        <f>VLOOKUP(D3834,'ALL SITES DOWN'!D:D,1,0)</f>
        <v>#N/A</v>
      </c>
    </row>
    <row r="3835" spans="19:19" x14ac:dyDescent="0.3">
      <c r="S3835" s="60" t="e">
        <f>VLOOKUP(D3835,'ALL SITES DOWN'!D:D,1,0)</f>
        <v>#N/A</v>
      </c>
    </row>
    <row r="3836" spans="19:19" x14ac:dyDescent="0.3">
      <c r="S3836" s="60" t="e">
        <f>VLOOKUP(D3836,'ALL SITES DOWN'!D:D,1,0)</f>
        <v>#N/A</v>
      </c>
    </row>
    <row r="3837" spans="19:19" x14ac:dyDescent="0.3">
      <c r="S3837" s="60" t="e">
        <f>VLOOKUP(D3837,'ALL SITES DOWN'!D:D,1,0)</f>
        <v>#N/A</v>
      </c>
    </row>
    <row r="3838" spans="19:19" x14ac:dyDescent="0.3">
      <c r="S3838" s="60" t="e">
        <f>VLOOKUP(D3838,'ALL SITES DOWN'!D:D,1,0)</f>
        <v>#N/A</v>
      </c>
    </row>
    <row r="3839" spans="19:19" x14ac:dyDescent="0.3">
      <c r="S3839" s="60" t="e">
        <f>VLOOKUP(D3839,'ALL SITES DOWN'!D:D,1,0)</f>
        <v>#N/A</v>
      </c>
    </row>
    <row r="3840" spans="19:19" x14ac:dyDescent="0.3">
      <c r="S3840" s="60" t="e">
        <f>VLOOKUP(D3840,'ALL SITES DOWN'!D:D,1,0)</f>
        <v>#N/A</v>
      </c>
    </row>
    <row r="3841" spans="19:19" x14ac:dyDescent="0.3">
      <c r="S3841" s="60" t="e">
        <f>VLOOKUP(D3841,'ALL SITES DOWN'!D:D,1,0)</f>
        <v>#N/A</v>
      </c>
    </row>
    <row r="3842" spans="19:19" x14ac:dyDescent="0.3">
      <c r="S3842" s="60" t="e">
        <f>VLOOKUP(D3842,'ALL SITES DOWN'!D:D,1,0)</f>
        <v>#N/A</v>
      </c>
    </row>
    <row r="3843" spans="19:19" x14ac:dyDescent="0.3">
      <c r="S3843" s="60" t="e">
        <f>VLOOKUP(D3843,'ALL SITES DOWN'!D:D,1,0)</f>
        <v>#N/A</v>
      </c>
    </row>
    <row r="3844" spans="19:19" x14ac:dyDescent="0.3">
      <c r="S3844" s="60" t="e">
        <f>VLOOKUP(D3844,'ALL SITES DOWN'!D:D,1,0)</f>
        <v>#N/A</v>
      </c>
    </row>
    <row r="3845" spans="19:19" x14ac:dyDescent="0.3">
      <c r="S3845" s="60" t="e">
        <f>VLOOKUP(D3845,'ALL SITES DOWN'!D:D,1,0)</f>
        <v>#N/A</v>
      </c>
    </row>
    <row r="3846" spans="19:19" x14ac:dyDescent="0.3">
      <c r="S3846" s="60" t="e">
        <f>VLOOKUP(D3846,'ALL SITES DOWN'!D:D,1,0)</f>
        <v>#N/A</v>
      </c>
    </row>
    <row r="3847" spans="19:19" x14ac:dyDescent="0.3">
      <c r="S3847" s="60" t="e">
        <f>VLOOKUP(D3847,'ALL SITES DOWN'!D:D,1,0)</f>
        <v>#N/A</v>
      </c>
    </row>
    <row r="3848" spans="19:19" x14ac:dyDescent="0.3">
      <c r="S3848" s="60" t="e">
        <f>VLOOKUP(D3848,'ALL SITES DOWN'!D:D,1,0)</f>
        <v>#N/A</v>
      </c>
    </row>
    <row r="3849" spans="19:19" x14ac:dyDescent="0.3">
      <c r="S3849" s="60" t="e">
        <f>VLOOKUP(D3849,'ALL SITES DOWN'!D:D,1,0)</f>
        <v>#N/A</v>
      </c>
    </row>
    <row r="3850" spans="19:19" x14ac:dyDescent="0.3">
      <c r="S3850" s="60" t="e">
        <f>VLOOKUP(D3850,'ALL SITES DOWN'!D:D,1,0)</f>
        <v>#N/A</v>
      </c>
    </row>
    <row r="3851" spans="19:19" x14ac:dyDescent="0.3">
      <c r="S3851" s="60" t="e">
        <f>VLOOKUP(D3851,'ALL SITES DOWN'!D:D,1,0)</f>
        <v>#N/A</v>
      </c>
    </row>
    <row r="3852" spans="19:19" x14ac:dyDescent="0.3">
      <c r="S3852" s="60" t="e">
        <f>VLOOKUP(D3852,'ALL SITES DOWN'!D:D,1,0)</f>
        <v>#N/A</v>
      </c>
    </row>
    <row r="3853" spans="19:19" x14ac:dyDescent="0.3">
      <c r="S3853" s="60" t="e">
        <f>VLOOKUP(D3853,'ALL SITES DOWN'!D:D,1,0)</f>
        <v>#N/A</v>
      </c>
    </row>
    <row r="3854" spans="19:19" x14ac:dyDescent="0.3">
      <c r="S3854" s="60" t="e">
        <f>VLOOKUP(D3854,'ALL SITES DOWN'!D:D,1,0)</f>
        <v>#N/A</v>
      </c>
    </row>
    <row r="3855" spans="19:19" x14ac:dyDescent="0.3">
      <c r="S3855" s="60" t="e">
        <f>VLOOKUP(D3855,'ALL SITES DOWN'!D:D,1,0)</f>
        <v>#N/A</v>
      </c>
    </row>
    <row r="3856" spans="19:19" x14ac:dyDescent="0.3">
      <c r="S3856" s="60" t="e">
        <f>VLOOKUP(D3856,'ALL SITES DOWN'!D:D,1,0)</f>
        <v>#N/A</v>
      </c>
    </row>
    <row r="3857" spans="19:19" x14ac:dyDescent="0.3">
      <c r="S3857" s="60" t="e">
        <f>VLOOKUP(D3857,'ALL SITES DOWN'!D:D,1,0)</f>
        <v>#N/A</v>
      </c>
    </row>
    <row r="3858" spans="19:19" x14ac:dyDescent="0.3">
      <c r="S3858" s="60" t="e">
        <f>VLOOKUP(D3858,'ALL SITES DOWN'!D:D,1,0)</f>
        <v>#N/A</v>
      </c>
    </row>
    <row r="3859" spans="19:19" x14ac:dyDescent="0.3">
      <c r="S3859" s="60" t="e">
        <f>VLOOKUP(D3859,'ALL SITES DOWN'!D:D,1,0)</f>
        <v>#N/A</v>
      </c>
    </row>
    <row r="3860" spans="19:19" x14ac:dyDescent="0.3">
      <c r="S3860" s="60" t="e">
        <f>VLOOKUP(D3860,'ALL SITES DOWN'!D:D,1,0)</f>
        <v>#N/A</v>
      </c>
    </row>
    <row r="3861" spans="19:19" x14ac:dyDescent="0.3">
      <c r="S3861" s="60" t="e">
        <f>VLOOKUP(D3861,'ALL SITES DOWN'!D:D,1,0)</f>
        <v>#N/A</v>
      </c>
    </row>
    <row r="3862" spans="19:19" x14ac:dyDescent="0.3">
      <c r="S3862" s="60" t="e">
        <f>VLOOKUP(D3862,'ALL SITES DOWN'!D:D,1,0)</f>
        <v>#N/A</v>
      </c>
    </row>
    <row r="3863" spans="19:19" x14ac:dyDescent="0.3">
      <c r="S3863" s="60" t="e">
        <f>VLOOKUP(D3863,'ALL SITES DOWN'!D:D,1,0)</f>
        <v>#N/A</v>
      </c>
    </row>
    <row r="3864" spans="19:19" x14ac:dyDescent="0.3">
      <c r="S3864" s="60" t="e">
        <f>VLOOKUP(D3864,'ALL SITES DOWN'!D:D,1,0)</f>
        <v>#N/A</v>
      </c>
    </row>
    <row r="3865" spans="19:19" x14ac:dyDescent="0.3">
      <c r="S3865" s="60" t="e">
        <f>VLOOKUP(D3865,'ALL SITES DOWN'!D:D,1,0)</f>
        <v>#N/A</v>
      </c>
    </row>
    <row r="3866" spans="19:19" x14ac:dyDescent="0.3">
      <c r="S3866" s="60" t="e">
        <f>VLOOKUP(D3866,'ALL SITES DOWN'!D:D,1,0)</f>
        <v>#N/A</v>
      </c>
    </row>
    <row r="3867" spans="19:19" x14ac:dyDescent="0.3">
      <c r="S3867" s="60" t="e">
        <f>VLOOKUP(D3867,'ALL SITES DOWN'!D:D,1,0)</f>
        <v>#N/A</v>
      </c>
    </row>
    <row r="3868" spans="19:19" x14ac:dyDescent="0.3">
      <c r="S3868" s="60" t="e">
        <f>VLOOKUP(D3868,'ALL SITES DOWN'!D:D,1,0)</f>
        <v>#N/A</v>
      </c>
    </row>
    <row r="3869" spans="19:19" x14ac:dyDescent="0.3">
      <c r="S3869" s="60" t="e">
        <f>VLOOKUP(D3869,'ALL SITES DOWN'!D:D,1,0)</f>
        <v>#N/A</v>
      </c>
    </row>
    <row r="3870" spans="19:19" x14ac:dyDescent="0.3">
      <c r="S3870" s="60" t="e">
        <f>VLOOKUP(D3870,'ALL SITES DOWN'!D:D,1,0)</f>
        <v>#N/A</v>
      </c>
    </row>
    <row r="3871" spans="19:19" x14ac:dyDescent="0.3">
      <c r="S3871" s="60" t="e">
        <f>VLOOKUP(D3871,'ALL SITES DOWN'!D:D,1,0)</f>
        <v>#N/A</v>
      </c>
    </row>
    <row r="3872" spans="19:19" x14ac:dyDescent="0.3">
      <c r="S3872" s="60" t="e">
        <f>VLOOKUP(D3872,'ALL SITES DOWN'!D:D,1,0)</f>
        <v>#N/A</v>
      </c>
    </row>
    <row r="3873" spans="19:19" x14ac:dyDescent="0.3">
      <c r="S3873" s="60" t="e">
        <f>VLOOKUP(D3873,'ALL SITES DOWN'!D:D,1,0)</f>
        <v>#N/A</v>
      </c>
    </row>
    <row r="3874" spans="19:19" x14ac:dyDescent="0.3">
      <c r="S3874" s="60" t="e">
        <f>VLOOKUP(D3874,'ALL SITES DOWN'!D:D,1,0)</f>
        <v>#N/A</v>
      </c>
    </row>
    <row r="3875" spans="19:19" x14ac:dyDescent="0.3">
      <c r="S3875" s="60" t="e">
        <f>VLOOKUP(D3875,'ALL SITES DOWN'!D:D,1,0)</f>
        <v>#N/A</v>
      </c>
    </row>
    <row r="3876" spans="19:19" x14ac:dyDescent="0.3">
      <c r="S3876" s="60" t="e">
        <f>VLOOKUP(D3876,'ALL SITES DOWN'!D:D,1,0)</f>
        <v>#N/A</v>
      </c>
    </row>
    <row r="3877" spans="19:19" x14ac:dyDescent="0.3">
      <c r="S3877" s="60" t="e">
        <f>VLOOKUP(D3877,'ALL SITES DOWN'!D:D,1,0)</f>
        <v>#N/A</v>
      </c>
    </row>
    <row r="3878" spans="19:19" x14ac:dyDescent="0.3">
      <c r="S3878" s="60" t="e">
        <f>VLOOKUP(D3878,'ALL SITES DOWN'!D:D,1,0)</f>
        <v>#N/A</v>
      </c>
    </row>
    <row r="3879" spans="19:19" x14ac:dyDescent="0.3">
      <c r="S3879" s="60" t="e">
        <f>VLOOKUP(D3879,'ALL SITES DOWN'!D:D,1,0)</f>
        <v>#N/A</v>
      </c>
    </row>
    <row r="3880" spans="19:19" x14ac:dyDescent="0.3">
      <c r="S3880" s="60" t="e">
        <f>VLOOKUP(D3880,'ALL SITES DOWN'!D:D,1,0)</f>
        <v>#N/A</v>
      </c>
    </row>
    <row r="3881" spans="19:19" x14ac:dyDescent="0.3">
      <c r="S3881" s="60" t="e">
        <f>VLOOKUP(D3881,'ALL SITES DOWN'!D:D,1,0)</f>
        <v>#N/A</v>
      </c>
    </row>
    <row r="3882" spans="19:19" x14ac:dyDescent="0.3">
      <c r="S3882" s="60" t="e">
        <f>VLOOKUP(D3882,'ALL SITES DOWN'!D:D,1,0)</f>
        <v>#N/A</v>
      </c>
    </row>
    <row r="3883" spans="19:19" x14ac:dyDescent="0.3">
      <c r="S3883" s="60" t="e">
        <f>VLOOKUP(D3883,'ALL SITES DOWN'!D:D,1,0)</f>
        <v>#N/A</v>
      </c>
    </row>
    <row r="3884" spans="19:19" x14ac:dyDescent="0.3">
      <c r="S3884" s="60" t="e">
        <f>VLOOKUP(D3884,'ALL SITES DOWN'!D:D,1,0)</f>
        <v>#N/A</v>
      </c>
    </row>
    <row r="3885" spans="19:19" x14ac:dyDescent="0.3">
      <c r="S3885" s="60" t="e">
        <f>VLOOKUP(D3885,'ALL SITES DOWN'!D:D,1,0)</f>
        <v>#N/A</v>
      </c>
    </row>
    <row r="3886" spans="19:19" x14ac:dyDescent="0.3">
      <c r="S3886" s="60" t="e">
        <f>VLOOKUP(D3886,'ALL SITES DOWN'!D:D,1,0)</f>
        <v>#N/A</v>
      </c>
    </row>
    <row r="3887" spans="19:19" x14ac:dyDescent="0.3">
      <c r="S3887" s="60" t="e">
        <f>VLOOKUP(D3887,'ALL SITES DOWN'!D:D,1,0)</f>
        <v>#N/A</v>
      </c>
    </row>
    <row r="3888" spans="19:19" x14ac:dyDescent="0.3">
      <c r="S3888" s="60" t="e">
        <f>VLOOKUP(D3888,'ALL SITES DOWN'!D:D,1,0)</f>
        <v>#N/A</v>
      </c>
    </row>
    <row r="3889" spans="19:19" x14ac:dyDescent="0.3">
      <c r="S3889" s="60" t="e">
        <f>VLOOKUP(D3889,'ALL SITES DOWN'!D:D,1,0)</f>
        <v>#N/A</v>
      </c>
    </row>
    <row r="3890" spans="19:19" x14ac:dyDescent="0.3">
      <c r="S3890" s="60" t="e">
        <f>VLOOKUP(D3890,'ALL SITES DOWN'!D:D,1,0)</f>
        <v>#N/A</v>
      </c>
    </row>
    <row r="3891" spans="19:19" x14ac:dyDescent="0.3">
      <c r="S3891" s="60" t="e">
        <f>VLOOKUP(D3891,'ALL SITES DOWN'!D:D,1,0)</f>
        <v>#N/A</v>
      </c>
    </row>
    <row r="3892" spans="19:19" x14ac:dyDescent="0.3">
      <c r="S3892" s="60" t="e">
        <f>VLOOKUP(D3892,'ALL SITES DOWN'!D:D,1,0)</f>
        <v>#N/A</v>
      </c>
    </row>
    <row r="3893" spans="19:19" x14ac:dyDescent="0.3">
      <c r="S3893" s="60" t="e">
        <f>VLOOKUP(D3893,'ALL SITES DOWN'!D:D,1,0)</f>
        <v>#N/A</v>
      </c>
    </row>
    <row r="3894" spans="19:19" x14ac:dyDescent="0.3">
      <c r="S3894" s="60" t="e">
        <f>VLOOKUP(D3894,'ALL SITES DOWN'!D:D,1,0)</f>
        <v>#N/A</v>
      </c>
    </row>
    <row r="3895" spans="19:19" x14ac:dyDescent="0.3">
      <c r="S3895" s="60" t="e">
        <f>VLOOKUP(D3895,'ALL SITES DOWN'!D:D,1,0)</f>
        <v>#N/A</v>
      </c>
    </row>
    <row r="3896" spans="19:19" x14ac:dyDescent="0.3">
      <c r="S3896" s="60" t="e">
        <f>VLOOKUP(D3896,'ALL SITES DOWN'!D:D,1,0)</f>
        <v>#N/A</v>
      </c>
    </row>
    <row r="3897" spans="19:19" x14ac:dyDescent="0.3">
      <c r="S3897" s="60" t="e">
        <f>VLOOKUP(D3897,'ALL SITES DOWN'!D:D,1,0)</f>
        <v>#N/A</v>
      </c>
    </row>
    <row r="3898" spans="19:19" x14ac:dyDescent="0.3">
      <c r="S3898" s="60" t="e">
        <f>VLOOKUP(D3898,'ALL SITES DOWN'!D:D,1,0)</f>
        <v>#N/A</v>
      </c>
    </row>
    <row r="3899" spans="19:19" x14ac:dyDescent="0.3">
      <c r="S3899" s="60" t="e">
        <f>VLOOKUP(D3899,'ALL SITES DOWN'!D:D,1,0)</f>
        <v>#N/A</v>
      </c>
    </row>
    <row r="3900" spans="19:19" x14ac:dyDescent="0.3">
      <c r="S3900" s="60" t="e">
        <f>VLOOKUP(D3900,'ALL SITES DOWN'!D:D,1,0)</f>
        <v>#N/A</v>
      </c>
    </row>
    <row r="3901" spans="19:19" x14ac:dyDescent="0.3">
      <c r="S3901" s="60" t="e">
        <f>VLOOKUP(D3901,'ALL SITES DOWN'!D:D,1,0)</f>
        <v>#N/A</v>
      </c>
    </row>
    <row r="3902" spans="19:19" x14ac:dyDescent="0.3">
      <c r="S3902" s="60" t="e">
        <f>VLOOKUP(D3902,'ALL SITES DOWN'!D:D,1,0)</f>
        <v>#N/A</v>
      </c>
    </row>
    <row r="3903" spans="19:19" x14ac:dyDescent="0.3">
      <c r="S3903" s="60" t="e">
        <f>VLOOKUP(D3903,'ALL SITES DOWN'!D:D,1,0)</f>
        <v>#N/A</v>
      </c>
    </row>
    <row r="3904" spans="19:19" x14ac:dyDescent="0.3">
      <c r="S3904" s="60" t="e">
        <f>VLOOKUP(D3904,'ALL SITES DOWN'!D:D,1,0)</f>
        <v>#N/A</v>
      </c>
    </row>
    <row r="3905" spans="19:19" x14ac:dyDescent="0.3">
      <c r="S3905" s="60" t="e">
        <f>VLOOKUP(D3905,'ALL SITES DOWN'!D:D,1,0)</f>
        <v>#N/A</v>
      </c>
    </row>
    <row r="3906" spans="19:19" x14ac:dyDescent="0.3">
      <c r="S3906" s="60" t="e">
        <f>VLOOKUP(D3906,'ALL SITES DOWN'!D:D,1,0)</f>
        <v>#N/A</v>
      </c>
    </row>
    <row r="3907" spans="19:19" x14ac:dyDescent="0.3">
      <c r="S3907" s="60" t="e">
        <f>VLOOKUP(D3907,'ALL SITES DOWN'!D:D,1,0)</f>
        <v>#N/A</v>
      </c>
    </row>
    <row r="3908" spans="19:19" x14ac:dyDescent="0.3">
      <c r="S3908" s="60" t="e">
        <f>VLOOKUP(D3908,'ALL SITES DOWN'!D:D,1,0)</f>
        <v>#N/A</v>
      </c>
    </row>
    <row r="3909" spans="19:19" x14ac:dyDescent="0.3">
      <c r="S3909" s="60" t="e">
        <f>VLOOKUP(D3909,'ALL SITES DOWN'!D:D,1,0)</f>
        <v>#N/A</v>
      </c>
    </row>
    <row r="3910" spans="19:19" x14ac:dyDescent="0.3">
      <c r="S3910" s="60" t="e">
        <f>VLOOKUP(D3910,'ALL SITES DOWN'!D:D,1,0)</f>
        <v>#N/A</v>
      </c>
    </row>
    <row r="3911" spans="19:19" x14ac:dyDescent="0.3">
      <c r="S3911" s="60" t="e">
        <f>VLOOKUP(D3911,'ALL SITES DOWN'!D:D,1,0)</f>
        <v>#N/A</v>
      </c>
    </row>
    <row r="3912" spans="19:19" x14ac:dyDescent="0.3">
      <c r="S3912" s="60" t="e">
        <f>VLOOKUP(D3912,'ALL SITES DOWN'!D:D,1,0)</f>
        <v>#N/A</v>
      </c>
    </row>
    <row r="3913" spans="19:19" x14ac:dyDescent="0.3">
      <c r="S3913" s="60" t="e">
        <f>VLOOKUP(D3913,'ALL SITES DOWN'!D:D,1,0)</f>
        <v>#N/A</v>
      </c>
    </row>
    <row r="3914" spans="19:19" x14ac:dyDescent="0.3">
      <c r="S3914" s="60" t="e">
        <f>VLOOKUP(D3914,'ALL SITES DOWN'!D:D,1,0)</f>
        <v>#N/A</v>
      </c>
    </row>
    <row r="3915" spans="19:19" x14ac:dyDescent="0.3">
      <c r="S3915" s="60" t="e">
        <f>VLOOKUP(D3915,'ALL SITES DOWN'!D:D,1,0)</f>
        <v>#N/A</v>
      </c>
    </row>
    <row r="3916" spans="19:19" x14ac:dyDescent="0.3">
      <c r="S3916" s="60" t="e">
        <f>VLOOKUP(D3916,'ALL SITES DOWN'!D:D,1,0)</f>
        <v>#N/A</v>
      </c>
    </row>
    <row r="3917" spans="19:19" x14ac:dyDescent="0.3">
      <c r="S3917" s="60" t="e">
        <f>VLOOKUP(D3917,'ALL SITES DOWN'!D:D,1,0)</f>
        <v>#N/A</v>
      </c>
    </row>
    <row r="3918" spans="19:19" x14ac:dyDescent="0.3">
      <c r="S3918" s="60" t="e">
        <f>VLOOKUP(D3918,'ALL SITES DOWN'!D:D,1,0)</f>
        <v>#N/A</v>
      </c>
    </row>
    <row r="3919" spans="19:19" x14ac:dyDescent="0.3">
      <c r="S3919" s="60" t="e">
        <f>VLOOKUP(D3919,'ALL SITES DOWN'!D:D,1,0)</f>
        <v>#N/A</v>
      </c>
    </row>
    <row r="3920" spans="19:19" x14ac:dyDescent="0.3">
      <c r="S3920" s="60" t="e">
        <f>VLOOKUP(D3920,'ALL SITES DOWN'!D:D,1,0)</f>
        <v>#N/A</v>
      </c>
    </row>
    <row r="3921" spans="19:19" x14ac:dyDescent="0.3">
      <c r="S3921" s="60" t="e">
        <f>VLOOKUP(D3921,'ALL SITES DOWN'!D:D,1,0)</f>
        <v>#N/A</v>
      </c>
    </row>
    <row r="3922" spans="19:19" x14ac:dyDescent="0.3">
      <c r="S3922" s="60" t="e">
        <f>VLOOKUP(D3922,'ALL SITES DOWN'!D:D,1,0)</f>
        <v>#N/A</v>
      </c>
    </row>
    <row r="3923" spans="19:19" x14ac:dyDescent="0.3">
      <c r="S3923" s="60" t="e">
        <f>VLOOKUP(D3923,'ALL SITES DOWN'!D:D,1,0)</f>
        <v>#N/A</v>
      </c>
    </row>
    <row r="3924" spans="19:19" x14ac:dyDescent="0.3">
      <c r="S3924" s="60" t="e">
        <f>VLOOKUP(D3924,'ALL SITES DOWN'!D:D,1,0)</f>
        <v>#N/A</v>
      </c>
    </row>
    <row r="3925" spans="19:19" x14ac:dyDescent="0.3">
      <c r="S3925" s="60" t="e">
        <f>VLOOKUP(D3925,'ALL SITES DOWN'!D:D,1,0)</f>
        <v>#N/A</v>
      </c>
    </row>
    <row r="3926" spans="19:19" x14ac:dyDescent="0.3">
      <c r="S3926" s="60" t="e">
        <f>VLOOKUP(D3926,'ALL SITES DOWN'!D:D,1,0)</f>
        <v>#N/A</v>
      </c>
    </row>
    <row r="3927" spans="19:19" x14ac:dyDescent="0.3">
      <c r="S3927" s="60" t="e">
        <f>VLOOKUP(D3927,'ALL SITES DOWN'!D:D,1,0)</f>
        <v>#N/A</v>
      </c>
    </row>
    <row r="3928" spans="19:19" x14ac:dyDescent="0.3">
      <c r="S3928" s="60" t="e">
        <f>VLOOKUP(D3928,'ALL SITES DOWN'!D:D,1,0)</f>
        <v>#N/A</v>
      </c>
    </row>
    <row r="3929" spans="19:19" x14ac:dyDescent="0.3">
      <c r="S3929" s="60" t="e">
        <f>VLOOKUP(D3929,'ALL SITES DOWN'!D:D,1,0)</f>
        <v>#N/A</v>
      </c>
    </row>
    <row r="3930" spans="19:19" x14ac:dyDescent="0.3">
      <c r="S3930" s="60" t="e">
        <f>VLOOKUP(D3930,'ALL SITES DOWN'!D:D,1,0)</f>
        <v>#N/A</v>
      </c>
    </row>
    <row r="3931" spans="19:19" x14ac:dyDescent="0.3">
      <c r="S3931" s="60" t="e">
        <f>VLOOKUP(D3931,'ALL SITES DOWN'!D:D,1,0)</f>
        <v>#N/A</v>
      </c>
    </row>
    <row r="3932" spans="19:19" x14ac:dyDescent="0.3">
      <c r="S3932" s="60" t="e">
        <f>VLOOKUP(D3932,'ALL SITES DOWN'!D:D,1,0)</f>
        <v>#N/A</v>
      </c>
    </row>
    <row r="3933" spans="19:19" x14ac:dyDescent="0.3">
      <c r="S3933" s="60" t="e">
        <f>VLOOKUP(D3933,'ALL SITES DOWN'!D:D,1,0)</f>
        <v>#N/A</v>
      </c>
    </row>
    <row r="3934" spans="19:19" x14ac:dyDescent="0.3">
      <c r="S3934" s="60" t="e">
        <f>VLOOKUP(D3934,'ALL SITES DOWN'!D:D,1,0)</f>
        <v>#N/A</v>
      </c>
    </row>
    <row r="3935" spans="19:19" x14ac:dyDescent="0.3">
      <c r="S3935" s="60" t="e">
        <f>VLOOKUP(D3935,'ALL SITES DOWN'!D:D,1,0)</f>
        <v>#N/A</v>
      </c>
    </row>
    <row r="3936" spans="19:19" x14ac:dyDescent="0.3">
      <c r="S3936" s="60" t="e">
        <f>VLOOKUP(D3936,'ALL SITES DOWN'!D:D,1,0)</f>
        <v>#N/A</v>
      </c>
    </row>
    <row r="3937" spans="19:19" x14ac:dyDescent="0.3">
      <c r="S3937" s="60" t="e">
        <f>VLOOKUP(D3937,'ALL SITES DOWN'!D:D,1,0)</f>
        <v>#N/A</v>
      </c>
    </row>
    <row r="3938" spans="19:19" x14ac:dyDescent="0.3">
      <c r="S3938" s="60" t="e">
        <f>VLOOKUP(D3938,'ALL SITES DOWN'!D:D,1,0)</f>
        <v>#N/A</v>
      </c>
    </row>
    <row r="3939" spans="19:19" x14ac:dyDescent="0.3">
      <c r="S3939" s="60" t="e">
        <f>VLOOKUP(D3939,'ALL SITES DOWN'!D:D,1,0)</f>
        <v>#N/A</v>
      </c>
    </row>
    <row r="3940" spans="19:19" x14ac:dyDescent="0.3">
      <c r="S3940" s="60" t="e">
        <f>VLOOKUP(D3940,'ALL SITES DOWN'!D:D,1,0)</f>
        <v>#N/A</v>
      </c>
    </row>
    <row r="3941" spans="19:19" x14ac:dyDescent="0.3">
      <c r="S3941" s="60" t="e">
        <f>VLOOKUP(D3941,'ALL SITES DOWN'!D:D,1,0)</f>
        <v>#N/A</v>
      </c>
    </row>
    <row r="3942" spans="19:19" x14ac:dyDescent="0.3">
      <c r="S3942" s="60" t="e">
        <f>VLOOKUP(D3942,'ALL SITES DOWN'!D:D,1,0)</f>
        <v>#N/A</v>
      </c>
    </row>
    <row r="3943" spans="19:19" x14ac:dyDescent="0.3">
      <c r="S3943" s="60" t="e">
        <f>VLOOKUP(D3943,'ALL SITES DOWN'!D:D,1,0)</f>
        <v>#N/A</v>
      </c>
    </row>
    <row r="3944" spans="19:19" x14ac:dyDescent="0.3">
      <c r="S3944" s="60" t="e">
        <f>VLOOKUP(D3944,'ALL SITES DOWN'!D:D,1,0)</f>
        <v>#N/A</v>
      </c>
    </row>
    <row r="3945" spans="19:19" x14ac:dyDescent="0.3">
      <c r="S3945" s="60" t="e">
        <f>VLOOKUP(D3945,'ALL SITES DOWN'!D:D,1,0)</f>
        <v>#N/A</v>
      </c>
    </row>
    <row r="3946" spans="19:19" x14ac:dyDescent="0.3">
      <c r="S3946" s="60" t="e">
        <f>VLOOKUP(D3946,'ALL SITES DOWN'!D:D,1,0)</f>
        <v>#N/A</v>
      </c>
    </row>
    <row r="3947" spans="19:19" x14ac:dyDescent="0.3">
      <c r="S3947" s="60" t="e">
        <f>VLOOKUP(D3947,'ALL SITES DOWN'!D:D,1,0)</f>
        <v>#N/A</v>
      </c>
    </row>
    <row r="3948" spans="19:19" x14ac:dyDescent="0.3">
      <c r="S3948" s="60" t="e">
        <f>VLOOKUP(D3948,'ALL SITES DOWN'!D:D,1,0)</f>
        <v>#N/A</v>
      </c>
    </row>
    <row r="3949" spans="19:19" x14ac:dyDescent="0.3">
      <c r="S3949" s="60" t="e">
        <f>VLOOKUP(D3949,'ALL SITES DOWN'!D:D,1,0)</f>
        <v>#N/A</v>
      </c>
    </row>
    <row r="3950" spans="19:19" x14ac:dyDescent="0.3">
      <c r="S3950" s="60" t="e">
        <f>VLOOKUP(D3950,'ALL SITES DOWN'!D:D,1,0)</f>
        <v>#N/A</v>
      </c>
    </row>
    <row r="3951" spans="19:19" x14ac:dyDescent="0.3">
      <c r="S3951" s="60" t="e">
        <f>VLOOKUP(D3951,'ALL SITES DOWN'!D:D,1,0)</f>
        <v>#N/A</v>
      </c>
    </row>
    <row r="3952" spans="19:19" x14ac:dyDescent="0.3">
      <c r="S3952" s="60" t="e">
        <f>VLOOKUP(D3952,'ALL SITES DOWN'!D:D,1,0)</f>
        <v>#N/A</v>
      </c>
    </row>
    <row r="3953" spans="19:19" x14ac:dyDescent="0.3">
      <c r="S3953" s="60" t="e">
        <f>VLOOKUP(D3953,'ALL SITES DOWN'!D:D,1,0)</f>
        <v>#N/A</v>
      </c>
    </row>
    <row r="3954" spans="19:19" x14ac:dyDescent="0.3">
      <c r="S3954" s="60" t="e">
        <f>VLOOKUP(D3954,'ALL SITES DOWN'!D:D,1,0)</f>
        <v>#N/A</v>
      </c>
    </row>
    <row r="3955" spans="19:19" x14ac:dyDescent="0.3">
      <c r="S3955" s="60" t="e">
        <f>VLOOKUP(D3955,'ALL SITES DOWN'!D:D,1,0)</f>
        <v>#N/A</v>
      </c>
    </row>
    <row r="3956" spans="19:19" x14ac:dyDescent="0.3">
      <c r="S3956" s="60" t="e">
        <f>VLOOKUP(D3956,'ALL SITES DOWN'!D:D,1,0)</f>
        <v>#N/A</v>
      </c>
    </row>
    <row r="3957" spans="19:19" x14ac:dyDescent="0.3">
      <c r="S3957" s="60" t="e">
        <f>VLOOKUP(D3957,'ALL SITES DOWN'!D:D,1,0)</f>
        <v>#N/A</v>
      </c>
    </row>
    <row r="3958" spans="19:19" x14ac:dyDescent="0.3">
      <c r="S3958" s="60" t="e">
        <f>VLOOKUP(D3958,'ALL SITES DOWN'!D:D,1,0)</f>
        <v>#N/A</v>
      </c>
    </row>
    <row r="3959" spans="19:19" x14ac:dyDescent="0.3">
      <c r="S3959" s="60" t="e">
        <f>VLOOKUP(D3959,'ALL SITES DOWN'!D:D,1,0)</f>
        <v>#N/A</v>
      </c>
    </row>
    <row r="3960" spans="19:19" x14ac:dyDescent="0.3">
      <c r="S3960" s="60" t="e">
        <f>VLOOKUP(D3960,'ALL SITES DOWN'!D:D,1,0)</f>
        <v>#N/A</v>
      </c>
    </row>
    <row r="3961" spans="19:19" x14ac:dyDescent="0.3">
      <c r="S3961" s="60" t="e">
        <f>VLOOKUP(D3961,'ALL SITES DOWN'!D:D,1,0)</f>
        <v>#N/A</v>
      </c>
    </row>
    <row r="3962" spans="19:19" x14ac:dyDescent="0.3">
      <c r="S3962" s="60" t="e">
        <f>VLOOKUP(D3962,'ALL SITES DOWN'!D:D,1,0)</f>
        <v>#N/A</v>
      </c>
    </row>
    <row r="3963" spans="19:19" x14ac:dyDescent="0.3">
      <c r="S3963" s="60" t="e">
        <f>VLOOKUP(D3963,'ALL SITES DOWN'!D:D,1,0)</f>
        <v>#N/A</v>
      </c>
    </row>
    <row r="3964" spans="19:19" x14ac:dyDescent="0.3">
      <c r="S3964" s="60" t="e">
        <f>VLOOKUP(D3964,'ALL SITES DOWN'!D:D,1,0)</f>
        <v>#N/A</v>
      </c>
    </row>
    <row r="3965" spans="19:19" x14ac:dyDescent="0.3">
      <c r="S3965" s="60" t="e">
        <f>VLOOKUP(D3965,'ALL SITES DOWN'!D:D,1,0)</f>
        <v>#N/A</v>
      </c>
    </row>
    <row r="3966" spans="19:19" x14ac:dyDescent="0.3">
      <c r="S3966" s="60" t="e">
        <f>VLOOKUP(D3966,'ALL SITES DOWN'!D:D,1,0)</f>
        <v>#N/A</v>
      </c>
    </row>
    <row r="3967" spans="19:19" x14ac:dyDescent="0.3">
      <c r="S3967" s="60" t="e">
        <f>VLOOKUP(D3967,'ALL SITES DOWN'!D:D,1,0)</f>
        <v>#N/A</v>
      </c>
    </row>
    <row r="3968" spans="19:19" x14ac:dyDescent="0.3">
      <c r="S3968" s="60" t="e">
        <f>VLOOKUP(D3968,'ALL SITES DOWN'!D:D,1,0)</f>
        <v>#N/A</v>
      </c>
    </row>
    <row r="3969" spans="19:19" x14ac:dyDescent="0.3">
      <c r="S3969" s="60" t="e">
        <f>VLOOKUP(D3969,'ALL SITES DOWN'!D:D,1,0)</f>
        <v>#N/A</v>
      </c>
    </row>
    <row r="3970" spans="19:19" x14ac:dyDescent="0.3">
      <c r="S3970" s="60" t="e">
        <f>VLOOKUP(D3970,'ALL SITES DOWN'!D:D,1,0)</f>
        <v>#N/A</v>
      </c>
    </row>
    <row r="3971" spans="19:19" x14ac:dyDescent="0.3">
      <c r="S3971" s="60" t="e">
        <f>VLOOKUP(D3971,'ALL SITES DOWN'!D:D,1,0)</f>
        <v>#N/A</v>
      </c>
    </row>
    <row r="3972" spans="19:19" x14ac:dyDescent="0.3">
      <c r="S3972" s="60" t="e">
        <f>VLOOKUP(D3972,'ALL SITES DOWN'!D:D,1,0)</f>
        <v>#N/A</v>
      </c>
    </row>
    <row r="3973" spans="19:19" x14ac:dyDescent="0.3">
      <c r="S3973" s="60" t="e">
        <f>VLOOKUP(D3973,'ALL SITES DOWN'!D:D,1,0)</f>
        <v>#N/A</v>
      </c>
    </row>
    <row r="3974" spans="19:19" x14ac:dyDescent="0.3">
      <c r="S3974" s="60" t="e">
        <f>VLOOKUP(D3974,'ALL SITES DOWN'!D:D,1,0)</f>
        <v>#N/A</v>
      </c>
    </row>
    <row r="3975" spans="19:19" x14ac:dyDescent="0.3">
      <c r="S3975" s="60" t="e">
        <f>VLOOKUP(D3975,'ALL SITES DOWN'!D:D,1,0)</f>
        <v>#N/A</v>
      </c>
    </row>
    <row r="3976" spans="19:19" x14ac:dyDescent="0.3">
      <c r="S3976" s="60" t="e">
        <f>VLOOKUP(D3976,'ALL SITES DOWN'!D:D,1,0)</f>
        <v>#N/A</v>
      </c>
    </row>
    <row r="3977" spans="19:19" x14ac:dyDescent="0.3">
      <c r="S3977" s="60" t="e">
        <f>VLOOKUP(D3977,'ALL SITES DOWN'!D:D,1,0)</f>
        <v>#N/A</v>
      </c>
    </row>
    <row r="3978" spans="19:19" x14ac:dyDescent="0.3">
      <c r="S3978" s="60" t="e">
        <f>VLOOKUP(D3978,'ALL SITES DOWN'!D:D,1,0)</f>
        <v>#N/A</v>
      </c>
    </row>
    <row r="3979" spans="19:19" x14ac:dyDescent="0.3">
      <c r="S3979" s="60" t="e">
        <f>VLOOKUP(D3979,'ALL SITES DOWN'!D:D,1,0)</f>
        <v>#N/A</v>
      </c>
    </row>
    <row r="3980" spans="19:19" x14ac:dyDescent="0.3">
      <c r="S3980" s="60" t="e">
        <f>VLOOKUP(D3980,'ALL SITES DOWN'!D:D,1,0)</f>
        <v>#N/A</v>
      </c>
    </row>
    <row r="3981" spans="19:19" x14ac:dyDescent="0.3">
      <c r="S3981" s="60" t="e">
        <f>VLOOKUP(D3981,'ALL SITES DOWN'!D:D,1,0)</f>
        <v>#N/A</v>
      </c>
    </row>
    <row r="3982" spans="19:19" x14ac:dyDescent="0.3">
      <c r="S3982" s="60" t="e">
        <f>VLOOKUP(D3982,'ALL SITES DOWN'!D:D,1,0)</f>
        <v>#N/A</v>
      </c>
    </row>
    <row r="3983" spans="19:19" x14ac:dyDescent="0.3">
      <c r="S3983" s="60" t="e">
        <f>VLOOKUP(D3983,'ALL SITES DOWN'!D:D,1,0)</f>
        <v>#N/A</v>
      </c>
    </row>
    <row r="3984" spans="19:19" x14ac:dyDescent="0.3">
      <c r="S3984" s="60" t="e">
        <f>VLOOKUP(D3984,'ALL SITES DOWN'!D:D,1,0)</f>
        <v>#N/A</v>
      </c>
    </row>
    <row r="3985" spans="19:19" x14ac:dyDescent="0.3">
      <c r="S3985" s="60" t="e">
        <f>VLOOKUP(D3985,'ALL SITES DOWN'!D:D,1,0)</f>
        <v>#N/A</v>
      </c>
    </row>
    <row r="3986" spans="19:19" x14ac:dyDescent="0.3">
      <c r="S3986" s="60" t="e">
        <f>VLOOKUP(D3986,'ALL SITES DOWN'!D:D,1,0)</f>
        <v>#N/A</v>
      </c>
    </row>
    <row r="3987" spans="19:19" x14ac:dyDescent="0.3">
      <c r="S3987" s="60" t="e">
        <f>VLOOKUP(D3987,'ALL SITES DOWN'!D:D,1,0)</f>
        <v>#N/A</v>
      </c>
    </row>
    <row r="3988" spans="19:19" x14ac:dyDescent="0.3">
      <c r="S3988" s="60" t="e">
        <f>VLOOKUP(D3988,'ALL SITES DOWN'!D:D,1,0)</f>
        <v>#N/A</v>
      </c>
    </row>
    <row r="3989" spans="19:19" x14ac:dyDescent="0.3">
      <c r="S3989" s="60" t="e">
        <f>VLOOKUP(D3989,'ALL SITES DOWN'!D:D,1,0)</f>
        <v>#N/A</v>
      </c>
    </row>
    <row r="3990" spans="19:19" x14ac:dyDescent="0.3">
      <c r="S3990" s="60" t="e">
        <f>VLOOKUP(D3990,'ALL SITES DOWN'!D:D,1,0)</f>
        <v>#N/A</v>
      </c>
    </row>
    <row r="3991" spans="19:19" x14ac:dyDescent="0.3">
      <c r="S3991" s="60" t="e">
        <f>VLOOKUP(D3991,'ALL SITES DOWN'!D:D,1,0)</f>
        <v>#N/A</v>
      </c>
    </row>
    <row r="3992" spans="19:19" x14ac:dyDescent="0.3">
      <c r="S3992" s="60" t="e">
        <f>VLOOKUP(D3992,'ALL SITES DOWN'!D:D,1,0)</f>
        <v>#N/A</v>
      </c>
    </row>
    <row r="3993" spans="19:19" x14ac:dyDescent="0.3">
      <c r="S3993" s="60" t="e">
        <f>VLOOKUP(D3993,'ALL SITES DOWN'!D:D,1,0)</f>
        <v>#N/A</v>
      </c>
    </row>
    <row r="3994" spans="19:19" x14ac:dyDescent="0.3">
      <c r="S3994" s="60" t="e">
        <f>VLOOKUP(D3994,'ALL SITES DOWN'!D:D,1,0)</f>
        <v>#N/A</v>
      </c>
    </row>
    <row r="3995" spans="19:19" x14ac:dyDescent="0.3">
      <c r="S3995" s="60" t="e">
        <f>VLOOKUP(D3995,'ALL SITES DOWN'!D:D,1,0)</f>
        <v>#N/A</v>
      </c>
    </row>
    <row r="3996" spans="19:19" x14ac:dyDescent="0.3">
      <c r="S3996" s="60" t="e">
        <f>VLOOKUP(D3996,'ALL SITES DOWN'!D:D,1,0)</f>
        <v>#N/A</v>
      </c>
    </row>
    <row r="3997" spans="19:19" x14ac:dyDescent="0.3">
      <c r="S3997" s="60" t="e">
        <f>VLOOKUP(D3997,'ALL SITES DOWN'!D:D,1,0)</f>
        <v>#N/A</v>
      </c>
    </row>
    <row r="3998" spans="19:19" x14ac:dyDescent="0.3">
      <c r="S3998" s="60" t="e">
        <f>VLOOKUP(D3998,'ALL SITES DOWN'!D:D,1,0)</f>
        <v>#N/A</v>
      </c>
    </row>
    <row r="3999" spans="19:19" x14ac:dyDescent="0.3">
      <c r="S3999" s="60" t="e">
        <f>VLOOKUP(D3999,'ALL SITES DOWN'!D:D,1,0)</f>
        <v>#N/A</v>
      </c>
    </row>
    <row r="4000" spans="19:19" x14ac:dyDescent="0.3">
      <c r="S4000" s="60" t="e">
        <f>VLOOKUP(D4000,'ALL SITES DOWN'!D:D,1,0)</f>
        <v>#N/A</v>
      </c>
    </row>
    <row r="4001" spans="19:19" x14ac:dyDescent="0.3">
      <c r="S4001" s="60" t="e">
        <f>VLOOKUP(D4001,'ALL SITES DOWN'!D:D,1,0)</f>
        <v>#N/A</v>
      </c>
    </row>
    <row r="4002" spans="19:19" x14ac:dyDescent="0.3">
      <c r="S4002" s="60" t="e">
        <f>VLOOKUP(D4002,'ALL SITES DOWN'!D:D,1,0)</f>
        <v>#N/A</v>
      </c>
    </row>
    <row r="4003" spans="19:19" x14ac:dyDescent="0.3">
      <c r="S4003" s="60" t="e">
        <f>VLOOKUP(D4003,'ALL SITES DOWN'!D:D,1,0)</f>
        <v>#N/A</v>
      </c>
    </row>
    <row r="4004" spans="19:19" x14ac:dyDescent="0.3">
      <c r="S4004" s="60" t="e">
        <f>VLOOKUP(D4004,'ALL SITES DOWN'!D:D,1,0)</f>
        <v>#N/A</v>
      </c>
    </row>
    <row r="4005" spans="19:19" x14ac:dyDescent="0.3">
      <c r="S4005" s="60" t="e">
        <f>VLOOKUP(D4005,'ALL SITES DOWN'!D:D,1,0)</f>
        <v>#N/A</v>
      </c>
    </row>
    <row r="4006" spans="19:19" x14ac:dyDescent="0.3">
      <c r="S4006" s="60" t="e">
        <f>VLOOKUP(D4006,'ALL SITES DOWN'!D:D,1,0)</f>
        <v>#N/A</v>
      </c>
    </row>
    <row r="4007" spans="19:19" x14ac:dyDescent="0.3">
      <c r="S4007" s="60" t="e">
        <f>VLOOKUP(D4007,'ALL SITES DOWN'!D:D,1,0)</f>
        <v>#N/A</v>
      </c>
    </row>
    <row r="4008" spans="19:19" x14ac:dyDescent="0.3">
      <c r="S4008" s="60" t="e">
        <f>VLOOKUP(D4008,'ALL SITES DOWN'!D:D,1,0)</f>
        <v>#N/A</v>
      </c>
    </row>
    <row r="4009" spans="19:19" x14ac:dyDescent="0.3">
      <c r="S4009" s="60" t="e">
        <f>VLOOKUP(D4009,'ALL SITES DOWN'!D:D,1,0)</f>
        <v>#N/A</v>
      </c>
    </row>
    <row r="4010" spans="19:19" x14ac:dyDescent="0.3">
      <c r="S4010" s="60" t="e">
        <f>VLOOKUP(D4010,'ALL SITES DOWN'!D:D,1,0)</f>
        <v>#N/A</v>
      </c>
    </row>
    <row r="4011" spans="19:19" x14ac:dyDescent="0.3">
      <c r="S4011" s="60" t="e">
        <f>VLOOKUP(D4011,'ALL SITES DOWN'!D:D,1,0)</f>
        <v>#N/A</v>
      </c>
    </row>
    <row r="4012" spans="19:19" x14ac:dyDescent="0.3">
      <c r="S4012" s="60" t="e">
        <f>VLOOKUP(D4012,'ALL SITES DOWN'!D:D,1,0)</f>
        <v>#N/A</v>
      </c>
    </row>
    <row r="4013" spans="19:19" x14ac:dyDescent="0.3">
      <c r="S4013" s="60" t="e">
        <f>VLOOKUP(D4013,'ALL SITES DOWN'!D:D,1,0)</f>
        <v>#N/A</v>
      </c>
    </row>
    <row r="4014" spans="19:19" x14ac:dyDescent="0.3">
      <c r="S4014" s="60" t="e">
        <f>VLOOKUP(D4014,'ALL SITES DOWN'!D:D,1,0)</f>
        <v>#N/A</v>
      </c>
    </row>
    <row r="4015" spans="19:19" x14ac:dyDescent="0.3">
      <c r="S4015" s="60" t="e">
        <f>VLOOKUP(D4015,'ALL SITES DOWN'!D:D,1,0)</f>
        <v>#N/A</v>
      </c>
    </row>
    <row r="4016" spans="19:19" x14ac:dyDescent="0.3">
      <c r="S4016" s="60" t="e">
        <f>VLOOKUP(D4016,'ALL SITES DOWN'!D:D,1,0)</f>
        <v>#N/A</v>
      </c>
    </row>
    <row r="4017" spans="19:19" x14ac:dyDescent="0.3">
      <c r="S4017" s="60" t="e">
        <f>VLOOKUP(D4017,'ALL SITES DOWN'!D:D,1,0)</f>
        <v>#N/A</v>
      </c>
    </row>
    <row r="4018" spans="19:19" x14ac:dyDescent="0.3">
      <c r="S4018" s="60" t="e">
        <f>VLOOKUP(D4018,'ALL SITES DOWN'!D:D,1,0)</f>
        <v>#N/A</v>
      </c>
    </row>
    <row r="4019" spans="19:19" x14ac:dyDescent="0.3">
      <c r="S4019" s="60" t="e">
        <f>VLOOKUP(D4019,'ALL SITES DOWN'!D:D,1,0)</f>
        <v>#N/A</v>
      </c>
    </row>
    <row r="4020" spans="19:19" x14ac:dyDescent="0.3">
      <c r="S4020" s="60" t="e">
        <f>VLOOKUP(D4020,'ALL SITES DOWN'!D:D,1,0)</f>
        <v>#N/A</v>
      </c>
    </row>
    <row r="4021" spans="19:19" x14ac:dyDescent="0.3">
      <c r="S4021" s="60" t="e">
        <f>VLOOKUP(D4021,'ALL SITES DOWN'!D:D,1,0)</f>
        <v>#N/A</v>
      </c>
    </row>
    <row r="4022" spans="19:19" x14ac:dyDescent="0.3">
      <c r="S4022" s="60" t="e">
        <f>VLOOKUP(D4022,'ALL SITES DOWN'!D:D,1,0)</f>
        <v>#N/A</v>
      </c>
    </row>
    <row r="4023" spans="19:19" x14ac:dyDescent="0.3">
      <c r="S4023" s="60" t="e">
        <f>VLOOKUP(D4023,'ALL SITES DOWN'!D:D,1,0)</f>
        <v>#N/A</v>
      </c>
    </row>
    <row r="4024" spans="19:19" x14ac:dyDescent="0.3">
      <c r="S4024" s="60" t="e">
        <f>VLOOKUP(D4024,'ALL SITES DOWN'!D:D,1,0)</f>
        <v>#N/A</v>
      </c>
    </row>
    <row r="4025" spans="19:19" x14ac:dyDescent="0.3">
      <c r="S4025" s="60" t="e">
        <f>VLOOKUP(D4025,'ALL SITES DOWN'!D:D,1,0)</f>
        <v>#N/A</v>
      </c>
    </row>
    <row r="4026" spans="19:19" x14ac:dyDescent="0.3">
      <c r="S4026" s="60" t="e">
        <f>VLOOKUP(D4026,'ALL SITES DOWN'!D:D,1,0)</f>
        <v>#N/A</v>
      </c>
    </row>
    <row r="4027" spans="19:19" x14ac:dyDescent="0.3">
      <c r="S4027" s="60" t="e">
        <f>VLOOKUP(D4027,'ALL SITES DOWN'!D:D,1,0)</f>
        <v>#N/A</v>
      </c>
    </row>
    <row r="4028" spans="19:19" x14ac:dyDescent="0.3">
      <c r="S4028" s="60" t="e">
        <f>VLOOKUP(D4028,'ALL SITES DOWN'!D:D,1,0)</f>
        <v>#N/A</v>
      </c>
    </row>
    <row r="4029" spans="19:19" x14ac:dyDescent="0.3">
      <c r="S4029" s="60" t="e">
        <f>VLOOKUP(D4029,'ALL SITES DOWN'!D:D,1,0)</f>
        <v>#N/A</v>
      </c>
    </row>
    <row r="4030" spans="19:19" x14ac:dyDescent="0.3">
      <c r="S4030" s="60" t="e">
        <f>VLOOKUP(D4030,'ALL SITES DOWN'!D:D,1,0)</f>
        <v>#N/A</v>
      </c>
    </row>
    <row r="4031" spans="19:19" x14ac:dyDescent="0.3">
      <c r="S4031" s="60" t="e">
        <f>VLOOKUP(D4031,'ALL SITES DOWN'!D:D,1,0)</f>
        <v>#N/A</v>
      </c>
    </row>
    <row r="4032" spans="19:19" x14ac:dyDescent="0.3">
      <c r="S4032" s="60" t="e">
        <f>VLOOKUP(D4032,'ALL SITES DOWN'!D:D,1,0)</f>
        <v>#N/A</v>
      </c>
    </row>
    <row r="4033" spans="19:19" x14ac:dyDescent="0.3">
      <c r="S4033" s="60" t="e">
        <f>VLOOKUP(D4033,'ALL SITES DOWN'!D:D,1,0)</f>
        <v>#N/A</v>
      </c>
    </row>
    <row r="4034" spans="19:19" x14ac:dyDescent="0.3">
      <c r="S4034" s="60" t="e">
        <f>VLOOKUP(D4034,'ALL SITES DOWN'!D:D,1,0)</f>
        <v>#N/A</v>
      </c>
    </row>
    <row r="4035" spans="19:19" x14ac:dyDescent="0.3">
      <c r="S4035" s="60" t="e">
        <f>VLOOKUP(D4035,'ALL SITES DOWN'!D:D,1,0)</f>
        <v>#N/A</v>
      </c>
    </row>
    <row r="4036" spans="19:19" x14ac:dyDescent="0.3">
      <c r="S4036" s="60" t="e">
        <f>VLOOKUP(D4036,'ALL SITES DOWN'!D:D,1,0)</f>
        <v>#N/A</v>
      </c>
    </row>
    <row r="4037" spans="19:19" x14ac:dyDescent="0.3">
      <c r="S4037" s="60" t="e">
        <f>VLOOKUP(D4037,'ALL SITES DOWN'!D:D,1,0)</f>
        <v>#N/A</v>
      </c>
    </row>
    <row r="4038" spans="19:19" x14ac:dyDescent="0.3">
      <c r="S4038" s="60" t="e">
        <f>VLOOKUP(D4038,'ALL SITES DOWN'!D:D,1,0)</f>
        <v>#N/A</v>
      </c>
    </row>
    <row r="4039" spans="19:19" x14ac:dyDescent="0.3">
      <c r="S4039" s="60" t="e">
        <f>VLOOKUP(D4039,'ALL SITES DOWN'!D:D,1,0)</f>
        <v>#N/A</v>
      </c>
    </row>
    <row r="4040" spans="19:19" x14ac:dyDescent="0.3">
      <c r="S4040" s="60" t="e">
        <f>VLOOKUP(D4040,'ALL SITES DOWN'!D:D,1,0)</f>
        <v>#N/A</v>
      </c>
    </row>
    <row r="4041" spans="19:19" x14ac:dyDescent="0.3">
      <c r="S4041" s="60" t="e">
        <f>VLOOKUP(D4041,'ALL SITES DOWN'!D:D,1,0)</f>
        <v>#N/A</v>
      </c>
    </row>
    <row r="4042" spans="19:19" x14ac:dyDescent="0.3">
      <c r="S4042" s="60" t="e">
        <f>VLOOKUP(D4042,'ALL SITES DOWN'!D:D,1,0)</f>
        <v>#N/A</v>
      </c>
    </row>
    <row r="4043" spans="19:19" x14ac:dyDescent="0.3">
      <c r="S4043" s="60" t="e">
        <f>VLOOKUP(D4043,'ALL SITES DOWN'!D:D,1,0)</f>
        <v>#N/A</v>
      </c>
    </row>
    <row r="4044" spans="19:19" x14ac:dyDescent="0.3">
      <c r="S4044" s="60" t="e">
        <f>VLOOKUP(D4044,'ALL SITES DOWN'!D:D,1,0)</f>
        <v>#N/A</v>
      </c>
    </row>
    <row r="4045" spans="19:19" x14ac:dyDescent="0.3">
      <c r="S4045" s="60" t="e">
        <f>VLOOKUP(D4045,'ALL SITES DOWN'!D:D,1,0)</f>
        <v>#N/A</v>
      </c>
    </row>
    <row r="4046" spans="19:19" x14ac:dyDescent="0.3">
      <c r="S4046" s="60" t="e">
        <f>VLOOKUP(D4046,'ALL SITES DOWN'!D:D,1,0)</f>
        <v>#N/A</v>
      </c>
    </row>
    <row r="4047" spans="19:19" x14ac:dyDescent="0.3">
      <c r="S4047" s="60" t="e">
        <f>VLOOKUP(D4047,'ALL SITES DOWN'!D:D,1,0)</f>
        <v>#N/A</v>
      </c>
    </row>
    <row r="4048" spans="19:19" x14ac:dyDescent="0.3">
      <c r="S4048" s="60" t="e">
        <f>VLOOKUP(D4048,'ALL SITES DOWN'!D:D,1,0)</f>
        <v>#N/A</v>
      </c>
    </row>
    <row r="4049" spans="19:19" x14ac:dyDescent="0.3">
      <c r="S4049" s="60" t="e">
        <f>VLOOKUP(D4049,'ALL SITES DOWN'!D:D,1,0)</f>
        <v>#N/A</v>
      </c>
    </row>
    <row r="4050" spans="19:19" x14ac:dyDescent="0.3">
      <c r="S4050" s="60" t="e">
        <f>VLOOKUP(D4050,'ALL SITES DOWN'!D:D,1,0)</f>
        <v>#N/A</v>
      </c>
    </row>
    <row r="4051" spans="19:19" x14ac:dyDescent="0.3">
      <c r="S4051" s="60" t="e">
        <f>VLOOKUP(D4051,'ALL SITES DOWN'!D:D,1,0)</f>
        <v>#N/A</v>
      </c>
    </row>
    <row r="4052" spans="19:19" x14ac:dyDescent="0.3">
      <c r="S4052" s="60" t="e">
        <f>VLOOKUP(D4052,'ALL SITES DOWN'!D:D,1,0)</f>
        <v>#N/A</v>
      </c>
    </row>
    <row r="4053" spans="19:19" x14ac:dyDescent="0.3">
      <c r="S4053" s="60" t="e">
        <f>VLOOKUP(D4053,'ALL SITES DOWN'!D:D,1,0)</f>
        <v>#N/A</v>
      </c>
    </row>
    <row r="4054" spans="19:19" x14ac:dyDescent="0.3">
      <c r="S4054" s="60" t="e">
        <f>VLOOKUP(D4054,'ALL SITES DOWN'!D:D,1,0)</f>
        <v>#N/A</v>
      </c>
    </row>
    <row r="4055" spans="19:19" x14ac:dyDescent="0.3">
      <c r="S4055" s="60" t="e">
        <f>VLOOKUP(D4055,'ALL SITES DOWN'!D:D,1,0)</f>
        <v>#N/A</v>
      </c>
    </row>
    <row r="4056" spans="19:19" x14ac:dyDescent="0.3">
      <c r="S4056" s="60" t="e">
        <f>VLOOKUP(D4056,'ALL SITES DOWN'!D:D,1,0)</f>
        <v>#N/A</v>
      </c>
    </row>
    <row r="4057" spans="19:19" x14ac:dyDescent="0.3">
      <c r="S4057" s="60" t="e">
        <f>VLOOKUP(D4057,'ALL SITES DOWN'!D:D,1,0)</f>
        <v>#N/A</v>
      </c>
    </row>
    <row r="4058" spans="19:19" x14ac:dyDescent="0.3">
      <c r="S4058" s="60" t="e">
        <f>VLOOKUP(D4058,'ALL SITES DOWN'!D:D,1,0)</f>
        <v>#N/A</v>
      </c>
    </row>
    <row r="4059" spans="19:19" x14ac:dyDescent="0.3">
      <c r="S4059" s="60" t="e">
        <f>VLOOKUP(D4059,'ALL SITES DOWN'!D:D,1,0)</f>
        <v>#N/A</v>
      </c>
    </row>
    <row r="4060" spans="19:19" x14ac:dyDescent="0.3">
      <c r="S4060" s="60" t="e">
        <f>VLOOKUP(D4060,'ALL SITES DOWN'!D:D,1,0)</f>
        <v>#N/A</v>
      </c>
    </row>
    <row r="4061" spans="19:19" x14ac:dyDescent="0.3">
      <c r="S4061" s="60" t="e">
        <f>VLOOKUP(D4061,'ALL SITES DOWN'!D:D,1,0)</f>
        <v>#N/A</v>
      </c>
    </row>
    <row r="4062" spans="19:19" x14ac:dyDescent="0.3">
      <c r="S4062" s="60" t="e">
        <f>VLOOKUP(D4062,'ALL SITES DOWN'!D:D,1,0)</f>
        <v>#N/A</v>
      </c>
    </row>
    <row r="4063" spans="19:19" x14ac:dyDescent="0.3">
      <c r="S4063" s="60" t="e">
        <f>VLOOKUP(D4063,'ALL SITES DOWN'!D:D,1,0)</f>
        <v>#N/A</v>
      </c>
    </row>
    <row r="4064" spans="19:19" x14ac:dyDescent="0.3">
      <c r="S4064" s="60" t="e">
        <f>VLOOKUP(D4064,'ALL SITES DOWN'!D:D,1,0)</f>
        <v>#N/A</v>
      </c>
    </row>
    <row r="4065" spans="19:19" x14ac:dyDescent="0.3">
      <c r="S4065" s="60" t="e">
        <f>VLOOKUP(D4065,'ALL SITES DOWN'!D:D,1,0)</f>
        <v>#N/A</v>
      </c>
    </row>
    <row r="4066" spans="19:19" x14ac:dyDescent="0.3">
      <c r="S4066" s="60" t="e">
        <f>VLOOKUP(D4066,'ALL SITES DOWN'!D:D,1,0)</f>
        <v>#N/A</v>
      </c>
    </row>
    <row r="4067" spans="19:19" x14ac:dyDescent="0.3">
      <c r="S4067" s="60" t="e">
        <f>VLOOKUP(D4067,'ALL SITES DOWN'!D:D,1,0)</f>
        <v>#N/A</v>
      </c>
    </row>
    <row r="4068" spans="19:19" x14ac:dyDescent="0.3">
      <c r="S4068" s="60" t="e">
        <f>VLOOKUP(D4068,'ALL SITES DOWN'!D:D,1,0)</f>
        <v>#N/A</v>
      </c>
    </row>
    <row r="4069" spans="19:19" x14ac:dyDescent="0.3">
      <c r="S4069" s="60" t="e">
        <f>VLOOKUP(D4069,'ALL SITES DOWN'!D:D,1,0)</f>
        <v>#N/A</v>
      </c>
    </row>
    <row r="4070" spans="19:19" x14ac:dyDescent="0.3">
      <c r="S4070" s="60" t="e">
        <f>VLOOKUP(D4070,'ALL SITES DOWN'!D:D,1,0)</f>
        <v>#N/A</v>
      </c>
    </row>
    <row r="4071" spans="19:19" x14ac:dyDescent="0.3">
      <c r="S4071" s="60" t="e">
        <f>VLOOKUP(D4071,'ALL SITES DOWN'!D:D,1,0)</f>
        <v>#N/A</v>
      </c>
    </row>
    <row r="4072" spans="19:19" x14ac:dyDescent="0.3">
      <c r="S4072" s="60" t="e">
        <f>VLOOKUP(D4072,'ALL SITES DOWN'!D:D,1,0)</f>
        <v>#N/A</v>
      </c>
    </row>
    <row r="4073" spans="19:19" x14ac:dyDescent="0.3">
      <c r="S4073" s="60" t="e">
        <f>VLOOKUP(D4073,'ALL SITES DOWN'!D:D,1,0)</f>
        <v>#N/A</v>
      </c>
    </row>
    <row r="4074" spans="19:19" x14ac:dyDescent="0.3">
      <c r="S4074" s="60" t="e">
        <f>VLOOKUP(D4074,'ALL SITES DOWN'!D:D,1,0)</f>
        <v>#N/A</v>
      </c>
    </row>
    <row r="4075" spans="19:19" x14ac:dyDescent="0.3">
      <c r="S4075" s="60" t="e">
        <f>VLOOKUP(D4075,'ALL SITES DOWN'!D:D,1,0)</f>
        <v>#N/A</v>
      </c>
    </row>
    <row r="4076" spans="19:19" x14ac:dyDescent="0.3">
      <c r="S4076" s="60" t="e">
        <f>VLOOKUP(D4076,'ALL SITES DOWN'!D:D,1,0)</f>
        <v>#N/A</v>
      </c>
    </row>
    <row r="4077" spans="19:19" x14ac:dyDescent="0.3">
      <c r="S4077" s="60" t="e">
        <f>VLOOKUP(D4077,'ALL SITES DOWN'!D:D,1,0)</f>
        <v>#N/A</v>
      </c>
    </row>
    <row r="4078" spans="19:19" x14ac:dyDescent="0.3">
      <c r="S4078" s="60" t="e">
        <f>VLOOKUP(D4078,'ALL SITES DOWN'!D:D,1,0)</f>
        <v>#N/A</v>
      </c>
    </row>
    <row r="4079" spans="19:19" x14ac:dyDescent="0.3">
      <c r="S4079" s="60" t="e">
        <f>VLOOKUP(D4079,'ALL SITES DOWN'!D:D,1,0)</f>
        <v>#N/A</v>
      </c>
    </row>
    <row r="4080" spans="19:19" x14ac:dyDescent="0.3">
      <c r="S4080" s="60" t="e">
        <f>VLOOKUP(D4080,'ALL SITES DOWN'!D:D,1,0)</f>
        <v>#N/A</v>
      </c>
    </row>
    <row r="4081" spans="19:19" x14ac:dyDescent="0.3">
      <c r="S4081" s="60" t="e">
        <f>VLOOKUP(D4081,'ALL SITES DOWN'!D:D,1,0)</f>
        <v>#N/A</v>
      </c>
    </row>
    <row r="4082" spans="19:19" x14ac:dyDescent="0.3">
      <c r="S4082" s="60" t="e">
        <f>VLOOKUP(D4082,'ALL SITES DOWN'!D:D,1,0)</f>
        <v>#N/A</v>
      </c>
    </row>
    <row r="4083" spans="19:19" x14ac:dyDescent="0.3">
      <c r="S4083" s="60" t="e">
        <f>VLOOKUP(D4083,'ALL SITES DOWN'!D:D,1,0)</f>
        <v>#N/A</v>
      </c>
    </row>
    <row r="4084" spans="19:19" x14ac:dyDescent="0.3">
      <c r="S4084" s="60" t="e">
        <f>VLOOKUP(D4084,'ALL SITES DOWN'!D:D,1,0)</f>
        <v>#N/A</v>
      </c>
    </row>
    <row r="4085" spans="19:19" x14ac:dyDescent="0.3">
      <c r="S4085" s="60" t="e">
        <f>VLOOKUP(D4085,'ALL SITES DOWN'!D:D,1,0)</f>
        <v>#N/A</v>
      </c>
    </row>
    <row r="4086" spans="19:19" x14ac:dyDescent="0.3">
      <c r="S4086" s="60" t="e">
        <f>VLOOKUP(D4086,'ALL SITES DOWN'!D:D,1,0)</f>
        <v>#N/A</v>
      </c>
    </row>
    <row r="4087" spans="19:19" x14ac:dyDescent="0.3">
      <c r="S4087" s="60" t="e">
        <f>VLOOKUP(D4087,'ALL SITES DOWN'!D:D,1,0)</f>
        <v>#N/A</v>
      </c>
    </row>
    <row r="4088" spans="19:19" x14ac:dyDescent="0.3">
      <c r="S4088" s="60" t="e">
        <f>VLOOKUP(D4088,'ALL SITES DOWN'!D:D,1,0)</f>
        <v>#N/A</v>
      </c>
    </row>
    <row r="4089" spans="19:19" x14ac:dyDescent="0.3">
      <c r="S4089" s="60" t="e">
        <f>VLOOKUP(D4089,'ALL SITES DOWN'!D:D,1,0)</f>
        <v>#N/A</v>
      </c>
    </row>
    <row r="4090" spans="19:19" x14ac:dyDescent="0.3">
      <c r="S4090" s="60" t="e">
        <f>VLOOKUP(D4090,'ALL SITES DOWN'!D:D,1,0)</f>
        <v>#N/A</v>
      </c>
    </row>
    <row r="4091" spans="19:19" x14ac:dyDescent="0.3">
      <c r="S4091" s="60" t="e">
        <f>VLOOKUP(D4091,'ALL SITES DOWN'!D:D,1,0)</f>
        <v>#N/A</v>
      </c>
    </row>
    <row r="4092" spans="19:19" x14ac:dyDescent="0.3">
      <c r="S4092" s="60" t="e">
        <f>VLOOKUP(D4092,'ALL SITES DOWN'!D:D,1,0)</f>
        <v>#N/A</v>
      </c>
    </row>
    <row r="4093" spans="19:19" x14ac:dyDescent="0.3">
      <c r="S4093" s="60" t="e">
        <f>VLOOKUP(D4093,'ALL SITES DOWN'!D:D,1,0)</f>
        <v>#N/A</v>
      </c>
    </row>
    <row r="4094" spans="19:19" x14ac:dyDescent="0.3">
      <c r="S4094" s="60" t="e">
        <f>VLOOKUP(D4094,'ALL SITES DOWN'!D:D,1,0)</f>
        <v>#N/A</v>
      </c>
    </row>
    <row r="4095" spans="19:19" x14ac:dyDescent="0.3">
      <c r="S4095" s="60" t="e">
        <f>VLOOKUP(D4095,'ALL SITES DOWN'!D:D,1,0)</f>
        <v>#N/A</v>
      </c>
    </row>
    <row r="4096" spans="19:19" x14ac:dyDescent="0.3">
      <c r="S4096" s="60" t="e">
        <f>VLOOKUP(D4096,'ALL SITES DOWN'!D:D,1,0)</f>
        <v>#N/A</v>
      </c>
    </row>
    <row r="4097" spans="19:19" x14ac:dyDescent="0.3">
      <c r="S4097" s="60" t="e">
        <f>VLOOKUP(D4097,'ALL SITES DOWN'!D:D,1,0)</f>
        <v>#N/A</v>
      </c>
    </row>
    <row r="4098" spans="19:19" x14ac:dyDescent="0.3">
      <c r="S4098" s="60" t="e">
        <f>VLOOKUP(D4098,'ALL SITES DOWN'!D:D,1,0)</f>
        <v>#N/A</v>
      </c>
    </row>
    <row r="4099" spans="19:19" x14ac:dyDescent="0.3">
      <c r="S4099" s="60" t="e">
        <f>VLOOKUP(D4099,'ALL SITES DOWN'!D:D,1,0)</f>
        <v>#N/A</v>
      </c>
    </row>
    <row r="4100" spans="19:19" x14ac:dyDescent="0.3">
      <c r="S4100" s="60" t="e">
        <f>VLOOKUP(D4100,'ALL SITES DOWN'!D:D,1,0)</f>
        <v>#N/A</v>
      </c>
    </row>
    <row r="4101" spans="19:19" x14ac:dyDescent="0.3">
      <c r="S4101" s="60" t="e">
        <f>VLOOKUP(D4101,'ALL SITES DOWN'!D:D,1,0)</f>
        <v>#N/A</v>
      </c>
    </row>
    <row r="4102" spans="19:19" x14ac:dyDescent="0.3">
      <c r="S4102" s="60" t="e">
        <f>VLOOKUP(D4102,'ALL SITES DOWN'!D:D,1,0)</f>
        <v>#N/A</v>
      </c>
    </row>
    <row r="4103" spans="19:19" x14ac:dyDescent="0.3">
      <c r="S4103" s="60" t="e">
        <f>VLOOKUP(D4103,'ALL SITES DOWN'!D:D,1,0)</f>
        <v>#N/A</v>
      </c>
    </row>
    <row r="4104" spans="19:19" x14ac:dyDescent="0.3">
      <c r="S4104" s="60" t="e">
        <f>VLOOKUP(D4104,'ALL SITES DOWN'!D:D,1,0)</f>
        <v>#N/A</v>
      </c>
    </row>
    <row r="4105" spans="19:19" x14ac:dyDescent="0.3">
      <c r="S4105" s="60" t="e">
        <f>VLOOKUP(D4105,'ALL SITES DOWN'!D:D,1,0)</f>
        <v>#N/A</v>
      </c>
    </row>
    <row r="4106" spans="19:19" x14ac:dyDescent="0.3">
      <c r="S4106" s="60" t="e">
        <f>VLOOKUP(D4106,'ALL SITES DOWN'!D:D,1,0)</f>
        <v>#N/A</v>
      </c>
    </row>
    <row r="4107" spans="19:19" x14ac:dyDescent="0.3">
      <c r="S4107" s="60" t="e">
        <f>VLOOKUP(D4107,'ALL SITES DOWN'!D:D,1,0)</f>
        <v>#N/A</v>
      </c>
    </row>
    <row r="4108" spans="19:19" x14ac:dyDescent="0.3">
      <c r="S4108" s="60" t="e">
        <f>VLOOKUP(D4108,'ALL SITES DOWN'!D:D,1,0)</f>
        <v>#N/A</v>
      </c>
    </row>
    <row r="4109" spans="19:19" x14ac:dyDescent="0.3">
      <c r="S4109" s="60" t="e">
        <f>VLOOKUP(D4109,'ALL SITES DOWN'!D:D,1,0)</f>
        <v>#N/A</v>
      </c>
    </row>
    <row r="4110" spans="19:19" x14ac:dyDescent="0.3">
      <c r="S4110" s="60" t="e">
        <f>VLOOKUP(D4110,'ALL SITES DOWN'!D:D,1,0)</f>
        <v>#N/A</v>
      </c>
    </row>
    <row r="4111" spans="19:19" x14ac:dyDescent="0.3">
      <c r="S4111" s="60" t="e">
        <f>VLOOKUP(D4111,'ALL SITES DOWN'!D:D,1,0)</f>
        <v>#N/A</v>
      </c>
    </row>
    <row r="4112" spans="19:19" x14ac:dyDescent="0.3">
      <c r="S4112" s="60" t="e">
        <f>VLOOKUP(D4112,'ALL SITES DOWN'!D:D,1,0)</f>
        <v>#N/A</v>
      </c>
    </row>
    <row r="4113" spans="19:19" x14ac:dyDescent="0.3">
      <c r="S4113" s="60" t="e">
        <f>VLOOKUP(D4113,'ALL SITES DOWN'!D:D,1,0)</f>
        <v>#N/A</v>
      </c>
    </row>
    <row r="4114" spans="19:19" x14ac:dyDescent="0.3">
      <c r="S4114" s="60" t="e">
        <f>VLOOKUP(D4114,'ALL SITES DOWN'!D:D,1,0)</f>
        <v>#N/A</v>
      </c>
    </row>
    <row r="4115" spans="19:19" x14ac:dyDescent="0.3">
      <c r="S4115" s="60" t="e">
        <f>VLOOKUP(D4115,'ALL SITES DOWN'!D:D,1,0)</f>
        <v>#N/A</v>
      </c>
    </row>
    <row r="4116" spans="19:19" x14ac:dyDescent="0.3">
      <c r="S4116" s="60" t="e">
        <f>VLOOKUP(D4116,'ALL SITES DOWN'!D:D,1,0)</f>
        <v>#N/A</v>
      </c>
    </row>
    <row r="4117" spans="19:19" x14ac:dyDescent="0.3">
      <c r="S4117" s="60" t="e">
        <f>VLOOKUP(D4117,'ALL SITES DOWN'!D:D,1,0)</f>
        <v>#N/A</v>
      </c>
    </row>
    <row r="4118" spans="19:19" x14ac:dyDescent="0.3">
      <c r="S4118" s="60" t="e">
        <f>VLOOKUP(D4118,'ALL SITES DOWN'!D:D,1,0)</f>
        <v>#N/A</v>
      </c>
    </row>
    <row r="4119" spans="19:19" x14ac:dyDescent="0.3">
      <c r="S4119" s="60" t="e">
        <f>VLOOKUP(D4119,'ALL SITES DOWN'!D:D,1,0)</f>
        <v>#N/A</v>
      </c>
    </row>
    <row r="4120" spans="19:19" x14ac:dyDescent="0.3">
      <c r="S4120" s="60" t="e">
        <f>VLOOKUP(D4120,'ALL SITES DOWN'!D:D,1,0)</f>
        <v>#N/A</v>
      </c>
    </row>
    <row r="4121" spans="19:19" x14ac:dyDescent="0.3">
      <c r="S4121" s="60" t="e">
        <f>VLOOKUP(D4121,'ALL SITES DOWN'!D:D,1,0)</f>
        <v>#N/A</v>
      </c>
    </row>
    <row r="4122" spans="19:19" x14ac:dyDescent="0.3">
      <c r="S4122" s="60" t="e">
        <f>VLOOKUP(D4122,'ALL SITES DOWN'!D:D,1,0)</f>
        <v>#N/A</v>
      </c>
    </row>
    <row r="4123" spans="19:19" x14ac:dyDescent="0.3">
      <c r="S4123" s="60" t="e">
        <f>VLOOKUP(D4123,'ALL SITES DOWN'!D:D,1,0)</f>
        <v>#N/A</v>
      </c>
    </row>
    <row r="4124" spans="19:19" x14ac:dyDescent="0.3">
      <c r="S4124" s="60" t="e">
        <f>VLOOKUP(D4124,'ALL SITES DOWN'!D:D,1,0)</f>
        <v>#N/A</v>
      </c>
    </row>
    <row r="4125" spans="19:19" x14ac:dyDescent="0.3">
      <c r="S4125" s="60" t="e">
        <f>VLOOKUP(D4125,'ALL SITES DOWN'!D:D,1,0)</f>
        <v>#N/A</v>
      </c>
    </row>
    <row r="4126" spans="19:19" x14ac:dyDescent="0.3">
      <c r="S4126" s="60" t="e">
        <f>VLOOKUP(D4126,'ALL SITES DOWN'!D:D,1,0)</f>
        <v>#N/A</v>
      </c>
    </row>
    <row r="4127" spans="19:19" x14ac:dyDescent="0.3">
      <c r="S4127" s="60" t="e">
        <f>VLOOKUP(D4127,'ALL SITES DOWN'!D:D,1,0)</f>
        <v>#N/A</v>
      </c>
    </row>
    <row r="4128" spans="19:19" x14ac:dyDescent="0.3">
      <c r="S4128" s="60" t="e">
        <f>VLOOKUP(D4128,'ALL SITES DOWN'!D:D,1,0)</f>
        <v>#N/A</v>
      </c>
    </row>
    <row r="4129" spans="19:19" x14ac:dyDescent="0.3">
      <c r="S4129" s="60" t="e">
        <f>VLOOKUP(D4129,'ALL SITES DOWN'!D:D,1,0)</f>
        <v>#N/A</v>
      </c>
    </row>
    <row r="4130" spans="19:19" x14ac:dyDescent="0.3">
      <c r="S4130" s="60" t="e">
        <f>VLOOKUP(D4130,'ALL SITES DOWN'!D:D,1,0)</f>
        <v>#N/A</v>
      </c>
    </row>
    <row r="4131" spans="19:19" x14ac:dyDescent="0.3">
      <c r="S4131" s="60" t="e">
        <f>VLOOKUP(D4131,'ALL SITES DOWN'!D:D,1,0)</f>
        <v>#N/A</v>
      </c>
    </row>
    <row r="4132" spans="19:19" x14ac:dyDescent="0.3">
      <c r="S4132" s="60" t="e">
        <f>VLOOKUP(D4132,'ALL SITES DOWN'!D:D,1,0)</f>
        <v>#N/A</v>
      </c>
    </row>
    <row r="4133" spans="19:19" x14ac:dyDescent="0.3">
      <c r="S4133" s="60" t="e">
        <f>VLOOKUP(D4133,'ALL SITES DOWN'!D:D,1,0)</f>
        <v>#N/A</v>
      </c>
    </row>
    <row r="4134" spans="19:19" x14ac:dyDescent="0.3">
      <c r="S4134" s="60" t="e">
        <f>VLOOKUP(D4134,'ALL SITES DOWN'!D:D,1,0)</f>
        <v>#N/A</v>
      </c>
    </row>
    <row r="4135" spans="19:19" x14ac:dyDescent="0.3">
      <c r="S4135" s="60" t="e">
        <f>VLOOKUP(D4135,'ALL SITES DOWN'!D:D,1,0)</f>
        <v>#N/A</v>
      </c>
    </row>
    <row r="4136" spans="19:19" x14ac:dyDescent="0.3">
      <c r="S4136" s="60" t="e">
        <f>VLOOKUP(D4136,'ALL SITES DOWN'!D:D,1,0)</f>
        <v>#N/A</v>
      </c>
    </row>
    <row r="4137" spans="19:19" x14ac:dyDescent="0.3">
      <c r="S4137" s="60" t="e">
        <f>VLOOKUP(D4137,'ALL SITES DOWN'!D:D,1,0)</f>
        <v>#N/A</v>
      </c>
    </row>
    <row r="4138" spans="19:19" x14ac:dyDescent="0.3">
      <c r="S4138" s="60" t="e">
        <f>VLOOKUP(D4138,'ALL SITES DOWN'!D:D,1,0)</f>
        <v>#N/A</v>
      </c>
    </row>
    <row r="4139" spans="19:19" x14ac:dyDescent="0.3">
      <c r="S4139" s="60" t="e">
        <f>VLOOKUP(D4139,'ALL SITES DOWN'!D:D,1,0)</f>
        <v>#N/A</v>
      </c>
    </row>
    <row r="4140" spans="19:19" x14ac:dyDescent="0.3">
      <c r="S4140" s="60" t="e">
        <f>VLOOKUP(D4140,'ALL SITES DOWN'!D:D,1,0)</f>
        <v>#N/A</v>
      </c>
    </row>
    <row r="4141" spans="19:19" x14ac:dyDescent="0.3">
      <c r="S4141" s="60" t="e">
        <f>VLOOKUP(D4141,'ALL SITES DOWN'!D:D,1,0)</f>
        <v>#N/A</v>
      </c>
    </row>
    <row r="4142" spans="19:19" x14ac:dyDescent="0.3">
      <c r="S4142" s="60" t="e">
        <f>VLOOKUP(D4142,'ALL SITES DOWN'!D:D,1,0)</f>
        <v>#N/A</v>
      </c>
    </row>
    <row r="4143" spans="19:19" x14ac:dyDescent="0.3">
      <c r="S4143" s="60" t="e">
        <f>VLOOKUP(D4143,'ALL SITES DOWN'!D:D,1,0)</f>
        <v>#N/A</v>
      </c>
    </row>
    <row r="4144" spans="19:19" x14ac:dyDescent="0.3">
      <c r="S4144" s="60" t="e">
        <f>VLOOKUP(D4144,'ALL SITES DOWN'!D:D,1,0)</f>
        <v>#N/A</v>
      </c>
    </row>
    <row r="4145" spans="19:19" x14ac:dyDescent="0.3">
      <c r="S4145" s="60" t="e">
        <f>VLOOKUP(D4145,'ALL SITES DOWN'!D:D,1,0)</f>
        <v>#N/A</v>
      </c>
    </row>
    <row r="4146" spans="19:19" x14ac:dyDescent="0.3">
      <c r="S4146" s="60" t="e">
        <f>VLOOKUP(D4146,'ALL SITES DOWN'!D:D,1,0)</f>
        <v>#N/A</v>
      </c>
    </row>
    <row r="4147" spans="19:19" x14ac:dyDescent="0.3">
      <c r="S4147" s="60" t="e">
        <f>VLOOKUP(D4147,'ALL SITES DOWN'!D:D,1,0)</f>
        <v>#N/A</v>
      </c>
    </row>
    <row r="4148" spans="19:19" x14ac:dyDescent="0.3">
      <c r="S4148" s="60" t="e">
        <f>VLOOKUP(D4148,'ALL SITES DOWN'!D:D,1,0)</f>
        <v>#N/A</v>
      </c>
    </row>
    <row r="4149" spans="19:19" x14ac:dyDescent="0.3">
      <c r="S4149" s="60" t="e">
        <f>VLOOKUP(D4149,'ALL SITES DOWN'!D:D,1,0)</f>
        <v>#N/A</v>
      </c>
    </row>
    <row r="4150" spans="19:19" x14ac:dyDescent="0.3">
      <c r="S4150" s="60" t="e">
        <f>VLOOKUP(D4150,'ALL SITES DOWN'!D:D,1,0)</f>
        <v>#N/A</v>
      </c>
    </row>
    <row r="4151" spans="19:19" x14ac:dyDescent="0.3">
      <c r="S4151" s="60" t="e">
        <f>VLOOKUP(D4151,'ALL SITES DOWN'!D:D,1,0)</f>
        <v>#N/A</v>
      </c>
    </row>
    <row r="4152" spans="19:19" x14ac:dyDescent="0.3">
      <c r="S4152" s="60" t="e">
        <f>VLOOKUP(D4152,'ALL SITES DOWN'!D:D,1,0)</f>
        <v>#N/A</v>
      </c>
    </row>
    <row r="4153" spans="19:19" x14ac:dyDescent="0.3">
      <c r="S4153" s="60" t="e">
        <f>VLOOKUP(D4153,'ALL SITES DOWN'!D:D,1,0)</f>
        <v>#N/A</v>
      </c>
    </row>
    <row r="4154" spans="19:19" x14ac:dyDescent="0.3">
      <c r="S4154" s="60" t="e">
        <f>VLOOKUP(D4154,'ALL SITES DOWN'!D:D,1,0)</f>
        <v>#N/A</v>
      </c>
    </row>
    <row r="4155" spans="19:19" x14ac:dyDescent="0.3">
      <c r="S4155" s="60" t="e">
        <f>VLOOKUP(D4155,'ALL SITES DOWN'!D:D,1,0)</f>
        <v>#N/A</v>
      </c>
    </row>
    <row r="4156" spans="19:19" x14ac:dyDescent="0.3">
      <c r="S4156" s="60" t="e">
        <f>VLOOKUP(D4156,'ALL SITES DOWN'!D:D,1,0)</f>
        <v>#N/A</v>
      </c>
    </row>
    <row r="4157" spans="19:19" x14ac:dyDescent="0.3">
      <c r="S4157" s="60" t="e">
        <f>VLOOKUP(D4157,'ALL SITES DOWN'!D:D,1,0)</f>
        <v>#N/A</v>
      </c>
    </row>
    <row r="4158" spans="19:19" x14ac:dyDescent="0.3">
      <c r="S4158" s="60" t="e">
        <f>VLOOKUP(D4158,'ALL SITES DOWN'!D:D,1,0)</f>
        <v>#N/A</v>
      </c>
    </row>
    <row r="4159" spans="19:19" x14ac:dyDescent="0.3">
      <c r="S4159" s="60" t="e">
        <f>VLOOKUP(D4159,'ALL SITES DOWN'!D:D,1,0)</f>
        <v>#N/A</v>
      </c>
    </row>
    <row r="4160" spans="19:19" x14ac:dyDescent="0.3">
      <c r="S4160" s="60" t="e">
        <f>VLOOKUP(D4160,'ALL SITES DOWN'!D:D,1,0)</f>
        <v>#N/A</v>
      </c>
    </row>
    <row r="4161" spans="19:19" x14ac:dyDescent="0.3">
      <c r="S4161" s="60" t="e">
        <f>VLOOKUP(D4161,'ALL SITES DOWN'!D:D,1,0)</f>
        <v>#N/A</v>
      </c>
    </row>
    <row r="4162" spans="19:19" x14ac:dyDescent="0.3">
      <c r="S4162" s="60" t="e">
        <f>VLOOKUP(D4162,'ALL SITES DOWN'!D:D,1,0)</f>
        <v>#N/A</v>
      </c>
    </row>
    <row r="4163" spans="19:19" x14ac:dyDescent="0.3">
      <c r="S4163" s="60" t="e">
        <f>VLOOKUP(D4163,'ALL SITES DOWN'!D:D,1,0)</f>
        <v>#N/A</v>
      </c>
    </row>
    <row r="4164" spans="19:19" x14ac:dyDescent="0.3">
      <c r="S4164" s="60" t="e">
        <f>VLOOKUP(D4164,'ALL SITES DOWN'!D:D,1,0)</f>
        <v>#N/A</v>
      </c>
    </row>
    <row r="4165" spans="19:19" x14ac:dyDescent="0.3">
      <c r="S4165" s="60" t="e">
        <f>VLOOKUP(D4165,'ALL SITES DOWN'!D:D,1,0)</f>
        <v>#N/A</v>
      </c>
    </row>
    <row r="4166" spans="19:19" x14ac:dyDescent="0.3">
      <c r="S4166" s="60" t="e">
        <f>VLOOKUP(D4166,'ALL SITES DOWN'!D:D,1,0)</f>
        <v>#N/A</v>
      </c>
    </row>
    <row r="4167" spans="19:19" x14ac:dyDescent="0.3">
      <c r="S4167" s="60" t="e">
        <f>VLOOKUP(D4167,'ALL SITES DOWN'!D:D,1,0)</f>
        <v>#N/A</v>
      </c>
    </row>
    <row r="4168" spans="19:19" x14ac:dyDescent="0.3">
      <c r="S4168" s="60" t="e">
        <f>VLOOKUP(D4168,'ALL SITES DOWN'!D:D,1,0)</f>
        <v>#N/A</v>
      </c>
    </row>
    <row r="4169" spans="19:19" x14ac:dyDescent="0.3">
      <c r="S4169" s="60" t="e">
        <f>VLOOKUP(D4169,'ALL SITES DOWN'!D:D,1,0)</f>
        <v>#N/A</v>
      </c>
    </row>
    <row r="4170" spans="19:19" x14ac:dyDescent="0.3">
      <c r="S4170" s="60" t="e">
        <f>VLOOKUP(D4170,'ALL SITES DOWN'!D:D,1,0)</f>
        <v>#N/A</v>
      </c>
    </row>
    <row r="4171" spans="19:19" x14ac:dyDescent="0.3">
      <c r="S4171" s="60" t="e">
        <f>VLOOKUP(D4171,'ALL SITES DOWN'!D:D,1,0)</f>
        <v>#N/A</v>
      </c>
    </row>
    <row r="4172" spans="19:19" x14ac:dyDescent="0.3">
      <c r="S4172" s="60" t="e">
        <f>VLOOKUP(D4172,'ALL SITES DOWN'!D:D,1,0)</f>
        <v>#N/A</v>
      </c>
    </row>
    <row r="4173" spans="19:19" x14ac:dyDescent="0.3">
      <c r="S4173" s="60" t="e">
        <f>VLOOKUP(D4173,'ALL SITES DOWN'!D:D,1,0)</f>
        <v>#N/A</v>
      </c>
    </row>
    <row r="4174" spans="19:19" x14ac:dyDescent="0.3">
      <c r="S4174" s="60" t="e">
        <f>VLOOKUP(D4174,'ALL SITES DOWN'!D:D,1,0)</f>
        <v>#N/A</v>
      </c>
    </row>
    <row r="4175" spans="19:19" x14ac:dyDescent="0.3">
      <c r="S4175" s="60" t="e">
        <f>VLOOKUP(D4175,'ALL SITES DOWN'!D:D,1,0)</f>
        <v>#N/A</v>
      </c>
    </row>
    <row r="4176" spans="19:19" x14ac:dyDescent="0.3">
      <c r="S4176" s="60" t="e">
        <f>VLOOKUP(D4176,'ALL SITES DOWN'!D:D,1,0)</f>
        <v>#N/A</v>
      </c>
    </row>
    <row r="4177" spans="19:19" x14ac:dyDescent="0.3">
      <c r="S4177" s="60" t="e">
        <f>VLOOKUP(D4177,'ALL SITES DOWN'!D:D,1,0)</f>
        <v>#N/A</v>
      </c>
    </row>
    <row r="4178" spans="19:19" x14ac:dyDescent="0.3">
      <c r="S4178" s="60" t="e">
        <f>VLOOKUP(D4178,'ALL SITES DOWN'!D:D,1,0)</f>
        <v>#N/A</v>
      </c>
    </row>
    <row r="4179" spans="19:19" x14ac:dyDescent="0.3">
      <c r="S4179" s="60" t="e">
        <f>VLOOKUP(D4179,'ALL SITES DOWN'!D:D,1,0)</f>
        <v>#N/A</v>
      </c>
    </row>
    <row r="4180" spans="19:19" x14ac:dyDescent="0.3">
      <c r="S4180" s="60" t="e">
        <f>VLOOKUP(D4180,'ALL SITES DOWN'!D:D,1,0)</f>
        <v>#N/A</v>
      </c>
    </row>
    <row r="4181" spans="19:19" x14ac:dyDescent="0.3">
      <c r="S4181" s="60" t="e">
        <f>VLOOKUP(D4181,'ALL SITES DOWN'!D:D,1,0)</f>
        <v>#N/A</v>
      </c>
    </row>
    <row r="4182" spans="19:19" x14ac:dyDescent="0.3">
      <c r="S4182" s="60" t="e">
        <f>VLOOKUP(D4182,'ALL SITES DOWN'!D:D,1,0)</f>
        <v>#N/A</v>
      </c>
    </row>
    <row r="4183" spans="19:19" x14ac:dyDescent="0.3">
      <c r="S4183" s="60" t="e">
        <f>VLOOKUP(D4183,'ALL SITES DOWN'!D:D,1,0)</f>
        <v>#N/A</v>
      </c>
    </row>
    <row r="4184" spans="19:19" x14ac:dyDescent="0.3">
      <c r="S4184" s="60" t="e">
        <f>VLOOKUP(D4184,'ALL SITES DOWN'!D:D,1,0)</f>
        <v>#N/A</v>
      </c>
    </row>
    <row r="4185" spans="19:19" x14ac:dyDescent="0.3">
      <c r="S4185" s="60" t="e">
        <f>VLOOKUP(D4185,'ALL SITES DOWN'!D:D,1,0)</f>
        <v>#N/A</v>
      </c>
    </row>
    <row r="4186" spans="19:19" x14ac:dyDescent="0.3">
      <c r="S4186" s="60" t="e">
        <f>VLOOKUP(D4186,'ALL SITES DOWN'!D:D,1,0)</f>
        <v>#N/A</v>
      </c>
    </row>
    <row r="4187" spans="19:19" x14ac:dyDescent="0.3">
      <c r="S4187" s="60" t="e">
        <f>VLOOKUP(D4187,'ALL SITES DOWN'!D:D,1,0)</f>
        <v>#N/A</v>
      </c>
    </row>
    <row r="4188" spans="19:19" x14ac:dyDescent="0.3">
      <c r="S4188" s="60" t="e">
        <f>VLOOKUP(D4188,'ALL SITES DOWN'!D:D,1,0)</f>
        <v>#N/A</v>
      </c>
    </row>
    <row r="4189" spans="19:19" x14ac:dyDescent="0.3">
      <c r="S4189" s="60" t="e">
        <f>VLOOKUP(D4189,'ALL SITES DOWN'!D:D,1,0)</f>
        <v>#N/A</v>
      </c>
    </row>
    <row r="4190" spans="19:19" x14ac:dyDescent="0.3">
      <c r="S4190" s="60" t="e">
        <f>VLOOKUP(D4190,'ALL SITES DOWN'!D:D,1,0)</f>
        <v>#N/A</v>
      </c>
    </row>
    <row r="4191" spans="19:19" x14ac:dyDescent="0.3">
      <c r="S4191" s="60" t="e">
        <f>VLOOKUP(D4191,'ALL SITES DOWN'!D:D,1,0)</f>
        <v>#N/A</v>
      </c>
    </row>
    <row r="4192" spans="19:19" x14ac:dyDescent="0.3">
      <c r="S4192" s="60" t="e">
        <f>VLOOKUP(D4192,'ALL SITES DOWN'!D:D,1,0)</f>
        <v>#N/A</v>
      </c>
    </row>
    <row r="4193" spans="19:19" x14ac:dyDescent="0.3">
      <c r="S4193" s="60" t="e">
        <f>VLOOKUP(D4193,'ALL SITES DOWN'!D:D,1,0)</f>
        <v>#N/A</v>
      </c>
    </row>
    <row r="4194" spans="19:19" x14ac:dyDescent="0.3">
      <c r="S4194" s="60" t="e">
        <f>VLOOKUP(D4194,'ALL SITES DOWN'!D:D,1,0)</f>
        <v>#N/A</v>
      </c>
    </row>
    <row r="4195" spans="19:19" x14ac:dyDescent="0.3">
      <c r="S4195" s="60" t="e">
        <f>VLOOKUP(D4195,'ALL SITES DOWN'!D:D,1,0)</f>
        <v>#N/A</v>
      </c>
    </row>
    <row r="4196" spans="19:19" x14ac:dyDescent="0.3">
      <c r="S4196" s="60" t="e">
        <f>VLOOKUP(D4196,'ALL SITES DOWN'!D:D,1,0)</f>
        <v>#N/A</v>
      </c>
    </row>
    <row r="4197" spans="19:19" x14ac:dyDescent="0.3">
      <c r="S4197" s="60" t="e">
        <f>VLOOKUP(D4197,'ALL SITES DOWN'!D:D,1,0)</f>
        <v>#N/A</v>
      </c>
    </row>
    <row r="4198" spans="19:19" x14ac:dyDescent="0.3">
      <c r="S4198" s="60" t="e">
        <f>VLOOKUP(D4198,'ALL SITES DOWN'!D:D,1,0)</f>
        <v>#N/A</v>
      </c>
    </row>
    <row r="4199" spans="19:19" x14ac:dyDescent="0.3">
      <c r="S4199" s="60" t="e">
        <f>VLOOKUP(D4199,'ALL SITES DOWN'!D:D,1,0)</f>
        <v>#N/A</v>
      </c>
    </row>
    <row r="4200" spans="19:19" x14ac:dyDescent="0.3">
      <c r="S4200" s="60" t="e">
        <f>VLOOKUP(D4200,'ALL SITES DOWN'!D:D,1,0)</f>
        <v>#N/A</v>
      </c>
    </row>
    <row r="4201" spans="19:19" x14ac:dyDescent="0.3">
      <c r="S4201" s="60" t="e">
        <f>VLOOKUP(D4201,'ALL SITES DOWN'!D:D,1,0)</f>
        <v>#N/A</v>
      </c>
    </row>
    <row r="4202" spans="19:19" x14ac:dyDescent="0.3">
      <c r="S4202" s="60" t="e">
        <f>VLOOKUP(D4202,'ALL SITES DOWN'!D:D,1,0)</f>
        <v>#N/A</v>
      </c>
    </row>
    <row r="4203" spans="19:19" x14ac:dyDescent="0.3">
      <c r="S4203" s="60" t="e">
        <f>VLOOKUP(D4203,'ALL SITES DOWN'!D:D,1,0)</f>
        <v>#N/A</v>
      </c>
    </row>
    <row r="4204" spans="19:19" x14ac:dyDescent="0.3">
      <c r="S4204" s="60" t="e">
        <f>VLOOKUP(D4204,'ALL SITES DOWN'!D:D,1,0)</f>
        <v>#N/A</v>
      </c>
    </row>
    <row r="4205" spans="19:19" x14ac:dyDescent="0.3">
      <c r="S4205" s="60" t="e">
        <f>VLOOKUP(D4205,'ALL SITES DOWN'!D:D,1,0)</f>
        <v>#N/A</v>
      </c>
    </row>
    <row r="4206" spans="19:19" x14ac:dyDescent="0.3">
      <c r="S4206" s="60" t="e">
        <f>VLOOKUP(D4206,'ALL SITES DOWN'!D:D,1,0)</f>
        <v>#N/A</v>
      </c>
    </row>
    <row r="4207" spans="19:19" x14ac:dyDescent="0.3">
      <c r="S4207" s="60" t="e">
        <f>VLOOKUP(D4207,'ALL SITES DOWN'!D:D,1,0)</f>
        <v>#N/A</v>
      </c>
    </row>
    <row r="4208" spans="19:19" x14ac:dyDescent="0.3">
      <c r="S4208" s="60" t="e">
        <f>VLOOKUP(D4208,'ALL SITES DOWN'!D:D,1,0)</f>
        <v>#N/A</v>
      </c>
    </row>
    <row r="4209" spans="19:19" x14ac:dyDescent="0.3">
      <c r="S4209" s="60" t="e">
        <f>VLOOKUP(D4209,'ALL SITES DOWN'!D:D,1,0)</f>
        <v>#N/A</v>
      </c>
    </row>
    <row r="4210" spans="19:19" x14ac:dyDescent="0.3">
      <c r="S4210" s="60" t="e">
        <f>VLOOKUP(D4210,'ALL SITES DOWN'!D:D,1,0)</f>
        <v>#N/A</v>
      </c>
    </row>
    <row r="4211" spans="19:19" x14ac:dyDescent="0.3">
      <c r="S4211" s="60" t="e">
        <f>VLOOKUP(D4211,'ALL SITES DOWN'!D:D,1,0)</f>
        <v>#N/A</v>
      </c>
    </row>
    <row r="4212" spans="19:19" x14ac:dyDescent="0.3">
      <c r="S4212" s="60" t="e">
        <f>VLOOKUP(D4212,'ALL SITES DOWN'!D:D,1,0)</f>
        <v>#N/A</v>
      </c>
    </row>
    <row r="4213" spans="19:19" x14ac:dyDescent="0.3">
      <c r="S4213" s="60" t="e">
        <f>VLOOKUP(D4213,'ALL SITES DOWN'!D:D,1,0)</f>
        <v>#N/A</v>
      </c>
    </row>
    <row r="4214" spans="19:19" x14ac:dyDescent="0.3">
      <c r="S4214" s="60" t="e">
        <f>VLOOKUP(D4214,'ALL SITES DOWN'!D:D,1,0)</f>
        <v>#N/A</v>
      </c>
    </row>
    <row r="4215" spans="19:19" x14ac:dyDescent="0.3">
      <c r="S4215" s="60" t="e">
        <f>VLOOKUP(D4215,'ALL SITES DOWN'!D:D,1,0)</f>
        <v>#N/A</v>
      </c>
    </row>
    <row r="4216" spans="19:19" x14ac:dyDescent="0.3">
      <c r="S4216" s="60" t="e">
        <f>VLOOKUP(D4216,'ALL SITES DOWN'!D:D,1,0)</f>
        <v>#N/A</v>
      </c>
    </row>
    <row r="4217" spans="19:19" x14ac:dyDescent="0.3">
      <c r="S4217" s="60" t="e">
        <f>VLOOKUP(D4217,'ALL SITES DOWN'!D:D,1,0)</f>
        <v>#N/A</v>
      </c>
    </row>
    <row r="4218" spans="19:19" x14ac:dyDescent="0.3">
      <c r="S4218" s="60" t="e">
        <f>VLOOKUP(D4218,'ALL SITES DOWN'!D:D,1,0)</f>
        <v>#N/A</v>
      </c>
    </row>
    <row r="4219" spans="19:19" x14ac:dyDescent="0.3">
      <c r="S4219" s="60" t="e">
        <f>VLOOKUP(D4219,'ALL SITES DOWN'!D:D,1,0)</f>
        <v>#N/A</v>
      </c>
    </row>
    <row r="4220" spans="19:19" x14ac:dyDescent="0.3">
      <c r="S4220" s="60" t="e">
        <f>VLOOKUP(D4220,'ALL SITES DOWN'!D:D,1,0)</f>
        <v>#N/A</v>
      </c>
    </row>
    <row r="4221" spans="19:19" x14ac:dyDescent="0.3">
      <c r="S4221" s="60" t="e">
        <f>VLOOKUP(D4221,'ALL SITES DOWN'!D:D,1,0)</f>
        <v>#N/A</v>
      </c>
    </row>
    <row r="4222" spans="19:19" x14ac:dyDescent="0.3">
      <c r="S4222" s="60" t="e">
        <f>VLOOKUP(D4222,'ALL SITES DOWN'!D:D,1,0)</f>
        <v>#N/A</v>
      </c>
    </row>
    <row r="4223" spans="19:19" x14ac:dyDescent="0.3">
      <c r="S4223" s="60" t="e">
        <f>VLOOKUP(D4223,'ALL SITES DOWN'!D:D,1,0)</f>
        <v>#N/A</v>
      </c>
    </row>
    <row r="4224" spans="19:19" x14ac:dyDescent="0.3">
      <c r="S4224" s="60" t="e">
        <f>VLOOKUP(D4224,'ALL SITES DOWN'!D:D,1,0)</f>
        <v>#N/A</v>
      </c>
    </row>
    <row r="4225" spans="19:19" x14ac:dyDescent="0.3">
      <c r="S4225" s="60" t="e">
        <f>VLOOKUP(D4225,'ALL SITES DOWN'!D:D,1,0)</f>
        <v>#N/A</v>
      </c>
    </row>
    <row r="4226" spans="19:19" x14ac:dyDescent="0.3">
      <c r="S4226" s="60" t="e">
        <f>VLOOKUP(D4226,'ALL SITES DOWN'!D:D,1,0)</f>
        <v>#N/A</v>
      </c>
    </row>
    <row r="4227" spans="19:19" x14ac:dyDescent="0.3">
      <c r="S4227" s="60" t="e">
        <f>VLOOKUP(D4227,'ALL SITES DOWN'!D:D,1,0)</f>
        <v>#N/A</v>
      </c>
    </row>
    <row r="4228" spans="19:19" x14ac:dyDescent="0.3">
      <c r="S4228" s="60" t="e">
        <f>VLOOKUP(D4228,'ALL SITES DOWN'!D:D,1,0)</f>
        <v>#N/A</v>
      </c>
    </row>
    <row r="4229" spans="19:19" x14ac:dyDescent="0.3">
      <c r="S4229" s="60" t="e">
        <f>VLOOKUP(D4229,'ALL SITES DOWN'!D:D,1,0)</f>
        <v>#N/A</v>
      </c>
    </row>
    <row r="4230" spans="19:19" x14ac:dyDescent="0.3">
      <c r="S4230" s="60" t="e">
        <f>VLOOKUP(D4230,'ALL SITES DOWN'!D:D,1,0)</f>
        <v>#N/A</v>
      </c>
    </row>
    <row r="4231" spans="19:19" x14ac:dyDescent="0.3">
      <c r="S4231" s="60" t="e">
        <f>VLOOKUP(D4231,'ALL SITES DOWN'!D:D,1,0)</f>
        <v>#N/A</v>
      </c>
    </row>
    <row r="4232" spans="19:19" x14ac:dyDescent="0.3">
      <c r="S4232" s="60" t="e">
        <f>VLOOKUP(D4232,'ALL SITES DOWN'!D:D,1,0)</f>
        <v>#N/A</v>
      </c>
    </row>
    <row r="4233" spans="19:19" x14ac:dyDescent="0.3">
      <c r="S4233" s="60" t="e">
        <f>VLOOKUP(D4233,'ALL SITES DOWN'!D:D,1,0)</f>
        <v>#N/A</v>
      </c>
    </row>
    <row r="4234" spans="19:19" x14ac:dyDescent="0.3">
      <c r="S4234" s="60" t="e">
        <f>VLOOKUP(D4234,'ALL SITES DOWN'!D:D,1,0)</f>
        <v>#N/A</v>
      </c>
    </row>
    <row r="4235" spans="19:19" x14ac:dyDescent="0.3">
      <c r="S4235" s="60" t="e">
        <f>VLOOKUP(D4235,'ALL SITES DOWN'!D:D,1,0)</f>
        <v>#N/A</v>
      </c>
    </row>
    <row r="4236" spans="19:19" x14ac:dyDescent="0.3">
      <c r="S4236" s="60" t="e">
        <f>VLOOKUP(D4236,'ALL SITES DOWN'!D:D,1,0)</f>
        <v>#N/A</v>
      </c>
    </row>
    <row r="4237" spans="19:19" x14ac:dyDescent="0.3">
      <c r="S4237" s="60" t="e">
        <f>VLOOKUP(D4237,'ALL SITES DOWN'!D:D,1,0)</f>
        <v>#N/A</v>
      </c>
    </row>
    <row r="4238" spans="19:19" x14ac:dyDescent="0.3">
      <c r="S4238" s="60" t="e">
        <f>VLOOKUP(D4238,'ALL SITES DOWN'!D:D,1,0)</f>
        <v>#N/A</v>
      </c>
    </row>
    <row r="4239" spans="19:19" x14ac:dyDescent="0.3">
      <c r="S4239" s="60" t="e">
        <f>VLOOKUP(D4239,'ALL SITES DOWN'!D:D,1,0)</f>
        <v>#N/A</v>
      </c>
    </row>
    <row r="4240" spans="19:19" x14ac:dyDescent="0.3">
      <c r="S4240" s="60" t="e">
        <f>VLOOKUP(D4240,'ALL SITES DOWN'!D:D,1,0)</f>
        <v>#N/A</v>
      </c>
    </row>
    <row r="4241" spans="19:19" x14ac:dyDescent="0.3">
      <c r="S4241" s="60" t="e">
        <f>VLOOKUP(D4241,'ALL SITES DOWN'!D:D,1,0)</f>
        <v>#N/A</v>
      </c>
    </row>
    <row r="4242" spans="19:19" x14ac:dyDescent="0.3">
      <c r="S4242" s="60" t="e">
        <f>VLOOKUP(D4242,'ALL SITES DOWN'!D:D,1,0)</f>
        <v>#N/A</v>
      </c>
    </row>
    <row r="4243" spans="19:19" x14ac:dyDescent="0.3">
      <c r="S4243" s="60" t="e">
        <f>VLOOKUP(D4243,'ALL SITES DOWN'!D:D,1,0)</f>
        <v>#N/A</v>
      </c>
    </row>
    <row r="4244" spans="19:19" x14ac:dyDescent="0.3">
      <c r="S4244" s="60" t="e">
        <f>VLOOKUP(D4244,'ALL SITES DOWN'!D:D,1,0)</f>
        <v>#N/A</v>
      </c>
    </row>
    <row r="4245" spans="19:19" x14ac:dyDescent="0.3">
      <c r="S4245" s="60" t="e">
        <f>VLOOKUP(D4245,'ALL SITES DOWN'!D:D,1,0)</f>
        <v>#N/A</v>
      </c>
    </row>
    <row r="4246" spans="19:19" x14ac:dyDescent="0.3">
      <c r="S4246" s="60" t="e">
        <f>VLOOKUP(D4246,'ALL SITES DOWN'!D:D,1,0)</f>
        <v>#N/A</v>
      </c>
    </row>
    <row r="4247" spans="19:19" x14ac:dyDescent="0.3">
      <c r="S4247" s="60" t="e">
        <f>VLOOKUP(D4247,'ALL SITES DOWN'!D:D,1,0)</f>
        <v>#N/A</v>
      </c>
    </row>
    <row r="4248" spans="19:19" x14ac:dyDescent="0.3">
      <c r="S4248" s="60" t="e">
        <f>VLOOKUP(D4248,'ALL SITES DOWN'!D:D,1,0)</f>
        <v>#N/A</v>
      </c>
    </row>
    <row r="4249" spans="19:19" x14ac:dyDescent="0.3">
      <c r="S4249" s="60" t="e">
        <f>VLOOKUP(D4249,'ALL SITES DOWN'!D:D,1,0)</f>
        <v>#N/A</v>
      </c>
    </row>
    <row r="4250" spans="19:19" x14ac:dyDescent="0.3">
      <c r="S4250" s="60" t="e">
        <f>VLOOKUP(D4250,'ALL SITES DOWN'!D:D,1,0)</f>
        <v>#N/A</v>
      </c>
    </row>
    <row r="4251" spans="19:19" x14ac:dyDescent="0.3">
      <c r="S4251" s="60" t="e">
        <f>VLOOKUP(D4251,'ALL SITES DOWN'!D:D,1,0)</f>
        <v>#N/A</v>
      </c>
    </row>
    <row r="4252" spans="19:19" x14ac:dyDescent="0.3">
      <c r="S4252" s="60" t="e">
        <f>VLOOKUP(D4252,'ALL SITES DOWN'!D:D,1,0)</f>
        <v>#N/A</v>
      </c>
    </row>
    <row r="4253" spans="19:19" x14ac:dyDescent="0.3">
      <c r="S4253" s="60" t="e">
        <f>VLOOKUP(D4253,'ALL SITES DOWN'!D:D,1,0)</f>
        <v>#N/A</v>
      </c>
    </row>
    <row r="4254" spans="19:19" x14ac:dyDescent="0.3">
      <c r="S4254" s="60" t="e">
        <f>VLOOKUP(D4254,'ALL SITES DOWN'!D:D,1,0)</f>
        <v>#N/A</v>
      </c>
    </row>
    <row r="4255" spans="19:19" x14ac:dyDescent="0.3">
      <c r="S4255" s="60" t="e">
        <f>VLOOKUP(D4255,'ALL SITES DOWN'!D:D,1,0)</f>
        <v>#N/A</v>
      </c>
    </row>
    <row r="4256" spans="19:19" x14ac:dyDescent="0.3">
      <c r="S4256" s="60" t="e">
        <f>VLOOKUP(D4256,'ALL SITES DOWN'!D:D,1,0)</f>
        <v>#N/A</v>
      </c>
    </row>
    <row r="4257" spans="19:19" x14ac:dyDescent="0.3">
      <c r="S4257" s="60" t="e">
        <f>VLOOKUP(D4257,'ALL SITES DOWN'!D:D,1,0)</f>
        <v>#N/A</v>
      </c>
    </row>
    <row r="4258" spans="19:19" x14ac:dyDescent="0.3">
      <c r="S4258" s="60" t="e">
        <f>VLOOKUP(D4258,'ALL SITES DOWN'!D:D,1,0)</f>
        <v>#N/A</v>
      </c>
    </row>
    <row r="4259" spans="19:19" x14ac:dyDescent="0.3">
      <c r="S4259" s="60" t="e">
        <f>VLOOKUP(D4259,'ALL SITES DOWN'!D:D,1,0)</f>
        <v>#N/A</v>
      </c>
    </row>
    <row r="4260" spans="19:19" x14ac:dyDescent="0.3">
      <c r="S4260" s="60" t="e">
        <f>VLOOKUP(D4260,'ALL SITES DOWN'!D:D,1,0)</f>
        <v>#N/A</v>
      </c>
    </row>
    <row r="4261" spans="19:19" x14ac:dyDescent="0.3">
      <c r="S4261" s="60" t="e">
        <f>VLOOKUP(D4261,'ALL SITES DOWN'!D:D,1,0)</f>
        <v>#N/A</v>
      </c>
    </row>
    <row r="4262" spans="19:19" x14ac:dyDescent="0.3">
      <c r="S4262" s="60" t="e">
        <f>VLOOKUP(D4262,'ALL SITES DOWN'!D:D,1,0)</f>
        <v>#N/A</v>
      </c>
    </row>
    <row r="4263" spans="19:19" x14ac:dyDescent="0.3">
      <c r="S4263" s="60" t="e">
        <f>VLOOKUP(D4263,'ALL SITES DOWN'!D:D,1,0)</f>
        <v>#N/A</v>
      </c>
    </row>
    <row r="4264" spans="19:19" x14ac:dyDescent="0.3">
      <c r="S4264" s="60" t="e">
        <f>VLOOKUP(D4264,'ALL SITES DOWN'!D:D,1,0)</f>
        <v>#N/A</v>
      </c>
    </row>
    <row r="4265" spans="19:19" x14ac:dyDescent="0.3">
      <c r="S4265" s="60" t="e">
        <f>VLOOKUP(D4265,'ALL SITES DOWN'!D:D,1,0)</f>
        <v>#N/A</v>
      </c>
    </row>
    <row r="4266" spans="19:19" x14ac:dyDescent="0.3">
      <c r="S4266" s="60" t="e">
        <f>VLOOKUP(D4266,'ALL SITES DOWN'!D:D,1,0)</f>
        <v>#N/A</v>
      </c>
    </row>
    <row r="4267" spans="19:19" x14ac:dyDescent="0.3">
      <c r="S4267" s="60" t="e">
        <f>VLOOKUP(D4267,'ALL SITES DOWN'!D:D,1,0)</f>
        <v>#N/A</v>
      </c>
    </row>
    <row r="4268" spans="19:19" x14ac:dyDescent="0.3">
      <c r="S4268" s="60" t="e">
        <f>VLOOKUP(D4268,'ALL SITES DOWN'!D:D,1,0)</f>
        <v>#N/A</v>
      </c>
    </row>
    <row r="4269" spans="19:19" x14ac:dyDescent="0.3">
      <c r="S4269" s="60" t="e">
        <f>VLOOKUP(D4269,'ALL SITES DOWN'!D:D,1,0)</f>
        <v>#N/A</v>
      </c>
    </row>
    <row r="4270" spans="19:19" x14ac:dyDescent="0.3">
      <c r="S4270" s="60" t="e">
        <f>VLOOKUP(D4270,'ALL SITES DOWN'!D:D,1,0)</f>
        <v>#N/A</v>
      </c>
    </row>
    <row r="4271" spans="19:19" x14ac:dyDescent="0.3">
      <c r="S4271" s="60" t="e">
        <f>VLOOKUP(D4271,'ALL SITES DOWN'!D:D,1,0)</f>
        <v>#N/A</v>
      </c>
    </row>
    <row r="4272" spans="19:19" x14ac:dyDescent="0.3">
      <c r="S4272" s="60" t="e">
        <f>VLOOKUP(D4272,'ALL SITES DOWN'!D:D,1,0)</f>
        <v>#N/A</v>
      </c>
    </row>
    <row r="4273" spans="19:19" x14ac:dyDescent="0.3">
      <c r="S4273" s="60" t="e">
        <f>VLOOKUP(D4273,'ALL SITES DOWN'!D:D,1,0)</f>
        <v>#N/A</v>
      </c>
    </row>
    <row r="4274" spans="19:19" x14ac:dyDescent="0.3">
      <c r="S4274" s="60" t="e">
        <f>VLOOKUP(D4274,'ALL SITES DOWN'!D:D,1,0)</f>
        <v>#N/A</v>
      </c>
    </row>
    <row r="4275" spans="19:19" x14ac:dyDescent="0.3">
      <c r="S4275" s="60" t="e">
        <f>VLOOKUP(D4275,'ALL SITES DOWN'!D:D,1,0)</f>
        <v>#N/A</v>
      </c>
    </row>
    <row r="4276" spans="19:19" x14ac:dyDescent="0.3">
      <c r="S4276" s="60" t="e">
        <f>VLOOKUP(D4276,'ALL SITES DOWN'!D:D,1,0)</f>
        <v>#N/A</v>
      </c>
    </row>
    <row r="4277" spans="19:19" x14ac:dyDescent="0.3">
      <c r="S4277" s="60" t="e">
        <f>VLOOKUP(D4277,'ALL SITES DOWN'!D:D,1,0)</f>
        <v>#N/A</v>
      </c>
    </row>
    <row r="4278" spans="19:19" x14ac:dyDescent="0.3">
      <c r="S4278" s="60" t="e">
        <f>VLOOKUP(D4278,'ALL SITES DOWN'!D:D,1,0)</f>
        <v>#N/A</v>
      </c>
    </row>
    <row r="4279" spans="19:19" x14ac:dyDescent="0.3">
      <c r="S4279" s="60" t="e">
        <f>VLOOKUP(D4279,'ALL SITES DOWN'!D:D,1,0)</f>
        <v>#N/A</v>
      </c>
    </row>
    <row r="4280" spans="19:19" x14ac:dyDescent="0.3">
      <c r="S4280" s="60" t="e">
        <f>VLOOKUP(D4280,'ALL SITES DOWN'!D:D,1,0)</f>
        <v>#N/A</v>
      </c>
    </row>
    <row r="4281" spans="19:19" x14ac:dyDescent="0.3">
      <c r="S4281" s="60" t="e">
        <f>VLOOKUP(D4281,'ALL SITES DOWN'!D:D,1,0)</f>
        <v>#N/A</v>
      </c>
    </row>
    <row r="4282" spans="19:19" x14ac:dyDescent="0.3">
      <c r="S4282" s="60" t="e">
        <f>VLOOKUP(D4282,'ALL SITES DOWN'!D:D,1,0)</f>
        <v>#N/A</v>
      </c>
    </row>
    <row r="4283" spans="19:19" x14ac:dyDescent="0.3">
      <c r="S4283" s="60" t="e">
        <f>VLOOKUP(D4283,'ALL SITES DOWN'!D:D,1,0)</f>
        <v>#N/A</v>
      </c>
    </row>
    <row r="4284" spans="19:19" x14ac:dyDescent="0.3">
      <c r="S4284" s="60" t="e">
        <f>VLOOKUP(D4284,'ALL SITES DOWN'!D:D,1,0)</f>
        <v>#N/A</v>
      </c>
    </row>
    <row r="4285" spans="19:19" x14ac:dyDescent="0.3">
      <c r="S4285" s="60" t="e">
        <f>VLOOKUP(D4285,'ALL SITES DOWN'!D:D,1,0)</f>
        <v>#N/A</v>
      </c>
    </row>
    <row r="4286" spans="19:19" x14ac:dyDescent="0.3">
      <c r="S4286" s="60" t="e">
        <f>VLOOKUP(D4286,'ALL SITES DOWN'!D:D,1,0)</f>
        <v>#N/A</v>
      </c>
    </row>
    <row r="4287" spans="19:19" x14ac:dyDescent="0.3">
      <c r="S4287" s="60" t="e">
        <f>VLOOKUP(D4287,'ALL SITES DOWN'!D:D,1,0)</f>
        <v>#N/A</v>
      </c>
    </row>
    <row r="4288" spans="19:19" x14ac:dyDescent="0.3">
      <c r="S4288" s="60" t="e">
        <f>VLOOKUP(D4288,'ALL SITES DOWN'!D:D,1,0)</f>
        <v>#N/A</v>
      </c>
    </row>
    <row r="4289" spans="19:19" x14ac:dyDescent="0.3">
      <c r="S4289" s="60" t="e">
        <f>VLOOKUP(D4289,'ALL SITES DOWN'!D:D,1,0)</f>
        <v>#N/A</v>
      </c>
    </row>
    <row r="4290" spans="19:19" x14ac:dyDescent="0.3">
      <c r="S4290" s="60" t="e">
        <f>VLOOKUP(D4290,'ALL SITES DOWN'!D:D,1,0)</f>
        <v>#N/A</v>
      </c>
    </row>
    <row r="4291" spans="19:19" x14ac:dyDescent="0.3">
      <c r="S4291" s="60" t="e">
        <f>VLOOKUP(D4291,'ALL SITES DOWN'!D:D,1,0)</f>
        <v>#N/A</v>
      </c>
    </row>
    <row r="4292" spans="19:19" x14ac:dyDescent="0.3">
      <c r="S4292" s="60" t="e">
        <f>VLOOKUP(D4292,'ALL SITES DOWN'!D:D,1,0)</f>
        <v>#N/A</v>
      </c>
    </row>
    <row r="4293" spans="19:19" x14ac:dyDescent="0.3">
      <c r="S4293" s="60" t="e">
        <f>VLOOKUP(D4293,'ALL SITES DOWN'!D:D,1,0)</f>
        <v>#N/A</v>
      </c>
    </row>
    <row r="4294" spans="19:19" x14ac:dyDescent="0.3">
      <c r="S4294" s="60" t="e">
        <f>VLOOKUP(D4294,'ALL SITES DOWN'!D:D,1,0)</f>
        <v>#N/A</v>
      </c>
    </row>
    <row r="4295" spans="19:19" x14ac:dyDescent="0.3">
      <c r="S4295" s="60" t="e">
        <f>VLOOKUP(D4295,'ALL SITES DOWN'!D:D,1,0)</f>
        <v>#N/A</v>
      </c>
    </row>
    <row r="4296" spans="19:19" x14ac:dyDescent="0.3">
      <c r="S4296" s="60" t="e">
        <f>VLOOKUP(D4296,'ALL SITES DOWN'!D:D,1,0)</f>
        <v>#N/A</v>
      </c>
    </row>
    <row r="4297" spans="19:19" x14ac:dyDescent="0.3">
      <c r="S4297" s="60" t="e">
        <f>VLOOKUP(D4297,'ALL SITES DOWN'!D:D,1,0)</f>
        <v>#N/A</v>
      </c>
    </row>
    <row r="4298" spans="19:19" x14ac:dyDescent="0.3">
      <c r="S4298" s="60" t="e">
        <f>VLOOKUP(D4298,'ALL SITES DOWN'!D:D,1,0)</f>
        <v>#N/A</v>
      </c>
    </row>
    <row r="4299" spans="19:19" x14ac:dyDescent="0.3">
      <c r="S4299" s="60" t="e">
        <f>VLOOKUP(D4299,'ALL SITES DOWN'!D:D,1,0)</f>
        <v>#N/A</v>
      </c>
    </row>
    <row r="4300" spans="19:19" x14ac:dyDescent="0.3">
      <c r="S4300" s="60" t="e">
        <f>VLOOKUP(D4300,'ALL SITES DOWN'!D:D,1,0)</f>
        <v>#N/A</v>
      </c>
    </row>
    <row r="4301" spans="19:19" x14ac:dyDescent="0.3">
      <c r="S4301" s="60" t="e">
        <f>VLOOKUP(D4301,'ALL SITES DOWN'!D:D,1,0)</f>
        <v>#N/A</v>
      </c>
    </row>
    <row r="4302" spans="19:19" x14ac:dyDescent="0.3">
      <c r="S4302" s="60" t="e">
        <f>VLOOKUP(D4302,'ALL SITES DOWN'!D:D,1,0)</f>
        <v>#N/A</v>
      </c>
    </row>
    <row r="4303" spans="19:19" x14ac:dyDescent="0.3">
      <c r="S4303" s="60" t="e">
        <f>VLOOKUP(D4303,'ALL SITES DOWN'!D:D,1,0)</f>
        <v>#N/A</v>
      </c>
    </row>
    <row r="4304" spans="19:19" x14ac:dyDescent="0.3">
      <c r="S4304" s="60" t="e">
        <f>VLOOKUP(D4304,'ALL SITES DOWN'!D:D,1,0)</f>
        <v>#N/A</v>
      </c>
    </row>
    <row r="4305" spans="19:19" x14ac:dyDescent="0.3">
      <c r="S4305" s="60" t="e">
        <f>VLOOKUP(D4305,'ALL SITES DOWN'!D:D,1,0)</f>
        <v>#N/A</v>
      </c>
    </row>
    <row r="4306" spans="19:19" x14ac:dyDescent="0.3">
      <c r="S4306" s="60" t="e">
        <f>VLOOKUP(D4306,'ALL SITES DOWN'!D:D,1,0)</f>
        <v>#N/A</v>
      </c>
    </row>
    <row r="4307" spans="19:19" x14ac:dyDescent="0.3">
      <c r="S4307" s="60" t="e">
        <f>VLOOKUP(D4307,'ALL SITES DOWN'!D:D,1,0)</f>
        <v>#N/A</v>
      </c>
    </row>
    <row r="4308" spans="19:19" x14ac:dyDescent="0.3">
      <c r="S4308" s="60" t="e">
        <f>VLOOKUP(D4308,'ALL SITES DOWN'!D:D,1,0)</f>
        <v>#N/A</v>
      </c>
    </row>
    <row r="4309" spans="19:19" x14ac:dyDescent="0.3">
      <c r="S4309" s="60" t="e">
        <f>VLOOKUP(D4309,'ALL SITES DOWN'!D:D,1,0)</f>
        <v>#N/A</v>
      </c>
    </row>
    <row r="4310" spans="19:19" x14ac:dyDescent="0.3">
      <c r="S4310" s="60" t="e">
        <f>VLOOKUP(D4310,'ALL SITES DOWN'!D:D,1,0)</f>
        <v>#N/A</v>
      </c>
    </row>
    <row r="4311" spans="19:19" x14ac:dyDescent="0.3">
      <c r="S4311" s="60" t="e">
        <f>VLOOKUP(D4311,'ALL SITES DOWN'!D:D,1,0)</f>
        <v>#N/A</v>
      </c>
    </row>
    <row r="4312" spans="19:19" x14ac:dyDescent="0.3">
      <c r="S4312" s="60" t="e">
        <f>VLOOKUP(D4312,'ALL SITES DOWN'!D:D,1,0)</f>
        <v>#N/A</v>
      </c>
    </row>
    <row r="4313" spans="19:19" x14ac:dyDescent="0.3">
      <c r="S4313" s="60" t="e">
        <f>VLOOKUP(D4313,'ALL SITES DOWN'!D:D,1,0)</f>
        <v>#N/A</v>
      </c>
    </row>
    <row r="4314" spans="19:19" x14ac:dyDescent="0.3">
      <c r="S4314" s="60" t="e">
        <f>VLOOKUP(D4314,'ALL SITES DOWN'!D:D,1,0)</f>
        <v>#N/A</v>
      </c>
    </row>
    <row r="4315" spans="19:19" x14ac:dyDescent="0.3">
      <c r="S4315" s="60" t="e">
        <f>VLOOKUP(D4315,'ALL SITES DOWN'!D:D,1,0)</f>
        <v>#N/A</v>
      </c>
    </row>
    <row r="4316" spans="19:19" x14ac:dyDescent="0.3">
      <c r="S4316" s="60" t="e">
        <f>VLOOKUP(D4316,'ALL SITES DOWN'!D:D,1,0)</f>
        <v>#N/A</v>
      </c>
    </row>
    <row r="4317" spans="19:19" x14ac:dyDescent="0.3">
      <c r="S4317" s="60" t="e">
        <f>VLOOKUP(D4317,'ALL SITES DOWN'!D:D,1,0)</f>
        <v>#N/A</v>
      </c>
    </row>
    <row r="4318" spans="19:19" x14ac:dyDescent="0.3">
      <c r="S4318" s="60" t="e">
        <f>VLOOKUP(D4318,'ALL SITES DOWN'!D:D,1,0)</f>
        <v>#N/A</v>
      </c>
    </row>
    <row r="4319" spans="19:19" x14ac:dyDescent="0.3">
      <c r="S4319" s="60" t="e">
        <f>VLOOKUP(D4319,'ALL SITES DOWN'!D:D,1,0)</f>
        <v>#N/A</v>
      </c>
    </row>
    <row r="4320" spans="19:19" x14ac:dyDescent="0.3">
      <c r="S4320" s="60" t="e">
        <f>VLOOKUP(D4320,'ALL SITES DOWN'!D:D,1,0)</f>
        <v>#N/A</v>
      </c>
    </row>
    <row r="4321" spans="19:19" x14ac:dyDescent="0.3">
      <c r="S4321" s="60" t="e">
        <f>VLOOKUP(D4321,'ALL SITES DOWN'!D:D,1,0)</f>
        <v>#N/A</v>
      </c>
    </row>
    <row r="4322" spans="19:19" x14ac:dyDescent="0.3">
      <c r="S4322" s="60" t="e">
        <f>VLOOKUP(D4322,'ALL SITES DOWN'!D:D,1,0)</f>
        <v>#N/A</v>
      </c>
    </row>
    <row r="4323" spans="19:19" x14ac:dyDescent="0.3">
      <c r="S4323" s="60" t="e">
        <f>VLOOKUP(D4323,'ALL SITES DOWN'!D:D,1,0)</f>
        <v>#N/A</v>
      </c>
    </row>
    <row r="4324" spans="19:19" x14ac:dyDescent="0.3">
      <c r="S4324" s="60" t="e">
        <f>VLOOKUP(D4324,'ALL SITES DOWN'!D:D,1,0)</f>
        <v>#N/A</v>
      </c>
    </row>
    <row r="4325" spans="19:19" x14ac:dyDescent="0.3">
      <c r="S4325" s="60" t="e">
        <f>VLOOKUP(D4325,'ALL SITES DOWN'!D:D,1,0)</f>
        <v>#N/A</v>
      </c>
    </row>
    <row r="4326" spans="19:19" x14ac:dyDescent="0.3">
      <c r="S4326" s="60" t="e">
        <f>VLOOKUP(D4326,'ALL SITES DOWN'!D:D,1,0)</f>
        <v>#N/A</v>
      </c>
    </row>
    <row r="4327" spans="19:19" x14ac:dyDescent="0.3">
      <c r="S4327" s="60" t="e">
        <f>VLOOKUP(D4327,'ALL SITES DOWN'!D:D,1,0)</f>
        <v>#N/A</v>
      </c>
    </row>
    <row r="4328" spans="19:19" x14ac:dyDescent="0.3">
      <c r="S4328" s="60" t="e">
        <f>VLOOKUP(D4328,'ALL SITES DOWN'!D:D,1,0)</f>
        <v>#N/A</v>
      </c>
    </row>
    <row r="4329" spans="19:19" x14ac:dyDescent="0.3">
      <c r="S4329" s="60" t="e">
        <f>VLOOKUP(D4329,'ALL SITES DOWN'!D:D,1,0)</f>
        <v>#N/A</v>
      </c>
    </row>
    <row r="4330" spans="19:19" x14ac:dyDescent="0.3">
      <c r="S4330" s="60" t="e">
        <f>VLOOKUP(D4330,'ALL SITES DOWN'!D:D,1,0)</f>
        <v>#N/A</v>
      </c>
    </row>
    <row r="4331" spans="19:19" x14ac:dyDescent="0.3">
      <c r="S4331" s="60" t="e">
        <f>VLOOKUP(D4331,'ALL SITES DOWN'!D:D,1,0)</f>
        <v>#N/A</v>
      </c>
    </row>
    <row r="4332" spans="19:19" x14ac:dyDescent="0.3">
      <c r="S4332" s="60" t="e">
        <f>VLOOKUP(D4332,'ALL SITES DOWN'!D:D,1,0)</f>
        <v>#N/A</v>
      </c>
    </row>
    <row r="4333" spans="19:19" x14ac:dyDescent="0.3">
      <c r="S4333" s="60" t="e">
        <f>VLOOKUP(D4333,'ALL SITES DOWN'!D:D,1,0)</f>
        <v>#N/A</v>
      </c>
    </row>
    <row r="4334" spans="19:19" x14ac:dyDescent="0.3">
      <c r="S4334" s="60" t="e">
        <f>VLOOKUP(D4334,'ALL SITES DOWN'!D:D,1,0)</f>
        <v>#N/A</v>
      </c>
    </row>
    <row r="4335" spans="19:19" x14ac:dyDescent="0.3">
      <c r="S4335" s="60" t="e">
        <f>VLOOKUP(D4335,'ALL SITES DOWN'!D:D,1,0)</f>
        <v>#N/A</v>
      </c>
    </row>
    <row r="4336" spans="19:19" x14ac:dyDescent="0.3">
      <c r="S4336" s="60" t="e">
        <f>VLOOKUP(D4336,'ALL SITES DOWN'!D:D,1,0)</f>
        <v>#N/A</v>
      </c>
    </row>
    <row r="4337" spans="19:19" x14ac:dyDescent="0.3">
      <c r="S4337" s="60" t="e">
        <f>VLOOKUP(D4337,'ALL SITES DOWN'!D:D,1,0)</f>
        <v>#N/A</v>
      </c>
    </row>
    <row r="4338" spans="19:19" x14ac:dyDescent="0.3">
      <c r="S4338" s="60" t="e">
        <f>VLOOKUP(D4338,'ALL SITES DOWN'!D:D,1,0)</f>
        <v>#N/A</v>
      </c>
    </row>
    <row r="4339" spans="19:19" x14ac:dyDescent="0.3">
      <c r="S4339" s="60" t="e">
        <f>VLOOKUP(D4339,'ALL SITES DOWN'!D:D,1,0)</f>
        <v>#N/A</v>
      </c>
    </row>
    <row r="4340" spans="19:19" x14ac:dyDescent="0.3">
      <c r="S4340" s="60" t="e">
        <f>VLOOKUP(D4340,'ALL SITES DOWN'!D:D,1,0)</f>
        <v>#N/A</v>
      </c>
    </row>
    <row r="4341" spans="19:19" x14ac:dyDescent="0.3">
      <c r="S4341" s="60" t="e">
        <f>VLOOKUP(D4341,'ALL SITES DOWN'!D:D,1,0)</f>
        <v>#N/A</v>
      </c>
    </row>
    <row r="4342" spans="19:19" x14ac:dyDescent="0.3">
      <c r="S4342" s="60" t="e">
        <f>VLOOKUP(D4342,'ALL SITES DOWN'!D:D,1,0)</f>
        <v>#N/A</v>
      </c>
    </row>
    <row r="4343" spans="19:19" x14ac:dyDescent="0.3">
      <c r="S4343" s="60" t="e">
        <f>VLOOKUP(D4343,'ALL SITES DOWN'!D:D,1,0)</f>
        <v>#N/A</v>
      </c>
    </row>
    <row r="4344" spans="19:19" x14ac:dyDescent="0.3">
      <c r="S4344" s="60" t="e">
        <f>VLOOKUP(D4344,'ALL SITES DOWN'!D:D,1,0)</f>
        <v>#N/A</v>
      </c>
    </row>
    <row r="4345" spans="19:19" x14ac:dyDescent="0.3">
      <c r="S4345" s="60" t="e">
        <f>VLOOKUP(D4345,'ALL SITES DOWN'!D:D,1,0)</f>
        <v>#N/A</v>
      </c>
    </row>
    <row r="4346" spans="19:19" x14ac:dyDescent="0.3">
      <c r="S4346" s="60" t="e">
        <f>VLOOKUP(D4346,'ALL SITES DOWN'!D:D,1,0)</f>
        <v>#N/A</v>
      </c>
    </row>
    <row r="4347" spans="19:19" x14ac:dyDescent="0.3">
      <c r="S4347" s="60" t="e">
        <f>VLOOKUP(D4347,'ALL SITES DOWN'!D:D,1,0)</f>
        <v>#N/A</v>
      </c>
    </row>
    <row r="4348" spans="19:19" x14ac:dyDescent="0.3">
      <c r="S4348" s="60" t="e">
        <f>VLOOKUP(D4348,'ALL SITES DOWN'!D:D,1,0)</f>
        <v>#N/A</v>
      </c>
    </row>
    <row r="4349" spans="19:19" x14ac:dyDescent="0.3">
      <c r="S4349" s="60" t="e">
        <f>VLOOKUP(D4349,'ALL SITES DOWN'!D:D,1,0)</f>
        <v>#N/A</v>
      </c>
    </row>
    <row r="4350" spans="19:19" x14ac:dyDescent="0.3">
      <c r="S4350" s="60" t="e">
        <f>VLOOKUP(D4350,'ALL SITES DOWN'!D:D,1,0)</f>
        <v>#N/A</v>
      </c>
    </row>
    <row r="4351" spans="19:19" x14ac:dyDescent="0.3">
      <c r="S4351" s="60" t="e">
        <f>VLOOKUP(D4351,'ALL SITES DOWN'!D:D,1,0)</f>
        <v>#N/A</v>
      </c>
    </row>
    <row r="4352" spans="19:19" x14ac:dyDescent="0.3">
      <c r="S4352" s="60" t="e">
        <f>VLOOKUP(D4352,'ALL SITES DOWN'!D:D,1,0)</f>
        <v>#N/A</v>
      </c>
    </row>
    <row r="4353" spans="19:19" x14ac:dyDescent="0.3">
      <c r="S4353" s="60" t="e">
        <f>VLOOKUP(D4353,'ALL SITES DOWN'!D:D,1,0)</f>
        <v>#N/A</v>
      </c>
    </row>
    <row r="4354" spans="19:19" x14ac:dyDescent="0.3">
      <c r="S4354" s="60" t="e">
        <f>VLOOKUP(D4354,'ALL SITES DOWN'!D:D,1,0)</f>
        <v>#N/A</v>
      </c>
    </row>
    <row r="4355" spans="19:19" x14ac:dyDescent="0.3">
      <c r="S4355" s="60" t="e">
        <f>VLOOKUP(D4355,'ALL SITES DOWN'!D:D,1,0)</f>
        <v>#N/A</v>
      </c>
    </row>
    <row r="4356" spans="19:19" x14ac:dyDescent="0.3">
      <c r="S4356" s="60" t="e">
        <f>VLOOKUP(D4356,'ALL SITES DOWN'!D:D,1,0)</f>
        <v>#N/A</v>
      </c>
    </row>
    <row r="4357" spans="19:19" x14ac:dyDescent="0.3">
      <c r="S4357" s="60" t="e">
        <f>VLOOKUP(D4357,'ALL SITES DOWN'!D:D,1,0)</f>
        <v>#N/A</v>
      </c>
    </row>
    <row r="4358" spans="19:19" x14ac:dyDescent="0.3">
      <c r="S4358" s="60" t="e">
        <f>VLOOKUP(D4358,'ALL SITES DOWN'!D:D,1,0)</f>
        <v>#N/A</v>
      </c>
    </row>
    <row r="4359" spans="19:19" x14ac:dyDescent="0.3">
      <c r="S4359" s="60" t="e">
        <f>VLOOKUP(D4359,'ALL SITES DOWN'!D:D,1,0)</f>
        <v>#N/A</v>
      </c>
    </row>
    <row r="4360" spans="19:19" x14ac:dyDescent="0.3">
      <c r="S4360" s="60" t="e">
        <f>VLOOKUP(D4360,'ALL SITES DOWN'!D:D,1,0)</f>
        <v>#N/A</v>
      </c>
    </row>
    <row r="4361" spans="19:19" x14ac:dyDescent="0.3">
      <c r="S4361" s="60" t="e">
        <f>VLOOKUP(D4361,'ALL SITES DOWN'!D:D,1,0)</f>
        <v>#N/A</v>
      </c>
    </row>
    <row r="4362" spans="19:19" x14ac:dyDescent="0.3">
      <c r="S4362" s="60" t="e">
        <f>VLOOKUP(D4362,'ALL SITES DOWN'!D:D,1,0)</f>
        <v>#N/A</v>
      </c>
    </row>
    <row r="4363" spans="19:19" x14ac:dyDescent="0.3">
      <c r="S4363" s="60" t="e">
        <f>VLOOKUP(D4363,'ALL SITES DOWN'!D:D,1,0)</f>
        <v>#N/A</v>
      </c>
    </row>
    <row r="4364" spans="19:19" x14ac:dyDescent="0.3">
      <c r="S4364" s="60" t="e">
        <f>VLOOKUP(D4364,'ALL SITES DOWN'!D:D,1,0)</f>
        <v>#N/A</v>
      </c>
    </row>
    <row r="4365" spans="19:19" x14ac:dyDescent="0.3">
      <c r="S4365" s="60" t="e">
        <f>VLOOKUP(D4365,'ALL SITES DOWN'!D:D,1,0)</f>
        <v>#N/A</v>
      </c>
    </row>
    <row r="4366" spans="19:19" x14ac:dyDescent="0.3">
      <c r="S4366" s="60" t="e">
        <f>VLOOKUP(D4366,'ALL SITES DOWN'!D:D,1,0)</f>
        <v>#N/A</v>
      </c>
    </row>
    <row r="4367" spans="19:19" x14ac:dyDescent="0.3">
      <c r="S4367" s="60" t="e">
        <f>VLOOKUP(D4367,'ALL SITES DOWN'!D:D,1,0)</f>
        <v>#N/A</v>
      </c>
    </row>
    <row r="4368" spans="19:19" x14ac:dyDescent="0.3">
      <c r="S4368" s="60" t="e">
        <f>VLOOKUP(D4368,'ALL SITES DOWN'!D:D,1,0)</f>
        <v>#N/A</v>
      </c>
    </row>
    <row r="4369" spans="19:19" x14ac:dyDescent="0.3">
      <c r="S4369" s="60" t="e">
        <f>VLOOKUP(D4369,'ALL SITES DOWN'!D:D,1,0)</f>
        <v>#N/A</v>
      </c>
    </row>
    <row r="4370" spans="19:19" x14ac:dyDescent="0.3">
      <c r="S4370" s="60" t="e">
        <f>VLOOKUP(D4370,'ALL SITES DOWN'!D:D,1,0)</f>
        <v>#N/A</v>
      </c>
    </row>
    <row r="4371" spans="19:19" x14ac:dyDescent="0.3">
      <c r="S4371" s="60" t="e">
        <f>VLOOKUP(D4371,'ALL SITES DOWN'!D:D,1,0)</f>
        <v>#N/A</v>
      </c>
    </row>
    <row r="4372" spans="19:19" x14ac:dyDescent="0.3">
      <c r="S4372" s="60" t="e">
        <f>VLOOKUP(D4372,'ALL SITES DOWN'!D:D,1,0)</f>
        <v>#N/A</v>
      </c>
    </row>
    <row r="4373" spans="19:19" x14ac:dyDescent="0.3">
      <c r="S4373" s="60" t="e">
        <f>VLOOKUP(D4373,'ALL SITES DOWN'!D:D,1,0)</f>
        <v>#N/A</v>
      </c>
    </row>
    <row r="4374" spans="19:19" x14ac:dyDescent="0.3">
      <c r="S4374" s="60" t="e">
        <f>VLOOKUP(D4374,'ALL SITES DOWN'!D:D,1,0)</f>
        <v>#N/A</v>
      </c>
    </row>
    <row r="4375" spans="19:19" x14ac:dyDescent="0.3">
      <c r="S4375" s="60" t="e">
        <f>VLOOKUP(D4375,'ALL SITES DOWN'!D:D,1,0)</f>
        <v>#N/A</v>
      </c>
    </row>
    <row r="4376" spans="19:19" x14ac:dyDescent="0.3">
      <c r="S4376" s="60" t="e">
        <f>VLOOKUP(D4376,'ALL SITES DOWN'!D:D,1,0)</f>
        <v>#N/A</v>
      </c>
    </row>
    <row r="4377" spans="19:19" x14ac:dyDescent="0.3">
      <c r="S4377" s="60" t="e">
        <f>VLOOKUP(D4377,'ALL SITES DOWN'!D:D,1,0)</f>
        <v>#N/A</v>
      </c>
    </row>
    <row r="4378" spans="19:19" x14ac:dyDescent="0.3">
      <c r="S4378" s="60" t="e">
        <f>VLOOKUP(D4378,'ALL SITES DOWN'!D:D,1,0)</f>
        <v>#N/A</v>
      </c>
    </row>
    <row r="4379" spans="19:19" x14ac:dyDescent="0.3">
      <c r="S4379" s="60" t="e">
        <f>VLOOKUP(D4379,'ALL SITES DOWN'!D:D,1,0)</f>
        <v>#N/A</v>
      </c>
    </row>
    <row r="4380" spans="19:19" x14ac:dyDescent="0.3">
      <c r="S4380" s="60" t="e">
        <f>VLOOKUP(D4380,'ALL SITES DOWN'!D:D,1,0)</f>
        <v>#N/A</v>
      </c>
    </row>
    <row r="4381" spans="19:19" x14ac:dyDescent="0.3">
      <c r="S4381" s="60" t="e">
        <f>VLOOKUP(D4381,'ALL SITES DOWN'!D:D,1,0)</f>
        <v>#N/A</v>
      </c>
    </row>
    <row r="4382" spans="19:19" x14ac:dyDescent="0.3">
      <c r="S4382" s="60" t="e">
        <f>VLOOKUP(D4382,'ALL SITES DOWN'!D:D,1,0)</f>
        <v>#N/A</v>
      </c>
    </row>
    <row r="4383" spans="19:19" x14ac:dyDescent="0.3">
      <c r="S4383" s="60" t="e">
        <f>VLOOKUP(D4383,'ALL SITES DOWN'!D:D,1,0)</f>
        <v>#N/A</v>
      </c>
    </row>
    <row r="4384" spans="19:19" x14ac:dyDescent="0.3">
      <c r="S4384" s="60" t="e">
        <f>VLOOKUP(D4384,'ALL SITES DOWN'!D:D,1,0)</f>
        <v>#N/A</v>
      </c>
    </row>
    <row r="4385" spans="19:19" x14ac:dyDescent="0.3">
      <c r="S4385" s="60" t="e">
        <f>VLOOKUP(D4385,'ALL SITES DOWN'!D:D,1,0)</f>
        <v>#N/A</v>
      </c>
    </row>
    <row r="4386" spans="19:19" x14ac:dyDescent="0.3">
      <c r="S4386" s="60" t="e">
        <f>VLOOKUP(D4386,'ALL SITES DOWN'!D:D,1,0)</f>
        <v>#N/A</v>
      </c>
    </row>
    <row r="4387" spans="19:19" x14ac:dyDescent="0.3">
      <c r="S4387" s="60" t="e">
        <f>VLOOKUP(D4387,'ALL SITES DOWN'!D:D,1,0)</f>
        <v>#N/A</v>
      </c>
    </row>
    <row r="4388" spans="19:19" x14ac:dyDescent="0.3">
      <c r="S4388" s="60" t="e">
        <f>VLOOKUP(D4388,'ALL SITES DOWN'!D:D,1,0)</f>
        <v>#N/A</v>
      </c>
    </row>
    <row r="4389" spans="19:19" x14ac:dyDescent="0.3">
      <c r="S4389" s="60" t="e">
        <f>VLOOKUP(D4389,'ALL SITES DOWN'!D:D,1,0)</f>
        <v>#N/A</v>
      </c>
    </row>
    <row r="4390" spans="19:19" x14ac:dyDescent="0.3">
      <c r="S4390" s="60" t="e">
        <f>VLOOKUP(D4390,'ALL SITES DOWN'!D:D,1,0)</f>
        <v>#N/A</v>
      </c>
    </row>
    <row r="4391" spans="19:19" x14ac:dyDescent="0.3">
      <c r="S4391" s="60" t="e">
        <f>VLOOKUP(D4391,'ALL SITES DOWN'!D:D,1,0)</f>
        <v>#N/A</v>
      </c>
    </row>
    <row r="4392" spans="19:19" x14ac:dyDescent="0.3">
      <c r="S4392" s="60" t="e">
        <f>VLOOKUP(D4392,'ALL SITES DOWN'!D:D,1,0)</f>
        <v>#N/A</v>
      </c>
    </row>
    <row r="4393" spans="19:19" x14ac:dyDescent="0.3">
      <c r="S4393" s="60" t="e">
        <f>VLOOKUP(D4393,'ALL SITES DOWN'!D:D,1,0)</f>
        <v>#N/A</v>
      </c>
    </row>
    <row r="4394" spans="19:19" x14ac:dyDescent="0.3">
      <c r="S4394" s="60" t="e">
        <f>VLOOKUP(D4394,'ALL SITES DOWN'!D:D,1,0)</f>
        <v>#N/A</v>
      </c>
    </row>
    <row r="4395" spans="19:19" x14ac:dyDescent="0.3">
      <c r="S4395" s="60" t="e">
        <f>VLOOKUP(D4395,'ALL SITES DOWN'!D:D,1,0)</f>
        <v>#N/A</v>
      </c>
    </row>
    <row r="4396" spans="19:19" x14ac:dyDescent="0.3">
      <c r="S4396" s="60" t="e">
        <f>VLOOKUP(D4396,'ALL SITES DOWN'!D:D,1,0)</f>
        <v>#N/A</v>
      </c>
    </row>
    <row r="4397" spans="19:19" x14ac:dyDescent="0.3">
      <c r="S4397" s="60" t="e">
        <f>VLOOKUP(D4397,'ALL SITES DOWN'!D:D,1,0)</f>
        <v>#N/A</v>
      </c>
    </row>
    <row r="4398" spans="19:19" x14ac:dyDescent="0.3">
      <c r="S4398" s="60" t="e">
        <f>VLOOKUP(D4398,'ALL SITES DOWN'!D:D,1,0)</f>
        <v>#N/A</v>
      </c>
    </row>
    <row r="4399" spans="19:19" x14ac:dyDescent="0.3">
      <c r="S4399" s="60" t="e">
        <f>VLOOKUP(D4399,'ALL SITES DOWN'!D:D,1,0)</f>
        <v>#N/A</v>
      </c>
    </row>
    <row r="4400" spans="19:19" x14ac:dyDescent="0.3">
      <c r="S4400" s="60" t="e">
        <f>VLOOKUP(D4400,'ALL SITES DOWN'!D:D,1,0)</f>
        <v>#N/A</v>
      </c>
    </row>
    <row r="4401" spans="19:19" x14ac:dyDescent="0.3">
      <c r="S4401" s="60" t="e">
        <f>VLOOKUP(D4401,'ALL SITES DOWN'!D:D,1,0)</f>
        <v>#N/A</v>
      </c>
    </row>
    <row r="4402" spans="19:19" x14ac:dyDescent="0.3">
      <c r="S4402" s="60" t="e">
        <f>VLOOKUP(D4402,'ALL SITES DOWN'!D:D,1,0)</f>
        <v>#N/A</v>
      </c>
    </row>
    <row r="4403" spans="19:19" x14ac:dyDescent="0.3">
      <c r="S4403" s="60" t="e">
        <f>VLOOKUP(D4403,'ALL SITES DOWN'!D:D,1,0)</f>
        <v>#N/A</v>
      </c>
    </row>
    <row r="4404" spans="19:19" x14ac:dyDescent="0.3">
      <c r="S4404" s="60" t="e">
        <f>VLOOKUP(D4404,'ALL SITES DOWN'!D:D,1,0)</f>
        <v>#N/A</v>
      </c>
    </row>
    <row r="4405" spans="19:19" x14ac:dyDescent="0.3">
      <c r="S4405" s="60" t="e">
        <f>VLOOKUP(D4405,'ALL SITES DOWN'!D:D,1,0)</f>
        <v>#N/A</v>
      </c>
    </row>
    <row r="4406" spans="19:19" x14ac:dyDescent="0.3">
      <c r="S4406" s="60" t="e">
        <f>VLOOKUP(D4406,'ALL SITES DOWN'!D:D,1,0)</f>
        <v>#N/A</v>
      </c>
    </row>
    <row r="4407" spans="19:19" x14ac:dyDescent="0.3">
      <c r="S4407" s="60" t="e">
        <f>VLOOKUP(D4407,'ALL SITES DOWN'!D:D,1,0)</f>
        <v>#N/A</v>
      </c>
    </row>
    <row r="4408" spans="19:19" x14ac:dyDescent="0.3">
      <c r="S4408" s="60" t="e">
        <f>VLOOKUP(D4408,'ALL SITES DOWN'!D:D,1,0)</f>
        <v>#N/A</v>
      </c>
    </row>
    <row r="4409" spans="19:19" x14ac:dyDescent="0.3">
      <c r="S4409" s="60" t="e">
        <f>VLOOKUP(D4409,'ALL SITES DOWN'!D:D,1,0)</f>
        <v>#N/A</v>
      </c>
    </row>
    <row r="4410" spans="19:19" x14ac:dyDescent="0.3">
      <c r="S4410" s="60" t="e">
        <f>VLOOKUP(D4410,'ALL SITES DOWN'!D:D,1,0)</f>
        <v>#N/A</v>
      </c>
    </row>
    <row r="4411" spans="19:19" x14ac:dyDescent="0.3">
      <c r="S4411" s="60" t="e">
        <f>VLOOKUP(D4411,'ALL SITES DOWN'!D:D,1,0)</f>
        <v>#N/A</v>
      </c>
    </row>
    <row r="4412" spans="19:19" x14ac:dyDescent="0.3">
      <c r="S4412" s="60" t="e">
        <f>VLOOKUP(D4412,'ALL SITES DOWN'!D:D,1,0)</f>
        <v>#N/A</v>
      </c>
    </row>
    <row r="4413" spans="19:19" x14ac:dyDescent="0.3">
      <c r="S4413" s="60" t="e">
        <f>VLOOKUP(D4413,'ALL SITES DOWN'!D:D,1,0)</f>
        <v>#N/A</v>
      </c>
    </row>
    <row r="4414" spans="19:19" x14ac:dyDescent="0.3">
      <c r="S4414" s="60" t="e">
        <f>VLOOKUP(D4414,'ALL SITES DOWN'!D:D,1,0)</f>
        <v>#N/A</v>
      </c>
    </row>
    <row r="4415" spans="19:19" x14ac:dyDescent="0.3">
      <c r="S4415" s="60" t="e">
        <f>VLOOKUP(D4415,'ALL SITES DOWN'!D:D,1,0)</f>
        <v>#N/A</v>
      </c>
    </row>
    <row r="4416" spans="19:19" x14ac:dyDescent="0.3">
      <c r="S4416" s="60" t="e">
        <f>VLOOKUP(D4416,'ALL SITES DOWN'!D:D,1,0)</f>
        <v>#N/A</v>
      </c>
    </row>
    <row r="4417" spans="19:19" x14ac:dyDescent="0.3">
      <c r="S4417" s="60" t="e">
        <f>VLOOKUP(D4417,'ALL SITES DOWN'!D:D,1,0)</f>
        <v>#N/A</v>
      </c>
    </row>
    <row r="4418" spans="19:19" x14ac:dyDescent="0.3">
      <c r="S4418" s="60" t="e">
        <f>VLOOKUP(D4418,'ALL SITES DOWN'!D:D,1,0)</f>
        <v>#N/A</v>
      </c>
    </row>
    <row r="4419" spans="19:19" x14ac:dyDescent="0.3">
      <c r="S4419" s="60" t="e">
        <f>VLOOKUP(D4419,'ALL SITES DOWN'!D:D,1,0)</f>
        <v>#N/A</v>
      </c>
    </row>
    <row r="4420" spans="19:19" x14ac:dyDescent="0.3">
      <c r="S4420" s="60" t="e">
        <f>VLOOKUP(D4420,'ALL SITES DOWN'!D:D,1,0)</f>
        <v>#N/A</v>
      </c>
    </row>
    <row r="4421" spans="19:19" x14ac:dyDescent="0.3">
      <c r="S4421" s="60" t="e">
        <f>VLOOKUP(D4421,'ALL SITES DOWN'!D:D,1,0)</f>
        <v>#N/A</v>
      </c>
    </row>
    <row r="4422" spans="19:19" x14ac:dyDescent="0.3">
      <c r="S4422" s="60" t="e">
        <f>VLOOKUP(D4422,'ALL SITES DOWN'!D:D,1,0)</f>
        <v>#N/A</v>
      </c>
    </row>
    <row r="4423" spans="19:19" x14ac:dyDescent="0.3">
      <c r="S4423" s="60" t="e">
        <f>VLOOKUP(D4423,'ALL SITES DOWN'!D:D,1,0)</f>
        <v>#N/A</v>
      </c>
    </row>
    <row r="4424" spans="19:19" x14ac:dyDescent="0.3">
      <c r="S4424" s="60" t="e">
        <f>VLOOKUP(D4424,'ALL SITES DOWN'!D:D,1,0)</f>
        <v>#N/A</v>
      </c>
    </row>
    <row r="4425" spans="19:19" x14ac:dyDescent="0.3">
      <c r="S4425" s="60" t="e">
        <f>VLOOKUP(D4425,'ALL SITES DOWN'!D:D,1,0)</f>
        <v>#N/A</v>
      </c>
    </row>
    <row r="4426" spans="19:19" x14ac:dyDescent="0.3">
      <c r="S4426" s="60" t="e">
        <f>VLOOKUP(D4426,'ALL SITES DOWN'!D:D,1,0)</f>
        <v>#N/A</v>
      </c>
    </row>
    <row r="4427" spans="19:19" x14ac:dyDescent="0.3">
      <c r="S4427" s="60" t="e">
        <f>VLOOKUP(D4427,'ALL SITES DOWN'!D:D,1,0)</f>
        <v>#N/A</v>
      </c>
    </row>
    <row r="4428" spans="19:19" x14ac:dyDescent="0.3">
      <c r="S4428" s="60" t="e">
        <f>VLOOKUP(D4428,'ALL SITES DOWN'!D:D,1,0)</f>
        <v>#N/A</v>
      </c>
    </row>
    <row r="4429" spans="19:19" x14ac:dyDescent="0.3">
      <c r="S4429" s="60" t="e">
        <f>VLOOKUP(D4429,'ALL SITES DOWN'!D:D,1,0)</f>
        <v>#N/A</v>
      </c>
    </row>
    <row r="4430" spans="19:19" x14ac:dyDescent="0.3">
      <c r="S4430" s="60" t="e">
        <f>VLOOKUP(D4430,'ALL SITES DOWN'!D:D,1,0)</f>
        <v>#N/A</v>
      </c>
    </row>
    <row r="4431" spans="19:19" x14ac:dyDescent="0.3">
      <c r="S4431" s="60" t="e">
        <f>VLOOKUP(D4431,'ALL SITES DOWN'!D:D,1,0)</f>
        <v>#N/A</v>
      </c>
    </row>
    <row r="4432" spans="19:19" x14ac:dyDescent="0.3">
      <c r="S4432" s="60" t="e">
        <f>VLOOKUP(D4432,'ALL SITES DOWN'!D:D,1,0)</f>
        <v>#N/A</v>
      </c>
    </row>
    <row r="4433" spans="19:19" x14ac:dyDescent="0.3">
      <c r="S4433" s="60" t="e">
        <f>VLOOKUP(D4433,'ALL SITES DOWN'!D:D,1,0)</f>
        <v>#N/A</v>
      </c>
    </row>
    <row r="4434" spans="19:19" x14ac:dyDescent="0.3">
      <c r="S4434" s="60" t="e">
        <f>VLOOKUP(D4434,'ALL SITES DOWN'!D:D,1,0)</f>
        <v>#N/A</v>
      </c>
    </row>
    <row r="4435" spans="19:19" x14ac:dyDescent="0.3">
      <c r="S4435" s="60" t="e">
        <f>VLOOKUP(D4435,'ALL SITES DOWN'!D:D,1,0)</f>
        <v>#N/A</v>
      </c>
    </row>
    <row r="4436" spans="19:19" x14ac:dyDescent="0.3">
      <c r="S4436" s="60" t="e">
        <f>VLOOKUP(D4436,'ALL SITES DOWN'!D:D,1,0)</f>
        <v>#N/A</v>
      </c>
    </row>
    <row r="4437" spans="19:19" x14ac:dyDescent="0.3">
      <c r="S4437" s="60" t="e">
        <f>VLOOKUP(D4437,'ALL SITES DOWN'!D:D,1,0)</f>
        <v>#N/A</v>
      </c>
    </row>
    <row r="4438" spans="19:19" x14ac:dyDescent="0.3">
      <c r="S4438" s="60" t="e">
        <f>VLOOKUP(D4438,'ALL SITES DOWN'!D:D,1,0)</f>
        <v>#N/A</v>
      </c>
    </row>
    <row r="4439" spans="19:19" x14ac:dyDescent="0.3">
      <c r="S4439" s="60" t="e">
        <f>VLOOKUP(D4439,'ALL SITES DOWN'!D:D,1,0)</f>
        <v>#N/A</v>
      </c>
    </row>
    <row r="4440" spans="19:19" x14ac:dyDescent="0.3">
      <c r="S4440" s="60" t="e">
        <f>VLOOKUP(D4440,'ALL SITES DOWN'!D:D,1,0)</f>
        <v>#N/A</v>
      </c>
    </row>
    <row r="4441" spans="19:19" x14ac:dyDescent="0.3">
      <c r="S4441" s="60" t="e">
        <f>VLOOKUP(D4441,'ALL SITES DOWN'!D:D,1,0)</f>
        <v>#N/A</v>
      </c>
    </row>
    <row r="4442" spans="19:19" x14ac:dyDescent="0.3">
      <c r="S4442" s="60" t="e">
        <f>VLOOKUP(D4442,'ALL SITES DOWN'!D:D,1,0)</f>
        <v>#N/A</v>
      </c>
    </row>
    <row r="4443" spans="19:19" x14ac:dyDescent="0.3">
      <c r="S4443" s="60" t="e">
        <f>VLOOKUP(D4443,'ALL SITES DOWN'!D:D,1,0)</f>
        <v>#N/A</v>
      </c>
    </row>
    <row r="4444" spans="19:19" x14ac:dyDescent="0.3">
      <c r="S4444" s="60" t="e">
        <f>VLOOKUP(D4444,'ALL SITES DOWN'!D:D,1,0)</f>
        <v>#N/A</v>
      </c>
    </row>
    <row r="4445" spans="19:19" x14ac:dyDescent="0.3">
      <c r="S4445" s="60" t="e">
        <f>VLOOKUP(D4445,'ALL SITES DOWN'!D:D,1,0)</f>
        <v>#N/A</v>
      </c>
    </row>
    <row r="4446" spans="19:19" x14ac:dyDescent="0.3">
      <c r="S4446" s="60" t="e">
        <f>VLOOKUP(D4446,'ALL SITES DOWN'!D:D,1,0)</f>
        <v>#N/A</v>
      </c>
    </row>
    <row r="4447" spans="19:19" x14ac:dyDescent="0.3">
      <c r="S4447" s="60" t="e">
        <f>VLOOKUP(D4447,'ALL SITES DOWN'!D:D,1,0)</f>
        <v>#N/A</v>
      </c>
    </row>
    <row r="4448" spans="19:19" x14ac:dyDescent="0.3">
      <c r="S4448" s="60" t="e">
        <f>VLOOKUP(D4448,'ALL SITES DOWN'!D:D,1,0)</f>
        <v>#N/A</v>
      </c>
    </row>
    <row r="4449" spans="19:19" x14ac:dyDescent="0.3">
      <c r="S4449" s="60" t="e">
        <f>VLOOKUP(D4449,'ALL SITES DOWN'!D:D,1,0)</f>
        <v>#N/A</v>
      </c>
    </row>
    <row r="4450" spans="19:19" x14ac:dyDescent="0.3">
      <c r="S4450" s="60" t="e">
        <f>VLOOKUP(D4450,'ALL SITES DOWN'!D:D,1,0)</f>
        <v>#N/A</v>
      </c>
    </row>
    <row r="4451" spans="19:19" x14ac:dyDescent="0.3">
      <c r="S4451" s="60" t="e">
        <f>VLOOKUP(D4451,'ALL SITES DOWN'!D:D,1,0)</f>
        <v>#N/A</v>
      </c>
    </row>
    <row r="4452" spans="19:19" x14ac:dyDescent="0.3">
      <c r="S4452" s="60" t="e">
        <f>VLOOKUP(D4452,'ALL SITES DOWN'!D:D,1,0)</f>
        <v>#N/A</v>
      </c>
    </row>
    <row r="4453" spans="19:19" x14ac:dyDescent="0.3">
      <c r="S4453" s="60" t="e">
        <f>VLOOKUP(D4453,'ALL SITES DOWN'!D:D,1,0)</f>
        <v>#N/A</v>
      </c>
    </row>
    <row r="4454" spans="19:19" x14ac:dyDescent="0.3">
      <c r="S4454" s="60" t="e">
        <f>VLOOKUP(D4454,'ALL SITES DOWN'!D:D,1,0)</f>
        <v>#N/A</v>
      </c>
    </row>
    <row r="4455" spans="19:19" x14ac:dyDescent="0.3">
      <c r="S4455" s="60" t="e">
        <f>VLOOKUP(D4455,'ALL SITES DOWN'!D:D,1,0)</f>
        <v>#N/A</v>
      </c>
    </row>
    <row r="4456" spans="19:19" x14ac:dyDescent="0.3">
      <c r="S4456" s="60" t="e">
        <f>VLOOKUP(D4456,'ALL SITES DOWN'!D:D,1,0)</f>
        <v>#N/A</v>
      </c>
    </row>
    <row r="4457" spans="19:19" x14ac:dyDescent="0.3">
      <c r="S4457" s="60" t="e">
        <f>VLOOKUP(D4457,'ALL SITES DOWN'!D:D,1,0)</f>
        <v>#N/A</v>
      </c>
    </row>
    <row r="4458" spans="19:19" x14ac:dyDescent="0.3">
      <c r="S4458" s="60" t="e">
        <f>VLOOKUP(D4458,'ALL SITES DOWN'!D:D,1,0)</f>
        <v>#N/A</v>
      </c>
    </row>
    <row r="4459" spans="19:19" x14ac:dyDescent="0.3">
      <c r="S4459" s="60" t="e">
        <f>VLOOKUP(D4459,'ALL SITES DOWN'!D:D,1,0)</f>
        <v>#N/A</v>
      </c>
    </row>
    <row r="4460" spans="19:19" x14ac:dyDescent="0.3">
      <c r="S4460" s="60" t="e">
        <f>VLOOKUP(D4460,'ALL SITES DOWN'!D:D,1,0)</f>
        <v>#N/A</v>
      </c>
    </row>
    <row r="4461" spans="19:19" x14ac:dyDescent="0.3">
      <c r="S4461" s="60" t="e">
        <f>VLOOKUP(D4461,'ALL SITES DOWN'!D:D,1,0)</f>
        <v>#N/A</v>
      </c>
    </row>
    <row r="4462" spans="19:19" x14ac:dyDescent="0.3">
      <c r="S4462" s="60" t="e">
        <f>VLOOKUP(D4462,'ALL SITES DOWN'!D:D,1,0)</f>
        <v>#N/A</v>
      </c>
    </row>
    <row r="4463" spans="19:19" x14ac:dyDescent="0.3">
      <c r="S4463" s="60" t="e">
        <f>VLOOKUP(D4463,'ALL SITES DOWN'!D:D,1,0)</f>
        <v>#N/A</v>
      </c>
    </row>
    <row r="4464" spans="19:19" x14ac:dyDescent="0.3">
      <c r="S4464" s="60" t="e">
        <f>VLOOKUP(D4464,'ALL SITES DOWN'!D:D,1,0)</f>
        <v>#N/A</v>
      </c>
    </row>
    <row r="4465" spans="19:19" x14ac:dyDescent="0.3">
      <c r="S4465" s="60" t="e">
        <f>VLOOKUP(D4465,'ALL SITES DOWN'!D:D,1,0)</f>
        <v>#N/A</v>
      </c>
    </row>
    <row r="4466" spans="19:19" x14ac:dyDescent="0.3">
      <c r="S4466" s="60" t="e">
        <f>VLOOKUP(D4466,'ALL SITES DOWN'!D:D,1,0)</f>
        <v>#N/A</v>
      </c>
    </row>
    <row r="4467" spans="19:19" x14ac:dyDescent="0.3">
      <c r="S4467" s="60" t="e">
        <f>VLOOKUP(D4467,'ALL SITES DOWN'!D:D,1,0)</f>
        <v>#N/A</v>
      </c>
    </row>
    <row r="4468" spans="19:19" x14ac:dyDescent="0.3">
      <c r="S4468" s="60" t="e">
        <f>VLOOKUP(D4468,'ALL SITES DOWN'!D:D,1,0)</f>
        <v>#N/A</v>
      </c>
    </row>
    <row r="4469" spans="19:19" x14ac:dyDescent="0.3">
      <c r="S4469" s="60" t="e">
        <f>VLOOKUP(D4469,'ALL SITES DOWN'!D:D,1,0)</f>
        <v>#N/A</v>
      </c>
    </row>
    <row r="4470" spans="19:19" x14ac:dyDescent="0.3">
      <c r="S4470" s="60" t="e">
        <f>VLOOKUP(D4470,'ALL SITES DOWN'!D:D,1,0)</f>
        <v>#N/A</v>
      </c>
    </row>
    <row r="4471" spans="19:19" x14ac:dyDescent="0.3">
      <c r="S4471" s="60" t="e">
        <f>VLOOKUP(D4471,'ALL SITES DOWN'!D:D,1,0)</f>
        <v>#N/A</v>
      </c>
    </row>
    <row r="4472" spans="19:19" x14ac:dyDescent="0.3">
      <c r="S4472" s="60" t="e">
        <f>VLOOKUP(D4472,'ALL SITES DOWN'!D:D,1,0)</f>
        <v>#N/A</v>
      </c>
    </row>
    <row r="4473" spans="19:19" x14ac:dyDescent="0.3">
      <c r="S4473" s="60" t="e">
        <f>VLOOKUP(D4473,'ALL SITES DOWN'!D:D,1,0)</f>
        <v>#N/A</v>
      </c>
    </row>
    <row r="4474" spans="19:19" x14ac:dyDescent="0.3">
      <c r="S4474" s="60" t="e">
        <f>VLOOKUP(D4474,'ALL SITES DOWN'!D:D,1,0)</f>
        <v>#N/A</v>
      </c>
    </row>
    <row r="4475" spans="19:19" x14ac:dyDescent="0.3">
      <c r="S4475" s="60" t="e">
        <f>VLOOKUP(D4475,'ALL SITES DOWN'!D:D,1,0)</f>
        <v>#N/A</v>
      </c>
    </row>
    <row r="4476" spans="19:19" x14ac:dyDescent="0.3">
      <c r="S4476" s="60" t="e">
        <f>VLOOKUP(D4476,'ALL SITES DOWN'!D:D,1,0)</f>
        <v>#N/A</v>
      </c>
    </row>
    <row r="4477" spans="19:19" x14ac:dyDescent="0.3">
      <c r="S4477" s="60" t="e">
        <f>VLOOKUP(D4477,'ALL SITES DOWN'!D:D,1,0)</f>
        <v>#N/A</v>
      </c>
    </row>
    <row r="4478" spans="19:19" x14ac:dyDescent="0.3">
      <c r="S4478" s="60" t="e">
        <f>VLOOKUP(D4478,'ALL SITES DOWN'!D:D,1,0)</f>
        <v>#N/A</v>
      </c>
    </row>
    <row r="4479" spans="19:19" x14ac:dyDescent="0.3">
      <c r="S4479" s="60" t="e">
        <f>VLOOKUP(D4479,'ALL SITES DOWN'!D:D,1,0)</f>
        <v>#N/A</v>
      </c>
    </row>
    <row r="4480" spans="19:19" x14ac:dyDescent="0.3">
      <c r="S4480" s="60" t="e">
        <f>VLOOKUP(D4480,'ALL SITES DOWN'!D:D,1,0)</f>
        <v>#N/A</v>
      </c>
    </row>
    <row r="4481" spans="19:19" x14ac:dyDescent="0.3">
      <c r="S4481" s="60" t="e">
        <f>VLOOKUP(D4481,'ALL SITES DOWN'!D:D,1,0)</f>
        <v>#N/A</v>
      </c>
    </row>
    <row r="4482" spans="19:19" x14ac:dyDescent="0.3">
      <c r="S4482" s="60" t="e">
        <f>VLOOKUP(D4482,'ALL SITES DOWN'!D:D,1,0)</f>
        <v>#N/A</v>
      </c>
    </row>
    <row r="4483" spans="19:19" x14ac:dyDescent="0.3">
      <c r="S4483" s="60" t="e">
        <f>VLOOKUP(D4483,'ALL SITES DOWN'!D:D,1,0)</f>
        <v>#N/A</v>
      </c>
    </row>
    <row r="4484" spans="19:19" x14ac:dyDescent="0.3">
      <c r="S4484" s="60" t="e">
        <f>VLOOKUP(D4484,'ALL SITES DOWN'!D:D,1,0)</f>
        <v>#N/A</v>
      </c>
    </row>
    <row r="4485" spans="19:19" x14ac:dyDescent="0.3">
      <c r="S4485" s="60" t="e">
        <f>VLOOKUP(D4485,'ALL SITES DOWN'!D:D,1,0)</f>
        <v>#N/A</v>
      </c>
    </row>
    <row r="4486" spans="19:19" x14ac:dyDescent="0.3">
      <c r="S4486" s="60" t="e">
        <f>VLOOKUP(D4486,'ALL SITES DOWN'!D:D,1,0)</f>
        <v>#N/A</v>
      </c>
    </row>
    <row r="4487" spans="19:19" x14ac:dyDescent="0.3">
      <c r="S4487" s="60" t="e">
        <f>VLOOKUP(D4487,'ALL SITES DOWN'!D:D,1,0)</f>
        <v>#N/A</v>
      </c>
    </row>
    <row r="4488" spans="19:19" x14ac:dyDescent="0.3">
      <c r="S4488" s="60" t="e">
        <f>VLOOKUP(D4488,'ALL SITES DOWN'!D:D,1,0)</f>
        <v>#N/A</v>
      </c>
    </row>
    <row r="4489" spans="19:19" x14ac:dyDescent="0.3">
      <c r="S4489" s="60" t="e">
        <f>VLOOKUP(D4489,'ALL SITES DOWN'!D:D,1,0)</f>
        <v>#N/A</v>
      </c>
    </row>
    <row r="4490" spans="19:19" x14ac:dyDescent="0.3">
      <c r="S4490" s="60" t="e">
        <f>VLOOKUP(D4490,'ALL SITES DOWN'!D:D,1,0)</f>
        <v>#N/A</v>
      </c>
    </row>
    <row r="4491" spans="19:19" x14ac:dyDescent="0.3">
      <c r="S4491" s="60" t="e">
        <f>VLOOKUP(D4491,'ALL SITES DOWN'!D:D,1,0)</f>
        <v>#N/A</v>
      </c>
    </row>
    <row r="4492" spans="19:19" x14ac:dyDescent="0.3">
      <c r="S4492" s="60" t="e">
        <f>VLOOKUP(D4492,'ALL SITES DOWN'!D:D,1,0)</f>
        <v>#N/A</v>
      </c>
    </row>
    <row r="4493" spans="19:19" x14ac:dyDescent="0.3">
      <c r="S4493" s="60" t="e">
        <f>VLOOKUP(D4493,'ALL SITES DOWN'!D:D,1,0)</f>
        <v>#N/A</v>
      </c>
    </row>
    <row r="4494" spans="19:19" x14ac:dyDescent="0.3">
      <c r="S4494" s="60" t="e">
        <f>VLOOKUP(D4494,'ALL SITES DOWN'!D:D,1,0)</f>
        <v>#N/A</v>
      </c>
    </row>
    <row r="4495" spans="19:19" x14ac:dyDescent="0.3">
      <c r="S4495" s="60" t="e">
        <f>VLOOKUP(D4495,'ALL SITES DOWN'!D:D,1,0)</f>
        <v>#N/A</v>
      </c>
    </row>
    <row r="4496" spans="19:19" x14ac:dyDescent="0.3">
      <c r="S4496" s="60" t="e">
        <f>VLOOKUP(D4496,'ALL SITES DOWN'!D:D,1,0)</f>
        <v>#N/A</v>
      </c>
    </row>
    <row r="4497" spans="19:19" x14ac:dyDescent="0.3">
      <c r="S4497" s="60" t="e">
        <f>VLOOKUP(D4497,'ALL SITES DOWN'!D:D,1,0)</f>
        <v>#N/A</v>
      </c>
    </row>
    <row r="4498" spans="19:19" x14ac:dyDescent="0.3">
      <c r="S4498" s="60" t="e">
        <f>VLOOKUP(D4498,'ALL SITES DOWN'!D:D,1,0)</f>
        <v>#N/A</v>
      </c>
    </row>
    <row r="4499" spans="19:19" x14ac:dyDescent="0.3">
      <c r="S4499" s="60" t="e">
        <f>VLOOKUP(D4499,'ALL SITES DOWN'!D:D,1,0)</f>
        <v>#N/A</v>
      </c>
    </row>
    <row r="4500" spans="19:19" x14ac:dyDescent="0.3">
      <c r="S4500" s="60" t="e">
        <f>VLOOKUP(D4500,'ALL SITES DOWN'!D:D,1,0)</f>
        <v>#N/A</v>
      </c>
    </row>
    <row r="4501" spans="19:19" x14ac:dyDescent="0.3">
      <c r="S4501" s="60" t="e">
        <f>VLOOKUP(D4501,'ALL SITES DOWN'!D:D,1,0)</f>
        <v>#N/A</v>
      </c>
    </row>
    <row r="4502" spans="19:19" x14ac:dyDescent="0.3">
      <c r="S4502" s="60" t="e">
        <f>VLOOKUP(D4502,'ALL SITES DOWN'!D:D,1,0)</f>
        <v>#N/A</v>
      </c>
    </row>
    <row r="4503" spans="19:19" x14ac:dyDescent="0.3">
      <c r="S4503" s="60" t="e">
        <f>VLOOKUP(D4503,'ALL SITES DOWN'!D:D,1,0)</f>
        <v>#N/A</v>
      </c>
    </row>
    <row r="4504" spans="19:19" x14ac:dyDescent="0.3">
      <c r="S4504" s="60" t="e">
        <f>VLOOKUP(D4504,'ALL SITES DOWN'!D:D,1,0)</f>
        <v>#N/A</v>
      </c>
    </row>
    <row r="4505" spans="19:19" x14ac:dyDescent="0.3">
      <c r="S4505" s="60" t="e">
        <f>VLOOKUP(D4505,'ALL SITES DOWN'!D:D,1,0)</f>
        <v>#N/A</v>
      </c>
    </row>
    <row r="4506" spans="19:19" x14ac:dyDescent="0.3">
      <c r="S4506" s="60" t="e">
        <f>VLOOKUP(D4506,'ALL SITES DOWN'!D:D,1,0)</f>
        <v>#N/A</v>
      </c>
    </row>
    <row r="4507" spans="19:19" x14ac:dyDescent="0.3">
      <c r="S4507" s="60" t="e">
        <f>VLOOKUP(D4507,'ALL SITES DOWN'!D:D,1,0)</f>
        <v>#N/A</v>
      </c>
    </row>
    <row r="4508" spans="19:19" x14ac:dyDescent="0.3">
      <c r="S4508" s="60" t="e">
        <f>VLOOKUP(D4508,'ALL SITES DOWN'!D:D,1,0)</f>
        <v>#N/A</v>
      </c>
    </row>
    <row r="4509" spans="19:19" x14ac:dyDescent="0.3">
      <c r="S4509" s="60" t="e">
        <f>VLOOKUP(D4509,'ALL SITES DOWN'!D:D,1,0)</f>
        <v>#N/A</v>
      </c>
    </row>
    <row r="4510" spans="19:19" x14ac:dyDescent="0.3">
      <c r="S4510" s="60" t="e">
        <f>VLOOKUP(D4510,'ALL SITES DOWN'!D:D,1,0)</f>
        <v>#N/A</v>
      </c>
    </row>
    <row r="4511" spans="19:19" x14ac:dyDescent="0.3">
      <c r="S4511" s="60" t="e">
        <f>VLOOKUP(D4511,'ALL SITES DOWN'!D:D,1,0)</f>
        <v>#N/A</v>
      </c>
    </row>
    <row r="4512" spans="19:19" x14ac:dyDescent="0.3">
      <c r="S4512" s="60" t="e">
        <f>VLOOKUP(D4512,'ALL SITES DOWN'!D:D,1,0)</f>
        <v>#N/A</v>
      </c>
    </row>
    <row r="4513" spans="19:19" x14ac:dyDescent="0.3">
      <c r="S4513" s="60" t="e">
        <f>VLOOKUP(D4513,'ALL SITES DOWN'!D:D,1,0)</f>
        <v>#N/A</v>
      </c>
    </row>
    <row r="4514" spans="19:19" x14ac:dyDescent="0.3">
      <c r="S4514" s="60" t="e">
        <f>VLOOKUP(D4514,'ALL SITES DOWN'!D:D,1,0)</f>
        <v>#N/A</v>
      </c>
    </row>
    <row r="4515" spans="19:19" x14ac:dyDescent="0.3">
      <c r="S4515" s="60" t="e">
        <f>VLOOKUP(D4515,'ALL SITES DOWN'!D:D,1,0)</f>
        <v>#N/A</v>
      </c>
    </row>
    <row r="4516" spans="19:19" x14ac:dyDescent="0.3">
      <c r="S4516" s="60" t="e">
        <f>VLOOKUP(D4516,'ALL SITES DOWN'!D:D,1,0)</f>
        <v>#N/A</v>
      </c>
    </row>
    <row r="4517" spans="19:19" x14ac:dyDescent="0.3">
      <c r="S4517" s="60" t="e">
        <f>VLOOKUP(D4517,'ALL SITES DOWN'!D:D,1,0)</f>
        <v>#N/A</v>
      </c>
    </row>
    <row r="4518" spans="19:19" x14ac:dyDescent="0.3">
      <c r="S4518" s="60" t="e">
        <f>VLOOKUP(D4518,'ALL SITES DOWN'!D:D,1,0)</f>
        <v>#N/A</v>
      </c>
    </row>
    <row r="4519" spans="19:19" x14ac:dyDescent="0.3">
      <c r="S4519" s="60" t="e">
        <f>VLOOKUP(D4519,'ALL SITES DOWN'!D:D,1,0)</f>
        <v>#N/A</v>
      </c>
    </row>
    <row r="4520" spans="19:19" x14ac:dyDescent="0.3">
      <c r="S4520" s="60" t="e">
        <f>VLOOKUP(D4520,'ALL SITES DOWN'!D:D,1,0)</f>
        <v>#N/A</v>
      </c>
    </row>
    <row r="4521" spans="19:19" x14ac:dyDescent="0.3">
      <c r="S4521" s="60" t="e">
        <f>VLOOKUP(D4521,'ALL SITES DOWN'!D:D,1,0)</f>
        <v>#N/A</v>
      </c>
    </row>
    <row r="4522" spans="19:19" x14ac:dyDescent="0.3">
      <c r="S4522" s="60" t="e">
        <f>VLOOKUP(D4522,'ALL SITES DOWN'!D:D,1,0)</f>
        <v>#N/A</v>
      </c>
    </row>
    <row r="4523" spans="19:19" x14ac:dyDescent="0.3">
      <c r="S4523" s="60" t="e">
        <f>VLOOKUP(D4523,'ALL SITES DOWN'!D:D,1,0)</f>
        <v>#N/A</v>
      </c>
    </row>
    <row r="4524" spans="19:19" x14ac:dyDescent="0.3">
      <c r="S4524" s="60" t="e">
        <f>VLOOKUP(D4524,'ALL SITES DOWN'!D:D,1,0)</f>
        <v>#N/A</v>
      </c>
    </row>
    <row r="4525" spans="19:19" x14ac:dyDescent="0.3">
      <c r="S4525" s="60" t="e">
        <f>VLOOKUP(D4525,'ALL SITES DOWN'!D:D,1,0)</f>
        <v>#N/A</v>
      </c>
    </row>
    <row r="4526" spans="19:19" x14ac:dyDescent="0.3">
      <c r="S4526" s="60" t="e">
        <f>VLOOKUP(D4526,'ALL SITES DOWN'!D:D,1,0)</f>
        <v>#N/A</v>
      </c>
    </row>
    <row r="4527" spans="19:19" x14ac:dyDescent="0.3">
      <c r="S4527" s="60" t="e">
        <f>VLOOKUP(D4527,'ALL SITES DOWN'!D:D,1,0)</f>
        <v>#N/A</v>
      </c>
    </row>
    <row r="4528" spans="19:19" x14ac:dyDescent="0.3">
      <c r="S4528" s="60" t="e">
        <f>VLOOKUP(D4528,'ALL SITES DOWN'!D:D,1,0)</f>
        <v>#N/A</v>
      </c>
    </row>
    <row r="4529" spans="19:19" x14ac:dyDescent="0.3">
      <c r="S4529" s="60" t="e">
        <f>VLOOKUP(D4529,'ALL SITES DOWN'!D:D,1,0)</f>
        <v>#N/A</v>
      </c>
    </row>
    <row r="4530" spans="19:19" x14ac:dyDescent="0.3">
      <c r="S4530" s="60" t="e">
        <f>VLOOKUP(D4530,'ALL SITES DOWN'!D:D,1,0)</f>
        <v>#N/A</v>
      </c>
    </row>
    <row r="4531" spans="19:19" x14ac:dyDescent="0.3">
      <c r="S4531" s="60" t="e">
        <f>VLOOKUP(D4531,'ALL SITES DOWN'!D:D,1,0)</f>
        <v>#N/A</v>
      </c>
    </row>
    <row r="4532" spans="19:19" x14ac:dyDescent="0.3">
      <c r="S4532" s="60" t="e">
        <f>VLOOKUP(D4532,'ALL SITES DOWN'!D:D,1,0)</f>
        <v>#N/A</v>
      </c>
    </row>
    <row r="4533" spans="19:19" x14ac:dyDescent="0.3">
      <c r="S4533" s="60" t="e">
        <f>VLOOKUP(D4533,'ALL SITES DOWN'!D:D,1,0)</f>
        <v>#N/A</v>
      </c>
    </row>
    <row r="4534" spans="19:19" x14ac:dyDescent="0.3">
      <c r="S4534" s="60" t="e">
        <f>VLOOKUP(D4534,'ALL SITES DOWN'!D:D,1,0)</f>
        <v>#N/A</v>
      </c>
    </row>
    <row r="4535" spans="19:19" x14ac:dyDescent="0.3">
      <c r="S4535" s="60" t="e">
        <f>VLOOKUP(D4535,'ALL SITES DOWN'!D:D,1,0)</f>
        <v>#N/A</v>
      </c>
    </row>
    <row r="4536" spans="19:19" x14ac:dyDescent="0.3">
      <c r="S4536" s="60" t="e">
        <f>VLOOKUP(D4536,'ALL SITES DOWN'!D:D,1,0)</f>
        <v>#N/A</v>
      </c>
    </row>
    <row r="4537" spans="19:19" x14ac:dyDescent="0.3">
      <c r="S4537" s="60" t="e">
        <f>VLOOKUP(D4537,'ALL SITES DOWN'!D:D,1,0)</f>
        <v>#N/A</v>
      </c>
    </row>
    <row r="4538" spans="19:19" x14ac:dyDescent="0.3">
      <c r="S4538" s="60" t="e">
        <f>VLOOKUP(D4538,'ALL SITES DOWN'!D:D,1,0)</f>
        <v>#N/A</v>
      </c>
    </row>
    <row r="4539" spans="19:19" x14ac:dyDescent="0.3">
      <c r="S4539" s="60" t="e">
        <f>VLOOKUP(D4539,'ALL SITES DOWN'!D:D,1,0)</f>
        <v>#N/A</v>
      </c>
    </row>
    <row r="4540" spans="19:19" x14ac:dyDescent="0.3">
      <c r="S4540" s="60" t="e">
        <f>VLOOKUP(D4540,'ALL SITES DOWN'!D:D,1,0)</f>
        <v>#N/A</v>
      </c>
    </row>
    <row r="4541" spans="19:19" x14ac:dyDescent="0.3">
      <c r="S4541" s="60" t="e">
        <f>VLOOKUP(D4541,'ALL SITES DOWN'!D:D,1,0)</f>
        <v>#N/A</v>
      </c>
    </row>
    <row r="4542" spans="19:19" x14ac:dyDescent="0.3">
      <c r="S4542" s="60" t="e">
        <f>VLOOKUP(D4542,'ALL SITES DOWN'!D:D,1,0)</f>
        <v>#N/A</v>
      </c>
    </row>
    <row r="4543" spans="19:19" x14ac:dyDescent="0.3">
      <c r="S4543" s="60" t="e">
        <f>VLOOKUP(D4543,'ALL SITES DOWN'!D:D,1,0)</f>
        <v>#N/A</v>
      </c>
    </row>
    <row r="4544" spans="19:19" x14ac:dyDescent="0.3">
      <c r="S4544" s="60" t="e">
        <f>VLOOKUP(D4544,'ALL SITES DOWN'!D:D,1,0)</f>
        <v>#N/A</v>
      </c>
    </row>
    <row r="4545" spans="19:19" x14ac:dyDescent="0.3">
      <c r="S4545" s="60" t="e">
        <f>VLOOKUP(D4545,'ALL SITES DOWN'!D:D,1,0)</f>
        <v>#N/A</v>
      </c>
    </row>
    <row r="4546" spans="19:19" x14ac:dyDescent="0.3">
      <c r="S4546" s="60" t="e">
        <f>VLOOKUP(D4546,'ALL SITES DOWN'!D:D,1,0)</f>
        <v>#N/A</v>
      </c>
    </row>
    <row r="4547" spans="19:19" x14ac:dyDescent="0.3">
      <c r="S4547" s="60" t="e">
        <f>VLOOKUP(D4547,'ALL SITES DOWN'!D:D,1,0)</f>
        <v>#N/A</v>
      </c>
    </row>
    <row r="4548" spans="19:19" x14ac:dyDescent="0.3">
      <c r="S4548" s="60" t="e">
        <f>VLOOKUP(D4548,'ALL SITES DOWN'!D:D,1,0)</f>
        <v>#N/A</v>
      </c>
    </row>
    <row r="4549" spans="19:19" x14ac:dyDescent="0.3">
      <c r="S4549" s="60" t="e">
        <f>VLOOKUP(D4549,'ALL SITES DOWN'!D:D,1,0)</f>
        <v>#N/A</v>
      </c>
    </row>
    <row r="4550" spans="19:19" x14ac:dyDescent="0.3">
      <c r="S4550" s="60" t="e">
        <f>VLOOKUP(D4550,'ALL SITES DOWN'!D:D,1,0)</f>
        <v>#N/A</v>
      </c>
    </row>
    <row r="4551" spans="19:19" x14ac:dyDescent="0.3">
      <c r="S4551" s="60" t="e">
        <f>VLOOKUP(D4551,'ALL SITES DOWN'!D:D,1,0)</f>
        <v>#N/A</v>
      </c>
    </row>
    <row r="4552" spans="19:19" x14ac:dyDescent="0.3">
      <c r="S4552" s="60" t="e">
        <f>VLOOKUP(D4552,'ALL SITES DOWN'!D:D,1,0)</f>
        <v>#N/A</v>
      </c>
    </row>
    <row r="4553" spans="19:19" x14ac:dyDescent="0.3">
      <c r="S4553" s="60" t="e">
        <f>VLOOKUP(D4553,'ALL SITES DOWN'!D:D,1,0)</f>
        <v>#N/A</v>
      </c>
    </row>
    <row r="4554" spans="19:19" x14ac:dyDescent="0.3">
      <c r="S4554" s="60" t="e">
        <f>VLOOKUP(D4554,'ALL SITES DOWN'!D:D,1,0)</f>
        <v>#N/A</v>
      </c>
    </row>
    <row r="4555" spans="19:19" x14ac:dyDescent="0.3">
      <c r="S4555" s="60" t="e">
        <f>VLOOKUP(D4555,'ALL SITES DOWN'!D:D,1,0)</f>
        <v>#N/A</v>
      </c>
    </row>
    <row r="4556" spans="19:19" x14ac:dyDescent="0.3">
      <c r="S4556" s="60" t="e">
        <f>VLOOKUP(D4556,'ALL SITES DOWN'!D:D,1,0)</f>
        <v>#N/A</v>
      </c>
    </row>
    <row r="4557" spans="19:19" x14ac:dyDescent="0.3">
      <c r="S4557" s="60" t="e">
        <f>VLOOKUP(D4557,'ALL SITES DOWN'!D:D,1,0)</f>
        <v>#N/A</v>
      </c>
    </row>
    <row r="4558" spans="19:19" x14ac:dyDescent="0.3">
      <c r="S4558" s="60" t="e">
        <f>VLOOKUP(D4558,'ALL SITES DOWN'!D:D,1,0)</f>
        <v>#N/A</v>
      </c>
    </row>
    <row r="4559" spans="19:19" x14ac:dyDescent="0.3">
      <c r="S4559" s="60" t="e">
        <f>VLOOKUP(D4559,'ALL SITES DOWN'!D:D,1,0)</f>
        <v>#N/A</v>
      </c>
    </row>
    <row r="4560" spans="19:19" x14ac:dyDescent="0.3">
      <c r="S4560" s="60" t="e">
        <f>VLOOKUP(D4560,'ALL SITES DOWN'!D:D,1,0)</f>
        <v>#N/A</v>
      </c>
    </row>
    <row r="4561" spans="19:19" x14ac:dyDescent="0.3">
      <c r="S4561" s="60" t="e">
        <f>VLOOKUP(D4561,'ALL SITES DOWN'!D:D,1,0)</f>
        <v>#N/A</v>
      </c>
    </row>
    <row r="4562" spans="19:19" x14ac:dyDescent="0.3">
      <c r="S4562" s="60" t="e">
        <f>VLOOKUP(D4562,'ALL SITES DOWN'!D:D,1,0)</f>
        <v>#N/A</v>
      </c>
    </row>
    <row r="4563" spans="19:19" x14ac:dyDescent="0.3">
      <c r="S4563" s="60" t="e">
        <f>VLOOKUP(D4563,'ALL SITES DOWN'!D:D,1,0)</f>
        <v>#N/A</v>
      </c>
    </row>
    <row r="4564" spans="19:19" x14ac:dyDescent="0.3">
      <c r="S4564" s="60" t="e">
        <f>VLOOKUP(D4564,'ALL SITES DOWN'!D:D,1,0)</f>
        <v>#N/A</v>
      </c>
    </row>
    <row r="4565" spans="19:19" x14ac:dyDescent="0.3">
      <c r="S4565" s="60" t="e">
        <f>VLOOKUP(D4565,'ALL SITES DOWN'!D:D,1,0)</f>
        <v>#N/A</v>
      </c>
    </row>
    <row r="4566" spans="19:19" x14ac:dyDescent="0.3">
      <c r="S4566" s="60" t="e">
        <f>VLOOKUP(D4566,'ALL SITES DOWN'!D:D,1,0)</f>
        <v>#N/A</v>
      </c>
    </row>
    <row r="4567" spans="19:19" x14ac:dyDescent="0.3">
      <c r="S4567" s="60" t="e">
        <f>VLOOKUP(D4567,'ALL SITES DOWN'!D:D,1,0)</f>
        <v>#N/A</v>
      </c>
    </row>
    <row r="4568" spans="19:19" x14ac:dyDescent="0.3">
      <c r="S4568" s="60" t="e">
        <f>VLOOKUP(D4568,'ALL SITES DOWN'!D:D,1,0)</f>
        <v>#N/A</v>
      </c>
    </row>
    <row r="4569" spans="19:19" x14ac:dyDescent="0.3">
      <c r="S4569" s="60" t="e">
        <f>VLOOKUP(D4569,'ALL SITES DOWN'!D:D,1,0)</f>
        <v>#N/A</v>
      </c>
    </row>
    <row r="4570" spans="19:19" x14ac:dyDescent="0.3">
      <c r="S4570" s="60" t="e">
        <f>VLOOKUP(D4570,'ALL SITES DOWN'!D:D,1,0)</f>
        <v>#N/A</v>
      </c>
    </row>
    <row r="4571" spans="19:19" x14ac:dyDescent="0.3">
      <c r="S4571" s="60" t="e">
        <f>VLOOKUP(D4571,'ALL SITES DOWN'!D:D,1,0)</f>
        <v>#N/A</v>
      </c>
    </row>
    <row r="4572" spans="19:19" x14ac:dyDescent="0.3">
      <c r="S4572" s="60" t="e">
        <f>VLOOKUP(D4572,'ALL SITES DOWN'!D:D,1,0)</f>
        <v>#N/A</v>
      </c>
    </row>
    <row r="4573" spans="19:19" x14ac:dyDescent="0.3">
      <c r="S4573" s="60" t="e">
        <f>VLOOKUP(D4573,'ALL SITES DOWN'!D:D,1,0)</f>
        <v>#N/A</v>
      </c>
    </row>
    <row r="4574" spans="19:19" x14ac:dyDescent="0.3">
      <c r="S4574" s="60" t="e">
        <f>VLOOKUP(D4574,'ALL SITES DOWN'!D:D,1,0)</f>
        <v>#N/A</v>
      </c>
    </row>
    <row r="4575" spans="19:19" x14ac:dyDescent="0.3">
      <c r="S4575" s="60" t="e">
        <f>VLOOKUP(D4575,'ALL SITES DOWN'!D:D,1,0)</f>
        <v>#N/A</v>
      </c>
    </row>
    <row r="4576" spans="19:19" x14ac:dyDescent="0.3">
      <c r="S4576" s="60" t="e">
        <f>VLOOKUP(D4576,'ALL SITES DOWN'!D:D,1,0)</f>
        <v>#N/A</v>
      </c>
    </row>
    <row r="4577" spans="19:19" x14ac:dyDescent="0.3">
      <c r="S4577" s="60" t="e">
        <f>VLOOKUP(D4577,'ALL SITES DOWN'!D:D,1,0)</f>
        <v>#N/A</v>
      </c>
    </row>
    <row r="4578" spans="19:19" x14ac:dyDescent="0.3">
      <c r="S4578" s="60" t="e">
        <f>VLOOKUP(D4578,'ALL SITES DOWN'!D:D,1,0)</f>
        <v>#N/A</v>
      </c>
    </row>
    <row r="4579" spans="19:19" x14ac:dyDescent="0.3">
      <c r="S4579" s="60" t="e">
        <f>VLOOKUP(D4579,'ALL SITES DOWN'!D:D,1,0)</f>
        <v>#N/A</v>
      </c>
    </row>
    <row r="4580" spans="19:19" x14ac:dyDescent="0.3">
      <c r="S4580" s="60" t="e">
        <f>VLOOKUP(D4580,'ALL SITES DOWN'!D:D,1,0)</f>
        <v>#N/A</v>
      </c>
    </row>
    <row r="4581" spans="19:19" x14ac:dyDescent="0.3">
      <c r="S4581" s="60" t="e">
        <f>VLOOKUP(D4581,'ALL SITES DOWN'!D:D,1,0)</f>
        <v>#N/A</v>
      </c>
    </row>
    <row r="4582" spans="19:19" x14ac:dyDescent="0.3">
      <c r="S4582" s="60" t="e">
        <f>VLOOKUP(D4582,'ALL SITES DOWN'!D:D,1,0)</f>
        <v>#N/A</v>
      </c>
    </row>
    <row r="4583" spans="19:19" x14ac:dyDescent="0.3">
      <c r="S4583" s="60" t="e">
        <f>VLOOKUP(D4583,'ALL SITES DOWN'!D:D,1,0)</f>
        <v>#N/A</v>
      </c>
    </row>
    <row r="4584" spans="19:19" x14ac:dyDescent="0.3">
      <c r="S4584" s="60" t="e">
        <f>VLOOKUP(D4584,'ALL SITES DOWN'!D:D,1,0)</f>
        <v>#N/A</v>
      </c>
    </row>
    <row r="4585" spans="19:19" x14ac:dyDescent="0.3">
      <c r="S4585" s="60" t="e">
        <f>VLOOKUP(D4585,'ALL SITES DOWN'!D:D,1,0)</f>
        <v>#N/A</v>
      </c>
    </row>
    <row r="4586" spans="19:19" x14ac:dyDescent="0.3">
      <c r="S4586" s="60" t="e">
        <f>VLOOKUP(D4586,'ALL SITES DOWN'!D:D,1,0)</f>
        <v>#N/A</v>
      </c>
    </row>
    <row r="4587" spans="19:19" x14ac:dyDescent="0.3">
      <c r="S4587" s="60" t="e">
        <f>VLOOKUP(D4587,'ALL SITES DOWN'!D:D,1,0)</f>
        <v>#N/A</v>
      </c>
    </row>
    <row r="4588" spans="19:19" x14ac:dyDescent="0.3">
      <c r="S4588" s="60" t="e">
        <f>VLOOKUP(D4588,'ALL SITES DOWN'!D:D,1,0)</f>
        <v>#N/A</v>
      </c>
    </row>
    <row r="4589" spans="19:19" x14ac:dyDescent="0.3">
      <c r="S4589" s="60" t="e">
        <f>VLOOKUP(D4589,'ALL SITES DOWN'!D:D,1,0)</f>
        <v>#N/A</v>
      </c>
    </row>
    <row r="4590" spans="19:19" x14ac:dyDescent="0.3">
      <c r="S4590" s="60" t="e">
        <f>VLOOKUP(D4590,'ALL SITES DOWN'!D:D,1,0)</f>
        <v>#N/A</v>
      </c>
    </row>
    <row r="4591" spans="19:19" x14ac:dyDescent="0.3">
      <c r="S4591" s="60" t="e">
        <f>VLOOKUP(D4591,'ALL SITES DOWN'!D:D,1,0)</f>
        <v>#N/A</v>
      </c>
    </row>
    <row r="4592" spans="19:19" x14ac:dyDescent="0.3">
      <c r="S4592" s="60" t="e">
        <f>VLOOKUP(D4592,'ALL SITES DOWN'!D:D,1,0)</f>
        <v>#N/A</v>
      </c>
    </row>
    <row r="4593" spans="19:19" x14ac:dyDescent="0.3">
      <c r="S4593" s="60" t="e">
        <f>VLOOKUP(D4593,'ALL SITES DOWN'!D:D,1,0)</f>
        <v>#N/A</v>
      </c>
    </row>
    <row r="4594" spans="19:19" x14ac:dyDescent="0.3">
      <c r="S4594" s="60" t="e">
        <f>VLOOKUP(D4594,'ALL SITES DOWN'!D:D,1,0)</f>
        <v>#N/A</v>
      </c>
    </row>
    <row r="4595" spans="19:19" x14ac:dyDescent="0.3">
      <c r="S4595" s="60" t="e">
        <f>VLOOKUP(D4595,'ALL SITES DOWN'!D:D,1,0)</f>
        <v>#N/A</v>
      </c>
    </row>
    <row r="4596" spans="19:19" x14ac:dyDescent="0.3">
      <c r="S4596" s="60" t="e">
        <f>VLOOKUP(D4596,'ALL SITES DOWN'!D:D,1,0)</f>
        <v>#N/A</v>
      </c>
    </row>
    <row r="4597" spans="19:19" x14ac:dyDescent="0.3">
      <c r="S4597" s="60" t="e">
        <f>VLOOKUP(D4597,'ALL SITES DOWN'!D:D,1,0)</f>
        <v>#N/A</v>
      </c>
    </row>
    <row r="4598" spans="19:19" x14ac:dyDescent="0.3">
      <c r="S4598" s="60" t="e">
        <f>VLOOKUP(D4598,'ALL SITES DOWN'!D:D,1,0)</f>
        <v>#N/A</v>
      </c>
    </row>
    <row r="4599" spans="19:19" x14ac:dyDescent="0.3">
      <c r="S4599" s="60" t="e">
        <f>VLOOKUP(D4599,'ALL SITES DOWN'!D:D,1,0)</f>
        <v>#N/A</v>
      </c>
    </row>
    <row r="4600" spans="19:19" x14ac:dyDescent="0.3">
      <c r="S4600" s="60" t="e">
        <f>VLOOKUP(D4600,'ALL SITES DOWN'!D:D,1,0)</f>
        <v>#N/A</v>
      </c>
    </row>
    <row r="4601" spans="19:19" x14ac:dyDescent="0.3">
      <c r="S4601" s="60" t="e">
        <f>VLOOKUP(D4601,'ALL SITES DOWN'!D:D,1,0)</f>
        <v>#N/A</v>
      </c>
    </row>
    <row r="4602" spans="19:19" x14ac:dyDescent="0.3">
      <c r="S4602" s="60" t="e">
        <f>VLOOKUP(D4602,'ALL SITES DOWN'!D:D,1,0)</f>
        <v>#N/A</v>
      </c>
    </row>
    <row r="4603" spans="19:19" x14ac:dyDescent="0.3">
      <c r="S4603" s="60" t="e">
        <f>VLOOKUP(D4603,'ALL SITES DOWN'!D:D,1,0)</f>
        <v>#N/A</v>
      </c>
    </row>
    <row r="4604" spans="19:19" x14ac:dyDescent="0.3">
      <c r="S4604" s="60" t="e">
        <f>VLOOKUP(D4604,'ALL SITES DOWN'!D:D,1,0)</f>
        <v>#N/A</v>
      </c>
    </row>
    <row r="4605" spans="19:19" x14ac:dyDescent="0.3">
      <c r="S4605" s="60" t="e">
        <f>VLOOKUP(D4605,'ALL SITES DOWN'!D:D,1,0)</f>
        <v>#N/A</v>
      </c>
    </row>
    <row r="4606" spans="19:19" x14ac:dyDescent="0.3">
      <c r="S4606" s="60" t="e">
        <f>VLOOKUP(D4606,'ALL SITES DOWN'!D:D,1,0)</f>
        <v>#N/A</v>
      </c>
    </row>
    <row r="4607" spans="19:19" x14ac:dyDescent="0.3">
      <c r="S4607" s="60" t="e">
        <f>VLOOKUP(D4607,'ALL SITES DOWN'!D:D,1,0)</f>
        <v>#N/A</v>
      </c>
    </row>
    <row r="4608" spans="19:19" x14ac:dyDescent="0.3">
      <c r="S4608" s="60" t="e">
        <f>VLOOKUP(D4608,'ALL SITES DOWN'!D:D,1,0)</f>
        <v>#N/A</v>
      </c>
    </row>
    <row r="4609" spans="19:19" x14ac:dyDescent="0.3">
      <c r="S4609" s="60" t="e">
        <f>VLOOKUP(D4609,'ALL SITES DOWN'!D:D,1,0)</f>
        <v>#N/A</v>
      </c>
    </row>
    <row r="4610" spans="19:19" x14ac:dyDescent="0.3">
      <c r="S4610" s="60" t="e">
        <f>VLOOKUP(D4610,'ALL SITES DOWN'!D:D,1,0)</f>
        <v>#N/A</v>
      </c>
    </row>
    <row r="4611" spans="19:19" x14ac:dyDescent="0.3">
      <c r="S4611" s="60" t="e">
        <f>VLOOKUP(D4611,'ALL SITES DOWN'!D:D,1,0)</f>
        <v>#N/A</v>
      </c>
    </row>
    <row r="4612" spans="19:19" x14ac:dyDescent="0.3">
      <c r="S4612" s="60" t="e">
        <f>VLOOKUP(D4612,'ALL SITES DOWN'!D:D,1,0)</f>
        <v>#N/A</v>
      </c>
    </row>
    <row r="4613" spans="19:19" x14ac:dyDescent="0.3">
      <c r="S4613" s="60" t="e">
        <f>VLOOKUP(D4613,'ALL SITES DOWN'!D:D,1,0)</f>
        <v>#N/A</v>
      </c>
    </row>
    <row r="4614" spans="19:19" x14ac:dyDescent="0.3">
      <c r="S4614" s="60" t="e">
        <f>VLOOKUP(D4614,'ALL SITES DOWN'!D:D,1,0)</f>
        <v>#N/A</v>
      </c>
    </row>
    <row r="4615" spans="19:19" x14ac:dyDescent="0.3">
      <c r="S4615" s="60" t="e">
        <f>VLOOKUP(D4615,'ALL SITES DOWN'!D:D,1,0)</f>
        <v>#N/A</v>
      </c>
    </row>
    <row r="4616" spans="19:19" x14ac:dyDescent="0.3">
      <c r="S4616" s="60" t="e">
        <f>VLOOKUP(D4616,'ALL SITES DOWN'!D:D,1,0)</f>
        <v>#N/A</v>
      </c>
    </row>
    <row r="4617" spans="19:19" x14ac:dyDescent="0.3">
      <c r="S4617" s="60" t="e">
        <f>VLOOKUP(D4617,'ALL SITES DOWN'!D:D,1,0)</f>
        <v>#N/A</v>
      </c>
    </row>
    <row r="4618" spans="19:19" x14ac:dyDescent="0.3">
      <c r="S4618" s="60" t="e">
        <f>VLOOKUP(D4618,'ALL SITES DOWN'!D:D,1,0)</f>
        <v>#N/A</v>
      </c>
    </row>
    <row r="4619" spans="19:19" x14ac:dyDescent="0.3">
      <c r="S4619" s="60" t="e">
        <f>VLOOKUP(D4619,'ALL SITES DOWN'!D:D,1,0)</f>
        <v>#N/A</v>
      </c>
    </row>
    <row r="4620" spans="19:19" x14ac:dyDescent="0.3">
      <c r="S4620" s="60" t="e">
        <f>VLOOKUP(D4620,'ALL SITES DOWN'!D:D,1,0)</f>
        <v>#N/A</v>
      </c>
    </row>
    <row r="4621" spans="19:19" x14ac:dyDescent="0.3">
      <c r="S4621" s="60" t="e">
        <f>VLOOKUP(D4621,'ALL SITES DOWN'!D:D,1,0)</f>
        <v>#N/A</v>
      </c>
    </row>
    <row r="4622" spans="19:19" x14ac:dyDescent="0.3">
      <c r="S4622" s="60" t="e">
        <f>VLOOKUP(D4622,'ALL SITES DOWN'!D:D,1,0)</f>
        <v>#N/A</v>
      </c>
    </row>
    <row r="4623" spans="19:19" x14ac:dyDescent="0.3">
      <c r="S4623" s="60" t="e">
        <f>VLOOKUP(D4623,'ALL SITES DOWN'!D:D,1,0)</f>
        <v>#N/A</v>
      </c>
    </row>
    <row r="4624" spans="19:19" x14ac:dyDescent="0.3">
      <c r="S4624" s="60" t="e">
        <f>VLOOKUP(D4624,'ALL SITES DOWN'!D:D,1,0)</f>
        <v>#N/A</v>
      </c>
    </row>
    <row r="4625" spans="19:19" x14ac:dyDescent="0.3">
      <c r="S4625" s="60" t="e">
        <f>VLOOKUP(D4625,'ALL SITES DOWN'!D:D,1,0)</f>
        <v>#N/A</v>
      </c>
    </row>
    <row r="4626" spans="19:19" x14ac:dyDescent="0.3">
      <c r="S4626" s="60" t="e">
        <f>VLOOKUP(D4626,'ALL SITES DOWN'!D:D,1,0)</f>
        <v>#N/A</v>
      </c>
    </row>
    <row r="4627" spans="19:19" x14ac:dyDescent="0.3">
      <c r="S4627" s="60" t="e">
        <f>VLOOKUP(D4627,'ALL SITES DOWN'!D:D,1,0)</f>
        <v>#N/A</v>
      </c>
    </row>
    <row r="4628" spans="19:19" x14ac:dyDescent="0.3">
      <c r="S4628" s="60" t="e">
        <f>VLOOKUP(D4628,'ALL SITES DOWN'!D:D,1,0)</f>
        <v>#N/A</v>
      </c>
    </row>
    <row r="4629" spans="19:19" x14ac:dyDescent="0.3">
      <c r="S4629" s="60" t="e">
        <f>VLOOKUP(D4629,'ALL SITES DOWN'!D:D,1,0)</f>
        <v>#N/A</v>
      </c>
    </row>
    <row r="4630" spans="19:19" x14ac:dyDescent="0.3">
      <c r="S4630" s="60" t="e">
        <f>VLOOKUP(D4630,'ALL SITES DOWN'!D:D,1,0)</f>
        <v>#N/A</v>
      </c>
    </row>
    <row r="4631" spans="19:19" x14ac:dyDescent="0.3">
      <c r="S4631" s="60" t="e">
        <f>VLOOKUP(D4631,'ALL SITES DOWN'!D:D,1,0)</f>
        <v>#N/A</v>
      </c>
    </row>
    <row r="4632" spans="19:19" x14ac:dyDescent="0.3">
      <c r="S4632" s="60" t="e">
        <f>VLOOKUP(D4632,'ALL SITES DOWN'!D:D,1,0)</f>
        <v>#N/A</v>
      </c>
    </row>
    <row r="4633" spans="19:19" x14ac:dyDescent="0.3">
      <c r="S4633" s="60" t="e">
        <f>VLOOKUP(D4633,'ALL SITES DOWN'!D:D,1,0)</f>
        <v>#N/A</v>
      </c>
    </row>
    <row r="4634" spans="19:19" x14ac:dyDescent="0.3">
      <c r="S4634" s="60" t="e">
        <f>VLOOKUP(D4634,'ALL SITES DOWN'!D:D,1,0)</f>
        <v>#N/A</v>
      </c>
    </row>
    <row r="4635" spans="19:19" x14ac:dyDescent="0.3">
      <c r="S4635" s="60" t="e">
        <f>VLOOKUP(D4635,'ALL SITES DOWN'!D:D,1,0)</f>
        <v>#N/A</v>
      </c>
    </row>
    <row r="4636" spans="19:19" x14ac:dyDescent="0.3">
      <c r="S4636" s="60" t="e">
        <f>VLOOKUP(D4636,'ALL SITES DOWN'!D:D,1,0)</f>
        <v>#N/A</v>
      </c>
    </row>
    <row r="4637" spans="19:19" x14ac:dyDescent="0.3">
      <c r="S4637" s="60" t="e">
        <f>VLOOKUP(D4637,'ALL SITES DOWN'!D:D,1,0)</f>
        <v>#N/A</v>
      </c>
    </row>
    <row r="4638" spans="19:19" x14ac:dyDescent="0.3">
      <c r="S4638" s="60" t="e">
        <f>VLOOKUP(D4638,'ALL SITES DOWN'!D:D,1,0)</f>
        <v>#N/A</v>
      </c>
    </row>
    <row r="4639" spans="19:19" x14ac:dyDescent="0.3">
      <c r="S4639" s="60" t="e">
        <f>VLOOKUP(D4639,'ALL SITES DOWN'!D:D,1,0)</f>
        <v>#N/A</v>
      </c>
    </row>
    <row r="4640" spans="19:19" x14ac:dyDescent="0.3">
      <c r="S4640" s="60" t="e">
        <f>VLOOKUP(D4640,'ALL SITES DOWN'!D:D,1,0)</f>
        <v>#N/A</v>
      </c>
    </row>
    <row r="4641" spans="19:19" x14ac:dyDescent="0.3">
      <c r="S4641" s="60" t="e">
        <f>VLOOKUP(D4641,'ALL SITES DOWN'!D:D,1,0)</f>
        <v>#N/A</v>
      </c>
    </row>
    <row r="4642" spans="19:19" x14ac:dyDescent="0.3">
      <c r="S4642" s="60" t="e">
        <f>VLOOKUP(D4642,'ALL SITES DOWN'!D:D,1,0)</f>
        <v>#N/A</v>
      </c>
    </row>
    <row r="4643" spans="19:19" x14ac:dyDescent="0.3">
      <c r="S4643" s="60" t="e">
        <f>VLOOKUP(D4643,'ALL SITES DOWN'!D:D,1,0)</f>
        <v>#N/A</v>
      </c>
    </row>
    <row r="4644" spans="19:19" x14ac:dyDescent="0.3">
      <c r="S4644" s="60" t="e">
        <f>VLOOKUP(D4644,'ALL SITES DOWN'!D:D,1,0)</f>
        <v>#N/A</v>
      </c>
    </row>
    <row r="4645" spans="19:19" x14ac:dyDescent="0.3">
      <c r="S4645" s="60" t="e">
        <f>VLOOKUP(D4645,'ALL SITES DOWN'!D:D,1,0)</f>
        <v>#N/A</v>
      </c>
    </row>
    <row r="4646" spans="19:19" x14ac:dyDescent="0.3">
      <c r="S4646" s="60" t="e">
        <f>VLOOKUP(D4646,'ALL SITES DOWN'!D:D,1,0)</f>
        <v>#N/A</v>
      </c>
    </row>
    <row r="4647" spans="19:19" x14ac:dyDescent="0.3">
      <c r="S4647" s="60" t="e">
        <f>VLOOKUP(D4647,'ALL SITES DOWN'!D:D,1,0)</f>
        <v>#N/A</v>
      </c>
    </row>
    <row r="4648" spans="19:19" x14ac:dyDescent="0.3">
      <c r="S4648" s="60" t="e">
        <f>VLOOKUP(D4648,'ALL SITES DOWN'!D:D,1,0)</f>
        <v>#N/A</v>
      </c>
    </row>
    <row r="4649" spans="19:19" x14ac:dyDescent="0.3">
      <c r="S4649" s="60" t="e">
        <f>VLOOKUP(D4649,'ALL SITES DOWN'!D:D,1,0)</f>
        <v>#N/A</v>
      </c>
    </row>
    <row r="4650" spans="19:19" x14ac:dyDescent="0.3">
      <c r="S4650" s="60" t="e">
        <f>VLOOKUP(D4650,'ALL SITES DOWN'!D:D,1,0)</f>
        <v>#N/A</v>
      </c>
    </row>
    <row r="4651" spans="19:19" x14ac:dyDescent="0.3">
      <c r="S4651" s="60" t="e">
        <f>VLOOKUP(D4651,'ALL SITES DOWN'!D:D,1,0)</f>
        <v>#N/A</v>
      </c>
    </row>
    <row r="4652" spans="19:19" x14ac:dyDescent="0.3">
      <c r="S4652" s="60" t="e">
        <f>VLOOKUP(D4652,'ALL SITES DOWN'!D:D,1,0)</f>
        <v>#N/A</v>
      </c>
    </row>
    <row r="4653" spans="19:19" x14ac:dyDescent="0.3">
      <c r="S4653" s="60" t="e">
        <f>VLOOKUP(D4653,'ALL SITES DOWN'!D:D,1,0)</f>
        <v>#N/A</v>
      </c>
    </row>
    <row r="4654" spans="19:19" x14ac:dyDescent="0.3">
      <c r="S4654" s="60" t="e">
        <f>VLOOKUP(D4654,'ALL SITES DOWN'!D:D,1,0)</f>
        <v>#N/A</v>
      </c>
    </row>
    <row r="4655" spans="19:19" x14ac:dyDescent="0.3">
      <c r="S4655" s="60" t="e">
        <f>VLOOKUP(D4655,'ALL SITES DOWN'!D:D,1,0)</f>
        <v>#N/A</v>
      </c>
    </row>
    <row r="4656" spans="19:19" x14ac:dyDescent="0.3">
      <c r="S4656" s="60" t="e">
        <f>VLOOKUP(D4656,'ALL SITES DOWN'!D:D,1,0)</f>
        <v>#N/A</v>
      </c>
    </row>
    <row r="4657" spans="19:19" x14ac:dyDescent="0.3">
      <c r="S4657" s="60" t="e">
        <f>VLOOKUP(D4657,'ALL SITES DOWN'!D:D,1,0)</f>
        <v>#N/A</v>
      </c>
    </row>
    <row r="4658" spans="19:19" x14ac:dyDescent="0.3">
      <c r="S4658" s="60" t="e">
        <f>VLOOKUP(D4658,'ALL SITES DOWN'!D:D,1,0)</f>
        <v>#N/A</v>
      </c>
    </row>
    <row r="4659" spans="19:19" x14ac:dyDescent="0.3">
      <c r="S4659" s="60" t="e">
        <f>VLOOKUP(D4659,'ALL SITES DOWN'!D:D,1,0)</f>
        <v>#N/A</v>
      </c>
    </row>
    <row r="4660" spans="19:19" x14ac:dyDescent="0.3">
      <c r="S4660" s="60" t="e">
        <f>VLOOKUP(D4660,'ALL SITES DOWN'!D:D,1,0)</f>
        <v>#N/A</v>
      </c>
    </row>
    <row r="4661" spans="19:19" x14ac:dyDescent="0.3">
      <c r="S4661" s="60" t="e">
        <f>VLOOKUP(D4661,'ALL SITES DOWN'!D:D,1,0)</f>
        <v>#N/A</v>
      </c>
    </row>
    <row r="4662" spans="19:19" x14ac:dyDescent="0.3">
      <c r="S4662" s="60" t="e">
        <f>VLOOKUP(D4662,'ALL SITES DOWN'!D:D,1,0)</f>
        <v>#N/A</v>
      </c>
    </row>
    <row r="4663" spans="19:19" x14ac:dyDescent="0.3">
      <c r="S4663" s="60" t="e">
        <f>VLOOKUP(D4663,'ALL SITES DOWN'!D:D,1,0)</f>
        <v>#N/A</v>
      </c>
    </row>
    <row r="4664" spans="19:19" x14ac:dyDescent="0.3">
      <c r="S4664" s="60" t="e">
        <f>VLOOKUP(D4664,'ALL SITES DOWN'!D:D,1,0)</f>
        <v>#N/A</v>
      </c>
    </row>
    <row r="4665" spans="19:19" x14ac:dyDescent="0.3">
      <c r="S4665" s="60" t="e">
        <f>VLOOKUP(D4665,'ALL SITES DOWN'!D:D,1,0)</f>
        <v>#N/A</v>
      </c>
    </row>
    <row r="4666" spans="19:19" x14ac:dyDescent="0.3">
      <c r="S4666" s="60" t="e">
        <f>VLOOKUP(D4666,'ALL SITES DOWN'!D:D,1,0)</f>
        <v>#N/A</v>
      </c>
    </row>
    <row r="4667" spans="19:19" x14ac:dyDescent="0.3">
      <c r="S4667" s="60" t="e">
        <f>VLOOKUP(D4667,'ALL SITES DOWN'!D:D,1,0)</f>
        <v>#N/A</v>
      </c>
    </row>
    <row r="4668" spans="19:19" x14ac:dyDescent="0.3">
      <c r="S4668" s="60" t="e">
        <f>VLOOKUP(D4668,'ALL SITES DOWN'!D:D,1,0)</f>
        <v>#N/A</v>
      </c>
    </row>
    <row r="4669" spans="19:19" x14ac:dyDescent="0.3">
      <c r="S4669" s="60" t="e">
        <f>VLOOKUP(D4669,'ALL SITES DOWN'!D:D,1,0)</f>
        <v>#N/A</v>
      </c>
    </row>
    <row r="4670" spans="19:19" x14ac:dyDescent="0.3">
      <c r="S4670" s="60" t="e">
        <f>VLOOKUP(D4670,'ALL SITES DOWN'!D:D,1,0)</f>
        <v>#N/A</v>
      </c>
    </row>
    <row r="4671" spans="19:19" x14ac:dyDescent="0.3">
      <c r="S4671" s="60" t="e">
        <f>VLOOKUP(D4671,'ALL SITES DOWN'!D:D,1,0)</f>
        <v>#N/A</v>
      </c>
    </row>
    <row r="4672" spans="19:19" x14ac:dyDescent="0.3">
      <c r="S4672" s="60" t="e">
        <f>VLOOKUP(D4672,'ALL SITES DOWN'!D:D,1,0)</f>
        <v>#N/A</v>
      </c>
    </row>
    <row r="4673" spans="19:19" x14ac:dyDescent="0.3">
      <c r="S4673" s="60" t="e">
        <f>VLOOKUP(D4673,'ALL SITES DOWN'!D:D,1,0)</f>
        <v>#N/A</v>
      </c>
    </row>
    <row r="4674" spans="19:19" x14ac:dyDescent="0.3">
      <c r="S4674" s="60" t="e">
        <f>VLOOKUP(D4674,'ALL SITES DOWN'!D:D,1,0)</f>
        <v>#N/A</v>
      </c>
    </row>
    <row r="4675" spans="19:19" x14ac:dyDescent="0.3">
      <c r="S4675" s="60" t="e">
        <f>VLOOKUP(D4675,'ALL SITES DOWN'!D:D,1,0)</f>
        <v>#N/A</v>
      </c>
    </row>
    <row r="4676" spans="19:19" x14ac:dyDescent="0.3">
      <c r="S4676" s="60" t="e">
        <f>VLOOKUP(D4676,'ALL SITES DOWN'!D:D,1,0)</f>
        <v>#N/A</v>
      </c>
    </row>
    <row r="4677" spans="19:19" x14ac:dyDescent="0.3">
      <c r="S4677" s="60" t="e">
        <f>VLOOKUP(D4677,'ALL SITES DOWN'!D:D,1,0)</f>
        <v>#N/A</v>
      </c>
    </row>
    <row r="4678" spans="19:19" x14ac:dyDescent="0.3">
      <c r="S4678" s="60" t="e">
        <f>VLOOKUP(D4678,'ALL SITES DOWN'!D:D,1,0)</f>
        <v>#N/A</v>
      </c>
    </row>
    <row r="4679" spans="19:19" x14ac:dyDescent="0.3">
      <c r="S4679" s="60" t="e">
        <f>VLOOKUP(D4679,'ALL SITES DOWN'!D:D,1,0)</f>
        <v>#N/A</v>
      </c>
    </row>
    <row r="4680" spans="19:19" x14ac:dyDescent="0.3">
      <c r="S4680" s="60" t="e">
        <f>VLOOKUP(D4680,'ALL SITES DOWN'!D:D,1,0)</f>
        <v>#N/A</v>
      </c>
    </row>
    <row r="4681" spans="19:19" x14ac:dyDescent="0.3">
      <c r="S4681" s="60" t="e">
        <f>VLOOKUP(D4681,'ALL SITES DOWN'!D:D,1,0)</f>
        <v>#N/A</v>
      </c>
    </row>
    <row r="4682" spans="19:19" x14ac:dyDescent="0.3">
      <c r="S4682" s="60" t="e">
        <f>VLOOKUP(D4682,'ALL SITES DOWN'!D:D,1,0)</f>
        <v>#N/A</v>
      </c>
    </row>
    <row r="4683" spans="19:19" x14ac:dyDescent="0.3">
      <c r="S4683" s="60" t="e">
        <f>VLOOKUP(D4683,'ALL SITES DOWN'!D:D,1,0)</f>
        <v>#N/A</v>
      </c>
    </row>
    <row r="4684" spans="19:19" x14ac:dyDescent="0.3">
      <c r="S4684" s="60" t="e">
        <f>VLOOKUP(D4684,'ALL SITES DOWN'!D:D,1,0)</f>
        <v>#N/A</v>
      </c>
    </row>
    <row r="4685" spans="19:19" x14ac:dyDescent="0.3">
      <c r="S4685" s="60" t="e">
        <f>VLOOKUP(D4685,'ALL SITES DOWN'!D:D,1,0)</f>
        <v>#N/A</v>
      </c>
    </row>
    <row r="4686" spans="19:19" x14ac:dyDescent="0.3">
      <c r="S4686" s="60" t="e">
        <f>VLOOKUP(D4686,'ALL SITES DOWN'!D:D,1,0)</f>
        <v>#N/A</v>
      </c>
    </row>
    <row r="4687" spans="19:19" x14ac:dyDescent="0.3">
      <c r="S4687" s="60" t="e">
        <f>VLOOKUP(D4687,'ALL SITES DOWN'!D:D,1,0)</f>
        <v>#N/A</v>
      </c>
    </row>
    <row r="4688" spans="19:19" x14ac:dyDescent="0.3">
      <c r="S4688" s="60" t="e">
        <f>VLOOKUP(D4688,'ALL SITES DOWN'!D:D,1,0)</f>
        <v>#N/A</v>
      </c>
    </row>
    <row r="4689" spans="19:19" x14ac:dyDescent="0.3">
      <c r="S4689" s="60" t="e">
        <f>VLOOKUP(D4689,'ALL SITES DOWN'!D:D,1,0)</f>
        <v>#N/A</v>
      </c>
    </row>
    <row r="4690" spans="19:19" x14ac:dyDescent="0.3">
      <c r="S4690" s="60" t="e">
        <f>VLOOKUP(D4690,'ALL SITES DOWN'!D:D,1,0)</f>
        <v>#N/A</v>
      </c>
    </row>
    <row r="4691" spans="19:19" x14ac:dyDescent="0.3">
      <c r="S4691" s="60" t="e">
        <f>VLOOKUP(D4691,'ALL SITES DOWN'!D:D,1,0)</f>
        <v>#N/A</v>
      </c>
    </row>
    <row r="4692" spans="19:19" x14ac:dyDescent="0.3">
      <c r="S4692" s="60" t="e">
        <f>VLOOKUP(D4692,'ALL SITES DOWN'!D:D,1,0)</f>
        <v>#N/A</v>
      </c>
    </row>
    <row r="4693" spans="19:19" x14ac:dyDescent="0.3">
      <c r="S4693" s="60" t="e">
        <f>VLOOKUP(D4693,'ALL SITES DOWN'!D:D,1,0)</f>
        <v>#N/A</v>
      </c>
    </row>
    <row r="4694" spans="19:19" x14ac:dyDescent="0.3">
      <c r="S4694" s="60" t="e">
        <f>VLOOKUP(D4694,'ALL SITES DOWN'!D:D,1,0)</f>
        <v>#N/A</v>
      </c>
    </row>
    <row r="4695" spans="19:19" x14ac:dyDescent="0.3">
      <c r="S4695" s="60" t="e">
        <f>VLOOKUP(D4695,'ALL SITES DOWN'!D:D,1,0)</f>
        <v>#N/A</v>
      </c>
    </row>
    <row r="4696" spans="19:19" x14ac:dyDescent="0.3">
      <c r="S4696" s="60" t="e">
        <f>VLOOKUP(D4696,'ALL SITES DOWN'!D:D,1,0)</f>
        <v>#N/A</v>
      </c>
    </row>
    <row r="4697" spans="19:19" x14ac:dyDescent="0.3">
      <c r="S4697" s="60" t="e">
        <f>VLOOKUP(D4697,'ALL SITES DOWN'!D:D,1,0)</f>
        <v>#N/A</v>
      </c>
    </row>
    <row r="4698" spans="19:19" x14ac:dyDescent="0.3">
      <c r="S4698" s="60" t="e">
        <f>VLOOKUP(D4698,'ALL SITES DOWN'!D:D,1,0)</f>
        <v>#N/A</v>
      </c>
    </row>
    <row r="4699" spans="19:19" x14ac:dyDescent="0.3">
      <c r="S4699" s="60" t="e">
        <f>VLOOKUP(D4699,'ALL SITES DOWN'!D:D,1,0)</f>
        <v>#N/A</v>
      </c>
    </row>
    <row r="4700" spans="19:19" x14ac:dyDescent="0.3">
      <c r="S4700" s="60" t="e">
        <f>VLOOKUP(D4700,'ALL SITES DOWN'!D:D,1,0)</f>
        <v>#N/A</v>
      </c>
    </row>
    <row r="4701" spans="19:19" x14ac:dyDescent="0.3">
      <c r="S4701" s="60" t="e">
        <f>VLOOKUP(D4701,'ALL SITES DOWN'!D:D,1,0)</f>
        <v>#N/A</v>
      </c>
    </row>
    <row r="4702" spans="19:19" x14ac:dyDescent="0.3">
      <c r="S4702" s="60" t="e">
        <f>VLOOKUP(D4702,'ALL SITES DOWN'!D:D,1,0)</f>
        <v>#N/A</v>
      </c>
    </row>
    <row r="4703" spans="19:19" x14ac:dyDescent="0.3">
      <c r="S4703" s="60" t="e">
        <f>VLOOKUP(D4703,'ALL SITES DOWN'!D:D,1,0)</f>
        <v>#N/A</v>
      </c>
    </row>
    <row r="4704" spans="19:19" x14ac:dyDescent="0.3">
      <c r="S4704" s="60" t="e">
        <f>VLOOKUP(D4704,'ALL SITES DOWN'!D:D,1,0)</f>
        <v>#N/A</v>
      </c>
    </row>
    <row r="4705" spans="19:19" x14ac:dyDescent="0.3">
      <c r="S4705" s="60" t="e">
        <f>VLOOKUP(D4705,'ALL SITES DOWN'!D:D,1,0)</f>
        <v>#N/A</v>
      </c>
    </row>
    <row r="4706" spans="19:19" x14ac:dyDescent="0.3">
      <c r="S4706" s="60" t="e">
        <f>VLOOKUP(D4706,'ALL SITES DOWN'!D:D,1,0)</f>
        <v>#N/A</v>
      </c>
    </row>
    <row r="4707" spans="19:19" x14ac:dyDescent="0.3">
      <c r="S4707" s="60" t="e">
        <f>VLOOKUP(D4707,'ALL SITES DOWN'!D:D,1,0)</f>
        <v>#N/A</v>
      </c>
    </row>
    <row r="4708" spans="19:19" x14ac:dyDescent="0.3">
      <c r="S4708" s="60" t="e">
        <f>VLOOKUP(D4708,'ALL SITES DOWN'!D:D,1,0)</f>
        <v>#N/A</v>
      </c>
    </row>
    <row r="4709" spans="19:19" x14ac:dyDescent="0.3">
      <c r="S4709" s="60" t="e">
        <f>VLOOKUP(D4709,'ALL SITES DOWN'!D:D,1,0)</f>
        <v>#N/A</v>
      </c>
    </row>
    <row r="4710" spans="19:19" x14ac:dyDescent="0.3">
      <c r="S4710" s="60" t="e">
        <f>VLOOKUP(D4710,'ALL SITES DOWN'!D:D,1,0)</f>
        <v>#N/A</v>
      </c>
    </row>
    <row r="4711" spans="19:19" x14ac:dyDescent="0.3">
      <c r="S4711" s="60" t="e">
        <f>VLOOKUP(D4711,'ALL SITES DOWN'!D:D,1,0)</f>
        <v>#N/A</v>
      </c>
    </row>
    <row r="4712" spans="19:19" x14ac:dyDescent="0.3">
      <c r="S4712" s="60" t="e">
        <f>VLOOKUP(D4712,'ALL SITES DOWN'!D:D,1,0)</f>
        <v>#N/A</v>
      </c>
    </row>
    <row r="4713" spans="19:19" x14ac:dyDescent="0.3">
      <c r="S4713" s="60" t="e">
        <f>VLOOKUP(D4713,'ALL SITES DOWN'!D:D,1,0)</f>
        <v>#N/A</v>
      </c>
    </row>
    <row r="4714" spans="19:19" x14ac:dyDescent="0.3">
      <c r="S4714" s="60" t="e">
        <f>VLOOKUP(D4714,'ALL SITES DOWN'!D:D,1,0)</f>
        <v>#N/A</v>
      </c>
    </row>
    <row r="4715" spans="19:19" x14ac:dyDescent="0.3">
      <c r="S4715" s="60" t="e">
        <f>VLOOKUP(D4715,'ALL SITES DOWN'!D:D,1,0)</f>
        <v>#N/A</v>
      </c>
    </row>
    <row r="4716" spans="19:19" x14ac:dyDescent="0.3">
      <c r="S4716" s="60" t="e">
        <f>VLOOKUP(D4716,'ALL SITES DOWN'!D:D,1,0)</f>
        <v>#N/A</v>
      </c>
    </row>
    <row r="4717" spans="19:19" x14ac:dyDescent="0.3">
      <c r="S4717" s="60" t="e">
        <f>VLOOKUP(D4717,'ALL SITES DOWN'!D:D,1,0)</f>
        <v>#N/A</v>
      </c>
    </row>
    <row r="4718" spans="19:19" x14ac:dyDescent="0.3">
      <c r="S4718" s="60" t="e">
        <f>VLOOKUP(D4718,'ALL SITES DOWN'!D:D,1,0)</f>
        <v>#N/A</v>
      </c>
    </row>
    <row r="4719" spans="19:19" x14ac:dyDescent="0.3">
      <c r="S4719" s="60" t="e">
        <f>VLOOKUP(D4719,'ALL SITES DOWN'!D:D,1,0)</f>
        <v>#N/A</v>
      </c>
    </row>
    <row r="4720" spans="19:19" x14ac:dyDescent="0.3">
      <c r="S4720" s="60" t="e">
        <f>VLOOKUP(D4720,'ALL SITES DOWN'!D:D,1,0)</f>
        <v>#N/A</v>
      </c>
    </row>
    <row r="4721" spans="19:19" x14ac:dyDescent="0.3">
      <c r="S4721" s="60" t="e">
        <f>VLOOKUP(D4721,'ALL SITES DOWN'!D:D,1,0)</f>
        <v>#N/A</v>
      </c>
    </row>
    <row r="4722" spans="19:19" x14ac:dyDescent="0.3">
      <c r="S4722" s="60" t="e">
        <f>VLOOKUP(D4722,'ALL SITES DOWN'!D:D,1,0)</f>
        <v>#N/A</v>
      </c>
    </row>
    <row r="4723" spans="19:19" x14ac:dyDescent="0.3">
      <c r="S4723" s="60" t="e">
        <f>VLOOKUP(D4723,'ALL SITES DOWN'!D:D,1,0)</f>
        <v>#N/A</v>
      </c>
    </row>
    <row r="4724" spans="19:19" x14ac:dyDescent="0.3">
      <c r="S4724" s="60" t="e">
        <f>VLOOKUP(D4724,'ALL SITES DOWN'!D:D,1,0)</f>
        <v>#N/A</v>
      </c>
    </row>
    <row r="4725" spans="19:19" x14ac:dyDescent="0.3">
      <c r="S4725" s="60" t="e">
        <f>VLOOKUP(D4725,'ALL SITES DOWN'!D:D,1,0)</f>
        <v>#N/A</v>
      </c>
    </row>
    <row r="4726" spans="19:19" x14ac:dyDescent="0.3">
      <c r="S4726" s="60" t="e">
        <f>VLOOKUP(D4726,'ALL SITES DOWN'!D:D,1,0)</f>
        <v>#N/A</v>
      </c>
    </row>
    <row r="4727" spans="19:19" x14ac:dyDescent="0.3">
      <c r="S4727" s="60" t="e">
        <f>VLOOKUP(D4727,'ALL SITES DOWN'!D:D,1,0)</f>
        <v>#N/A</v>
      </c>
    </row>
    <row r="4728" spans="19:19" x14ac:dyDescent="0.3">
      <c r="S4728" s="60" t="e">
        <f>VLOOKUP(D4728,'ALL SITES DOWN'!D:D,1,0)</f>
        <v>#N/A</v>
      </c>
    </row>
    <row r="4729" spans="19:19" x14ac:dyDescent="0.3">
      <c r="S4729" s="60" t="e">
        <f>VLOOKUP(D4729,'ALL SITES DOWN'!D:D,1,0)</f>
        <v>#N/A</v>
      </c>
    </row>
    <row r="4730" spans="19:19" x14ac:dyDescent="0.3">
      <c r="S4730" s="60" t="e">
        <f>VLOOKUP(D4730,'ALL SITES DOWN'!D:D,1,0)</f>
        <v>#N/A</v>
      </c>
    </row>
    <row r="4731" spans="19:19" x14ac:dyDescent="0.3">
      <c r="S4731" s="60" t="e">
        <f>VLOOKUP(D4731,'ALL SITES DOWN'!D:D,1,0)</f>
        <v>#N/A</v>
      </c>
    </row>
    <row r="4732" spans="19:19" x14ac:dyDescent="0.3">
      <c r="S4732" s="60" t="e">
        <f>VLOOKUP(D4732,'ALL SITES DOWN'!D:D,1,0)</f>
        <v>#N/A</v>
      </c>
    </row>
    <row r="4733" spans="19:19" x14ac:dyDescent="0.3">
      <c r="S4733" s="60" t="e">
        <f>VLOOKUP(D4733,'ALL SITES DOWN'!D:D,1,0)</f>
        <v>#N/A</v>
      </c>
    </row>
    <row r="4734" spans="19:19" x14ac:dyDescent="0.3">
      <c r="S4734" s="60" t="e">
        <f>VLOOKUP(D4734,'ALL SITES DOWN'!D:D,1,0)</f>
        <v>#N/A</v>
      </c>
    </row>
    <row r="4735" spans="19:19" x14ac:dyDescent="0.3">
      <c r="S4735" s="60" t="e">
        <f>VLOOKUP(D4735,'ALL SITES DOWN'!D:D,1,0)</f>
        <v>#N/A</v>
      </c>
    </row>
    <row r="4736" spans="19:19" x14ac:dyDescent="0.3">
      <c r="S4736" s="60" t="e">
        <f>VLOOKUP(D4736,'ALL SITES DOWN'!D:D,1,0)</f>
        <v>#N/A</v>
      </c>
    </row>
    <row r="4737" spans="19:19" x14ac:dyDescent="0.3">
      <c r="S4737" s="60" t="e">
        <f>VLOOKUP(D4737,'ALL SITES DOWN'!D:D,1,0)</f>
        <v>#N/A</v>
      </c>
    </row>
    <row r="4738" spans="19:19" x14ac:dyDescent="0.3">
      <c r="S4738" s="60" t="e">
        <f>VLOOKUP(D4738,'ALL SITES DOWN'!D:D,1,0)</f>
        <v>#N/A</v>
      </c>
    </row>
    <row r="4739" spans="19:19" x14ac:dyDescent="0.3">
      <c r="S4739" s="60" t="e">
        <f>VLOOKUP(D4739,'ALL SITES DOWN'!D:D,1,0)</f>
        <v>#N/A</v>
      </c>
    </row>
    <row r="4740" spans="19:19" x14ac:dyDescent="0.3">
      <c r="S4740" s="60" t="e">
        <f>VLOOKUP(D4740,'ALL SITES DOWN'!D:D,1,0)</f>
        <v>#N/A</v>
      </c>
    </row>
    <row r="4741" spans="19:19" x14ac:dyDescent="0.3">
      <c r="S4741" s="60" t="e">
        <f>VLOOKUP(D4741,'ALL SITES DOWN'!D:D,1,0)</f>
        <v>#N/A</v>
      </c>
    </row>
    <row r="4742" spans="19:19" x14ac:dyDescent="0.3">
      <c r="S4742" s="60" t="e">
        <f>VLOOKUP(D4742,'ALL SITES DOWN'!D:D,1,0)</f>
        <v>#N/A</v>
      </c>
    </row>
    <row r="4743" spans="19:19" x14ac:dyDescent="0.3">
      <c r="S4743" s="60" t="e">
        <f>VLOOKUP(D4743,'ALL SITES DOWN'!D:D,1,0)</f>
        <v>#N/A</v>
      </c>
    </row>
    <row r="4744" spans="19:19" x14ac:dyDescent="0.3">
      <c r="S4744" s="60" t="e">
        <f>VLOOKUP(D4744,'ALL SITES DOWN'!D:D,1,0)</f>
        <v>#N/A</v>
      </c>
    </row>
    <row r="4745" spans="19:19" x14ac:dyDescent="0.3">
      <c r="S4745" s="60" t="e">
        <f>VLOOKUP(D4745,'ALL SITES DOWN'!D:D,1,0)</f>
        <v>#N/A</v>
      </c>
    </row>
    <row r="4746" spans="19:19" x14ac:dyDescent="0.3">
      <c r="S4746" s="60" t="e">
        <f>VLOOKUP(D4746,'ALL SITES DOWN'!D:D,1,0)</f>
        <v>#N/A</v>
      </c>
    </row>
    <row r="4747" spans="19:19" x14ac:dyDescent="0.3">
      <c r="S4747" s="60" t="e">
        <f>VLOOKUP(D4747,'ALL SITES DOWN'!D:D,1,0)</f>
        <v>#N/A</v>
      </c>
    </row>
    <row r="4748" spans="19:19" x14ac:dyDescent="0.3">
      <c r="S4748" s="60" t="e">
        <f>VLOOKUP(D4748,'ALL SITES DOWN'!D:D,1,0)</f>
        <v>#N/A</v>
      </c>
    </row>
    <row r="4749" spans="19:19" x14ac:dyDescent="0.3">
      <c r="S4749" s="60" t="e">
        <f>VLOOKUP(D4749,'ALL SITES DOWN'!D:D,1,0)</f>
        <v>#N/A</v>
      </c>
    </row>
    <row r="4750" spans="19:19" x14ac:dyDescent="0.3">
      <c r="S4750" s="60" t="e">
        <f>VLOOKUP(D4750,'ALL SITES DOWN'!D:D,1,0)</f>
        <v>#N/A</v>
      </c>
    </row>
    <row r="4751" spans="19:19" x14ac:dyDescent="0.3">
      <c r="S4751" s="60" t="e">
        <f>VLOOKUP(D4751,'ALL SITES DOWN'!D:D,1,0)</f>
        <v>#N/A</v>
      </c>
    </row>
    <row r="4752" spans="19:19" x14ac:dyDescent="0.3">
      <c r="S4752" s="60" t="e">
        <f>VLOOKUP(D4752,'ALL SITES DOWN'!D:D,1,0)</f>
        <v>#N/A</v>
      </c>
    </row>
    <row r="4753" spans="19:19" x14ac:dyDescent="0.3">
      <c r="S4753" s="60" t="e">
        <f>VLOOKUP(D4753,'ALL SITES DOWN'!D:D,1,0)</f>
        <v>#N/A</v>
      </c>
    </row>
    <row r="4754" spans="19:19" x14ac:dyDescent="0.3">
      <c r="S4754" s="60" t="e">
        <f>VLOOKUP(D4754,'ALL SITES DOWN'!D:D,1,0)</f>
        <v>#N/A</v>
      </c>
    </row>
    <row r="4755" spans="19:19" x14ac:dyDescent="0.3">
      <c r="S4755" s="60" t="e">
        <f>VLOOKUP(D4755,'ALL SITES DOWN'!D:D,1,0)</f>
        <v>#N/A</v>
      </c>
    </row>
    <row r="4756" spans="19:19" x14ac:dyDescent="0.3">
      <c r="S4756" s="60" t="e">
        <f>VLOOKUP(D4756,'ALL SITES DOWN'!D:D,1,0)</f>
        <v>#N/A</v>
      </c>
    </row>
    <row r="4757" spans="19:19" x14ac:dyDescent="0.3">
      <c r="S4757" s="60" t="e">
        <f>VLOOKUP(D4757,'ALL SITES DOWN'!D:D,1,0)</f>
        <v>#N/A</v>
      </c>
    </row>
    <row r="4758" spans="19:19" x14ac:dyDescent="0.3">
      <c r="S4758" s="60" t="e">
        <f>VLOOKUP(D4758,'ALL SITES DOWN'!D:D,1,0)</f>
        <v>#N/A</v>
      </c>
    </row>
    <row r="4759" spans="19:19" x14ac:dyDescent="0.3">
      <c r="S4759" s="60" t="e">
        <f>VLOOKUP(D4759,'ALL SITES DOWN'!D:D,1,0)</f>
        <v>#N/A</v>
      </c>
    </row>
    <row r="4760" spans="19:19" x14ac:dyDescent="0.3">
      <c r="S4760" s="60" t="e">
        <f>VLOOKUP(D4760,'ALL SITES DOWN'!D:D,1,0)</f>
        <v>#N/A</v>
      </c>
    </row>
    <row r="4761" spans="19:19" x14ac:dyDescent="0.3">
      <c r="S4761" s="60" t="e">
        <f>VLOOKUP(D4761,'ALL SITES DOWN'!D:D,1,0)</f>
        <v>#N/A</v>
      </c>
    </row>
    <row r="4762" spans="19:19" x14ac:dyDescent="0.3">
      <c r="S4762" s="60" t="e">
        <f>VLOOKUP(D4762,'ALL SITES DOWN'!D:D,1,0)</f>
        <v>#N/A</v>
      </c>
    </row>
    <row r="4763" spans="19:19" x14ac:dyDescent="0.3">
      <c r="S4763" s="60" t="e">
        <f>VLOOKUP(D4763,'ALL SITES DOWN'!D:D,1,0)</f>
        <v>#N/A</v>
      </c>
    </row>
    <row r="4764" spans="19:19" x14ac:dyDescent="0.3">
      <c r="S4764" s="60" t="e">
        <f>VLOOKUP(D4764,'ALL SITES DOWN'!D:D,1,0)</f>
        <v>#N/A</v>
      </c>
    </row>
    <row r="4765" spans="19:19" x14ac:dyDescent="0.3">
      <c r="S4765" s="60" t="e">
        <f>VLOOKUP(D4765,'ALL SITES DOWN'!D:D,1,0)</f>
        <v>#N/A</v>
      </c>
    </row>
    <row r="4766" spans="19:19" x14ac:dyDescent="0.3">
      <c r="S4766" s="60" t="e">
        <f>VLOOKUP(D4766,'ALL SITES DOWN'!D:D,1,0)</f>
        <v>#N/A</v>
      </c>
    </row>
    <row r="4767" spans="19:19" x14ac:dyDescent="0.3">
      <c r="S4767" s="60" t="e">
        <f>VLOOKUP(D4767,'ALL SITES DOWN'!D:D,1,0)</f>
        <v>#N/A</v>
      </c>
    </row>
    <row r="4768" spans="19:19" x14ac:dyDescent="0.3">
      <c r="S4768" s="60" t="e">
        <f>VLOOKUP(D4768,'ALL SITES DOWN'!D:D,1,0)</f>
        <v>#N/A</v>
      </c>
    </row>
    <row r="4769" spans="19:19" x14ac:dyDescent="0.3">
      <c r="S4769" s="60" t="e">
        <f>VLOOKUP(D4769,'ALL SITES DOWN'!D:D,1,0)</f>
        <v>#N/A</v>
      </c>
    </row>
    <row r="4770" spans="19:19" x14ac:dyDescent="0.3">
      <c r="S4770" s="60" t="e">
        <f>VLOOKUP(D4770,'ALL SITES DOWN'!D:D,1,0)</f>
        <v>#N/A</v>
      </c>
    </row>
    <row r="4771" spans="19:19" x14ac:dyDescent="0.3">
      <c r="S4771" s="60" t="e">
        <f>VLOOKUP(D4771,'ALL SITES DOWN'!D:D,1,0)</f>
        <v>#N/A</v>
      </c>
    </row>
    <row r="4772" spans="19:19" x14ac:dyDescent="0.3">
      <c r="S4772" s="60" t="e">
        <f>VLOOKUP(D4772,'ALL SITES DOWN'!D:D,1,0)</f>
        <v>#N/A</v>
      </c>
    </row>
    <row r="4773" spans="19:19" x14ac:dyDescent="0.3">
      <c r="S4773" s="60" t="e">
        <f>VLOOKUP(D4773,'ALL SITES DOWN'!D:D,1,0)</f>
        <v>#N/A</v>
      </c>
    </row>
    <row r="4774" spans="19:19" x14ac:dyDescent="0.3">
      <c r="S4774" s="60" t="e">
        <f>VLOOKUP(D4774,'ALL SITES DOWN'!D:D,1,0)</f>
        <v>#N/A</v>
      </c>
    </row>
    <row r="4775" spans="19:19" x14ac:dyDescent="0.3">
      <c r="S4775" s="60" t="e">
        <f>VLOOKUP(D4775,'ALL SITES DOWN'!D:D,1,0)</f>
        <v>#N/A</v>
      </c>
    </row>
    <row r="4776" spans="19:19" x14ac:dyDescent="0.3">
      <c r="S4776" s="60" t="e">
        <f>VLOOKUP(D4776,'ALL SITES DOWN'!D:D,1,0)</f>
        <v>#N/A</v>
      </c>
    </row>
    <row r="4777" spans="19:19" x14ac:dyDescent="0.3">
      <c r="S4777" s="60" t="e">
        <f>VLOOKUP(D4777,'ALL SITES DOWN'!D:D,1,0)</f>
        <v>#N/A</v>
      </c>
    </row>
    <row r="4778" spans="19:19" x14ac:dyDescent="0.3">
      <c r="S4778" s="60" t="e">
        <f>VLOOKUP(D4778,'ALL SITES DOWN'!D:D,1,0)</f>
        <v>#N/A</v>
      </c>
    </row>
    <row r="4779" spans="19:19" x14ac:dyDescent="0.3">
      <c r="S4779" s="60" t="e">
        <f>VLOOKUP(D4779,'ALL SITES DOWN'!D:D,1,0)</f>
        <v>#N/A</v>
      </c>
    </row>
    <row r="4780" spans="19:19" x14ac:dyDescent="0.3">
      <c r="S4780" s="60" t="e">
        <f>VLOOKUP(D4780,'ALL SITES DOWN'!D:D,1,0)</f>
        <v>#N/A</v>
      </c>
    </row>
    <row r="4781" spans="19:19" x14ac:dyDescent="0.3">
      <c r="S4781" s="60" t="e">
        <f>VLOOKUP(D4781,'ALL SITES DOWN'!D:D,1,0)</f>
        <v>#N/A</v>
      </c>
    </row>
    <row r="4782" spans="19:19" x14ac:dyDescent="0.3">
      <c r="S4782" s="60" t="e">
        <f>VLOOKUP(D4782,'ALL SITES DOWN'!D:D,1,0)</f>
        <v>#N/A</v>
      </c>
    </row>
    <row r="4783" spans="19:19" x14ac:dyDescent="0.3">
      <c r="S4783" s="60" t="e">
        <f>VLOOKUP(D4783,'ALL SITES DOWN'!D:D,1,0)</f>
        <v>#N/A</v>
      </c>
    </row>
    <row r="4784" spans="19:19" x14ac:dyDescent="0.3">
      <c r="S4784" s="60" t="e">
        <f>VLOOKUP(D4784,'ALL SITES DOWN'!D:D,1,0)</f>
        <v>#N/A</v>
      </c>
    </row>
    <row r="4785" spans="19:19" x14ac:dyDescent="0.3">
      <c r="S4785" s="60" t="e">
        <f>VLOOKUP(D4785,'ALL SITES DOWN'!D:D,1,0)</f>
        <v>#N/A</v>
      </c>
    </row>
    <row r="4786" spans="19:19" x14ac:dyDescent="0.3">
      <c r="S4786" s="60" t="e">
        <f>VLOOKUP(D4786,'ALL SITES DOWN'!D:D,1,0)</f>
        <v>#N/A</v>
      </c>
    </row>
    <row r="4787" spans="19:19" x14ac:dyDescent="0.3">
      <c r="S4787" s="60" t="e">
        <f>VLOOKUP(D4787,'ALL SITES DOWN'!D:D,1,0)</f>
        <v>#N/A</v>
      </c>
    </row>
    <row r="4788" spans="19:19" x14ac:dyDescent="0.3">
      <c r="S4788" s="60" t="e">
        <f>VLOOKUP(D4788,'ALL SITES DOWN'!D:D,1,0)</f>
        <v>#N/A</v>
      </c>
    </row>
    <row r="4789" spans="19:19" x14ac:dyDescent="0.3">
      <c r="S4789" s="60" t="e">
        <f>VLOOKUP(D4789,'ALL SITES DOWN'!D:D,1,0)</f>
        <v>#N/A</v>
      </c>
    </row>
    <row r="4790" spans="19:19" x14ac:dyDescent="0.3">
      <c r="S4790" s="60" t="e">
        <f>VLOOKUP(D4790,'ALL SITES DOWN'!D:D,1,0)</f>
        <v>#N/A</v>
      </c>
    </row>
    <row r="4791" spans="19:19" x14ac:dyDescent="0.3">
      <c r="S4791" s="60" t="e">
        <f>VLOOKUP(D4791,'ALL SITES DOWN'!D:D,1,0)</f>
        <v>#N/A</v>
      </c>
    </row>
    <row r="4792" spans="19:19" x14ac:dyDescent="0.3">
      <c r="S4792" s="60" t="e">
        <f>VLOOKUP(D4792,'ALL SITES DOWN'!D:D,1,0)</f>
        <v>#N/A</v>
      </c>
    </row>
    <row r="4793" spans="19:19" x14ac:dyDescent="0.3">
      <c r="S4793" s="60" t="e">
        <f>VLOOKUP(D4793,'ALL SITES DOWN'!D:D,1,0)</f>
        <v>#N/A</v>
      </c>
    </row>
    <row r="4794" spans="19:19" x14ac:dyDescent="0.3">
      <c r="S4794" s="60" t="e">
        <f>VLOOKUP(D4794,'ALL SITES DOWN'!D:D,1,0)</f>
        <v>#N/A</v>
      </c>
    </row>
    <row r="4795" spans="19:19" x14ac:dyDescent="0.3">
      <c r="S4795" s="60" t="e">
        <f>VLOOKUP(D4795,'ALL SITES DOWN'!D:D,1,0)</f>
        <v>#N/A</v>
      </c>
    </row>
    <row r="4796" spans="19:19" x14ac:dyDescent="0.3">
      <c r="S4796" s="60" t="e">
        <f>VLOOKUP(D4796,'ALL SITES DOWN'!D:D,1,0)</f>
        <v>#N/A</v>
      </c>
    </row>
    <row r="4797" spans="19:19" x14ac:dyDescent="0.3">
      <c r="S4797" s="60" t="e">
        <f>VLOOKUP(D4797,'ALL SITES DOWN'!D:D,1,0)</f>
        <v>#N/A</v>
      </c>
    </row>
    <row r="4798" spans="19:19" x14ac:dyDescent="0.3">
      <c r="S4798" s="60" t="e">
        <f>VLOOKUP(D4798,'ALL SITES DOWN'!D:D,1,0)</f>
        <v>#N/A</v>
      </c>
    </row>
    <row r="4799" spans="19:19" x14ac:dyDescent="0.3">
      <c r="S4799" s="60" t="e">
        <f>VLOOKUP(D4799,'ALL SITES DOWN'!D:D,1,0)</f>
        <v>#N/A</v>
      </c>
    </row>
    <row r="4800" spans="19:19" x14ac:dyDescent="0.3">
      <c r="S4800" s="60" t="e">
        <f>VLOOKUP(D4800,'ALL SITES DOWN'!D:D,1,0)</f>
        <v>#N/A</v>
      </c>
    </row>
    <row r="4801" spans="19:19" x14ac:dyDescent="0.3">
      <c r="S4801" s="60" t="e">
        <f>VLOOKUP(D4801,'ALL SITES DOWN'!D:D,1,0)</f>
        <v>#N/A</v>
      </c>
    </row>
    <row r="4802" spans="19:19" x14ac:dyDescent="0.3">
      <c r="S4802" s="60" t="e">
        <f>VLOOKUP(D4802,'ALL SITES DOWN'!D:D,1,0)</f>
        <v>#N/A</v>
      </c>
    </row>
    <row r="4803" spans="19:19" x14ac:dyDescent="0.3">
      <c r="S4803" s="60" t="e">
        <f>VLOOKUP(D4803,'ALL SITES DOWN'!D:D,1,0)</f>
        <v>#N/A</v>
      </c>
    </row>
    <row r="4804" spans="19:19" x14ac:dyDescent="0.3">
      <c r="S4804" s="60" t="e">
        <f>VLOOKUP(D4804,'ALL SITES DOWN'!D:D,1,0)</f>
        <v>#N/A</v>
      </c>
    </row>
    <row r="4805" spans="19:19" x14ac:dyDescent="0.3">
      <c r="S4805" s="60" t="e">
        <f>VLOOKUP(D4805,'ALL SITES DOWN'!D:D,1,0)</f>
        <v>#N/A</v>
      </c>
    </row>
    <row r="4806" spans="19:19" x14ac:dyDescent="0.3">
      <c r="S4806" s="60" t="e">
        <f>VLOOKUP(D4806,'ALL SITES DOWN'!D:D,1,0)</f>
        <v>#N/A</v>
      </c>
    </row>
    <row r="4807" spans="19:19" x14ac:dyDescent="0.3">
      <c r="S4807" s="60" t="e">
        <f>VLOOKUP(D4807,'ALL SITES DOWN'!D:D,1,0)</f>
        <v>#N/A</v>
      </c>
    </row>
    <row r="4808" spans="19:19" x14ac:dyDescent="0.3">
      <c r="S4808" s="60" t="e">
        <f>VLOOKUP(D4808,'ALL SITES DOWN'!D:D,1,0)</f>
        <v>#N/A</v>
      </c>
    </row>
    <row r="4809" spans="19:19" x14ac:dyDescent="0.3">
      <c r="S4809" s="60" t="e">
        <f>VLOOKUP(D4809,'ALL SITES DOWN'!D:D,1,0)</f>
        <v>#N/A</v>
      </c>
    </row>
    <row r="4810" spans="19:19" x14ac:dyDescent="0.3">
      <c r="S4810" s="60" t="e">
        <f>VLOOKUP(D4810,'ALL SITES DOWN'!D:D,1,0)</f>
        <v>#N/A</v>
      </c>
    </row>
    <row r="4811" spans="19:19" x14ac:dyDescent="0.3">
      <c r="S4811" s="60" t="e">
        <f>VLOOKUP(D4811,'ALL SITES DOWN'!D:D,1,0)</f>
        <v>#N/A</v>
      </c>
    </row>
    <row r="4812" spans="19:19" x14ac:dyDescent="0.3">
      <c r="S4812" s="60" t="e">
        <f>VLOOKUP(D4812,'ALL SITES DOWN'!D:D,1,0)</f>
        <v>#N/A</v>
      </c>
    </row>
    <row r="4813" spans="19:19" x14ac:dyDescent="0.3">
      <c r="S4813" s="60" t="e">
        <f>VLOOKUP(D4813,'ALL SITES DOWN'!D:D,1,0)</f>
        <v>#N/A</v>
      </c>
    </row>
    <row r="4814" spans="19:19" x14ac:dyDescent="0.3">
      <c r="S4814" s="60" t="e">
        <f>VLOOKUP(D4814,'ALL SITES DOWN'!D:D,1,0)</f>
        <v>#N/A</v>
      </c>
    </row>
    <row r="4815" spans="19:19" x14ac:dyDescent="0.3">
      <c r="S4815" s="60" t="e">
        <f>VLOOKUP(D4815,'ALL SITES DOWN'!D:D,1,0)</f>
        <v>#N/A</v>
      </c>
    </row>
    <row r="4816" spans="19:19" x14ac:dyDescent="0.3">
      <c r="S4816" s="60" t="e">
        <f>VLOOKUP(D4816,'ALL SITES DOWN'!D:D,1,0)</f>
        <v>#N/A</v>
      </c>
    </row>
    <row r="4817" spans="19:19" x14ac:dyDescent="0.3">
      <c r="S4817" s="60" t="e">
        <f>VLOOKUP(D4817,'ALL SITES DOWN'!D:D,1,0)</f>
        <v>#N/A</v>
      </c>
    </row>
    <row r="4818" spans="19:19" x14ac:dyDescent="0.3">
      <c r="S4818" s="60" t="e">
        <f>VLOOKUP(D4818,'ALL SITES DOWN'!D:D,1,0)</f>
        <v>#N/A</v>
      </c>
    </row>
    <row r="4819" spans="19:19" x14ac:dyDescent="0.3">
      <c r="S4819" s="60" t="e">
        <f>VLOOKUP(D4819,'ALL SITES DOWN'!D:D,1,0)</f>
        <v>#N/A</v>
      </c>
    </row>
    <row r="4820" spans="19:19" x14ac:dyDescent="0.3">
      <c r="S4820" s="60" t="e">
        <f>VLOOKUP(D4820,'ALL SITES DOWN'!D:D,1,0)</f>
        <v>#N/A</v>
      </c>
    </row>
    <row r="4821" spans="19:19" x14ac:dyDescent="0.3">
      <c r="S4821" s="60" t="e">
        <f>VLOOKUP(D4821,'ALL SITES DOWN'!D:D,1,0)</f>
        <v>#N/A</v>
      </c>
    </row>
    <row r="4822" spans="19:19" x14ac:dyDescent="0.3">
      <c r="S4822" s="60" t="e">
        <f>VLOOKUP(D4822,'ALL SITES DOWN'!D:D,1,0)</f>
        <v>#N/A</v>
      </c>
    </row>
    <row r="4823" spans="19:19" x14ac:dyDescent="0.3">
      <c r="S4823" s="60" t="e">
        <f>VLOOKUP(D4823,'ALL SITES DOWN'!D:D,1,0)</f>
        <v>#N/A</v>
      </c>
    </row>
    <row r="4824" spans="19:19" x14ac:dyDescent="0.3">
      <c r="S4824" s="60" t="e">
        <f>VLOOKUP(D4824,'ALL SITES DOWN'!D:D,1,0)</f>
        <v>#N/A</v>
      </c>
    </row>
    <row r="4825" spans="19:19" x14ac:dyDescent="0.3">
      <c r="S4825" s="60" t="e">
        <f>VLOOKUP(D4825,'ALL SITES DOWN'!D:D,1,0)</f>
        <v>#N/A</v>
      </c>
    </row>
    <row r="4826" spans="19:19" x14ac:dyDescent="0.3">
      <c r="S4826" s="60" t="e">
        <f>VLOOKUP(D4826,'ALL SITES DOWN'!D:D,1,0)</f>
        <v>#N/A</v>
      </c>
    </row>
    <row r="4827" spans="19:19" x14ac:dyDescent="0.3">
      <c r="S4827" s="60" t="e">
        <f>VLOOKUP(D4827,'ALL SITES DOWN'!D:D,1,0)</f>
        <v>#N/A</v>
      </c>
    </row>
    <row r="4828" spans="19:19" x14ac:dyDescent="0.3">
      <c r="S4828" s="60" t="e">
        <f>VLOOKUP(D4828,'ALL SITES DOWN'!D:D,1,0)</f>
        <v>#N/A</v>
      </c>
    </row>
    <row r="4829" spans="19:19" x14ac:dyDescent="0.3">
      <c r="S4829" s="60" t="e">
        <f>VLOOKUP(D4829,'ALL SITES DOWN'!D:D,1,0)</f>
        <v>#N/A</v>
      </c>
    </row>
    <row r="4830" spans="19:19" x14ac:dyDescent="0.3">
      <c r="S4830" s="60" t="e">
        <f>VLOOKUP(D4830,'ALL SITES DOWN'!D:D,1,0)</f>
        <v>#N/A</v>
      </c>
    </row>
    <row r="4831" spans="19:19" x14ac:dyDescent="0.3">
      <c r="S4831" s="60" t="e">
        <f>VLOOKUP(D4831,'ALL SITES DOWN'!D:D,1,0)</f>
        <v>#N/A</v>
      </c>
    </row>
    <row r="4832" spans="19:19" x14ac:dyDescent="0.3">
      <c r="S4832" s="60" t="e">
        <f>VLOOKUP(D4832,'ALL SITES DOWN'!D:D,1,0)</f>
        <v>#N/A</v>
      </c>
    </row>
    <row r="4833" spans="19:19" x14ac:dyDescent="0.3">
      <c r="S4833" s="60" t="e">
        <f>VLOOKUP(D4833,'ALL SITES DOWN'!D:D,1,0)</f>
        <v>#N/A</v>
      </c>
    </row>
    <row r="4834" spans="19:19" x14ac:dyDescent="0.3">
      <c r="S4834" s="60" t="e">
        <f>VLOOKUP(D4834,'ALL SITES DOWN'!D:D,1,0)</f>
        <v>#N/A</v>
      </c>
    </row>
    <row r="4835" spans="19:19" x14ac:dyDescent="0.3">
      <c r="S4835" s="60" t="e">
        <f>VLOOKUP(D4835,'ALL SITES DOWN'!D:D,1,0)</f>
        <v>#N/A</v>
      </c>
    </row>
    <row r="4836" spans="19:19" x14ac:dyDescent="0.3">
      <c r="S4836" s="60" t="e">
        <f>VLOOKUP(D4836,'ALL SITES DOWN'!D:D,1,0)</f>
        <v>#N/A</v>
      </c>
    </row>
    <row r="4837" spans="19:19" x14ac:dyDescent="0.3">
      <c r="S4837" s="60" t="e">
        <f>VLOOKUP(D4837,'ALL SITES DOWN'!D:D,1,0)</f>
        <v>#N/A</v>
      </c>
    </row>
    <row r="4838" spans="19:19" x14ac:dyDescent="0.3">
      <c r="S4838" s="60" t="e">
        <f>VLOOKUP(D4838,'ALL SITES DOWN'!D:D,1,0)</f>
        <v>#N/A</v>
      </c>
    </row>
    <row r="4839" spans="19:19" x14ac:dyDescent="0.3">
      <c r="S4839" s="60" t="e">
        <f>VLOOKUP(D4839,'ALL SITES DOWN'!D:D,1,0)</f>
        <v>#N/A</v>
      </c>
    </row>
    <row r="4840" spans="19:19" x14ac:dyDescent="0.3">
      <c r="S4840" s="60" t="e">
        <f>VLOOKUP(D4840,'ALL SITES DOWN'!D:D,1,0)</f>
        <v>#N/A</v>
      </c>
    </row>
    <row r="4841" spans="19:19" x14ac:dyDescent="0.3">
      <c r="S4841" s="60" t="e">
        <f>VLOOKUP(D4841,'ALL SITES DOWN'!D:D,1,0)</f>
        <v>#N/A</v>
      </c>
    </row>
    <row r="4842" spans="19:19" x14ac:dyDescent="0.3">
      <c r="S4842" s="60" t="e">
        <f>VLOOKUP(D4842,'ALL SITES DOWN'!D:D,1,0)</f>
        <v>#N/A</v>
      </c>
    </row>
    <row r="4843" spans="19:19" x14ac:dyDescent="0.3">
      <c r="S4843" s="60" t="e">
        <f>VLOOKUP(D4843,'ALL SITES DOWN'!D:D,1,0)</f>
        <v>#N/A</v>
      </c>
    </row>
    <row r="4844" spans="19:19" x14ac:dyDescent="0.3">
      <c r="S4844" s="60" t="e">
        <f>VLOOKUP(D4844,'ALL SITES DOWN'!D:D,1,0)</f>
        <v>#N/A</v>
      </c>
    </row>
    <row r="4845" spans="19:19" x14ac:dyDescent="0.3">
      <c r="S4845" s="60" t="e">
        <f>VLOOKUP(D4845,'ALL SITES DOWN'!D:D,1,0)</f>
        <v>#N/A</v>
      </c>
    </row>
    <row r="4846" spans="19:19" x14ac:dyDescent="0.3">
      <c r="S4846" s="60" t="e">
        <f>VLOOKUP(D4846,'ALL SITES DOWN'!D:D,1,0)</f>
        <v>#N/A</v>
      </c>
    </row>
    <row r="4847" spans="19:19" x14ac:dyDescent="0.3">
      <c r="S4847" s="60" t="e">
        <f>VLOOKUP(D4847,'ALL SITES DOWN'!D:D,1,0)</f>
        <v>#N/A</v>
      </c>
    </row>
    <row r="4848" spans="19:19" x14ac:dyDescent="0.3">
      <c r="S4848" s="60" t="e">
        <f>VLOOKUP(D4848,'ALL SITES DOWN'!D:D,1,0)</f>
        <v>#N/A</v>
      </c>
    </row>
    <row r="4849" spans="19:19" x14ac:dyDescent="0.3">
      <c r="S4849" s="60" t="e">
        <f>VLOOKUP(D4849,'ALL SITES DOWN'!D:D,1,0)</f>
        <v>#N/A</v>
      </c>
    </row>
    <row r="4850" spans="19:19" x14ac:dyDescent="0.3">
      <c r="S4850" s="60" t="e">
        <f>VLOOKUP(D4850,'ALL SITES DOWN'!D:D,1,0)</f>
        <v>#N/A</v>
      </c>
    </row>
    <row r="4851" spans="19:19" x14ac:dyDescent="0.3">
      <c r="S4851" s="60" t="e">
        <f>VLOOKUP(D4851,'ALL SITES DOWN'!D:D,1,0)</f>
        <v>#N/A</v>
      </c>
    </row>
    <row r="4852" spans="19:19" x14ac:dyDescent="0.3">
      <c r="S4852" s="60" t="e">
        <f>VLOOKUP(D4852,'ALL SITES DOWN'!D:D,1,0)</f>
        <v>#N/A</v>
      </c>
    </row>
    <row r="4853" spans="19:19" x14ac:dyDescent="0.3">
      <c r="S4853" s="60" t="e">
        <f>VLOOKUP(D4853,'ALL SITES DOWN'!D:D,1,0)</f>
        <v>#N/A</v>
      </c>
    </row>
    <row r="4854" spans="19:19" x14ac:dyDescent="0.3">
      <c r="S4854" s="60" t="e">
        <f>VLOOKUP(D4854,'ALL SITES DOWN'!D:D,1,0)</f>
        <v>#N/A</v>
      </c>
    </row>
    <row r="4855" spans="19:19" x14ac:dyDescent="0.3">
      <c r="S4855" s="60" t="e">
        <f>VLOOKUP(D4855,'ALL SITES DOWN'!D:D,1,0)</f>
        <v>#N/A</v>
      </c>
    </row>
    <row r="4856" spans="19:19" x14ac:dyDescent="0.3">
      <c r="S4856" s="60" t="e">
        <f>VLOOKUP(D4856,'ALL SITES DOWN'!D:D,1,0)</f>
        <v>#N/A</v>
      </c>
    </row>
    <row r="4857" spans="19:19" x14ac:dyDescent="0.3">
      <c r="S4857" s="60" t="e">
        <f>VLOOKUP(D4857,'ALL SITES DOWN'!D:D,1,0)</f>
        <v>#N/A</v>
      </c>
    </row>
    <row r="4858" spans="19:19" x14ac:dyDescent="0.3">
      <c r="S4858" s="60" t="e">
        <f>VLOOKUP(D4858,'ALL SITES DOWN'!D:D,1,0)</f>
        <v>#N/A</v>
      </c>
    </row>
    <row r="4859" spans="19:19" x14ac:dyDescent="0.3">
      <c r="S4859" s="60" t="e">
        <f>VLOOKUP(D4859,'ALL SITES DOWN'!D:D,1,0)</f>
        <v>#N/A</v>
      </c>
    </row>
    <row r="4860" spans="19:19" x14ac:dyDescent="0.3">
      <c r="S4860" s="60" t="e">
        <f>VLOOKUP(D4860,'ALL SITES DOWN'!D:D,1,0)</f>
        <v>#N/A</v>
      </c>
    </row>
    <row r="4861" spans="19:19" x14ac:dyDescent="0.3">
      <c r="S4861" s="60" t="e">
        <f>VLOOKUP(D4861,'ALL SITES DOWN'!D:D,1,0)</f>
        <v>#N/A</v>
      </c>
    </row>
    <row r="4862" spans="19:19" x14ac:dyDescent="0.3">
      <c r="S4862" s="60" t="e">
        <f>VLOOKUP(D4862,'ALL SITES DOWN'!D:D,1,0)</f>
        <v>#N/A</v>
      </c>
    </row>
    <row r="4863" spans="19:19" x14ac:dyDescent="0.3">
      <c r="S4863" s="60" t="e">
        <f>VLOOKUP(D4863,'ALL SITES DOWN'!D:D,1,0)</f>
        <v>#N/A</v>
      </c>
    </row>
    <row r="4864" spans="19:19" x14ac:dyDescent="0.3">
      <c r="S4864" s="60" t="e">
        <f>VLOOKUP(D4864,'ALL SITES DOWN'!D:D,1,0)</f>
        <v>#N/A</v>
      </c>
    </row>
    <row r="4865" spans="19:19" x14ac:dyDescent="0.3">
      <c r="S4865" s="60" t="e">
        <f>VLOOKUP(D4865,'ALL SITES DOWN'!D:D,1,0)</f>
        <v>#N/A</v>
      </c>
    </row>
    <row r="4866" spans="19:19" x14ac:dyDescent="0.3">
      <c r="S4866" s="60" t="e">
        <f>VLOOKUP(D4866,'ALL SITES DOWN'!D:D,1,0)</f>
        <v>#N/A</v>
      </c>
    </row>
    <row r="4867" spans="19:19" x14ac:dyDescent="0.3">
      <c r="S4867" s="60" t="e">
        <f>VLOOKUP(D4867,'ALL SITES DOWN'!D:D,1,0)</f>
        <v>#N/A</v>
      </c>
    </row>
    <row r="4868" spans="19:19" x14ac:dyDescent="0.3">
      <c r="S4868" s="60" t="e">
        <f>VLOOKUP(D4868,'ALL SITES DOWN'!D:D,1,0)</f>
        <v>#N/A</v>
      </c>
    </row>
    <row r="4869" spans="19:19" x14ac:dyDescent="0.3">
      <c r="S4869" s="60" t="e">
        <f>VLOOKUP(D4869,'ALL SITES DOWN'!D:D,1,0)</f>
        <v>#N/A</v>
      </c>
    </row>
    <row r="4870" spans="19:19" x14ac:dyDescent="0.3">
      <c r="S4870" s="60" t="e">
        <f>VLOOKUP(D4870,'ALL SITES DOWN'!D:D,1,0)</f>
        <v>#N/A</v>
      </c>
    </row>
    <row r="4871" spans="19:19" x14ac:dyDescent="0.3">
      <c r="S4871" s="60" t="e">
        <f>VLOOKUP(D4871,'ALL SITES DOWN'!D:D,1,0)</f>
        <v>#N/A</v>
      </c>
    </row>
    <row r="4872" spans="19:19" x14ac:dyDescent="0.3">
      <c r="S4872" s="60" t="e">
        <f>VLOOKUP(D4872,'ALL SITES DOWN'!D:D,1,0)</f>
        <v>#N/A</v>
      </c>
    </row>
    <row r="4873" spans="19:19" x14ac:dyDescent="0.3">
      <c r="S4873" s="60" t="e">
        <f>VLOOKUP(D4873,'ALL SITES DOWN'!D:D,1,0)</f>
        <v>#N/A</v>
      </c>
    </row>
    <row r="4874" spans="19:19" x14ac:dyDescent="0.3">
      <c r="S4874" s="60" t="e">
        <f>VLOOKUP(D4874,'ALL SITES DOWN'!D:D,1,0)</f>
        <v>#N/A</v>
      </c>
    </row>
    <row r="4875" spans="19:19" x14ac:dyDescent="0.3">
      <c r="S4875" s="60" t="e">
        <f>VLOOKUP(D4875,'ALL SITES DOWN'!D:D,1,0)</f>
        <v>#N/A</v>
      </c>
    </row>
    <row r="4876" spans="19:19" x14ac:dyDescent="0.3">
      <c r="S4876" s="60" t="e">
        <f>VLOOKUP(D4876,'ALL SITES DOWN'!D:D,1,0)</f>
        <v>#N/A</v>
      </c>
    </row>
    <row r="4877" spans="19:19" x14ac:dyDescent="0.3">
      <c r="S4877" s="60" t="e">
        <f>VLOOKUP(D4877,'ALL SITES DOWN'!D:D,1,0)</f>
        <v>#N/A</v>
      </c>
    </row>
    <row r="4878" spans="19:19" x14ac:dyDescent="0.3">
      <c r="S4878" s="60" t="e">
        <f>VLOOKUP(D4878,'ALL SITES DOWN'!D:D,1,0)</f>
        <v>#N/A</v>
      </c>
    </row>
    <row r="4879" spans="19:19" x14ac:dyDescent="0.3">
      <c r="S4879" s="60" t="e">
        <f>VLOOKUP(D4879,'ALL SITES DOWN'!D:D,1,0)</f>
        <v>#N/A</v>
      </c>
    </row>
    <row r="4880" spans="19:19" x14ac:dyDescent="0.3">
      <c r="S4880" s="60" t="e">
        <f>VLOOKUP(D4880,'ALL SITES DOWN'!D:D,1,0)</f>
        <v>#N/A</v>
      </c>
    </row>
    <row r="4881" spans="19:19" x14ac:dyDescent="0.3">
      <c r="S4881" s="60" t="e">
        <f>VLOOKUP(D4881,'ALL SITES DOWN'!D:D,1,0)</f>
        <v>#N/A</v>
      </c>
    </row>
    <row r="4882" spans="19:19" x14ac:dyDescent="0.3">
      <c r="S4882" s="60" t="e">
        <f>VLOOKUP(D4882,'ALL SITES DOWN'!D:D,1,0)</f>
        <v>#N/A</v>
      </c>
    </row>
    <row r="4883" spans="19:19" x14ac:dyDescent="0.3">
      <c r="S4883" s="60" t="e">
        <f>VLOOKUP(D4883,'ALL SITES DOWN'!D:D,1,0)</f>
        <v>#N/A</v>
      </c>
    </row>
    <row r="4884" spans="19:19" x14ac:dyDescent="0.3">
      <c r="S4884" s="60" t="e">
        <f>VLOOKUP(D4884,'ALL SITES DOWN'!D:D,1,0)</f>
        <v>#N/A</v>
      </c>
    </row>
    <row r="4885" spans="19:19" x14ac:dyDescent="0.3">
      <c r="S4885" s="60" t="e">
        <f>VLOOKUP(D4885,'ALL SITES DOWN'!D:D,1,0)</f>
        <v>#N/A</v>
      </c>
    </row>
    <row r="4886" spans="19:19" x14ac:dyDescent="0.3">
      <c r="S4886" s="60" t="e">
        <f>VLOOKUP(D4886,'ALL SITES DOWN'!D:D,1,0)</f>
        <v>#N/A</v>
      </c>
    </row>
    <row r="4887" spans="19:19" x14ac:dyDescent="0.3">
      <c r="S4887" s="60" t="e">
        <f>VLOOKUP(D4887,'ALL SITES DOWN'!D:D,1,0)</f>
        <v>#N/A</v>
      </c>
    </row>
    <row r="4888" spans="19:19" x14ac:dyDescent="0.3">
      <c r="S4888" s="60" t="e">
        <f>VLOOKUP(D4888,'ALL SITES DOWN'!D:D,1,0)</f>
        <v>#N/A</v>
      </c>
    </row>
    <row r="4889" spans="19:19" x14ac:dyDescent="0.3">
      <c r="S4889" s="60" t="e">
        <f>VLOOKUP(D4889,'ALL SITES DOWN'!D:D,1,0)</f>
        <v>#N/A</v>
      </c>
    </row>
    <row r="4890" spans="19:19" x14ac:dyDescent="0.3">
      <c r="S4890" s="60" t="e">
        <f>VLOOKUP(D4890,'ALL SITES DOWN'!D:D,1,0)</f>
        <v>#N/A</v>
      </c>
    </row>
    <row r="4891" spans="19:19" x14ac:dyDescent="0.3">
      <c r="S4891" s="60" t="e">
        <f>VLOOKUP(D4891,'ALL SITES DOWN'!D:D,1,0)</f>
        <v>#N/A</v>
      </c>
    </row>
    <row r="4892" spans="19:19" x14ac:dyDescent="0.3">
      <c r="S4892" s="60" t="e">
        <f>VLOOKUP(D4892,'ALL SITES DOWN'!D:D,1,0)</f>
        <v>#N/A</v>
      </c>
    </row>
    <row r="4893" spans="19:19" x14ac:dyDescent="0.3">
      <c r="S4893" s="60" t="e">
        <f>VLOOKUP(D4893,'ALL SITES DOWN'!D:D,1,0)</f>
        <v>#N/A</v>
      </c>
    </row>
    <row r="4894" spans="19:19" x14ac:dyDescent="0.3">
      <c r="S4894" s="60" t="e">
        <f>VLOOKUP(D4894,'ALL SITES DOWN'!D:D,1,0)</f>
        <v>#N/A</v>
      </c>
    </row>
    <row r="4895" spans="19:19" x14ac:dyDescent="0.3">
      <c r="S4895" s="60" t="e">
        <f>VLOOKUP(D4895,'ALL SITES DOWN'!D:D,1,0)</f>
        <v>#N/A</v>
      </c>
    </row>
    <row r="4896" spans="19:19" x14ac:dyDescent="0.3">
      <c r="S4896" s="60" t="e">
        <f>VLOOKUP(D4896,'ALL SITES DOWN'!D:D,1,0)</f>
        <v>#N/A</v>
      </c>
    </row>
    <row r="4897" spans="19:19" x14ac:dyDescent="0.3">
      <c r="S4897" s="60" t="e">
        <f>VLOOKUP(D4897,'ALL SITES DOWN'!D:D,1,0)</f>
        <v>#N/A</v>
      </c>
    </row>
    <row r="4898" spans="19:19" x14ac:dyDescent="0.3">
      <c r="S4898" s="60" t="e">
        <f>VLOOKUP(D4898,'ALL SITES DOWN'!D:D,1,0)</f>
        <v>#N/A</v>
      </c>
    </row>
    <row r="4899" spans="19:19" x14ac:dyDescent="0.3">
      <c r="S4899" s="60" t="e">
        <f>VLOOKUP(D4899,'ALL SITES DOWN'!D:D,1,0)</f>
        <v>#N/A</v>
      </c>
    </row>
    <row r="4900" spans="19:19" x14ac:dyDescent="0.3">
      <c r="S4900" s="60" t="e">
        <f>VLOOKUP(D4900,'ALL SITES DOWN'!D:D,1,0)</f>
        <v>#N/A</v>
      </c>
    </row>
    <row r="4901" spans="19:19" x14ac:dyDescent="0.3">
      <c r="S4901" s="60" t="e">
        <f>VLOOKUP(D4901,'ALL SITES DOWN'!D:D,1,0)</f>
        <v>#N/A</v>
      </c>
    </row>
    <row r="4902" spans="19:19" x14ac:dyDescent="0.3">
      <c r="S4902" s="60" t="e">
        <f>VLOOKUP(D4902,'ALL SITES DOWN'!D:D,1,0)</f>
        <v>#N/A</v>
      </c>
    </row>
    <row r="4903" spans="19:19" x14ac:dyDescent="0.3">
      <c r="S4903" s="60" t="e">
        <f>VLOOKUP(D4903,'ALL SITES DOWN'!D:D,1,0)</f>
        <v>#N/A</v>
      </c>
    </row>
    <row r="4904" spans="19:19" x14ac:dyDescent="0.3">
      <c r="S4904" s="60" t="e">
        <f>VLOOKUP(D4904,'ALL SITES DOWN'!D:D,1,0)</f>
        <v>#N/A</v>
      </c>
    </row>
    <row r="4905" spans="19:19" x14ac:dyDescent="0.3">
      <c r="S4905" s="60" t="e">
        <f>VLOOKUP(D4905,'ALL SITES DOWN'!D:D,1,0)</f>
        <v>#N/A</v>
      </c>
    </row>
    <row r="4906" spans="19:19" x14ac:dyDescent="0.3">
      <c r="S4906" s="60" t="e">
        <f>VLOOKUP(D4906,'ALL SITES DOWN'!D:D,1,0)</f>
        <v>#N/A</v>
      </c>
    </row>
    <row r="4907" spans="19:19" x14ac:dyDescent="0.3">
      <c r="S4907" s="60" t="e">
        <f>VLOOKUP(D4907,'ALL SITES DOWN'!D:D,1,0)</f>
        <v>#N/A</v>
      </c>
    </row>
    <row r="4908" spans="19:19" x14ac:dyDescent="0.3">
      <c r="S4908" s="60" t="e">
        <f>VLOOKUP(D4908,'ALL SITES DOWN'!D:D,1,0)</f>
        <v>#N/A</v>
      </c>
    </row>
    <row r="4909" spans="19:19" x14ac:dyDescent="0.3">
      <c r="S4909" s="60" t="e">
        <f>VLOOKUP(D4909,'ALL SITES DOWN'!D:D,1,0)</f>
        <v>#N/A</v>
      </c>
    </row>
    <row r="4910" spans="19:19" x14ac:dyDescent="0.3">
      <c r="S4910" s="60" t="e">
        <f>VLOOKUP(D4910,'ALL SITES DOWN'!D:D,1,0)</f>
        <v>#N/A</v>
      </c>
    </row>
    <row r="4911" spans="19:19" x14ac:dyDescent="0.3">
      <c r="S4911" s="60" t="e">
        <f>VLOOKUP(D4911,'ALL SITES DOWN'!D:D,1,0)</f>
        <v>#N/A</v>
      </c>
    </row>
    <row r="4912" spans="19:19" x14ac:dyDescent="0.3">
      <c r="S4912" s="60" t="e">
        <f>VLOOKUP(D4912,'ALL SITES DOWN'!D:D,1,0)</f>
        <v>#N/A</v>
      </c>
    </row>
    <row r="4913" spans="19:19" x14ac:dyDescent="0.3">
      <c r="S4913" s="60" t="e">
        <f>VLOOKUP(D4913,'ALL SITES DOWN'!D:D,1,0)</f>
        <v>#N/A</v>
      </c>
    </row>
    <row r="4914" spans="19:19" x14ac:dyDescent="0.3">
      <c r="S4914" s="60" t="e">
        <f>VLOOKUP(D4914,'ALL SITES DOWN'!D:D,1,0)</f>
        <v>#N/A</v>
      </c>
    </row>
    <row r="4915" spans="19:19" x14ac:dyDescent="0.3">
      <c r="S4915" s="60" t="e">
        <f>VLOOKUP(D4915,'ALL SITES DOWN'!D:D,1,0)</f>
        <v>#N/A</v>
      </c>
    </row>
    <row r="4916" spans="19:19" x14ac:dyDescent="0.3">
      <c r="S4916" s="60" t="e">
        <f>VLOOKUP(D4916,'ALL SITES DOWN'!D:D,1,0)</f>
        <v>#N/A</v>
      </c>
    </row>
    <row r="4917" spans="19:19" x14ac:dyDescent="0.3">
      <c r="S4917" s="60" t="e">
        <f>VLOOKUP(D4917,'ALL SITES DOWN'!D:D,1,0)</f>
        <v>#N/A</v>
      </c>
    </row>
    <row r="4918" spans="19:19" x14ac:dyDescent="0.3">
      <c r="S4918" s="60" t="e">
        <f>VLOOKUP(D4918,'ALL SITES DOWN'!D:D,1,0)</f>
        <v>#N/A</v>
      </c>
    </row>
    <row r="4919" spans="19:19" x14ac:dyDescent="0.3">
      <c r="S4919" s="60" t="e">
        <f>VLOOKUP(D4919,'ALL SITES DOWN'!D:D,1,0)</f>
        <v>#N/A</v>
      </c>
    </row>
    <row r="4920" spans="19:19" x14ac:dyDescent="0.3">
      <c r="S4920" s="60" t="e">
        <f>VLOOKUP(D4920,'ALL SITES DOWN'!D:D,1,0)</f>
        <v>#N/A</v>
      </c>
    </row>
    <row r="4921" spans="19:19" x14ac:dyDescent="0.3">
      <c r="S4921" s="60" t="e">
        <f>VLOOKUP(D4921,'ALL SITES DOWN'!D:D,1,0)</f>
        <v>#N/A</v>
      </c>
    </row>
    <row r="4922" spans="19:19" x14ac:dyDescent="0.3">
      <c r="S4922" s="60" t="e">
        <f>VLOOKUP(D4922,'ALL SITES DOWN'!D:D,1,0)</f>
        <v>#N/A</v>
      </c>
    </row>
    <row r="4923" spans="19:19" x14ac:dyDescent="0.3">
      <c r="S4923" s="60" t="e">
        <f>VLOOKUP(D4923,'ALL SITES DOWN'!D:D,1,0)</f>
        <v>#N/A</v>
      </c>
    </row>
    <row r="4924" spans="19:19" x14ac:dyDescent="0.3">
      <c r="S4924" s="60" t="e">
        <f>VLOOKUP(D4924,'ALL SITES DOWN'!D:D,1,0)</f>
        <v>#N/A</v>
      </c>
    </row>
    <row r="4925" spans="19:19" x14ac:dyDescent="0.3">
      <c r="S4925" s="60" t="e">
        <f>VLOOKUP(D4925,'ALL SITES DOWN'!D:D,1,0)</f>
        <v>#N/A</v>
      </c>
    </row>
    <row r="4926" spans="19:19" x14ac:dyDescent="0.3">
      <c r="S4926" s="60" t="e">
        <f>VLOOKUP(D4926,'ALL SITES DOWN'!D:D,1,0)</f>
        <v>#N/A</v>
      </c>
    </row>
    <row r="4927" spans="19:19" x14ac:dyDescent="0.3">
      <c r="S4927" s="60" t="e">
        <f>VLOOKUP(D4927,'ALL SITES DOWN'!D:D,1,0)</f>
        <v>#N/A</v>
      </c>
    </row>
    <row r="4928" spans="19:19" x14ac:dyDescent="0.3">
      <c r="S4928" s="60" t="e">
        <f>VLOOKUP(D4928,'ALL SITES DOWN'!D:D,1,0)</f>
        <v>#N/A</v>
      </c>
    </row>
    <row r="4929" spans="19:19" x14ac:dyDescent="0.3">
      <c r="S4929" s="60" t="e">
        <f>VLOOKUP(D4929,'ALL SITES DOWN'!D:D,1,0)</f>
        <v>#N/A</v>
      </c>
    </row>
    <row r="4930" spans="19:19" x14ac:dyDescent="0.3">
      <c r="S4930" s="60" t="e">
        <f>VLOOKUP(D4930,'ALL SITES DOWN'!D:D,1,0)</f>
        <v>#N/A</v>
      </c>
    </row>
    <row r="4931" spans="19:19" x14ac:dyDescent="0.3">
      <c r="S4931" s="60" t="e">
        <f>VLOOKUP(D4931,'ALL SITES DOWN'!D:D,1,0)</f>
        <v>#N/A</v>
      </c>
    </row>
    <row r="4932" spans="19:19" x14ac:dyDescent="0.3">
      <c r="S4932" s="60" t="e">
        <f>VLOOKUP(D4932,'ALL SITES DOWN'!D:D,1,0)</f>
        <v>#N/A</v>
      </c>
    </row>
    <row r="4933" spans="19:19" x14ac:dyDescent="0.3">
      <c r="S4933" s="60" t="e">
        <f>VLOOKUP(D4933,'ALL SITES DOWN'!D:D,1,0)</f>
        <v>#N/A</v>
      </c>
    </row>
    <row r="4934" spans="19:19" x14ac:dyDescent="0.3">
      <c r="S4934" s="60" t="e">
        <f>VLOOKUP(D4934,'ALL SITES DOWN'!D:D,1,0)</f>
        <v>#N/A</v>
      </c>
    </row>
    <row r="4935" spans="19:19" x14ac:dyDescent="0.3">
      <c r="S4935" s="60" t="e">
        <f>VLOOKUP(D4935,'ALL SITES DOWN'!D:D,1,0)</f>
        <v>#N/A</v>
      </c>
    </row>
    <row r="4936" spans="19:19" x14ac:dyDescent="0.3">
      <c r="S4936" s="60" t="e">
        <f>VLOOKUP(D4936,'ALL SITES DOWN'!D:D,1,0)</f>
        <v>#N/A</v>
      </c>
    </row>
    <row r="4937" spans="19:19" x14ac:dyDescent="0.3">
      <c r="S4937" s="60" t="e">
        <f>VLOOKUP(D4937,'ALL SITES DOWN'!D:D,1,0)</f>
        <v>#N/A</v>
      </c>
    </row>
    <row r="4938" spans="19:19" x14ac:dyDescent="0.3">
      <c r="S4938" s="60" t="e">
        <f>VLOOKUP(D4938,'ALL SITES DOWN'!D:D,1,0)</f>
        <v>#N/A</v>
      </c>
    </row>
    <row r="4939" spans="19:19" x14ac:dyDescent="0.3">
      <c r="S4939" s="60" t="e">
        <f>VLOOKUP(D4939,'ALL SITES DOWN'!D:D,1,0)</f>
        <v>#N/A</v>
      </c>
    </row>
    <row r="4940" spans="19:19" x14ac:dyDescent="0.3">
      <c r="S4940" s="60" t="e">
        <f>VLOOKUP(D4940,'ALL SITES DOWN'!D:D,1,0)</f>
        <v>#N/A</v>
      </c>
    </row>
    <row r="4941" spans="19:19" x14ac:dyDescent="0.3">
      <c r="S4941" s="60" t="e">
        <f>VLOOKUP(D4941,'ALL SITES DOWN'!D:D,1,0)</f>
        <v>#N/A</v>
      </c>
    </row>
    <row r="4942" spans="19:19" x14ac:dyDescent="0.3">
      <c r="S4942" s="60" t="e">
        <f>VLOOKUP(D4942,'ALL SITES DOWN'!D:D,1,0)</f>
        <v>#N/A</v>
      </c>
    </row>
    <row r="4943" spans="19:19" x14ac:dyDescent="0.3">
      <c r="S4943" s="60" t="e">
        <f>VLOOKUP(D4943,'ALL SITES DOWN'!D:D,1,0)</f>
        <v>#N/A</v>
      </c>
    </row>
    <row r="4944" spans="19:19" x14ac:dyDescent="0.3">
      <c r="S4944" s="60" t="e">
        <f>VLOOKUP(D4944,'ALL SITES DOWN'!D:D,1,0)</f>
        <v>#N/A</v>
      </c>
    </row>
    <row r="4945" spans="19:19" x14ac:dyDescent="0.3">
      <c r="S4945" s="60" t="e">
        <f>VLOOKUP(D4945,'ALL SITES DOWN'!D:D,1,0)</f>
        <v>#N/A</v>
      </c>
    </row>
    <row r="4946" spans="19:19" x14ac:dyDescent="0.3">
      <c r="S4946" s="60" t="e">
        <f>VLOOKUP(D4946,'ALL SITES DOWN'!D:D,1,0)</f>
        <v>#N/A</v>
      </c>
    </row>
    <row r="4947" spans="19:19" x14ac:dyDescent="0.3">
      <c r="S4947" s="60" t="e">
        <f>VLOOKUP(D4947,'ALL SITES DOWN'!D:D,1,0)</f>
        <v>#N/A</v>
      </c>
    </row>
    <row r="4948" spans="19:19" x14ac:dyDescent="0.3">
      <c r="S4948" s="60" t="e">
        <f>VLOOKUP(D4948,'ALL SITES DOWN'!D:D,1,0)</f>
        <v>#N/A</v>
      </c>
    </row>
    <row r="4949" spans="19:19" x14ac:dyDescent="0.3">
      <c r="S4949" s="60" t="e">
        <f>VLOOKUP(D4949,'ALL SITES DOWN'!D:D,1,0)</f>
        <v>#N/A</v>
      </c>
    </row>
    <row r="4950" spans="19:19" x14ac:dyDescent="0.3">
      <c r="S4950" s="60" t="e">
        <f>VLOOKUP(D4950,'ALL SITES DOWN'!D:D,1,0)</f>
        <v>#N/A</v>
      </c>
    </row>
    <row r="4951" spans="19:19" x14ac:dyDescent="0.3">
      <c r="S4951" s="60" t="e">
        <f>VLOOKUP(D4951,'ALL SITES DOWN'!D:D,1,0)</f>
        <v>#N/A</v>
      </c>
    </row>
    <row r="4952" spans="19:19" x14ac:dyDescent="0.3">
      <c r="S4952" s="60" t="e">
        <f>VLOOKUP(D4952,'ALL SITES DOWN'!D:D,1,0)</f>
        <v>#N/A</v>
      </c>
    </row>
    <row r="4953" spans="19:19" x14ac:dyDescent="0.3">
      <c r="S4953" s="60" t="e">
        <f>VLOOKUP(D4953,'ALL SITES DOWN'!D:D,1,0)</f>
        <v>#N/A</v>
      </c>
    </row>
    <row r="4954" spans="19:19" x14ac:dyDescent="0.3">
      <c r="S4954" s="60" t="e">
        <f>VLOOKUP(D4954,'ALL SITES DOWN'!D:D,1,0)</f>
        <v>#N/A</v>
      </c>
    </row>
    <row r="4955" spans="19:19" x14ac:dyDescent="0.3">
      <c r="S4955" s="60" t="e">
        <f>VLOOKUP(D4955,'ALL SITES DOWN'!D:D,1,0)</f>
        <v>#N/A</v>
      </c>
    </row>
    <row r="4956" spans="19:19" x14ac:dyDescent="0.3">
      <c r="S4956" s="60" t="e">
        <f>VLOOKUP(D4956,'ALL SITES DOWN'!D:D,1,0)</f>
        <v>#N/A</v>
      </c>
    </row>
    <row r="4957" spans="19:19" x14ac:dyDescent="0.3">
      <c r="S4957" s="60" t="e">
        <f>VLOOKUP(D4957,'ALL SITES DOWN'!D:D,1,0)</f>
        <v>#N/A</v>
      </c>
    </row>
    <row r="4958" spans="19:19" x14ac:dyDescent="0.3">
      <c r="S4958" s="60" t="e">
        <f>VLOOKUP(D4958,'ALL SITES DOWN'!D:D,1,0)</f>
        <v>#N/A</v>
      </c>
    </row>
    <row r="4959" spans="19:19" x14ac:dyDescent="0.3">
      <c r="S4959" s="60" t="e">
        <f>VLOOKUP(D4959,'ALL SITES DOWN'!D:D,1,0)</f>
        <v>#N/A</v>
      </c>
    </row>
    <row r="4960" spans="19:19" x14ac:dyDescent="0.3">
      <c r="S4960" s="60" t="e">
        <f>VLOOKUP(D4960,'ALL SITES DOWN'!D:D,1,0)</f>
        <v>#N/A</v>
      </c>
    </row>
    <row r="4961" spans="19:19" x14ac:dyDescent="0.3">
      <c r="S4961" s="60" t="e">
        <f>VLOOKUP(D4961,'ALL SITES DOWN'!D:D,1,0)</f>
        <v>#N/A</v>
      </c>
    </row>
    <row r="4962" spans="19:19" x14ac:dyDescent="0.3">
      <c r="S4962" s="60" t="e">
        <f>VLOOKUP(D4962,'ALL SITES DOWN'!D:D,1,0)</f>
        <v>#N/A</v>
      </c>
    </row>
    <row r="4963" spans="19:19" x14ac:dyDescent="0.3">
      <c r="S4963" s="60" t="e">
        <f>VLOOKUP(D4963,'ALL SITES DOWN'!D:D,1,0)</f>
        <v>#N/A</v>
      </c>
    </row>
    <row r="4964" spans="19:19" x14ac:dyDescent="0.3">
      <c r="S4964" s="60" t="e">
        <f>VLOOKUP(D4964,'ALL SITES DOWN'!D:D,1,0)</f>
        <v>#N/A</v>
      </c>
    </row>
    <row r="4965" spans="19:19" x14ac:dyDescent="0.3">
      <c r="S4965" s="60" t="e">
        <f>VLOOKUP(D4965,'ALL SITES DOWN'!D:D,1,0)</f>
        <v>#N/A</v>
      </c>
    </row>
    <row r="4966" spans="19:19" x14ac:dyDescent="0.3">
      <c r="S4966" s="60" t="e">
        <f>VLOOKUP(D4966,'ALL SITES DOWN'!D:D,1,0)</f>
        <v>#N/A</v>
      </c>
    </row>
    <row r="4967" spans="19:19" x14ac:dyDescent="0.3">
      <c r="S4967" s="60" t="e">
        <f>VLOOKUP(D4967,'ALL SITES DOWN'!D:D,1,0)</f>
        <v>#N/A</v>
      </c>
    </row>
    <row r="4968" spans="19:19" x14ac:dyDescent="0.3">
      <c r="S4968" s="60" t="e">
        <f>VLOOKUP(D4968,'ALL SITES DOWN'!D:D,1,0)</f>
        <v>#N/A</v>
      </c>
    </row>
    <row r="4969" spans="19:19" x14ac:dyDescent="0.3">
      <c r="S4969" s="60" t="e">
        <f>VLOOKUP(D4969,'ALL SITES DOWN'!D:D,1,0)</f>
        <v>#N/A</v>
      </c>
    </row>
    <row r="4970" spans="19:19" x14ac:dyDescent="0.3">
      <c r="S4970" s="60" t="e">
        <f>VLOOKUP(D4970,'ALL SITES DOWN'!D:D,1,0)</f>
        <v>#N/A</v>
      </c>
    </row>
    <row r="4971" spans="19:19" x14ac:dyDescent="0.3">
      <c r="S4971" s="60" t="e">
        <f>VLOOKUP(D4971,'ALL SITES DOWN'!D:D,1,0)</f>
        <v>#N/A</v>
      </c>
    </row>
    <row r="4972" spans="19:19" x14ac:dyDescent="0.3">
      <c r="S4972" s="60" t="e">
        <f>VLOOKUP(D4972,'ALL SITES DOWN'!D:D,1,0)</f>
        <v>#N/A</v>
      </c>
    </row>
    <row r="4973" spans="19:19" x14ac:dyDescent="0.3">
      <c r="S4973" s="60" t="e">
        <f>VLOOKUP(D4973,'ALL SITES DOWN'!D:D,1,0)</f>
        <v>#N/A</v>
      </c>
    </row>
    <row r="4974" spans="19:19" x14ac:dyDescent="0.3">
      <c r="S4974" s="60" t="e">
        <f>VLOOKUP(D4974,'ALL SITES DOWN'!D:D,1,0)</f>
        <v>#N/A</v>
      </c>
    </row>
    <row r="4975" spans="19:19" x14ac:dyDescent="0.3">
      <c r="S4975" s="60" t="e">
        <f>VLOOKUP(D4975,'ALL SITES DOWN'!D:D,1,0)</f>
        <v>#N/A</v>
      </c>
    </row>
    <row r="4976" spans="19:19" x14ac:dyDescent="0.3">
      <c r="S4976" s="60" t="e">
        <f>VLOOKUP(D4976,'ALL SITES DOWN'!D:D,1,0)</f>
        <v>#N/A</v>
      </c>
    </row>
    <row r="4977" spans="19:19" x14ac:dyDescent="0.3">
      <c r="S4977" s="60" t="e">
        <f>VLOOKUP(D4977,'ALL SITES DOWN'!D:D,1,0)</f>
        <v>#N/A</v>
      </c>
    </row>
    <row r="4978" spans="19:19" x14ac:dyDescent="0.3">
      <c r="S4978" s="60" t="e">
        <f>VLOOKUP(D4978,'ALL SITES DOWN'!D:D,1,0)</f>
        <v>#N/A</v>
      </c>
    </row>
    <row r="4979" spans="19:19" x14ac:dyDescent="0.3">
      <c r="S4979" s="60" t="e">
        <f>VLOOKUP(D4979,'ALL SITES DOWN'!D:D,1,0)</f>
        <v>#N/A</v>
      </c>
    </row>
    <row r="4980" spans="19:19" x14ac:dyDescent="0.3">
      <c r="S4980" s="60" t="e">
        <f>VLOOKUP(D4980,'ALL SITES DOWN'!D:D,1,0)</f>
        <v>#N/A</v>
      </c>
    </row>
    <row r="4981" spans="19:19" x14ac:dyDescent="0.3">
      <c r="S4981" s="60" t="e">
        <f>VLOOKUP(D4981,'ALL SITES DOWN'!D:D,1,0)</f>
        <v>#N/A</v>
      </c>
    </row>
    <row r="4982" spans="19:19" x14ac:dyDescent="0.3">
      <c r="S4982" s="60" t="e">
        <f>VLOOKUP(D4982,'ALL SITES DOWN'!D:D,1,0)</f>
        <v>#N/A</v>
      </c>
    </row>
    <row r="4983" spans="19:19" x14ac:dyDescent="0.3">
      <c r="S4983" s="60" t="e">
        <f>VLOOKUP(D4983,'ALL SITES DOWN'!D:D,1,0)</f>
        <v>#N/A</v>
      </c>
    </row>
    <row r="4984" spans="19:19" x14ac:dyDescent="0.3">
      <c r="S4984" s="60" t="e">
        <f>VLOOKUP(D4984,'ALL SITES DOWN'!D:D,1,0)</f>
        <v>#N/A</v>
      </c>
    </row>
    <row r="4985" spans="19:19" x14ac:dyDescent="0.3">
      <c r="S4985" s="60" t="e">
        <f>VLOOKUP(D4985,'ALL SITES DOWN'!D:D,1,0)</f>
        <v>#N/A</v>
      </c>
    </row>
    <row r="4986" spans="19:19" x14ac:dyDescent="0.3">
      <c r="S4986" s="60" t="e">
        <f>VLOOKUP(D4986,'ALL SITES DOWN'!D:D,1,0)</f>
        <v>#N/A</v>
      </c>
    </row>
    <row r="4987" spans="19:19" x14ac:dyDescent="0.3">
      <c r="S4987" s="60" t="e">
        <f>VLOOKUP(D4987,'ALL SITES DOWN'!D:D,1,0)</f>
        <v>#N/A</v>
      </c>
    </row>
    <row r="4988" spans="19:19" x14ac:dyDescent="0.3">
      <c r="S4988" s="60" t="e">
        <f>VLOOKUP(D4988,'ALL SITES DOWN'!D:D,1,0)</f>
        <v>#N/A</v>
      </c>
    </row>
    <row r="4989" spans="19:19" x14ac:dyDescent="0.3">
      <c r="S4989" s="60" t="e">
        <f>VLOOKUP(D4989,'ALL SITES DOWN'!D:D,1,0)</f>
        <v>#N/A</v>
      </c>
    </row>
    <row r="4990" spans="19:19" x14ac:dyDescent="0.3">
      <c r="S4990" s="60" t="e">
        <f>VLOOKUP(D4990,'ALL SITES DOWN'!D:D,1,0)</f>
        <v>#N/A</v>
      </c>
    </row>
    <row r="4991" spans="19:19" x14ac:dyDescent="0.3">
      <c r="S4991" s="60" t="e">
        <f>VLOOKUP(D4991,'ALL SITES DOWN'!D:D,1,0)</f>
        <v>#N/A</v>
      </c>
    </row>
    <row r="4992" spans="19:19" x14ac:dyDescent="0.3">
      <c r="S4992" s="60" t="e">
        <f>VLOOKUP(D4992,'ALL SITES DOWN'!D:D,1,0)</f>
        <v>#N/A</v>
      </c>
    </row>
    <row r="4993" spans="19:19" x14ac:dyDescent="0.3">
      <c r="S4993" s="60" t="e">
        <f>VLOOKUP(D4993,'ALL SITES DOWN'!D:D,1,0)</f>
        <v>#N/A</v>
      </c>
    </row>
    <row r="4994" spans="19:19" x14ac:dyDescent="0.3">
      <c r="S4994" s="60" t="e">
        <f>VLOOKUP(D4994,'ALL SITES DOWN'!D:D,1,0)</f>
        <v>#N/A</v>
      </c>
    </row>
    <row r="4995" spans="19:19" x14ac:dyDescent="0.3">
      <c r="S4995" s="60" t="e">
        <f>VLOOKUP(D4995,'ALL SITES DOWN'!D:D,1,0)</f>
        <v>#N/A</v>
      </c>
    </row>
    <row r="4996" spans="19:19" x14ac:dyDescent="0.3">
      <c r="S4996" s="60" t="e">
        <f>VLOOKUP(D4996,'ALL SITES DOWN'!D:D,1,0)</f>
        <v>#N/A</v>
      </c>
    </row>
    <row r="4997" spans="19:19" x14ac:dyDescent="0.3">
      <c r="S4997" s="60" t="e">
        <f>VLOOKUP(D4997,'ALL SITES DOWN'!D:D,1,0)</f>
        <v>#N/A</v>
      </c>
    </row>
    <row r="4998" spans="19:19" x14ac:dyDescent="0.3">
      <c r="S4998" s="60" t="e">
        <f>VLOOKUP(D4998,'ALL SITES DOWN'!D:D,1,0)</f>
        <v>#N/A</v>
      </c>
    </row>
    <row r="4999" spans="19:19" x14ac:dyDescent="0.3">
      <c r="S4999" s="60" t="e">
        <f>VLOOKUP(D4999,'ALL SITES DOWN'!D:D,1,0)</f>
        <v>#N/A</v>
      </c>
    </row>
    <row r="5000" spans="19:19" x14ac:dyDescent="0.3">
      <c r="S5000" s="60" t="e">
        <f>VLOOKUP(D5000,'ALL SITES DOWN'!D:D,1,0)</f>
        <v>#N/A</v>
      </c>
    </row>
    <row r="5001" spans="19:19" x14ac:dyDescent="0.3">
      <c r="S5001" s="60" t="e">
        <f>VLOOKUP(D5001,'ALL SITES DOWN'!D:D,1,0)</f>
        <v>#N/A</v>
      </c>
    </row>
    <row r="5002" spans="19:19" x14ac:dyDescent="0.3">
      <c r="S5002" s="60" t="e">
        <f>VLOOKUP(D5002,'ALL SITES DOWN'!D:D,1,0)</f>
        <v>#N/A</v>
      </c>
    </row>
    <row r="5003" spans="19:19" x14ac:dyDescent="0.3">
      <c r="S5003" s="60" t="e">
        <f>VLOOKUP(D5003,'ALL SITES DOWN'!D:D,1,0)</f>
        <v>#N/A</v>
      </c>
    </row>
    <row r="5004" spans="19:19" x14ac:dyDescent="0.3">
      <c r="S5004" s="60" t="e">
        <f>VLOOKUP(D5004,'ALL SITES DOWN'!D:D,1,0)</f>
        <v>#N/A</v>
      </c>
    </row>
    <row r="5005" spans="19:19" x14ac:dyDescent="0.3">
      <c r="S5005" s="60" t="e">
        <f>VLOOKUP(D5005,'ALL SITES DOWN'!D:D,1,0)</f>
        <v>#N/A</v>
      </c>
    </row>
    <row r="5006" spans="19:19" x14ac:dyDescent="0.3">
      <c r="S5006" s="60" t="e">
        <f>VLOOKUP(D5006,'ALL SITES DOWN'!D:D,1,0)</f>
        <v>#N/A</v>
      </c>
    </row>
    <row r="5007" spans="19:19" x14ac:dyDescent="0.3">
      <c r="S5007" s="60" t="e">
        <f>VLOOKUP(D5007,'ALL SITES DOWN'!D:D,1,0)</f>
        <v>#N/A</v>
      </c>
    </row>
    <row r="5008" spans="19:19" x14ac:dyDescent="0.3">
      <c r="S5008" s="60" t="e">
        <f>VLOOKUP(D5008,'ALL SITES DOWN'!D:D,1,0)</f>
        <v>#N/A</v>
      </c>
    </row>
    <row r="5009" spans="19:19" x14ac:dyDescent="0.3">
      <c r="S5009" s="60" t="e">
        <f>VLOOKUP(D5009,'ALL SITES DOWN'!D:D,1,0)</f>
        <v>#N/A</v>
      </c>
    </row>
    <row r="5010" spans="19:19" x14ac:dyDescent="0.3">
      <c r="S5010" s="60" t="e">
        <f>VLOOKUP(D5010,'ALL SITES DOWN'!D:D,1,0)</f>
        <v>#N/A</v>
      </c>
    </row>
    <row r="5011" spans="19:19" x14ac:dyDescent="0.3">
      <c r="S5011" s="60" t="e">
        <f>VLOOKUP(D5011,'ALL SITES DOWN'!D:D,1,0)</f>
        <v>#N/A</v>
      </c>
    </row>
    <row r="5012" spans="19:19" x14ac:dyDescent="0.3">
      <c r="S5012" s="60" t="e">
        <f>VLOOKUP(D5012,'ALL SITES DOWN'!D:D,1,0)</f>
        <v>#N/A</v>
      </c>
    </row>
    <row r="5013" spans="19:19" x14ac:dyDescent="0.3">
      <c r="S5013" s="60" t="e">
        <f>VLOOKUP(D5013,'ALL SITES DOWN'!D:D,1,0)</f>
        <v>#N/A</v>
      </c>
    </row>
    <row r="5014" spans="19:19" x14ac:dyDescent="0.3">
      <c r="S5014" s="60" t="e">
        <f>VLOOKUP(D5014,'ALL SITES DOWN'!D:D,1,0)</f>
        <v>#N/A</v>
      </c>
    </row>
    <row r="5015" spans="19:19" x14ac:dyDescent="0.3">
      <c r="S5015" s="60" t="e">
        <f>VLOOKUP(D5015,'ALL SITES DOWN'!D:D,1,0)</f>
        <v>#N/A</v>
      </c>
    </row>
    <row r="5016" spans="19:19" x14ac:dyDescent="0.3">
      <c r="S5016" s="60" t="e">
        <f>VLOOKUP(D5016,'ALL SITES DOWN'!D:D,1,0)</f>
        <v>#N/A</v>
      </c>
    </row>
    <row r="5017" spans="19:19" x14ac:dyDescent="0.3">
      <c r="S5017" s="60" t="e">
        <f>VLOOKUP(D5017,'ALL SITES DOWN'!D:D,1,0)</f>
        <v>#N/A</v>
      </c>
    </row>
    <row r="5018" spans="19:19" x14ac:dyDescent="0.3">
      <c r="S5018" s="60" t="e">
        <f>VLOOKUP(D5018,'ALL SITES DOWN'!D:D,1,0)</f>
        <v>#N/A</v>
      </c>
    </row>
    <row r="5019" spans="19:19" x14ac:dyDescent="0.3">
      <c r="S5019" s="60" t="e">
        <f>VLOOKUP(D5019,'ALL SITES DOWN'!D:D,1,0)</f>
        <v>#N/A</v>
      </c>
    </row>
    <row r="5020" spans="19:19" x14ac:dyDescent="0.3">
      <c r="S5020" s="60" t="e">
        <f>VLOOKUP(D5020,'ALL SITES DOWN'!D:D,1,0)</f>
        <v>#N/A</v>
      </c>
    </row>
    <row r="5021" spans="19:19" x14ac:dyDescent="0.3">
      <c r="S5021" s="60" t="e">
        <f>VLOOKUP(D5021,'ALL SITES DOWN'!D:D,1,0)</f>
        <v>#N/A</v>
      </c>
    </row>
    <row r="5022" spans="19:19" x14ac:dyDescent="0.3">
      <c r="S5022" s="60" t="e">
        <f>VLOOKUP(D5022,'ALL SITES DOWN'!D:D,1,0)</f>
        <v>#N/A</v>
      </c>
    </row>
    <row r="5023" spans="19:19" x14ac:dyDescent="0.3">
      <c r="S5023" s="60" t="e">
        <f>VLOOKUP(D5023,'ALL SITES DOWN'!D:D,1,0)</f>
        <v>#N/A</v>
      </c>
    </row>
    <row r="5024" spans="19:19" x14ac:dyDescent="0.3">
      <c r="S5024" s="60" t="e">
        <f>VLOOKUP(D5024,'ALL SITES DOWN'!D:D,1,0)</f>
        <v>#N/A</v>
      </c>
    </row>
    <row r="5025" spans="19:19" x14ac:dyDescent="0.3">
      <c r="S5025" s="60" t="e">
        <f>VLOOKUP(D5025,'ALL SITES DOWN'!D:D,1,0)</f>
        <v>#N/A</v>
      </c>
    </row>
    <row r="5026" spans="19:19" x14ac:dyDescent="0.3">
      <c r="S5026" s="60" t="e">
        <f>VLOOKUP(D5026,'ALL SITES DOWN'!D:D,1,0)</f>
        <v>#N/A</v>
      </c>
    </row>
    <row r="5027" spans="19:19" x14ac:dyDescent="0.3">
      <c r="S5027" s="60" t="e">
        <f>VLOOKUP(D5027,'ALL SITES DOWN'!D:D,1,0)</f>
        <v>#N/A</v>
      </c>
    </row>
    <row r="5028" spans="19:19" x14ac:dyDescent="0.3">
      <c r="S5028" s="60" t="e">
        <f>VLOOKUP(D5028,'ALL SITES DOWN'!D:D,1,0)</f>
        <v>#N/A</v>
      </c>
    </row>
    <row r="5029" spans="19:19" x14ac:dyDescent="0.3">
      <c r="S5029" s="60" t="e">
        <f>VLOOKUP(D5029,'ALL SITES DOWN'!D:D,1,0)</f>
        <v>#N/A</v>
      </c>
    </row>
    <row r="5030" spans="19:19" x14ac:dyDescent="0.3">
      <c r="S5030" s="60" t="e">
        <f>VLOOKUP(D5030,'ALL SITES DOWN'!D:D,1,0)</f>
        <v>#N/A</v>
      </c>
    </row>
    <row r="5031" spans="19:19" x14ac:dyDescent="0.3">
      <c r="S5031" s="60" t="e">
        <f>VLOOKUP(D5031,'ALL SITES DOWN'!D:D,1,0)</f>
        <v>#N/A</v>
      </c>
    </row>
    <row r="5032" spans="19:19" x14ac:dyDescent="0.3">
      <c r="S5032" s="60" t="e">
        <f>VLOOKUP(D5032,'ALL SITES DOWN'!D:D,1,0)</f>
        <v>#N/A</v>
      </c>
    </row>
    <row r="5033" spans="19:19" x14ac:dyDescent="0.3">
      <c r="S5033" s="60" t="e">
        <f>VLOOKUP(D5033,'ALL SITES DOWN'!D:D,1,0)</f>
        <v>#N/A</v>
      </c>
    </row>
    <row r="5034" spans="19:19" x14ac:dyDescent="0.3">
      <c r="S5034" s="60" t="e">
        <f>VLOOKUP(D5034,'ALL SITES DOWN'!D:D,1,0)</f>
        <v>#N/A</v>
      </c>
    </row>
    <row r="5035" spans="19:19" x14ac:dyDescent="0.3">
      <c r="S5035" s="60" t="e">
        <f>VLOOKUP(D5035,'ALL SITES DOWN'!D:D,1,0)</f>
        <v>#N/A</v>
      </c>
    </row>
    <row r="5036" spans="19:19" x14ac:dyDescent="0.3">
      <c r="S5036" s="60" t="e">
        <f>VLOOKUP(D5036,'ALL SITES DOWN'!D:D,1,0)</f>
        <v>#N/A</v>
      </c>
    </row>
    <row r="5037" spans="19:19" x14ac:dyDescent="0.3">
      <c r="S5037" s="60" t="e">
        <f>VLOOKUP(D5037,'ALL SITES DOWN'!D:D,1,0)</f>
        <v>#N/A</v>
      </c>
    </row>
    <row r="5038" spans="19:19" x14ac:dyDescent="0.3">
      <c r="S5038" s="60" t="e">
        <f>VLOOKUP(D5038,'ALL SITES DOWN'!D:D,1,0)</f>
        <v>#N/A</v>
      </c>
    </row>
    <row r="5039" spans="19:19" x14ac:dyDescent="0.3">
      <c r="S5039" s="60" t="e">
        <f>VLOOKUP(D5039,'ALL SITES DOWN'!D:D,1,0)</f>
        <v>#N/A</v>
      </c>
    </row>
    <row r="5040" spans="19:19" x14ac:dyDescent="0.3">
      <c r="S5040" s="60" t="e">
        <f>VLOOKUP(D5040,'ALL SITES DOWN'!D:D,1,0)</f>
        <v>#N/A</v>
      </c>
    </row>
    <row r="5041" spans="19:19" x14ac:dyDescent="0.3">
      <c r="S5041" s="60" t="e">
        <f>VLOOKUP(D5041,'ALL SITES DOWN'!D:D,1,0)</f>
        <v>#N/A</v>
      </c>
    </row>
    <row r="5042" spans="19:19" x14ac:dyDescent="0.3">
      <c r="S5042" s="60" t="e">
        <f>VLOOKUP(D5042,'ALL SITES DOWN'!D:D,1,0)</f>
        <v>#N/A</v>
      </c>
    </row>
    <row r="5043" spans="19:19" x14ac:dyDescent="0.3">
      <c r="S5043" s="60" t="e">
        <f>VLOOKUP(D5043,'ALL SITES DOWN'!D:D,1,0)</f>
        <v>#N/A</v>
      </c>
    </row>
    <row r="5044" spans="19:19" x14ac:dyDescent="0.3">
      <c r="S5044" s="60" t="e">
        <f>VLOOKUP(D5044,'ALL SITES DOWN'!D:D,1,0)</f>
        <v>#N/A</v>
      </c>
    </row>
    <row r="5045" spans="19:19" x14ac:dyDescent="0.3">
      <c r="S5045" s="60" t="e">
        <f>VLOOKUP(D5045,'ALL SITES DOWN'!D:D,1,0)</f>
        <v>#N/A</v>
      </c>
    </row>
    <row r="5046" spans="19:19" x14ac:dyDescent="0.3">
      <c r="S5046" s="60" t="e">
        <f>VLOOKUP(D5046,'ALL SITES DOWN'!D:D,1,0)</f>
        <v>#N/A</v>
      </c>
    </row>
    <row r="5047" spans="19:19" x14ac:dyDescent="0.3">
      <c r="S5047" s="60" t="e">
        <f>VLOOKUP(D5047,'ALL SITES DOWN'!D:D,1,0)</f>
        <v>#N/A</v>
      </c>
    </row>
    <row r="5048" spans="19:19" x14ac:dyDescent="0.3">
      <c r="S5048" s="60" t="e">
        <f>VLOOKUP(D5048,'ALL SITES DOWN'!D:D,1,0)</f>
        <v>#N/A</v>
      </c>
    </row>
    <row r="5049" spans="19:19" x14ac:dyDescent="0.3">
      <c r="S5049" s="60" t="e">
        <f>VLOOKUP(D5049,'ALL SITES DOWN'!D:D,1,0)</f>
        <v>#N/A</v>
      </c>
    </row>
    <row r="5050" spans="19:19" x14ac:dyDescent="0.3">
      <c r="S5050" s="60" t="e">
        <f>VLOOKUP(D5050,'ALL SITES DOWN'!D:D,1,0)</f>
        <v>#N/A</v>
      </c>
    </row>
    <row r="5051" spans="19:19" x14ac:dyDescent="0.3">
      <c r="S5051" s="60" t="e">
        <f>VLOOKUP(D5051,'ALL SITES DOWN'!D:D,1,0)</f>
        <v>#N/A</v>
      </c>
    </row>
    <row r="5052" spans="19:19" x14ac:dyDescent="0.3">
      <c r="S5052" s="60" t="e">
        <f>VLOOKUP(D5052,'ALL SITES DOWN'!D:D,1,0)</f>
        <v>#N/A</v>
      </c>
    </row>
    <row r="5053" spans="19:19" x14ac:dyDescent="0.3">
      <c r="S5053" s="60" t="e">
        <f>VLOOKUP(D5053,'ALL SITES DOWN'!D:D,1,0)</f>
        <v>#N/A</v>
      </c>
    </row>
    <row r="5054" spans="19:19" x14ac:dyDescent="0.3">
      <c r="S5054" s="60" t="e">
        <f>VLOOKUP(D5054,'ALL SITES DOWN'!D:D,1,0)</f>
        <v>#N/A</v>
      </c>
    </row>
    <row r="5055" spans="19:19" x14ac:dyDescent="0.3">
      <c r="S5055" s="60" t="e">
        <f>VLOOKUP(D5055,'ALL SITES DOWN'!D:D,1,0)</f>
        <v>#N/A</v>
      </c>
    </row>
    <row r="5056" spans="19:19" x14ac:dyDescent="0.3">
      <c r="S5056" s="60" t="e">
        <f>VLOOKUP(D5056,'ALL SITES DOWN'!D:D,1,0)</f>
        <v>#N/A</v>
      </c>
    </row>
    <row r="5057" spans="19:19" x14ac:dyDescent="0.3">
      <c r="S5057" s="60" t="e">
        <f>VLOOKUP(D5057,'ALL SITES DOWN'!D:D,1,0)</f>
        <v>#N/A</v>
      </c>
    </row>
    <row r="5058" spans="19:19" x14ac:dyDescent="0.3">
      <c r="S5058" s="60" t="e">
        <f>VLOOKUP(D5058,'ALL SITES DOWN'!D:D,1,0)</f>
        <v>#N/A</v>
      </c>
    </row>
    <row r="5059" spans="19:19" x14ac:dyDescent="0.3">
      <c r="S5059" s="60" t="e">
        <f>VLOOKUP(D5059,'ALL SITES DOWN'!D:D,1,0)</f>
        <v>#N/A</v>
      </c>
    </row>
    <row r="5060" spans="19:19" x14ac:dyDescent="0.3">
      <c r="S5060" s="60" t="e">
        <f>VLOOKUP(D5060,'ALL SITES DOWN'!D:D,1,0)</f>
        <v>#N/A</v>
      </c>
    </row>
    <row r="5061" spans="19:19" x14ac:dyDescent="0.3">
      <c r="S5061" s="60" t="e">
        <f>VLOOKUP(D5061,'ALL SITES DOWN'!D:D,1,0)</f>
        <v>#N/A</v>
      </c>
    </row>
    <row r="5062" spans="19:19" x14ac:dyDescent="0.3">
      <c r="S5062" s="60" t="e">
        <f>VLOOKUP(D5062,'ALL SITES DOWN'!D:D,1,0)</f>
        <v>#N/A</v>
      </c>
    </row>
    <row r="5063" spans="19:19" x14ac:dyDescent="0.3">
      <c r="S5063" s="60" t="e">
        <f>VLOOKUP(D5063,'ALL SITES DOWN'!D:D,1,0)</f>
        <v>#N/A</v>
      </c>
    </row>
    <row r="5064" spans="19:19" x14ac:dyDescent="0.3">
      <c r="S5064" s="60" t="e">
        <f>VLOOKUP(D5064,'ALL SITES DOWN'!D:D,1,0)</f>
        <v>#N/A</v>
      </c>
    </row>
    <row r="5065" spans="19:19" x14ac:dyDescent="0.3">
      <c r="S5065" s="60" t="e">
        <f>VLOOKUP(D5065,'ALL SITES DOWN'!D:D,1,0)</f>
        <v>#N/A</v>
      </c>
    </row>
    <row r="5066" spans="19:19" x14ac:dyDescent="0.3">
      <c r="S5066" s="60" t="e">
        <f>VLOOKUP(D5066,'ALL SITES DOWN'!D:D,1,0)</f>
        <v>#N/A</v>
      </c>
    </row>
    <row r="5067" spans="19:19" x14ac:dyDescent="0.3">
      <c r="S5067" s="60" t="e">
        <f>VLOOKUP(D5067,'ALL SITES DOWN'!D:D,1,0)</f>
        <v>#N/A</v>
      </c>
    </row>
    <row r="5068" spans="19:19" x14ac:dyDescent="0.3">
      <c r="S5068" s="60" t="e">
        <f>VLOOKUP(D5068,'ALL SITES DOWN'!D:D,1,0)</f>
        <v>#N/A</v>
      </c>
    </row>
    <row r="5069" spans="19:19" x14ac:dyDescent="0.3">
      <c r="S5069" s="60" t="e">
        <f>VLOOKUP(D5069,'ALL SITES DOWN'!D:D,1,0)</f>
        <v>#N/A</v>
      </c>
    </row>
    <row r="5070" spans="19:19" x14ac:dyDescent="0.3">
      <c r="S5070" s="60" t="e">
        <f>VLOOKUP(D5070,'ALL SITES DOWN'!D:D,1,0)</f>
        <v>#N/A</v>
      </c>
    </row>
    <row r="5071" spans="19:19" x14ac:dyDescent="0.3">
      <c r="S5071" s="60" t="e">
        <f>VLOOKUP(D5071,'ALL SITES DOWN'!D:D,1,0)</f>
        <v>#N/A</v>
      </c>
    </row>
    <row r="5072" spans="19:19" x14ac:dyDescent="0.3">
      <c r="S5072" s="60" t="e">
        <f>VLOOKUP(D5072,'ALL SITES DOWN'!D:D,1,0)</f>
        <v>#N/A</v>
      </c>
    </row>
    <row r="5073" spans="19:19" x14ac:dyDescent="0.3">
      <c r="S5073" s="60" t="e">
        <f>VLOOKUP(D5073,'ALL SITES DOWN'!D:D,1,0)</f>
        <v>#N/A</v>
      </c>
    </row>
    <row r="5074" spans="19:19" x14ac:dyDescent="0.3">
      <c r="S5074" s="60" t="e">
        <f>VLOOKUP(D5074,'ALL SITES DOWN'!D:D,1,0)</f>
        <v>#N/A</v>
      </c>
    </row>
    <row r="5075" spans="19:19" x14ac:dyDescent="0.3">
      <c r="S5075" s="60" t="e">
        <f>VLOOKUP(D5075,'ALL SITES DOWN'!D:D,1,0)</f>
        <v>#N/A</v>
      </c>
    </row>
    <row r="5076" spans="19:19" x14ac:dyDescent="0.3">
      <c r="S5076" s="60" t="e">
        <f>VLOOKUP(D5076,'ALL SITES DOWN'!D:D,1,0)</f>
        <v>#N/A</v>
      </c>
    </row>
    <row r="5077" spans="19:19" x14ac:dyDescent="0.3">
      <c r="S5077" s="60" t="e">
        <f>VLOOKUP(D5077,'ALL SITES DOWN'!D:D,1,0)</f>
        <v>#N/A</v>
      </c>
    </row>
    <row r="5078" spans="19:19" x14ac:dyDescent="0.3">
      <c r="S5078" s="60" t="e">
        <f>VLOOKUP(D5078,'ALL SITES DOWN'!D:D,1,0)</f>
        <v>#N/A</v>
      </c>
    </row>
    <row r="5079" spans="19:19" x14ac:dyDescent="0.3">
      <c r="S5079" s="60" t="e">
        <f>VLOOKUP(D5079,'ALL SITES DOWN'!D:D,1,0)</f>
        <v>#N/A</v>
      </c>
    </row>
    <row r="5080" spans="19:19" x14ac:dyDescent="0.3">
      <c r="S5080" s="60" t="e">
        <f>VLOOKUP(D5080,'ALL SITES DOWN'!D:D,1,0)</f>
        <v>#N/A</v>
      </c>
    </row>
    <row r="5081" spans="19:19" x14ac:dyDescent="0.3">
      <c r="S5081" s="60" t="e">
        <f>VLOOKUP(D5081,'ALL SITES DOWN'!D:D,1,0)</f>
        <v>#N/A</v>
      </c>
    </row>
    <row r="5082" spans="19:19" x14ac:dyDescent="0.3">
      <c r="S5082" s="60" t="e">
        <f>VLOOKUP(D5082,'ALL SITES DOWN'!D:D,1,0)</f>
        <v>#N/A</v>
      </c>
    </row>
    <row r="5083" spans="19:19" x14ac:dyDescent="0.3">
      <c r="S5083" s="60" t="e">
        <f>VLOOKUP(D5083,'ALL SITES DOWN'!D:D,1,0)</f>
        <v>#N/A</v>
      </c>
    </row>
    <row r="5084" spans="19:19" x14ac:dyDescent="0.3">
      <c r="S5084" s="60" t="e">
        <f>VLOOKUP(D5084,'ALL SITES DOWN'!D:D,1,0)</f>
        <v>#N/A</v>
      </c>
    </row>
    <row r="5085" spans="19:19" x14ac:dyDescent="0.3">
      <c r="S5085" s="60" t="e">
        <f>VLOOKUP(D5085,'ALL SITES DOWN'!D:D,1,0)</f>
        <v>#N/A</v>
      </c>
    </row>
    <row r="5086" spans="19:19" x14ac:dyDescent="0.3">
      <c r="S5086" s="60" t="e">
        <f>VLOOKUP(D5086,'ALL SITES DOWN'!D:D,1,0)</f>
        <v>#N/A</v>
      </c>
    </row>
    <row r="5087" spans="19:19" x14ac:dyDescent="0.3">
      <c r="S5087" s="60" t="e">
        <f>VLOOKUP(D5087,'ALL SITES DOWN'!D:D,1,0)</f>
        <v>#N/A</v>
      </c>
    </row>
    <row r="5088" spans="19:19" x14ac:dyDescent="0.3">
      <c r="S5088" s="60" t="e">
        <f>VLOOKUP(D5088,'ALL SITES DOWN'!D:D,1,0)</f>
        <v>#N/A</v>
      </c>
    </row>
    <row r="5089" spans="19:19" x14ac:dyDescent="0.3">
      <c r="S5089" s="60" t="e">
        <f>VLOOKUP(D5089,'ALL SITES DOWN'!D:D,1,0)</f>
        <v>#N/A</v>
      </c>
    </row>
    <row r="5090" spans="19:19" x14ac:dyDescent="0.3">
      <c r="S5090" s="60" t="e">
        <f>VLOOKUP(D5090,'ALL SITES DOWN'!D:D,1,0)</f>
        <v>#N/A</v>
      </c>
    </row>
    <row r="5091" spans="19:19" x14ac:dyDescent="0.3">
      <c r="S5091" s="60" t="e">
        <f>VLOOKUP(D5091,'ALL SITES DOWN'!D:D,1,0)</f>
        <v>#N/A</v>
      </c>
    </row>
    <row r="5092" spans="19:19" x14ac:dyDescent="0.3">
      <c r="S5092" s="60" t="e">
        <f>VLOOKUP(D5092,'ALL SITES DOWN'!D:D,1,0)</f>
        <v>#N/A</v>
      </c>
    </row>
    <row r="5093" spans="19:19" x14ac:dyDescent="0.3">
      <c r="S5093" s="60" t="e">
        <f>VLOOKUP(D5093,'ALL SITES DOWN'!D:D,1,0)</f>
        <v>#N/A</v>
      </c>
    </row>
    <row r="5094" spans="19:19" x14ac:dyDescent="0.3">
      <c r="S5094" s="60" t="e">
        <f>VLOOKUP(D5094,'ALL SITES DOWN'!D:D,1,0)</f>
        <v>#N/A</v>
      </c>
    </row>
    <row r="5095" spans="19:19" x14ac:dyDescent="0.3">
      <c r="S5095" s="60" t="e">
        <f>VLOOKUP(D5095,'ALL SITES DOWN'!D:D,1,0)</f>
        <v>#N/A</v>
      </c>
    </row>
    <row r="5096" spans="19:19" x14ac:dyDescent="0.3">
      <c r="S5096" s="60" t="e">
        <f>VLOOKUP(D5096,'ALL SITES DOWN'!D:D,1,0)</f>
        <v>#N/A</v>
      </c>
    </row>
    <row r="5097" spans="19:19" x14ac:dyDescent="0.3">
      <c r="S5097" s="60" t="e">
        <f>VLOOKUP(D5097,'ALL SITES DOWN'!D:D,1,0)</f>
        <v>#N/A</v>
      </c>
    </row>
    <row r="5098" spans="19:19" x14ac:dyDescent="0.3">
      <c r="S5098" s="60" t="e">
        <f>VLOOKUP(D5098,'ALL SITES DOWN'!D:D,1,0)</f>
        <v>#N/A</v>
      </c>
    </row>
    <row r="5099" spans="19:19" x14ac:dyDescent="0.3">
      <c r="S5099" s="60" t="e">
        <f>VLOOKUP(D5099,'ALL SITES DOWN'!D:D,1,0)</f>
        <v>#N/A</v>
      </c>
    </row>
    <row r="5100" spans="19:19" x14ac:dyDescent="0.3">
      <c r="S5100" s="60" t="e">
        <f>VLOOKUP(D5100,'ALL SITES DOWN'!D:D,1,0)</f>
        <v>#N/A</v>
      </c>
    </row>
    <row r="5101" spans="19:19" x14ac:dyDescent="0.3">
      <c r="S5101" s="60" t="e">
        <f>VLOOKUP(D5101,'ALL SITES DOWN'!D:D,1,0)</f>
        <v>#N/A</v>
      </c>
    </row>
    <row r="5102" spans="19:19" x14ac:dyDescent="0.3">
      <c r="S5102" s="60" t="e">
        <f>VLOOKUP(D5102,'ALL SITES DOWN'!D:D,1,0)</f>
        <v>#N/A</v>
      </c>
    </row>
    <row r="5103" spans="19:19" x14ac:dyDescent="0.3">
      <c r="S5103" s="60" t="e">
        <f>VLOOKUP(D5103,'ALL SITES DOWN'!D:D,1,0)</f>
        <v>#N/A</v>
      </c>
    </row>
    <row r="5104" spans="19:19" x14ac:dyDescent="0.3">
      <c r="S5104" s="60" t="e">
        <f>VLOOKUP(D5104,'ALL SITES DOWN'!D:D,1,0)</f>
        <v>#N/A</v>
      </c>
    </row>
    <row r="5105" spans="19:19" x14ac:dyDescent="0.3">
      <c r="S5105" s="60" t="e">
        <f>VLOOKUP(D5105,'ALL SITES DOWN'!D:D,1,0)</f>
        <v>#N/A</v>
      </c>
    </row>
    <row r="5106" spans="19:19" x14ac:dyDescent="0.3">
      <c r="S5106" s="60" t="e">
        <f>VLOOKUP(D5106,'ALL SITES DOWN'!D:D,1,0)</f>
        <v>#N/A</v>
      </c>
    </row>
    <row r="5107" spans="19:19" x14ac:dyDescent="0.3">
      <c r="S5107" s="60" t="e">
        <f>VLOOKUP(D5107,'ALL SITES DOWN'!D:D,1,0)</f>
        <v>#N/A</v>
      </c>
    </row>
    <row r="5108" spans="19:19" x14ac:dyDescent="0.3">
      <c r="S5108" s="60" t="e">
        <f>VLOOKUP(D5108,'ALL SITES DOWN'!D:D,1,0)</f>
        <v>#N/A</v>
      </c>
    </row>
    <row r="5109" spans="19:19" x14ac:dyDescent="0.3">
      <c r="S5109" s="60" t="e">
        <f>VLOOKUP(D5109,'ALL SITES DOWN'!D:D,1,0)</f>
        <v>#N/A</v>
      </c>
    </row>
    <row r="5110" spans="19:19" x14ac:dyDescent="0.3">
      <c r="S5110" s="60" t="e">
        <f>VLOOKUP(D5110,'ALL SITES DOWN'!D:D,1,0)</f>
        <v>#N/A</v>
      </c>
    </row>
    <row r="5111" spans="19:19" x14ac:dyDescent="0.3">
      <c r="S5111" s="60" t="e">
        <f>VLOOKUP(D5111,'ALL SITES DOWN'!D:D,1,0)</f>
        <v>#N/A</v>
      </c>
    </row>
    <row r="5112" spans="19:19" x14ac:dyDescent="0.3">
      <c r="S5112" s="60" t="e">
        <f>VLOOKUP(D5112,'ALL SITES DOWN'!D:D,1,0)</f>
        <v>#N/A</v>
      </c>
    </row>
    <row r="5113" spans="19:19" x14ac:dyDescent="0.3">
      <c r="S5113" s="60" t="e">
        <f>VLOOKUP(D5113,'ALL SITES DOWN'!D:D,1,0)</f>
        <v>#N/A</v>
      </c>
    </row>
    <row r="5114" spans="19:19" x14ac:dyDescent="0.3">
      <c r="S5114" s="60" t="e">
        <f>VLOOKUP(D5114,'ALL SITES DOWN'!D:D,1,0)</f>
        <v>#N/A</v>
      </c>
    </row>
    <row r="5115" spans="19:19" x14ac:dyDescent="0.3">
      <c r="S5115" s="60" t="e">
        <f>VLOOKUP(D5115,'ALL SITES DOWN'!D:D,1,0)</f>
        <v>#N/A</v>
      </c>
    </row>
    <row r="5116" spans="19:19" x14ac:dyDescent="0.3">
      <c r="S5116" s="60" t="e">
        <f>VLOOKUP(D5116,'ALL SITES DOWN'!D:D,1,0)</f>
        <v>#N/A</v>
      </c>
    </row>
    <row r="5117" spans="19:19" x14ac:dyDescent="0.3">
      <c r="S5117" s="60" t="e">
        <f>VLOOKUP(D5117,'ALL SITES DOWN'!D:D,1,0)</f>
        <v>#N/A</v>
      </c>
    </row>
    <row r="5118" spans="19:19" x14ac:dyDescent="0.3">
      <c r="S5118" s="60" t="e">
        <f>VLOOKUP(D5118,'ALL SITES DOWN'!D:D,1,0)</f>
        <v>#N/A</v>
      </c>
    </row>
    <row r="5119" spans="19:19" x14ac:dyDescent="0.3">
      <c r="S5119" s="60" t="e">
        <f>VLOOKUP(D5119,'ALL SITES DOWN'!D:D,1,0)</f>
        <v>#N/A</v>
      </c>
    </row>
    <row r="5120" spans="19:19" x14ac:dyDescent="0.3">
      <c r="S5120" s="60" t="e">
        <f>VLOOKUP(D5120,'ALL SITES DOWN'!D:D,1,0)</f>
        <v>#N/A</v>
      </c>
    </row>
    <row r="5121" spans="19:19" x14ac:dyDescent="0.3">
      <c r="S5121" s="60" t="e">
        <f>VLOOKUP(D5121,'ALL SITES DOWN'!D:D,1,0)</f>
        <v>#N/A</v>
      </c>
    </row>
    <row r="5122" spans="19:19" x14ac:dyDescent="0.3">
      <c r="S5122" s="60" t="e">
        <f>VLOOKUP(D5122,'ALL SITES DOWN'!D:D,1,0)</f>
        <v>#N/A</v>
      </c>
    </row>
    <row r="5123" spans="19:19" x14ac:dyDescent="0.3">
      <c r="S5123" s="60" t="e">
        <f>VLOOKUP(D5123,'ALL SITES DOWN'!D:D,1,0)</f>
        <v>#N/A</v>
      </c>
    </row>
    <row r="5124" spans="19:19" x14ac:dyDescent="0.3">
      <c r="S5124" s="60" t="e">
        <f>VLOOKUP(D5124,'ALL SITES DOWN'!D:D,1,0)</f>
        <v>#N/A</v>
      </c>
    </row>
    <row r="5125" spans="19:19" x14ac:dyDescent="0.3">
      <c r="S5125" s="60" t="e">
        <f>VLOOKUP(D5125,'ALL SITES DOWN'!D:D,1,0)</f>
        <v>#N/A</v>
      </c>
    </row>
    <row r="5126" spans="19:19" x14ac:dyDescent="0.3">
      <c r="S5126" s="60" t="e">
        <f>VLOOKUP(D5126,'ALL SITES DOWN'!D:D,1,0)</f>
        <v>#N/A</v>
      </c>
    </row>
    <row r="5127" spans="19:19" x14ac:dyDescent="0.3">
      <c r="S5127" s="60" t="e">
        <f>VLOOKUP(D5127,'ALL SITES DOWN'!D:D,1,0)</f>
        <v>#N/A</v>
      </c>
    </row>
    <row r="5128" spans="19:19" x14ac:dyDescent="0.3">
      <c r="S5128" s="60" t="e">
        <f>VLOOKUP(D5128,'ALL SITES DOWN'!D:D,1,0)</f>
        <v>#N/A</v>
      </c>
    </row>
    <row r="5129" spans="19:19" x14ac:dyDescent="0.3">
      <c r="S5129" s="60" t="e">
        <f>VLOOKUP(D5129,'ALL SITES DOWN'!D:D,1,0)</f>
        <v>#N/A</v>
      </c>
    </row>
    <row r="5130" spans="19:19" x14ac:dyDescent="0.3">
      <c r="S5130" s="60" t="e">
        <f>VLOOKUP(D5130,'ALL SITES DOWN'!D:D,1,0)</f>
        <v>#N/A</v>
      </c>
    </row>
    <row r="5131" spans="19:19" x14ac:dyDescent="0.3">
      <c r="S5131" s="60" t="e">
        <f>VLOOKUP(D5131,'ALL SITES DOWN'!D:D,1,0)</f>
        <v>#N/A</v>
      </c>
    </row>
    <row r="5132" spans="19:19" x14ac:dyDescent="0.3">
      <c r="S5132" s="60" t="e">
        <f>VLOOKUP(D5132,'ALL SITES DOWN'!D:D,1,0)</f>
        <v>#N/A</v>
      </c>
    </row>
    <row r="5133" spans="19:19" x14ac:dyDescent="0.3">
      <c r="S5133" s="60" t="e">
        <f>VLOOKUP(D5133,'ALL SITES DOWN'!D:D,1,0)</f>
        <v>#N/A</v>
      </c>
    </row>
    <row r="5134" spans="19:19" x14ac:dyDescent="0.3">
      <c r="S5134" s="60" t="e">
        <f>VLOOKUP(D5134,'ALL SITES DOWN'!D:D,1,0)</f>
        <v>#N/A</v>
      </c>
    </row>
    <row r="5135" spans="19:19" x14ac:dyDescent="0.3">
      <c r="S5135" s="60" t="e">
        <f>VLOOKUP(D5135,'ALL SITES DOWN'!D:D,1,0)</f>
        <v>#N/A</v>
      </c>
    </row>
    <row r="5136" spans="19:19" x14ac:dyDescent="0.3">
      <c r="S5136" s="60" t="e">
        <f>VLOOKUP(D5136,'ALL SITES DOWN'!D:D,1,0)</f>
        <v>#N/A</v>
      </c>
    </row>
    <row r="5137" spans="19:19" x14ac:dyDescent="0.3">
      <c r="S5137" s="60" t="e">
        <f>VLOOKUP(D5137,'ALL SITES DOWN'!D:D,1,0)</f>
        <v>#N/A</v>
      </c>
    </row>
    <row r="5138" spans="19:19" x14ac:dyDescent="0.3">
      <c r="S5138" s="60" t="e">
        <f>VLOOKUP(D5138,'ALL SITES DOWN'!D:D,1,0)</f>
        <v>#N/A</v>
      </c>
    </row>
    <row r="5139" spans="19:19" x14ac:dyDescent="0.3">
      <c r="S5139" s="60" t="e">
        <f>VLOOKUP(D5139,'ALL SITES DOWN'!D:D,1,0)</f>
        <v>#N/A</v>
      </c>
    </row>
    <row r="5140" spans="19:19" x14ac:dyDescent="0.3">
      <c r="S5140" s="60" t="e">
        <f>VLOOKUP(D5140,'ALL SITES DOWN'!D:D,1,0)</f>
        <v>#N/A</v>
      </c>
    </row>
    <row r="5141" spans="19:19" x14ac:dyDescent="0.3">
      <c r="S5141" s="60" t="e">
        <f>VLOOKUP(D5141,'ALL SITES DOWN'!D:D,1,0)</f>
        <v>#N/A</v>
      </c>
    </row>
    <row r="5142" spans="19:19" x14ac:dyDescent="0.3">
      <c r="S5142" s="60" t="e">
        <f>VLOOKUP(D5142,'ALL SITES DOWN'!D:D,1,0)</f>
        <v>#N/A</v>
      </c>
    </row>
    <row r="5143" spans="19:19" x14ac:dyDescent="0.3">
      <c r="S5143" s="60" t="e">
        <f>VLOOKUP(D5143,'ALL SITES DOWN'!D:D,1,0)</f>
        <v>#N/A</v>
      </c>
    </row>
    <row r="5144" spans="19:19" x14ac:dyDescent="0.3">
      <c r="S5144" s="60" t="e">
        <f>VLOOKUP(D5144,'ALL SITES DOWN'!D:D,1,0)</f>
        <v>#N/A</v>
      </c>
    </row>
    <row r="5145" spans="19:19" x14ac:dyDescent="0.3">
      <c r="S5145" s="60" t="e">
        <f>VLOOKUP(D5145,'ALL SITES DOWN'!D:D,1,0)</f>
        <v>#N/A</v>
      </c>
    </row>
    <row r="5146" spans="19:19" x14ac:dyDescent="0.3">
      <c r="S5146" s="60" t="e">
        <f>VLOOKUP(D5146,'ALL SITES DOWN'!D:D,1,0)</f>
        <v>#N/A</v>
      </c>
    </row>
    <row r="5147" spans="19:19" x14ac:dyDescent="0.3">
      <c r="S5147" s="60" t="e">
        <f>VLOOKUP(D5147,'ALL SITES DOWN'!D:D,1,0)</f>
        <v>#N/A</v>
      </c>
    </row>
    <row r="5148" spans="19:19" x14ac:dyDescent="0.3">
      <c r="S5148" s="60" t="e">
        <f>VLOOKUP(D5148,'ALL SITES DOWN'!D:D,1,0)</f>
        <v>#N/A</v>
      </c>
    </row>
    <row r="5149" spans="19:19" x14ac:dyDescent="0.3">
      <c r="S5149" s="60" t="e">
        <f>VLOOKUP(D5149,'ALL SITES DOWN'!D:D,1,0)</f>
        <v>#N/A</v>
      </c>
    </row>
    <row r="5150" spans="19:19" x14ac:dyDescent="0.3">
      <c r="S5150" s="60" t="e">
        <f>VLOOKUP(D5150,'ALL SITES DOWN'!D:D,1,0)</f>
        <v>#N/A</v>
      </c>
    </row>
    <row r="5151" spans="19:19" x14ac:dyDescent="0.3">
      <c r="S5151" s="60" t="e">
        <f>VLOOKUP(D5151,'ALL SITES DOWN'!D:D,1,0)</f>
        <v>#N/A</v>
      </c>
    </row>
    <row r="5152" spans="19:19" x14ac:dyDescent="0.3">
      <c r="S5152" s="60" t="e">
        <f>VLOOKUP(D5152,'ALL SITES DOWN'!D:D,1,0)</f>
        <v>#N/A</v>
      </c>
    </row>
    <row r="5153" spans="19:19" x14ac:dyDescent="0.3">
      <c r="S5153" s="60" t="e">
        <f>VLOOKUP(D5153,'ALL SITES DOWN'!D:D,1,0)</f>
        <v>#N/A</v>
      </c>
    </row>
    <row r="5154" spans="19:19" x14ac:dyDescent="0.3">
      <c r="S5154" s="60" t="e">
        <f>VLOOKUP(D5154,'ALL SITES DOWN'!D:D,1,0)</f>
        <v>#N/A</v>
      </c>
    </row>
    <row r="5155" spans="19:19" x14ac:dyDescent="0.3">
      <c r="S5155" s="60" t="e">
        <f>VLOOKUP(D5155,'ALL SITES DOWN'!D:D,1,0)</f>
        <v>#N/A</v>
      </c>
    </row>
    <row r="5156" spans="19:19" x14ac:dyDescent="0.3">
      <c r="S5156" s="60" t="e">
        <f>VLOOKUP(D5156,'ALL SITES DOWN'!D:D,1,0)</f>
        <v>#N/A</v>
      </c>
    </row>
    <row r="5157" spans="19:19" x14ac:dyDescent="0.3">
      <c r="S5157" s="60" t="e">
        <f>VLOOKUP(D5157,'ALL SITES DOWN'!D:D,1,0)</f>
        <v>#N/A</v>
      </c>
    </row>
    <row r="5158" spans="19:19" x14ac:dyDescent="0.3">
      <c r="S5158" s="60" t="e">
        <f>VLOOKUP(D5158,'ALL SITES DOWN'!D:D,1,0)</f>
        <v>#N/A</v>
      </c>
    </row>
    <row r="5159" spans="19:19" x14ac:dyDescent="0.3">
      <c r="S5159" s="60" t="e">
        <f>VLOOKUP(D5159,'ALL SITES DOWN'!D:D,1,0)</f>
        <v>#N/A</v>
      </c>
    </row>
    <row r="5160" spans="19:19" x14ac:dyDescent="0.3">
      <c r="S5160" s="60" t="e">
        <f>VLOOKUP(D5160,'ALL SITES DOWN'!D:D,1,0)</f>
        <v>#N/A</v>
      </c>
    </row>
    <row r="5161" spans="19:19" x14ac:dyDescent="0.3">
      <c r="S5161" s="60" t="e">
        <f>VLOOKUP(D5161,'ALL SITES DOWN'!D:D,1,0)</f>
        <v>#N/A</v>
      </c>
    </row>
    <row r="5162" spans="19:19" x14ac:dyDescent="0.3">
      <c r="S5162" s="60" t="e">
        <f>VLOOKUP(D5162,'ALL SITES DOWN'!D:D,1,0)</f>
        <v>#N/A</v>
      </c>
    </row>
    <row r="5163" spans="19:19" x14ac:dyDescent="0.3">
      <c r="S5163" s="60" t="e">
        <f>VLOOKUP(D5163,'ALL SITES DOWN'!D:D,1,0)</f>
        <v>#N/A</v>
      </c>
    </row>
    <row r="5164" spans="19:19" x14ac:dyDescent="0.3">
      <c r="S5164" s="60" t="e">
        <f>VLOOKUP(D5164,'ALL SITES DOWN'!D:D,1,0)</f>
        <v>#N/A</v>
      </c>
    </row>
    <row r="5165" spans="19:19" x14ac:dyDescent="0.3">
      <c r="S5165" s="60" t="e">
        <f>VLOOKUP(D5165,'ALL SITES DOWN'!D:D,1,0)</f>
        <v>#N/A</v>
      </c>
    </row>
    <row r="5166" spans="19:19" x14ac:dyDescent="0.3">
      <c r="S5166" s="60" t="e">
        <f>VLOOKUP(D5166,'ALL SITES DOWN'!D:D,1,0)</f>
        <v>#N/A</v>
      </c>
    </row>
    <row r="5167" spans="19:19" x14ac:dyDescent="0.3">
      <c r="S5167" s="60" t="e">
        <f>VLOOKUP(D5167,'ALL SITES DOWN'!D:D,1,0)</f>
        <v>#N/A</v>
      </c>
    </row>
    <row r="5168" spans="19:19" x14ac:dyDescent="0.3">
      <c r="S5168" s="60" t="e">
        <f>VLOOKUP(D5168,'ALL SITES DOWN'!D:D,1,0)</f>
        <v>#N/A</v>
      </c>
    </row>
    <row r="5169" spans="19:19" x14ac:dyDescent="0.3">
      <c r="S5169" s="60" t="e">
        <f>VLOOKUP(D5169,'ALL SITES DOWN'!D:D,1,0)</f>
        <v>#N/A</v>
      </c>
    </row>
    <row r="5170" spans="19:19" x14ac:dyDescent="0.3">
      <c r="S5170" s="60" t="e">
        <f>VLOOKUP(D5170,'ALL SITES DOWN'!D:D,1,0)</f>
        <v>#N/A</v>
      </c>
    </row>
    <row r="5171" spans="19:19" x14ac:dyDescent="0.3">
      <c r="S5171" s="60" t="e">
        <f>VLOOKUP(D5171,'ALL SITES DOWN'!D:D,1,0)</f>
        <v>#N/A</v>
      </c>
    </row>
    <row r="5172" spans="19:19" x14ac:dyDescent="0.3">
      <c r="S5172" s="60" t="e">
        <f>VLOOKUP(D5172,'ALL SITES DOWN'!D:D,1,0)</f>
        <v>#N/A</v>
      </c>
    </row>
    <row r="5173" spans="19:19" x14ac:dyDescent="0.3">
      <c r="S5173" s="60" t="e">
        <f>VLOOKUP(D5173,'ALL SITES DOWN'!D:D,1,0)</f>
        <v>#N/A</v>
      </c>
    </row>
    <row r="5174" spans="19:19" x14ac:dyDescent="0.3">
      <c r="S5174" s="60" t="e">
        <f>VLOOKUP(D5174,'ALL SITES DOWN'!D:D,1,0)</f>
        <v>#N/A</v>
      </c>
    </row>
    <row r="5175" spans="19:19" x14ac:dyDescent="0.3">
      <c r="S5175" s="60" t="e">
        <f>VLOOKUP(D5175,'ALL SITES DOWN'!D:D,1,0)</f>
        <v>#N/A</v>
      </c>
    </row>
    <row r="5176" spans="19:19" x14ac:dyDescent="0.3">
      <c r="S5176" s="60" t="e">
        <f>VLOOKUP(D5176,'ALL SITES DOWN'!D:D,1,0)</f>
        <v>#N/A</v>
      </c>
    </row>
    <row r="5177" spans="19:19" x14ac:dyDescent="0.3">
      <c r="S5177" s="60" t="e">
        <f>VLOOKUP(D5177,'ALL SITES DOWN'!D:D,1,0)</f>
        <v>#N/A</v>
      </c>
    </row>
    <row r="5178" spans="19:19" x14ac:dyDescent="0.3">
      <c r="S5178" s="60" t="e">
        <f>VLOOKUP(D5178,'ALL SITES DOWN'!D:D,1,0)</f>
        <v>#N/A</v>
      </c>
    </row>
    <row r="5179" spans="19:19" x14ac:dyDescent="0.3">
      <c r="S5179" s="60" t="e">
        <f>VLOOKUP(D5179,'ALL SITES DOWN'!D:D,1,0)</f>
        <v>#N/A</v>
      </c>
    </row>
    <row r="5180" spans="19:19" x14ac:dyDescent="0.3">
      <c r="S5180" s="60" t="e">
        <f>VLOOKUP(D5180,'ALL SITES DOWN'!D:D,1,0)</f>
        <v>#N/A</v>
      </c>
    </row>
    <row r="5181" spans="19:19" x14ac:dyDescent="0.3">
      <c r="S5181" s="60" t="e">
        <f>VLOOKUP(D5181,'ALL SITES DOWN'!D:D,1,0)</f>
        <v>#N/A</v>
      </c>
    </row>
    <row r="5182" spans="19:19" x14ac:dyDescent="0.3">
      <c r="S5182" s="60" t="e">
        <f>VLOOKUP(D5182,'ALL SITES DOWN'!D:D,1,0)</f>
        <v>#N/A</v>
      </c>
    </row>
    <row r="5183" spans="19:19" x14ac:dyDescent="0.3">
      <c r="S5183" s="60" t="e">
        <f>VLOOKUP(D5183,'ALL SITES DOWN'!D:D,1,0)</f>
        <v>#N/A</v>
      </c>
    </row>
    <row r="5184" spans="19:19" x14ac:dyDescent="0.3">
      <c r="S5184" s="60" t="e">
        <f>VLOOKUP(D5184,'ALL SITES DOWN'!D:D,1,0)</f>
        <v>#N/A</v>
      </c>
    </row>
    <row r="5185" spans="19:19" x14ac:dyDescent="0.3">
      <c r="S5185" s="60" t="e">
        <f>VLOOKUP(D5185,'ALL SITES DOWN'!D:D,1,0)</f>
        <v>#N/A</v>
      </c>
    </row>
    <row r="5186" spans="19:19" x14ac:dyDescent="0.3">
      <c r="S5186" s="60" t="e">
        <f>VLOOKUP(D5186,'ALL SITES DOWN'!D:D,1,0)</f>
        <v>#N/A</v>
      </c>
    </row>
    <row r="5187" spans="19:19" x14ac:dyDescent="0.3">
      <c r="S5187" s="60" t="e">
        <f>VLOOKUP(D5187,'ALL SITES DOWN'!D:D,1,0)</f>
        <v>#N/A</v>
      </c>
    </row>
    <row r="5188" spans="19:19" x14ac:dyDescent="0.3">
      <c r="S5188" s="60" t="e">
        <f>VLOOKUP(D5188,'ALL SITES DOWN'!D:D,1,0)</f>
        <v>#N/A</v>
      </c>
    </row>
    <row r="5189" spans="19:19" x14ac:dyDescent="0.3">
      <c r="S5189" s="60" t="e">
        <f>VLOOKUP(D5189,'ALL SITES DOWN'!D:D,1,0)</f>
        <v>#N/A</v>
      </c>
    </row>
    <row r="5190" spans="19:19" x14ac:dyDescent="0.3">
      <c r="S5190" s="60" t="e">
        <f>VLOOKUP(D5190,'ALL SITES DOWN'!D:D,1,0)</f>
        <v>#N/A</v>
      </c>
    </row>
    <row r="5191" spans="19:19" x14ac:dyDescent="0.3">
      <c r="S5191" s="60" t="e">
        <f>VLOOKUP(D5191,'ALL SITES DOWN'!D:D,1,0)</f>
        <v>#N/A</v>
      </c>
    </row>
    <row r="5192" spans="19:19" x14ac:dyDescent="0.3">
      <c r="S5192" s="60" t="e">
        <f>VLOOKUP(D5192,'ALL SITES DOWN'!D:D,1,0)</f>
        <v>#N/A</v>
      </c>
    </row>
    <row r="5193" spans="19:19" x14ac:dyDescent="0.3">
      <c r="S5193" s="60" t="e">
        <f>VLOOKUP(D5193,'ALL SITES DOWN'!D:D,1,0)</f>
        <v>#N/A</v>
      </c>
    </row>
    <row r="5194" spans="19:19" x14ac:dyDescent="0.3">
      <c r="S5194" s="60" t="e">
        <f>VLOOKUP(D5194,'ALL SITES DOWN'!D:D,1,0)</f>
        <v>#N/A</v>
      </c>
    </row>
    <row r="5195" spans="19:19" x14ac:dyDescent="0.3">
      <c r="S5195" s="60" t="e">
        <f>VLOOKUP(D5195,'ALL SITES DOWN'!D:D,1,0)</f>
        <v>#N/A</v>
      </c>
    </row>
    <row r="5196" spans="19:19" x14ac:dyDescent="0.3">
      <c r="S5196" s="60" t="e">
        <f>VLOOKUP(D5196,'ALL SITES DOWN'!D:D,1,0)</f>
        <v>#N/A</v>
      </c>
    </row>
    <row r="5197" spans="19:19" x14ac:dyDescent="0.3">
      <c r="S5197" s="60" t="e">
        <f>VLOOKUP(D5197,'ALL SITES DOWN'!D:D,1,0)</f>
        <v>#N/A</v>
      </c>
    </row>
    <row r="5198" spans="19:19" x14ac:dyDescent="0.3">
      <c r="S5198" s="60" t="e">
        <f>VLOOKUP(D5198,'ALL SITES DOWN'!D:D,1,0)</f>
        <v>#N/A</v>
      </c>
    </row>
    <row r="5199" spans="19:19" x14ac:dyDescent="0.3">
      <c r="S5199" s="60" t="e">
        <f>VLOOKUP(D5199,'ALL SITES DOWN'!D:D,1,0)</f>
        <v>#N/A</v>
      </c>
    </row>
    <row r="5200" spans="19:19" x14ac:dyDescent="0.3">
      <c r="S5200" s="60" t="e">
        <f>VLOOKUP(D5200,'ALL SITES DOWN'!D:D,1,0)</f>
        <v>#N/A</v>
      </c>
    </row>
    <row r="5201" spans="19:19" x14ac:dyDescent="0.3">
      <c r="S5201" s="60" t="e">
        <f>VLOOKUP(D5201,'ALL SITES DOWN'!D:D,1,0)</f>
        <v>#N/A</v>
      </c>
    </row>
    <row r="5202" spans="19:19" x14ac:dyDescent="0.3">
      <c r="S5202" s="60" t="e">
        <f>VLOOKUP(D5202,'ALL SITES DOWN'!D:D,1,0)</f>
        <v>#N/A</v>
      </c>
    </row>
    <row r="5203" spans="19:19" x14ac:dyDescent="0.3">
      <c r="S5203" s="60" t="e">
        <f>VLOOKUP(D5203,'ALL SITES DOWN'!D:D,1,0)</f>
        <v>#N/A</v>
      </c>
    </row>
    <row r="5204" spans="19:19" x14ac:dyDescent="0.3">
      <c r="S5204" s="60" t="e">
        <f>VLOOKUP(D5204,'ALL SITES DOWN'!D:D,1,0)</f>
        <v>#N/A</v>
      </c>
    </row>
    <row r="5205" spans="19:19" x14ac:dyDescent="0.3">
      <c r="S5205" s="60" t="e">
        <f>VLOOKUP(D5205,'ALL SITES DOWN'!D:D,1,0)</f>
        <v>#N/A</v>
      </c>
    </row>
    <row r="5206" spans="19:19" x14ac:dyDescent="0.3">
      <c r="S5206" s="60" t="e">
        <f>VLOOKUP(D5206,'ALL SITES DOWN'!D:D,1,0)</f>
        <v>#N/A</v>
      </c>
    </row>
    <row r="5207" spans="19:19" x14ac:dyDescent="0.3">
      <c r="S5207" s="60" t="e">
        <f>VLOOKUP(D5207,'ALL SITES DOWN'!D:D,1,0)</f>
        <v>#N/A</v>
      </c>
    </row>
    <row r="5208" spans="19:19" x14ac:dyDescent="0.3">
      <c r="S5208" s="60" t="e">
        <f>VLOOKUP(D5208,'ALL SITES DOWN'!D:D,1,0)</f>
        <v>#N/A</v>
      </c>
    </row>
    <row r="5209" spans="19:19" x14ac:dyDescent="0.3">
      <c r="S5209" s="60" t="e">
        <f>VLOOKUP(D5209,'ALL SITES DOWN'!D:D,1,0)</f>
        <v>#N/A</v>
      </c>
    </row>
    <row r="5210" spans="19:19" x14ac:dyDescent="0.3">
      <c r="S5210" s="60" t="e">
        <f>VLOOKUP(D5210,'ALL SITES DOWN'!D:D,1,0)</f>
        <v>#N/A</v>
      </c>
    </row>
    <row r="5211" spans="19:19" x14ac:dyDescent="0.3">
      <c r="S5211" s="60" t="e">
        <f>VLOOKUP(D5211,'ALL SITES DOWN'!D:D,1,0)</f>
        <v>#N/A</v>
      </c>
    </row>
    <row r="5212" spans="19:19" x14ac:dyDescent="0.3">
      <c r="S5212" s="60" t="e">
        <f>VLOOKUP(D5212,'ALL SITES DOWN'!D:D,1,0)</f>
        <v>#N/A</v>
      </c>
    </row>
    <row r="5213" spans="19:19" x14ac:dyDescent="0.3">
      <c r="S5213" s="60" t="e">
        <f>VLOOKUP(D5213,'ALL SITES DOWN'!D:D,1,0)</f>
        <v>#N/A</v>
      </c>
    </row>
    <row r="5214" spans="19:19" x14ac:dyDescent="0.3">
      <c r="S5214" s="60" t="e">
        <f>VLOOKUP(D5214,'ALL SITES DOWN'!D:D,1,0)</f>
        <v>#N/A</v>
      </c>
    </row>
    <row r="5215" spans="19:19" x14ac:dyDescent="0.3">
      <c r="S5215" s="60" t="e">
        <f>VLOOKUP(D5215,'ALL SITES DOWN'!D:D,1,0)</f>
        <v>#N/A</v>
      </c>
    </row>
    <row r="5216" spans="19:19" x14ac:dyDescent="0.3">
      <c r="S5216" s="60" t="e">
        <f>VLOOKUP(D5216,'ALL SITES DOWN'!D:D,1,0)</f>
        <v>#N/A</v>
      </c>
    </row>
    <row r="5217" spans="19:19" x14ac:dyDescent="0.3">
      <c r="S5217" s="60" t="e">
        <f>VLOOKUP(D5217,'ALL SITES DOWN'!D:D,1,0)</f>
        <v>#N/A</v>
      </c>
    </row>
    <row r="5218" spans="19:19" x14ac:dyDescent="0.3">
      <c r="S5218" s="60" t="e">
        <f>VLOOKUP(D5218,'ALL SITES DOWN'!D:D,1,0)</f>
        <v>#N/A</v>
      </c>
    </row>
    <row r="5219" spans="19:19" x14ac:dyDescent="0.3">
      <c r="S5219" s="60" t="e">
        <f>VLOOKUP(D5219,'ALL SITES DOWN'!D:D,1,0)</f>
        <v>#N/A</v>
      </c>
    </row>
    <row r="5220" spans="19:19" x14ac:dyDescent="0.3">
      <c r="S5220" s="60" t="e">
        <f>VLOOKUP(D5220,'ALL SITES DOWN'!D:D,1,0)</f>
        <v>#N/A</v>
      </c>
    </row>
    <row r="5221" spans="19:19" x14ac:dyDescent="0.3">
      <c r="S5221" s="60" t="e">
        <f>VLOOKUP(D5221,'ALL SITES DOWN'!D:D,1,0)</f>
        <v>#N/A</v>
      </c>
    </row>
    <row r="5222" spans="19:19" x14ac:dyDescent="0.3">
      <c r="S5222" s="60" t="e">
        <f>VLOOKUP(D5222,'ALL SITES DOWN'!D:D,1,0)</f>
        <v>#N/A</v>
      </c>
    </row>
    <row r="5223" spans="19:19" x14ac:dyDescent="0.3">
      <c r="S5223" s="60" t="e">
        <f>VLOOKUP(D5223,'ALL SITES DOWN'!D:D,1,0)</f>
        <v>#N/A</v>
      </c>
    </row>
    <row r="5224" spans="19:19" x14ac:dyDescent="0.3">
      <c r="S5224" s="60" t="e">
        <f>VLOOKUP(D5224,'ALL SITES DOWN'!D:D,1,0)</f>
        <v>#N/A</v>
      </c>
    </row>
    <row r="5225" spans="19:19" x14ac:dyDescent="0.3">
      <c r="S5225" s="60" t="e">
        <f>VLOOKUP(D5225,'ALL SITES DOWN'!D:D,1,0)</f>
        <v>#N/A</v>
      </c>
    </row>
    <row r="5226" spans="19:19" x14ac:dyDescent="0.3">
      <c r="S5226" s="60" t="e">
        <f>VLOOKUP(D5226,'ALL SITES DOWN'!D:D,1,0)</f>
        <v>#N/A</v>
      </c>
    </row>
    <row r="5227" spans="19:19" x14ac:dyDescent="0.3">
      <c r="S5227" s="60" t="e">
        <f>VLOOKUP(D5227,'ALL SITES DOWN'!D:D,1,0)</f>
        <v>#N/A</v>
      </c>
    </row>
    <row r="5228" spans="19:19" x14ac:dyDescent="0.3">
      <c r="S5228" s="60" t="e">
        <f>VLOOKUP(D5228,'ALL SITES DOWN'!D:D,1,0)</f>
        <v>#N/A</v>
      </c>
    </row>
    <row r="5229" spans="19:19" x14ac:dyDescent="0.3">
      <c r="S5229" s="60" t="e">
        <f>VLOOKUP(D5229,'ALL SITES DOWN'!D:D,1,0)</f>
        <v>#N/A</v>
      </c>
    </row>
    <row r="5230" spans="19:19" x14ac:dyDescent="0.3">
      <c r="S5230" s="60" t="e">
        <f>VLOOKUP(D5230,'ALL SITES DOWN'!D:D,1,0)</f>
        <v>#N/A</v>
      </c>
    </row>
    <row r="5231" spans="19:19" x14ac:dyDescent="0.3">
      <c r="S5231" s="60" t="e">
        <f>VLOOKUP(D5231,'ALL SITES DOWN'!D:D,1,0)</f>
        <v>#N/A</v>
      </c>
    </row>
    <row r="5232" spans="19:19" x14ac:dyDescent="0.3">
      <c r="S5232" s="60" t="e">
        <f>VLOOKUP(D5232,'ALL SITES DOWN'!D:D,1,0)</f>
        <v>#N/A</v>
      </c>
    </row>
    <row r="5233" spans="19:19" x14ac:dyDescent="0.3">
      <c r="S5233" s="60" t="e">
        <f>VLOOKUP(D5233,'ALL SITES DOWN'!D:D,1,0)</f>
        <v>#N/A</v>
      </c>
    </row>
    <row r="5234" spans="19:19" x14ac:dyDescent="0.3">
      <c r="S5234" s="60" t="e">
        <f>VLOOKUP(D5234,'ALL SITES DOWN'!D:D,1,0)</f>
        <v>#N/A</v>
      </c>
    </row>
    <row r="5235" spans="19:19" x14ac:dyDescent="0.3">
      <c r="S5235" s="60" t="e">
        <f>VLOOKUP(D5235,'ALL SITES DOWN'!D:D,1,0)</f>
        <v>#N/A</v>
      </c>
    </row>
    <row r="5236" spans="19:19" x14ac:dyDescent="0.3">
      <c r="S5236" s="60" t="e">
        <f>VLOOKUP(D5236,'ALL SITES DOWN'!D:D,1,0)</f>
        <v>#N/A</v>
      </c>
    </row>
    <row r="5237" spans="19:19" x14ac:dyDescent="0.3">
      <c r="S5237" s="60" t="e">
        <f>VLOOKUP(D5237,'ALL SITES DOWN'!D:D,1,0)</f>
        <v>#N/A</v>
      </c>
    </row>
    <row r="5238" spans="19:19" x14ac:dyDescent="0.3">
      <c r="S5238" s="60" t="e">
        <f>VLOOKUP(D5238,'ALL SITES DOWN'!D:D,1,0)</f>
        <v>#N/A</v>
      </c>
    </row>
    <row r="5239" spans="19:19" x14ac:dyDescent="0.3">
      <c r="S5239" s="60" t="e">
        <f>VLOOKUP(D5239,'ALL SITES DOWN'!D:D,1,0)</f>
        <v>#N/A</v>
      </c>
    </row>
    <row r="5240" spans="19:19" x14ac:dyDescent="0.3">
      <c r="S5240" s="60" t="e">
        <f>VLOOKUP(D5240,'ALL SITES DOWN'!D:D,1,0)</f>
        <v>#N/A</v>
      </c>
    </row>
    <row r="5241" spans="19:19" x14ac:dyDescent="0.3">
      <c r="S5241" s="60" t="e">
        <f>VLOOKUP(D5241,'ALL SITES DOWN'!D:D,1,0)</f>
        <v>#N/A</v>
      </c>
    </row>
    <row r="5242" spans="19:19" x14ac:dyDescent="0.3">
      <c r="S5242" s="60" t="e">
        <f>VLOOKUP(D5242,'ALL SITES DOWN'!D:D,1,0)</f>
        <v>#N/A</v>
      </c>
    </row>
    <row r="5243" spans="19:19" x14ac:dyDescent="0.3">
      <c r="S5243" s="60" t="e">
        <f>VLOOKUP(D5243,'ALL SITES DOWN'!D:D,1,0)</f>
        <v>#N/A</v>
      </c>
    </row>
    <row r="5244" spans="19:19" x14ac:dyDescent="0.3">
      <c r="S5244" s="60" t="e">
        <f>VLOOKUP(D5244,'ALL SITES DOWN'!D:D,1,0)</f>
        <v>#N/A</v>
      </c>
    </row>
    <row r="5245" spans="19:19" x14ac:dyDescent="0.3">
      <c r="S5245" s="60" t="e">
        <f>VLOOKUP(D5245,'ALL SITES DOWN'!D:D,1,0)</f>
        <v>#N/A</v>
      </c>
    </row>
    <row r="5246" spans="19:19" x14ac:dyDescent="0.3">
      <c r="S5246" s="60" t="e">
        <f>VLOOKUP(D5246,'ALL SITES DOWN'!D:D,1,0)</f>
        <v>#N/A</v>
      </c>
    </row>
    <row r="5247" spans="19:19" x14ac:dyDescent="0.3">
      <c r="S5247" s="60" t="e">
        <f>VLOOKUP(D5247,'ALL SITES DOWN'!D:D,1,0)</f>
        <v>#N/A</v>
      </c>
    </row>
    <row r="5248" spans="19:19" x14ac:dyDescent="0.3">
      <c r="S5248" s="60" t="e">
        <f>VLOOKUP(D5248,'ALL SITES DOWN'!D:D,1,0)</f>
        <v>#N/A</v>
      </c>
    </row>
    <row r="5249" spans="19:19" x14ac:dyDescent="0.3">
      <c r="S5249" s="60" t="e">
        <f>VLOOKUP(D5249,'ALL SITES DOWN'!D:D,1,0)</f>
        <v>#N/A</v>
      </c>
    </row>
    <row r="5250" spans="19:19" x14ac:dyDescent="0.3">
      <c r="S5250" s="60" t="e">
        <f>VLOOKUP(D5250,'ALL SITES DOWN'!D:D,1,0)</f>
        <v>#N/A</v>
      </c>
    </row>
    <row r="5251" spans="19:19" x14ac:dyDescent="0.3">
      <c r="S5251" s="60" t="e">
        <f>VLOOKUP(D5251,'ALL SITES DOWN'!D:D,1,0)</f>
        <v>#N/A</v>
      </c>
    </row>
    <row r="5252" spans="19:19" x14ac:dyDescent="0.3">
      <c r="S5252" s="60" t="e">
        <f>VLOOKUP(D5252,'ALL SITES DOWN'!D:D,1,0)</f>
        <v>#N/A</v>
      </c>
    </row>
    <row r="5253" spans="19:19" x14ac:dyDescent="0.3">
      <c r="S5253" s="60" t="e">
        <f>VLOOKUP(D5253,'ALL SITES DOWN'!D:D,1,0)</f>
        <v>#N/A</v>
      </c>
    </row>
    <row r="5254" spans="19:19" x14ac:dyDescent="0.3">
      <c r="S5254" s="60" t="e">
        <f>VLOOKUP(D5254,'ALL SITES DOWN'!D:D,1,0)</f>
        <v>#N/A</v>
      </c>
    </row>
    <row r="5255" spans="19:19" x14ac:dyDescent="0.3">
      <c r="S5255" s="60" t="e">
        <f>VLOOKUP(D5255,'ALL SITES DOWN'!D:D,1,0)</f>
        <v>#N/A</v>
      </c>
    </row>
    <row r="5256" spans="19:19" x14ac:dyDescent="0.3">
      <c r="S5256" s="60" t="e">
        <f>VLOOKUP(D5256,'ALL SITES DOWN'!D:D,1,0)</f>
        <v>#N/A</v>
      </c>
    </row>
    <row r="5257" spans="19:19" x14ac:dyDescent="0.3">
      <c r="S5257" s="60" t="e">
        <f>VLOOKUP(D5257,'ALL SITES DOWN'!D:D,1,0)</f>
        <v>#N/A</v>
      </c>
    </row>
    <row r="5258" spans="19:19" x14ac:dyDescent="0.3">
      <c r="S5258" s="60" t="e">
        <f>VLOOKUP(D5258,'ALL SITES DOWN'!D:D,1,0)</f>
        <v>#N/A</v>
      </c>
    </row>
    <row r="5259" spans="19:19" x14ac:dyDescent="0.3">
      <c r="S5259" s="60" t="e">
        <f>VLOOKUP(D5259,'ALL SITES DOWN'!D:D,1,0)</f>
        <v>#N/A</v>
      </c>
    </row>
    <row r="5260" spans="19:19" x14ac:dyDescent="0.3">
      <c r="S5260" s="60" t="e">
        <f>VLOOKUP(D5260,'ALL SITES DOWN'!D:D,1,0)</f>
        <v>#N/A</v>
      </c>
    </row>
    <row r="5261" spans="19:19" x14ac:dyDescent="0.3">
      <c r="S5261" s="60" t="e">
        <f>VLOOKUP(D5261,'ALL SITES DOWN'!D:D,1,0)</f>
        <v>#N/A</v>
      </c>
    </row>
    <row r="5262" spans="19:19" x14ac:dyDescent="0.3">
      <c r="S5262" s="60" t="e">
        <f>VLOOKUP(D5262,'ALL SITES DOWN'!D:D,1,0)</f>
        <v>#N/A</v>
      </c>
    </row>
    <row r="5263" spans="19:19" x14ac:dyDescent="0.3">
      <c r="S5263" s="60" t="e">
        <f>VLOOKUP(D5263,'ALL SITES DOWN'!D:D,1,0)</f>
        <v>#N/A</v>
      </c>
    </row>
    <row r="5264" spans="19:19" x14ac:dyDescent="0.3">
      <c r="S5264" s="60" t="e">
        <f>VLOOKUP(D5264,'ALL SITES DOWN'!D:D,1,0)</f>
        <v>#N/A</v>
      </c>
    </row>
    <row r="5265" spans="19:19" x14ac:dyDescent="0.3">
      <c r="S5265" s="60" t="e">
        <f>VLOOKUP(D5265,'ALL SITES DOWN'!D:D,1,0)</f>
        <v>#N/A</v>
      </c>
    </row>
    <row r="5266" spans="19:19" x14ac:dyDescent="0.3">
      <c r="S5266" s="60" t="e">
        <f>VLOOKUP(D5266,'ALL SITES DOWN'!D:D,1,0)</f>
        <v>#N/A</v>
      </c>
    </row>
    <row r="5267" spans="19:19" x14ac:dyDescent="0.3">
      <c r="S5267" s="60" t="e">
        <f>VLOOKUP(D5267,'ALL SITES DOWN'!D:D,1,0)</f>
        <v>#N/A</v>
      </c>
    </row>
    <row r="5268" spans="19:19" x14ac:dyDescent="0.3">
      <c r="S5268" s="60" t="e">
        <f>VLOOKUP(D5268,'ALL SITES DOWN'!D:D,1,0)</f>
        <v>#N/A</v>
      </c>
    </row>
    <row r="5269" spans="19:19" x14ac:dyDescent="0.3">
      <c r="S5269" s="60" t="e">
        <f>VLOOKUP(D5269,'ALL SITES DOWN'!D:D,1,0)</f>
        <v>#N/A</v>
      </c>
    </row>
    <row r="5270" spans="19:19" x14ac:dyDescent="0.3">
      <c r="S5270" s="60" t="e">
        <f>VLOOKUP(D5270,'ALL SITES DOWN'!D:D,1,0)</f>
        <v>#N/A</v>
      </c>
    </row>
    <row r="5271" spans="19:19" x14ac:dyDescent="0.3">
      <c r="S5271" s="60" t="e">
        <f>VLOOKUP(D5271,'ALL SITES DOWN'!D:D,1,0)</f>
        <v>#N/A</v>
      </c>
    </row>
    <row r="5272" spans="19:19" x14ac:dyDescent="0.3">
      <c r="S5272" s="60" t="e">
        <f>VLOOKUP(D5272,'ALL SITES DOWN'!D:D,1,0)</f>
        <v>#N/A</v>
      </c>
    </row>
    <row r="5273" spans="19:19" x14ac:dyDescent="0.3">
      <c r="S5273" s="60" t="e">
        <f>VLOOKUP(D5273,'ALL SITES DOWN'!D:D,1,0)</f>
        <v>#N/A</v>
      </c>
    </row>
    <row r="5274" spans="19:19" x14ac:dyDescent="0.3">
      <c r="S5274" s="60" t="e">
        <f>VLOOKUP(D5274,'ALL SITES DOWN'!D:D,1,0)</f>
        <v>#N/A</v>
      </c>
    </row>
    <row r="5275" spans="19:19" x14ac:dyDescent="0.3">
      <c r="S5275" s="60" t="e">
        <f>VLOOKUP(D5275,'ALL SITES DOWN'!D:D,1,0)</f>
        <v>#N/A</v>
      </c>
    </row>
    <row r="5276" spans="19:19" x14ac:dyDescent="0.3">
      <c r="S5276" s="60" t="e">
        <f>VLOOKUP(D5276,'ALL SITES DOWN'!D:D,1,0)</f>
        <v>#N/A</v>
      </c>
    </row>
    <row r="5277" spans="19:19" x14ac:dyDescent="0.3">
      <c r="S5277" s="60" t="e">
        <f>VLOOKUP(D5277,'ALL SITES DOWN'!D:D,1,0)</f>
        <v>#N/A</v>
      </c>
    </row>
    <row r="5278" spans="19:19" x14ac:dyDescent="0.3">
      <c r="S5278" s="60" t="e">
        <f>VLOOKUP(D5278,'ALL SITES DOWN'!D:D,1,0)</f>
        <v>#N/A</v>
      </c>
    </row>
    <row r="5279" spans="19:19" x14ac:dyDescent="0.3">
      <c r="S5279" s="60" t="e">
        <f>VLOOKUP(D5279,'ALL SITES DOWN'!D:D,1,0)</f>
        <v>#N/A</v>
      </c>
    </row>
    <row r="5280" spans="19:19" x14ac:dyDescent="0.3">
      <c r="S5280" s="60" t="e">
        <f>VLOOKUP(D5280,'ALL SITES DOWN'!D:D,1,0)</f>
        <v>#N/A</v>
      </c>
    </row>
    <row r="5281" spans="19:19" x14ac:dyDescent="0.3">
      <c r="S5281" s="60" t="e">
        <f>VLOOKUP(D5281,'ALL SITES DOWN'!D:D,1,0)</f>
        <v>#N/A</v>
      </c>
    </row>
    <row r="5282" spans="19:19" x14ac:dyDescent="0.3">
      <c r="S5282" s="60" t="e">
        <f>VLOOKUP(D5282,'ALL SITES DOWN'!D:D,1,0)</f>
        <v>#N/A</v>
      </c>
    </row>
    <row r="5283" spans="19:19" x14ac:dyDescent="0.3">
      <c r="S5283" s="60" t="e">
        <f>VLOOKUP(D5283,'ALL SITES DOWN'!D:D,1,0)</f>
        <v>#N/A</v>
      </c>
    </row>
    <row r="5284" spans="19:19" x14ac:dyDescent="0.3">
      <c r="S5284" s="60" t="e">
        <f>VLOOKUP(D5284,'ALL SITES DOWN'!D:D,1,0)</f>
        <v>#N/A</v>
      </c>
    </row>
    <row r="5285" spans="19:19" x14ac:dyDescent="0.3">
      <c r="S5285" s="60" t="e">
        <f>VLOOKUP(D5285,'ALL SITES DOWN'!D:D,1,0)</f>
        <v>#N/A</v>
      </c>
    </row>
    <row r="5286" spans="19:19" x14ac:dyDescent="0.3">
      <c r="S5286" s="60" t="e">
        <f>VLOOKUP(D5286,'ALL SITES DOWN'!D:D,1,0)</f>
        <v>#N/A</v>
      </c>
    </row>
    <row r="5287" spans="19:19" x14ac:dyDescent="0.3">
      <c r="S5287" s="60" t="e">
        <f>VLOOKUP(D5287,'ALL SITES DOWN'!D:D,1,0)</f>
        <v>#N/A</v>
      </c>
    </row>
    <row r="5288" spans="19:19" x14ac:dyDescent="0.3">
      <c r="S5288" s="60" t="e">
        <f>VLOOKUP(D5288,'ALL SITES DOWN'!D:D,1,0)</f>
        <v>#N/A</v>
      </c>
    </row>
    <row r="5289" spans="19:19" x14ac:dyDescent="0.3">
      <c r="S5289" s="60" t="e">
        <f>VLOOKUP(D5289,'ALL SITES DOWN'!D:D,1,0)</f>
        <v>#N/A</v>
      </c>
    </row>
    <row r="5290" spans="19:19" x14ac:dyDescent="0.3">
      <c r="S5290" s="60" t="e">
        <f>VLOOKUP(D5290,'ALL SITES DOWN'!D:D,1,0)</f>
        <v>#N/A</v>
      </c>
    </row>
    <row r="5291" spans="19:19" x14ac:dyDescent="0.3">
      <c r="S5291" s="60" t="e">
        <f>VLOOKUP(D5291,'ALL SITES DOWN'!D:D,1,0)</f>
        <v>#N/A</v>
      </c>
    </row>
    <row r="5292" spans="19:19" x14ac:dyDescent="0.3">
      <c r="S5292" s="60" t="e">
        <f>VLOOKUP(D5292,'ALL SITES DOWN'!D:D,1,0)</f>
        <v>#N/A</v>
      </c>
    </row>
    <row r="5293" spans="19:19" x14ac:dyDescent="0.3">
      <c r="S5293" s="60" t="e">
        <f>VLOOKUP(D5293,'ALL SITES DOWN'!D:D,1,0)</f>
        <v>#N/A</v>
      </c>
    </row>
    <row r="5294" spans="19:19" x14ac:dyDescent="0.3">
      <c r="S5294" s="60" t="e">
        <f>VLOOKUP(D5294,'ALL SITES DOWN'!D:D,1,0)</f>
        <v>#N/A</v>
      </c>
    </row>
    <row r="5295" spans="19:19" x14ac:dyDescent="0.3">
      <c r="S5295" s="60" t="e">
        <f>VLOOKUP(D5295,'ALL SITES DOWN'!D:D,1,0)</f>
        <v>#N/A</v>
      </c>
    </row>
    <row r="5296" spans="19:19" x14ac:dyDescent="0.3">
      <c r="S5296" s="60" t="e">
        <f>VLOOKUP(D5296,'ALL SITES DOWN'!D:D,1,0)</f>
        <v>#N/A</v>
      </c>
    </row>
    <row r="5297" spans="19:19" x14ac:dyDescent="0.3">
      <c r="S5297" s="60" t="e">
        <f>VLOOKUP(D5297,'ALL SITES DOWN'!D:D,1,0)</f>
        <v>#N/A</v>
      </c>
    </row>
    <row r="5298" spans="19:19" x14ac:dyDescent="0.3">
      <c r="S5298" s="60" t="e">
        <f>VLOOKUP(D5298,'ALL SITES DOWN'!D:D,1,0)</f>
        <v>#N/A</v>
      </c>
    </row>
    <row r="5299" spans="19:19" x14ac:dyDescent="0.3">
      <c r="S5299" s="60" t="e">
        <f>VLOOKUP(D5299,'ALL SITES DOWN'!D:D,1,0)</f>
        <v>#N/A</v>
      </c>
    </row>
    <row r="5300" spans="19:19" x14ac:dyDescent="0.3">
      <c r="S5300" s="60" t="e">
        <f>VLOOKUP(D5300,'ALL SITES DOWN'!D:D,1,0)</f>
        <v>#N/A</v>
      </c>
    </row>
    <row r="5301" spans="19:19" x14ac:dyDescent="0.3">
      <c r="S5301" s="60" t="e">
        <f>VLOOKUP(D5301,'ALL SITES DOWN'!D:D,1,0)</f>
        <v>#N/A</v>
      </c>
    </row>
    <row r="5302" spans="19:19" x14ac:dyDescent="0.3">
      <c r="S5302" s="60" t="e">
        <f>VLOOKUP(D5302,'ALL SITES DOWN'!D:D,1,0)</f>
        <v>#N/A</v>
      </c>
    </row>
    <row r="5303" spans="19:19" x14ac:dyDescent="0.3">
      <c r="S5303" s="60" t="e">
        <f>VLOOKUP(D5303,'ALL SITES DOWN'!D:D,1,0)</f>
        <v>#N/A</v>
      </c>
    </row>
    <row r="5304" spans="19:19" x14ac:dyDescent="0.3">
      <c r="S5304" s="60" t="e">
        <f>VLOOKUP(D5304,'ALL SITES DOWN'!D:D,1,0)</f>
        <v>#N/A</v>
      </c>
    </row>
    <row r="5305" spans="19:19" x14ac:dyDescent="0.3">
      <c r="S5305" s="60" t="e">
        <f>VLOOKUP(D5305,'ALL SITES DOWN'!D:D,1,0)</f>
        <v>#N/A</v>
      </c>
    </row>
    <row r="5306" spans="19:19" x14ac:dyDescent="0.3">
      <c r="S5306" s="60" t="e">
        <f>VLOOKUP(D5306,'ALL SITES DOWN'!D:D,1,0)</f>
        <v>#N/A</v>
      </c>
    </row>
    <row r="5307" spans="19:19" x14ac:dyDescent="0.3">
      <c r="S5307" s="60" t="e">
        <f>VLOOKUP(D5307,'ALL SITES DOWN'!D:D,1,0)</f>
        <v>#N/A</v>
      </c>
    </row>
    <row r="5308" spans="19:19" x14ac:dyDescent="0.3">
      <c r="S5308" s="60" t="e">
        <f>VLOOKUP(D5308,'ALL SITES DOWN'!D:D,1,0)</f>
        <v>#N/A</v>
      </c>
    </row>
    <row r="5309" spans="19:19" x14ac:dyDescent="0.3">
      <c r="S5309" s="60" t="e">
        <f>VLOOKUP(D5309,'ALL SITES DOWN'!D:D,1,0)</f>
        <v>#N/A</v>
      </c>
    </row>
    <row r="5310" spans="19:19" x14ac:dyDescent="0.3">
      <c r="S5310" s="60" t="e">
        <f>VLOOKUP(D5310,'ALL SITES DOWN'!D:D,1,0)</f>
        <v>#N/A</v>
      </c>
    </row>
    <row r="5311" spans="19:19" x14ac:dyDescent="0.3">
      <c r="S5311" s="60" t="e">
        <f>VLOOKUP(D5311,'ALL SITES DOWN'!D:D,1,0)</f>
        <v>#N/A</v>
      </c>
    </row>
    <row r="5312" spans="19:19" x14ac:dyDescent="0.3">
      <c r="S5312" s="60" t="e">
        <f>VLOOKUP(D5312,'ALL SITES DOWN'!D:D,1,0)</f>
        <v>#N/A</v>
      </c>
    </row>
    <row r="5313" spans="19:19" x14ac:dyDescent="0.3">
      <c r="S5313" s="60" t="e">
        <f>VLOOKUP(D5313,'ALL SITES DOWN'!D:D,1,0)</f>
        <v>#N/A</v>
      </c>
    </row>
    <row r="5314" spans="19:19" x14ac:dyDescent="0.3">
      <c r="S5314" s="60" t="e">
        <f>VLOOKUP(D5314,'ALL SITES DOWN'!D:D,1,0)</f>
        <v>#N/A</v>
      </c>
    </row>
    <row r="5315" spans="19:19" x14ac:dyDescent="0.3">
      <c r="S5315" s="60" t="e">
        <f>VLOOKUP(D5315,'ALL SITES DOWN'!D:D,1,0)</f>
        <v>#N/A</v>
      </c>
    </row>
    <row r="5316" spans="19:19" x14ac:dyDescent="0.3">
      <c r="S5316" s="60" t="e">
        <f>VLOOKUP(D5316,'ALL SITES DOWN'!D:D,1,0)</f>
        <v>#N/A</v>
      </c>
    </row>
    <row r="5317" spans="19:19" x14ac:dyDescent="0.3">
      <c r="S5317" s="60" t="e">
        <f>VLOOKUP(D5317,'ALL SITES DOWN'!D:D,1,0)</f>
        <v>#N/A</v>
      </c>
    </row>
    <row r="5318" spans="19:19" x14ac:dyDescent="0.3">
      <c r="S5318" s="60" t="e">
        <f>VLOOKUP(D5318,'ALL SITES DOWN'!D:D,1,0)</f>
        <v>#N/A</v>
      </c>
    </row>
    <row r="5319" spans="19:19" x14ac:dyDescent="0.3">
      <c r="S5319" s="60" t="e">
        <f>VLOOKUP(D5319,'ALL SITES DOWN'!D:D,1,0)</f>
        <v>#N/A</v>
      </c>
    </row>
    <row r="5320" spans="19:19" x14ac:dyDescent="0.3">
      <c r="S5320" s="60" t="e">
        <f>VLOOKUP(D5320,'ALL SITES DOWN'!D:D,1,0)</f>
        <v>#N/A</v>
      </c>
    </row>
    <row r="5321" spans="19:19" x14ac:dyDescent="0.3">
      <c r="S5321" s="60" t="e">
        <f>VLOOKUP(D5321,'ALL SITES DOWN'!D:D,1,0)</f>
        <v>#N/A</v>
      </c>
    </row>
    <row r="5322" spans="19:19" x14ac:dyDescent="0.3">
      <c r="S5322" s="60" t="e">
        <f>VLOOKUP(D5322,'ALL SITES DOWN'!D:D,1,0)</f>
        <v>#N/A</v>
      </c>
    </row>
    <row r="5323" spans="19:19" x14ac:dyDescent="0.3">
      <c r="S5323" s="60" t="e">
        <f>VLOOKUP(D5323,'ALL SITES DOWN'!D:D,1,0)</f>
        <v>#N/A</v>
      </c>
    </row>
    <row r="5324" spans="19:19" x14ac:dyDescent="0.3">
      <c r="S5324" s="60" t="e">
        <f>VLOOKUP(D5324,'ALL SITES DOWN'!D:D,1,0)</f>
        <v>#N/A</v>
      </c>
    </row>
    <row r="5325" spans="19:19" x14ac:dyDescent="0.3">
      <c r="S5325" s="60" t="e">
        <f>VLOOKUP(D5325,'ALL SITES DOWN'!D:D,1,0)</f>
        <v>#N/A</v>
      </c>
    </row>
    <row r="5326" spans="19:19" x14ac:dyDescent="0.3">
      <c r="S5326" s="60" t="e">
        <f>VLOOKUP(D5326,'ALL SITES DOWN'!D:D,1,0)</f>
        <v>#N/A</v>
      </c>
    </row>
    <row r="5327" spans="19:19" x14ac:dyDescent="0.3">
      <c r="S5327" s="60" t="e">
        <f>VLOOKUP(D5327,'ALL SITES DOWN'!D:D,1,0)</f>
        <v>#N/A</v>
      </c>
    </row>
    <row r="5328" spans="19:19" x14ac:dyDescent="0.3">
      <c r="S5328" s="60" t="e">
        <f>VLOOKUP(D5328,'ALL SITES DOWN'!D:D,1,0)</f>
        <v>#N/A</v>
      </c>
    </row>
    <row r="5329" spans="19:19" x14ac:dyDescent="0.3">
      <c r="S5329" s="60" t="e">
        <f>VLOOKUP(D5329,'ALL SITES DOWN'!D:D,1,0)</f>
        <v>#N/A</v>
      </c>
    </row>
    <row r="5330" spans="19:19" x14ac:dyDescent="0.3">
      <c r="S5330" s="60" t="e">
        <f>VLOOKUP(D5330,'ALL SITES DOWN'!D:D,1,0)</f>
        <v>#N/A</v>
      </c>
    </row>
    <row r="5331" spans="19:19" x14ac:dyDescent="0.3">
      <c r="S5331" s="60" t="e">
        <f>VLOOKUP(D5331,'ALL SITES DOWN'!D:D,1,0)</f>
        <v>#N/A</v>
      </c>
    </row>
    <row r="5332" spans="19:19" x14ac:dyDescent="0.3">
      <c r="S5332" s="60" t="e">
        <f>VLOOKUP(D5332,'ALL SITES DOWN'!D:D,1,0)</f>
        <v>#N/A</v>
      </c>
    </row>
    <row r="5333" spans="19:19" x14ac:dyDescent="0.3">
      <c r="S5333" s="60" t="e">
        <f>VLOOKUP(D5333,'ALL SITES DOWN'!D:D,1,0)</f>
        <v>#N/A</v>
      </c>
    </row>
    <row r="5334" spans="19:19" x14ac:dyDescent="0.3">
      <c r="S5334" s="60" t="e">
        <f>VLOOKUP(D5334,'ALL SITES DOWN'!D:D,1,0)</f>
        <v>#N/A</v>
      </c>
    </row>
    <row r="5335" spans="19:19" x14ac:dyDescent="0.3">
      <c r="S5335" s="60" t="e">
        <f>VLOOKUP(D5335,'ALL SITES DOWN'!D:D,1,0)</f>
        <v>#N/A</v>
      </c>
    </row>
    <row r="5336" spans="19:19" x14ac:dyDescent="0.3">
      <c r="S5336" s="60" t="e">
        <f>VLOOKUP(D5336,'ALL SITES DOWN'!D:D,1,0)</f>
        <v>#N/A</v>
      </c>
    </row>
    <row r="5337" spans="19:19" x14ac:dyDescent="0.3">
      <c r="S5337" s="60" t="e">
        <f>VLOOKUP(D5337,'ALL SITES DOWN'!D:D,1,0)</f>
        <v>#N/A</v>
      </c>
    </row>
    <row r="5338" spans="19:19" x14ac:dyDescent="0.3">
      <c r="S5338" s="60" t="e">
        <f>VLOOKUP(D5338,'ALL SITES DOWN'!D:D,1,0)</f>
        <v>#N/A</v>
      </c>
    </row>
    <row r="5339" spans="19:19" x14ac:dyDescent="0.3">
      <c r="S5339" s="60" t="e">
        <f>VLOOKUP(D5339,'ALL SITES DOWN'!D:D,1,0)</f>
        <v>#N/A</v>
      </c>
    </row>
    <row r="5340" spans="19:19" x14ac:dyDescent="0.3">
      <c r="S5340" s="60" t="e">
        <f>VLOOKUP(D5340,'ALL SITES DOWN'!D:D,1,0)</f>
        <v>#N/A</v>
      </c>
    </row>
    <row r="5341" spans="19:19" x14ac:dyDescent="0.3">
      <c r="S5341" s="60" t="e">
        <f>VLOOKUP(D5341,'ALL SITES DOWN'!D:D,1,0)</f>
        <v>#N/A</v>
      </c>
    </row>
    <row r="5342" spans="19:19" x14ac:dyDescent="0.3">
      <c r="S5342" s="60" t="e">
        <f>VLOOKUP(D5342,'ALL SITES DOWN'!D:D,1,0)</f>
        <v>#N/A</v>
      </c>
    </row>
    <row r="5343" spans="19:19" x14ac:dyDescent="0.3">
      <c r="S5343" s="60" t="e">
        <f>VLOOKUP(D5343,'ALL SITES DOWN'!D:D,1,0)</f>
        <v>#N/A</v>
      </c>
    </row>
    <row r="5344" spans="19:19" x14ac:dyDescent="0.3">
      <c r="S5344" s="60" t="e">
        <f>VLOOKUP(D5344,'ALL SITES DOWN'!D:D,1,0)</f>
        <v>#N/A</v>
      </c>
    </row>
    <row r="5345" spans="19:19" x14ac:dyDescent="0.3">
      <c r="S5345" s="60" t="e">
        <f>VLOOKUP(D5345,'ALL SITES DOWN'!D:D,1,0)</f>
        <v>#N/A</v>
      </c>
    </row>
    <row r="5346" spans="19:19" x14ac:dyDescent="0.3">
      <c r="S5346" s="60" t="e">
        <f>VLOOKUP(D5346,'ALL SITES DOWN'!D:D,1,0)</f>
        <v>#N/A</v>
      </c>
    </row>
    <row r="5347" spans="19:19" x14ac:dyDescent="0.3">
      <c r="S5347" s="60" t="e">
        <f>VLOOKUP(D5347,'ALL SITES DOWN'!D:D,1,0)</f>
        <v>#N/A</v>
      </c>
    </row>
    <row r="5348" spans="19:19" x14ac:dyDescent="0.3">
      <c r="S5348" s="60" t="e">
        <f>VLOOKUP(D5348,'ALL SITES DOWN'!D:D,1,0)</f>
        <v>#N/A</v>
      </c>
    </row>
    <row r="5349" spans="19:19" x14ac:dyDescent="0.3">
      <c r="S5349" s="60" t="e">
        <f>VLOOKUP(D5349,'ALL SITES DOWN'!D:D,1,0)</f>
        <v>#N/A</v>
      </c>
    </row>
    <row r="5350" spans="19:19" x14ac:dyDescent="0.3">
      <c r="S5350" s="60" t="e">
        <f>VLOOKUP(D5350,'ALL SITES DOWN'!D:D,1,0)</f>
        <v>#N/A</v>
      </c>
    </row>
    <row r="5351" spans="19:19" x14ac:dyDescent="0.3">
      <c r="S5351" s="60" t="e">
        <f>VLOOKUP(D5351,'ALL SITES DOWN'!D:D,1,0)</f>
        <v>#N/A</v>
      </c>
    </row>
    <row r="5352" spans="19:19" x14ac:dyDescent="0.3">
      <c r="S5352" s="60" t="e">
        <f>VLOOKUP(D5352,'ALL SITES DOWN'!D:D,1,0)</f>
        <v>#N/A</v>
      </c>
    </row>
    <row r="5353" spans="19:19" x14ac:dyDescent="0.3">
      <c r="S5353" s="60" t="e">
        <f>VLOOKUP(D5353,'ALL SITES DOWN'!D:D,1,0)</f>
        <v>#N/A</v>
      </c>
    </row>
    <row r="5354" spans="19:19" x14ac:dyDescent="0.3">
      <c r="S5354" s="60" t="e">
        <f>VLOOKUP(D5354,'ALL SITES DOWN'!D:D,1,0)</f>
        <v>#N/A</v>
      </c>
    </row>
    <row r="5355" spans="19:19" x14ac:dyDescent="0.3">
      <c r="S5355" s="60" t="e">
        <f>VLOOKUP(D5355,'ALL SITES DOWN'!D:D,1,0)</f>
        <v>#N/A</v>
      </c>
    </row>
    <row r="5356" spans="19:19" x14ac:dyDescent="0.3">
      <c r="S5356" s="60" t="e">
        <f>VLOOKUP(D5356,'ALL SITES DOWN'!D:D,1,0)</f>
        <v>#N/A</v>
      </c>
    </row>
    <row r="5357" spans="19:19" x14ac:dyDescent="0.3">
      <c r="S5357" s="60" t="e">
        <f>VLOOKUP(D5357,'ALL SITES DOWN'!D:D,1,0)</f>
        <v>#N/A</v>
      </c>
    </row>
    <row r="5358" spans="19:19" x14ac:dyDescent="0.3">
      <c r="S5358" s="60" t="e">
        <f>VLOOKUP(D5358,'ALL SITES DOWN'!D:D,1,0)</f>
        <v>#N/A</v>
      </c>
    </row>
    <row r="5359" spans="19:19" x14ac:dyDescent="0.3">
      <c r="S5359" s="60" t="e">
        <f>VLOOKUP(D5359,'ALL SITES DOWN'!D:D,1,0)</f>
        <v>#N/A</v>
      </c>
    </row>
    <row r="5360" spans="19:19" x14ac:dyDescent="0.3">
      <c r="S5360" s="60" t="e">
        <f>VLOOKUP(D5360,'ALL SITES DOWN'!D:D,1,0)</f>
        <v>#N/A</v>
      </c>
    </row>
    <row r="5361" spans="19:19" x14ac:dyDescent="0.3">
      <c r="S5361" s="60" t="e">
        <f>VLOOKUP(D5361,'ALL SITES DOWN'!D:D,1,0)</f>
        <v>#N/A</v>
      </c>
    </row>
    <row r="5362" spans="19:19" x14ac:dyDescent="0.3">
      <c r="S5362" s="60" t="e">
        <f>VLOOKUP(D5362,'ALL SITES DOWN'!D:D,1,0)</f>
        <v>#N/A</v>
      </c>
    </row>
    <row r="5363" spans="19:19" x14ac:dyDescent="0.3">
      <c r="S5363" s="60" t="e">
        <f>VLOOKUP(D5363,'ALL SITES DOWN'!D:D,1,0)</f>
        <v>#N/A</v>
      </c>
    </row>
    <row r="5364" spans="19:19" x14ac:dyDescent="0.3">
      <c r="S5364" s="60" t="e">
        <f>VLOOKUP(D5364,'ALL SITES DOWN'!D:D,1,0)</f>
        <v>#N/A</v>
      </c>
    </row>
    <row r="5365" spans="19:19" x14ac:dyDescent="0.3">
      <c r="S5365" s="60" t="e">
        <f>VLOOKUP(D5365,'ALL SITES DOWN'!D:D,1,0)</f>
        <v>#N/A</v>
      </c>
    </row>
    <row r="5366" spans="19:19" x14ac:dyDescent="0.3">
      <c r="S5366" s="60" t="e">
        <f>VLOOKUP(D5366,'ALL SITES DOWN'!D:D,1,0)</f>
        <v>#N/A</v>
      </c>
    </row>
    <row r="5367" spans="19:19" x14ac:dyDescent="0.3">
      <c r="S5367" s="60" t="e">
        <f>VLOOKUP(D5367,'ALL SITES DOWN'!D:D,1,0)</f>
        <v>#N/A</v>
      </c>
    </row>
    <row r="5368" spans="19:19" x14ac:dyDescent="0.3">
      <c r="S5368" s="60" t="e">
        <f>VLOOKUP(D5368,'ALL SITES DOWN'!D:D,1,0)</f>
        <v>#N/A</v>
      </c>
    </row>
    <row r="5369" spans="19:19" x14ac:dyDescent="0.3">
      <c r="S5369" s="60" t="e">
        <f>VLOOKUP(D5369,'ALL SITES DOWN'!D:D,1,0)</f>
        <v>#N/A</v>
      </c>
    </row>
    <row r="5370" spans="19:19" x14ac:dyDescent="0.3">
      <c r="S5370" s="60" t="e">
        <f>VLOOKUP(D5370,'ALL SITES DOWN'!D:D,1,0)</f>
        <v>#N/A</v>
      </c>
    </row>
    <row r="5371" spans="19:19" x14ac:dyDescent="0.3">
      <c r="S5371" s="60" t="e">
        <f>VLOOKUP(D5371,'ALL SITES DOWN'!D:D,1,0)</f>
        <v>#N/A</v>
      </c>
    </row>
    <row r="5372" spans="19:19" x14ac:dyDescent="0.3">
      <c r="S5372" s="60" t="e">
        <f>VLOOKUP(D5372,'ALL SITES DOWN'!D:D,1,0)</f>
        <v>#N/A</v>
      </c>
    </row>
    <row r="5373" spans="19:19" x14ac:dyDescent="0.3">
      <c r="S5373" s="60" t="e">
        <f>VLOOKUP(D5373,'ALL SITES DOWN'!D:D,1,0)</f>
        <v>#N/A</v>
      </c>
    </row>
    <row r="5374" spans="19:19" x14ac:dyDescent="0.3">
      <c r="S5374" s="60" t="e">
        <f>VLOOKUP(D5374,'ALL SITES DOWN'!D:D,1,0)</f>
        <v>#N/A</v>
      </c>
    </row>
    <row r="5375" spans="19:19" x14ac:dyDescent="0.3">
      <c r="S5375" s="60" t="e">
        <f>VLOOKUP(D5375,'ALL SITES DOWN'!D:D,1,0)</f>
        <v>#N/A</v>
      </c>
    </row>
    <row r="5376" spans="19:19" x14ac:dyDescent="0.3">
      <c r="S5376" s="60" t="e">
        <f>VLOOKUP(D5376,'ALL SITES DOWN'!D:D,1,0)</f>
        <v>#N/A</v>
      </c>
    </row>
    <row r="5377" spans="19:19" x14ac:dyDescent="0.3">
      <c r="S5377" s="60" t="e">
        <f>VLOOKUP(D5377,'ALL SITES DOWN'!D:D,1,0)</f>
        <v>#N/A</v>
      </c>
    </row>
    <row r="5378" spans="19:19" x14ac:dyDescent="0.3">
      <c r="S5378" s="60" t="e">
        <f>VLOOKUP(D5378,'ALL SITES DOWN'!D:D,1,0)</f>
        <v>#N/A</v>
      </c>
    </row>
    <row r="5379" spans="19:19" x14ac:dyDescent="0.3">
      <c r="S5379" s="60" t="e">
        <f>VLOOKUP(D5379,'ALL SITES DOWN'!D:D,1,0)</f>
        <v>#N/A</v>
      </c>
    </row>
    <row r="5380" spans="19:19" x14ac:dyDescent="0.3">
      <c r="S5380" s="60" t="e">
        <f>VLOOKUP(D5380,'ALL SITES DOWN'!D:D,1,0)</f>
        <v>#N/A</v>
      </c>
    </row>
    <row r="5381" spans="19:19" x14ac:dyDescent="0.3">
      <c r="S5381" s="60" t="e">
        <f>VLOOKUP(D5381,'ALL SITES DOWN'!D:D,1,0)</f>
        <v>#N/A</v>
      </c>
    </row>
    <row r="5382" spans="19:19" x14ac:dyDescent="0.3">
      <c r="S5382" s="60" t="e">
        <f>VLOOKUP(D5382,'ALL SITES DOWN'!D:D,1,0)</f>
        <v>#N/A</v>
      </c>
    </row>
    <row r="5383" spans="19:19" x14ac:dyDescent="0.3">
      <c r="S5383" s="60" t="e">
        <f>VLOOKUP(D5383,'ALL SITES DOWN'!D:D,1,0)</f>
        <v>#N/A</v>
      </c>
    </row>
    <row r="5384" spans="19:19" x14ac:dyDescent="0.3">
      <c r="S5384" s="60" t="e">
        <f>VLOOKUP(D5384,'ALL SITES DOWN'!D:D,1,0)</f>
        <v>#N/A</v>
      </c>
    </row>
    <row r="5385" spans="19:19" x14ac:dyDescent="0.3">
      <c r="S5385" s="60" t="e">
        <f>VLOOKUP(D5385,'ALL SITES DOWN'!D:D,1,0)</f>
        <v>#N/A</v>
      </c>
    </row>
    <row r="5386" spans="19:19" x14ac:dyDescent="0.3">
      <c r="S5386" s="60" t="e">
        <f>VLOOKUP(D5386,'ALL SITES DOWN'!D:D,1,0)</f>
        <v>#N/A</v>
      </c>
    </row>
    <row r="5387" spans="19:19" x14ac:dyDescent="0.3">
      <c r="S5387" s="60" t="e">
        <f>VLOOKUP(D5387,'ALL SITES DOWN'!D:D,1,0)</f>
        <v>#N/A</v>
      </c>
    </row>
    <row r="5388" spans="19:19" x14ac:dyDescent="0.3">
      <c r="S5388" s="60" t="e">
        <f>VLOOKUP(D5388,'ALL SITES DOWN'!D:D,1,0)</f>
        <v>#N/A</v>
      </c>
    </row>
    <row r="5389" spans="19:19" x14ac:dyDescent="0.3">
      <c r="S5389" s="60" t="e">
        <f>VLOOKUP(D5389,'ALL SITES DOWN'!D:D,1,0)</f>
        <v>#N/A</v>
      </c>
    </row>
    <row r="5390" spans="19:19" x14ac:dyDescent="0.3">
      <c r="S5390" s="60" t="e">
        <f>VLOOKUP(D5390,'ALL SITES DOWN'!D:D,1,0)</f>
        <v>#N/A</v>
      </c>
    </row>
    <row r="5391" spans="19:19" x14ac:dyDescent="0.3">
      <c r="S5391" s="60" t="e">
        <f>VLOOKUP(D5391,'ALL SITES DOWN'!D:D,1,0)</f>
        <v>#N/A</v>
      </c>
    </row>
    <row r="5392" spans="19:19" x14ac:dyDescent="0.3">
      <c r="S5392" s="60" t="e">
        <f>VLOOKUP(D5392,'ALL SITES DOWN'!D:D,1,0)</f>
        <v>#N/A</v>
      </c>
    </row>
    <row r="5393" spans="19:19" x14ac:dyDescent="0.3">
      <c r="S5393" s="60" t="e">
        <f>VLOOKUP(D5393,'ALL SITES DOWN'!D:D,1,0)</f>
        <v>#N/A</v>
      </c>
    </row>
    <row r="5394" spans="19:19" x14ac:dyDescent="0.3">
      <c r="S5394" s="60" t="e">
        <f>VLOOKUP(D5394,'ALL SITES DOWN'!D:D,1,0)</f>
        <v>#N/A</v>
      </c>
    </row>
    <row r="5395" spans="19:19" x14ac:dyDescent="0.3">
      <c r="S5395" s="60" t="e">
        <f>VLOOKUP(D5395,'ALL SITES DOWN'!D:D,1,0)</f>
        <v>#N/A</v>
      </c>
    </row>
    <row r="5396" spans="19:19" x14ac:dyDescent="0.3">
      <c r="S5396" s="60" t="e">
        <f>VLOOKUP(D5396,'ALL SITES DOWN'!D:D,1,0)</f>
        <v>#N/A</v>
      </c>
    </row>
    <row r="5397" spans="19:19" x14ac:dyDescent="0.3">
      <c r="S5397" s="60" t="e">
        <f>VLOOKUP(D5397,'ALL SITES DOWN'!D:D,1,0)</f>
        <v>#N/A</v>
      </c>
    </row>
    <row r="5398" spans="19:19" x14ac:dyDescent="0.3">
      <c r="S5398" s="60" t="e">
        <f>VLOOKUP(D5398,'ALL SITES DOWN'!D:D,1,0)</f>
        <v>#N/A</v>
      </c>
    </row>
    <row r="5399" spans="19:19" x14ac:dyDescent="0.3">
      <c r="S5399" s="60" t="e">
        <f>VLOOKUP(D5399,'ALL SITES DOWN'!D:D,1,0)</f>
        <v>#N/A</v>
      </c>
    </row>
    <row r="5400" spans="19:19" x14ac:dyDescent="0.3">
      <c r="S5400" s="60" t="e">
        <f>VLOOKUP(D5400,'ALL SITES DOWN'!D:D,1,0)</f>
        <v>#N/A</v>
      </c>
    </row>
    <row r="5401" spans="19:19" x14ac:dyDescent="0.3">
      <c r="S5401" s="60" t="e">
        <f>VLOOKUP(D5401,'ALL SITES DOWN'!D:D,1,0)</f>
        <v>#N/A</v>
      </c>
    </row>
    <row r="5402" spans="19:19" x14ac:dyDescent="0.3">
      <c r="S5402" s="60" t="e">
        <f>VLOOKUP(D5402,'ALL SITES DOWN'!D:D,1,0)</f>
        <v>#N/A</v>
      </c>
    </row>
    <row r="5403" spans="19:19" x14ac:dyDescent="0.3">
      <c r="S5403" s="60" t="e">
        <f>VLOOKUP(D5403,'ALL SITES DOWN'!D:D,1,0)</f>
        <v>#N/A</v>
      </c>
    </row>
    <row r="5404" spans="19:19" x14ac:dyDescent="0.3">
      <c r="S5404" s="60" t="e">
        <f>VLOOKUP(D5404,'ALL SITES DOWN'!D:D,1,0)</f>
        <v>#N/A</v>
      </c>
    </row>
    <row r="5405" spans="19:19" x14ac:dyDescent="0.3">
      <c r="S5405" s="60" t="e">
        <f>VLOOKUP(D5405,'ALL SITES DOWN'!D:D,1,0)</f>
        <v>#N/A</v>
      </c>
    </row>
    <row r="5406" spans="19:19" x14ac:dyDescent="0.3">
      <c r="S5406" s="60" t="e">
        <f>VLOOKUP(D5406,'ALL SITES DOWN'!D:D,1,0)</f>
        <v>#N/A</v>
      </c>
    </row>
    <row r="5407" spans="19:19" x14ac:dyDescent="0.3">
      <c r="S5407" s="60" t="e">
        <f>VLOOKUP(D5407,'ALL SITES DOWN'!D:D,1,0)</f>
        <v>#N/A</v>
      </c>
    </row>
    <row r="5408" spans="19:19" x14ac:dyDescent="0.3">
      <c r="S5408" s="60" t="e">
        <f>VLOOKUP(D5408,'ALL SITES DOWN'!D:D,1,0)</f>
        <v>#N/A</v>
      </c>
    </row>
    <row r="5409" spans="19:19" x14ac:dyDescent="0.3">
      <c r="S5409" s="60" t="e">
        <f>VLOOKUP(D5409,'ALL SITES DOWN'!D:D,1,0)</f>
        <v>#N/A</v>
      </c>
    </row>
    <row r="5410" spans="19:19" x14ac:dyDescent="0.3">
      <c r="S5410" s="60" t="e">
        <f>VLOOKUP(D5410,'ALL SITES DOWN'!D:D,1,0)</f>
        <v>#N/A</v>
      </c>
    </row>
    <row r="5411" spans="19:19" x14ac:dyDescent="0.3">
      <c r="S5411" s="60" t="e">
        <f>VLOOKUP(D5411,'ALL SITES DOWN'!D:D,1,0)</f>
        <v>#N/A</v>
      </c>
    </row>
    <row r="5412" spans="19:19" x14ac:dyDescent="0.3">
      <c r="S5412" s="60" t="e">
        <f>VLOOKUP(D5412,'ALL SITES DOWN'!D:D,1,0)</f>
        <v>#N/A</v>
      </c>
    </row>
    <row r="5413" spans="19:19" x14ac:dyDescent="0.3">
      <c r="S5413" s="60" t="e">
        <f>VLOOKUP(D5413,'ALL SITES DOWN'!D:D,1,0)</f>
        <v>#N/A</v>
      </c>
    </row>
    <row r="5414" spans="19:19" x14ac:dyDescent="0.3">
      <c r="S5414" s="60" t="e">
        <f>VLOOKUP(D5414,'ALL SITES DOWN'!D:D,1,0)</f>
        <v>#N/A</v>
      </c>
    </row>
    <row r="5415" spans="19:19" x14ac:dyDescent="0.3">
      <c r="S5415" s="60" t="e">
        <f>VLOOKUP(D5415,'ALL SITES DOWN'!D:D,1,0)</f>
        <v>#N/A</v>
      </c>
    </row>
    <row r="5416" spans="19:19" x14ac:dyDescent="0.3">
      <c r="S5416" s="60" t="e">
        <f>VLOOKUP(D5416,'ALL SITES DOWN'!D:D,1,0)</f>
        <v>#N/A</v>
      </c>
    </row>
    <row r="5417" spans="19:19" x14ac:dyDescent="0.3">
      <c r="S5417" s="60" t="e">
        <f>VLOOKUP(D5417,'ALL SITES DOWN'!D:D,1,0)</f>
        <v>#N/A</v>
      </c>
    </row>
    <row r="5418" spans="19:19" x14ac:dyDescent="0.3">
      <c r="S5418" s="60" t="e">
        <f>VLOOKUP(D5418,'ALL SITES DOWN'!D:D,1,0)</f>
        <v>#N/A</v>
      </c>
    </row>
    <row r="5419" spans="19:19" x14ac:dyDescent="0.3">
      <c r="S5419" s="60" t="e">
        <f>VLOOKUP(D5419,'ALL SITES DOWN'!D:D,1,0)</f>
        <v>#N/A</v>
      </c>
    </row>
    <row r="5420" spans="19:19" x14ac:dyDescent="0.3">
      <c r="S5420" s="60" t="e">
        <f>VLOOKUP(D5420,'ALL SITES DOWN'!D:D,1,0)</f>
        <v>#N/A</v>
      </c>
    </row>
    <row r="5421" spans="19:19" x14ac:dyDescent="0.3">
      <c r="S5421" s="60" t="e">
        <f>VLOOKUP(D5421,'ALL SITES DOWN'!D:D,1,0)</f>
        <v>#N/A</v>
      </c>
    </row>
    <row r="5422" spans="19:19" x14ac:dyDescent="0.3">
      <c r="S5422" s="60" t="e">
        <f>VLOOKUP(D5422,'ALL SITES DOWN'!D:D,1,0)</f>
        <v>#N/A</v>
      </c>
    </row>
    <row r="5423" spans="19:19" x14ac:dyDescent="0.3">
      <c r="S5423" s="60" t="e">
        <f>VLOOKUP(D5423,'ALL SITES DOWN'!D:D,1,0)</f>
        <v>#N/A</v>
      </c>
    </row>
    <row r="5424" spans="19:19" x14ac:dyDescent="0.3">
      <c r="S5424" s="60" t="e">
        <f>VLOOKUP(D5424,'ALL SITES DOWN'!D:D,1,0)</f>
        <v>#N/A</v>
      </c>
    </row>
    <row r="5425" spans="19:19" x14ac:dyDescent="0.3">
      <c r="S5425" s="60" t="e">
        <f>VLOOKUP(D5425,'ALL SITES DOWN'!D:D,1,0)</f>
        <v>#N/A</v>
      </c>
    </row>
    <row r="5426" spans="19:19" x14ac:dyDescent="0.3">
      <c r="S5426" s="60" t="e">
        <f>VLOOKUP(D5426,'ALL SITES DOWN'!D:D,1,0)</f>
        <v>#N/A</v>
      </c>
    </row>
    <row r="5427" spans="19:19" x14ac:dyDescent="0.3">
      <c r="S5427" s="60" t="e">
        <f>VLOOKUP(D5427,'ALL SITES DOWN'!D:D,1,0)</f>
        <v>#N/A</v>
      </c>
    </row>
    <row r="5428" spans="19:19" x14ac:dyDescent="0.3">
      <c r="S5428" s="60" t="e">
        <f>VLOOKUP(D5428,'ALL SITES DOWN'!D:D,1,0)</f>
        <v>#N/A</v>
      </c>
    </row>
    <row r="5429" spans="19:19" x14ac:dyDescent="0.3">
      <c r="S5429" s="60" t="e">
        <f>VLOOKUP(D5429,'ALL SITES DOWN'!D:D,1,0)</f>
        <v>#N/A</v>
      </c>
    </row>
    <row r="5430" spans="19:19" x14ac:dyDescent="0.3">
      <c r="S5430" s="60" t="e">
        <f>VLOOKUP(D5430,'ALL SITES DOWN'!D:D,1,0)</f>
        <v>#N/A</v>
      </c>
    </row>
    <row r="5431" spans="19:19" x14ac:dyDescent="0.3">
      <c r="S5431" s="60" t="e">
        <f>VLOOKUP(D5431,'ALL SITES DOWN'!D:D,1,0)</f>
        <v>#N/A</v>
      </c>
    </row>
    <row r="5432" spans="19:19" x14ac:dyDescent="0.3">
      <c r="S5432" s="60" t="e">
        <f>VLOOKUP(D5432,'ALL SITES DOWN'!D:D,1,0)</f>
        <v>#N/A</v>
      </c>
    </row>
    <row r="5433" spans="19:19" x14ac:dyDescent="0.3">
      <c r="S5433" s="60" t="e">
        <f>VLOOKUP(D5433,'ALL SITES DOWN'!D:D,1,0)</f>
        <v>#N/A</v>
      </c>
    </row>
    <row r="5434" spans="19:19" x14ac:dyDescent="0.3">
      <c r="S5434" s="60" t="e">
        <f>VLOOKUP(D5434,'ALL SITES DOWN'!D:D,1,0)</f>
        <v>#N/A</v>
      </c>
    </row>
    <row r="5435" spans="19:19" x14ac:dyDescent="0.3">
      <c r="S5435" s="60" t="e">
        <f>VLOOKUP(D5435,'ALL SITES DOWN'!D:D,1,0)</f>
        <v>#N/A</v>
      </c>
    </row>
    <row r="5436" spans="19:19" x14ac:dyDescent="0.3">
      <c r="S5436" s="60" t="e">
        <f>VLOOKUP(D5436,'ALL SITES DOWN'!D:D,1,0)</f>
        <v>#N/A</v>
      </c>
    </row>
    <row r="5437" spans="19:19" x14ac:dyDescent="0.3">
      <c r="S5437" s="60" t="e">
        <f>VLOOKUP(D5437,'ALL SITES DOWN'!D:D,1,0)</f>
        <v>#N/A</v>
      </c>
    </row>
    <row r="5438" spans="19:19" x14ac:dyDescent="0.3">
      <c r="S5438" s="60" t="e">
        <f>VLOOKUP(D5438,'ALL SITES DOWN'!D:D,1,0)</f>
        <v>#N/A</v>
      </c>
    </row>
    <row r="5439" spans="19:19" x14ac:dyDescent="0.3">
      <c r="S5439" s="60" t="e">
        <f>VLOOKUP(D5439,'ALL SITES DOWN'!D:D,1,0)</f>
        <v>#N/A</v>
      </c>
    </row>
    <row r="5440" spans="19:19" x14ac:dyDescent="0.3">
      <c r="S5440" s="60" t="e">
        <f>VLOOKUP(D5440,'ALL SITES DOWN'!D:D,1,0)</f>
        <v>#N/A</v>
      </c>
    </row>
    <row r="5441" spans="19:19" x14ac:dyDescent="0.3">
      <c r="S5441" s="60" t="e">
        <f>VLOOKUP(D5441,'ALL SITES DOWN'!D:D,1,0)</f>
        <v>#N/A</v>
      </c>
    </row>
    <row r="5442" spans="19:19" x14ac:dyDescent="0.3">
      <c r="S5442" s="60" t="e">
        <f>VLOOKUP(D5442,'ALL SITES DOWN'!D:D,1,0)</f>
        <v>#N/A</v>
      </c>
    </row>
    <row r="5443" spans="19:19" x14ac:dyDescent="0.3">
      <c r="S5443" s="60" t="e">
        <f>VLOOKUP(D5443,'ALL SITES DOWN'!D:D,1,0)</f>
        <v>#N/A</v>
      </c>
    </row>
    <row r="5444" spans="19:19" x14ac:dyDescent="0.3">
      <c r="S5444" s="60" t="e">
        <f>VLOOKUP(D5444,'ALL SITES DOWN'!D:D,1,0)</f>
        <v>#N/A</v>
      </c>
    </row>
    <row r="5445" spans="19:19" x14ac:dyDescent="0.3">
      <c r="S5445" s="60" t="e">
        <f>VLOOKUP(D5445,'ALL SITES DOWN'!D:D,1,0)</f>
        <v>#N/A</v>
      </c>
    </row>
    <row r="5446" spans="19:19" x14ac:dyDescent="0.3">
      <c r="S5446" s="60" t="e">
        <f>VLOOKUP(D5446,'ALL SITES DOWN'!D:D,1,0)</f>
        <v>#N/A</v>
      </c>
    </row>
    <row r="5447" spans="19:19" x14ac:dyDescent="0.3">
      <c r="S5447" s="60" t="e">
        <f>VLOOKUP(D5447,'ALL SITES DOWN'!D:D,1,0)</f>
        <v>#N/A</v>
      </c>
    </row>
    <row r="5448" spans="19:19" x14ac:dyDescent="0.3">
      <c r="S5448" s="60" t="e">
        <f>VLOOKUP(D5448,'ALL SITES DOWN'!D:D,1,0)</f>
        <v>#N/A</v>
      </c>
    </row>
    <row r="5449" spans="19:19" x14ac:dyDescent="0.3">
      <c r="S5449" s="60" t="e">
        <f>VLOOKUP(D5449,'ALL SITES DOWN'!D:D,1,0)</f>
        <v>#N/A</v>
      </c>
    </row>
    <row r="5450" spans="19:19" x14ac:dyDescent="0.3">
      <c r="S5450" s="60" t="e">
        <f>VLOOKUP(D5450,'ALL SITES DOWN'!D:D,1,0)</f>
        <v>#N/A</v>
      </c>
    </row>
    <row r="5451" spans="19:19" x14ac:dyDescent="0.3">
      <c r="S5451" s="60" t="e">
        <f>VLOOKUP(D5451,'ALL SITES DOWN'!D:D,1,0)</f>
        <v>#N/A</v>
      </c>
    </row>
    <row r="5452" spans="19:19" x14ac:dyDescent="0.3">
      <c r="S5452" s="60" t="e">
        <f>VLOOKUP(D5452,'ALL SITES DOWN'!D:D,1,0)</f>
        <v>#N/A</v>
      </c>
    </row>
    <row r="5453" spans="19:19" x14ac:dyDescent="0.3">
      <c r="S5453" s="60" t="e">
        <f>VLOOKUP(D5453,'ALL SITES DOWN'!D:D,1,0)</f>
        <v>#N/A</v>
      </c>
    </row>
    <row r="5454" spans="19:19" x14ac:dyDescent="0.3">
      <c r="S5454" s="60" t="e">
        <f>VLOOKUP(D5454,'ALL SITES DOWN'!D:D,1,0)</f>
        <v>#N/A</v>
      </c>
    </row>
    <row r="5455" spans="19:19" x14ac:dyDescent="0.3">
      <c r="S5455" s="60" t="e">
        <f>VLOOKUP(D5455,'ALL SITES DOWN'!D:D,1,0)</f>
        <v>#N/A</v>
      </c>
    </row>
    <row r="5456" spans="19:19" x14ac:dyDescent="0.3">
      <c r="S5456" s="60" t="e">
        <f>VLOOKUP(D5456,'ALL SITES DOWN'!D:D,1,0)</f>
        <v>#N/A</v>
      </c>
    </row>
    <row r="5457" spans="19:19" x14ac:dyDescent="0.3">
      <c r="S5457" s="60" t="e">
        <f>VLOOKUP(D5457,'ALL SITES DOWN'!D:D,1,0)</f>
        <v>#N/A</v>
      </c>
    </row>
    <row r="5458" spans="19:19" x14ac:dyDescent="0.3">
      <c r="S5458" s="60" t="e">
        <f>VLOOKUP(D5458,'ALL SITES DOWN'!D:D,1,0)</f>
        <v>#N/A</v>
      </c>
    </row>
    <row r="5459" spans="19:19" x14ac:dyDescent="0.3">
      <c r="S5459" s="60" t="e">
        <f>VLOOKUP(D5459,'ALL SITES DOWN'!D:D,1,0)</f>
        <v>#N/A</v>
      </c>
    </row>
    <row r="5460" spans="19:19" x14ac:dyDescent="0.3">
      <c r="S5460" s="60" t="e">
        <f>VLOOKUP(D5460,'ALL SITES DOWN'!D:D,1,0)</f>
        <v>#N/A</v>
      </c>
    </row>
    <row r="5461" spans="19:19" x14ac:dyDescent="0.3">
      <c r="S5461" s="60" t="e">
        <f>VLOOKUP(D5461,'ALL SITES DOWN'!D:D,1,0)</f>
        <v>#N/A</v>
      </c>
    </row>
    <row r="5462" spans="19:19" x14ac:dyDescent="0.3">
      <c r="S5462" s="60" t="e">
        <f>VLOOKUP(D5462,'ALL SITES DOWN'!D:D,1,0)</f>
        <v>#N/A</v>
      </c>
    </row>
    <row r="5463" spans="19:19" x14ac:dyDescent="0.3">
      <c r="S5463" s="60" t="e">
        <f>VLOOKUP(D5463,'ALL SITES DOWN'!D:D,1,0)</f>
        <v>#N/A</v>
      </c>
    </row>
    <row r="5464" spans="19:19" x14ac:dyDescent="0.3">
      <c r="S5464" s="60" t="e">
        <f>VLOOKUP(D5464,'ALL SITES DOWN'!D:D,1,0)</f>
        <v>#N/A</v>
      </c>
    </row>
    <row r="5465" spans="19:19" x14ac:dyDescent="0.3">
      <c r="S5465" s="60" t="e">
        <f>VLOOKUP(D5465,'ALL SITES DOWN'!D:D,1,0)</f>
        <v>#N/A</v>
      </c>
    </row>
    <row r="5466" spans="19:19" x14ac:dyDescent="0.3">
      <c r="S5466" s="60" t="e">
        <f>VLOOKUP(D5466,'ALL SITES DOWN'!D:D,1,0)</f>
        <v>#N/A</v>
      </c>
    </row>
    <row r="5467" spans="19:19" x14ac:dyDescent="0.3">
      <c r="S5467" s="60" t="e">
        <f>VLOOKUP(D5467,'ALL SITES DOWN'!D:D,1,0)</f>
        <v>#N/A</v>
      </c>
    </row>
    <row r="5468" spans="19:19" x14ac:dyDescent="0.3">
      <c r="S5468" s="60" t="e">
        <f>VLOOKUP(D5468,'ALL SITES DOWN'!D:D,1,0)</f>
        <v>#N/A</v>
      </c>
    </row>
    <row r="5469" spans="19:19" x14ac:dyDescent="0.3">
      <c r="S5469" s="60" t="e">
        <f>VLOOKUP(D5469,'ALL SITES DOWN'!D:D,1,0)</f>
        <v>#N/A</v>
      </c>
    </row>
    <row r="5470" spans="19:19" x14ac:dyDescent="0.3">
      <c r="S5470" s="60" t="e">
        <f>VLOOKUP(D5470,'ALL SITES DOWN'!D:D,1,0)</f>
        <v>#N/A</v>
      </c>
    </row>
    <row r="5471" spans="19:19" x14ac:dyDescent="0.3">
      <c r="S5471" s="60" t="e">
        <f>VLOOKUP(D5471,'ALL SITES DOWN'!D:D,1,0)</f>
        <v>#N/A</v>
      </c>
    </row>
    <row r="5472" spans="19:19" x14ac:dyDescent="0.3">
      <c r="S5472" s="60" t="e">
        <f>VLOOKUP(D5472,'ALL SITES DOWN'!D:D,1,0)</f>
        <v>#N/A</v>
      </c>
    </row>
    <row r="5473" spans="19:19" x14ac:dyDescent="0.3">
      <c r="S5473" s="60" t="e">
        <f>VLOOKUP(D5473,'ALL SITES DOWN'!D:D,1,0)</f>
        <v>#N/A</v>
      </c>
    </row>
    <row r="5474" spans="19:19" x14ac:dyDescent="0.3">
      <c r="S5474" s="60" t="e">
        <f>VLOOKUP(D5474,'ALL SITES DOWN'!D:D,1,0)</f>
        <v>#N/A</v>
      </c>
    </row>
    <row r="5475" spans="19:19" x14ac:dyDescent="0.3">
      <c r="S5475" s="60" t="e">
        <f>VLOOKUP(D5475,'ALL SITES DOWN'!D:D,1,0)</f>
        <v>#N/A</v>
      </c>
    </row>
    <row r="5476" spans="19:19" x14ac:dyDescent="0.3">
      <c r="S5476" s="60" t="e">
        <f>VLOOKUP(D5476,'ALL SITES DOWN'!D:D,1,0)</f>
        <v>#N/A</v>
      </c>
    </row>
    <row r="5477" spans="19:19" x14ac:dyDescent="0.3">
      <c r="S5477" s="60" t="e">
        <f>VLOOKUP(D5477,'ALL SITES DOWN'!D:D,1,0)</f>
        <v>#N/A</v>
      </c>
    </row>
    <row r="5478" spans="19:19" x14ac:dyDescent="0.3">
      <c r="S5478" s="60" t="e">
        <f>VLOOKUP(D5478,'ALL SITES DOWN'!D:D,1,0)</f>
        <v>#N/A</v>
      </c>
    </row>
    <row r="5479" spans="19:19" x14ac:dyDescent="0.3">
      <c r="S5479" s="60" t="e">
        <f>VLOOKUP(D5479,'ALL SITES DOWN'!D:D,1,0)</f>
        <v>#N/A</v>
      </c>
    </row>
    <row r="5480" spans="19:19" x14ac:dyDescent="0.3">
      <c r="S5480" s="60" t="e">
        <f>VLOOKUP(D5480,'ALL SITES DOWN'!D:D,1,0)</f>
        <v>#N/A</v>
      </c>
    </row>
    <row r="5481" spans="19:19" x14ac:dyDescent="0.3">
      <c r="S5481" s="60" t="e">
        <f>VLOOKUP(D5481,'ALL SITES DOWN'!D:D,1,0)</f>
        <v>#N/A</v>
      </c>
    </row>
    <row r="5482" spans="19:19" x14ac:dyDescent="0.3">
      <c r="S5482" s="60" t="e">
        <f>VLOOKUP(D5482,'ALL SITES DOWN'!D:D,1,0)</f>
        <v>#N/A</v>
      </c>
    </row>
    <row r="5483" spans="19:19" x14ac:dyDescent="0.3">
      <c r="S5483" s="60" t="e">
        <f>VLOOKUP(D5483,'ALL SITES DOWN'!D:D,1,0)</f>
        <v>#N/A</v>
      </c>
    </row>
    <row r="5484" spans="19:19" x14ac:dyDescent="0.3">
      <c r="S5484" s="60" t="e">
        <f>VLOOKUP(D5484,'ALL SITES DOWN'!D:D,1,0)</f>
        <v>#N/A</v>
      </c>
    </row>
    <row r="5485" spans="19:19" x14ac:dyDescent="0.3">
      <c r="S5485" s="60" t="e">
        <f>VLOOKUP(D5485,'ALL SITES DOWN'!D:D,1,0)</f>
        <v>#N/A</v>
      </c>
    </row>
    <row r="5486" spans="19:19" x14ac:dyDescent="0.3">
      <c r="S5486" s="60" t="e">
        <f>VLOOKUP(D5486,'ALL SITES DOWN'!D:D,1,0)</f>
        <v>#N/A</v>
      </c>
    </row>
    <row r="5487" spans="19:19" x14ac:dyDescent="0.3">
      <c r="S5487" s="60" t="e">
        <f>VLOOKUP(D5487,'ALL SITES DOWN'!D:D,1,0)</f>
        <v>#N/A</v>
      </c>
    </row>
    <row r="5488" spans="19:19" x14ac:dyDescent="0.3">
      <c r="S5488" s="60" t="e">
        <f>VLOOKUP(D5488,'ALL SITES DOWN'!D:D,1,0)</f>
        <v>#N/A</v>
      </c>
    </row>
    <row r="5489" spans="19:19" x14ac:dyDescent="0.3">
      <c r="S5489" s="60" t="e">
        <f>VLOOKUP(D5489,'ALL SITES DOWN'!D:D,1,0)</f>
        <v>#N/A</v>
      </c>
    </row>
    <row r="5490" spans="19:19" x14ac:dyDescent="0.3">
      <c r="S5490" s="60" t="e">
        <f>VLOOKUP(D5490,'ALL SITES DOWN'!D:D,1,0)</f>
        <v>#N/A</v>
      </c>
    </row>
    <row r="5491" spans="19:19" x14ac:dyDescent="0.3">
      <c r="S5491" s="60" t="e">
        <f>VLOOKUP(D5491,'ALL SITES DOWN'!D:D,1,0)</f>
        <v>#N/A</v>
      </c>
    </row>
    <row r="5492" spans="19:19" x14ac:dyDescent="0.3">
      <c r="S5492" s="60" t="e">
        <f>VLOOKUP(D5492,'ALL SITES DOWN'!D:D,1,0)</f>
        <v>#N/A</v>
      </c>
    </row>
    <row r="5493" spans="19:19" x14ac:dyDescent="0.3">
      <c r="S5493" s="60" t="e">
        <f>VLOOKUP(D5493,'ALL SITES DOWN'!D:D,1,0)</f>
        <v>#N/A</v>
      </c>
    </row>
    <row r="5494" spans="19:19" x14ac:dyDescent="0.3">
      <c r="S5494" s="60" t="e">
        <f>VLOOKUP(D5494,'ALL SITES DOWN'!D:D,1,0)</f>
        <v>#N/A</v>
      </c>
    </row>
    <row r="5495" spans="19:19" x14ac:dyDescent="0.3">
      <c r="S5495" s="60" t="e">
        <f>VLOOKUP(D5495,'ALL SITES DOWN'!D:D,1,0)</f>
        <v>#N/A</v>
      </c>
    </row>
    <row r="5496" spans="19:19" x14ac:dyDescent="0.3">
      <c r="S5496" s="60" t="e">
        <f>VLOOKUP(D5496,'ALL SITES DOWN'!D:D,1,0)</f>
        <v>#N/A</v>
      </c>
    </row>
    <row r="5497" spans="19:19" x14ac:dyDescent="0.3">
      <c r="S5497" s="60" t="e">
        <f>VLOOKUP(D5497,'ALL SITES DOWN'!D:D,1,0)</f>
        <v>#N/A</v>
      </c>
    </row>
    <row r="5498" spans="19:19" x14ac:dyDescent="0.3">
      <c r="S5498" s="60" t="e">
        <f>VLOOKUP(D5498,'ALL SITES DOWN'!D:D,1,0)</f>
        <v>#N/A</v>
      </c>
    </row>
    <row r="5499" spans="19:19" x14ac:dyDescent="0.3">
      <c r="S5499" s="60" t="e">
        <f>VLOOKUP(D5499,'ALL SITES DOWN'!D:D,1,0)</f>
        <v>#N/A</v>
      </c>
    </row>
    <row r="5500" spans="19:19" x14ac:dyDescent="0.3">
      <c r="S5500" s="60" t="e">
        <f>VLOOKUP(D5500,'ALL SITES DOWN'!D:D,1,0)</f>
        <v>#N/A</v>
      </c>
    </row>
    <row r="5501" spans="19:19" x14ac:dyDescent="0.3">
      <c r="S5501" s="60" t="e">
        <f>VLOOKUP(D5501,'ALL SITES DOWN'!D:D,1,0)</f>
        <v>#N/A</v>
      </c>
    </row>
    <row r="5502" spans="19:19" x14ac:dyDescent="0.3">
      <c r="S5502" s="60" t="e">
        <f>VLOOKUP(D5502,'ALL SITES DOWN'!D:D,1,0)</f>
        <v>#N/A</v>
      </c>
    </row>
    <row r="5503" spans="19:19" x14ac:dyDescent="0.3">
      <c r="S5503" s="60" t="e">
        <f>VLOOKUP(D5503,'ALL SITES DOWN'!D:D,1,0)</f>
        <v>#N/A</v>
      </c>
    </row>
    <row r="5504" spans="19:19" x14ac:dyDescent="0.3">
      <c r="S5504" s="60" t="e">
        <f>VLOOKUP(D5504,'ALL SITES DOWN'!D:D,1,0)</f>
        <v>#N/A</v>
      </c>
    </row>
    <row r="5505" spans="19:19" x14ac:dyDescent="0.3">
      <c r="S5505" s="60" t="e">
        <f>VLOOKUP(D5505,'ALL SITES DOWN'!D:D,1,0)</f>
        <v>#N/A</v>
      </c>
    </row>
    <row r="5506" spans="19:19" x14ac:dyDescent="0.3">
      <c r="S5506" s="60" t="e">
        <f>VLOOKUP(D5506,'ALL SITES DOWN'!D:D,1,0)</f>
        <v>#N/A</v>
      </c>
    </row>
    <row r="5507" spans="19:19" x14ac:dyDescent="0.3">
      <c r="S5507" s="60" t="e">
        <f>VLOOKUP(D5507,'ALL SITES DOWN'!D:D,1,0)</f>
        <v>#N/A</v>
      </c>
    </row>
    <row r="5508" spans="19:19" x14ac:dyDescent="0.3">
      <c r="S5508" s="60" t="e">
        <f>VLOOKUP(D5508,'ALL SITES DOWN'!D:D,1,0)</f>
        <v>#N/A</v>
      </c>
    </row>
    <row r="5509" spans="19:19" x14ac:dyDescent="0.3">
      <c r="S5509" s="60" t="e">
        <f>VLOOKUP(D5509,'ALL SITES DOWN'!D:D,1,0)</f>
        <v>#N/A</v>
      </c>
    </row>
    <row r="5510" spans="19:19" x14ac:dyDescent="0.3">
      <c r="S5510" s="60" t="e">
        <f>VLOOKUP(D5510,'ALL SITES DOWN'!D:D,1,0)</f>
        <v>#N/A</v>
      </c>
    </row>
    <row r="5511" spans="19:19" x14ac:dyDescent="0.3">
      <c r="S5511" s="60" t="e">
        <f>VLOOKUP(D5511,'ALL SITES DOWN'!D:D,1,0)</f>
        <v>#N/A</v>
      </c>
    </row>
    <row r="5512" spans="19:19" x14ac:dyDescent="0.3">
      <c r="S5512" s="60" t="e">
        <f>VLOOKUP(D5512,'ALL SITES DOWN'!D:D,1,0)</f>
        <v>#N/A</v>
      </c>
    </row>
    <row r="5513" spans="19:19" x14ac:dyDescent="0.3">
      <c r="S5513" s="60" t="e">
        <f>VLOOKUP(D5513,'ALL SITES DOWN'!D:D,1,0)</f>
        <v>#N/A</v>
      </c>
    </row>
    <row r="5514" spans="19:19" x14ac:dyDescent="0.3">
      <c r="S5514" s="60" t="e">
        <f>VLOOKUP(D5514,'ALL SITES DOWN'!D:D,1,0)</f>
        <v>#N/A</v>
      </c>
    </row>
    <row r="5515" spans="19:19" x14ac:dyDescent="0.3">
      <c r="S5515" s="60" t="e">
        <f>VLOOKUP(D5515,'ALL SITES DOWN'!D:D,1,0)</f>
        <v>#N/A</v>
      </c>
    </row>
    <row r="5516" spans="19:19" x14ac:dyDescent="0.3">
      <c r="S5516" s="60" t="e">
        <f>VLOOKUP(D5516,'ALL SITES DOWN'!D:D,1,0)</f>
        <v>#N/A</v>
      </c>
    </row>
    <row r="5517" spans="19:19" x14ac:dyDescent="0.3">
      <c r="S5517" s="60" t="e">
        <f>VLOOKUP(D5517,'ALL SITES DOWN'!D:D,1,0)</f>
        <v>#N/A</v>
      </c>
    </row>
    <row r="5518" spans="19:19" x14ac:dyDescent="0.3">
      <c r="S5518" s="60" t="e">
        <f>VLOOKUP(D5518,'ALL SITES DOWN'!D:D,1,0)</f>
        <v>#N/A</v>
      </c>
    </row>
    <row r="5519" spans="19:19" x14ac:dyDescent="0.3">
      <c r="S5519" s="60" t="e">
        <f>VLOOKUP(D5519,'ALL SITES DOWN'!D:D,1,0)</f>
        <v>#N/A</v>
      </c>
    </row>
    <row r="5520" spans="19:19" x14ac:dyDescent="0.3">
      <c r="S5520" s="60" t="e">
        <f>VLOOKUP(D5520,'ALL SITES DOWN'!D:D,1,0)</f>
        <v>#N/A</v>
      </c>
    </row>
    <row r="5521" spans="19:19" x14ac:dyDescent="0.3">
      <c r="S5521" s="60" t="e">
        <f>VLOOKUP(D5521,'ALL SITES DOWN'!D:D,1,0)</f>
        <v>#N/A</v>
      </c>
    </row>
    <row r="5522" spans="19:19" x14ac:dyDescent="0.3">
      <c r="S5522" s="60" t="e">
        <f>VLOOKUP(D5522,'ALL SITES DOWN'!D:D,1,0)</f>
        <v>#N/A</v>
      </c>
    </row>
    <row r="5523" spans="19:19" x14ac:dyDescent="0.3">
      <c r="S5523" s="60" t="e">
        <f>VLOOKUP(D5523,'ALL SITES DOWN'!D:D,1,0)</f>
        <v>#N/A</v>
      </c>
    </row>
    <row r="5524" spans="19:19" x14ac:dyDescent="0.3">
      <c r="S5524" s="60" t="e">
        <f>VLOOKUP(D5524,'ALL SITES DOWN'!D:D,1,0)</f>
        <v>#N/A</v>
      </c>
    </row>
    <row r="5525" spans="19:19" x14ac:dyDescent="0.3">
      <c r="S5525" s="60" t="e">
        <f>VLOOKUP(D5525,'ALL SITES DOWN'!D:D,1,0)</f>
        <v>#N/A</v>
      </c>
    </row>
    <row r="5526" spans="19:19" x14ac:dyDescent="0.3">
      <c r="S5526" s="60" t="e">
        <f>VLOOKUP(D5526,'ALL SITES DOWN'!D:D,1,0)</f>
        <v>#N/A</v>
      </c>
    </row>
    <row r="5527" spans="19:19" x14ac:dyDescent="0.3">
      <c r="S5527" s="60" t="e">
        <f>VLOOKUP(D5527,'ALL SITES DOWN'!D:D,1,0)</f>
        <v>#N/A</v>
      </c>
    </row>
    <row r="5528" spans="19:19" x14ac:dyDescent="0.3">
      <c r="S5528" s="60" t="e">
        <f>VLOOKUP(D5528,'ALL SITES DOWN'!D:D,1,0)</f>
        <v>#N/A</v>
      </c>
    </row>
    <row r="5529" spans="19:19" x14ac:dyDescent="0.3">
      <c r="S5529" s="60" t="e">
        <f>VLOOKUP(D5529,'ALL SITES DOWN'!D:D,1,0)</f>
        <v>#N/A</v>
      </c>
    </row>
    <row r="5530" spans="19:19" x14ac:dyDescent="0.3">
      <c r="S5530" s="60" t="e">
        <f>VLOOKUP(D5530,'ALL SITES DOWN'!D:D,1,0)</f>
        <v>#N/A</v>
      </c>
    </row>
    <row r="5531" spans="19:19" x14ac:dyDescent="0.3">
      <c r="S5531" s="60" t="e">
        <f>VLOOKUP(D5531,'ALL SITES DOWN'!D:D,1,0)</f>
        <v>#N/A</v>
      </c>
    </row>
    <row r="5532" spans="19:19" x14ac:dyDescent="0.3">
      <c r="S5532" s="60" t="e">
        <f>VLOOKUP(D5532,'ALL SITES DOWN'!D:D,1,0)</f>
        <v>#N/A</v>
      </c>
    </row>
    <row r="5533" spans="19:19" x14ac:dyDescent="0.3">
      <c r="S5533" s="60" t="e">
        <f>VLOOKUP(D5533,'ALL SITES DOWN'!D:D,1,0)</f>
        <v>#N/A</v>
      </c>
    </row>
    <row r="5534" spans="19:19" x14ac:dyDescent="0.3">
      <c r="S5534" s="60" t="e">
        <f>VLOOKUP(D5534,'ALL SITES DOWN'!D:D,1,0)</f>
        <v>#N/A</v>
      </c>
    </row>
    <row r="5535" spans="19:19" x14ac:dyDescent="0.3">
      <c r="S5535" s="60" t="e">
        <f>VLOOKUP(D5535,'ALL SITES DOWN'!D:D,1,0)</f>
        <v>#N/A</v>
      </c>
    </row>
    <row r="5536" spans="19:19" x14ac:dyDescent="0.3">
      <c r="S5536" s="60" t="e">
        <f>VLOOKUP(D5536,'ALL SITES DOWN'!D:D,1,0)</f>
        <v>#N/A</v>
      </c>
    </row>
    <row r="5537" spans="19:19" x14ac:dyDescent="0.3">
      <c r="S5537" s="60" t="e">
        <f>VLOOKUP(D5537,'ALL SITES DOWN'!D:D,1,0)</f>
        <v>#N/A</v>
      </c>
    </row>
    <row r="5538" spans="19:19" x14ac:dyDescent="0.3">
      <c r="S5538" s="60" t="e">
        <f>VLOOKUP(D5538,'ALL SITES DOWN'!D:D,1,0)</f>
        <v>#N/A</v>
      </c>
    </row>
    <row r="5539" spans="19:19" x14ac:dyDescent="0.3">
      <c r="S5539" s="60" t="e">
        <f>VLOOKUP(D5539,'ALL SITES DOWN'!D:D,1,0)</f>
        <v>#N/A</v>
      </c>
    </row>
    <row r="5540" spans="19:19" x14ac:dyDescent="0.3">
      <c r="S5540" s="60" t="e">
        <f>VLOOKUP(D5540,'ALL SITES DOWN'!D:D,1,0)</f>
        <v>#N/A</v>
      </c>
    </row>
    <row r="5541" spans="19:19" x14ac:dyDescent="0.3">
      <c r="S5541" s="60" t="e">
        <f>VLOOKUP(D5541,'ALL SITES DOWN'!D:D,1,0)</f>
        <v>#N/A</v>
      </c>
    </row>
    <row r="5542" spans="19:19" x14ac:dyDescent="0.3">
      <c r="S5542" s="60" t="e">
        <f>VLOOKUP(D5542,'ALL SITES DOWN'!D:D,1,0)</f>
        <v>#N/A</v>
      </c>
    </row>
    <row r="5543" spans="19:19" x14ac:dyDescent="0.3">
      <c r="S5543" s="60" t="e">
        <f>VLOOKUP(D5543,'ALL SITES DOWN'!D:D,1,0)</f>
        <v>#N/A</v>
      </c>
    </row>
    <row r="5544" spans="19:19" x14ac:dyDescent="0.3">
      <c r="S5544" s="60" t="e">
        <f>VLOOKUP(D5544,'ALL SITES DOWN'!D:D,1,0)</f>
        <v>#N/A</v>
      </c>
    </row>
    <row r="5545" spans="19:19" x14ac:dyDescent="0.3">
      <c r="S5545" s="60" t="e">
        <f>VLOOKUP(D5545,'ALL SITES DOWN'!D:D,1,0)</f>
        <v>#N/A</v>
      </c>
    </row>
    <row r="5546" spans="19:19" x14ac:dyDescent="0.3">
      <c r="S5546" s="60" t="e">
        <f>VLOOKUP(D5546,'ALL SITES DOWN'!D:D,1,0)</f>
        <v>#N/A</v>
      </c>
    </row>
    <row r="5547" spans="19:19" x14ac:dyDescent="0.3">
      <c r="S5547" s="60" t="e">
        <f>VLOOKUP(D5547,'ALL SITES DOWN'!D:D,1,0)</f>
        <v>#N/A</v>
      </c>
    </row>
    <row r="5548" spans="19:19" x14ac:dyDescent="0.3">
      <c r="S5548" s="60" t="e">
        <f>VLOOKUP(D5548,'ALL SITES DOWN'!D:D,1,0)</f>
        <v>#N/A</v>
      </c>
    </row>
    <row r="5549" spans="19:19" x14ac:dyDescent="0.3">
      <c r="S5549" s="60" t="e">
        <f>VLOOKUP(D5549,'ALL SITES DOWN'!D:D,1,0)</f>
        <v>#N/A</v>
      </c>
    </row>
    <row r="5550" spans="19:19" x14ac:dyDescent="0.3">
      <c r="S5550" s="60" t="e">
        <f>VLOOKUP(D5550,'ALL SITES DOWN'!D:D,1,0)</f>
        <v>#N/A</v>
      </c>
    </row>
    <row r="5551" spans="19:19" x14ac:dyDescent="0.3">
      <c r="S5551" s="60" t="e">
        <f>VLOOKUP(D5551,'ALL SITES DOWN'!D:D,1,0)</f>
        <v>#N/A</v>
      </c>
    </row>
    <row r="5552" spans="19:19" x14ac:dyDescent="0.3">
      <c r="S5552" s="60" t="e">
        <f>VLOOKUP(D5552,'ALL SITES DOWN'!D:D,1,0)</f>
        <v>#N/A</v>
      </c>
    </row>
    <row r="5553" spans="19:19" x14ac:dyDescent="0.3">
      <c r="S5553" s="60" t="e">
        <f>VLOOKUP(D5553,'ALL SITES DOWN'!D:D,1,0)</f>
        <v>#N/A</v>
      </c>
    </row>
    <row r="5554" spans="19:19" x14ac:dyDescent="0.3">
      <c r="S5554" s="60" t="e">
        <f>VLOOKUP(D5554,'ALL SITES DOWN'!D:D,1,0)</f>
        <v>#N/A</v>
      </c>
    </row>
    <row r="5555" spans="19:19" x14ac:dyDescent="0.3">
      <c r="S5555" s="60" t="e">
        <f>VLOOKUP(D5555,'ALL SITES DOWN'!D:D,1,0)</f>
        <v>#N/A</v>
      </c>
    </row>
    <row r="5556" spans="19:19" x14ac:dyDescent="0.3">
      <c r="S5556" s="60" t="e">
        <f>VLOOKUP(D5556,'ALL SITES DOWN'!D:D,1,0)</f>
        <v>#N/A</v>
      </c>
    </row>
    <row r="5557" spans="19:19" x14ac:dyDescent="0.3">
      <c r="S5557" s="60" t="e">
        <f>VLOOKUP(D5557,'ALL SITES DOWN'!D:D,1,0)</f>
        <v>#N/A</v>
      </c>
    </row>
    <row r="5558" spans="19:19" x14ac:dyDescent="0.3">
      <c r="S5558" s="60" t="e">
        <f>VLOOKUP(D5558,'ALL SITES DOWN'!D:D,1,0)</f>
        <v>#N/A</v>
      </c>
    </row>
    <row r="5559" spans="19:19" x14ac:dyDescent="0.3">
      <c r="S5559" s="60" t="e">
        <f>VLOOKUP(D5559,'ALL SITES DOWN'!D:D,1,0)</f>
        <v>#N/A</v>
      </c>
    </row>
    <row r="5560" spans="19:19" x14ac:dyDescent="0.3">
      <c r="S5560" s="60" t="e">
        <f>VLOOKUP(D5560,'ALL SITES DOWN'!D:D,1,0)</f>
        <v>#N/A</v>
      </c>
    </row>
    <row r="5561" spans="19:19" x14ac:dyDescent="0.3">
      <c r="S5561" s="60" t="e">
        <f>VLOOKUP(D5561,'ALL SITES DOWN'!D:D,1,0)</f>
        <v>#N/A</v>
      </c>
    </row>
    <row r="5562" spans="19:19" x14ac:dyDescent="0.3">
      <c r="S5562" s="60" t="e">
        <f>VLOOKUP(D5562,'ALL SITES DOWN'!D:D,1,0)</f>
        <v>#N/A</v>
      </c>
    </row>
    <row r="5563" spans="19:19" x14ac:dyDescent="0.3">
      <c r="S5563" s="60" t="e">
        <f>VLOOKUP(D5563,'ALL SITES DOWN'!D:D,1,0)</f>
        <v>#N/A</v>
      </c>
    </row>
    <row r="5564" spans="19:19" x14ac:dyDescent="0.3">
      <c r="S5564" s="60" t="e">
        <f>VLOOKUP(D5564,'ALL SITES DOWN'!D:D,1,0)</f>
        <v>#N/A</v>
      </c>
    </row>
    <row r="5565" spans="19:19" x14ac:dyDescent="0.3">
      <c r="S5565" s="60" t="e">
        <f>VLOOKUP(D5565,'ALL SITES DOWN'!D:D,1,0)</f>
        <v>#N/A</v>
      </c>
    </row>
    <row r="5566" spans="19:19" x14ac:dyDescent="0.3">
      <c r="S5566" s="60" t="e">
        <f>VLOOKUP(D5566,'ALL SITES DOWN'!D:D,1,0)</f>
        <v>#N/A</v>
      </c>
    </row>
    <row r="5567" spans="19:19" x14ac:dyDescent="0.3">
      <c r="S5567" s="60" t="e">
        <f>VLOOKUP(D5567,'ALL SITES DOWN'!D:D,1,0)</f>
        <v>#N/A</v>
      </c>
    </row>
    <row r="5568" spans="19:19" x14ac:dyDescent="0.3">
      <c r="S5568" s="60" t="e">
        <f>VLOOKUP(D5568,'ALL SITES DOWN'!D:D,1,0)</f>
        <v>#N/A</v>
      </c>
    </row>
    <row r="5569" spans="19:19" x14ac:dyDescent="0.3">
      <c r="S5569" s="60" t="e">
        <f>VLOOKUP(D5569,'ALL SITES DOWN'!D:D,1,0)</f>
        <v>#N/A</v>
      </c>
    </row>
    <row r="5570" spans="19:19" x14ac:dyDescent="0.3">
      <c r="S5570" s="60" t="e">
        <f>VLOOKUP(D5570,'ALL SITES DOWN'!D:D,1,0)</f>
        <v>#N/A</v>
      </c>
    </row>
    <row r="5571" spans="19:19" x14ac:dyDescent="0.3">
      <c r="S5571" s="60" t="e">
        <f>VLOOKUP(D5571,'ALL SITES DOWN'!D:D,1,0)</f>
        <v>#N/A</v>
      </c>
    </row>
    <row r="5572" spans="19:19" x14ac:dyDescent="0.3">
      <c r="S5572" s="60" t="e">
        <f>VLOOKUP(D5572,'ALL SITES DOWN'!D:D,1,0)</f>
        <v>#N/A</v>
      </c>
    </row>
    <row r="5573" spans="19:19" x14ac:dyDescent="0.3">
      <c r="S5573" s="60" t="e">
        <f>VLOOKUP(D5573,'ALL SITES DOWN'!D:D,1,0)</f>
        <v>#N/A</v>
      </c>
    </row>
    <row r="5574" spans="19:19" x14ac:dyDescent="0.3">
      <c r="S5574" s="60" t="e">
        <f>VLOOKUP(D5574,'ALL SITES DOWN'!D:D,1,0)</f>
        <v>#N/A</v>
      </c>
    </row>
    <row r="5575" spans="19:19" x14ac:dyDescent="0.3">
      <c r="S5575" s="60" t="e">
        <f>VLOOKUP(D5575,'ALL SITES DOWN'!D:D,1,0)</f>
        <v>#N/A</v>
      </c>
    </row>
    <row r="5576" spans="19:19" x14ac:dyDescent="0.3">
      <c r="S5576" s="60" t="e">
        <f>VLOOKUP(D5576,'ALL SITES DOWN'!D:D,1,0)</f>
        <v>#N/A</v>
      </c>
    </row>
    <row r="5577" spans="19:19" x14ac:dyDescent="0.3">
      <c r="S5577" s="60" t="e">
        <f>VLOOKUP(D5577,'ALL SITES DOWN'!D:D,1,0)</f>
        <v>#N/A</v>
      </c>
    </row>
    <row r="5578" spans="19:19" x14ac:dyDescent="0.3">
      <c r="S5578" s="60" t="e">
        <f>VLOOKUP(D5578,'ALL SITES DOWN'!D:D,1,0)</f>
        <v>#N/A</v>
      </c>
    </row>
    <row r="5579" spans="19:19" x14ac:dyDescent="0.3">
      <c r="S5579" s="60" t="e">
        <f>VLOOKUP(D5579,'ALL SITES DOWN'!D:D,1,0)</f>
        <v>#N/A</v>
      </c>
    </row>
    <row r="5580" spans="19:19" x14ac:dyDescent="0.3">
      <c r="S5580" s="60" t="e">
        <f>VLOOKUP(D5580,'ALL SITES DOWN'!D:D,1,0)</f>
        <v>#N/A</v>
      </c>
    </row>
    <row r="5581" spans="19:19" x14ac:dyDescent="0.3">
      <c r="S5581" s="60" t="e">
        <f>VLOOKUP(D5581,'ALL SITES DOWN'!D:D,1,0)</f>
        <v>#N/A</v>
      </c>
    </row>
    <row r="5582" spans="19:19" x14ac:dyDescent="0.3">
      <c r="S5582" s="60" t="e">
        <f>VLOOKUP(D5582,'ALL SITES DOWN'!D:D,1,0)</f>
        <v>#N/A</v>
      </c>
    </row>
    <row r="5583" spans="19:19" x14ac:dyDescent="0.3">
      <c r="S5583" s="60" t="e">
        <f>VLOOKUP(D5583,'ALL SITES DOWN'!D:D,1,0)</f>
        <v>#N/A</v>
      </c>
    </row>
    <row r="5584" spans="19:19" x14ac:dyDescent="0.3">
      <c r="S5584" s="60" t="e">
        <f>VLOOKUP(D5584,'ALL SITES DOWN'!D:D,1,0)</f>
        <v>#N/A</v>
      </c>
    </row>
    <row r="5585" spans="19:19" x14ac:dyDescent="0.3">
      <c r="S5585" s="60" t="e">
        <f>VLOOKUP(D5585,'ALL SITES DOWN'!D:D,1,0)</f>
        <v>#N/A</v>
      </c>
    </row>
    <row r="5586" spans="19:19" x14ac:dyDescent="0.3">
      <c r="S5586" s="60" t="e">
        <f>VLOOKUP(D5586,'ALL SITES DOWN'!D:D,1,0)</f>
        <v>#N/A</v>
      </c>
    </row>
    <row r="5587" spans="19:19" x14ac:dyDescent="0.3">
      <c r="S5587" s="60" t="e">
        <f>VLOOKUP(D5587,'ALL SITES DOWN'!D:D,1,0)</f>
        <v>#N/A</v>
      </c>
    </row>
    <row r="5588" spans="19:19" x14ac:dyDescent="0.3">
      <c r="S5588" s="60" t="e">
        <f>VLOOKUP(D5588,'ALL SITES DOWN'!D:D,1,0)</f>
        <v>#N/A</v>
      </c>
    </row>
    <row r="5589" spans="19:19" x14ac:dyDescent="0.3">
      <c r="S5589" s="60" t="e">
        <f>VLOOKUP(D5589,'ALL SITES DOWN'!D:D,1,0)</f>
        <v>#N/A</v>
      </c>
    </row>
    <row r="5590" spans="19:19" x14ac:dyDescent="0.3">
      <c r="S5590" s="60" t="e">
        <f>VLOOKUP(D5590,'ALL SITES DOWN'!D:D,1,0)</f>
        <v>#N/A</v>
      </c>
    </row>
    <row r="5591" spans="19:19" x14ac:dyDescent="0.3">
      <c r="S5591" s="60" t="e">
        <f>VLOOKUP(D5591,'ALL SITES DOWN'!D:D,1,0)</f>
        <v>#N/A</v>
      </c>
    </row>
    <row r="5592" spans="19:19" x14ac:dyDescent="0.3">
      <c r="S5592" s="60" t="e">
        <f>VLOOKUP(D5592,'ALL SITES DOWN'!D:D,1,0)</f>
        <v>#N/A</v>
      </c>
    </row>
    <row r="5593" spans="19:19" x14ac:dyDescent="0.3">
      <c r="S5593" s="60" t="e">
        <f>VLOOKUP(D5593,'ALL SITES DOWN'!D:D,1,0)</f>
        <v>#N/A</v>
      </c>
    </row>
    <row r="5594" spans="19:19" x14ac:dyDescent="0.3">
      <c r="S5594" s="60" t="e">
        <f>VLOOKUP(D5594,'ALL SITES DOWN'!D:D,1,0)</f>
        <v>#N/A</v>
      </c>
    </row>
    <row r="5595" spans="19:19" x14ac:dyDescent="0.3">
      <c r="S5595" s="60" t="e">
        <f>VLOOKUP(D5595,'ALL SITES DOWN'!D:D,1,0)</f>
        <v>#N/A</v>
      </c>
    </row>
    <row r="5596" spans="19:19" x14ac:dyDescent="0.3">
      <c r="S5596" s="60" t="e">
        <f>VLOOKUP(D5596,'ALL SITES DOWN'!D:D,1,0)</f>
        <v>#N/A</v>
      </c>
    </row>
    <row r="5597" spans="19:19" x14ac:dyDescent="0.3">
      <c r="S5597" s="60" t="e">
        <f>VLOOKUP(D5597,'ALL SITES DOWN'!D:D,1,0)</f>
        <v>#N/A</v>
      </c>
    </row>
    <row r="5598" spans="19:19" x14ac:dyDescent="0.3">
      <c r="S5598" s="60" t="e">
        <f>VLOOKUP(D5598,'ALL SITES DOWN'!D:D,1,0)</f>
        <v>#N/A</v>
      </c>
    </row>
    <row r="5599" spans="19:19" x14ac:dyDescent="0.3">
      <c r="S5599" s="60" t="e">
        <f>VLOOKUP(D5599,'ALL SITES DOWN'!D:D,1,0)</f>
        <v>#N/A</v>
      </c>
    </row>
    <row r="5600" spans="19:19" x14ac:dyDescent="0.3">
      <c r="S5600" s="60" t="e">
        <f>VLOOKUP(D5600,'ALL SITES DOWN'!D:D,1,0)</f>
        <v>#N/A</v>
      </c>
    </row>
    <row r="5601" spans="19:19" x14ac:dyDescent="0.3">
      <c r="S5601" s="60" t="e">
        <f>VLOOKUP(D5601,'ALL SITES DOWN'!D:D,1,0)</f>
        <v>#N/A</v>
      </c>
    </row>
    <row r="5602" spans="19:19" x14ac:dyDescent="0.3">
      <c r="S5602" s="60" t="e">
        <f>VLOOKUP(D5602,'ALL SITES DOWN'!D:D,1,0)</f>
        <v>#N/A</v>
      </c>
    </row>
    <row r="5603" spans="19:19" x14ac:dyDescent="0.3">
      <c r="S5603" s="60" t="e">
        <f>VLOOKUP(D5603,'ALL SITES DOWN'!D:D,1,0)</f>
        <v>#N/A</v>
      </c>
    </row>
    <row r="5604" spans="19:19" x14ac:dyDescent="0.3">
      <c r="S5604" s="60" t="e">
        <f>VLOOKUP(D5604,'ALL SITES DOWN'!D:D,1,0)</f>
        <v>#N/A</v>
      </c>
    </row>
    <row r="5605" spans="19:19" x14ac:dyDescent="0.3">
      <c r="S5605" s="60" t="e">
        <f>VLOOKUP(D5605,'ALL SITES DOWN'!D:D,1,0)</f>
        <v>#N/A</v>
      </c>
    </row>
    <row r="5606" spans="19:19" x14ac:dyDescent="0.3">
      <c r="S5606" s="60" t="e">
        <f>VLOOKUP(D5606,'ALL SITES DOWN'!D:D,1,0)</f>
        <v>#N/A</v>
      </c>
    </row>
    <row r="5607" spans="19:19" x14ac:dyDescent="0.3">
      <c r="S5607" s="60" t="e">
        <f>VLOOKUP(D5607,'ALL SITES DOWN'!D:D,1,0)</f>
        <v>#N/A</v>
      </c>
    </row>
    <row r="5608" spans="19:19" x14ac:dyDescent="0.3">
      <c r="S5608" s="60" t="e">
        <f>VLOOKUP(D5608,'ALL SITES DOWN'!D:D,1,0)</f>
        <v>#N/A</v>
      </c>
    </row>
    <row r="5609" spans="19:19" x14ac:dyDescent="0.3">
      <c r="S5609" s="60" t="e">
        <f>VLOOKUP(D5609,'ALL SITES DOWN'!D:D,1,0)</f>
        <v>#N/A</v>
      </c>
    </row>
    <row r="5610" spans="19:19" x14ac:dyDescent="0.3">
      <c r="S5610" s="60" t="e">
        <f>VLOOKUP(D5610,'ALL SITES DOWN'!D:D,1,0)</f>
        <v>#N/A</v>
      </c>
    </row>
    <row r="5611" spans="19:19" x14ac:dyDescent="0.3">
      <c r="S5611" s="60" t="e">
        <f>VLOOKUP(D5611,'ALL SITES DOWN'!D:D,1,0)</f>
        <v>#N/A</v>
      </c>
    </row>
    <row r="5612" spans="19:19" x14ac:dyDescent="0.3">
      <c r="S5612" s="60" t="e">
        <f>VLOOKUP(D5612,'ALL SITES DOWN'!D:D,1,0)</f>
        <v>#N/A</v>
      </c>
    </row>
    <row r="5613" spans="19:19" x14ac:dyDescent="0.3">
      <c r="S5613" s="60" t="e">
        <f>VLOOKUP(D5613,'ALL SITES DOWN'!D:D,1,0)</f>
        <v>#N/A</v>
      </c>
    </row>
    <row r="5614" spans="19:19" x14ac:dyDescent="0.3">
      <c r="S5614" s="60" t="e">
        <f>VLOOKUP(D5614,'ALL SITES DOWN'!D:D,1,0)</f>
        <v>#N/A</v>
      </c>
    </row>
    <row r="5615" spans="19:19" x14ac:dyDescent="0.3">
      <c r="S5615" s="60" t="e">
        <f>VLOOKUP(D5615,'ALL SITES DOWN'!D:D,1,0)</f>
        <v>#N/A</v>
      </c>
    </row>
    <row r="5616" spans="19:19" x14ac:dyDescent="0.3">
      <c r="S5616" s="60" t="e">
        <f>VLOOKUP(D5616,'ALL SITES DOWN'!D:D,1,0)</f>
        <v>#N/A</v>
      </c>
    </row>
    <row r="5617" spans="19:19" x14ac:dyDescent="0.3">
      <c r="S5617" s="60" t="e">
        <f>VLOOKUP(D5617,'ALL SITES DOWN'!D:D,1,0)</f>
        <v>#N/A</v>
      </c>
    </row>
    <row r="5618" spans="19:19" x14ac:dyDescent="0.3">
      <c r="S5618" s="60" t="e">
        <f>VLOOKUP(D5618,'ALL SITES DOWN'!D:D,1,0)</f>
        <v>#N/A</v>
      </c>
    </row>
    <row r="5619" spans="19:19" x14ac:dyDescent="0.3">
      <c r="S5619" s="60" t="e">
        <f>VLOOKUP(D5619,'ALL SITES DOWN'!D:D,1,0)</f>
        <v>#N/A</v>
      </c>
    </row>
    <row r="5620" spans="19:19" x14ac:dyDescent="0.3">
      <c r="S5620" s="60" t="e">
        <f>VLOOKUP(D5620,'ALL SITES DOWN'!D:D,1,0)</f>
        <v>#N/A</v>
      </c>
    </row>
    <row r="5621" spans="19:19" x14ac:dyDescent="0.3">
      <c r="S5621" s="60" t="e">
        <f>VLOOKUP(D5621,'ALL SITES DOWN'!D:D,1,0)</f>
        <v>#N/A</v>
      </c>
    </row>
    <row r="5622" spans="19:19" x14ac:dyDescent="0.3">
      <c r="S5622" s="60" t="e">
        <f>VLOOKUP(D5622,'ALL SITES DOWN'!D:D,1,0)</f>
        <v>#N/A</v>
      </c>
    </row>
    <row r="5623" spans="19:19" x14ac:dyDescent="0.3">
      <c r="S5623" s="60" t="e">
        <f>VLOOKUP(D5623,'ALL SITES DOWN'!D:D,1,0)</f>
        <v>#N/A</v>
      </c>
    </row>
    <row r="5624" spans="19:19" x14ac:dyDescent="0.3">
      <c r="S5624" s="60" t="e">
        <f>VLOOKUP(D5624,'ALL SITES DOWN'!D:D,1,0)</f>
        <v>#N/A</v>
      </c>
    </row>
    <row r="5625" spans="19:19" x14ac:dyDescent="0.3">
      <c r="S5625" s="60" t="e">
        <f>VLOOKUP(D5625,'ALL SITES DOWN'!D:D,1,0)</f>
        <v>#N/A</v>
      </c>
    </row>
    <row r="5626" spans="19:19" x14ac:dyDescent="0.3">
      <c r="S5626" s="60" t="e">
        <f>VLOOKUP(D5626,'ALL SITES DOWN'!D:D,1,0)</f>
        <v>#N/A</v>
      </c>
    </row>
    <row r="5627" spans="19:19" x14ac:dyDescent="0.3">
      <c r="S5627" s="60" t="e">
        <f>VLOOKUP(D5627,'ALL SITES DOWN'!D:D,1,0)</f>
        <v>#N/A</v>
      </c>
    </row>
    <row r="5628" spans="19:19" x14ac:dyDescent="0.3">
      <c r="S5628" s="60" t="e">
        <f>VLOOKUP(D5628,'ALL SITES DOWN'!D:D,1,0)</f>
        <v>#N/A</v>
      </c>
    </row>
    <row r="5629" spans="19:19" x14ac:dyDescent="0.3">
      <c r="S5629" s="60" t="e">
        <f>VLOOKUP(D5629,'ALL SITES DOWN'!D:D,1,0)</f>
        <v>#N/A</v>
      </c>
    </row>
    <row r="5630" spans="19:19" x14ac:dyDescent="0.3">
      <c r="S5630" s="60" t="e">
        <f>VLOOKUP(D5630,'ALL SITES DOWN'!D:D,1,0)</f>
        <v>#N/A</v>
      </c>
    </row>
    <row r="5631" spans="19:19" x14ac:dyDescent="0.3">
      <c r="S5631" s="60" t="e">
        <f>VLOOKUP(D5631,'ALL SITES DOWN'!D:D,1,0)</f>
        <v>#N/A</v>
      </c>
    </row>
    <row r="5632" spans="19:19" x14ac:dyDescent="0.3">
      <c r="S5632" s="60" t="e">
        <f>VLOOKUP(D5632,'ALL SITES DOWN'!D:D,1,0)</f>
        <v>#N/A</v>
      </c>
    </row>
    <row r="5633" spans="19:19" x14ac:dyDescent="0.3">
      <c r="S5633" s="60" t="e">
        <f>VLOOKUP(D5633,'ALL SITES DOWN'!D:D,1,0)</f>
        <v>#N/A</v>
      </c>
    </row>
    <row r="5634" spans="19:19" x14ac:dyDescent="0.3">
      <c r="S5634" s="60" t="e">
        <f>VLOOKUP(D5634,'ALL SITES DOWN'!D:D,1,0)</f>
        <v>#N/A</v>
      </c>
    </row>
    <row r="5635" spans="19:19" x14ac:dyDescent="0.3">
      <c r="S5635" s="60" t="e">
        <f>VLOOKUP(D5635,'ALL SITES DOWN'!D:D,1,0)</f>
        <v>#N/A</v>
      </c>
    </row>
    <row r="5636" spans="19:19" x14ac:dyDescent="0.3">
      <c r="S5636" s="60" t="e">
        <f>VLOOKUP(D5636,'ALL SITES DOWN'!D:D,1,0)</f>
        <v>#N/A</v>
      </c>
    </row>
    <row r="5637" spans="19:19" x14ac:dyDescent="0.3">
      <c r="S5637" s="60" t="e">
        <f>VLOOKUP(D5637,'ALL SITES DOWN'!D:D,1,0)</f>
        <v>#N/A</v>
      </c>
    </row>
    <row r="5638" spans="19:19" x14ac:dyDescent="0.3">
      <c r="S5638" s="60" t="e">
        <f>VLOOKUP(D5638,'ALL SITES DOWN'!D:D,1,0)</f>
        <v>#N/A</v>
      </c>
    </row>
    <row r="5639" spans="19:19" x14ac:dyDescent="0.3">
      <c r="S5639" s="60" t="e">
        <f>VLOOKUP(D5639,'ALL SITES DOWN'!D:D,1,0)</f>
        <v>#N/A</v>
      </c>
    </row>
    <row r="5640" spans="19:19" x14ac:dyDescent="0.3">
      <c r="S5640" s="60" t="e">
        <f>VLOOKUP(D5640,'ALL SITES DOWN'!D:D,1,0)</f>
        <v>#N/A</v>
      </c>
    </row>
    <row r="5641" spans="19:19" x14ac:dyDescent="0.3">
      <c r="S5641" s="60" t="e">
        <f>VLOOKUP(D5641,'ALL SITES DOWN'!D:D,1,0)</f>
        <v>#N/A</v>
      </c>
    </row>
    <row r="5642" spans="19:19" x14ac:dyDescent="0.3">
      <c r="S5642" s="60" t="e">
        <f>VLOOKUP(D5642,'ALL SITES DOWN'!D:D,1,0)</f>
        <v>#N/A</v>
      </c>
    </row>
    <row r="5643" spans="19:19" x14ac:dyDescent="0.3">
      <c r="S5643" s="60" t="e">
        <f>VLOOKUP(D5643,'ALL SITES DOWN'!D:D,1,0)</f>
        <v>#N/A</v>
      </c>
    </row>
    <row r="5644" spans="19:19" x14ac:dyDescent="0.3">
      <c r="S5644" s="60" t="e">
        <f>VLOOKUP(D5644,'ALL SITES DOWN'!D:D,1,0)</f>
        <v>#N/A</v>
      </c>
    </row>
    <row r="5645" spans="19:19" x14ac:dyDescent="0.3">
      <c r="S5645" s="60" t="e">
        <f>VLOOKUP(D5645,'ALL SITES DOWN'!D:D,1,0)</f>
        <v>#N/A</v>
      </c>
    </row>
    <row r="5646" spans="19:19" x14ac:dyDescent="0.3">
      <c r="S5646" s="60" t="e">
        <f>VLOOKUP(D5646,'ALL SITES DOWN'!D:D,1,0)</f>
        <v>#N/A</v>
      </c>
    </row>
    <row r="5647" spans="19:19" x14ac:dyDescent="0.3">
      <c r="S5647" s="60" t="e">
        <f>VLOOKUP(D5647,'ALL SITES DOWN'!D:D,1,0)</f>
        <v>#N/A</v>
      </c>
    </row>
    <row r="5648" spans="19:19" x14ac:dyDescent="0.3">
      <c r="S5648" s="60" t="e">
        <f>VLOOKUP(D5648,'ALL SITES DOWN'!D:D,1,0)</f>
        <v>#N/A</v>
      </c>
    </row>
    <row r="5649" spans="19:19" x14ac:dyDescent="0.3">
      <c r="S5649" s="60" t="e">
        <f>VLOOKUP(D5649,'ALL SITES DOWN'!D:D,1,0)</f>
        <v>#N/A</v>
      </c>
    </row>
    <row r="5650" spans="19:19" x14ac:dyDescent="0.3">
      <c r="S5650" s="60" t="e">
        <f>VLOOKUP(D5650,'ALL SITES DOWN'!D:D,1,0)</f>
        <v>#N/A</v>
      </c>
    </row>
    <row r="5651" spans="19:19" x14ac:dyDescent="0.3">
      <c r="S5651" s="60" t="e">
        <f>VLOOKUP(D5651,'ALL SITES DOWN'!D:D,1,0)</f>
        <v>#N/A</v>
      </c>
    </row>
    <row r="5652" spans="19:19" x14ac:dyDescent="0.3">
      <c r="S5652" s="60" t="e">
        <f>VLOOKUP(D5652,'ALL SITES DOWN'!D:D,1,0)</f>
        <v>#N/A</v>
      </c>
    </row>
    <row r="5653" spans="19:19" x14ac:dyDescent="0.3">
      <c r="S5653" s="60" t="e">
        <f>VLOOKUP(D5653,'ALL SITES DOWN'!D:D,1,0)</f>
        <v>#N/A</v>
      </c>
    </row>
    <row r="5654" spans="19:19" x14ac:dyDescent="0.3">
      <c r="S5654" s="60" t="e">
        <f>VLOOKUP(D5654,'ALL SITES DOWN'!D:D,1,0)</f>
        <v>#N/A</v>
      </c>
    </row>
    <row r="5655" spans="19:19" x14ac:dyDescent="0.3">
      <c r="S5655" s="60" t="e">
        <f>VLOOKUP(D5655,'ALL SITES DOWN'!D:D,1,0)</f>
        <v>#N/A</v>
      </c>
    </row>
    <row r="5656" spans="19:19" x14ac:dyDescent="0.3">
      <c r="S5656" s="60" t="e">
        <f>VLOOKUP(D5656,'ALL SITES DOWN'!D:D,1,0)</f>
        <v>#N/A</v>
      </c>
    </row>
    <row r="5657" spans="19:19" x14ac:dyDescent="0.3">
      <c r="S5657" s="60" t="e">
        <f>VLOOKUP(D5657,'ALL SITES DOWN'!D:D,1,0)</f>
        <v>#N/A</v>
      </c>
    </row>
    <row r="5658" spans="19:19" x14ac:dyDescent="0.3">
      <c r="S5658" s="60" t="e">
        <f>VLOOKUP(D5658,'ALL SITES DOWN'!D:D,1,0)</f>
        <v>#N/A</v>
      </c>
    </row>
    <row r="5659" spans="19:19" x14ac:dyDescent="0.3">
      <c r="S5659" s="60" t="e">
        <f>VLOOKUP(D5659,'ALL SITES DOWN'!D:D,1,0)</f>
        <v>#N/A</v>
      </c>
    </row>
    <row r="5660" spans="19:19" x14ac:dyDescent="0.3">
      <c r="S5660" s="60" t="e">
        <f>VLOOKUP(D5660,'ALL SITES DOWN'!D:D,1,0)</f>
        <v>#N/A</v>
      </c>
    </row>
    <row r="5661" spans="19:19" x14ac:dyDescent="0.3">
      <c r="S5661" s="60" t="e">
        <f>VLOOKUP(D5661,'ALL SITES DOWN'!D:D,1,0)</f>
        <v>#N/A</v>
      </c>
    </row>
    <row r="5662" spans="19:19" x14ac:dyDescent="0.3">
      <c r="S5662" s="60" t="e">
        <f>VLOOKUP(D5662,'ALL SITES DOWN'!D:D,1,0)</f>
        <v>#N/A</v>
      </c>
    </row>
    <row r="5663" spans="19:19" x14ac:dyDescent="0.3">
      <c r="S5663" s="60" t="e">
        <f>VLOOKUP(D5663,'ALL SITES DOWN'!D:D,1,0)</f>
        <v>#N/A</v>
      </c>
    </row>
    <row r="5664" spans="19:19" x14ac:dyDescent="0.3">
      <c r="S5664" s="60" t="e">
        <f>VLOOKUP(D5664,'ALL SITES DOWN'!D:D,1,0)</f>
        <v>#N/A</v>
      </c>
    </row>
    <row r="5665" spans="19:19" x14ac:dyDescent="0.3">
      <c r="S5665" s="60" t="e">
        <f>VLOOKUP(D5665,'ALL SITES DOWN'!D:D,1,0)</f>
        <v>#N/A</v>
      </c>
    </row>
    <row r="5666" spans="19:19" x14ac:dyDescent="0.3">
      <c r="S5666" s="60" t="e">
        <f>VLOOKUP(D5666,'ALL SITES DOWN'!D:D,1,0)</f>
        <v>#N/A</v>
      </c>
    </row>
    <row r="5667" spans="19:19" x14ac:dyDescent="0.3">
      <c r="S5667" s="60" t="e">
        <f>VLOOKUP(D5667,'ALL SITES DOWN'!D:D,1,0)</f>
        <v>#N/A</v>
      </c>
    </row>
    <row r="5668" spans="19:19" x14ac:dyDescent="0.3">
      <c r="S5668" s="60" t="e">
        <f>VLOOKUP(D5668,'ALL SITES DOWN'!D:D,1,0)</f>
        <v>#N/A</v>
      </c>
    </row>
    <row r="5669" spans="19:19" x14ac:dyDescent="0.3">
      <c r="S5669" s="60" t="e">
        <f>VLOOKUP(D5669,'ALL SITES DOWN'!D:D,1,0)</f>
        <v>#N/A</v>
      </c>
    </row>
    <row r="5670" spans="19:19" x14ac:dyDescent="0.3">
      <c r="S5670" s="60" t="e">
        <f>VLOOKUP(D5670,'ALL SITES DOWN'!D:D,1,0)</f>
        <v>#N/A</v>
      </c>
    </row>
    <row r="5671" spans="19:19" x14ac:dyDescent="0.3">
      <c r="S5671" s="60" t="e">
        <f>VLOOKUP(D5671,'ALL SITES DOWN'!D:D,1,0)</f>
        <v>#N/A</v>
      </c>
    </row>
    <row r="5672" spans="19:19" x14ac:dyDescent="0.3">
      <c r="S5672" s="60" t="e">
        <f>VLOOKUP(D5672,'ALL SITES DOWN'!D:D,1,0)</f>
        <v>#N/A</v>
      </c>
    </row>
    <row r="5673" spans="19:19" x14ac:dyDescent="0.3">
      <c r="S5673" s="60" t="e">
        <f>VLOOKUP(D5673,'ALL SITES DOWN'!D:D,1,0)</f>
        <v>#N/A</v>
      </c>
    </row>
    <row r="5674" spans="19:19" x14ac:dyDescent="0.3">
      <c r="S5674" s="60" t="e">
        <f>VLOOKUP(D5674,'ALL SITES DOWN'!D:D,1,0)</f>
        <v>#N/A</v>
      </c>
    </row>
    <row r="5675" spans="19:19" x14ac:dyDescent="0.3">
      <c r="S5675" s="60" t="e">
        <f>VLOOKUP(D5675,'ALL SITES DOWN'!D:D,1,0)</f>
        <v>#N/A</v>
      </c>
    </row>
    <row r="5676" spans="19:19" x14ac:dyDescent="0.3">
      <c r="S5676" s="60" t="e">
        <f>VLOOKUP(D5676,'ALL SITES DOWN'!D:D,1,0)</f>
        <v>#N/A</v>
      </c>
    </row>
    <row r="5677" spans="19:19" x14ac:dyDescent="0.3">
      <c r="S5677" s="60" t="e">
        <f>VLOOKUP(D5677,'ALL SITES DOWN'!D:D,1,0)</f>
        <v>#N/A</v>
      </c>
    </row>
    <row r="5678" spans="19:19" x14ac:dyDescent="0.3">
      <c r="S5678" s="60" t="e">
        <f>VLOOKUP(D5678,'ALL SITES DOWN'!D:D,1,0)</f>
        <v>#N/A</v>
      </c>
    </row>
    <row r="5679" spans="19:19" x14ac:dyDescent="0.3">
      <c r="S5679" s="60" t="e">
        <f>VLOOKUP(D5679,'ALL SITES DOWN'!D:D,1,0)</f>
        <v>#N/A</v>
      </c>
    </row>
    <row r="5680" spans="19:19" x14ac:dyDescent="0.3">
      <c r="S5680" s="60" t="e">
        <f>VLOOKUP(D5680,'ALL SITES DOWN'!D:D,1,0)</f>
        <v>#N/A</v>
      </c>
    </row>
    <row r="5681" spans="19:19" x14ac:dyDescent="0.3">
      <c r="S5681" s="60" t="e">
        <f>VLOOKUP(D5681,'ALL SITES DOWN'!D:D,1,0)</f>
        <v>#N/A</v>
      </c>
    </row>
    <row r="5682" spans="19:19" x14ac:dyDescent="0.3">
      <c r="S5682" s="60" t="e">
        <f>VLOOKUP(D5682,'ALL SITES DOWN'!D:D,1,0)</f>
        <v>#N/A</v>
      </c>
    </row>
    <row r="5683" spans="19:19" x14ac:dyDescent="0.3">
      <c r="S5683" s="60" t="e">
        <f>VLOOKUP(D5683,'ALL SITES DOWN'!D:D,1,0)</f>
        <v>#N/A</v>
      </c>
    </row>
    <row r="5684" spans="19:19" x14ac:dyDescent="0.3">
      <c r="S5684" s="60" t="e">
        <f>VLOOKUP(D5684,'ALL SITES DOWN'!D:D,1,0)</f>
        <v>#N/A</v>
      </c>
    </row>
    <row r="5685" spans="19:19" x14ac:dyDescent="0.3">
      <c r="S5685" s="60" t="e">
        <f>VLOOKUP(D5685,'ALL SITES DOWN'!D:D,1,0)</f>
        <v>#N/A</v>
      </c>
    </row>
    <row r="5686" spans="19:19" x14ac:dyDescent="0.3">
      <c r="S5686" s="60" t="e">
        <f>VLOOKUP(D5686,'ALL SITES DOWN'!D:D,1,0)</f>
        <v>#N/A</v>
      </c>
    </row>
    <row r="5687" spans="19:19" x14ac:dyDescent="0.3">
      <c r="S5687" s="60" t="e">
        <f>VLOOKUP(D5687,'ALL SITES DOWN'!D:D,1,0)</f>
        <v>#N/A</v>
      </c>
    </row>
    <row r="5688" spans="19:19" x14ac:dyDescent="0.3">
      <c r="S5688" s="60" t="e">
        <f>VLOOKUP(D5688,'ALL SITES DOWN'!D:D,1,0)</f>
        <v>#N/A</v>
      </c>
    </row>
    <row r="5689" spans="19:19" x14ac:dyDescent="0.3">
      <c r="S5689" s="60" t="e">
        <f>VLOOKUP(D5689,'ALL SITES DOWN'!D:D,1,0)</f>
        <v>#N/A</v>
      </c>
    </row>
    <row r="5690" spans="19:19" x14ac:dyDescent="0.3">
      <c r="S5690" s="60" t="e">
        <f>VLOOKUP(D5690,'ALL SITES DOWN'!D:D,1,0)</f>
        <v>#N/A</v>
      </c>
    </row>
    <row r="5691" spans="19:19" x14ac:dyDescent="0.3">
      <c r="S5691" s="60" t="e">
        <f>VLOOKUP(D5691,'ALL SITES DOWN'!D:D,1,0)</f>
        <v>#N/A</v>
      </c>
    </row>
    <row r="5692" spans="19:19" x14ac:dyDescent="0.3">
      <c r="S5692" s="60" t="e">
        <f>VLOOKUP(D5692,'ALL SITES DOWN'!D:D,1,0)</f>
        <v>#N/A</v>
      </c>
    </row>
    <row r="5693" spans="19:19" x14ac:dyDescent="0.3">
      <c r="S5693" s="60" t="e">
        <f>VLOOKUP(D5693,'ALL SITES DOWN'!D:D,1,0)</f>
        <v>#N/A</v>
      </c>
    </row>
    <row r="5694" spans="19:19" x14ac:dyDescent="0.3">
      <c r="S5694" s="60" t="e">
        <f>VLOOKUP(D5694,'ALL SITES DOWN'!D:D,1,0)</f>
        <v>#N/A</v>
      </c>
    </row>
    <row r="5695" spans="19:19" x14ac:dyDescent="0.3">
      <c r="S5695" s="60" t="e">
        <f>VLOOKUP(D5695,'ALL SITES DOWN'!D:D,1,0)</f>
        <v>#N/A</v>
      </c>
    </row>
    <row r="5696" spans="19:19" x14ac:dyDescent="0.3">
      <c r="S5696" s="60" t="e">
        <f>VLOOKUP(D5696,'ALL SITES DOWN'!D:D,1,0)</f>
        <v>#N/A</v>
      </c>
    </row>
    <row r="5697" spans="19:19" x14ac:dyDescent="0.3">
      <c r="S5697" s="60" t="e">
        <f>VLOOKUP(D5697,'ALL SITES DOWN'!D:D,1,0)</f>
        <v>#N/A</v>
      </c>
    </row>
    <row r="5698" spans="19:19" x14ac:dyDescent="0.3">
      <c r="S5698" s="60" t="e">
        <f>VLOOKUP(D5698,'ALL SITES DOWN'!D:D,1,0)</f>
        <v>#N/A</v>
      </c>
    </row>
    <row r="5699" spans="19:19" x14ac:dyDescent="0.3">
      <c r="S5699" s="60" t="e">
        <f>VLOOKUP(D5699,'ALL SITES DOWN'!D:D,1,0)</f>
        <v>#N/A</v>
      </c>
    </row>
    <row r="5700" spans="19:19" x14ac:dyDescent="0.3">
      <c r="S5700" s="60" t="e">
        <f>VLOOKUP(D5700,'ALL SITES DOWN'!D:D,1,0)</f>
        <v>#N/A</v>
      </c>
    </row>
    <row r="5701" spans="19:19" x14ac:dyDescent="0.3">
      <c r="S5701" s="60" t="e">
        <f>VLOOKUP(D5701,'ALL SITES DOWN'!D:D,1,0)</f>
        <v>#N/A</v>
      </c>
    </row>
    <row r="5702" spans="19:19" x14ac:dyDescent="0.3">
      <c r="S5702" s="60" t="e">
        <f>VLOOKUP(D5702,'ALL SITES DOWN'!D:D,1,0)</f>
        <v>#N/A</v>
      </c>
    </row>
    <row r="5703" spans="19:19" x14ac:dyDescent="0.3">
      <c r="S5703" s="60" t="e">
        <f>VLOOKUP(D5703,'ALL SITES DOWN'!D:D,1,0)</f>
        <v>#N/A</v>
      </c>
    </row>
    <row r="5704" spans="19:19" x14ac:dyDescent="0.3">
      <c r="S5704" s="60" t="e">
        <f>VLOOKUP(D5704,'ALL SITES DOWN'!D:D,1,0)</f>
        <v>#N/A</v>
      </c>
    </row>
    <row r="5705" spans="19:19" x14ac:dyDescent="0.3">
      <c r="S5705" s="60" t="e">
        <f>VLOOKUP(D5705,'ALL SITES DOWN'!D:D,1,0)</f>
        <v>#N/A</v>
      </c>
    </row>
    <row r="5706" spans="19:19" x14ac:dyDescent="0.3">
      <c r="S5706" s="60" t="e">
        <f>VLOOKUP(D5706,'ALL SITES DOWN'!D:D,1,0)</f>
        <v>#N/A</v>
      </c>
    </row>
    <row r="5707" spans="19:19" x14ac:dyDescent="0.3">
      <c r="S5707" s="60" t="e">
        <f>VLOOKUP(D5707,'ALL SITES DOWN'!D:D,1,0)</f>
        <v>#N/A</v>
      </c>
    </row>
    <row r="5708" spans="19:19" x14ac:dyDescent="0.3">
      <c r="S5708" s="60" t="e">
        <f>VLOOKUP(D5708,'ALL SITES DOWN'!D:D,1,0)</f>
        <v>#N/A</v>
      </c>
    </row>
    <row r="5709" spans="19:19" x14ac:dyDescent="0.3">
      <c r="S5709" s="60" t="e">
        <f>VLOOKUP(D5709,'ALL SITES DOWN'!D:D,1,0)</f>
        <v>#N/A</v>
      </c>
    </row>
    <row r="5710" spans="19:19" x14ac:dyDescent="0.3">
      <c r="S5710" s="60" t="e">
        <f>VLOOKUP(D5710,'ALL SITES DOWN'!D:D,1,0)</f>
        <v>#N/A</v>
      </c>
    </row>
    <row r="5711" spans="19:19" x14ac:dyDescent="0.3">
      <c r="S5711" s="60" t="e">
        <f>VLOOKUP(D5711,'ALL SITES DOWN'!D:D,1,0)</f>
        <v>#N/A</v>
      </c>
    </row>
    <row r="5712" spans="19:19" x14ac:dyDescent="0.3">
      <c r="S5712" s="60" t="e">
        <f>VLOOKUP(D5712,'ALL SITES DOWN'!D:D,1,0)</f>
        <v>#N/A</v>
      </c>
    </row>
    <row r="5713" spans="19:19" x14ac:dyDescent="0.3">
      <c r="S5713" s="60" t="e">
        <f>VLOOKUP(D5713,'ALL SITES DOWN'!D:D,1,0)</f>
        <v>#N/A</v>
      </c>
    </row>
    <row r="5714" spans="19:19" x14ac:dyDescent="0.3">
      <c r="S5714" s="60" t="e">
        <f>VLOOKUP(D5714,'ALL SITES DOWN'!D:D,1,0)</f>
        <v>#N/A</v>
      </c>
    </row>
    <row r="5715" spans="19:19" x14ac:dyDescent="0.3">
      <c r="S5715" s="60" t="e">
        <f>VLOOKUP(D5715,'ALL SITES DOWN'!D:D,1,0)</f>
        <v>#N/A</v>
      </c>
    </row>
    <row r="5716" spans="19:19" x14ac:dyDescent="0.3">
      <c r="S5716" s="60" t="e">
        <f>VLOOKUP(D5716,'ALL SITES DOWN'!D:D,1,0)</f>
        <v>#N/A</v>
      </c>
    </row>
    <row r="5717" spans="19:19" x14ac:dyDescent="0.3">
      <c r="S5717" s="60" t="e">
        <f>VLOOKUP(D5717,'ALL SITES DOWN'!D:D,1,0)</f>
        <v>#N/A</v>
      </c>
    </row>
    <row r="5718" spans="19:19" x14ac:dyDescent="0.3">
      <c r="S5718" s="60" t="e">
        <f>VLOOKUP(D5718,'ALL SITES DOWN'!D:D,1,0)</f>
        <v>#N/A</v>
      </c>
    </row>
    <row r="5719" spans="19:19" x14ac:dyDescent="0.3">
      <c r="S5719" s="60" t="e">
        <f>VLOOKUP(D5719,'ALL SITES DOWN'!D:D,1,0)</f>
        <v>#N/A</v>
      </c>
    </row>
    <row r="5720" spans="19:19" x14ac:dyDescent="0.3">
      <c r="S5720" s="60" t="e">
        <f>VLOOKUP(D5720,'ALL SITES DOWN'!D:D,1,0)</f>
        <v>#N/A</v>
      </c>
    </row>
    <row r="5721" spans="19:19" x14ac:dyDescent="0.3">
      <c r="S5721" s="60" t="e">
        <f>VLOOKUP(D5721,'ALL SITES DOWN'!D:D,1,0)</f>
        <v>#N/A</v>
      </c>
    </row>
    <row r="5722" spans="19:19" x14ac:dyDescent="0.3">
      <c r="S5722" s="60" t="e">
        <f>VLOOKUP(D5722,'ALL SITES DOWN'!D:D,1,0)</f>
        <v>#N/A</v>
      </c>
    </row>
    <row r="5723" spans="19:19" x14ac:dyDescent="0.3">
      <c r="S5723" s="60" t="e">
        <f>VLOOKUP(D5723,'ALL SITES DOWN'!D:D,1,0)</f>
        <v>#N/A</v>
      </c>
    </row>
    <row r="5724" spans="19:19" x14ac:dyDescent="0.3">
      <c r="S5724" s="60" t="e">
        <f>VLOOKUP(D5724,'ALL SITES DOWN'!D:D,1,0)</f>
        <v>#N/A</v>
      </c>
    </row>
    <row r="5725" spans="19:19" x14ac:dyDescent="0.3">
      <c r="S5725" s="60" t="e">
        <f>VLOOKUP(D5725,'ALL SITES DOWN'!D:D,1,0)</f>
        <v>#N/A</v>
      </c>
    </row>
    <row r="5726" spans="19:19" x14ac:dyDescent="0.3">
      <c r="S5726" s="60" t="e">
        <f>VLOOKUP(D5726,'ALL SITES DOWN'!D:D,1,0)</f>
        <v>#N/A</v>
      </c>
    </row>
    <row r="5727" spans="19:19" x14ac:dyDescent="0.3">
      <c r="S5727" s="60" t="e">
        <f>VLOOKUP(D5727,'ALL SITES DOWN'!D:D,1,0)</f>
        <v>#N/A</v>
      </c>
    </row>
    <row r="5728" spans="19:19" x14ac:dyDescent="0.3">
      <c r="S5728" s="60" t="e">
        <f>VLOOKUP(D5728,'ALL SITES DOWN'!D:D,1,0)</f>
        <v>#N/A</v>
      </c>
    </row>
    <row r="5729" spans="19:19" x14ac:dyDescent="0.3">
      <c r="S5729" s="60" t="e">
        <f>VLOOKUP(D5729,'ALL SITES DOWN'!D:D,1,0)</f>
        <v>#N/A</v>
      </c>
    </row>
    <row r="5730" spans="19:19" x14ac:dyDescent="0.3">
      <c r="S5730" s="60" t="e">
        <f>VLOOKUP(D5730,'ALL SITES DOWN'!D:D,1,0)</f>
        <v>#N/A</v>
      </c>
    </row>
    <row r="5731" spans="19:19" x14ac:dyDescent="0.3">
      <c r="S5731" s="60" t="e">
        <f>VLOOKUP(D5731,'ALL SITES DOWN'!D:D,1,0)</f>
        <v>#N/A</v>
      </c>
    </row>
    <row r="5732" spans="19:19" x14ac:dyDescent="0.3">
      <c r="S5732" s="60" t="e">
        <f>VLOOKUP(D5732,'ALL SITES DOWN'!D:D,1,0)</f>
        <v>#N/A</v>
      </c>
    </row>
    <row r="5733" spans="19:19" x14ac:dyDescent="0.3">
      <c r="S5733" s="60" t="e">
        <f>VLOOKUP(D5733,'ALL SITES DOWN'!D:D,1,0)</f>
        <v>#N/A</v>
      </c>
    </row>
    <row r="5734" spans="19:19" x14ac:dyDescent="0.3">
      <c r="S5734" s="60" t="e">
        <f>VLOOKUP(D5734,'ALL SITES DOWN'!D:D,1,0)</f>
        <v>#N/A</v>
      </c>
    </row>
    <row r="5735" spans="19:19" x14ac:dyDescent="0.3">
      <c r="S5735" s="60" t="e">
        <f>VLOOKUP(D5735,'ALL SITES DOWN'!D:D,1,0)</f>
        <v>#N/A</v>
      </c>
    </row>
    <row r="5736" spans="19:19" x14ac:dyDescent="0.3">
      <c r="S5736" s="60" t="e">
        <f>VLOOKUP(D5736,'ALL SITES DOWN'!D:D,1,0)</f>
        <v>#N/A</v>
      </c>
    </row>
    <row r="5737" spans="19:19" x14ac:dyDescent="0.3">
      <c r="S5737" s="60" t="e">
        <f>VLOOKUP(D5737,'ALL SITES DOWN'!D:D,1,0)</f>
        <v>#N/A</v>
      </c>
    </row>
    <row r="5738" spans="19:19" x14ac:dyDescent="0.3">
      <c r="S5738" s="60" t="e">
        <f>VLOOKUP(D5738,'ALL SITES DOWN'!D:D,1,0)</f>
        <v>#N/A</v>
      </c>
    </row>
    <row r="5739" spans="19:19" x14ac:dyDescent="0.3">
      <c r="S5739" s="60" t="e">
        <f>VLOOKUP(D5739,'ALL SITES DOWN'!D:D,1,0)</f>
        <v>#N/A</v>
      </c>
    </row>
    <row r="5740" spans="19:19" x14ac:dyDescent="0.3">
      <c r="S5740" s="60" t="e">
        <f>VLOOKUP(D5740,'ALL SITES DOWN'!D:D,1,0)</f>
        <v>#N/A</v>
      </c>
    </row>
    <row r="5741" spans="19:19" x14ac:dyDescent="0.3">
      <c r="S5741" s="60" t="e">
        <f>VLOOKUP(D5741,'ALL SITES DOWN'!D:D,1,0)</f>
        <v>#N/A</v>
      </c>
    </row>
    <row r="5742" spans="19:19" x14ac:dyDescent="0.3">
      <c r="S5742" s="60" t="e">
        <f>VLOOKUP(D5742,'ALL SITES DOWN'!D:D,1,0)</f>
        <v>#N/A</v>
      </c>
    </row>
    <row r="5743" spans="19:19" x14ac:dyDescent="0.3">
      <c r="S5743" s="60" t="e">
        <f>VLOOKUP(D5743,'ALL SITES DOWN'!D:D,1,0)</f>
        <v>#N/A</v>
      </c>
    </row>
    <row r="5744" spans="19:19" x14ac:dyDescent="0.3">
      <c r="S5744" s="60" t="e">
        <f>VLOOKUP(D5744,'ALL SITES DOWN'!D:D,1,0)</f>
        <v>#N/A</v>
      </c>
    </row>
    <row r="5745" spans="19:19" x14ac:dyDescent="0.3">
      <c r="S5745" s="60" t="e">
        <f>VLOOKUP(D5745,'ALL SITES DOWN'!D:D,1,0)</f>
        <v>#N/A</v>
      </c>
    </row>
    <row r="5746" spans="19:19" x14ac:dyDescent="0.3">
      <c r="S5746" s="60" t="e">
        <f>VLOOKUP(D5746,'ALL SITES DOWN'!D:D,1,0)</f>
        <v>#N/A</v>
      </c>
    </row>
    <row r="5747" spans="19:19" x14ac:dyDescent="0.3">
      <c r="S5747" s="60" t="e">
        <f>VLOOKUP(D5747,'ALL SITES DOWN'!D:D,1,0)</f>
        <v>#N/A</v>
      </c>
    </row>
    <row r="5748" spans="19:19" x14ac:dyDescent="0.3">
      <c r="S5748" s="60" t="e">
        <f>VLOOKUP(D5748,'ALL SITES DOWN'!D:D,1,0)</f>
        <v>#N/A</v>
      </c>
    </row>
    <row r="5749" spans="19:19" x14ac:dyDescent="0.3">
      <c r="S5749" s="60" t="e">
        <f>VLOOKUP(D5749,'ALL SITES DOWN'!D:D,1,0)</f>
        <v>#N/A</v>
      </c>
    </row>
    <row r="5750" spans="19:19" x14ac:dyDescent="0.3">
      <c r="S5750" s="60" t="e">
        <f>VLOOKUP(D5750,'ALL SITES DOWN'!D:D,1,0)</f>
        <v>#N/A</v>
      </c>
    </row>
    <row r="5751" spans="19:19" x14ac:dyDescent="0.3">
      <c r="S5751" s="60" t="e">
        <f>VLOOKUP(D5751,'ALL SITES DOWN'!D:D,1,0)</f>
        <v>#N/A</v>
      </c>
    </row>
    <row r="5752" spans="19:19" x14ac:dyDescent="0.3">
      <c r="S5752" s="60" t="e">
        <f>VLOOKUP(D5752,'ALL SITES DOWN'!D:D,1,0)</f>
        <v>#N/A</v>
      </c>
    </row>
    <row r="5753" spans="19:19" x14ac:dyDescent="0.3">
      <c r="S5753" s="60" t="e">
        <f>VLOOKUP(D5753,'ALL SITES DOWN'!D:D,1,0)</f>
        <v>#N/A</v>
      </c>
    </row>
    <row r="5754" spans="19:19" x14ac:dyDescent="0.3">
      <c r="S5754" s="60" t="e">
        <f>VLOOKUP(D5754,'ALL SITES DOWN'!D:D,1,0)</f>
        <v>#N/A</v>
      </c>
    </row>
    <row r="5755" spans="19:19" x14ac:dyDescent="0.3">
      <c r="S5755" s="60" t="e">
        <f>VLOOKUP(D5755,'ALL SITES DOWN'!D:D,1,0)</f>
        <v>#N/A</v>
      </c>
    </row>
    <row r="5756" spans="19:19" x14ac:dyDescent="0.3">
      <c r="S5756" s="60" t="e">
        <f>VLOOKUP(D5756,'ALL SITES DOWN'!D:D,1,0)</f>
        <v>#N/A</v>
      </c>
    </row>
    <row r="5757" spans="19:19" x14ac:dyDescent="0.3">
      <c r="S5757" s="60" t="e">
        <f>VLOOKUP(D5757,'ALL SITES DOWN'!D:D,1,0)</f>
        <v>#N/A</v>
      </c>
    </row>
    <row r="5758" spans="19:19" x14ac:dyDescent="0.3">
      <c r="S5758" s="60" t="e">
        <f>VLOOKUP(D5758,'ALL SITES DOWN'!D:D,1,0)</f>
        <v>#N/A</v>
      </c>
    </row>
    <row r="5759" spans="19:19" x14ac:dyDescent="0.3">
      <c r="S5759" s="60" t="e">
        <f>VLOOKUP(D5759,'ALL SITES DOWN'!D:D,1,0)</f>
        <v>#N/A</v>
      </c>
    </row>
    <row r="5760" spans="19:19" x14ac:dyDescent="0.3">
      <c r="S5760" s="60" t="e">
        <f>VLOOKUP(D5760,'ALL SITES DOWN'!D:D,1,0)</f>
        <v>#N/A</v>
      </c>
    </row>
    <row r="5761" spans="19:19" x14ac:dyDescent="0.3">
      <c r="S5761" s="60" t="e">
        <f>VLOOKUP(D5761,'ALL SITES DOWN'!D:D,1,0)</f>
        <v>#N/A</v>
      </c>
    </row>
    <row r="5762" spans="19:19" x14ac:dyDescent="0.3">
      <c r="S5762" s="60" t="e">
        <f>VLOOKUP(D5762,'ALL SITES DOWN'!D:D,1,0)</f>
        <v>#N/A</v>
      </c>
    </row>
    <row r="5763" spans="19:19" x14ac:dyDescent="0.3">
      <c r="S5763" s="60" t="e">
        <f>VLOOKUP(D5763,'ALL SITES DOWN'!D:D,1,0)</f>
        <v>#N/A</v>
      </c>
    </row>
    <row r="5764" spans="19:19" x14ac:dyDescent="0.3">
      <c r="S5764" s="60" t="e">
        <f>VLOOKUP(D5764,'ALL SITES DOWN'!D:D,1,0)</f>
        <v>#N/A</v>
      </c>
    </row>
    <row r="5765" spans="19:19" x14ac:dyDescent="0.3">
      <c r="S5765" s="60" t="e">
        <f>VLOOKUP(D5765,'ALL SITES DOWN'!D:D,1,0)</f>
        <v>#N/A</v>
      </c>
    </row>
    <row r="5766" spans="19:19" x14ac:dyDescent="0.3">
      <c r="S5766" s="60" t="e">
        <f>VLOOKUP(D5766,'ALL SITES DOWN'!D:D,1,0)</f>
        <v>#N/A</v>
      </c>
    </row>
    <row r="5767" spans="19:19" x14ac:dyDescent="0.3">
      <c r="S5767" s="60" t="e">
        <f>VLOOKUP(D5767,'ALL SITES DOWN'!D:D,1,0)</f>
        <v>#N/A</v>
      </c>
    </row>
    <row r="5768" spans="19:19" x14ac:dyDescent="0.3">
      <c r="S5768" s="60" t="e">
        <f>VLOOKUP(D5768,'ALL SITES DOWN'!D:D,1,0)</f>
        <v>#N/A</v>
      </c>
    </row>
    <row r="5769" spans="19:19" x14ac:dyDescent="0.3">
      <c r="S5769" s="60" t="e">
        <f>VLOOKUP(D5769,'ALL SITES DOWN'!D:D,1,0)</f>
        <v>#N/A</v>
      </c>
    </row>
    <row r="5770" spans="19:19" x14ac:dyDescent="0.3">
      <c r="S5770" s="60" t="e">
        <f>VLOOKUP(D5770,'ALL SITES DOWN'!D:D,1,0)</f>
        <v>#N/A</v>
      </c>
    </row>
    <row r="5771" spans="19:19" x14ac:dyDescent="0.3">
      <c r="S5771" s="60" t="e">
        <f>VLOOKUP(D5771,'ALL SITES DOWN'!D:D,1,0)</f>
        <v>#N/A</v>
      </c>
    </row>
    <row r="5772" spans="19:19" x14ac:dyDescent="0.3">
      <c r="S5772" s="60" t="e">
        <f>VLOOKUP(D5772,'ALL SITES DOWN'!D:D,1,0)</f>
        <v>#N/A</v>
      </c>
    </row>
    <row r="5773" spans="19:19" x14ac:dyDescent="0.3">
      <c r="S5773" s="60" t="e">
        <f>VLOOKUP(D5773,'ALL SITES DOWN'!D:D,1,0)</f>
        <v>#N/A</v>
      </c>
    </row>
    <row r="5774" spans="19:19" x14ac:dyDescent="0.3">
      <c r="S5774" s="60" t="e">
        <f>VLOOKUP(D5774,'ALL SITES DOWN'!D:D,1,0)</f>
        <v>#N/A</v>
      </c>
    </row>
    <row r="5775" spans="19:19" x14ac:dyDescent="0.3">
      <c r="S5775" s="60" t="e">
        <f>VLOOKUP(D5775,'ALL SITES DOWN'!D:D,1,0)</f>
        <v>#N/A</v>
      </c>
    </row>
    <row r="5776" spans="19:19" x14ac:dyDescent="0.3">
      <c r="S5776" s="60" t="e">
        <f>VLOOKUP(D5776,'ALL SITES DOWN'!D:D,1,0)</f>
        <v>#N/A</v>
      </c>
    </row>
    <row r="5777" spans="19:19" x14ac:dyDescent="0.3">
      <c r="S5777" s="60" t="e">
        <f>VLOOKUP(D5777,'ALL SITES DOWN'!D:D,1,0)</f>
        <v>#N/A</v>
      </c>
    </row>
    <row r="5778" spans="19:19" x14ac:dyDescent="0.3">
      <c r="S5778" s="60" t="e">
        <f>VLOOKUP(D5778,'ALL SITES DOWN'!D:D,1,0)</f>
        <v>#N/A</v>
      </c>
    </row>
    <row r="5779" spans="19:19" x14ac:dyDescent="0.3">
      <c r="S5779" s="60" t="e">
        <f>VLOOKUP(D5779,'ALL SITES DOWN'!D:D,1,0)</f>
        <v>#N/A</v>
      </c>
    </row>
    <row r="5780" spans="19:19" x14ac:dyDescent="0.3">
      <c r="S5780" s="60" t="e">
        <f>VLOOKUP(D5780,'ALL SITES DOWN'!D:D,1,0)</f>
        <v>#N/A</v>
      </c>
    </row>
    <row r="5781" spans="19:19" x14ac:dyDescent="0.3">
      <c r="S5781" s="60" t="e">
        <f>VLOOKUP(D5781,'ALL SITES DOWN'!D:D,1,0)</f>
        <v>#N/A</v>
      </c>
    </row>
    <row r="5782" spans="19:19" x14ac:dyDescent="0.3">
      <c r="S5782" s="60" t="e">
        <f>VLOOKUP(D5782,'ALL SITES DOWN'!D:D,1,0)</f>
        <v>#N/A</v>
      </c>
    </row>
    <row r="5783" spans="19:19" x14ac:dyDescent="0.3">
      <c r="S5783" s="60" t="e">
        <f>VLOOKUP(D5783,'ALL SITES DOWN'!D:D,1,0)</f>
        <v>#N/A</v>
      </c>
    </row>
    <row r="5784" spans="19:19" x14ac:dyDescent="0.3">
      <c r="S5784" s="60" t="e">
        <f>VLOOKUP(D5784,'ALL SITES DOWN'!D:D,1,0)</f>
        <v>#N/A</v>
      </c>
    </row>
    <row r="5785" spans="19:19" x14ac:dyDescent="0.3">
      <c r="S5785" s="60" t="e">
        <f>VLOOKUP(D5785,'ALL SITES DOWN'!D:D,1,0)</f>
        <v>#N/A</v>
      </c>
    </row>
    <row r="5786" spans="19:19" x14ac:dyDescent="0.3">
      <c r="S5786" s="60" t="e">
        <f>VLOOKUP(D5786,'ALL SITES DOWN'!D:D,1,0)</f>
        <v>#N/A</v>
      </c>
    </row>
    <row r="5787" spans="19:19" x14ac:dyDescent="0.3">
      <c r="S5787" s="60" t="e">
        <f>VLOOKUP(D5787,'ALL SITES DOWN'!D:D,1,0)</f>
        <v>#N/A</v>
      </c>
    </row>
    <row r="5788" spans="19:19" x14ac:dyDescent="0.3">
      <c r="S5788" s="60" t="e">
        <f>VLOOKUP(D5788,'ALL SITES DOWN'!D:D,1,0)</f>
        <v>#N/A</v>
      </c>
    </row>
    <row r="5789" spans="19:19" x14ac:dyDescent="0.3">
      <c r="S5789" s="60" t="e">
        <f>VLOOKUP(D5789,'ALL SITES DOWN'!D:D,1,0)</f>
        <v>#N/A</v>
      </c>
    </row>
    <row r="5790" spans="19:19" x14ac:dyDescent="0.3">
      <c r="S5790" s="60" t="e">
        <f>VLOOKUP(D5790,'ALL SITES DOWN'!D:D,1,0)</f>
        <v>#N/A</v>
      </c>
    </row>
    <row r="5791" spans="19:19" x14ac:dyDescent="0.3">
      <c r="S5791" s="60" t="e">
        <f>VLOOKUP(D5791,'ALL SITES DOWN'!D:D,1,0)</f>
        <v>#N/A</v>
      </c>
    </row>
    <row r="5792" spans="19:19" x14ac:dyDescent="0.3">
      <c r="S5792" s="60" t="e">
        <f>VLOOKUP(D5792,'ALL SITES DOWN'!D:D,1,0)</f>
        <v>#N/A</v>
      </c>
    </row>
    <row r="5793" spans="19:19" x14ac:dyDescent="0.3">
      <c r="S5793" s="60" t="e">
        <f>VLOOKUP(D5793,'ALL SITES DOWN'!D:D,1,0)</f>
        <v>#N/A</v>
      </c>
    </row>
    <row r="5794" spans="19:19" x14ac:dyDescent="0.3">
      <c r="S5794" s="60" t="e">
        <f>VLOOKUP(D5794,'ALL SITES DOWN'!D:D,1,0)</f>
        <v>#N/A</v>
      </c>
    </row>
    <row r="5795" spans="19:19" x14ac:dyDescent="0.3">
      <c r="S5795" s="60" t="e">
        <f>VLOOKUP(D5795,'ALL SITES DOWN'!D:D,1,0)</f>
        <v>#N/A</v>
      </c>
    </row>
    <row r="5796" spans="19:19" x14ac:dyDescent="0.3">
      <c r="S5796" s="60" t="e">
        <f>VLOOKUP(D5796,'ALL SITES DOWN'!D:D,1,0)</f>
        <v>#N/A</v>
      </c>
    </row>
    <row r="5797" spans="19:19" x14ac:dyDescent="0.3">
      <c r="S5797" s="60" t="e">
        <f>VLOOKUP(D5797,'ALL SITES DOWN'!D:D,1,0)</f>
        <v>#N/A</v>
      </c>
    </row>
    <row r="5798" spans="19:19" x14ac:dyDescent="0.3">
      <c r="S5798" s="60" t="e">
        <f>VLOOKUP(D5798,'ALL SITES DOWN'!D:D,1,0)</f>
        <v>#N/A</v>
      </c>
    </row>
    <row r="5799" spans="19:19" x14ac:dyDescent="0.3">
      <c r="S5799" s="60" t="e">
        <f>VLOOKUP(D5799,'ALL SITES DOWN'!D:D,1,0)</f>
        <v>#N/A</v>
      </c>
    </row>
    <row r="5800" spans="19:19" x14ac:dyDescent="0.3">
      <c r="S5800" s="60" t="e">
        <f>VLOOKUP(D5800,'ALL SITES DOWN'!D:D,1,0)</f>
        <v>#N/A</v>
      </c>
    </row>
    <row r="5801" spans="19:19" x14ac:dyDescent="0.3">
      <c r="S5801" s="60" t="e">
        <f>VLOOKUP(D5801,'ALL SITES DOWN'!D:D,1,0)</f>
        <v>#N/A</v>
      </c>
    </row>
    <row r="5802" spans="19:19" x14ac:dyDescent="0.3">
      <c r="S5802" s="60" t="e">
        <f>VLOOKUP(D5802,'ALL SITES DOWN'!D:D,1,0)</f>
        <v>#N/A</v>
      </c>
    </row>
    <row r="5803" spans="19:19" x14ac:dyDescent="0.3">
      <c r="S5803" s="60" t="e">
        <f>VLOOKUP(D5803,'ALL SITES DOWN'!D:D,1,0)</f>
        <v>#N/A</v>
      </c>
    </row>
    <row r="5804" spans="19:19" x14ac:dyDescent="0.3">
      <c r="S5804" s="60" t="e">
        <f>VLOOKUP(D5804,'ALL SITES DOWN'!D:D,1,0)</f>
        <v>#N/A</v>
      </c>
    </row>
    <row r="5805" spans="19:19" x14ac:dyDescent="0.3">
      <c r="S5805" s="60" t="e">
        <f>VLOOKUP(D5805,'ALL SITES DOWN'!D:D,1,0)</f>
        <v>#N/A</v>
      </c>
    </row>
    <row r="5806" spans="19:19" x14ac:dyDescent="0.3">
      <c r="S5806" s="60" t="e">
        <f>VLOOKUP(D5806,'ALL SITES DOWN'!D:D,1,0)</f>
        <v>#N/A</v>
      </c>
    </row>
    <row r="5807" spans="19:19" x14ac:dyDescent="0.3">
      <c r="S5807" s="60" t="e">
        <f>VLOOKUP(D5807,'ALL SITES DOWN'!D:D,1,0)</f>
        <v>#N/A</v>
      </c>
    </row>
    <row r="5808" spans="19:19" x14ac:dyDescent="0.3">
      <c r="S5808" s="60" t="e">
        <f>VLOOKUP(D5808,'ALL SITES DOWN'!D:D,1,0)</f>
        <v>#N/A</v>
      </c>
    </row>
    <row r="5809" spans="19:19" x14ac:dyDescent="0.3">
      <c r="S5809" s="60" t="e">
        <f>VLOOKUP(D5809,'ALL SITES DOWN'!D:D,1,0)</f>
        <v>#N/A</v>
      </c>
    </row>
    <row r="5810" spans="19:19" x14ac:dyDescent="0.3">
      <c r="S5810" s="60" t="e">
        <f>VLOOKUP(D5810,'ALL SITES DOWN'!D:D,1,0)</f>
        <v>#N/A</v>
      </c>
    </row>
    <row r="5811" spans="19:19" x14ac:dyDescent="0.3">
      <c r="S5811" s="60" t="e">
        <f>VLOOKUP(D5811,'ALL SITES DOWN'!D:D,1,0)</f>
        <v>#N/A</v>
      </c>
    </row>
    <row r="5812" spans="19:19" x14ac:dyDescent="0.3">
      <c r="S5812" s="60" t="e">
        <f>VLOOKUP(D5812,'ALL SITES DOWN'!D:D,1,0)</f>
        <v>#N/A</v>
      </c>
    </row>
    <row r="5813" spans="19:19" x14ac:dyDescent="0.3">
      <c r="S5813" s="60" t="e">
        <f>VLOOKUP(D5813,'ALL SITES DOWN'!D:D,1,0)</f>
        <v>#N/A</v>
      </c>
    </row>
    <row r="5814" spans="19:19" x14ac:dyDescent="0.3">
      <c r="S5814" s="60" t="e">
        <f>VLOOKUP(D5814,'ALL SITES DOWN'!D:D,1,0)</f>
        <v>#N/A</v>
      </c>
    </row>
    <row r="5815" spans="19:19" x14ac:dyDescent="0.3">
      <c r="S5815" s="60" t="e">
        <f>VLOOKUP(D5815,'ALL SITES DOWN'!D:D,1,0)</f>
        <v>#N/A</v>
      </c>
    </row>
    <row r="5816" spans="19:19" x14ac:dyDescent="0.3">
      <c r="S5816" s="60" t="e">
        <f>VLOOKUP(D5816,'ALL SITES DOWN'!D:D,1,0)</f>
        <v>#N/A</v>
      </c>
    </row>
    <row r="5817" spans="19:19" x14ac:dyDescent="0.3">
      <c r="S5817" s="60" t="e">
        <f>VLOOKUP(D5817,'ALL SITES DOWN'!D:D,1,0)</f>
        <v>#N/A</v>
      </c>
    </row>
    <row r="5818" spans="19:19" x14ac:dyDescent="0.3">
      <c r="S5818" s="60" t="e">
        <f>VLOOKUP(D5818,'ALL SITES DOWN'!D:D,1,0)</f>
        <v>#N/A</v>
      </c>
    </row>
    <row r="5819" spans="19:19" x14ac:dyDescent="0.3">
      <c r="S5819" s="60" t="e">
        <f>VLOOKUP(D5819,'ALL SITES DOWN'!D:D,1,0)</f>
        <v>#N/A</v>
      </c>
    </row>
    <row r="5820" spans="19:19" x14ac:dyDescent="0.3">
      <c r="S5820" s="60" t="e">
        <f>VLOOKUP(D5820,'ALL SITES DOWN'!D:D,1,0)</f>
        <v>#N/A</v>
      </c>
    </row>
    <row r="5821" spans="19:19" x14ac:dyDescent="0.3">
      <c r="S5821" s="60" t="e">
        <f>VLOOKUP(D5821,'ALL SITES DOWN'!D:D,1,0)</f>
        <v>#N/A</v>
      </c>
    </row>
    <row r="5822" spans="19:19" x14ac:dyDescent="0.3">
      <c r="S5822" s="60" t="e">
        <f>VLOOKUP(D5822,'ALL SITES DOWN'!D:D,1,0)</f>
        <v>#N/A</v>
      </c>
    </row>
    <row r="5823" spans="19:19" x14ac:dyDescent="0.3">
      <c r="S5823" s="60" t="e">
        <f>VLOOKUP(D5823,'ALL SITES DOWN'!D:D,1,0)</f>
        <v>#N/A</v>
      </c>
    </row>
    <row r="5824" spans="19:19" x14ac:dyDescent="0.3">
      <c r="S5824" s="60" t="e">
        <f>VLOOKUP(D5824,'ALL SITES DOWN'!D:D,1,0)</f>
        <v>#N/A</v>
      </c>
    </row>
    <row r="5825" spans="19:19" x14ac:dyDescent="0.3">
      <c r="S5825" s="60" t="e">
        <f>VLOOKUP(D5825,'ALL SITES DOWN'!D:D,1,0)</f>
        <v>#N/A</v>
      </c>
    </row>
    <row r="5826" spans="19:19" x14ac:dyDescent="0.3">
      <c r="S5826" s="60" t="e">
        <f>VLOOKUP(D5826,'ALL SITES DOWN'!D:D,1,0)</f>
        <v>#N/A</v>
      </c>
    </row>
    <row r="5827" spans="19:19" x14ac:dyDescent="0.3">
      <c r="S5827" s="60" t="e">
        <f>VLOOKUP(D5827,'ALL SITES DOWN'!D:D,1,0)</f>
        <v>#N/A</v>
      </c>
    </row>
    <row r="5828" spans="19:19" x14ac:dyDescent="0.3">
      <c r="S5828" s="60" t="e">
        <f>VLOOKUP(D5828,'ALL SITES DOWN'!D:D,1,0)</f>
        <v>#N/A</v>
      </c>
    </row>
    <row r="5829" spans="19:19" x14ac:dyDescent="0.3">
      <c r="S5829" s="60" t="e">
        <f>VLOOKUP(D5829,'ALL SITES DOWN'!D:D,1,0)</f>
        <v>#N/A</v>
      </c>
    </row>
    <row r="5830" spans="19:19" x14ac:dyDescent="0.3">
      <c r="S5830" s="60" t="e">
        <f>VLOOKUP(D5830,'ALL SITES DOWN'!D:D,1,0)</f>
        <v>#N/A</v>
      </c>
    </row>
    <row r="5831" spans="19:19" x14ac:dyDescent="0.3">
      <c r="S5831" s="60" t="e">
        <f>VLOOKUP(D5831,'ALL SITES DOWN'!D:D,1,0)</f>
        <v>#N/A</v>
      </c>
    </row>
    <row r="5832" spans="19:19" x14ac:dyDescent="0.3">
      <c r="S5832" s="60" t="e">
        <f>VLOOKUP(D5832,'ALL SITES DOWN'!D:D,1,0)</f>
        <v>#N/A</v>
      </c>
    </row>
    <row r="5833" spans="19:19" x14ac:dyDescent="0.3">
      <c r="S5833" s="60" t="e">
        <f>VLOOKUP(D5833,'ALL SITES DOWN'!D:D,1,0)</f>
        <v>#N/A</v>
      </c>
    </row>
    <row r="5834" spans="19:19" x14ac:dyDescent="0.3">
      <c r="S5834" s="60" t="e">
        <f>VLOOKUP(D5834,'ALL SITES DOWN'!D:D,1,0)</f>
        <v>#N/A</v>
      </c>
    </row>
    <row r="5835" spans="19:19" x14ac:dyDescent="0.3">
      <c r="S5835" s="60" t="e">
        <f>VLOOKUP(D5835,'ALL SITES DOWN'!D:D,1,0)</f>
        <v>#N/A</v>
      </c>
    </row>
    <row r="5836" spans="19:19" x14ac:dyDescent="0.3">
      <c r="S5836" s="60" t="e">
        <f>VLOOKUP(D5836,'ALL SITES DOWN'!D:D,1,0)</f>
        <v>#N/A</v>
      </c>
    </row>
    <row r="5837" spans="19:19" x14ac:dyDescent="0.3">
      <c r="S5837" s="60" t="e">
        <f>VLOOKUP(D5837,'ALL SITES DOWN'!D:D,1,0)</f>
        <v>#N/A</v>
      </c>
    </row>
    <row r="5838" spans="19:19" x14ac:dyDescent="0.3">
      <c r="S5838" s="60" t="e">
        <f>VLOOKUP(D5838,'ALL SITES DOWN'!D:D,1,0)</f>
        <v>#N/A</v>
      </c>
    </row>
    <row r="5839" spans="19:19" x14ac:dyDescent="0.3">
      <c r="S5839" s="60" t="e">
        <f>VLOOKUP(D5839,'ALL SITES DOWN'!D:D,1,0)</f>
        <v>#N/A</v>
      </c>
    </row>
    <row r="5840" spans="19:19" x14ac:dyDescent="0.3">
      <c r="S5840" s="60" t="e">
        <f>VLOOKUP(D5840,'ALL SITES DOWN'!D:D,1,0)</f>
        <v>#N/A</v>
      </c>
    </row>
    <row r="5841" spans="19:19" x14ac:dyDescent="0.3">
      <c r="S5841" s="60" t="e">
        <f>VLOOKUP(D5841,'ALL SITES DOWN'!D:D,1,0)</f>
        <v>#N/A</v>
      </c>
    </row>
    <row r="5842" spans="19:19" x14ac:dyDescent="0.3">
      <c r="S5842" s="60" t="e">
        <f>VLOOKUP(D5842,'ALL SITES DOWN'!D:D,1,0)</f>
        <v>#N/A</v>
      </c>
    </row>
    <row r="5843" spans="19:19" x14ac:dyDescent="0.3">
      <c r="S5843" s="60" t="e">
        <f>VLOOKUP(D5843,'ALL SITES DOWN'!D:D,1,0)</f>
        <v>#N/A</v>
      </c>
    </row>
    <row r="5844" spans="19:19" x14ac:dyDescent="0.3">
      <c r="S5844" s="60" t="e">
        <f>VLOOKUP(D5844,'ALL SITES DOWN'!D:D,1,0)</f>
        <v>#N/A</v>
      </c>
    </row>
    <row r="5845" spans="19:19" x14ac:dyDescent="0.3">
      <c r="S5845" s="60" t="e">
        <f>VLOOKUP(D5845,'ALL SITES DOWN'!D:D,1,0)</f>
        <v>#N/A</v>
      </c>
    </row>
    <row r="5846" spans="19:19" x14ac:dyDescent="0.3">
      <c r="S5846" s="60" t="e">
        <f>VLOOKUP(D5846,'ALL SITES DOWN'!D:D,1,0)</f>
        <v>#N/A</v>
      </c>
    </row>
    <row r="5847" spans="19:19" x14ac:dyDescent="0.3">
      <c r="S5847" s="60" t="e">
        <f>VLOOKUP(D5847,'ALL SITES DOWN'!D:D,1,0)</f>
        <v>#N/A</v>
      </c>
    </row>
    <row r="5848" spans="19:19" x14ac:dyDescent="0.3">
      <c r="S5848" s="60" t="e">
        <f>VLOOKUP(D5848,'ALL SITES DOWN'!D:D,1,0)</f>
        <v>#N/A</v>
      </c>
    </row>
    <row r="5849" spans="19:19" x14ac:dyDescent="0.3">
      <c r="S5849" s="60" t="e">
        <f>VLOOKUP(D5849,'ALL SITES DOWN'!D:D,1,0)</f>
        <v>#N/A</v>
      </c>
    </row>
    <row r="5850" spans="19:19" x14ac:dyDescent="0.3">
      <c r="S5850" s="60" t="e">
        <f>VLOOKUP(D5850,'ALL SITES DOWN'!D:D,1,0)</f>
        <v>#N/A</v>
      </c>
    </row>
    <row r="5851" spans="19:19" x14ac:dyDescent="0.3">
      <c r="S5851" s="60" t="e">
        <f>VLOOKUP(D5851,'ALL SITES DOWN'!D:D,1,0)</f>
        <v>#N/A</v>
      </c>
    </row>
    <row r="5852" spans="19:19" x14ac:dyDescent="0.3">
      <c r="S5852" s="60" t="e">
        <f>VLOOKUP(D5852,'ALL SITES DOWN'!D:D,1,0)</f>
        <v>#N/A</v>
      </c>
    </row>
    <row r="5853" spans="19:19" x14ac:dyDescent="0.3">
      <c r="S5853" s="60" t="e">
        <f>VLOOKUP(D5853,'ALL SITES DOWN'!D:D,1,0)</f>
        <v>#N/A</v>
      </c>
    </row>
    <row r="5854" spans="19:19" x14ac:dyDescent="0.3">
      <c r="S5854" s="60" t="e">
        <f>VLOOKUP(D5854,'ALL SITES DOWN'!D:D,1,0)</f>
        <v>#N/A</v>
      </c>
    </row>
    <row r="5855" spans="19:19" x14ac:dyDescent="0.3">
      <c r="S5855" s="60" t="e">
        <f>VLOOKUP(D5855,'ALL SITES DOWN'!D:D,1,0)</f>
        <v>#N/A</v>
      </c>
    </row>
    <row r="5856" spans="19:19" x14ac:dyDescent="0.3">
      <c r="S5856" s="60" t="e">
        <f>VLOOKUP(D5856,'ALL SITES DOWN'!D:D,1,0)</f>
        <v>#N/A</v>
      </c>
    </row>
    <row r="5857" spans="19:19" x14ac:dyDescent="0.3">
      <c r="S5857" s="60" t="e">
        <f>VLOOKUP(D5857,'ALL SITES DOWN'!D:D,1,0)</f>
        <v>#N/A</v>
      </c>
    </row>
    <row r="5858" spans="19:19" x14ac:dyDescent="0.3">
      <c r="S5858" s="60" t="e">
        <f>VLOOKUP(D5858,'ALL SITES DOWN'!D:D,1,0)</f>
        <v>#N/A</v>
      </c>
    </row>
    <row r="5859" spans="19:19" x14ac:dyDescent="0.3">
      <c r="S5859" s="60" t="e">
        <f>VLOOKUP(D5859,'ALL SITES DOWN'!D:D,1,0)</f>
        <v>#N/A</v>
      </c>
    </row>
    <row r="5860" spans="19:19" x14ac:dyDescent="0.3">
      <c r="S5860" s="60" t="e">
        <f>VLOOKUP(D5860,'ALL SITES DOWN'!D:D,1,0)</f>
        <v>#N/A</v>
      </c>
    </row>
    <row r="5861" spans="19:19" x14ac:dyDescent="0.3">
      <c r="S5861" s="60" t="e">
        <f>VLOOKUP(D5861,'ALL SITES DOWN'!D:D,1,0)</f>
        <v>#N/A</v>
      </c>
    </row>
    <row r="5862" spans="19:19" x14ac:dyDescent="0.3">
      <c r="S5862" s="60" t="e">
        <f>VLOOKUP(D5862,'ALL SITES DOWN'!D:D,1,0)</f>
        <v>#N/A</v>
      </c>
    </row>
    <row r="5863" spans="19:19" x14ac:dyDescent="0.3">
      <c r="S5863" s="60" t="e">
        <f>VLOOKUP(D5863,'ALL SITES DOWN'!D:D,1,0)</f>
        <v>#N/A</v>
      </c>
    </row>
    <row r="5864" spans="19:19" x14ac:dyDescent="0.3">
      <c r="S5864" s="60" t="e">
        <f>VLOOKUP(D5864,'ALL SITES DOWN'!D:D,1,0)</f>
        <v>#N/A</v>
      </c>
    </row>
    <row r="5865" spans="19:19" x14ac:dyDescent="0.3">
      <c r="S5865" s="60" t="e">
        <f>VLOOKUP(D5865,'ALL SITES DOWN'!D:D,1,0)</f>
        <v>#N/A</v>
      </c>
    </row>
    <row r="5866" spans="19:19" x14ac:dyDescent="0.3">
      <c r="S5866" s="60" t="e">
        <f>VLOOKUP(D5866,'ALL SITES DOWN'!D:D,1,0)</f>
        <v>#N/A</v>
      </c>
    </row>
    <row r="5867" spans="19:19" x14ac:dyDescent="0.3">
      <c r="S5867" s="60" t="e">
        <f>VLOOKUP(D5867,'ALL SITES DOWN'!D:D,1,0)</f>
        <v>#N/A</v>
      </c>
    </row>
    <row r="5868" spans="19:19" x14ac:dyDescent="0.3">
      <c r="S5868" s="60" t="e">
        <f>VLOOKUP(D5868,'ALL SITES DOWN'!D:D,1,0)</f>
        <v>#N/A</v>
      </c>
    </row>
    <row r="5869" spans="19:19" x14ac:dyDescent="0.3">
      <c r="S5869" s="60" t="e">
        <f>VLOOKUP(D5869,'ALL SITES DOWN'!D:D,1,0)</f>
        <v>#N/A</v>
      </c>
    </row>
    <row r="5870" spans="19:19" x14ac:dyDescent="0.3">
      <c r="S5870" s="60" t="e">
        <f>VLOOKUP(D5870,'ALL SITES DOWN'!D:D,1,0)</f>
        <v>#N/A</v>
      </c>
    </row>
    <row r="5871" spans="19:19" x14ac:dyDescent="0.3">
      <c r="S5871" s="60" t="e">
        <f>VLOOKUP(D5871,'ALL SITES DOWN'!D:D,1,0)</f>
        <v>#N/A</v>
      </c>
    </row>
    <row r="5872" spans="19:19" x14ac:dyDescent="0.3">
      <c r="S5872" s="60" t="e">
        <f>VLOOKUP(D5872,'ALL SITES DOWN'!D:D,1,0)</f>
        <v>#N/A</v>
      </c>
    </row>
    <row r="5873" spans="19:19" x14ac:dyDescent="0.3">
      <c r="S5873" s="60" t="e">
        <f>VLOOKUP(D5873,'ALL SITES DOWN'!D:D,1,0)</f>
        <v>#N/A</v>
      </c>
    </row>
    <row r="5874" spans="19:19" x14ac:dyDescent="0.3">
      <c r="S5874" s="60" t="e">
        <f>VLOOKUP(D5874,'ALL SITES DOWN'!D:D,1,0)</f>
        <v>#N/A</v>
      </c>
    </row>
    <row r="5875" spans="19:19" x14ac:dyDescent="0.3">
      <c r="S5875" s="60" t="e">
        <f>VLOOKUP(D5875,'ALL SITES DOWN'!D:D,1,0)</f>
        <v>#N/A</v>
      </c>
    </row>
    <row r="5876" spans="19:19" x14ac:dyDescent="0.3">
      <c r="S5876" s="60" t="e">
        <f>VLOOKUP(D5876,'ALL SITES DOWN'!D:D,1,0)</f>
        <v>#N/A</v>
      </c>
    </row>
    <row r="5877" spans="19:19" x14ac:dyDescent="0.3">
      <c r="S5877" s="60" t="e">
        <f>VLOOKUP(D5877,'ALL SITES DOWN'!D:D,1,0)</f>
        <v>#N/A</v>
      </c>
    </row>
    <row r="5878" spans="19:19" x14ac:dyDescent="0.3">
      <c r="S5878" s="60" t="e">
        <f>VLOOKUP(D5878,'ALL SITES DOWN'!D:D,1,0)</f>
        <v>#N/A</v>
      </c>
    </row>
    <row r="5879" spans="19:19" x14ac:dyDescent="0.3">
      <c r="S5879" s="60" t="e">
        <f>VLOOKUP(D5879,'ALL SITES DOWN'!D:D,1,0)</f>
        <v>#N/A</v>
      </c>
    </row>
    <row r="5880" spans="19:19" x14ac:dyDescent="0.3">
      <c r="S5880" s="60" t="e">
        <f>VLOOKUP(D5880,'ALL SITES DOWN'!D:D,1,0)</f>
        <v>#N/A</v>
      </c>
    </row>
    <row r="5881" spans="19:19" x14ac:dyDescent="0.3">
      <c r="S5881" s="60" t="e">
        <f>VLOOKUP(D5881,'ALL SITES DOWN'!D:D,1,0)</f>
        <v>#N/A</v>
      </c>
    </row>
    <row r="5882" spans="19:19" x14ac:dyDescent="0.3">
      <c r="S5882" s="60" t="e">
        <f>VLOOKUP(D5882,'ALL SITES DOWN'!D:D,1,0)</f>
        <v>#N/A</v>
      </c>
    </row>
    <row r="5883" spans="19:19" x14ac:dyDescent="0.3">
      <c r="S5883" s="60" t="e">
        <f>VLOOKUP(D5883,'ALL SITES DOWN'!D:D,1,0)</f>
        <v>#N/A</v>
      </c>
    </row>
    <row r="5884" spans="19:19" x14ac:dyDescent="0.3">
      <c r="S5884" s="60" t="e">
        <f>VLOOKUP(D5884,'ALL SITES DOWN'!D:D,1,0)</f>
        <v>#N/A</v>
      </c>
    </row>
    <row r="5885" spans="19:19" x14ac:dyDescent="0.3">
      <c r="S5885" s="60" t="e">
        <f>VLOOKUP(D5885,'ALL SITES DOWN'!D:D,1,0)</f>
        <v>#N/A</v>
      </c>
    </row>
    <row r="5886" spans="19:19" x14ac:dyDescent="0.3">
      <c r="S5886" s="60" t="e">
        <f>VLOOKUP(D5886,'ALL SITES DOWN'!D:D,1,0)</f>
        <v>#N/A</v>
      </c>
    </row>
    <row r="5887" spans="19:19" x14ac:dyDescent="0.3">
      <c r="S5887" s="60" t="e">
        <f>VLOOKUP(D5887,'ALL SITES DOWN'!D:D,1,0)</f>
        <v>#N/A</v>
      </c>
    </row>
    <row r="5888" spans="19:19" x14ac:dyDescent="0.3">
      <c r="S5888" s="60" t="e">
        <f>VLOOKUP(D5888,'ALL SITES DOWN'!D:D,1,0)</f>
        <v>#N/A</v>
      </c>
    </row>
    <row r="5889" spans="19:19" x14ac:dyDescent="0.3">
      <c r="S5889" s="60" t="e">
        <f>VLOOKUP(D5889,'ALL SITES DOWN'!D:D,1,0)</f>
        <v>#N/A</v>
      </c>
    </row>
    <row r="5890" spans="19:19" x14ac:dyDescent="0.3">
      <c r="S5890" s="60" t="e">
        <f>VLOOKUP(D5890,'ALL SITES DOWN'!D:D,1,0)</f>
        <v>#N/A</v>
      </c>
    </row>
    <row r="5891" spans="19:19" x14ac:dyDescent="0.3">
      <c r="S5891" s="60" t="e">
        <f>VLOOKUP(D5891,'ALL SITES DOWN'!D:D,1,0)</f>
        <v>#N/A</v>
      </c>
    </row>
    <row r="5892" spans="19:19" x14ac:dyDescent="0.3">
      <c r="S5892" s="60" t="e">
        <f>VLOOKUP(D5892,'ALL SITES DOWN'!D:D,1,0)</f>
        <v>#N/A</v>
      </c>
    </row>
    <row r="5893" spans="19:19" x14ac:dyDescent="0.3">
      <c r="S5893" s="60" t="e">
        <f>VLOOKUP(D5893,'ALL SITES DOWN'!D:D,1,0)</f>
        <v>#N/A</v>
      </c>
    </row>
    <row r="5894" spans="19:19" x14ac:dyDescent="0.3">
      <c r="S5894" s="60" t="e">
        <f>VLOOKUP(D5894,'ALL SITES DOWN'!D:D,1,0)</f>
        <v>#N/A</v>
      </c>
    </row>
    <row r="5895" spans="19:19" x14ac:dyDescent="0.3">
      <c r="S5895" s="60" t="e">
        <f>VLOOKUP(D5895,'ALL SITES DOWN'!D:D,1,0)</f>
        <v>#N/A</v>
      </c>
    </row>
    <row r="5896" spans="19:19" x14ac:dyDescent="0.3">
      <c r="S5896" s="60" t="e">
        <f>VLOOKUP(D5896,'ALL SITES DOWN'!D:D,1,0)</f>
        <v>#N/A</v>
      </c>
    </row>
    <row r="5897" spans="19:19" x14ac:dyDescent="0.3">
      <c r="S5897" s="60" t="e">
        <f>VLOOKUP(D5897,'ALL SITES DOWN'!D:D,1,0)</f>
        <v>#N/A</v>
      </c>
    </row>
    <row r="5898" spans="19:19" x14ac:dyDescent="0.3">
      <c r="S5898" s="60" t="e">
        <f>VLOOKUP(D5898,'ALL SITES DOWN'!D:D,1,0)</f>
        <v>#N/A</v>
      </c>
    </row>
    <row r="5899" spans="19:19" x14ac:dyDescent="0.3">
      <c r="S5899" s="60" t="e">
        <f>VLOOKUP(D5899,'ALL SITES DOWN'!D:D,1,0)</f>
        <v>#N/A</v>
      </c>
    </row>
    <row r="5900" spans="19:19" x14ac:dyDescent="0.3">
      <c r="S5900" s="60" t="e">
        <f>VLOOKUP(D5900,'ALL SITES DOWN'!D:D,1,0)</f>
        <v>#N/A</v>
      </c>
    </row>
    <row r="5901" spans="19:19" x14ac:dyDescent="0.3">
      <c r="S5901" s="60" t="e">
        <f>VLOOKUP(D5901,'ALL SITES DOWN'!D:D,1,0)</f>
        <v>#N/A</v>
      </c>
    </row>
    <row r="5902" spans="19:19" x14ac:dyDescent="0.3">
      <c r="S5902" s="60" t="e">
        <f>VLOOKUP(D5902,'ALL SITES DOWN'!D:D,1,0)</f>
        <v>#N/A</v>
      </c>
    </row>
    <row r="5903" spans="19:19" x14ac:dyDescent="0.3">
      <c r="S5903" s="60" t="e">
        <f>VLOOKUP(D5903,'ALL SITES DOWN'!D:D,1,0)</f>
        <v>#N/A</v>
      </c>
    </row>
    <row r="5904" spans="19:19" x14ac:dyDescent="0.3">
      <c r="S5904" s="60" t="e">
        <f>VLOOKUP(D5904,'ALL SITES DOWN'!D:D,1,0)</f>
        <v>#N/A</v>
      </c>
    </row>
    <row r="5905" spans="19:19" x14ac:dyDescent="0.3">
      <c r="S5905" s="60" t="e">
        <f>VLOOKUP(D5905,'ALL SITES DOWN'!D:D,1,0)</f>
        <v>#N/A</v>
      </c>
    </row>
    <row r="5906" spans="19:19" x14ac:dyDescent="0.3">
      <c r="S5906" s="60" t="e">
        <f>VLOOKUP(D5906,'ALL SITES DOWN'!D:D,1,0)</f>
        <v>#N/A</v>
      </c>
    </row>
    <row r="5907" spans="19:19" x14ac:dyDescent="0.3">
      <c r="S5907" s="60" t="e">
        <f>VLOOKUP(D5907,'ALL SITES DOWN'!D:D,1,0)</f>
        <v>#N/A</v>
      </c>
    </row>
    <row r="5908" spans="19:19" x14ac:dyDescent="0.3">
      <c r="S5908" s="60" t="e">
        <f>VLOOKUP(D5908,'ALL SITES DOWN'!D:D,1,0)</f>
        <v>#N/A</v>
      </c>
    </row>
    <row r="5909" spans="19:19" x14ac:dyDescent="0.3">
      <c r="S5909" s="60" t="e">
        <f>VLOOKUP(D5909,'ALL SITES DOWN'!D:D,1,0)</f>
        <v>#N/A</v>
      </c>
    </row>
    <row r="5910" spans="19:19" x14ac:dyDescent="0.3">
      <c r="S5910" s="60" t="e">
        <f>VLOOKUP(D5910,'ALL SITES DOWN'!D:D,1,0)</f>
        <v>#N/A</v>
      </c>
    </row>
    <row r="5911" spans="19:19" x14ac:dyDescent="0.3">
      <c r="S5911" s="60" t="e">
        <f>VLOOKUP(D5911,'ALL SITES DOWN'!D:D,1,0)</f>
        <v>#N/A</v>
      </c>
    </row>
    <row r="5912" spans="19:19" x14ac:dyDescent="0.3">
      <c r="S5912" s="60" t="e">
        <f>VLOOKUP(D5912,'ALL SITES DOWN'!D:D,1,0)</f>
        <v>#N/A</v>
      </c>
    </row>
    <row r="5913" spans="19:19" x14ac:dyDescent="0.3">
      <c r="S5913" s="60" t="e">
        <f>VLOOKUP(D5913,'ALL SITES DOWN'!D:D,1,0)</f>
        <v>#N/A</v>
      </c>
    </row>
    <row r="5914" spans="19:19" x14ac:dyDescent="0.3">
      <c r="S5914" s="60" t="e">
        <f>VLOOKUP(D5914,'ALL SITES DOWN'!D:D,1,0)</f>
        <v>#N/A</v>
      </c>
    </row>
    <row r="5915" spans="19:19" x14ac:dyDescent="0.3">
      <c r="S5915" s="60" t="e">
        <f>VLOOKUP(D5915,'ALL SITES DOWN'!D:D,1,0)</f>
        <v>#N/A</v>
      </c>
    </row>
    <row r="5916" spans="19:19" x14ac:dyDescent="0.3">
      <c r="S5916" s="60" t="e">
        <f>VLOOKUP(D5916,'ALL SITES DOWN'!D:D,1,0)</f>
        <v>#N/A</v>
      </c>
    </row>
    <row r="5917" spans="19:19" x14ac:dyDescent="0.3">
      <c r="S5917" s="60" t="e">
        <f>VLOOKUP(D5917,'ALL SITES DOWN'!D:D,1,0)</f>
        <v>#N/A</v>
      </c>
    </row>
    <row r="5918" spans="19:19" x14ac:dyDescent="0.3">
      <c r="S5918" s="60" t="e">
        <f>VLOOKUP(D5918,'ALL SITES DOWN'!D:D,1,0)</f>
        <v>#N/A</v>
      </c>
    </row>
    <row r="5919" spans="19:19" x14ac:dyDescent="0.3">
      <c r="S5919" s="60" t="e">
        <f>VLOOKUP(D5919,'ALL SITES DOWN'!D:D,1,0)</f>
        <v>#N/A</v>
      </c>
    </row>
    <row r="5920" spans="19:19" x14ac:dyDescent="0.3">
      <c r="S5920" s="60" t="e">
        <f>VLOOKUP(D5920,'ALL SITES DOWN'!D:D,1,0)</f>
        <v>#N/A</v>
      </c>
    </row>
    <row r="5921" spans="19:19" x14ac:dyDescent="0.3">
      <c r="S5921" s="60" t="e">
        <f>VLOOKUP(D5921,'ALL SITES DOWN'!D:D,1,0)</f>
        <v>#N/A</v>
      </c>
    </row>
    <row r="5922" spans="19:19" x14ac:dyDescent="0.3">
      <c r="S5922" s="60" t="e">
        <f>VLOOKUP(D5922,'ALL SITES DOWN'!D:D,1,0)</f>
        <v>#N/A</v>
      </c>
    </row>
    <row r="5923" spans="19:19" x14ac:dyDescent="0.3">
      <c r="S5923" s="60" t="e">
        <f>VLOOKUP(D5923,'ALL SITES DOWN'!D:D,1,0)</f>
        <v>#N/A</v>
      </c>
    </row>
    <row r="5924" spans="19:19" x14ac:dyDescent="0.3">
      <c r="S5924" s="60" t="e">
        <f>VLOOKUP(D5924,'ALL SITES DOWN'!D:D,1,0)</f>
        <v>#N/A</v>
      </c>
    </row>
    <row r="5925" spans="19:19" x14ac:dyDescent="0.3">
      <c r="S5925" s="60" t="e">
        <f>VLOOKUP(D5925,'ALL SITES DOWN'!D:D,1,0)</f>
        <v>#N/A</v>
      </c>
    </row>
    <row r="5926" spans="19:19" x14ac:dyDescent="0.3">
      <c r="S5926" s="60" t="e">
        <f>VLOOKUP(D5926,'ALL SITES DOWN'!D:D,1,0)</f>
        <v>#N/A</v>
      </c>
    </row>
    <row r="5927" spans="19:19" x14ac:dyDescent="0.3">
      <c r="S5927" s="60" t="e">
        <f>VLOOKUP(D5927,'ALL SITES DOWN'!D:D,1,0)</f>
        <v>#N/A</v>
      </c>
    </row>
    <row r="5928" spans="19:19" x14ac:dyDescent="0.3">
      <c r="S5928" s="60" t="e">
        <f>VLOOKUP(D5928,'ALL SITES DOWN'!D:D,1,0)</f>
        <v>#N/A</v>
      </c>
    </row>
    <row r="5929" spans="19:19" x14ac:dyDescent="0.3">
      <c r="S5929" s="60" t="e">
        <f>VLOOKUP(D5929,'ALL SITES DOWN'!D:D,1,0)</f>
        <v>#N/A</v>
      </c>
    </row>
    <row r="5930" spans="19:19" x14ac:dyDescent="0.3">
      <c r="S5930" s="60" t="e">
        <f>VLOOKUP(D5930,'ALL SITES DOWN'!D:D,1,0)</f>
        <v>#N/A</v>
      </c>
    </row>
    <row r="5931" spans="19:19" x14ac:dyDescent="0.3">
      <c r="S5931" s="60" t="e">
        <f>VLOOKUP(D5931,'ALL SITES DOWN'!D:D,1,0)</f>
        <v>#N/A</v>
      </c>
    </row>
    <row r="5932" spans="19:19" x14ac:dyDescent="0.3">
      <c r="S5932" s="60" t="e">
        <f>VLOOKUP(D5932,'ALL SITES DOWN'!D:D,1,0)</f>
        <v>#N/A</v>
      </c>
    </row>
    <row r="5933" spans="19:19" x14ac:dyDescent="0.3">
      <c r="S5933" s="60" t="e">
        <f>VLOOKUP(D5933,'ALL SITES DOWN'!D:D,1,0)</f>
        <v>#N/A</v>
      </c>
    </row>
    <row r="5934" spans="19:19" x14ac:dyDescent="0.3">
      <c r="S5934" s="60" t="e">
        <f>VLOOKUP(D5934,'ALL SITES DOWN'!D:D,1,0)</f>
        <v>#N/A</v>
      </c>
    </row>
    <row r="5935" spans="19:19" x14ac:dyDescent="0.3">
      <c r="S5935" s="60" t="e">
        <f>VLOOKUP(D5935,'ALL SITES DOWN'!D:D,1,0)</f>
        <v>#N/A</v>
      </c>
    </row>
    <row r="5936" spans="19:19" x14ac:dyDescent="0.3">
      <c r="S5936" s="60" t="e">
        <f>VLOOKUP(D5936,'ALL SITES DOWN'!D:D,1,0)</f>
        <v>#N/A</v>
      </c>
    </row>
    <row r="5937" spans="19:19" x14ac:dyDescent="0.3">
      <c r="S5937" s="60" t="e">
        <f>VLOOKUP(D5937,'ALL SITES DOWN'!D:D,1,0)</f>
        <v>#N/A</v>
      </c>
    </row>
    <row r="5938" spans="19:19" x14ac:dyDescent="0.3">
      <c r="S5938" s="60" t="e">
        <f>VLOOKUP(D5938,'ALL SITES DOWN'!D:D,1,0)</f>
        <v>#N/A</v>
      </c>
    </row>
    <row r="5939" spans="19:19" x14ac:dyDescent="0.3">
      <c r="S5939" s="60" t="e">
        <f>VLOOKUP(D5939,'ALL SITES DOWN'!D:D,1,0)</f>
        <v>#N/A</v>
      </c>
    </row>
    <row r="5940" spans="19:19" x14ac:dyDescent="0.3">
      <c r="S5940" s="60" t="e">
        <f>VLOOKUP(D5940,'ALL SITES DOWN'!D:D,1,0)</f>
        <v>#N/A</v>
      </c>
    </row>
    <row r="5941" spans="19:19" x14ac:dyDescent="0.3">
      <c r="S5941" s="60" t="e">
        <f>VLOOKUP(D5941,'ALL SITES DOWN'!D:D,1,0)</f>
        <v>#N/A</v>
      </c>
    </row>
    <row r="5942" spans="19:19" x14ac:dyDescent="0.3">
      <c r="S5942" s="60" t="e">
        <f>VLOOKUP(D5942,'ALL SITES DOWN'!D:D,1,0)</f>
        <v>#N/A</v>
      </c>
    </row>
    <row r="5943" spans="19:19" x14ac:dyDescent="0.3">
      <c r="S5943" s="60" t="e">
        <f>VLOOKUP(D5943,'ALL SITES DOWN'!D:D,1,0)</f>
        <v>#N/A</v>
      </c>
    </row>
    <row r="5944" spans="19:19" x14ac:dyDescent="0.3">
      <c r="S5944" s="60" t="e">
        <f>VLOOKUP(D5944,'ALL SITES DOWN'!D:D,1,0)</f>
        <v>#N/A</v>
      </c>
    </row>
    <row r="5945" spans="19:19" x14ac:dyDescent="0.3">
      <c r="S5945" s="60" t="e">
        <f>VLOOKUP(D5945,'ALL SITES DOWN'!D:D,1,0)</f>
        <v>#N/A</v>
      </c>
    </row>
    <row r="5946" spans="19:19" x14ac:dyDescent="0.3">
      <c r="S5946" s="60" t="e">
        <f>VLOOKUP(D5946,'ALL SITES DOWN'!D:D,1,0)</f>
        <v>#N/A</v>
      </c>
    </row>
    <row r="5947" spans="19:19" x14ac:dyDescent="0.3">
      <c r="S5947" s="60" t="e">
        <f>VLOOKUP(D5947,'ALL SITES DOWN'!D:D,1,0)</f>
        <v>#N/A</v>
      </c>
    </row>
    <row r="5948" spans="19:19" x14ac:dyDescent="0.3">
      <c r="S5948" s="60" t="e">
        <f>VLOOKUP(D5948,'ALL SITES DOWN'!D:D,1,0)</f>
        <v>#N/A</v>
      </c>
    </row>
    <row r="5949" spans="19:19" x14ac:dyDescent="0.3">
      <c r="S5949" s="60" t="e">
        <f>VLOOKUP(D5949,'ALL SITES DOWN'!D:D,1,0)</f>
        <v>#N/A</v>
      </c>
    </row>
    <row r="5950" spans="19:19" x14ac:dyDescent="0.3">
      <c r="S5950" s="60" t="e">
        <f>VLOOKUP(D5950,'ALL SITES DOWN'!D:D,1,0)</f>
        <v>#N/A</v>
      </c>
    </row>
    <row r="5951" spans="19:19" x14ac:dyDescent="0.3">
      <c r="S5951" s="60" t="e">
        <f>VLOOKUP(D5951,'ALL SITES DOWN'!D:D,1,0)</f>
        <v>#N/A</v>
      </c>
    </row>
    <row r="5952" spans="19:19" x14ac:dyDescent="0.3">
      <c r="S5952" s="60" t="e">
        <f>VLOOKUP(D5952,'ALL SITES DOWN'!D:D,1,0)</f>
        <v>#N/A</v>
      </c>
    </row>
    <row r="5953" spans="19:19" x14ac:dyDescent="0.3">
      <c r="S5953" s="60" t="e">
        <f>VLOOKUP(D5953,'ALL SITES DOWN'!D:D,1,0)</f>
        <v>#N/A</v>
      </c>
    </row>
    <row r="5954" spans="19:19" x14ac:dyDescent="0.3">
      <c r="S5954" s="60" t="e">
        <f>VLOOKUP(D5954,'ALL SITES DOWN'!D:D,1,0)</f>
        <v>#N/A</v>
      </c>
    </row>
    <row r="5955" spans="19:19" x14ac:dyDescent="0.3">
      <c r="S5955" s="60" t="e">
        <f>VLOOKUP(D5955,'ALL SITES DOWN'!D:D,1,0)</f>
        <v>#N/A</v>
      </c>
    </row>
    <row r="5956" spans="19:19" x14ac:dyDescent="0.3">
      <c r="S5956" s="60" t="e">
        <f>VLOOKUP(D5956,'ALL SITES DOWN'!D:D,1,0)</f>
        <v>#N/A</v>
      </c>
    </row>
    <row r="5957" spans="19:19" x14ac:dyDescent="0.3">
      <c r="S5957" s="60" t="e">
        <f>VLOOKUP(D5957,'ALL SITES DOWN'!D:D,1,0)</f>
        <v>#N/A</v>
      </c>
    </row>
    <row r="5958" spans="19:19" x14ac:dyDescent="0.3">
      <c r="S5958" s="60" t="e">
        <f>VLOOKUP(D5958,'ALL SITES DOWN'!D:D,1,0)</f>
        <v>#N/A</v>
      </c>
    </row>
    <row r="5959" spans="19:19" x14ac:dyDescent="0.3">
      <c r="S5959" s="60" t="e">
        <f>VLOOKUP(D5959,'ALL SITES DOWN'!D:D,1,0)</f>
        <v>#N/A</v>
      </c>
    </row>
    <row r="5960" spans="19:19" x14ac:dyDescent="0.3">
      <c r="S5960" s="60" t="e">
        <f>VLOOKUP(D5960,'ALL SITES DOWN'!D:D,1,0)</f>
        <v>#N/A</v>
      </c>
    </row>
    <row r="5961" spans="19:19" x14ac:dyDescent="0.3">
      <c r="S5961" s="60" t="e">
        <f>VLOOKUP(D5961,'ALL SITES DOWN'!D:D,1,0)</f>
        <v>#N/A</v>
      </c>
    </row>
    <row r="5962" spans="19:19" x14ac:dyDescent="0.3">
      <c r="S5962" s="60" t="e">
        <f>VLOOKUP(D5962,'ALL SITES DOWN'!D:D,1,0)</f>
        <v>#N/A</v>
      </c>
    </row>
    <row r="5963" spans="19:19" x14ac:dyDescent="0.3">
      <c r="S5963" s="60" t="e">
        <f>VLOOKUP(D5963,'ALL SITES DOWN'!D:D,1,0)</f>
        <v>#N/A</v>
      </c>
    </row>
    <row r="5964" spans="19:19" x14ac:dyDescent="0.3">
      <c r="S5964" s="60" t="e">
        <f>VLOOKUP(D5964,'ALL SITES DOWN'!D:D,1,0)</f>
        <v>#N/A</v>
      </c>
    </row>
    <row r="5965" spans="19:19" x14ac:dyDescent="0.3">
      <c r="S5965" s="60" t="e">
        <f>VLOOKUP(D5965,'ALL SITES DOWN'!D:D,1,0)</f>
        <v>#N/A</v>
      </c>
    </row>
    <row r="5966" spans="19:19" x14ac:dyDescent="0.3">
      <c r="S5966" s="60" t="e">
        <f>VLOOKUP(D5966,'ALL SITES DOWN'!D:D,1,0)</f>
        <v>#N/A</v>
      </c>
    </row>
    <row r="5967" spans="19:19" x14ac:dyDescent="0.3">
      <c r="S5967" s="60" t="e">
        <f>VLOOKUP(D5967,'ALL SITES DOWN'!D:D,1,0)</f>
        <v>#N/A</v>
      </c>
    </row>
    <row r="5968" spans="19:19" x14ac:dyDescent="0.3">
      <c r="S5968" s="60" t="e">
        <f>VLOOKUP(D5968,'ALL SITES DOWN'!D:D,1,0)</f>
        <v>#N/A</v>
      </c>
    </row>
    <row r="5969" spans="19:19" x14ac:dyDescent="0.3">
      <c r="S5969" s="60" t="e">
        <f>VLOOKUP(D5969,'ALL SITES DOWN'!D:D,1,0)</f>
        <v>#N/A</v>
      </c>
    </row>
    <row r="5970" spans="19:19" x14ac:dyDescent="0.3">
      <c r="S5970" s="60" t="e">
        <f>VLOOKUP(D5970,'ALL SITES DOWN'!D:D,1,0)</f>
        <v>#N/A</v>
      </c>
    </row>
    <row r="5971" spans="19:19" x14ac:dyDescent="0.3">
      <c r="S5971" s="60" t="e">
        <f>VLOOKUP(D5971,'ALL SITES DOWN'!D:D,1,0)</f>
        <v>#N/A</v>
      </c>
    </row>
    <row r="5972" spans="19:19" x14ac:dyDescent="0.3">
      <c r="S5972" s="60" t="e">
        <f>VLOOKUP(D5972,'ALL SITES DOWN'!D:D,1,0)</f>
        <v>#N/A</v>
      </c>
    </row>
    <row r="5973" spans="19:19" x14ac:dyDescent="0.3">
      <c r="S5973" s="60" t="e">
        <f>VLOOKUP(D5973,'ALL SITES DOWN'!D:D,1,0)</f>
        <v>#N/A</v>
      </c>
    </row>
    <row r="5974" spans="19:19" x14ac:dyDescent="0.3">
      <c r="S5974" s="60" t="e">
        <f>VLOOKUP(D5974,'ALL SITES DOWN'!D:D,1,0)</f>
        <v>#N/A</v>
      </c>
    </row>
    <row r="5975" spans="19:19" x14ac:dyDescent="0.3">
      <c r="S5975" s="60" t="e">
        <f>VLOOKUP(D5975,'ALL SITES DOWN'!D:D,1,0)</f>
        <v>#N/A</v>
      </c>
    </row>
    <row r="5976" spans="19:19" x14ac:dyDescent="0.3">
      <c r="S5976" s="60" t="e">
        <f>VLOOKUP(D5976,'ALL SITES DOWN'!D:D,1,0)</f>
        <v>#N/A</v>
      </c>
    </row>
    <row r="5977" spans="19:19" x14ac:dyDescent="0.3">
      <c r="S5977" s="60" t="e">
        <f>VLOOKUP(D5977,'ALL SITES DOWN'!D:D,1,0)</f>
        <v>#N/A</v>
      </c>
    </row>
    <row r="5978" spans="19:19" x14ac:dyDescent="0.3">
      <c r="S5978" s="60" t="e">
        <f>VLOOKUP(D5978,'ALL SITES DOWN'!D:D,1,0)</f>
        <v>#N/A</v>
      </c>
    </row>
    <row r="5979" spans="19:19" x14ac:dyDescent="0.3">
      <c r="S5979" s="60" t="e">
        <f>VLOOKUP(D5979,'ALL SITES DOWN'!D:D,1,0)</f>
        <v>#N/A</v>
      </c>
    </row>
    <row r="5980" spans="19:19" x14ac:dyDescent="0.3">
      <c r="S5980" s="60" t="e">
        <f>VLOOKUP(D5980,'ALL SITES DOWN'!D:D,1,0)</f>
        <v>#N/A</v>
      </c>
    </row>
    <row r="5981" spans="19:19" x14ac:dyDescent="0.3">
      <c r="S5981" s="60" t="e">
        <f>VLOOKUP(D5981,'ALL SITES DOWN'!D:D,1,0)</f>
        <v>#N/A</v>
      </c>
    </row>
    <row r="5982" spans="19:19" x14ac:dyDescent="0.3">
      <c r="S5982" s="60" t="e">
        <f>VLOOKUP(D5982,'ALL SITES DOWN'!D:D,1,0)</f>
        <v>#N/A</v>
      </c>
    </row>
    <row r="5983" spans="19:19" x14ac:dyDescent="0.3">
      <c r="S5983" s="60" t="e">
        <f>VLOOKUP(D5983,'ALL SITES DOWN'!D:D,1,0)</f>
        <v>#N/A</v>
      </c>
    </row>
    <row r="5984" spans="19:19" x14ac:dyDescent="0.3">
      <c r="S5984" s="60" t="e">
        <f>VLOOKUP(D5984,'ALL SITES DOWN'!D:D,1,0)</f>
        <v>#N/A</v>
      </c>
    </row>
    <row r="5985" spans="19:19" x14ac:dyDescent="0.3">
      <c r="S5985" s="60" t="e">
        <f>VLOOKUP(D5985,'ALL SITES DOWN'!D:D,1,0)</f>
        <v>#N/A</v>
      </c>
    </row>
    <row r="5986" spans="19:19" x14ac:dyDescent="0.3">
      <c r="S5986" s="60" t="e">
        <f>VLOOKUP(D5986,'ALL SITES DOWN'!D:D,1,0)</f>
        <v>#N/A</v>
      </c>
    </row>
    <row r="5987" spans="19:19" x14ac:dyDescent="0.3">
      <c r="S5987" s="60" t="e">
        <f>VLOOKUP(D5987,'ALL SITES DOWN'!D:D,1,0)</f>
        <v>#N/A</v>
      </c>
    </row>
    <row r="5988" spans="19:19" x14ac:dyDescent="0.3">
      <c r="S5988" s="60" t="e">
        <f>VLOOKUP(D5988,'ALL SITES DOWN'!D:D,1,0)</f>
        <v>#N/A</v>
      </c>
    </row>
    <row r="5989" spans="19:19" x14ac:dyDescent="0.3">
      <c r="S5989" s="60" t="e">
        <f>VLOOKUP(D5989,'ALL SITES DOWN'!D:D,1,0)</f>
        <v>#N/A</v>
      </c>
    </row>
    <row r="5990" spans="19:19" x14ac:dyDescent="0.3">
      <c r="S5990" s="60" t="e">
        <f>VLOOKUP(D5990,'ALL SITES DOWN'!D:D,1,0)</f>
        <v>#N/A</v>
      </c>
    </row>
    <row r="5991" spans="19:19" x14ac:dyDescent="0.3">
      <c r="S5991" s="60" t="e">
        <f>VLOOKUP(D5991,'ALL SITES DOWN'!D:D,1,0)</f>
        <v>#N/A</v>
      </c>
    </row>
    <row r="5992" spans="19:19" x14ac:dyDescent="0.3">
      <c r="S5992" s="60" t="e">
        <f>VLOOKUP(D5992,'ALL SITES DOWN'!D:D,1,0)</f>
        <v>#N/A</v>
      </c>
    </row>
    <row r="5993" spans="19:19" x14ac:dyDescent="0.3">
      <c r="S5993" s="60" t="e">
        <f>VLOOKUP(D5993,'ALL SITES DOWN'!D:D,1,0)</f>
        <v>#N/A</v>
      </c>
    </row>
    <row r="5994" spans="19:19" x14ac:dyDescent="0.3">
      <c r="S5994" s="60" t="e">
        <f>VLOOKUP(D5994,'ALL SITES DOWN'!D:D,1,0)</f>
        <v>#N/A</v>
      </c>
    </row>
    <row r="5995" spans="19:19" x14ac:dyDescent="0.3">
      <c r="S5995" s="60" t="e">
        <f>VLOOKUP(D5995,'ALL SITES DOWN'!D:D,1,0)</f>
        <v>#N/A</v>
      </c>
    </row>
    <row r="5996" spans="19:19" x14ac:dyDescent="0.3">
      <c r="S5996" s="60" t="e">
        <f>VLOOKUP(D5996,'ALL SITES DOWN'!D:D,1,0)</f>
        <v>#N/A</v>
      </c>
    </row>
    <row r="5997" spans="19:19" x14ac:dyDescent="0.3">
      <c r="S5997" s="60" t="e">
        <f>VLOOKUP(D5997,'ALL SITES DOWN'!D:D,1,0)</f>
        <v>#N/A</v>
      </c>
    </row>
    <row r="5998" spans="19:19" x14ac:dyDescent="0.3">
      <c r="S5998" s="60" t="e">
        <f>VLOOKUP(D5998,'ALL SITES DOWN'!D:D,1,0)</f>
        <v>#N/A</v>
      </c>
    </row>
    <row r="5999" spans="19:19" x14ac:dyDescent="0.3">
      <c r="S5999" s="60" t="e">
        <f>VLOOKUP(D5999,'ALL SITES DOWN'!D:D,1,0)</f>
        <v>#N/A</v>
      </c>
    </row>
    <row r="6000" spans="19:19" x14ac:dyDescent="0.3">
      <c r="S6000" s="60" t="e">
        <f>VLOOKUP(D6000,'ALL SITES DOWN'!D:D,1,0)</f>
        <v>#N/A</v>
      </c>
    </row>
    <row r="6001" spans="19:19" x14ac:dyDescent="0.3">
      <c r="S6001" s="60" t="e">
        <f>VLOOKUP(D6001,'ALL SITES DOWN'!D:D,1,0)</f>
        <v>#N/A</v>
      </c>
    </row>
    <row r="6002" spans="19:19" x14ac:dyDescent="0.3">
      <c r="S6002" s="60" t="e">
        <f>VLOOKUP(D6002,'ALL SITES DOWN'!D:D,1,0)</f>
        <v>#N/A</v>
      </c>
    </row>
    <row r="6003" spans="19:19" x14ac:dyDescent="0.3">
      <c r="S6003" s="60" t="e">
        <f>VLOOKUP(D6003,'ALL SITES DOWN'!D:D,1,0)</f>
        <v>#N/A</v>
      </c>
    </row>
    <row r="6004" spans="19:19" x14ac:dyDescent="0.3">
      <c r="S6004" s="60" t="e">
        <f>VLOOKUP(D6004,'ALL SITES DOWN'!D:D,1,0)</f>
        <v>#N/A</v>
      </c>
    </row>
    <row r="6005" spans="19:19" x14ac:dyDescent="0.3">
      <c r="S6005" s="60" t="e">
        <f>VLOOKUP(D6005,'ALL SITES DOWN'!D:D,1,0)</f>
        <v>#N/A</v>
      </c>
    </row>
    <row r="6006" spans="19:19" x14ac:dyDescent="0.3">
      <c r="S6006" s="60" t="e">
        <f>VLOOKUP(D6006,'ALL SITES DOWN'!D:D,1,0)</f>
        <v>#N/A</v>
      </c>
    </row>
    <row r="6007" spans="19:19" x14ac:dyDescent="0.3">
      <c r="S6007" s="60" t="e">
        <f>VLOOKUP(D6007,'ALL SITES DOWN'!D:D,1,0)</f>
        <v>#N/A</v>
      </c>
    </row>
    <row r="6008" spans="19:19" x14ac:dyDescent="0.3">
      <c r="S6008" s="60" t="e">
        <f>VLOOKUP(D6008,'ALL SITES DOWN'!D:D,1,0)</f>
        <v>#N/A</v>
      </c>
    </row>
    <row r="6009" spans="19:19" x14ac:dyDescent="0.3">
      <c r="S6009" s="60" t="e">
        <f>VLOOKUP(D6009,'ALL SITES DOWN'!D:D,1,0)</f>
        <v>#N/A</v>
      </c>
    </row>
    <row r="6010" spans="19:19" x14ac:dyDescent="0.3">
      <c r="S6010" s="60" t="e">
        <f>VLOOKUP(D6010,'ALL SITES DOWN'!D:D,1,0)</f>
        <v>#N/A</v>
      </c>
    </row>
    <row r="6011" spans="19:19" x14ac:dyDescent="0.3">
      <c r="S6011" s="60" t="e">
        <f>VLOOKUP(D6011,'ALL SITES DOWN'!D:D,1,0)</f>
        <v>#N/A</v>
      </c>
    </row>
    <row r="6012" spans="19:19" x14ac:dyDescent="0.3">
      <c r="S6012" s="60" t="e">
        <f>VLOOKUP(D6012,'ALL SITES DOWN'!D:D,1,0)</f>
        <v>#N/A</v>
      </c>
    </row>
    <row r="6013" spans="19:19" x14ac:dyDescent="0.3">
      <c r="S6013" s="60" t="e">
        <f>VLOOKUP(D6013,'ALL SITES DOWN'!D:D,1,0)</f>
        <v>#N/A</v>
      </c>
    </row>
    <row r="6014" spans="19:19" x14ac:dyDescent="0.3">
      <c r="S6014" s="60" t="e">
        <f>VLOOKUP(D6014,'ALL SITES DOWN'!D:D,1,0)</f>
        <v>#N/A</v>
      </c>
    </row>
    <row r="6015" spans="19:19" x14ac:dyDescent="0.3">
      <c r="S6015" s="60" t="e">
        <f>VLOOKUP(D6015,'ALL SITES DOWN'!D:D,1,0)</f>
        <v>#N/A</v>
      </c>
    </row>
    <row r="6016" spans="19:19" x14ac:dyDescent="0.3">
      <c r="S6016" s="60" t="e">
        <f>VLOOKUP(D6016,'ALL SITES DOWN'!D:D,1,0)</f>
        <v>#N/A</v>
      </c>
    </row>
    <row r="6017" spans="19:19" x14ac:dyDescent="0.3">
      <c r="S6017" s="60" t="e">
        <f>VLOOKUP(D6017,'ALL SITES DOWN'!D:D,1,0)</f>
        <v>#N/A</v>
      </c>
    </row>
    <row r="6018" spans="19:19" x14ac:dyDescent="0.3">
      <c r="S6018" s="60" t="e">
        <f>VLOOKUP(D6018,'ALL SITES DOWN'!D:D,1,0)</f>
        <v>#N/A</v>
      </c>
    </row>
    <row r="6019" spans="19:19" x14ac:dyDescent="0.3">
      <c r="S6019" s="60" t="e">
        <f>VLOOKUP(D6019,'ALL SITES DOWN'!D:D,1,0)</f>
        <v>#N/A</v>
      </c>
    </row>
    <row r="6020" spans="19:19" x14ac:dyDescent="0.3">
      <c r="S6020" s="60" t="e">
        <f>VLOOKUP(D6020,'ALL SITES DOWN'!D:D,1,0)</f>
        <v>#N/A</v>
      </c>
    </row>
    <row r="6021" spans="19:19" x14ac:dyDescent="0.3">
      <c r="S6021" s="60" t="e">
        <f>VLOOKUP(D6021,'ALL SITES DOWN'!D:D,1,0)</f>
        <v>#N/A</v>
      </c>
    </row>
    <row r="6022" spans="19:19" x14ac:dyDescent="0.3">
      <c r="S6022" s="60" t="e">
        <f>VLOOKUP(D6022,'ALL SITES DOWN'!D:D,1,0)</f>
        <v>#N/A</v>
      </c>
    </row>
    <row r="6023" spans="19:19" x14ac:dyDescent="0.3">
      <c r="S6023" s="60" t="e">
        <f>VLOOKUP(D6023,'ALL SITES DOWN'!D:D,1,0)</f>
        <v>#N/A</v>
      </c>
    </row>
    <row r="6024" spans="19:19" x14ac:dyDescent="0.3">
      <c r="S6024" s="60" t="e">
        <f>VLOOKUP(D6024,'ALL SITES DOWN'!D:D,1,0)</f>
        <v>#N/A</v>
      </c>
    </row>
    <row r="6025" spans="19:19" x14ac:dyDescent="0.3">
      <c r="S6025" s="60" t="e">
        <f>VLOOKUP(D6025,'ALL SITES DOWN'!D:D,1,0)</f>
        <v>#N/A</v>
      </c>
    </row>
    <row r="6026" spans="19:19" x14ac:dyDescent="0.3">
      <c r="S6026" s="60" t="e">
        <f>VLOOKUP(D6026,'ALL SITES DOWN'!D:D,1,0)</f>
        <v>#N/A</v>
      </c>
    </row>
    <row r="6027" spans="19:19" x14ac:dyDescent="0.3">
      <c r="S6027" s="60" t="e">
        <f>VLOOKUP(D6027,'ALL SITES DOWN'!D:D,1,0)</f>
        <v>#N/A</v>
      </c>
    </row>
    <row r="6028" spans="19:19" x14ac:dyDescent="0.3">
      <c r="S6028" s="60" t="e">
        <f>VLOOKUP(D6028,'ALL SITES DOWN'!D:D,1,0)</f>
        <v>#N/A</v>
      </c>
    </row>
    <row r="6029" spans="19:19" x14ac:dyDescent="0.3">
      <c r="S6029" s="60" t="e">
        <f>VLOOKUP(D6029,'ALL SITES DOWN'!D:D,1,0)</f>
        <v>#N/A</v>
      </c>
    </row>
    <row r="6030" spans="19:19" x14ac:dyDescent="0.3">
      <c r="S6030" s="60" t="e">
        <f>VLOOKUP(D6030,'ALL SITES DOWN'!D:D,1,0)</f>
        <v>#N/A</v>
      </c>
    </row>
    <row r="6031" spans="19:19" x14ac:dyDescent="0.3">
      <c r="S6031" s="60" t="e">
        <f>VLOOKUP(D6031,'ALL SITES DOWN'!D:D,1,0)</f>
        <v>#N/A</v>
      </c>
    </row>
    <row r="6032" spans="19:19" x14ac:dyDescent="0.3">
      <c r="S6032" s="60" t="e">
        <f>VLOOKUP(D6032,'ALL SITES DOWN'!D:D,1,0)</f>
        <v>#N/A</v>
      </c>
    </row>
    <row r="6033" spans="19:19" x14ac:dyDescent="0.3">
      <c r="S6033" s="60" t="e">
        <f>VLOOKUP(D6033,'ALL SITES DOWN'!D:D,1,0)</f>
        <v>#N/A</v>
      </c>
    </row>
    <row r="6034" spans="19:19" x14ac:dyDescent="0.3">
      <c r="S6034" s="60" t="e">
        <f>VLOOKUP(D6034,'ALL SITES DOWN'!D:D,1,0)</f>
        <v>#N/A</v>
      </c>
    </row>
    <row r="6035" spans="19:19" x14ac:dyDescent="0.3">
      <c r="S6035" s="60" t="e">
        <f>VLOOKUP(D6035,'ALL SITES DOWN'!D:D,1,0)</f>
        <v>#N/A</v>
      </c>
    </row>
    <row r="6036" spans="19:19" x14ac:dyDescent="0.3">
      <c r="S6036" s="60" t="e">
        <f>VLOOKUP(D6036,'ALL SITES DOWN'!D:D,1,0)</f>
        <v>#N/A</v>
      </c>
    </row>
    <row r="6037" spans="19:19" x14ac:dyDescent="0.3">
      <c r="S6037" s="60" t="e">
        <f>VLOOKUP(D6037,'ALL SITES DOWN'!D:D,1,0)</f>
        <v>#N/A</v>
      </c>
    </row>
    <row r="6038" spans="19:19" x14ac:dyDescent="0.3">
      <c r="S6038" s="60" t="e">
        <f>VLOOKUP(D6038,'ALL SITES DOWN'!D:D,1,0)</f>
        <v>#N/A</v>
      </c>
    </row>
    <row r="6039" spans="19:19" x14ac:dyDescent="0.3">
      <c r="S6039" s="60" t="e">
        <f>VLOOKUP(D6039,'ALL SITES DOWN'!D:D,1,0)</f>
        <v>#N/A</v>
      </c>
    </row>
    <row r="6040" spans="19:19" x14ac:dyDescent="0.3">
      <c r="S6040" s="60" t="e">
        <f>VLOOKUP(D6040,'ALL SITES DOWN'!D:D,1,0)</f>
        <v>#N/A</v>
      </c>
    </row>
    <row r="6041" spans="19:19" x14ac:dyDescent="0.3">
      <c r="S6041" s="60" t="e">
        <f>VLOOKUP(D6041,'ALL SITES DOWN'!D:D,1,0)</f>
        <v>#N/A</v>
      </c>
    </row>
    <row r="6042" spans="19:19" x14ac:dyDescent="0.3">
      <c r="S6042" s="60" t="e">
        <f>VLOOKUP(D6042,'ALL SITES DOWN'!D:D,1,0)</f>
        <v>#N/A</v>
      </c>
    </row>
    <row r="6043" spans="19:19" x14ac:dyDescent="0.3">
      <c r="S6043" s="60" t="e">
        <f>VLOOKUP(D6043,'ALL SITES DOWN'!D:D,1,0)</f>
        <v>#N/A</v>
      </c>
    </row>
    <row r="6044" spans="19:19" x14ac:dyDescent="0.3">
      <c r="S6044" s="60" t="e">
        <f>VLOOKUP(D6044,'ALL SITES DOWN'!D:D,1,0)</f>
        <v>#N/A</v>
      </c>
    </row>
    <row r="6045" spans="19:19" x14ac:dyDescent="0.3">
      <c r="S6045" s="60" t="e">
        <f>VLOOKUP(D6045,'ALL SITES DOWN'!D:D,1,0)</f>
        <v>#N/A</v>
      </c>
    </row>
    <row r="6046" spans="19:19" x14ac:dyDescent="0.3">
      <c r="S6046" s="60" t="e">
        <f>VLOOKUP(D6046,'ALL SITES DOWN'!D:D,1,0)</f>
        <v>#N/A</v>
      </c>
    </row>
    <row r="6047" spans="19:19" x14ac:dyDescent="0.3">
      <c r="S6047" s="60" t="e">
        <f>VLOOKUP(D6047,'ALL SITES DOWN'!D:D,1,0)</f>
        <v>#N/A</v>
      </c>
    </row>
    <row r="6048" spans="19:19" x14ac:dyDescent="0.3">
      <c r="S6048" s="60" t="e">
        <f>VLOOKUP(D6048,'ALL SITES DOWN'!D:D,1,0)</f>
        <v>#N/A</v>
      </c>
    </row>
    <row r="6049" spans="19:19" x14ac:dyDescent="0.3">
      <c r="S6049" s="60" t="e">
        <f>VLOOKUP(D6049,'ALL SITES DOWN'!D:D,1,0)</f>
        <v>#N/A</v>
      </c>
    </row>
    <row r="6050" spans="19:19" x14ac:dyDescent="0.3">
      <c r="S6050" s="60" t="e">
        <f>VLOOKUP(D6050,'ALL SITES DOWN'!D:D,1,0)</f>
        <v>#N/A</v>
      </c>
    </row>
    <row r="6051" spans="19:19" x14ac:dyDescent="0.3">
      <c r="S6051" s="60" t="e">
        <f>VLOOKUP(D6051,'ALL SITES DOWN'!D:D,1,0)</f>
        <v>#N/A</v>
      </c>
    </row>
    <row r="6052" spans="19:19" x14ac:dyDescent="0.3">
      <c r="S6052" s="60" t="e">
        <f>VLOOKUP(D6052,'ALL SITES DOWN'!D:D,1,0)</f>
        <v>#N/A</v>
      </c>
    </row>
    <row r="6053" spans="19:19" x14ac:dyDescent="0.3">
      <c r="S6053" s="60" t="e">
        <f>VLOOKUP(D6053,'ALL SITES DOWN'!D:D,1,0)</f>
        <v>#N/A</v>
      </c>
    </row>
    <row r="6054" spans="19:19" x14ac:dyDescent="0.3">
      <c r="S6054" s="60" t="e">
        <f>VLOOKUP(D6054,'ALL SITES DOWN'!D:D,1,0)</f>
        <v>#N/A</v>
      </c>
    </row>
    <row r="6055" spans="19:19" x14ac:dyDescent="0.3">
      <c r="S6055" s="60" t="e">
        <f>VLOOKUP(D6055,'ALL SITES DOWN'!D:D,1,0)</f>
        <v>#N/A</v>
      </c>
    </row>
    <row r="6056" spans="19:19" x14ac:dyDescent="0.3">
      <c r="S6056" s="60" t="e">
        <f>VLOOKUP(D6056,'ALL SITES DOWN'!D:D,1,0)</f>
        <v>#N/A</v>
      </c>
    </row>
    <row r="6057" spans="19:19" x14ac:dyDescent="0.3">
      <c r="S6057" s="60" t="e">
        <f>VLOOKUP(D6057,'ALL SITES DOWN'!D:D,1,0)</f>
        <v>#N/A</v>
      </c>
    </row>
    <row r="6058" spans="19:19" x14ac:dyDescent="0.3">
      <c r="S6058" s="60" t="e">
        <f>VLOOKUP(D6058,'ALL SITES DOWN'!D:D,1,0)</f>
        <v>#N/A</v>
      </c>
    </row>
    <row r="6059" spans="19:19" x14ac:dyDescent="0.3">
      <c r="S6059" s="60" t="e">
        <f>VLOOKUP(D6059,'ALL SITES DOWN'!D:D,1,0)</f>
        <v>#N/A</v>
      </c>
    </row>
    <row r="6060" spans="19:19" x14ac:dyDescent="0.3">
      <c r="S6060" s="60" t="e">
        <f>VLOOKUP(D6060,'ALL SITES DOWN'!D:D,1,0)</f>
        <v>#N/A</v>
      </c>
    </row>
    <row r="6061" spans="19:19" x14ac:dyDescent="0.3">
      <c r="S6061" s="60" t="e">
        <f>VLOOKUP(D6061,'ALL SITES DOWN'!D:D,1,0)</f>
        <v>#N/A</v>
      </c>
    </row>
    <row r="6062" spans="19:19" x14ac:dyDescent="0.3">
      <c r="S6062" s="60" t="e">
        <f>VLOOKUP(D6062,'ALL SITES DOWN'!D:D,1,0)</f>
        <v>#N/A</v>
      </c>
    </row>
    <row r="6063" spans="19:19" x14ac:dyDescent="0.3">
      <c r="S6063" s="60" t="e">
        <f>VLOOKUP(D6063,'ALL SITES DOWN'!D:D,1,0)</f>
        <v>#N/A</v>
      </c>
    </row>
    <row r="6064" spans="19:19" x14ac:dyDescent="0.3">
      <c r="S6064" s="60" t="e">
        <f>VLOOKUP(D6064,'ALL SITES DOWN'!D:D,1,0)</f>
        <v>#N/A</v>
      </c>
    </row>
    <row r="6065" spans="19:19" x14ac:dyDescent="0.3">
      <c r="S6065" s="60" t="e">
        <f>VLOOKUP(D6065,'ALL SITES DOWN'!D:D,1,0)</f>
        <v>#N/A</v>
      </c>
    </row>
    <row r="6066" spans="19:19" x14ac:dyDescent="0.3">
      <c r="S6066" s="60" t="e">
        <f>VLOOKUP(D6066,'ALL SITES DOWN'!D:D,1,0)</f>
        <v>#N/A</v>
      </c>
    </row>
    <row r="6067" spans="19:19" x14ac:dyDescent="0.3">
      <c r="S6067" s="60" t="e">
        <f>VLOOKUP(D6067,'ALL SITES DOWN'!D:D,1,0)</f>
        <v>#N/A</v>
      </c>
    </row>
    <row r="6068" spans="19:19" x14ac:dyDescent="0.3">
      <c r="S6068" s="60" t="e">
        <f>VLOOKUP(D6068,'ALL SITES DOWN'!D:D,1,0)</f>
        <v>#N/A</v>
      </c>
    </row>
    <row r="6069" spans="19:19" x14ac:dyDescent="0.3">
      <c r="S6069" s="60" t="e">
        <f>VLOOKUP(D6069,'ALL SITES DOWN'!D:D,1,0)</f>
        <v>#N/A</v>
      </c>
    </row>
    <row r="6070" spans="19:19" x14ac:dyDescent="0.3">
      <c r="S6070" s="60" t="e">
        <f>VLOOKUP(D6070,'ALL SITES DOWN'!D:D,1,0)</f>
        <v>#N/A</v>
      </c>
    </row>
    <row r="6071" spans="19:19" x14ac:dyDescent="0.3">
      <c r="S6071" s="60" t="e">
        <f>VLOOKUP(D6071,'ALL SITES DOWN'!D:D,1,0)</f>
        <v>#N/A</v>
      </c>
    </row>
    <row r="6072" spans="19:19" x14ac:dyDescent="0.3">
      <c r="S6072" s="60" t="e">
        <f>VLOOKUP(D6072,'ALL SITES DOWN'!D:D,1,0)</f>
        <v>#N/A</v>
      </c>
    </row>
    <row r="6073" spans="19:19" x14ac:dyDescent="0.3">
      <c r="S6073" s="60" t="e">
        <f>VLOOKUP(D6073,'ALL SITES DOWN'!D:D,1,0)</f>
        <v>#N/A</v>
      </c>
    </row>
    <row r="6074" spans="19:19" x14ac:dyDescent="0.3">
      <c r="S6074" s="60" t="e">
        <f>VLOOKUP(D6074,'ALL SITES DOWN'!D:D,1,0)</f>
        <v>#N/A</v>
      </c>
    </row>
    <row r="6075" spans="19:19" x14ac:dyDescent="0.3">
      <c r="S6075" s="60" t="e">
        <f>VLOOKUP(D6075,'ALL SITES DOWN'!D:D,1,0)</f>
        <v>#N/A</v>
      </c>
    </row>
    <row r="6076" spans="19:19" x14ac:dyDescent="0.3">
      <c r="S6076" s="60" t="e">
        <f>VLOOKUP(D6076,'ALL SITES DOWN'!D:D,1,0)</f>
        <v>#N/A</v>
      </c>
    </row>
    <row r="6077" spans="19:19" x14ac:dyDescent="0.3">
      <c r="S6077" s="60" t="e">
        <f>VLOOKUP(D6077,'ALL SITES DOWN'!D:D,1,0)</f>
        <v>#N/A</v>
      </c>
    </row>
    <row r="6078" spans="19:19" x14ac:dyDescent="0.3">
      <c r="S6078" s="60" t="e">
        <f>VLOOKUP(D6078,'ALL SITES DOWN'!D:D,1,0)</f>
        <v>#N/A</v>
      </c>
    </row>
    <row r="6079" spans="19:19" x14ac:dyDescent="0.3">
      <c r="S6079" s="60" t="e">
        <f>VLOOKUP(D6079,'ALL SITES DOWN'!D:D,1,0)</f>
        <v>#N/A</v>
      </c>
    </row>
    <row r="6080" spans="19:19" x14ac:dyDescent="0.3">
      <c r="S6080" s="60" t="e">
        <f>VLOOKUP(D6080,'ALL SITES DOWN'!D:D,1,0)</f>
        <v>#N/A</v>
      </c>
    </row>
    <row r="6081" spans="19:19" x14ac:dyDescent="0.3">
      <c r="S6081" s="60" t="e">
        <f>VLOOKUP(D6081,'ALL SITES DOWN'!D:D,1,0)</f>
        <v>#N/A</v>
      </c>
    </row>
    <row r="6082" spans="19:19" x14ac:dyDescent="0.3">
      <c r="S6082" s="60" t="e">
        <f>VLOOKUP(D6082,'ALL SITES DOWN'!D:D,1,0)</f>
        <v>#N/A</v>
      </c>
    </row>
    <row r="6083" spans="19:19" x14ac:dyDescent="0.3">
      <c r="S6083" s="60" t="e">
        <f>VLOOKUP(D6083,'ALL SITES DOWN'!D:D,1,0)</f>
        <v>#N/A</v>
      </c>
    </row>
    <row r="6084" spans="19:19" x14ac:dyDescent="0.3">
      <c r="S6084" s="60" t="e">
        <f>VLOOKUP(D6084,'ALL SITES DOWN'!D:D,1,0)</f>
        <v>#N/A</v>
      </c>
    </row>
    <row r="6085" spans="19:19" x14ac:dyDescent="0.3">
      <c r="S6085" s="60" t="e">
        <f>VLOOKUP(D6085,'ALL SITES DOWN'!D:D,1,0)</f>
        <v>#N/A</v>
      </c>
    </row>
    <row r="6086" spans="19:19" x14ac:dyDescent="0.3">
      <c r="S6086" s="60" t="e">
        <f>VLOOKUP(D6086,'ALL SITES DOWN'!D:D,1,0)</f>
        <v>#N/A</v>
      </c>
    </row>
    <row r="6087" spans="19:19" x14ac:dyDescent="0.3">
      <c r="S6087" s="60" t="e">
        <f>VLOOKUP(D6087,'ALL SITES DOWN'!D:D,1,0)</f>
        <v>#N/A</v>
      </c>
    </row>
    <row r="6088" spans="19:19" x14ac:dyDescent="0.3">
      <c r="S6088" s="60" t="e">
        <f>VLOOKUP(D6088,'ALL SITES DOWN'!D:D,1,0)</f>
        <v>#N/A</v>
      </c>
    </row>
    <row r="6089" spans="19:19" x14ac:dyDescent="0.3">
      <c r="S6089" s="60" t="e">
        <f>VLOOKUP(D6089,'ALL SITES DOWN'!D:D,1,0)</f>
        <v>#N/A</v>
      </c>
    </row>
    <row r="6090" spans="19:19" x14ac:dyDescent="0.3">
      <c r="S6090" s="60" t="e">
        <f>VLOOKUP(D6090,'ALL SITES DOWN'!D:D,1,0)</f>
        <v>#N/A</v>
      </c>
    </row>
    <row r="6091" spans="19:19" x14ac:dyDescent="0.3">
      <c r="S6091" s="60" t="e">
        <f>VLOOKUP(D6091,'ALL SITES DOWN'!D:D,1,0)</f>
        <v>#N/A</v>
      </c>
    </row>
    <row r="6092" spans="19:19" x14ac:dyDescent="0.3">
      <c r="S6092" s="60" t="e">
        <f>VLOOKUP(D6092,'ALL SITES DOWN'!D:D,1,0)</f>
        <v>#N/A</v>
      </c>
    </row>
    <row r="6093" spans="19:19" x14ac:dyDescent="0.3">
      <c r="S6093" s="60" t="e">
        <f>VLOOKUP(D6093,'ALL SITES DOWN'!D:D,1,0)</f>
        <v>#N/A</v>
      </c>
    </row>
    <row r="6094" spans="19:19" x14ac:dyDescent="0.3">
      <c r="S6094" s="60" t="e">
        <f>VLOOKUP(D6094,'ALL SITES DOWN'!D:D,1,0)</f>
        <v>#N/A</v>
      </c>
    </row>
    <row r="6095" spans="19:19" x14ac:dyDescent="0.3">
      <c r="S6095" s="60" t="e">
        <f>VLOOKUP(D6095,'ALL SITES DOWN'!D:D,1,0)</f>
        <v>#N/A</v>
      </c>
    </row>
    <row r="6096" spans="19:19" x14ac:dyDescent="0.3">
      <c r="S6096" s="60" t="e">
        <f>VLOOKUP(D6096,'ALL SITES DOWN'!D:D,1,0)</f>
        <v>#N/A</v>
      </c>
    </row>
    <row r="6097" spans="19:19" x14ac:dyDescent="0.3">
      <c r="S6097" s="60" t="e">
        <f>VLOOKUP(D6097,'ALL SITES DOWN'!D:D,1,0)</f>
        <v>#N/A</v>
      </c>
    </row>
    <row r="6098" spans="19:19" x14ac:dyDescent="0.3">
      <c r="S6098" s="60" t="e">
        <f>VLOOKUP(D6098,'ALL SITES DOWN'!D:D,1,0)</f>
        <v>#N/A</v>
      </c>
    </row>
    <row r="6099" spans="19:19" x14ac:dyDescent="0.3">
      <c r="S6099" s="60" t="e">
        <f>VLOOKUP(D6099,'ALL SITES DOWN'!D:D,1,0)</f>
        <v>#N/A</v>
      </c>
    </row>
    <row r="6100" spans="19:19" x14ac:dyDescent="0.3">
      <c r="S6100" s="60" t="e">
        <f>VLOOKUP(D6100,'ALL SITES DOWN'!D:D,1,0)</f>
        <v>#N/A</v>
      </c>
    </row>
    <row r="6101" spans="19:19" x14ac:dyDescent="0.3">
      <c r="S6101" s="60" t="e">
        <f>VLOOKUP(D6101,'ALL SITES DOWN'!D:D,1,0)</f>
        <v>#N/A</v>
      </c>
    </row>
    <row r="6102" spans="19:19" x14ac:dyDescent="0.3">
      <c r="S6102" s="60" t="e">
        <f>VLOOKUP(D6102,'ALL SITES DOWN'!D:D,1,0)</f>
        <v>#N/A</v>
      </c>
    </row>
    <row r="6103" spans="19:19" x14ac:dyDescent="0.3">
      <c r="S6103" s="60" t="e">
        <f>VLOOKUP(D6103,'ALL SITES DOWN'!D:D,1,0)</f>
        <v>#N/A</v>
      </c>
    </row>
    <row r="6104" spans="19:19" x14ac:dyDescent="0.3">
      <c r="S6104" s="60" t="e">
        <f>VLOOKUP(D6104,'ALL SITES DOWN'!D:D,1,0)</f>
        <v>#N/A</v>
      </c>
    </row>
    <row r="6105" spans="19:19" x14ac:dyDescent="0.3">
      <c r="S6105" s="60" t="e">
        <f>VLOOKUP(D6105,'ALL SITES DOWN'!D:D,1,0)</f>
        <v>#N/A</v>
      </c>
    </row>
    <row r="6106" spans="19:19" x14ac:dyDescent="0.3">
      <c r="S6106" s="60" t="e">
        <f>VLOOKUP(D6106,'ALL SITES DOWN'!D:D,1,0)</f>
        <v>#N/A</v>
      </c>
    </row>
    <row r="6107" spans="19:19" x14ac:dyDescent="0.3">
      <c r="S6107" s="60" t="e">
        <f>VLOOKUP(D6107,'ALL SITES DOWN'!D:D,1,0)</f>
        <v>#N/A</v>
      </c>
    </row>
    <row r="6108" spans="19:19" x14ac:dyDescent="0.3">
      <c r="S6108" s="60" t="e">
        <f>VLOOKUP(D6108,'ALL SITES DOWN'!D:D,1,0)</f>
        <v>#N/A</v>
      </c>
    </row>
    <row r="6109" spans="19:19" x14ac:dyDescent="0.3">
      <c r="S6109" s="60" t="e">
        <f>VLOOKUP(D6109,'ALL SITES DOWN'!D:D,1,0)</f>
        <v>#N/A</v>
      </c>
    </row>
    <row r="6110" spans="19:19" x14ac:dyDescent="0.3">
      <c r="S6110" s="60" t="e">
        <f>VLOOKUP(D6110,'ALL SITES DOWN'!D:D,1,0)</f>
        <v>#N/A</v>
      </c>
    </row>
    <row r="6111" spans="19:19" x14ac:dyDescent="0.3">
      <c r="S6111" s="60" t="e">
        <f>VLOOKUP(D6111,'ALL SITES DOWN'!D:D,1,0)</f>
        <v>#N/A</v>
      </c>
    </row>
    <row r="6112" spans="19:19" x14ac:dyDescent="0.3">
      <c r="S6112" s="60" t="e">
        <f>VLOOKUP(D6112,'ALL SITES DOWN'!D:D,1,0)</f>
        <v>#N/A</v>
      </c>
    </row>
    <row r="6113" spans="19:19" x14ac:dyDescent="0.3">
      <c r="S6113" s="60" t="e">
        <f>VLOOKUP(D6113,'ALL SITES DOWN'!D:D,1,0)</f>
        <v>#N/A</v>
      </c>
    </row>
    <row r="6114" spans="19:19" x14ac:dyDescent="0.3">
      <c r="S6114" s="60" t="e">
        <f>VLOOKUP(D6114,'ALL SITES DOWN'!D:D,1,0)</f>
        <v>#N/A</v>
      </c>
    </row>
    <row r="6115" spans="19:19" x14ac:dyDescent="0.3">
      <c r="S6115" s="60" t="e">
        <f>VLOOKUP(D6115,'ALL SITES DOWN'!D:D,1,0)</f>
        <v>#N/A</v>
      </c>
    </row>
    <row r="6116" spans="19:19" x14ac:dyDescent="0.3">
      <c r="S6116" s="60" t="e">
        <f>VLOOKUP(D6116,'ALL SITES DOWN'!D:D,1,0)</f>
        <v>#N/A</v>
      </c>
    </row>
    <row r="6117" spans="19:19" x14ac:dyDescent="0.3">
      <c r="S6117" s="60" t="e">
        <f>VLOOKUP(D6117,'ALL SITES DOWN'!D:D,1,0)</f>
        <v>#N/A</v>
      </c>
    </row>
    <row r="6118" spans="19:19" x14ac:dyDescent="0.3">
      <c r="S6118" s="60" t="e">
        <f>VLOOKUP(D6118,'ALL SITES DOWN'!D:D,1,0)</f>
        <v>#N/A</v>
      </c>
    </row>
    <row r="6119" spans="19:19" x14ac:dyDescent="0.3">
      <c r="S6119" s="60" t="e">
        <f>VLOOKUP(D6119,'ALL SITES DOWN'!D:D,1,0)</f>
        <v>#N/A</v>
      </c>
    </row>
    <row r="6120" spans="19:19" x14ac:dyDescent="0.3">
      <c r="S6120" s="60" t="e">
        <f>VLOOKUP(D6120,'ALL SITES DOWN'!D:D,1,0)</f>
        <v>#N/A</v>
      </c>
    </row>
    <row r="6121" spans="19:19" x14ac:dyDescent="0.3">
      <c r="S6121" s="60" t="e">
        <f>VLOOKUP(D6121,'ALL SITES DOWN'!D:D,1,0)</f>
        <v>#N/A</v>
      </c>
    </row>
    <row r="6122" spans="19:19" x14ac:dyDescent="0.3">
      <c r="S6122" s="60" t="e">
        <f>VLOOKUP(D6122,'ALL SITES DOWN'!D:D,1,0)</f>
        <v>#N/A</v>
      </c>
    </row>
    <row r="6123" spans="19:19" x14ac:dyDescent="0.3">
      <c r="S6123" s="60" t="e">
        <f>VLOOKUP(D6123,'ALL SITES DOWN'!D:D,1,0)</f>
        <v>#N/A</v>
      </c>
    </row>
    <row r="6124" spans="19:19" x14ac:dyDescent="0.3">
      <c r="S6124" s="60" t="e">
        <f>VLOOKUP(D6124,'ALL SITES DOWN'!D:D,1,0)</f>
        <v>#N/A</v>
      </c>
    </row>
    <row r="6125" spans="19:19" x14ac:dyDescent="0.3">
      <c r="S6125" s="60" t="e">
        <f>VLOOKUP(D6125,'ALL SITES DOWN'!D:D,1,0)</f>
        <v>#N/A</v>
      </c>
    </row>
    <row r="6126" spans="19:19" x14ac:dyDescent="0.3">
      <c r="S6126" s="60" t="e">
        <f>VLOOKUP(D6126,'ALL SITES DOWN'!D:D,1,0)</f>
        <v>#N/A</v>
      </c>
    </row>
    <row r="6127" spans="19:19" x14ac:dyDescent="0.3">
      <c r="S6127" s="60" t="e">
        <f>VLOOKUP(D6127,'ALL SITES DOWN'!D:D,1,0)</f>
        <v>#N/A</v>
      </c>
    </row>
    <row r="6128" spans="19:19" x14ac:dyDescent="0.3">
      <c r="S6128" s="60" t="e">
        <f>VLOOKUP(D6128,'ALL SITES DOWN'!D:D,1,0)</f>
        <v>#N/A</v>
      </c>
    </row>
    <row r="6129" spans="19:19" x14ac:dyDescent="0.3">
      <c r="S6129" s="60" t="e">
        <f>VLOOKUP(D6129,'ALL SITES DOWN'!D:D,1,0)</f>
        <v>#N/A</v>
      </c>
    </row>
    <row r="6130" spans="19:19" x14ac:dyDescent="0.3">
      <c r="S6130" s="60" t="e">
        <f>VLOOKUP(D6130,'ALL SITES DOWN'!D:D,1,0)</f>
        <v>#N/A</v>
      </c>
    </row>
    <row r="6131" spans="19:19" x14ac:dyDescent="0.3">
      <c r="S6131" s="60" t="e">
        <f>VLOOKUP(D6131,'ALL SITES DOWN'!D:D,1,0)</f>
        <v>#N/A</v>
      </c>
    </row>
    <row r="6132" spans="19:19" x14ac:dyDescent="0.3">
      <c r="S6132" s="60" t="e">
        <f>VLOOKUP(D6132,'ALL SITES DOWN'!D:D,1,0)</f>
        <v>#N/A</v>
      </c>
    </row>
    <row r="6133" spans="19:19" x14ac:dyDescent="0.3">
      <c r="S6133" s="60" t="e">
        <f>VLOOKUP(D6133,'ALL SITES DOWN'!D:D,1,0)</f>
        <v>#N/A</v>
      </c>
    </row>
    <row r="6134" spans="19:19" x14ac:dyDescent="0.3">
      <c r="S6134" s="60" t="e">
        <f>VLOOKUP(D6134,'ALL SITES DOWN'!D:D,1,0)</f>
        <v>#N/A</v>
      </c>
    </row>
    <row r="6135" spans="19:19" x14ac:dyDescent="0.3">
      <c r="S6135" s="60" t="e">
        <f>VLOOKUP(D6135,'ALL SITES DOWN'!D:D,1,0)</f>
        <v>#N/A</v>
      </c>
    </row>
    <row r="6136" spans="19:19" x14ac:dyDescent="0.3">
      <c r="S6136" s="60" t="e">
        <f>VLOOKUP(D6136,'ALL SITES DOWN'!D:D,1,0)</f>
        <v>#N/A</v>
      </c>
    </row>
    <row r="6137" spans="19:19" x14ac:dyDescent="0.3">
      <c r="S6137" s="60" t="e">
        <f>VLOOKUP(D6137,'ALL SITES DOWN'!D:D,1,0)</f>
        <v>#N/A</v>
      </c>
    </row>
    <row r="6138" spans="19:19" x14ac:dyDescent="0.3">
      <c r="S6138" s="60" t="e">
        <f>VLOOKUP(D6138,'ALL SITES DOWN'!D:D,1,0)</f>
        <v>#N/A</v>
      </c>
    </row>
    <row r="6139" spans="19:19" x14ac:dyDescent="0.3">
      <c r="S6139" s="60" t="e">
        <f>VLOOKUP(D6139,'ALL SITES DOWN'!D:D,1,0)</f>
        <v>#N/A</v>
      </c>
    </row>
    <row r="6140" spans="19:19" x14ac:dyDescent="0.3">
      <c r="S6140" s="60" t="e">
        <f>VLOOKUP(D6140,'ALL SITES DOWN'!D:D,1,0)</f>
        <v>#N/A</v>
      </c>
    </row>
    <row r="6141" spans="19:19" x14ac:dyDescent="0.3">
      <c r="S6141" s="60" t="e">
        <f>VLOOKUP(D6141,'ALL SITES DOWN'!D:D,1,0)</f>
        <v>#N/A</v>
      </c>
    </row>
    <row r="6142" spans="19:19" x14ac:dyDescent="0.3">
      <c r="S6142" s="60" t="e">
        <f>VLOOKUP(D6142,'ALL SITES DOWN'!D:D,1,0)</f>
        <v>#N/A</v>
      </c>
    </row>
    <row r="6143" spans="19:19" x14ac:dyDescent="0.3">
      <c r="S6143" s="60" t="e">
        <f>VLOOKUP(D6143,'ALL SITES DOWN'!D:D,1,0)</f>
        <v>#N/A</v>
      </c>
    </row>
    <row r="6144" spans="19:19" x14ac:dyDescent="0.3">
      <c r="S6144" s="60" t="e">
        <f>VLOOKUP(D6144,'ALL SITES DOWN'!D:D,1,0)</f>
        <v>#N/A</v>
      </c>
    </row>
    <row r="6145" spans="19:19" x14ac:dyDescent="0.3">
      <c r="S6145" s="60" t="e">
        <f>VLOOKUP(D6145,'ALL SITES DOWN'!D:D,1,0)</f>
        <v>#N/A</v>
      </c>
    </row>
    <row r="6146" spans="19:19" x14ac:dyDescent="0.3">
      <c r="S6146" s="60" t="e">
        <f>VLOOKUP(D6146,'ALL SITES DOWN'!D:D,1,0)</f>
        <v>#N/A</v>
      </c>
    </row>
    <row r="6147" spans="19:19" x14ac:dyDescent="0.3">
      <c r="S6147" s="60" t="e">
        <f>VLOOKUP(D6147,'ALL SITES DOWN'!D:D,1,0)</f>
        <v>#N/A</v>
      </c>
    </row>
    <row r="6148" spans="19:19" x14ac:dyDescent="0.3">
      <c r="S6148" s="60" t="e">
        <f>VLOOKUP(D6148,'ALL SITES DOWN'!D:D,1,0)</f>
        <v>#N/A</v>
      </c>
    </row>
    <row r="6149" spans="19:19" x14ac:dyDescent="0.3">
      <c r="S6149" s="60" t="e">
        <f>VLOOKUP(D6149,'ALL SITES DOWN'!D:D,1,0)</f>
        <v>#N/A</v>
      </c>
    </row>
    <row r="6150" spans="19:19" x14ac:dyDescent="0.3">
      <c r="S6150" s="60" t="e">
        <f>VLOOKUP(D6150,'ALL SITES DOWN'!D:D,1,0)</f>
        <v>#N/A</v>
      </c>
    </row>
    <row r="6151" spans="19:19" x14ac:dyDescent="0.3">
      <c r="S6151" s="60" t="e">
        <f>VLOOKUP(D6151,'ALL SITES DOWN'!D:D,1,0)</f>
        <v>#N/A</v>
      </c>
    </row>
    <row r="6152" spans="19:19" x14ac:dyDescent="0.3">
      <c r="S6152" s="60" t="e">
        <f>VLOOKUP(D6152,'ALL SITES DOWN'!D:D,1,0)</f>
        <v>#N/A</v>
      </c>
    </row>
    <row r="6153" spans="19:19" x14ac:dyDescent="0.3">
      <c r="S6153" s="60" t="e">
        <f>VLOOKUP(D6153,'ALL SITES DOWN'!D:D,1,0)</f>
        <v>#N/A</v>
      </c>
    </row>
    <row r="6154" spans="19:19" x14ac:dyDescent="0.3">
      <c r="S6154" s="60" t="e">
        <f>VLOOKUP(D6154,'ALL SITES DOWN'!D:D,1,0)</f>
        <v>#N/A</v>
      </c>
    </row>
    <row r="6155" spans="19:19" x14ac:dyDescent="0.3">
      <c r="S6155" s="60" t="e">
        <f>VLOOKUP(D6155,'ALL SITES DOWN'!D:D,1,0)</f>
        <v>#N/A</v>
      </c>
    </row>
    <row r="6156" spans="19:19" x14ac:dyDescent="0.3">
      <c r="S6156" s="60" t="e">
        <f>VLOOKUP(D6156,'ALL SITES DOWN'!D:D,1,0)</f>
        <v>#N/A</v>
      </c>
    </row>
    <row r="6157" spans="19:19" x14ac:dyDescent="0.3">
      <c r="S6157" s="60" t="e">
        <f>VLOOKUP(D6157,'ALL SITES DOWN'!D:D,1,0)</f>
        <v>#N/A</v>
      </c>
    </row>
    <row r="6158" spans="19:19" x14ac:dyDescent="0.3">
      <c r="S6158" s="60" t="e">
        <f>VLOOKUP(D6158,'ALL SITES DOWN'!D:D,1,0)</f>
        <v>#N/A</v>
      </c>
    </row>
    <row r="6159" spans="19:19" x14ac:dyDescent="0.3">
      <c r="S6159" s="60" t="e">
        <f>VLOOKUP(D6159,'ALL SITES DOWN'!D:D,1,0)</f>
        <v>#N/A</v>
      </c>
    </row>
    <row r="6160" spans="19:19" x14ac:dyDescent="0.3">
      <c r="S6160" s="60" t="e">
        <f>VLOOKUP(D6160,'ALL SITES DOWN'!D:D,1,0)</f>
        <v>#N/A</v>
      </c>
    </row>
    <row r="6161" spans="19:19" x14ac:dyDescent="0.3">
      <c r="S6161" s="60" t="e">
        <f>VLOOKUP(D6161,'ALL SITES DOWN'!D:D,1,0)</f>
        <v>#N/A</v>
      </c>
    </row>
    <row r="6162" spans="19:19" x14ac:dyDescent="0.3">
      <c r="S6162" s="60" t="e">
        <f>VLOOKUP(D6162,'ALL SITES DOWN'!D:D,1,0)</f>
        <v>#N/A</v>
      </c>
    </row>
    <row r="6163" spans="19:19" x14ac:dyDescent="0.3">
      <c r="S6163" s="60" t="e">
        <f>VLOOKUP(D6163,'ALL SITES DOWN'!D:D,1,0)</f>
        <v>#N/A</v>
      </c>
    </row>
    <row r="6164" spans="19:19" x14ac:dyDescent="0.3">
      <c r="S6164" s="60" t="e">
        <f>VLOOKUP(D6164,'ALL SITES DOWN'!D:D,1,0)</f>
        <v>#N/A</v>
      </c>
    </row>
    <row r="6165" spans="19:19" x14ac:dyDescent="0.3">
      <c r="S6165" s="60" t="e">
        <f>VLOOKUP(D6165,'ALL SITES DOWN'!D:D,1,0)</f>
        <v>#N/A</v>
      </c>
    </row>
    <row r="6166" spans="19:19" x14ac:dyDescent="0.3">
      <c r="S6166" s="60" t="e">
        <f>VLOOKUP(D6166,'ALL SITES DOWN'!D:D,1,0)</f>
        <v>#N/A</v>
      </c>
    </row>
    <row r="6167" spans="19:19" x14ac:dyDescent="0.3">
      <c r="S6167" s="60" t="e">
        <f>VLOOKUP(D6167,'ALL SITES DOWN'!D:D,1,0)</f>
        <v>#N/A</v>
      </c>
    </row>
    <row r="6168" spans="19:19" x14ac:dyDescent="0.3">
      <c r="S6168" s="60" t="e">
        <f>VLOOKUP(D6168,'ALL SITES DOWN'!D:D,1,0)</f>
        <v>#N/A</v>
      </c>
    </row>
    <row r="6169" spans="19:19" x14ac:dyDescent="0.3">
      <c r="S6169" s="60" t="e">
        <f>VLOOKUP(D6169,'ALL SITES DOWN'!D:D,1,0)</f>
        <v>#N/A</v>
      </c>
    </row>
    <row r="6170" spans="19:19" x14ac:dyDescent="0.3">
      <c r="S6170" s="60" t="e">
        <f>VLOOKUP(D6170,'ALL SITES DOWN'!D:D,1,0)</f>
        <v>#N/A</v>
      </c>
    </row>
    <row r="6171" spans="19:19" x14ac:dyDescent="0.3">
      <c r="S6171" s="60" t="e">
        <f>VLOOKUP(D6171,'ALL SITES DOWN'!D:D,1,0)</f>
        <v>#N/A</v>
      </c>
    </row>
    <row r="6172" spans="19:19" x14ac:dyDescent="0.3">
      <c r="S6172" s="60" t="e">
        <f>VLOOKUP(D6172,'ALL SITES DOWN'!D:D,1,0)</f>
        <v>#N/A</v>
      </c>
    </row>
    <row r="6173" spans="19:19" x14ac:dyDescent="0.3">
      <c r="S6173" s="60" t="e">
        <f>VLOOKUP(D6173,'ALL SITES DOWN'!D:D,1,0)</f>
        <v>#N/A</v>
      </c>
    </row>
    <row r="6174" spans="19:19" x14ac:dyDescent="0.3">
      <c r="S6174" s="60" t="e">
        <f>VLOOKUP(D6174,'ALL SITES DOWN'!D:D,1,0)</f>
        <v>#N/A</v>
      </c>
    </row>
    <row r="6175" spans="19:19" x14ac:dyDescent="0.3">
      <c r="S6175" s="60" t="e">
        <f>VLOOKUP(D6175,'ALL SITES DOWN'!D:D,1,0)</f>
        <v>#N/A</v>
      </c>
    </row>
    <row r="6176" spans="19:19" x14ac:dyDescent="0.3">
      <c r="S6176" s="60" t="e">
        <f>VLOOKUP(D6176,'ALL SITES DOWN'!D:D,1,0)</f>
        <v>#N/A</v>
      </c>
    </row>
    <row r="6177" spans="19:19" x14ac:dyDescent="0.3">
      <c r="S6177" s="60" t="e">
        <f>VLOOKUP(D6177,'ALL SITES DOWN'!D:D,1,0)</f>
        <v>#N/A</v>
      </c>
    </row>
    <row r="6178" spans="19:19" x14ac:dyDescent="0.3">
      <c r="S6178" s="60" t="e">
        <f>VLOOKUP(D6178,'ALL SITES DOWN'!D:D,1,0)</f>
        <v>#N/A</v>
      </c>
    </row>
    <row r="6179" spans="19:19" x14ac:dyDescent="0.3">
      <c r="S6179" s="60" t="e">
        <f>VLOOKUP(D6179,'ALL SITES DOWN'!D:D,1,0)</f>
        <v>#N/A</v>
      </c>
    </row>
    <row r="6180" spans="19:19" x14ac:dyDescent="0.3">
      <c r="S6180" s="60" t="e">
        <f>VLOOKUP(D6180,'ALL SITES DOWN'!D:D,1,0)</f>
        <v>#N/A</v>
      </c>
    </row>
    <row r="6181" spans="19:19" x14ac:dyDescent="0.3">
      <c r="S6181" s="60" t="e">
        <f>VLOOKUP(D6181,'ALL SITES DOWN'!D:D,1,0)</f>
        <v>#N/A</v>
      </c>
    </row>
    <row r="6182" spans="19:19" x14ac:dyDescent="0.3">
      <c r="S6182" s="60" t="e">
        <f>VLOOKUP(D6182,'ALL SITES DOWN'!D:D,1,0)</f>
        <v>#N/A</v>
      </c>
    </row>
    <row r="6183" spans="19:19" x14ac:dyDescent="0.3">
      <c r="S6183" s="60" t="e">
        <f>VLOOKUP(D6183,'ALL SITES DOWN'!D:D,1,0)</f>
        <v>#N/A</v>
      </c>
    </row>
    <row r="6184" spans="19:19" x14ac:dyDescent="0.3">
      <c r="S6184" s="60" t="e">
        <f>VLOOKUP(D6184,'ALL SITES DOWN'!D:D,1,0)</f>
        <v>#N/A</v>
      </c>
    </row>
    <row r="6185" spans="19:19" x14ac:dyDescent="0.3">
      <c r="S6185" s="60" t="e">
        <f>VLOOKUP(D6185,'ALL SITES DOWN'!D:D,1,0)</f>
        <v>#N/A</v>
      </c>
    </row>
    <row r="6186" spans="19:19" x14ac:dyDescent="0.3">
      <c r="S6186" s="60" t="e">
        <f>VLOOKUP(D6186,'ALL SITES DOWN'!D:D,1,0)</f>
        <v>#N/A</v>
      </c>
    </row>
    <row r="6187" spans="19:19" x14ac:dyDescent="0.3">
      <c r="S6187" s="60" t="e">
        <f>VLOOKUP(D6187,'ALL SITES DOWN'!D:D,1,0)</f>
        <v>#N/A</v>
      </c>
    </row>
    <row r="6188" spans="19:19" x14ac:dyDescent="0.3">
      <c r="S6188" s="60" t="e">
        <f>VLOOKUP(D6188,'ALL SITES DOWN'!D:D,1,0)</f>
        <v>#N/A</v>
      </c>
    </row>
    <row r="6189" spans="19:19" x14ac:dyDescent="0.3">
      <c r="S6189" s="60" t="e">
        <f>VLOOKUP(D6189,'ALL SITES DOWN'!D:D,1,0)</f>
        <v>#N/A</v>
      </c>
    </row>
    <row r="6190" spans="19:19" x14ac:dyDescent="0.3">
      <c r="S6190" s="60" t="e">
        <f>VLOOKUP(D6190,'ALL SITES DOWN'!D:D,1,0)</f>
        <v>#N/A</v>
      </c>
    </row>
    <row r="6191" spans="19:19" x14ac:dyDescent="0.3">
      <c r="S6191" s="60" t="e">
        <f>VLOOKUP(D6191,'ALL SITES DOWN'!D:D,1,0)</f>
        <v>#N/A</v>
      </c>
    </row>
    <row r="6192" spans="19:19" x14ac:dyDescent="0.3">
      <c r="S6192" s="60" t="e">
        <f>VLOOKUP(D6192,'ALL SITES DOWN'!D:D,1,0)</f>
        <v>#N/A</v>
      </c>
    </row>
    <row r="6193" spans="19:19" x14ac:dyDescent="0.3">
      <c r="S6193" s="60" t="e">
        <f>VLOOKUP(D6193,'ALL SITES DOWN'!D:D,1,0)</f>
        <v>#N/A</v>
      </c>
    </row>
    <row r="6194" spans="19:19" x14ac:dyDescent="0.3">
      <c r="S6194" s="60" t="e">
        <f>VLOOKUP(D6194,'ALL SITES DOWN'!D:D,1,0)</f>
        <v>#N/A</v>
      </c>
    </row>
    <row r="6195" spans="19:19" x14ac:dyDescent="0.3">
      <c r="S6195" s="60" t="e">
        <f>VLOOKUP(D6195,'ALL SITES DOWN'!D:D,1,0)</f>
        <v>#N/A</v>
      </c>
    </row>
    <row r="6196" spans="19:19" x14ac:dyDescent="0.3">
      <c r="S6196" s="60" t="e">
        <f>VLOOKUP(D6196,'ALL SITES DOWN'!D:D,1,0)</f>
        <v>#N/A</v>
      </c>
    </row>
    <row r="6197" spans="19:19" x14ac:dyDescent="0.3">
      <c r="S6197" s="60" t="e">
        <f>VLOOKUP(D6197,'ALL SITES DOWN'!D:D,1,0)</f>
        <v>#N/A</v>
      </c>
    </row>
    <row r="6198" spans="19:19" x14ac:dyDescent="0.3">
      <c r="S6198" s="60" t="e">
        <f>VLOOKUP(D6198,'ALL SITES DOWN'!D:D,1,0)</f>
        <v>#N/A</v>
      </c>
    </row>
    <row r="6199" spans="19:19" x14ac:dyDescent="0.3">
      <c r="S6199" s="60" t="e">
        <f>VLOOKUP(D6199,'ALL SITES DOWN'!D:D,1,0)</f>
        <v>#N/A</v>
      </c>
    </row>
    <row r="6200" spans="19:19" x14ac:dyDescent="0.3">
      <c r="S6200" s="60" t="e">
        <f>VLOOKUP(D6200,'ALL SITES DOWN'!D:D,1,0)</f>
        <v>#N/A</v>
      </c>
    </row>
    <row r="6201" spans="19:19" x14ac:dyDescent="0.3">
      <c r="S6201" s="60" t="e">
        <f>VLOOKUP(D6201,'ALL SITES DOWN'!D:D,1,0)</f>
        <v>#N/A</v>
      </c>
    </row>
    <row r="6202" spans="19:19" x14ac:dyDescent="0.3">
      <c r="S6202" s="60" t="e">
        <f>VLOOKUP(D6202,'ALL SITES DOWN'!D:D,1,0)</f>
        <v>#N/A</v>
      </c>
    </row>
    <row r="6203" spans="19:19" x14ac:dyDescent="0.3">
      <c r="S6203" s="60" t="e">
        <f>VLOOKUP(D6203,'ALL SITES DOWN'!D:D,1,0)</f>
        <v>#N/A</v>
      </c>
    </row>
    <row r="6204" spans="19:19" x14ac:dyDescent="0.3">
      <c r="S6204" s="60" t="e">
        <f>VLOOKUP(D6204,'ALL SITES DOWN'!D:D,1,0)</f>
        <v>#N/A</v>
      </c>
    </row>
    <row r="6205" spans="19:19" x14ac:dyDescent="0.3">
      <c r="S6205" s="60" t="e">
        <f>VLOOKUP(D6205,'ALL SITES DOWN'!D:D,1,0)</f>
        <v>#N/A</v>
      </c>
    </row>
    <row r="6206" spans="19:19" x14ac:dyDescent="0.3">
      <c r="S6206" s="60" t="e">
        <f>VLOOKUP(D6206,'ALL SITES DOWN'!D:D,1,0)</f>
        <v>#N/A</v>
      </c>
    </row>
    <row r="6207" spans="19:19" x14ac:dyDescent="0.3">
      <c r="S6207" s="60" t="e">
        <f>VLOOKUP(D6207,'ALL SITES DOWN'!D:D,1,0)</f>
        <v>#N/A</v>
      </c>
    </row>
    <row r="6208" spans="19:19" x14ac:dyDescent="0.3">
      <c r="S6208" s="60" t="e">
        <f>VLOOKUP(D6208,'ALL SITES DOWN'!D:D,1,0)</f>
        <v>#N/A</v>
      </c>
    </row>
    <row r="6209" spans="19:19" x14ac:dyDescent="0.3">
      <c r="S6209" s="60" t="e">
        <f>VLOOKUP(D6209,'ALL SITES DOWN'!D:D,1,0)</f>
        <v>#N/A</v>
      </c>
    </row>
    <row r="6210" spans="19:19" x14ac:dyDescent="0.3">
      <c r="S6210" s="60" t="e">
        <f>VLOOKUP(D6210,'ALL SITES DOWN'!D:D,1,0)</f>
        <v>#N/A</v>
      </c>
    </row>
    <row r="6211" spans="19:19" x14ac:dyDescent="0.3">
      <c r="S6211" s="60" t="e">
        <f>VLOOKUP(D6211,'ALL SITES DOWN'!D:D,1,0)</f>
        <v>#N/A</v>
      </c>
    </row>
    <row r="6212" spans="19:19" x14ac:dyDescent="0.3">
      <c r="S6212" s="60" t="e">
        <f>VLOOKUP(D6212,'ALL SITES DOWN'!D:D,1,0)</f>
        <v>#N/A</v>
      </c>
    </row>
    <row r="6213" spans="19:19" x14ac:dyDescent="0.3">
      <c r="S6213" s="60" t="e">
        <f>VLOOKUP(D6213,'ALL SITES DOWN'!D:D,1,0)</f>
        <v>#N/A</v>
      </c>
    </row>
    <row r="6214" spans="19:19" x14ac:dyDescent="0.3">
      <c r="S6214" s="60" t="e">
        <f>VLOOKUP(D6214,'ALL SITES DOWN'!D:D,1,0)</f>
        <v>#N/A</v>
      </c>
    </row>
    <row r="6215" spans="19:19" x14ac:dyDescent="0.3">
      <c r="S6215" s="60" t="e">
        <f>VLOOKUP(D6215,'ALL SITES DOWN'!D:D,1,0)</f>
        <v>#N/A</v>
      </c>
    </row>
    <row r="6216" spans="19:19" x14ac:dyDescent="0.3">
      <c r="S6216" s="60" t="e">
        <f>VLOOKUP(D6216,'ALL SITES DOWN'!D:D,1,0)</f>
        <v>#N/A</v>
      </c>
    </row>
    <row r="6217" spans="19:19" x14ac:dyDescent="0.3">
      <c r="S6217" s="60" t="e">
        <f>VLOOKUP(D6217,'ALL SITES DOWN'!D:D,1,0)</f>
        <v>#N/A</v>
      </c>
    </row>
    <row r="6218" spans="19:19" x14ac:dyDescent="0.3">
      <c r="S6218" s="60" t="e">
        <f>VLOOKUP(D6218,'ALL SITES DOWN'!D:D,1,0)</f>
        <v>#N/A</v>
      </c>
    </row>
    <row r="6219" spans="19:19" x14ac:dyDescent="0.3">
      <c r="S6219" s="60" t="e">
        <f>VLOOKUP(D6219,'ALL SITES DOWN'!D:D,1,0)</f>
        <v>#N/A</v>
      </c>
    </row>
    <row r="6220" spans="19:19" x14ac:dyDescent="0.3">
      <c r="S6220" s="60" t="e">
        <f>VLOOKUP(D6220,'ALL SITES DOWN'!D:D,1,0)</f>
        <v>#N/A</v>
      </c>
    </row>
    <row r="6221" spans="19:19" x14ac:dyDescent="0.3">
      <c r="S6221" s="60" t="e">
        <f>VLOOKUP(D6221,'ALL SITES DOWN'!D:D,1,0)</f>
        <v>#N/A</v>
      </c>
    </row>
    <row r="6222" spans="19:19" x14ac:dyDescent="0.3">
      <c r="S6222" s="60" t="e">
        <f>VLOOKUP(D6222,'ALL SITES DOWN'!D:D,1,0)</f>
        <v>#N/A</v>
      </c>
    </row>
    <row r="6223" spans="19:19" x14ac:dyDescent="0.3">
      <c r="S6223" s="60" t="e">
        <f>VLOOKUP(D6223,'ALL SITES DOWN'!D:D,1,0)</f>
        <v>#N/A</v>
      </c>
    </row>
    <row r="6224" spans="19:19" x14ac:dyDescent="0.3">
      <c r="S6224" s="60" t="e">
        <f>VLOOKUP(D6224,'ALL SITES DOWN'!D:D,1,0)</f>
        <v>#N/A</v>
      </c>
    </row>
    <row r="6225" spans="19:19" x14ac:dyDescent="0.3">
      <c r="S6225" s="60" t="e">
        <f>VLOOKUP(D6225,'ALL SITES DOWN'!D:D,1,0)</f>
        <v>#N/A</v>
      </c>
    </row>
    <row r="6226" spans="19:19" x14ac:dyDescent="0.3">
      <c r="S6226" s="60" t="e">
        <f>VLOOKUP(D6226,'ALL SITES DOWN'!D:D,1,0)</f>
        <v>#N/A</v>
      </c>
    </row>
    <row r="6227" spans="19:19" x14ac:dyDescent="0.3">
      <c r="S6227" s="60" t="e">
        <f>VLOOKUP(D6227,'ALL SITES DOWN'!D:D,1,0)</f>
        <v>#N/A</v>
      </c>
    </row>
    <row r="6228" spans="19:19" x14ac:dyDescent="0.3">
      <c r="S6228" s="60" t="e">
        <f>VLOOKUP(D6228,'ALL SITES DOWN'!D:D,1,0)</f>
        <v>#N/A</v>
      </c>
    </row>
    <row r="6229" spans="19:19" x14ac:dyDescent="0.3">
      <c r="S6229" s="60" t="e">
        <f>VLOOKUP(D6229,'ALL SITES DOWN'!D:D,1,0)</f>
        <v>#N/A</v>
      </c>
    </row>
    <row r="6230" spans="19:19" x14ac:dyDescent="0.3">
      <c r="S6230" s="60" t="e">
        <f>VLOOKUP(D6230,'ALL SITES DOWN'!D:D,1,0)</f>
        <v>#N/A</v>
      </c>
    </row>
    <row r="6231" spans="19:19" x14ac:dyDescent="0.3">
      <c r="S6231" s="60" t="e">
        <f>VLOOKUP(D6231,'ALL SITES DOWN'!D:D,1,0)</f>
        <v>#N/A</v>
      </c>
    </row>
    <row r="6232" spans="19:19" x14ac:dyDescent="0.3">
      <c r="S6232" s="60" t="e">
        <f>VLOOKUP(D6232,'ALL SITES DOWN'!D:D,1,0)</f>
        <v>#N/A</v>
      </c>
    </row>
    <row r="6233" spans="19:19" x14ac:dyDescent="0.3">
      <c r="S6233" s="60" t="e">
        <f>VLOOKUP(D6233,'ALL SITES DOWN'!D:D,1,0)</f>
        <v>#N/A</v>
      </c>
    </row>
    <row r="6234" spans="19:19" x14ac:dyDescent="0.3">
      <c r="S6234" s="60" t="e">
        <f>VLOOKUP(D6234,'ALL SITES DOWN'!D:D,1,0)</f>
        <v>#N/A</v>
      </c>
    </row>
    <row r="6235" spans="19:19" x14ac:dyDescent="0.3">
      <c r="S6235" s="60" t="e">
        <f>VLOOKUP(D6235,'ALL SITES DOWN'!D:D,1,0)</f>
        <v>#N/A</v>
      </c>
    </row>
    <row r="6236" spans="19:19" x14ac:dyDescent="0.3">
      <c r="S6236" s="60" t="e">
        <f>VLOOKUP(D6236,'ALL SITES DOWN'!D:D,1,0)</f>
        <v>#N/A</v>
      </c>
    </row>
    <row r="6237" spans="19:19" x14ac:dyDescent="0.3">
      <c r="S6237" s="60" t="e">
        <f>VLOOKUP(D6237,'ALL SITES DOWN'!D:D,1,0)</f>
        <v>#N/A</v>
      </c>
    </row>
    <row r="6238" spans="19:19" x14ac:dyDescent="0.3">
      <c r="S6238" s="60" t="e">
        <f>VLOOKUP(D6238,'ALL SITES DOWN'!D:D,1,0)</f>
        <v>#N/A</v>
      </c>
    </row>
    <row r="6239" spans="19:19" x14ac:dyDescent="0.3">
      <c r="S6239" s="60" t="e">
        <f>VLOOKUP(D6239,'ALL SITES DOWN'!D:D,1,0)</f>
        <v>#N/A</v>
      </c>
    </row>
    <row r="6240" spans="19:19" x14ac:dyDescent="0.3">
      <c r="S6240" s="60" t="e">
        <f>VLOOKUP(D6240,'ALL SITES DOWN'!D:D,1,0)</f>
        <v>#N/A</v>
      </c>
    </row>
    <row r="6241" spans="19:19" x14ac:dyDescent="0.3">
      <c r="S6241" s="60" t="e">
        <f>VLOOKUP(D6241,'ALL SITES DOWN'!D:D,1,0)</f>
        <v>#N/A</v>
      </c>
    </row>
    <row r="6242" spans="19:19" x14ac:dyDescent="0.3">
      <c r="S6242" s="60" t="e">
        <f>VLOOKUP(D6242,'ALL SITES DOWN'!D:D,1,0)</f>
        <v>#N/A</v>
      </c>
    </row>
    <row r="6243" spans="19:19" x14ac:dyDescent="0.3">
      <c r="S6243" s="60" t="e">
        <f>VLOOKUP(D6243,'ALL SITES DOWN'!D:D,1,0)</f>
        <v>#N/A</v>
      </c>
    </row>
    <row r="6244" spans="19:19" x14ac:dyDescent="0.3">
      <c r="S6244" s="60" t="e">
        <f>VLOOKUP(D6244,'ALL SITES DOWN'!D:D,1,0)</f>
        <v>#N/A</v>
      </c>
    </row>
    <row r="6245" spans="19:19" x14ac:dyDescent="0.3">
      <c r="S6245" s="60" t="e">
        <f>VLOOKUP(D6245,'ALL SITES DOWN'!D:D,1,0)</f>
        <v>#N/A</v>
      </c>
    </row>
    <row r="6246" spans="19:19" x14ac:dyDescent="0.3">
      <c r="S6246" s="60" t="e">
        <f>VLOOKUP(D6246,'ALL SITES DOWN'!D:D,1,0)</f>
        <v>#N/A</v>
      </c>
    </row>
    <row r="6247" spans="19:19" x14ac:dyDescent="0.3">
      <c r="S6247" s="60" t="e">
        <f>VLOOKUP(D6247,'ALL SITES DOWN'!D:D,1,0)</f>
        <v>#N/A</v>
      </c>
    </row>
    <row r="6248" spans="19:19" x14ac:dyDescent="0.3">
      <c r="S6248" s="60" t="e">
        <f>VLOOKUP(D6248,'ALL SITES DOWN'!D:D,1,0)</f>
        <v>#N/A</v>
      </c>
    </row>
    <row r="6249" spans="19:19" x14ac:dyDescent="0.3">
      <c r="S6249" s="60" t="e">
        <f>VLOOKUP(D6249,'ALL SITES DOWN'!D:D,1,0)</f>
        <v>#N/A</v>
      </c>
    </row>
    <row r="6250" spans="19:19" x14ac:dyDescent="0.3">
      <c r="S6250" s="60" t="e">
        <f>VLOOKUP(D6250,'ALL SITES DOWN'!D:D,1,0)</f>
        <v>#N/A</v>
      </c>
    </row>
    <row r="6251" spans="19:19" x14ac:dyDescent="0.3">
      <c r="S6251" s="60" t="e">
        <f>VLOOKUP(D6251,'ALL SITES DOWN'!D:D,1,0)</f>
        <v>#N/A</v>
      </c>
    </row>
    <row r="6252" spans="19:19" x14ac:dyDescent="0.3">
      <c r="S6252" s="60" t="e">
        <f>VLOOKUP(D6252,'ALL SITES DOWN'!D:D,1,0)</f>
        <v>#N/A</v>
      </c>
    </row>
    <row r="6253" spans="19:19" x14ac:dyDescent="0.3">
      <c r="S6253" s="60" t="e">
        <f>VLOOKUP(D6253,'ALL SITES DOWN'!D:D,1,0)</f>
        <v>#N/A</v>
      </c>
    </row>
    <row r="6254" spans="19:19" x14ac:dyDescent="0.3">
      <c r="S6254" s="60" t="e">
        <f>VLOOKUP(D6254,'ALL SITES DOWN'!D:D,1,0)</f>
        <v>#N/A</v>
      </c>
    </row>
    <row r="6255" spans="19:19" x14ac:dyDescent="0.3">
      <c r="S6255" s="60" t="e">
        <f>VLOOKUP(D6255,'ALL SITES DOWN'!D:D,1,0)</f>
        <v>#N/A</v>
      </c>
    </row>
    <row r="6256" spans="19:19" x14ac:dyDescent="0.3">
      <c r="S6256" s="60" t="e">
        <f>VLOOKUP(D6256,'ALL SITES DOWN'!D:D,1,0)</f>
        <v>#N/A</v>
      </c>
    </row>
    <row r="6257" spans="19:19" x14ac:dyDescent="0.3">
      <c r="S6257" s="60" t="e">
        <f>VLOOKUP(D6257,'ALL SITES DOWN'!D:D,1,0)</f>
        <v>#N/A</v>
      </c>
    </row>
    <row r="6258" spans="19:19" x14ac:dyDescent="0.3">
      <c r="S6258" s="60" t="e">
        <f>VLOOKUP(D6258,'ALL SITES DOWN'!D:D,1,0)</f>
        <v>#N/A</v>
      </c>
    </row>
    <row r="6259" spans="19:19" x14ac:dyDescent="0.3">
      <c r="S6259" s="60" t="e">
        <f>VLOOKUP(D6259,'ALL SITES DOWN'!D:D,1,0)</f>
        <v>#N/A</v>
      </c>
    </row>
    <row r="6260" spans="19:19" x14ac:dyDescent="0.3">
      <c r="S6260" s="60" t="e">
        <f>VLOOKUP(D6260,'ALL SITES DOWN'!D:D,1,0)</f>
        <v>#N/A</v>
      </c>
    </row>
    <row r="6261" spans="19:19" x14ac:dyDescent="0.3">
      <c r="S6261" s="60" t="e">
        <f>VLOOKUP(D6261,'ALL SITES DOWN'!D:D,1,0)</f>
        <v>#N/A</v>
      </c>
    </row>
    <row r="6262" spans="19:19" x14ac:dyDescent="0.3">
      <c r="S6262" s="60" t="e">
        <f>VLOOKUP(D6262,'ALL SITES DOWN'!D:D,1,0)</f>
        <v>#N/A</v>
      </c>
    </row>
    <row r="6263" spans="19:19" x14ac:dyDescent="0.3">
      <c r="S6263" s="60" t="e">
        <f>VLOOKUP(D6263,'ALL SITES DOWN'!D:D,1,0)</f>
        <v>#N/A</v>
      </c>
    </row>
    <row r="6264" spans="19:19" x14ac:dyDescent="0.3">
      <c r="S6264" s="60" t="e">
        <f>VLOOKUP(D6264,'ALL SITES DOWN'!D:D,1,0)</f>
        <v>#N/A</v>
      </c>
    </row>
    <row r="6265" spans="19:19" x14ac:dyDescent="0.3">
      <c r="S6265" s="60" t="e">
        <f>VLOOKUP(D6265,'ALL SITES DOWN'!D:D,1,0)</f>
        <v>#N/A</v>
      </c>
    </row>
    <row r="6266" spans="19:19" x14ac:dyDescent="0.3">
      <c r="S6266" s="60" t="e">
        <f>VLOOKUP(D6266,'ALL SITES DOWN'!D:D,1,0)</f>
        <v>#N/A</v>
      </c>
    </row>
    <row r="6267" spans="19:19" x14ac:dyDescent="0.3">
      <c r="S6267" s="60" t="e">
        <f>VLOOKUP(D6267,'ALL SITES DOWN'!D:D,1,0)</f>
        <v>#N/A</v>
      </c>
    </row>
    <row r="6268" spans="19:19" x14ac:dyDescent="0.3">
      <c r="S6268" s="60" t="e">
        <f>VLOOKUP(D6268,'ALL SITES DOWN'!D:D,1,0)</f>
        <v>#N/A</v>
      </c>
    </row>
    <row r="6269" spans="19:19" x14ac:dyDescent="0.3">
      <c r="S6269" s="60" t="e">
        <f>VLOOKUP(D6269,'ALL SITES DOWN'!D:D,1,0)</f>
        <v>#N/A</v>
      </c>
    </row>
    <row r="6270" spans="19:19" x14ac:dyDescent="0.3">
      <c r="S6270" s="60" t="e">
        <f>VLOOKUP(D6270,'ALL SITES DOWN'!D:D,1,0)</f>
        <v>#N/A</v>
      </c>
    </row>
    <row r="6271" spans="19:19" x14ac:dyDescent="0.3">
      <c r="S6271" s="60" t="e">
        <f>VLOOKUP(D6271,'ALL SITES DOWN'!D:D,1,0)</f>
        <v>#N/A</v>
      </c>
    </row>
    <row r="6272" spans="19:19" x14ac:dyDescent="0.3">
      <c r="S6272" s="60" t="e">
        <f>VLOOKUP(D6272,'ALL SITES DOWN'!D:D,1,0)</f>
        <v>#N/A</v>
      </c>
    </row>
    <row r="6273" spans="19:19" x14ac:dyDescent="0.3">
      <c r="S6273" s="60" t="e">
        <f>VLOOKUP(D6273,'ALL SITES DOWN'!D:D,1,0)</f>
        <v>#N/A</v>
      </c>
    </row>
    <row r="6274" spans="19:19" x14ac:dyDescent="0.3">
      <c r="S6274" s="60" t="e">
        <f>VLOOKUP(D6274,'ALL SITES DOWN'!D:D,1,0)</f>
        <v>#N/A</v>
      </c>
    </row>
    <row r="6275" spans="19:19" x14ac:dyDescent="0.3">
      <c r="S6275" s="60" t="e">
        <f>VLOOKUP(D6275,'ALL SITES DOWN'!D:D,1,0)</f>
        <v>#N/A</v>
      </c>
    </row>
    <row r="6276" spans="19:19" x14ac:dyDescent="0.3">
      <c r="S6276" s="60" t="e">
        <f>VLOOKUP(D6276,'ALL SITES DOWN'!D:D,1,0)</f>
        <v>#N/A</v>
      </c>
    </row>
    <row r="6277" spans="19:19" x14ac:dyDescent="0.3">
      <c r="S6277" s="60" t="e">
        <f>VLOOKUP(D6277,'ALL SITES DOWN'!D:D,1,0)</f>
        <v>#N/A</v>
      </c>
    </row>
    <row r="6278" spans="19:19" x14ac:dyDescent="0.3">
      <c r="S6278" s="60" t="e">
        <f>VLOOKUP(D6278,'ALL SITES DOWN'!D:D,1,0)</f>
        <v>#N/A</v>
      </c>
    </row>
    <row r="6279" spans="19:19" x14ac:dyDescent="0.3">
      <c r="S6279" s="60" t="e">
        <f>VLOOKUP(D6279,'ALL SITES DOWN'!D:D,1,0)</f>
        <v>#N/A</v>
      </c>
    </row>
    <row r="6280" spans="19:19" x14ac:dyDescent="0.3">
      <c r="S6280" s="60" t="e">
        <f>VLOOKUP(D6280,'ALL SITES DOWN'!D:D,1,0)</f>
        <v>#N/A</v>
      </c>
    </row>
    <row r="6281" spans="19:19" x14ac:dyDescent="0.3">
      <c r="S6281" s="60" t="e">
        <f>VLOOKUP(D6281,'ALL SITES DOWN'!D:D,1,0)</f>
        <v>#N/A</v>
      </c>
    </row>
    <row r="6282" spans="19:19" x14ac:dyDescent="0.3">
      <c r="S6282" s="60" t="e">
        <f>VLOOKUP(D6282,'ALL SITES DOWN'!D:D,1,0)</f>
        <v>#N/A</v>
      </c>
    </row>
    <row r="6283" spans="19:19" x14ac:dyDescent="0.3">
      <c r="S6283" s="60" t="e">
        <f>VLOOKUP(D6283,'ALL SITES DOWN'!D:D,1,0)</f>
        <v>#N/A</v>
      </c>
    </row>
    <row r="6284" spans="19:19" x14ac:dyDescent="0.3">
      <c r="S6284" s="60" t="e">
        <f>VLOOKUP(D6284,'ALL SITES DOWN'!D:D,1,0)</f>
        <v>#N/A</v>
      </c>
    </row>
    <row r="6285" spans="19:19" x14ac:dyDescent="0.3">
      <c r="S6285" s="60" t="e">
        <f>VLOOKUP(D6285,'ALL SITES DOWN'!D:D,1,0)</f>
        <v>#N/A</v>
      </c>
    </row>
    <row r="6286" spans="19:19" x14ac:dyDescent="0.3">
      <c r="S6286" s="60" t="e">
        <f>VLOOKUP(D6286,'ALL SITES DOWN'!D:D,1,0)</f>
        <v>#N/A</v>
      </c>
    </row>
    <row r="6287" spans="19:19" x14ac:dyDescent="0.3">
      <c r="S6287" s="60" t="e">
        <f>VLOOKUP(D6287,'ALL SITES DOWN'!D:D,1,0)</f>
        <v>#N/A</v>
      </c>
    </row>
    <row r="6288" spans="19:19" x14ac:dyDescent="0.3">
      <c r="S6288" s="60" t="e">
        <f>VLOOKUP(D6288,'ALL SITES DOWN'!D:D,1,0)</f>
        <v>#N/A</v>
      </c>
    </row>
    <row r="6289" spans="19:19" x14ac:dyDescent="0.3">
      <c r="S6289" s="60" t="e">
        <f>VLOOKUP(D6289,'ALL SITES DOWN'!D:D,1,0)</f>
        <v>#N/A</v>
      </c>
    </row>
    <row r="6290" spans="19:19" x14ac:dyDescent="0.3">
      <c r="S6290" s="60" t="e">
        <f>VLOOKUP(D6290,'ALL SITES DOWN'!D:D,1,0)</f>
        <v>#N/A</v>
      </c>
    </row>
    <row r="6291" spans="19:19" x14ac:dyDescent="0.3">
      <c r="S6291" s="60" t="e">
        <f>VLOOKUP(D6291,'ALL SITES DOWN'!D:D,1,0)</f>
        <v>#N/A</v>
      </c>
    </row>
    <row r="6292" spans="19:19" x14ac:dyDescent="0.3">
      <c r="S6292" s="60" t="e">
        <f>VLOOKUP(D6292,'ALL SITES DOWN'!D:D,1,0)</f>
        <v>#N/A</v>
      </c>
    </row>
    <row r="6293" spans="19:19" x14ac:dyDescent="0.3">
      <c r="S6293" s="60" t="e">
        <f>VLOOKUP(D6293,'ALL SITES DOWN'!D:D,1,0)</f>
        <v>#N/A</v>
      </c>
    </row>
    <row r="6294" spans="19:19" x14ac:dyDescent="0.3">
      <c r="S6294" s="60" t="e">
        <f>VLOOKUP(D6294,'ALL SITES DOWN'!D:D,1,0)</f>
        <v>#N/A</v>
      </c>
    </row>
    <row r="6295" spans="19:19" x14ac:dyDescent="0.3">
      <c r="S6295" s="60" t="e">
        <f>VLOOKUP(D6295,'ALL SITES DOWN'!D:D,1,0)</f>
        <v>#N/A</v>
      </c>
    </row>
    <row r="6296" spans="19:19" x14ac:dyDescent="0.3">
      <c r="S6296" s="60" t="e">
        <f>VLOOKUP(D6296,'ALL SITES DOWN'!D:D,1,0)</f>
        <v>#N/A</v>
      </c>
    </row>
    <row r="6297" spans="19:19" x14ac:dyDescent="0.3">
      <c r="S6297" s="60" t="e">
        <f>VLOOKUP(D6297,'ALL SITES DOWN'!D:D,1,0)</f>
        <v>#N/A</v>
      </c>
    </row>
    <row r="6298" spans="19:19" x14ac:dyDescent="0.3">
      <c r="S6298" s="60" t="e">
        <f>VLOOKUP(D6298,'ALL SITES DOWN'!D:D,1,0)</f>
        <v>#N/A</v>
      </c>
    </row>
    <row r="6299" spans="19:19" x14ac:dyDescent="0.3">
      <c r="S6299" s="60" t="e">
        <f>VLOOKUP(D6299,'ALL SITES DOWN'!D:D,1,0)</f>
        <v>#N/A</v>
      </c>
    </row>
    <row r="6300" spans="19:19" x14ac:dyDescent="0.3">
      <c r="S6300" s="60" t="e">
        <f>VLOOKUP(D6300,'ALL SITES DOWN'!D:D,1,0)</f>
        <v>#N/A</v>
      </c>
    </row>
    <row r="6301" spans="19:19" x14ac:dyDescent="0.3">
      <c r="S6301" s="60" t="e">
        <f>VLOOKUP(D6301,'ALL SITES DOWN'!D:D,1,0)</f>
        <v>#N/A</v>
      </c>
    </row>
    <row r="6302" spans="19:19" x14ac:dyDescent="0.3">
      <c r="S6302" s="60" t="e">
        <f>VLOOKUP(D6302,'ALL SITES DOWN'!D:D,1,0)</f>
        <v>#N/A</v>
      </c>
    </row>
    <row r="6303" spans="19:19" x14ac:dyDescent="0.3">
      <c r="S6303" s="60" t="e">
        <f>VLOOKUP(D6303,'ALL SITES DOWN'!D:D,1,0)</f>
        <v>#N/A</v>
      </c>
    </row>
    <row r="6304" spans="19:19" x14ac:dyDescent="0.3">
      <c r="S6304" s="60" t="e">
        <f>VLOOKUP(D6304,'ALL SITES DOWN'!D:D,1,0)</f>
        <v>#N/A</v>
      </c>
    </row>
    <row r="6305" spans="19:19" x14ac:dyDescent="0.3">
      <c r="S6305" s="60" t="e">
        <f>VLOOKUP(D6305,'ALL SITES DOWN'!D:D,1,0)</f>
        <v>#N/A</v>
      </c>
    </row>
    <row r="6306" spans="19:19" x14ac:dyDescent="0.3">
      <c r="S6306" s="60" t="e">
        <f>VLOOKUP(D6306,'ALL SITES DOWN'!D:D,1,0)</f>
        <v>#N/A</v>
      </c>
    </row>
    <row r="6307" spans="19:19" x14ac:dyDescent="0.3">
      <c r="S6307" s="60" t="e">
        <f>VLOOKUP(D6307,'ALL SITES DOWN'!D:D,1,0)</f>
        <v>#N/A</v>
      </c>
    </row>
    <row r="6308" spans="19:19" x14ac:dyDescent="0.3">
      <c r="S6308" s="60" t="e">
        <f>VLOOKUP(D6308,'ALL SITES DOWN'!D:D,1,0)</f>
        <v>#N/A</v>
      </c>
    </row>
    <row r="6309" spans="19:19" x14ac:dyDescent="0.3">
      <c r="S6309" s="60" t="e">
        <f>VLOOKUP(D6309,'ALL SITES DOWN'!D:D,1,0)</f>
        <v>#N/A</v>
      </c>
    </row>
    <row r="6310" spans="19:19" x14ac:dyDescent="0.3">
      <c r="S6310" s="60" t="e">
        <f>VLOOKUP(D6310,'ALL SITES DOWN'!D:D,1,0)</f>
        <v>#N/A</v>
      </c>
    </row>
    <row r="6311" spans="19:19" x14ac:dyDescent="0.3">
      <c r="S6311" s="60" t="e">
        <f>VLOOKUP(D6311,'ALL SITES DOWN'!D:D,1,0)</f>
        <v>#N/A</v>
      </c>
    </row>
    <row r="6312" spans="19:19" x14ac:dyDescent="0.3">
      <c r="S6312" s="60" t="e">
        <f>VLOOKUP(D6312,'ALL SITES DOWN'!D:D,1,0)</f>
        <v>#N/A</v>
      </c>
    </row>
    <row r="6313" spans="19:19" x14ac:dyDescent="0.3">
      <c r="S6313" s="60" t="e">
        <f>VLOOKUP(D6313,'ALL SITES DOWN'!D:D,1,0)</f>
        <v>#N/A</v>
      </c>
    </row>
    <row r="6314" spans="19:19" x14ac:dyDescent="0.3">
      <c r="S6314" s="60" t="e">
        <f>VLOOKUP(D6314,'ALL SITES DOWN'!D:D,1,0)</f>
        <v>#N/A</v>
      </c>
    </row>
    <row r="6315" spans="19:19" x14ac:dyDescent="0.3">
      <c r="S6315" s="60" t="e">
        <f>VLOOKUP(D6315,'ALL SITES DOWN'!D:D,1,0)</f>
        <v>#N/A</v>
      </c>
    </row>
    <row r="6316" spans="19:19" x14ac:dyDescent="0.3">
      <c r="S6316" s="60" t="e">
        <f>VLOOKUP(D6316,'ALL SITES DOWN'!D:D,1,0)</f>
        <v>#N/A</v>
      </c>
    </row>
    <row r="6317" spans="19:19" x14ac:dyDescent="0.3">
      <c r="S6317" s="60" t="e">
        <f>VLOOKUP(D6317,'ALL SITES DOWN'!D:D,1,0)</f>
        <v>#N/A</v>
      </c>
    </row>
    <row r="6318" spans="19:19" x14ac:dyDescent="0.3">
      <c r="S6318" s="60" t="e">
        <f>VLOOKUP(D6318,'ALL SITES DOWN'!D:D,1,0)</f>
        <v>#N/A</v>
      </c>
    </row>
    <row r="6319" spans="19:19" x14ac:dyDescent="0.3">
      <c r="S6319" s="60" t="e">
        <f>VLOOKUP(D6319,'ALL SITES DOWN'!D:D,1,0)</f>
        <v>#N/A</v>
      </c>
    </row>
    <row r="6320" spans="19:19" x14ac:dyDescent="0.3">
      <c r="S6320" s="60" t="e">
        <f>VLOOKUP(D6320,'ALL SITES DOWN'!D:D,1,0)</f>
        <v>#N/A</v>
      </c>
    </row>
    <row r="6321" spans="19:19" x14ac:dyDescent="0.3">
      <c r="S6321" s="60" t="e">
        <f>VLOOKUP(D6321,'ALL SITES DOWN'!D:D,1,0)</f>
        <v>#N/A</v>
      </c>
    </row>
    <row r="6322" spans="19:19" x14ac:dyDescent="0.3">
      <c r="S6322" s="60" t="e">
        <f>VLOOKUP(D6322,'ALL SITES DOWN'!D:D,1,0)</f>
        <v>#N/A</v>
      </c>
    </row>
    <row r="6323" spans="19:19" x14ac:dyDescent="0.3">
      <c r="S6323" s="60" t="e">
        <f>VLOOKUP(D6323,'ALL SITES DOWN'!D:D,1,0)</f>
        <v>#N/A</v>
      </c>
    </row>
    <row r="6324" spans="19:19" x14ac:dyDescent="0.3">
      <c r="S6324" s="60" t="e">
        <f>VLOOKUP(D6324,'ALL SITES DOWN'!D:D,1,0)</f>
        <v>#N/A</v>
      </c>
    </row>
    <row r="6325" spans="19:19" x14ac:dyDescent="0.3">
      <c r="S6325" s="60" t="e">
        <f>VLOOKUP(D6325,'ALL SITES DOWN'!D:D,1,0)</f>
        <v>#N/A</v>
      </c>
    </row>
    <row r="6326" spans="19:19" x14ac:dyDescent="0.3">
      <c r="S6326" s="60" t="e">
        <f>VLOOKUP(D6326,'ALL SITES DOWN'!D:D,1,0)</f>
        <v>#N/A</v>
      </c>
    </row>
    <row r="6327" spans="19:19" x14ac:dyDescent="0.3">
      <c r="S6327" s="60" t="e">
        <f>VLOOKUP(D6327,'ALL SITES DOWN'!D:D,1,0)</f>
        <v>#N/A</v>
      </c>
    </row>
    <row r="6328" spans="19:19" x14ac:dyDescent="0.3">
      <c r="S6328" s="60" t="e">
        <f>VLOOKUP(D6328,'ALL SITES DOWN'!D:D,1,0)</f>
        <v>#N/A</v>
      </c>
    </row>
    <row r="6329" spans="19:19" x14ac:dyDescent="0.3">
      <c r="S6329" s="60" t="e">
        <f>VLOOKUP(D6329,'ALL SITES DOWN'!D:D,1,0)</f>
        <v>#N/A</v>
      </c>
    </row>
    <row r="6330" spans="19:19" x14ac:dyDescent="0.3">
      <c r="S6330" s="60" t="e">
        <f>VLOOKUP(D6330,'ALL SITES DOWN'!D:D,1,0)</f>
        <v>#N/A</v>
      </c>
    </row>
    <row r="6331" spans="19:19" x14ac:dyDescent="0.3">
      <c r="S6331" s="60" t="e">
        <f>VLOOKUP(D6331,'ALL SITES DOWN'!D:D,1,0)</f>
        <v>#N/A</v>
      </c>
    </row>
    <row r="6332" spans="19:19" x14ac:dyDescent="0.3">
      <c r="S6332" s="60" t="e">
        <f>VLOOKUP(D6332,'ALL SITES DOWN'!D:D,1,0)</f>
        <v>#N/A</v>
      </c>
    </row>
    <row r="6333" spans="19:19" x14ac:dyDescent="0.3">
      <c r="S6333" s="60" t="e">
        <f>VLOOKUP(D6333,'ALL SITES DOWN'!D:D,1,0)</f>
        <v>#N/A</v>
      </c>
    </row>
    <row r="6334" spans="19:19" x14ac:dyDescent="0.3">
      <c r="S6334" s="60" t="e">
        <f>VLOOKUP(D6334,'ALL SITES DOWN'!D:D,1,0)</f>
        <v>#N/A</v>
      </c>
    </row>
    <row r="6335" spans="19:19" x14ac:dyDescent="0.3">
      <c r="S6335" s="60" t="e">
        <f>VLOOKUP(D6335,'ALL SITES DOWN'!D:D,1,0)</f>
        <v>#N/A</v>
      </c>
    </row>
    <row r="6336" spans="19:19" x14ac:dyDescent="0.3">
      <c r="S6336" s="60" t="e">
        <f>VLOOKUP(D6336,'ALL SITES DOWN'!D:D,1,0)</f>
        <v>#N/A</v>
      </c>
    </row>
    <row r="6337" spans="19:19" x14ac:dyDescent="0.3">
      <c r="S6337" s="60" t="e">
        <f>VLOOKUP(D6337,'ALL SITES DOWN'!D:D,1,0)</f>
        <v>#N/A</v>
      </c>
    </row>
    <row r="6338" spans="19:19" x14ac:dyDescent="0.3">
      <c r="S6338" s="60" t="e">
        <f>VLOOKUP(D6338,'ALL SITES DOWN'!D:D,1,0)</f>
        <v>#N/A</v>
      </c>
    </row>
    <row r="6339" spans="19:19" x14ac:dyDescent="0.3">
      <c r="S6339" s="60" t="e">
        <f>VLOOKUP(D6339,'ALL SITES DOWN'!D:D,1,0)</f>
        <v>#N/A</v>
      </c>
    </row>
    <row r="6340" spans="19:19" x14ac:dyDescent="0.3">
      <c r="S6340" s="60" t="e">
        <f>VLOOKUP(D6340,'ALL SITES DOWN'!D:D,1,0)</f>
        <v>#N/A</v>
      </c>
    </row>
    <row r="6341" spans="19:19" x14ac:dyDescent="0.3">
      <c r="S6341" s="60" t="e">
        <f>VLOOKUP(D6341,'ALL SITES DOWN'!D:D,1,0)</f>
        <v>#N/A</v>
      </c>
    </row>
    <row r="6342" spans="19:19" x14ac:dyDescent="0.3">
      <c r="S6342" s="60" t="e">
        <f>VLOOKUP(D6342,'ALL SITES DOWN'!D:D,1,0)</f>
        <v>#N/A</v>
      </c>
    </row>
    <row r="6343" spans="19:19" x14ac:dyDescent="0.3">
      <c r="S6343" s="60" t="e">
        <f>VLOOKUP(D6343,'ALL SITES DOWN'!D:D,1,0)</f>
        <v>#N/A</v>
      </c>
    </row>
    <row r="6344" spans="19:19" x14ac:dyDescent="0.3">
      <c r="S6344" s="60" t="e">
        <f>VLOOKUP(D6344,'ALL SITES DOWN'!D:D,1,0)</f>
        <v>#N/A</v>
      </c>
    </row>
    <row r="6345" spans="19:19" x14ac:dyDescent="0.3">
      <c r="S6345" s="60" t="e">
        <f>VLOOKUP(D6345,'ALL SITES DOWN'!D:D,1,0)</f>
        <v>#N/A</v>
      </c>
    </row>
    <row r="6346" spans="19:19" x14ac:dyDescent="0.3">
      <c r="S6346" s="60" t="e">
        <f>VLOOKUP(D6346,'ALL SITES DOWN'!D:D,1,0)</f>
        <v>#N/A</v>
      </c>
    </row>
    <row r="6347" spans="19:19" x14ac:dyDescent="0.3">
      <c r="S6347" s="60" t="e">
        <f>VLOOKUP(D6347,'ALL SITES DOWN'!D:D,1,0)</f>
        <v>#N/A</v>
      </c>
    </row>
    <row r="6348" spans="19:19" x14ac:dyDescent="0.3">
      <c r="S6348" s="60" t="e">
        <f>VLOOKUP(D6348,'ALL SITES DOWN'!D:D,1,0)</f>
        <v>#N/A</v>
      </c>
    </row>
    <row r="6349" spans="19:19" x14ac:dyDescent="0.3">
      <c r="S6349" s="60" t="e">
        <f>VLOOKUP(D6349,'ALL SITES DOWN'!D:D,1,0)</f>
        <v>#N/A</v>
      </c>
    </row>
    <row r="6350" spans="19:19" x14ac:dyDescent="0.3">
      <c r="S6350" s="60" t="e">
        <f>VLOOKUP(D6350,'ALL SITES DOWN'!D:D,1,0)</f>
        <v>#N/A</v>
      </c>
    </row>
    <row r="6351" spans="19:19" x14ac:dyDescent="0.3">
      <c r="S6351" s="60" t="e">
        <f>VLOOKUP(D6351,'ALL SITES DOWN'!D:D,1,0)</f>
        <v>#N/A</v>
      </c>
    </row>
    <row r="6352" spans="19:19" x14ac:dyDescent="0.3">
      <c r="S6352" s="60" t="e">
        <f>VLOOKUP(D6352,'ALL SITES DOWN'!D:D,1,0)</f>
        <v>#N/A</v>
      </c>
    </row>
    <row r="6353" spans="19:19" x14ac:dyDescent="0.3">
      <c r="S6353" s="60" t="e">
        <f>VLOOKUP(D6353,'ALL SITES DOWN'!D:D,1,0)</f>
        <v>#N/A</v>
      </c>
    </row>
    <row r="6354" spans="19:19" x14ac:dyDescent="0.3">
      <c r="S6354" s="60" t="e">
        <f>VLOOKUP(D6354,'ALL SITES DOWN'!D:D,1,0)</f>
        <v>#N/A</v>
      </c>
    </row>
    <row r="6355" spans="19:19" x14ac:dyDescent="0.3">
      <c r="S6355" s="60" t="e">
        <f>VLOOKUP(D6355,'ALL SITES DOWN'!D:D,1,0)</f>
        <v>#N/A</v>
      </c>
    </row>
    <row r="6356" spans="19:19" x14ac:dyDescent="0.3">
      <c r="S6356" s="60" t="e">
        <f>VLOOKUP(D6356,'ALL SITES DOWN'!D:D,1,0)</f>
        <v>#N/A</v>
      </c>
    </row>
    <row r="6357" spans="19:19" x14ac:dyDescent="0.3">
      <c r="S6357" s="60" t="e">
        <f>VLOOKUP(D6357,'ALL SITES DOWN'!D:D,1,0)</f>
        <v>#N/A</v>
      </c>
    </row>
    <row r="6358" spans="19:19" x14ac:dyDescent="0.3">
      <c r="S6358" s="60" t="e">
        <f>VLOOKUP(D6358,'ALL SITES DOWN'!D:D,1,0)</f>
        <v>#N/A</v>
      </c>
    </row>
    <row r="6359" spans="19:19" x14ac:dyDescent="0.3">
      <c r="S6359" s="60" t="e">
        <f>VLOOKUP(D6359,'ALL SITES DOWN'!D:D,1,0)</f>
        <v>#N/A</v>
      </c>
    </row>
    <row r="6360" spans="19:19" x14ac:dyDescent="0.3">
      <c r="S6360" s="60" t="e">
        <f>VLOOKUP(D6360,'ALL SITES DOWN'!D:D,1,0)</f>
        <v>#N/A</v>
      </c>
    </row>
    <row r="6361" spans="19:19" x14ac:dyDescent="0.3">
      <c r="S6361" s="60" t="e">
        <f>VLOOKUP(D6361,'ALL SITES DOWN'!D:D,1,0)</f>
        <v>#N/A</v>
      </c>
    </row>
    <row r="6362" spans="19:19" x14ac:dyDescent="0.3">
      <c r="S6362" s="60" t="e">
        <f>VLOOKUP(D6362,'ALL SITES DOWN'!D:D,1,0)</f>
        <v>#N/A</v>
      </c>
    </row>
    <row r="6363" spans="19:19" x14ac:dyDescent="0.3">
      <c r="S6363" s="60" t="e">
        <f>VLOOKUP(D6363,'ALL SITES DOWN'!D:D,1,0)</f>
        <v>#N/A</v>
      </c>
    </row>
    <row r="6364" spans="19:19" x14ac:dyDescent="0.3">
      <c r="S6364" s="60" t="e">
        <f>VLOOKUP(D6364,'ALL SITES DOWN'!D:D,1,0)</f>
        <v>#N/A</v>
      </c>
    </row>
    <row r="6365" spans="19:19" x14ac:dyDescent="0.3">
      <c r="S6365" s="60" t="e">
        <f>VLOOKUP(D6365,'ALL SITES DOWN'!D:D,1,0)</f>
        <v>#N/A</v>
      </c>
    </row>
    <row r="6366" spans="19:19" x14ac:dyDescent="0.3">
      <c r="S6366" s="60" t="e">
        <f>VLOOKUP(D6366,'ALL SITES DOWN'!D:D,1,0)</f>
        <v>#N/A</v>
      </c>
    </row>
    <row r="6367" spans="19:19" x14ac:dyDescent="0.3">
      <c r="S6367" s="60" t="e">
        <f>VLOOKUP(D6367,'ALL SITES DOWN'!D:D,1,0)</f>
        <v>#N/A</v>
      </c>
    </row>
    <row r="6368" spans="19:19" x14ac:dyDescent="0.3">
      <c r="S6368" s="60" t="e">
        <f>VLOOKUP(D6368,'ALL SITES DOWN'!D:D,1,0)</f>
        <v>#N/A</v>
      </c>
    </row>
    <row r="6369" spans="19:19" x14ac:dyDescent="0.3">
      <c r="S6369" s="60" t="e">
        <f>VLOOKUP(D6369,'ALL SITES DOWN'!D:D,1,0)</f>
        <v>#N/A</v>
      </c>
    </row>
    <row r="6370" spans="19:19" x14ac:dyDescent="0.3">
      <c r="S6370" s="60" t="e">
        <f>VLOOKUP(D6370,'ALL SITES DOWN'!D:D,1,0)</f>
        <v>#N/A</v>
      </c>
    </row>
    <row r="6371" spans="19:19" x14ac:dyDescent="0.3">
      <c r="S6371" s="60" t="e">
        <f>VLOOKUP(D6371,'ALL SITES DOWN'!D:D,1,0)</f>
        <v>#N/A</v>
      </c>
    </row>
    <row r="6372" spans="19:19" x14ac:dyDescent="0.3">
      <c r="S6372" s="60" t="e">
        <f>VLOOKUP(D6372,'ALL SITES DOWN'!D:D,1,0)</f>
        <v>#N/A</v>
      </c>
    </row>
    <row r="6373" spans="19:19" x14ac:dyDescent="0.3">
      <c r="S6373" s="60" t="e">
        <f>VLOOKUP(D6373,'ALL SITES DOWN'!D:D,1,0)</f>
        <v>#N/A</v>
      </c>
    </row>
    <row r="6374" spans="19:19" x14ac:dyDescent="0.3">
      <c r="S6374" s="60" t="e">
        <f>VLOOKUP(D6374,'ALL SITES DOWN'!D:D,1,0)</f>
        <v>#N/A</v>
      </c>
    </row>
    <row r="6375" spans="19:19" x14ac:dyDescent="0.3">
      <c r="S6375" s="60" t="e">
        <f>VLOOKUP(D6375,'ALL SITES DOWN'!D:D,1,0)</f>
        <v>#N/A</v>
      </c>
    </row>
    <row r="6376" spans="19:19" x14ac:dyDescent="0.3">
      <c r="S6376" s="60" t="e">
        <f>VLOOKUP(D6376,'ALL SITES DOWN'!D:D,1,0)</f>
        <v>#N/A</v>
      </c>
    </row>
    <row r="6377" spans="19:19" x14ac:dyDescent="0.3">
      <c r="S6377" s="60" t="e">
        <f>VLOOKUP(D6377,'ALL SITES DOWN'!D:D,1,0)</f>
        <v>#N/A</v>
      </c>
    </row>
    <row r="6378" spans="19:19" x14ac:dyDescent="0.3">
      <c r="S6378" s="60" t="e">
        <f>VLOOKUP(D6378,'ALL SITES DOWN'!D:D,1,0)</f>
        <v>#N/A</v>
      </c>
    </row>
    <row r="6379" spans="19:19" x14ac:dyDescent="0.3">
      <c r="S6379" s="60" t="e">
        <f>VLOOKUP(D6379,'ALL SITES DOWN'!D:D,1,0)</f>
        <v>#N/A</v>
      </c>
    </row>
    <row r="6380" spans="19:19" x14ac:dyDescent="0.3">
      <c r="S6380" s="60" t="e">
        <f>VLOOKUP(D6380,'ALL SITES DOWN'!D:D,1,0)</f>
        <v>#N/A</v>
      </c>
    </row>
    <row r="6381" spans="19:19" x14ac:dyDescent="0.3">
      <c r="S6381" s="60" t="e">
        <f>VLOOKUP(D6381,'ALL SITES DOWN'!D:D,1,0)</f>
        <v>#N/A</v>
      </c>
    </row>
    <row r="6382" spans="19:19" x14ac:dyDescent="0.3">
      <c r="S6382" s="60" t="e">
        <f>VLOOKUP(D6382,'ALL SITES DOWN'!D:D,1,0)</f>
        <v>#N/A</v>
      </c>
    </row>
    <row r="6383" spans="19:19" x14ac:dyDescent="0.3">
      <c r="S6383" s="60" t="e">
        <f>VLOOKUP(D6383,'ALL SITES DOWN'!D:D,1,0)</f>
        <v>#N/A</v>
      </c>
    </row>
    <row r="6384" spans="19:19" x14ac:dyDescent="0.3">
      <c r="S6384" s="60" t="e">
        <f>VLOOKUP(D6384,'ALL SITES DOWN'!D:D,1,0)</f>
        <v>#N/A</v>
      </c>
    </row>
    <row r="6385" spans="19:19" x14ac:dyDescent="0.3">
      <c r="S6385" s="60" t="e">
        <f>VLOOKUP(D6385,'ALL SITES DOWN'!D:D,1,0)</f>
        <v>#N/A</v>
      </c>
    </row>
    <row r="6386" spans="19:19" x14ac:dyDescent="0.3">
      <c r="S6386" s="60" t="e">
        <f>VLOOKUP(D6386,'ALL SITES DOWN'!D:D,1,0)</f>
        <v>#N/A</v>
      </c>
    </row>
    <row r="6387" spans="19:19" x14ac:dyDescent="0.3">
      <c r="S6387" s="60" t="e">
        <f>VLOOKUP(D6387,'ALL SITES DOWN'!D:D,1,0)</f>
        <v>#N/A</v>
      </c>
    </row>
    <row r="6388" spans="19:19" x14ac:dyDescent="0.3">
      <c r="S6388" s="60" t="e">
        <f>VLOOKUP(D6388,'ALL SITES DOWN'!D:D,1,0)</f>
        <v>#N/A</v>
      </c>
    </row>
    <row r="6389" spans="19:19" x14ac:dyDescent="0.3">
      <c r="S6389" s="60" t="e">
        <f>VLOOKUP(D6389,'ALL SITES DOWN'!D:D,1,0)</f>
        <v>#N/A</v>
      </c>
    </row>
    <row r="6390" spans="19:19" x14ac:dyDescent="0.3">
      <c r="S6390" s="60" t="e">
        <f>VLOOKUP(D6390,'ALL SITES DOWN'!D:D,1,0)</f>
        <v>#N/A</v>
      </c>
    </row>
    <row r="6391" spans="19:19" x14ac:dyDescent="0.3">
      <c r="S6391" s="60" t="e">
        <f>VLOOKUP(D6391,'ALL SITES DOWN'!D:D,1,0)</f>
        <v>#N/A</v>
      </c>
    </row>
    <row r="6392" spans="19:19" x14ac:dyDescent="0.3">
      <c r="S6392" s="60" t="e">
        <f>VLOOKUP(D6392,'ALL SITES DOWN'!D:D,1,0)</f>
        <v>#N/A</v>
      </c>
    </row>
    <row r="6393" spans="19:19" x14ac:dyDescent="0.3">
      <c r="S6393" s="60" t="e">
        <f>VLOOKUP(D6393,'ALL SITES DOWN'!D:D,1,0)</f>
        <v>#N/A</v>
      </c>
    </row>
    <row r="6394" spans="19:19" x14ac:dyDescent="0.3">
      <c r="S6394" s="60" t="e">
        <f>VLOOKUP(D6394,'ALL SITES DOWN'!D:D,1,0)</f>
        <v>#N/A</v>
      </c>
    </row>
    <row r="6395" spans="19:19" x14ac:dyDescent="0.3">
      <c r="S6395" s="60" t="e">
        <f>VLOOKUP(D6395,'ALL SITES DOWN'!D:D,1,0)</f>
        <v>#N/A</v>
      </c>
    </row>
    <row r="6396" spans="19:19" x14ac:dyDescent="0.3">
      <c r="S6396" s="60" t="e">
        <f>VLOOKUP(D6396,'ALL SITES DOWN'!D:D,1,0)</f>
        <v>#N/A</v>
      </c>
    </row>
    <row r="6397" spans="19:19" x14ac:dyDescent="0.3">
      <c r="S6397" s="60" t="e">
        <f>VLOOKUP(D6397,'ALL SITES DOWN'!D:D,1,0)</f>
        <v>#N/A</v>
      </c>
    </row>
    <row r="6398" spans="19:19" x14ac:dyDescent="0.3">
      <c r="S6398" s="60" t="e">
        <f>VLOOKUP(D6398,'ALL SITES DOWN'!D:D,1,0)</f>
        <v>#N/A</v>
      </c>
    </row>
    <row r="6399" spans="19:19" x14ac:dyDescent="0.3">
      <c r="S6399" s="60" t="e">
        <f>VLOOKUP(D6399,'ALL SITES DOWN'!D:D,1,0)</f>
        <v>#N/A</v>
      </c>
    </row>
    <row r="6400" spans="19:19" x14ac:dyDescent="0.3">
      <c r="S6400" s="60" t="e">
        <f>VLOOKUP(D6400,'ALL SITES DOWN'!D:D,1,0)</f>
        <v>#N/A</v>
      </c>
    </row>
    <row r="6401" spans="19:19" x14ac:dyDescent="0.3">
      <c r="S6401" s="60" t="e">
        <f>VLOOKUP(D6401,'ALL SITES DOWN'!D:D,1,0)</f>
        <v>#N/A</v>
      </c>
    </row>
    <row r="6402" spans="19:19" x14ac:dyDescent="0.3">
      <c r="S6402" s="60" t="e">
        <f>VLOOKUP(D6402,'ALL SITES DOWN'!D:D,1,0)</f>
        <v>#N/A</v>
      </c>
    </row>
    <row r="6403" spans="19:19" x14ac:dyDescent="0.3">
      <c r="S6403" s="60" t="e">
        <f>VLOOKUP(D6403,'ALL SITES DOWN'!D:D,1,0)</f>
        <v>#N/A</v>
      </c>
    </row>
    <row r="6404" spans="19:19" x14ac:dyDescent="0.3">
      <c r="S6404" s="60" t="e">
        <f>VLOOKUP(D6404,'ALL SITES DOWN'!D:D,1,0)</f>
        <v>#N/A</v>
      </c>
    </row>
    <row r="6405" spans="19:19" x14ac:dyDescent="0.3">
      <c r="S6405" s="60" t="e">
        <f>VLOOKUP(D6405,'ALL SITES DOWN'!D:D,1,0)</f>
        <v>#N/A</v>
      </c>
    </row>
    <row r="6406" spans="19:19" x14ac:dyDescent="0.3">
      <c r="S6406" s="60" t="e">
        <f>VLOOKUP(D6406,'ALL SITES DOWN'!D:D,1,0)</f>
        <v>#N/A</v>
      </c>
    </row>
    <row r="6407" spans="19:19" x14ac:dyDescent="0.3">
      <c r="S6407" s="60" t="e">
        <f>VLOOKUP(D6407,'ALL SITES DOWN'!D:D,1,0)</f>
        <v>#N/A</v>
      </c>
    </row>
    <row r="6408" spans="19:19" x14ac:dyDescent="0.3">
      <c r="S6408" s="60" t="e">
        <f>VLOOKUP(D6408,'ALL SITES DOWN'!D:D,1,0)</f>
        <v>#N/A</v>
      </c>
    </row>
    <row r="6409" spans="19:19" x14ac:dyDescent="0.3">
      <c r="S6409" s="60" t="e">
        <f>VLOOKUP(D6409,'ALL SITES DOWN'!D:D,1,0)</f>
        <v>#N/A</v>
      </c>
    </row>
    <row r="6410" spans="19:19" x14ac:dyDescent="0.3">
      <c r="S6410" s="60" t="e">
        <f>VLOOKUP(D6410,'ALL SITES DOWN'!D:D,1,0)</f>
        <v>#N/A</v>
      </c>
    </row>
    <row r="6411" spans="19:19" x14ac:dyDescent="0.3">
      <c r="S6411" s="60" t="e">
        <f>VLOOKUP(D6411,'ALL SITES DOWN'!D:D,1,0)</f>
        <v>#N/A</v>
      </c>
    </row>
    <row r="6412" spans="19:19" x14ac:dyDescent="0.3">
      <c r="S6412" s="60" t="e">
        <f>VLOOKUP(D6412,'ALL SITES DOWN'!D:D,1,0)</f>
        <v>#N/A</v>
      </c>
    </row>
    <row r="6413" spans="19:19" x14ac:dyDescent="0.3">
      <c r="S6413" s="60" t="e">
        <f>VLOOKUP(D6413,'ALL SITES DOWN'!D:D,1,0)</f>
        <v>#N/A</v>
      </c>
    </row>
    <row r="6414" spans="19:19" x14ac:dyDescent="0.3">
      <c r="S6414" s="60" t="e">
        <f>VLOOKUP(D6414,'ALL SITES DOWN'!D:D,1,0)</f>
        <v>#N/A</v>
      </c>
    </row>
    <row r="6415" spans="19:19" x14ac:dyDescent="0.3">
      <c r="S6415" s="60" t="e">
        <f>VLOOKUP(D6415,'ALL SITES DOWN'!D:D,1,0)</f>
        <v>#N/A</v>
      </c>
    </row>
    <row r="6416" spans="19:19" x14ac:dyDescent="0.3">
      <c r="S6416" s="60" t="e">
        <f>VLOOKUP(D6416,'ALL SITES DOWN'!D:D,1,0)</f>
        <v>#N/A</v>
      </c>
    </row>
    <row r="6417" spans="19:19" x14ac:dyDescent="0.3">
      <c r="S6417" s="60" t="e">
        <f>VLOOKUP(D6417,'ALL SITES DOWN'!D:D,1,0)</f>
        <v>#N/A</v>
      </c>
    </row>
    <row r="6418" spans="19:19" x14ac:dyDescent="0.3">
      <c r="S6418" s="60" t="e">
        <f>VLOOKUP(D6418,'ALL SITES DOWN'!D:D,1,0)</f>
        <v>#N/A</v>
      </c>
    </row>
    <row r="6419" spans="19:19" x14ac:dyDescent="0.3">
      <c r="S6419" s="60" t="e">
        <f>VLOOKUP(D6419,'ALL SITES DOWN'!D:D,1,0)</f>
        <v>#N/A</v>
      </c>
    </row>
    <row r="6420" spans="19:19" x14ac:dyDescent="0.3">
      <c r="S6420" s="60" t="e">
        <f>VLOOKUP(D6420,'ALL SITES DOWN'!D:D,1,0)</f>
        <v>#N/A</v>
      </c>
    </row>
    <row r="6421" spans="19:19" x14ac:dyDescent="0.3">
      <c r="S6421" s="60" t="e">
        <f>VLOOKUP(D6421,'ALL SITES DOWN'!D:D,1,0)</f>
        <v>#N/A</v>
      </c>
    </row>
    <row r="6422" spans="19:19" x14ac:dyDescent="0.3">
      <c r="S6422" s="60" t="e">
        <f>VLOOKUP(D6422,'ALL SITES DOWN'!D:D,1,0)</f>
        <v>#N/A</v>
      </c>
    </row>
    <row r="6423" spans="19:19" x14ac:dyDescent="0.3">
      <c r="S6423" s="60" t="e">
        <f>VLOOKUP(D6423,'ALL SITES DOWN'!D:D,1,0)</f>
        <v>#N/A</v>
      </c>
    </row>
    <row r="6424" spans="19:19" x14ac:dyDescent="0.3">
      <c r="S6424" s="60" t="e">
        <f>VLOOKUP(D6424,'ALL SITES DOWN'!D:D,1,0)</f>
        <v>#N/A</v>
      </c>
    </row>
    <row r="6425" spans="19:19" x14ac:dyDescent="0.3">
      <c r="S6425" s="60" t="e">
        <f>VLOOKUP(D6425,'ALL SITES DOWN'!D:D,1,0)</f>
        <v>#N/A</v>
      </c>
    </row>
    <row r="6426" spans="19:19" x14ac:dyDescent="0.3">
      <c r="S6426" s="60" t="e">
        <f>VLOOKUP(D6426,'ALL SITES DOWN'!D:D,1,0)</f>
        <v>#N/A</v>
      </c>
    </row>
    <row r="6427" spans="19:19" x14ac:dyDescent="0.3">
      <c r="S6427" s="60" t="e">
        <f>VLOOKUP(D6427,'ALL SITES DOWN'!D:D,1,0)</f>
        <v>#N/A</v>
      </c>
    </row>
    <row r="6428" spans="19:19" x14ac:dyDescent="0.3">
      <c r="S6428" s="60" t="e">
        <f>VLOOKUP(D6428,'ALL SITES DOWN'!D:D,1,0)</f>
        <v>#N/A</v>
      </c>
    </row>
    <row r="6429" spans="19:19" x14ac:dyDescent="0.3">
      <c r="S6429" s="60" t="e">
        <f>VLOOKUP(D6429,'ALL SITES DOWN'!D:D,1,0)</f>
        <v>#N/A</v>
      </c>
    </row>
    <row r="6430" spans="19:19" x14ac:dyDescent="0.3">
      <c r="S6430" s="60" t="e">
        <f>VLOOKUP(D6430,'ALL SITES DOWN'!D:D,1,0)</f>
        <v>#N/A</v>
      </c>
    </row>
    <row r="6431" spans="19:19" x14ac:dyDescent="0.3">
      <c r="S6431" s="60" t="e">
        <f>VLOOKUP(D6431,'ALL SITES DOWN'!D:D,1,0)</f>
        <v>#N/A</v>
      </c>
    </row>
    <row r="6432" spans="19:19" x14ac:dyDescent="0.3">
      <c r="S6432" s="60" t="e">
        <f>VLOOKUP(D6432,'ALL SITES DOWN'!D:D,1,0)</f>
        <v>#N/A</v>
      </c>
    </row>
    <row r="6433" spans="19:19" x14ac:dyDescent="0.3">
      <c r="S6433" s="60" t="e">
        <f>VLOOKUP(D6433,'ALL SITES DOWN'!D:D,1,0)</f>
        <v>#N/A</v>
      </c>
    </row>
    <row r="6434" spans="19:19" x14ac:dyDescent="0.3">
      <c r="S6434" s="60" t="e">
        <f>VLOOKUP(D6434,'ALL SITES DOWN'!D:D,1,0)</f>
        <v>#N/A</v>
      </c>
    </row>
    <row r="6435" spans="19:19" x14ac:dyDescent="0.3">
      <c r="S6435" s="60" t="e">
        <f>VLOOKUP(D6435,'ALL SITES DOWN'!D:D,1,0)</f>
        <v>#N/A</v>
      </c>
    </row>
    <row r="6436" spans="19:19" x14ac:dyDescent="0.3">
      <c r="S6436" s="60" t="e">
        <f>VLOOKUP(D6436,'ALL SITES DOWN'!D:D,1,0)</f>
        <v>#N/A</v>
      </c>
    </row>
    <row r="6437" spans="19:19" x14ac:dyDescent="0.3">
      <c r="S6437" s="60" t="e">
        <f>VLOOKUP(D6437,'ALL SITES DOWN'!D:D,1,0)</f>
        <v>#N/A</v>
      </c>
    </row>
    <row r="6438" spans="19:19" x14ac:dyDescent="0.3">
      <c r="S6438" s="60" t="e">
        <f>VLOOKUP(D6438,'ALL SITES DOWN'!D:D,1,0)</f>
        <v>#N/A</v>
      </c>
    </row>
    <row r="6439" spans="19:19" x14ac:dyDescent="0.3">
      <c r="S6439" s="60" t="e">
        <f>VLOOKUP(D6439,'ALL SITES DOWN'!D:D,1,0)</f>
        <v>#N/A</v>
      </c>
    </row>
    <row r="6440" spans="19:19" x14ac:dyDescent="0.3">
      <c r="S6440" s="60" t="e">
        <f>VLOOKUP(D6440,'ALL SITES DOWN'!D:D,1,0)</f>
        <v>#N/A</v>
      </c>
    </row>
    <row r="6441" spans="19:19" x14ac:dyDescent="0.3">
      <c r="S6441" s="60" t="e">
        <f>VLOOKUP(D6441,'ALL SITES DOWN'!D:D,1,0)</f>
        <v>#N/A</v>
      </c>
    </row>
    <row r="6442" spans="19:19" x14ac:dyDescent="0.3">
      <c r="S6442" s="60" t="e">
        <f>VLOOKUP(D6442,'ALL SITES DOWN'!D:D,1,0)</f>
        <v>#N/A</v>
      </c>
    </row>
    <row r="6443" spans="19:19" x14ac:dyDescent="0.3">
      <c r="S6443" s="60" t="e">
        <f>VLOOKUP(D6443,'ALL SITES DOWN'!D:D,1,0)</f>
        <v>#N/A</v>
      </c>
    </row>
    <row r="6444" spans="19:19" x14ac:dyDescent="0.3">
      <c r="S6444" s="60" t="e">
        <f>VLOOKUP(D6444,'ALL SITES DOWN'!D:D,1,0)</f>
        <v>#N/A</v>
      </c>
    </row>
    <row r="6445" spans="19:19" x14ac:dyDescent="0.3">
      <c r="S6445" s="60" t="e">
        <f>VLOOKUP(D6445,'ALL SITES DOWN'!D:D,1,0)</f>
        <v>#N/A</v>
      </c>
    </row>
    <row r="6446" spans="19:19" x14ac:dyDescent="0.3">
      <c r="S6446" s="60" t="e">
        <f>VLOOKUP(D6446,'ALL SITES DOWN'!D:D,1,0)</f>
        <v>#N/A</v>
      </c>
    </row>
    <row r="6447" spans="19:19" x14ac:dyDescent="0.3">
      <c r="S6447" s="60" t="e">
        <f>VLOOKUP(D6447,'ALL SITES DOWN'!D:D,1,0)</f>
        <v>#N/A</v>
      </c>
    </row>
    <row r="6448" spans="19:19" x14ac:dyDescent="0.3">
      <c r="S6448" s="60" t="e">
        <f>VLOOKUP(D6448,'ALL SITES DOWN'!D:D,1,0)</f>
        <v>#N/A</v>
      </c>
    </row>
    <row r="6449" spans="19:19" x14ac:dyDescent="0.3">
      <c r="S6449" s="60" t="e">
        <f>VLOOKUP(D6449,'ALL SITES DOWN'!D:D,1,0)</f>
        <v>#N/A</v>
      </c>
    </row>
    <row r="6450" spans="19:19" x14ac:dyDescent="0.3">
      <c r="S6450" s="60" t="e">
        <f>VLOOKUP(D6450,'ALL SITES DOWN'!D:D,1,0)</f>
        <v>#N/A</v>
      </c>
    </row>
    <row r="6451" spans="19:19" x14ac:dyDescent="0.3">
      <c r="S6451" s="60" t="e">
        <f>VLOOKUP(D6451,'ALL SITES DOWN'!D:D,1,0)</f>
        <v>#N/A</v>
      </c>
    </row>
    <row r="6452" spans="19:19" x14ac:dyDescent="0.3">
      <c r="S6452" s="60" t="e">
        <f>VLOOKUP(D6452,'ALL SITES DOWN'!D:D,1,0)</f>
        <v>#N/A</v>
      </c>
    </row>
    <row r="6453" spans="19:19" x14ac:dyDescent="0.3">
      <c r="S6453" s="60" t="e">
        <f>VLOOKUP(D6453,'ALL SITES DOWN'!D:D,1,0)</f>
        <v>#N/A</v>
      </c>
    </row>
    <row r="6454" spans="19:19" x14ac:dyDescent="0.3">
      <c r="S6454" s="60" t="e">
        <f>VLOOKUP(D6454,'ALL SITES DOWN'!D:D,1,0)</f>
        <v>#N/A</v>
      </c>
    </row>
    <row r="6455" spans="19:19" x14ac:dyDescent="0.3">
      <c r="S6455" s="60" t="e">
        <f>VLOOKUP(D6455,'ALL SITES DOWN'!D:D,1,0)</f>
        <v>#N/A</v>
      </c>
    </row>
    <row r="6456" spans="19:19" x14ac:dyDescent="0.3">
      <c r="S6456" s="60" t="e">
        <f>VLOOKUP(D6456,'ALL SITES DOWN'!D:D,1,0)</f>
        <v>#N/A</v>
      </c>
    </row>
    <row r="6457" spans="19:19" x14ac:dyDescent="0.3">
      <c r="S6457" s="60" t="e">
        <f>VLOOKUP(D6457,'ALL SITES DOWN'!D:D,1,0)</f>
        <v>#N/A</v>
      </c>
    </row>
    <row r="6458" spans="19:19" x14ac:dyDescent="0.3">
      <c r="S6458" s="60" t="e">
        <f>VLOOKUP(D6458,'ALL SITES DOWN'!D:D,1,0)</f>
        <v>#N/A</v>
      </c>
    </row>
    <row r="6459" spans="19:19" x14ac:dyDescent="0.3">
      <c r="S6459" s="60" t="e">
        <f>VLOOKUP(D6459,'ALL SITES DOWN'!D:D,1,0)</f>
        <v>#N/A</v>
      </c>
    </row>
    <row r="6460" spans="19:19" x14ac:dyDescent="0.3">
      <c r="S6460" s="60" t="e">
        <f>VLOOKUP(D6460,'ALL SITES DOWN'!D:D,1,0)</f>
        <v>#N/A</v>
      </c>
    </row>
    <row r="6461" spans="19:19" x14ac:dyDescent="0.3">
      <c r="S6461" s="60" t="e">
        <f>VLOOKUP(D6461,'ALL SITES DOWN'!D:D,1,0)</f>
        <v>#N/A</v>
      </c>
    </row>
    <row r="6462" spans="19:19" x14ac:dyDescent="0.3">
      <c r="S6462" s="60" t="e">
        <f>VLOOKUP(D6462,'ALL SITES DOWN'!D:D,1,0)</f>
        <v>#N/A</v>
      </c>
    </row>
    <row r="6463" spans="19:19" x14ac:dyDescent="0.3">
      <c r="S6463" s="60" t="e">
        <f>VLOOKUP(D6463,'ALL SITES DOWN'!D:D,1,0)</f>
        <v>#N/A</v>
      </c>
    </row>
    <row r="6464" spans="19:19" x14ac:dyDescent="0.3">
      <c r="S6464" s="60" t="e">
        <f>VLOOKUP(D6464,'ALL SITES DOWN'!D:D,1,0)</f>
        <v>#N/A</v>
      </c>
    </row>
    <row r="6465" spans="19:19" x14ac:dyDescent="0.3">
      <c r="S6465" s="60" t="e">
        <f>VLOOKUP(D6465,'ALL SITES DOWN'!D:D,1,0)</f>
        <v>#N/A</v>
      </c>
    </row>
    <row r="6466" spans="19:19" x14ac:dyDescent="0.3">
      <c r="S6466" s="60" t="e">
        <f>VLOOKUP(D6466,'ALL SITES DOWN'!D:D,1,0)</f>
        <v>#N/A</v>
      </c>
    </row>
    <row r="6467" spans="19:19" x14ac:dyDescent="0.3">
      <c r="S6467" s="60" t="e">
        <f>VLOOKUP(D6467,'ALL SITES DOWN'!D:D,1,0)</f>
        <v>#N/A</v>
      </c>
    </row>
    <row r="6468" spans="19:19" x14ac:dyDescent="0.3">
      <c r="S6468" s="60" t="e">
        <f>VLOOKUP(D6468,'ALL SITES DOWN'!D:D,1,0)</f>
        <v>#N/A</v>
      </c>
    </row>
    <row r="6469" spans="19:19" x14ac:dyDescent="0.3">
      <c r="S6469" s="60" t="e">
        <f>VLOOKUP(D6469,'ALL SITES DOWN'!D:D,1,0)</f>
        <v>#N/A</v>
      </c>
    </row>
    <row r="6470" spans="19:19" x14ac:dyDescent="0.3">
      <c r="S6470" s="60" t="e">
        <f>VLOOKUP(D6470,'ALL SITES DOWN'!D:D,1,0)</f>
        <v>#N/A</v>
      </c>
    </row>
    <row r="6471" spans="19:19" x14ac:dyDescent="0.3">
      <c r="S6471" s="60" t="e">
        <f>VLOOKUP(D6471,'ALL SITES DOWN'!D:D,1,0)</f>
        <v>#N/A</v>
      </c>
    </row>
    <row r="6472" spans="19:19" x14ac:dyDescent="0.3">
      <c r="S6472" s="60" t="e">
        <f>VLOOKUP(D6472,'ALL SITES DOWN'!D:D,1,0)</f>
        <v>#N/A</v>
      </c>
    </row>
    <row r="6473" spans="19:19" x14ac:dyDescent="0.3">
      <c r="S6473" s="60" t="e">
        <f>VLOOKUP(D6473,'ALL SITES DOWN'!D:D,1,0)</f>
        <v>#N/A</v>
      </c>
    </row>
    <row r="6474" spans="19:19" x14ac:dyDescent="0.3">
      <c r="S6474" s="60" t="e">
        <f>VLOOKUP(D6474,'ALL SITES DOWN'!D:D,1,0)</f>
        <v>#N/A</v>
      </c>
    </row>
    <row r="6475" spans="19:19" x14ac:dyDescent="0.3">
      <c r="S6475" s="60" t="e">
        <f>VLOOKUP(D6475,'ALL SITES DOWN'!D:D,1,0)</f>
        <v>#N/A</v>
      </c>
    </row>
    <row r="6476" spans="19:19" x14ac:dyDescent="0.3">
      <c r="S6476" s="60" t="e">
        <f>VLOOKUP(D6476,'ALL SITES DOWN'!D:D,1,0)</f>
        <v>#N/A</v>
      </c>
    </row>
    <row r="6477" spans="19:19" x14ac:dyDescent="0.3">
      <c r="S6477" s="60" t="e">
        <f>VLOOKUP(D6477,'ALL SITES DOWN'!D:D,1,0)</f>
        <v>#N/A</v>
      </c>
    </row>
    <row r="6478" spans="19:19" x14ac:dyDescent="0.3">
      <c r="S6478" s="60" t="e">
        <f>VLOOKUP(D6478,'ALL SITES DOWN'!D:D,1,0)</f>
        <v>#N/A</v>
      </c>
    </row>
    <row r="6479" spans="19:19" x14ac:dyDescent="0.3">
      <c r="S6479" s="60" t="e">
        <f>VLOOKUP(D6479,'ALL SITES DOWN'!D:D,1,0)</f>
        <v>#N/A</v>
      </c>
    </row>
    <row r="6480" spans="19:19" x14ac:dyDescent="0.3">
      <c r="S6480" s="60" t="e">
        <f>VLOOKUP(D6480,'ALL SITES DOWN'!D:D,1,0)</f>
        <v>#N/A</v>
      </c>
    </row>
    <row r="6481" spans="19:19" x14ac:dyDescent="0.3">
      <c r="S6481" s="60" t="e">
        <f>VLOOKUP(D6481,'ALL SITES DOWN'!D:D,1,0)</f>
        <v>#N/A</v>
      </c>
    </row>
    <row r="6482" spans="19:19" x14ac:dyDescent="0.3">
      <c r="S6482" s="60" t="e">
        <f>VLOOKUP(D6482,'ALL SITES DOWN'!D:D,1,0)</f>
        <v>#N/A</v>
      </c>
    </row>
    <row r="6483" spans="19:19" x14ac:dyDescent="0.3">
      <c r="S6483" s="60" t="e">
        <f>VLOOKUP(D6483,'ALL SITES DOWN'!D:D,1,0)</f>
        <v>#N/A</v>
      </c>
    </row>
    <row r="6484" spans="19:19" x14ac:dyDescent="0.3">
      <c r="S6484" s="60" t="e">
        <f>VLOOKUP(D6484,'ALL SITES DOWN'!D:D,1,0)</f>
        <v>#N/A</v>
      </c>
    </row>
    <row r="6485" spans="19:19" x14ac:dyDescent="0.3">
      <c r="S6485" s="60" t="e">
        <f>VLOOKUP(D6485,'ALL SITES DOWN'!D:D,1,0)</f>
        <v>#N/A</v>
      </c>
    </row>
    <row r="6486" spans="19:19" x14ac:dyDescent="0.3">
      <c r="S6486" s="60" t="e">
        <f>VLOOKUP(D6486,'ALL SITES DOWN'!D:D,1,0)</f>
        <v>#N/A</v>
      </c>
    </row>
    <row r="6487" spans="19:19" x14ac:dyDescent="0.3">
      <c r="S6487" s="60" t="e">
        <f>VLOOKUP(D6487,'ALL SITES DOWN'!D:D,1,0)</f>
        <v>#N/A</v>
      </c>
    </row>
    <row r="6488" spans="19:19" x14ac:dyDescent="0.3">
      <c r="S6488" s="60" t="e">
        <f>VLOOKUP(D6488,'ALL SITES DOWN'!D:D,1,0)</f>
        <v>#N/A</v>
      </c>
    </row>
    <row r="6489" spans="19:19" x14ac:dyDescent="0.3">
      <c r="S6489" s="60" t="e">
        <f>VLOOKUP(D6489,'ALL SITES DOWN'!D:D,1,0)</f>
        <v>#N/A</v>
      </c>
    </row>
    <row r="6490" spans="19:19" x14ac:dyDescent="0.3">
      <c r="S6490" s="60" t="e">
        <f>VLOOKUP(D6490,'ALL SITES DOWN'!D:D,1,0)</f>
        <v>#N/A</v>
      </c>
    </row>
    <row r="6491" spans="19:19" x14ac:dyDescent="0.3">
      <c r="S6491" s="60" t="e">
        <f>VLOOKUP(D6491,'ALL SITES DOWN'!D:D,1,0)</f>
        <v>#N/A</v>
      </c>
    </row>
    <row r="6492" spans="19:19" x14ac:dyDescent="0.3">
      <c r="S6492" s="60" t="e">
        <f>VLOOKUP(D6492,'ALL SITES DOWN'!D:D,1,0)</f>
        <v>#N/A</v>
      </c>
    </row>
    <row r="6493" spans="19:19" x14ac:dyDescent="0.3">
      <c r="S6493" s="60" t="e">
        <f>VLOOKUP(D6493,'ALL SITES DOWN'!D:D,1,0)</f>
        <v>#N/A</v>
      </c>
    </row>
    <row r="6494" spans="19:19" x14ac:dyDescent="0.3">
      <c r="S6494" s="60" t="e">
        <f>VLOOKUP(D6494,'ALL SITES DOWN'!D:D,1,0)</f>
        <v>#N/A</v>
      </c>
    </row>
    <row r="6495" spans="19:19" x14ac:dyDescent="0.3">
      <c r="S6495" s="60" t="e">
        <f>VLOOKUP(D6495,'ALL SITES DOWN'!D:D,1,0)</f>
        <v>#N/A</v>
      </c>
    </row>
    <row r="6496" spans="19:19" x14ac:dyDescent="0.3">
      <c r="S6496" s="60" t="e">
        <f>VLOOKUP(D6496,'ALL SITES DOWN'!D:D,1,0)</f>
        <v>#N/A</v>
      </c>
    </row>
    <row r="6497" spans="19:19" x14ac:dyDescent="0.3">
      <c r="S6497" s="60" t="e">
        <f>VLOOKUP(D6497,'ALL SITES DOWN'!D:D,1,0)</f>
        <v>#N/A</v>
      </c>
    </row>
    <row r="6498" spans="19:19" x14ac:dyDescent="0.3">
      <c r="S6498" s="60" t="e">
        <f>VLOOKUP(D6498,'ALL SITES DOWN'!D:D,1,0)</f>
        <v>#N/A</v>
      </c>
    </row>
    <row r="6499" spans="19:19" x14ac:dyDescent="0.3">
      <c r="S6499" s="60" t="e">
        <f>VLOOKUP(D6499,'ALL SITES DOWN'!D:D,1,0)</f>
        <v>#N/A</v>
      </c>
    </row>
    <row r="6500" spans="19:19" x14ac:dyDescent="0.3">
      <c r="S6500" s="60" t="e">
        <f>VLOOKUP(D6500,'ALL SITES DOWN'!D:D,1,0)</f>
        <v>#N/A</v>
      </c>
    </row>
    <row r="6501" spans="19:19" x14ac:dyDescent="0.3">
      <c r="S6501" s="60" t="e">
        <f>VLOOKUP(D6501,'ALL SITES DOWN'!D:D,1,0)</f>
        <v>#N/A</v>
      </c>
    </row>
    <row r="6502" spans="19:19" x14ac:dyDescent="0.3">
      <c r="S6502" s="60" t="e">
        <f>VLOOKUP(D6502,'ALL SITES DOWN'!D:D,1,0)</f>
        <v>#N/A</v>
      </c>
    </row>
    <row r="6503" spans="19:19" x14ac:dyDescent="0.3">
      <c r="S6503" s="60" t="e">
        <f>VLOOKUP(D6503,'ALL SITES DOWN'!D:D,1,0)</f>
        <v>#N/A</v>
      </c>
    </row>
    <row r="6504" spans="19:19" x14ac:dyDescent="0.3">
      <c r="S6504" s="60" t="e">
        <f>VLOOKUP(D6504,'ALL SITES DOWN'!D:D,1,0)</f>
        <v>#N/A</v>
      </c>
    </row>
    <row r="6505" spans="19:19" x14ac:dyDescent="0.3">
      <c r="S6505" s="60" t="e">
        <f>VLOOKUP(D6505,'ALL SITES DOWN'!D:D,1,0)</f>
        <v>#N/A</v>
      </c>
    </row>
    <row r="6506" spans="19:19" x14ac:dyDescent="0.3">
      <c r="S6506" s="60" t="e">
        <f>VLOOKUP(D6506,'ALL SITES DOWN'!D:D,1,0)</f>
        <v>#N/A</v>
      </c>
    </row>
    <row r="6507" spans="19:19" x14ac:dyDescent="0.3">
      <c r="S6507" s="60" t="e">
        <f>VLOOKUP(D6507,'ALL SITES DOWN'!D:D,1,0)</f>
        <v>#N/A</v>
      </c>
    </row>
    <row r="6508" spans="19:19" x14ac:dyDescent="0.3">
      <c r="S6508" s="60" t="e">
        <f>VLOOKUP(D6508,'ALL SITES DOWN'!D:D,1,0)</f>
        <v>#N/A</v>
      </c>
    </row>
    <row r="6509" spans="19:19" x14ac:dyDescent="0.3">
      <c r="S6509" s="60" t="e">
        <f>VLOOKUP(D6509,'ALL SITES DOWN'!D:D,1,0)</f>
        <v>#N/A</v>
      </c>
    </row>
    <row r="6510" spans="19:19" x14ac:dyDescent="0.3">
      <c r="S6510" s="60" t="e">
        <f>VLOOKUP(D6510,'ALL SITES DOWN'!D:D,1,0)</f>
        <v>#N/A</v>
      </c>
    </row>
    <row r="6511" spans="19:19" x14ac:dyDescent="0.3">
      <c r="S6511" s="60" t="e">
        <f>VLOOKUP(D6511,'ALL SITES DOWN'!D:D,1,0)</f>
        <v>#N/A</v>
      </c>
    </row>
    <row r="6512" spans="19:19" x14ac:dyDescent="0.3">
      <c r="S6512" s="60" t="e">
        <f>VLOOKUP(D6512,'ALL SITES DOWN'!D:D,1,0)</f>
        <v>#N/A</v>
      </c>
    </row>
    <row r="6513" spans="19:19" x14ac:dyDescent="0.3">
      <c r="S6513" s="60" t="e">
        <f>VLOOKUP(D6513,'ALL SITES DOWN'!D:D,1,0)</f>
        <v>#N/A</v>
      </c>
    </row>
    <row r="6514" spans="19:19" x14ac:dyDescent="0.3">
      <c r="S6514" s="60" t="e">
        <f>VLOOKUP(D6514,'ALL SITES DOWN'!D:D,1,0)</f>
        <v>#N/A</v>
      </c>
    </row>
    <row r="6515" spans="19:19" x14ac:dyDescent="0.3">
      <c r="S6515" s="60" t="e">
        <f>VLOOKUP(D6515,'ALL SITES DOWN'!D:D,1,0)</f>
        <v>#N/A</v>
      </c>
    </row>
    <row r="6516" spans="19:19" x14ac:dyDescent="0.3">
      <c r="S6516" s="60" t="e">
        <f>VLOOKUP(D6516,'ALL SITES DOWN'!D:D,1,0)</f>
        <v>#N/A</v>
      </c>
    </row>
    <row r="6517" spans="19:19" x14ac:dyDescent="0.3">
      <c r="S6517" s="60" t="e">
        <f>VLOOKUP(D6517,'ALL SITES DOWN'!D:D,1,0)</f>
        <v>#N/A</v>
      </c>
    </row>
    <row r="6518" spans="19:19" x14ac:dyDescent="0.3">
      <c r="S6518" s="60" t="e">
        <f>VLOOKUP(D6518,'ALL SITES DOWN'!D:D,1,0)</f>
        <v>#N/A</v>
      </c>
    </row>
    <row r="6519" spans="19:19" x14ac:dyDescent="0.3">
      <c r="S6519" s="60" t="e">
        <f>VLOOKUP(D6519,'ALL SITES DOWN'!D:D,1,0)</f>
        <v>#N/A</v>
      </c>
    </row>
    <row r="6520" spans="19:19" x14ac:dyDescent="0.3">
      <c r="S6520" s="60" t="e">
        <f>VLOOKUP(D6520,'ALL SITES DOWN'!D:D,1,0)</f>
        <v>#N/A</v>
      </c>
    </row>
    <row r="6521" spans="19:19" x14ac:dyDescent="0.3">
      <c r="S6521" s="60" t="e">
        <f>VLOOKUP(D6521,'ALL SITES DOWN'!D:D,1,0)</f>
        <v>#N/A</v>
      </c>
    </row>
    <row r="6522" spans="19:19" x14ac:dyDescent="0.3">
      <c r="S6522" s="60" t="e">
        <f>VLOOKUP(D6522,'ALL SITES DOWN'!D:D,1,0)</f>
        <v>#N/A</v>
      </c>
    </row>
    <row r="6523" spans="19:19" x14ac:dyDescent="0.3">
      <c r="S6523" s="60" t="e">
        <f>VLOOKUP(D6523,'ALL SITES DOWN'!D:D,1,0)</f>
        <v>#N/A</v>
      </c>
    </row>
    <row r="6524" spans="19:19" x14ac:dyDescent="0.3">
      <c r="S6524" s="60" t="e">
        <f>VLOOKUP(D6524,'ALL SITES DOWN'!D:D,1,0)</f>
        <v>#N/A</v>
      </c>
    </row>
    <row r="6525" spans="19:19" x14ac:dyDescent="0.3">
      <c r="S6525" s="60" t="e">
        <f>VLOOKUP(D6525,'ALL SITES DOWN'!D:D,1,0)</f>
        <v>#N/A</v>
      </c>
    </row>
    <row r="6526" spans="19:19" x14ac:dyDescent="0.3">
      <c r="S6526" s="60" t="e">
        <f>VLOOKUP(D6526,'ALL SITES DOWN'!D:D,1,0)</f>
        <v>#N/A</v>
      </c>
    </row>
    <row r="6527" spans="19:19" x14ac:dyDescent="0.3">
      <c r="S6527" s="60" t="e">
        <f>VLOOKUP(D6527,'ALL SITES DOWN'!D:D,1,0)</f>
        <v>#N/A</v>
      </c>
    </row>
    <row r="6528" spans="19:19" x14ac:dyDescent="0.3">
      <c r="S6528" s="60" t="e">
        <f>VLOOKUP(D6528,'ALL SITES DOWN'!D:D,1,0)</f>
        <v>#N/A</v>
      </c>
    </row>
    <row r="6529" spans="19:19" x14ac:dyDescent="0.3">
      <c r="S6529" s="60" t="e">
        <f>VLOOKUP(D6529,'ALL SITES DOWN'!D:D,1,0)</f>
        <v>#N/A</v>
      </c>
    </row>
    <row r="6530" spans="19:19" x14ac:dyDescent="0.3">
      <c r="S6530" s="60" t="e">
        <f>VLOOKUP(D6530,'ALL SITES DOWN'!D:D,1,0)</f>
        <v>#N/A</v>
      </c>
    </row>
    <row r="6531" spans="19:19" x14ac:dyDescent="0.3">
      <c r="S6531" s="60" t="e">
        <f>VLOOKUP(D6531,'ALL SITES DOWN'!D:D,1,0)</f>
        <v>#N/A</v>
      </c>
    </row>
    <row r="6532" spans="19:19" x14ac:dyDescent="0.3">
      <c r="S6532" s="60" t="e">
        <f>VLOOKUP(D6532,'ALL SITES DOWN'!D:D,1,0)</f>
        <v>#N/A</v>
      </c>
    </row>
    <row r="6533" spans="19:19" x14ac:dyDescent="0.3">
      <c r="S6533" s="60" t="e">
        <f>VLOOKUP(D6533,'ALL SITES DOWN'!D:D,1,0)</f>
        <v>#N/A</v>
      </c>
    </row>
    <row r="6534" spans="19:19" x14ac:dyDescent="0.3">
      <c r="S6534" s="60" t="e">
        <f>VLOOKUP(D6534,'ALL SITES DOWN'!D:D,1,0)</f>
        <v>#N/A</v>
      </c>
    </row>
    <row r="6535" spans="19:19" x14ac:dyDescent="0.3">
      <c r="S6535" s="60" t="e">
        <f>VLOOKUP(D6535,'ALL SITES DOWN'!D:D,1,0)</f>
        <v>#N/A</v>
      </c>
    </row>
    <row r="6536" spans="19:19" x14ac:dyDescent="0.3">
      <c r="S6536" s="60" t="e">
        <f>VLOOKUP(D6536,'ALL SITES DOWN'!D:D,1,0)</f>
        <v>#N/A</v>
      </c>
    </row>
    <row r="6537" spans="19:19" x14ac:dyDescent="0.3">
      <c r="S6537" s="60" t="e">
        <f>VLOOKUP(D6537,'ALL SITES DOWN'!D:D,1,0)</f>
        <v>#N/A</v>
      </c>
    </row>
    <row r="6538" spans="19:19" x14ac:dyDescent="0.3">
      <c r="S6538" s="60" t="e">
        <f>VLOOKUP(D6538,'ALL SITES DOWN'!D:D,1,0)</f>
        <v>#N/A</v>
      </c>
    </row>
    <row r="6539" spans="19:19" x14ac:dyDescent="0.3">
      <c r="S6539" s="60" t="e">
        <f>VLOOKUP(D6539,'ALL SITES DOWN'!D:D,1,0)</f>
        <v>#N/A</v>
      </c>
    </row>
    <row r="6540" spans="19:19" x14ac:dyDescent="0.3">
      <c r="S6540" s="60" t="e">
        <f>VLOOKUP(D6540,'ALL SITES DOWN'!D:D,1,0)</f>
        <v>#N/A</v>
      </c>
    </row>
    <row r="6541" spans="19:19" x14ac:dyDescent="0.3">
      <c r="S6541" s="60" t="e">
        <f>VLOOKUP(D6541,'ALL SITES DOWN'!D:D,1,0)</f>
        <v>#N/A</v>
      </c>
    </row>
    <row r="6542" spans="19:19" x14ac:dyDescent="0.3">
      <c r="S6542" s="60" t="e">
        <f>VLOOKUP(D6542,'ALL SITES DOWN'!D:D,1,0)</f>
        <v>#N/A</v>
      </c>
    </row>
    <row r="6543" spans="19:19" x14ac:dyDescent="0.3">
      <c r="S6543" s="60" t="e">
        <f>VLOOKUP(D6543,'ALL SITES DOWN'!D:D,1,0)</f>
        <v>#N/A</v>
      </c>
    </row>
    <row r="6544" spans="19:19" x14ac:dyDescent="0.3">
      <c r="S6544" s="60" t="e">
        <f>VLOOKUP(D6544,'ALL SITES DOWN'!D:D,1,0)</f>
        <v>#N/A</v>
      </c>
    </row>
    <row r="6545" spans="19:19" x14ac:dyDescent="0.3">
      <c r="S6545" s="60" t="e">
        <f>VLOOKUP(D6545,'ALL SITES DOWN'!D:D,1,0)</f>
        <v>#N/A</v>
      </c>
    </row>
    <row r="6546" spans="19:19" x14ac:dyDescent="0.3">
      <c r="S6546" s="60" t="e">
        <f>VLOOKUP(D6546,'ALL SITES DOWN'!D:D,1,0)</f>
        <v>#N/A</v>
      </c>
    </row>
    <row r="6547" spans="19:19" x14ac:dyDescent="0.3">
      <c r="S6547" s="60" t="e">
        <f>VLOOKUP(D6547,'ALL SITES DOWN'!D:D,1,0)</f>
        <v>#N/A</v>
      </c>
    </row>
    <row r="6548" spans="19:19" x14ac:dyDescent="0.3">
      <c r="S6548" s="60" t="e">
        <f>VLOOKUP(D6548,'ALL SITES DOWN'!D:D,1,0)</f>
        <v>#N/A</v>
      </c>
    </row>
    <row r="6549" spans="19:19" x14ac:dyDescent="0.3">
      <c r="S6549" s="60" t="e">
        <f>VLOOKUP(D6549,'ALL SITES DOWN'!D:D,1,0)</f>
        <v>#N/A</v>
      </c>
    </row>
    <row r="6550" spans="19:19" x14ac:dyDescent="0.3">
      <c r="S6550" s="60" t="e">
        <f>VLOOKUP(D6550,'ALL SITES DOWN'!D:D,1,0)</f>
        <v>#N/A</v>
      </c>
    </row>
    <row r="6551" spans="19:19" x14ac:dyDescent="0.3">
      <c r="S6551" s="60" t="e">
        <f>VLOOKUP(D6551,'ALL SITES DOWN'!D:D,1,0)</f>
        <v>#N/A</v>
      </c>
    </row>
    <row r="6552" spans="19:19" x14ac:dyDescent="0.3">
      <c r="S6552" s="60" t="e">
        <f>VLOOKUP(D6552,'ALL SITES DOWN'!D:D,1,0)</f>
        <v>#N/A</v>
      </c>
    </row>
    <row r="6553" spans="19:19" x14ac:dyDescent="0.3">
      <c r="S6553" s="60" t="e">
        <f>VLOOKUP(D6553,'ALL SITES DOWN'!D:D,1,0)</f>
        <v>#N/A</v>
      </c>
    </row>
    <row r="6554" spans="19:19" x14ac:dyDescent="0.3">
      <c r="S6554" s="60" t="e">
        <f>VLOOKUP(D6554,'ALL SITES DOWN'!D:D,1,0)</f>
        <v>#N/A</v>
      </c>
    </row>
    <row r="6555" spans="19:19" x14ac:dyDescent="0.3">
      <c r="S6555" s="60" t="e">
        <f>VLOOKUP(D6555,'ALL SITES DOWN'!D:D,1,0)</f>
        <v>#N/A</v>
      </c>
    </row>
    <row r="6556" spans="19:19" x14ac:dyDescent="0.3">
      <c r="S6556" s="60" t="e">
        <f>VLOOKUP(D6556,'ALL SITES DOWN'!D:D,1,0)</f>
        <v>#N/A</v>
      </c>
    </row>
    <row r="6557" spans="19:19" x14ac:dyDescent="0.3">
      <c r="S6557" s="60" t="e">
        <f>VLOOKUP(D6557,'ALL SITES DOWN'!D:D,1,0)</f>
        <v>#N/A</v>
      </c>
    </row>
    <row r="6558" spans="19:19" x14ac:dyDescent="0.3">
      <c r="S6558" s="60" t="e">
        <f>VLOOKUP(D6558,'ALL SITES DOWN'!D:D,1,0)</f>
        <v>#N/A</v>
      </c>
    </row>
    <row r="6559" spans="19:19" x14ac:dyDescent="0.3">
      <c r="S6559" s="60" t="e">
        <f>VLOOKUP(D6559,'ALL SITES DOWN'!D:D,1,0)</f>
        <v>#N/A</v>
      </c>
    </row>
    <row r="6560" spans="19:19" x14ac:dyDescent="0.3">
      <c r="S6560" s="60" t="e">
        <f>VLOOKUP(D6560,'ALL SITES DOWN'!D:D,1,0)</f>
        <v>#N/A</v>
      </c>
    </row>
    <row r="6561" spans="19:19" x14ac:dyDescent="0.3">
      <c r="S6561" s="60" t="e">
        <f>VLOOKUP(D6561,'ALL SITES DOWN'!D:D,1,0)</f>
        <v>#N/A</v>
      </c>
    </row>
    <row r="6562" spans="19:19" x14ac:dyDescent="0.3">
      <c r="S6562" s="60" t="e">
        <f>VLOOKUP(D6562,'ALL SITES DOWN'!D:D,1,0)</f>
        <v>#N/A</v>
      </c>
    </row>
    <row r="6563" spans="19:19" x14ac:dyDescent="0.3">
      <c r="S6563" s="60" t="e">
        <f>VLOOKUP(D6563,'ALL SITES DOWN'!D:D,1,0)</f>
        <v>#N/A</v>
      </c>
    </row>
    <row r="6564" spans="19:19" x14ac:dyDescent="0.3">
      <c r="S6564" s="60" t="e">
        <f>VLOOKUP(D6564,'ALL SITES DOWN'!D:D,1,0)</f>
        <v>#N/A</v>
      </c>
    </row>
    <row r="6565" spans="19:19" x14ac:dyDescent="0.3">
      <c r="S6565" s="60" t="e">
        <f>VLOOKUP(D6565,'ALL SITES DOWN'!D:D,1,0)</f>
        <v>#N/A</v>
      </c>
    </row>
    <row r="6566" spans="19:19" x14ac:dyDescent="0.3">
      <c r="S6566" s="60" t="e">
        <f>VLOOKUP(D6566,'ALL SITES DOWN'!D:D,1,0)</f>
        <v>#N/A</v>
      </c>
    </row>
    <row r="6567" spans="19:19" x14ac:dyDescent="0.3">
      <c r="S6567" s="60" t="e">
        <f>VLOOKUP(D6567,'ALL SITES DOWN'!D:D,1,0)</f>
        <v>#N/A</v>
      </c>
    </row>
    <row r="6568" spans="19:19" x14ac:dyDescent="0.3">
      <c r="S6568" s="60" t="e">
        <f>VLOOKUP(D6568,'ALL SITES DOWN'!D:D,1,0)</f>
        <v>#N/A</v>
      </c>
    </row>
    <row r="6569" spans="19:19" x14ac:dyDescent="0.3">
      <c r="S6569" s="60" t="e">
        <f>VLOOKUP(D6569,'ALL SITES DOWN'!D:D,1,0)</f>
        <v>#N/A</v>
      </c>
    </row>
    <row r="6570" spans="19:19" x14ac:dyDescent="0.3">
      <c r="S6570" s="60" t="e">
        <f>VLOOKUP(D6570,'ALL SITES DOWN'!D:D,1,0)</f>
        <v>#N/A</v>
      </c>
    </row>
    <row r="6571" spans="19:19" x14ac:dyDescent="0.3">
      <c r="S6571" s="60" t="e">
        <f>VLOOKUP(D6571,'ALL SITES DOWN'!D:D,1,0)</f>
        <v>#N/A</v>
      </c>
    </row>
    <row r="6572" spans="19:19" x14ac:dyDescent="0.3">
      <c r="S6572" s="60" t="e">
        <f>VLOOKUP(D6572,'ALL SITES DOWN'!D:D,1,0)</f>
        <v>#N/A</v>
      </c>
    </row>
    <row r="6573" spans="19:19" x14ac:dyDescent="0.3">
      <c r="S6573" s="60" t="e">
        <f>VLOOKUP(D6573,'ALL SITES DOWN'!D:D,1,0)</f>
        <v>#N/A</v>
      </c>
    </row>
    <row r="6574" spans="19:19" x14ac:dyDescent="0.3">
      <c r="S6574" s="60" t="e">
        <f>VLOOKUP(D6574,'ALL SITES DOWN'!D:D,1,0)</f>
        <v>#N/A</v>
      </c>
    </row>
    <row r="6575" spans="19:19" x14ac:dyDescent="0.3">
      <c r="S6575" s="60" t="e">
        <f>VLOOKUP(D6575,'ALL SITES DOWN'!D:D,1,0)</f>
        <v>#N/A</v>
      </c>
    </row>
    <row r="6576" spans="19:19" x14ac:dyDescent="0.3">
      <c r="S6576" s="60" t="e">
        <f>VLOOKUP(D6576,'ALL SITES DOWN'!D:D,1,0)</f>
        <v>#N/A</v>
      </c>
    </row>
    <row r="6577" spans="19:19" x14ac:dyDescent="0.3">
      <c r="S6577" s="60" t="e">
        <f>VLOOKUP(D6577,'ALL SITES DOWN'!D:D,1,0)</f>
        <v>#N/A</v>
      </c>
    </row>
    <row r="6578" spans="19:19" x14ac:dyDescent="0.3">
      <c r="S6578" s="60" t="e">
        <f>VLOOKUP(D6578,'ALL SITES DOWN'!D:D,1,0)</f>
        <v>#N/A</v>
      </c>
    </row>
    <row r="6579" spans="19:19" x14ac:dyDescent="0.3">
      <c r="S6579" s="60" t="e">
        <f>VLOOKUP(D6579,'ALL SITES DOWN'!D:D,1,0)</f>
        <v>#N/A</v>
      </c>
    </row>
    <row r="6580" spans="19:19" x14ac:dyDescent="0.3">
      <c r="S6580" s="60" t="e">
        <f>VLOOKUP(D6580,'ALL SITES DOWN'!D:D,1,0)</f>
        <v>#N/A</v>
      </c>
    </row>
    <row r="6581" spans="19:19" x14ac:dyDescent="0.3">
      <c r="S6581" s="60" t="e">
        <f>VLOOKUP(D6581,'ALL SITES DOWN'!D:D,1,0)</f>
        <v>#N/A</v>
      </c>
    </row>
    <row r="6582" spans="19:19" x14ac:dyDescent="0.3">
      <c r="S6582" s="60" t="e">
        <f>VLOOKUP(D6582,'ALL SITES DOWN'!D:D,1,0)</f>
        <v>#N/A</v>
      </c>
    </row>
    <row r="6583" spans="19:19" x14ac:dyDescent="0.3">
      <c r="S6583" s="60" t="e">
        <f>VLOOKUP(D6583,'ALL SITES DOWN'!D:D,1,0)</f>
        <v>#N/A</v>
      </c>
    </row>
    <row r="6584" spans="19:19" x14ac:dyDescent="0.3">
      <c r="S6584" s="60" t="e">
        <f>VLOOKUP(D6584,'ALL SITES DOWN'!D:D,1,0)</f>
        <v>#N/A</v>
      </c>
    </row>
    <row r="6585" spans="19:19" x14ac:dyDescent="0.3">
      <c r="S6585" s="60" t="e">
        <f>VLOOKUP(D6585,'ALL SITES DOWN'!D:D,1,0)</f>
        <v>#N/A</v>
      </c>
    </row>
    <row r="6586" spans="19:19" x14ac:dyDescent="0.3">
      <c r="S6586" s="60" t="e">
        <f>VLOOKUP(D6586,'ALL SITES DOWN'!D:D,1,0)</f>
        <v>#N/A</v>
      </c>
    </row>
    <row r="6587" spans="19:19" x14ac:dyDescent="0.3">
      <c r="S6587" s="60" t="e">
        <f>VLOOKUP(D6587,'ALL SITES DOWN'!D:D,1,0)</f>
        <v>#N/A</v>
      </c>
    </row>
    <row r="6588" spans="19:19" x14ac:dyDescent="0.3">
      <c r="S6588" s="60" t="e">
        <f>VLOOKUP(D6588,'ALL SITES DOWN'!D:D,1,0)</f>
        <v>#N/A</v>
      </c>
    </row>
    <row r="6589" spans="19:19" x14ac:dyDescent="0.3">
      <c r="S6589" s="60" t="e">
        <f>VLOOKUP(D6589,'ALL SITES DOWN'!D:D,1,0)</f>
        <v>#N/A</v>
      </c>
    </row>
    <row r="6590" spans="19:19" x14ac:dyDescent="0.3">
      <c r="S6590" s="60" t="e">
        <f>VLOOKUP(D6590,'ALL SITES DOWN'!D:D,1,0)</f>
        <v>#N/A</v>
      </c>
    </row>
    <row r="6591" spans="19:19" x14ac:dyDescent="0.3">
      <c r="S6591" s="60" t="e">
        <f>VLOOKUP(D6591,'ALL SITES DOWN'!D:D,1,0)</f>
        <v>#N/A</v>
      </c>
    </row>
    <row r="6592" spans="19:19" x14ac:dyDescent="0.3">
      <c r="S6592" s="60" t="e">
        <f>VLOOKUP(D6592,'ALL SITES DOWN'!D:D,1,0)</f>
        <v>#N/A</v>
      </c>
    </row>
    <row r="6593" spans="19:19" x14ac:dyDescent="0.3">
      <c r="S6593" s="60" t="e">
        <f>VLOOKUP(D6593,'ALL SITES DOWN'!D:D,1,0)</f>
        <v>#N/A</v>
      </c>
    </row>
    <row r="6594" spans="19:19" x14ac:dyDescent="0.3">
      <c r="S6594" s="60" t="e">
        <f>VLOOKUP(D6594,'ALL SITES DOWN'!D:D,1,0)</f>
        <v>#N/A</v>
      </c>
    </row>
    <row r="6595" spans="19:19" x14ac:dyDescent="0.3">
      <c r="S6595" s="60" t="e">
        <f>VLOOKUP(D6595,'ALL SITES DOWN'!D:D,1,0)</f>
        <v>#N/A</v>
      </c>
    </row>
    <row r="6596" spans="19:19" x14ac:dyDescent="0.3">
      <c r="S6596" s="60" t="e">
        <f>VLOOKUP(D6596,'ALL SITES DOWN'!D:D,1,0)</f>
        <v>#N/A</v>
      </c>
    </row>
    <row r="6597" spans="19:19" x14ac:dyDescent="0.3">
      <c r="S6597" s="60" t="e">
        <f>VLOOKUP(D6597,'ALL SITES DOWN'!D:D,1,0)</f>
        <v>#N/A</v>
      </c>
    </row>
    <row r="6598" spans="19:19" x14ac:dyDescent="0.3">
      <c r="S6598" s="60" t="e">
        <f>VLOOKUP(D6598,'ALL SITES DOWN'!D:D,1,0)</f>
        <v>#N/A</v>
      </c>
    </row>
    <row r="6599" spans="19:19" x14ac:dyDescent="0.3">
      <c r="S6599" s="60" t="e">
        <f>VLOOKUP(D6599,'ALL SITES DOWN'!D:D,1,0)</f>
        <v>#N/A</v>
      </c>
    </row>
    <row r="6600" spans="19:19" x14ac:dyDescent="0.3">
      <c r="S6600" s="60" t="e">
        <f>VLOOKUP(D6600,'ALL SITES DOWN'!D:D,1,0)</f>
        <v>#N/A</v>
      </c>
    </row>
    <row r="6601" spans="19:19" x14ac:dyDescent="0.3">
      <c r="S6601" s="60" t="e">
        <f>VLOOKUP(D6601,'ALL SITES DOWN'!D:D,1,0)</f>
        <v>#N/A</v>
      </c>
    </row>
    <row r="6602" spans="19:19" x14ac:dyDescent="0.3">
      <c r="S6602" s="60" t="e">
        <f>VLOOKUP(D6602,'ALL SITES DOWN'!D:D,1,0)</f>
        <v>#N/A</v>
      </c>
    </row>
    <row r="6603" spans="19:19" x14ac:dyDescent="0.3">
      <c r="S6603" s="60" t="e">
        <f>VLOOKUP(D6603,'ALL SITES DOWN'!D:D,1,0)</f>
        <v>#N/A</v>
      </c>
    </row>
    <row r="6604" spans="19:19" x14ac:dyDescent="0.3">
      <c r="S6604" s="60" t="e">
        <f>VLOOKUP(D6604,'ALL SITES DOWN'!D:D,1,0)</f>
        <v>#N/A</v>
      </c>
    </row>
    <row r="6605" spans="19:19" x14ac:dyDescent="0.3">
      <c r="S6605" s="60" t="e">
        <f>VLOOKUP(D6605,'ALL SITES DOWN'!D:D,1,0)</f>
        <v>#N/A</v>
      </c>
    </row>
    <row r="6606" spans="19:19" x14ac:dyDescent="0.3">
      <c r="S6606" s="60" t="e">
        <f>VLOOKUP(D6606,'ALL SITES DOWN'!D:D,1,0)</f>
        <v>#N/A</v>
      </c>
    </row>
    <row r="6607" spans="19:19" x14ac:dyDescent="0.3">
      <c r="S6607" s="60" t="e">
        <f>VLOOKUP(D6607,'ALL SITES DOWN'!D:D,1,0)</f>
        <v>#N/A</v>
      </c>
    </row>
    <row r="6608" spans="19:19" x14ac:dyDescent="0.3">
      <c r="S6608" s="60" t="e">
        <f>VLOOKUP(D6608,'ALL SITES DOWN'!D:D,1,0)</f>
        <v>#N/A</v>
      </c>
    </row>
    <row r="6609" spans="19:19" x14ac:dyDescent="0.3">
      <c r="S6609" s="60" t="e">
        <f>VLOOKUP(D6609,'ALL SITES DOWN'!D:D,1,0)</f>
        <v>#N/A</v>
      </c>
    </row>
    <row r="6610" spans="19:19" x14ac:dyDescent="0.3">
      <c r="S6610" s="60" t="e">
        <f>VLOOKUP(D6610,'ALL SITES DOWN'!D:D,1,0)</f>
        <v>#N/A</v>
      </c>
    </row>
    <row r="6611" spans="19:19" x14ac:dyDescent="0.3">
      <c r="S6611" s="60" t="e">
        <f>VLOOKUP(D6611,'ALL SITES DOWN'!D:D,1,0)</f>
        <v>#N/A</v>
      </c>
    </row>
    <row r="6612" spans="19:19" x14ac:dyDescent="0.3">
      <c r="S6612" s="60" t="e">
        <f>VLOOKUP(D6612,'ALL SITES DOWN'!D:D,1,0)</f>
        <v>#N/A</v>
      </c>
    </row>
    <row r="6613" spans="19:19" x14ac:dyDescent="0.3">
      <c r="S6613" s="60" t="e">
        <f>VLOOKUP(D6613,'ALL SITES DOWN'!D:D,1,0)</f>
        <v>#N/A</v>
      </c>
    </row>
    <row r="6614" spans="19:19" x14ac:dyDescent="0.3">
      <c r="S6614" s="60" t="e">
        <f>VLOOKUP(D6614,'ALL SITES DOWN'!D:D,1,0)</f>
        <v>#N/A</v>
      </c>
    </row>
    <row r="6615" spans="19:19" x14ac:dyDescent="0.3">
      <c r="S6615" s="60" t="e">
        <f>VLOOKUP(D6615,'ALL SITES DOWN'!D:D,1,0)</f>
        <v>#N/A</v>
      </c>
    </row>
    <row r="6616" spans="19:19" x14ac:dyDescent="0.3">
      <c r="S6616" s="60" t="e">
        <f>VLOOKUP(D6616,'ALL SITES DOWN'!D:D,1,0)</f>
        <v>#N/A</v>
      </c>
    </row>
    <row r="6617" spans="19:19" x14ac:dyDescent="0.3">
      <c r="S6617" s="60" t="e">
        <f>VLOOKUP(D6617,'ALL SITES DOWN'!D:D,1,0)</f>
        <v>#N/A</v>
      </c>
    </row>
    <row r="6618" spans="19:19" x14ac:dyDescent="0.3">
      <c r="S6618" s="60" t="e">
        <f>VLOOKUP(D6618,'ALL SITES DOWN'!D:D,1,0)</f>
        <v>#N/A</v>
      </c>
    </row>
    <row r="6619" spans="19:19" x14ac:dyDescent="0.3">
      <c r="S6619" s="60" t="e">
        <f>VLOOKUP(D6619,'ALL SITES DOWN'!D:D,1,0)</f>
        <v>#N/A</v>
      </c>
    </row>
    <row r="6620" spans="19:19" x14ac:dyDescent="0.3">
      <c r="S6620" s="60" t="e">
        <f>VLOOKUP(D6620,'ALL SITES DOWN'!D:D,1,0)</f>
        <v>#N/A</v>
      </c>
    </row>
    <row r="6621" spans="19:19" x14ac:dyDescent="0.3">
      <c r="S6621" s="60" t="e">
        <f>VLOOKUP(D6621,'ALL SITES DOWN'!D:D,1,0)</f>
        <v>#N/A</v>
      </c>
    </row>
    <row r="6622" spans="19:19" x14ac:dyDescent="0.3">
      <c r="S6622" s="60" t="e">
        <f>VLOOKUP(D6622,'ALL SITES DOWN'!D:D,1,0)</f>
        <v>#N/A</v>
      </c>
    </row>
    <row r="6623" spans="19:19" x14ac:dyDescent="0.3">
      <c r="S6623" s="60" t="e">
        <f>VLOOKUP(D6623,'ALL SITES DOWN'!D:D,1,0)</f>
        <v>#N/A</v>
      </c>
    </row>
    <row r="6624" spans="19:19" x14ac:dyDescent="0.3">
      <c r="S6624" s="60" t="e">
        <f>VLOOKUP(D6624,'ALL SITES DOWN'!D:D,1,0)</f>
        <v>#N/A</v>
      </c>
    </row>
    <row r="6625" spans="19:19" x14ac:dyDescent="0.3">
      <c r="S6625" s="60" t="e">
        <f>VLOOKUP(D6625,'ALL SITES DOWN'!D:D,1,0)</f>
        <v>#N/A</v>
      </c>
    </row>
    <row r="6626" spans="19:19" x14ac:dyDescent="0.3">
      <c r="S6626" s="60" t="e">
        <f>VLOOKUP(D6626,'ALL SITES DOWN'!D:D,1,0)</f>
        <v>#N/A</v>
      </c>
    </row>
    <row r="6627" spans="19:19" x14ac:dyDescent="0.3">
      <c r="S6627" s="60" t="e">
        <f>VLOOKUP(D6627,'ALL SITES DOWN'!D:D,1,0)</f>
        <v>#N/A</v>
      </c>
    </row>
    <row r="6628" spans="19:19" x14ac:dyDescent="0.3">
      <c r="S6628" s="60" t="e">
        <f>VLOOKUP(D6628,'ALL SITES DOWN'!D:D,1,0)</f>
        <v>#N/A</v>
      </c>
    </row>
    <row r="6629" spans="19:19" x14ac:dyDescent="0.3">
      <c r="S6629" s="60" t="e">
        <f>VLOOKUP(D6629,'ALL SITES DOWN'!D:D,1,0)</f>
        <v>#N/A</v>
      </c>
    </row>
    <row r="6630" spans="19:19" x14ac:dyDescent="0.3">
      <c r="S6630" s="60" t="e">
        <f>VLOOKUP(D6630,'ALL SITES DOWN'!D:D,1,0)</f>
        <v>#N/A</v>
      </c>
    </row>
    <row r="6631" spans="19:19" x14ac:dyDescent="0.3">
      <c r="S6631" s="60" t="e">
        <f>VLOOKUP(D6631,'ALL SITES DOWN'!D:D,1,0)</f>
        <v>#N/A</v>
      </c>
    </row>
    <row r="6632" spans="19:19" x14ac:dyDescent="0.3">
      <c r="S6632" s="60" t="e">
        <f>VLOOKUP(D6632,'ALL SITES DOWN'!D:D,1,0)</f>
        <v>#N/A</v>
      </c>
    </row>
    <row r="6633" spans="19:19" x14ac:dyDescent="0.3">
      <c r="S6633" s="60" t="e">
        <f>VLOOKUP(D6633,'ALL SITES DOWN'!D:D,1,0)</f>
        <v>#N/A</v>
      </c>
    </row>
    <row r="6634" spans="19:19" x14ac:dyDescent="0.3">
      <c r="S6634" s="60" t="e">
        <f>VLOOKUP(D6634,'ALL SITES DOWN'!D:D,1,0)</f>
        <v>#N/A</v>
      </c>
    </row>
    <row r="6635" spans="19:19" x14ac:dyDescent="0.3">
      <c r="S6635" s="60" t="e">
        <f>VLOOKUP(D6635,'ALL SITES DOWN'!D:D,1,0)</f>
        <v>#N/A</v>
      </c>
    </row>
    <row r="6636" spans="19:19" x14ac:dyDescent="0.3">
      <c r="S6636" s="60" t="e">
        <f>VLOOKUP(D6636,'ALL SITES DOWN'!D:D,1,0)</f>
        <v>#N/A</v>
      </c>
    </row>
    <row r="6637" spans="19:19" x14ac:dyDescent="0.3">
      <c r="S6637" s="60" t="e">
        <f>VLOOKUP(D6637,'ALL SITES DOWN'!D:D,1,0)</f>
        <v>#N/A</v>
      </c>
    </row>
    <row r="6638" spans="19:19" x14ac:dyDescent="0.3">
      <c r="S6638" s="60" t="e">
        <f>VLOOKUP(D6638,'ALL SITES DOWN'!D:D,1,0)</f>
        <v>#N/A</v>
      </c>
    </row>
    <row r="6639" spans="19:19" x14ac:dyDescent="0.3">
      <c r="S6639" s="60" t="e">
        <f>VLOOKUP(D6639,'ALL SITES DOWN'!D:D,1,0)</f>
        <v>#N/A</v>
      </c>
    </row>
    <row r="6640" spans="19:19" x14ac:dyDescent="0.3">
      <c r="S6640" s="60" t="e">
        <f>VLOOKUP(D6640,'ALL SITES DOWN'!D:D,1,0)</f>
        <v>#N/A</v>
      </c>
    </row>
    <row r="6641" spans="19:19" x14ac:dyDescent="0.3">
      <c r="S6641" s="60" t="e">
        <f>VLOOKUP(D6641,'ALL SITES DOWN'!D:D,1,0)</f>
        <v>#N/A</v>
      </c>
    </row>
    <row r="6642" spans="19:19" x14ac:dyDescent="0.3">
      <c r="S6642" s="60" t="e">
        <f>VLOOKUP(D6642,'ALL SITES DOWN'!D:D,1,0)</f>
        <v>#N/A</v>
      </c>
    </row>
    <row r="6643" spans="19:19" x14ac:dyDescent="0.3">
      <c r="S6643" s="60" t="e">
        <f>VLOOKUP(D6643,'ALL SITES DOWN'!D:D,1,0)</f>
        <v>#N/A</v>
      </c>
    </row>
    <row r="6644" spans="19:19" x14ac:dyDescent="0.3">
      <c r="S6644" s="60" t="e">
        <f>VLOOKUP(D6644,'ALL SITES DOWN'!D:D,1,0)</f>
        <v>#N/A</v>
      </c>
    </row>
    <row r="6645" spans="19:19" x14ac:dyDescent="0.3">
      <c r="S6645" s="60" t="e">
        <f>VLOOKUP(D6645,'ALL SITES DOWN'!D:D,1,0)</f>
        <v>#N/A</v>
      </c>
    </row>
    <row r="6646" spans="19:19" x14ac:dyDescent="0.3">
      <c r="S6646" s="60" t="e">
        <f>VLOOKUP(D6646,'ALL SITES DOWN'!D:D,1,0)</f>
        <v>#N/A</v>
      </c>
    </row>
    <row r="6647" spans="19:19" x14ac:dyDescent="0.3">
      <c r="S6647" s="60" t="e">
        <f>VLOOKUP(D6647,'ALL SITES DOWN'!D:D,1,0)</f>
        <v>#N/A</v>
      </c>
    </row>
    <row r="6648" spans="19:19" x14ac:dyDescent="0.3">
      <c r="S6648" s="60" t="e">
        <f>VLOOKUP(D6648,'ALL SITES DOWN'!D:D,1,0)</f>
        <v>#N/A</v>
      </c>
    </row>
    <row r="6649" spans="19:19" x14ac:dyDescent="0.3">
      <c r="S6649" s="60" t="e">
        <f>VLOOKUP(D6649,'ALL SITES DOWN'!D:D,1,0)</f>
        <v>#N/A</v>
      </c>
    </row>
    <row r="6650" spans="19:19" x14ac:dyDescent="0.3">
      <c r="S6650" s="60" t="e">
        <f>VLOOKUP(D6650,'ALL SITES DOWN'!D:D,1,0)</f>
        <v>#N/A</v>
      </c>
    </row>
    <row r="6651" spans="19:19" x14ac:dyDescent="0.3">
      <c r="S6651" s="60" t="e">
        <f>VLOOKUP(D6651,'ALL SITES DOWN'!D:D,1,0)</f>
        <v>#N/A</v>
      </c>
    </row>
    <row r="6652" spans="19:19" x14ac:dyDescent="0.3">
      <c r="S6652" s="60" t="e">
        <f>VLOOKUP(D6652,'ALL SITES DOWN'!D:D,1,0)</f>
        <v>#N/A</v>
      </c>
    </row>
    <row r="6653" spans="19:19" x14ac:dyDescent="0.3">
      <c r="S6653" s="60" t="e">
        <f>VLOOKUP(D6653,'ALL SITES DOWN'!D:D,1,0)</f>
        <v>#N/A</v>
      </c>
    </row>
    <row r="6654" spans="19:19" x14ac:dyDescent="0.3">
      <c r="S6654" s="60" t="e">
        <f>VLOOKUP(D6654,'ALL SITES DOWN'!D:D,1,0)</f>
        <v>#N/A</v>
      </c>
    </row>
    <row r="6655" spans="19:19" x14ac:dyDescent="0.3">
      <c r="S6655" s="60" t="e">
        <f>VLOOKUP(D6655,'ALL SITES DOWN'!D:D,1,0)</f>
        <v>#N/A</v>
      </c>
    </row>
    <row r="6656" spans="19:19" x14ac:dyDescent="0.3">
      <c r="S6656" s="60" t="e">
        <f>VLOOKUP(D6656,'ALL SITES DOWN'!D:D,1,0)</f>
        <v>#N/A</v>
      </c>
    </row>
    <row r="6657" spans="19:19" x14ac:dyDescent="0.3">
      <c r="S6657" s="60" t="e">
        <f>VLOOKUP(D6657,'ALL SITES DOWN'!D:D,1,0)</f>
        <v>#N/A</v>
      </c>
    </row>
    <row r="6658" spans="19:19" x14ac:dyDescent="0.3">
      <c r="S6658" s="60" t="e">
        <f>VLOOKUP(D6658,'ALL SITES DOWN'!D:D,1,0)</f>
        <v>#N/A</v>
      </c>
    </row>
    <row r="6659" spans="19:19" x14ac:dyDescent="0.3">
      <c r="S6659" s="60" t="e">
        <f>VLOOKUP(D6659,'ALL SITES DOWN'!D:D,1,0)</f>
        <v>#N/A</v>
      </c>
    </row>
    <row r="6660" spans="19:19" x14ac:dyDescent="0.3">
      <c r="S6660" s="60" t="e">
        <f>VLOOKUP(D6660,'ALL SITES DOWN'!D:D,1,0)</f>
        <v>#N/A</v>
      </c>
    </row>
    <row r="6661" spans="19:19" x14ac:dyDescent="0.3">
      <c r="S6661" s="60" t="e">
        <f>VLOOKUP(D6661,'ALL SITES DOWN'!D:D,1,0)</f>
        <v>#N/A</v>
      </c>
    </row>
    <row r="6662" spans="19:19" x14ac:dyDescent="0.3">
      <c r="S6662" s="60" t="e">
        <f>VLOOKUP(D6662,'ALL SITES DOWN'!D:D,1,0)</f>
        <v>#N/A</v>
      </c>
    </row>
    <row r="6663" spans="19:19" x14ac:dyDescent="0.3">
      <c r="S6663" s="60" t="e">
        <f>VLOOKUP(D6663,'ALL SITES DOWN'!D:D,1,0)</f>
        <v>#N/A</v>
      </c>
    </row>
    <row r="6664" spans="19:19" x14ac:dyDescent="0.3">
      <c r="S6664" s="60" t="e">
        <f>VLOOKUP(D6664,'ALL SITES DOWN'!D:D,1,0)</f>
        <v>#N/A</v>
      </c>
    </row>
    <row r="6665" spans="19:19" x14ac:dyDescent="0.3">
      <c r="S6665" s="60" t="e">
        <f>VLOOKUP(D6665,'ALL SITES DOWN'!D:D,1,0)</f>
        <v>#N/A</v>
      </c>
    </row>
    <row r="6666" spans="19:19" x14ac:dyDescent="0.3">
      <c r="S6666" s="60" t="e">
        <f>VLOOKUP(D6666,'ALL SITES DOWN'!D:D,1,0)</f>
        <v>#N/A</v>
      </c>
    </row>
    <row r="6667" spans="19:19" x14ac:dyDescent="0.3">
      <c r="S6667" s="60" t="e">
        <f>VLOOKUP(D6667,'ALL SITES DOWN'!D:D,1,0)</f>
        <v>#N/A</v>
      </c>
    </row>
    <row r="6668" spans="19:19" x14ac:dyDescent="0.3">
      <c r="S6668" s="60" t="e">
        <f>VLOOKUP(D6668,'ALL SITES DOWN'!D:D,1,0)</f>
        <v>#N/A</v>
      </c>
    </row>
    <row r="6669" spans="19:19" x14ac:dyDescent="0.3">
      <c r="S6669" s="60" t="e">
        <f>VLOOKUP(D6669,'ALL SITES DOWN'!D:D,1,0)</f>
        <v>#N/A</v>
      </c>
    </row>
    <row r="6670" spans="19:19" x14ac:dyDescent="0.3">
      <c r="S6670" s="60" t="e">
        <f>VLOOKUP(D6670,'ALL SITES DOWN'!D:D,1,0)</f>
        <v>#N/A</v>
      </c>
    </row>
    <row r="6671" spans="19:19" x14ac:dyDescent="0.3">
      <c r="S6671" s="60" t="e">
        <f>VLOOKUP(D6671,'ALL SITES DOWN'!D:D,1,0)</f>
        <v>#N/A</v>
      </c>
    </row>
    <row r="6672" spans="19:19" x14ac:dyDescent="0.3">
      <c r="S6672" s="60" t="e">
        <f>VLOOKUP(D6672,'ALL SITES DOWN'!D:D,1,0)</f>
        <v>#N/A</v>
      </c>
    </row>
    <row r="6673" spans="19:19" x14ac:dyDescent="0.3">
      <c r="S6673" s="60" t="e">
        <f>VLOOKUP(D6673,'ALL SITES DOWN'!D:D,1,0)</f>
        <v>#N/A</v>
      </c>
    </row>
    <row r="6674" spans="19:19" x14ac:dyDescent="0.3">
      <c r="S6674" s="60" t="e">
        <f>VLOOKUP(D6674,'ALL SITES DOWN'!D:D,1,0)</f>
        <v>#N/A</v>
      </c>
    </row>
    <row r="6675" spans="19:19" x14ac:dyDescent="0.3">
      <c r="S6675" s="60" t="e">
        <f>VLOOKUP(D6675,'ALL SITES DOWN'!D:D,1,0)</f>
        <v>#N/A</v>
      </c>
    </row>
    <row r="6676" spans="19:19" x14ac:dyDescent="0.3">
      <c r="S6676" s="60" t="e">
        <f>VLOOKUP(D6676,'ALL SITES DOWN'!D:D,1,0)</f>
        <v>#N/A</v>
      </c>
    </row>
    <row r="6677" spans="19:19" x14ac:dyDescent="0.3">
      <c r="S6677" s="60" t="e">
        <f>VLOOKUP(D6677,'ALL SITES DOWN'!D:D,1,0)</f>
        <v>#N/A</v>
      </c>
    </row>
    <row r="6678" spans="19:19" x14ac:dyDescent="0.3">
      <c r="S6678" s="60" t="e">
        <f>VLOOKUP(D6678,'ALL SITES DOWN'!D:D,1,0)</f>
        <v>#N/A</v>
      </c>
    </row>
    <row r="6679" spans="19:19" x14ac:dyDescent="0.3">
      <c r="S6679" s="60" t="e">
        <f>VLOOKUP(D6679,'ALL SITES DOWN'!D:D,1,0)</f>
        <v>#N/A</v>
      </c>
    </row>
    <row r="6680" spans="19:19" x14ac:dyDescent="0.3">
      <c r="S6680" s="60" t="e">
        <f>VLOOKUP(D6680,'ALL SITES DOWN'!D:D,1,0)</f>
        <v>#N/A</v>
      </c>
    </row>
    <row r="6681" spans="19:19" x14ac:dyDescent="0.3">
      <c r="S6681" s="60" t="e">
        <f>VLOOKUP(D6681,'ALL SITES DOWN'!D:D,1,0)</f>
        <v>#N/A</v>
      </c>
    </row>
    <row r="6682" spans="19:19" x14ac:dyDescent="0.3">
      <c r="S6682" s="60" t="e">
        <f>VLOOKUP(D6682,'ALL SITES DOWN'!D:D,1,0)</f>
        <v>#N/A</v>
      </c>
    </row>
    <row r="6683" spans="19:19" x14ac:dyDescent="0.3">
      <c r="S6683" s="60" t="e">
        <f>VLOOKUP(D6683,'ALL SITES DOWN'!D:D,1,0)</f>
        <v>#N/A</v>
      </c>
    </row>
    <row r="6684" spans="19:19" x14ac:dyDescent="0.3">
      <c r="S6684" s="60" t="e">
        <f>VLOOKUP(D6684,'ALL SITES DOWN'!D:D,1,0)</f>
        <v>#N/A</v>
      </c>
    </row>
    <row r="6685" spans="19:19" x14ac:dyDescent="0.3">
      <c r="S6685" s="60" t="e">
        <f>VLOOKUP(D6685,'ALL SITES DOWN'!D:D,1,0)</f>
        <v>#N/A</v>
      </c>
    </row>
    <row r="6686" spans="19:19" x14ac:dyDescent="0.3">
      <c r="S6686" s="60" t="e">
        <f>VLOOKUP(D6686,'ALL SITES DOWN'!D:D,1,0)</f>
        <v>#N/A</v>
      </c>
    </row>
    <row r="6687" spans="19:19" x14ac:dyDescent="0.3">
      <c r="S6687" s="60" t="e">
        <f>VLOOKUP(D6687,'ALL SITES DOWN'!D:D,1,0)</f>
        <v>#N/A</v>
      </c>
    </row>
    <row r="6688" spans="19:19" x14ac:dyDescent="0.3">
      <c r="S6688" s="60" t="e">
        <f>VLOOKUP(D6688,'ALL SITES DOWN'!D:D,1,0)</f>
        <v>#N/A</v>
      </c>
    </row>
    <row r="6689" spans="19:19" x14ac:dyDescent="0.3">
      <c r="S6689" s="60" t="e">
        <f>VLOOKUP(D6689,'ALL SITES DOWN'!D:D,1,0)</f>
        <v>#N/A</v>
      </c>
    </row>
    <row r="6690" spans="19:19" x14ac:dyDescent="0.3">
      <c r="S6690" s="60" t="e">
        <f>VLOOKUP(D6690,'ALL SITES DOWN'!D:D,1,0)</f>
        <v>#N/A</v>
      </c>
    </row>
    <row r="6691" spans="19:19" x14ac:dyDescent="0.3">
      <c r="S6691" s="60" t="e">
        <f>VLOOKUP(D6691,'ALL SITES DOWN'!D:D,1,0)</f>
        <v>#N/A</v>
      </c>
    </row>
    <row r="6692" spans="19:19" x14ac:dyDescent="0.3">
      <c r="S6692" s="60" t="e">
        <f>VLOOKUP(D6692,'ALL SITES DOWN'!D:D,1,0)</f>
        <v>#N/A</v>
      </c>
    </row>
    <row r="6693" spans="19:19" x14ac:dyDescent="0.3">
      <c r="S6693" s="60" t="e">
        <f>VLOOKUP(D6693,'ALL SITES DOWN'!D:D,1,0)</f>
        <v>#N/A</v>
      </c>
    </row>
    <row r="6694" spans="19:19" x14ac:dyDescent="0.3">
      <c r="S6694" s="60" t="e">
        <f>VLOOKUP(D6694,'ALL SITES DOWN'!D:D,1,0)</f>
        <v>#N/A</v>
      </c>
    </row>
    <row r="6695" spans="19:19" x14ac:dyDescent="0.3">
      <c r="S6695" s="60" t="e">
        <f>VLOOKUP(D6695,'ALL SITES DOWN'!D:D,1,0)</f>
        <v>#N/A</v>
      </c>
    </row>
    <row r="6696" spans="19:19" x14ac:dyDescent="0.3">
      <c r="S6696" s="60" t="e">
        <f>VLOOKUP(D6696,'ALL SITES DOWN'!D:D,1,0)</f>
        <v>#N/A</v>
      </c>
    </row>
    <row r="6697" spans="19:19" x14ac:dyDescent="0.3">
      <c r="S6697" s="60" t="e">
        <f>VLOOKUP(D6697,'ALL SITES DOWN'!D:D,1,0)</f>
        <v>#N/A</v>
      </c>
    </row>
    <row r="6698" spans="19:19" x14ac:dyDescent="0.3">
      <c r="S6698" s="60" t="e">
        <f>VLOOKUP(D6698,'ALL SITES DOWN'!D:D,1,0)</f>
        <v>#N/A</v>
      </c>
    </row>
    <row r="6699" spans="19:19" x14ac:dyDescent="0.3">
      <c r="S6699" s="60" t="e">
        <f>VLOOKUP(D6699,'ALL SITES DOWN'!D:D,1,0)</f>
        <v>#N/A</v>
      </c>
    </row>
    <row r="6700" spans="19:19" x14ac:dyDescent="0.3">
      <c r="S6700" s="60" t="e">
        <f>VLOOKUP(D6700,'ALL SITES DOWN'!D:D,1,0)</f>
        <v>#N/A</v>
      </c>
    </row>
    <row r="6701" spans="19:19" x14ac:dyDescent="0.3">
      <c r="S6701" s="60" t="e">
        <f>VLOOKUP(D6701,'ALL SITES DOWN'!D:D,1,0)</f>
        <v>#N/A</v>
      </c>
    </row>
    <row r="6702" spans="19:19" x14ac:dyDescent="0.3">
      <c r="S6702" s="60" t="e">
        <f>VLOOKUP(D6702,'ALL SITES DOWN'!D:D,1,0)</f>
        <v>#N/A</v>
      </c>
    </row>
    <row r="6703" spans="19:19" x14ac:dyDescent="0.3">
      <c r="S6703" s="60" t="e">
        <f>VLOOKUP(D6703,'ALL SITES DOWN'!D:D,1,0)</f>
        <v>#N/A</v>
      </c>
    </row>
    <row r="6704" spans="19:19" x14ac:dyDescent="0.3">
      <c r="S6704" s="60" t="e">
        <f>VLOOKUP(D6704,'ALL SITES DOWN'!D:D,1,0)</f>
        <v>#N/A</v>
      </c>
    </row>
    <row r="6705" spans="19:19" x14ac:dyDescent="0.3">
      <c r="S6705" s="60" t="e">
        <f>VLOOKUP(D6705,'ALL SITES DOWN'!D:D,1,0)</f>
        <v>#N/A</v>
      </c>
    </row>
    <row r="6706" spans="19:19" x14ac:dyDescent="0.3">
      <c r="S6706" s="60" t="e">
        <f>VLOOKUP(D6706,'ALL SITES DOWN'!D:D,1,0)</f>
        <v>#N/A</v>
      </c>
    </row>
    <row r="6707" spans="19:19" x14ac:dyDescent="0.3">
      <c r="S6707" s="60" t="e">
        <f>VLOOKUP(D6707,'ALL SITES DOWN'!D:D,1,0)</f>
        <v>#N/A</v>
      </c>
    </row>
    <row r="6708" spans="19:19" x14ac:dyDescent="0.3">
      <c r="S6708" s="60" t="e">
        <f>VLOOKUP(D6708,'ALL SITES DOWN'!D:D,1,0)</f>
        <v>#N/A</v>
      </c>
    </row>
    <row r="6709" spans="19:19" x14ac:dyDescent="0.3">
      <c r="S6709" s="60" t="e">
        <f>VLOOKUP(D6709,'ALL SITES DOWN'!D:D,1,0)</f>
        <v>#N/A</v>
      </c>
    </row>
    <row r="6710" spans="19:19" x14ac:dyDescent="0.3">
      <c r="S6710" s="60" t="e">
        <f>VLOOKUP(D6710,'ALL SITES DOWN'!D:D,1,0)</f>
        <v>#N/A</v>
      </c>
    </row>
    <row r="6711" spans="19:19" x14ac:dyDescent="0.3">
      <c r="S6711" s="60" t="e">
        <f>VLOOKUP(D6711,'ALL SITES DOWN'!D:D,1,0)</f>
        <v>#N/A</v>
      </c>
    </row>
    <row r="6712" spans="19:19" x14ac:dyDescent="0.3">
      <c r="S6712" s="60" t="e">
        <f>VLOOKUP(D6712,'ALL SITES DOWN'!D:D,1,0)</f>
        <v>#N/A</v>
      </c>
    </row>
    <row r="6713" spans="19:19" x14ac:dyDescent="0.3">
      <c r="S6713" s="60" t="e">
        <f>VLOOKUP(D6713,'ALL SITES DOWN'!D:D,1,0)</f>
        <v>#N/A</v>
      </c>
    </row>
    <row r="6714" spans="19:19" x14ac:dyDescent="0.3">
      <c r="S6714" s="60" t="e">
        <f>VLOOKUP(D6714,'ALL SITES DOWN'!D:D,1,0)</f>
        <v>#N/A</v>
      </c>
    </row>
    <row r="6715" spans="19:19" x14ac:dyDescent="0.3">
      <c r="S6715" s="60" t="e">
        <f>VLOOKUP(D6715,'ALL SITES DOWN'!D:D,1,0)</f>
        <v>#N/A</v>
      </c>
    </row>
    <row r="6716" spans="19:19" x14ac:dyDescent="0.3">
      <c r="S6716" s="60" t="e">
        <f>VLOOKUP(D6716,'ALL SITES DOWN'!D:D,1,0)</f>
        <v>#N/A</v>
      </c>
    </row>
    <row r="6717" spans="19:19" x14ac:dyDescent="0.3">
      <c r="S6717" s="60" t="e">
        <f>VLOOKUP(D6717,'ALL SITES DOWN'!D:D,1,0)</f>
        <v>#N/A</v>
      </c>
    </row>
    <row r="6718" spans="19:19" x14ac:dyDescent="0.3">
      <c r="S6718" s="60" t="e">
        <f>VLOOKUP(D6718,'ALL SITES DOWN'!D:D,1,0)</f>
        <v>#N/A</v>
      </c>
    </row>
    <row r="6719" spans="19:19" x14ac:dyDescent="0.3">
      <c r="S6719" s="60" t="e">
        <f>VLOOKUP(D6719,'ALL SITES DOWN'!D:D,1,0)</f>
        <v>#N/A</v>
      </c>
    </row>
    <row r="6720" spans="19:19" x14ac:dyDescent="0.3">
      <c r="S6720" s="60" t="e">
        <f>VLOOKUP(D6720,'ALL SITES DOWN'!D:D,1,0)</f>
        <v>#N/A</v>
      </c>
    </row>
    <row r="6721" spans="19:19" x14ac:dyDescent="0.3">
      <c r="S6721" s="60" t="e">
        <f>VLOOKUP(D6721,'ALL SITES DOWN'!D:D,1,0)</f>
        <v>#N/A</v>
      </c>
    </row>
    <row r="6722" spans="19:19" x14ac:dyDescent="0.3">
      <c r="S6722" s="60" t="e">
        <f>VLOOKUP(D6722,'ALL SITES DOWN'!D:D,1,0)</f>
        <v>#N/A</v>
      </c>
    </row>
    <row r="6723" spans="19:19" x14ac:dyDescent="0.3">
      <c r="S6723" s="60" t="e">
        <f>VLOOKUP(D6723,'ALL SITES DOWN'!D:D,1,0)</f>
        <v>#N/A</v>
      </c>
    </row>
    <row r="6724" spans="19:19" x14ac:dyDescent="0.3">
      <c r="S6724" s="60" t="e">
        <f>VLOOKUP(D6724,'ALL SITES DOWN'!D:D,1,0)</f>
        <v>#N/A</v>
      </c>
    </row>
    <row r="6725" spans="19:19" x14ac:dyDescent="0.3">
      <c r="S6725" s="60" t="e">
        <f>VLOOKUP(D6725,'ALL SITES DOWN'!D:D,1,0)</f>
        <v>#N/A</v>
      </c>
    </row>
    <row r="6726" spans="19:19" x14ac:dyDescent="0.3">
      <c r="S6726" s="60" t="e">
        <f>VLOOKUP(D6726,'ALL SITES DOWN'!D:D,1,0)</f>
        <v>#N/A</v>
      </c>
    </row>
    <row r="6727" spans="19:19" x14ac:dyDescent="0.3">
      <c r="S6727" s="60" t="e">
        <f>VLOOKUP(D6727,'ALL SITES DOWN'!D:D,1,0)</f>
        <v>#N/A</v>
      </c>
    </row>
    <row r="6728" spans="19:19" x14ac:dyDescent="0.3">
      <c r="S6728" s="60" t="e">
        <f>VLOOKUP(D6728,'ALL SITES DOWN'!D:D,1,0)</f>
        <v>#N/A</v>
      </c>
    </row>
    <row r="6729" spans="19:19" x14ac:dyDescent="0.3">
      <c r="S6729" s="60" t="e">
        <f>VLOOKUP(D6729,'ALL SITES DOWN'!D:D,1,0)</f>
        <v>#N/A</v>
      </c>
    </row>
    <row r="6730" spans="19:19" x14ac:dyDescent="0.3">
      <c r="S6730" s="60" t="e">
        <f>VLOOKUP(D6730,'ALL SITES DOWN'!D:D,1,0)</f>
        <v>#N/A</v>
      </c>
    </row>
    <row r="6731" spans="19:19" x14ac:dyDescent="0.3">
      <c r="S6731" s="60" t="e">
        <f>VLOOKUP(D6731,'ALL SITES DOWN'!D:D,1,0)</f>
        <v>#N/A</v>
      </c>
    </row>
    <row r="6732" spans="19:19" x14ac:dyDescent="0.3">
      <c r="S6732" s="60" t="e">
        <f>VLOOKUP(D6732,'ALL SITES DOWN'!D:D,1,0)</f>
        <v>#N/A</v>
      </c>
    </row>
    <row r="6733" spans="19:19" x14ac:dyDescent="0.3">
      <c r="S6733" s="60" t="e">
        <f>VLOOKUP(D6733,'ALL SITES DOWN'!D:D,1,0)</f>
        <v>#N/A</v>
      </c>
    </row>
    <row r="6734" spans="19:19" x14ac:dyDescent="0.3">
      <c r="S6734" s="60" t="e">
        <f>VLOOKUP(D6734,'ALL SITES DOWN'!D:D,1,0)</f>
        <v>#N/A</v>
      </c>
    </row>
    <row r="6735" spans="19:19" x14ac:dyDescent="0.3">
      <c r="S6735" s="60" t="e">
        <f>VLOOKUP(D6735,'ALL SITES DOWN'!D:D,1,0)</f>
        <v>#N/A</v>
      </c>
    </row>
    <row r="6736" spans="19:19" x14ac:dyDescent="0.3">
      <c r="S6736" s="60" t="e">
        <f>VLOOKUP(D6736,'ALL SITES DOWN'!D:D,1,0)</f>
        <v>#N/A</v>
      </c>
    </row>
    <row r="6737" spans="19:19" x14ac:dyDescent="0.3">
      <c r="S6737" s="60" t="e">
        <f>VLOOKUP(D6737,'ALL SITES DOWN'!D:D,1,0)</f>
        <v>#N/A</v>
      </c>
    </row>
    <row r="6738" spans="19:19" x14ac:dyDescent="0.3">
      <c r="S6738" s="60" t="e">
        <f>VLOOKUP(D6738,'ALL SITES DOWN'!D:D,1,0)</f>
        <v>#N/A</v>
      </c>
    </row>
    <row r="6739" spans="19:19" x14ac:dyDescent="0.3">
      <c r="S6739" s="60" t="e">
        <f>VLOOKUP(D6739,'ALL SITES DOWN'!D:D,1,0)</f>
        <v>#N/A</v>
      </c>
    </row>
    <row r="6740" spans="19:19" x14ac:dyDescent="0.3">
      <c r="S6740" s="60" t="e">
        <f>VLOOKUP(D6740,'ALL SITES DOWN'!D:D,1,0)</f>
        <v>#N/A</v>
      </c>
    </row>
    <row r="6741" spans="19:19" x14ac:dyDescent="0.3">
      <c r="S6741" s="60" t="e">
        <f>VLOOKUP(D6741,'ALL SITES DOWN'!D:D,1,0)</f>
        <v>#N/A</v>
      </c>
    </row>
    <row r="6742" spans="19:19" x14ac:dyDescent="0.3">
      <c r="S6742" s="60" t="e">
        <f>VLOOKUP(D6742,'ALL SITES DOWN'!D:D,1,0)</f>
        <v>#N/A</v>
      </c>
    </row>
    <row r="6743" spans="19:19" x14ac:dyDescent="0.3">
      <c r="S6743" s="60" t="e">
        <f>VLOOKUP(D6743,'ALL SITES DOWN'!D:D,1,0)</f>
        <v>#N/A</v>
      </c>
    </row>
    <row r="6744" spans="19:19" x14ac:dyDescent="0.3">
      <c r="S6744" s="60" t="e">
        <f>VLOOKUP(D6744,'ALL SITES DOWN'!D:D,1,0)</f>
        <v>#N/A</v>
      </c>
    </row>
    <row r="6745" spans="19:19" x14ac:dyDescent="0.3">
      <c r="S6745" s="60" t="e">
        <f>VLOOKUP(D6745,'ALL SITES DOWN'!D:D,1,0)</f>
        <v>#N/A</v>
      </c>
    </row>
    <row r="6746" spans="19:19" x14ac:dyDescent="0.3">
      <c r="S6746" s="60" t="e">
        <f>VLOOKUP(D6746,'ALL SITES DOWN'!D:D,1,0)</f>
        <v>#N/A</v>
      </c>
    </row>
    <row r="6747" spans="19:19" x14ac:dyDescent="0.3">
      <c r="S6747" s="60" t="e">
        <f>VLOOKUP(D6747,'ALL SITES DOWN'!D:D,1,0)</f>
        <v>#N/A</v>
      </c>
    </row>
    <row r="6748" spans="19:19" x14ac:dyDescent="0.3">
      <c r="S6748" s="60" t="e">
        <f>VLOOKUP(D6748,'ALL SITES DOWN'!D:D,1,0)</f>
        <v>#N/A</v>
      </c>
    </row>
    <row r="6749" spans="19:19" x14ac:dyDescent="0.3">
      <c r="S6749" s="60" t="e">
        <f>VLOOKUP(D6749,'ALL SITES DOWN'!D:D,1,0)</f>
        <v>#N/A</v>
      </c>
    </row>
    <row r="6750" spans="19:19" x14ac:dyDescent="0.3">
      <c r="S6750" s="60" t="e">
        <f>VLOOKUP(D6750,'ALL SITES DOWN'!D:D,1,0)</f>
        <v>#N/A</v>
      </c>
    </row>
    <row r="6751" spans="19:19" x14ac:dyDescent="0.3">
      <c r="S6751" s="60" t="e">
        <f>VLOOKUP(D6751,'ALL SITES DOWN'!D:D,1,0)</f>
        <v>#N/A</v>
      </c>
    </row>
    <row r="6752" spans="19:19" x14ac:dyDescent="0.3">
      <c r="S6752" s="60" t="e">
        <f>VLOOKUP(D6752,'ALL SITES DOWN'!D:D,1,0)</f>
        <v>#N/A</v>
      </c>
    </row>
    <row r="6753" spans="19:19" x14ac:dyDescent="0.3">
      <c r="S6753" s="60" t="e">
        <f>VLOOKUP(D6753,'ALL SITES DOWN'!D:D,1,0)</f>
        <v>#N/A</v>
      </c>
    </row>
    <row r="6754" spans="19:19" x14ac:dyDescent="0.3">
      <c r="S6754" s="60" t="e">
        <f>VLOOKUP(D6754,'ALL SITES DOWN'!D:D,1,0)</f>
        <v>#N/A</v>
      </c>
    </row>
    <row r="6755" spans="19:19" x14ac:dyDescent="0.3">
      <c r="S6755" s="60" t="e">
        <f>VLOOKUP(D6755,'ALL SITES DOWN'!D:D,1,0)</f>
        <v>#N/A</v>
      </c>
    </row>
    <row r="6756" spans="19:19" x14ac:dyDescent="0.3">
      <c r="S6756" s="60" t="e">
        <f>VLOOKUP(D6756,'ALL SITES DOWN'!D:D,1,0)</f>
        <v>#N/A</v>
      </c>
    </row>
    <row r="6757" spans="19:19" x14ac:dyDescent="0.3">
      <c r="S6757" s="60" t="e">
        <f>VLOOKUP(D6757,'ALL SITES DOWN'!D:D,1,0)</f>
        <v>#N/A</v>
      </c>
    </row>
    <row r="6758" spans="19:19" x14ac:dyDescent="0.3">
      <c r="S6758" s="60" t="e">
        <f>VLOOKUP(D6758,'ALL SITES DOWN'!D:D,1,0)</f>
        <v>#N/A</v>
      </c>
    </row>
    <row r="6759" spans="19:19" x14ac:dyDescent="0.3">
      <c r="S6759" s="60" t="e">
        <f>VLOOKUP(D6759,'ALL SITES DOWN'!D:D,1,0)</f>
        <v>#N/A</v>
      </c>
    </row>
    <row r="6760" spans="19:19" x14ac:dyDescent="0.3">
      <c r="S6760" s="60" t="e">
        <f>VLOOKUP(D6760,'ALL SITES DOWN'!D:D,1,0)</f>
        <v>#N/A</v>
      </c>
    </row>
    <row r="6761" spans="19:19" x14ac:dyDescent="0.3">
      <c r="S6761" s="60" t="e">
        <f>VLOOKUP(D6761,'ALL SITES DOWN'!D:D,1,0)</f>
        <v>#N/A</v>
      </c>
    </row>
    <row r="6762" spans="19:19" x14ac:dyDescent="0.3">
      <c r="S6762" s="60" t="e">
        <f>VLOOKUP(D6762,'ALL SITES DOWN'!D:D,1,0)</f>
        <v>#N/A</v>
      </c>
    </row>
    <row r="6763" spans="19:19" x14ac:dyDescent="0.3">
      <c r="S6763" s="60" t="e">
        <f>VLOOKUP(D6763,'ALL SITES DOWN'!D:D,1,0)</f>
        <v>#N/A</v>
      </c>
    </row>
    <row r="6764" spans="19:19" x14ac:dyDescent="0.3">
      <c r="S6764" s="60" t="e">
        <f>VLOOKUP(D6764,'ALL SITES DOWN'!D:D,1,0)</f>
        <v>#N/A</v>
      </c>
    </row>
    <row r="6765" spans="19:19" x14ac:dyDescent="0.3">
      <c r="S6765" s="60" t="e">
        <f>VLOOKUP(D6765,'ALL SITES DOWN'!D:D,1,0)</f>
        <v>#N/A</v>
      </c>
    </row>
    <row r="6766" spans="19:19" x14ac:dyDescent="0.3">
      <c r="S6766" s="60" t="e">
        <f>VLOOKUP(D6766,'ALL SITES DOWN'!D:D,1,0)</f>
        <v>#N/A</v>
      </c>
    </row>
    <row r="6767" spans="19:19" x14ac:dyDescent="0.3">
      <c r="S6767" s="60" t="e">
        <f>VLOOKUP(D6767,'ALL SITES DOWN'!D:D,1,0)</f>
        <v>#N/A</v>
      </c>
    </row>
    <row r="6768" spans="19:19" x14ac:dyDescent="0.3">
      <c r="S6768" s="60" t="e">
        <f>VLOOKUP(D6768,'ALL SITES DOWN'!D:D,1,0)</f>
        <v>#N/A</v>
      </c>
    </row>
    <row r="6769" spans="19:19" x14ac:dyDescent="0.3">
      <c r="S6769" s="60" t="e">
        <f>VLOOKUP(D6769,'ALL SITES DOWN'!D:D,1,0)</f>
        <v>#N/A</v>
      </c>
    </row>
    <row r="6770" spans="19:19" x14ac:dyDescent="0.3">
      <c r="S6770" s="60" t="e">
        <f>VLOOKUP(D6770,'ALL SITES DOWN'!D:D,1,0)</f>
        <v>#N/A</v>
      </c>
    </row>
    <row r="6771" spans="19:19" x14ac:dyDescent="0.3">
      <c r="S6771" s="60" t="e">
        <f>VLOOKUP(D6771,'ALL SITES DOWN'!D:D,1,0)</f>
        <v>#N/A</v>
      </c>
    </row>
    <row r="6772" spans="19:19" x14ac:dyDescent="0.3">
      <c r="S6772" s="60" t="e">
        <f>VLOOKUP(D6772,'ALL SITES DOWN'!D:D,1,0)</f>
        <v>#N/A</v>
      </c>
    </row>
    <row r="6773" spans="19:19" x14ac:dyDescent="0.3">
      <c r="S6773" s="60" t="e">
        <f>VLOOKUP(D6773,'ALL SITES DOWN'!D:D,1,0)</f>
        <v>#N/A</v>
      </c>
    </row>
    <row r="6774" spans="19:19" x14ac:dyDescent="0.3">
      <c r="S6774" s="60" t="e">
        <f>VLOOKUP(D6774,'ALL SITES DOWN'!D:D,1,0)</f>
        <v>#N/A</v>
      </c>
    </row>
    <row r="6775" spans="19:19" x14ac:dyDescent="0.3">
      <c r="S6775" s="60" t="e">
        <f>VLOOKUP(D6775,'ALL SITES DOWN'!D:D,1,0)</f>
        <v>#N/A</v>
      </c>
    </row>
    <row r="6776" spans="19:19" x14ac:dyDescent="0.3">
      <c r="S6776" s="60" t="e">
        <f>VLOOKUP(D6776,'ALL SITES DOWN'!D:D,1,0)</f>
        <v>#N/A</v>
      </c>
    </row>
    <row r="6777" spans="19:19" x14ac:dyDescent="0.3">
      <c r="S6777" s="60" t="e">
        <f>VLOOKUP(D6777,'ALL SITES DOWN'!D:D,1,0)</f>
        <v>#N/A</v>
      </c>
    </row>
    <row r="6778" spans="19:19" x14ac:dyDescent="0.3">
      <c r="S6778" s="60" t="e">
        <f>VLOOKUP(D6778,'ALL SITES DOWN'!D:D,1,0)</f>
        <v>#N/A</v>
      </c>
    </row>
    <row r="6779" spans="19:19" x14ac:dyDescent="0.3">
      <c r="S6779" s="60" t="e">
        <f>VLOOKUP(D6779,'ALL SITES DOWN'!D:D,1,0)</f>
        <v>#N/A</v>
      </c>
    </row>
    <row r="6780" spans="19:19" x14ac:dyDescent="0.3">
      <c r="S6780" s="60" t="e">
        <f>VLOOKUP(D6780,'ALL SITES DOWN'!D:D,1,0)</f>
        <v>#N/A</v>
      </c>
    </row>
    <row r="6781" spans="19:19" x14ac:dyDescent="0.3">
      <c r="S6781" s="60" t="e">
        <f>VLOOKUP(D6781,'ALL SITES DOWN'!D:D,1,0)</f>
        <v>#N/A</v>
      </c>
    </row>
    <row r="6782" spans="19:19" x14ac:dyDescent="0.3">
      <c r="S6782" s="60" t="e">
        <f>VLOOKUP(D6782,'ALL SITES DOWN'!D:D,1,0)</f>
        <v>#N/A</v>
      </c>
    </row>
    <row r="6783" spans="19:19" x14ac:dyDescent="0.3">
      <c r="S6783" s="60" t="e">
        <f>VLOOKUP(D6783,'ALL SITES DOWN'!D:D,1,0)</f>
        <v>#N/A</v>
      </c>
    </row>
    <row r="6784" spans="19:19" x14ac:dyDescent="0.3">
      <c r="S6784" s="60" t="e">
        <f>VLOOKUP(D6784,'ALL SITES DOWN'!D:D,1,0)</f>
        <v>#N/A</v>
      </c>
    </row>
    <row r="6785" spans="19:19" x14ac:dyDescent="0.3">
      <c r="S6785" s="60" t="e">
        <f>VLOOKUP(D6785,'ALL SITES DOWN'!D:D,1,0)</f>
        <v>#N/A</v>
      </c>
    </row>
    <row r="6786" spans="19:19" x14ac:dyDescent="0.3">
      <c r="S6786" s="60" t="e">
        <f>VLOOKUP(D6786,'ALL SITES DOWN'!D:D,1,0)</f>
        <v>#N/A</v>
      </c>
    </row>
    <row r="6787" spans="19:19" x14ac:dyDescent="0.3">
      <c r="S6787" s="60" t="e">
        <f>VLOOKUP(D6787,'ALL SITES DOWN'!D:D,1,0)</f>
        <v>#N/A</v>
      </c>
    </row>
    <row r="6788" spans="19:19" x14ac:dyDescent="0.3">
      <c r="S6788" s="60" t="e">
        <f>VLOOKUP(D6788,'ALL SITES DOWN'!D:D,1,0)</f>
        <v>#N/A</v>
      </c>
    </row>
    <row r="6789" spans="19:19" x14ac:dyDescent="0.3">
      <c r="S6789" s="60" t="e">
        <f>VLOOKUP(D6789,'ALL SITES DOWN'!D:D,1,0)</f>
        <v>#N/A</v>
      </c>
    </row>
    <row r="6790" spans="19:19" x14ac:dyDescent="0.3">
      <c r="S6790" s="60" t="e">
        <f>VLOOKUP(D6790,'ALL SITES DOWN'!D:D,1,0)</f>
        <v>#N/A</v>
      </c>
    </row>
    <row r="6791" spans="19:19" x14ac:dyDescent="0.3">
      <c r="S6791" s="60" t="e">
        <f>VLOOKUP(D6791,'ALL SITES DOWN'!D:D,1,0)</f>
        <v>#N/A</v>
      </c>
    </row>
    <row r="6792" spans="19:19" x14ac:dyDescent="0.3">
      <c r="S6792" s="60" t="e">
        <f>VLOOKUP(D6792,'ALL SITES DOWN'!D:D,1,0)</f>
        <v>#N/A</v>
      </c>
    </row>
    <row r="6793" spans="19:19" x14ac:dyDescent="0.3">
      <c r="S6793" s="60" t="e">
        <f>VLOOKUP(D6793,'ALL SITES DOWN'!D:D,1,0)</f>
        <v>#N/A</v>
      </c>
    </row>
    <row r="6794" spans="19:19" x14ac:dyDescent="0.3">
      <c r="S6794" s="60" t="e">
        <f>VLOOKUP(D6794,'ALL SITES DOWN'!D:D,1,0)</f>
        <v>#N/A</v>
      </c>
    </row>
    <row r="6795" spans="19:19" x14ac:dyDescent="0.3">
      <c r="S6795" s="60" t="e">
        <f>VLOOKUP(D6795,'ALL SITES DOWN'!D:D,1,0)</f>
        <v>#N/A</v>
      </c>
    </row>
    <row r="6796" spans="19:19" x14ac:dyDescent="0.3">
      <c r="S6796" s="60" t="e">
        <f>VLOOKUP(D6796,'ALL SITES DOWN'!D:D,1,0)</f>
        <v>#N/A</v>
      </c>
    </row>
    <row r="6797" spans="19:19" x14ac:dyDescent="0.3">
      <c r="S6797" s="60" t="e">
        <f>VLOOKUP(D6797,'ALL SITES DOWN'!D:D,1,0)</f>
        <v>#N/A</v>
      </c>
    </row>
    <row r="6798" spans="19:19" x14ac:dyDescent="0.3">
      <c r="S6798" s="60" t="e">
        <f>VLOOKUP(D6798,'ALL SITES DOWN'!D:D,1,0)</f>
        <v>#N/A</v>
      </c>
    </row>
    <row r="6799" spans="19:19" x14ac:dyDescent="0.3">
      <c r="S6799" s="60" t="e">
        <f>VLOOKUP(D6799,'ALL SITES DOWN'!D:D,1,0)</f>
        <v>#N/A</v>
      </c>
    </row>
    <row r="6800" spans="19:19" x14ac:dyDescent="0.3">
      <c r="S6800" s="60" t="e">
        <f>VLOOKUP(D6800,'ALL SITES DOWN'!D:D,1,0)</f>
        <v>#N/A</v>
      </c>
    </row>
    <row r="6801" spans="19:19" x14ac:dyDescent="0.3">
      <c r="S6801" s="60" t="e">
        <f>VLOOKUP(D6801,'ALL SITES DOWN'!D:D,1,0)</f>
        <v>#N/A</v>
      </c>
    </row>
    <row r="6802" spans="19:19" x14ac:dyDescent="0.3">
      <c r="S6802" s="60" t="e">
        <f>VLOOKUP(D6802,'ALL SITES DOWN'!D:D,1,0)</f>
        <v>#N/A</v>
      </c>
    </row>
    <row r="6803" spans="19:19" x14ac:dyDescent="0.3">
      <c r="S6803" s="60" t="e">
        <f>VLOOKUP(D6803,'ALL SITES DOWN'!D:D,1,0)</f>
        <v>#N/A</v>
      </c>
    </row>
    <row r="6804" spans="19:19" x14ac:dyDescent="0.3">
      <c r="S6804" s="60" t="e">
        <f>VLOOKUP(D6804,'ALL SITES DOWN'!D:D,1,0)</f>
        <v>#N/A</v>
      </c>
    </row>
    <row r="6805" spans="19:19" x14ac:dyDescent="0.3">
      <c r="S6805" s="60" t="e">
        <f>VLOOKUP(D6805,'ALL SITES DOWN'!D:D,1,0)</f>
        <v>#N/A</v>
      </c>
    </row>
    <row r="6806" spans="19:19" x14ac:dyDescent="0.3">
      <c r="S6806" s="60" t="e">
        <f>VLOOKUP(D6806,'ALL SITES DOWN'!D:D,1,0)</f>
        <v>#N/A</v>
      </c>
    </row>
    <row r="6807" spans="19:19" x14ac:dyDescent="0.3">
      <c r="S6807" s="60" t="e">
        <f>VLOOKUP(D6807,'ALL SITES DOWN'!D:D,1,0)</f>
        <v>#N/A</v>
      </c>
    </row>
    <row r="6808" spans="19:19" x14ac:dyDescent="0.3">
      <c r="S6808" s="60" t="e">
        <f>VLOOKUP(D6808,'ALL SITES DOWN'!D:D,1,0)</f>
        <v>#N/A</v>
      </c>
    </row>
    <row r="6809" spans="19:19" x14ac:dyDescent="0.3">
      <c r="S6809" s="60" t="e">
        <f>VLOOKUP(D6809,'ALL SITES DOWN'!D:D,1,0)</f>
        <v>#N/A</v>
      </c>
    </row>
    <row r="6810" spans="19:19" x14ac:dyDescent="0.3">
      <c r="S6810" s="60" t="e">
        <f>VLOOKUP(D6810,'ALL SITES DOWN'!D:D,1,0)</f>
        <v>#N/A</v>
      </c>
    </row>
    <row r="6811" spans="19:19" x14ac:dyDescent="0.3">
      <c r="S6811" s="60" t="e">
        <f>VLOOKUP(D6811,'ALL SITES DOWN'!D:D,1,0)</f>
        <v>#N/A</v>
      </c>
    </row>
    <row r="6812" spans="19:19" x14ac:dyDescent="0.3">
      <c r="S6812" s="60" t="e">
        <f>VLOOKUP(D6812,'ALL SITES DOWN'!D:D,1,0)</f>
        <v>#N/A</v>
      </c>
    </row>
    <row r="6813" spans="19:19" x14ac:dyDescent="0.3">
      <c r="S6813" s="60" t="e">
        <f>VLOOKUP(D6813,'ALL SITES DOWN'!D:D,1,0)</f>
        <v>#N/A</v>
      </c>
    </row>
    <row r="6814" spans="19:19" x14ac:dyDescent="0.3">
      <c r="S6814" s="60" t="e">
        <f>VLOOKUP(D6814,'ALL SITES DOWN'!D:D,1,0)</f>
        <v>#N/A</v>
      </c>
    </row>
    <row r="6815" spans="19:19" x14ac:dyDescent="0.3">
      <c r="S6815" s="60" t="e">
        <f>VLOOKUP(D6815,'ALL SITES DOWN'!D:D,1,0)</f>
        <v>#N/A</v>
      </c>
    </row>
    <row r="6816" spans="19:19" x14ac:dyDescent="0.3">
      <c r="S6816" s="60" t="e">
        <f>VLOOKUP(D6816,'ALL SITES DOWN'!D:D,1,0)</f>
        <v>#N/A</v>
      </c>
    </row>
    <row r="6817" spans="19:19" x14ac:dyDescent="0.3">
      <c r="S6817" s="60" t="e">
        <f>VLOOKUP(D6817,'ALL SITES DOWN'!D:D,1,0)</f>
        <v>#N/A</v>
      </c>
    </row>
    <row r="6818" spans="19:19" x14ac:dyDescent="0.3">
      <c r="S6818" s="60" t="e">
        <f>VLOOKUP(D6818,'ALL SITES DOWN'!D:D,1,0)</f>
        <v>#N/A</v>
      </c>
    </row>
    <row r="6819" spans="19:19" x14ac:dyDescent="0.3">
      <c r="S6819" s="60" t="e">
        <f>VLOOKUP(D6819,'ALL SITES DOWN'!D:D,1,0)</f>
        <v>#N/A</v>
      </c>
    </row>
    <row r="6820" spans="19:19" x14ac:dyDescent="0.3">
      <c r="S6820" s="60" t="e">
        <f>VLOOKUP(D6820,'ALL SITES DOWN'!D:D,1,0)</f>
        <v>#N/A</v>
      </c>
    </row>
    <row r="6821" spans="19:19" x14ac:dyDescent="0.3">
      <c r="S6821" s="60" t="e">
        <f>VLOOKUP(D6821,'ALL SITES DOWN'!D:D,1,0)</f>
        <v>#N/A</v>
      </c>
    </row>
    <row r="6822" spans="19:19" x14ac:dyDescent="0.3">
      <c r="S6822" s="60" t="e">
        <f>VLOOKUP(D6822,'ALL SITES DOWN'!D:D,1,0)</f>
        <v>#N/A</v>
      </c>
    </row>
    <row r="6823" spans="19:19" x14ac:dyDescent="0.3">
      <c r="S6823" s="60" t="e">
        <f>VLOOKUP(D6823,'ALL SITES DOWN'!D:D,1,0)</f>
        <v>#N/A</v>
      </c>
    </row>
    <row r="6824" spans="19:19" x14ac:dyDescent="0.3">
      <c r="S6824" s="60" t="e">
        <f>VLOOKUP(D6824,'ALL SITES DOWN'!D:D,1,0)</f>
        <v>#N/A</v>
      </c>
    </row>
    <row r="6825" spans="19:19" x14ac:dyDescent="0.3">
      <c r="S6825" s="60" t="e">
        <f>VLOOKUP(D6825,'ALL SITES DOWN'!D:D,1,0)</f>
        <v>#N/A</v>
      </c>
    </row>
    <row r="6826" spans="19:19" x14ac:dyDescent="0.3">
      <c r="S6826" s="60" t="e">
        <f>VLOOKUP(D6826,'ALL SITES DOWN'!D:D,1,0)</f>
        <v>#N/A</v>
      </c>
    </row>
    <row r="6827" spans="19:19" x14ac:dyDescent="0.3">
      <c r="S6827" s="60" t="e">
        <f>VLOOKUP(D6827,'ALL SITES DOWN'!D:D,1,0)</f>
        <v>#N/A</v>
      </c>
    </row>
    <row r="6828" spans="19:19" x14ac:dyDescent="0.3">
      <c r="S6828" s="60" t="e">
        <f>VLOOKUP(D6828,'ALL SITES DOWN'!D:D,1,0)</f>
        <v>#N/A</v>
      </c>
    </row>
    <row r="6829" spans="19:19" x14ac:dyDescent="0.3">
      <c r="S6829" s="60" t="e">
        <f>VLOOKUP(D6829,'ALL SITES DOWN'!D:D,1,0)</f>
        <v>#N/A</v>
      </c>
    </row>
    <row r="6830" spans="19:19" x14ac:dyDescent="0.3">
      <c r="S6830" s="60" t="e">
        <f>VLOOKUP(D6830,'ALL SITES DOWN'!D:D,1,0)</f>
        <v>#N/A</v>
      </c>
    </row>
    <row r="6831" spans="19:19" x14ac:dyDescent="0.3">
      <c r="S6831" s="60" t="e">
        <f>VLOOKUP(D6831,'ALL SITES DOWN'!D:D,1,0)</f>
        <v>#N/A</v>
      </c>
    </row>
    <row r="6832" spans="19:19" x14ac:dyDescent="0.3">
      <c r="S6832" s="60" t="e">
        <f>VLOOKUP(D6832,'ALL SITES DOWN'!D:D,1,0)</f>
        <v>#N/A</v>
      </c>
    </row>
    <row r="6833" spans="19:19" x14ac:dyDescent="0.3">
      <c r="S6833" s="60" t="e">
        <f>VLOOKUP(D6833,'ALL SITES DOWN'!D:D,1,0)</f>
        <v>#N/A</v>
      </c>
    </row>
    <row r="6834" spans="19:19" x14ac:dyDescent="0.3">
      <c r="S6834" s="60" t="e">
        <f>VLOOKUP(D6834,'ALL SITES DOWN'!D:D,1,0)</f>
        <v>#N/A</v>
      </c>
    </row>
    <row r="6835" spans="19:19" x14ac:dyDescent="0.3">
      <c r="S6835" s="60" t="e">
        <f>VLOOKUP(D6835,'ALL SITES DOWN'!D:D,1,0)</f>
        <v>#N/A</v>
      </c>
    </row>
    <row r="6836" spans="19:19" x14ac:dyDescent="0.3">
      <c r="S6836" s="60" t="e">
        <f>VLOOKUP(D6836,'ALL SITES DOWN'!D:D,1,0)</f>
        <v>#N/A</v>
      </c>
    </row>
    <row r="6837" spans="19:19" x14ac:dyDescent="0.3">
      <c r="S6837" s="60" t="e">
        <f>VLOOKUP(D6837,'ALL SITES DOWN'!D:D,1,0)</f>
        <v>#N/A</v>
      </c>
    </row>
    <row r="6838" spans="19:19" x14ac:dyDescent="0.3">
      <c r="S6838" s="60" t="e">
        <f>VLOOKUP(D6838,'ALL SITES DOWN'!D:D,1,0)</f>
        <v>#N/A</v>
      </c>
    </row>
    <row r="6839" spans="19:19" x14ac:dyDescent="0.3">
      <c r="S6839" s="60" t="e">
        <f>VLOOKUP(D6839,'ALL SITES DOWN'!D:D,1,0)</f>
        <v>#N/A</v>
      </c>
    </row>
    <row r="6840" spans="19:19" x14ac:dyDescent="0.3">
      <c r="S6840" s="60" t="e">
        <f>VLOOKUP(D6840,'ALL SITES DOWN'!D:D,1,0)</f>
        <v>#N/A</v>
      </c>
    </row>
    <row r="6841" spans="19:19" x14ac:dyDescent="0.3">
      <c r="S6841" s="60" t="e">
        <f>VLOOKUP(D6841,'ALL SITES DOWN'!D:D,1,0)</f>
        <v>#N/A</v>
      </c>
    </row>
    <row r="6842" spans="19:19" x14ac:dyDescent="0.3">
      <c r="S6842" s="60" t="e">
        <f>VLOOKUP(D6842,'ALL SITES DOWN'!D:D,1,0)</f>
        <v>#N/A</v>
      </c>
    </row>
    <row r="6843" spans="19:19" x14ac:dyDescent="0.3">
      <c r="S6843" s="60" t="e">
        <f>VLOOKUP(D6843,'ALL SITES DOWN'!D:D,1,0)</f>
        <v>#N/A</v>
      </c>
    </row>
    <row r="6844" spans="19:19" x14ac:dyDescent="0.3">
      <c r="S6844" s="60" t="e">
        <f>VLOOKUP(D6844,'ALL SITES DOWN'!D:D,1,0)</f>
        <v>#N/A</v>
      </c>
    </row>
    <row r="6845" spans="19:19" x14ac:dyDescent="0.3">
      <c r="S6845" s="60" t="e">
        <f>VLOOKUP(D6845,'ALL SITES DOWN'!D:D,1,0)</f>
        <v>#N/A</v>
      </c>
    </row>
    <row r="6846" spans="19:19" x14ac:dyDescent="0.3">
      <c r="S6846" s="60" t="e">
        <f>VLOOKUP(D6846,'ALL SITES DOWN'!D:D,1,0)</f>
        <v>#N/A</v>
      </c>
    </row>
    <row r="6847" spans="19:19" x14ac:dyDescent="0.3">
      <c r="S6847" s="60" t="e">
        <f>VLOOKUP(D6847,'ALL SITES DOWN'!D:D,1,0)</f>
        <v>#N/A</v>
      </c>
    </row>
    <row r="6848" spans="19:19" x14ac:dyDescent="0.3">
      <c r="S6848" s="60" t="e">
        <f>VLOOKUP(D6848,'ALL SITES DOWN'!D:D,1,0)</f>
        <v>#N/A</v>
      </c>
    </row>
    <row r="6849" spans="19:19" x14ac:dyDescent="0.3">
      <c r="S6849" s="60" t="e">
        <f>VLOOKUP(D6849,'ALL SITES DOWN'!D:D,1,0)</f>
        <v>#N/A</v>
      </c>
    </row>
    <row r="6850" spans="19:19" x14ac:dyDescent="0.3">
      <c r="S6850" s="60" t="e">
        <f>VLOOKUP(D6850,'ALL SITES DOWN'!D:D,1,0)</f>
        <v>#N/A</v>
      </c>
    </row>
    <row r="6851" spans="19:19" x14ac:dyDescent="0.3">
      <c r="S6851" s="60" t="e">
        <f>VLOOKUP(D6851,'ALL SITES DOWN'!D:D,1,0)</f>
        <v>#N/A</v>
      </c>
    </row>
    <row r="6852" spans="19:19" x14ac:dyDescent="0.3">
      <c r="S6852" s="60" t="e">
        <f>VLOOKUP(D6852,'ALL SITES DOWN'!D:D,1,0)</f>
        <v>#N/A</v>
      </c>
    </row>
    <row r="6853" spans="19:19" x14ac:dyDescent="0.3">
      <c r="S6853" s="60" t="e">
        <f>VLOOKUP(D6853,'ALL SITES DOWN'!D:D,1,0)</f>
        <v>#N/A</v>
      </c>
    </row>
    <row r="6854" spans="19:19" x14ac:dyDescent="0.3">
      <c r="S6854" s="60" t="e">
        <f>VLOOKUP(D6854,'ALL SITES DOWN'!D:D,1,0)</f>
        <v>#N/A</v>
      </c>
    </row>
    <row r="6855" spans="19:19" x14ac:dyDescent="0.3">
      <c r="S6855" s="60" t="e">
        <f>VLOOKUP(D6855,'ALL SITES DOWN'!D:D,1,0)</f>
        <v>#N/A</v>
      </c>
    </row>
    <row r="6856" spans="19:19" x14ac:dyDescent="0.3">
      <c r="S6856" s="60" t="e">
        <f>VLOOKUP(D6856,'ALL SITES DOWN'!D:D,1,0)</f>
        <v>#N/A</v>
      </c>
    </row>
    <row r="6857" spans="19:19" x14ac:dyDescent="0.3">
      <c r="S6857" s="60" t="e">
        <f>VLOOKUP(D6857,'ALL SITES DOWN'!D:D,1,0)</f>
        <v>#N/A</v>
      </c>
    </row>
    <row r="6858" spans="19:19" x14ac:dyDescent="0.3">
      <c r="S6858" s="60" t="e">
        <f>VLOOKUP(D6858,'ALL SITES DOWN'!D:D,1,0)</f>
        <v>#N/A</v>
      </c>
    </row>
    <row r="6859" spans="19:19" x14ac:dyDescent="0.3">
      <c r="S6859" s="60" t="e">
        <f>VLOOKUP(D6859,'ALL SITES DOWN'!D:D,1,0)</f>
        <v>#N/A</v>
      </c>
    </row>
    <row r="6860" spans="19:19" x14ac:dyDescent="0.3">
      <c r="S6860" s="60" t="e">
        <f>VLOOKUP(D6860,'ALL SITES DOWN'!D:D,1,0)</f>
        <v>#N/A</v>
      </c>
    </row>
    <row r="6861" spans="19:19" x14ac:dyDescent="0.3">
      <c r="S6861" s="60" t="e">
        <f>VLOOKUP(D6861,'ALL SITES DOWN'!D:D,1,0)</f>
        <v>#N/A</v>
      </c>
    </row>
    <row r="6862" spans="19:19" x14ac:dyDescent="0.3">
      <c r="S6862" s="60" t="e">
        <f>VLOOKUP(D6862,'ALL SITES DOWN'!D:D,1,0)</f>
        <v>#N/A</v>
      </c>
    </row>
    <row r="6863" spans="19:19" x14ac:dyDescent="0.3">
      <c r="S6863" s="60" t="e">
        <f>VLOOKUP(D6863,'ALL SITES DOWN'!D:D,1,0)</f>
        <v>#N/A</v>
      </c>
    </row>
    <row r="6864" spans="19:19" x14ac:dyDescent="0.3">
      <c r="S6864" s="60" t="e">
        <f>VLOOKUP(D6864,'ALL SITES DOWN'!D:D,1,0)</f>
        <v>#N/A</v>
      </c>
    </row>
    <row r="6865" spans="19:19" x14ac:dyDescent="0.3">
      <c r="S6865" s="60" t="e">
        <f>VLOOKUP(D6865,'ALL SITES DOWN'!D:D,1,0)</f>
        <v>#N/A</v>
      </c>
    </row>
    <row r="6866" spans="19:19" x14ac:dyDescent="0.3">
      <c r="S6866" s="60" t="e">
        <f>VLOOKUP(D6866,'ALL SITES DOWN'!D:D,1,0)</f>
        <v>#N/A</v>
      </c>
    </row>
    <row r="6867" spans="19:19" x14ac:dyDescent="0.3">
      <c r="S6867" s="60" t="e">
        <f>VLOOKUP(D6867,'ALL SITES DOWN'!D:D,1,0)</f>
        <v>#N/A</v>
      </c>
    </row>
    <row r="6868" spans="19:19" x14ac:dyDescent="0.3">
      <c r="S6868" s="60" t="e">
        <f>VLOOKUP(D6868,'ALL SITES DOWN'!D:D,1,0)</f>
        <v>#N/A</v>
      </c>
    </row>
    <row r="6869" spans="19:19" x14ac:dyDescent="0.3">
      <c r="S6869" s="60" t="e">
        <f>VLOOKUP(D6869,'ALL SITES DOWN'!D:D,1,0)</f>
        <v>#N/A</v>
      </c>
    </row>
    <row r="6870" spans="19:19" x14ac:dyDescent="0.3">
      <c r="S6870" s="60" t="e">
        <f>VLOOKUP(D6870,'ALL SITES DOWN'!D:D,1,0)</f>
        <v>#N/A</v>
      </c>
    </row>
    <row r="6871" spans="19:19" x14ac:dyDescent="0.3">
      <c r="S6871" s="60" t="e">
        <f>VLOOKUP(D6871,'ALL SITES DOWN'!D:D,1,0)</f>
        <v>#N/A</v>
      </c>
    </row>
    <row r="6872" spans="19:19" x14ac:dyDescent="0.3">
      <c r="S6872" s="60" t="e">
        <f>VLOOKUP(D6872,'ALL SITES DOWN'!D:D,1,0)</f>
        <v>#N/A</v>
      </c>
    </row>
    <row r="6873" spans="19:19" x14ac:dyDescent="0.3">
      <c r="S6873" s="60" t="e">
        <f>VLOOKUP(D6873,'ALL SITES DOWN'!D:D,1,0)</f>
        <v>#N/A</v>
      </c>
    </row>
    <row r="6874" spans="19:19" x14ac:dyDescent="0.3">
      <c r="S6874" s="60" t="e">
        <f>VLOOKUP(D6874,'ALL SITES DOWN'!D:D,1,0)</f>
        <v>#N/A</v>
      </c>
    </row>
    <row r="6875" spans="19:19" x14ac:dyDescent="0.3">
      <c r="S6875" s="60" t="e">
        <f>VLOOKUP(D6875,'ALL SITES DOWN'!D:D,1,0)</f>
        <v>#N/A</v>
      </c>
    </row>
    <row r="6876" spans="19:19" x14ac:dyDescent="0.3">
      <c r="S6876" s="60" t="e">
        <f>VLOOKUP(D6876,'ALL SITES DOWN'!D:D,1,0)</f>
        <v>#N/A</v>
      </c>
    </row>
    <row r="6877" spans="19:19" x14ac:dyDescent="0.3">
      <c r="S6877" s="60" t="e">
        <f>VLOOKUP(D6877,'ALL SITES DOWN'!D:D,1,0)</f>
        <v>#N/A</v>
      </c>
    </row>
    <row r="6878" spans="19:19" x14ac:dyDescent="0.3">
      <c r="S6878" s="60" t="e">
        <f>VLOOKUP(D6878,'ALL SITES DOWN'!D:D,1,0)</f>
        <v>#N/A</v>
      </c>
    </row>
    <row r="6879" spans="19:19" x14ac:dyDescent="0.3">
      <c r="S6879" s="60" t="e">
        <f>VLOOKUP(D6879,'ALL SITES DOWN'!D:D,1,0)</f>
        <v>#N/A</v>
      </c>
    </row>
    <row r="6880" spans="19:19" x14ac:dyDescent="0.3">
      <c r="S6880" s="60" t="e">
        <f>VLOOKUP(D6880,'ALL SITES DOWN'!D:D,1,0)</f>
        <v>#N/A</v>
      </c>
    </row>
    <row r="6881" spans="19:19" x14ac:dyDescent="0.3">
      <c r="S6881" s="60" t="e">
        <f>VLOOKUP(D6881,'ALL SITES DOWN'!D:D,1,0)</f>
        <v>#N/A</v>
      </c>
    </row>
    <row r="6882" spans="19:19" x14ac:dyDescent="0.3">
      <c r="S6882" s="60" t="e">
        <f>VLOOKUP(D6882,'ALL SITES DOWN'!D:D,1,0)</f>
        <v>#N/A</v>
      </c>
    </row>
    <row r="6883" spans="19:19" x14ac:dyDescent="0.3">
      <c r="S6883" s="60" t="e">
        <f>VLOOKUP(D6883,'ALL SITES DOWN'!D:D,1,0)</f>
        <v>#N/A</v>
      </c>
    </row>
    <row r="6884" spans="19:19" x14ac:dyDescent="0.3">
      <c r="S6884" s="60" t="e">
        <f>VLOOKUP(D6884,'ALL SITES DOWN'!D:D,1,0)</f>
        <v>#N/A</v>
      </c>
    </row>
    <row r="6885" spans="19:19" x14ac:dyDescent="0.3">
      <c r="S6885" s="60" t="e">
        <f>VLOOKUP(D6885,'ALL SITES DOWN'!D:D,1,0)</f>
        <v>#N/A</v>
      </c>
    </row>
    <row r="6886" spans="19:19" x14ac:dyDescent="0.3">
      <c r="S6886" s="60" t="e">
        <f>VLOOKUP(D6886,'ALL SITES DOWN'!D:D,1,0)</f>
        <v>#N/A</v>
      </c>
    </row>
    <row r="6887" spans="19:19" x14ac:dyDescent="0.3">
      <c r="S6887" s="60" t="e">
        <f>VLOOKUP(D6887,'ALL SITES DOWN'!D:D,1,0)</f>
        <v>#N/A</v>
      </c>
    </row>
    <row r="6888" spans="19:19" x14ac:dyDescent="0.3">
      <c r="S6888" s="60" t="e">
        <f>VLOOKUP(D6888,'ALL SITES DOWN'!D:D,1,0)</f>
        <v>#N/A</v>
      </c>
    </row>
    <row r="6889" spans="19:19" x14ac:dyDescent="0.3">
      <c r="S6889" s="60" t="e">
        <f>VLOOKUP(D6889,'ALL SITES DOWN'!D:D,1,0)</f>
        <v>#N/A</v>
      </c>
    </row>
    <row r="6890" spans="19:19" x14ac:dyDescent="0.3">
      <c r="S6890" s="60" t="e">
        <f>VLOOKUP(D6890,'ALL SITES DOWN'!D:D,1,0)</f>
        <v>#N/A</v>
      </c>
    </row>
    <row r="6891" spans="19:19" x14ac:dyDescent="0.3">
      <c r="S6891" s="60" t="e">
        <f>VLOOKUP(D6891,'ALL SITES DOWN'!D:D,1,0)</f>
        <v>#N/A</v>
      </c>
    </row>
    <row r="6892" spans="19:19" x14ac:dyDescent="0.3">
      <c r="S6892" s="60" t="e">
        <f>VLOOKUP(D6892,'ALL SITES DOWN'!D:D,1,0)</f>
        <v>#N/A</v>
      </c>
    </row>
    <row r="6893" spans="19:19" x14ac:dyDescent="0.3">
      <c r="S6893" s="60" t="e">
        <f>VLOOKUP(D6893,'ALL SITES DOWN'!D:D,1,0)</f>
        <v>#N/A</v>
      </c>
    </row>
    <row r="6894" spans="19:19" x14ac:dyDescent="0.3">
      <c r="S6894" s="60" t="e">
        <f>VLOOKUP(D6894,'ALL SITES DOWN'!D:D,1,0)</f>
        <v>#N/A</v>
      </c>
    </row>
    <row r="6895" spans="19:19" x14ac:dyDescent="0.3">
      <c r="S6895" s="60" t="e">
        <f>VLOOKUP(D6895,'ALL SITES DOWN'!D:D,1,0)</f>
        <v>#N/A</v>
      </c>
    </row>
    <row r="6896" spans="19:19" x14ac:dyDescent="0.3">
      <c r="S6896" s="60" t="e">
        <f>VLOOKUP(D6896,'ALL SITES DOWN'!D:D,1,0)</f>
        <v>#N/A</v>
      </c>
    </row>
    <row r="6897" spans="19:19" x14ac:dyDescent="0.3">
      <c r="S6897" s="60" t="e">
        <f>VLOOKUP(D6897,'ALL SITES DOWN'!D:D,1,0)</f>
        <v>#N/A</v>
      </c>
    </row>
    <row r="6898" spans="19:19" x14ac:dyDescent="0.3">
      <c r="S6898" s="60" t="e">
        <f>VLOOKUP(D6898,'ALL SITES DOWN'!D:D,1,0)</f>
        <v>#N/A</v>
      </c>
    </row>
    <row r="6899" spans="19:19" x14ac:dyDescent="0.3">
      <c r="S6899" s="60" t="e">
        <f>VLOOKUP(D6899,'ALL SITES DOWN'!D:D,1,0)</f>
        <v>#N/A</v>
      </c>
    </row>
    <row r="6900" spans="19:19" x14ac:dyDescent="0.3">
      <c r="S6900" s="60" t="e">
        <f>VLOOKUP(D6900,'ALL SITES DOWN'!D:D,1,0)</f>
        <v>#N/A</v>
      </c>
    </row>
    <row r="6901" spans="19:19" x14ac:dyDescent="0.3">
      <c r="S6901" s="60" t="e">
        <f>VLOOKUP(D6901,'ALL SITES DOWN'!D:D,1,0)</f>
        <v>#N/A</v>
      </c>
    </row>
    <row r="6902" spans="19:19" x14ac:dyDescent="0.3">
      <c r="S6902" s="60" t="e">
        <f>VLOOKUP(D6902,'ALL SITES DOWN'!D:D,1,0)</f>
        <v>#N/A</v>
      </c>
    </row>
    <row r="6903" spans="19:19" x14ac:dyDescent="0.3">
      <c r="S6903" s="60" t="e">
        <f>VLOOKUP(D6903,'ALL SITES DOWN'!D:D,1,0)</f>
        <v>#N/A</v>
      </c>
    </row>
    <row r="6904" spans="19:19" x14ac:dyDescent="0.3">
      <c r="S6904" s="60" t="e">
        <f>VLOOKUP(D6904,'ALL SITES DOWN'!D:D,1,0)</f>
        <v>#N/A</v>
      </c>
    </row>
    <row r="6905" spans="19:19" x14ac:dyDescent="0.3">
      <c r="S6905" s="60" t="e">
        <f>VLOOKUP(D6905,'ALL SITES DOWN'!D:D,1,0)</f>
        <v>#N/A</v>
      </c>
    </row>
    <row r="6906" spans="19:19" x14ac:dyDescent="0.3">
      <c r="S6906" s="60" t="e">
        <f>VLOOKUP(D6906,'ALL SITES DOWN'!D:D,1,0)</f>
        <v>#N/A</v>
      </c>
    </row>
    <row r="6907" spans="19:19" x14ac:dyDescent="0.3">
      <c r="S6907" s="60" t="e">
        <f>VLOOKUP(D6907,'ALL SITES DOWN'!D:D,1,0)</f>
        <v>#N/A</v>
      </c>
    </row>
    <row r="6908" spans="19:19" x14ac:dyDescent="0.3">
      <c r="S6908" s="60" t="e">
        <f>VLOOKUP(D6908,'ALL SITES DOWN'!D:D,1,0)</f>
        <v>#N/A</v>
      </c>
    </row>
    <row r="6909" spans="19:19" x14ac:dyDescent="0.3">
      <c r="S6909" s="60" t="e">
        <f>VLOOKUP(D6909,'ALL SITES DOWN'!D:D,1,0)</f>
        <v>#N/A</v>
      </c>
    </row>
    <row r="6910" spans="19:19" x14ac:dyDescent="0.3">
      <c r="S6910" s="60" t="e">
        <f>VLOOKUP(D6910,'ALL SITES DOWN'!D:D,1,0)</f>
        <v>#N/A</v>
      </c>
    </row>
    <row r="6911" spans="19:19" x14ac:dyDescent="0.3">
      <c r="S6911" s="60" t="e">
        <f>VLOOKUP(D6911,'ALL SITES DOWN'!D:D,1,0)</f>
        <v>#N/A</v>
      </c>
    </row>
    <row r="6912" spans="19:19" x14ac:dyDescent="0.3">
      <c r="S6912" s="60" t="e">
        <f>VLOOKUP(D6912,'ALL SITES DOWN'!D:D,1,0)</f>
        <v>#N/A</v>
      </c>
    </row>
    <row r="6913" spans="19:19" x14ac:dyDescent="0.3">
      <c r="S6913" s="60" t="e">
        <f>VLOOKUP(D6913,'ALL SITES DOWN'!D:D,1,0)</f>
        <v>#N/A</v>
      </c>
    </row>
    <row r="6914" spans="19:19" x14ac:dyDescent="0.3">
      <c r="S6914" s="60" t="e">
        <f>VLOOKUP(D6914,'ALL SITES DOWN'!D:D,1,0)</f>
        <v>#N/A</v>
      </c>
    </row>
    <row r="6915" spans="19:19" x14ac:dyDescent="0.3">
      <c r="S6915" s="60" t="e">
        <f>VLOOKUP(D6915,'ALL SITES DOWN'!D:D,1,0)</f>
        <v>#N/A</v>
      </c>
    </row>
    <row r="6916" spans="19:19" x14ac:dyDescent="0.3">
      <c r="S6916" s="60" t="e">
        <f>VLOOKUP(D6916,'ALL SITES DOWN'!D:D,1,0)</f>
        <v>#N/A</v>
      </c>
    </row>
    <row r="6917" spans="19:19" x14ac:dyDescent="0.3">
      <c r="S6917" s="60" t="e">
        <f>VLOOKUP(D6917,'ALL SITES DOWN'!D:D,1,0)</f>
        <v>#N/A</v>
      </c>
    </row>
    <row r="6918" spans="19:19" x14ac:dyDescent="0.3">
      <c r="S6918" s="60" t="e">
        <f>VLOOKUP(D6918,'ALL SITES DOWN'!D:D,1,0)</f>
        <v>#N/A</v>
      </c>
    </row>
    <row r="6919" spans="19:19" x14ac:dyDescent="0.3">
      <c r="S6919" s="60" t="e">
        <f>VLOOKUP(D6919,'ALL SITES DOWN'!D:D,1,0)</f>
        <v>#N/A</v>
      </c>
    </row>
    <row r="6920" spans="19:19" x14ac:dyDescent="0.3">
      <c r="S6920" s="60" t="e">
        <f>VLOOKUP(D6920,'ALL SITES DOWN'!D:D,1,0)</f>
        <v>#N/A</v>
      </c>
    </row>
    <row r="6921" spans="19:19" x14ac:dyDescent="0.3">
      <c r="S6921" s="60" t="e">
        <f>VLOOKUP(D6921,'ALL SITES DOWN'!D:D,1,0)</f>
        <v>#N/A</v>
      </c>
    </row>
    <row r="6922" spans="19:19" x14ac:dyDescent="0.3">
      <c r="S6922" s="60" t="e">
        <f>VLOOKUP(D6922,'ALL SITES DOWN'!D:D,1,0)</f>
        <v>#N/A</v>
      </c>
    </row>
    <row r="6923" spans="19:19" x14ac:dyDescent="0.3">
      <c r="S6923" s="60" t="e">
        <f>VLOOKUP(D6923,'ALL SITES DOWN'!D:D,1,0)</f>
        <v>#N/A</v>
      </c>
    </row>
    <row r="6924" spans="19:19" x14ac:dyDescent="0.3">
      <c r="S6924" s="60" t="e">
        <f>VLOOKUP(D6924,'ALL SITES DOWN'!D:D,1,0)</f>
        <v>#N/A</v>
      </c>
    </row>
    <row r="6925" spans="19:19" x14ac:dyDescent="0.3">
      <c r="S6925" s="60" t="e">
        <f>VLOOKUP(D6925,'ALL SITES DOWN'!D:D,1,0)</f>
        <v>#N/A</v>
      </c>
    </row>
    <row r="6926" spans="19:19" x14ac:dyDescent="0.3">
      <c r="S6926" s="60" t="e">
        <f>VLOOKUP(D6926,'ALL SITES DOWN'!D:D,1,0)</f>
        <v>#N/A</v>
      </c>
    </row>
    <row r="6927" spans="19:19" x14ac:dyDescent="0.3">
      <c r="S6927" s="60" t="e">
        <f>VLOOKUP(D6927,'ALL SITES DOWN'!D:D,1,0)</f>
        <v>#N/A</v>
      </c>
    </row>
    <row r="6928" spans="19:19" x14ac:dyDescent="0.3">
      <c r="S6928" s="60" t="e">
        <f>VLOOKUP(D6928,'ALL SITES DOWN'!D:D,1,0)</f>
        <v>#N/A</v>
      </c>
    </row>
    <row r="6929" spans="19:19" x14ac:dyDescent="0.3">
      <c r="S6929" s="60" t="e">
        <f>VLOOKUP(D6929,'ALL SITES DOWN'!D:D,1,0)</f>
        <v>#N/A</v>
      </c>
    </row>
    <row r="6930" spans="19:19" x14ac:dyDescent="0.3">
      <c r="S6930" s="60" t="e">
        <f>VLOOKUP(D6930,'ALL SITES DOWN'!D:D,1,0)</f>
        <v>#N/A</v>
      </c>
    </row>
    <row r="6931" spans="19:19" x14ac:dyDescent="0.3">
      <c r="S6931" s="60" t="e">
        <f>VLOOKUP(D6931,'ALL SITES DOWN'!D:D,1,0)</f>
        <v>#N/A</v>
      </c>
    </row>
    <row r="6932" spans="19:19" x14ac:dyDescent="0.3">
      <c r="S6932" s="60" t="e">
        <f>VLOOKUP(D6932,'ALL SITES DOWN'!D:D,1,0)</f>
        <v>#N/A</v>
      </c>
    </row>
    <row r="6933" spans="19:19" x14ac:dyDescent="0.3">
      <c r="S6933" s="60" t="e">
        <f>VLOOKUP(D6933,'ALL SITES DOWN'!D:D,1,0)</f>
        <v>#N/A</v>
      </c>
    </row>
    <row r="6934" spans="19:19" x14ac:dyDescent="0.3">
      <c r="S6934" s="60" t="e">
        <f>VLOOKUP(D6934,'ALL SITES DOWN'!D:D,1,0)</f>
        <v>#N/A</v>
      </c>
    </row>
    <row r="6935" spans="19:19" x14ac:dyDescent="0.3">
      <c r="S6935" s="60" t="e">
        <f>VLOOKUP(D6935,'ALL SITES DOWN'!D:D,1,0)</f>
        <v>#N/A</v>
      </c>
    </row>
    <row r="6936" spans="19:19" x14ac:dyDescent="0.3">
      <c r="S6936" s="60" t="e">
        <f>VLOOKUP(D6936,'ALL SITES DOWN'!D:D,1,0)</f>
        <v>#N/A</v>
      </c>
    </row>
    <row r="6937" spans="19:19" x14ac:dyDescent="0.3">
      <c r="S6937" s="60" t="e">
        <f>VLOOKUP(D6937,'ALL SITES DOWN'!D:D,1,0)</f>
        <v>#N/A</v>
      </c>
    </row>
    <row r="6938" spans="19:19" x14ac:dyDescent="0.3">
      <c r="S6938" s="60" t="e">
        <f>VLOOKUP(D6938,'ALL SITES DOWN'!D:D,1,0)</f>
        <v>#N/A</v>
      </c>
    </row>
    <row r="6939" spans="19:19" x14ac:dyDescent="0.3">
      <c r="S6939" s="60" t="e">
        <f>VLOOKUP(D6939,'ALL SITES DOWN'!D:D,1,0)</f>
        <v>#N/A</v>
      </c>
    </row>
    <row r="6940" spans="19:19" x14ac:dyDescent="0.3">
      <c r="S6940" s="60" t="e">
        <f>VLOOKUP(D6940,'ALL SITES DOWN'!D:D,1,0)</f>
        <v>#N/A</v>
      </c>
    </row>
    <row r="6941" spans="19:19" x14ac:dyDescent="0.3">
      <c r="S6941" s="60" t="e">
        <f>VLOOKUP(D6941,'ALL SITES DOWN'!D:D,1,0)</f>
        <v>#N/A</v>
      </c>
    </row>
    <row r="6942" spans="19:19" x14ac:dyDescent="0.3">
      <c r="S6942" s="60" t="e">
        <f>VLOOKUP(D6942,'ALL SITES DOWN'!D:D,1,0)</f>
        <v>#N/A</v>
      </c>
    </row>
    <row r="6943" spans="19:19" x14ac:dyDescent="0.3">
      <c r="S6943" s="60" t="e">
        <f>VLOOKUP(D6943,'ALL SITES DOWN'!D:D,1,0)</f>
        <v>#N/A</v>
      </c>
    </row>
    <row r="6944" spans="19:19" x14ac:dyDescent="0.3">
      <c r="S6944" s="60" t="e">
        <f>VLOOKUP(D6944,'ALL SITES DOWN'!D:D,1,0)</f>
        <v>#N/A</v>
      </c>
    </row>
    <row r="6945" spans="19:19" x14ac:dyDescent="0.3">
      <c r="S6945" s="60" t="e">
        <f>VLOOKUP(D6945,'ALL SITES DOWN'!D:D,1,0)</f>
        <v>#N/A</v>
      </c>
    </row>
    <row r="6946" spans="19:19" x14ac:dyDescent="0.3">
      <c r="S6946" s="60" t="e">
        <f>VLOOKUP(D6946,'ALL SITES DOWN'!D:D,1,0)</f>
        <v>#N/A</v>
      </c>
    </row>
    <row r="6947" spans="19:19" x14ac:dyDescent="0.3">
      <c r="S6947" s="60" t="e">
        <f>VLOOKUP(D6947,'ALL SITES DOWN'!D:D,1,0)</f>
        <v>#N/A</v>
      </c>
    </row>
    <row r="6948" spans="19:19" x14ac:dyDescent="0.3">
      <c r="S6948" s="60" t="e">
        <f>VLOOKUP(D6948,'ALL SITES DOWN'!D:D,1,0)</f>
        <v>#N/A</v>
      </c>
    </row>
    <row r="6949" spans="19:19" x14ac:dyDescent="0.3">
      <c r="S6949" s="60" t="e">
        <f>VLOOKUP(D6949,'ALL SITES DOWN'!D:D,1,0)</f>
        <v>#N/A</v>
      </c>
    </row>
    <row r="6950" spans="19:19" x14ac:dyDescent="0.3">
      <c r="S6950" s="60" t="e">
        <f>VLOOKUP(D6950,'ALL SITES DOWN'!D:D,1,0)</f>
        <v>#N/A</v>
      </c>
    </row>
    <row r="6951" spans="19:19" x14ac:dyDescent="0.3">
      <c r="S6951" s="60" t="e">
        <f>VLOOKUP(D6951,'ALL SITES DOWN'!D:D,1,0)</f>
        <v>#N/A</v>
      </c>
    </row>
    <row r="6952" spans="19:19" x14ac:dyDescent="0.3">
      <c r="S6952" s="60" t="e">
        <f>VLOOKUP(D6952,'ALL SITES DOWN'!D:D,1,0)</f>
        <v>#N/A</v>
      </c>
    </row>
    <row r="6953" spans="19:19" x14ac:dyDescent="0.3">
      <c r="S6953" s="60" t="e">
        <f>VLOOKUP(D6953,'ALL SITES DOWN'!D:D,1,0)</f>
        <v>#N/A</v>
      </c>
    </row>
    <row r="6954" spans="19:19" x14ac:dyDescent="0.3">
      <c r="S6954" s="60" t="e">
        <f>VLOOKUP(D6954,'ALL SITES DOWN'!D:D,1,0)</f>
        <v>#N/A</v>
      </c>
    </row>
    <row r="6955" spans="19:19" x14ac:dyDescent="0.3">
      <c r="S6955" s="60" t="e">
        <f>VLOOKUP(D6955,'ALL SITES DOWN'!D:D,1,0)</f>
        <v>#N/A</v>
      </c>
    </row>
    <row r="6956" spans="19:19" x14ac:dyDescent="0.3">
      <c r="S6956" s="60" t="e">
        <f>VLOOKUP(D6956,'ALL SITES DOWN'!D:D,1,0)</f>
        <v>#N/A</v>
      </c>
    </row>
    <row r="6957" spans="19:19" x14ac:dyDescent="0.3">
      <c r="S6957" s="60" t="e">
        <f>VLOOKUP(D6957,'ALL SITES DOWN'!D:D,1,0)</f>
        <v>#N/A</v>
      </c>
    </row>
    <row r="6958" spans="19:19" x14ac:dyDescent="0.3">
      <c r="S6958" s="60" t="e">
        <f>VLOOKUP(D6958,'ALL SITES DOWN'!D:D,1,0)</f>
        <v>#N/A</v>
      </c>
    </row>
    <row r="6959" spans="19:19" x14ac:dyDescent="0.3">
      <c r="S6959" s="60" t="e">
        <f>VLOOKUP(D6959,'ALL SITES DOWN'!D:D,1,0)</f>
        <v>#N/A</v>
      </c>
    </row>
    <row r="6960" spans="19:19" x14ac:dyDescent="0.3">
      <c r="S6960" s="60" t="e">
        <f>VLOOKUP(D6960,'ALL SITES DOWN'!D:D,1,0)</f>
        <v>#N/A</v>
      </c>
    </row>
    <row r="6961" spans="19:19" x14ac:dyDescent="0.3">
      <c r="S6961" s="60" t="e">
        <f>VLOOKUP(D6961,'ALL SITES DOWN'!D:D,1,0)</f>
        <v>#N/A</v>
      </c>
    </row>
    <row r="6962" spans="19:19" x14ac:dyDescent="0.3">
      <c r="S6962" s="60" t="e">
        <f>VLOOKUP(D6962,'ALL SITES DOWN'!D:D,1,0)</f>
        <v>#N/A</v>
      </c>
    </row>
    <row r="6963" spans="19:19" x14ac:dyDescent="0.3">
      <c r="S6963" s="60" t="e">
        <f>VLOOKUP(D6963,'ALL SITES DOWN'!D:D,1,0)</f>
        <v>#N/A</v>
      </c>
    </row>
    <row r="6964" spans="19:19" x14ac:dyDescent="0.3">
      <c r="S6964" s="60" t="e">
        <f>VLOOKUP(D6964,'ALL SITES DOWN'!D:D,1,0)</f>
        <v>#N/A</v>
      </c>
    </row>
    <row r="6965" spans="19:19" x14ac:dyDescent="0.3">
      <c r="S6965" s="60" t="e">
        <f>VLOOKUP(D6965,'ALL SITES DOWN'!D:D,1,0)</f>
        <v>#N/A</v>
      </c>
    </row>
    <row r="6966" spans="19:19" x14ac:dyDescent="0.3">
      <c r="S6966" s="60" t="e">
        <f>VLOOKUP(D6966,'ALL SITES DOWN'!D:D,1,0)</f>
        <v>#N/A</v>
      </c>
    </row>
    <row r="6967" spans="19:19" x14ac:dyDescent="0.3">
      <c r="S6967" s="60" t="e">
        <f>VLOOKUP(D6967,'ALL SITES DOWN'!D:D,1,0)</f>
        <v>#N/A</v>
      </c>
    </row>
    <row r="6968" spans="19:19" x14ac:dyDescent="0.3">
      <c r="S6968" s="60" t="e">
        <f>VLOOKUP(D6968,'ALL SITES DOWN'!D:D,1,0)</f>
        <v>#N/A</v>
      </c>
    </row>
    <row r="6969" spans="19:19" x14ac:dyDescent="0.3">
      <c r="S6969" s="60" t="e">
        <f>VLOOKUP(D6969,'ALL SITES DOWN'!D:D,1,0)</f>
        <v>#N/A</v>
      </c>
    </row>
    <row r="6970" spans="19:19" x14ac:dyDescent="0.3">
      <c r="S6970" s="60" t="e">
        <f>VLOOKUP(D6970,'ALL SITES DOWN'!D:D,1,0)</f>
        <v>#N/A</v>
      </c>
    </row>
    <row r="6971" spans="19:19" x14ac:dyDescent="0.3">
      <c r="S6971" s="60" t="e">
        <f>VLOOKUP(D6971,'ALL SITES DOWN'!D:D,1,0)</f>
        <v>#N/A</v>
      </c>
    </row>
    <row r="6972" spans="19:19" x14ac:dyDescent="0.3">
      <c r="S6972" s="60" t="e">
        <f>VLOOKUP(D6972,'ALL SITES DOWN'!D:D,1,0)</f>
        <v>#N/A</v>
      </c>
    </row>
    <row r="6973" spans="19:19" x14ac:dyDescent="0.3">
      <c r="S6973" s="60" t="e">
        <f>VLOOKUP(D6973,'ALL SITES DOWN'!D:D,1,0)</f>
        <v>#N/A</v>
      </c>
    </row>
    <row r="6974" spans="19:19" x14ac:dyDescent="0.3">
      <c r="S6974" s="60" t="e">
        <f>VLOOKUP(D6974,'ALL SITES DOWN'!D:D,1,0)</f>
        <v>#N/A</v>
      </c>
    </row>
    <row r="6975" spans="19:19" x14ac:dyDescent="0.3">
      <c r="S6975" s="60" t="e">
        <f>VLOOKUP(D6975,'ALL SITES DOWN'!D:D,1,0)</f>
        <v>#N/A</v>
      </c>
    </row>
    <row r="6976" spans="19:19" x14ac:dyDescent="0.3">
      <c r="S6976" s="60" t="e">
        <f>VLOOKUP(D6976,'ALL SITES DOWN'!D:D,1,0)</f>
        <v>#N/A</v>
      </c>
    </row>
    <row r="6977" spans="19:19" x14ac:dyDescent="0.3">
      <c r="S6977" s="60" t="e">
        <f>VLOOKUP(D6977,'ALL SITES DOWN'!D:D,1,0)</f>
        <v>#N/A</v>
      </c>
    </row>
    <row r="6978" spans="19:19" x14ac:dyDescent="0.3">
      <c r="S6978" s="60" t="e">
        <f>VLOOKUP(D6978,'ALL SITES DOWN'!D:D,1,0)</f>
        <v>#N/A</v>
      </c>
    </row>
    <row r="6979" spans="19:19" x14ac:dyDescent="0.3">
      <c r="S6979" s="60" t="e">
        <f>VLOOKUP(D6979,'ALL SITES DOWN'!D:D,1,0)</f>
        <v>#N/A</v>
      </c>
    </row>
    <row r="6980" spans="19:19" x14ac:dyDescent="0.3">
      <c r="S6980" s="60" t="e">
        <f>VLOOKUP(D6980,'ALL SITES DOWN'!D:D,1,0)</f>
        <v>#N/A</v>
      </c>
    </row>
    <row r="6981" spans="19:19" x14ac:dyDescent="0.3">
      <c r="S6981" s="60" t="e">
        <f>VLOOKUP(D6981,'ALL SITES DOWN'!D:D,1,0)</f>
        <v>#N/A</v>
      </c>
    </row>
    <row r="6982" spans="19:19" x14ac:dyDescent="0.3">
      <c r="S6982" s="60" t="e">
        <f>VLOOKUP(D6982,'ALL SITES DOWN'!D:D,1,0)</f>
        <v>#N/A</v>
      </c>
    </row>
    <row r="6983" spans="19:19" x14ac:dyDescent="0.3">
      <c r="S6983" s="60" t="e">
        <f>VLOOKUP(D6983,'ALL SITES DOWN'!D:D,1,0)</f>
        <v>#N/A</v>
      </c>
    </row>
    <row r="6984" spans="19:19" x14ac:dyDescent="0.3">
      <c r="S6984" s="60" t="e">
        <f>VLOOKUP(D6984,'ALL SITES DOWN'!D:D,1,0)</f>
        <v>#N/A</v>
      </c>
    </row>
    <row r="6985" spans="19:19" x14ac:dyDescent="0.3">
      <c r="S6985" s="60" t="e">
        <f>VLOOKUP(D6985,'ALL SITES DOWN'!D:D,1,0)</f>
        <v>#N/A</v>
      </c>
    </row>
    <row r="6986" spans="19:19" x14ac:dyDescent="0.3">
      <c r="S6986" s="60" t="e">
        <f>VLOOKUP(D6986,'ALL SITES DOWN'!D:D,1,0)</f>
        <v>#N/A</v>
      </c>
    </row>
    <row r="6987" spans="19:19" x14ac:dyDescent="0.3">
      <c r="S6987" s="60" t="e">
        <f>VLOOKUP(D6987,'ALL SITES DOWN'!D:D,1,0)</f>
        <v>#N/A</v>
      </c>
    </row>
    <row r="6988" spans="19:19" x14ac:dyDescent="0.3">
      <c r="S6988" s="60" t="e">
        <f>VLOOKUP(D6988,'ALL SITES DOWN'!D:D,1,0)</f>
        <v>#N/A</v>
      </c>
    </row>
    <row r="6989" spans="19:19" x14ac:dyDescent="0.3">
      <c r="S6989" s="60" t="e">
        <f>VLOOKUP(D6989,'ALL SITES DOWN'!D:D,1,0)</f>
        <v>#N/A</v>
      </c>
    </row>
    <row r="6990" spans="19:19" x14ac:dyDescent="0.3">
      <c r="S6990" s="60" t="e">
        <f>VLOOKUP(D6990,'ALL SITES DOWN'!D:D,1,0)</f>
        <v>#N/A</v>
      </c>
    </row>
    <row r="6991" spans="19:19" x14ac:dyDescent="0.3">
      <c r="S6991" s="60" t="e">
        <f>VLOOKUP(D6991,'ALL SITES DOWN'!D:D,1,0)</f>
        <v>#N/A</v>
      </c>
    </row>
    <row r="6992" spans="19:19" x14ac:dyDescent="0.3">
      <c r="S6992" s="60" t="e">
        <f>VLOOKUP(D6992,'ALL SITES DOWN'!D:D,1,0)</f>
        <v>#N/A</v>
      </c>
    </row>
    <row r="6993" spans="19:19" x14ac:dyDescent="0.3">
      <c r="S6993" s="60" t="e">
        <f>VLOOKUP(D6993,'ALL SITES DOWN'!D:D,1,0)</f>
        <v>#N/A</v>
      </c>
    </row>
    <row r="6994" spans="19:19" x14ac:dyDescent="0.3">
      <c r="S6994" s="60" t="e">
        <f>VLOOKUP(D6994,'ALL SITES DOWN'!D:D,1,0)</f>
        <v>#N/A</v>
      </c>
    </row>
    <row r="6995" spans="19:19" x14ac:dyDescent="0.3">
      <c r="S6995" s="60" t="e">
        <f>VLOOKUP(D6995,'ALL SITES DOWN'!D:D,1,0)</f>
        <v>#N/A</v>
      </c>
    </row>
    <row r="6996" spans="19:19" x14ac:dyDescent="0.3">
      <c r="S6996" s="60" t="e">
        <f>VLOOKUP(D6996,'ALL SITES DOWN'!D:D,1,0)</f>
        <v>#N/A</v>
      </c>
    </row>
    <row r="6997" spans="19:19" x14ac:dyDescent="0.3">
      <c r="S6997" s="60" t="e">
        <f>VLOOKUP(D6997,'ALL SITES DOWN'!D:D,1,0)</f>
        <v>#N/A</v>
      </c>
    </row>
    <row r="6998" spans="19:19" x14ac:dyDescent="0.3">
      <c r="S6998" s="60" t="e">
        <f>VLOOKUP(D6998,'ALL SITES DOWN'!D:D,1,0)</f>
        <v>#N/A</v>
      </c>
    </row>
    <row r="6999" spans="19:19" x14ac:dyDescent="0.3">
      <c r="S6999" s="60" t="e">
        <f>VLOOKUP(D6999,'ALL SITES DOWN'!D:D,1,0)</f>
        <v>#N/A</v>
      </c>
    </row>
    <row r="7000" spans="19:19" x14ac:dyDescent="0.3">
      <c r="S7000" s="60" t="e">
        <f>VLOOKUP(D7000,'ALL SITES DOWN'!D:D,1,0)</f>
        <v>#N/A</v>
      </c>
    </row>
    <row r="7001" spans="19:19" x14ac:dyDescent="0.3">
      <c r="S7001" s="60" t="e">
        <f>VLOOKUP(D7001,'ALL SITES DOWN'!D:D,1,0)</f>
        <v>#N/A</v>
      </c>
    </row>
    <row r="7002" spans="19:19" x14ac:dyDescent="0.3">
      <c r="S7002" s="60" t="e">
        <f>VLOOKUP(D7002,'ALL SITES DOWN'!D:D,1,0)</f>
        <v>#N/A</v>
      </c>
    </row>
    <row r="7003" spans="19:19" x14ac:dyDescent="0.3">
      <c r="S7003" s="60" t="e">
        <f>VLOOKUP(D7003,'ALL SITES DOWN'!D:D,1,0)</f>
        <v>#N/A</v>
      </c>
    </row>
    <row r="7004" spans="19:19" x14ac:dyDescent="0.3">
      <c r="S7004" s="60" t="e">
        <f>VLOOKUP(D7004,'ALL SITES DOWN'!D:D,1,0)</f>
        <v>#N/A</v>
      </c>
    </row>
    <row r="7005" spans="19:19" x14ac:dyDescent="0.3">
      <c r="S7005" s="60" t="e">
        <f>VLOOKUP(D7005,'ALL SITES DOWN'!D:D,1,0)</f>
        <v>#N/A</v>
      </c>
    </row>
    <row r="7006" spans="19:19" x14ac:dyDescent="0.3">
      <c r="S7006" s="60" t="e">
        <f>VLOOKUP(D7006,'ALL SITES DOWN'!D:D,1,0)</f>
        <v>#N/A</v>
      </c>
    </row>
    <row r="7007" spans="19:19" x14ac:dyDescent="0.3">
      <c r="S7007" s="60" t="e">
        <f>VLOOKUP(D7007,'ALL SITES DOWN'!D:D,1,0)</f>
        <v>#N/A</v>
      </c>
    </row>
    <row r="7008" spans="19:19" x14ac:dyDescent="0.3">
      <c r="S7008" s="60" t="e">
        <f>VLOOKUP(D7008,'ALL SITES DOWN'!D:D,1,0)</f>
        <v>#N/A</v>
      </c>
    </row>
    <row r="7009" spans="19:19" x14ac:dyDescent="0.3">
      <c r="S7009" s="60" t="e">
        <f>VLOOKUP(D7009,'ALL SITES DOWN'!D:D,1,0)</f>
        <v>#N/A</v>
      </c>
    </row>
    <row r="7010" spans="19:19" x14ac:dyDescent="0.3">
      <c r="S7010" s="60" t="e">
        <f>VLOOKUP(D7010,'ALL SITES DOWN'!D:D,1,0)</f>
        <v>#N/A</v>
      </c>
    </row>
    <row r="7011" spans="19:19" x14ac:dyDescent="0.3">
      <c r="S7011" s="60" t="e">
        <f>VLOOKUP(D7011,'ALL SITES DOWN'!D:D,1,0)</f>
        <v>#N/A</v>
      </c>
    </row>
    <row r="7012" spans="19:19" x14ac:dyDescent="0.3">
      <c r="S7012" s="60" t="e">
        <f>VLOOKUP(D7012,'ALL SITES DOWN'!D:D,1,0)</f>
        <v>#N/A</v>
      </c>
    </row>
    <row r="7013" spans="19:19" x14ac:dyDescent="0.3">
      <c r="S7013" s="60" t="e">
        <f>VLOOKUP(D7013,'ALL SITES DOWN'!D:D,1,0)</f>
        <v>#N/A</v>
      </c>
    </row>
    <row r="7014" spans="19:19" x14ac:dyDescent="0.3">
      <c r="S7014" s="60" t="e">
        <f>VLOOKUP(D7014,'ALL SITES DOWN'!D:D,1,0)</f>
        <v>#N/A</v>
      </c>
    </row>
    <row r="7015" spans="19:19" x14ac:dyDescent="0.3">
      <c r="S7015" s="60" t="e">
        <f>VLOOKUP(D7015,'ALL SITES DOWN'!D:D,1,0)</f>
        <v>#N/A</v>
      </c>
    </row>
    <row r="7016" spans="19:19" x14ac:dyDescent="0.3">
      <c r="S7016" s="60" t="e">
        <f>VLOOKUP(D7016,'ALL SITES DOWN'!D:D,1,0)</f>
        <v>#N/A</v>
      </c>
    </row>
    <row r="7017" spans="19:19" x14ac:dyDescent="0.3">
      <c r="S7017" s="60" t="e">
        <f>VLOOKUP(D7017,'ALL SITES DOWN'!D:D,1,0)</f>
        <v>#N/A</v>
      </c>
    </row>
    <row r="7018" spans="19:19" x14ac:dyDescent="0.3">
      <c r="S7018" s="60" t="e">
        <f>VLOOKUP(D7018,'ALL SITES DOWN'!D:D,1,0)</f>
        <v>#N/A</v>
      </c>
    </row>
    <row r="7019" spans="19:19" x14ac:dyDescent="0.3">
      <c r="S7019" s="60" t="e">
        <f>VLOOKUP(D7019,'ALL SITES DOWN'!D:D,1,0)</f>
        <v>#N/A</v>
      </c>
    </row>
    <row r="7020" spans="19:19" x14ac:dyDescent="0.3">
      <c r="S7020" s="60" t="e">
        <f>VLOOKUP(D7020,'ALL SITES DOWN'!D:D,1,0)</f>
        <v>#N/A</v>
      </c>
    </row>
    <row r="7021" spans="19:19" x14ac:dyDescent="0.3">
      <c r="S7021" s="60" t="e">
        <f>VLOOKUP(D7021,'ALL SITES DOWN'!D:D,1,0)</f>
        <v>#N/A</v>
      </c>
    </row>
    <row r="7022" spans="19:19" x14ac:dyDescent="0.3">
      <c r="S7022" s="60" t="e">
        <f>VLOOKUP(D7022,'ALL SITES DOWN'!D:D,1,0)</f>
        <v>#N/A</v>
      </c>
    </row>
    <row r="7023" spans="19:19" x14ac:dyDescent="0.3">
      <c r="S7023" s="60" t="e">
        <f>VLOOKUP(D7023,'ALL SITES DOWN'!D:D,1,0)</f>
        <v>#N/A</v>
      </c>
    </row>
    <row r="7024" spans="19:19" x14ac:dyDescent="0.3">
      <c r="S7024" s="60" t="e">
        <f>VLOOKUP(D7024,'ALL SITES DOWN'!D:D,1,0)</f>
        <v>#N/A</v>
      </c>
    </row>
    <row r="7025" spans="19:19" x14ac:dyDescent="0.3">
      <c r="S7025" s="60" t="e">
        <f>VLOOKUP(D7025,'ALL SITES DOWN'!D:D,1,0)</f>
        <v>#N/A</v>
      </c>
    </row>
    <row r="7026" spans="19:19" x14ac:dyDescent="0.3">
      <c r="S7026" s="60" t="e">
        <f>VLOOKUP(D7026,'ALL SITES DOWN'!D:D,1,0)</f>
        <v>#N/A</v>
      </c>
    </row>
    <row r="7027" spans="19:19" x14ac:dyDescent="0.3">
      <c r="S7027" s="60" t="e">
        <f>VLOOKUP(D7027,'ALL SITES DOWN'!D:D,1,0)</f>
        <v>#N/A</v>
      </c>
    </row>
    <row r="7028" spans="19:19" x14ac:dyDescent="0.3">
      <c r="S7028" s="60" t="e">
        <f>VLOOKUP(D7028,'ALL SITES DOWN'!D:D,1,0)</f>
        <v>#N/A</v>
      </c>
    </row>
    <row r="7029" spans="19:19" x14ac:dyDescent="0.3">
      <c r="S7029" s="60" t="e">
        <f>VLOOKUP(D7029,'ALL SITES DOWN'!D:D,1,0)</f>
        <v>#N/A</v>
      </c>
    </row>
    <row r="7030" spans="19:19" x14ac:dyDescent="0.3">
      <c r="S7030" s="60" t="e">
        <f>VLOOKUP(D7030,'ALL SITES DOWN'!D:D,1,0)</f>
        <v>#N/A</v>
      </c>
    </row>
    <row r="7031" spans="19:19" x14ac:dyDescent="0.3">
      <c r="S7031" s="60" t="e">
        <f>VLOOKUP(D7031,'ALL SITES DOWN'!D:D,1,0)</f>
        <v>#N/A</v>
      </c>
    </row>
    <row r="7032" spans="19:19" x14ac:dyDescent="0.3">
      <c r="S7032" s="60" t="e">
        <f>VLOOKUP(D7032,'ALL SITES DOWN'!D:D,1,0)</f>
        <v>#N/A</v>
      </c>
    </row>
    <row r="7033" spans="19:19" x14ac:dyDescent="0.3">
      <c r="S7033" s="60" t="e">
        <f>VLOOKUP(D7033,'ALL SITES DOWN'!D:D,1,0)</f>
        <v>#N/A</v>
      </c>
    </row>
    <row r="7034" spans="19:19" x14ac:dyDescent="0.3">
      <c r="S7034" s="60" t="e">
        <f>VLOOKUP(D7034,'ALL SITES DOWN'!D:D,1,0)</f>
        <v>#N/A</v>
      </c>
    </row>
    <row r="7035" spans="19:19" x14ac:dyDescent="0.3">
      <c r="S7035" s="60" t="e">
        <f>VLOOKUP(D7035,'ALL SITES DOWN'!D:D,1,0)</f>
        <v>#N/A</v>
      </c>
    </row>
    <row r="7036" spans="19:19" x14ac:dyDescent="0.3">
      <c r="S7036" s="60" t="e">
        <f>VLOOKUP(D7036,'ALL SITES DOWN'!D:D,1,0)</f>
        <v>#N/A</v>
      </c>
    </row>
    <row r="7037" spans="19:19" x14ac:dyDescent="0.3">
      <c r="S7037" s="60" t="e">
        <f>VLOOKUP(D7037,'ALL SITES DOWN'!D:D,1,0)</f>
        <v>#N/A</v>
      </c>
    </row>
    <row r="7038" spans="19:19" x14ac:dyDescent="0.3">
      <c r="S7038" s="60" t="e">
        <f>VLOOKUP(D7038,'ALL SITES DOWN'!D:D,1,0)</f>
        <v>#N/A</v>
      </c>
    </row>
    <row r="7039" spans="19:19" x14ac:dyDescent="0.3">
      <c r="S7039" s="60" t="e">
        <f>VLOOKUP(D7039,'ALL SITES DOWN'!D:D,1,0)</f>
        <v>#N/A</v>
      </c>
    </row>
    <row r="7040" spans="19:19" x14ac:dyDescent="0.3">
      <c r="S7040" s="60" t="e">
        <f>VLOOKUP(D7040,'ALL SITES DOWN'!D:D,1,0)</f>
        <v>#N/A</v>
      </c>
    </row>
    <row r="7041" spans="19:19" x14ac:dyDescent="0.3">
      <c r="S7041" s="60" t="e">
        <f>VLOOKUP(D7041,'ALL SITES DOWN'!D:D,1,0)</f>
        <v>#N/A</v>
      </c>
    </row>
    <row r="7042" spans="19:19" x14ac:dyDescent="0.3">
      <c r="S7042" s="60" t="e">
        <f>VLOOKUP(D7042,'ALL SITES DOWN'!D:D,1,0)</f>
        <v>#N/A</v>
      </c>
    </row>
    <row r="7043" spans="19:19" x14ac:dyDescent="0.3">
      <c r="S7043" s="60" t="e">
        <f>VLOOKUP(D7043,'ALL SITES DOWN'!D:D,1,0)</f>
        <v>#N/A</v>
      </c>
    </row>
    <row r="7044" spans="19:19" x14ac:dyDescent="0.3">
      <c r="S7044" s="60" t="e">
        <f>VLOOKUP(D7044,'ALL SITES DOWN'!D:D,1,0)</f>
        <v>#N/A</v>
      </c>
    </row>
    <row r="7045" spans="19:19" x14ac:dyDescent="0.3">
      <c r="S7045" s="60" t="e">
        <f>VLOOKUP(D7045,'ALL SITES DOWN'!D:D,1,0)</f>
        <v>#N/A</v>
      </c>
    </row>
    <row r="7046" spans="19:19" x14ac:dyDescent="0.3">
      <c r="S7046" s="60" t="e">
        <f>VLOOKUP(D7046,'ALL SITES DOWN'!D:D,1,0)</f>
        <v>#N/A</v>
      </c>
    </row>
    <row r="7047" spans="19:19" x14ac:dyDescent="0.3">
      <c r="S7047" s="60" t="e">
        <f>VLOOKUP(D7047,'ALL SITES DOWN'!D:D,1,0)</f>
        <v>#N/A</v>
      </c>
    </row>
    <row r="7048" spans="19:19" x14ac:dyDescent="0.3">
      <c r="S7048" s="60" t="e">
        <f>VLOOKUP(D7048,'ALL SITES DOWN'!D:D,1,0)</f>
        <v>#N/A</v>
      </c>
    </row>
    <row r="7049" spans="19:19" x14ac:dyDescent="0.3">
      <c r="S7049" s="60" t="e">
        <f>VLOOKUP(D7049,'ALL SITES DOWN'!D:D,1,0)</f>
        <v>#N/A</v>
      </c>
    </row>
    <row r="7050" spans="19:19" x14ac:dyDescent="0.3">
      <c r="S7050" s="60" t="e">
        <f>VLOOKUP(D7050,'ALL SITES DOWN'!D:D,1,0)</f>
        <v>#N/A</v>
      </c>
    </row>
    <row r="7051" spans="19:19" x14ac:dyDescent="0.3">
      <c r="S7051" s="60" t="e">
        <f>VLOOKUP(D7051,'ALL SITES DOWN'!D:D,1,0)</f>
        <v>#N/A</v>
      </c>
    </row>
    <row r="7052" spans="19:19" x14ac:dyDescent="0.3">
      <c r="S7052" s="60" t="e">
        <f>VLOOKUP(D7052,'ALL SITES DOWN'!D:D,1,0)</f>
        <v>#N/A</v>
      </c>
    </row>
    <row r="7053" spans="19:19" x14ac:dyDescent="0.3">
      <c r="S7053" s="60" t="e">
        <f>VLOOKUP(D7053,'ALL SITES DOWN'!D:D,1,0)</f>
        <v>#N/A</v>
      </c>
    </row>
    <row r="7054" spans="19:19" x14ac:dyDescent="0.3">
      <c r="S7054" s="60" t="e">
        <f>VLOOKUP(D7054,'ALL SITES DOWN'!D:D,1,0)</f>
        <v>#N/A</v>
      </c>
    </row>
    <row r="7055" spans="19:19" x14ac:dyDescent="0.3">
      <c r="S7055" s="60" t="e">
        <f>VLOOKUP(D7055,'ALL SITES DOWN'!D:D,1,0)</f>
        <v>#N/A</v>
      </c>
    </row>
    <row r="7056" spans="19:19" x14ac:dyDescent="0.3">
      <c r="S7056" s="60" t="e">
        <f>VLOOKUP(D7056,'ALL SITES DOWN'!D:D,1,0)</f>
        <v>#N/A</v>
      </c>
    </row>
    <row r="7057" spans="19:19" x14ac:dyDescent="0.3">
      <c r="S7057" s="60" t="e">
        <f>VLOOKUP(D7057,'ALL SITES DOWN'!D:D,1,0)</f>
        <v>#N/A</v>
      </c>
    </row>
    <row r="7058" spans="19:19" x14ac:dyDescent="0.3">
      <c r="S7058" s="60" t="e">
        <f>VLOOKUP(D7058,'ALL SITES DOWN'!D:D,1,0)</f>
        <v>#N/A</v>
      </c>
    </row>
    <row r="7059" spans="19:19" x14ac:dyDescent="0.3">
      <c r="S7059" s="60" t="e">
        <f>VLOOKUP(D7059,'ALL SITES DOWN'!D:D,1,0)</f>
        <v>#N/A</v>
      </c>
    </row>
    <row r="7060" spans="19:19" x14ac:dyDescent="0.3">
      <c r="S7060" s="60" t="e">
        <f>VLOOKUP(D7060,'ALL SITES DOWN'!D:D,1,0)</f>
        <v>#N/A</v>
      </c>
    </row>
    <row r="7061" spans="19:19" x14ac:dyDescent="0.3">
      <c r="S7061" s="60" t="e">
        <f>VLOOKUP(D7061,'ALL SITES DOWN'!D:D,1,0)</f>
        <v>#N/A</v>
      </c>
    </row>
    <row r="7062" spans="19:19" x14ac:dyDescent="0.3">
      <c r="S7062" s="60" t="e">
        <f>VLOOKUP(D7062,'ALL SITES DOWN'!D:D,1,0)</f>
        <v>#N/A</v>
      </c>
    </row>
    <row r="7063" spans="19:19" x14ac:dyDescent="0.3">
      <c r="S7063" s="60" t="e">
        <f>VLOOKUP(D7063,'ALL SITES DOWN'!D:D,1,0)</f>
        <v>#N/A</v>
      </c>
    </row>
    <row r="7064" spans="19:19" x14ac:dyDescent="0.3">
      <c r="S7064" s="60" t="e">
        <f>VLOOKUP(D7064,'ALL SITES DOWN'!D:D,1,0)</f>
        <v>#N/A</v>
      </c>
    </row>
    <row r="7065" spans="19:19" x14ac:dyDescent="0.3">
      <c r="S7065" s="60" t="e">
        <f>VLOOKUP(D7065,'ALL SITES DOWN'!D:D,1,0)</f>
        <v>#N/A</v>
      </c>
    </row>
    <row r="7066" spans="19:19" x14ac:dyDescent="0.3">
      <c r="S7066" s="60" t="e">
        <f>VLOOKUP(D7066,'ALL SITES DOWN'!D:D,1,0)</f>
        <v>#N/A</v>
      </c>
    </row>
    <row r="7067" spans="19:19" x14ac:dyDescent="0.3">
      <c r="S7067" s="60" t="e">
        <f>VLOOKUP(D7067,'ALL SITES DOWN'!D:D,1,0)</f>
        <v>#N/A</v>
      </c>
    </row>
    <row r="7068" spans="19:19" x14ac:dyDescent="0.3">
      <c r="S7068" s="60" t="e">
        <f>VLOOKUP(D7068,'ALL SITES DOWN'!D:D,1,0)</f>
        <v>#N/A</v>
      </c>
    </row>
    <row r="7069" spans="19:19" x14ac:dyDescent="0.3">
      <c r="S7069" s="60" t="e">
        <f>VLOOKUP(D7069,'ALL SITES DOWN'!D:D,1,0)</f>
        <v>#N/A</v>
      </c>
    </row>
    <row r="7070" spans="19:19" x14ac:dyDescent="0.3">
      <c r="S7070" s="60" t="e">
        <f>VLOOKUP(D7070,'ALL SITES DOWN'!D:D,1,0)</f>
        <v>#N/A</v>
      </c>
    </row>
    <row r="7071" spans="19:19" x14ac:dyDescent="0.3">
      <c r="S7071" s="60" t="e">
        <f>VLOOKUP(D7071,'ALL SITES DOWN'!D:D,1,0)</f>
        <v>#N/A</v>
      </c>
    </row>
    <row r="7072" spans="19:19" x14ac:dyDescent="0.3">
      <c r="S7072" s="60" t="e">
        <f>VLOOKUP(D7072,'ALL SITES DOWN'!D:D,1,0)</f>
        <v>#N/A</v>
      </c>
    </row>
    <row r="7073" spans="19:19" x14ac:dyDescent="0.3">
      <c r="S7073" s="60" t="e">
        <f>VLOOKUP(D7073,'ALL SITES DOWN'!D:D,1,0)</f>
        <v>#N/A</v>
      </c>
    </row>
    <row r="7074" spans="19:19" x14ac:dyDescent="0.3">
      <c r="S7074" s="60" t="e">
        <f>VLOOKUP(D7074,'ALL SITES DOWN'!D:D,1,0)</f>
        <v>#N/A</v>
      </c>
    </row>
    <row r="7075" spans="19:19" x14ac:dyDescent="0.3">
      <c r="S7075" s="60" t="e">
        <f>VLOOKUP(D7075,'ALL SITES DOWN'!D:D,1,0)</f>
        <v>#N/A</v>
      </c>
    </row>
    <row r="7076" spans="19:19" x14ac:dyDescent="0.3">
      <c r="S7076" s="60" t="e">
        <f>VLOOKUP(D7076,'ALL SITES DOWN'!D:D,1,0)</f>
        <v>#N/A</v>
      </c>
    </row>
    <row r="7077" spans="19:19" x14ac:dyDescent="0.3">
      <c r="S7077" s="60" t="e">
        <f>VLOOKUP(D7077,'ALL SITES DOWN'!D:D,1,0)</f>
        <v>#N/A</v>
      </c>
    </row>
    <row r="7078" spans="19:19" x14ac:dyDescent="0.3">
      <c r="S7078" s="60" t="e">
        <f>VLOOKUP(D7078,'ALL SITES DOWN'!D:D,1,0)</f>
        <v>#N/A</v>
      </c>
    </row>
    <row r="7079" spans="19:19" x14ac:dyDescent="0.3">
      <c r="S7079" s="60" t="e">
        <f>VLOOKUP(D7079,'ALL SITES DOWN'!D:D,1,0)</f>
        <v>#N/A</v>
      </c>
    </row>
    <row r="7080" spans="19:19" x14ac:dyDescent="0.3">
      <c r="S7080" s="60" t="e">
        <f>VLOOKUP(D7080,'ALL SITES DOWN'!D:D,1,0)</f>
        <v>#N/A</v>
      </c>
    </row>
    <row r="7081" spans="19:19" x14ac:dyDescent="0.3">
      <c r="S7081" s="60" t="e">
        <f>VLOOKUP(D7081,'ALL SITES DOWN'!D:D,1,0)</f>
        <v>#N/A</v>
      </c>
    </row>
    <row r="7082" spans="19:19" x14ac:dyDescent="0.3">
      <c r="S7082" s="60" t="e">
        <f>VLOOKUP(D7082,'ALL SITES DOWN'!D:D,1,0)</f>
        <v>#N/A</v>
      </c>
    </row>
    <row r="7083" spans="19:19" x14ac:dyDescent="0.3">
      <c r="S7083" s="60" t="e">
        <f>VLOOKUP(D7083,'ALL SITES DOWN'!D:D,1,0)</f>
        <v>#N/A</v>
      </c>
    </row>
    <row r="7084" spans="19:19" x14ac:dyDescent="0.3">
      <c r="S7084" s="60" t="e">
        <f>VLOOKUP(D7084,'ALL SITES DOWN'!D:D,1,0)</f>
        <v>#N/A</v>
      </c>
    </row>
    <row r="7085" spans="19:19" x14ac:dyDescent="0.3">
      <c r="S7085" s="60" t="e">
        <f>VLOOKUP(D7085,'ALL SITES DOWN'!D:D,1,0)</f>
        <v>#N/A</v>
      </c>
    </row>
    <row r="7086" spans="19:19" x14ac:dyDescent="0.3">
      <c r="S7086" s="60" t="e">
        <f>VLOOKUP(D7086,'ALL SITES DOWN'!D:D,1,0)</f>
        <v>#N/A</v>
      </c>
    </row>
    <row r="7087" spans="19:19" x14ac:dyDescent="0.3">
      <c r="S7087" s="60" t="e">
        <f>VLOOKUP(D7087,'ALL SITES DOWN'!D:D,1,0)</f>
        <v>#N/A</v>
      </c>
    </row>
    <row r="7088" spans="19:19" x14ac:dyDescent="0.3">
      <c r="S7088" s="60" t="e">
        <f>VLOOKUP(D7088,'ALL SITES DOWN'!D:D,1,0)</f>
        <v>#N/A</v>
      </c>
    </row>
    <row r="7089" spans="19:19" x14ac:dyDescent="0.3">
      <c r="S7089" s="60" t="e">
        <f>VLOOKUP(D7089,'ALL SITES DOWN'!D:D,1,0)</f>
        <v>#N/A</v>
      </c>
    </row>
    <row r="7090" spans="19:19" x14ac:dyDescent="0.3">
      <c r="S7090" s="60" t="e">
        <f>VLOOKUP(D7090,'ALL SITES DOWN'!D:D,1,0)</f>
        <v>#N/A</v>
      </c>
    </row>
    <row r="7091" spans="19:19" x14ac:dyDescent="0.3">
      <c r="S7091" s="60" t="e">
        <f>VLOOKUP(D7091,'ALL SITES DOWN'!D:D,1,0)</f>
        <v>#N/A</v>
      </c>
    </row>
    <row r="7092" spans="19:19" x14ac:dyDescent="0.3">
      <c r="S7092" s="60" t="e">
        <f>VLOOKUP(D7092,'ALL SITES DOWN'!D:D,1,0)</f>
        <v>#N/A</v>
      </c>
    </row>
    <row r="7093" spans="19:19" x14ac:dyDescent="0.3">
      <c r="S7093" s="60" t="e">
        <f>VLOOKUP(D7093,'ALL SITES DOWN'!D:D,1,0)</f>
        <v>#N/A</v>
      </c>
    </row>
    <row r="7094" spans="19:19" x14ac:dyDescent="0.3">
      <c r="S7094" s="60" t="e">
        <f>VLOOKUP(D7094,'ALL SITES DOWN'!D:D,1,0)</f>
        <v>#N/A</v>
      </c>
    </row>
    <row r="7095" spans="19:19" x14ac:dyDescent="0.3">
      <c r="S7095" s="60" t="e">
        <f>VLOOKUP(D7095,'ALL SITES DOWN'!D:D,1,0)</f>
        <v>#N/A</v>
      </c>
    </row>
    <row r="7096" spans="19:19" x14ac:dyDescent="0.3">
      <c r="S7096" s="60" t="e">
        <f>VLOOKUP(D7096,'ALL SITES DOWN'!D:D,1,0)</f>
        <v>#N/A</v>
      </c>
    </row>
    <row r="7097" spans="19:19" x14ac:dyDescent="0.3">
      <c r="S7097" s="60" t="e">
        <f>VLOOKUP(D7097,'ALL SITES DOWN'!D:D,1,0)</f>
        <v>#N/A</v>
      </c>
    </row>
    <row r="7098" spans="19:19" x14ac:dyDescent="0.3">
      <c r="S7098" s="60" t="e">
        <f>VLOOKUP(D7098,'ALL SITES DOWN'!D:D,1,0)</f>
        <v>#N/A</v>
      </c>
    </row>
    <row r="7099" spans="19:19" x14ac:dyDescent="0.3">
      <c r="S7099" s="60" t="e">
        <f>VLOOKUP(D7099,'ALL SITES DOWN'!D:D,1,0)</f>
        <v>#N/A</v>
      </c>
    </row>
    <row r="7100" spans="19:19" x14ac:dyDescent="0.3">
      <c r="S7100" s="60" t="e">
        <f>VLOOKUP(D7100,'ALL SITES DOWN'!D:D,1,0)</f>
        <v>#N/A</v>
      </c>
    </row>
    <row r="7101" spans="19:19" x14ac:dyDescent="0.3">
      <c r="S7101" s="60" t="e">
        <f>VLOOKUP(D7101,'ALL SITES DOWN'!D:D,1,0)</f>
        <v>#N/A</v>
      </c>
    </row>
    <row r="7102" spans="19:19" x14ac:dyDescent="0.3">
      <c r="S7102" s="60" t="e">
        <f>VLOOKUP(D7102,'ALL SITES DOWN'!D:D,1,0)</f>
        <v>#N/A</v>
      </c>
    </row>
    <row r="7103" spans="19:19" x14ac:dyDescent="0.3">
      <c r="S7103" s="60" t="e">
        <f>VLOOKUP(D7103,'ALL SITES DOWN'!D:D,1,0)</f>
        <v>#N/A</v>
      </c>
    </row>
    <row r="7104" spans="19:19" x14ac:dyDescent="0.3">
      <c r="S7104" s="60" t="e">
        <f>VLOOKUP(D7104,'ALL SITES DOWN'!D:D,1,0)</f>
        <v>#N/A</v>
      </c>
    </row>
    <row r="7105" spans="19:19" x14ac:dyDescent="0.3">
      <c r="S7105" s="60" t="e">
        <f>VLOOKUP(D7105,'ALL SITES DOWN'!D:D,1,0)</f>
        <v>#N/A</v>
      </c>
    </row>
    <row r="7106" spans="19:19" x14ac:dyDescent="0.3">
      <c r="S7106" s="60" t="e">
        <f>VLOOKUP(D7106,'ALL SITES DOWN'!D:D,1,0)</f>
        <v>#N/A</v>
      </c>
    </row>
    <row r="7107" spans="19:19" x14ac:dyDescent="0.3">
      <c r="S7107" s="60" t="e">
        <f>VLOOKUP(D7107,'ALL SITES DOWN'!D:D,1,0)</f>
        <v>#N/A</v>
      </c>
    </row>
    <row r="7108" spans="19:19" x14ac:dyDescent="0.3">
      <c r="S7108" s="60" t="e">
        <f>VLOOKUP(D7108,'ALL SITES DOWN'!D:D,1,0)</f>
        <v>#N/A</v>
      </c>
    </row>
    <row r="7109" spans="19:19" x14ac:dyDescent="0.3">
      <c r="S7109" s="60" t="e">
        <f>VLOOKUP(D7109,'ALL SITES DOWN'!D:D,1,0)</f>
        <v>#N/A</v>
      </c>
    </row>
    <row r="7110" spans="19:19" x14ac:dyDescent="0.3">
      <c r="S7110" s="60" t="e">
        <f>VLOOKUP(D7110,'ALL SITES DOWN'!D:D,1,0)</f>
        <v>#N/A</v>
      </c>
    </row>
    <row r="7111" spans="19:19" x14ac:dyDescent="0.3">
      <c r="S7111" s="60" t="e">
        <f>VLOOKUP(D7111,'ALL SITES DOWN'!D:D,1,0)</f>
        <v>#N/A</v>
      </c>
    </row>
    <row r="7112" spans="19:19" x14ac:dyDescent="0.3">
      <c r="S7112" s="60" t="e">
        <f>VLOOKUP(D7112,'ALL SITES DOWN'!D:D,1,0)</f>
        <v>#N/A</v>
      </c>
    </row>
    <row r="7113" spans="19:19" x14ac:dyDescent="0.3">
      <c r="S7113" s="60" t="e">
        <f>VLOOKUP(D7113,'ALL SITES DOWN'!D:D,1,0)</f>
        <v>#N/A</v>
      </c>
    </row>
    <row r="7114" spans="19:19" x14ac:dyDescent="0.3">
      <c r="S7114" s="60" t="e">
        <f>VLOOKUP(D7114,'ALL SITES DOWN'!D:D,1,0)</f>
        <v>#N/A</v>
      </c>
    </row>
    <row r="7115" spans="19:19" x14ac:dyDescent="0.3">
      <c r="S7115" s="60" t="e">
        <f>VLOOKUP(D7115,'ALL SITES DOWN'!D:D,1,0)</f>
        <v>#N/A</v>
      </c>
    </row>
    <row r="7116" spans="19:19" x14ac:dyDescent="0.3">
      <c r="S7116" s="60" t="e">
        <f>VLOOKUP(D7116,'ALL SITES DOWN'!D:D,1,0)</f>
        <v>#N/A</v>
      </c>
    </row>
    <row r="7117" spans="19:19" x14ac:dyDescent="0.3">
      <c r="S7117" s="60" t="e">
        <f>VLOOKUP(D7117,'ALL SITES DOWN'!D:D,1,0)</f>
        <v>#N/A</v>
      </c>
    </row>
    <row r="7118" spans="19:19" x14ac:dyDescent="0.3">
      <c r="S7118" s="60" t="e">
        <f>VLOOKUP(D7118,'ALL SITES DOWN'!D:D,1,0)</f>
        <v>#N/A</v>
      </c>
    </row>
    <row r="7119" spans="19:19" x14ac:dyDescent="0.3">
      <c r="S7119" s="60" t="e">
        <f>VLOOKUP(D7119,'ALL SITES DOWN'!D:D,1,0)</f>
        <v>#N/A</v>
      </c>
    </row>
    <row r="7120" spans="19:19" x14ac:dyDescent="0.3">
      <c r="S7120" s="60" t="e">
        <f>VLOOKUP(D7120,'ALL SITES DOWN'!D:D,1,0)</f>
        <v>#N/A</v>
      </c>
    </row>
    <row r="7121" spans="19:19" x14ac:dyDescent="0.3">
      <c r="S7121" s="60" t="e">
        <f>VLOOKUP(D7121,'ALL SITES DOWN'!D:D,1,0)</f>
        <v>#N/A</v>
      </c>
    </row>
    <row r="7122" spans="19:19" x14ac:dyDescent="0.3">
      <c r="S7122" s="60" t="e">
        <f>VLOOKUP(D7122,'ALL SITES DOWN'!D:D,1,0)</f>
        <v>#N/A</v>
      </c>
    </row>
    <row r="7123" spans="19:19" x14ac:dyDescent="0.3">
      <c r="S7123" s="60" t="e">
        <f>VLOOKUP(D7123,'ALL SITES DOWN'!D:D,1,0)</f>
        <v>#N/A</v>
      </c>
    </row>
    <row r="7124" spans="19:19" x14ac:dyDescent="0.3">
      <c r="S7124" s="60" t="e">
        <f>VLOOKUP(D7124,'ALL SITES DOWN'!D:D,1,0)</f>
        <v>#N/A</v>
      </c>
    </row>
    <row r="7125" spans="19:19" x14ac:dyDescent="0.3">
      <c r="S7125" s="60" t="e">
        <f>VLOOKUP(D7125,'ALL SITES DOWN'!D:D,1,0)</f>
        <v>#N/A</v>
      </c>
    </row>
    <row r="7126" spans="19:19" x14ac:dyDescent="0.3">
      <c r="S7126" s="60" t="e">
        <f>VLOOKUP(D7126,'ALL SITES DOWN'!D:D,1,0)</f>
        <v>#N/A</v>
      </c>
    </row>
    <row r="7127" spans="19:19" x14ac:dyDescent="0.3">
      <c r="S7127" s="60" t="e">
        <f>VLOOKUP(D7127,'ALL SITES DOWN'!D:D,1,0)</f>
        <v>#N/A</v>
      </c>
    </row>
    <row r="7128" spans="19:19" x14ac:dyDescent="0.3">
      <c r="S7128" s="60" t="e">
        <f>VLOOKUP(D7128,'ALL SITES DOWN'!D:D,1,0)</f>
        <v>#N/A</v>
      </c>
    </row>
    <row r="7129" spans="19:19" x14ac:dyDescent="0.3">
      <c r="S7129" s="60" t="e">
        <f>VLOOKUP(D7129,'ALL SITES DOWN'!D:D,1,0)</f>
        <v>#N/A</v>
      </c>
    </row>
    <row r="7130" spans="19:19" x14ac:dyDescent="0.3">
      <c r="S7130" s="60" t="e">
        <f>VLOOKUP(D7130,'ALL SITES DOWN'!D:D,1,0)</f>
        <v>#N/A</v>
      </c>
    </row>
    <row r="7131" spans="19:19" x14ac:dyDescent="0.3">
      <c r="S7131" s="60" t="e">
        <f>VLOOKUP(D7131,'ALL SITES DOWN'!D:D,1,0)</f>
        <v>#N/A</v>
      </c>
    </row>
    <row r="7132" spans="19:19" x14ac:dyDescent="0.3">
      <c r="S7132" s="60" t="e">
        <f>VLOOKUP(D7132,'ALL SITES DOWN'!D:D,1,0)</f>
        <v>#N/A</v>
      </c>
    </row>
    <row r="7133" spans="19:19" x14ac:dyDescent="0.3">
      <c r="S7133" s="60" t="e">
        <f>VLOOKUP(D7133,'ALL SITES DOWN'!D:D,1,0)</f>
        <v>#N/A</v>
      </c>
    </row>
    <row r="7134" spans="19:19" x14ac:dyDescent="0.3">
      <c r="S7134" s="60" t="e">
        <f>VLOOKUP(D7134,'ALL SITES DOWN'!D:D,1,0)</f>
        <v>#N/A</v>
      </c>
    </row>
    <row r="7135" spans="19:19" x14ac:dyDescent="0.3">
      <c r="S7135" s="60" t="e">
        <f>VLOOKUP(D7135,'ALL SITES DOWN'!D:D,1,0)</f>
        <v>#N/A</v>
      </c>
    </row>
    <row r="7136" spans="19:19" x14ac:dyDescent="0.3">
      <c r="S7136" s="60" t="e">
        <f>VLOOKUP(D7136,'ALL SITES DOWN'!D:D,1,0)</f>
        <v>#N/A</v>
      </c>
    </row>
    <row r="7137" spans="19:19" x14ac:dyDescent="0.3">
      <c r="S7137" s="60" t="e">
        <f>VLOOKUP(D7137,'ALL SITES DOWN'!D:D,1,0)</f>
        <v>#N/A</v>
      </c>
    </row>
    <row r="7138" spans="19:19" x14ac:dyDescent="0.3">
      <c r="S7138" s="60" t="e">
        <f>VLOOKUP(D7138,'ALL SITES DOWN'!D:D,1,0)</f>
        <v>#N/A</v>
      </c>
    </row>
    <row r="7139" spans="19:19" x14ac:dyDescent="0.3">
      <c r="S7139" s="60" t="e">
        <f>VLOOKUP(D7139,'ALL SITES DOWN'!D:D,1,0)</f>
        <v>#N/A</v>
      </c>
    </row>
    <row r="7140" spans="19:19" x14ac:dyDescent="0.3">
      <c r="S7140" s="60" t="e">
        <f>VLOOKUP(D7140,'ALL SITES DOWN'!D:D,1,0)</f>
        <v>#N/A</v>
      </c>
    </row>
    <row r="7141" spans="19:19" x14ac:dyDescent="0.3">
      <c r="S7141" s="60" t="e">
        <f>VLOOKUP(D7141,'ALL SITES DOWN'!D:D,1,0)</f>
        <v>#N/A</v>
      </c>
    </row>
    <row r="7142" spans="19:19" x14ac:dyDescent="0.3">
      <c r="S7142" s="60" t="e">
        <f>VLOOKUP(D7142,'ALL SITES DOWN'!D:D,1,0)</f>
        <v>#N/A</v>
      </c>
    </row>
    <row r="7143" spans="19:19" x14ac:dyDescent="0.3">
      <c r="S7143" s="60" t="e">
        <f>VLOOKUP(D7143,'ALL SITES DOWN'!D:D,1,0)</f>
        <v>#N/A</v>
      </c>
    </row>
    <row r="7144" spans="19:19" x14ac:dyDescent="0.3">
      <c r="S7144" s="60" t="e">
        <f>VLOOKUP(D7144,'ALL SITES DOWN'!D:D,1,0)</f>
        <v>#N/A</v>
      </c>
    </row>
    <row r="7145" spans="19:19" x14ac:dyDescent="0.3">
      <c r="S7145" s="60" t="e">
        <f>VLOOKUP(D7145,'ALL SITES DOWN'!D:D,1,0)</f>
        <v>#N/A</v>
      </c>
    </row>
    <row r="7146" spans="19:19" x14ac:dyDescent="0.3">
      <c r="S7146" s="60" t="e">
        <f>VLOOKUP(D7146,'ALL SITES DOWN'!D:D,1,0)</f>
        <v>#N/A</v>
      </c>
    </row>
    <row r="7147" spans="19:19" x14ac:dyDescent="0.3">
      <c r="S7147" s="60" t="e">
        <f>VLOOKUP(D7147,'ALL SITES DOWN'!D:D,1,0)</f>
        <v>#N/A</v>
      </c>
    </row>
    <row r="7148" spans="19:19" x14ac:dyDescent="0.3">
      <c r="S7148" s="60" t="e">
        <f>VLOOKUP(D7148,'ALL SITES DOWN'!D:D,1,0)</f>
        <v>#N/A</v>
      </c>
    </row>
    <row r="7149" spans="19:19" x14ac:dyDescent="0.3">
      <c r="S7149" s="60" t="e">
        <f>VLOOKUP(D7149,'ALL SITES DOWN'!D:D,1,0)</f>
        <v>#N/A</v>
      </c>
    </row>
    <row r="7150" spans="19:19" x14ac:dyDescent="0.3">
      <c r="S7150" s="60" t="e">
        <f>VLOOKUP(D7150,'ALL SITES DOWN'!D:D,1,0)</f>
        <v>#N/A</v>
      </c>
    </row>
    <row r="7151" spans="19:19" x14ac:dyDescent="0.3">
      <c r="S7151" s="60" t="e">
        <f>VLOOKUP(D7151,'ALL SITES DOWN'!D:D,1,0)</f>
        <v>#N/A</v>
      </c>
    </row>
    <row r="7152" spans="19:19" x14ac:dyDescent="0.3">
      <c r="S7152" s="60" t="e">
        <f>VLOOKUP(D7152,'ALL SITES DOWN'!D:D,1,0)</f>
        <v>#N/A</v>
      </c>
    </row>
    <row r="7153" spans="19:19" x14ac:dyDescent="0.3">
      <c r="S7153" s="60" t="e">
        <f>VLOOKUP(D7153,'ALL SITES DOWN'!D:D,1,0)</f>
        <v>#N/A</v>
      </c>
    </row>
    <row r="7154" spans="19:19" x14ac:dyDescent="0.3">
      <c r="S7154" s="60" t="e">
        <f>VLOOKUP(D7154,'ALL SITES DOWN'!D:D,1,0)</f>
        <v>#N/A</v>
      </c>
    </row>
    <row r="7155" spans="19:19" x14ac:dyDescent="0.3">
      <c r="S7155" s="60" t="e">
        <f>VLOOKUP(D7155,'ALL SITES DOWN'!D:D,1,0)</f>
        <v>#N/A</v>
      </c>
    </row>
    <row r="7156" spans="19:19" x14ac:dyDescent="0.3">
      <c r="S7156" s="60" t="e">
        <f>VLOOKUP(D7156,'ALL SITES DOWN'!D:D,1,0)</f>
        <v>#N/A</v>
      </c>
    </row>
    <row r="7157" spans="19:19" x14ac:dyDescent="0.3">
      <c r="S7157" s="60" t="e">
        <f>VLOOKUP(D7157,'ALL SITES DOWN'!D:D,1,0)</f>
        <v>#N/A</v>
      </c>
    </row>
    <row r="7158" spans="19:19" x14ac:dyDescent="0.3">
      <c r="S7158" s="60" t="e">
        <f>VLOOKUP(D7158,'ALL SITES DOWN'!D:D,1,0)</f>
        <v>#N/A</v>
      </c>
    </row>
    <row r="7159" spans="19:19" x14ac:dyDescent="0.3">
      <c r="S7159" s="60" t="e">
        <f>VLOOKUP(D7159,'ALL SITES DOWN'!D:D,1,0)</f>
        <v>#N/A</v>
      </c>
    </row>
    <row r="7160" spans="19:19" x14ac:dyDescent="0.3">
      <c r="S7160" s="60" t="e">
        <f>VLOOKUP(D7160,'ALL SITES DOWN'!D:D,1,0)</f>
        <v>#N/A</v>
      </c>
    </row>
    <row r="7161" spans="19:19" x14ac:dyDescent="0.3">
      <c r="S7161" s="60" t="e">
        <f>VLOOKUP(D7161,'ALL SITES DOWN'!D:D,1,0)</f>
        <v>#N/A</v>
      </c>
    </row>
    <row r="7162" spans="19:19" x14ac:dyDescent="0.3">
      <c r="S7162" s="60" t="e">
        <f>VLOOKUP(D7162,'ALL SITES DOWN'!D:D,1,0)</f>
        <v>#N/A</v>
      </c>
    </row>
    <row r="7163" spans="19:19" x14ac:dyDescent="0.3">
      <c r="S7163" s="60" t="e">
        <f>VLOOKUP(D7163,'ALL SITES DOWN'!D:D,1,0)</f>
        <v>#N/A</v>
      </c>
    </row>
    <row r="7164" spans="19:19" x14ac:dyDescent="0.3">
      <c r="S7164" s="60" t="e">
        <f>VLOOKUP(D7164,'ALL SITES DOWN'!D:D,1,0)</f>
        <v>#N/A</v>
      </c>
    </row>
    <row r="7165" spans="19:19" x14ac:dyDescent="0.3">
      <c r="S7165" s="60" t="e">
        <f>VLOOKUP(D7165,'ALL SITES DOWN'!D:D,1,0)</f>
        <v>#N/A</v>
      </c>
    </row>
    <row r="7166" spans="19:19" x14ac:dyDescent="0.3">
      <c r="S7166" s="60" t="e">
        <f>VLOOKUP(D7166,'ALL SITES DOWN'!D:D,1,0)</f>
        <v>#N/A</v>
      </c>
    </row>
    <row r="7167" spans="19:19" x14ac:dyDescent="0.3">
      <c r="S7167" s="60" t="e">
        <f>VLOOKUP(D7167,'ALL SITES DOWN'!D:D,1,0)</f>
        <v>#N/A</v>
      </c>
    </row>
    <row r="7168" spans="19:19" x14ac:dyDescent="0.3">
      <c r="S7168" s="60" t="e">
        <f>VLOOKUP(D7168,'ALL SITES DOWN'!D:D,1,0)</f>
        <v>#N/A</v>
      </c>
    </row>
    <row r="7169" spans="19:19" x14ac:dyDescent="0.3">
      <c r="S7169" s="60" t="e">
        <f>VLOOKUP(D7169,'ALL SITES DOWN'!D:D,1,0)</f>
        <v>#N/A</v>
      </c>
    </row>
    <row r="7170" spans="19:19" x14ac:dyDescent="0.3">
      <c r="S7170" s="60" t="e">
        <f>VLOOKUP(D7170,'ALL SITES DOWN'!D:D,1,0)</f>
        <v>#N/A</v>
      </c>
    </row>
    <row r="7171" spans="19:19" x14ac:dyDescent="0.3">
      <c r="S7171" s="60" t="e">
        <f>VLOOKUP(D7171,'ALL SITES DOWN'!D:D,1,0)</f>
        <v>#N/A</v>
      </c>
    </row>
    <row r="7172" spans="19:19" x14ac:dyDescent="0.3">
      <c r="S7172" s="60" t="e">
        <f>VLOOKUP(D7172,'ALL SITES DOWN'!D:D,1,0)</f>
        <v>#N/A</v>
      </c>
    </row>
    <row r="7173" spans="19:19" x14ac:dyDescent="0.3">
      <c r="S7173" s="60" t="e">
        <f>VLOOKUP(D7173,'ALL SITES DOWN'!D:D,1,0)</f>
        <v>#N/A</v>
      </c>
    </row>
    <row r="7174" spans="19:19" x14ac:dyDescent="0.3">
      <c r="S7174" s="60" t="e">
        <f>VLOOKUP(D7174,'ALL SITES DOWN'!D:D,1,0)</f>
        <v>#N/A</v>
      </c>
    </row>
    <row r="7175" spans="19:19" x14ac:dyDescent="0.3">
      <c r="S7175" s="60" t="e">
        <f>VLOOKUP(D7175,'ALL SITES DOWN'!D:D,1,0)</f>
        <v>#N/A</v>
      </c>
    </row>
    <row r="7176" spans="19:19" x14ac:dyDescent="0.3">
      <c r="S7176" s="60" t="e">
        <f>VLOOKUP(D7176,'ALL SITES DOWN'!D:D,1,0)</f>
        <v>#N/A</v>
      </c>
    </row>
    <row r="7177" spans="19:19" x14ac:dyDescent="0.3">
      <c r="S7177" s="60" t="e">
        <f>VLOOKUP(D7177,'ALL SITES DOWN'!D:D,1,0)</f>
        <v>#N/A</v>
      </c>
    </row>
    <row r="7178" spans="19:19" x14ac:dyDescent="0.3">
      <c r="S7178" s="60" t="e">
        <f>VLOOKUP(D7178,'ALL SITES DOWN'!D:D,1,0)</f>
        <v>#N/A</v>
      </c>
    </row>
    <row r="7179" spans="19:19" x14ac:dyDescent="0.3">
      <c r="S7179" s="60" t="e">
        <f>VLOOKUP(D7179,'ALL SITES DOWN'!D:D,1,0)</f>
        <v>#N/A</v>
      </c>
    </row>
    <row r="7180" spans="19:19" x14ac:dyDescent="0.3">
      <c r="S7180" s="60" t="e">
        <f>VLOOKUP(D7180,'ALL SITES DOWN'!D:D,1,0)</f>
        <v>#N/A</v>
      </c>
    </row>
    <row r="7181" spans="19:19" x14ac:dyDescent="0.3">
      <c r="S7181" s="60" t="e">
        <f>VLOOKUP(D7181,'ALL SITES DOWN'!D:D,1,0)</f>
        <v>#N/A</v>
      </c>
    </row>
    <row r="7182" spans="19:19" x14ac:dyDescent="0.3">
      <c r="S7182" s="60" t="e">
        <f>VLOOKUP(D7182,'ALL SITES DOWN'!D:D,1,0)</f>
        <v>#N/A</v>
      </c>
    </row>
    <row r="7183" spans="19:19" x14ac:dyDescent="0.3">
      <c r="S7183" s="60" t="e">
        <f>VLOOKUP(D7183,'ALL SITES DOWN'!D:D,1,0)</f>
        <v>#N/A</v>
      </c>
    </row>
    <row r="7184" spans="19:19" x14ac:dyDescent="0.3">
      <c r="S7184" s="60" t="e">
        <f>VLOOKUP(D7184,'ALL SITES DOWN'!D:D,1,0)</f>
        <v>#N/A</v>
      </c>
    </row>
    <row r="7185" spans="19:19" x14ac:dyDescent="0.3">
      <c r="S7185" s="60" t="e">
        <f>VLOOKUP(D7185,'ALL SITES DOWN'!D:D,1,0)</f>
        <v>#N/A</v>
      </c>
    </row>
    <row r="7186" spans="19:19" x14ac:dyDescent="0.3">
      <c r="S7186" s="60" t="e">
        <f>VLOOKUP(D7186,'ALL SITES DOWN'!D:D,1,0)</f>
        <v>#N/A</v>
      </c>
    </row>
    <row r="7187" spans="19:19" x14ac:dyDescent="0.3">
      <c r="S7187" s="60" t="e">
        <f>VLOOKUP(D7187,'ALL SITES DOWN'!D:D,1,0)</f>
        <v>#N/A</v>
      </c>
    </row>
    <row r="7188" spans="19:19" x14ac:dyDescent="0.3">
      <c r="S7188" s="60" t="e">
        <f>VLOOKUP(D7188,'ALL SITES DOWN'!D:D,1,0)</f>
        <v>#N/A</v>
      </c>
    </row>
    <row r="7189" spans="19:19" x14ac:dyDescent="0.3">
      <c r="S7189" s="60" t="e">
        <f>VLOOKUP(D7189,'ALL SITES DOWN'!D:D,1,0)</f>
        <v>#N/A</v>
      </c>
    </row>
    <row r="7190" spans="19:19" x14ac:dyDescent="0.3">
      <c r="S7190" s="60" t="e">
        <f>VLOOKUP(D7190,'ALL SITES DOWN'!D:D,1,0)</f>
        <v>#N/A</v>
      </c>
    </row>
    <row r="7191" spans="19:19" x14ac:dyDescent="0.3">
      <c r="S7191" s="60" t="e">
        <f>VLOOKUP(D7191,'ALL SITES DOWN'!D:D,1,0)</f>
        <v>#N/A</v>
      </c>
    </row>
    <row r="7192" spans="19:19" x14ac:dyDescent="0.3">
      <c r="S7192" s="60" t="e">
        <f>VLOOKUP(D7192,'ALL SITES DOWN'!D:D,1,0)</f>
        <v>#N/A</v>
      </c>
    </row>
    <row r="7193" spans="19:19" x14ac:dyDescent="0.3">
      <c r="S7193" s="60" t="e">
        <f>VLOOKUP(D7193,'ALL SITES DOWN'!D:D,1,0)</f>
        <v>#N/A</v>
      </c>
    </row>
    <row r="7194" spans="19:19" x14ac:dyDescent="0.3">
      <c r="S7194" s="60" t="e">
        <f>VLOOKUP(D7194,'ALL SITES DOWN'!D:D,1,0)</f>
        <v>#N/A</v>
      </c>
    </row>
    <row r="7195" spans="19:19" x14ac:dyDescent="0.3">
      <c r="S7195" s="60" t="e">
        <f>VLOOKUP(D7195,'ALL SITES DOWN'!D:D,1,0)</f>
        <v>#N/A</v>
      </c>
    </row>
    <row r="7196" spans="19:19" x14ac:dyDescent="0.3">
      <c r="S7196" s="60" t="e">
        <f>VLOOKUP(D7196,'ALL SITES DOWN'!D:D,1,0)</f>
        <v>#N/A</v>
      </c>
    </row>
    <row r="7197" spans="19:19" x14ac:dyDescent="0.3">
      <c r="S7197" s="60" t="e">
        <f>VLOOKUP(D7197,'ALL SITES DOWN'!D:D,1,0)</f>
        <v>#N/A</v>
      </c>
    </row>
    <row r="7198" spans="19:19" x14ac:dyDescent="0.3">
      <c r="S7198" s="60" t="e">
        <f>VLOOKUP(D7198,'ALL SITES DOWN'!D:D,1,0)</f>
        <v>#N/A</v>
      </c>
    </row>
    <row r="7199" spans="19:19" x14ac:dyDescent="0.3">
      <c r="S7199" s="60" t="e">
        <f>VLOOKUP(D7199,'ALL SITES DOWN'!D:D,1,0)</f>
        <v>#N/A</v>
      </c>
    </row>
    <row r="7200" spans="19:19" x14ac:dyDescent="0.3">
      <c r="S7200" s="60" t="e">
        <f>VLOOKUP(D7200,'ALL SITES DOWN'!D:D,1,0)</f>
        <v>#N/A</v>
      </c>
    </row>
    <row r="7201" spans="19:19" x14ac:dyDescent="0.3">
      <c r="S7201" s="60" t="e">
        <f>VLOOKUP(D7201,'ALL SITES DOWN'!D:D,1,0)</f>
        <v>#N/A</v>
      </c>
    </row>
    <row r="7202" spans="19:19" x14ac:dyDescent="0.3">
      <c r="S7202" s="60" t="e">
        <f>VLOOKUP(D7202,'ALL SITES DOWN'!D:D,1,0)</f>
        <v>#N/A</v>
      </c>
    </row>
    <row r="7203" spans="19:19" x14ac:dyDescent="0.3">
      <c r="S7203" s="60" t="e">
        <f>VLOOKUP(D7203,'ALL SITES DOWN'!D:D,1,0)</f>
        <v>#N/A</v>
      </c>
    </row>
    <row r="7204" spans="19:19" x14ac:dyDescent="0.3">
      <c r="S7204" s="60" t="e">
        <f>VLOOKUP(D7204,'ALL SITES DOWN'!D:D,1,0)</f>
        <v>#N/A</v>
      </c>
    </row>
    <row r="7205" spans="19:19" x14ac:dyDescent="0.3">
      <c r="S7205" s="60" t="e">
        <f>VLOOKUP(D7205,'ALL SITES DOWN'!D:D,1,0)</f>
        <v>#N/A</v>
      </c>
    </row>
    <row r="7206" spans="19:19" x14ac:dyDescent="0.3">
      <c r="S7206" s="60" t="e">
        <f>VLOOKUP(D7206,'ALL SITES DOWN'!D:D,1,0)</f>
        <v>#N/A</v>
      </c>
    </row>
    <row r="7207" spans="19:19" x14ac:dyDescent="0.3">
      <c r="S7207" s="60" t="e">
        <f>VLOOKUP(D7207,'ALL SITES DOWN'!D:D,1,0)</f>
        <v>#N/A</v>
      </c>
    </row>
    <row r="7208" spans="19:19" x14ac:dyDescent="0.3">
      <c r="S7208" s="60" t="e">
        <f>VLOOKUP(D7208,'ALL SITES DOWN'!D:D,1,0)</f>
        <v>#N/A</v>
      </c>
    </row>
    <row r="7209" spans="19:19" x14ac:dyDescent="0.3">
      <c r="S7209" s="60" t="e">
        <f>VLOOKUP(D7209,'ALL SITES DOWN'!D:D,1,0)</f>
        <v>#N/A</v>
      </c>
    </row>
    <row r="7210" spans="19:19" x14ac:dyDescent="0.3">
      <c r="S7210" s="60" t="e">
        <f>VLOOKUP(D7210,'ALL SITES DOWN'!D:D,1,0)</f>
        <v>#N/A</v>
      </c>
    </row>
    <row r="7211" spans="19:19" x14ac:dyDescent="0.3">
      <c r="S7211" s="60" t="e">
        <f>VLOOKUP(D7211,'ALL SITES DOWN'!D:D,1,0)</f>
        <v>#N/A</v>
      </c>
    </row>
    <row r="7212" spans="19:19" x14ac:dyDescent="0.3">
      <c r="S7212" s="60" t="e">
        <f>VLOOKUP(D7212,'ALL SITES DOWN'!D:D,1,0)</f>
        <v>#N/A</v>
      </c>
    </row>
    <row r="7213" spans="19:19" x14ac:dyDescent="0.3">
      <c r="S7213" s="60" t="e">
        <f>VLOOKUP(D7213,'ALL SITES DOWN'!D:D,1,0)</f>
        <v>#N/A</v>
      </c>
    </row>
    <row r="7214" spans="19:19" x14ac:dyDescent="0.3">
      <c r="S7214" s="60" t="e">
        <f>VLOOKUP(D7214,'ALL SITES DOWN'!D:D,1,0)</f>
        <v>#N/A</v>
      </c>
    </row>
    <row r="7215" spans="19:19" x14ac:dyDescent="0.3">
      <c r="S7215" s="60" t="e">
        <f>VLOOKUP(D7215,'ALL SITES DOWN'!D:D,1,0)</f>
        <v>#N/A</v>
      </c>
    </row>
    <row r="7216" spans="19:19" x14ac:dyDescent="0.3">
      <c r="S7216" s="60" t="e">
        <f>VLOOKUP(D7216,'ALL SITES DOWN'!D:D,1,0)</f>
        <v>#N/A</v>
      </c>
    </row>
    <row r="7217" spans="19:19" x14ac:dyDescent="0.3">
      <c r="S7217" s="60" t="e">
        <f>VLOOKUP(D7217,'ALL SITES DOWN'!D:D,1,0)</f>
        <v>#N/A</v>
      </c>
    </row>
    <row r="7218" spans="19:19" x14ac:dyDescent="0.3">
      <c r="S7218" s="60" t="e">
        <f>VLOOKUP(D7218,'ALL SITES DOWN'!D:D,1,0)</f>
        <v>#N/A</v>
      </c>
    </row>
    <row r="7219" spans="19:19" x14ac:dyDescent="0.3">
      <c r="S7219" s="60" t="e">
        <f>VLOOKUP(D7219,'ALL SITES DOWN'!D:D,1,0)</f>
        <v>#N/A</v>
      </c>
    </row>
    <row r="7220" spans="19:19" x14ac:dyDescent="0.3">
      <c r="S7220" s="60" t="e">
        <f>VLOOKUP(D7220,'ALL SITES DOWN'!D:D,1,0)</f>
        <v>#N/A</v>
      </c>
    </row>
    <row r="7221" spans="19:19" x14ac:dyDescent="0.3">
      <c r="S7221" s="60" t="e">
        <f>VLOOKUP(D7221,'ALL SITES DOWN'!D:D,1,0)</f>
        <v>#N/A</v>
      </c>
    </row>
    <row r="7222" spans="19:19" x14ac:dyDescent="0.3">
      <c r="S7222" s="60" t="e">
        <f>VLOOKUP(D7222,'ALL SITES DOWN'!D:D,1,0)</f>
        <v>#N/A</v>
      </c>
    </row>
    <row r="7223" spans="19:19" x14ac:dyDescent="0.3">
      <c r="S7223" s="60" t="e">
        <f>VLOOKUP(D7223,'ALL SITES DOWN'!D:D,1,0)</f>
        <v>#N/A</v>
      </c>
    </row>
    <row r="7224" spans="19:19" x14ac:dyDescent="0.3">
      <c r="S7224" s="60" t="e">
        <f>VLOOKUP(D7224,'ALL SITES DOWN'!D:D,1,0)</f>
        <v>#N/A</v>
      </c>
    </row>
    <row r="7225" spans="19:19" x14ac:dyDescent="0.3">
      <c r="S7225" s="60" t="e">
        <f>VLOOKUP(D7225,'ALL SITES DOWN'!D:D,1,0)</f>
        <v>#N/A</v>
      </c>
    </row>
    <row r="7226" spans="19:19" x14ac:dyDescent="0.3">
      <c r="S7226" s="60" t="e">
        <f>VLOOKUP(D7226,'ALL SITES DOWN'!D:D,1,0)</f>
        <v>#N/A</v>
      </c>
    </row>
    <row r="7227" spans="19:19" x14ac:dyDescent="0.3">
      <c r="S7227" s="60" t="e">
        <f>VLOOKUP(D7227,'ALL SITES DOWN'!D:D,1,0)</f>
        <v>#N/A</v>
      </c>
    </row>
    <row r="7228" spans="19:19" x14ac:dyDescent="0.3">
      <c r="S7228" s="60" t="e">
        <f>VLOOKUP(D7228,'ALL SITES DOWN'!D:D,1,0)</f>
        <v>#N/A</v>
      </c>
    </row>
    <row r="7229" spans="19:19" x14ac:dyDescent="0.3">
      <c r="S7229" s="60" t="e">
        <f>VLOOKUP(D7229,'ALL SITES DOWN'!D:D,1,0)</f>
        <v>#N/A</v>
      </c>
    </row>
    <row r="7230" spans="19:19" x14ac:dyDescent="0.3">
      <c r="S7230" s="60" t="e">
        <f>VLOOKUP(D7230,'ALL SITES DOWN'!D:D,1,0)</f>
        <v>#N/A</v>
      </c>
    </row>
    <row r="7231" spans="19:19" x14ac:dyDescent="0.3">
      <c r="S7231" s="60" t="e">
        <f>VLOOKUP(D7231,'ALL SITES DOWN'!D:D,1,0)</f>
        <v>#N/A</v>
      </c>
    </row>
    <row r="7232" spans="19:19" x14ac:dyDescent="0.3">
      <c r="S7232" s="60" t="e">
        <f>VLOOKUP(D7232,'ALL SITES DOWN'!D:D,1,0)</f>
        <v>#N/A</v>
      </c>
    </row>
    <row r="7233" spans="19:19" x14ac:dyDescent="0.3">
      <c r="S7233" s="60" t="e">
        <f>VLOOKUP(D7233,'ALL SITES DOWN'!D:D,1,0)</f>
        <v>#N/A</v>
      </c>
    </row>
    <row r="7234" spans="19:19" x14ac:dyDescent="0.3">
      <c r="S7234" s="60" t="e">
        <f>VLOOKUP(D7234,'ALL SITES DOWN'!D:D,1,0)</f>
        <v>#N/A</v>
      </c>
    </row>
    <row r="7235" spans="19:19" x14ac:dyDescent="0.3">
      <c r="S7235" s="60" t="e">
        <f>VLOOKUP(D7235,'ALL SITES DOWN'!D:D,1,0)</f>
        <v>#N/A</v>
      </c>
    </row>
    <row r="7236" spans="19:19" x14ac:dyDescent="0.3">
      <c r="S7236" s="60" t="e">
        <f>VLOOKUP(D7236,'ALL SITES DOWN'!D:D,1,0)</f>
        <v>#N/A</v>
      </c>
    </row>
    <row r="7237" spans="19:19" x14ac:dyDescent="0.3">
      <c r="S7237" s="60" t="e">
        <f>VLOOKUP(D7237,'ALL SITES DOWN'!D:D,1,0)</f>
        <v>#N/A</v>
      </c>
    </row>
    <row r="7238" spans="19:19" x14ac:dyDescent="0.3">
      <c r="S7238" s="60" t="e">
        <f>VLOOKUP(D7238,'ALL SITES DOWN'!D:D,1,0)</f>
        <v>#N/A</v>
      </c>
    </row>
    <row r="7239" spans="19:19" x14ac:dyDescent="0.3">
      <c r="S7239" s="60" t="e">
        <f>VLOOKUP(D7239,'ALL SITES DOWN'!D:D,1,0)</f>
        <v>#N/A</v>
      </c>
    </row>
    <row r="7240" spans="19:19" x14ac:dyDescent="0.3">
      <c r="S7240" s="60" t="e">
        <f>VLOOKUP(D7240,'ALL SITES DOWN'!D:D,1,0)</f>
        <v>#N/A</v>
      </c>
    </row>
    <row r="7241" spans="19:19" x14ac:dyDescent="0.3">
      <c r="S7241" s="60" t="e">
        <f>VLOOKUP(D7241,'ALL SITES DOWN'!D:D,1,0)</f>
        <v>#N/A</v>
      </c>
    </row>
    <row r="7242" spans="19:19" x14ac:dyDescent="0.3">
      <c r="S7242" s="60" t="e">
        <f>VLOOKUP(D7242,'ALL SITES DOWN'!D:D,1,0)</f>
        <v>#N/A</v>
      </c>
    </row>
    <row r="7243" spans="19:19" x14ac:dyDescent="0.3">
      <c r="S7243" s="60" t="e">
        <f>VLOOKUP(D7243,'ALL SITES DOWN'!D:D,1,0)</f>
        <v>#N/A</v>
      </c>
    </row>
    <row r="7244" spans="19:19" x14ac:dyDescent="0.3">
      <c r="S7244" s="60" t="e">
        <f>VLOOKUP(D7244,'ALL SITES DOWN'!D:D,1,0)</f>
        <v>#N/A</v>
      </c>
    </row>
    <row r="7245" spans="19:19" x14ac:dyDescent="0.3">
      <c r="S7245" s="60" t="e">
        <f>VLOOKUP(D7245,'ALL SITES DOWN'!D:D,1,0)</f>
        <v>#N/A</v>
      </c>
    </row>
    <row r="7246" spans="19:19" x14ac:dyDescent="0.3">
      <c r="S7246" s="60" t="e">
        <f>VLOOKUP(D7246,'ALL SITES DOWN'!D:D,1,0)</f>
        <v>#N/A</v>
      </c>
    </row>
    <row r="7247" spans="19:19" x14ac:dyDescent="0.3">
      <c r="S7247" s="60" t="e">
        <f>VLOOKUP(D7247,'ALL SITES DOWN'!D:D,1,0)</f>
        <v>#N/A</v>
      </c>
    </row>
    <row r="7248" spans="19:19" x14ac:dyDescent="0.3">
      <c r="S7248" s="60" t="e">
        <f>VLOOKUP(D7248,'ALL SITES DOWN'!D:D,1,0)</f>
        <v>#N/A</v>
      </c>
    </row>
    <row r="7249" spans="19:19" x14ac:dyDescent="0.3">
      <c r="S7249" s="60" t="e">
        <f>VLOOKUP(D7249,'ALL SITES DOWN'!D:D,1,0)</f>
        <v>#N/A</v>
      </c>
    </row>
    <row r="7250" spans="19:19" x14ac:dyDescent="0.3">
      <c r="S7250" s="60" t="e">
        <f>VLOOKUP(D7250,'ALL SITES DOWN'!D:D,1,0)</f>
        <v>#N/A</v>
      </c>
    </row>
    <row r="7251" spans="19:19" x14ac:dyDescent="0.3">
      <c r="S7251" s="60" t="e">
        <f>VLOOKUP(D7251,'ALL SITES DOWN'!D:D,1,0)</f>
        <v>#N/A</v>
      </c>
    </row>
    <row r="7252" spans="19:19" x14ac:dyDescent="0.3">
      <c r="S7252" s="60" t="e">
        <f>VLOOKUP(D7252,'ALL SITES DOWN'!D:D,1,0)</f>
        <v>#N/A</v>
      </c>
    </row>
    <row r="7253" spans="19:19" x14ac:dyDescent="0.3">
      <c r="S7253" s="60" t="e">
        <f>VLOOKUP(D7253,'ALL SITES DOWN'!D:D,1,0)</f>
        <v>#N/A</v>
      </c>
    </row>
    <row r="7254" spans="19:19" x14ac:dyDescent="0.3">
      <c r="S7254" s="60" t="e">
        <f>VLOOKUP(D7254,'ALL SITES DOWN'!D:D,1,0)</f>
        <v>#N/A</v>
      </c>
    </row>
    <row r="7255" spans="19:19" x14ac:dyDescent="0.3">
      <c r="S7255" s="60" t="e">
        <f>VLOOKUP(D7255,'ALL SITES DOWN'!D:D,1,0)</f>
        <v>#N/A</v>
      </c>
    </row>
    <row r="7256" spans="19:19" x14ac:dyDescent="0.3">
      <c r="S7256" s="60" t="e">
        <f>VLOOKUP(D7256,'ALL SITES DOWN'!D:D,1,0)</f>
        <v>#N/A</v>
      </c>
    </row>
    <row r="7257" spans="19:19" x14ac:dyDescent="0.3">
      <c r="S7257" s="60" t="e">
        <f>VLOOKUP(D7257,'ALL SITES DOWN'!D:D,1,0)</f>
        <v>#N/A</v>
      </c>
    </row>
    <row r="7258" spans="19:19" x14ac:dyDescent="0.3">
      <c r="S7258" s="60" t="e">
        <f>VLOOKUP(D7258,'ALL SITES DOWN'!D:D,1,0)</f>
        <v>#N/A</v>
      </c>
    </row>
    <row r="7259" spans="19:19" x14ac:dyDescent="0.3">
      <c r="S7259" s="60" t="e">
        <f>VLOOKUP(D7259,'ALL SITES DOWN'!D:D,1,0)</f>
        <v>#N/A</v>
      </c>
    </row>
    <row r="7260" spans="19:19" x14ac:dyDescent="0.3">
      <c r="S7260" s="60" t="e">
        <f>VLOOKUP(D7260,'ALL SITES DOWN'!D:D,1,0)</f>
        <v>#N/A</v>
      </c>
    </row>
    <row r="7261" spans="19:19" x14ac:dyDescent="0.3">
      <c r="S7261" s="60" t="e">
        <f>VLOOKUP(D7261,'ALL SITES DOWN'!D:D,1,0)</f>
        <v>#N/A</v>
      </c>
    </row>
    <row r="7262" spans="19:19" x14ac:dyDescent="0.3">
      <c r="S7262" s="60" t="e">
        <f>VLOOKUP(D7262,'ALL SITES DOWN'!D:D,1,0)</f>
        <v>#N/A</v>
      </c>
    </row>
    <row r="7263" spans="19:19" x14ac:dyDescent="0.3">
      <c r="S7263" s="60" t="e">
        <f>VLOOKUP(D7263,'ALL SITES DOWN'!D:D,1,0)</f>
        <v>#N/A</v>
      </c>
    </row>
    <row r="7264" spans="19:19" x14ac:dyDescent="0.3">
      <c r="S7264" s="60" t="e">
        <f>VLOOKUP(D7264,'ALL SITES DOWN'!D:D,1,0)</f>
        <v>#N/A</v>
      </c>
    </row>
    <row r="7265" spans="19:19" x14ac:dyDescent="0.3">
      <c r="S7265" s="60" t="e">
        <f>VLOOKUP(D7265,'ALL SITES DOWN'!D:D,1,0)</f>
        <v>#N/A</v>
      </c>
    </row>
    <row r="7266" spans="19:19" x14ac:dyDescent="0.3">
      <c r="S7266" s="60" t="e">
        <f>VLOOKUP(D7266,'ALL SITES DOWN'!D:D,1,0)</f>
        <v>#N/A</v>
      </c>
    </row>
    <row r="7267" spans="19:19" x14ac:dyDescent="0.3">
      <c r="S7267" s="60" t="e">
        <f>VLOOKUP(D7267,'ALL SITES DOWN'!D:D,1,0)</f>
        <v>#N/A</v>
      </c>
    </row>
    <row r="7268" spans="19:19" x14ac:dyDescent="0.3">
      <c r="S7268" s="60" t="e">
        <f>VLOOKUP(D7268,'ALL SITES DOWN'!D:D,1,0)</f>
        <v>#N/A</v>
      </c>
    </row>
    <row r="7269" spans="19:19" x14ac:dyDescent="0.3">
      <c r="S7269" s="60" t="e">
        <f>VLOOKUP(D7269,'ALL SITES DOWN'!D:D,1,0)</f>
        <v>#N/A</v>
      </c>
    </row>
    <row r="7270" spans="19:19" x14ac:dyDescent="0.3">
      <c r="S7270" s="60" t="e">
        <f>VLOOKUP(D7270,'ALL SITES DOWN'!D:D,1,0)</f>
        <v>#N/A</v>
      </c>
    </row>
    <row r="7271" spans="19:19" x14ac:dyDescent="0.3">
      <c r="S7271" s="60" t="e">
        <f>VLOOKUP(D7271,'ALL SITES DOWN'!D:D,1,0)</f>
        <v>#N/A</v>
      </c>
    </row>
    <row r="7272" spans="19:19" x14ac:dyDescent="0.3">
      <c r="S7272" s="60" t="e">
        <f>VLOOKUP(D7272,'ALL SITES DOWN'!D:D,1,0)</f>
        <v>#N/A</v>
      </c>
    </row>
    <row r="7273" spans="19:19" x14ac:dyDescent="0.3">
      <c r="S7273" s="60" t="e">
        <f>VLOOKUP(D7273,'ALL SITES DOWN'!D:D,1,0)</f>
        <v>#N/A</v>
      </c>
    </row>
    <row r="7274" spans="19:19" x14ac:dyDescent="0.3">
      <c r="S7274" s="60" t="e">
        <f>VLOOKUP(D7274,'ALL SITES DOWN'!D:D,1,0)</f>
        <v>#N/A</v>
      </c>
    </row>
    <row r="7275" spans="19:19" x14ac:dyDescent="0.3">
      <c r="S7275" s="60" t="e">
        <f>VLOOKUP(D7275,'ALL SITES DOWN'!D:D,1,0)</f>
        <v>#N/A</v>
      </c>
    </row>
    <row r="7276" spans="19:19" x14ac:dyDescent="0.3">
      <c r="S7276" s="60" t="e">
        <f>VLOOKUP(D7276,'ALL SITES DOWN'!D:D,1,0)</f>
        <v>#N/A</v>
      </c>
    </row>
    <row r="7277" spans="19:19" x14ac:dyDescent="0.3">
      <c r="S7277" s="60" t="e">
        <f>VLOOKUP(D7277,'ALL SITES DOWN'!D:D,1,0)</f>
        <v>#N/A</v>
      </c>
    </row>
    <row r="7278" spans="19:19" x14ac:dyDescent="0.3">
      <c r="S7278" s="60" t="e">
        <f>VLOOKUP(D7278,'ALL SITES DOWN'!D:D,1,0)</f>
        <v>#N/A</v>
      </c>
    </row>
    <row r="7279" spans="19:19" x14ac:dyDescent="0.3">
      <c r="S7279" s="60" t="e">
        <f>VLOOKUP(D7279,'ALL SITES DOWN'!D:D,1,0)</f>
        <v>#N/A</v>
      </c>
    </row>
    <row r="7280" spans="19:19" x14ac:dyDescent="0.3">
      <c r="S7280" s="60" t="e">
        <f>VLOOKUP(D7280,'ALL SITES DOWN'!D:D,1,0)</f>
        <v>#N/A</v>
      </c>
    </row>
    <row r="7281" spans="19:19" x14ac:dyDescent="0.3">
      <c r="S7281" s="60" t="e">
        <f>VLOOKUP(D7281,'ALL SITES DOWN'!D:D,1,0)</f>
        <v>#N/A</v>
      </c>
    </row>
    <row r="7282" spans="19:19" x14ac:dyDescent="0.3">
      <c r="S7282" s="60" t="e">
        <f>VLOOKUP(D7282,'ALL SITES DOWN'!D:D,1,0)</f>
        <v>#N/A</v>
      </c>
    </row>
    <row r="7283" spans="19:19" x14ac:dyDescent="0.3">
      <c r="S7283" s="60" t="e">
        <f>VLOOKUP(D7283,'ALL SITES DOWN'!D:D,1,0)</f>
        <v>#N/A</v>
      </c>
    </row>
    <row r="7284" spans="19:19" x14ac:dyDescent="0.3">
      <c r="S7284" s="60" t="e">
        <f>VLOOKUP(D7284,'ALL SITES DOWN'!D:D,1,0)</f>
        <v>#N/A</v>
      </c>
    </row>
    <row r="7285" spans="19:19" x14ac:dyDescent="0.3">
      <c r="S7285" s="60" t="e">
        <f>VLOOKUP(D7285,'ALL SITES DOWN'!D:D,1,0)</f>
        <v>#N/A</v>
      </c>
    </row>
    <row r="7286" spans="19:19" x14ac:dyDescent="0.3">
      <c r="S7286" s="60" t="e">
        <f>VLOOKUP(D7286,'ALL SITES DOWN'!D:D,1,0)</f>
        <v>#N/A</v>
      </c>
    </row>
    <row r="7287" spans="19:19" x14ac:dyDescent="0.3">
      <c r="S7287" s="60" t="e">
        <f>VLOOKUP(D7287,'ALL SITES DOWN'!D:D,1,0)</f>
        <v>#N/A</v>
      </c>
    </row>
    <row r="7288" spans="19:19" x14ac:dyDescent="0.3">
      <c r="S7288" s="60" t="e">
        <f>VLOOKUP(D7288,'ALL SITES DOWN'!D:D,1,0)</f>
        <v>#N/A</v>
      </c>
    </row>
    <row r="7289" spans="19:19" x14ac:dyDescent="0.3">
      <c r="S7289" s="60" t="e">
        <f>VLOOKUP(D7289,'ALL SITES DOWN'!D:D,1,0)</f>
        <v>#N/A</v>
      </c>
    </row>
    <row r="7290" spans="19:19" x14ac:dyDescent="0.3">
      <c r="S7290" s="60" t="e">
        <f>VLOOKUP(D7290,'ALL SITES DOWN'!D:D,1,0)</f>
        <v>#N/A</v>
      </c>
    </row>
    <row r="7291" spans="19:19" x14ac:dyDescent="0.3">
      <c r="S7291" s="60" t="e">
        <f>VLOOKUP(D7291,'ALL SITES DOWN'!D:D,1,0)</f>
        <v>#N/A</v>
      </c>
    </row>
    <row r="7292" spans="19:19" x14ac:dyDescent="0.3">
      <c r="S7292" s="60" t="e">
        <f>VLOOKUP(D7292,'ALL SITES DOWN'!D:D,1,0)</f>
        <v>#N/A</v>
      </c>
    </row>
    <row r="7293" spans="19:19" x14ac:dyDescent="0.3">
      <c r="S7293" s="60" t="e">
        <f>VLOOKUP(D7293,'ALL SITES DOWN'!D:D,1,0)</f>
        <v>#N/A</v>
      </c>
    </row>
    <row r="7294" spans="19:19" x14ac:dyDescent="0.3">
      <c r="S7294" s="60" t="e">
        <f>VLOOKUP(D7294,'ALL SITES DOWN'!D:D,1,0)</f>
        <v>#N/A</v>
      </c>
    </row>
    <row r="7295" spans="19:19" x14ac:dyDescent="0.3">
      <c r="S7295" s="60" t="e">
        <f>VLOOKUP(D7295,'ALL SITES DOWN'!D:D,1,0)</f>
        <v>#N/A</v>
      </c>
    </row>
    <row r="7296" spans="19:19" x14ac:dyDescent="0.3">
      <c r="S7296" s="60" t="e">
        <f>VLOOKUP(D7296,'ALL SITES DOWN'!D:D,1,0)</f>
        <v>#N/A</v>
      </c>
    </row>
    <row r="7297" spans="19:19" x14ac:dyDescent="0.3">
      <c r="S7297" s="60" t="e">
        <f>VLOOKUP(D7297,'ALL SITES DOWN'!D:D,1,0)</f>
        <v>#N/A</v>
      </c>
    </row>
    <row r="7298" spans="19:19" x14ac:dyDescent="0.3">
      <c r="S7298" s="60" t="e">
        <f>VLOOKUP(D7298,'ALL SITES DOWN'!D:D,1,0)</f>
        <v>#N/A</v>
      </c>
    </row>
    <row r="7299" spans="19:19" x14ac:dyDescent="0.3">
      <c r="S7299" s="60" t="e">
        <f>VLOOKUP(D7299,'ALL SITES DOWN'!D:D,1,0)</f>
        <v>#N/A</v>
      </c>
    </row>
    <row r="7300" spans="19:19" x14ac:dyDescent="0.3">
      <c r="S7300" s="60" t="e">
        <f>VLOOKUP(D7300,'ALL SITES DOWN'!D:D,1,0)</f>
        <v>#N/A</v>
      </c>
    </row>
    <row r="7301" spans="19:19" x14ac:dyDescent="0.3">
      <c r="S7301" s="60" t="e">
        <f>VLOOKUP(D7301,'ALL SITES DOWN'!D:D,1,0)</f>
        <v>#N/A</v>
      </c>
    </row>
    <row r="7302" spans="19:19" x14ac:dyDescent="0.3">
      <c r="S7302" s="60" t="e">
        <f>VLOOKUP(D7302,'ALL SITES DOWN'!D:D,1,0)</f>
        <v>#N/A</v>
      </c>
    </row>
    <row r="7303" spans="19:19" x14ac:dyDescent="0.3">
      <c r="S7303" s="60" t="e">
        <f>VLOOKUP(D7303,'ALL SITES DOWN'!D:D,1,0)</f>
        <v>#N/A</v>
      </c>
    </row>
    <row r="7304" spans="19:19" x14ac:dyDescent="0.3">
      <c r="S7304" s="60" t="e">
        <f>VLOOKUP(D7304,'ALL SITES DOWN'!D:D,1,0)</f>
        <v>#N/A</v>
      </c>
    </row>
    <row r="7305" spans="19:19" x14ac:dyDescent="0.3">
      <c r="S7305" s="60" t="e">
        <f>VLOOKUP(D7305,'ALL SITES DOWN'!D:D,1,0)</f>
        <v>#N/A</v>
      </c>
    </row>
    <row r="7306" spans="19:19" x14ac:dyDescent="0.3">
      <c r="S7306" s="60" t="e">
        <f>VLOOKUP(D7306,'ALL SITES DOWN'!D:D,1,0)</f>
        <v>#N/A</v>
      </c>
    </row>
    <row r="7307" spans="19:19" x14ac:dyDescent="0.3">
      <c r="S7307" s="60" t="e">
        <f>VLOOKUP(D7307,'ALL SITES DOWN'!D:D,1,0)</f>
        <v>#N/A</v>
      </c>
    </row>
    <row r="7308" spans="19:19" x14ac:dyDescent="0.3">
      <c r="S7308" s="60" t="e">
        <f>VLOOKUP(D7308,'ALL SITES DOWN'!D:D,1,0)</f>
        <v>#N/A</v>
      </c>
    </row>
    <row r="7309" spans="19:19" x14ac:dyDescent="0.3">
      <c r="S7309" s="60" t="e">
        <f>VLOOKUP(D7309,'ALL SITES DOWN'!D:D,1,0)</f>
        <v>#N/A</v>
      </c>
    </row>
    <row r="7310" spans="19:19" x14ac:dyDescent="0.3">
      <c r="S7310" s="60" t="e">
        <f>VLOOKUP(D7310,'ALL SITES DOWN'!D:D,1,0)</f>
        <v>#N/A</v>
      </c>
    </row>
    <row r="7311" spans="19:19" x14ac:dyDescent="0.3">
      <c r="S7311" s="60" t="e">
        <f>VLOOKUP(D7311,'ALL SITES DOWN'!D:D,1,0)</f>
        <v>#N/A</v>
      </c>
    </row>
    <row r="7312" spans="19:19" x14ac:dyDescent="0.3">
      <c r="S7312" s="60" t="e">
        <f>VLOOKUP(D7312,'ALL SITES DOWN'!D:D,1,0)</f>
        <v>#N/A</v>
      </c>
    </row>
    <row r="7313" spans="19:19" x14ac:dyDescent="0.3">
      <c r="S7313" s="60" t="e">
        <f>VLOOKUP(D7313,'ALL SITES DOWN'!D:D,1,0)</f>
        <v>#N/A</v>
      </c>
    </row>
    <row r="7314" spans="19:19" x14ac:dyDescent="0.3">
      <c r="S7314" s="60" t="e">
        <f>VLOOKUP(D7314,'ALL SITES DOWN'!D:D,1,0)</f>
        <v>#N/A</v>
      </c>
    </row>
    <row r="7315" spans="19:19" x14ac:dyDescent="0.3">
      <c r="S7315" s="60" t="e">
        <f>VLOOKUP(D7315,'ALL SITES DOWN'!D:D,1,0)</f>
        <v>#N/A</v>
      </c>
    </row>
    <row r="7316" spans="19:19" x14ac:dyDescent="0.3">
      <c r="S7316" s="60" t="e">
        <f>VLOOKUP(D7316,'ALL SITES DOWN'!D:D,1,0)</f>
        <v>#N/A</v>
      </c>
    </row>
    <row r="7317" spans="19:19" x14ac:dyDescent="0.3">
      <c r="S7317" s="60" t="e">
        <f>VLOOKUP(D7317,'ALL SITES DOWN'!D:D,1,0)</f>
        <v>#N/A</v>
      </c>
    </row>
    <row r="7318" spans="19:19" x14ac:dyDescent="0.3">
      <c r="S7318" s="60" t="e">
        <f>VLOOKUP(D7318,'ALL SITES DOWN'!D:D,1,0)</f>
        <v>#N/A</v>
      </c>
    </row>
    <row r="7319" spans="19:19" x14ac:dyDescent="0.3">
      <c r="S7319" s="60" t="e">
        <f>VLOOKUP(D7319,'ALL SITES DOWN'!D:D,1,0)</f>
        <v>#N/A</v>
      </c>
    </row>
    <row r="7320" spans="19:19" x14ac:dyDescent="0.3">
      <c r="S7320" s="60" t="e">
        <f>VLOOKUP(D7320,'ALL SITES DOWN'!D:D,1,0)</f>
        <v>#N/A</v>
      </c>
    </row>
    <row r="7321" spans="19:19" x14ac:dyDescent="0.3">
      <c r="S7321" s="60" t="e">
        <f>VLOOKUP(D7321,'ALL SITES DOWN'!D:D,1,0)</f>
        <v>#N/A</v>
      </c>
    </row>
    <row r="7322" spans="19:19" x14ac:dyDescent="0.3">
      <c r="S7322" s="60" t="e">
        <f>VLOOKUP(D7322,'ALL SITES DOWN'!D:D,1,0)</f>
        <v>#N/A</v>
      </c>
    </row>
    <row r="7323" spans="19:19" x14ac:dyDescent="0.3">
      <c r="S7323" s="60" t="e">
        <f>VLOOKUP(D7323,'ALL SITES DOWN'!D:D,1,0)</f>
        <v>#N/A</v>
      </c>
    </row>
    <row r="7324" spans="19:19" x14ac:dyDescent="0.3">
      <c r="S7324" s="60" t="e">
        <f>VLOOKUP(D7324,'ALL SITES DOWN'!D:D,1,0)</f>
        <v>#N/A</v>
      </c>
    </row>
    <row r="7325" spans="19:19" x14ac:dyDescent="0.3">
      <c r="S7325" s="60" t="e">
        <f>VLOOKUP(D7325,'ALL SITES DOWN'!D:D,1,0)</f>
        <v>#N/A</v>
      </c>
    </row>
    <row r="7326" spans="19:19" x14ac:dyDescent="0.3">
      <c r="S7326" s="60" t="e">
        <f>VLOOKUP(D7326,'ALL SITES DOWN'!D:D,1,0)</f>
        <v>#N/A</v>
      </c>
    </row>
    <row r="7327" spans="19:19" x14ac:dyDescent="0.3">
      <c r="S7327" s="60" t="e">
        <f>VLOOKUP(D7327,'ALL SITES DOWN'!D:D,1,0)</f>
        <v>#N/A</v>
      </c>
    </row>
    <row r="7328" spans="19:19" x14ac:dyDescent="0.3">
      <c r="S7328" s="60" t="e">
        <f>VLOOKUP(D7328,'ALL SITES DOWN'!D:D,1,0)</f>
        <v>#N/A</v>
      </c>
    </row>
    <row r="7329" spans="19:19" x14ac:dyDescent="0.3">
      <c r="S7329" s="60" t="e">
        <f>VLOOKUP(D7329,'ALL SITES DOWN'!D:D,1,0)</f>
        <v>#N/A</v>
      </c>
    </row>
    <row r="7330" spans="19:19" x14ac:dyDescent="0.3">
      <c r="S7330" s="60" t="e">
        <f>VLOOKUP(D7330,'ALL SITES DOWN'!D:D,1,0)</f>
        <v>#N/A</v>
      </c>
    </row>
    <row r="7331" spans="19:19" x14ac:dyDescent="0.3">
      <c r="S7331" s="60" t="e">
        <f>VLOOKUP(D7331,'ALL SITES DOWN'!D:D,1,0)</f>
        <v>#N/A</v>
      </c>
    </row>
    <row r="7332" spans="19:19" x14ac:dyDescent="0.3">
      <c r="S7332" s="60" t="e">
        <f>VLOOKUP(D7332,'ALL SITES DOWN'!D:D,1,0)</f>
        <v>#N/A</v>
      </c>
    </row>
    <row r="7333" spans="19:19" x14ac:dyDescent="0.3">
      <c r="S7333" s="60" t="e">
        <f>VLOOKUP(D7333,'ALL SITES DOWN'!D:D,1,0)</f>
        <v>#N/A</v>
      </c>
    </row>
    <row r="7334" spans="19:19" x14ac:dyDescent="0.3">
      <c r="S7334" s="60" t="e">
        <f>VLOOKUP(D7334,'ALL SITES DOWN'!D:D,1,0)</f>
        <v>#N/A</v>
      </c>
    </row>
    <row r="7335" spans="19:19" x14ac:dyDescent="0.3">
      <c r="S7335" s="60" t="e">
        <f>VLOOKUP(D7335,'ALL SITES DOWN'!D:D,1,0)</f>
        <v>#N/A</v>
      </c>
    </row>
    <row r="7336" spans="19:19" x14ac:dyDescent="0.3">
      <c r="S7336" s="60" t="e">
        <f>VLOOKUP(D7336,'ALL SITES DOWN'!D:D,1,0)</f>
        <v>#N/A</v>
      </c>
    </row>
    <row r="7337" spans="19:19" x14ac:dyDescent="0.3">
      <c r="S7337" s="60" t="e">
        <f>VLOOKUP(D7337,'ALL SITES DOWN'!D:D,1,0)</f>
        <v>#N/A</v>
      </c>
    </row>
    <row r="7338" spans="19:19" x14ac:dyDescent="0.3">
      <c r="S7338" s="60" t="e">
        <f>VLOOKUP(D7338,'ALL SITES DOWN'!D:D,1,0)</f>
        <v>#N/A</v>
      </c>
    </row>
    <row r="7339" spans="19:19" x14ac:dyDescent="0.3">
      <c r="S7339" s="60" t="e">
        <f>VLOOKUP(D7339,'ALL SITES DOWN'!D:D,1,0)</f>
        <v>#N/A</v>
      </c>
    </row>
    <row r="7340" spans="19:19" x14ac:dyDescent="0.3">
      <c r="S7340" s="60" t="e">
        <f>VLOOKUP(D7340,'ALL SITES DOWN'!D:D,1,0)</f>
        <v>#N/A</v>
      </c>
    </row>
    <row r="7341" spans="19:19" x14ac:dyDescent="0.3">
      <c r="S7341" s="60" t="e">
        <f>VLOOKUP(D7341,'ALL SITES DOWN'!D:D,1,0)</f>
        <v>#N/A</v>
      </c>
    </row>
    <row r="7342" spans="19:19" x14ac:dyDescent="0.3">
      <c r="S7342" s="60" t="e">
        <f>VLOOKUP(D7342,'ALL SITES DOWN'!D:D,1,0)</f>
        <v>#N/A</v>
      </c>
    </row>
    <row r="7343" spans="19:19" x14ac:dyDescent="0.3">
      <c r="S7343" s="60" t="e">
        <f>VLOOKUP(D7343,'ALL SITES DOWN'!D:D,1,0)</f>
        <v>#N/A</v>
      </c>
    </row>
    <row r="7344" spans="19:19" x14ac:dyDescent="0.3">
      <c r="S7344" s="60" t="e">
        <f>VLOOKUP(D7344,'ALL SITES DOWN'!D:D,1,0)</f>
        <v>#N/A</v>
      </c>
    </row>
    <row r="7345" spans="19:19" x14ac:dyDescent="0.3">
      <c r="S7345" s="60" t="e">
        <f>VLOOKUP(D7345,'ALL SITES DOWN'!D:D,1,0)</f>
        <v>#N/A</v>
      </c>
    </row>
    <row r="7346" spans="19:19" x14ac:dyDescent="0.3">
      <c r="S7346" s="60" t="e">
        <f>VLOOKUP(D7346,'ALL SITES DOWN'!D:D,1,0)</f>
        <v>#N/A</v>
      </c>
    </row>
    <row r="7347" spans="19:19" x14ac:dyDescent="0.3">
      <c r="S7347" s="60" t="e">
        <f>VLOOKUP(D7347,'ALL SITES DOWN'!D:D,1,0)</f>
        <v>#N/A</v>
      </c>
    </row>
    <row r="7348" spans="19:19" x14ac:dyDescent="0.3">
      <c r="S7348" s="60" t="e">
        <f>VLOOKUP(D7348,'ALL SITES DOWN'!D:D,1,0)</f>
        <v>#N/A</v>
      </c>
    </row>
    <row r="7349" spans="19:19" x14ac:dyDescent="0.3">
      <c r="S7349" s="60" t="e">
        <f>VLOOKUP(D7349,'ALL SITES DOWN'!D:D,1,0)</f>
        <v>#N/A</v>
      </c>
    </row>
    <row r="7350" spans="19:19" x14ac:dyDescent="0.3">
      <c r="S7350" s="60" t="e">
        <f>VLOOKUP(D7350,'ALL SITES DOWN'!D:D,1,0)</f>
        <v>#N/A</v>
      </c>
    </row>
    <row r="7351" spans="19:19" x14ac:dyDescent="0.3">
      <c r="S7351" s="60" t="e">
        <f>VLOOKUP(D7351,'ALL SITES DOWN'!D:D,1,0)</f>
        <v>#N/A</v>
      </c>
    </row>
    <row r="7352" spans="19:19" x14ac:dyDescent="0.3">
      <c r="S7352" s="60" t="e">
        <f>VLOOKUP(D7352,'ALL SITES DOWN'!D:D,1,0)</f>
        <v>#N/A</v>
      </c>
    </row>
    <row r="7353" spans="19:19" x14ac:dyDescent="0.3">
      <c r="S7353" s="60" t="e">
        <f>VLOOKUP(D7353,'ALL SITES DOWN'!D:D,1,0)</f>
        <v>#N/A</v>
      </c>
    </row>
    <row r="7354" spans="19:19" x14ac:dyDescent="0.3">
      <c r="S7354" s="60" t="e">
        <f>VLOOKUP(D7354,'ALL SITES DOWN'!D:D,1,0)</f>
        <v>#N/A</v>
      </c>
    </row>
    <row r="7355" spans="19:19" x14ac:dyDescent="0.3">
      <c r="S7355" s="60" t="e">
        <f>VLOOKUP(D7355,'ALL SITES DOWN'!D:D,1,0)</f>
        <v>#N/A</v>
      </c>
    </row>
    <row r="7356" spans="19:19" x14ac:dyDescent="0.3">
      <c r="S7356" s="60" t="e">
        <f>VLOOKUP(D7356,'ALL SITES DOWN'!D:D,1,0)</f>
        <v>#N/A</v>
      </c>
    </row>
    <row r="7357" spans="19:19" x14ac:dyDescent="0.3">
      <c r="S7357" s="60" t="e">
        <f>VLOOKUP(D7357,'ALL SITES DOWN'!D:D,1,0)</f>
        <v>#N/A</v>
      </c>
    </row>
    <row r="7358" spans="19:19" x14ac:dyDescent="0.3">
      <c r="S7358" s="60" t="e">
        <f>VLOOKUP(D7358,'ALL SITES DOWN'!D:D,1,0)</f>
        <v>#N/A</v>
      </c>
    </row>
    <row r="7359" spans="19:19" x14ac:dyDescent="0.3">
      <c r="S7359" s="60" t="e">
        <f>VLOOKUP(D7359,'ALL SITES DOWN'!D:D,1,0)</f>
        <v>#N/A</v>
      </c>
    </row>
    <row r="7360" spans="19:19" x14ac:dyDescent="0.3">
      <c r="S7360" s="60" t="e">
        <f>VLOOKUP(D7360,'ALL SITES DOWN'!D:D,1,0)</f>
        <v>#N/A</v>
      </c>
    </row>
    <row r="7361" spans="19:19" x14ac:dyDescent="0.3">
      <c r="S7361" s="60" t="e">
        <f>VLOOKUP(D7361,'ALL SITES DOWN'!D:D,1,0)</f>
        <v>#N/A</v>
      </c>
    </row>
    <row r="7362" spans="19:19" x14ac:dyDescent="0.3">
      <c r="S7362" s="60" t="e">
        <f>VLOOKUP(D7362,'ALL SITES DOWN'!D:D,1,0)</f>
        <v>#N/A</v>
      </c>
    </row>
    <row r="7363" spans="19:19" x14ac:dyDescent="0.3">
      <c r="S7363" s="60" t="e">
        <f>VLOOKUP(D7363,'ALL SITES DOWN'!D:D,1,0)</f>
        <v>#N/A</v>
      </c>
    </row>
    <row r="7364" spans="19:19" x14ac:dyDescent="0.3">
      <c r="S7364" s="60" t="e">
        <f>VLOOKUP(D7364,'ALL SITES DOWN'!D:D,1,0)</f>
        <v>#N/A</v>
      </c>
    </row>
    <row r="7365" spans="19:19" x14ac:dyDescent="0.3">
      <c r="S7365" s="60" t="e">
        <f>VLOOKUP(D7365,'ALL SITES DOWN'!D:D,1,0)</f>
        <v>#N/A</v>
      </c>
    </row>
    <row r="7366" spans="19:19" x14ac:dyDescent="0.3">
      <c r="S7366" s="60" t="e">
        <f>VLOOKUP(D7366,'ALL SITES DOWN'!D:D,1,0)</f>
        <v>#N/A</v>
      </c>
    </row>
    <row r="7367" spans="19:19" x14ac:dyDescent="0.3">
      <c r="S7367" s="60" t="e">
        <f>VLOOKUP(D7367,'ALL SITES DOWN'!D:D,1,0)</f>
        <v>#N/A</v>
      </c>
    </row>
    <row r="7368" spans="19:19" x14ac:dyDescent="0.3">
      <c r="S7368" s="60" t="e">
        <f>VLOOKUP(D7368,'ALL SITES DOWN'!D:D,1,0)</f>
        <v>#N/A</v>
      </c>
    </row>
    <row r="7369" spans="19:19" x14ac:dyDescent="0.3">
      <c r="S7369" s="60" t="e">
        <f>VLOOKUP(D7369,'ALL SITES DOWN'!D:D,1,0)</f>
        <v>#N/A</v>
      </c>
    </row>
    <row r="7370" spans="19:19" x14ac:dyDescent="0.3">
      <c r="S7370" s="60" t="e">
        <f>VLOOKUP(D7370,'ALL SITES DOWN'!D:D,1,0)</f>
        <v>#N/A</v>
      </c>
    </row>
    <row r="7371" spans="19:19" x14ac:dyDescent="0.3">
      <c r="S7371" s="60" t="e">
        <f>VLOOKUP(D7371,'ALL SITES DOWN'!D:D,1,0)</f>
        <v>#N/A</v>
      </c>
    </row>
    <row r="7372" spans="19:19" x14ac:dyDescent="0.3">
      <c r="S7372" s="60" t="e">
        <f>VLOOKUP(D7372,'ALL SITES DOWN'!D:D,1,0)</f>
        <v>#N/A</v>
      </c>
    </row>
    <row r="7373" spans="19:19" x14ac:dyDescent="0.3">
      <c r="S7373" s="60" t="e">
        <f>VLOOKUP(D7373,'ALL SITES DOWN'!D:D,1,0)</f>
        <v>#N/A</v>
      </c>
    </row>
    <row r="7374" spans="19:19" x14ac:dyDescent="0.3">
      <c r="S7374" s="60" t="e">
        <f>VLOOKUP(D7374,'ALL SITES DOWN'!D:D,1,0)</f>
        <v>#N/A</v>
      </c>
    </row>
    <row r="7375" spans="19:19" x14ac:dyDescent="0.3">
      <c r="S7375" s="60" t="e">
        <f>VLOOKUP(D7375,'ALL SITES DOWN'!D:D,1,0)</f>
        <v>#N/A</v>
      </c>
    </row>
    <row r="7376" spans="19:19" x14ac:dyDescent="0.3">
      <c r="S7376" s="60" t="e">
        <f>VLOOKUP(D7376,'ALL SITES DOWN'!D:D,1,0)</f>
        <v>#N/A</v>
      </c>
    </row>
    <row r="7377" spans="19:19" x14ac:dyDescent="0.3">
      <c r="S7377" s="60" t="e">
        <f>VLOOKUP(D7377,'ALL SITES DOWN'!D:D,1,0)</f>
        <v>#N/A</v>
      </c>
    </row>
    <row r="7378" spans="19:19" x14ac:dyDescent="0.3">
      <c r="S7378" s="60" t="e">
        <f>VLOOKUP(D7378,'ALL SITES DOWN'!D:D,1,0)</f>
        <v>#N/A</v>
      </c>
    </row>
    <row r="7379" spans="19:19" x14ac:dyDescent="0.3">
      <c r="S7379" s="60" t="e">
        <f>VLOOKUP(D7379,'ALL SITES DOWN'!D:D,1,0)</f>
        <v>#N/A</v>
      </c>
    </row>
    <row r="7380" spans="19:19" x14ac:dyDescent="0.3">
      <c r="S7380" s="60" t="e">
        <f>VLOOKUP(D7380,'ALL SITES DOWN'!D:D,1,0)</f>
        <v>#N/A</v>
      </c>
    </row>
    <row r="7381" spans="19:19" x14ac:dyDescent="0.3">
      <c r="S7381" s="60" t="e">
        <f>VLOOKUP(D7381,'ALL SITES DOWN'!D:D,1,0)</f>
        <v>#N/A</v>
      </c>
    </row>
    <row r="7382" spans="19:19" x14ac:dyDescent="0.3">
      <c r="S7382" s="60" t="e">
        <f>VLOOKUP(D7382,'ALL SITES DOWN'!D:D,1,0)</f>
        <v>#N/A</v>
      </c>
    </row>
    <row r="7383" spans="19:19" x14ac:dyDescent="0.3">
      <c r="S7383" s="60" t="e">
        <f>VLOOKUP(D7383,'ALL SITES DOWN'!D:D,1,0)</f>
        <v>#N/A</v>
      </c>
    </row>
    <row r="7384" spans="19:19" x14ac:dyDescent="0.3">
      <c r="S7384" s="60" t="e">
        <f>VLOOKUP(D7384,'ALL SITES DOWN'!D:D,1,0)</f>
        <v>#N/A</v>
      </c>
    </row>
    <row r="7385" spans="19:19" x14ac:dyDescent="0.3">
      <c r="S7385" s="60" t="e">
        <f>VLOOKUP(D7385,'ALL SITES DOWN'!D:D,1,0)</f>
        <v>#N/A</v>
      </c>
    </row>
    <row r="7386" spans="19:19" x14ac:dyDescent="0.3">
      <c r="S7386" s="60" t="e">
        <f>VLOOKUP(D7386,'ALL SITES DOWN'!D:D,1,0)</f>
        <v>#N/A</v>
      </c>
    </row>
    <row r="7387" spans="19:19" x14ac:dyDescent="0.3">
      <c r="S7387" s="60" t="e">
        <f>VLOOKUP(D7387,'ALL SITES DOWN'!D:D,1,0)</f>
        <v>#N/A</v>
      </c>
    </row>
    <row r="7388" spans="19:19" x14ac:dyDescent="0.3">
      <c r="S7388" s="60" t="e">
        <f>VLOOKUP(D7388,'ALL SITES DOWN'!D:D,1,0)</f>
        <v>#N/A</v>
      </c>
    </row>
    <row r="7389" spans="19:19" x14ac:dyDescent="0.3">
      <c r="S7389" s="60" t="e">
        <f>VLOOKUP(D7389,'ALL SITES DOWN'!D:D,1,0)</f>
        <v>#N/A</v>
      </c>
    </row>
    <row r="7390" spans="19:19" x14ac:dyDescent="0.3">
      <c r="S7390" s="60" t="e">
        <f>VLOOKUP(D7390,'ALL SITES DOWN'!D:D,1,0)</f>
        <v>#N/A</v>
      </c>
    </row>
    <row r="7391" spans="19:19" x14ac:dyDescent="0.3">
      <c r="S7391" s="60" t="e">
        <f>VLOOKUP(D7391,'ALL SITES DOWN'!D:D,1,0)</f>
        <v>#N/A</v>
      </c>
    </row>
    <row r="7392" spans="19:19" x14ac:dyDescent="0.3">
      <c r="S7392" s="60" t="e">
        <f>VLOOKUP(D7392,'ALL SITES DOWN'!D:D,1,0)</f>
        <v>#N/A</v>
      </c>
    </row>
    <row r="7393" spans="19:19" x14ac:dyDescent="0.3">
      <c r="S7393" s="60" t="e">
        <f>VLOOKUP(D7393,'ALL SITES DOWN'!D:D,1,0)</f>
        <v>#N/A</v>
      </c>
    </row>
    <row r="7394" spans="19:19" x14ac:dyDescent="0.3">
      <c r="S7394" s="60" t="e">
        <f>VLOOKUP(D7394,'ALL SITES DOWN'!D:D,1,0)</f>
        <v>#N/A</v>
      </c>
    </row>
    <row r="7395" spans="19:19" x14ac:dyDescent="0.3">
      <c r="S7395" s="60" t="e">
        <f>VLOOKUP(D7395,'ALL SITES DOWN'!D:D,1,0)</f>
        <v>#N/A</v>
      </c>
    </row>
    <row r="7396" spans="19:19" x14ac:dyDescent="0.3">
      <c r="S7396" s="60" t="e">
        <f>VLOOKUP(D7396,'ALL SITES DOWN'!D:D,1,0)</f>
        <v>#N/A</v>
      </c>
    </row>
    <row r="7397" spans="19:19" x14ac:dyDescent="0.3">
      <c r="S7397" s="60" t="e">
        <f>VLOOKUP(D7397,'ALL SITES DOWN'!D:D,1,0)</f>
        <v>#N/A</v>
      </c>
    </row>
    <row r="7398" spans="19:19" x14ac:dyDescent="0.3">
      <c r="S7398" s="60" t="e">
        <f>VLOOKUP(D7398,'ALL SITES DOWN'!D:D,1,0)</f>
        <v>#N/A</v>
      </c>
    </row>
    <row r="7399" spans="19:19" x14ac:dyDescent="0.3">
      <c r="S7399" s="60" t="e">
        <f>VLOOKUP(D7399,'ALL SITES DOWN'!D:D,1,0)</f>
        <v>#N/A</v>
      </c>
    </row>
    <row r="7400" spans="19:19" x14ac:dyDescent="0.3">
      <c r="S7400" s="60" t="e">
        <f>VLOOKUP(D7400,'ALL SITES DOWN'!D:D,1,0)</f>
        <v>#N/A</v>
      </c>
    </row>
    <row r="7401" spans="19:19" x14ac:dyDescent="0.3">
      <c r="S7401" s="60" t="e">
        <f>VLOOKUP(D7401,'ALL SITES DOWN'!D:D,1,0)</f>
        <v>#N/A</v>
      </c>
    </row>
    <row r="7402" spans="19:19" x14ac:dyDescent="0.3">
      <c r="S7402" s="60" t="e">
        <f>VLOOKUP(D7402,'ALL SITES DOWN'!D:D,1,0)</f>
        <v>#N/A</v>
      </c>
    </row>
    <row r="7403" spans="19:19" x14ac:dyDescent="0.3">
      <c r="S7403" s="60" t="e">
        <f>VLOOKUP(D7403,'ALL SITES DOWN'!D:D,1,0)</f>
        <v>#N/A</v>
      </c>
    </row>
    <row r="7404" spans="19:19" x14ac:dyDescent="0.3">
      <c r="S7404" s="60" t="e">
        <f>VLOOKUP(D7404,'ALL SITES DOWN'!D:D,1,0)</f>
        <v>#N/A</v>
      </c>
    </row>
    <row r="7405" spans="19:19" x14ac:dyDescent="0.3">
      <c r="S7405" s="60" t="e">
        <f>VLOOKUP(D7405,'ALL SITES DOWN'!D:D,1,0)</f>
        <v>#N/A</v>
      </c>
    </row>
    <row r="7406" spans="19:19" x14ac:dyDescent="0.3">
      <c r="S7406" s="60" t="e">
        <f>VLOOKUP(D7406,'ALL SITES DOWN'!D:D,1,0)</f>
        <v>#N/A</v>
      </c>
    </row>
    <row r="7407" spans="19:19" x14ac:dyDescent="0.3">
      <c r="S7407" s="60" t="e">
        <f>VLOOKUP(D7407,'ALL SITES DOWN'!D:D,1,0)</f>
        <v>#N/A</v>
      </c>
    </row>
    <row r="7408" spans="19:19" x14ac:dyDescent="0.3">
      <c r="S7408" s="60" t="e">
        <f>VLOOKUP(D7408,'ALL SITES DOWN'!D:D,1,0)</f>
        <v>#N/A</v>
      </c>
    </row>
    <row r="7409" spans="19:19" x14ac:dyDescent="0.3">
      <c r="S7409" s="60" t="e">
        <f>VLOOKUP(D7409,'ALL SITES DOWN'!D:D,1,0)</f>
        <v>#N/A</v>
      </c>
    </row>
    <row r="7410" spans="19:19" x14ac:dyDescent="0.3">
      <c r="S7410" s="60" t="e">
        <f>VLOOKUP(D7410,'ALL SITES DOWN'!D:D,1,0)</f>
        <v>#N/A</v>
      </c>
    </row>
    <row r="7411" spans="19:19" x14ac:dyDescent="0.3">
      <c r="S7411" s="60" t="e">
        <f>VLOOKUP(D7411,'ALL SITES DOWN'!D:D,1,0)</f>
        <v>#N/A</v>
      </c>
    </row>
    <row r="7412" spans="19:19" x14ac:dyDescent="0.3">
      <c r="S7412" s="60" t="e">
        <f>VLOOKUP(D7412,'ALL SITES DOWN'!D:D,1,0)</f>
        <v>#N/A</v>
      </c>
    </row>
    <row r="7413" spans="19:19" x14ac:dyDescent="0.3">
      <c r="S7413" s="60" t="e">
        <f>VLOOKUP(D7413,'ALL SITES DOWN'!D:D,1,0)</f>
        <v>#N/A</v>
      </c>
    </row>
    <row r="7414" spans="19:19" x14ac:dyDescent="0.3">
      <c r="S7414" s="60" t="e">
        <f>VLOOKUP(D7414,'ALL SITES DOWN'!D:D,1,0)</f>
        <v>#N/A</v>
      </c>
    </row>
    <row r="7415" spans="19:19" x14ac:dyDescent="0.3">
      <c r="S7415" s="60" t="e">
        <f>VLOOKUP(D7415,'ALL SITES DOWN'!D:D,1,0)</f>
        <v>#N/A</v>
      </c>
    </row>
    <row r="7416" spans="19:19" x14ac:dyDescent="0.3">
      <c r="S7416" s="60" t="e">
        <f>VLOOKUP(D7416,'ALL SITES DOWN'!D:D,1,0)</f>
        <v>#N/A</v>
      </c>
    </row>
    <row r="7417" spans="19:19" x14ac:dyDescent="0.3">
      <c r="S7417" s="60" t="e">
        <f>VLOOKUP(D7417,'ALL SITES DOWN'!D:D,1,0)</f>
        <v>#N/A</v>
      </c>
    </row>
    <row r="7418" spans="19:19" x14ac:dyDescent="0.3">
      <c r="S7418" s="60" t="e">
        <f>VLOOKUP(D7418,'ALL SITES DOWN'!D:D,1,0)</f>
        <v>#N/A</v>
      </c>
    </row>
    <row r="7419" spans="19:19" x14ac:dyDescent="0.3">
      <c r="S7419" s="60" t="e">
        <f>VLOOKUP(D7419,'ALL SITES DOWN'!D:D,1,0)</f>
        <v>#N/A</v>
      </c>
    </row>
    <row r="7420" spans="19:19" x14ac:dyDescent="0.3">
      <c r="S7420" s="60" t="e">
        <f>VLOOKUP(D7420,'ALL SITES DOWN'!D:D,1,0)</f>
        <v>#N/A</v>
      </c>
    </row>
    <row r="7421" spans="19:19" x14ac:dyDescent="0.3">
      <c r="S7421" s="60" t="e">
        <f>VLOOKUP(D7421,'ALL SITES DOWN'!D:D,1,0)</f>
        <v>#N/A</v>
      </c>
    </row>
    <row r="7422" spans="19:19" x14ac:dyDescent="0.3">
      <c r="S7422" s="60" t="e">
        <f>VLOOKUP(D7422,'ALL SITES DOWN'!D:D,1,0)</f>
        <v>#N/A</v>
      </c>
    </row>
    <row r="7423" spans="19:19" x14ac:dyDescent="0.3">
      <c r="S7423" s="60" t="e">
        <f>VLOOKUP(D7423,'ALL SITES DOWN'!D:D,1,0)</f>
        <v>#N/A</v>
      </c>
    </row>
    <row r="7424" spans="19:19" x14ac:dyDescent="0.3">
      <c r="S7424" s="60" t="e">
        <f>VLOOKUP(D7424,'ALL SITES DOWN'!D:D,1,0)</f>
        <v>#N/A</v>
      </c>
    </row>
    <row r="7425" spans="19:19" x14ac:dyDescent="0.3">
      <c r="S7425" s="60" t="e">
        <f>VLOOKUP(D7425,'ALL SITES DOWN'!D:D,1,0)</f>
        <v>#N/A</v>
      </c>
    </row>
    <row r="7426" spans="19:19" x14ac:dyDescent="0.3">
      <c r="S7426" s="60" t="e">
        <f>VLOOKUP(D7426,'ALL SITES DOWN'!D:D,1,0)</f>
        <v>#N/A</v>
      </c>
    </row>
    <row r="7427" spans="19:19" x14ac:dyDescent="0.3">
      <c r="S7427" s="60" t="e">
        <f>VLOOKUP(D7427,'ALL SITES DOWN'!D:D,1,0)</f>
        <v>#N/A</v>
      </c>
    </row>
    <row r="7428" spans="19:19" x14ac:dyDescent="0.3">
      <c r="S7428" s="60" t="e">
        <f>VLOOKUP(D7428,'ALL SITES DOWN'!D:D,1,0)</f>
        <v>#N/A</v>
      </c>
    </row>
    <row r="7429" spans="19:19" x14ac:dyDescent="0.3">
      <c r="S7429" s="60" t="e">
        <f>VLOOKUP(D7429,'ALL SITES DOWN'!D:D,1,0)</f>
        <v>#N/A</v>
      </c>
    </row>
    <row r="7430" spans="19:19" x14ac:dyDescent="0.3">
      <c r="S7430" s="60" t="e">
        <f>VLOOKUP(D7430,'ALL SITES DOWN'!D:D,1,0)</f>
        <v>#N/A</v>
      </c>
    </row>
    <row r="7431" spans="19:19" x14ac:dyDescent="0.3">
      <c r="S7431" s="60" t="e">
        <f>VLOOKUP(D7431,'ALL SITES DOWN'!D:D,1,0)</f>
        <v>#N/A</v>
      </c>
    </row>
    <row r="7432" spans="19:19" x14ac:dyDescent="0.3">
      <c r="S7432" s="60" t="e">
        <f>VLOOKUP(D7432,'ALL SITES DOWN'!D:D,1,0)</f>
        <v>#N/A</v>
      </c>
    </row>
    <row r="7433" spans="19:19" x14ac:dyDescent="0.3">
      <c r="S7433" s="60" t="e">
        <f>VLOOKUP(D7433,'ALL SITES DOWN'!D:D,1,0)</f>
        <v>#N/A</v>
      </c>
    </row>
    <row r="7434" spans="19:19" x14ac:dyDescent="0.3">
      <c r="S7434" s="60" t="e">
        <f>VLOOKUP(D7434,'ALL SITES DOWN'!D:D,1,0)</f>
        <v>#N/A</v>
      </c>
    </row>
    <row r="7435" spans="19:19" x14ac:dyDescent="0.3">
      <c r="S7435" s="60" t="e">
        <f>VLOOKUP(D7435,'ALL SITES DOWN'!D:D,1,0)</f>
        <v>#N/A</v>
      </c>
    </row>
    <row r="7436" spans="19:19" x14ac:dyDescent="0.3">
      <c r="S7436" s="60" t="e">
        <f>VLOOKUP(D7436,'ALL SITES DOWN'!D:D,1,0)</f>
        <v>#N/A</v>
      </c>
    </row>
    <row r="7437" spans="19:19" x14ac:dyDescent="0.3">
      <c r="S7437" s="60" t="e">
        <f>VLOOKUP(D7437,'ALL SITES DOWN'!D:D,1,0)</f>
        <v>#N/A</v>
      </c>
    </row>
    <row r="7438" spans="19:19" x14ac:dyDescent="0.3">
      <c r="S7438" s="60" t="e">
        <f>VLOOKUP(D7438,'ALL SITES DOWN'!D:D,1,0)</f>
        <v>#N/A</v>
      </c>
    </row>
    <row r="7439" spans="19:19" x14ac:dyDescent="0.3">
      <c r="S7439" s="60" t="e">
        <f>VLOOKUP(D7439,'ALL SITES DOWN'!D:D,1,0)</f>
        <v>#N/A</v>
      </c>
    </row>
    <row r="7440" spans="19:19" x14ac:dyDescent="0.3">
      <c r="S7440" s="60" t="e">
        <f>VLOOKUP(D7440,'ALL SITES DOWN'!D:D,1,0)</f>
        <v>#N/A</v>
      </c>
    </row>
    <row r="7441" spans="19:19" x14ac:dyDescent="0.3">
      <c r="S7441" s="60" t="e">
        <f>VLOOKUP(D7441,'ALL SITES DOWN'!D:D,1,0)</f>
        <v>#N/A</v>
      </c>
    </row>
    <row r="7442" spans="19:19" x14ac:dyDescent="0.3">
      <c r="S7442" s="60" t="e">
        <f>VLOOKUP(D7442,'ALL SITES DOWN'!D:D,1,0)</f>
        <v>#N/A</v>
      </c>
    </row>
    <row r="7443" spans="19:19" x14ac:dyDescent="0.3">
      <c r="S7443" s="60" t="e">
        <f>VLOOKUP(D7443,'ALL SITES DOWN'!D:D,1,0)</f>
        <v>#N/A</v>
      </c>
    </row>
    <row r="7444" spans="19:19" x14ac:dyDescent="0.3">
      <c r="S7444" s="60" t="e">
        <f>VLOOKUP(D7444,'ALL SITES DOWN'!D:D,1,0)</f>
        <v>#N/A</v>
      </c>
    </row>
    <row r="7445" spans="19:19" x14ac:dyDescent="0.3">
      <c r="S7445" s="60" t="e">
        <f>VLOOKUP(D7445,'ALL SITES DOWN'!D:D,1,0)</f>
        <v>#N/A</v>
      </c>
    </row>
    <row r="7446" spans="19:19" x14ac:dyDescent="0.3">
      <c r="S7446" s="60" t="e">
        <f>VLOOKUP(D7446,'ALL SITES DOWN'!D:D,1,0)</f>
        <v>#N/A</v>
      </c>
    </row>
    <row r="7447" spans="19:19" x14ac:dyDescent="0.3">
      <c r="S7447" s="60" t="e">
        <f>VLOOKUP(D7447,'ALL SITES DOWN'!D:D,1,0)</f>
        <v>#N/A</v>
      </c>
    </row>
    <row r="7448" spans="19:19" x14ac:dyDescent="0.3">
      <c r="S7448" s="60" t="e">
        <f>VLOOKUP(D7448,'ALL SITES DOWN'!D:D,1,0)</f>
        <v>#N/A</v>
      </c>
    </row>
    <row r="7449" spans="19:19" x14ac:dyDescent="0.3">
      <c r="S7449" s="60" t="e">
        <f>VLOOKUP(D7449,'ALL SITES DOWN'!D:D,1,0)</f>
        <v>#N/A</v>
      </c>
    </row>
    <row r="7450" spans="19:19" x14ac:dyDescent="0.3">
      <c r="S7450" s="60" t="e">
        <f>VLOOKUP(D7450,'ALL SITES DOWN'!D:D,1,0)</f>
        <v>#N/A</v>
      </c>
    </row>
    <row r="7451" spans="19:19" x14ac:dyDescent="0.3">
      <c r="S7451" s="60" t="e">
        <f>VLOOKUP(D7451,'ALL SITES DOWN'!D:D,1,0)</f>
        <v>#N/A</v>
      </c>
    </row>
    <row r="7452" spans="19:19" x14ac:dyDescent="0.3">
      <c r="S7452" s="60" t="e">
        <f>VLOOKUP(D7452,'ALL SITES DOWN'!D:D,1,0)</f>
        <v>#N/A</v>
      </c>
    </row>
    <row r="7453" spans="19:19" x14ac:dyDescent="0.3">
      <c r="S7453" s="60" t="e">
        <f>VLOOKUP(D7453,'ALL SITES DOWN'!D:D,1,0)</f>
        <v>#N/A</v>
      </c>
    </row>
    <row r="7454" spans="19:19" x14ac:dyDescent="0.3">
      <c r="S7454" s="60" t="e">
        <f>VLOOKUP(D7454,'ALL SITES DOWN'!D:D,1,0)</f>
        <v>#N/A</v>
      </c>
    </row>
    <row r="7455" spans="19:19" x14ac:dyDescent="0.3">
      <c r="S7455" s="60" t="e">
        <f>VLOOKUP(D7455,'ALL SITES DOWN'!D:D,1,0)</f>
        <v>#N/A</v>
      </c>
    </row>
    <row r="7456" spans="19:19" x14ac:dyDescent="0.3">
      <c r="S7456" s="60" t="e">
        <f>VLOOKUP(D7456,'ALL SITES DOWN'!D:D,1,0)</f>
        <v>#N/A</v>
      </c>
    </row>
    <row r="7457" spans="19:19" x14ac:dyDescent="0.3">
      <c r="S7457" s="60" t="e">
        <f>VLOOKUP(D7457,'ALL SITES DOWN'!D:D,1,0)</f>
        <v>#N/A</v>
      </c>
    </row>
    <row r="7458" spans="19:19" x14ac:dyDescent="0.3">
      <c r="S7458" s="60" t="e">
        <f>VLOOKUP(D7458,'ALL SITES DOWN'!D:D,1,0)</f>
        <v>#N/A</v>
      </c>
    </row>
    <row r="7459" spans="19:19" x14ac:dyDescent="0.3">
      <c r="S7459" s="60" t="e">
        <f>VLOOKUP(D7459,'ALL SITES DOWN'!D:D,1,0)</f>
        <v>#N/A</v>
      </c>
    </row>
    <row r="7460" spans="19:19" x14ac:dyDescent="0.3">
      <c r="S7460" s="60" t="e">
        <f>VLOOKUP(D7460,'ALL SITES DOWN'!D:D,1,0)</f>
        <v>#N/A</v>
      </c>
    </row>
    <row r="7461" spans="19:19" x14ac:dyDescent="0.3">
      <c r="S7461" s="60" t="e">
        <f>VLOOKUP(D7461,'ALL SITES DOWN'!D:D,1,0)</f>
        <v>#N/A</v>
      </c>
    </row>
    <row r="7462" spans="19:19" x14ac:dyDescent="0.3">
      <c r="S7462" s="60" t="e">
        <f>VLOOKUP(D7462,'ALL SITES DOWN'!D:D,1,0)</f>
        <v>#N/A</v>
      </c>
    </row>
    <row r="7463" spans="19:19" x14ac:dyDescent="0.3">
      <c r="S7463" s="60" t="e">
        <f>VLOOKUP(D7463,'ALL SITES DOWN'!D:D,1,0)</f>
        <v>#N/A</v>
      </c>
    </row>
    <row r="7464" spans="19:19" x14ac:dyDescent="0.3">
      <c r="S7464" s="60" t="e">
        <f>VLOOKUP(D7464,'ALL SITES DOWN'!D:D,1,0)</f>
        <v>#N/A</v>
      </c>
    </row>
    <row r="7465" spans="19:19" x14ac:dyDescent="0.3">
      <c r="S7465" s="60" t="e">
        <f>VLOOKUP(D7465,'ALL SITES DOWN'!D:D,1,0)</f>
        <v>#N/A</v>
      </c>
    </row>
    <row r="7466" spans="19:19" x14ac:dyDescent="0.3">
      <c r="S7466" s="60" t="e">
        <f>VLOOKUP(D7466,'ALL SITES DOWN'!D:D,1,0)</f>
        <v>#N/A</v>
      </c>
    </row>
    <row r="7467" spans="19:19" x14ac:dyDescent="0.3">
      <c r="S7467" s="60" t="e">
        <f>VLOOKUP(D7467,'ALL SITES DOWN'!D:D,1,0)</f>
        <v>#N/A</v>
      </c>
    </row>
    <row r="7468" spans="19:19" x14ac:dyDescent="0.3">
      <c r="S7468" s="60" t="e">
        <f>VLOOKUP(D7468,'ALL SITES DOWN'!D:D,1,0)</f>
        <v>#N/A</v>
      </c>
    </row>
    <row r="7469" spans="19:19" x14ac:dyDescent="0.3">
      <c r="S7469" s="60" t="e">
        <f>VLOOKUP(D7469,'ALL SITES DOWN'!D:D,1,0)</f>
        <v>#N/A</v>
      </c>
    </row>
    <row r="7470" spans="19:19" x14ac:dyDescent="0.3">
      <c r="S7470" s="60" t="e">
        <f>VLOOKUP(D7470,'ALL SITES DOWN'!D:D,1,0)</f>
        <v>#N/A</v>
      </c>
    </row>
    <row r="7471" spans="19:19" x14ac:dyDescent="0.3">
      <c r="S7471" s="60" t="e">
        <f>VLOOKUP(D7471,'ALL SITES DOWN'!D:D,1,0)</f>
        <v>#N/A</v>
      </c>
    </row>
    <row r="7472" spans="19:19" x14ac:dyDescent="0.3">
      <c r="S7472" s="60" t="e">
        <f>VLOOKUP(D7472,'ALL SITES DOWN'!D:D,1,0)</f>
        <v>#N/A</v>
      </c>
    </row>
    <row r="7473" spans="19:19" x14ac:dyDescent="0.3">
      <c r="S7473" s="60" t="e">
        <f>VLOOKUP(D7473,'ALL SITES DOWN'!D:D,1,0)</f>
        <v>#N/A</v>
      </c>
    </row>
    <row r="7474" spans="19:19" x14ac:dyDescent="0.3">
      <c r="S7474" s="60" t="e">
        <f>VLOOKUP(D7474,'ALL SITES DOWN'!D:D,1,0)</f>
        <v>#N/A</v>
      </c>
    </row>
    <row r="7475" spans="19:19" x14ac:dyDescent="0.3">
      <c r="S7475" s="60" t="e">
        <f>VLOOKUP(D7475,'ALL SITES DOWN'!D:D,1,0)</f>
        <v>#N/A</v>
      </c>
    </row>
    <row r="7476" spans="19:19" x14ac:dyDescent="0.3">
      <c r="S7476" s="60" t="e">
        <f>VLOOKUP(D7476,'ALL SITES DOWN'!D:D,1,0)</f>
        <v>#N/A</v>
      </c>
    </row>
    <row r="7477" spans="19:19" x14ac:dyDescent="0.3">
      <c r="S7477" s="60" t="e">
        <f>VLOOKUP(D7477,'ALL SITES DOWN'!D:D,1,0)</f>
        <v>#N/A</v>
      </c>
    </row>
    <row r="7478" spans="19:19" x14ac:dyDescent="0.3">
      <c r="S7478" s="60" t="e">
        <f>VLOOKUP(D7478,'ALL SITES DOWN'!D:D,1,0)</f>
        <v>#N/A</v>
      </c>
    </row>
    <row r="7479" spans="19:19" x14ac:dyDescent="0.3">
      <c r="S7479" s="60" t="e">
        <f>VLOOKUP(D7479,'ALL SITES DOWN'!D:D,1,0)</f>
        <v>#N/A</v>
      </c>
    </row>
    <row r="7480" spans="19:19" x14ac:dyDescent="0.3">
      <c r="S7480" s="60" t="e">
        <f>VLOOKUP(D7480,'ALL SITES DOWN'!D:D,1,0)</f>
        <v>#N/A</v>
      </c>
    </row>
    <row r="7481" spans="19:19" x14ac:dyDescent="0.3">
      <c r="S7481" s="60" t="e">
        <f>VLOOKUP(D7481,'ALL SITES DOWN'!D:D,1,0)</f>
        <v>#N/A</v>
      </c>
    </row>
    <row r="7482" spans="19:19" x14ac:dyDescent="0.3">
      <c r="S7482" s="60" t="e">
        <f>VLOOKUP(D7482,'ALL SITES DOWN'!D:D,1,0)</f>
        <v>#N/A</v>
      </c>
    </row>
    <row r="7483" spans="19:19" x14ac:dyDescent="0.3">
      <c r="S7483" s="60" t="e">
        <f>VLOOKUP(D7483,'ALL SITES DOWN'!D:D,1,0)</f>
        <v>#N/A</v>
      </c>
    </row>
    <row r="7484" spans="19:19" x14ac:dyDescent="0.3">
      <c r="S7484" s="60" t="e">
        <f>VLOOKUP(D7484,'ALL SITES DOWN'!D:D,1,0)</f>
        <v>#N/A</v>
      </c>
    </row>
    <row r="7485" spans="19:19" x14ac:dyDescent="0.3">
      <c r="S7485" s="60" t="e">
        <f>VLOOKUP(D7485,'ALL SITES DOWN'!D:D,1,0)</f>
        <v>#N/A</v>
      </c>
    </row>
    <row r="7486" spans="19:19" x14ac:dyDescent="0.3">
      <c r="S7486" s="60" t="e">
        <f>VLOOKUP(D7486,'ALL SITES DOWN'!D:D,1,0)</f>
        <v>#N/A</v>
      </c>
    </row>
    <row r="7487" spans="19:19" x14ac:dyDescent="0.3">
      <c r="S7487" s="60" t="e">
        <f>VLOOKUP(D7487,'ALL SITES DOWN'!D:D,1,0)</f>
        <v>#N/A</v>
      </c>
    </row>
    <row r="7488" spans="19:19" x14ac:dyDescent="0.3">
      <c r="S7488" s="60" t="e">
        <f>VLOOKUP(D7488,'ALL SITES DOWN'!D:D,1,0)</f>
        <v>#N/A</v>
      </c>
    </row>
    <row r="7489" spans="19:19" x14ac:dyDescent="0.3">
      <c r="S7489" s="60" t="e">
        <f>VLOOKUP(D7489,'ALL SITES DOWN'!D:D,1,0)</f>
        <v>#N/A</v>
      </c>
    </row>
    <row r="7490" spans="19:19" x14ac:dyDescent="0.3">
      <c r="S7490" s="60" t="e">
        <f>VLOOKUP(D7490,'ALL SITES DOWN'!D:D,1,0)</f>
        <v>#N/A</v>
      </c>
    </row>
    <row r="7491" spans="19:19" x14ac:dyDescent="0.3">
      <c r="S7491" s="60" t="e">
        <f>VLOOKUP(D7491,'ALL SITES DOWN'!D:D,1,0)</f>
        <v>#N/A</v>
      </c>
    </row>
    <row r="7492" spans="19:19" x14ac:dyDescent="0.3">
      <c r="S7492" s="60" t="e">
        <f>VLOOKUP(D7492,'ALL SITES DOWN'!D:D,1,0)</f>
        <v>#N/A</v>
      </c>
    </row>
    <row r="7493" spans="19:19" x14ac:dyDescent="0.3">
      <c r="S7493" s="60" t="e">
        <f>VLOOKUP(D7493,'ALL SITES DOWN'!D:D,1,0)</f>
        <v>#N/A</v>
      </c>
    </row>
    <row r="7494" spans="19:19" x14ac:dyDescent="0.3">
      <c r="S7494" s="60" t="e">
        <f>VLOOKUP(D7494,'ALL SITES DOWN'!D:D,1,0)</f>
        <v>#N/A</v>
      </c>
    </row>
    <row r="7495" spans="19:19" x14ac:dyDescent="0.3">
      <c r="S7495" s="60" t="e">
        <f>VLOOKUP(D7495,'ALL SITES DOWN'!D:D,1,0)</f>
        <v>#N/A</v>
      </c>
    </row>
    <row r="7496" spans="19:19" x14ac:dyDescent="0.3">
      <c r="S7496" s="60" t="e">
        <f>VLOOKUP(D7496,'ALL SITES DOWN'!D:D,1,0)</f>
        <v>#N/A</v>
      </c>
    </row>
    <row r="7497" spans="19:19" x14ac:dyDescent="0.3">
      <c r="S7497" s="60" t="e">
        <f>VLOOKUP(D7497,'ALL SITES DOWN'!D:D,1,0)</f>
        <v>#N/A</v>
      </c>
    </row>
    <row r="7498" spans="19:19" x14ac:dyDescent="0.3">
      <c r="S7498" s="60" t="e">
        <f>VLOOKUP(D7498,'ALL SITES DOWN'!D:D,1,0)</f>
        <v>#N/A</v>
      </c>
    </row>
    <row r="7499" spans="19:19" x14ac:dyDescent="0.3">
      <c r="S7499" s="60" t="e">
        <f>VLOOKUP(D7499,'ALL SITES DOWN'!D:D,1,0)</f>
        <v>#N/A</v>
      </c>
    </row>
    <row r="7500" spans="19:19" x14ac:dyDescent="0.3">
      <c r="S7500" s="60" t="e">
        <f>VLOOKUP(D7500,'ALL SITES DOWN'!D:D,1,0)</f>
        <v>#N/A</v>
      </c>
    </row>
    <row r="7501" spans="19:19" x14ac:dyDescent="0.3">
      <c r="S7501" s="60" t="e">
        <f>VLOOKUP(D7501,'ALL SITES DOWN'!D:D,1,0)</f>
        <v>#N/A</v>
      </c>
    </row>
    <row r="7502" spans="19:19" x14ac:dyDescent="0.3">
      <c r="S7502" s="60" t="e">
        <f>VLOOKUP(D7502,'ALL SITES DOWN'!D:D,1,0)</f>
        <v>#N/A</v>
      </c>
    </row>
    <row r="7503" spans="19:19" x14ac:dyDescent="0.3">
      <c r="S7503" s="60" t="e">
        <f>VLOOKUP(D7503,'ALL SITES DOWN'!D:D,1,0)</f>
        <v>#N/A</v>
      </c>
    </row>
    <row r="7504" spans="19:19" x14ac:dyDescent="0.3">
      <c r="S7504" s="60" t="e">
        <f>VLOOKUP(D7504,'ALL SITES DOWN'!D:D,1,0)</f>
        <v>#N/A</v>
      </c>
    </row>
    <row r="7505" spans="19:19" x14ac:dyDescent="0.3">
      <c r="S7505" s="60" t="e">
        <f>VLOOKUP(D7505,'ALL SITES DOWN'!D:D,1,0)</f>
        <v>#N/A</v>
      </c>
    </row>
    <row r="7506" spans="19:19" x14ac:dyDescent="0.3">
      <c r="S7506" s="60" t="e">
        <f>VLOOKUP(D7506,'ALL SITES DOWN'!D:D,1,0)</f>
        <v>#N/A</v>
      </c>
    </row>
    <row r="7507" spans="19:19" x14ac:dyDescent="0.3">
      <c r="S7507" s="60" t="e">
        <f>VLOOKUP(D7507,'ALL SITES DOWN'!D:D,1,0)</f>
        <v>#N/A</v>
      </c>
    </row>
    <row r="7508" spans="19:19" x14ac:dyDescent="0.3">
      <c r="S7508" s="60" t="e">
        <f>VLOOKUP(D7508,'ALL SITES DOWN'!D:D,1,0)</f>
        <v>#N/A</v>
      </c>
    </row>
    <row r="7509" spans="19:19" x14ac:dyDescent="0.3">
      <c r="S7509" s="60" t="e">
        <f>VLOOKUP(D7509,'ALL SITES DOWN'!D:D,1,0)</f>
        <v>#N/A</v>
      </c>
    </row>
    <row r="7510" spans="19:19" x14ac:dyDescent="0.3">
      <c r="S7510" s="60" t="e">
        <f>VLOOKUP(D7510,'ALL SITES DOWN'!D:D,1,0)</f>
        <v>#N/A</v>
      </c>
    </row>
    <row r="7511" spans="19:19" x14ac:dyDescent="0.3">
      <c r="S7511" s="60" t="e">
        <f>VLOOKUP(D7511,'ALL SITES DOWN'!D:D,1,0)</f>
        <v>#N/A</v>
      </c>
    </row>
    <row r="7512" spans="19:19" x14ac:dyDescent="0.3">
      <c r="S7512" s="60" t="e">
        <f>VLOOKUP(D7512,'ALL SITES DOWN'!D:D,1,0)</f>
        <v>#N/A</v>
      </c>
    </row>
    <row r="7513" spans="19:19" x14ac:dyDescent="0.3">
      <c r="S7513" s="60" t="e">
        <f>VLOOKUP(D7513,'ALL SITES DOWN'!D:D,1,0)</f>
        <v>#N/A</v>
      </c>
    </row>
    <row r="7514" spans="19:19" x14ac:dyDescent="0.3">
      <c r="S7514" s="60" t="e">
        <f>VLOOKUP(D7514,'ALL SITES DOWN'!D:D,1,0)</f>
        <v>#N/A</v>
      </c>
    </row>
    <row r="7515" spans="19:19" x14ac:dyDescent="0.3">
      <c r="S7515" s="60" t="e">
        <f>VLOOKUP(D7515,'ALL SITES DOWN'!D:D,1,0)</f>
        <v>#N/A</v>
      </c>
    </row>
    <row r="7516" spans="19:19" x14ac:dyDescent="0.3">
      <c r="S7516" s="60" t="e">
        <f>VLOOKUP(D7516,'ALL SITES DOWN'!D:D,1,0)</f>
        <v>#N/A</v>
      </c>
    </row>
    <row r="7517" spans="19:19" x14ac:dyDescent="0.3">
      <c r="S7517" s="60" t="e">
        <f>VLOOKUP(D7517,'ALL SITES DOWN'!D:D,1,0)</f>
        <v>#N/A</v>
      </c>
    </row>
    <row r="7518" spans="19:19" x14ac:dyDescent="0.3">
      <c r="S7518" s="60" t="e">
        <f>VLOOKUP(D7518,'ALL SITES DOWN'!D:D,1,0)</f>
        <v>#N/A</v>
      </c>
    </row>
    <row r="7519" spans="19:19" x14ac:dyDescent="0.3">
      <c r="S7519" s="60" t="e">
        <f>VLOOKUP(D7519,'ALL SITES DOWN'!D:D,1,0)</f>
        <v>#N/A</v>
      </c>
    </row>
    <row r="7520" spans="19:19" x14ac:dyDescent="0.3">
      <c r="S7520" s="60" t="e">
        <f>VLOOKUP(D7520,'ALL SITES DOWN'!D:D,1,0)</f>
        <v>#N/A</v>
      </c>
    </row>
    <row r="7521" spans="19:19" x14ac:dyDescent="0.3">
      <c r="S7521" s="60" t="e">
        <f>VLOOKUP(D7521,'ALL SITES DOWN'!D:D,1,0)</f>
        <v>#N/A</v>
      </c>
    </row>
    <row r="7522" spans="19:19" x14ac:dyDescent="0.3">
      <c r="S7522" s="60" t="e">
        <f>VLOOKUP(D7522,'ALL SITES DOWN'!D:D,1,0)</f>
        <v>#N/A</v>
      </c>
    </row>
    <row r="7523" spans="19:19" x14ac:dyDescent="0.3">
      <c r="S7523" s="60" t="e">
        <f>VLOOKUP(D7523,'ALL SITES DOWN'!D:D,1,0)</f>
        <v>#N/A</v>
      </c>
    </row>
    <row r="7524" spans="19:19" x14ac:dyDescent="0.3">
      <c r="S7524" s="60" t="e">
        <f>VLOOKUP(D7524,'ALL SITES DOWN'!D:D,1,0)</f>
        <v>#N/A</v>
      </c>
    </row>
    <row r="7525" spans="19:19" x14ac:dyDescent="0.3">
      <c r="S7525" s="60" t="e">
        <f>VLOOKUP(D7525,'ALL SITES DOWN'!D:D,1,0)</f>
        <v>#N/A</v>
      </c>
    </row>
    <row r="7526" spans="19:19" x14ac:dyDescent="0.3">
      <c r="S7526" s="60" t="e">
        <f>VLOOKUP(D7526,'ALL SITES DOWN'!D:D,1,0)</f>
        <v>#N/A</v>
      </c>
    </row>
    <row r="7527" spans="19:19" x14ac:dyDescent="0.3">
      <c r="S7527" s="60" t="e">
        <f>VLOOKUP(D7527,'ALL SITES DOWN'!D:D,1,0)</f>
        <v>#N/A</v>
      </c>
    </row>
    <row r="7528" spans="19:19" x14ac:dyDescent="0.3">
      <c r="S7528" s="60" t="e">
        <f>VLOOKUP(D7528,'ALL SITES DOWN'!D:D,1,0)</f>
        <v>#N/A</v>
      </c>
    </row>
    <row r="7529" spans="19:19" x14ac:dyDescent="0.3">
      <c r="S7529" s="60" t="e">
        <f>VLOOKUP(D7529,'ALL SITES DOWN'!D:D,1,0)</f>
        <v>#N/A</v>
      </c>
    </row>
    <row r="7530" spans="19:19" x14ac:dyDescent="0.3">
      <c r="S7530" s="60" t="e">
        <f>VLOOKUP(D7530,'ALL SITES DOWN'!D:D,1,0)</f>
        <v>#N/A</v>
      </c>
    </row>
    <row r="7531" spans="19:19" x14ac:dyDescent="0.3">
      <c r="S7531" s="60" t="e">
        <f>VLOOKUP(D7531,'ALL SITES DOWN'!D:D,1,0)</f>
        <v>#N/A</v>
      </c>
    </row>
    <row r="7532" spans="19:19" x14ac:dyDescent="0.3">
      <c r="S7532" s="60" t="e">
        <f>VLOOKUP(D7532,'ALL SITES DOWN'!D:D,1,0)</f>
        <v>#N/A</v>
      </c>
    </row>
    <row r="7533" spans="19:19" x14ac:dyDescent="0.3">
      <c r="S7533" s="60" t="e">
        <f>VLOOKUP(D7533,'ALL SITES DOWN'!D:D,1,0)</f>
        <v>#N/A</v>
      </c>
    </row>
    <row r="7534" spans="19:19" x14ac:dyDescent="0.3">
      <c r="S7534" s="60" t="e">
        <f>VLOOKUP(D7534,'ALL SITES DOWN'!D:D,1,0)</f>
        <v>#N/A</v>
      </c>
    </row>
    <row r="7535" spans="19:19" x14ac:dyDescent="0.3">
      <c r="S7535" s="60" t="e">
        <f>VLOOKUP(D7535,'ALL SITES DOWN'!D:D,1,0)</f>
        <v>#N/A</v>
      </c>
    </row>
    <row r="7536" spans="19:19" x14ac:dyDescent="0.3">
      <c r="S7536" s="60" t="e">
        <f>VLOOKUP(D7536,'ALL SITES DOWN'!D:D,1,0)</f>
        <v>#N/A</v>
      </c>
    </row>
    <row r="7537" spans="19:19" x14ac:dyDescent="0.3">
      <c r="S7537" s="60" t="e">
        <f>VLOOKUP(D7537,'ALL SITES DOWN'!D:D,1,0)</f>
        <v>#N/A</v>
      </c>
    </row>
    <row r="7538" spans="19:19" x14ac:dyDescent="0.3">
      <c r="S7538" s="60" t="e">
        <f>VLOOKUP(D7538,'ALL SITES DOWN'!D:D,1,0)</f>
        <v>#N/A</v>
      </c>
    </row>
    <row r="7539" spans="19:19" x14ac:dyDescent="0.3">
      <c r="S7539" s="60" t="e">
        <f>VLOOKUP(D7539,'ALL SITES DOWN'!D:D,1,0)</f>
        <v>#N/A</v>
      </c>
    </row>
    <row r="7540" spans="19:19" x14ac:dyDescent="0.3">
      <c r="S7540" s="60" t="e">
        <f>VLOOKUP(D7540,'ALL SITES DOWN'!D:D,1,0)</f>
        <v>#N/A</v>
      </c>
    </row>
    <row r="7541" spans="19:19" x14ac:dyDescent="0.3">
      <c r="S7541" s="60" t="e">
        <f>VLOOKUP(D7541,'ALL SITES DOWN'!D:D,1,0)</f>
        <v>#N/A</v>
      </c>
    </row>
    <row r="7542" spans="19:19" x14ac:dyDescent="0.3">
      <c r="S7542" s="60" t="e">
        <f>VLOOKUP(D7542,'ALL SITES DOWN'!D:D,1,0)</f>
        <v>#N/A</v>
      </c>
    </row>
    <row r="7543" spans="19:19" x14ac:dyDescent="0.3">
      <c r="S7543" s="60" t="e">
        <f>VLOOKUP(D7543,'ALL SITES DOWN'!D:D,1,0)</f>
        <v>#N/A</v>
      </c>
    </row>
    <row r="7544" spans="19:19" x14ac:dyDescent="0.3">
      <c r="S7544" s="60" t="e">
        <f>VLOOKUP(D7544,'ALL SITES DOWN'!D:D,1,0)</f>
        <v>#N/A</v>
      </c>
    </row>
    <row r="7545" spans="19:19" x14ac:dyDescent="0.3">
      <c r="S7545" s="60" t="e">
        <f>VLOOKUP(D7545,'ALL SITES DOWN'!D:D,1,0)</f>
        <v>#N/A</v>
      </c>
    </row>
    <row r="7546" spans="19:19" x14ac:dyDescent="0.3">
      <c r="S7546" s="60" t="e">
        <f>VLOOKUP(D7546,'ALL SITES DOWN'!D:D,1,0)</f>
        <v>#N/A</v>
      </c>
    </row>
    <row r="7547" spans="19:19" x14ac:dyDescent="0.3">
      <c r="S7547" s="60" t="e">
        <f>VLOOKUP(D7547,'ALL SITES DOWN'!D:D,1,0)</f>
        <v>#N/A</v>
      </c>
    </row>
    <row r="7548" spans="19:19" x14ac:dyDescent="0.3">
      <c r="S7548" s="60" t="e">
        <f>VLOOKUP(D7548,'ALL SITES DOWN'!D:D,1,0)</f>
        <v>#N/A</v>
      </c>
    </row>
    <row r="7549" spans="19:19" x14ac:dyDescent="0.3">
      <c r="S7549" s="60" t="e">
        <f>VLOOKUP(D7549,'ALL SITES DOWN'!D:D,1,0)</f>
        <v>#N/A</v>
      </c>
    </row>
    <row r="7550" spans="19:19" x14ac:dyDescent="0.3">
      <c r="S7550" s="60" t="e">
        <f>VLOOKUP(D7550,'ALL SITES DOWN'!D:D,1,0)</f>
        <v>#N/A</v>
      </c>
    </row>
    <row r="7551" spans="19:19" x14ac:dyDescent="0.3">
      <c r="S7551" s="60" t="e">
        <f>VLOOKUP(D7551,'ALL SITES DOWN'!D:D,1,0)</f>
        <v>#N/A</v>
      </c>
    </row>
    <row r="7552" spans="19:19" x14ac:dyDescent="0.3">
      <c r="S7552" s="60" t="e">
        <f>VLOOKUP(D7552,'ALL SITES DOWN'!D:D,1,0)</f>
        <v>#N/A</v>
      </c>
    </row>
    <row r="7553" spans="19:19" x14ac:dyDescent="0.3">
      <c r="S7553" s="60" t="e">
        <f>VLOOKUP(D7553,'ALL SITES DOWN'!D:D,1,0)</f>
        <v>#N/A</v>
      </c>
    </row>
    <row r="7554" spans="19:19" x14ac:dyDescent="0.3">
      <c r="S7554" s="60" t="e">
        <f>VLOOKUP(D7554,'ALL SITES DOWN'!D:D,1,0)</f>
        <v>#N/A</v>
      </c>
    </row>
    <row r="7555" spans="19:19" x14ac:dyDescent="0.3">
      <c r="S7555" s="60" t="e">
        <f>VLOOKUP(D7555,'ALL SITES DOWN'!D:D,1,0)</f>
        <v>#N/A</v>
      </c>
    </row>
    <row r="7556" spans="19:19" x14ac:dyDescent="0.3">
      <c r="S7556" s="60" t="e">
        <f>VLOOKUP(D7556,'ALL SITES DOWN'!D:D,1,0)</f>
        <v>#N/A</v>
      </c>
    </row>
    <row r="7557" spans="19:19" x14ac:dyDescent="0.3">
      <c r="S7557" s="60" t="e">
        <f>VLOOKUP(D7557,'ALL SITES DOWN'!D:D,1,0)</f>
        <v>#N/A</v>
      </c>
    </row>
    <row r="7558" spans="19:19" x14ac:dyDescent="0.3">
      <c r="S7558" s="60" t="e">
        <f>VLOOKUP(D7558,'ALL SITES DOWN'!D:D,1,0)</f>
        <v>#N/A</v>
      </c>
    </row>
    <row r="7559" spans="19:19" x14ac:dyDescent="0.3">
      <c r="S7559" s="60" t="e">
        <f>VLOOKUP(D7559,'ALL SITES DOWN'!D:D,1,0)</f>
        <v>#N/A</v>
      </c>
    </row>
    <row r="7560" spans="19:19" x14ac:dyDescent="0.3">
      <c r="S7560" s="60" t="e">
        <f>VLOOKUP(D7560,'ALL SITES DOWN'!D:D,1,0)</f>
        <v>#N/A</v>
      </c>
    </row>
    <row r="7561" spans="19:19" x14ac:dyDescent="0.3">
      <c r="S7561" s="60" t="e">
        <f>VLOOKUP(D7561,'ALL SITES DOWN'!D:D,1,0)</f>
        <v>#N/A</v>
      </c>
    </row>
    <row r="7562" spans="19:19" x14ac:dyDescent="0.3">
      <c r="S7562" s="60" t="e">
        <f>VLOOKUP(D7562,'ALL SITES DOWN'!D:D,1,0)</f>
        <v>#N/A</v>
      </c>
    </row>
    <row r="7563" spans="19:19" x14ac:dyDescent="0.3">
      <c r="S7563" s="60" t="e">
        <f>VLOOKUP(D7563,'ALL SITES DOWN'!D:D,1,0)</f>
        <v>#N/A</v>
      </c>
    </row>
    <row r="7564" spans="19:19" x14ac:dyDescent="0.3">
      <c r="S7564" s="60" t="e">
        <f>VLOOKUP(D7564,'ALL SITES DOWN'!D:D,1,0)</f>
        <v>#N/A</v>
      </c>
    </row>
    <row r="7565" spans="19:19" x14ac:dyDescent="0.3">
      <c r="S7565" s="60" t="e">
        <f>VLOOKUP(D7565,'ALL SITES DOWN'!D:D,1,0)</f>
        <v>#N/A</v>
      </c>
    </row>
    <row r="7566" spans="19:19" x14ac:dyDescent="0.3">
      <c r="S7566" s="60" t="e">
        <f>VLOOKUP(D7566,'ALL SITES DOWN'!D:D,1,0)</f>
        <v>#N/A</v>
      </c>
    </row>
    <row r="7567" spans="19:19" x14ac:dyDescent="0.3">
      <c r="S7567" s="60" t="e">
        <f>VLOOKUP(D7567,'ALL SITES DOWN'!D:D,1,0)</f>
        <v>#N/A</v>
      </c>
    </row>
    <row r="7568" spans="19:19" x14ac:dyDescent="0.3">
      <c r="S7568" s="60" t="e">
        <f>VLOOKUP(D7568,'ALL SITES DOWN'!D:D,1,0)</f>
        <v>#N/A</v>
      </c>
    </row>
    <row r="7569" spans="19:19" x14ac:dyDescent="0.3">
      <c r="S7569" s="60" t="e">
        <f>VLOOKUP(D7569,'ALL SITES DOWN'!D:D,1,0)</f>
        <v>#N/A</v>
      </c>
    </row>
    <row r="7570" spans="19:19" x14ac:dyDescent="0.3">
      <c r="S7570" s="60" t="e">
        <f>VLOOKUP(D7570,'ALL SITES DOWN'!D:D,1,0)</f>
        <v>#N/A</v>
      </c>
    </row>
    <row r="7571" spans="19:19" x14ac:dyDescent="0.3">
      <c r="S7571" s="60" t="e">
        <f>VLOOKUP(D7571,'ALL SITES DOWN'!D:D,1,0)</f>
        <v>#N/A</v>
      </c>
    </row>
    <row r="7572" spans="19:19" x14ac:dyDescent="0.3">
      <c r="S7572" s="60" t="e">
        <f>VLOOKUP(D7572,'ALL SITES DOWN'!D:D,1,0)</f>
        <v>#N/A</v>
      </c>
    </row>
    <row r="7573" spans="19:19" x14ac:dyDescent="0.3">
      <c r="S7573" s="60" t="e">
        <f>VLOOKUP(D7573,'ALL SITES DOWN'!D:D,1,0)</f>
        <v>#N/A</v>
      </c>
    </row>
    <row r="7574" spans="19:19" x14ac:dyDescent="0.3">
      <c r="S7574" s="60" t="e">
        <f>VLOOKUP(D7574,'ALL SITES DOWN'!D:D,1,0)</f>
        <v>#N/A</v>
      </c>
    </row>
    <row r="7575" spans="19:19" x14ac:dyDescent="0.3">
      <c r="S7575" s="60" t="e">
        <f>VLOOKUP(D7575,'ALL SITES DOWN'!D:D,1,0)</f>
        <v>#N/A</v>
      </c>
    </row>
    <row r="7576" spans="19:19" x14ac:dyDescent="0.3">
      <c r="S7576" s="60" t="e">
        <f>VLOOKUP(D7576,'ALL SITES DOWN'!D:D,1,0)</f>
        <v>#N/A</v>
      </c>
    </row>
    <row r="7577" spans="19:19" x14ac:dyDescent="0.3">
      <c r="S7577" s="60" t="e">
        <f>VLOOKUP(D7577,'ALL SITES DOWN'!D:D,1,0)</f>
        <v>#N/A</v>
      </c>
    </row>
    <row r="7578" spans="19:19" x14ac:dyDescent="0.3">
      <c r="S7578" s="60" t="e">
        <f>VLOOKUP(D7578,'ALL SITES DOWN'!D:D,1,0)</f>
        <v>#N/A</v>
      </c>
    </row>
    <row r="7579" spans="19:19" x14ac:dyDescent="0.3">
      <c r="S7579" s="60" t="e">
        <f>VLOOKUP(D7579,'ALL SITES DOWN'!D:D,1,0)</f>
        <v>#N/A</v>
      </c>
    </row>
    <row r="7580" spans="19:19" x14ac:dyDescent="0.3">
      <c r="S7580" s="60" t="e">
        <f>VLOOKUP(D7580,'ALL SITES DOWN'!D:D,1,0)</f>
        <v>#N/A</v>
      </c>
    </row>
    <row r="7581" spans="19:19" x14ac:dyDescent="0.3">
      <c r="S7581" s="60" t="e">
        <f>VLOOKUP(D7581,'ALL SITES DOWN'!D:D,1,0)</f>
        <v>#N/A</v>
      </c>
    </row>
    <row r="7582" spans="19:19" x14ac:dyDescent="0.3">
      <c r="S7582" s="60" t="e">
        <f>VLOOKUP(D7582,'ALL SITES DOWN'!D:D,1,0)</f>
        <v>#N/A</v>
      </c>
    </row>
    <row r="7583" spans="19:19" x14ac:dyDescent="0.3">
      <c r="S7583" s="60" t="e">
        <f>VLOOKUP(D7583,'ALL SITES DOWN'!D:D,1,0)</f>
        <v>#N/A</v>
      </c>
    </row>
    <row r="7584" spans="19:19" x14ac:dyDescent="0.3">
      <c r="S7584" s="60" t="e">
        <f>VLOOKUP(D7584,'ALL SITES DOWN'!D:D,1,0)</f>
        <v>#N/A</v>
      </c>
    </row>
    <row r="7585" spans="19:19" x14ac:dyDescent="0.3">
      <c r="S7585" s="60" t="e">
        <f>VLOOKUP(D7585,'ALL SITES DOWN'!D:D,1,0)</f>
        <v>#N/A</v>
      </c>
    </row>
    <row r="7586" spans="19:19" x14ac:dyDescent="0.3">
      <c r="S7586" s="60" t="e">
        <f>VLOOKUP(D7586,'ALL SITES DOWN'!D:D,1,0)</f>
        <v>#N/A</v>
      </c>
    </row>
    <row r="7587" spans="19:19" x14ac:dyDescent="0.3">
      <c r="S7587" s="60" t="e">
        <f>VLOOKUP(D7587,'ALL SITES DOWN'!D:D,1,0)</f>
        <v>#N/A</v>
      </c>
    </row>
    <row r="7588" spans="19:19" x14ac:dyDescent="0.3">
      <c r="S7588" s="60" t="e">
        <f>VLOOKUP(D7588,'ALL SITES DOWN'!D:D,1,0)</f>
        <v>#N/A</v>
      </c>
    </row>
    <row r="7589" spans="19:19" x14ac:dyDescent="0.3">
      <c r="S7589" s="60" t="e">
        <f>VLOOKUP(D7589,'ALL SITES DOWN'!D:D,1,0)</f>
        <v>#N/A</v>
      </c>
    </row>
    <row r="7590" spans="19:19" x14ac:dyDescent="0.3">
      <c r="S7590" s="60" t="e">
        <f>VLOOKUP(D7590,'ALL SITES DOWN'!D:D,1,0)</f>
        <v>#N/A</v>
      </c>
    </row>
    <row r="7591" spans="19:19" x14ac:dyDescent="0.3">
      <c r="S7591" s="60" t="e">
        <f>VLOOKUP(D7591,'ALL SITES DOWN'!D:D,1,0)</f>
        <v>#N/A</v>
      </c>
    </row>
    <row r="7592" spans="19:19" x14ac:dyDescent="0.3">
      <c r="S7592" s="60" t="e">
        <f>VLOOKUP(D7592,'ALL SITES DOWN'!D:D,1,0)</f>
        <v>#N/A</v>
      </c>
    </row>
    <row r="7593" spans="19:19" x14ac:dyDescent="0.3">
      <c r="S7593" s="60" t="e">
        <f>VLOOKUP(D7593,'ALL SITES DOWN'!D:D,1,0)</f>
        <v>#N/A</v>
      </c>
    </row>
    <row r="7594" spans="19:19" x14ac:dyDescent="0.3">
      <c r="S7594" s="60" t="e">
        <f>VLOOKUP(D7594,'ALL SITES DOWN'!D:D,1,0)</f>
        <v>#N/A</v>
      </c>
    </row>
    <row r="7595" spans="19:19" x14ac:dyDescent="0.3">
      <c r="S7595" s="60" t="e">
        <f>VLOOKUP(D7595,'ALL SITES DOWN'!D:D,1,0)</f>
        <v>#N/A</v>
      </c>
    </row>
    <row r="7596" spans="19:19" x14ac:dyDescent="0.3">
      <c r="S7596" s="60" t="e">
        <f>VLOOKUP(D7596,'ALL SITES DOWN'!D:D,1,0)</f>
        <v>#N/A</v>
      </c>
    </row>
    <row r="7597" spans="19:19" x14ac:dyDescent="0.3">
      <c r="S7597" s="60" t="e">
        <f>VLOOKUP(D7597,'ALL SITES DOWN'!D:D,1,0)</f>
        <v>#N/A</v>
      </c>
    </row>
    <row r="7598" spans="19:19" x14ac:dyDescent="0.3">
      <c r="S7598" s="60" t="e">
        <f>VLOOKUP(D7598,'ALL SITES DOWN'!D:D,1,0)</f>
        <v>#N/A</v>
      </c>
    </row>
    <row r="7599" spans="19:19" x14ac:dyDescent="0.3">
      <c r="S7599" s="60" t="e">
        <f>VLOOKUP(D7599,'ALL SITES DOWN'!D:D,1,0)</f>
        <v>#N/A</v>
      </c>
    </row>
    <row r="7600" spans="19:19" x14ac:dyDescent="0.3">
      <c r="S7600" s="60" t="e">
        <f>VLOOKUP(D7600,'ALL SITES DOWN'!D:D,1,0)</f>
        <v>#N/A</v>
      </c>
    </row>
    <row r="7601" spans="19:19" x14ac:dyDescent="0.3">
      <c r="S7601" s="60" t="e">
        <f>VLOOKUP(D7601,'ALL SITES DOWN'!D:D,1,0)</f>
        <v>#N/A</v>
      </c>
    </row>
    <row r="7602" spans="19:19" x14ac:dyDescent="0.3">
      <c r="S7602" s="60" t="e">
        <f>VLOOKUP(D7602,'ALL SITES DOWN'!D:D,1,0)</f>
        <v>#N/A</v>
      </c>
    </row>
    <row r="7603" spans="19:19" x14ac:dyDescent="0.3">
      <c r="S7603" s="60" t="e">
        <f>VLOOKUP(D7603,'ALL SITES DOWN'!D:D,1,0)</f>
        <v>#N/A</v>
      </c>
    </row>
    <row r="7604" spans="19:19" x14ac:dyDescent="0.3">
      <c r="S7604" s="60" t="e">
        <f>VLOOKUP(D7604,'ALL SITES DOWN'!D:D,1,0)</f>
        <v>#N/A</v>
      </c>
    </row>
    <row r="7605" spans="19:19" x14ac:dyDescent="0.3">
      <c r="S7605" s="60" t="e">
        <f>VLOOKUP(D7605,'ALL SITES DOWN'!D:D,1,0)</f>
        <v>#N/A</v>
      </c>
    </row>
    <row r="7606" spans="19:19" x14ac:dyDescent="0.3">
      <c r="S7606" s="60" t="e">
        <f>VLOOKUP(D7606,'ALL SITES DOWN'!D:D,1,0)</f>
        <v>#N/A</v>
      </c>
    </row>
    <row r="7607" spans="19:19" x14ac:dyDescent="0.3">
      <c r="S7607" s="60" t="e">
        <f>VLOOKUP(D7607,'ALL SITES DOWN'!D:D,1,0)</f>
        <v>#N/A</v>
      </c>
    </row>
    <row r="7608" spans="19:19" x14ac:dyDescent="0.3">
      <c r="S7608" s="60" t="e">
        <f>VLOOKUP(D7608,'ALL SITES DOWN'!D:D,1,0)</f>
        <v>#N/A</v>
      </c>
    </row>
    <row r="7609" spans="19:19" x14ac:dyDescent="0.3">
      <c r="S7609" s="60" t="e">
        <f>VLOOKUP(D7609,'ALL SITES DOWN'!D:D,1,0)</f>
        <v>#N/A</v>
      </c>
    </row>
    <row r="7610" spans="19:19" x14ac:dyDescent="0.3">
      <c r="S7610" s="60" t="e">
        <f>VLOOKUP(D7610,'ALL SITES DOWN'!D:D,1,0)</f>
        <v>#N/A</v>
      </c>
    </row>
    <row r="7611" spans="19:19" x14ac:dyDescent="0.3">
      <c r="S7611" s="60" t="e">
        <f>VLOOKUP(D7611,'ALL SITES DOWN'!D:D,1,0)</f>
        <v>#N/A</v>
      </c>
    </row>
    <row r="7612" spans="19:19" x14ac:dyDescent="0.3">
      <c r="S7612" s="60" t="e">
        <f>VLOOKUP(D7612,'ALL SITES DOWN'!D:D,1,0)</f>
        <v>#N/A</v>
      </c>
    </row>
    <row r="7613" spans="19:19" x14ac:dyDescent="0.3">
      <c r="S7613" s="60" t="e">
        <f>VLOOKUP(D7613,'ALL SITES DOWN'!D:D,1,0)</f>
        <v>#N/A</v>
      </c>
    </row>
    <row r="7614" spans="19:19" x14ac:dyDescent="0.3">
      <c r="S7614" s="60" t="e">
        <f>VLOOKUP(D7614,'ALL SITES DOWN'!D:D,1,0)</f>
        <v>#N/A</v>
      </c>
    </row>
    <row r="7615" spans="19:19" x14ac:dyDescent="0.3">
      <c r="S7615" s="60" t="e">
        <f>VLOOKUP(D7615,'ALL SITES DOWN'!D:D,1,0)</f>
        <v>#N/A</v>
      </c>
    </row>
    <row r="7616" spans="19:19" x14ac:dyDescent="0.3">
      <c r="S7616" s="60" t="e">
        <f>VLOOKUP(D7616,'ALL SITES DOWN'!D:D,1,0)</f>
        <v>#N/A</v>
      </c>
    </row>
    <row r="7617" spans="19:19" x14ac:dyDescent="0.3">
      <c r="S7617" s="60" t="e">
        <f>VLOOKUP(D7617,'ALL SITES DOWN'!D:D,1,0)</f>
        <v>#N/A</v>
      </c>
    </row>
    <row r="7618" spans="19:19" x14ac:dyDescent="0.3">
      <c r="S7618" s="60" t="e">
        <f>VLOOKUP(D7618,'ALL SITES DOWN'!D:D,1,0)</f>
        <v>#N/A</v>
      </c>
    </row>
    <row r="7619" spans="19:19" x14ac:dyDescent="0.3">
      <c r="S7619" s="60" t="e">
        <f>VLOOKUP(D7619,'ALL SITES DOWN'!D:D,1,0)</f>
        <v>#N/A</v>
      </c>
    </row>
    <row r="7620" spans="19:19" x14ac:dyDescent="0.3">
      <c r="S7620" s="60" t="e">
        <f>VLOOKUP(D7620,'ALL SITES DOWN'!D:D,1,0)</f>
        <v>#N/A</v>
      </c>
    </row>
    <row r="7621" spans="19:19" x14ac:dyDescent="0.3">
      <c r="S7621" s="60" t="e">
        <f>VLOOKUP(D7621,'ALL SITES DOWN'!D:D,1,0)</f>
        <v>#N/A</v>
      </c>
    </row>
    <row r="7622" spans="19:19" x14ac:dyDescent="0.3">
      <c r="S7622" s="60" t="e">
        <f>VLOOKUP(D7622,'ALL SITES DOWN'!D:D,1,0)</f>
        <v>#N/A</v>
      </c>
    </row>
    <row r="7623" spans="19:19" x14ac:dyDescent="0.3">
      <c r="S7623" s="60" t="e">
        <f>VLOOKUP(D7623,'ALL SITES DOWN'!D:D,1,0)</f>
        <v>#N/A</v>
      </c>
    </row>
    <row r="7624" spans="19:19" x14ac:dyDescent="0.3">
      <c r="S7624" s="60" t="e">
        <f>VLOOKUP(D7624,'ALL SITES DOWN'!D:D,1,0)</f>
        <v>#N/A</v>
      </c>
    </row>
    <row r="7625" spans="19:19" x14ac:dyDescent="0.3">
      <c r="S7625" s="60" t="e">
        <f>VLOOKUP(D7625,'ALL SITES DOWN'!D:D,1,0)</f>
        <v>#N/A</v>
      </c>
    </row>
    <row r="7626" spans="19:19" x14ac:dyDescent="0.3">
      <c r="S7626" s="60" t="e">
        <f>VLOOKUP(D7626,'ALL SITES DOWN'!D:D,1,0)</f>
        <v>#N/A</v>
      </c>
    </row>
    <row r="7627" spans="19:19" x14ac:dyDescent="0.3">
      <c r="S7627" s="60" t="e">
        <f>VLOOKUP(D7627,'ALL SITES DOWN'!D:D,1,0)</f>
        <v>#N/A</v>
      </c>
    </row>
    <row r="7628" spans="19:19" x14ac:dyDescent="0.3">
      <c r="S7628" s="60" t="e">
        <f>VLOOKUP(D7628,'ALL SITES DOWN'!D:D,1,0)</f>
        <v>#N/A</v>
      </c>
    </row>
    <row r="7629" spans="19:19" x14ac:dyDescent="0.3">
      <c r="S7629" s="60" t="e">
        <f>VLOOKUP(D7629,'ALL SITES DOWN'!D:D,1,0)</f>
        <v>#N/A</v>
      </c>
    </row>
    <row r="7630" spans="19:19" x14ac:dyDescent="0.3">
      <c r="S7630" s="60" t="e">
        <f>VLOOKUP(D7630,'ALL SITES DOWN'!D:D,1,0)</f>
        <v>#N/A</v>
      </c>
    </row>
    <row r="7631" spans="19:19" x14ac:dyDescent="0.3">
      <c r="S7631" s="60" t="e">
        <f>VLOOKUP(D7631,'ALL SITES DOWN'!D:D,1,0)</f>
        <v>#N/A</v>
      </c>
    </row>
    <row r="7632" spans="19:19" x14ac:dyDescent="0.3">
      <c r="S7632" s="60" t="e">
        <f>VLOOKUP(D7632,'ALL SITES DOWN'!D:D,1,0)</f>
        <v>#N/A</v>
      </c>
    </row>
    <row r="7633" spans="19:19" x14ac:dyDescent="0.3">
      <c r="S7633" s="60" t="e">
        <f>VLOOKUP(D7633,'ALL SITES DOWN'!D:D,1,0)</f>
        <v>#N/A</v>
      </c>
    </row>
    <row r="7634" spans="19:19" x14ac:dyDescent="0.3">
      <c r="S7634" s="60" t="e">
        <f>VLOOKUP(D7634,'ALL SITES DOWN'!D:D,1,0)</f>
        <v>#N/A</v>
      </c>
    </row>
    <row r="7635" spans="19:19" x14ac:dyDescent="0.3">
      <c r="S7635" s="60" t="e">
        <f>VLOOKUP(D7635,'ALL SITES DOWN'!D:D,1,0)</f>
        <v>#N/A</v>
      </c>
    </row>
    <row r="7636" spans="19:19" x14ac:dyDescent="0.3">
      <c r="S7636" s="60" t="e">
        <f>VLOOKUP(D7636,'ALL SITES DOWN'!D:D,1,0)</f>
        <v>#N/A</v>
      </c>
    </row>
    <row r="7637" spans="19:19" x14ac:dyDescent="0.3">
      <c r="S7637" s="60" t="e">
        <f>VLOOKUP(D7637,'ALL SITES DOWN'!D:D,1,0)</f>
        <v>#N/A</v>
      </c>
    </row>
    <row r="7638" spans="19:19" x14ac:dyDescent="0.3">
      <c r="S7638" s="60" t="e">
        <f>VLOOKUP(D7638,'ALL SITES DOWN'!D:D,1,0)</f>
        <v>#N/A</v>
      </c>
    </row>
    <row r="7639" spans="19:19" x14ac:dyDescent="0.3">
      <c r="S7639" s="60" t="e">
        <f>VLOOKUP(D7639,'ALL SITES DOWN'!D:D,1,0)</f>
        <v>#N/A</v>
      </c>
    </row>
    <row r="7640" spans="19:19" x14ac:dyDescent="0.3">
      <c r="S7640" s="60" t="e">
        <f>VLOOKUP(D7640,'ALL SITES DOWN'!D:D,1,0)</f>
        <v>#N/A</v>
      </c>
    </row>
    <row r="7641" spans="19:19" x14ac:dyDescent="0.3">
      <c r="S7641" s="60" t="e">
        <f>VLOOKUP(D7641,'ALL SITES DOWN'!D:D,1,0)</f>
        <v>#N/A</v>
      </c>
    </row>
    <row r="7642" spans="19:19" x14ac:dyDescent="0.3">
      <c r="S7642" s="60" t="e">
        <f>VLOOKUP(D7642,'ALL SITES DOWN'!D:D,1,0)</f>
        <v>#N/A</v>
      </c>
    </row>
    <row r="7643" spans="19:19" x14ac:dyDescent="0.3">
      <c r="S7643" s="60" t="e">
        <f>VLOOKUP(D7643,'ALL SITES DOWN'!D:D,1,0)</f>
        <v>#N/A</v>
      </c>
    </row>
    <row r="7644" spans="19:19" x14ac:dyDescent="0.3">
      <c r="S7644" s="60" t="e">
        <f>VLOOKUP(D7644,'ALL SITES DOWN'!D:D,1,0)</f>
        <v>#N/A</v>
      </c>
    </row>
    <row r="7645" spans="19:19" x14ac:dyDescent="0.3">
      <c r="S7645" s="60" t="e">
        <f>VLOOKUP(D7645,'ALL SITES DOWN'!D:D,1,0)</f>
        <v>#N/A</v>
      </c>
    </row>
    <row r="7646" spans="19:19" x14ac:dyDescent="0.3">
      <c r="S7646" s="60" t="e">
        <f>VLOOKUP(D7646,'ALL SITES DOWN'!D:D,1,0)</f>
        <v>#N/A</v>
      </c>
    </row>
    <row r="7647" spans="19:19" x14ac:dyDescent="0.3">
      <c r="S7647" s="60" t="e">
        <f>VLOOKUP(D7647,'ALL SITES DOWN'!D:D,1,0)</f>
        <v>#N/A</v>
      </c>
    </row>
    <row r="7648" spans="19:19" x14ac:dyDescent="0.3">
      <c r="S7648" s="60" t="e">
        <f>VLOOKUP(D7648,'ALL SITES DOWN'!D:D,1,0)</f>
        <v>#N/A</v>
      </c>
    </row>
    <row r="7649" spans="19:19" x14ac:dyDescent="0.3">
      <c r="S7649" s="60" t="e">
        <f>VLOOKUP(D7649,'ALL SITES DOWN'!D:D,1,0)</f>
        <v>#N/A</v>
      </c>
    </row>
    <row r="7650" spans="19:19" x14ac:dyDescent="0.3">
      <c r="S7650" s="60" t="e">
        <f>VLOOKUP(D7650,'ALL SITES DOWN'!D:D,1,0)</f>
        <v>#N/A</v>
      </c>
    </row>
    <row r="7651" spans="19:19" x14ac:dyDescent="0.3">
      <c r="S7651" s="60" t="e">
        <f>VLOOKUP(D7651,'ALL SITES DOWN'!D:D,1,0)</f>
        <v>#N/A</v>
      </c>
    </row>
    <row r="7652" spans="19:19" x14ac:dyDescent="0.3">
      <c r="S7652" s="60" t="e">
        <f>VLOOKUP(D7652,'ALL SITES DOWN'!D:D,1,0)</f>
        <v>#N/A</v>
      </c>
    </row>
    <row r="7653" spans="19:19" x14ac:dyDescent="0.3">
      <c r="S7653" s="60" t="e">
        <f>VLOOKUP(D7653,'ALL SITES DOWN'!D:D,1,0)</f>
        <v>#N/A</v>
      </c>
    </row>
    <row r="7654" spans="19:19" x14ac:dyDescent="0.3">
      <c r="S7654" s="60" t="e">
        <f>VLOOKUP(D7654,'ALL SITES DOWN'!D:D,1,0)</f>
        <v>#N/A</v>
      </c>
    </row>
    <row r="7655" spans="19:19" x14ac:dyDescent="0.3">
      <c r="S7655" s="60" t="e">
        <f>VLOOKUP(D7655,'ALL SITES DOWN'!D:D,1,0)</f>
        <v>#N/A</v>
      </c>
    </row>
    <row r="7656" spans="19:19" x14ac:dyDescent="0.3">
      <c r="S7656" s="60" t="e">
        <f>VLOOKUP(D7656,'ALL SITES DOWN'!D:D,1,0)</f>
        <v>#N/A</v>
      </c>
    </row>
    <row r="7657" spans="19:19" x14ac:dyDescent="0.3">
      <c r="S7657" s="60" t="e">
        <f>VLOOKUP(D7657,'ALL SITES DOWN'!D:D,1,0)</f>
        <v>#N/A</v>
      </c>
    </row>
    <row r="7658" spans="19:19" x14ac:dyDescent="0.3">
      <c r="S7658" s="60" t="e">
        <f>VLOOKUP(D7658,'ALL SITES DOWN'!D:D,1,0)</f>
        <v>#N/A</v>
      </c>
    </row>
    <row r="7659" spans="19:19" x14ac:dyDescent="0.3">
      <c r="S7659" s="60" t="e">
        <f>VLOOKUP(D7659,'ALL SITES DOWN'!D:D,1,0)</f>
        <v>#N/A</v>
      </c>
    </row>
    <row r="7660" spans="19:19" x14ac:dyDescent="0.3">
      <c r="S7660" s="60" t="e">
        <f>VLOOKUP(D7660,'ALL SITES DOWN'!D:D,1,0)</f>
        <v>#N/A</v>
      </c>
    </row>
    <row r="7661" spans="19:19" x14ac:dyDescent="0.3">
      <c r="S7661" s="60" t="e">
        <f>VLOOKUP(D7661,'ALL SITES DOWN'!D:D,1,0)</f>
        <v>#N/A</v>
      </c>
    </row>
    <row r="7662" spans="19:19" x14ac:dyDescent="0.3">
      <c r="S7662" s="60" t="e">
        <f>VLOOKUP(D7662,'ALL SITES DOWN'!D:D,1,0)</f>
        <v>#N/A</v>
      </c>
    </row>
    <row r="7663" spans="19:19" x14ac:dyDescent="0.3">
      <c r="S7663" s="60" t="e">
        <f>VLOOKUP(D7663,'ALL SITES DOWN'!D:D,1,0)</f>
        <v>#N/A</v>
      </c>
    </row>
    <row r="7664" spans="19:19" x14ac:dyDescent="0.3">
      <c r="S7664" s="60" t="e">
        <f>VLOOKUP(D7664,'ALL SITES DOWN'!D:D,1,0)</f>
        <v>#N/A</v>
      </c>
    </row>
    <row r="7665" spans="19:19" x14ac:dyDescent="0.3">
      <c r="S7665" s="60" t="e">
        <f>VLOOKUP(D7665,'ALL SITES DOWN'!D:D,1,0)</f>
        <v>#N/A</v>
      </c>
    </row>
    <row r="7666" spans="19:19" x14ac:dyDescent="0.3">
      <c r="S7666" s="60" t="e">
        <f>VLOOKUP(D7666,'ALL SITES DOWN'!D:D,1,0)</f>
        <v>#N/A</v>
      </c>
    </row>
    <row r="7667" spans="19:19" x14ac:dyDescent="0.3">
      <c r="S7667" s="60" t="e">
        <f>VLOOKUP(D7667,'ALL SITES DOWN'!D:D,1,0)</f>
        <v>#N/A</v>
      </c>
    </row>
    <row r="7668" spans="19:19" x14ac:dyDescent="0.3">
      <c r="S7668" s="60" t="e">
        <f>VLOOKUP(D7668,'ALL SITES DOWN'!D:D,1,0)</f>
        <v>#N/A</v>
      </c>
    </row>
    <row r="7669" spans="19:19" x14ac:dyDescent="0.3">
      <c r="S7669" s="60" t="e">
        <f>VLOOKUP(D7669,'ALL SITES DOWN'!D:D,1,0)</f>
        <v>#N/A</v>
      </c>
    </row>
    <row r="7670" spans="19:19" x14ac:dyDescent="0.3">
      <c r="S7670" s="60" t="e">
        <f>VLOOKUP(D7670,'ALL SITES DOWN'!D:D,1,0)</f>
        <v>#N/A</v>
      </c>
    </row>
    <row r="7671" spans="19:19" x14ac:dyDescent="0.3">
      <c r="S7671" s="60" t="e">
        <f>VLOOKUP(D7671,'ALL SITES DOWN'!D:D,1,0)</f>
        <v>#N/A</v>
      </c>
    </row>
    <row r="7672" spans="19:19" x14ac:dyDescent="0.3">
      <c r="S7672" s="60" t="e">
        <f>VLOOKUP(D7672,'ALL SITES DOWN'!D:D,1,0)</f>
        <v>#N/A</v>
      </c>
    </row>
    <row r="7673" spans="19:19" x14ac:dyDescent="0.3">
      <c r="S7673" s="60" t="e">
        <f>VLOOKUP(D7673,'ALL SITES DOWN'!D:D,1,0)</f>
        <v>#N/A</v>
      </c>
    </row>
    <row r="7674" spans="19:19" x14ac:dyDescent="0.3">
      <c r="S7674" s="60" t="e">
        <f>VLOOKUP(D7674,'ALL SITES DOWN'!D:D,1,0)</f>
        <v>#N/A</v>
      </c>
    </row>
    <row r="7675" spans="19:19" x14ac:dyDescent="0.3">
      <c r="S7675" s="60" t="e">
        <f>VLOOKUP(D7675,'ALL SITES DOWN'!D:D,1,0)</f>
        <v>#N/A</v>
      </c>
    </row>
    <row r="7676" spans="19:19" x14ac:dyDescent="0.3">
      <c r="S7676" s="60" t="e">
        <f>VLOOKUP(D7676,'ALL SITES DOWN'!D:D,1,0)</f>
        <v>#N/A</v>
      </c>
    </row>
    <row r="7677" spans="19:19" x14ac:dyDescent="0.3">
      <c r="S7677" s="60" t="e">
        <f>VLOOKUP(D7677,'ALL SITES DOWN'!D:D,1,0)</f>
        <v>#N/A</v>
      </c>
    </row>
    <row r="7678" spans="19:19" x14ac:dyDescent="0.3">
      <c r="S7678" s="60" t="e">
        <f>VLOOKUP(D7678,'ALL SITES DOWN'!D:D,1,0)</f>
        <v>#N/A</v>
      </c>
    </row>
    <row r="7679" spans="19:19" x14ac:dyDescent="0.3">
      <c r="S7679" s="60" t="e">
        <f>VLOOKUP(D7679,'ALL SITES DOWN'!D:D,1,0)</f>
        <v>#N/A</v>
      </c>
    </row>
    <row r="7680" spans="19:19" x14ac:dyDescent="0.3">
      <c r="S7680" s="60" t="e">
        <f>VLOOKUP(D7680,'ALL SITES DOWN'!D:D,1,0)</f>
        <v>#N/A</v>
      </c>
    </row>
    <row r="7681" spans="19:19" x14ac:dyDescent="0.3">
      <c r="S7681" s="60" t="e">
        <f>VLOOKUP(D7681,'ALL SITES DOWN'!D:D,1,0)</f>
        <v>#N/A</v>
      </c>
    </row>
    <row r="7682" spans="19:19" x14ac:dyDescent="0.3">
      <c r="S7682" s="60" t="e">
        <f>VLOOKUP(D7682,'ALL SITES DOWN'!D:D,1,0)</f>
        <v>#N/A</v>
      </c>
    </row>
    <row r="7683" spans="19:19" x14ac:dyDescent="0.3">
      <c r="S7683" s="60" t="e">
        <f>VLOOKUP(D7683,'ALL SITES DOWN'!D:D,1,0)</f>
        <v>#N/A</v>
      </c>
    </row>
    <row r="7684" spans="19:19" x14ac:dyDescent="0.3">
      <c r="S7684" s="60" t="e">
        <f>VLOOKUP(D7684,'ALL SITES DOWN'!D:D,1,0)</f>
        <v>#N/A</v>
      </c>
    </row>
    <row r="7685" spans="19:19" x14ac:dyDescent="0.3">
      <c r="S7685" s="60" t="e">
        <f>VLOOKUP(D7685,'ALL SITES DOWN'!D:D,1,0)</f>
        <v>#N/A</v>
      </c>
    </row>
    <row r="7686" spans="19:19" x14ac:dyDescent="0.3">
      <c r="S7686" s="60" t="e">
        <f>VLOOKUP(D7686,'ALL SITES DOWN'!D:D,1,0)</f>
        <v>#N/A</v>
      </c>
    </row>
    <row r="7687" spans="19:19" x14ac:dyDescent="0.3">
      <c r="S7687" s="60" t="e">
        <f>VLOOKUP(D7687,'ALL SITES DOWN'!D:D,1,0)</f>
        <v>#N/A</v>
      </c>
    </row>
    <row r="7688" spans="19:19" x14ac:dyDescent="0.3">
      <c r="S7688" s="60" t="e">
        <f>VLOOKUP(D7688,'ALL SITES DOWN'!D:D,1,0)</f>
        <v>#N/A</v>
      </c>
    </row>
    <row r="7689" spans="19:19" x14ac:dyDescent="0.3">
      <c r="S7689" s="60" t="e">
        <f>VLOOKUP(D7689,'ALL SITES DOWN'!D:D,1,0)</f>
        <v>#N/A</v>
      </c>
    </row>
    <row r="7690" spans="19:19" x14ac:dyDescent="0.3">
      <c r="S7690" s="60" t="e">
        <f>VLOOKUP(D7690,'ALL SITES DOWN'!D:D,1,0)</f>
        <v>#N/A</v>
      </c>
    </row>
    <row r="7691" spans="19:19" x14ac:dyDescent="0.3">
      <c r="S7691" s="60" t="e">
        <f>VLOOKUP(D7691,'ALL SITES DOWN'!D:D,1,0)</f>
        <v>#N/A</v>
      </c>
    </row>
    <row r="7692" spans="19:19" x14ac:dyDescent="0.3">
      <c r="S7692" s="60" t="e">
        <f>VLOOKUP(D7692,'ALL SITES DOWN'!D:D,1,0)</f>
        <v>#N/A</v>
      </c>
    </row>
    <row r="7693" spans="19:19" x14ac:dyDescent="0.3">
      <c r="S7693" s="60" t="e">
        <f>VLOOKUP(D7693,'ALL SITES DOWN'!D:D,1,0)</f>
        <v>#N/A</v>
      </c>
    </row>
    <row r="7694" spans="19:19" x14ac:dyDescent="0.3">
      <c r="S7694" s="60" t="e">
        <f>VLOOKUP(D7694,'ALL SITES DOWN'!D:D,1,0)</f>
        <v>#N/A</v>
      </c>
    </row>
    <row r="7695" spans="19:19" x14ac:dyDescent="0.3">
      <c r="S7695" s="60" t="e">
        <f>VLOOKUP(D7695,'ALL SITES DOWN'!D:D,1,0)</f>
        <v>#N/A</v>
      </c>
    </row>
    <row r="7696" spans="19:19" x14ac:dyDescent="0.3">
      <c r="S7696" s="60" t="e">
        <f>VLOOKUP(D7696,'ALL SITES DOWN'!D:D,1,0)</f>
        <v>#N/A</v>
      </c>
    </row>
    <row r="7697" spans="19:19" x14ac:dyDescent="0.3">
      <c r="S7697" s="60" t="e">
        <f>VLOOKUP(D7697,'ALL SITES DOWN'!D:D,1,0)</f>
        <v>#N/A</v>
      </c>
    </row>
    <row r="7698" spans="19:19" x14ac:dyDescent="0.3">
      <c r="S7698" s="60" t="e">
        <f>VLOOKUP(D7698,'ALL SITES DOWN'!D:D,1,0)</f>
        <v>#N/A</v>
      </c>
    </row>
    <row r="7699" spans="19:19" x14ac:dyDescent="0.3">
      <c r="S7699" s="60" t="e">
        <f>VLOOKUP(D7699,'ALL SITES DOWN'!D:D,1,0)</f>
        <v>#N/A</v>
      </c>
    </row>
    <row r="7700" spans="19:19" x14ac:dyDescent="0.3">
      <c r="S7700" s="60" t="e">
        <f>VLOOKUP(D7700,'ALL SITES DOWN'!D:D,1,0)</f>
        <v>#N/A</v>
      </c>
    </row>
    <row r="7701" spans="19:19" x14ac:dyDescent="0.3">
      <c r="S7701" s="60" t="e">
        <f>VLOOKUP(D7701,'ALL SITES DOWN'!D:D,1,0)</f>
        <v>#N/A</v>
      </c>
    </row>
    <row r="7702" spans="19:19" x14ac:dyDescent="0.3">
      <c r="S7702" s="60" t="e">
        <f>VLOOKUP(D7702,'ALL SITES DOWN'!D:D,1,0)</f>
        <v>#N/A</v>
      </c>
    </row>
    <row r="7703" spans="19:19" x14ac:dyDescent="0.3">
      <c r="S7703" s="60" t="e">
        <f>VLOOKUP(D7703,'ALL SITES DOWN'!D:D,1,0)</f>
        <v>#N/A</v>
      </c>
    </row>
    <row r="7704" spans="19:19" x14ac:dyDescent="0.3">
      <c r="S7704" s="60" t="e">
        <f>VLOOKUP(D7704,'ALL SITES DOWN'!D:D,1,0)</f>
        <v>#N/A</v>
      </c>
    </row>
    <row r="7705" spans="19:19" x14ac:dyDescent="0.3">
      <c r="S7705" s="60" t="e">
        <f>VLOOKUP(D7705,'ALL SITES DOWN'!D:D,1,0)</f>
        <v>#N/A</v>
      </c>
    </row>
    <row r="7706" spans="19:19" x14ac:dyDescent="0.3">
      <c r="S7706" s="60" t="e">
        <f>VLOOKUP(D7706,'ALL SITES DOWN'!D:D,1,0)</f>
        <v>#N/A</v>
      </c>
    </row>
    <row r="7707" spans="19:19" x14ac:dyDescent="0.3">
      <c r="S7707" s="60" t="e">
        <f>VLOOKUP(D7707,'ALL SITES DOWN'!D:D,1,0)</f>
        <v>#N/A</v>
      </c>
    </row>
    <row r="7708" spans="19:19" x14ac:dyDescent="0.3">
      <c r="S7708" s="60" t="e">
        <f>VLOOKUP(D7708,'ALL SITES DOWN'!D:D,1,0)</f>
        <v>#N/A</v>
      </c>
    </row>
    <row r="7709" spans="19:19" x14ac:dyDescent="0.3">
      <c r="S7709" s="60" t="e">
        <f>VLOOKUP(D7709,'ALL SITES DOWN'!D:D,1,0)</f>
        <v>#N/A</v>
      </c>
    </row>
    <row r="7710" spans="19:19" x14ac:dyDescent="0.3">
      <c r="S7710" s="60" t="e">
        <f>VLOOKUP(D7710,'ALL SITES DOWN'!D:D,1,0)</f>
        <v>#N/A</v>
      </c>
    </row>
    <row r="7711" spans="19:19" x14ac:dyDescent="0.3">
      <c r="S7711" s="60" t="e">
        <f>VLOOKUP(D7711,'ALL SITES DOWN'!D:D,1,0)</f>
        <v>#N/A</v>
      </c>
    </row>
    <row r="7712" spans="19:19" x14ac:dyDescent="0.3">
      <c r="S7712" s="60" t="e">
        <f>VLOOKUP(D7712,'ALL SITES DOWN'!D:D,1,0)</f>
        <v>#N/A</v>
      </c>
    </row>
    <row r="7713" spans="19:19" x14ac:dyDescent="0.3">
      <c r="S7713" s="60" t="e">
        <f>VLOOKUP(D7713,'ALL SITES DOWN'!D:D,1,0)</f>
        <v>#N/A</v>
      </c>
    </row>
    <row r="7714" spans="19:19" x14ac:dyDescent="0.3">
      <c r="S7714" s="60" t="e">
        <f>VLOOKUP(D7714,'ALL SITES DOWN'!D:D,1,0)</f>
        <v>#N/A</v>
      </c>
    </row>
    <row r="7715" spans="19:19" x14ac:dyDescent="0.3">
      <c r="S7715" s="60" t="e">
        <f>VLOOKUP(D7715,'ALL SITES DOWN'!D:D,1,0)</f>
        <v>#N/A</v>
      </c>
    </row>
    <row r="7716" spans="19:19" x14ac:dyDescent="0.3">
      <c r="S7716" s="60" t="e">
        <f>VLOOKUP(D7716,'ALL SITES DOWN'!D:D,1,0)</f>
        <v>#N/A</v>
      </c>
    </row>
    <row r="7717" spans="19:19" x14ac:dyDescent="0.3">
      <c r="S7717" s="60" t="e">
        <f>VLOOKUP(D7717,'ALL SITES DOWN'!D:D,1,0)</f>
        <v>#N/A</v>
      </c>
    </row>
    <row r="7718" spans="19:19" x14ac:dyDescent="0.3">
      <c r="S7718" s="60" t="e">
        <f>VLOOKUP(D7718,'ALL SITES DOWN'!D:D,1,0)</f>
        <v>#N/A</v>
      </c>
    </row>
    <row r="7719" spans="19:19" x14ac:dyDescent="0.3">
      <c r="S7719" s="60" t="e">
        <f>VLOOKUP(D7719,'ALL SITES DOWN'!D:D,1,0)</f>
        <v>#N/A</v>
      </c>
    </row>
    <row r="7720" spans="19:19" x14ac:dyDescent="0.3">
      <c r="S7720" s="60" t="e">
        <f>VLOOKUP(D7720,'ALL SITES DOWN'!D:D,1,0)</f>
        <v>#N/A</v>
      </c>
    </row>
    <row r="7721" spans="19:19" x14ac:dyDescent="0.3">
      <c r="S7721" s="60" t="e">
        <f>VLOOKUP(D7721,'ALL SITES DOWN'!D:D,1,0)</f>
        <v>#N/A</v>
      </c>
    </row>
    <row r="7722" spans="19:19" x14ac:dyDescent="0.3">
      <c r="S7722" s="60" t="e">
        <f>VLOOKUP(D7722,'ALL SITES DOWN'!D:D,1,0)</f>
        <v>#N/A</v>
      </c>
    </row>
    <row r="7723" spans="19:19" x14ac:dyDescent="0.3">
      <c r="S7723" s="60" t="e">
        <f>VLOOKUP(D7723,'ALL SITES DOWN'!D:D,1,0)</f>
        <v>#N/A</v>
      </c>
    </row>
    <row r="7724" spans="19:19" x14ac:dyDescent="0.3">
      <c r="S7724" s="60" t="e">
        <f>VLOOKUP(D7724,'ALL SITES DOWN'!D:D,1,0)</f>
        <v>#N/A</v>
      </c>
    </row>
    <row r="7725" spans="19:19" x14ac:dyDescent="0.3">
      <c r="S7725" s="60" t="e">
        <f>VLOOKUP(D7725,'ALL SITES DOWN'!D:D,1,0)</f>
        <v>#N/A</v>
      </c>
    </row>
    <row r="7726" spans="19:19" x14ac:dyDescent="0.3">
      <c r="S7726" s="60" t="e">
        <f>VLOOKUP(D7726,'ALL SITES DOWN'!D:D,1,0)</f>
        <v>#N/A</v>
      </c>
    </row>
    <row r="7727" spans="19:19" x14ac:dyDescent="0.3">
      <c r="S7727" s="60" t="e">
        <f>VLOOKUP(D7727,'ALL SITES DOWN'!D:D,1,0)</f>
        <v>#N/A</v>
      </c>
    </row>
    <row r="7728" spans="19:19" x14ac:dyDescent="0.3">
      <c r="S7728" s="60" t="e">
        <f>VLOOKUP(D7728,'ALL SITES DOWN'!D:D,1,0)</f>
        <v>#N/A</v>
      </c>
    </row>
    <row r="7729" spans="19:19" x14ac:dyDescent="0.3">
      <c r="S7729" s="60" t="e">
        <f>VLOOKUP(D7729,'ALL SITES DOWN'!D:D,1,0)</f>
        <v>#N/A</v>
      </c>
    </row>
    <row r="7730" spans="19:19" x14ac:dyDescent="0.3">
      <c r="S7730" s="60" t="e">
        <f>VLOOKUP(D7730,'ALL SITES DOWN'!D:D,1,0)</f>
        <v>#N/A</v>
      </c>
    </row>
    <row r="7731" spans="19:19" x14ac:dyDescent="0.3">
      <c r="S7731" s="60" t="e">
        <f>VLOOKUP(D7731,'ALL SITES DOWN'!D:D,1,0)</f>
        <v>#N/A</v>
      </c>
    </row>
    <row r="7732" spans="19:19" x14ac:dyDescent="0.3">
      <c r="S7732" s="60" t="e">
        <f>VLOOKUP(D7732,'ALL SITES DOWN'!D:D,1,0)</f>
        <v>#N/A</v>
      </c>
    </row>
    <row r="7733" spans="19:19" x14ac:dyDescent="0.3">
      <c r="S7733" s="60" t="e">
        <f>VLOOKUP(D7733,'ALL SITES DOWN'!D:D,1,0)</f>
        <v>#N/A</v>
      </c>
    </row>
    <row r="7734" spans="19:19" x14ac:dyDescent="0.3">
      <c r="S7734" s="60" t="e">
        <f>VLOOKUP(D7734,'ALL SITES DOWN'!D:D,1,0)</f>
        <v>#N/A</v>
      </c>
    </row>
    <row r="7735" spans="19:19" x14ac:dyDescent="0.3">
      <c r="S7735" s="60" t="e">
        <f>VLOOKUP(D7735,'ALL SITES DOWN'!D:D,1,0)</f>
        <v>#N/A</v>
      </c>
    </row>
    <row r="7736" spans="19:19" x14ac:dyDescent="0.3">
      <c r="S7736" s="60" t="e">
        <f>VLOOKUP(D7736,'ALL SITES DOWN'!D:D,1,0)</f>
        <v>#N/A</v>
      </c>
    </row>
    <row r="7737" spans="19:19" x14ac:dyDescent="0.3">
      <c r="S7737" s="60" t="e">
        <f>VLOOKUP(D7737,'ALL SITES DOWN'!D:D,1,0)</f>
        <v>#N/A</v>
      </c>
    </row>
    <row r="7738" spans="19:19" x14ac:dyDescent="0.3">
      <c r="S7738" s="60" t="e">
        <f>VLOOKUP(D7738,'ALL SITES DOWN'!D:D,1,0)</f>
        <v>#N/A</v>
      </c>
    </row>
    <row r="7739" spans="19:19" x14ac:dyDescent="0.3">
      <c r="S7739" s="60" t="e">
        <f>VLOOKUP(D7739,'ALL SITES DOWN'!D:D,1,0)</f>
        <v>#N/A</v>
      </c>
    </row>
    <row r="7740" spans="19:19" x14ac:dyDescent="0.3">
      <c r="S7740" s="60" t="e">
        <f>VLOOKUP(D7740,'ALL SITES DOWN'!D:D,1,0)</f>
        <v>#N/A</v>
      </c>
    </row>
    <row r="7741" spans="19:19" x14ac:dyDescent="0.3">
      <c r="S7741" s="60" t="e">
        <f>VLOOKUP(D7741,'ALL SITES DOWN'!D:D,1,0)</f>
        <v>#N/A</v>
      </c>
    </row>
    <row r="7742" spans="19:19" x14ac:dyDescent="0.3">
      <c r="S7742" s="60" t="e">
        <f>VLOOKUP(D7742,'ALL SITES DOWN'!D:D,1,0)</f>
        <v>#N/A</v>
      </c>
    </row>
    <row r="7743" spans="19:19" x14ac:dyDescent="0.3">
      <c r="S7743" s="60" t="e">
        <f>VLOOKUP(D7743,'ALL SITES DOWN'!D:D,1,0)</f>
        <v>#N/A</v>
      </c>
    </row>
    <row r="7744" spans="19:19" x14ac:dyDescent="0.3">
      <c r="S7744" s="60" t="e">
        <f>VLOOKUP(D7744,'ALL SITES DOWN'!D:D,1,0)</f>
        <v>#N/A</v>
      </c>
    </row>
    <row r="7745" spans="19:19" x14ac:dyDescent="0.3">
      <c r="S7745" s="60" t="e">
        <f>VLOOKUP(D7745,'ALL SITES DOWN'!D:D,1,0)</f>
        <v>#N/A</v>
      </c>
    </row>
    <row r="7746" spans="19:19" x14ac:dyDescent="0.3">
      <c r="S7746" s="60" t="e">
        <f>VLOOKUP(D7746,'ALL SITES DOWN'!D:D,1,0)</f>
        <v>#N/A</v>
      </c>
    </row>
    <row r="7747" spans="19:19" x14ac:dyDescent="0.3">
      <c r="S7747" s="60" t="e">
        <f>VLOOKUP(D7747,'ALL SITES DOWN'!D:D,1,0)</f>
        <v>#N/A</v>
      </c>
    </row>
    <row r="7748" spans="19:19" x14ac:dyDescent="0.3">
      <c r="S7748" s="60" t="e">
        <f>VLOOKUP(D7748,'ALL SITES DOWN'!D:D,1,0)</f>
        <v>#N/A</v>
      </c>
    </row>
    <row r="7749" spans="19:19" x14ac:dyDescent="0.3">
      <c r="S7749" s="60" t="e">
        <f>VLOOKUP(D7749,'ALL SITES DOWN'!D:D,1,0)</f>
        <v>#N/A</v>
      </c>
    </row>
    <row r="7750" spans="19:19" x14ac:dyDescent="0.3">
      <c r="S7750" s="60" t="e">
        <f>VLOOKUP(D7750,'ALL SITES DOWN'!D:D,1,0)</f>
        <v>#N/A</v>
      </c>
    </row>
    <row r="7751" spans="19:19" x14ac:dyDescent="0.3">
      <c r="S7751" s="60" t="e">
        <f>VLOOKUP(D7751,'ALL SITES DOWN'!D:D,1,0)</f>
        <v>#N/A</v>
      </c>
    </row>
    <row r="7752" spans="19:19" x14ac:dyDescent="0.3">
      <c r="S7752" s="60" t="e">
        <f>VLOOKUP(D7752,'ALL SITES DOWN'!D:D,1,0)</f>
        <v>#N/A</v>
      </c>
    </row>
    <row r="7753" spans="19:19" x14ac:dyDescent="0.3">
      <c r="S7753" s="60" t="e">
        <f>VLOOKUP(D7753,'ALL SITES DOWN'!D:D,1,0)</f>
        <v>#N/A</v>
      </c>
    </row>
    <row r="7754" spans="19:19" x14ac:dyDescent="0.3">
      <c r="S7754" s="60" t="e">
        <f>VLOOKUP(D7754,'ALL SITES DOWN'!D:D,1,0)</f>
        <v>#N/A</v>
      </c>
    </row>
    <row r="7755" spans="19:19" x14ac:dyDescent="0.3">
      <c r="S7755" s="60" t="e">
        <f>VLOOKUP(D7755,'ALL SITES DOWN'!D:D,1,0)</f>
        <v>#N/A</v>
      </c>
    </row>
    <row r="7756" spans="19:19" x14ac:dyDescent="0.3">
      <c r="S7756" s="60" t="e">
        <f>VLOOKUP(D7756,'ALL SITES DOWN'!D:D,1,0)</f>
        <v>#N/A</v>
      </c>
    </row>
    <row r="7757" spans="19:19" x14ac:dyDescent="0.3">
      <c r="S7757" s="60" t="e">
        <f>VLOOKUP(D7757,'ALL SITES DOWN'!D:D,1,0)</f>
        <v>#N/A</v>
      </c>
    </row>
    <row r="7758" spans="19:19" x14ac:dyDescent="0.3">
      <c r="S7758" s="60" t="e">
        <f>VLOOKUP(D7758,'ALL SITES DOWN'!D:D,1,0)</f>
        <v>#N/A</v>
      </c>
    </row>
    <row r="7759" spans="19:19" x14ac:dyDescent="0.3">
      <c r="S7759" s="60" t="e">
        <f>VLOOKUP(D7759,'ALL SITES DOWN'!D:D,1,0)</f>
        <v>#N/A</v>
      </c>
    </row>
    <row r="7760" spans="19:19" x14ac:dyDescent="0.3">
      <c r="S7760" s="60" t="e">
        <f>VLOOKUP(D7760,'ALL SITES DOWN'!D:D,1,0)</f>
        <v>#N/A</v>
      </c>
    </row>
    <row r="7761" spans="19:19" x14ac:dyDescent="0.3">
      <c r="S7761" s="60" t="e">
        <f>VLOOKUP(D7761,'ALL SITES DOWN'!D:D,1,0)</f>
        <v>#N/A</v>
      </c>
    </row>
    <row r="7762" spans="19:19" x14ac:dyDescent="0.3">
      <c r="S7762" s="60" t="e">
        <f>VLOOKUP(D7762,'ALL SITES DOWN'!D:D,1,0)</f>
        <v>#N/A</v>
      </c>
    </row>
    <row r="7763" spans="19:19" x14ac:dyDescent="0.3">
      <c r="S7763" s="60" t="e">
        <f>VLOOKUP(D7763,'ALL SITES DOWN'!D:D,1,0)</f>
        <v>#N/A</v>
      </c>
    </row>
    <row r="7764" spans="19:19" x14ac:dyDescent="0.3">
      <c r="S7764" s="60" t="e">
        <f>VLOOKUP(D7764,'ALL SITES DOWN'!D:D,1,0)</f>
        <v>#N/A</v>
      </c>
    </row>
    <row r="7765" spans="19:19" x14ac:dyDescent="0.3">
      <c r="S7765" s="60" t="e">
        <f>VLOOKUP(D7765,'ALL SITES DOWN'!D:D,1,0)</f>
        <v>#N/A</v>
      </c>
    </row>
    <row r="7766" spans="19:19" x14ac:dyDescent="0.3">
      <c r="S7766" s="60" t="e">
        <f>VLOOKUP(D7766,'ALL SITES DOWN'!D:D,1,0)</f>
        <v>#N/A</v>
      </c>
    </row>
    <row r="7767" spans="19:19" x14ac:dyDescent="0.3">
      <c r="S7767" s="60" t="e">
        <f>VLOOKUP(D7767,'ALL SITES DOWN'!D:D,1,0)</f>
        <v>#N/A</v>
      </c>
    </row>
    <row r="7768" spans="19:19" x14ac:dyDescent="0.3">
      <c r="S7768" s="60" t="e">
        <f>VLOOKUP(D7768,'ALL SITES DOWN'!D:D,1,0)</f>
        <v>#N/A</v>
      </c>
    </row>
    <row r="7769" spans="19:19" x14ac:dyDescent="0.3">
      <c r="S7769" s="60" t="e">
        <f>VLOOKUP(D7769,'ALL SITES DOWN'!D:D,1,0)</f>
        <v>#N/A</v>
      </c>
    </row>
    <row r="7770" spans="19:19" x14ac:dyDescent="0.3">
      <c r="S7770" s="60" t="e">
        <f>VLOOKUP(D7770,'ALL SITES DOWN'!D:D,1,0)</f>
        <v>#N/A</v>
      </c>
    </row>
    <row r="7771" spans="19:19" x14ac:dyDescent="0.3">
      <c r="S7771" s="60" t="e">
        <f>VLOOKUP(D7771,'ALL SITES DOWN'!D:D,1,0)</f>
        <v>#N/A</v>
      </c>
    </row>
    <row r="7772" spans="19:19" x14ac:dyDescent="0.3">
      <c r="S7772" s="60" t="e">
        <f>VLOOKUP(D7772,'ALL SITES DOWN'!D:D,1,0)</f>
        <v>#N/A</v>
      </c>
    </row>
    <row r="7773" spans="19:19" x14ac:dyDescent="0.3">
      <c r="S7773" s="60" t="e">
        <f>VLOOKUP(D7773,'ALL SITES DOWN'!D:D,1,0)</f>
        <v>#N/A</v>
      </c>
    </row>
    <row r="7774" spans="19:19" x14ac:dyDescent="0.3">
      <c r="S7774" s="60" t="e">
        <f>VLOOKUP(D7774,'ALL SITES DOWN'!D:D,1,0)</f>
        <v>#N/A</v>
      </c>
    </row>
    <row r="7775" spans="19:19" x14ac:dyDescent="0.3">
      <c r="S7775" s="60" t="e">
        <f>VLOOKUP(D7775,'ALL SITES DOWN'!D:D,1,0)</f>
        <v>#N/A</v>
      </c>
    </row>
    <row r="7776" spans="19:19" x14ac:dyDescent="0.3">
      <c r="S7776" s="60" t="e">
        <f>VLOOKUP(D7776,'ALL SITES DOWN'!D:D,1,0)</f>
        <v>#N/A</v>
      </c>
    </row>
    <row r="7777" spans="19:19" x14ac:dyDescent="0.3">
      <c r="S7777" s="60" t="e">
        <f>VLOOKUP(D7777,'ALL SITES DOWN'!D:D,1,0)</f>
        <v>#N/A</v>
      </c>
    </row>
    <row r="7778" spans="19:19" x14ac:dyDescent="0.3">
      <c r="S7778" s="60" t="e">
        <f>VLOOKUP(D7778,'ALL SITES DOWN'!D:D,1,0)</f>
        <v>#N/A</v>
      </c>
    </row>
    <row r="7779" spans="19:19" x14ac:dyDescent="0.3">
      <c r="S7779" s="60" t="e">
        <f>VLOOKUP(D7779,'ALL SITES DOWN'!D:D,1,0)</f>
        <v>#N/A</v>
      </c>
    </row>
    <row r="7780" spans="19:19" x14ac:dyDescent="0.3">
      <c r="S7780" s="60" t="e">
        <f>VLOOKUP(D7780,'ALL SITES DOWN'!D:D,1,0)</f>
        <v>#N/A</v>
      </c>
    </row>
    <row r="7781" spans="19:19" x14ac:dyDescent="0.3">
      <c r="S7781" s="60" t="e">
        <f>VLOOKUP(D7781,'ALL SITES DOWN'!D:D,1,0)</f>
        <v>#N/A</v>
      </c>
    </row>
    <row r="7782" spans="19:19" x14ac:dyDescent="0.3">
      <c r="S7782" s="60" t="e">
        <f>VLOOKUP(D7782,'ALL SITES DOWN'!D:D,1,0)</f>
        <v>#N/A</v>
      </c>
    </row>
    <row r="7783" spans="19:19" x14ac:dyDescent="0.3">
      <c r="S7783" s="60" t="e">
        <f>VLOOKUP(D7783,'ALL SITES DOWN'!D:D,1,0)</f>
        <v>#N/A</v>
      </c>
    </row>
    <row r="7784" spans="19:19" x14ac:dyDescent="0.3">
      <c r="S7784" s="60" t="e">
        <f>VLOOKUP(D7784,'ALL SITES DOWN'!D:D,1,0)</f>
        <v>#N/A</v>
      </c>
    </row>
    <row r="7785" spans="19:19" x14ac:dyDescent="0.3">
      <c r="S7785" s="60" t="e">
        <f>VLOOKUP(D7785,'ALL SITES DOWN'!D:D,1,0)</f>
        <v>#N/A</v>
      </c>
    </row>
    <row r="7786" spans="19:19" x14ac:dyDescent="0.3">
      <c r="S7786" s="60" t="e">
        <f>VLOOKUP(D7786,'ALL SITES DOWN'!D:D,1,0)</f>
        <v>#N/A</v>
      </c>
    </row>
    <row r="7787" spans="19:19" x14ac:dyDescent="0.3">
      <c r="S7787" s="60" t="e">
        <f>VLOOKUP(D7787,'ALL SITES DOWN'!D:D,1,0)</f>
        <v>#N/A</v>
      </c>
    </row>
    <row r="7788" spans="19:19" x14ac:dyDescent="0.3">
      <c r="S7788" s="60" t="e">
        <f>VLOOKUP(D7788,'ALL SITES DOWN'!D:D,1,0)</f>
        <v>#N/A</v>
      </c>
    </row>
    <row r="7789" spans="19:19" x14ac:dyDescent="0.3">
      <c r="S7789" s="60" t="e">
        <f>VLOOKUP(D7789,'ALL SITES DOWN'!D:D,1,0)</f>
        <v>#N/A</v>
      </c>
    </row>
    <row r="7790" spans="19:19" x14ac:dyDescent="0.3">
      <c r="S7790" s="60" t="e">
        <f>VLOOKUP(D7790,'ALL SITES DOWN'!D:D,1,0)</f>
        <v>#N/A</v>
      </c>
    </row>
    <row r="7791" spans="19:19" x14ac:dyDescent="0.3">
      <c r="S7791" s="60" t="e">
        <f>VLOOKUP(D7791,'ALL SITES DOWN'!D:D,1,0)</f>
        <v>#N/A</v>
      </c>
    </row>
    <row r="7792" spans="19:19" x14ac:dyDescent="0.3">
      <c r="S7792" s="60" t="e">
        <f>VLOOKUP(D7792,'ALL SITES DOWN'!D:D,1,0)</f>
        <v>#N/A</v>
      </c>
    </row>
    <row r="7793" spans="19:19" x14ac:dyDescent="0.3">
      <c r="S7793" s="60" t="e">
        <f>VLOOKUP(D7793,'ALL SITES DOWN'!D:D,1,0)</f>
        <v>#N/A</v>
      </c>
    </row>
    <row r="7794" spans="19:19" x14ac:dyDescent="0.3">
      <c r="S7794" s="60" t="e">
        <f>VLOOKUP(D7794,'ALL SITES DOWN'!D:D,1,0)</f>
        <v>#N/A</v>
      </c>
    </row>
    <row r="7795" spans="19:19" x14ac:dyDescent="0.3">
      <c r="S7795" s="60" t="e">
        <f>VLOOKUP(D7795,'ALL SITES DOWN'!D:D,1,0)</f>
        <v>#N/A</v>
      </c>
    </row>
    <row r="7796" spans="19:19" x14ac:dyDescent="0.3">
      <c r="S7796" s="60" t="e">
        <f>VLOOKUP(D7796,'ALL SITES DOWN'!D:D,1,0)</f>
        <v>#N/A</v>
      </c>
    </row>
    <row r="7797" spans="19:19" x14ac:dyDescent="0.3">
      <c r="S7797" s="60" t="e">
        <f>VLOOKUP(D7797,'ALL SITES DOWN'!D:D,1,0)</f>
        <v>#N/A</v>
      </c>
    </row>
    <row r="7798" spans="19:19" x14ac:dyDescent="0.3">
      <c r="S7798" s="60" t="e">
        <f>VLOOKUP(D7798,'ALL SITES DOWN'!D:D,1,0)</f>
        <v>#N/A</v>
      </c>
    </row>
    <row r="7799" spans="19:19" x14ac:dyDescent="0.3">
      <c r="S7799" s="60" t="e">
        <f>VLOOKUP(D7799,'ALL SITES DOWN'!D:D,1,0)</f>
        <v>#N/A</v>
      </c>
    </row>
    <row r="7800" spans="19:19" x14ac:dyDescent="0.3">
      <c r="S7800" s="60" t="e">
        <f>VLOOKUP(D7800,'ALL SITES DOWN'!D:D,1,0)</f>
        <v>#N/A</v>
      </c>
    </row>
    <row r="7801" spans="19:19" x14ac:dyDescent="0.3">
      <c r="S7801" s="60" t="e">
        <f>VLOOKUP(D7801,'ALL SITES DOWN'!D:D,1,0)</f>
        <v>#N/A</v>
      </c>
    </row>
    <row r="7802" spans="19:19" x14ac:dyDescent="0.3">
      <c r="S7802" s="60" t="e">
        <f>VLOOKUP(D7802,'ALL SITES DOWN'!D:D,1,0)</f>
        <v>#N/A</v>
      </c>
    </row>
    <row r="7803" spans="19:19" x14ac:dyDescent="0.3">
      <c r="S7803" s="60" t="e">
        <f>VLOOKUP(D7803,'ALL SITES DOWN'!D:D,1,0)</f>
        <v>#N/A</v>
      </c>
    </row>
    <row r="7804" spans="19:19" x14ac:dyDescent="0.3">
      <c r="S7804" s="60" t="e">
        <f>VLOOKUP(D7804,'ALL SITES DOWN'!D:D,1,0)</f>
        <v>#N/A</v>
      </c>
    </row>
    <row r="7805" spans="19:19" x14ac:dyDescent="0.3">
      <c r="S7805" s="60" t="e">
        <f>VLOOKUP(D7805,'ALL SITES DOWN'!D:D,1,0)</f>
        <v>#N/A</v>
      </c>
    </row>
    <row r="7806" spans="19:19" x14ac:dyDescent="0.3">
      <c r="S7806" s="60" t="e">
        <f>VLOOKUP(D7806,'ALL SITES DOWN'!D:D,1,0)</f>
        <v>#N/A</v>
      </c>
    </row>
    <row r="7807" spans="19:19" x14ac:dyDescent="0.3">
      <c r="S7807" s="60" t="e">
        <f>VLOOKUP(D7807,'ALL SITES DOWN'!D:D,1,0)</f>
        <v>#N/A</v>
      </c>
    </row>
    <row r="7808" spans="19:19" x14ac:dyDescent="0.3">
      <c r="S7808" s="60" t="e">
        <f>VLOOKUP(D7808,'ALL SITES DOWN'!D:D,1,0)</f>
        <v>#N/A</v>
      </c>
    </row>
    <row r="7809" spans="19:19" x14ac:dyDescent="0.3">
      <c r="S7809" s="60" t="e">
        <f>VLOOKUP(D7809,'ALL SITES DOWN'!D:D,1,0)</f>
        <v>#N/A</v>
      </c>
    </row>
    <row r="7810" spans="19:19" x14ac:dyDescent="0.3">
      <c r="S7810" s="60" t="e">
        <f>VLOOKUP(D7810,'ALL SITES DOWN'!D:D,1,0)</f>
        <v>#N/A</v>
      </c>
    </row>
    <row r="7811" spans="19:19" x14ac:dyDescent="0.3">
      <c r="S7811" s="60" t="e">
        <f>VLOOKUP(D7811,'ALL SITES DOWN'!D:D,1,0)</f>
        <v>#N/A</v>
      </c>
    </row>
    <row r="7812" spans="19:19" x14ac:dyDescent="0.3">
      <c r="S7812" s="60" t="e">
        <f>VLOOKUP(D7812,'ALL SITES DOWN'!D:D,1,0)</f>
        <v>#N/A</v>
      </c>
    </row>
    <row r="7813" spans="19:19" x14ac:dyDescent="0.3">
      <c r="S7813" s="60" t="e">
        <f>VLOOKUP(D7813,'ALL SITES DOWN'!D:D,1,0)</f>
        <v>#N/A</v>
      </c>
    </row>
    <row r="7814" spans="19:19" x14ac:dyDescent="0.3">
      <c r="S7814" s="60" t="e">
        <f>VLOOKUP(D7814,'ALL SITES DOWN'!D:D,1,0)</f>
        <v>#N/A</v>
      </c>
    </row>
    <row r="7815" spans="19:19" x14ac:dyDescent="0.3">
      <c r="S7815" s="60" t="e">
        <f>VLOOKUP(D7815,'ALL SITES DOWN'!D:D,1,0)</f>
        <v>#N/A</v>
      </c>
    </row>
    <row r="7816" spans="19:19" x14ac:dyDescent="0.3">
      <c r="S7816" s="60" t="e">
        <f>VLOOKUP(D7816,'ALL SITES DOWN'!D:D,1,0)</f>
        <v>#N/A</v>
      </c>
    </row>
    <row r="7817" spans="19:19" x14ac:dyDescent="0.3">
      <c r="S7817" s="60" t="e">
        <f>VLOOKUP(D7817,'ALL SITES DOWN'!D:D,1,0)</f>
        <v>#N/A</v>
      </c>
    </row>
    <row r="7818" spans="19:19" x14ac:dyDescent="0.3">
      <c r="S7818" s="60" t="e">
        <f>VLOOKUP(D7818,'ALL SITES DOWN'!D:D,1,0)</f>
        <v>#N/A</v>
      </c>
    </row>
    <row r="7819" spans="19:19" x14ac:dyDescent="0.3">
      <c r="S7819" s="60" t="e">
        <f>VLOOKUP(D7819,'ALL SITES DOWN'!D:D,1,0)</f>
        <v>#N/A</v>
      </c>
    </row>
    <row r="7820" spans="19:19" x14ac:dyDescent="0.3">
      <c r="S7820" s="60" t="e">
        <f>VLOOKUP(D7820,'ALL SITES DOWN'!D:D,1,0)</f>
        <v>#N/A</v>
      </c>
    </row>
    <row r="7821" spans="19:19" x14ac:dyDescent="0.3">
      <c r="S7821" s="60" t="e">
        <f>VLOOKUP(D7821,'ALL SITES DOWN'!D:D,1,0)</f>
        <v>#N/A</v>
      </c>
    </row>
    <row r="7822" spans="19:19" x14ac:dyDescent="0.3">
      <c r="S7822" s="60" t="e">
        <f>VLOOKUP(D7822,'ALL SITES DOWN'!D:D,1,0)</f>
        <v>#N/A</v>
      </c>
    </row>
    <row r="7823" spans="19:19" x14ac:dyDescent="0.3">
      <c r="S7823" s="60" t="e">
        <f>VLOOKUP(D7823,'ALL SITES DOWN'!D:D,1,0)</f>
        <v>#N/A</v>
      </c>
    </row>
    <row r="7824" spans="19:19" x14ac:dyDescent="0.3">
      <c r="S7824" s="60" t="e">
        <f>VLOOKUP(D7824,'ALL SITES DOWN'!D:D,1,0)</f>
        <v>#N/A</v>
      </c>
    </row>
    <row r="7825" spans="19:19" x14ac:dyDescent="0.3">
      <c r="S7825" s="60" t="e">
        <f>VLOOKUP(D7825,'ALL SITES DOWN'!D:D,1,0)</f>
        <v>#N/A</v>
      </c>
    </row>
    <row r="7826" spans="19:19" x14ac:dyDescent="0.3">
      <c r="S7826" s="60" t="e">
        <f>VLOOKUP(D7826,'ALL SITES DOWN'!D:D,1,0)</f>
        <v>#N/A</v>
      </c>
    </row>
    <row r="7827" spans="19:19" x14ac:dyDescent="0.3">
      <c r="S7827" s="60" t="e">
        <f>VLOOKUP(D7827,'ALL SITES DOWN'!D:D,1,0)</f>
        <v>#N/A</v>
      </c>
    </row>
    <row r="7828" spans="19:19" x14ac:dyDescent="0.3">
      <c r="S7828" s="60" t="e">
        <f>VLOOKUP(D7828,'ALL SITES DOWN'!D:D,1,0)</f>
        <v>#N/A</v>
      </c>
    </row>
    <row r="7829" spans="19:19" x14ac:dyDescent="0.3">
      <c r="S7829" s="60" t="e">
        <f>VLOOKUP(D7829,'ALL SITES DOWN'!D:D,1,0)</f>
        <v>#N/A</v>
      </c>
    </row>
    <row r="7830" spans="19:19" x14ac:dyDescent="0.3">
      <c r="S7830" s="60" t="e">
        <f>VLOOKUP(D7830,'ALL SITES DOWN'!D:D,1,0)</f>
        <v>#N/A</v>
      </c>
    </row>
    <row r="7831" spans="19:19" x14ac:dyDescent="0.3">
      <c r="S7831" s="60" t="e">
        <f>VLOOKUP(D7831,'ALL SITES DOWN'!D:D,1,0)</f>
        <v>#N/A</v>
      </c>
    </row>
    <row r="7832" spans="19:19" x14ac:dyDescent="0.3">
      <c r="S7832" s="60" t="e">
        <f>VLOOKUP(D7832,'ALL SITES DOWN'!D:D,1,0)</f>
        <v>#N/A</v>
      </c>
    </row>
    <row r="7833" spans="19:19" x14ac:dyDescent="0.3">
      <c r="S7833" s="60" t="e">
        <f>VLOOKUP(D7833,'ALL SITES DOWN'!D:D,1,0)</f>
        <v>#N/A</v>
      </c>
    </row>
    <row r="7834" spans="19:19" x14ac:dyDescent="0.3">
      <c r="S7834" s="60" t="e">
        <f>VLOOKUP(D7834,'ALL SITES DOWN'!D:D,1,0)</f>
        <v>#N/A</v>
      </c>
    </row>
    <row r="7835" spans="19:19" x14ac:dyDescent="0.3">
      <c r="S7835" s="60" t="e">
        <f>VLOOKUP(D7835,'ALL SITES DOWN'!D:D,1,0)</f>
        <v>#N/A</v>
      </c>
    </row>
    <row r="7836" spans="19:19" x14ac:dyDescent="0.3">
      <c r="S7836" s="60" t="e">
        <f>VLOOKUP(D7836,'ALL SITES DOWN'!D:D,1,0)</f>
        <v>#N/A</v>
      </c>
    </row>
    <row r="7837" spans="19:19" x14ac:dyDescent="0.3">
      <c r="S7837" s="60" t="e">
        <f>VLOOKUP(D7837,'ALL SITES DOWN'!D:D,1,0)</f>
        <v>#N/A</v>
      </c>
    </row>
    <row r="7838" spans="19:19" x14ac:dyDescent="0.3">
      <c r="S7838" s="60" t="e">
        <f>VLOOKUP(D7838,'ALL SITES DOWN'!D:D,1,0)</f>
        <v>#N/A</v>
      </c>
    </row>
    <row r="7839" spans="19:19" x14ac:dyDescent="0.3">
      <c r="S7839" s="60" t="e">
        <f>VLOOKUP(D7839,'ALL SITES DOWN'!D:D,1,0)</f>
        <v>#N/A</v>
      </c>
    </row>
    <row r="7840" spans="19:19" x14ac:dyDescent="0.3">
      <c r="S7840" s="60" t="e">
        <f>VLOOKUP(D7840,'ALL SITES DOWN'!D:D,1,0)</f>
        <v>#N/A</v>
      </c>
    </row>
    <row r="7841" spans="19:19" x14ac:dyDescent="0.3">
      <c r="S7841" s="60" t="e">
        <f>VLOOKUP(D7841,'ALL SITES DOWN'!D:D,1,0)</f>
        <v>#N/A</v>
      </c>
    </row>
    <row r="7842" spans="19:19" x14ac:dyDescent="0.3">
      <c r="S7842" s="60" t="e">
        <f>VLOOKUP(D7842,'ALL SITES DOWN'!D:D,1,0)</f>
        <v>#N/A</v>
      </c>
    </row>
    <row r="7843" spans="19:19" x14ac:dyDescent="0.3">
      <c r="S7843" s="60" t="e">
        <f>VLOOKUP(D7843,'ALL SITES DOWN'!D:D,1,0)</f>
        <v>#N/A</v>
      </c>
    </row>
    <row r="7844" spans="19:19" x14ac:dyDescent="0.3">
      <c r="S7844" s="60" t="e">
        <f>VLOOKUP(D7844,'ALL SITES DOWN'!D:D,1,0)</f>
        <v>#N/A</v>
      </c>
    </row>
    <row r="7845" spans="19:19" x14ac:dyDescent="0.3">
      <c r="S7845" s="60" t="e">
        <f>VLOOKUP(D7845,'ALL SITES DOWN'!D:D,1,0)</f>
        <v>#N/A</v>
      </c>
    </row>
    <row r="7846" spans="19:19" x14ac:dyDescent="0.3">
      <c r="S7846" s="60" t="e">
        <f>VLOOKUP(D7846,'ALL SITES DOWN'!D:D,1,0)</f>
        <v>#N/A</v>
      </c>
    </row>
    <row r="7847" spans="19:19" x14ac:dyDescent="0.3">
      <c r="S7847" s="60" t="e">
        <f>VLOOKUP(D7847,'ALL SITES DOWN'!D:D,1,0)</f>
        <v>#N/A</v>
      </c>
    </row>
    <row r="7848" spans="19:19" x14ac:dyDescent="0.3">
      <c r="S7848" s="60" t="e">
        <f>VLOOKUP(D7848,'ALL SITES DOWN'!D:D,1,0)</f>
        <v>#N/A</v>
      </c>
    </row>
    <row r="7849" spans="19:19" x14ac:dyDescent="0.3">
      <c r="S7849" s="60" t="e">
        <f>VLOOKUP(D7849,'ALL SITES DOWN'!D:D,1,0)</f>
        <v>#N/A</v>
      </c>
    </row>
    <row r="7850" spans="19:19" x14ac:dyDescent="0.3">
      <c r="S7850" s="60" t="e">
        <f>VLOOKUP(D7850,'ALL SITES DOWN'!D:D,1,0)</f>
        <v>#N/A</v>
      </c>
    </row>
    <row r="7851" spans="19:19" x14ac:dyDescent="0.3">
      <c r="S7851" s="60" t="e">
        <f>VLOOKUP(D7851,'ALL SITES DOWN'!D:D,1,0)</f>
        <v>#N/A</v>
      </c>
    </row>
    <row r="7852" spans="19:19" x14ac:dyDescent="0.3">
      <c r="S7852" s="60" t="e">
        <f>VLOOKUP(D7852,'ALL SITES DOWN'!D:D,1,0)</f>
        <v>#N/A</v>
      </c>
    </row>
    <row r="7853" spans="19:19" x14ac:dyDescent="0.3">
      <c r="S7853" s="60" t="e">
        <f>VLOOKUP(D7853,'ALL SITES DOWN'!D:D,1,0)</f>
        <v>#N/A</v>
      </c>
    </row>
    <row r="7854" spans="19:19" x14ac:dyDescent="0.3">
      <c r="S7854" s="60" t="e">
        <f>VLOOKUP(D7854,'ALL SITES DOWN'!D:D,1,0)</f>
        <v>#N/A</v>
      </c>
    </row>
    <row r="7855" spans="19:19" x14ac:dyDescent="0.3">
      <c r="S7855" s="60" t="e">
        <f>VLOOKUP(D7855,'ALL SITES DOWN'!D:D,1,0)</f>
        <v>#N/A</v>
      </c>
    </row>
    <row r="7856" spans="19:19" x14ac:dyDescent="0.3">
      <c r="S7856" s="60" t="e">
        <f>VLOOKUP(D7856,'ALL SITES DOWN'!D:D,1,0)</f>
        <v>#N/A</v>
      </c>
    </row>
    <row r="7857" spans="19:19" x14ac:dyDescent="0.3">
      <c r="S7857" s="60" t="e">
        <f>VLOOKUP(D7857,'ALL SITES DOWN'!D:D,1,0)</f>
        <v>#N/A</v>
      </c>
    </row>
    <row r="7858" spans="19:19" x14ac:dyDescent="0.3">
      <c r="S7858" s="60" t="e">
        <f>VLOOKUP(D7858,'ALL SITES DOWN'!D:D,1,0)</f>
        <v>#N/A</v>
      </c>
    </row>
    <row r="7859" spans="19:19" x14ac:dyDescent="0.3">
      <c r="S7859" s="60" t="e">
        <f>VLOOKUP(D7859,'ALL SITES DOWN'!D:D,1,0)</f>
        <v>#N/A</v>
      </c>
    </row>
    <row r="7860" spans="19:19" x14ac:dyDescent="0.3">
      <c r="S7860" s="60" t="e">
        <f>VLOOKUP(D7860,'ALL SITES DOWN'!D:D,1,0)</f>
        <v>#N/A</v>
      </c>
    </row>
    <row r="7861" spans="19:19" x14ac:dyDescent="0.3">
      <c r="S7861" s="60" t="e">
        <f>VLOOKUP(D7861,'ALL SITES DOWN'!D:D,1,0)</f>
        <v>#N/A</v>
      </c>
    </row>
    <row r="7862" spans="19:19" x14ac:dyDescent="0.3">
      <c r="S7862" s="60" t="e">
        <f>VLOOKUP(D7862,'ALL SITES DOWN'!D:D,1,0)</f>
        <v>#N/A</v>
      </c>
    </row>
    <row r="7863" spans="19:19" x14ac:dyDescent="0.3">
      <c r="S7863" s="60" t="e">
        <f>VLOOKUP(D7863,'ALL SITES DOWN'!D:D,1,0)</f>
        <v>#N/A</v>
      </c>
    </row>
    <row r="7864" spans="19:19" x14ac:dyDescent="0.3">
      <c r="S7864" s="60" t="e">
        <f>VLOOKUP(D7864,'ALL SITES DOWN'!D:D,1,0)</f>
        <v>#N/A</v>
      </c>
    </row>
    <row r="7865" spans="19:19" x14ac:dyDescent="0.3">
      <c r="S7865" s="60" t="e">
        <f>VLOOKUP(D7865,'ALL SITES DOWN'!D:D,1,0)</f>
        <v>#N/A</v>
      </c>
    </row>
    <row r="7866" spans="19:19" x14ac:dyDescent="0.3">
      <c r="S7866" s="60" t="e">
        <f>VLOOKUP(D7866,'ALL SITES DOWN'!D:D,1,0)</f>
        <v>#N/A</v>
      </c>
    </row>
    <row r="7867" spans="19:19" x14ac:dyDescent="0.3">
      <c r="S7867" s="60" t="e">
        <f>VLOOKUP(D7867,'ALL SITES DOWN'!D:D,1,0)</f>
        <v>#N/A</v>
      </c>
    </row>
    <row r="7868" spans="19:19" x14ac:dyDescent="0.3">
      <c r="S7868" s="60" t="e">
        <f>VLOOKUP(D7868,'ALL SITES DOWN'!D:D,1,0)</f>
        <v>#N/A</v>
      </c>
    </row>
    <row r="7869" spans="19:19" x14ac:dyDescent="0.3">
      <c r="S7869" s="60" t="e">
        <f>VLOOKUP(D7869,'ALL SITES DOWN'!D:D,1,0)</f>
        <v>#N/A</v>
      </c>
    </row>
    <row r="7870" spans="19:19" x14ac:dyDescent="0.3">
      <c r="S7870" s="60" t="e">
        <f>VLOOKUP(D7870,'ALL SITES DOWN'!D:D,1,0)</f>
        <v>#N/A</v>
      </c>
    </row>
    <row r="7871" spans="19:19" x14ac:dyDescent="0.3">
      <c r="S7871" s="60" t="e">
        <f>VLOOKUP(D7871,'ALL SITES DOWN'!D:D,1,0)</f>
        <v>#N/A</v>
      </c>
    </row>
    <row r="7872" spans="19:19" x14ac:dyDescent="0.3">
      <c r="S7872" s="60" t="e">
        <f>VLOOKUP(D7872,'ALL SITES DOWN'!D:D,1,0)</f>
        <v>#N/A</v>
      </c>
    </row>
    <row r="7873" spans="19:19" x14ac:dyDescent="0.3">
      <c r="S7873" s="60" t="e">
        <f>VLOOKUP(D7873,'ALL SITES DOWN'!D:D,1,0)</f>
        <v>#N/A</v>
      </c>
    </row>
    <row r="7874" spans="19:19" x14ac:dyDescent="0.3">
      <c r="S7874" s="60" t="e">
        <f>VLOOKUP(D7874,'ALL SITES DOWN'!D:D,1,0)</f>
        <v>#N/A</v>
      </c>
    </row>
    <row r="7875" spans="19:19" x14ac:dyDescent="0.3">
      <c r="S7875" s="60" t="e">
        <f>VLOOKUP(D7875,'ALL SITES DOWN'!D:D,1,0)</f>
        <v>#N/A</v>
      </c>
    </row>
    <row r="7876" spans="19:19" x14ac:dyDescent="0.3">
      <c r="S7876" s="60" t="e">
        <f>VLOOKUP(D7876,'ALL SITES DOWN'!D:D,1,0)</f>
        <v>#N/A</v>
      </c>
    </row>
    <row r="7877" spans="19:19" x14ac:dyDescent="0.3">
      <c r="S7877" s="60" t="e">
        <f>VLOOKUP(D7877,'ALL SITES DOWN'!D:D,1,0)</f>
        <v>#N/A</v>
      </c>
    </row>
    <row r="7878" spans="19:19" x14ac:dyDescent="0.3">
      <c r="S7878" s="60" t="e">
        <f>VLOOKUP(D7878,'ALL SITES DOWN'!D:D,1,0)</f>
        <v>#N/A</v>
      </c>
    </row>
    <row r="7879" spans="19:19" x14ac:dyDescent="0.3">
      <c r="S7879" s="60" t="e">
        <f>VLOOKUP(D7879,'ALL SITES DOWN'!D:D,1,0)</f>
        <v>#N/A</v>
      </c>
    </row>
    <row r="7880" spans="19:19" x14ac:dyDescent="0.3">
      <c r="S7880" s="60" t="e">
        <f>VLOOKUP(D7880,'ALL SITES DOWN'!D:D,1,0)</f>
        <v>#N/A</v>
      </c>
    </row>
    <row r="7881" spans="19:19" x14ac:dyDescent="0.3">
      <c r="S7881" s="60" t="e">
        <f>VLOOKUP(D7881,'ALL SITES DOWN'!D:D,1,0)</f>
        <v>#N/A</v>
      </c>
    </row>
    <row r="7882" spans="19:19" x14ac:dyDescent="0.3">
      <c r="S7882" s="60" t="e">
        <f>VLOOKUP(D7882,'ALL SITES DOWN'!D:D,1,0)</f>
        <v>#N/A</v>
      </c>
    </row>
    <row r="7883" spans="19:19" x14ac:dyDescent="0.3">
      <c r="S7883" s="60" t="e">
        <f>VLOOKUP(D7883,'ALL SITES DOWN'!D:D,1,0)</f>
        <v>#N/A</v>
      </c>
    </row>
    <row r="7884" spans="19:19" x14ac:dyDescent="0.3">
      <c r="S7884" s="60" t="e">
        <f>VLOOKUP(D7884,'ALL SITES DOWN'!D:D,1,0)</f>
        <v>#N/A</v>
      </c>
    </row>
    <row r="7885" spans="19:19" x14ac:dyDescent="0.3">
      <c r="S7885" s="60" t="e">
        <f>VLOOKUP(D7885,'ALL SITES DOWN'!D:D,1,0)</f>
        <v>#N/A</v>
      </c>
    </row>
    <row r="7886" spans="19:19" x14ac:dyDescent="0.3">
      <c r="S7886" s="60" t="e">
        <f>VLOOKUP(D7886,'ALL SITES DOWN'!D:D,1,0)</f>
        <v>#N/A</v>
      </c>
    </row>
    <row r="7887" spans="19:19" x14ac:dyDescent="0.3">
      <c r="S7887" s="60" t="e">
        <f>VLOOKUP(D7887,'ALL SITES DOWN'!D:D,1,0)</f>
        <v>#N/A</v>
      </c>
    </row>
    <row r="7888" spans="19:19" x14ac:dyDescent="0.3">
      <c r="S7888" s="60" t="e">
        <f>VLOOKUP(D7888,'ALL SITES DOWN'!D:D,1,0)</f>
        <v>#N/A</v>
      </c>
    </row>
    <row r="7889" spans="19:19" x14ac:dyDescent="0.3">
      <c r="S7889" s="60" t="e">
        <f>VLOOKUP(D7889,'ALL SITES DOWN'!D:D,1,0)</f>
        <v>#N/A</v>
      </c>
    </row>
    <row r="7890" spans="19:19" x14ac:dyDescent="0.3">
      <c r="S7890" s="60" t="e">
        <f>VLOOKUP(D7890,'ALL SITES DOWN'!D:D,1,0)</f>
        <v>#N/A</v>
      </c>
    </row>
    <row r="7891" spans="19:19" x14ac:dyDescent="0.3">
      <c r="S7891" s="60" t="e">
        <f>VLOOKUP(D7891,'ALL SITES DOWN'!D:D,1,0)</f>
        <v>#N/A</v>
      </c>
    </row>
    <row r="7892" spans="19:19" x14ac:dyDescent="0.3">
      <c r="S7892" s="60" t="e">
        <f>VLOOKUP(D7892,'ALL SITES DOWN'!D:D,1,0)</f>
        <v>#N/A</v>
      </c>
    </row>
    <row r="7893" spans="19:19" x14ac:dyDescent="0.3">
      <c r="S7893" s="60" t="e">
        <f>VLOOKUP(D7893,'ALL SITES DOWN'!D:D,1,0)</f>
        <v>#N/A</v>
      </c>
    </row>
    <row r="7894" spans="19:19" x14ac:dyDescent="0.3">
      <c r="S7894" s="60" t="e">
        <f>VLOOKUP(D7894,'ALL SITES DOWN'!D:D,1,0)</f>
        <v>#N/A</v>
      </c>
    </row>
    <row r="7895" spans="19:19" x14ac:dyDescent="0.3">
      <c r="S7895" s="60" t="e">
        <f>VLOOKUP(D7895,'ALL SITES DOWN'!D:D,1,0)</f>
        <v>#N/A</v>
      </c>
    </row>
    <row r="7896" spans="19:19" x14ac:dyDescent="0.3">
      <c r="S7896" s="60" t="e">
        <f>VLOOKUP(D7896,'ALL SITES DOWN'!D:D,1,0)</f>
        <v>#N/A</v>
      </c>
    </row>
    <row r="7897" spans="19:19" x14ac:dyDescent="0.3">
      <c r="S7897" s="60" t="e">
        <f>VLOOKUP(D7897,'ALL SITES DOWN'!D:D,1,0)</f>
        <v>#N/A</v>
      </c>
    </row>
    <row r="7898" spans="19:19" x14ac:dyDescent="0.3">
      <c r="S7898" s="60" t="e">
        <f>VLOOKUP(D7898,'ALL SITES DOWN'!D:D,1,0)</f>
        <v>#N/A</v>
      </c>
    </row>
    <row r="7899" spans="19:19" x14ac:dyDescent="0.3">
      <c r="S7899" s="60" t="e">
        <f>VLOOKUP(D7899,'ALL SITES DOWN'!D:D,1,0)</f>
        <v>#N/A</v>
      </c>
    </row>
    <row r="7900" spans="19:19" x14ac:dyDescent="0.3">
      <c r="S7900" s="60" t="e">
        <f>VLOOKUP(D7900,'ALL SITES DOWN'!D:D,1,0)</f>
        <v>#N/A</v>
      </c>
    </row>
    <row r="7901" spans="19:19" x14ac:dyDescent="0.3">
      <c r="S7901" s="60" t="e">
        <f>VLOOKUP(D7901,'ALL SITES DOWN'!D:D,1,0)</f>
        <v>#N/A</v>
      </c>
    </row>
    <row r="7902" spans="19:19" x14ac:dyDescent="0.3">
      <c r="S7902" s="60" t="e">
        <f>VLOOKUP(D7902,'ALL SITES DOWN'!D:D,1,0)</f>
        <v>#N/A</v>
      </c>
    </row>
    <row r="7903" spans="19:19" x14ac:dyDescent="0.3">
      <c r="S7903" s="60" t="e">
        <f>VLOOKUP(D7903,'ALL SITES DOWN'!D:D,1,0)</f>
        <v>#N/A</v>
      </c>
    </row>
    <row r="7904" spans="19:19" x14ac:dyDescent="0.3">
      <c r="S7904" s="60" t="e">
        <f>VLOOKUP(D7904,'ALL SITES DOWN'!D:D,1,0)</f>
        <v>#N/A</v>
      </c>
    </row>
    <row r="7905" spans="19:19" x14ac:dyDescent="0.3">
      <c r="S7905" s="60" t="e">
        <f>VLOOKUP(D7905,'ALL SITES DOWN'!D:D,1,0)</f>
        <v>#N/A</v>
      </c>
    </row>
    <row r="7906" spans="19:19" x14ac:dyDescent="0.3">
      <c r="S7906" s="60" t="e">
        <f>VLOOKUP(D7906,'ALL SITES DOWN'!D:D,1,0)</f>
        <v>#N/A</v>
      </c>
    </row>
    <row r="7907" spans="19:19" x14ac:dyDescent="0.3">
      <c r="S7907" s="60" t="e">
        <f>VLOOKUP(D7907,'ALL SITES DOWN'!D:D,1,0)</f>
        <v>#N/A</v>
      </c>
    </row>
    <row r="7908" spans="19:19" x14ac:dyDescent="0.3">
      <c r="S7908" s="60" t="e">
        <f>VLOOKUP(D7908,'ALL SITES DOWN'!D:D,1,0)</f>
        <v>#N/A</v>
      </c>
    </row>
    <row r="7909" spans="19:19" x14ac:dyDescent="0.3">
      <c r="S7909" s="60" t="e">
        <f>VLOOKUP(D7909,'ALL SITES DOWN'!D:D,1,0)</f>
        <v>#N/A</v>
      </c>
    </row>
    <row r="7910" spans="19:19" x14ac:dyDescent="0.3">
      <c r="S7910" s="60" t="e">
        <f>VLOOKUP(D7910,'ALL SITES DOWN'!D:D,1,0)</f>
        <v>#N/A</v>
      </c>
    </row>
    <row r="7911" spans="19:19" x14ac:dyDescent="0.3">
      <c r="S7911" s="60" t="e">
        <f>VLOOKUP(D7911,'ALL SITES DOWN'!D:D,1,0)</f>
        <v>#N/A</v>
      </c>
    </row>
    <row r="7912" spans="19:19" x14ac:dyDescent="0.3">
      <c r="S7912" s="60" t="e">
        <f>VLOOKUP(D7912,'ALL SITES DOWN'!D:D,1,0)</f>
        <v>#N/A</v>
      </c>
    </row>
    <row r="7913" spans="19:19" x14ac:dyDescent="0.3">
      <c r="S7913" s="60" t="e">
        <f>VLOOKUP(D7913,'ALL SITES DOWN'!D:D,1,0)</f>
        <v>#N/A</v>
      </c>
    </row>
    <row r="7914" spans="19:19" x14ac:dyDescent="0.3">
      <c r="S7914" s="60" t="e">
        <f>VLOOKUP(D7914,'ALL SITES DOWN'!D:D,1,0)</f>
        <v>#N/A</v>
      </c>
    </row>
    <row r="7915" spans="19:19" x14ac:dyDescent="0.3">
      <c r="S7915" s="60" t="e">
        <f>VLOOKUP(D7915,'ALL SITES DOWN'!D:D,1,0)</f>
        <v>#N/A</v>
      </c>
    </row>
    <row r="7916" spans="19:19" x14ac:dyDescent="0.3">
      <c r="S7916" s="60" t="e">
        <f>VLOOKUP(D7916,'ALL SITES DOWN'!D:D,1,0)</f>
        <v>#N/A</v>
      </c>
    </row>
    <row r="7917" spans="19:19" x14ac:dyDescent="0.3">
      <c r="S7917" s="60" t="e">
        <f>VLOOKUP(D7917,'ALL SITES DOWN'!D:D,1,0)</f>
        <v>#N/A</v>
      </c>
    </row>
    <row r="7918" spans="19:19" x14ac:dyDescent="0.3">
      <c r="S7918" s="60" t="e">
        <f>VLOOKUP(D7918,'ALL SITES DOWN'!D:D,1,0)</f>
        <v>#N/A</v>
      </c>
    </row>
    <row r="7919" spans="19:19" x14ac:dyDescent="0.3">
      <c r="S7919" s="60" t="e">
        <f>VLOOKUP(D7919,'ALL SITES DOWN'!D:D,1,0)</f>
        <v>#N/A</v>
      </c>
    </row>
    <row r="7920" spans="19:19" x14ac:dyDescent="0.3">
      <c r="S7920" s="60" t="e">
        <f>VLOOKUP(D7920,'ALL SITES DOWN'!D:D,1,0)</f>
        <v>#N/A</v>
      </c>
    </row>
    <row r="7921" spans="19:19" x14ac:dyDescent="0.3">
      <c r="S7921" s="60" t="e">
        <f>VLOOKUP(D7921,'ALL SITES DOWN'!D:D,1,0)</f>
        <v>#N/A</v>
      </c>
    </row>
    <row r="7922" spans="19:19" x14ac:dyDescent="0.3">
      <c r="S7922" s="60" t="e">
        <f>VLOOKUP(D7922,'ALL SITES DOWN'!D:D,1,0)</f>
        <v>#N/A</v>
      </c>
    </row>
    <row r="7923" spans="19:19" x14ac:dyDescent="0.3">
      <c r="S7923" s="60" t="e">
        <f>VLOOKUP(D7923,'ALL SITES DOWN'!D:D,1,0)</f>
        <v>#N/A</v>
      </c>
    </row>
    <row r="7924" spans="19:19" x14ac:dyDescent="0.3">
      <c r="S7924" s="60" t="e">
        <f>VLOOKUP(D7924,'ALL SITES DOWN'!D:D,1,0)</f>
        <v>#N/A</v>
      </c>
    </row>
    <row r="7925" spans="19:19" x14ac:dyDescent="0.3">
      <c r="S7925" s="60" t="e">
        <f>VLOOKUP(D7925,'ALL SITES DOWN'!D:D,1,0)</f>
        <v>#N/A</v>
      </c>
    </row>
    <row r="7926" spans="19:19" x14ac:dyDescent="0.3">
      <c r="S7926" s="60" t="e">
        <f>VLOOKUP(D7926,'ALL SITES DOWN'!D:D,1,0)</f>
        <v>#N/A</v>
      </c>
    </row>
    <row r="7927" spans="19:19" x14ac:dyDescent="0.3">
      <c r="S7927" s="60" t="e">
        <f>VLOOKUP(D7927,'ALL SITES DOWN'!D:D,1,0)</f>
        <v>#N/A</v>
      </c>
    </row>
    <row r="7928" spans="19:19" x14ac:dyDescent="0.3">
      <c r="S7928" s="60" t="e">
        <f>VLOOKUP(D7928,'ALL SITES DOWN'!D:D,1,0)</f>
        <v>#N/A</v>
      </c>
    </row>
    <row r="7929" spans="19:19" x14ac:dyDescent="0.3">
      <c r="S7929" s="60" t="e">
        <f>VLOOKUP(D7929,'ALL SITES DOWN'!D:D,1,0)</f>
        <v>#N/A</v>
      </c>
    </row>
    <row r="7930" spans="19:19" x14ac:dyDescent="0.3">
      <c r="S7930" s="60" t="e">
        <f>VLOOKUP(D7930,'ALL SITES DOWN'!D:D,1,0)</f>
        <v>#N/A</v>
      </c>
    </row>
    <row r="7931" spans="19:19" x14ac:dyDescent="0.3">
      <c r="S7931" s="60" t="e">
        <f>VLOOKUP(D7931,'ALL SITES DOWN'!D:D,1,0)</f>
        <v>#N/A</v>
      </c>
    </row>
    <row r="7932" spans="19:19" x14ac:dyDescent="0.3">
      <c r="S7932" s="60" t="e">
        <f>VLOOKUP(D7932,'ALL SITES DOWN'!D:D,1,0)</f>
        <v>#N/A</v>
      </c>
    </row>
    <row r="7933" spans="19:19" x14ac:dyDescent="0.3">
      <c r="S7933" s="60" t="e">
        <f>VLOOKUP(D7933,'ALL SITES DOWN'!D:D,1,0)</f>
        <v>#N/A</v>
      </c>
    </row>
    <row r="7934" spans="19:19" x14ac:dyDescent="0.3">
      <c r="S7934" s="60" t="e">
        <f>VLOOKUP(D7934,'ALL SITES DOWN'!D:D,1,0)</f>
        <v>#N/A</v>
      </c>
    </row>
    <row r="7935" spans="19:19" x14ac:dyDescent="0.3">
      <c r="S7935" s="60" t="e">
        <f>VLOOKUP(D7935,'ALL SITES DOWN'!D:D,1,0)</f>
        <v>#N/A</v>
      </c>
    </row>
    <row r="7936" spans="19:19" x14ac:dyDescent="0.3">
      <c r="S7936" s="60" t="e">
        <f>VLOOKUP(D7936,'ALL SITES DOWN'!D:D,1,0)</f>
        <v>#N/A</v>
      </c>
    </row>
    <row r="7937" spans="19:19" x14ac:dyDescent="0.3">
      <c r="S7937" s="60" t="e">
        <f>VLOOKUP(D7937,'ALL SITES DOWN'!D:D,1,0)</f>
        <v>#N/A</v>
      </c>
    </row>
    <row r="7938" spans="19:19" x14ac:dyDescent="0.3">
      <c r="S7938" s="60" t="e">
        <f>VLOOKUP(D7938,'ALL SITES DOWN'!D:D,1,0)</f>
        <v>#N/A</v>
      </c>
    </row>
    <row r="7939" spans="19:19" x14ac:dyDescent="0.3">
      <c r="S7939" s="60" t="e">
        <f>VLOOKUP(D7939,'ALL SITES DOWN'!D:D,1,0)</f>
        <v>#N/A</v>
      </c>
    </row>
    <row r="7940" spans="19:19" x14ac:dyDescent="0.3">
      <c r="S7940" s="60" t="e">
        <f>VLOOKUP(D7940,'ALL SITES DOWN'!D:D,1,0)</f>
        <v>#N/A</v>
      </c>
    </row>
    <row r="7941" spans="19:19" x14ac:dyDescent="0.3">
      <c r="S7941" s="60" t="e">
        <f>VLOOKUP(D7941,'ALL SITES DOWN'!D:D,1,0)</f>
        <v>#N/A</v>
      </c>
    </row>
    <row r="7942" spans="19:19" x14ac:dyDescent="0.3">
      <c r="S7942" s="60" t="e">
        <f>VLOOKUP(D7942,'ALL SITES DOWN'!D:D,1,0)</f>
        <v>#N/A</v>
      </c>
    </row>
    <row r="7943" spans="19:19" x14ac:dyDescent="0.3">
      <c r="S7943" s="60" t="e">
        <f>VLOOKUP(D7943,'ALL SITES DOWN'!D:D,1,0)</f>
        <v>#N/A</v>
      </c>
    </row>
    <row r="7944" spans="19:19" x14ac:dyDescent="0.3">
      <c r="S7944" s="60" t="e">
        <f>VLOOKUP(D7944,'ALL SITES DOWN'!D:D,1,0)</f>
        <v>#N/A</v>
      </c>
    </row>
    <row r="7945" spans="19:19" x14ac:dyDescent="0.3">
      <c r="S7945" s="60" t="e">
        <f>VLOOKUP(D7945,'ALL SITES DOWN'!D:D,1,0)</f>
        <v>#N/A</v>
      </c>
    </row>
    <row r="7946" spans="19:19" x14ac:dyDescent="0.3">
      <c r="S7946" s="60" t="e">
        <f>VLOOKUP(D7946,'ALL SITES DOWN'!D:D,1,0)</f>
        <v>#N/A</v>
      </c>
    </row>
    <row r="7947" spans="19:19" x14ac:dyDescent="0.3">
      <c r="S7947" s="60" t="e">
        <f>VLOOKUP(D7947,'ALL SITES DOWN'!D:D,1,0)</f>
        <v>#N/A</v>
      </c>
    </row>
    <row r="7948" spans="19:19" x14ac:dyDescent="0.3">
      <c r="S7948" s="60" t="e">
        <f>VLOOKUP(D7948,'ALL SITES DOWN'!D:D,1,0)</f>
        <v>#N/A</v>
      </c>
    </row>
    <row r="7949" spans="19:19" x14ac:dyDescent="0.3">
      <c r="S7949" s="60" t="e">
        <f>VLOOKUP(D7949,'ALL SITES DOWN'!D:D,1,0)</f>
        <v>#N/A</v>
      </c>
    </row>
    <row r="7950" spans="19:19" x14ac:dyDescent="0.3">
      <c r="S7950" s="60" t="e">
        <f>VLOOKUP(D7950,'ALL SITES DOWN'!D:D,1,0)</f>
        <v>#N/A</v>
      </c>
    </row>
    <row r="7951" spans="19:19" x14ac:dyDescent="0.3">
      <c r="S7951" s="60" t="e">
        <f>VLOOKUP(D7951,'ALL SITES DOWN'!D:D,1,0)</f>
        <v>#N/A</v>
      </c>
    </row>
    <row r="7952" spans="19:19" x14ac:dyDescent="0.3">
      <c r="S7952" s="60" t="e">
        <f>VLOOKUP(D7952,'ALL SITES DOWN'!D:D,1,0)</f>
        <v>#N/A</v>
      </c>
    </row>
    <row r="7953" spans="19:19" x14ac:dyDescent="0.3">
      <c r="S7953" s="60" t="e">
        <f>VLOOKUP(D7953,'ALL SITES DOWN'!D:D,1,0)</f>
        <v>#N/A</v>
      </c>
    </row>
    <row r="7954" spans="19:19" x14ac:dyDescent="0.3">
      <c r="S7954" s="60" t="e">
        <f>VLOOKUP(D7954,'ALL SITES DOWN'!D:D,1,0)</f>
        <v>#N/A</v>
      </c>
    </row>
    <row r="7955" spans="19:19" x14ac:dyDescent="0.3">
      <c r="S7955" s="60" t="e">
        <f>VLOOKUP(D7955,'ALL SITES DOWN'!D:D,1,0)</f>
        <v>#N/A</v>
      </c>
    </row>
    <row r="7956" spans="19:19" x14ac:dyDescent="0.3">
      <c r="S7956" s="60" t="e">
        <f>VLOOKUP(D7956,'ALL SITES DOWN'!D:D,1,0)</f>
        <v>#N/A</v>
      </c>
    </row>
    <row r="7957" spans="19:19" x14ac:dyDescent="0.3">
      <c r="S7957" s="60" t="e">
        <f>VLOOKUP(D7957,'ALL SITES DOWN'!D:D,1,0)</f>
        <v>#N/A</v>
      </c>
    </row>
    <row r="7958" spans="19:19" x14ac:dyDescent="0.3">
      <c r="S7958" s="60" t="e">
        <f>VLOOKUP(D7958,'ALL SITES DOWN'!D:D,1,0)</f>
        <v>#N/A</v>
      </c>
    </row>
    <row r="7959" spans="19:19" x14ac:dyDescent="0.3">
      <c r="S7959" s="60" t="e">
        <f>VLOOKUP(D7959,'ALL SITES DOWN'!D:D,1,0)</f>
        <v>#N/A</v>
      </c>
    </row>
    <row r="7960" spans="19:19" x14ac:dyDescent="0.3">
      <c r="S7960" s="60" t="e">
        <f>VLOOKUP(D7960,'ALL SITES DOWN'!D:D,1,0)</f>
        <v>#N/A</v>
      </c>
    </row>
    <row r="7961" spans="19:19" x14ac:dyDescent="0.3">
      <c r="S7961" s="60" t="e">
        <f>VLOOKUP(D7961,'ALL SITES DOWN'!D:D,1,0)</f>
        <v>#N/A</v>
      </c>
    </row>
    <row r="7962" spans="19:19" x14ac:dyDescent="0.3">
      <c r="S7962" s="60" t="e">
        <f>VLOOKUP(D7962,'ALL SITES DOWN'!D:D,1,0)</f>
        <v>#N/A</v>
      </c>
    </row>
    <row r="7963" spans="19:19" x14ac:dyDescent="0.3">
      <c r="S7963" s="60" t="e">
        <f>VLOOKUP(D7963,'ALL SITES DOWN'!D:D,1,0)</f>
        <v>#N/A</v>
      </c>
    </row>
    <row r="7964" spans="19:19" x14ac:dyDescent="0.3">
      <c r="S7964" s="60" t="e">
        <f>VLOOKUP(D7964,'ALL SITES DOWN'!D:D,1,0)</f>
        <v>#N/A</v>
      </c>
    </row>
    <row r="7965" spans="19:19" x14ac:dyDescent="0.3">
      <c r="S7965" s="60" t="e">
        <f>VLOOKUP(D7965,'ALL SITES DOWN'!D:D,1,0)</f>
        <v>#N/A</v>
      </c>
    </row>
    <row r="7966" spans="19:19" x14ac:dyDescent="0.3">
      <c r="S7966" s="60" t="e">
        <f>VLOOKUP(D7966,'ALL SITES DOWN'!D:D,1,0)</f>
        <v>#N/A</v>
      </c>
    </row>
    <row r="7967" spans="19:19" x14ac:dyDescent="0.3">
      <c r="S7967" s="60" t="e">
        <f>VLOOKUP(D7967,'ALL SITES DOWN'!D:D,1,0)</f>
        <v>#N/A</v>
      </c>
    </row>
    <row r="7968" spans="19:19" x14ac:dyDescent="0.3">
      <c r="S7968" s="60" t="e">
        <f>VLOOKUP(D7968,'ALL SITES DOWN'!D:D,1,0)</f>
        <v>#N/A</v>
      </c>
    </row>
    <row r="7969" spans="19:19" x14ac:dyDescent="0.3">
      <c r="S7969" s="60" t="e">
        <f>VLOOKUP(D7969,'ALL SITES DOWN'!D:D,1,0)</f>
        <v>#N/A</v>
      </c>
    </row>
    <row r="7970" spans="19:19" x14ac:dyDescent="0.3">
      <c r="S7970" s="60" t="e">
        <f>VLOOKUP(D7970,'ALL SITES DOWN'!D:D,1,0)</f>
        <v>#N/A</v>
      </c>
    </row>
    <row r="7971" spans="19:19" x14ac:dyDescent="0.3">
      <c r="S7971" s="60" t="e">
        <f>VLOOKUP(D7971,'ALL SITES DOWN'!D:D,1,0)</f>
        <v>#N/A</v>
      </c>
    </row>
    <row r="7972" spans="19:19" x14ac:dyDescent="0.3">
      <c r="S7972" s="60" t="e">
        <f>VLOOKUP(D7972,'ALL SITES DOWN'!D:D,1,0)</f>
        <v>#N/A</v>
      </c>
    </row>
    <row r="7973" spans="19:19" x14ac:dyDescent="0.3">
      <c r="S7973" s="60" t="e">
        <f>VLOOKUP(D7973,'ALL SITES DOWN'!D:D,1,0)</f>
        <v>#N/A</v>
      </c>
    </row>
    <row r="7974" spans="19:19" x14ac:dyDescent="0.3">
      <c r="S7974" s="60" t="e">
        <f>VLOOKUP(D7974,'ALL SITES DOWN'!D:D,1,0)</f>
        <v>#N/A</v>
      </c>
    </row>
    <row r="7975" spans="19:19" x14ac:dyDescent="0.3">
      <c r="S7975" s="60" t="e">
        <f>VLOOKUP(D7975,'ALL SITES DOWN'!D:D,1,0)</f>
        <v>#N/A</v>
      </c>
    </row>
    <row r="7976" spans="19:19" x14ac:dyDescent="0.3">
      <c r="S7976" s="60" t="e">
        <f>VLOOKUP(D7976,'ALL SITES DOWN'!D:D,1,0)</f>
        <v>#N/A</v>
      </c>
    </row>
    <row r="7977" spans="19:19" x14ac:dyDescent="0.3">
      <c r="S7977" s="60" t="e">
        <f>VLOOKUP(D7977,'ALL SITES DOWN'!D:D,1,0)</f>
        <v>#N/A</v>
      </c>
    </row>
    <row r="7978" spans="19:19" x14ac:dyDescent="0.3">
      <c r="S7978" s="60" t="e">
        <f>VLOOKUP(D7978,'ALL SITES DOWN'!D:D,1,0)</f>
        <v>#N/A</v>
      </c>
    </row>
    <row r="7979" spans="19:19" x14ac:dyDescent="0.3">
      <c r="S7979" s="60" t="e">
        <f>VLOOKUP(D7979,'ALL SITES DOWN'!D:D,1,0)</f>
        <v>#N/A</v>
      </c>
    </row>
    <row r="7980" spans="19:19" x14ac:dyDescent="0.3">
      <c r="S7980" s="60" t="e">
        <f>VLOOKUP(D7980,'ALL SITES DOWN'!D:D,1,0)</f>
        <v>#N/A</v>
      </c>
    </row>
    <row r="7981" spans="19:19" x14ac:dyDescent="0.3">
      <c r="S7981" s="60" t="e">
        <f>VLOOKUP(D7981,'ALL SITES DOWN'!D:D,1,0)</f>
        <v>#N/A</v>
      </c>
    </row>
    <row r="7982" spans="19:19" x14ac:dyDescent="0.3">
      <c r="S7982" s="60" t="e">
        <f>VLOOKUP(D7982,'ALL SITES DOWN'!D:D,1,0)</f>
        <v>#N/A</v>
      </c>
    </row>
    <row r="7983" spans="19:19" x14ac:dyDescent="0.3">
      <c r="S7983" s="60" t="e">
        <f>VLOOKUP(D7983,'ALL SITES DOWN'!D:D,1,0)</f>
        <v>#N/A</v>
      </c>
    </row>
    <row r="7984" spans="19:19" x14ac:dyDescent="0.3">
      <c r="S7984" s="60" t="e">
        <f>VLOOKUP(D7984,'ALL SITES DOWN'!D:D,1,0)</f>
        <v>#N/A</v>
      </c>
    </row>
    <row r="7985" spans="19:19" x14ac:dyDescent="0.3">
      <c r="S7985" s="60" t="e">
        <f>VLOOKUP(D7985,'ALL SITES DOWN'!D:D,1,0)</f>
        <v>#N/A</v>
      </c>
    </row>
    <row r="7986" spans="19:19" x14ac:dyDescent="0.3">
      <c r="S7986" s="60" t="e">
        <f>VLOOKUP(D7986,'ALL SITES DOWN'!D:D,1,0)</f>
        <v>#N/A</v>
      </c>
    </row>
    <row r="7987" spans="19:19" x14ac:dyDescent="0.3">
      <c r="S7987" s="60" t="e">
        <f>VLOOKUP(D7987,'ALL SITES DOWN'!D:D,1,0)</f>
        <v>#N/A</v>
      </c>
    </row>
    <row r="7988" spans="19:19" x14ac:dyDescent="0.3">
      <c r="S7988" s="60" t="e">
        <f>VLOOKUP(D7988,'ALL SITES DOWN'!D:D,1,0)</f>
        <v>#N/A</v>
      </c>
    </row>
    <row r="7989" spans="19:19" x14ac:dyDescent="0.3">
      <c r="S7989" s="60" t="e">
        <f>VLOOKUP(D7989,'ALL SITES DOWN'!D:D,1,0)</f>
        <v>#N/A</v>
      </c>
    </row>
    <row r="7990" spans="19:19" x14ac:dyDescent="0.3">
      <c r="S7990" s="60" t="e">
        <f>VLOOKUP(D7990,'ALL SITES DOWN'!D:D,1,0)</f>
        <v>#N/A</v>
      </c>
    </row>
    <row r="7991" spans="19:19" x14ac:dyDescent="0.3">
      <c r="S7991" s="60" t="e">
        <f>VLOOKUP(D7991,'ALL SITES DOWN'!D:D,1,0)</f>
        <v>#N/A</v>
      </c>
    </row>
    <row r="7992" spans="19:19" x14ac:dyDescent="0.3">
      <c r="S7992" s="60" t="e">
        <f>VLOOKUP(D7992,'ALL SITES DOWN'!D:D,1,0)</f>
        <v>#N/A</v>
      </c>
    </row>
    <row r="7993" spans="19:19" x14ac:dyDescent="0.3">
      <c r="S7993" s="60" t="e">
        <f>VLOOKUP(D7993,'ALL SITES DOWN'!D:D,1,0)</f>
        <v>#N/A</v>
      </c>
    </row>
    <row r="7994" spans="19:19" x14ac:dyDescent="0.3">
      <c r="S7994" s="60" t="e">
        <f>VLOOKUP(D7994,'ALL SITES DOWN'!D:D,1,0)</f>
        <v>#N/A</v>
      </c>
    </row>
    <row r="7995" spans="19:19" x14ac:dyDescent="0.3">
      <c r="S7995" s="60" t="e">
        <f>VLOOKUP(D7995,'ALL SITES DOWN'!D:D,1,0)</f>
        <v>#N/A</v>
      </c>
    </row>
    <row r="7996" spans="19:19" x14ac:dyDescent="0.3">
      <c r="S7996" s="60" t="e">
        <f>VLOOKUP(D7996,'ALL SITES DOWN'!D:D,1,0)</f>
        <v>#N/A</v>
      </c>
    </row>
    <row r="7997" spans="19:19" x14ac:dyDescent="0.3">
      <c r="S7997" s="60" t="e">
        <f>VLOOKUP(D7997,'ALL SITES DOWN'!D:D,1,0)</f>
        <v>#N/A</v>
      </c>
    </row>
    <row r="7998" spans="19:19" x14ac:dyDescent="0.3">
      <c r="S7998" s="60" t="e">
        <f>VLOOKUP(D7998,'ALL SITES DOWN'!D:D,1,0)</f>
        <v>#N/A</v>
      </c>
    </row>
    <row r="7999" spans="19:19" x14ac:dyDescent="0.3">
      <c r="S7999" s="60" t="e">
        <f>VLOOKUP(D7999,'ALL SITES DOWN'!D:D,1,0)</f>
        <v>#N/A</v>
      </c>
    </row>
    <row r="8000" spans="19:19" x14ac:dyDescent="0.3">
      <c r="S8000" s="60" t="e">
        <f>VLOOKUP(D8000,'ALL SITES DOWN'!D:D,1,0)</f>
        <v>#N/A</v>
      </c>
    </row>
    <row r="8001" spans="19:19" x14ac:dyDescent="0.3">
      <c r="S8001" s="60" t="e">
        <f>VLOOKUP(D8001,'ALL SITES DOWN'!D:D,1,0)</f>
        <v>#N/A</v>
      </c>
    </row>
    <row r="8002" spans="19:19" x14ac:dyDescent="0.3">
      <c r="S8002" s="60" t="e">
        <f>VLOOKUP(D8002,'ALL SITES DOWN'!D:D,1,0)</f>
        <v>#N/A</v>
      </c>
    </row>
    <row r="8003" spans="19:19" x14ac:dyDescent="0.3">
      <c r="S8003" s="60" t="e">
        <f>VLOOKUP(D8003,'ALL SITES DOWN'!D:D,1,0)</f>
        <v>#N/A</v>
      </c>
    </row>
    <row r="8004" spans="19:19" x14ac:dyDescent="0.3">
      <c r="S8004" s="60" t="e">
        <f>VLOOKUP(D8004,'ALL SITES DOWN'!D:D,1,0)</f>
        <v>#N/A</v>
      </c>
    </row>
    <row r="8005" spans="19:19" x14ac:dyDescent="0.3">
      <c r="S8005" s="60" t="e">
        <f>VLOOKUP(D8005,'ALL SITES DOWN'!D:D,1,0)</f>
        <v>#N/A</v>
      </c>
    </row>
    <row r="8006" spans="19:19" x14ac:dyDescent="0.3">
      <c r="S8006" s="60" t="e">
        <f>VLOOKUP(D8006,'ALL SITES DOWN'!D:D,1,0)</f>
        <v>#N/A</v>
      </c>
    </row>
    <row r="8007" spans="19:19" x14ac:dyDescent="0.3">
      <c r="S8007" s="60" t="e">
        <f>VLOOKUP(D8007,'ALL SITES DOWN'!D:D,1,0)</f>
        <v>#N/A</v>
      </c>
    </row>
    <row r="8008" spans="19:19" x14ac:dyDescent="0.3">
      <c r="S8008" s="60" t="e">
        <f>VLOOKUP(D8008,'ALL SITES DOWN'!D:D,1,0)</f>
        <v>#N/A</v>
      </c>
    </row>
    <row r="8009" spans="19:19" x14ac:dyDescent="0.3">
      <c r="S8009" s="60" t="e">
        <f>VLOOKUP(D8009,'ALL SITES DOWN'!D:D,1,0)</f>
        <v>#N/A</v>
      </c>
    </row>
    <row r="8010" spans="19:19" x14ac:dyDescent="0.3">
      <c r="S8010" s="60" t="e">
        <f>VLOOKUP(D8010,'ALL SITES DOWN'!D:D,1,0)</f>
        <v>#N/A</v>
      </c>
    </row>
    <row r="8011" spans="19:19" x14ac:dyDescent="0.3">
      <c r="S8011" s="60" t="e">
        <f>VLOOKUP(D8011,'ALL SITES DOWN'!D:D,1,0)</f>
        <v>#N/A</v>
      </c>
    </row>
    <row r="8012" spans="19:19" x14ac:dyDescent="0.3">
      <c r="S8012" s="60" t="e">
        <f>VLOOKUP(D8012,'ALL SITES DOWN'!D:D,1,0)</f>
        <v>#N/A</v>
      </c>
    </row>
    <row r="8013" spans="19:19" x14ac:dyDescent="0.3">
      <c r="S8013" s="60" t="e">
        <f>VLOOKUP(D8013,'ALL SITES DOWN'!D:D,1,0)</f>
        <v>#N/A</v>
      </c>
    </row>
    <row r="8014" spans="19:19" x14ac:dyDescent="0.3">
      <c r="S8014" s="60" t="e">
        <f>VLOOKUP(D8014,'ALL SITES DOWN'!D:D,1,0)</f>
        <v>#N/A</v>
      </c>
    </row>
    <row r="8015" spans="19:19" x14ac:dyDescent="0.3">
      <c r="S8015" s="60" t="e">
        <f>VLOOKUP(D8015,'ALL SITES DOWN'!D:D,1,0)</f>
        <v>#N/A</v>
      </c>
    </row>
    <row r="8016" spans="19:19" x14ac:dyDescent="0.3">
      <c r="S8016" s="60" t="e">
        <f>VLOOKUP(D8016,'ALL SITES DOWN'!D:D,1,0)</f>
        <v>#N/A</v>
      </c>
    </row>
    <row r="8017" spans="19:19" x14ac:dyDescent="0.3">
      <c r="S8017" s="60" t="e">
        <f>VLOOKUP(D8017,'ALL SITES DOWN'!D:D,1,0)</f>
        <v>#N/A</v>
      </c>
    </row>
    <row r="8018" spans="19:19" x14ac:dyDescent="0.3">
      <c r="S8018" s="60" t="e">
        <f>VLOOKUP(D8018,'ALL SITES DOWN'!D:D,1,0)</f>
        <v>#N/A</v>
      </c>
    </row>
    <row r="8019" spans="19:19" x14ac:dyDescent="0.3">
      <c r="S8019" s="60" t="e">
        <f>VLOOKUP(D8019,'ALL SITES DOWN'!D:D,1,0)</f>
        <v>#N/A</v>
      </c>
    </row>
    <row r="8020" spans="19:19" x14ac:dyDescent="0.3">
      <c r="S8020" s="60" t="e">
        <f>VLOOKUP(D8020,'ALL SITES DOWN'!D:D,1,0)</f>
        <v>#N/A</v>
      </c>
    </row>
    <row r="8021" spans="19:19" x14ac:dyDescent="0.3">
      <c r="S8021" s="60" t="e">
        <f>VLOOKUP(D8021,'ALL SITES DOWN'!D:D,1,0)</f>
        <v>#N/A</v>
      </c>
    </row>
    <row r="8022" spans="19:19" x14ac:dyDescent="0.3">
      <c r="S8022" s="60" t="e">
        <f>VLOOKUP(D8022,'ALL SITES DOWN'!D:D,1,0)</f>
        <v>#N/A</v>
      </c>
    </row>
    <row r="8023" spans="19:19" x14ac:dyDescent="0.3">
      <c r="S8023" s="60" t="e">
        <f>VLOOKUP(D8023,'ALL SITES DOWN'!D:D,1,0)</f>
        <v>#N/A</v>
      </c>
    </row>
    <row r="8024" spans="19:19" x14ac:dyDescent="0.3">
      <c r="S8024" s="60" t="e">
        <f>VLOOKUP(D8024,'ALL SITES DOWN'!D:D,1,0)</f>
        <v>#N/A</v>
      </c>
    </row>
    <row r="8025" spans="19:19" x14ac:dyDescent="0.3">
      <c r="S8025" s="60" t="e">
        <f>VLOOKUP(D8025,'ALL SITES DOWN'!D:D,1,0)</f>
        <v>#N/A</v>
      </c>
    </row>
    <row r="8026" spans="19:19" x14ac:dyDescent="0.3">
      <c r="S8026" s="60" t="e">
        <f>VLOOKUP(D8026,'ALL SITES DOWN'!D:D,1,0)</f>
        <v>#N/A</v>
      </c>
    </row>
    <row r="8027" spans="19:19" x14ac:dyDescent="0.3">
      <c r="S8027" s="60" t="e">
        <f>VLOOKUP(D8027,'ALL SITES DOWN'!D:D,1,0)</f>
        <v>#N/A</v>
      </c>
    </row>
    <row r="8028" spans="19:19" x14ac:dyDescent="0.3">
      <c r="S8028" s="60" t="e">
        <f>VLOOKUP(D8028,'ALL SITES DOWN'!D:D,1,0)</f>
        <v>#N/A</v>
      </c>
    </row>
    <row r="8029" spans="19:19" x14ac:dyDescent="0.3">
      <c r="S8029" s="60" t="e">
        <f>VLOOKUP(D8029,'ALL SITES DOWN'!D:D,1,0)</f>
        <v>#N/A</v>
      </c>
    </row>
    <row r="8030" spans="19:19" x14ac:dyDescent="0.3">
      <c r="S8030" s="60" t="e">
        <f>VLOOKUP(D8030,'ALL SITES DOWN'!D:D,1,0)</f>
        <v>#N/A</v>
      </c>
    </row>
    <row r="8031" spans="19:19" x14ac:dyDescent="0.3">
      <c r="S8031" s="60" t="e">
        <f>VLOOKUP(D8031,'ALL SITES DOWN'!D:D,1,0)</f>
        <v>#N/A</v>
      </c>
    </row>
    <row r="8032" spans="19:19" x14ac:dyDescent="0.3">
      <c r="S8032" s="60" t="e">
        <f>VLOOKUP(D8032,'ALL SITES DOWN'!D:D,1,0)</f>
        <v>#N/A</v>
      </c>
    </row>
    <row r="8033" spans="19:19" x14ac:dyDescent="0.3">
      <c r="S8033" s="60" t="e">
        <f>VLOOKUP(D8033,'ALL SITES DOWN'!D:D,1,0)</f>
        <v>#N/A</v>
      </c>
    </row>
    <row r="8034" spans="19:19" x14ac:dyDescent="0.3">
      <c r="S8034" s="60" t="e">
        <f>VLOOKUP(D8034,'ALL SITES DOWN'!D:D,1,0)</f>
        <v>#N/A</v>
      </c>
    </row>
    <row r="8035" spans="19:19" x14ac:dyDescent="0.3">
      <c r="S8035" s="60" t="e">
        <f>VLOOKUP(D8035,'ALL SITES DOWN'!D:D,1,0)</f>
        <v>#N/A</v>
      </c>
    </row>
    <row r="8036" spans="19:19" x14ac:dyDescent="0.3">
      <c r="S8036" s="60" t="e">
        <f>VLOOKUP(D8036,'ALL SITES DOWN'!D:D,1,0)</f>
        <v>#N/A</v>
      </c>
    </row>
    <row r="8037" spans="19:19" x14ac:dyDescent="0.3">
      <c r="S8037" s="60" t="e">
        <f>VLOOKUP(D8037,'ALL SITES DOWN'!D:D,1,0)</f>
        <v>#N/A</v>
      </c>
    </row>
    <row r="8038" spans="19:19" x14ac:dyDescent="0.3">
      <c r="S8038" s="60" t="e">
        <f>VLOOKUP(D8038,'ALL SITES DOWN'!D:D,1,0)</f>
        <v>#N/A</v>
      </c>
    </row>
    <row r="8039" spans="19:19" x14ac:dyDescent="0.3">
      <c r="S8039" s="60" t="e">
        <f>VLOOKUP(D8039,'ALL SITES DOWN'!D:D,1,0)</f>
        <v>#N/A</v>
      </c>
    </row>
    <row r="8040" spans="19:19" x14ac:dyDescent="0.3">
      <c r="S8040" s="60" t="e">
        <f>VLOOKUP(D8040,'ALL SITES DOWN'!D:D,1,0)</f>
        <v>#N/A</v>
      </c>
    </row>
    <row r="8041" spans="19:19" x14ac:dyDescent="0.3">
      <c r="S8041" s="60" t="e">
        <f>VLOOKUP(D8041,'ALL SITES DOWN'!D:D,1,0)</f>
        <v>#N/A</v>
      </c>
    </row>
    <row r="8042" spans="19:19" x14ac:dyDescent="0.3">
      <c r="S8042" s="60" t="e">
        <f>VLOOKUP(D8042,'ALL SITES DOWN'!D:D,1,0)</f>
        <v>#N/A</v>
      </c>
    </row>
    <row r="8043" spans="19:19" x14ac:dyDescent="0.3">
      <c r="S8043" s="60" t="e">
        <f>VLOOKUP(D8043,'ALL SITES DOWN'!D:D,1,0)</f>
        <v>#N/A</v>
      </c>
    </row>
    <row r="8044" spans="19:19" x14ac:dyDescent="0.3">
      <c r="S8044" s="60" t="e">
        <f>VLOOKUP(D8044,'ALL SITES DOWN'!D:D,1,0)</f>
        <v>#N/A</v>
      </c>
    </row>
    <row r="8045" spans="19:19" x14ac:dyDescent="0.3">
      <c r="S8045" s="60" t="e">
        <f>VLOOKUP(D8045,'ALL SITES DOWN'!D:D,1,0)</f>
        <v>#N/A</v>
      </c>
    </row>
    <row r="8046" spans="19:19" x14ac:dyDescent="0.3">
      <c r="S8046" s="60" t="e">
        <f>VLOOKUP(D8046,'ALL SITES DOWN'!D:D,1,0)</f>
        <v>#N/A</v>
      </c>
    </row>
    <row r="8047" spans="19:19" x14ac:dyDescent="0.3">
      <c r="S8047" s="60" t="e">
        <f>VLOOKUP(D8047,'ALL SITES DOWN'!D:D,1,0)</f>
        <v>#N/A</v>
      </c>
    </row>
    <row r="8048" spans="19:19" x14ac:dyDescent="0.3">
      <c r="S8048" s="60" t="e">
        <f>VLOOKUP(D8048,'ALL SITES DOWN'!D:D,1,0)</f>
        <v>#N/A</v>
      </c>
    </row>
    <row r="8049" spans="19:19" x14ac:dyDescent="0.3">
      <c r="S8049" s="60" t="e">
        <f>VLOOKUP(D8049,'ALL SITES DOWN'!D:D,1,0)</f>
        <v>#N/A</v>
      </c>
    </row>
    <row r="8050" spans="19:19" x14ac:dyDescent="0.3">
      <c r="S8050" s="60" t="e">
        <f>VLOOKUP(D8050,'ALL SITES DOWN'!D:D,1,0)</f>
        <v>#N/A</v>
      </c>
    </row>
    <row r="8051" spans="19:19" x14ac:dyDescent="0.3">
      <c r="S8051" s="60" t="e">
        <f>VLOOKUP(D8051,'ALL SITES DOWN'!D:D,1,0)</f>
        <v>#N/A</v>
      </c>
    </row>
    <row r="8052" spans="19:19" x14ac:dyDescent="0.3">
      <c r="S8052" s="60" t="e">
        <f>VLOOKUP(D8052,'ALL SITES DOWN'!D:D,1,0)</f>
        <v>#N/A</v>
      </c>
    </row>
    <row r="8053" spans="19:19" x14ac:dyDescent="0.3">
      <c r="S8053" s="60" t="e">
        <f>VLOOKUP(D8053,'ALL SITES DOWN'!D:D,1,0)</f>
        <v>#N/A</v>
      </c>
    </row>
    <row r="8054" spans="19:19" x14ac:dyDescent="0.3">
      <c r="S8054" s="60" t="e">
        <f>VLOOKUP(D8054,'ALL SITES DOWN'!D:D,1,0)</f>
        <v>#N/A</v>
      </c>
    </row>
    <row r="8055" spans="19:19" x14ac:dyDescent="0.3">
      <c r="S8055" s="60" t="e">
        <f>VLOOKUP(D8055,'ALL SITES DOWN'!D:D,1,0)</f>
        <v>#N/A</v>
      </c>
    </row>
    <row r="8056" spans="19:19" x14ac:dyDescent="0.3">
      <c r="S8056" s="60" t="e">
        <f>VLOOKUP(D8056,'ALL SITES DOWN'!D:D,1,0)</f>
        <v>#N/A</v>
      </c>
    </row>
    <row r="8057" spans="19:19" x14ac:dyDescent="0.3">
      <c r="S8057" s="60" t="e">
        <f>VLOOKUP(D8057,'ALL SITES DOWN'!D:D,1,0)</f>
        <v>#N/A</v>
      </c>
    </row>
    <row r="8058" spans="19:19" x14ac:dyDescent="0.3">
      <c r="S8058" s="60" t="e">
        <f>VLOOKUP(D8058,'ALL SITES DOWN'!D:D,1,0)</f>
        <v>#N/A</v>
      </c>
    </row>
    <row r="8059" spans="19:19" x14ac:dyDescent="0.3">
      <c r="S8059" s="60" t="e">
        <f>VLOOKUP(D8059,'ALL SITES DOWN'!D:D,1,0)</f>
        <v>#N/A</v>
      </c>
    </row>
    <row r="8060" spans="19:19" x14ac:dyDescent="0.3">
      <c r="S8060" s="60" t="e">
        <f>VLOOKUP(D8060,'ALL SITES DOWN'!D:D,1,0)</f>
        <v>#N/A</v>
      </c>
    </row>
    <row r="8061" spans="19:19" x14ac:dyDescent="0.3">
      <c r="S8061" s="60" t="e">
        <f>VLOOKUP(D8061,'ALL SITES DOWN'!D:D,1,0)</f>
        <v>#N/A</v>
      </c>
    </row>
    <row r="8062" spans="19:19" x14ac:dyDescent="0.3">
      <c r="S8062" s="60" t="e">
        <f>VLOOKUP(D8062,'ALL SITES DOWN'!D:D,1,0)</f>
        <v>#N/A</v>
      </c>
    </row>
    <row r="8063" spans="19:19" x14ac:dyDescent="0.3">
      <c r="S8063" s="60" t="e">
        <f>VLOOKUP(D8063,'ALL SITES DOWN'!D:D,1,0)</f>
        <v>#N/A</v>
      </c>
    </row>
    <row r="8064" spans="19:19" x14ac:dyDescent="0.3">
      <c r="S8064" s="60" t="e">
        <f>VLOOKUP(D8064,'ALL SITES DOWN'!D:D,1,0)</f>
        <v>#N/A</v>
      </c>
    </row>
    <row r="8065" spans="19:19" x14ac:dyDescent="0.3">
      <c r="S8065" s="60" t="e">
        <f>VLOOKUP(D8065,'ALL SITES DOWN'!D:D,1,0)</f>
        <v>#N/A</v>
      </c>
    </row>
    <row r="8066" spans="19:19" x14ac:dyDescent="0.3">
      <c r="S8066" s="60" t="e">
        <f>VLOOKUP(D8066,'ALL SITES DOWN'!D:D,1,0)</f>
        <v>#N/A</v>
      </c>
    </row>
    <row r="8067" spans="19:19" x14ac:dyDescent="0.3">
      <c r="S8067" s="60" t="e">
        <f>VLOOKUP(D8067,'ALL SITES DOWN'!D:D,1,0)</f>
        <v>#N/A</v>
      </c>
    </row>
    <row r="8068" spans="19:19" x14ac:dyDescent="0.3">
      <c r="S8068" s="60" t="e">
        <f>VLOOKUP(D8068,'ALL SITES DOWN'!D:D,1,0)</f>
        <v>#N/A</v>
      </c>
    </row>
    <row r="8069" spans="19:19" x14ac:dyDescent="0.3">
      <c r="S8069" s="60" t="e">
        <f>VLOOKUP(D8069,'ALL SITES DOWN'!D:D,1,0)</f>
        <v>#N/A</v>
      </c>
    </row>
    <row r="8070" spans="19:19" x14ac:dyDescent="0.3">
      <c r="S8070" s="60" t="e">
        <f>VLOOKUP(D8070,'ALL SITES DOWN'!D:D,1,0)</f>
        <v>#N/A</v>
      </c>
    </row>
    <row r="8071" spans="19:19" x14ac:dyDescent="0.3">
      <c r="S8071" s="60" t="e">
        <f>VLOOKUP(D8071,'ALL SITES DOWN'!D:D,1,0)</f>
        <v>#N/A</v>
      </c>
    </row>
    <row r="8072" spans="19:19" x14ac:dyDescent="0.3">
      <c r="S8072" s="60" t="e">
        <f>VLOOKUP(D8072,'ALL SITES DOWN'!D:D,1,0)</f>
        <v>#N/A</v>
      </c>
    </row>
    <row r="8073" spans="19:19" x14ac:dyDescent="0.3">
      <c r="S8073" s="60" t="e">
        <f>VLOOKUP(D8073,'ALL SITES DOWN'!D:D,1,0)</f>
        <v>#N/A</v>
      </c>
    </row>
    <row r="8074" spans="19:19" x14ac:dyDescent="0.3">
      <c r="S8074" s="60" t="e">
        <f>VLOOKUP(D8074,'ALL SITES DOWN'!D:D,1,0)</f>
        <v>#N/A</v>
      </c>
    </row>
    <row r="8075" spans="19:19" x14ac:dyDescent="0.3">
      <c r="S8075" s="60" t="e">
        <f>VLOOKUP(D8075,'ALL SITES DOWN'!D:D,1,0)</f>
        <v>#N/A</v>
      </c>
    </row>
    <row r="8076" spans="19:19" x14ac:dyDescent="0.3">
      <c r="S8076" s="60" t="e">
        <f>VLOOKUP(D8076,'ALL SITES DOWN'!D:D,1,0)</f>
        <v>#N/A</v>
      </c>
    </row>
    <row r="8077" spans="19:19" x14ac:dyDescent="0.3">
      <c r="S8077" s="60" t="e">
        <f>VLOOKUP(D8077,'ALL SITES DOWN'!D:D,1,0)</f>
        <v>#N/A</v>
      </c>
    </row>
    <row r="8078" spans="19:19" x14ac:dyDescent="0.3">
      <c r="S8078" s="60" t="e">
        <f>VLOOKUP(D8078,'ALL SITES DOWN'!D:D,1,0)</f>
        <v>#N/A</v>
      </c>
    </row>
    <row r="8079" spans="19:19" x14ac:dyDescent="0.3">
      <c r="S8079" s="60" t="e">
        <f>VLOOKUP(D8079,'ALL SITES DOWN'!D:D,1,0)</f>
        <v>#N/A</v>
      </c>
    </row>
    <row r="8080" spans="19:19" x14ac:dyDescent="0.3">
      <c r="S8080" s="60" t="e">
        <f>VLOOKUP(D8080,'ALL SITES DOWN'!D:D,1,0)</f>
        <v>#N/A</v>
      </c>
    </row>
    <row r="8081" spans="19:19" x14ac:dyDescent="0.3">
      <c r="S8081" s="60" t="e">
        <f>VLOOKUP(D8081,'ALL SITES DOWN'!D:D,1,0)</f>
        <v>#N/A</v>
      </c>
    </row>
    <row r="8082" spans="19:19" x14ac:dyDescent="0.3">
      <c r="S8082" s="60" t="e">
        <f>VLOOKUP(D8082,'ALL SITES DOWN'!D:D,1,0)</f>
        <v>#N/A</v>
      </c>
    </row>
    <row r="8083" spans="19:19" x14ac:dyDescent="0.3">
      <c r="S8083" s="60" t="e">
        <f>VLOOKUP(D8083,'ALL SITES DOWN'!D:D,1,0)</f>
        <v>#N/A</v>
      </c>
    </row>
    <row r="8084" spans="19:19" x14ac:dyDescent="0.3">
      <c r="S8084" s="60" t="e">
        <f>VLOOKUP(D8084,'ALL SITES DOWN'!D:D,1,0)</f>
        <v>#N/A</v>
      </c>
    </row>
    <row r="8085" spans="19:19" x14ac:dyDescent="0.3">
      <c r="S8085" s="60" t="e">
        <f>VLOOKUP(D8085,'ALL SITES DOWN'!D:D,1,0)</f>
        <v>#N/A</v>
      </c>
    </row>
    <row r="8086" spans="19:19" x14ac:dyDescent="0.3">
      <c r="S8086" s="60" t="e">
        <f>VLOOKUP(D8086,'ALL SITES DOWN'!D:D,1,0)</f>
        <v>#N/A</v>
      </c>
    </row>
    <row r="8087" spans="19:19" x14ac:dyDescent="0.3">
      <c r="S8087" s="60" t="e">
        <f>VLOOKUP(D8087,'ALL SITES DOWN'!D:D,1,0)</f>
        <v>#N/A</v>
      </c>
    </row>
    <row r="8088" spans="19:19" x14ac:dyDescent="0.3">
      <c r="S8088" s="60" t="e">
        <f>VLOOKUP(D8088,'ALL SITES DOWN'!D:D,1,0)</f>
        <v>#N/A</v>
      </c>
    </row>
    <row r="8089" spans="19:19" x14ac:dyDescent="0.3">
      <c r="S8089" s="60" t="e">
        <f>VLOOKUP(D8089,'ALL SITES DOWN'!D:D,1,0)</f>
        <v>#N/A</v>
      </c>
    </row>
    <row r="8090" spans="19:19" x14ac:dyDescent="0.3">
      <c r="S8090" s="60" t="e">
        <f>VLOOKUP(D8090,'ALL SITES DOWN'!D:D,1,0)</f>
        <v>#N/A</v>
      </c>
    </row>
    <row r="8091" spans="19:19" x14ac:dyDescent="0.3">
      <c r="S8091" s="60" t="e">
        <f>VLOOKUP(D8091,'ALL SITES DOWN'!D:D,1,0)</f>
        <v>#N/A</v>
      </c>
    </row>
    <row r="8092" spans="19:19" x14ac:dyDescent="0.3">
      <c r="S8092" s="60" t="e">
        <f>VLOOKUP(D8092,'ALL SITES DOWN'!D:D,1,0)</f>
        <v>#N/A</v>
      </c>
    </row>
    <row r="8093" spans="19:19" x14ac:dyDescent="0.3">
      <c r="S8093" s="60" t="e">
        <f>VLOOKUP(D8093,'ALL SITES DOWN'!D:D,1,0)</f>
        <v>#N/A</v>
      </c>
    </row>
    <row r="8094" spans="19:19" x14ac:dyDescent="0.3">
      <c r="S8094" s="60" t="e">
        <f>VLOOKUP(D8094,'ALL SITES DOWN'!D:D,1,0)</f>
        <v>#N/A</v>
      </c>
    </row>
    <row r="8095" spans="19:19" x14ac:dyDescent="0.3">
      <c r="S8095" s="60" t="e">
        <f>VLOOKUP(D8095,'ALL SITES DOWN'!D:D,1,0)</f>
        <v>#N/A</v>
      </c>
    </row>
    <row r="8096" spans="19:19" x14ac:dyDescent="0.3">
      <c r="S8096" s="60" t="e">
        <f>VLOOKUP(D8096,'ALL SITES DOWN'!D:D,1,0)</f>
        <v>#N/A</v>
      </c>
    </row>
    <row r="8097" spans="19:19" x14ac:dyDescent="0.3">
      <c r="S8097" s="60" t="e">
        <f>VLOOKUP(D8097,'ALL SITES DOWN'!D:D,1,0)</f>
        <v>#N/A</v>
      </c>
    </row>
    <row r="8098" spans="19:19" x14ac:dyDescent="0.3">
      <c r="S8098" s="60" t="e">
        <f>VLOOKUP(D8098,'ALL SITES DOWN'!D:D,1,0)</f>
        <v>#N/A</v>
      </c>
    </row>
    <row r="8099" spans="19:19" x14ac:dyDescent="0.3">
      <c r="S8099" s="60" t="e">
        <f>VLOOKUP(D8099,'ALL SITES DOWN'!D:D,1,0)</f>
        <v>#N/A</v>
      </c>
    </row>
    <row r="8100" spans="19:19" x14ac:dyDescent="0.3">
      <c r="S8100" s="60" t="e">
        <f>VLOOKUP(D8100,'ALL SITES DOWN'!D:D,1,0)</f>
        <v>#N/A</v>
      </c>
    </row>
    <row r="8101" spans="19:19" x14ac:dyDescent="0.3">
      <c r="S8101" s="60" t="e">
        <f>VLOOKUP(D8101,'ALL SITES DOWN'!D:D,1,0)</f>
        <v>#N/A</v>
      </c>
    </row>
    <row r="8102" spans="19:19" x14ac:dyDescent="0.3">
      <c r="S8102" s="60" t="e">
        <f>VLOOKUP(D8102,'ALL SITES DOWN'!D:D,1,0)</f>
        <v>#N/A</v>
      </c>
    </row>
    <row r="8103" spans="19:19" x14ac:dyDescent="0.3">
      <c r="S8103" s="60" t="e">
        <f>VLOOKUP(D8103,'ALL SITES DOWN'!D:D,1,0)</f>
        <v>#N/A</v>
      </c>
    </row>
    <row r="8104" spans="19:19" x14ac:dyDescent="0.3">
      <c r="S8104" s="60" t="e">
        <f>VLOOKUP(D8104,'ALL SITES DOWN'!D:D,1,0)</f>
        <v>#N/A</v>
      </c>
    </row>
    <row r="8105" spans="19:19" x14ac:dyDescent="0.3">
      <c r="S8105" s="60" t="e">
        <f>VLOOKUP(D8105,'ALL SITES DOWN'!D:D,1,0)</f>
        <v>#N/A</v>
      </c>
    </row>
    <row r="8106" spans="19:19" x14ac:dyDescent="0.3">
      <c r="S8106" s="60" t="e">
        <f>VLOOKUP(D8106,'ALL SITES DOWN'!D:D,1,0)</f>
        <v>#N/A</v>
      </c>
    </row>
    <row r="8107" spans="19:19" x14ac:dyDescent="0.3">
      <c r="S8107" s="60" t="e">
        <f>VLOOKUP(D8107,'ALL SITES DOWN'!D:D,1,0)</f>
        <v>#N/A</v>
      </c>
    </row>
    <row r="8108" spans="19:19" x14ac:dyDescent="0.3">
      <c r="S8108" s="60" t="e">
        <f>VLOOKUP(D8108,'ALL SITES DOWN'!D:D,1,0)</f>
        <v>#N/A</v>
      </c>
    </row>
    <row r="8109" spans="19:19" x14ac:dyDescent="0.3">
      <c r="S8109" s="60" t="e">
        <f>VLOOKUP(D8109,'ALL SITES DOWN'!D:D,1,0)</f>
        <v>#N/A</v>
      </c>
    </row>
    <row r="8110" spans="19:19" x14ac:dyDescent="0.3">
      <c r="S8110" s="60" t="e">
        <f>VLOOKUP(D8110,'ALL SITES DOWN'!D:D,1,0)</f>
        <v>#N/A</v>
      </c>
    </row>
    <row r="8111" spans="19:19" x14ac:dyDescent="0.3">
      <c r="S8111" s="60" t="e">
        <f>VLOOKUP(D8111,'ALL SITES DOWN'!D:D,1,0)</f>
        <v>#N/A</v>
      </c>
    </row>
    <row r="8112" spans="19:19" x14ac:dyDescent="0.3">
      <c r="S8112" s="60" t="e">
        <f>VLOOKUP(D8112,'ALL SITES DOWN'!D:D,1,0)</f>
        <v>#N/A</v>
      </c>
    </row>
    <row r="8113" spans="19:19" x14ac:dyDescent="0.3">
      <c r="S8113" s="60" t="e">
        <f>VLOOKUP(D8113,'ALL SITES DOWN'!D:D,1,0)</f>
        <v>#N/A</v>
      </c>
    </row>
    <row r="8114" spans="19:19" x14ac:dyDescent="0.3">
      <c r="S8114" s="60" t="e">
        <f>VLOOKUP(D8114,'ALL SITES DOWN'!D:D,1,0)</f>
        <v>#N/A</v>
      </c>
    </row>
    <row r="8115" spans="19:19" x14ac:dyDescent="0.3">
      <c r="S8115" s="60" t="e">
        <f>VLOOKUP(D8115,'ALL SITES DOWN'!D:D,1,0)</f>
        <v>#N/A</v>
      </c>
    </row>
    <row r="8116" spans="19:19" x14ac:dyDescent="0.3">
      <c r="S8116" s="60" t="e">
        <f>VLOOKUP(D8116,'ALL SITES DOWN'!D:D,1,0)</f>
        <v>#N/A</v>
      </c>
    </row>
    <row r="8117" spans="19:19" x14ac:dyDescent="0.3">
      <c r="S8117" s="60" t="e">
        <f>VLOOKUP(D8117,'ALL SITES DOWN'!D:D,1,0)</f>
        <v>#N/A</v>
      </c>
    </row>
    <row r="8118" spans="19:19" x14ac:dyDescent="0.3">
      <c r="S8118" s="60" t="e">
        <f>VLOOKUP(D8118,'ALL SITES DOWN'!D:D,1,0)</f>
        <v>#N/A</v>
      </c>
    </row>
    <row r="8119" spans="19:19" x14ac:dyDescent="0.3">
      <c r="S8119" s="60" t="e">
        <f>VLOOKUP(D8119,'ALL SITES DOWN'!D:D,1,0)</f>
        <v>#N/A</v>
      </c>
    </row>
    <row r="8120" spans="19:19" x14ac:dyDescent="0.3">
      <c r="S8120" s="60" t="e">
        <f>VLOOKUP(D8120,'ALL SITES DOWN'!D:D,1,0)</f>
        <v>#N/A</v>
      </c>
    </row>
    <row r="8121" spans="19:19" x14ac:dyDescent="0.3">
      <c r="S8121" s="60" t="e">
        <f>VLOOKUP(D8121,'ALL SITES DOWN'!D:D,1,0)</f>
        <v>#N/A</v>
      </c>
    </row>
    <row r="8122" spans="19:19" x14ac:dyDescent="0.3">
      <c r="S8122" s="60" t="e">
        <f>VLOOKUP(D8122,'ALL SITES DOWN'!D:D,1,0)</f>
        <v>#N/A</v>
      </c>
    </row>
    <row r="8123" spans="19:19" x14ac:dyDescent="0.3">
      <c r="S8123" s="60" t="e">
        <f>VLOOKUP(D8123,'ALL SITES DOWN'!D:D,1,0)</f>
        <v>#N/A</v>
      </c>
    </row>
    <row r="8124" spans="19:19" x14ac:dyDescent="0.3">
      <c r="S8124" s="60" t="e">
        <f>VLOOKUP(D8124,'ALL SITES DOWN'!D:D,1,0)</f>
        <v>#N/A</v>
      </c>
    </row>
    <row r="8125" spans="19:19" x14ac:dyDescent="0.3">
      <c r="S8125" s="60" t="e">
        <f>VLOOKUP(D8125,'ALL SITES DOWN'!D:D,1,0)</f>
        <v>#N/A</v>
      </c>
    </row>
    <row r="8126" spans="19:19" x14ac:dyDescent="0.3">
      <c r="S8126" s="60" t="e">
        <f>VLOOKUP(D8126,'ALL SITES DOWN'!D:D,1,0)</f>
        <v>#N/A</v>
      </c>
    </row>
    <row r="8127" spans="19:19" x14ac:dyDescent="0.3">
      <c r="S8127" s="60" t="e">
        <f>VLOOKUP(D8127,'ALL SITES DOWN'!D:D,1,0)</f>
        <v>#N/A</v>
      </c>
    </row>
    <row r="8128" spans="19:19" x14ac:dyDescent="0.3">
      <c r="S8128" s="60" t="e">
        <f>VLOOKUP(D8128,'ALL SITES DOWN'!D:D,1,0)</f>
        <v>#N/A</v>
      </c>
    </row>
    <row r="8129" spans="19:19" x14ac:dyDescent="0.3">
      <c r="S8129" s="60" t="e">
        <f>VLOOKUP(D8129,'ALL SITES DOWN'!D:D,1,0)</f>
        <v>#N/A</v>
      </c>
    </row>
    <row r="8130" spans="19:19" x14ac:dyDescent="0.3">
      <c r="S8130" s="60" t="e">
        <f>VLOOKUP(D8130,'ALL SITES DOWN'!D:D,1,0)</f>
        <v>#N/A</v>
      </c>
    </row>
    <row r="8131" spans="19:19" x14ac:dyDescent="0.3">
      <c r="S8131" s="60" t="e">
        <f>VLOOKUP(D8131,'ALL SITES DOWN'!D:D,1,0)</f>
        <v>#N/A</v>
      </c>
    </row>
    <row r="8132" spans="19:19" x14ac:dyDescent="0.3">
      <c r="S8132" s="60" t="e">
        <f>VLOOKUP(D8132,'ALL SITES DOWN'!D:D,1,0)</f>
        <v>#N/A</v>
      </c>
    </row>
    <row r="8133" spans="19:19" x14ac:dyDescent="0.3">
      <c r="S8133" s="60" t="e">
        <f>VLOOKUP(D8133,'ALL SITES DOWN'!D:D,1,0)</f>
        <v>#N/A</v>
      </c>
    </row>
    <row r="8134" spans="19:19" x14ac:dyDescent="0.3">
      <c r="S8134" s="60" t="e">
        <f>VLOOKUP(D8134,'ALL SITES DOWN'!D:D,1,0)</f>
        <v>#N/A</v>
      </c>
    </row>
    <row r="8135" spans="19:19" x14ac:dyDescent="0.3">
      <c r="S8135" s="60" t="e">
        <f>VLOOKUP(D8135,'ALL SITES DOWN'!D:D,1,0)</f>
        <v>#N/A</v>
      </c>
    </row>
    <row r="8136" spans="19:19" x14ac:dyDescent="0.3">
      <c r="S8136" s="60" t="e">
        <f>VLOOKUP(D8136,'ALL SITES DOWN'!D:D,1,0)</f>
        <v>#N/A</v>
      </c>
    </row>
    <row r="8137" spans="19:19" x14ac:dyDescent="0.3">
      <c r="S8137" s="60" t="e">
        <f>VLOOKUP(D8137,'ALL SITES DOWN'!D:D,1,0)</f>
        <v>#N/A</v>
      </c>
    </row>
    <row r="8138" spans="19:19" x14ac:dyDescent="0.3">
      <c r="S8138" s="60" t="e">
        <f>VLOOKUP(D8138,'ALL SITES DOWN'!D:D,1,0)</f>
        <v>#N/A</v>
      </c>
    </row>
    <row r="8139" spans="19:19" x14ac:dyDescent="0.3">
      <c r="S8139" s="60" t="e">
        <f>VLOOKUP(D8139,'ALL SITES DOWN'!D:D,1,0)</f>
        <v>#N/A</v>
      </c>
    </row>
    <row r="8140" spans="19:19" x14ac:dyDescent="0.3">
      <c r="S8140" s="60" t="e">
        <f>VLOOKUP(D8140,'ALL SITES DOWN'!D:D,1,0)</f>
        <v>#N/A</v>
      </c>
    </row>
    <row r="8141" spans="19:19" x14ac:dyDescent="0.3">
      <c r="S8141" s="60" t="e">
        <f>VLOOKUP(D8141,'ALL SITES DOWN'!D:D,1,0)</f>
        <v>#N/A</v>
      </c>
    </row>
    <row r="8142" spans="19:19" x14ac:dyDescent="0.3">
      <c r="S8142" s="60" t="e">
        <f>VLOOKUP(D8142,'ALL SITES DOWN'!D:D,1,0)</f>
        <v>#N/A</v>
      </c>
    </row>
    <row r="8143" spans="19:19" x14ac:dyDescent="0.3">
      <c r="S8143" s="60" t="e">
        <f>VLOOKUP(D8143,'ALL SITES DOWN'!D:D,1,0)</f>
        <v>#N/A</v>
      </c>
    </row>
    <row r="8144" spans="19:19" x14ac:dyDescent="0.3">
      <c r="S8144" s="60" t="e">
        <f>VLOOKUP(D8144,'ALL SITES DOWN'!D:D,1,0)</f>
        <v>#N/A</v>
      </c>
    </row>
    <row r="8145" spans="19:19" x14ac:dyDescent="0.3">
      <c r="S8145" s="60" t="e">
        <f>VLOOKUP(D8145,'ALL SITES DOWN'!D:D,1,0)</f>
        <v>#N/A</v>
      </c>
    </row>
    <row r="8146" spans="19:19" x14ac:dyDescent="0.3">
      <c r="S8146" s="60" t="e">
        <f>VLOOKUP(D8146,'ALL SITES DOWN'!D:D,1,0)</f>
        <v>#N/A</v>
      </c>
    </row>
    <row r="8147" spans="19:19" x14ac:dyDescent="0.3">
      <c r="S8147" s="60" t="e">
        <f>VLOOKUP(D8147,'ALL SITES DOWN'!D:D,1,0)</f>
        <v>#N/A</v>
      </c>
    </row>
    <row r="8148" spans="19:19" x14ac:dyDescent="0.3">
      <c r="S8148" s="60" t="e">
        <f>VLOOKUP(D8148,'ALL SITES DOWN'!D:D,1,0)</f>
        <v>#N/A</v>
      </c>
    </row>
    <row r="8149" spans="19:19" x14ac:dyDescent="0.3">
      <c r="S8149" s="60" t="e">
        <f>VLOOKUP(D8149,'ALL SITES DOWN'!D:D,1,0)</f>
        <v>#N/A</v>
      </c>
    </row>
    <row r="8150" spans="19:19" x14ac:dyDescent="0.3">
      <c r="S8150" s="60" t="e">
        <f>VLOOKUP(D8150,'ALL SITES DOWN'!D:D,1,0)</f>
        <v>#N/A</v>
      </c>
    </row>
    <row r="8151" spans="19:19" x14ac:dyDescent="0.3">
      <c r="S8151" s="60" t="e">
        <f>VLOOKUP(D8151,'ALL SITES DOWN'!D:D,1,0)</f>
        <v>#N/A</v>
      </c>
    </row>
    <row r="8152" spans="19:19" x14ac:dyDescent="0.3">
      <c r="S8152" s="60" t="e">
        <f>VLOOKUP(D8152,'ALL SITES DOWN'!D:D,1,0)</f>
        <v>#N/A</v>
      </c>
    </row>
    <row r="8153" spans="19:19" x14ac:dyDescent="0.3">
      <c r="S8153" s="60" t="e">
        <f>VLOOKUP(D8153,'ALL SITES DOWN'!D:D,1,0)</f>
        <v>#N/A</v>
      </c>
    </row>
    <row r="8154" spans="19:19" x14ac:dyDescent="0.3">
      <c r="S8154" s="60" t="e">
        <f>VLOOKUP(D8154,'ALL SITES DOWN'!D:D,1,0)</f>
        <v>#N/A</v>
      </c>
    </row>
    <row r="8155" spans="19:19" x14ac:dyDescent="0.3">
      <c r="S8155" s="60" t="e">
        <f>VLOOKUP(D8155,'ALL SITES DOWN'!D:D,1,0)</f>
        <v>#N/A</v>
      </c>
    </row>
    <row r="8156" spans="19:19" x14ac:dyDescent="0.3">
      <c r="S8156" s="60" t="e">
        <f>VLOOKUP(D8156,'ALL SITES DOWN'!D:D,1,0)</f>
        <v>#N/A</v>
      </c>
    </row>
    <row r="8157" spans="19:19" x14ac:dyDescent="0.3">
      <c r="S8157" s="60" t="e">
        <f>VLOOKUP(D8157,'ALL SITES DOWN'!D:D,1,0)</f>
        <v>#N/A</v>
      </c>
    </row>
    <row r="8158" spans="19:19" x14ac:dyDescent="0.3">
      <c r="S8158" s="60" t="e">
        <f>VLOOKUP(D8158,'ALL SITES DOWN'!D:D,1,0)</f>
        <v>#N/A</v>
      </c>
    </row>
    <row r="8159" spans="19:19" x14ac:dyDescent="0.3">
      <c r="S8159" s="60" t="e">
        <f>VLOOKUP(D8159,'ALL SITES DOWN'!D:D,1,0)</f>
        <v>#N/A</v>
      </c>
    </row>
    <row r="8160" spans="19:19" x14ac:dyDescent="0.3">
      <c r="S8160" s="60" t="e">
        <f>VLOOKUP(D8160,'ALL SITES DOWN'!D:D,1,0)</f>
        <v>#N/A</v>
      </c>
    </row>
    <row r="8161" spans="19:19" x14ac:dyDescent="0.3">
      <c r="S8161" s="60" t="e">
        <f>VLOOKUP(D8161,'ALL SITES DOWN'!D:D,1,0)</f>
        <v>#N/A</v>
      </c>
    </row>
    <row r="8162" spans="19:19" x14ac:dyDescent="0.3">
      <c r="S8162" s="60" t="e">
        <f>VLOOKUP(D8162,'ALL SITES DOWN'!D:D,1,0)</f>
        <v>#N/A</v>
      </c>
    </row>
    <row r="8163" spans="19:19" x14ac:dyDescent="0.3">
      <c r="S8163" s="60" t="e">
        <f>VLOOKUP(D8163,'ALL SITES DOWN'!D:D,1,0)</f>
        <v>#N/A</v>
      </c>
    </row>
    <row r="8164" spans="19:19" x14ac:dyDescent="0.3">
      <c r="S8164" s="60" t="e">
        <f>VLOOKUP(D8164,'ALL SITES DOWN'!D:D,1,0)</f>
        <v>#N/A</v>
      </c>
    </row>
    <row r="8165" spans="19:19" x14ac:dyDescent="0.3">
      <c r="S8165" s="60" t="e">
        <f>VLOOKUP(D8165,'ALL SITES DOWN'!D:D,1,0)</f>
        <v>#N/A</v>
      </c>
    </row>
    <row r="8166" spans="19:19" x14ac:dyDescent="0.3">
      <c r="S8166" s="60" t="e">
        <f>VLOOKUP(D8166,'ALL SITES DOWN'!D:D,1,0)</f>
        <v>#N/A</v>
      </c>
    </row>
    <row r="8167" spans="19:19" x14ac:dyDescent="0.3">
      <c r="S8167" s="60" t="e">
        <f>VLOOKUP(D8167,'ALL SITES DOWN'!D:D,1,0)</f>
        <v>#N/A</v>
      </c>
    </row>
    <row r="8168" spans="19:19" x14ac:dyDescent="0.3">
      <c r="S8168" s="60" t="e">
        <f>VLOOKUP(D8168,'ALL SITES DOWN'!D:D,1,0)</f>
        <v>#N/A</v>
      </c>
    </row>
    <row r="8169" spans="19:19" x14ac:dyDescent="0.3">
      <c r="S8169" s="60" t="e">
        <f>VLOOKUP(D8169,'ALL SITES DOWN'!D:D,1,0)</f>
        <v>#N/A</v>
      </c>
    </row>
    <row r="8170" spans="19:19" x14ac:dyDescent="0.3">
      <c r="S8170" s="60" t="e">
        <f>VLOOKUP(D8170,'ALL SITES DOWN'!D:D,1,0)</f>
        <v>#N/A</v>
      </c>
    </row>
    <row r="8171" spans="19:19" x14ac:dyDescent="0.3">
      <c r="S8171" s="60" t="e">
        <f>VLOOKUP(D8171,'ALL SITES DOWN'!D:D,1,0)</f>
        <v>#N/A</v>
      </c>
    </row>
    <row r="8172" spans="19:19" x14ac:dyDescent="0.3">
      <c r="S8172" s="60" t="e">
        <f>VLOOKUP(D8172,'ALL SITES DOWN'!D:D,1,0)</f>
        <v>#N/A</v>
      </c>
    </row>
    <row r="8173" spans="19:19" x14ac:dyDescent="0.3">
      <c r="S8173" s="60" t="e">
        <f>VLOOKUP(D8173,'ALL SITES DOWN'!D:D,1,0)</f>
        <v>#N/A</v>
      </c>
    </row>
    <row r="8174" spans="19:19" x14ac:dyDescent="0.3">
      <c r="S8174" s="60" t="e">
        <f>VLOOKUP(D8174,'ALL SITES DOWN'!D:D,1,0)</f>
        <v>#N/A</v>
      </c>
    </row>
    <row r="8175" spans="19:19" x14ac:dyDescent="0.3">
      <c r="S8175" s="60" t="e">
        <f>VLOOKUP(D8175,'ALL SITES DOWN'!D:D,1,0)</f>
        <v>#N/A</v>
      </c>
    </row>
    <row r="8176" spans="19:19" x14ac:dyDescent="0.3">
      <c r="S8176" s="60" t="e">
        <f>VLOOKUP(D8176,'ALL SITES DOWN'!D:D,1,0)</f>
        <v>#N/A</v>
      </c>
    </row>
    <row r="8177" spans="19:19" x14ac:dyDescent="0.3">
      <c r="S8177" s="60" t="e">
        <f>VLOOKUP(D8177,'ALL SITES DOWN'!D:D,1,0)</f>
        <v>#N/A</v>
      </c>
    </row>
    <row r="8178" spans="19:19" x14ac:dyDescent="0.3">
      <c r="S8178" s="60" t="e">
        <f>VLOOKUP(D8178,'ALL SITES DOWN'!D:D,1,0)</f>
        <v>#N/A</v>
      </c>
    </row>
    <row r="8179" spans="19:19" x14ac:dyDescent="0.3">
      <c r="S8179" s="60" t="e">
        <f>VLOOKUP(D8179,'ALL SITES DOWN'!D:D,1,0)</f>
        <v>#N/A</v>
      </c>
    </row>
    <row r="8180" spans="19:19" x14ac:dyDescent="0.3">
      <c r="S8180" s="60" t="e">
        <f>VLOOKUP(D8180,'ALL SITES DOWN'!D:D,1,0)</f>
        <v>#N/A</v>
      </c>
    </row>
    <row r="8181" spans="19:19" x14ac:dyDescent="0.3">
      <c r="S8181" s="60" t="e">
        <f>VLOOKUP(D8181,'ALL SITES DOWN'!D:D,1,0)</f>
        <v>#N/A</v>
      </c>
    </row>
    <row r="8182" spans="19:19" x14ac:dyDescent="0.3">
      <c r="S8182" s="60" t="e">
        <f>VLOOKUP(D8182,'ALL SITES DOWN'!D:D,1,0)</f>
        <v>#N/A</v>
      </c>
    </row>
    <row r="8183" spans="19:19" x14ac:dyDescent="0.3">
      <c r="S8183" s="60" t="e">
        <f>VLOOKUP(D8183,'ALL SITES DOWN'!D:D,1,0)</f>
        <v>#N/A</v>
      </c>
    </row>
    <row r="8184" spans="19:19" x14ac:dyDescent="0.3">
      <c r="S8184" s="60" t="e">
        <f>VLOOKUP(D8184,'ALL SITES DOWN'!D:D,1,0)</f>
        <v>#N/A</v>
      </c>
    </row>
    <row r="8185" spans="19:19" x14ac:dyDescent="0.3">
      <c r="S8185" s="60" t="e">
        <f>VLOOKUP(D8185,'ALL SITES DOWN'!D:D,1,0)</f>
        <v>#N/A</v>
      </c>
    </row>
    <row r="8186" spans="19:19" x14ac:dyDescent="0.3">
      <c r="S8186" s="60" t="e">
        <f>VLOOKUP(D8186,'ALL SITES DOWN'!D:D,1,0)</f>
        <v>#N/A</v>
      </c>
    </row>
    <row r="8187" spans="19:19" x14ac:dyDescent="0.3">
      <c r="S8187" s="60" t="e">
        <f>VLOOKUP(D8187,'ALL SITES DOWN'!D:D,1,0)</f>
        <v>#N/A</v>
      </c>
    </row>
    <row r="8188" spans="19:19" x14ac:dyDescent="0.3">
      <c r="S8188" s="60" t="e">
        <f>VLOOKUP(D8188,'ALL SITES DOWN'!D:D,1,0)</f>
        <v>#N/A</v>
      </c>
    </row>
    <row r="8189" spans="19:19" x14ac:dyDescent="0.3">
      <c r="S8189" s="60" t="e">
        <f>VLOOKUP(D8189,'ALL SITES DOWN'!D:D,1,0)</f>
        <v>#N/A</v>
      </c>
    </row>
    <row r="8190" spans="19:19" x14ac:dyDescent="0.3">
      <c r="S8190" s="60" t="e">
        <f>VLOOKUP(D8190,'ALL SITES DOWN'!D:D,1,0)</f>
        <v>#N/A</v>
      </c>
    </row>
    <row r="8191" spans="19:19" x14ac:dyDescent="0.3">
      <c r="S8191" s="60" t="e">
        <f>VLOOKUP(D8191,'ALL SITES DOWN'!D:D,1,0)</f>
        <v>#N/A</v>
      </c>
    </row>
    <row r="8192" spans="19:19" x14ac:dyDescent="0.3">
      <c r="S8192" s="60" t="e">
        <f>VLOOKUP(D8192,'ALL SITES DOWN'!D:D,1,0)</f>
        <v>#N/A</v>
      </c>
    </row>
    <row r="8193" spans="19:19" x14ac:dyDescent="0.3">
      <c r="S8193" s="60" t="e">
        <f>VLOOKUP(D8193,'ALL SITES DOWN'!D:D,1,0)</f>
        <v>#N/A</v>
      </c>
    </row>
    <row r="8194" spans="19:19" x14ac:dyDescent="0.3">
      <c r="S8194" s="60" t="e">
        <f>VLOOKUP(D8194,'ALL SITES DOWN'!D:D,1,0)</f>
        <v>#N/A</v>
      </c>
    </row>
    <row r="8195" spans="19:19" x14ac:dyDescent="0.3">
      <c r="S8195" s="60" t="e">
        <f>VLOOKUP(D8195,'ALL SITES DOWN'!D:D,1,0)</f>
        <v>#N/A</v>
      </c>
    </row>
    <row r="8196" spans="19:19" x14ac:dyDescent="0.3">
      <c r="S8196" s="60" t="e">
        <f>VLOOKUP(D8196,'ALL SITES DOWN'!D:D,1,0)</f>
        <v>#N/A</v>
      </c>
    </row>
    <row r="8197" spans="19:19" x14ac:dyDescent="0.3">
      <c r="S8197" s="60" t="e">
        <f>VLOOKUP(D8197,'ALL SITES DOWN'!D:D,1,0)</f>
        <v>#N/A</v>
      </c>
    </row>
    <row r="8198" spans="19:19" x14ac:dyDescent="0.3">
      <c r="S8198" s="60" t="e">
        <f>VLOOKUP(D8198,'ALL SITES DOWN'!D:D,1,0)</f>
        <v>#N/A</v>
      </c>
    </row>
    <row r="8199" spans="19:19" x14ac:dyDescent="0.3">
      <c r="S8199" s="60" t="e">
        <f>VLOOKUP(D8199,'ALL SITES DOWN'!D:D,1,0)</f>
        <v>#N/A</v>
      </c>
    </row>
    <row r="8200" spans="19:19" x14ac:dyDescent="0.3">
      <c r="S8200" s="60" t="e">
        <f>VLOOKUP(D8200,'ALL SITES DOWN'!D:D,1,0)</f>
        <v>#N/A</v>
      </c>
    </row>
    <row r="8201" spans="19:19" x14ac:dyDescent="0.3">
      <c r="S8201" s="60" t="e">
        <f>VLOOKUP(D8201,'ALL SITES DOWN'!D:D,1,0)</f>
        <v>#N/A</v>
      </c>
    </row>
    <row r="8202" spans="19:19" x14ac:dyDescent="0.3">
      <c r="S8202" s="60" t="e">
        <f>VLOOKUP(D8202,'ALL SITES DOWN'!D:D,1,0)</f>
        <v>#N/A</v>
      </c>
    </row>
    <row r="8203" spans="19:19" x14ac:dyDescent="0.3">
      <c r="S8203" s="60" t="e">
        <f>VLOOKUP(D8203,'ALL SITES DOWN'!D:D,1,0)</f>
        <v>#N/A</v>
      </c>
    </row>
    <row r="8204" spans="19:19" x14ac:dyDescent="0.3">
      <c r="S8204" s="60" t="e">
        <f>VLOOKUP(D8204,'ALL SITES DOWN'!D:D,1,0)</f>
        <v>#N/A</v>
      </c>
    </row>
    <row r="8205" spans="19:19" x14ac:dyDescent="0.3">
      <c r="S8205" s="60" t="e">
        <f>VLOOKUP(D8205,'ALL SITES DOWN'!D:D,1,0)</f>
        <v>#N/A</v>
      </c>
    </row>
    <row r="8206" spans="19:19" x14ac:dyDescent="0.3">
      <c r="S8206" s="60" t="e">
        <f>VLOOKUP(D8206,'ALL SITES DOWN'!D:D,1,0)</f>
        <v>#N/A</v>
      </c>
    </row>
    <row r="8207" spans="19:19" x14ac:dyDescent="0.3">
      <c r="S8207" s="60" t="e">
        <f>VLOOKUP(D8207,'ALL SITES DOWN'!D:D,1,0)</f>
        <v>#N/A</v>
      </c>
    </row>
    <row r="8208" spans="19:19" x14ac:dyDescent="0.3">
      <c r="S8208" s="60" t="e">
        <f>VLOOKUP(D8208,'ALL SITES DOWN'!D:D,1,0)</f>
        <v>#N/A</v>
      </c>
    </row>
    <row r="8209" spans="19:19" x14ac:dyDescent="0.3">
      <c r="S8209" s="60" t="e">
        <f>VLOOKUP(D8209,'ALL SITES DOWN'!D:D,1,0)</f>
        <v>#N/A</v>
      </c>
    </row>
    <row r="8210" spans="19:19" x14ac:dyDescent="0.3">
      <c r="S8210" s="60" t="e">
        <f>VLOOKUP(D8210,'ALL SITES DOWN'!D:D,1,0)</f>
        <v>#N/A</v>
      </c>
    </row>
    <row r="8211" spans="19:19" x14ac:dyDescent="0.3">
      <c r="S8211" s="60" t="e">
        <f>VLOOKUP(D8211,'ALL SITES DOWN'!D:D,1,0)</f>
        <v>#N/A</v>
      </c>
    </row>
    <row r="8212" spans="19:19" x14ac:dyDescent="0.3">
      <c r="S8212" s="60" t="e">
        <f>VLOOKUP(D8212,'ALL SITES DOWN'!D:D,1,0)</f>
        <v>#N/A</v>
      </c>
    </row>
    <row r="8213" spans="19:19" x14ac:dyDescent="0.3">
      <c r="S8213" s="60" t="e">
        <f>VLOOKUP(D8213,'ALL SITES DOWN'!D:D,1,0)</f>
        <v>#N/A</v>
      </c>
    </row>
    <row r="8214" spans="19:19" x14ac:dyDescent="0.3">
      <c r="S8214" s="60" t="e">
        <f>VLOOKUP(D8214,'ALL SITES DOWN'!D:D,1,0)</f>
        <v>#N/A</v>
      </c>
    </row>
    <row r="8215" spans="19:19" x14ac:dyDescent="0.3">
      <c r="S8215" s="60" t="e">
        <f>VLOOKUP(D8215,'ALL SITES DOWN'!D:D,1,0)</f>
        <v>#N/A</v>
      </c>
    </row>
    <row r="8216" spans="19:19" x14ac:dyDescent="0.3">
      <c r="S8216" s="60" t="e">
        <f>VLOOKUP(D8216,'ALL SITES DOWN'!D:D,1,0)</f>
        <v>#N/A</v>
      </c>
    </row>
    <row r="8217" spans="19:19" x14ac:dyDescent="0.3">
      <c r="S8217" s="60" t="e">
        <f>VLOOKUP(D8217,'ALL SITES DOWN'!D:D,1,0)</f>
        <v>#N/A</v>
      </c>
    </row>
    <row r="8218" spans="19:19" x14ac:dyDescent="0.3">
      <c r="S8218" s="60" t="e">
        <f>VLOOKUP(D8218,'ALL SITES DOWN'!D:D,1,0)</f>
        <v>#N/A</v>
      </c>
    </row>
    <row r="8219" spans="19:19" x14ac:dyDescent="0.3">
      <c r="S8219" s="60" t="e">
        <f>VLOOKUP(D8219,'ALL SITES DOWN'!D:D,1,0)</f>
        <v>#N/A</v>
      </c>
    </row>
    <row r="8220" spans="19:19" x14ac:dyDescent="0.3">
      <c r="S8220" s="60" t="e">
        <f>VLOOKUP(D8220,'ALL SITES DOWN'!D:D,1,0)</f>
        <v>#N/A</v>
      </c>
    </row>
    <row r="8221" spans="19:19" x14ac:dyDescent="0.3">
      <c r="S8221" s="60" t="e">
        <f>VLOOKUP(D8221,'ALL SITES DOWN'!D:D,1,0)</f>
        <v>#N/A</v>
      </c>
    </row>
    <row r="8222" spans="19:19" x14ac:dyDescent="0.3">
      <c r="S8222" s="60" t="e">
        <f>VLOOKUP(D8222,'ALL SITES DOWN'!D:D,1,0)</f>
        <v>#N/A</v>
      </c>
    </row>
    <row r="8223" spans="19:19" x14ac:dyDescent="0.3">
      <c r="S8223" s="60" t="e">
        <f>VLOOKUP(D8223,'ALL SITES DOWN'!D:D,1,0)</f>
        <v>#N/A</v>
      </c>
    </row>
    <row r="8224" spans="19:19" x14ac:dyDescent="0.3">
      <c r="S8224" s="60" t="e">
        <f>VLOOKUP(D8224,'ALL SITES DOWN'!D:D,1,0)</f>
        <v>#N/A</v>
      </c>
    </row>
    <row r="8225" spans="19:19" x14ac:dyDescent="0.3">
      <c r="S8225" s="60" t="e">
        <f>VLOOKUP(D8225,'ALL SITES DOWN'!D:D,1,0)</f>
        <v>#N/A</v>
      </c>
    </row>
    <row r="8226" spans="19:19" x14ac:dyDescent="0.3">
      <c r="S8226" s="60" t="e">
        <f>VLOOKUP(D8226,'ALL SITES DOWN'!D:D,1,0)</f>
        <v>#N/A</v>
      </c>
    </row>
    <row r="8227" spans="19:19" x14ac:dyDescent="0.3">
      <c r="S8227" s="60" t="e">
        <f>VLOOKUP(D8227,'ALL SITES DOWN'!D:D,1,0)</f>
        <v>#N/A</v>
      </c>
    </row>
    <row r="8228" spans="19:19" x14ac:dyDescent="0.3">
      <c r="S8228" s="60" t="e">
        <f>VLOOKUP(D8228,'ALL SITES DOWN'!D:D,1,0)</f>
        <v>#N/A</v>
      </c>
    </row>
    <row r="8229" spans="19:19" x14ac:dyDescent="0.3">
      <c r="S8229" s="60" t="e">
        <f>VLOOKUP(D8229,'ALL SITES DOWN'!D:D,1,0)</f>
        <v>#N/A</v>
      </c>
    </row>
    <row r="8230" spans="19:19" x14ac:dyDescent="0.3">
      <c r="S8230" s="60" t="e">
        <f>VLOOKUP(D8230,'ALL SITES DOWN'!D:D,1,0)</f>
        <v>#N/A</v>
      </c>
    </row>
    <row r="8231" spans="19:19" x14ac:dyDescent="0.3">
      <c r="S8231" s="60" t="e">
        <f>VLOOKUP(D8231,'ALL SITES DOWN'!D:D,1,0)</f>
        <v>#N/A</v>
      </c>
    </row>
    <row r="8232" spans="19:19" x14ac:dyDescent="0.3">
      <c r="S8232" s="60" t="e">
        <f>VLOOKUP(D8232,'ALL SITES DOWN'!D:D,1,0)</f>
        <v>#N/A</v>
      </c>
    </row>
    <row r="8233" spans="19:19" x14ac:dyDescent="0.3">
      <c r="S8233" s="60" t="e">
        <f>VLOOKUP(D8233,'ALL SITES DOWN'!D:D,1,0)</f>
        <v>#N/A</v>
      </c>
    </row>
    <row r="8234" spans="19:19" x14ac:dyDescent="0.3">
      <c r="S8234" s="60" t="e">
        <f>VLOOKUP(D8234,'ALL SITES DOWN'!D:D,1,0)</f>
        <v>#N/A</v>
      </c>
    </row>
    <row r="8235" spans="19:19" x14ac:dyDescent="0.3">
      <c r="S8235" s="60" t="e">
        <f>VLOOKUP(D8235,'ALL SITES DOWN'!D:D,1,0)</f>
        <v>#N/A</v>
      </c>
    </row>
    <row r="8236" spans="19:19" x14ac:dyDescent="0.3">
      <c r="S8236" s="60" t="e">
        <f>VLOOKUP(D8236,'ALL SITES DOWN'!D:D,1,0)</f>
        <v>#N/A</v>
      </c>
    </row>
    <row r="8237" spans="19:19" x14ac:dyDescent="0.3">
      <c r="S8237" s="60" t="e">
        <f>VLOOKUP(D8237,'ALL SITES DOWN'!D:D,1,0)</f>
        <v>#N/A</v>
      </c>
    </row>
    <row r="8238" spans="19:19" x14ac:dyDescent="0.3">
      <c r="S8238" s="60" t="e">
        <f>VLOOKUP(D8238,'ALL SITES DOWN'!D:D,1,0)</f>
        <v>#N/A</v>
      </c>
    </row>
    <row r="8239" spans="19:19" x14ac:dyDescent="0.3">
      <c r="S8239" s="60" t="e">
        <f>VLOOKUP(D8239,'ALL SITES DOWN'!D:D,1,0)</f>
        <v>#N/A</v>
      </c>
    </row>
    <row r="8240" spans="19:19" x14ac:dyDescent="0.3">
      <c r="S8240" s="60" t="e">
        <f>VLOOKUP(D8240,'ALL SITES DOWN'!D:D,1,0)</f>
        <v>#N/A</v>
      </c>
    </row>
    <row r="8241" spans="19:19" x14ac:dyDescent="0.3">
      <c r="S8241" s="60" t="e">
        <f>VLOOKUP(D8241,'ALL SITES DOWN'!D:D,1,0)</f>
        <v>#N/A</v>
      </c>
    </row>
    <row r="8242" spans="19:19" x14ac:dyDescent="0.3">
      <c r="S8242" s="60" t="e">
        <f>VLOOKUP(D8242,'ALL SITES DOWN'!D:D,1,0)</f>
        <v>#N/A</v>
      </c>
    </row>
    <row r="8243" spans="19:19" x14ac:dyDescent="0.3">
      <c r="S8243" s="60" t="e">
        <f>VLOOKUP(D8243,'ALL SITES DOWN'!D:D,1,0)</f>
        <v>#N/A</v>
      </c>
    </row>
    <row r="8244" spans="19:19" x14ac:dyDescent="0.3">
      <c r="S8244" s="60" t="e">
        <f>VLOOKUP(D8244,'ALL SITES DOWN'!D:D,1,0)</f>
        <v>#N/A</v>
      </c>
    </row>
    <row r="8245" spans="19:19" x14ac:dyDescent="0.3">
      <c r="S8245" s="60" t="e">
        <f>VLOOKUP(D8245,'ALL SITES DOWN'!D:D,1,0)</f>
        <v>#N/A</v>
      </c>
    </row>
    <row r="8246" spans="19:19" x14ac:dyDescent="0.3">
      <c r="S8246" s="60" t="e">
        <f>VLOOKUP(D8246,'ALL SITES DOWN'!D:D,1,0)</f>
        <v>#N/A</v>
      </c>
    </row>
    <row r="8247" spans="19:19" x14ac:dyDescent="0.3">
      <c r="S8247" s="60" t="e">
        <f>VLOOKUP(D8247,'ALL SITES DOWN'!D:D,1,0)</f>
        <v>#N/A</v>
      </c>
    </row>
    <row r="8248" spans="19:19" x14ac:dyDescent="0.3">
      <c r="S8248" s="60" t="e">
        <f>VLOOKUP(D8248,'ALL SITES DOWN'!D:D,1,0)</f>
        <v>#N/A</v>
      </c>
    </row>
    <row r="8249" spans="19:19" x14ac:dyDescent="0.3">
      <c r="S8249" s="60" t="e">
        <f>VLOOKUP(D8249,'ALL SITES DOWN'!D:D,1,0)</f>
        <v>#N/A</v>
      </c>
    </row>
    <row r="8250" spans="19:19" x14ac:dyDescent="0.3">
      <c r="S8250" s="60" t="e">
        <f>VLOOKUP(D8250,'ALL SITES DOWN'!D:D,1,0)</f>
        <v>#N/A</v>
      </c>
    </row>
    <row r="8251" spans="19:19" x14ac:dyDescent="0.3">
      <c r="S8251" s="60" t="e">
        <f>VLOOKUP(D8251,'ALL SITES DOWN'!D:D,1,0)</f>
        <v>#N/A</v>
      </c>
    </row>
    <row r="8252" spans="19:19" x14ac:dyDescent="0.3">
      <c r="S8252" s="60" t="e">
        <f>VLOOKUP(D8252,'ALL SITES DOWN'!D:D,1,0)</f>
        <v>#N/A</v>
      </c>
    </row>
    <row r="8253" spans="19:19" x14ac:dyDescent="0.3">
      <c r="S8253" s="60" t="e">
        <f>VLOOKUP(D8253,'ALL SITES DOWN'!D:D,1,0)</f>
        <v>#N/A</v>
      </c>
    </row>
    <row r="8254" spans="19:19" x14ac:dyDescent="0.3">
      <c r="S8254" s="60" t="e">
        <f>VLOOKUP(D8254,'ALL SITES DOWN'!D:D,1,0)</f>
        <v>#N/A</v>
      </c>
    </row>
    <row r="8255" spans="19:19" x14ac:dyDescent="0.3">
      <c r="S8255" s="60" t="e">
        <f>VLOOKUP(D8255,'ALL SITES DOWN'!D:D,1,0)</f>
        <v>#N/A</v>
      </c>
    </row>
    <row r="8256" spans="19:19" x14ac:dyDescent="0.3">
      <c r="S8256" s="60" t="e">
        <f>VLOOKUP(D8256,'ALL SITES DOWN'!D:D,1,0)</f>
        <v>#N/A</v>
      </c>
    </row>
    <row r="8257" spans="19:19" x14ac:dyDescent="0.3">
      <c r="S8257" s="60" t="e">
        <f>VLOOKUP(D8257,'ALL SITES DOWN'!D:D,1,0)</f>
        <v>#N/A</v>
      </c>
    </row>
    <row r="8258" spans="19:19" x14ac:dyDescent="0.3">
      <c r="S8258" s="60" t="e">
        <f>VLOOKUP(D8258,'ALL SITES DOWN'!D:D,1,0)</f>
        <v>#N/A</v>
      </c>
    </row>
    <row r="8259" spans="19:19" x14ac:dyDescent="0.3">
      <c r="S8259" s="60" t="e">
        <f>VLOOKUP(D8259,'ALL SITES DOWN'!D:D,1,0)</f>
        <v>#N/A</v>
      </c>
    </row>
    <row r="8260" spans="19:19" x14ac:dyDescent="0.3">
      <c r="S8260" s="60" t="e">
        <f>VLOOKUP(D8260,'ALL SITES DOWN'!D:D,1,0)</f>
        <v>#N/A</v>
      </c>
    </row>
    <row r="8261" spans="19:19" x14ac:dyDescent="0.3">
      <c r="S8261" s="60" t="e">
        <f>VLOOKUP(D8261,'ALL SITES DOWN'!D:D,1,0)</f>
        <v>#N/A</v>
      </c>
    </row>
    <row r="8262" spans="19:19" x14ac:dyDescent="0.3">
      <c r="S8262" s="60" t="e">
        <f>VLOOKUP(D8262,'ALL SITES DOWN'!D:D,1,0)</f>
        <v>#N/A</v>
      </c>
    </row>
    <row r="8263" spans="19:19" x14ac:dyDescent="0.3">
      <c r="S8263" s="60" t="e">
        <f>VLOOKUP(D8263,'ALL SITES DOWN'!D:D,1,0)</f>
        <v>#N/A</v>
      </c>
    </row>
    <row r="8264" spans="19:19" x14ac:dyDescent="0.3">
      <c r="S8264" s="60" t="e">
        <f>VLOOKUP(D8264,'ALL SITES DOWN'!D:D,1,0)</f>
        <v>#N/A</v>
      </c>
    </row>
    <row r="8265" spans="19:19" x14ac:dyDescent="0.3">
      <c r="S8265" s="60" t="e">
        <f>VLOOKUP(D8265,'ALL SITES DOWN'!D:D,1,0)</f>
        <v>#N/A</v>
      </c>
    </row>
    <row r="8266" spans="19:19" x14ac:dyDescent="0.3">
      <c r="S8266" s="60" t="e">
        <f>VLOOKUP(D8266,'ALL SITES DOWN'!D:D,1,0)</f>
        <v>#N/A</v>
      </c>
    </row>
    <row r="8267" spans="19:19" x14ac:dyDescent="0.3">
      <c r="S8267" s="60" t="e">
        <f>VLOOKUP(D8267,'ALL SITES DOWN'!D:D,1,0)</f>
        <v>#N/A</v>
      </c>
    </row>
    <row r="8268" spans="19:19" x14ac:dyDescent="0.3">
      <c r="S8268" s="60" t="e">
        <f>VLOOKUP(D8268,'ALL SITES DOWN'!D:D,1,0)</f>
        <v>#N/A</v>
      </c>
    </row>
    <row r="8269" spans="19:19" x14ac:dyDescent="0.3">
      <c r="S8269" s="60" t="e">
        <f>VLOOKUP(D8269,'ALL SITES DOWN'!D:D,1,0)</f>
        <v>#N/A</v>
      </c>
    </row>
    <row r="8270" spans="19:19" x14ac:dyDescent="0.3">
      <c r="S8270" s="60" t="e">
        <f>VLOOKUP(D8270,'ALL SITES DOWN'!D:D,1,0)</f>
        <v>#N/A</v>
      </c>
    </row>
    <row r="8271" spans="19:19" x14ac:dyDescent="0.3">
      <c r="S8271" s="60" t="e">
        <f>VLOOKUP(D8271,'ALL SITES DOWN'!D:D,1,0)</f>
        <v>#N/A</v>
      </c>
    </row>
    <row r="8272" spans="19:19" x14ac:dyDescent="0.3">
      <c r="S8272" s="60" t="e">
        <f>VLOOKUP(D8272,'ALL SITES DOWN'!D:D,1,0)</f>
        <v>#N/A</v>
      </c>
    </row>
    <row r="8273" spans="19:19" x14ac:dyDescent="0.3">
      <c r="S8273" s="60" t="e">
        <f>VLOOKUP(D8273,'ALL SITES DOWN'!D:D,1,0)</f>
        <v>#N/A</v>
      </c>
    </row>
    <row r="8274" spans="19:19" x14ac:dyDescent="0.3">
      <c r="S8274" s="60" t="e">
        <f>VLOOKUP(D8274,'ALL SITES DOWN'!D:D,1,0)</f>
        <v>#N/A</v>
      </c>
    </row>
    <row r="8275" spans="19:19" x14ac:dyDescent="0.3">
      <c r="S8275" s="60" t="e">
        <f>VLOOKUP(D8275,'ALL SITES DOWN'!D:D,1,0)</f>
        <v>#N/A</v>
      </c>
    </row>
    <row r="8276" spans="19:19" x14ac:dyDescent="0.3">
      <c r="S8276" s="60" t="e">
        <f>VLOOKUP(D8276,'ALL SITES DOWN'!D:D,1,0)</f>
        <v>#N/A</v>
      </c>
    </row>
    <row r="8277" spans="19:19" x14ac:dyDescent="0.3">
      <c r="S8277" s="60" t="e">
        <f>VLOOKUP(D8277,'ALL SITES DOWN'!D:D,1,0)</f>
        <v>#N/A</v>
      </c>
    </row>
    <row r="8278" spans="19:19" x14ac:dyDescent="0.3">
      <c r="S8278" s="60" t="e">
        <f>VLOOKUP(D8278,'ALL SITES DOWN'!D:D,1,0)</f>
        <v>#N/A</v>
      </c>
    </row>
    <row r="8279" spans="19:19" x14ac:dyDescent="0.3">
      <c r="S8279" s="60" t="e">
        <f>VLOOKUP(D8279,'ALL SITES DOWN'!D:D,1,0)</f>
        <v>#N/A</v>
      </c>
    </row>
    <row r="8280" spans="19:19" x14ac:dyDescent="0.3">
      <c r="S8280" s="60" t="e">
        <f>VLOOKUP(D8280,'ALL SITES DOWN'!D:D,1,0)</f>
        <v>#N/A</v>
      </c>
    </row>
    <row r="8281" spans="19:19" x14ac:dyDescent="0.3">
      <c r="S8281" s="60" t="e">
        <f>VLOOKUP(D8281,'ALL SITES DOWN'!D:D,1,0)</f>
        <v>#N/A</v>
      </c>
    </row>
    <row r="8282" spans="19:19" x14ac:dyDescent="0.3">
      <c r="S8282" s="60" t="e">
        <f>VLOOKUP(D8282,'ALL SITES DOWN'!D:D,1,0)</f>
        <v>#N/A</v>
      </c>
    </row>
    <row r="8283" spans="19:19" x14ac:dyDescent="0.3">
      <c r="S8283" s="60" t="e">
        <f>VLOOKUP(D8283,'ALL SITES DOWN'!D:D,1,0)</f>
        <v>#N/A</v>
      </c>
    </row>
    <row r="8284" spans="19:19" x14ac:dyDescent="0.3">
      <c r="S8284" s="60" t="e">
        <f>VLOOKUP(D8284,'ALL SITES DOWN'!D:D,1,0)</f>
        <v>#N/A</v>
      </c>
    </row>
    <row r="8285" spans="19:19" x14ac:dyDescent="0.3">
      <c r="S8285" s="60" t="e">
        <f>VLOOKUP(D8285,'ALL SITES DOWN'!D:D,1,0)</f>
        <v>#N/A</v>
      </c>
    </row>
    <row r="8286" spans="19:19" x14ac:dyDescent="0.3">
      <c r="S8286" s="60" t="e">
        <f>VLOOKUP(D8286,'ALL SITES DOWN'!D:D,1,0)</f>
        <v>#N/A</v>
      </c>
    </row>
    <row r="8287" spans="19:19" x14ac:dyDescent="0.3">
      <c r="S8287" s="60" t="e">
        <f>VLOOKUP(D8287,'ALL SITES DOWN'!D:D,1,0)</f>
        <v>#N/A</v>
      </c>
    </row>
    <row r="8288" spans="19:19" x14ac:dyDescent="0.3">
      <c r="S8288" s="60" t="e">
        <f>VLOOKUP(D8288,'ALL SITES DOWN'!D:D,1,0)</f>
        <v>#N/A</v>
      </c>
    </row>
    <row r="8289" spans="19:19" x14ac:dyDescent="0.3">
      <c r="S8289" s="60" t="e">
        <f>VLOOKUP(D8289,'ALL SITES DOWN'!D:D,1,0)</f>
        <v>#N/A</v>
      </c>
    </row>
    <row r="8290" spans="19:19" x14ac:dyDescent="0.3">
      <c r="S8290" s="60" t="e">
        <f>VLOOKUP(D8290,'ALL SITES DOWN'!D:D,1,0)</f>
        <v>#N/A</v>
      </c>
    </row>
    <row r="8291" spans="19:19" x14ac:dyDescent="0.3">
      <c r="S8291" s="60" t="e">
        <f>VLOOKUP(D8291,'ALL SITES DOWN'!D:D,1,0)</f>
        <v>#N/A</v>
      </c>
    </row>
    <row r="8292" spans="19:19" x14ac:dyDescent="0.3">
      <c r="S8292" s="60" t="e">
        <f>VLOOKUP(D8292,'ALL SITES DOWN'!D:D,1,0)</f>
        <v>#N/A</v>
      </c>
    </row>
    <row r="8293" spans="19:19" x14ac:dyDescent="0.3">
      <c r="S8293" s="60" t="e">
        <f>VLOOKUP(D8293,'ALL SITES DOWN'!D:D,1,0)</f>
        <v>#N/A</v>
      </c>
    </row>
    <row r="8294" spans="19:19" x14ac:dyDescent="0.3">
      <c r="S8294" s="60" t="e">
        <f>VLOOKUP(D8294,'ALL SITES DOWN'!D:D,1,0)</f>
        <v>#N/A</v>
      </c>
    </row>
    <row r="8295" spans="19:19" x14ac:dyDescent="0.3">
      <c r="S8295" s="60" t="e">
        <f>VLOOKUP(D8295,'ALL SITES DOWN'!D:D,1,0)</f>
        <v>#N/A</v>
      </c>
    </row>
    <row r="8296" spans="19:19" x14ac:dyDescent="0.3">
      <c r="S8296" s="60" t="e">
        <f>VLOOKUP(D8296,'ALL SITES DOWN'!D:D,1,0)</f>
        <v>#N/A</v>
      </c>
    </row>
    <row r="8297" spans="19:19" x14ac:dyDescent="0.3">
      <c r="S8297" s="60" t="e">
        <f>VLOOKUP(D8297,'ALL SITES DOWN'!D:D,1,0)</f>
        <v>#N/A</v>
      </c>
    </row>
    <row r="8298" spans="19:19" x14ac:dyDescent="0.3">
      <c r="S8298" s="60" t="e">
        <f>VLOOKUP(D8298,'ALL SITES DOWN'!D:D,1,0)</f>
        <v>#N/A</v>
      </c>
    </row>
    <row r="8299" spans="19:19" x14ac:dyDescent="0.3">
      <c r="S8299" s="60" t="e">
        <f>VLOOKUP(D8299,'ALL SITES DOWN'!D:D,1,0)</f>
        <v>#N/A</v>
      </c>
    </row>
    <row r="8300" spans="19:19" x14ac:dyDescent="0.3">
      <c r="S8300" s="60" t="e">
        <f>VLOOKUP(D8300,'ALL SITES DOWN'!D:D,1,0)</f>
        <v>#N/A</v>
      </c>
    </row>
    <row r="8301" spans="19:19" x14ac:dyDescent="0.3">
      <c r="S8301" s="60" t="e">
        <f>VLOOKUP(D8301,'ALL SITES DOWN'!D:D,1,0)</f>
        <v>#N/A</v>
      </c>
    </row>
    <row r="8302" spans="19:19" x14ac:dyDescent="0.3">
      <c r="S8302" s="60" t="e">
        <f>VLOOKUP(D8302,'ALL SITES DOWN'!D:D,1,0)</f>
        <v>#N/A</v>
      </c>
    </row>
    <row r="8303" spans="19:19" x14ac:dyDescent="0.3">
      <c r="S8303" s="60" t="e">
        <f>VLOOKUP(D8303,'ALL SITES DOWN'!D:D,1,0)</f>
        <v>#N/A</v>
      </c>
    </row>
    <row r="8304" spans="19:19" x14ac:dyDescent="0.3">
      <c r="S8304" s="60" t="e">
        <f>VLOOKUP(D8304,'ALL SITES DOWN'!D:D,1,0)</f>
        <v>#N/A</v>
      </c>
    </row>
    <row r="8305" spans="19:19" x14ac:dyDescent="0.3">
      <c r="S8305" s="60" t="e">
        <f>VLOOKUP(D8305,'ALL SITES DOWN'!D:D,1,0)</f>
        <v>#N/A</v>
      </c>
    </row>
    <row r="8306" spans="19:19" x14ac:dyDescent="0.3">
      <c r="S8306" s="60" t="e">
        <f>VLOOKUP(D8306,'ALL SITES DOWN'!D:D,1,0)</f>
        <v>#N/A</v>
      </c>
    </row>
    <row r="8307" spans="19:19" x14ac:dyDescent="0.3">
      <c r="S8307" s="60" t="e">
        <f>VLOOKUP(D8307,'ALL SITES DOWN'!D:D,1,0)</f>
        <v>#N/A</v>
      </c>
    </row>
    <row r="8308" spans="19:19" x14ac:dyDescent="0.3">
      <c r="S8308" s="60" t="e">
        <f>VLOOKUP(D8308,'ALL SITES DOWN'!D:D,1,0)</f>
        <v>#N/A</v>
      </c>
    </row>
    <row r="8309" spans="19:19" x14ac:dyDescent="0.3">
      <c r="S8309" s="60" t="e">
        <f>VLOOKUP(D8309,'ALL SITES DOWN'!D:D,1,0)</f>
        <v>#N/A</v>
      </c>
    </row>
    <row r="8310" spans="19:19" x14ac:dyDescent="0.3">
      <c r="S8310" s="60" t="e">
        <f>VLOOKUP(D8310,'ALL SITES DOWN'!D:D,1,0)</f>
        <v>#N/A</v>
      </c>
    </row>
    <row r="8311" spans="19:19" x14ac:dyDescent="0.3">
      <c r="S8311" s="60" t="e">
        <f>VLOOKUP(D8311,'ALL SITES DOWN'!D:D,1,0)</f>
        <v>#N/A</v>
      </c>
    </row>
    <row r="8312" spans="19:19" x14ac:dyDescent="0.3">
      <c r="S8312" s="60" t="e">
        <f>VLOOKUP(D8312,'ALL SITES DOWN'!D:D,1,0)</f>
        <v>#N/A</v>
      </c>
    </row>
    <row r="8313" spans="19:19" x14ac:dyDescent="0.3">
      <c r="S8313" s="60" t="e">
        <f>VLOOKUP(D8313,'ALL SITES DOWN'!D:D,1,0)</f>
        <v>#N/A</v>
      </c>
    </row>
    <row r="8314" spans="19:19" x14ac:dyDescent="0.3">
      <c r="S8314" s="60" t="e">
        <f>VLOOKUP(D8314,'ALL SITES DOWN'!D:D,1,0)</f>
        <v>#N/A</v>
      </c>
    </row>
    <row r="8315" spans="19:19" x14ac:dyDescent="0.3">
      <c r="S8315" s="60" t="e">
        <f>VLOOKUP(D8315,'ALL SITES DOWN'!D:D,1,0)</f>
        <v>#N/A</v>
      </c>
    </row>
    <row r="8316" spans="19:19" x14ac:dyDescent="0.3">
      <c r="S8316" s="60" t="e">
        <f>VLOOKUP(D8316,'ALL SITES DOWN'!D:D,1,0)</f>
        <v>#N/A</v>
      </c>
    </row>
    <row r="8317" spans="19:19" x14ac:dyDescent="0.3">
      <c r="S8317" s="60" t="e">
        <f>VLOOKUP(D8317,'ALL SITES DOWN'!D:D,1,0)</f>
        <v>#N/A</v>
      </c>
    </row>
    <row r="8318" spans="19:19" x14ac:dyDescent="0.3">
      <c r="S8318" s="60" t="e">
        <f>VLOOKUP(D8318,'ALL SITES DOWN'!D:D,1,0)</f>
        <v>#N/A</v>
      </c>
    </row>
    <row r="8319" spans="19:19" x14ac:dyDescent="0.3">
      <c r="S8319" s="60" t="e">
        <f>VLOOKUP(D8319,'ALL SITES DOWN'!D:D,1,0)</f>
        <v>#N/A</v>
      </c>
    </row>
    <row r="8320" spans="19:19" x14ac:dyDescent="0.3">
      <c r="S8320" s="60" t="e">
        <f>VLOOKUP(D8320,'ALL SITES DOWN'!D:D,1,0)</f>
        <v>#N/A</v>
      </c>
    </row>
    <row r="8321" spans="19:19" x14ac:dyDescent="0.3">
      <c r="S8321" s="60" t="e">
        <f>VLOOKUP(D8321,'ALL SITES DOWN'!D:D,1,0)</f>
        <v>#N/A</v>
      </c>
    </row>
    <row r="8322" spans="19:19" x14ac:dyDescent="0.3">
      <c r="S8322" s="60" t="e">
        <f>VLOOKUP(D8322,'ALL SITES DOWN'!D:D,1,0)</f>
        <v>#N/A</v>
      </c>
    </row>
    <row r="8323" spans="19:19" x14ac:dyDescent="0.3">
      <c r="S8323" s="60" t="e">
        <f>VLOOKUP(D8323,'ALL SITES DOWN'!D:D,1,0)</f>
        <v>#N/A</v>
      </c>
    </row>
    <row r="8324" spans="19:19" x14ac:dyDescent="0.3">
      <c r="S8324" s="60" t="e">
        <f>VLOOKUP(D8324,'ALL SITES DOWN'!D:D,1,0)</f>
        <v>#N/A</v>
      </c>
    </row>
    <row r="8325" spans="19:19" x14ac:dyDescent="0.3">
      <c r="S8325" s="60" t="e">
        <f>VLOOKUP(D8325,'ALL SITES DOWN'!D:D,1,0)</f>
        <v>#N/A</v>
      </c>
    </row>
    <row r="8326" spans="19:19" x14ac:dyDescent="0.3">
      <c r="S8326" s="60" t="e">
        <f>VLOOKUP(D8326,'ALL SITES DOWN'!D:D,1,0)</f>
        <v>#N/A</v>
      </c>
    </row>
    <row r="8327" spans="19:19" x14ac:dyDescent="0.3">
      <c r="S8327" s="60" t="e">
        <f>VLOOKUP(D8327,'ALL SITES DOWN'!D:D,1,0)</f>
        <v>#N/A</v>
      </c>
    </row>
    <row r="8328" spans="19:19" x14ac:dyDescent="0.3">
      <c r="S8328" s="60" t="e">
        <f>VLOOKUP(D8328,'ALL SITES DOWN'!D:D,1,0)</f>
        <v>#N/A</v>
      </c>
    </row>
    <row r="8329" spans="19:19" x14ac:dyDescent="0.3">
      <c r="S8329" s="60" t="e">
        <f>VLOOKUP(D8329,'ALL SITES DOWN'!D:D,1,0)</f>
        <v>#N/A</v>
      </c>
    </row>
    <row r="8330" spans="19:19" x14ac:dyDescent="0.3">
      <c r="S8330" s="60" t="e">
        <f>VLOOKUP(D8330,'ALL SITES DOWN'!D:D,1,0)</f>
        <v>#N/A</v>
      </c>
    </row>
    <row r="8331" spans="19:19" x14ac:dyDescent="0.3">
      <c r="S8331" s="60" t="e">
        <f>VLOOKUP(D8331,'ALL SITES DOWN'!D:D,1,0)</f>
        <v>#N/A</v>
      </c>
    </row>
    <row r="8332" spans="19:19" x14ac:dyDescent="0.3">
      <c r="S8332" s="60" t="e">
        <f>VLOOKUP(D8332,'ALL SITES DOWN'!D:D,1,0)</f>
        <v>#N/A</v>
      </c>
    </row>
    <row r="8333" spans="19:19" x14ac:dyDescent="0.3">
      <c r="S8333" s="60" t="e">
        <f>VLOOKUP(D8333,'ALL SITES DOWN'!D:D,1,0)</f>
        <v>#N/A</v>
      </c>
    </row>
    <row r="8334" spans="19:19" x14ac:dyDescent="0.3">
      <c r="S8334" s="60" t="e">
        <f>VLOOKUP(D8334,'ALL SITES DOWN'!D:D,1,0)</f>
        <v>#N/A</v>
      </c>
    </row>
    <row r="8335" spans="19:19" x14ac:dyDescent="0.3">
      <c r="S8335" s="60" t="e">
        <f>VLOOKUP(D8335,'ALL SITES DOWN'!D:D,1,0)</f>
        <v>#N/A</v>
      </c>
    </row>
    <row r="8336" spans="19:19" x14ac:dyDescent="0.3">
      <c r="S8336" s="60" t="e">
        <f>VLOOKUP(D8336,'ALL SITES DOWN'!D:D,1,0)</f>
        <v>#N/A</v>
      </c>
    </row>
    <row r="8337" spans="19:19" x14ac:dyDescent="0.3">
      <c r="S8337" s="60" t="e">
        <f>VLOOKUP(D8337,'ALL SITES DOWN'!D:D,1,0)</f>
        <v>#N/A</v>
      </c>
    </row>
    <row r="8338" spans="19:19" x14ac:dyDescent="0.3">
      <c r="S8338" s="60" t="e">
        <f>VLOOKUP(D8338,'ALL SITES DOWN'!D:D,1,0)</f>
        <v>#N/A</v>
      </c>
    </row>
    <row r="8339" spans="19:19" x14ac:dyDescent="0.3">
      <c r="S8339" s="60" t="e">
        <f>VLOOKUP(D8339,'ALL SITES DOWN'!D:D,1,0)</f>
        <v>#N/A</v>
      </c>
    </row>
    <row r="8340" spans="19:19" x14ac:dyDescent="0.3">
      <c r="S8340" s="60" t="e">
        <f>VLOOKUP(D8340,'ALL SITES DOWN'!D:D,1,0)</f>
        <v>#N/A</v>
      </c>
    </row>
    <row r="8341" spans="19:19" x14ac:dyDescent="0.3">
      <c r="S8341" s="60" t="e">
        <f>VLOOKUP(D8341,'ALL SITES DOWN'!D:D,1,0)</f>
        <v>#N/A</v>
      </c>
    </row>
    <row r="8342" spans="19:19" x14ac:dyDescent="0.3">
      <c r="S8342" s="60" t="e">
        <f>VLOOKUP(D8342,'ALL SITES DOWN'!D:D,1,0)</f>
        <v>#N/A</v>
      </c>
    </row>
    <row r="8343" spans="19:19" x14ac:dyDescent="0.3">
      <c r="S8343" s="60" t="e">
        <f>VLOOKUP(D8343,'ALL SITES DOWN'!D:D,1,0)</f>
        <v>#N/A</v>
      </c>
    </row>
    <row r="8344" spans="19:19" x14ac:dyDescent="0.3">
      <c r="S8344" s="60" t="e">
        <f>VLOOKUP(D8344,'ALL SITES DOWN'!D:D,1,0)</f>
        <v>#N/A</v>
      </c>
    </row>
    <row r="8345" spans="19:19" x14ac:dyDescent="0.3">
      <c r="S8345" s="60" t="e">
        <f>VLOOKUP(D8345,'ALL SITES DOWN'!D:D,1,0)</f>
        <v>#N/A</v>
      </c>
    </row>
    <row r="8346" spans="19:19" x14ac:dyDescent="0.3">
      <c r="S8346" s="60" t="e">
        <f>VLOOKUP(D8346,'ALL SITES DOWN'!D:D,1,0)</f>
        <v>#N/A</v>
      </c>
    </row>
    <row r="8347" spans="19:19" x14ac:dyDescent="0.3">
      <c r="S8347" s="60" t="e">
        <f>VLOOKUP(D8347,'ALL SITES DOWN'!D:D,1,0)</f>
        <v>#N/A</v>
      </c>
    </row>
    <row r="8348" spans="19:19" x14ac:dyDescent="0.3">
      <c r="S8348" s="60" t="e">
        <f>VLOOKUP(D8348,'ALL SITES DOWN'!D:D,1,0)</f>
        <v>#N/A</v>
      </c>
    </row>
    <row r="8349" spans="19:19" x14ac:dyDescent="0.3">
      <c r="S8349" s="60" t="e">
        <f>VLOOKUP(D8349,'ALL SITES DOWN'!D:D,1,0)</f>
        <v>#N/A</v>
      </c>
    </row>
    <row r="8350" spans="19:19" x14ac:dyDescent="0.3">
      <c r="S8350" s="60" t="e">
        <f>VLOOKUP(D8350,'ALL SITES DOWN'!D:D,1,0)</f>
        <v>#N/A</v>
      </c>
    </row>
    <row r="8351" spans="19:19" x14ac:dyDescent="0.3">
      <c r="S8351" s="60" t="e">
        <f>VLOOKUP(D8351,'ALL SITES DOWN'!D:D,1,0)</f>
        <v>#N/A</v>
      </c>
    </row>
    <row r="8352" spans="19:19" x14ac:dyDescent="0.3">
      <c r="S8352" s="60" t="e">
        <f>VLOOKUP(D8352,'ALL SITES DOWN'!D:D,1,0)</f>
        <v>#N/A</v>
      </c>
    </row>
    <row r="8353" spans="19:19" x14ac:dyDescent="0.3">
      <c r="S8353" s="60" t="e">
        <f>VLOOKUP(D8353,'ALL SITES DOWN'!D:D,1,0)</f>
        <v>#N/A</v>
      </c>
    </row>
    <row r="8354" spans="19:19" x14ac:dyDescent="0.3">
      <c r="S8354" s="60" t="e">
        <f>VLOOKUP(D8354,'ALL SITES DOWN'!D:D,1,0)</f>
        <v>#N/A</v>
      </c>
    </row>
    <row r="8355" spans="19:19" x14ac:dyDescent="0.3">
      <c r="S8355" s="60" t="e">
        <f>VLOOKUP(D8355,'ALL SITES DOWN'!D:D,1,0)</f>
        <v>#N/A</v>
      </c>
    </row>
    <row r="8356" spans="19:19" x14ac:dyDescent="0.3">
      <c r="S8356" s="60" t="e">
        <f>VLOOKUP(D8356,'ALL SITES DOWN'!D:D,1,0)</f>
        <v>#N/A</v>
      </c>
    </row>
    <row r="8357" spans="19:19" x14ac:dyDescent="0.3">
      <c r="S8357" s="60" t="e">
        <f>VLOOKUP(D8357,'ALL SITES DOWN'!D:D,1,0)</f>
        <v>#N/A</v>
      </c>
    </row>
    <row r="8358" spans="19:19" x14ac:dyDescent="0.3">
      <c r="S8358" s="60" t="e">
        <f>VLOOKUP(D8358,'ALL SITES DOWN'!D:D,1,0)</f>
        <v>#N/A</v>
      </c>
    </row>
    <row r="8359" spans="19:19" x14ac:dyDescent="0.3">
      <c r="S8359" s="60" t="e">
        <f>VLOOKUP(D8359,'ALL SITES DOWN'!D:D,1,0)</f>
        <v>#N/A</v>
      </c>
    </row>
    <row r="8360" spans="19:19" x14ac:dyDescent="0.3">
      <c r="S8360" s="60" t="e">
        <f>VLOOKUP(D8360,'ALL SITES DOWN'!D:D,1,0)</f>
        <v>#N/A</v>
      </c>
    </row>
    <row r="8361" spans="19:19" x14ac:dyDescent="0.3">
      <c r="S8361" s="60" t="e">
        <f>VLOOKUP(D8361,'ALL SITES DOWN'!D:D,1,0)</f>
        <v>#N/A</v>
      </c>
    </row>
    <row r="8362" spans="19:19" x14ac:dyDescent="0.3">
      <c r="S8362" s="60" t="e">
        <f>VLOOKUP(D8362,'ALL SITES DOWN'!D:D,1,0)</f>
        <v>#N/A</v>
      </c>
    </row>
    <row r="8363" spans="19:19" x14ac:dyDescent="0.3">
      <c r="S8363" s="60" t="e">
        <f>VLOOKUP(D8363,'ALL SITES DOWN'!D:D,1,0)</f>
        <v>#N/A</v>
      </c>
    </row>
    <row r="8364" spans="19:19" x14ac:dyDescent="0.3">
      <c r="S8364" s="60" t="e">
        <f>VLOOKUP(D8364,'ALL SITES DOWN'!D:D,1,0)</f>
        <v>#N/A</v>
      </c>
    </row>
    <row r="8365" spans="19:19" x14ac:dyDescent="0.3">
      <c r="S8365" s="60" t="e">
        <f>VLOOKUP(D8365,'ALL SITES DOWN'!D:D,1,0)</f>
        <v>#N/A</v>
      </c>
    </row>
    <row r="8366" spans="19:19" x14ac:dyDescent="0.3">
      <c r="S8366" s="60" t="e">
        <f>VLOOKUP(D8366,'ALL SITES DOWN'!D:D,1,0)</f>
        <v>#N/A</v>
      </c>
    </row>
    <row r="8367" spans="19:19" x14ac:dyDescent="0.3">
      <c r="S8367" s="60" t="e">
        <f>VLOOKUP(D8367,'ALL SITES DOWN'!D:D,1,0)</f>
        <v>#N/A</v>
      </c>
    </row>
    <row r="8368" spans="19:19" x14ac:dyDescent="0.3">
      <c r="S8368" s="60" t="e">
        <f>VLOOKUP(D8368,'ALL SITES DOWN'!D:D,1,0)</f>
        <v>#N/A</v>
      </c>
    </row>
    <row r="8369" spans="19:19" x14ac:dyDescent="0.3">
      <c r="S8369" s="60" t="e">
        <f>VLOOKUP(D8369,'ALL SITES DOWN'!D:D,1,0)</f>
        <v>#N/A</v>
      </c>
    </row>
    <row r="8370" spans="19:19" x14ac:dyDescent="0.3">
      <c r="S8370" s="60" t="e">
        <f>VLOOKUP(D8370,'ALL SITES DOWN'!D:D,1,0)</f>
        <v>#N/A</v>
      </c>
    </row>
    <row r="8371" spans="19:19" x14ac:dyDescent="0.3">
      <c r="S8371" s="60" t="e">
        <f>VLOOKUP(D8371,'ALL SITES DOWN'!D:D,1,0)</f>
        <v>#N/A</v>
      </c>
    </row>
    <row r="8372" spans="19:19" x14ac:dyDescent="0.3">
      <c r="S8372" s="60" t="e">
        <f>VLOOKUP(D8372,'ALL SITES DOWN'!D:D,1,0)</f>
        <v>#N/A</v>
      </c>
    </row>
    <row r="8373" spans="19:19" x14ac:dyDescent="0.3">
      <c r="S8373" s="60" t="e">
        <f>VLOOKUP(D8373,'ALL SITES DOWN'!D:D,1,0)</f>
        <v>#N/A</v>
      </c>
    </row>
    <row r="8374" spans="19:19" x14ac:dyDescent="0.3">
      <c r="S8374" s="60" t="e">
        <f>VLOOKUP(D8374,'ALL SITES DOWN'!D:D,1,0)</f>
        <v>#N/A</v>
      </c>
    </row>
    <row r="8375" spans="19:19" x14ac:dyDescent="0.3">
      <c r="S8375" s="60" t="e">
        <f>VLOOKUP(D8375,'ALL SITES DOWN'!D:D,1,0)</f>
        <v>#N/A</v>
      </c>
    </row>
    <row r="8376" spans="19:19" x14ac:dyDescent="0.3">
      <c r="S8376" s="60" t="e">
        <f>VLOOKUP(D8376,'ALL SITES DOWN'!D:D,1,0)</f>
        <v>#N/A</v>
      </c>
    </row>
    <row r="8377" spans="19:19" x14ac:dyDescent="0.3">
      <c r="S8377" s="60" t="e">
        <f>VLOOKUP(D8377,'ALL SITES DOWN'!D:D,1,0)</f>
        <v>#N/A</v>
      </c>
    </row>
    <row r="8378" spans="19:19" x14ac:dyDescent="0.3">
      <c r="S8378" s="60" t="e">
        <f>VLOOKUP(D8378,'ALL SITES DOWN'!D:D,1,0)</f>
        <v>#N/A</v>
      </c>
    </row>
    <row r="8379" spans="19:19" x14ac:dyDescent="0.3">
      <c r="S8379" s="60" t="e">
        <f>VLOOKUP(D8379,'ALL SITES DOWN'!D:D,1,0)</f>
        <v>#N/A</v>
      </c>
    </row>
    <row r="8380" spans="19:19" x14ac:dyDescent="0.3">
      <c r="S8380" s="60" t="e">
        <f>VLOOKUP(D8380,'ALL SITES DOWN'!D:D,1,0)</f>
        <v>#N/A</v>
      </c>
    </row>
    <row r="8381" spans="19:19" x14ac:dyDescent="0.3">
      <c r="S8381" s="60" t="e">
        <f>VLOOKUP(D8381,'ALL SITES DOWN'!D:D,1,0)</f>
        <v>#N/A</v>
      </c>
    </row>
    <row r="8382" spans="19:19" x14ac:dyDescent="0.3">
      <c r="S8382" s="60" t="e">
        <f>VLOOKUP(D8382,'ALL SITES DOWN'!D:D,1,0)</f>
        <v>#N/A</v>
      </c>
    </row>
    <row r="8383" spans="19:19" x14ac:dyDescent="0.3">
      <c r="S8383" s="60" t="e">
        <f>VLOOKUP(D8383,'ALL SITES DOWN'!D:D,1,0)</f>
        <v>#N/A</v>
      </c>
    </row>
    <row r="8384" spans="19:19" x14ac:dyDescent="0.3">
      <c r="S8384" s="60" t="e">
        <f>VLOOKUP(D8384,'ALL SITES DOWN'!D:D,1,0)</f>
        <v>#N/A</v>
      </c>
    </row>
    <row r="8385" spans="19:19" x14ac:dyDescent="0.3">
      <c r="S8385" s="60" t="e">
        <f>VLOOKUP(D8385,'ALL SITES DOWN'!D:D,1,0)</f>
        <v>#N/A</v>
      </c>
    </row>
    <row r="8386" spans="19:19" x14ac:dyDescent="0.3">
      <c r="S8386" s="60" t="e">
        <f>VLOOKUP(D8386,'ALL SITES DOWN'!D:D,1,0)</f>
        <v>#N/A</v>
      </c>
    </row>
    <row r="8387" spans="19:19" x14ac:dyDescent="0.3">
      <c r="S8387" s="60" t="e">
        <f>VLOOKUP(D8387,'ALL SITES DOWN'!D:D,1,0)</f>
        <v>#N/A</v>
      </c>
    </row>
    <row r="8388" spans="19:19" x14ac:dyDescent="0.3">
      <c r="S8388" s="60" t="e">
        <f>VLOOKUP(D8388,'ALL SITES DOWN'!D:D,1,0)</f>
        <v>#N/A</v>
      </c>
    </row>
    <row r="8389" spans="19:19" x14ac:dyDescent="0.3">
      <c r="S8389" s="60" t="e">
        <f>VLOOKUP(D8389,'ALL SITES DOWN'!D:D,1,0)</f>
        <v>#N/A</v>
      </c>
    </row>
    <row r="8390" spans="19:19" x14ac:dyDescent="0.3">
      <c r="S8390" s="60" t="e">
        <f>VLOOKUP(D8390,'ALL SITES DOWN'!D:D,1,0)</f>
        <v>#N/A</v>
      </c>
    </row>
    <row r="8391" spans="19:19" x14ac:dyDescent="0.3">
      <c r="S8391" s="60" t="e">
        <f>VLOOKUP(D8391,'ALL SITES DOWN'!D:D,1,0)</f>
        <v>#N/A</v>
      </c>
    </row>
    <row r="8392" spans="19:19" x14ac:dyDescent="0.3">
      <c r="S8392" s="60" t="e">
        <f>VLOOKUP(D8392,'ALL SITES DOWN'!D:D,1,0)</f>
        <v>#N/A</v>
      </c>
    </row>
    <row r="8393" spans="19:19" x14ac:dyDescent="0.3">
      <c r="S8393" s="60" t="e">
        <f>VLOOKUP(D8393,'ALL SITES DOWN'!D:D,1,0)</f>
        <v>#N/A</v>
      </c>
    </row>
    <row r="8394" spans="19:19" x14ac:dyDescent="0.3">
      <c r="S8394" s="60" t="e">
        <f>VLOOKUP(D8394,'ALL SITES DOWN'!D:D,1,0)</f>
        <v>#N/A</v>
      </c>
    </row>
    <row r="8395" spans="19:19" x14ac:dyDescent="0.3">
      <c r="S8395" s="60" t="e">
        <f>VLOOKUP(D8395,'ALL SITES DOWN'!D:D,1,0)</f>
        <v>#N/A</v>
      </c>
    </row>
    <row r="8396" spans="19:19" x14ac:dyDescent="0.3">
      <c r="S8396" s="60" t="e">
        <f>VLOOKUP(D8396,'ALL SITES DOWN'!D:D,1,0)</f>
        <v>#N/A</v>
      </c>
    </row>
    <row r="8397" spans="19:19" x14ac:dyDescent="0.3">
      <c r="S8397" s="60" t="e">
        <f>VLOOKUP(D8397,'ALL SITES DOWN'!D:D,1,0)</f>
        <v>#N/A</v>
      </c>
    </row>
    <row r="8398" spans="19:19" x14ac:dyDescent="0.3">
      <c r="S8398" s="60" t="e">
        <f>VLOOKUP(D8398,'ALL SITES DOWN'!D:D,1,0)</f>
        <v>#N/A</v>
      </c>
    </row>
    <row r="8399" spans="19:19" x14ac:dyDescent="0.3">
      <c r="S8399" s="60" t="e">
        <f>VLOOKUP(D8399,'ALL SITES DOWN'!D:D,1,0)</f>
        <v>#N/A</v>
      </c>
    </row>
    <row r="8400" spans="19:19" x14ac:dyDescent="0.3">
      <c r="S8400" s="60" t="e">
        <f>VLOOKUP(D8400,'ALL SITES DOWN'!D:D,1,0)</f>
        <v>#N/A</v>
      </c>
    </row>
    <row r="8401" spans="19:19" x14ac:dyDescent="0.3">
      <c r="S8401" s="60" t="e">
        <f>VLOOKUP(D8401,'ALL SITES DOWN'!D:D,1,0)</f>
        <v>#N/A</v>
      </c>
    </row>
    <row r="8402" spans="19:19" x14ac:dyDescent="0.3">
      <c r="S8402" s="60" t="e">
        <f>VLOOKUP(D8402,'ALL SITES DOWN'!D:D,1,0)</f>
        <v>#N/A</v>
      </c>
    </row>
    <row r="8403" spans="19:19" x14ac:dyDescent="0.3">
      <c r="S8403" s="60" t="e">
        <f>VLOOKUP(D8403,'ALL SITES DOWN'!D:D,1,0)</f>
        <v>#N/A</v>
      </c>
    </row>
    <row r="8404" spans="19:19" x14ac:dyDescent="0.3">
      <c r="S8404" s="60" t="e">
        <f>VLOOKUP(D8404,'ALL SITES DOWN'!D:D,1,0)</f>
        <v>#N/A</v>
      </c>
    </row>
    <row r="8405" spans="19:19" x14ac:dyDescent="0.3">
      <c r="S8405" s="60" t="e">
        <f>VLOOKUP(D8405,'ALL SITES DOWN'!D:D,1,0)</f>
        <v>#N/A</v>
      </c>
    </row>
    <row r="8406" spans="19:19" x14ac:dyDescent="0.3">
      <c r="S8406" s="60" t="e">
        <f>VLOOKUP(D8406,'ALL SITES DOWN'!D:D,1,0)</f>
        <v>#N/A</v>
      </c>
    </row>
    <row r="8407" spans="19:19" x14ac:dyDescent="0.3">
      <c r="S8407" s="60" t="e">
        <f>VLOOKUP(D8407,'ALL SITES DOWN'!D:D,1,0)</f>
        <v>#N/A</v>
      </c>
    </row>
    <row r="8408" spans="19:19" x14ac:dyDescent="0.3">
      <c r="S8408" s="60" t="e">
        <f>VLOOKUP(D8408,'ALL SITES DOWN'!D:D,1,0)</f>
        <v>#N/A</v>
      </c>
    </row>
    <row r="8409" spans="19:19" x14ac:dyDescent="0.3">
      <c r="S8409" s="60" t="e">
        <f>VLOOKUP(D8409,'ALL SITES DOWN'!D:D,1,0)</f>
        <v>#N/A</v>
      </c>
    </row>
    <row r="8410" spans="19:19" x14ac:dyDescent="0.3">
      <c r="S8410" s="60" t="e">
        <f>VLOOKUP(D8410,'ALL SITES DOWN'!D:D,1,0)</f>
        <v>#N/A</v>
      </c>
    </row>
    <row r="8411" spans="19:19" x14ac:dyDescent="0.3">
      <c r="S8411" s="60" t="e">
        <f>VLOOKUP(D8411,'ALL SITES DOWN'!D:D,1,0)</f>
        <v>#N/A</v>
      </c>
    </row>
    <row r="8412" spans="19:19" x14ac:dyDescent="0.3">
      <c r="S8412" s="60" t="e">
        <f>VLOOKUP(D8412,'ALL SITES DOWN'!D:D,1,0)</f>
        <v>#N/A</v>
      </c>
    </row>
    <row r="8413" spans="19:19" x14ac:dyDescent="0.3">
      <c r="S8413" s="60" t="e">
        <f>VLOOKUP(D8413,'ALL SITES DOWN'!D:D,1,0)</f>
        <v>#N/A</v>
      </c>
    </row>
    <row r="8414" spans="19:19" x14ac:dyDescent="0.3">
      <c r="S8414" s="60" t="e">
        <f>VLOOKUP(D8414,'ALL SITES DOWN'!D:D,1,0)</f>
        <v>#N/A</v>
      </c>
    </row>
    <row r="8415" spans="19:19" x14ac:dyDescent="0.3">
      <c r="S8415" s="60" t="e">
        <f>VLOOKUP(D8415,'ALL SITES DOWN'!D:D,1,0)</f>
        <v>#N/A</v>
      </c>
    </row>
    <row r="8416" spans="19:19" x14ac:dyDescent="0.3">
      <c r="S8416" s="60" t="e">
        <f>VLOOKUP(D8416,'ALL SITES DOWN'!D:D,1,0)</f>
        <v>#N/A</v>
      </c>
    </row>
    <row r="8417" spans="19:19" x14ac:dyDescent="0.3">
      <c r="S8417" s="60" t="e">
        <f>VLOOKUP(D8417,'ALL SITES DOWN'!D:D,1,0)</f>
        <v>#N/A</v>
      </c>
    </row>
    <row r="8418" spans="19:19" x14ac:dyDescent="0.3">
      <c r="S8418" s="60" t="e">
        <f>VLOOKUP(D8418,'ALL SITES DOWN'!D:D,1,0)</f>
        <v>#N/A</v>
      </c>
    </row>
    <row r="8419" spans="19:19" x14ac:dyDescent="0.3">
      <c r="S8419" s="60" t="e">
        <f>VLOOKUP(D8419,'ALL SITES DOWN'!D:D,1,0)</f>
        <v>#N/A</v>
      </c>
    </row>
    <row r="8420" spans="19:19" x14ac:dyDescent="0.3">
      <c r="S8420" s="60" t="e">
        <f>VLOOKUP(D8420,'ALL SITES DOWN'!D:D,1,0)</f>
        <v>#N/A</v>
      </c>
    </row>
    <row r="8421" spans="19:19" x14ac:dyDescent="0.3">
      <c r="S8421" s="60" t="e">
        <f>VLOOKUP(D8421,'ALL SITES DOWN'!D:D,1,0)</f>
        <v>#N/A</v>
      </c>
    </row>
    <row r="8422" spans="19:19" x14ac:dyDescent="0.3">
      <c r="S8422" s="60" t="e">
        <f>VLOOKUP(D8422,'ALL SITES DOWN'!D:D,1,0)</f>
        <v>#N/A</v>
      </c>
    </row>
    <row r="8423" spans="19:19" x14ac:dyDescent="0.3">
      <c r="S8423" s="60" t="e">
        <f>VLOOKUP(D8423,'ALL SITES DOWN'!D:D,1,0)</f>
        <v>#N/A</v>
      </c>
    </row>
    <row r="8424" spans="19:19" x14ac:dyDescent="0.3">
      <c r="S8424" s="60" t="e">
        <f>VLOOKUP(D8424,'ALL SITES DOWN'!D:D,1,0)</f>
        <v>#N/A</v>
      </c>
    </row>
    <row r="8425" spans="19:19" x14ac:dyDescent="0.3">
      <c r="S8425" s="60" t="e">
        <f>VLOOKUP(D8425,'ALL SITES DOWN'!D:D,1,0)</f>
        <v>#N/A</v>
      </c>
    </row>
    <row r="8426" spans="19:19" x14ac:dyDescent="0.3">
      <c r="S8426" s="60" t="e">
        <f>VLOOKUP(D8426,'ALL SITES DOWN'!D:D,1,0)</f>
        <v>#N/A</v>
      </c>
    </row>
    <row r="8427" spans="19:19" x14ac:dyDescent="0.3">
      <c r="S8427" s="60" t="e">
        <f>VLOOKUP(D8427,'ALL SITES DOWN'!D:D,1,0)</f>
        <v>#N/A</v>
      </c>
    </row>
    <row r="8428" spans="19:19" x14ac:dyDescent="0.3">
      <c r="S8428" s="60" t="e">
        <f>VLOOKUP(D8428,'ALL SITES DOWN'!D:D,1,0)</f>
        <v>#N/A</v>
      </c>
    </row>
    <row r="8429" spans="19:19" x14ac:dyDescent="0.3">
      <c r="S8429" s="60" t="e">
        <f>VLOOKUP(D8429,'ALL SITES DOWN'!D:D,1,0)</f>
        <v>#N/A</v>
      </c>
    </row>
    <row r="8430" spans="19:19" x14ac:dyDescent="0.3">
      <c r="S8430" s="60" t="e">
        <f>VLOOKUP(D8430,'ALL SITES DOWN'!D:D,1,0)</f>
        <v>#N/A</v>
      </c>
    </row>
    <row r="8431" spans="19:19" x14ac:dyDescent="0.3">
      <c r="S8431" s="60" t="e">
        <f>VLOOKUP(D8431,'ALL SITES DOWN'!D:D,1,0)</f>
        <v>#N/A</v>
      </c>
    </row>
    <row r="8432" spans="19:19" x14ac:dyDescent="0.3">
      <c r="S8432" s="60" t="e">
        <f>VLOOKUP(D8432,'ALL SITES DOWN'!D:D,1,0)</f>
        <v>#N/A</v>
      </c>
    </row>
    <row r="8433" spans="19:19" x14ac:dyDescent="0.3">
      <c r="S8433" s="60" t="e">
        <f>VLOOKUP(D8433,'ALL SITES DOWN'!D:D,1,0)</f>
        <v>#N/A</v>
      </c>
    </row>
    <row r="8434" spans="19:19" x14ac:dyDescent="0.3">
      <c r="S8434" s="60" t="e">
        <f>VLOOKUP(D8434,'ALL SITES DOWN'!D:D,1,0)</f>
        <v>#N/A</v>
      </c>
    </row>
    <row r="8435" spans="19:19" x14ac:dyDescent="0.3">
      <c r="S8435" s="60" t="e">
        <f>VLOOKUP(D8435,'ALL SITES DOWN'!D:D,1,0)</f>
        <v>#N/A</v>
      </c>
    </row>
    <row r="8436" spans="19:19" x14ac:dyDescent="0.3">
      <c r="S8436" s="60" t="e">
        <f>VLOOKUP(D8436,'ALL SITES DOWN'!D:D,1,0)</f>
        <v>#N/A</v>
      </c>
    </row>
    <row r="8437" spans="19:19" x14ac:dyDescent="0.3">
      <c r="S8437" s="60" t="e">
        <f>VLOOKUP(D8437,'ALL SITES DOWN'!D:D,1,0)</f>
        <v>#N/A</v>
      </c>
    </row>
    <row r="8438" spans="19:19" x14ac:dyDescent="0.3">
      <c r="S8438" s="60" t="e">
        <f>VLOOKUP(D8438,'ALL SITES DOWN'!D:D,1,0)</f>
        <v>#N/A</v>
      </c>
    </row>
    <row r="8439" spans="19:19" x14ac:dyDescent="0.3">
      <c r="S8439" s="60" t="e">
        <f>VLOOKUP(D8439,'ALL SITES DOWN'!D:D,1,0)</f>
        <v>#N/A</v>
      </c>
    </row>
    <row r="8440" spans="19:19" x14ac:dyDescent="0.3">
      <c r="S8440" s="60" t="e">
        <f>VLOOKUP(D8440,'ALL SITES DOWN'!D:D,1,0)</f>
        <v>#N/A</v>
      </c>
    </row>
    <row r="8441" spans="19:19" x14ac:dyDescent="0.3">
      <c r="S8441" s="60" t="e">
        <f>VLOOKUP(D8441,'ALL SITES DOWN'!D:D,1,0)</f>
        <v>#N/A</v>
      </c>
    </row>
    <row r="8442" spans="19:19" x14ac:dyDescent="0.3">
      <c r="S8442" s="60" t="e">
        <f>VLOOKUP(D8442,'ALL SITES DOWN'!D:D,1,0)</f>
        <v>#N/A</v>
      </c>
    </row>
    <row r="8443" spans="19:19" x14ac:dyDescent="0.3">
      <c r="S8443" s="60" t="e">
        <f>VLOOKUP(D8443,'ALL SITES DOWN'!D:D,1,0)</f>
        <v>#N/A</v>
      </c>
    </row>
    <row r="8444" spans="19:19" x14ac:dyDescent="0.3">
      <c r="S8444" s="60" t="e">
        <f>VLOOKUP(D8444,'ALL SITES DOWN'!D:D,1,0)</f>
        <v>#N/A</v>
      </c>
    </row>
    <row r="8445" spans="19:19" x14ac:dyDescent="0.3">
      <c r="S8445" s="60" t="e">
        <f>VLOOKUP(D8445,'ALL SITES DOWN'!D:D,1,0)</f>
        <v>#N/A</v>
      </c>
    </row>
    <row r="8446" spans="19:19" x14ac:dyDescent="0.3">
      <c r="S8446" s="60" t="e">
        <f>VLOOKUP(D8446,'ALL SITES DOWN'!D:D,1,0)</f>
        <v>#N/A</v>
      </c>
    </row>
    <row r="8447" spans="19:19" x14ac:dyDescent="0.3">
      <c r="S8447" s="60" t="e">
        <f>VLOOKUP(D8447,'ALL SITES DOWN'!D:D,1,0)</f>
        <v>#N/A</v>
      </c>
    </row>
    <row r="8448" spans="19:19" x14ac:dyDescent="0.3">
      <c r="S8448" s="60" t="e">
        <f>VLOOKUP(D8448,'ALL SITES DOWN'!D:D,1,0)</f>
        <v>#N/A</v>
      </c>
    </row>
    <row r="8449" spans="19:19" x14ac:dyDescent="0.3">
      <c r="S8449" s="60" t="e">
        <f>VLOOKUP(D8449,'ALL SITES DOWN'!D:D,1,0)</f>
        <v>#N/A</v>
      </c>
    </row>
    <row r="8450" spans="19:19" x14ac:dyDescent="0.3">
      <c r="S8450" s="60" t="e">
        <f>VLOOKUP(D8450,'ALL SITES DOWN'!D:D,1,0)</f>
        <v>#N/A</v>
      </c>
    </row>
    <row r="8451" spans="19:19" x14ac:dyDescent="0.3">
      <c r="S8451" s="60" t="e">
        <f>VLOOKUP(D8451,'ALL SITES DOWN'!D:D,1,0)</f>
        <v>#N/A</v>
      </c>
    </row>
    <row r="8452" spans="19:19" x14ac:dyDescent="0.3">
      <c r="S8452" s="60" t="e">
        <f>VLOOKUP(D8452,'ALL SITES DOWN'!D:D,1,0)</f>
        <v>#N/A</v>
      </c>
    </row>
    <row r="8453" spans="19:19" x14ac:dyDescent="0.3">
      <c r="S8453" s="60" t="e">
        <f>VLOOKUP(D8453,'ALL SITES DOWN'!D:D,1,0)</f>
        <v>#N/A</v>
      </c>
    </row>
    <row r="8454" spans="19:19" x14ac:dyDescent="0.3">
      <c r="S8454" s="60" t="e">
        <f>VLOOKUP(D8454,'ALL SITES DOWN'!D:D,1,0)</f>
        <v>#N/A</v>
      </c>
    </row>
    <row r="8455" spans="19:19" x14ac:dyDescent="0.3">
      <c r="S8455" s="60" t="e">
        <f>VLOOKUP(D8455,'ALL SITES DOWN'!D:D,1,0)</f>
        <v>#N/A</v>
      </c>
    </row>
    <row r="8456" spans="19:19" x14ac:dyDescent="0.3">
      <c r="S8456" s="60" t="e">
        <f>VLOOKUP(D8456,'ALL SITES DOWN'!D:D,1,0)</f>
        <v>#N/A</v>
      </c>
    </row>
    <row r="8457" spans="19:19" x14ac:dyDescent="0.3">
      <c r="S8457" s="60" t="e">
        <f>VLOOKUP(D8457,'ALL SITES DOWN'!D:D,1,0)</f>
        <v>#N/A</v>
      </c>
    </row>
    <row r="8458" spans="19:19" x14ac:dyDescent="0.3">
      <c r="S8458" s="60" t="e">
        <f>VLOOKUP(D8458,'ALL SITES DOWN'!D:D,1,0)</f>
        <v>#N/A</v>
      </c>
    </row>
    <row r="8459" spans="19:19" x14ac:dyDescent="0.3">
      <c r="S8459" s="60" t="e">
        <f>VLOOKUP(D8459,'ALL SITES DOWN'!D:D,1,0)</f>
        <v>#N/A</v>
      </c>
    </row>
    <row r="8460" spans="19:19" x14ac:dyDescent="0.3">
      <c r="S8460" s="60" t="e">
        <f>VLOOKUP(D8460,'ALL SITES DOWN'!D:D,1,0)</f>
        <v>#N/A</v>
      </c>
    </row>
    <row r="8461" spans="19:19" x14ac:dyDescent="0.3">
      <c r="S8461" s="60" t="e">
        <f>VLOOKUP(D8461,'ALL SITES DOWN'!D:D,1,0)</f>
        <v>#N/A</v>
      </c>
    </row>
    <row r="8462" spans="19:19" x14ac:dyDescent="0.3">
      <c r="S8462" s="60" t="e">
        <f>VLOOKUP(D8462,'ALL SITES DOWN'!D:D,1,0)</f>
        <v>#N/A</v>
      </c>
    </row>
    <row r="8463" spans="19:19" x14ac:dyDescent="0.3">
      <c r="S8463" s="60" t="e">
        <f>VLOOKUP(D8463,'ALL SITES DOWN'!D:D,1,0)</f>
        <v>#N/A</v>
      </c>
    </row>
    <row r="8464" spans="19:19" x14ac:dyDescent="0.3">
      <c r="S8464" s="60" t="e">
        <f>VLOOKUP(D8464,'ALL SITES DOWN'!D:D,1,0)</f>
        <v>#N/A</v>
      </c>
    </row>
    <row r="8465" spans="19:19" x14ac:dyDescent="0.3">
      <c r="S8465" s="60" t="e">
        <f>VLOOKUP(D8465,'ALL SITES DOWN'!D:D,1,0)</f>
        <v>#N/A</v>
      </c>
    </row>
    <row r="8466" spans="19:19" x14ac:dyDescent="0.3">
      <c r="S8466" s="60" t="e">
        <f>VLOOKUP(D8466,'ALL SITES DOWN'!D:D,1,0)</f>
        <v>#N/A</v>
      </c>
    </row>
    <row r="8467" spans="19:19" x14ac:dyDescent="0.3">
      <c r="S8467" s="60" t="e">
        <f>VLOOKUP(D8467,'ALL SITES DOWN'!D:D,1,0)</f>
        <v>#N/A</v>
      </c>
    </row>
    <row r="8468" spans="19:19" x14ac:dyDescent="0.3">
      <c r="S8468" s="60" t="e">
        <f>VLOOKUP(D8468,'ALL SITES DOWN'!D:D,1,0)</f>
        <v>#N/A</v>
      </c>
    </row>
    <row r="8469" spans="19:19" x14ac:dyDescent="0.3">
      <c r="S8469" s="60" t="e">
        <f>VLOOKUP(D8469,'ALL SITES DOWN'!D:D,1,0)</f>
        <v>#N/A</v>
      </c>
    </row>
    <row r="8470" spans="19:19" x14ac:dyDescent="0.3">
      <c r="S8470" s="60" t="e">
        <f>VLOOKUP(D8470,'ALL SITES DOWN'!D:D,1,0)</f>
        <v>#N/A</v>
      </c>
    </row>
    <row r="8471" spans="19:19" x14ac:dyDescent="0.3">
      <c r="S8471" s="60" t="e">
        <f>VLOOKUP(D8471,'ALL SITES DOWN'!D:D,1,0)</f>
        <v>#N/A</v>
      </c>
    </row>
    <row r="8472" spans="19:19" x14ac:dyDescent="0.3">
      <c r="S8472" s="60" t="e">
        <f>VLOOKUP(D8472,'ALL SITES DOWN'!D:D,1,0)</f>
        <v>#N/A</v>
      </c>
    </row>
    <row r="8473" spans="19:19" x14ac:dyDescent="0.3">
      <c r="S8473" s="60" t="e">
        <f>VLOOKUP(D8473,'ALL SITES DOWN'!D:D,1,0)</f>
        <v>#N/A</v>
      </c>
    </row>
    <row r="8474" spans="19:19" x14ac:dyDescent="0.3">
      <c r="S8474" s="60" t="e">
        <f>VLOOKUP(D8474,'ALL SITES DOWN'!D:D,1,0)</f>
        <v>#N/A</v>
      </c>
    </row>
    <row r="8475" spans="19:19" x14ac:dyDescent="0.3">
      <c r="S8475" s="60" t="e">
        <f>VLOOKUP(D8475,'ALL SITES DOWN'!D:D,1,0)</f>
        <v>#N/A</v>
      </c>
    </row>
    <row r="8476" spans="19:19" x14ac:dyDescent="0.3">
      <c r="S8476" s="60" t="e">
        <f>VLOOKUP(D8476,'ALL SITES DOWN'!D:D,1,0)</f>
        <v>#N/A</v>
      </c>
    </row>
    <row r="8477" spans="19:19" x14ac:dyDescent="0.3">
      <c r="S8477" s="60" t="e">
        <f>VLOOKUP(D8477,'ALL SITES DOWN'!D:D,1,0)</f>
        <v>#N/A</v>
      </c>
    </row>
    <row r="8478" spans="19:19" x14ac:dyDescent="0.3">
      <c r="S8478" s="60" t="e">
        <f>VLOOKUP(D8478,'ALL SITES DOWN'!D:D,1,0)</f>
        <v>#N/A</v>
      </c>
    </row>
    <row r="8479" spans="19:19" x14ac:dyDescent="0.3">
      <c r="S8479" s="60" t="e">
        <f>VLOOKUP(D8479,'ALL SITES DOWN'!D:D,1,0)</f>
        <v>#N/A</v>
      </c>
    </row>
    <row r="8480" spans="19:19" x14ac:dyDescent="0.3">
      <c r="S8480" s="60" t="e">
        <f>VLOOKUP(D8480,'ALL SITES DOWN'!D:D,1,0)</f>
        <v>#N/A</v>
      </c>
    </row>
    <row r="8481" spans="19:19" x14ac:dyDescent="0.3">
      <c r="S8481" s="60" t="e">
        <f>VLOOKUP(D8481,'ALL SITES DOWN'!D:D,1,0)</f>
        <v>#N/A</v>
      </c>
    </row>
    <row r="8482" spans="19:19" x14ac:dyDescent="0.3">
      <c r="S8482" s="60" t="e">
        <f>VLOOKUP(D8482,'ALL SITES DOWN'!D:D,1,0)</f>
        <v>#N/A</v>
      </c>
    </row>
    <row r="8483" spans="19:19" x14ac:dyDescent="0.3">
      <c r="S8483" s="60" t="e">
        <f>VLOOKUP(D8483,'ALL SITES DOWN'!D:D,1,0)</f>
        <v>#N/A</v>
      </c>
    </row>
    <row r="8484" spans="19:19" x14ac:dyDescent="0.3">
      <c r="S8484" s="60" t="e">
        <f>VLOOKUP(D8484,'ALL SITES DOWN'!D:D,1,0)</f>
        <v>#N/A</v>
      </c>
    </row>
    <row r="8485" spans="19:19" x14ac:dyDescent="0.3">
      <c r="S8485" s="60" t="e">
        <f>VLOOKUP(D8485,'ALL SITES DOWN'!D:D,1,0)</f>
        <v>#N/A</v>
      </c>
    </row>
    <row r="8486" spans="19:19" x14ac:dyDescent="0.3">
      <c r="S8486" s="60" t="e">
        <f>VLOOKUP(D8486,'ALL SITES DOWN'!D:D,1,0)</f>
        <v>#N/A</v>
      </c>
    </row>
    <row r="8487" spans="19:19" x14ac:dyDescent="0.3">
      <c r="S8487" s="60" t="e">
        <f>VLOOKUP(D8487,'ALL SITES DOWN'!D:D,1,0)</f>
        <v>#N/A</v>
      </c>
    </row>
    <row r="8488" spans="19:19" x14ac:dyDescent="0.3">
      <c r="S8488" s="60" t="e">
        <f>VLOOKUP(D8488,'ALL SITES DOWN'!D:D,1,0)</f>
        <v>#N/A</v>
      </c>
    </row>
    <row r="8489" spans="19:19" x14ac:dyDescent="0.3">
      <c r="S8489" s="60" t="e">
        <f>VLOOKUP(D8489,'ALL SITES DOWN'!D:D,1,0)</f>
        <v>#N/A</v>
      </c>
    </row>
    <row r="8490" spans="19:19" x14ac:dyDescent="0.3">
      <c r="S8490" s="60" t="e">
        <f>VLOOKUP(D8490,'ALL SITES DOWN'!D:D,1,0)</f>
        <v>#N/A</v>
      </c>
    </row>
    <row r="8491" spans="19:19" x14ac:dyDescent="0.3">
      <c r="S8491" s="60" t="e">
        <f>VLOOKUP(D8491,'ALL SITES DOWN'!D:D,1,0)</f>
        <v>#N/A</v>
      </c>
    </row>
    <row r="8492" spans="19:19" x14ac:dyDescent="0.3">
      <c r="S8492" s="60" t="e">
        <f>VLOOKUP(D8492,'ALL SITES DOWN'!D:D,1,0)</f>
        <v>#N/A</v>
      </c>
    </row>
    <row r="8493" spans="19:19" x14ac:dyDescent="0.3">
      <c r="S8493" s="60" t="e">
        <f>VLOOKUP(D8493,'ALL SITES DOWN'!D:D,1,0)</f>
        <v>#N/A</v>
      </c>
    </row>
    <row r="8494" spans="19:19" x14ac:dyDescent="0.3">
      <c r="S8494" s="60" t="e">
        <f>VLOOKUP(D8494,'ALL SITES DOWN'!D:D,1,0)</f>
        <v>#N/A</v>
      </c>
    </row>
    <row r="8495" spans="19:19" x14ac:dyDescent="0.3">
      <c r="S8495" s="60" t="e">
        <f>VLOOKUP(D8495,'ALL SITES DOWN'!D:D,1,0)</f>
        <v>#N/A</v>
      </c>
    </row>
    <row r="8496" spans="19:19" x14ac:dyDescent="0.3">
      <c r="S8496" s="60" t="e">
        <f>VLOOKUP(D8496,'ALL SITES DOWN'!D:D,1,0)</f>
        <v>#N/A</v>
      </c>
    </row>
    <row r="8497" spans="19:19" x14ac:dyDescent="0.3">
      <c r="S8497" s="60" t="e">
        <f>VLOOKUP(D8497,'ALL SITES DOWN'!D:D,1,0)</f>
        <v>#N/A</v>
      </c>
    </row>
    <row r="8498" spans="19:19" x14ac:dyDescent="0.3">
      <c r="S8498" s="60" t="e">
        <f>VLOOKUP(D8498,'ALL SITES DOWN'!D:D,1,0)</f>
        <v>#N/A</v>
      </c>
    </row>
    <row r="8499" spans="19:19" x14ac:dyDescent="0.3">
      <c r="S8499" s="60" t="e">
        <f>VLOOKUP(D8499,'ALL SITES DOWN'!D:D,1,0)</f>
        <v>#N/A</v>
      </c>
    </row>
    <row r="8500" spans="19:19" x14ac:dyDescent="0.3">
      <c r="S8500" s="60" t="e">
        <f>VLOOKUP(D8500,'ALL SITES DOWN'!D:D,1,0)</f>
        <v>#N/A</v>
      </c>
    </row>
    <row r="8501" spans="19:19" x14ac:dyDescent="0.3">
      <c r="S8501" s="60" t="e">
        <f>VLOOKUP(D8501,'ALL SITES DOWN'!D:D,1,0)</f>
        <v>#N/A</v>
      </c>
    </row>
    <row r="8502" spans="19:19" x14ac:dyDescent="0.3">
      <c r="S8502" s="60" t="e">
        <f>VLOOKUP(D8502,'ALL SITES DOWN'!D:D,1,0)</f>
        <v>#N/A</v>
      </c>
    </row>
    <row r="8503" spans="19:19" x14ac:dyDescent="0.3">
      <c r="S8503" s="60" t="e">
        <f>VLOOKUP(D8503,'ALL SITES DOWN'!D:D,1,0)</f>
        <v>#N/A</v>
      </c>
    </row>
    <row r="8504" spans="19:19" x14ac:dyDescent="0.3">
      <c r="S8504" s="60" t="e">
        <f>VLOOKUP(D8504,'ALL SITES DOWN'!D:D,1,0)</f>
        <v>#N/A</v>
      </c>
    </row>
    <row r="8505" spans="19:19" x14ac:dyDescent="0.3">
      <c r="S8505" s="60" t="e">
        <f>VLOOKUP(D8505,'ALL SITES DOWN'!D:D,1,0)</f>
        <v>#N/A</v>
      </c>
    </row>
    <row r="8506" spans="19:19" x14ac:dyDescent="0.3">
      <c r="S8506" s="60" t="e">
        <f>VLOOKUP(D8506,'ALL SITES DOWN'!D:D,1,0)</f>
        <v>#N/A</v>
      </c>
    </row>
    <row r="8507" spans="19:19" x14ac:dyDescent="0.3">
      <c r="S8507" s="60" t="e">
        <f>VLOOKUP(D8507,'ALL SITES DOWN'!D:D,1,0)</f>
        <v>#N/A</v>
      </c>
    </row>
    <row r="8508" spans="19:19" x14ac:dyDescent="0.3">
      <c r="S8508" s="60" t="e">
        <f>VLOOKUP(D8508,'ALL SITES DOWN'!D:D,1,0)</f>
        <v>#N/A</v>
      </c>
    </row>
    <row r="8509" spans="19:19" x14ac:dyDescent="0.3">
      <c r="S8509" s="60" t="e">
        <f>VLOOKUP(D8509,'ALL SITES DOWN'!D:D,1,0)</f>
        <v>#N/A</v>
      </c>
    </row>
    <row r="8510" spans="19:19" x14ac:dyDescent="0.3">
      <c r="S8510" s="60" t="e">
        <f>VLOOKUP(D8510,'ALL SITES DOWN'!D:D,1,0)</f>
        <v>#N/A</v>
      </c>
    </row>
    <row r="8511" spans="19:19" x14ac:dyDescent="0.3">
      <c r="S8511" s="60" t="e">
        <f>VLOOKUP(D8511,'ALL SITES DOWN'!D:D,1,0)</f>
        <v>#N/A</v>
      </c>
    </row>
    <row r="8512" spans="19:19" x14ac:dyDescent="0.3">
      <c r="S8512" s="60" t="e">
        <f>VLOOKUP(D8512,'ALL SITES DOWN'!D:D,1,0)</f>
        <v>#N/A</v>
      </c>
    </row>
    <row r="8513" spans="19:19" x14ac:dyDescent="0.3">
      <c r="S8513" s="60" t="e">
        <f>VLOOKUP(D8513,'ALL SITES DOWN'!D:D,1,0)</f>
        <v>#N/A</v>
      </c>
    </row>
    <row r="8514" spans="19:19" x14ac:dyDescent="0.3">
      <c r="S8514" s="60" t="e">
        <f>VLOOKUP(D8514,'ALL SITES DOWN'!D:D,1,0)</f>
        <v>#N/A</v>
      </c>
    </row>
    <row r="8515" spans="19:19" x14ac:dyDescent="0.3">
      <c r="S8515" s="60" t="e">
        <f>VLOOKUP(D8515,'ALL SITES DOWN'!D:D,1,0)</f>
        <v>#N/A</v>
      </c>
    </row>
    <row r="8516" spans="19:19" x14ac:dyDescent="0.3">
      <c r="S8516" s="60" t="e">
        <f>VLOOKUP(D8516,'ALL SITES DOWN'!D:D,1,0)</f>
        <v>#N/A</v>
      </c>
    </row>
    <row r="8517" spans="19:19" x14ac:dyDescent="0.3">
      <c r="S8517" s="60" t="e">
        <f>VLOOKUP(D8517,'ALL SITES DOWN'!D:D,1,0)</f>
        <v>#N/A</v>
      </c>
    </row>
    <row r="8518" spans="19:19" x14ac:dyDescent="0.3">
      <c r="S8518" s="60" t="e">
        <f>VLOOKUP(D8518,'ALL SITES DOWN'!D:D,1,0)</f>
        <v>#N/A</v>
      </c>
    </row>
    <row r="8519" spans="19:19" x14ac:dyDescent="0.3">
      <c r="S8519" s="60" t="e">
        <f>VLOOKUP(D8519,'ALL SITES DOWN'!D:D,1,0)</f>
        <v>#N/A</v>
      </c>
    </row>
    <row r="8520" spans="19:19" x14ac:dyDescent="0.3">
      <c r="S8520" s="60" t="e">
        <f>VLOOKUP(D8520,'ALL SITES DOWN'!D:D,1,0)</f>
        <v>#N/A</v>
      </c>
    </row>
    <row r="8521" spans="19:19" x14ac:dyDescent="0.3">
      <c r="S8521" s="60" t="e">
        <f>VLOOKUP(D8521,'ALL SITES DOWN'!D:D,1,0)</f>
        <v>#N/A</v>
      </c>
    </row>
    <row r="8522" spans="19:19" x14ac:dyDescent="0.3">
      <c r="S8522" s="60" t="e">
        <f>VLOOKUP(D8522,'ALL SITES DOWN'!D:D,1,0)</f>
        <v>#N/A</v>
      </c>
    </row>
    <row r="8523" spans="19:19" x14ac:dyDescent="0.3">
      <c r="S8523" s="60" t="e">
        <f>VLOOKUP(D8523,'ALL SITES DOWN'!D:D,1,0)</f>
        <v>#N/A</v>
      </c>
    </row>
    <row r="8524" spans="19:19" x14ac:dyDescent="0.3">
      <c r="S8524" s="60" t="e">
        <f>VLOOKUP(D8524,'ALL SITES DOWN'!D:D,1,0)</f>
        <v>#N/A</v>
      </c>
    </row>
    <row r="8525" spans="19:19" x14ac:dyDescent="0.3">
      <c r="S8525" s="60" t="e">
        <f>VLOOKUP(D8525,'ALL SITES DOWN'!D:D,1,0)</f>
        <v>#N/A</v>
      </c>
    </row>
    <row r="8526" spans="19:19" x14ac:dyDescent="0.3">
      <c r="S8526" s="60" t="e">
        <f>VLOOKUP(D8526,'ALL SITES DOWN'!D:D,1,0)</f>
        <v>#N/A</v>
      </c>
    </row>
    <row r="8527" spans="19:19" x14ac:dyDescent="0.3">
      <c r="S8527" s="60" t="e">
        <f>VLOOKUP(D8527,'ALL SITES DOWN'!D:D,1,0)</f>
        <v>#N/A</v>
      </c>
    </row>
    <row r="8528" spans="19:19" x14ac:dyDescent="0.3">
      <c r="S8528" s="60" t="e">
        <f>VLOOKUP(D8528,'ALL SITES DOWN'!D:D,1,0)</f>
        <v>#N/A</v>
      </c>
    </row>
    <row r="8529" spans="19:19" x14ac:dyDescent="0.3">
      <c r="S8529" s="60" t="e">
        <f>VLOOKUP(D8529,'ALL SITES DOWN'!D:D,1,0)</f>
        <v>#N/A</v>
      </c>
    </row>
    <row r="8530" spans="19:19" x14ac:dyDescent="0.3">
      <c r="S8530" s="60" t="e">
        <f>VLOOKUP(D8530,'ALL SITES DOWN'!D:D,1,0)</f>
        <v>#N/A</v>
      </c>
    </row>
    <row r="8531" spans="19:19" x14ac:dyDescent="0.3">
      <c r="S8531" s="60" t="e">
        <f>VLOOKUP(D8531,'ALL SITES DOWN'!D:D,1,0)</f>
        <v>#N/A</v>
      </c>
    </row>
    <row r="8532" spans="19:19" x14ac:dyDescent="0.3">
      <c r="S8532" s="60" t="e">
        <f>VLOOKUP(D8532,'ALL SITES DOWN'!D:D,1,0)</f>
        <v>#N/A</v>
      </c>
    </row>
    <row r="8533" spans="19:19" x14ac:dyDescent="0.3">
      <c r="S8533" s="60" t="e">
        <f>VLOOKUP(D8533,'ALL SITES DOWN'!D:D,1,0)</f>
        <v>#N/A</v>
      </c>
    </row>
    <row r="8534" spans="19:19" x14ac:dyDescent="0.3">
      <c r="S8534" s="60" t="e">
        <f>VLOOKUP(D8534,'ALL SITES DOWN'!D:D,1,0)</f>
        <v>#N/A</v>
      </c>
    </row>
    <row r="8535" spans="19:19" x14ac:dyDescent="0.3">
      <c r="S8535" s="60" t="e">
        <f>VLOOKUP(D8535,'ALL SITES DOWN'!D:D,1,0)</f>
        <v>#N/A</v>
      </c>
    </row>
    <row r="8536" spans="19:19" x14ac:dyDescent="0.3">
      <c r="S8536" s="60" t="e">
        <f>VLOOKUP(D8536,'ALL SITES DOWN'!D:D,1,0)</f>
        <v>#N/A</v>
      </c>
    </row>
    <row r="8537" spans="19:19" x14ac:dyDescent="0.3">
      <c r="S8537" s="60" t="e">
        <f>VLOOKUP(D8537,'ALL SITES DOWN'!D:D,1,0)</f>
        <v>#N/A</v>
      </c>
    </row>
    <row r="8538" spans="19:19" x14ac:dyDescent="0.3">
      <c r="S8538" s="60" t="e">
        <f>VLOOKUP(D8538,'ALL SITES DOWN'!D:D,1,0)</f>
        <v>#N/A</v>
      </c>
    </row>
    <row r="8539" spans="19:19" x14ac:dyDescent="0.3">
      <c r="S8539" s="60" t="e">
        <f>VLOOKUP(D8539,'ALL SITES DOWN'!D:D,1,0)</f>
        <v>#N/A</v>
      </c>
    </row>
    <row r="8540" spans="19:19" x14ac:dyDescent="0.3">
      <c r="S8540" s="60" t="e">
        <f>VLOOKUP(D8540,'ALL SITES DOWN'!D:D,1,0)</f>
        <v>#N/A</v>
      </c>
    </row>
    <row r="8541" spans="19:19" x14ac:dyDescent="0.3">
      <c r="S8541" s="60" t="e">
        <f>VLOOKUP(D8541,'ALL SITES DOWN'!D:D,1,0)</f>
        <v>#N/A</v>
      </c>
    </row>
    <row r="8542" spans="19:19" x14ac:dyDescent="0.3">
      <c r="S8542" s="60" t="e">
        <f>VLOOKUP(D8542,'ALL SITES DOWN'!D:D,1,0)</f>
        <v>#N/A</v>
      </c>
    </row>
    <row r="8543" spans="19:19" x14ac:dyDescent="0.3">
      <c r="S8543" s="60" t="e">
        <f>VLOOKUP(D8543,'ALL SITES DOWN'!D:D,1,0)</f>
        <v>#N/A</v>
      </c>
    </row>
    <row r="8544" spans="19:19" x14ac:dyDescent="0.3">
      <c r="S8544" s="60" t="e">
        <f>VLOOKUP(D8544,'ALL SITES DOWN'!D:D,1,0)</f>
        <v>#N/A</v>
      </c>
    </row>
    <row r="8545" spans="19:19" x14ac:dyDescent="0.3">
      <c r="S8545" s="60" t="e">
        <f>VLOOKUP(D8545,'ALL SITES DOWN'!D:D,1,0)</f>
        <v>#N/A</v>
      </c>
    </row>
    <row r="8546" spans="19:19" x14ac:dyDescent="0.3">
      <c r="S8546" s="60" t="e">
        <f>VLOOKUP(D8546,'ALL SITES DOWN'!D:D,1,0)</f>
        <v>#N/A</v>
      </c>
    </row>
    <row r="8547" spans="19:19" x14ac:dyDescent="0.3">
      <c r="S8547" s="60" t="e">
        <f>VLOOKUP(D8547,'ALL SITES DOWN'!D:D,1,0)</f>
        <v>#N/A</v>
      </c>
    </row>
    <row r="8548" spans="19:19" x14ac:dyDescent="0.3">
      <c r="S8548" s="60" t="e">
        <f>VLOOKUP(D8548,'ALL SITES DOWN'!D:D,1,0)</f>
        <v>#N/A</v>
      </c>
    </row>
    <row r="8549" spans="19:19" x14ac:dyDescent="0.3">
      <c r="S8549" s="60" t="e">
        <f>VLOOKUP(D8549,'ALL SITES DOWN'!D:D,1,0)</f>
        <v>#N/A</v>
      </c>
    </row>
    <row r="8550" spans="19:19" x14ac:dyDescent="0.3">
      <c r="S8550" s="60" t="e">
        <f>VLOOKUP(D8550,'ALL SITES DOWN'!D:D,1,0)</f>
        <v>#N/A</v>
      </c>
    </row>
    <row r="8551" spans="19:19" x14ac:dyDescent="0.3">
      <c r="S8551" s="60" t="e">
        <f>VLOOKUP(D8551,'ALL SITES DOWN'!D:D,1,0)</f>
        <v>#N/A</v>
      </c>
    </row>
    <row r="8552" spans="19:19" x14ac:dyDescent="0.3">
      <c r="S8552" s="60" t="e">
        <f>VLOOKUP(D8552,'ALL SITES DOWN'!D:D,1,0)</f>
        <v>#N/A</v>
      </c>
    </row>
    <row r="8553" spans="19:19" x14ac:dyDescent="0.3">
      <c r="S8553" s="60" t="e">
        <f>VLOOKUP(D8553,'ALL SITES DOWN'!D:D,1,0)</f>
        <v>#N/A</v>
      </c>
    </row>
    <row r="8554" spans="19:19" x14ac:dyDescent="0.3">
      <c r="S8554" s="60" t="e">
        <f>VLOOKUP(D8554,'ALL SITES DOWN'!D:D,1,0)</f>
        <v>#N/A</v>
      </c>
    </row>
    <row r="8555" spans="19:19" x14ac:dyDescent="0.3">
      <c r="S8555" s="60" t="e">
        <f>VLOOKUP(D8555,'ALL SITES DOWN'!D:D,1,0)</f>
        <v>#N/A</v>
      </c>
    </row>
    <row r="8556" spans="19:19" x14ac:dyDescent="0.3">
      <c r="S8556" s="60" t="e">
        <f>VLOOKUP(D8556,'ALL SITES DOWN'!D:D,1,0)</f>
        <v>#N/A</v>
      </c>
    </row>
    <row r="8557" spans="19:19" x14ac:dyDescent="0.3">
      <c r="S8557" s="60" t="e">
        <f>VLOOKUP(D8557,'ALL SITES DOWN'!D:D,1,0)</f>
        <v>#N/A</v>
      </c>
    </row>
    <row r="8558" spans="19:19" x14ac:dyDescent="0.3">
      <c r="S8558" s="60" t="e">
        <f>VLOOKUP(D8558,'ALL SITES DOWN'!D:D,1,0)</f>
        <v>#N/A</v>
      </c>
    </row>
    <row r="8559" spans="19:19" x14ac:dyDescent="0.3">
      <c r="S8559" s="60" t="e">
        <f>VLOOKUP(D8559,'ALL SITES DOWN'!D:D,1,0)</f>
        <v>#N/A</v>
      </c>
    </row>
    <row r="8560" spans="19:19" x14ac:dyDescent="0.3">
      <c r="S8560" s="60" t="e">
        <f>VLOOKUP(D8560,'ALL SITES DOWN'!D:D,1,0)</f>
        <v>#N/A</v>
      </c>
    </row>
    <row r="8561" spans="19:19" x14ac:dyDescent="0.3">
      <c r="S8561" s="60" t="e">
        <f>VLOOKUP(D8561,'ALL SITES DOWN'!D:D,1,0)</f>
        <v>#N/A</v>
      </c>
    </row>
    <row r="8562" spans="19:19" x14ac:dyDescent="0.3">
      <c r="S8562" s="60" t="e">
        <f>VLOOKUP(D8562,'ALL SITES DOWN'!D:D,1,0)</f>
        <v>#N/A</v>
      </c>
    </row>
    <row r="8563" spans="19:19" x14ac:dyDescent="0.3">
      <c r="S8563" s="60" t="e">
        <f>VLOOKUP(D8563,'ALL SITES DOWN'!D:D,1,0)</f>
        <v>#N/A</v>
      </c>
    </row>
    <row r="8564" spans="19:19" x14ac:dyDescent="0.3">
      <c r="S8564" s="60" t="e">
        <f>VLOOKUP(D8564,'ALL SITES DOWN'!D:D,1,0)</f>
        <v>#N/A</v>
      </c>
    </row>
    <row r="8565" spans="19:19" x14ac:dyDescent="0.3">
      <c r="S8565" s="60" t="e">
        <f>VLOOKUP(D8565,'ALL SITES DOWN'!D:D,1,0)</f>
        <v>#N/A</v>
      </c>
    </row>
    <row r="8566" spans="19:19" x14ac:dyDescent="0.3">
      <c r="S8566" s="60" t="e">
        <f>VLOOKUP(D8566,'ALL SITES DOWN'!D:D,1,0)</f>
        <v>#N/A</v>
      </c>
    </row>
    <row r="8567" spans="19:19" x14ac:dyDescent="0.3">
      <c r="S8567" s="60" t="e">
        <f>VLOOKUP(D8567,'ALL SITES DOWN'!D:D,1,0)</f>
        <v>#N/A</v>
      </c>
    </row>
    <row r="8568" spans="19:19" x14ac:dyDescent="0.3">
      <c r="S8568" s="60" t="e">
        <f>VLOOKUP(D8568,'ALL SITES DOWN'!D:D,1,0)</f>
        <v>#N/A</v>
      </c>
    </row>
    <row r="8569" spans="19:19" x14ac:dyDescent="0.3">
      <c r="S8569" s="60" t="e">
        <f>VLOOKUP(D8569,'ALL SITES DOWN'!D:D,1,0)</f>
        <v>#N/A</v>
      </c>
    </row>
    <row r="8570" spans="19:19" x14ac:dyDescent="0.3">
      <c r="S8570" s="60" t="e">
        <f>VLOOKUP(D8570,'ALL SITES DOWN'!D:D,1,0)</f>
        <v>#N/A</v>
      </c>
    </row>
    <row r="8571" spans="19:19" x14ac:dyDescent="0.3">
      <c r="S8571" s="60" t="e">
        <f>VLOOKUP(D8571,'ALL SITES DOWN'!D:D,1,0)</f>
        <v>#N/A</v>
      </c>
    </row>
    <row r="8572" spans="19:19" x14ac:dyDescent="0.3">
      <c r="S8572" s="60" t="e">
        <f>VLOOKUP(D8572,'ALL SITES DOWN'!D:D,1,0)</f>
        <v>#N/A</v>
      </c>
    </row>
    <row r="8573" spans="19:19" x14ac:dyDescent="0.3">
      <c r="S8573" s="60" t="e">
        <f>VLOOKUP(D8573,'ALL SITES DOWN'!D:D,1,0)</f>
        <v>#N/A</v>
      </c>
    </row>
    <row r="8574" spans="19:19" x14ac:dyDescent="0.3">
      <c r="S8574" s="60" t="e">
        <f>VLOOKUP(D8574,'ALL SITES DOWN'!D:D,1,0)</f>
        <v>#N/A</v>
      </c>
    </row>
    <row r="8575" spans="19:19" x14ac:dyDescent="0.3">
      <c r="S8575" s="60" t="e">
        <f>VLOOKUP(D8575,'ALL SITES DOWN'!D:D,1,0)</f>
        <v>#N/A</v>
      </c>
    </row>
    <row r="8576" spans="19:19" x14ac:dyDescent="0.3">
      <c r="S8576" s="60" t="e">
        <f>VLOOKUP(D8576,'ALL SITES DOWN'!D:D,1,0)</f>
        <v>#N/A</v>
      </c>
    </row>
    <row r="8577" spans="19:19" x14ac:dyDescent="0.3">
      <c r="S8577" s="60" t="e">
        <f>VLOOKUP(D8577,'ALL SITES DOWN'!D:D,1,0)</f>
        <v>#N/A</v>
      </c>
    </row>
    <row r="8578" spans="19:19" x14ac:dyDescent="0.3">
      <c r="S8578" s="60" t="e">
        <f>VLOOKUP(D8578,'ALL SITES DOWN'!D:D,1,0)</f>
        <v>#N/A</v>
      </c>
    </row>
    <row r="8579" spans="19:19" x14ac:dyDescent="0.3">
      <c r="S8579" s="60" t="e">
        <f>VLOOKUP(D8579,'ALL SITES DOWN'!D:D,1,0)</f>
        <v>#N/A</v>
      </c>
    </row>
    <row r="8580" spans="19:19" x14ac:dyDescent="0.3">
      <c r="S8580" s="60" t="e">
        <f>VLOOKUP(D8580,'ALL SITES DOWN'!D:D,1,0)</f>
        <v>#N/A</v>
      </c>
    </row>
    <row r="8581" spans="19:19" x14ac:dyDescent="0.3">
      <c r="S8581" s="60" t="e">
        <f>VLOOKUP(D8581,'ALL SITES DOWN'!D:D,1,0)</f>
        <v>#N/A</v>
      </c>
    </row>
    <row r="8582" spans="19:19" x14ac:dyDescent="0.3">
      <c r="S8582" s="60" t="e">
        <f>VLOOKUP(D8582,'ALL SITES DOWN'!D:D,1,0)</f>
        <v>#N/A</v>
      </c>
    </row>
    <row r="8583" spans="19:19" x14ac:dyDescent="0.3">
      <c r="S8583" s="60" t="e">
        <f>VLOOKUP(D8583,'ALL SITES DOWN'!D:D,1,0)</f>
        <v>#N/A</v>
      </c>
    </row>
    <row r="8584" spans="19:19" x14ac:dyDescent="0.3">
      <c r="S8584" s="60" t="e">
        <f>VLOOKUP(D8584,'ALL SITES DOWN'!D:D,1,0)</f>
        <v>#N/A</v>
      </c>
    </row>
    <row r="8585" spans="19:19" x14ac:dyDescent="0.3">
      <c r="S8585" s="60" t="e">
        <f>VLOOKUP(D8585,'ALL SITES DOWN'!D:D,1,0)</f>
        <v>#N/A</v>
      </c>
    </row>
    <row r="8586" spans="19:19" x14ac:dyDescent="0.3">
      <c r="S8586" s="60" t="e">
        <f>VLOOKUP(D8586,'ALL SITES DOWN'!D:D,1,0)</f>
        <v>#N/A</v>
      </c>
    </row>
    <row r="8587" spans="19:19" x14ac:dyDescent="0.3">
      <c r="S8587" s="60" t="e">
        <f>VLOOKUP(D8587,'ALL SITES DOWN'!D:D,1,0)</f>
        <v>#N/A</v>
      </c>
    </row>
    <row r="8588" spans="19:19" x14ac:dyDescent="0.3">
      <c r="S8588" s="60" t="e">
        <f>VLOOKUP(D8588,'ALL SITES DOWN'!D:D,1,0)</f>
        <v>#N/A</v>
      </c>
    </row>
    <row r="8589" spans="19:19" x14ac:dyDescent="0.3">
      <c r="S8589" s="60" t="e">
        <f>VLOOKUP(D8589,'ALL SITES DOWN'!D:D,1,0)</f>
        <v>#N/A</v>
      </c>
    </row>
    <row r="8590" spans="19:19" x14ac:dyDescent="0.3">
      <c r="S8590" s="60" t="e">
        <f>VLOOKUP(D8590,'ALL SITES DOWN'!D:D,1,0)</f>
        <v>#N/A</v>
      </c>
    </row>
    <row r="8591" spans="19:19" x14ac:dyDescent="0.3">
      <c r="S8591" s="60" t="e">
        <f>VLOOKUP(D8591,'ALL SITES DOWN'!D:D,1,0)</f>
        <v>#N/A</v>
      </c>
    </row>
    <row r="8592" spans="19:19" x14ac:dyDescent="0.3">
      <c r="S8592" s="60" t="e">
        <f>VLOOKUP(D8592,'ALL SITES DOWN'!D:D,1,0)</f>
        <v>#N/A</v>
      </c>
    </row>
    <row r="8593" spans="19:19" x14ac:dyDescent="0.3">
      <c r="S8593" s="60" t="e">
        <f>VLOOKUP(D8593,'ALL SITES DOWN'!D:D,1,0)</f>
        <v>#N/A</v>
      </c>
    </row>
    <row r="8594" spans="19:19" x14ac:dyDescent="0.3">
      <c r="S8594" s="60" t="e">
        <f>VLOOKUP(D8594,'ALL SITES DOWN'!D:D,1,0)</f>
        <v>#N/A</v>
      </c>
    </row>
    <row r="8595" spans="19:19" x14ac:dyDescent="0.3">
      <c r="S8595" s="60" t="e">
        <f>VLOOKUP(D8595,'ALL SITES DOWN'!D:D,1,0)</f>
        <v>#N/A</v>
      </c>
    </row>
    <row r="8596" spans="19:19" x14ac:dyDescent="0.3">
      <c r="S8596" s="60" t="e">
        <f>VLOOKUP(D8596,'ALL SITES DOWN'!D:D,1,0)</f>
        <v>#N/A</v>
      </c>
    </row>
    <row r="8597" spans="19:19" x14ac:dyDescent="0.3">
      <c r="S8597" s="60" t="e">
        <f>VLOOKUP(D8597,'ALL SITES DOWN'!D:D,1,0)</f>
        <v>#N/A</v>
      </c>
    </row>
    <row r="8598" spans="19:19" x14ac:dyDescent="0.3">
      <c r="S8598" s="60" t="e">
        <f>VLOOKUP(D8598,'ALL SITES DOWN'!D:D,1,0)</f>
        <v>#N/A</v>
      </c>
    </row>
    <row r="8599" spans="19:19" x14ac:dyDescent="0.3">
      <c r="S8599" s="60" t="e">
        <f>VLOOKUP(D8599,'ALL SITES DOWN'!D:D,1,0)</f>
        <v>#N/A</v>
      </c>
    </row>
    <row r="8600" spans="19:19" x14ac:dyDescent="0.3">
      <c r="S8600" s="60" t="e">
        <f>VLOOKUP(D8600,'ALL SITES DOWN'!D:D,1,0)</f>
        <v>#N/A</v>
      </c>
    </row>
    <row r="8601" spans="19:19" x14ac:dyDescent="0.3">
      <c r="S8601" s="60" t="e">
        <f>VLOOKUP(D8601,'ALL SITES DOWN'!D:D,1,0)</f>
        <v>#N/A</v>
      </c>
    </row>
    <row r="8602" spans="19:19" x14ac:dyDescent="0.3">
      <c r="S8602" s="60" t="e">
        <f>VLOOKUP(D8602,'ALL SITES DOWN'!D:D,1,0)</f>
        <v>#N/A</v>
      </c>
    </row>
    <row r="8603" spans="19:19" x14ac:dyDescent="0.3">
      <c r="S8603" s="60" t="e">
        <f>VLOOKUP(D8603,'ALL SITES DOWN'!D:D,1,0)</f>
        <v>#N/A</v>
      </c>
    </row>
    <row r="8604" spans="19:19" x14ac:dyDescent="0.3">
      <c r="S8604" s="60" t="e">
        <f>VLOOKUP(D8604,'ALL SITES DOWN'!D:D,1,0)</f>
        <v>#N/A</v>
      </c>
    </row>
    <row r="8605" spans="19:19" x14ac:dyDescent="0.3">
      <c r="S8605" s="60" t="e">
        <f>VLOOKUP(D8605,'ALL SITES DOWN'!D:D,1,0)</f>
        <v>#N/A</v>
      </c>
    </row>
    <row r="8606" spans="19:19" x14ac:dyDescent="0.3">
      <c r="S8606" s="60" t="e">
        <f>VLOOKUP(D8606,'ALL SITES DOWN'!D:D,1,0)</f>
        <v>#N/A</v>
      </c>
    </row>
    <row r="8607" spans="19:19" x14ac:dyDescent="0.3">
      <c r="S8607" s="60" t="e">
        <f>VLOOKUP(D8607,'ALL SITES DOWN'!D:D,1,0)</f>
        <v>#N/A</v>
      </c>
    </row>
    <row r="8608" spans="19:19" x14ac:dyDescent="0.3">
      <c r="S8608" s="60" t="e">
        <f>VLOOKUP(D8608,'ALL SITES DOWN'!D:D,1,0)</f>
        <v>#N/A</v>
      </c>
    </row>
    <row r="8609" spans="19:19" x14ac:dyDescent="0.3">
      <c r="S8609" s="60" t="e">
        <f>VLOOKUP(D8609,'ALL SITES DOWN'!D:D,1,0)</f>
        <v>#N/A</v>
      </c>
    </row>
    <row r="8610" spans="19:19" x14ac:dyDescent="0.3">
      <c r="S8610" s="60" t="e">
        <f>VLOOKUP(D8610,'ALL SITES DOWN'!D:D,1,0)</f>
        <v>#N/A</v>
      </c>
    </row>
    <row r="8611" spans="19:19" x14ac:dyDescent="0.3">
      <c r="S8611" s="60" t="e">
        <f>VLOOKUP(D8611,'ALL SITES DOWN'!D:D,1,0)</f>
        <v>#N/A</v>
      </c>
    </row>
    <row r="8612" spans="19:19" x14ac:dyDescent="0.3">
      <c r="S8612" s="60" t="e">
        <f>VLOOKUP(D8612,'ALL SITES DOWN'!D:D,1,0)</f>
        <v>#N/A</v>
      </c>
    </row>
    <row r="8613" spans="19:19" x14ac:dyDescent="0.3">
      <c r="S8613" s="60" t="e">
        <f>VLOOKUP(D8613,'ALL SITES DOWN'!D:D,1,0)</f>
        <v>#N/A</v>
      </c>
    </row>
    <row r="8614" spans="19:19" x14ac:dyDescent="0.3">
      <c r="S8614" s="60" t="e">
        <f>VLOOKUP(D8614,'ALL SITES DOWN'!D:D,1,0)</f>
        <v>#N/A</v>
      </c>
    </row>
    <row r="8615" spans="19:19" x14ac:dyDescent="0.3">
      <c r="S8615" s="60" t="e">
        <f>VLOOKUP(D8615,'ALL SITES DOWN'!D:D,1,0)</f>
        <v>#N/A</v>
      </c>
    </row>
    <row r="8616" spans="19:19" x14ac:dyDescent="0.3">
      <c r="S8616" s="60" t="e">
        <f>VLOOKUP(D8616,'ALL SITES DOWN'!D:D,1,0)</f>
        <v>#N/A</v>
      </c>
    </row>
    <row r="8617" spans="19:19" x14ac:dyDescent="0.3">
      <c r="S8617" s="60" t="e">
        <f>VLOOKUP(D8617,'ALL SITES DOWN'!D:D,1,0)</f>
        <v>#N/A</v>
      </c>
    </row>
    <row r="8618" spans="19:19" x14ac:dyDescent="0.3">
      <c r="S8618" s="60" t="e">
        <f>VLOOKUP(D8618,'ALL SITES DOWN'!D:D,1,0)</f>
        <v>#N/A</v>
      </c>
    </row>
    <row r="8619" spans="19:19" x14ac:dyDescent="0.3">
      <c r="S8619" s="60" t="e">
        <f>VLOOKUP(D8619,'ALL SITES DOWN'!D:D,1,0)</f>
        <v>#N/A</v>
      </c>
    </row>
    <row r="8620" spans="19:19" x14ac:dyDescent="0.3">
      <c r="S8620" s="60" t="e">
        <f>VLOOKUP(D8620,'ALL SITES DOWN'!D:D,1,0)</f>
        <v>#N/A</v>
      </c>
    </row>
    <row r="8621" spans="19:19" x14ac:dyDescent="0.3">
      <c r="S8621" s="60" t="e">
        <f>VLOOKUP(D8621,'ALL SITES DOWN'!D:D,1,0)</f>
        <v>#N/A</v>
      </c>
    </row>
    <row r="8622" spans="19:19" x14ac:dyDescent="0.3">
      <c r="S8622" s="60" t="e">
        <f>VLOOKUP(D8622,'ALL SITES DOWN'!D:D,1,0)</f>
        <v>#N/A</v>
      </c>
    </row>
    <row r="8623" spans="19:19" x14ac:dyDescent="0.3">
      <c r="S8623" s="60" t="e">
        <f>VLOOKUP(D8623,'ALL SITES DOWN'!D:D,1,0)</f>
        <v>#N/A</v>
      </c>
    </row>
    <row r="8624" spans="19:19" x14ac:dyDescent="0.3">
      <c r="S8624" s="60" t="e">
        <f>VLOOKUP(D8624,'ALL SITES DOWN'!D:D,1,0)</f>
        <v>#N/A</v>
      </c>
    </row>
    <row r="8625" spans="19:19" x14ac:dyDescent="0.3">
      <c r="S8625" s="60" t="e">
        <f>VLOOKUP(D8625,'ALL SITES DOWN'!D:D,1,0)</f>
        <v>#N/A</v>
      </c>
    </row>
    <row r="8626" spans="19:19" x14ac:dyDescent="0.3">
      <c r="S8626" s="60" t="e">
        <f>VLOOKUP(D8626,'ALL SITES DOWN'!D:D,1,0)</f>
        <v>#N/A</v>
      </c>
    </row>
    <row r="8627" spans="19:19" x14ac:dyDescent="0.3">
      <c r="S8627" s="60" t="e">
        <f>VLOOKUP(D8627,'ALL SITES DOWN'!D:D,1,0)</f>
        <v>#N/A</v>
      </c>
    </row>
    <row r="8628" spans="19:19" x14ac:dyDescent="0.3">
      <c r="S8628" s="60" t="e">
        <f>VLOOKUP(D8628,'ALL SITES DOWN'!D:D,1,0)</f>
        <v>#N/A</v>
      </c>
    </row>
    <row r="8629" spans="19:19" x14ac:dyDescent="0.3">
      <c r="S8629" s="60" t="e">
        <f>VLOOKUP(D8629,'ALL SITES DOWN'!D:D,1,0)</f>
        <v>#N/A</v>
      </c>
    </row>
    <row r="8630" spans="19:19" x14ac:dyDescent="0.3">
      <c r="S8630" s="60" t="e">
        <f>VLOOKUP(D8630,'ALL SITES DOWN'!D:D,1,0)</f>
        <v>#N/A</v>
      </c>
    </row>
    <row r="8631" spans="19:19" x14ac:dyDescent="0.3">
      <c r="S8631" s="60" t="e">
        <f>VLOOKUP(D8631,'ALL SITES DOWN'!D:D,1,0)</f>
        <v>#N/A</v>
      </c>
    </row>
    <row r="8632" spans="19:19" x14ac:dyDescent="0.3">
      <c r="S8632" s="60" t="e">
        <f>VLOOKUP(D8632,'ALL SITES DOWN'!D:D,1,0)</f>
        <v>#N/A</v>
      </c>
    </row>
    <row r="8633" spans="19:19" x14ac:dyDescent="0.3">
      <c r="S8633" s="60" t="e">
        <f>VLOOKUP(D8633,'ALL SITES DOWN'!D:D,1,0)</f>
        <v>#N/A</v>
      </c>
    </row>
    <row r="8634" spans="19:19" x14ac:dyDescent="0.3">
      <c r="S8634" s="60" t="e">
        <f>VLOOKUP(D8634,'ALL SITES DOWN'!D:D,1,0)</f>
        <v>#N/A</v>
      </c>
    </row>
    <row r="8635" spans="19:19" x14ac:dyDescent="0.3">
      <c r="S8635" s="60" t="e">
        <f>VLOOKUP(D8635,'ALL SITES DOWN'!D:D,1,0)</f>
        <v>#N/A</v>
      </c>
    </row>
    <row r="8636" spans="19:19" x14ac:dyDescent="0.3">
      <c r="S8636" s="60" t="e">
        <f>VLOOKUP(D8636,'ALL SITES DOWN'!D:D,1,0)</f>
        <v>#N/A</v>
      </c>
    </row>
    <row r="8637" spans="19:19" x14ac:dyDescent="0.3">
      <c r="S8637" s="60" t="e">
        <f>VLOOKUP(D8637,'ALL SITES DOWN'!D:D,1,0)</f>
        <v>#N/A</v>
      </c>
    </row>
    <row r="8638" spans="19:19" x14ac:dyDescent="0.3">
      <c r="S8638" s="60" t="e">
        <f>VLOOKUP(D8638,'ALL SITES DOWN'!D:D,1,0)</f>
        <v>#N/A</v>
      </c>
    </row>
    <row r="8639" spans="19:19" x14ac:dyDescent="0.3">
      <c r="S8639" s="60" t="e">
        <f>VLOOKUP(D8639,'ALL SITES DOWN'!D:D,1,0)</f>
        <v>#N/A</v>
      </c>
    </row>
    <row r="8640" spans="19:19" x14ac:dyDescent="0.3">
      <c r="S8640" s="60" t="e">
        <f>VLOOKUP(D8640,'ALL SITES DOWN'!D:D,1,0)</f>
        <v>#N/A</v>
      </c>
    </row>
    <row r="8641" spans="19:19" x14ac:dyDescent="0.3">
      <c r="S8641" s="60" t="e">
        <f>VLOOKUP(D8641,'ALL SITES DOWN'!D:D,1,0)</f>
        <v>#N/A</v>
      </c>
    </row>
    <row r="8642" spans="19:19" x14ac:dyDescent="0.3">
      <c r="S8642" s="60" t="e">
        <f>VLOOKUP(D8642,'ALL SITES DOWN'!D:D,1,0)</f>
        <v>#N/A</v>
      </c>
    </row>
    <row r="8643" spans="19:19" x14ac:dyDescent="0.3">
      <c r="S8643" s="60" t="e">
        <f>VLOOKUP(D8643,'ALL SITES DOWN'!D:D,1,0)</f>
        <v>#N/A</v>
      </c>
    </row>
    <row r="8644" spans="19:19" x14ac:dyDescent="0.3">
      <c r="S8644" s="60" t="e">
        <f>VLOOKUP(D8644,'ALL SITES DOWN'!D:D,1,0)</f>
        <v>#N/A</v>
      </c>
    </row>
    <row r="8645" spans="19:19" x14ac:dyDescent="0.3">
      <c r="S8645" s="60" t="e">
        <f>VLOOKUP(D8645,'ALL SITES DOWN'!D:D,1,0)</f>
        <v>#N/A</v>
      </c>
    </row>
    <row r="8646" spans="19:19" x14ac:dyDescent="0.3">
      <c r="S8646" s="60" t="e">
        <f>VLOOKUP(D8646,'ALL SITES DOWN'!D:D,1,0)</f>
        <v>#N/A</v>
      </c>
    </row>
    <row r="8647" spans="19:19" x14ac:dyDescent="0.3">
      <c r="S8647" s="60" t="e">
        <f>VLOOKUP(D8647,'ALL SITES DOWN'!D:D,1,0)</f>
        <v>#N/A</v>
      </c>
    </row>
    <row r="8648" spans="19:19" x14ac:dyDescent="0.3">
      <c r="S8648" s="60" t="e">
        <f>VLOOKUP(D8648,'ALL SITES DOWN'!D:D,1,0)</f>
        <v>#N/A</v>
      </c>
    </row>
    <row r="8649" spans="19:19" x14ac:dyDescent="0.3">
      <c r="S8649" s="60" t="e">
        <f>VLOOKUP(D8649,'ALL SITES DOWN'!D:D,1,0)</f>
        <v>#N/A</v>
      </c>
    </row>
    <row r="8650" spans="19:19" x14ac:dyDescent="0.3">
      <c r="S8650" s="60" t="e">
        <f>VLOOKUP(D8650,'ALL SITES DOWN'!D:D,1,0)</f>
        <v>#N/A</v>
      </c>
    </row>
    <row r="8651" spans="19:19" x14ac:dyDescent="0.3">
      <c r="S8651" s="60" t="e">
        <f>VLOOKUP(D8651,'ALL SITES DOWN'!D:D,1,0)</f>
        <v>#N/A</v>
      </c>
    </row>
    <row r="8652" spans="19:19" x14ac:dyDescent="0.3">
      <c r="S8652" s="60" t="e">
        <f>VLOOKUP(D8652,'ALL SITES DOWN'!D:D,1,0)</f>
        <v>#N/A</v>
      </c>
    </row>
    <row r="8653" spans="19:19" x14ac:dyDescent="0.3">
      <c r="S8653" s="60" t="e">
        <f>VLOOKUP(D8653,'ALL SITES DOWN'!D:D,1,0)</f>
        <v>#N/A</v>
      </c>
    </row>
    <row r="8654" spans="19:19" x14ac:dyDescent="0.3">
      <c r="S8654" s="60" t="e">
        <f>VLOOKUP(D8654,'ALL SITES DOWN'!D:D,1,0)</f>
        <v>#N/A</v>
      </c>
    </row>
    <row r="8655" spans="19:19" x14ac:dyDescent="0.3">
      <c r="S8655" s="60" t="e">
        <f>VLOOKUP(D8655,'ALL SITES DOWN'!D:D,1,0)</f>
        <v>#N/A</v>
      </c>
    </row>
    <row r="8656" spans="19:19" x14ac:dyDescent="0.3">
      <c r="S8656" s="60" t="e">
        <f>VLOOKUP(D8656,'ALL SITES DOWN'!D:D,1,0)</f>
        <v>#N/A</v>
      </c>
    </row>
    <row r="8657" spans="19:19" x14ac:dyDescent="0.3">
      <c r="S8657" s="60" t="e">
        <f>VLOOKUP(D8657,'ALL SITES DOWN'!D:D,1,0)</f>
        <v>#N/A</v>
      </c>
    </row>
    <row r="8658" spans="19:19" x14ac:dyDescent="0.3">
      <c r="S8658" s="60" t="e">
        <f>VLOOKUP(D8658,'ALL SITES DOWN'!D:D,1,0)</f>
        <v>#N/A</v>
      </c>
    </row>
    <row r="8659" spans="19:19" x14ac:dyDescent="0.3">
      <c r="S8659" s="60" t="e">
        <f>VLOOKUP(D8659,'ALL SITES DOWN'!D:D,1,0)</f>
        <v>#N/A</v>
      </c>
    </row>
    <row r="8660" spans="19:19" x14ac:dyDescent="0.3">
      <c r="S8660" s="60" t="e">
        <f>VLOOKUP(D8660,'ALL SITES DOWN'!D:D,1,0)</f>
        <v>#N/A</v>
      </c>
    </row>
    <row r="8661" spans="19:19" x14ac:dyDescent="0.3">
      <c r="S8661" s="60" t="e">
        <f>VLOOKUP(D8661,'ALL SITES DOWN'!D:D,1,0)</f>
        <v>#N/A</v>
      </c>
    </row>
    <row r="8662" spans="19:19" x14ac:dyDescent="0.3">
      <c r="S8662" s="60" t="e">
        <f>VLOOKUP(D8662,'ALL SITES DOWN'!D:D,1,0)</f>
        <v>#N/A</v>
      </c>
    </row>
    <row r="8663" spans="19:19" x14ac:dyDescent="0.3">
      <c r="S8663" s="60" t="e">
        <f>VLOOKUP(D8663,'ALL SITES DOWN'!D:D,1,0)</f>
        <v>#N/A</v>
      </c>
    </row>
    <row r="8664" spans="19:19" x14ac:dyDescent="0.3">
      <c r="S8664" s="60" t="e">
        <f>VLOOKUP(D8664,'ALL SITES DOWN'!D:D,1,0)</f>
        <v>#N/A</v>
      </c>
    </row>
    <row r="8665" spans="19:19" x14ac:dyDescent="0.3">
      <c r="S8665" s="60" t="e">
        <f>VLOOKUP(D8665,'ALL SITES DOWN'!D:D,1,0)</f>
        <v>#N/A</v>
      </c>
    </row>
    <row r="8666" spans="19:19" x14ac:dyDescent="0.3">
      <c r="S8666" s="60" t="e">
        <f>VLOOKUP(D8666,'ALL SITES DOWN'!D:D,1,0)</f>
        <v>#N/A</v>
      </c>
    </row>
    <row r="8667" spans="19:19" x14ac:dyDescent="0.3">
      <c r="S8667" s="60" t="e">
        <f>VLOOKUP(D8667,'ALL SITES DOWN'!D:D,1,0)</f>
        <v>#N/A</v>
      </c>
    </row>
    <row r="8668" spans="19:19" x14ac:dyDescent="0.3">
      <c r="S8668" s="60" t="e">
        <f>VLOOKUP(D8668,'ALL SITES DOWN'!D:D,1,0)</f>
        <v>#N/A</v>
      </c>
    </row>
    <row r="8669" spans="19:19" x14ac:dyDescent="0.3">
      <c r="S8669" s="60" t="e">
        <f>VLOOKUP(D8669,'ALL SITES DOWN'!D:D,1,0)</f>
        <v>#N/A</v>
      </c>
    </row>
    <row r="8670" spans="19:19" x14ac:dyDescent="0.3">
      <c r="S8670" s="60" t="e">
        <f>VLOOKUP(D8670,'ALL SITES DOWN'!D:D,1,0)</f>
        <v>#N/A</v>
      </c>
    </row>
    <row r="8671" spans="19:19" x14ac:dyDescent="0.3">
      <c r="S8671" s="60" t="e">
        <f>VLOOKUP(D8671,'ALL SITES DOWN'!D:D,1,0)</f>
        <v>#N/A</v>
      </c>
    </row>
    <row r="8672" spans="19:19" x14ac:dyDescent="0.3">
      <c r="S8672" s="60" t="e">
        <f>VLOOKUP(D8672,'ALL SITES DOWN'!D:D,1,0)</f>
        <v>#N/A</v>
      </c>
    </row>
    <row r="8673" spans="19:19" x14ac:dyDescent="0.3">
      <c r="S8673" s="60" t="e">
        <f>VLOOKUP(D8673,'ALL SITES DOWN'!D:D,1,0)</f>
        <v>#N/A</v>
      </c>
    </row>
    <row r="8674" spans="19:19" x14ac:dyDescent="0.3">
      <c r="S8674" s="60" t="e">
        <f>VLOOKUP(D8674,'ALL SITES DOWN'!D:D,1,0)</f>
        <v>#N/A</v>
      </c>
    </row>
    <row r="8675" spans="19:19" x14ac:dyDescent="0.3">
      <c r="S8675" s="60" t="e">
        <f>VLOOKUP(D8675,'ALL SITES DOWN'!D:D,1,0)</f>
        <v>#N/A</v>
      </c>
    </row>
    <row r="8676" spans="19:19" x14ac:dyDescent="0.3">
      <c r="S8676" s="60" t="e">
        <f>VLOOKUP(D8676,'ALL SITES DOWN'!D:D,1,0)</f>
        <v>#N/A</v>
      </c>
    </row>
    <row r="8677" spans="19:19" x14ac:dyDescent="0.3">
      <c r="S8677" s="60" t="e">
        <f>VLOOKUP(D8677,'ALL SITES DOWN'!D:D,1,0)</f>
        <v>#N/A</v>
      </c>
    </row>
    <row r="8678" spans="19:19" x14ac:dyDescent="0.3">
      <c r="S8678" s="60" t="e">
        <f>VLOOKUP(D8678,'ALL SITES DOWN'!D:D,1,0)</f>
        <v>#N/A</v>
      </c>
    </row>
    <row r="8679" spans="19:19" x14ac:dyDescent="0.3">
      <c r="S8679" s="60" t="e">
        <f>VLOOKUP(D8679,'ALL SITES DOWN'!D:D,1,0)</f>
        <v>#N/A</v>
      </c>
    </row>
    <row r="8680" spans="19:19" x14ac:dyDescent="0.3">
      <c r="S8680" s="60" t="e">
        <f>VLOOKUP(D8680,'ALL SITES DOWN'!D:D,1,0)</f>
        <v>#N/A</v>
      </c>
    </row>
    <row r="8681" spans="19:19" x14ac:dyDescent="0.3">
      <c r="S8681" s="60" t="e">
        <f>VLOOKUP(D8681,'ALL SITES DOWN'!D:D,1,0)</f>
        <v>#N/A</v>
      </c>
    </row>
    <row r="8682" spans="19:19" x14ac:dyDescent="0.3">
      <c r="S8682" s="60" t="e">
        <f>VLOOKUP(D8682,'ALL SITES DOWN'!D:D,1,0)</f>
        <v>#N/A</v>
      </c>
    </row>
    <row r="8683" spans="19:19" x14ac:dyDescent="0.3">
      <c r="S8683" s="60" t="e">
        <f>VLOOKUP(D8683,'ALL SITES DOWN'!D:D,1,0)</f>
        <v>#N/A</v>
      </c>
    </row>
    <row r="8684" spans="19:19" x14ac:dyDescent="0.3">
      <c r="S8684" s="60" t="e">
        <f>VLOOKUP(D8684,'ALL SITES DOWN'!D:D,1,0)</f>
        <v>#N/A</v>
      </c>
    </row>
    <row r="8685" spans="19:19" x14ac:dyDescent="0.3">
      <c r="S8685" s="60" t="e">
        <f>VLOOKUP(D8685,'ALL SITES DOWN'!D:D,1,0)</f>
        <v>#N/A</v>
      </c>
    </row>
    <row r="8686" spans="19:19" x14ac:dyDescent="0.3">
      <c r="S8686" s="60" t="e">
        <f>VLOOKUP(D8686,'ALL SITES DOWN'!D:D,1,0)</f>
        <v>#N/A</v>
      </c>
    </row>
    <row r="8687" spans="19:19" x14ac:dyDescent="0.3">
      <c r="S8687" s="60" t="e">
        <f>VLOOKUP(D8687,'ALL SITES DOWN'!D:D,1,0)</f>
        <v>#N/A</v>
      </c>
    </row>
    <row r="8688" spans="19:19" x14ac:dyDescent="0.3">
      <c r="S8688" s="60" t="e">
        <f>VLOOKUP(D8688,'ALL SITES DOWN'!D:D,1,0)</f>
        <v>#N/A</v>
      </c>
    </row>
    <row r="8689" spans="19:19" x14ac:dyDescent="0.3">
      <c r="S8689" s="60" t="e">
        <f>VLOOKUP(D8689,'ALL SITES DOWN'!D:D,1,0)</f>
        <v>#N/A</v>
      </c>
    </row>
    <row r="8690" spans="19:19" x14ac:dyDescent="0.3">
      <c r="S8690" s="60" t="e">
        <f>VLOOKUP(D8690,'ALL SITES DOWN'!D:D,1,0)</f>
        <v>#N/A</v>
      </c>
    </row>
    <row r="8691" spans="19:19" x14ac:dyDescent="0.3">
      <c r="S8691" s="60" t="e">
        <f>VLOOKUP(D8691,'ALL SITES DOWN'!D:D,1,0)</f>
        <v>#N/A</v>
      </c>
    </row>
    <row r="8692" spans="19:19" x14ac:dyDescent="0.3">
      <c r="S8692" s="60" t="e">
        <f>VLOOKUP(D8692,'ALL SITES DOWN'!D:D,1,0)</f>
        <v>#N/A</v>
      </c>
    </row>
    <row r="8693" spans="19:19" x14ac:dyDescent="0.3">
      <c r="S8693" s="60" t="e">
        <f>VLOOKUP(D8693,'ALL SITES DOWN'!D:D,1,0)</f>
        <v>#N/A</v>
      </c>
    </row>
    <row r="8694" spans="19:19" x14ac:dyDescent="0.3">
      <c r="S8694" s="60" t="e">
        <f>VLOOKUP(D8694,'ALL SITES DOWN'!D:D,1,0)</f>
        <v>#N/A</v>
      </c>
    </row>
    <row r="8695" spans="19:19" x14ac:dyDescent="0.3">
      <c r="S8695" s="60" t="e">
        <f>VLOOKUP(D8695,'ALL SITES DOWN'!D:D,1,0)</f>
        <v>#N/A</v>
      </c>
    </row>
    <row r="8696" spans="19:19" x14ac:dyDescent="0.3">
      <c r="S8696" s="60" t="e">
        <f>VLOOKUP(D8696,'ALL SITES DOWN'!D:D,1,0)</f>
        <v>#N/A</v>
      </c>
    </row>
    <row r="8697" spans="19:19" x14ac:dyDescent="0.3">
      <c r="S8697" s="60" t="e">
        <f>VLOOKUP(D8697,'ALL SITES DOWN'!D:D,1,0)</f>
        <v>#N/A</v>
      </c>
    </row>
    <row r="8698" spans="19:19" x14ac:dyDescent="0.3">
      <c r="S8698" s="60" t="e">
        <f>VLOOKUP(D8698,'ALL SITES DOWN'!D:D,1,0)</f>
        <v>#N/A</v>
      </c>
    </row>
    <row r="8699" spans="19:19" x14ac:dyDescent="0.3">
      <c r="S8699" s="60" t="e">
        <f>VLOOKUP(D8699,'ALL SITES DOWN'!D:D,1,0)</f>
        <v>#N/A</v>
      </c>
    </row>
    <row r="8700" spans="19:19" x14ac:dyDescent="0.3">
      <c r="S8700" s="60" t="e">
        <f>VLOOKUP(D8700,'ALL SITES DOWN'!D:D,1,0)</f>
        <v>#N/A</v>
      </c>
    </row>
    <row r="8701" spans="19:19" x14ac:dyDescent="0.3">
      <c r="S8701" s="60" t="e">
        <f>VLOOKUP(D8701,'ALL SITES DOWN'!D:D,1,0)</f>
        <v>#N/A</v>
      </c>
    </row>
    <row r="8702" spans="19:19" x14ac:dyDescent="0.3">
      <c r="S8702" s="60" t="e">
        <f>VLOOKUP(D8702,'ALL SITES DOWN'!D:D,1,0)</f>
        <v>#N/A</v>
      </c>
    </row>
    <row r="8703" spans="19:19" x14ac:dyDescent="0.3">
      <c r="S8703" s="60" t="e">
        <f>VLOOKUP(D8703,'ALL SITES DOWN'!D:D,1,0)</f>
        <v>#N/A</v>
      </c>
    </row>
    <row r="8704" spans="19:19" x14ac:dyDescent="0.3">
      <c r="S8704" s="60" t="e">
        <f>VLOOKUP(D8704,'ALL SITES DOWN'!D:D,1,0)</f>
        <v>#N/A</v>
      </c>
    </row>
    <row r="8705" spans="19:19" x14ac:dyDescent="0.3">
      <c r="S8705" s="60" t="e">
        <f>VLOOKUP(D8705,'ALL SITES DOWN'!D:D,1,0)</f>
        <v>#N/A</v>
      </c>
    </row>
    <row r="8706" spans="19:19" x14ac:dyDescent="0.3">
      <c r="S8706" s="60" t="e">
        <f>VLOOKUP(D8706,'ALL SITES DOWN'!D:D,1,0)</f>
        <v>#N/A</v>
      </c>
    </row>
    <row r="8707" spans="19:19" x14ac:dyDescent="0.3">
      <c r="S8707" s="60" t="e">
        <f>VLOOKUP(D8707,'ALL SITES DOWN'!D:D,1,0)</f>
        <v>#N/A</v>
      </c>
    </row>
    <row r="8708" spans="19:19" x14ac:dyDescent="0.3">
      <c r="S8708" s="60" t="e">
        <f>VLOOKUP(D8708,'ALL SITES DOWN'!D:D,1,0)</f>
        <v>#N/A</v>
      </c>
    </row>
    <row r="8709" spans="19:19" x14ac:dyDescent="0.3">
      <c r="S8709" s="60" t="e">
        <f>VLOOKUP(D8709,'ALL SITES DOWN'!D:D,1,0)</f>
        <v>#N/A</v>
      </c>
    </row>
    <row r="8710" spans="19:19" x14ac:dyDescent="0.3">
      <c r="S8710" s="60" t="e">
        <f>VLOOKUP(D8710,'ALL SITES DOWN'!D:D,1,0)</f>
        <v>#N/A</v>
      </c>
    </row>
    <row r="8711" spans="19:19" x14ac:dyDescent="0.3">
      <c r="S8711" s="60" t="e">
        <f>VLOOKUP(D8711,'ALL SITES DOWN'!D:D,1,0)</f>
        <v>#N/A</v>
      </c>
    </row>
    <row r="8712" spans="19:19" x14ac:dyDescent="0.3">
      <c r="S8712" s="60" t="e">
        <f>VLOOKUP(D8712,'ALL SITES DOWN'!D:D,1,0)</f>
        <v>#N/A</v>
      </c>
    </row>
    <row r="8713" spans="19:19" x14ac:dyDescent="0.3">
      <c r="S8713" s="60" t="e">
        <f>VLOOKUP(D8713,'ALL SITES DOWN'!D:D,1,0)</f>
        <v>#N/A</v>
      </c>
    </row>
    <row r="8714" spans="19:19" x14ac:dyDescent="0.3">
      <c r="S8714" s="60" t="e">
        <f>VLOOKUP(D8714,'ALL SITES DOWN'!D:D,1,0)</f>
        <v>#N/A</v>
      </c>
    </row>
    <row r="8715" spans="19:19" x14ac:dyDescent="0.3">
      <c r="S8715" s="60" t="e">
        <f>VLOOKUP(D8715,'ALL SITES DOWN'!D:D,1,0)</f>
        <v>#N/A</v>
      </c>
    </row>
    <row r="8716" spans="19:19" x14ac:dyDescent="0.3">
      <c r="S8716" s="60" t="e">
        <f>VLOOKUP(D8716,'ALL SITES DOWN'!D:D,1,0)</f>
        <v>#N/A</v>
      </c>
    </row>
    <row r="8717" spans="19:19" x14ac:dyDescent="0.3">
      <c r="S8717" s="60" t="e">
        <f>VLOOKUP(D8717,'ALL SITES DOWN'!D:D,1,0)</f>
        <v>#N/A</v>
      </c>
    </row>
    <row r="8718" spans="19:19" x14ac:dyDescent="0.3">
      <c r="S8718" s="60" t="e">
        <f>VLOOKUP(D8718,'ALL SITES DOWN'!D:D,1,0)</f>
        <v>#N/A</v>
      </c>
    </row>
    <row r="8719" spans="19:19" x14ac:dyDescent="0.3">
      <c r="S8719" s="60" t="e">
        <f>VLOOKUP(D8719,'ALL SITES DOWN'!D:D,1,0)</f>
        <v>#N/A</v>
      </c>
    </row>
    <row r="8720" spans="19:19" x14ac:dyDescent="0.3">
      <c r="S8720" s="60" t="e">
        <f>VLOOKUP(D8720,'ALL SITES DOWN'!D:D,1,0)</f>
        <v>#N/A</v>
      </c>
    </row>
    <row r="8721" spans="19:19" x14ac:dyDescent="0.3">
      <c r="S8721" s="60" t="e">
        <f>VLOOKUP(D8721,'ALL SITES DOWN'!D:D,1,0)</f>
        <v>#N/A</v>
      </c>
    </row>
    <row r="8722" spans="19:19" x14ac:dyDescent="0.3">
      <c r="S8722" s="60" t="e">
        <f>VLOOKUP(D8722,'ALL SITES DOWN'!D:D,1,0)</f>
        <v>#N/A</v>
      </c>
    </row>
    <row r="8723" spans="19:19" x14ac:dyDescent="0.3">
      <c r="S8723" s="60" t="e">
        <f>VLOOKUP(D8723,'ALL SITES DOWN'!D:D,1,0)</f>
        <v>#N/A</v>
      </c>
    </row>
    <row r="8724" spans="19:19" x14ac:dyDescent="0.3">
      <c r="S8724" s="60" t="e">
        <f>VLOOKUP(D8724,'ALL SITES DOWN'!D:D,1,0)</f>
        <v>#N/A</v>
      </c>
    </row>
    <row r="8725" spans="19:19" x14ac:dyDescent="0.3">
      <c r="S8725" s="60" t="e">
        <f>VLOOKUP(D8725,'ALL SITES DOWN'!D:D,1,0)</f>
        <v>#N/A</v>
      </c>
    </row>
    <row r="8726" spans="19:19" x14ac:dyDescent="0.3">
      <c r="S8726" s="60" t="e">
        <f>VLOOKUP(D8726,'ALL SITES DOWN'!D:D,1,0)</f>
        <v>#N/A</v>
      </c>
    </row>
    <row r="8727" spans="19:19" x14ac:dyDescent="0.3">
      <c r="S8727" s="60" t="e">
        <f>VLOOKUP(D8727,'ALL SITES DOWN'!D:D,1,0)</f>
        <v>#N/A</v>
      </c>
    </row>
    <row r="8728" spans="19:19" x14ac:dyDescent="0.3">
      <c r="S8728" s="60" t="e">
        <f>VLOOKUP(D8728,'ALL SITES DOWN'!D:D,1,0)</f>
        <v>#N/A</v>
      </c>
    </row>
    <row r="8729" spans="19:19" x14ac:dyDescent="0.3">
      <c r="S8729" s="60" t="e">
        <f>VLOOKUP(D8729,'ALL SITES DOWN'!D:D,1,0)</f>
        <v>#N/A</v>
      </c>
    </row>
    <row r="8730" spans="19:19" x14ac:dyDescent="0.3">
      <c r="S8730" s="60" t="e">
        <f>VLOOKUP(D8730,'ALL SITES DOWN'!D:D,1,0)</f>
        <v>#N/A</v>
      </c>
    </row>
    <row r="8731" spans="19:19" x14ac:dyDescent="0.3">
      <c r="S8731" s="60" t="e">
        <f>VLOOKUP(D8731,'ALL SITES DOWN'!D:D,1,0)</f>
        <v>#N/A</v>
      </c>
    </row>
    <row r="8732" spans="19:19" x14ac:dyDescent="0.3">
      <c r="S8732" s="60" t="e">
        <f>VLOOKUP(D8732,'ALL SITES DOWN'!D:D,1,0)</f>
        <v>#N/A</v>
      </c>
    </row>
    <row r="8733" spans="19:19" x14ac:dyDescent="0.3">
      <c r="S8733" s="60" t="e">
        <f>VLOOKUP(D8733,'ALL SITES DOWN'!D:D,1,0)</f>
        <v>#N/A</v>
      </c>
    </row>
    <row r="8734" spans="19:19" x14ac:dyDescent="0.3">
      <c r="S8734" s="60" t="e">
        <f>VLOOKUP(D8734,'ALL SITES DOWN'!D:D,1,0)</f>
        <v>#N/A</v>
      </c>
    </row>
    <row r="8735" spans="19:19" x14ac:dyDescent="0.3">
      <c r="S8735" s="60" t="e">
        <f>VLOOKUP(D8735,'ALL SITES DOWN'!D:D,1,0)</f>
        <v>#N/A</v>
      </c>
    </row>
    <row r="8736" spans="19:19" x14ac:dyDescent="0.3">
      <c r="S8736" s="60" t="e">
        <f>VLOOKUP(D8736,'ALL SITES DOWN'!D:D,1,0)</f>
        <v>#N/A</v>
      </c>
    </row>
    <row r="8737" spans="19:19" x14ac:dyDescent="0.3">
      <c r="S8737" s="60" t="e">
        <f>VLOOKUP(D8737,'ALL SITES DOWN'!D:D,1,0)</f>
        <v>#N/A</v>
      </c>
    </row>
    <row r="8738" spans="19:19" x14ac:dyDescent="0.3">
      <c r="S8738" s="60" t="e">
        <f>VLOOKUP(D8738,'ALL SITES DOWN'!D:D,1,0)</f>
        <v>#N/A</v>
      </c>
    </row>
    <row r="8739" spans="19:19" x14ac:dyDescent="0.3">
      <c r="S8739" s="60" t="e">
        <f>VLOOKUP(D8739,'ALL SITES DOWN'!D:D,1,0)</f>
        <v>#N/A</v>
      </c>
    </row>
    <row r="8740" spans="19:19" x14ac:dyDescent="0.3">
      <c r="S8740" s="60" t="e">
        <f>VLOOKUP(D8740,'ALL SITES DOWN'!D:D,1,0)</f>
        <v>#N/A</v>
      </c>
    </row>
    <row r="8741" spans="19:19" x14ac:dyDescent="0.3">
      <c r="S8741" s="60" t="e">
        <f>VLOOKUP(D8741,'ALL SITES DOWN'!D:D,1,0)</f>
        <v>#N/A</v>
      </c>
    </row>
    <row r="8742" spans="19:19" x14ac:dyDescent="0.3">
      <c r="S8742" s="60" t="e">
        <f>VLOOKUP(D8742,'ALL SITES DOWN'!D:D,1,0)</f>
        <v>#N/A</v>
      </c>
    </row>
    <row r="8743" spans="19:19" x14ac:dyDescent="0.3">
      <c r="S8743" s="60" t="e">
        <f>VLOOKUP(D8743,'ALL SITES DOWN'!D:D,1,0)</f>
        <v>#N/A</v>
      </c>
    </row>
    <row r="8744" spans="19:19" x14ac:dyDescent="0.3">
      <c r="S8744" s="60" t="e">
        <f>VLOOKUP(D8744,'ALL SITES DOWN'!D:D,1,0)</f>
        <v>#N/A</v>
      </c>
    </row>
    <row r="8745" spans="19:19" x14ac:dyDescent="0.3">
      <c r="S8745" s="60" t="e">
        <f>VLOOKUP(D8745,'ALL SITES DOWN'!D:D,1,0)</f>
        <v>#N/A</v>
      </c>
    </row>
    <row r="8746" spans="19:19" x14ac:dyDescent="0.3">
      <c r="S8746" s="60" t="e">
        <f>VLOOKUP(D8746,'ALL SITES DOWN'!D:D,1,0)</f>
        <v>#N/A</v>
      </c>
    </row>
    <row r="8747" spans="19:19" x14ac:dyDescent="0.3">
      <c r="S8747" s="60" t="e">
        <f>VLOOKUP(D8747,'ALL SITES DOWN'!D:D,1,0)</f>
        <v>#N/A</v>
      </c>
    </row>
    <row r="8748" spans="19:19" x14ac:dyDescent="0.3">
      <c r="S8748" s="60" t="e">
        <f>VLOOKUP(D8748,'ALL SITES DOWN'!D:D,1,0)</f>
        <v>#N/A</v>
      </c>
    </row>
    <row r="8749" spans="19:19" x14ac:dyDescent="0.3">
      <c r="S8749" s="60" t="e">
        <f>VLOOKUP(D8749,'ALL SITES DOWN'!D:D,1,0)</f>
        <v>#N/A</v>
      </c>
    </row>
    <row r="8750" spans="19:19" x14ac:dyDescent="0.3">
      <c r="S8750" s="60" t="e">
        <f>VLOOKUP(D8750,'ALL SITES DOWN'!D:D,1,0)</f>
        <v>#N/A</v>
      </c>
    </row>
    <row r="8751" spans="19:19" x14ac:dyDescent="0.3">
      <c r="S8751" s="60" t="e">
        <f>VLOOKUP(D8751,'ALL SITES DOWN'!D:D,1,0)</f>
        <v>#N/A</v>
      </c>
    </row>
    <row r="8752" spans="19:19" x14ac:dyDescent="0.3">
      <c r="S8752" s="60" t="e">
        <f>VLOOKUP(D8752,'ALL SITES DOWN'!D:D,1,0)</f>
        <v>#N/A</v>
      </c>
    </row>
    <row r="8753" spans="19:19" x14ac:dyDescent="0.3">
      <c r="S8753" s="60" t="e">
        <f>VLOOKUP(D8753,'ALL SITES DOWN'!D:D,1,0)</f>
        <v>#N/A</v>
      </c>
    </row>
    <row r="8754" spans="19:19" x14ac:dyDescent="0.3">
      <c r="S8754" s="60" t="e">
        <f>VLOOKUP(D8754,'ALL SITES DOWN'!D:D,1,0)</f>
        <v>#N/A</v>
      </c>
    </row>
    <row r="8755" spans="19:19" x14ac:dyDescent="0.3">
      <c r="S8755" s="60" t="e">
        <f>VLOOKUP(D8755,'ALL SITES DOWN'!D:D,1,0)</f>
        <v>#N/A</v>
      </c>
    </row>
    <row r="8756" spans="19:19" x14ac:dyDescent="0.3">
      <c r="S8756" s="60" t="e">
        <f>VLOOKUP(D8756,'ALL SITES DOWN'!D:D,1,0)</f>
        <v>#N/A</v>
      </c>
    </row>
    <row r="8757" spans="19:19" x14ac:dyDescent="0.3">
      <c r="S8757" s="60" t="e">
        <f>VLOOKUP(D8757,'ALL SITES DOWN'!D:D,1,0)</f>
        <v>#N/A</v>
      </c>
    </row>
    <row r="8758" spans="19:19" x14ac:dyDescent="0.3">
      <c r="S8758" s="60" t="e">
        <f>VLOOKUP(D8758,'ALL SITES DOWN'!D:D,1,0)</f>
        <v>#N/A</v>
      </c>
    </row>
    <row r="8759" spans="19:19" x14ac:dyDescent="0.3">
      <c r="S8759" s="60" t="e">
        <f>VLOOKUP(D8759,'ALL SITES DOWN'!D:D,1,0)</f>
        <v>#N/A</v>
      </c>
    </row>
    <row r="8760" spans="19:19" x14ac:dyDescent="0.3">
      <c r="S8760" s="60" t="e">
        <f>VLOOKUP(D8760,'ALL SITES DOWN'!D:D,1,0)</f>
        <v>#N/A</v>
      </c>
    </row>
    <row r="8761" spans="19:19" x14ac:dyDescent="0.3">
      <c r="S8761" s="60" t="e">
        <f>VLOOKUP(D8761,'ALL SITES DOWN'!D:D,1,0)</f>
        <v>#N/A</v>
      </c>
    </row>
    <row r="8762" spans="19:19" x14ac:dyDescent="0.3">
      <c r="S8762" s="60" t="e">
        <f>VLOOKUP(D8762,'ALL SITES DOWN'!D:D,1,0)</f>
        <v>#N/A</v>
      </c>
    </row>
    <row r="8763" spans="19:19" x14ac:dyDescent="0.3">
      <c r="S8763" s="60" t="e">
        <f>VLOOKUP(D8763,'ALL SITES DOWN'!D:D,1,0)</f>
        <v>#N/A</v>
      </c>
    </row>
    <row r="8764" spans="19:19" x14ac:dyDescent="0.3">
      <c r="S8764" s="60" t="e">
        <f>VLOOKUP(D8764,'ALL SITES DOWN'!D:D,1,0)</f>
        <v>#N/A</v>
      </c>
    </row>
    <row r="8765" spans="19:19" x14ac:dyDescent="0.3">
      <c r="S8765" s="60" t="e">
        <f>VLOOKUP(D8765,'ALL SITES DOWN'!D:D,1,0)</f>
        <v>#N/A</v>
      </c>
    </row>
    <row r="8766" spans="19:19" x14ac:dyDescent="0.3">
      <c r="S8766" s="60" t="e">
        <f>VLOOKUP(D8766,'ALL SITES DOWN'!D:D,1,0)</f>
        <v>#N/A</v>
      </c>
    </row>
    <row r="8767" spans="19:19" x14ac:dyDescent="0.3">
      <c r="S8767" s="60" t="e">
        <f>VLOOKUP(D8767,'ALL SITES DOWN'!D:D,1,0)</f>
        <v>#N/A</v>
      </c>
    </row>
    <row r="8768" spans="19:19" x14ac:dyDescent="0.3">
      <c r="S8768" s="60" t="e">
        <f>VLOOKUP(D8768,'ALL SITES DOWN'!D:D,1,0)</f>
        <v>#N/A</v>
      </c>
    </row>
    <row r="8769" spans="19:19" x14ac:dyDescent="0.3">
      <c r="S8769" s="60" t="e">
        <f>VLOOKUP(D8769,'ALL SITES DOWN'!D:D,1,0)</f>
        <v>#N/A</v>
      </c>
    </row>
    <row r="8770" spans="19:19" x14ac:dyDescent="0.3">
      <c r="S8770" s="60" t="e">
        <f>VLOOKUP(D8770,'ALL SITES DOWN'!D:D,1,0)</f>
        <v>#N/A</v>
      </c>
    </row>
    <row r="8771" spans="19:19" x14ac:dyDescent="0.3">
      <c r="S8771" s="60" t="e">
        <f>VLOOKUP(D8771,'ALL SITES DOWN'!D:D,1,0)</f>
        <v>#N/A</v>
      </c>
    </row>
    <row r="8772" spans="19:19" x14ac:dyDescent="0.3">
      <c r="S8772" s="60" t="e">
        <f>VLOOKUP(D8772,'ALL SITES DOWN'!D:D,1,0)</f>
        <v>#N/A</v>
      </c>
    </row>
    <row r="8773" spans="19:19" x14ac:dyDescent="0.3">
      <c r="S8773" s="60" t="e">
        <f>VLOOKUP(D8773,'ALL SITES DOWN'!D:D,1,0)</f>
        <v>#N/A</v>
      </c>
    </row>
    <row r="8774" spans="19:19" x14ac:dyDescent="0.3">
      <c r="S8774" s="60" t="e">
        <f>VLOOKUP(D8774,'ALL SITES DOWN'!D:D,1,0)</f>
        <v>#N/A</v>
      </c>
    </row>
    <row r="8775" spans="19:19" x14ac:dyDescent="0.3">
      <c r="S8775" s="60" t="e">
        <f>VLOOKUP(D8775,'ALL SITES DOWN'!D:D,1,0)</f>
        <v>#N/A</v>
      </c>
    </row>
    <row r="8776" spans="19:19" x14ac:dyDescent="0.3">
      <c r="S8776" s="60" t="e">
        <f>VLOOKUP(D8776,'ALL SITES DOWN'!D:D,1,0)</f>
        <v>#N/A</v>
      </c>
    </row>
    <row r="8777" spans="19:19" x14ac:dyDescent="0.3">
      <c r="S8777" s="60" t="e">
        <f>VLOOKUP(D8777,'ALL SITES DOWN'!D:D,1,0)</f>
        <v>#N/A</v>
      </c>
    </row>
    <row r="8778" spans="19:19" x14ac:dyDescent="0.3">
      <c r="S8778" s="60" t="e">
        <f>VLOOKUP(D8778,'ALL SITES DOWN'!D:D,1,0)</f>
        <v>#N/A</v>
      </c>
    </row>
    <row r="8779" spans="19:19" x14ac:dyDescent="0.3">
      <c r="S8779" s="60" t="e">
        <f>VLOOKUP(D8779,'ALL SITES DOWN'!D:D,1,0)</f>
        <v>#N/A</v>
      </c>
    </row>
    <row r="8780" spans="19:19" x14ac:dyDescent="0.3">
      <c r="S8780" s="60" t="e">
        <f>VLOOKUP(D8780,'ALL SITES DOWN'!D:D,1,0)</f>
        <v>#N/A</v>
      </c>
    </row>
    <row r="8781" spans="19:19" x14ac:dyDescent="0.3">
      <c r="S8781" s="60" t="e">
        <f>VLOOKUP(D8781,'ALL SITES DOWN'!D:D,1,0)</f>
        <v>#N/A</v>
      </c>
    </row>
    <row r="8782" spans="19:19" x14ac:dyDescent="0.3">
      <c r="S8782" s="60" t="e">
        <f>VLOOKUP(D8782,'ALL SITES DOWN'!D:D,1,0)</f>
        <v>#N/A</v>
      </c>
    </row>
    <row r="8783" spans="19:19" x14ac:dyDescent="0.3">
      <c r="S8783" s="60" t="e">
        <f>VLOOKUP(D8783,'ALL SITES DOWN'!D:D,1,0)</f>
        <v>#N/A</v>
      </c>
    </row>
    <row r="8784" spans="19:19" x14ac:dyDescent="0.3">
      <c r="S8784" s="60" t="e">
        <f>VLOOKUP(D8784,'ALL SITES DOWN'!D:D,1,0)</f>
        <v>#N/A</v>
      </c>
    </row>
    <row r="8785" spans="19:19" x14ac:dyDescent="0.3">
      <c r="S8785" s="60" t="e">
        <f>VLOOKUP(D8785,'ALL SITES DOWN'!D:D,1,0)</f>
        <v>#N/A</v>
      </c>
    </row>
    <row r="8786" spans="19:19" x14ac:dyDescent="0.3">
      <c r="S8786" s="60" t="e">
        <f>VLOOKUP(D8786,'ALL SITES DOWN'!D:D,1,0)</f>
        <v>#N/A</v>
      </c>
    </row>
    <row r="8787" spans="19:19" x14ac:dyDescent="0.3">
      <c r="S8787" s="60" t="e">
        <f>VLOOKUP(D8787,'ALL SITES DOWN'!D:D,1,0)</f>
        <v>#N/A</v>
      </c>
    </row>
    <row r="8788" spans="19:19" x14ac:dyDescent="0.3">
      <c r="S8788" s="60" t="e">
        <f>VLOOKUP(D8788,'ALL SITES DOWN'!D:D,1,0)</f>
        <v>#N/A</v>
      </c>
    </row>
    <row r="8789" spans="19:19" x14ac:dyDescent="0.3">
      <c r="S8789" s="60" t="e">
        <f>VLOOKUP(D8789,'ALL SITES DOWN'!D:D,1,0)</f>
        <v>#N/A</v>
      </c>
    </row>
    <row r="8790" spans="19:19" x14ac:dyDescent="0.3">
      <c r="S8790" s="60" t="e">
        <f>VLOOKUP(D8790,'ALL SITES DOWN'!D:D,1,0)</f>
        <v>#N/A</v>
      </c>
    </row>
    <row r="8791" spans="19:19" x14ac:dyDescent="0.3">
      <c r="S8791" s="60" t="e">
        <f>VLOOKUP(D8791,'ALL SITES DOWN'!D:D,1,0)</f>
        <v>#N/A</v>
      </c>
    </row>
    <row r="8792" spans="19:19" x14ac:dyDescent="0.3">
      <c r="S8792" s="60" t="e">
        <f>VLOOKUP(D8792,'ALL SITES DOWN'!D:D,1,0)</f>
        <v>#N/A</v>
      </c>
    </row>
    <row r="8793" spans="19:19" x14ac:dyDescent="0.3">
      <c r="S8793" s="60" t="e">
        <f>VLOOKUP(D8793,'ALL SITES DOWN'!D:D,1,0)</f>
        <v>#N/A</v>
      </c>
    </row>
    <row r="8794" spans="19:19" x14ac:dyDescent="0.3">
      <c r="S8794" s="60" t="e">
        <f>VLOOKUP(D8794,'ALL SITES DOWN'!D:D,1,0)</f>
        <v>#N/A</v>
      </c>
    </row>
    <row r="8795" spans="19:19" x14ac:dyDescent="0.3">
      <c r="S8795" s="60" t="e">
        <f>VLOOKUP(D8795,'ALL SITES DOWN'!D:D,1,0)</f>
        <v>#N/A</v>
      </c>
    </row>
    <row r="8796" spans="19:19" x14ac:dyDescent="0.3">
      <c r="S8796" s="60" t="e">
        <f>VLOOKUP(D8796,'ALL SITES DOWN'!D:D,1,0)</f>
        <v>#N/A</v>
      </c>
    </row>
    <row r="8797" spans="19:19" x14ac:dyDescent="0.3">
      <c r="S8797" s="60" t="e">
        <f>VLOOKUP(D8797,'ALL SITES DOWN'!D:D,1,0)</f>
        <v>#N/A</v>
      </c>
    </row>
    <row r="8798" spans="19:19" x14ac:dyDescent="0.3">
      <c r="S8798" s="60" t="e">
        <f>VLOOKUP(D8798,'ALL SITES DOWN'!D:D,1,0)</f>
        <v>#N/A</v>
      </c>
    </row>
    <row r="8799" spans="19:19" x14ac:dyDescent="0.3">
      <c r="S8799" s="60" t="e">
        <f>VLOOKUP(D8799,'ALL SITES DOWN'!D:D,1,0)</f>
        <v>#N/A</v>
      </c>
    </row>
    <row r="8800" spans="19:19" x14ac:dyDescent="0.3">
      <c r="S8800" s="60" t="e">
        <f>VLOOKUP(D8800,'ALL SITES DOWN'!D:D,1,0)</f>
        <v>#N/A</v>
      </c>
    </row>
    <row r="8801" spans="19:19" x14ac:dyDescent="0.3">
      <c r="S8801" s="60" t="e">
        <f>VLOOKUP(D8801,'ALL SITES DOWN'!D:D,1,0)</f>
        <v>#N/A</v>
      </c>
    </row>
    <row r="8802" spans="19:19" x14ac:dyDescent="0.3">
      <c r="S8802" s="60" t="e">
        <f>VLOOKUP(D8802,'ALL SITES DOWN'!D:D,1,0)</f>
        <v>#N/A</v>
      </c>
    </row>
    <row r="8803" spans="19:19" x14ac:dyDescent="0.3">
      <c r="S8803" s="60" t="e">
        <f>VLOOKUP(D8803,'ALL SITES DOWN'!D:D,1,0)</f>
        <v>#N/A</v>
      </c>
    </row>
    <row r="8804" spans="19:19" x14ac:dyDescent="0.3">
      <c r="S8804" s="60" t="e">
        <f>VLOOKUP(D8804,'ALL SITES DOWN'!D:D,1,0)</f>
        <v>#N/A</v>
      </c>
    </row>
    <row r="8805" spans="19:19" x14ac:dyDescent="0.3">
      <c r="S8805" s="60" t="e">
        <f>VLOOKUP(D8805,'ALL SITES DOWN'!D:D,1,0)</f>
        <v>#N/A</v>
      </c>
    </row>
    <row r="8806" spans="19:19" x14ac:dyDescent="0.3">
      <c r="S8806" s="60" t="e">
        <f>VLOOKUP(D8806,'ALL SITES DOWN'!D:D,1,0)</f>
        <v>#N/A</v>
      </c>
    </row>
    <row r="8807" spans="19:19" x14ac:dyDescent="0.3">
      <c r="S8807" s="60" t="e">
        <f>VLOOKUP(D8807,'ALL SITES DOWN'!D:D,1,0)</f>
        <v>#N/A</v>
      </c>
    </row>
    <row r="8808" spans="19:19" x14ac:dyDescent="0.3">
      <c r="S8808" s="60" t="e">
        <f>VLOOKUP(D8808,'ALL SITES DOWN'!D:D,1,0)</f>
        <v>#N/A</v>
      </c>
    </row>
    <row r="8809" spans="19:19" x14ac:dyDescent="0.3">
      <c r="S8809" s="60" t="e">
        <f>VLOOKUP(D8809,'ALL SITES DOWN'!D:D,1,0)</f>
        <v>#N/A</v>
      </c>
    </row>
    <row r="8810" spans="19:19" x14ac:dyDescent="0.3">
      <c r="S8810" s="60" t="e">
        <f>VLOOKUP(D8810,'ALL SITES DOWN'!D:D,1,0)</f>
        <v>#N/A</v>
      </c>
    </row>
    <row r="8811" spans="19:19" x14ac:dyDescent="0.3">
      <c r="S8811" s="60" t="e">
        <f>VLOOKUP(D8811,'ALL SITES DOWN'!D:D,1,0)</f>
        <v>#N/A</v>
      </c>
    </row>
    <row r="8812" spans="19:19" x14ac:dyDescent="0.3">
      <c r="S8812" s="60" t="e">
        <f>VLOOKUP(D8812,'ALL SITES DOWN'!D:D,1,0)</f>
        <v>#N/A</v>
      </c>
    </row>
    <row r="8813" spans="19:19" x14ac:dyDescent="0.3">
      <c r="S8813" s="60" t="e">
        <f>VLOOKUP(D8813,'ALL SITES DOWN'!D:D,1,0)</f>
        <v>#N/A</v>
      </c>
    </row>
    <row r="8814" spans="19:19" x14ac:dyDescent="0.3">
      <c r="S8814" s="60" t="e">
        <f>VLOOKUP(D8814,'ALL SITES DOWN'!D:D,1,0)</f>
        <v>#N/A</v>
      </c>
    </row>
    <row r="8815" spans="19:19" x14ac:dyDescent="0.3">
      <c r="S8815" s="60" t="e">
        <f>VLOOKUP(D8815,'ALL SITES DOWN'!D:D,1,0)</f>
        <v>#N/A</v>
      </c>
    </row>
    <row r="8816" spans="19:19" x14ac:dyDescent="0.3">
      <c r="S8816" s="60" t="e">
        <f>VLOOKUP(D8816,'ALL SITES DOWN'!D:D,1,0)</f>
        <v>#N/A</v>
      </c>
    </row>
    <row r="8817" spans="19:19" x14ac:dyDescent="0.3">
      <c r="S8817" s="60" t="e">
        <f>VLOOKUP(D8817,'ALL SITES DOWN'!D:D,1,0)</f>
        <v>#N/A</v>
      </c>
    </row>
    <row r="8818" spans="19:19" x14ac:dyDescent="0.3">
      <c r="S8818" s="60" t="e">
        <f>VLOOKUP(D8818,'ALL SITES DOWN'!D:D,1,0)</f>
        <v>#N/A</v>
      </c>
    </row>
    <row r="8819" spans="19:19" x14ac:dyDescent="0.3">
      <c r="S8819" s="60" t="e">
        <f>VLOOKUP(D8819,'ALL SITES DOWN'!D:D,1,0)</f>
        <v>#N/A</v>
      </c>
    </row>
    <row r="8820" spans="19:19" x14ac:dyDescent="0.3">
      <c r="S8820" s="60" t="e">
        <f>VLOOKUP(D8820,'ALL SITES DOWN'!D:D,1,0)</f>
        <v>#N/A</v>
      </c>
    </row>
    <row r="8821" spans="19:19" x14ac:dyDescent="0.3">
      <c r="S8821" s="60" t="e">
        <f>VLOOKUP(D8821,'ALL SITES DOWN'!D:D,1,0)</f>
        <v>#N/A</v>
      </c>
    </row>
    <row r="8822" spans="19:19" x14ac:dyDescent="0.3">
      <c r="S8822" s="60" t="e">
        <f>VLOOKUP(D8822,'ALL SITES DOWN'!D:D,1,0)</f>
        <v>#N/A</v>
      </c>
    </row>
    <row r="8823" spans="19:19" x14ac:dyDescent="0.3">
      <c r="S8823" s="60" t="e">
        <f>VLOOKUP(D8823,'ALL SITES DOWN'!D:D,1,0)</f>
        <v>#N/A</v>
      </c>
    </row>
    <row r="8824" spans="19:19" x14ac:dyDescent="0.3">
      <c r="S8824" s="60" t="e">
        <f>VLOOKUP(D8824,'ALL SITES DOWN'!D:D,1,0)</f>
        <v>#N/A</v>
      </c>
    </row>
    <row r="8825" spans="19:19" x14ac:dyDescent="0.3">
      <c r="S8825" s="60" t="e">
        <f>VLOOKUP(D8825,'ALL SITES DOWN'!D:D,1,0)</f>
        <v>#N/A</v>
      </c>
    </row>
    <row r="8826" spans="19:19" x14ac:dyDescent="0.3">
      <c r="S8826" s="60" t="e">
        <f>VLOOKUP(D8826,'ALL SITES DOWN'!D:D,1,0)</f>
        <v>#N/A</v>
      </c>
    </row>
    <row r="8827" spans="19:19" x14ac:dyDescent="0.3">
      <c r="S8827" s="60" t="e">
        <f>VLOOKUP(D8827,'ALL SITES DOWN'!D:D,1,0)</f>
        <v>#N/A</v>
      </c>
    </row>
    <row r="8828" spans="19:19" x14ac:dyDescent="0.3">
      <c r="S8828" s="60" t="e">
        <f>VLOOKUP(D8828,'ALL SITES DOWN'!D:D,1,0)</f>
        <v>#N/A</v>
      </c>
    </row>
    <row r="8829" spans="19:19" x14ac:dyDescent="0.3">
      <c r="S8829" s="60" t="e">
        <f>VLOOKUP(D8829,'ALL SITES DOWN'!D:D,1,0)</f>
        <v>#N/A</v>
      </c>
    </row>
    <row r="8830" spans="19:19" x14ac:dyDescent="0.3">
      <c r="S8830" s="60" t="e">
        <f>VLOOKUP(D8830,'ALL SITES DOWN'!D:D,1,0)</f>
        <v>#N/A</v>
      </c>
    </row>
    <row r="8831" spans="19:19" x14ac:dyDescent="0.3">
      <c r="S8831" s="60" t="e">
        <f>VLOOKUP(D8831,'ALL SITES DOWN'!D:D,1,0)</f>
        <v>#N/A</v>
      </c>
    </row>
    <row r="8832" spans="19:19" x14ac:dyDescent="0.3">
      <c r="S8832" s="60" t="e">
        <f>VLOOKUP(D8832,'ALL SITES DOWN'!D:D,1,0)</f>
        <v>#N/A</v>
      </c>
    </row>
    <row r="8833" spans="19:19" x14ac:dyDescent="0.3">
      <c r="S8833" s="60" t="e">
        <f>VLOOKUP(D8833,'ALL SITES DOWN'!D:D,1,0)</f>
        <v>#N/A</v>
      </c>
    </row>
    <row r="8834" spans="19:19" x14ac:dyDescent="0.3">
      <c r="S8834" s="60" t="e">
        <f>VLOOKUP(D8834,'ALL SITES DOWN'!D:D,1,0)</f>
        <v>#N/A</v>
      </c>
    </row>
    <row r="8835" spans="19:19" x14ac:dyDescent="0.3">
      <c r="S8835" s="60" t="e">
        <f>VLOOKUP(D8835,'ALL SITES DOWN'!D:D,1,0)</f>
        <v>#N/A</v>
      </c>
    </row>
    <row r="8836" spans="19:19" x14ac:dyDescent="0.3">
      <c r="S8836" s="60" t="e">
        <f>VLOOKUP(D8836,'ALL SITES DOWN'!D:D,1,0)</f>
        <v>#N/A</v>
      </c>
    </row>
    <row r="8837" spans="19:19" x14ac:dyDescent="0.3">
      <c r="S8837" s="60" t="e">
        <f>VLOOKUP(D8837,'ALL SITES DOWN'!D:D,1,0)</f>
        <v>#N/A</v>
      </c>
    </row>
    <row r="8838" spans="19:19" x14ac:dyDescent="0.3">
      <c r="S8838" s="60" t="e">
        <f>VLOOKUP(D8838,'ALL SITES DOWN'!D:D,1,0)</f>
        <v>#N/A</v>
      </c>
    </row>
    <row r="8839" spans="19:19" x14ac:dyDescent="0.3">
      <c r="S8839" s="60" t="e">
        <f>VLOOKUP(D8839,'ALL SITES DOWN'!D:D,1,0)</f>
        <v>#N/A</v>
      </c>
    </row>
    <row r="8840" spans="19:19" x14ac:dyDescent="0.3">
      <c r="S8840" s="60" t="e">
        <f>VLOOKUP(D8840,'ALL SITES DOWN'!D:D,1,0)</f>
        <v>#N/A</v>
      </c>
    </row>
    <row r="8841" spans="19:19" x14ac:dyDescent="0.3">
      <c r="S8841" s="60" t="e">
        <f>VLOOKUP(D8841,'ALL SITES DOWN'!D:D,1,0)</f>
        <v>#N/A</v>
      </c>
    </row>
    <row r="8842" spans="19:19" x14ac:dyDescent="0.3">
      <c r="S8842" s="60" t="e">
        <f>VLOOKUP(D8842,'ALL SITES DOWN'!D:D,1,0)</f>
        <v>#N/A</v>
      </c>
    </row>
    <row r="8843" spans="19:19" x14ac:dyDescent="0.3">
      <c r="S8843" s="60" t="e">
        <f>VLOOKUP(D8843,'ALL SITES DOWN'!D:D,1,0)</f>
        <v>#N/A</v>
      </c>
    </row>
    <row r="8844" spans="19:19" x14ac:dyDescent="0.3">
      <c r="S8844" s="60" t="e">
        <f>VLOOKUP(D8844,'ALL SITES DOWN'!D:D,1,0)</f>
        <v>#N/A</v>
      </c>
    </row>
    <row r="8845" spans="19:19" x14ac:dyDescent="0.3">
      <c r="S8845" s="60" t="e">
        <f>VLOOKUP(D8845,'ALL SITES DOWN'!D:D,1,0)</f>
        <v>#N/A</v>
      </c>
    </row>
    <row r="8846" spans="19:19" x14ac:dyDescent="0.3">
      <c r="S8846" s="60" t="e">
        <f>VLOOKUP(D8846,'ALL SITES DOWN'!D:D,1,0)</f>
        <v>#N/A</v>
      </c>
    </row>
    <row r="8847" spans="19:19" x14ac:dyDescent="0.3">
      <c r="S8847" s="60" t="e">
        <f>VLOOKUP(D8847,'ALL SITES DOWN'!D:D,1,0)</f>
        <v>#N/A</v>
      </c>
    </row>
    <row r="8848" spans="19:19" x14ac:dyDescent="0.3">
      <c r="S8848" s="60" t="e">
        <f>VLOOKUP(D8848,'ALL SITES DOWN'!D:D,1,0)</f>
        <v>#N/A</v>
      </c>
    </row>
    <row r="8849" spans="19:19" x14ac:dyDescent="0.3">
      <c r="S8849" s="60" t="e">
        <f>VLOOKUP(D8849,'ALL SITES DOWN'!D:D,1,0)</f>
        <v>#N/A</v>
      </c>
    </row>
    <row r="8850" spans="19:19" x14ac:dyDescent="0.3">
      <c r="S8850" s="60" t="e">
        <f>VLOOKUP(D8850,'ALL SITES DOWN'!D:D,1,0)</f>
        <v>#N/A</v>
      </c>
    </row>
    <row r="8851" spans="19:19" x14ac:dyDescent="0.3">
      <c r="S8851" s="60" t="e">
        <f>VLOOKUP(D8851,'ALL SITES DOWN'!D:D,1,0)</f>
        <v>#N/A</v>
      </c>
    </row>
    <row r="8852" spans="19:19" x14ac:dyDescent="0.3">
      <c r="S8852" s="60" t="e">
        <f>VLOOKUP(D8852,'ALL SITES DOWN'!D:D,1,0)</f>
        <v>#N/A</v>
      </c>
    </row>
    <row r="8853" spans="19:19" x14ac:dyDescent="0.3">
      <c r="S8853" s="60" t="e">
        <f>VLOOKUP(D8853,'ALL SITES DOWN'!D:D,1,0)</f>
        <v>#N/A</v>
      </c>
    </row>
    <row r="8854" spans="19:19" x14ac:dyDescent="0.3">
      <c r="S8854" s="60" t="e">
        <f>VLOOKUP(D8854,'ALL SITES DOWN'!D:D,1,0)</f>
        <v>#N/A</v>
      </c>
    </row>
    <row r="8855" spans="19:19" x14ac:dyDescent="0.3">
      <c r="S8855" s="60" t="e">
        <f>VLOOKUP(D8855,'ALL SITES DOWN'!D:D,1,0)</f>
        <v>#N/A</v>
      </c>
    </row>
    <row r="8856" spans="19:19" x14ac:dyDescent="0.3">
      <c r="S8856" s="60" t="e">
        <f>VLOOKUP(D8856,'ALL SITES DOWN'!D:D,1,0)</f>
        <v>#N/A</v>
      </c>
    </row>
    <row r="8857" spans="19:19" x14ac:dyDescent="0.3">
      <c r="S8857" s="60" t="e">
        <f>VLOOKUP(D8857,'ALL SITES DOWN'!D:D,1,0)</f>
        <v>#N/A</v>
      </c>
    </row>
    <row r="8858" spans="19:19" x14ac:dyDescent="0.3">
      <c r="S8858" s="60" t="e">
        <f>VLOOKUP(D8858,'ALL SITES DOWN'!D:D,1,0)</f>
        <v>#N/A</v>
      </c>
    </row>
    <row r="8859" spans="19:19" x14ac:dyDescent="0.3">
      <c r="S8859" s="60" t="e">
        <f>VLOOKUP(D8859,'ALL SITES DOWN'!D:D,1,0)</f>
        <v>#N/A</v>
      </c>
    </row>
    <row r="8860" spans="19:19" x14ac:dyDescent="0.3">
      <c r="S8860" s="60" t="e">
        <f>VLOOKUP(D8860,'ALL SITES DOWN'!D:D,1,0)</f>
        <v>#N/A</v>
      </c>
    </row>
    <row r="8861" spans="19:19" x14ac:dyDescent="0.3">
      <c r="S8861" s="60" t="e">
        <f>VLOOKUP(D8861,'ALL SITES DOWN'!D:D,1,0)</f>
        <v>#N/A</v>
      </c>
    </row>
    <row r="8862" spans="19:19" x14ac:dyDescent="0.3">
      <c r="S8862" s="60" t="e">
        <f>VLOOKUP(D8862,'ALL SITES DOWN'!D:D,1,0)</f>
        <v>#N/A</v>
      </c>
    </row>
    <row r="8863" spans="19:19" x14ac:dyDescent="0.3">
      <c r="S8863" s="60" t="e">
        <f>VLOOKUP(D8863,'ALL SITES DOWN'!D:D,1,0)</f>
        <v>#N/A</v>
      </c>
    </row>
    <row r="8864" spans="19:19" x14ac:dyDescent="0.3">
      <c r="S8864" s="60" t="e">
        <f>VLOOKUP(D8864,'ALL SITES DOWN'!D:D,1,0)</f>
        <v>#N/A</v>
      </c>
    </row>
    <row r="8865" spans="19:19" x14ac:dyDescent="0.3">
      <c r="S8865" s="60" t="e">
        <f>VLOOKUP(D8865,'ALL SITES DOWN'!D:D,1,0)</f>
        <v>#N/A</v>
      </c>
    </row>
    <row r="8866" spans="19:19" x14ac:dyDescent="0.3">
      <c r="S8866" s="60" t="e">
        <f>VLOOKUP(D8866,'ALL SITES DOWN'!D:D,1,0)</f>
        <v>#N/A</v>
      </c>
    </row>
    <row r="8867" spans="19:19" x14ac:dyDescent="0.3">
      <c r="S8867" s="60" t="e">
        <f>VLOOKUP(D8867,'ALL SITES DOWN'!D:D,1,0)</f>
        <v>#N/A</v>
      </c>
    </row>
    <row r="8868" spans="19:19" x14ac:dyDescent="0.3">
      <c r="S8868" s="60" t="e">
        <f>VLOOKUP(D8868,'ALL SITES DOWN'!D:D,1,0)</f>
        <v>#N/A</v>
      </c>
    </row>
    <row r="8869" spans="19:19" x14ac:dyDescent="0.3">
      <c r="S8869" s="60" t="e">
        <f>VLOOKUP(D8869,'ALL SITES DOWN'!D:D,1,0)</f>
        <v>#N/A</v>
      </c>
    </row>
    <row r="8870" spans="19:19" x14ac:dyDescent="0.3">
      <c r="S8870" s="60" t="e">
        <f>VLOOKUP(D8870,'ALL SITES DOWN'!D:D,1,0)</f>
        <v>#N/A</v>
      </c>
    </row>
    <row r="8871" spans="19:19" x14ac:dyDescent="0.3">
      <c r="S8871" s="60" t="e">
        <f>VLOOKUP(D8871,'ALL SITES DOWN'!D:D,1,0)</f>
        <v>#N/A</v>
      </c>
    </row>
    <row r="8872" spans="19:19" x14ac:dyDescent="0.3">
      <c r="S8872" s="60" t="e">
        <f>VLOOKUP(D8872,'ALL SITES DOWN'!D:D,1,0)</f>
        <v>#N/A</v>
      </c>
    </row>
    <row r="8873" spans="19:19" x14ac:dyDescent="0.3">
      <c r="S8873" s="60" t="e">
        <f>VLOOKUP(D8873,'ALL SITES DOWN'!D:D,1,0)</f>
        <v>#N/A</v>
      </c>
    </row>
    <row r="8874" spans="19:19" x14ac:dyDescent="0.3">
      <c r="S8874" s="60" t="e">
        <f>VLOOKUP(D8874,'ALL SITES DOWN'!D:D,1,0)</f>
        <v>#N/A</v>
      </c>
    </row>
    <row r="8875" spans="19:19" x14ac:dyDescent="0.3">
      <c r="S8875" s="60" t="e">
        <f>VLOOKUP(D8875,'ALL SITES DOWN'!D:D,1,0)</f>
        <v>#N/A</v>
      </c>
    </row>
    <row r="8876" spans="19:19" x14ac:dyDescent="0.3">
      <c r="S8876" s="60" t="e">
        <f>VLOOKUP(D8876,'ALL SITES DOWN'!D:D,1,0)</f>
        <v>#N/A</v>
      </c>
    </row>
    <row r="8877" spans="19:19" x14ac:dyDescent="0.3">
      <c r="S8877" s="60" t="e">
        <f>VLOOKUP(D8877,'ALL SITES DOWN'!D:D,1,0)</f>
        <v>#N/A</v>
      </c>
    </row>
    <row r="8878" spans="19:19" x14ac:dyDescent="0.3">
      <c r="S8878" s="60" t="e">
        <f>VLOOKUP(D8878,'ALL SITES DOWN'!D:D,1,0)</f>
        <v>#N/A</v>
      </c>
    </row>
    <row r="8879" spans="19:19" x14ac:dyDescent="0.3">
      <c r="S8879" s="60" t="e">
        <f>VLOOKUP(D8879,'ALL SITES DOWN'!D:D,1,0)</f>
        <v>#N/A</v>
      </c>
    </row>
    <row r="8880" spans="19:19" x14ac:dyDescent="0.3">
      <c r="S8880" s="60" t="e">
        <f>VLOOKUP(D8880,'ALL SITES DOWN'!D:D,1,0)</f>
        <v>#N/A</v>
      </c>
    </row>
    <row r="8881" spans="19:19" x14ac:dyDescent="0.3">
      <c r="S8881" s="60" t="e">
        <f>VLOOKUP(D8881,'ALL SITES DOWN'!D:D,1,0)</f>
        <v>#N/A</v>
      </c>
    </row>
    <row r="8882" spans="19:19" x14ac:dyDescent="0.3">
      <c r="S8882" s="60" t="e">
        <f>VLOOKUP(D8882,'ALL SITES DOWN'!D:D,1,0)</f>
        <v>#N/A</v>
      </c>
    </row>
  </sheetData>
  <autoFilter ref="A1:S8882" xr:uid="{4F6279C8-7514-4390-A946-AA66CC947F47}">
    <filterColumn colId="18">
      <filters>
        <filter val="#N/A"/>
      </filters>
    </filterColumn>
  </autoFilter>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BB082-B12A-44B0-89EC-DA58DF9A7316}">
  <sheetPr codeName="Sheet8"/>
  <dimension ref="A1:H417"/>
  <sheetViews>
    <sheetView topLeftCell="A41" zoomScale="70" zoomScaleNormal="70" workbookViewId="0">
      <selection activeCell="H1" sqref="H1:H56"/>
    </sheetView>
  </sheetViews>
  <sheetFormatPr defaultRowHeight="14" x14ac:dyDescent="0.3"/>
  <cols>
    <col min="8" max="8" width="130.58203125" customWidth="1"/>
  </cols>
  <sheetData>
    <row r="1" spans="1:8" ht="42" x14ac:dyDescent="0.3">
      <c r="H1" s="42" t="s">
        <v>7434</v>
      </c>
    </row>
    <row r="2" spans="1:8" x14ac:dyDescent="0.3">
      <c r="H2" s="42"/>
    </row>
    <row r="3" spans="1:8" x14ac:dyDescent="0.3">
      <c r="H3" s="41"/>
    </row>
    <row r="4" spans="1:8" x14ac:dyDescent="0.3">
      <c r="H4" s="41" t="str">
        <f>_xlfn.CONCAT("Total site down:", " ", COUNTA('ALL SITES DOWN'!E:E)-1)</f>
        <v>Total site down: 163</v>
      </c>
    </row>
    <row r="5" spans="1:8" x14ac:dyDescent="0.3">
      <c r="H5" s="41"/>
    </row>
    <row r="6" spans="1:8" x14ac:dyDescent="0.3">
      <c r="A6" t="s">
        <v>190</v>
      </c>
      <c r="B6">
        <v>1</v>
      </c>
      <c r="C6">
        <v>11</v>
      </c>
      <c r="H6" s="41"/>
    </row>
    <row r="7" spans="1:8" x14ac:dyDescent="0.3">
      <c r="A7" t="s">
        <v>153</v>
      </c>
      <c r="B7">
        <v>1</v>
      </c>
      <c r="C7">
        <v>5</v>
      </c>
      <c r="H7" s="41" t="s">
        <v>5817</v>
      </c>
    </row>
    <row r="8" spans="1:8" x14ac:dyDescent="0.3">
      <c r="A8" t="s">
        <v>5833</v>
      </c>
      <c r="H8" s="41"/>
    </row>
    <row r="9" spans="1:8" x14ac:dyDescent="0.3">
      <c r="H9" s="41" t="str">
        <f>_xlfn.CONCAT("NOKIA: "," ",COUNTIF('ALL SITES DOWN'!L:L,"NOKIA"))</f>
        <v>NOKIA:  44</v>
      </c>
    </row>
    <row r="10" spans="1:8" x14ac:dyDescent="0.3">
      <c r="H10" s="41" t="str">
        <f>_xlfn.CONCAT("HUAWEI: "," ",COUNTIF('ALL SITES DOWN'!L:L,"HUAWEI"))</f>
        <v>HUAWEI:  43</v>
      </c>
    </row>
    <row r="11" spans="1:8" s="33" customFormat="1" x14ac:dyDescent="0.3">
      <c r="H11" s="41" t="str">
        <f>_xlfn.CONCAT("URH: "," ",COUNTIF('ALL SITES DOWN'!L:L,"Huawei_Rural"))</f>
        <v>URH:  29</v>
      </c>
    </row>
    <row r="12" spans="1:8" x14ac:dyDescent="0.3">
      <c r="H12" s="41" t="str">
        <f>_xlfn.CONCAT("ZTE: "," ",COUNTIF('ALL SITES DOWN'!L:L,"ZTE"))</f>
        <v>ZTE:  47</v>
      </c>
    </row>
    <row r="13" spans="1:8" s="33" customFormat="1" x14ac:dyDescent="0.3">
      <c r="H13" s="41"/>
    </row>
    <row r="14" spans="1:8" s="33" customFormat="1" x14ac:dyDescent="0.3">
      <c r="H14" s="41" t="s">
        <v>5832</v>
      </c>
    </row>
    <row r="15" spans="1:8" s="33" customFormat="1" x14ac:dyDescent="0.3">
      <c r="H15" s="41"/>
    </row>
    <row r="16" spans="1:8" s="33" customFormat="1" x14ac:dyDescent="0.3">
      <c r="H16" s="41" t="str">
        <f>_xlfn.CONCAT("P1: ", B6, " Impactant ", COUNTIF(Table4[Action attendue], "P1 Impact Ongoing"), " Sites")</f>
        <v>P1: 1 Impactant 10 Sites</v>
      </c>
    </row>
    <row r="17" spans="8:8" s="33" customFormat="1" x14ac:dyDescent="0.3">
      <c r="H17" s="41" t="str">
        <f>_xlfn.CONCAT("P2: ", B7, " Impactant ", COUNTIF(Table4[Action attendue], "P2 Impact Ongoing"), " Sites")</f>
        <v>P2: 1 Impactant 1 Sites</v>
      </c>
    </row>
    <row r="18" spans="8:8" s="33" customFormat="1" x14ac:dyDescent="0.3">
      <c r="H18" s="41" t="str">
        <f>_xlfn.CONCAT("P3/P4: ", (COUNTA('ALL SITES DOWN'!E:E)-1)-(SMS!C6+SMS!C7), " Sites")</f>
        <v>P3/P4: 147 Sites</v>
      </c>
    </row>
    <row r="19" spans="8:8" s="33" customFormat="1" x14ac:dyDescent="0.3">
      <c r="H19" s="41"/>
    </row>
    <row r="20" spans="8:8" x14ac:dyDescent="0.3">
      <c r="H20" s="41"/>
    </row>
    <row r="21" spans="8:8" x14ac:dyDescent="0.3">
      <c r="H21" s="41" t="s">
        <v>5818</v>
      </c>
    </row>
    <row r="22" spans="8:8" x14ac:dyDescent="0.3">
      <c r="H22" s="41"/>
    </row>
    <row r="23" spans="8:8" x14ac:dyDescent="0.3">
      <c r="H23" s="41" t="str">
        <f>_xlfn.CONCAT(BREACKDOWN!B168, ": ", BREACKDOWN!C168)</f>
        <v>New Case: 48</v>
      </c>
    </row>
    <row r="24" spans="8:8" x14ac:dyDescent="0.3">
      <c r="H24" s="41" t="str">
        <f>_xlfn.CONCAT(BREACKDOWN!B169, ": ", BREACKDOWN!C169)</f>
        <v>Power IHS: 12</v>
      </c>
    </row>
    <row r="25" spans="8:8" x14ac:dyDescent="0.3">
      <c r="H25" s="41" t="str">
        <f>_xlfn.CONCAT(BREACKDOWN!B170, ": ", BREACKDOWN!C170)</f>
        <v>Power CAMUSAT: 6</v>
      </c>
    </row>
    <row r="26" spans="8:8" x14ac:dyDescent="0.3">
      <c r="H26" s="41" t="str">
        <f>_xlfn.CONCAT(BREACKDOWN!B171, ": ", BREACKDOWN!C171)</f>
        <v>OCM Power: 0</v>
      </c>
    </row>
    <row r="27" spans="8:8" x14ac:dyDescent="0.3">
      <c r="H27" s="41" t="str">
        <f>_xlfn.CONCAT(BREACKDOWN!B172, ": ", BREACKDOWN!C172)</f>
        <v>CAMTEL: 0</v>
      </c>
    </row>
    <row r="28" spans="8:8" x14ac:dyDescent="0.3">
      <c r="H28" s="41" t="str">
        <f>_xlfn.CONCAT(BREACKDOWN!B173, ": ", BREACKDOWN!C173)</f>
        <v>OCM ING: 29</v>
      </c>
    </row>
    <row r="29" spans="8:8" x14ac:dyDescent="0.3">
      <c r="H29" s="41" t="str">
        <f>_xlfn.CONCAT(BREACKDOWN!B174, ": ", BREACKDOWN!C174)</f>
        <v>MTN: 1</v>
      </c>
    </row>
    <row r="30" spans="8:8" x14ac:dyDescent="0.3">
      <c r="H30" s="41" t="str">
        <f>_xlfn.CONCAT(BREACKDOWN!B175, ": ", BREACKDOWN!C175)</f>
        <v>NOKIA: 0</v>
      </c>
    </row>
    <row r="31" spans="8:8" x14ac:dyDescent="0.3">
      <c r="H31" s="41" t="str">
        <f>_xlfn.CONCAT(BREACKDOWN!B176, ": ", BREACKDOWN!C176)</f>
        <v>Spare Huawei: 3</v>
      </c>
    </row>
    <row r="32" spans="8:8" x14ac:dyDescent="0.3">
      <c r="H32" s="41" t="str">
        <f>_xlfn.CONCAT(BREACKDOWN!B177, ": ", BREACKDOWN!C177)</f>
        <v>Spare OCM: 14</v>
      </c>
    </row>
    <row r="33" spans="8:8" x14ac:dyDescent="0.3">
      <c r="H33" s="41" t="str">
        <f>_xlfn.CONCAT(BREACKDOWN!B178, ": ", BREACKDOWN!C178)</f>
        <v>CDS: 1</v>
      </c>
    </row>
    <row r="34" spans="8:8" x14ac:dyDescent="0.3">
      <c r="H34" s="41" t="str">
        <f>_xlfn.CONCAT(BREACKDOWN!B179, ": ", BREACKDOWN!C179)</f>
        <v>SBC Huawei: 36</v>
      </c>
    </row>
    <row r="35" spans="8:8" x14ac:dyDescent="0.3">
      <c r="H35" s="41" t="str">
        <f>_xlfn.CONCAT(BREACKDOWN!B180, ": ", BREACKDOWN!C180)</f>
        <v>BO TRANS: 0</v>
      </c>
    </row>
    <row r="36" spans="8:8" x14ac:dyDescent="0.3">
      <c r="H36" s="41" t="str">
        <f>_xlfn.CONCAT(BREACKDOWN!B181, ": ", BREACKDOWN!C181)</f>
        <v>BO RAN: 0</v>
      </c>
    </row>
    <row r="37" spans="8:8" x14ac:dyDescent="0.3">
      <c r="H37" s="41" t="str">
        <f>_xlfn.CONCAT(BREACKDOWN!B182, ": ", BREACKDOWN!C182)</f>
        <v>Vandalized: 0</v>
      </c>
    </row>
    <row r="38" spans="8:8" s="33" customFormat="1" x14ac:dyDescent="0.3">
      <c r="H38" s="41" t="str">
        <f>_xlfn.CONCAT(BREACKDOWN!B183, ": ", BREACKDOWN!C183)</f>
        <v>P1 Impact: 10</v>
      </c>
    </row>
    <row r="39" spans="8:8" s="33" customFormat="1" x14ac:dyDescent="0.3">
      <c r="H39" s="41" t="str">
        <f>_xlfn.CONCAT(BREACKDOWN!B184, ": ", BREACKDOWN!C184)</f>
        <v>P2 Impact: 1</v>
      </c>
    </row>
    <row r="40" spans="8:8" s="33" customFormat="1" x14ac:dyDescent="0.3">
      <c r="H40" s="41" t="str">
        <f>_xlfn.CONCAT(BREACKDOWN!B185, ": ", BREACKDOWN!C185)</f>
        <v>Huawei Projet: 0</v>
      </c>
    </row>
    <row r="41" spans="8:8" s="33" customFormat="1" x14ac:dyDescent="0.3">
      <c r="H41" s="41" t="str">
        <f>_xlfn.CONCAT(BREACKDOWN!B186, ": ", BREACKDOWN!C186)</f>
        <v>Total: 161</v>
      </c>
    </row>
    <row r="42" spans="8:8" s="33" customFormat="1" x14ac:dyDescent="0.3">
      <c r="H42" s="41"/>
    </row>
    <row r="43" spans="8:8" s="33" customFormat="1" x14ac:dyDescent="0.3">
      <c r="H43" s="41"/>
    </row>
    <row r="44" spans="8:8" s="33" customFormat="1" x14ac:dyDescent="0.3">
      <c r="H44" s="41"/>
    </row>
    <row r="45" spans="8:8" s="33" customFormat="1" x14ac:dyDescent="0.3">
      <c r="H45" s="41" t="s">
        <v>5829</v>
      </c>
    </row>
    <row r="46" spans="8:8" s="33" customFormat="1" x14ac:dyDescent="0.3">
      <c r="H46" s="41"/>
    </row>
    <row r="47" spans="8:8" s="33" customFormat="1" x14ac:dyDescent="0.3">
      <c r="H47" s="41" t="str">
        <f>_xlfn.CONCAT("ADM: ",COUNTIF('ALL SITES DOWN'!Q:Q,"ADM"))</f>
        <v>ADM: 13</v>
      </c>
    </row>
    <row r="48" spans="8:8" s="33" customFormat="1" x14ac:dyDescent="0.3">
      <c r="H48" s="41" t="str">
        <f>_xlfn.CONCAT("CTR: ",COUNTIF('ALL SITES DOWN'!Q:Q,"CTR"))</f>
        <v>CTR: 39</v>
      </c>
    </row>
    <row r="49" spans="8:8" s="33" customFormat="1" x14ac:dyDescent="0.3">
      <c r="H49" s="41" t="str">
        <f>_xlfn.CONCAT("EST: ",COUNTIF('ALL SITES DOWN'!Q:Q,"EST"))</f>
        <v>EST: 1</v>
      </c>
    </row>
    <row r="50" spans="8:8" s="33" customFormat="1" x14ac:dyDescent="0.3">
      <c r="H50" s="41" t="str">
        <f>_xlfn.CONCAT("EXN: ",COUNTIF('ALL SITES DOWN'!Q:Q,"EXN"))</f>
        <v>EXN: 17</v>
      </c>
    </row>
    <row r="51" spans="8:8" s="33" customFormat="1" x14ac:dyDescent="0.3">
      <c r="H51" s="41" t="str">
        <f>_xlfn.CONCAT("LIT: ",COUNTIF('ALL SITES DOWN'!Q:Q,"LIT"))</f>
        <v>LIT: 23</v>
      </c>
    </row>
    <row r="52" spans="8:8" s="33" customFormat="1" x14ac:dyDescent="0.3">
      <c r="H52" s="41" t="str">
        <f>_xlfn.CONCAT("NRD: ",COUNTIF('ALL SITES DOWN'!Q:Q,"NRD"))</f>
        <v>NRD: 12</v>
      </c>
    </row>
    <row r="53" spans="8:8" s="33" customFormat="1" x14ac:dyDescent="0.3">
      <c r="H53" s="41" t="str">
        <f>_xlfn.CONCAT("NRO: ",COUNTIF('ALL SITES DOWN'!Q:Q,"NRO"))</f>
        <v>NRO: 11</v>
      </c>
    </row>
    <row r="54" spans="8:8" s="33" customFormat="1" x14ac:dyDescent="0.3">
      <c r="H54" s="41" t="str">
        <f>_xlfn.CONCAT("SUD: ",COUNTIF('ALL SITES DOWN'!Q:Q,"SUD"))</f>
        <v>SUD: 9</v>
      </c>
    </row>
    <row r="55" spans="8:8" s="33" customFormat="1" x14ac:dyDescent="0.3">
      <c r="H55" s="41" t="str">
        <f>_xlfn.CONCAT("SUO: ",COUNTIF('ALL SITES DOWN'!Q:Q,"SUO"))</f>
        <v>SUO: 20</v>
      </c>
    </row>
    <row r="56" spans="8:8" s="33" customFormat="1" x14ac:dyDescent="0.3">
      <c r="H56" s="41" t="str">
        <f>_xlfn.CONCAT("OST: ",COUNTIF('ALL SITES DOWN'!Q:Q,"OST"))</f>
        <v>OST: 17</v>
      </c>
    </row>
    <row r="57" spans="8:8" s="33" customFormat="1" x14ac:dyDescent="0.3">
      <c r="H57" s="41"/>
    </row>
    <row r="58" spans="8:8" s="33" customFormat="1" x14ac:dyDescent="0.3">
      <c r="H58" s="41"/>
    </row>
    <row r="59" spans="8:8" x14ac:dyDescent="0.3">
      <c r="H59" s="41"/>
    </row>
    <row r="60" spans="8:8" x14ac:dyDescent="0.3">
      <c r="H60" s="41" t="str">
        <f>IF(CONCAT!B4&gt;1, _xlfn.CONCAT("&gt;&gt;&gt; ", CONCAT!A4, ": ", CONCAT!B4, " Sites &lt;&lt;&lt;"), CONCAT!A5)</f>
        <v>&gt;&gt;&gt; ADM: 14 Sites &lt;&lt;&lt;</v>
      </c>
    </row>
    <row r="61" spans="8:8" s="33" customFormat="1" x14ac:dyDescent="0.3">
      <c r="H61" s="41" t="str">
        <f>IF(CONCAT!B5&gt;1, _xlfn.CONCAT("&gt;&gt;&gt; ", CONCAT!A5, ": ", CONCAT!B5, " Sites &lt;&lt;&lt;"), CONCAT!A6)</f>
        <v>ADM_216_H_Mawi: New site not yet transferred to MSP</v>
      </c>
    </row>
    <row r="62" spans="8:8" x14ac:dyDescent="0.3">
      <c r="H62" s="41" t="str">
        <f>IF(CONCAT!B6&gt;1, _xlfn.CONCAT("&gt;&gt;&gt; ", CONCAT!A6, ": ", CONCAT!B6, " Sites &lt;&lt;&lt;"), CONCAT!A7)</f>
        <v>ADM_234_H_NGD-LYCEE-TECHNIQUE-MARDOCK: New site not yet transferred to MSP</v>
      </c>
    </row>
    <row r="63" spans="8:8" x14ac:dyDescent="0.3">
      <c r="H63" s="41" t="str">
        <f>IF(CONCAT!B7&gt;1, _xlfn.CONCAT("&gt;&gt;&gt; ", CONCAT!A7, ": ", CONCAT!B7, " Sites &lt;&lt;&lt;"), CONCAT!A8)</f>
        <v>ADM_233_H_NGD-BURKINA-CENTENAIRE_U, LogicRNCID=387: New site not yet transferred to MSP</v>
      </c>
    </row>
    <row r="64" spans="8:8" x14ac:dyDescent="0.3">
      <c r="H64" s="41" t="str">
        <f>IF(CONCAT!B8&gt;1, _xlfn.CONCAT("&gt;&gt;&gt; ", CONCAT!A8, ": ", CONCAT!B8, " Sites &lt;&lt;&lt;"), CONCAT!A9)</f>
        <v>ADM_215_H_NGD-UNIVERSITY-CAMTEL_U, LogicRNCID=387: New site not yet transferred to MSP</v>
      </c>
    </row>
    <row r="65" spans="8:8" x14ac:dyDescent="0.3">
      <c r="H65" s="41" t="str">
        <f>IF(CONCAT!B9&gt;1, _xlfn.CONCAT("&gt;&gt;&gt; ", CONCAT!A9, ": ", CONCAT!B9, " Sites &lt;&lt;&lt;"), CONCAT!A10)</f>
        <v xml:space="preserve">Ouru-Dara_G9U9U21_ADM_148: 28/04/2026 Verification en cours de la disponibilité du modem en cours update asap </v>
      </c>
    </row>
    <row r="66" spans="8:8" x14ac:dyDescent="0.3">
      <c r="H66" s="41" t="str">
        <f>IF(CONCAT!B10&gt;1, _xlfn.CONCAT("&gt;&gt;&gt; ", CONCAT!A10, ": ", CONCAT!B10, " Sites &lt;&lt;&lt;"), CONCAT!A11)</f>
        <v>Meidougou-MTN_G18L18L8_ADM_062: 28.04.2026: Spare FSMF Faulty Commande passee au WH de Garoua et Expediee a Ngaoundere Nouvelle ETD communiques par le SPM 28.04.2026</v>
      </c>
    </row>
    <row r="67" spans="8:8" x14ac:dyDescent="0.3">
      <c r="H67" s="41" t="str">
        <f>IF(CONCAT!B11&gt;1, _xlfn.CONCAT("&gt;&gt;&gt; ", CONCAT!A11, ": ", CONCAT!B11, " Sites &lt;&lt;&lt;"), CONCAT!A12)</f>
        <v>ADM_250_URH_NDONGUE: 28.04.2026: D'apres le FME  Il y'aurait des cables crames dans la DC-BOX(Dans laquelle la RTN est alimentee). Le Vis-avis IHS activee est en route ETA=14H</v>
      </c>
    </row>
    <row r="68" spans="8:8" x14ac:dyDescent="0.3">
      <c r="H68" s="41" t="str">
        <f>IF(CONCAT!B12&gt;1, _xlfn.CONCAT("&gt;&gt;&gt; ", CONCAT!A12, ": ", CONCAT!B12, " Sites &lt;&lt;&lt;"), CONCAT!A13)</f>
        <v>Darassalam-IHS_L8_ADM_153: Power status check ongoing</v>
      </c>
    </row>
    <row r="69" spans="8:8" x14ac:dyDescent="0.3">
      <c r="H69" s="41" t="str">
        <f>IF(CONCAT!B13&gt;1, _xlfn.CONCAT("&gt;&gt;&gt; ", CONCAT!A13, ": ", CONCAT!B13, " Sites &lt;&lt;&lt;"), CONCAT!A14)</f>
        <v>ADM_190_URH_BETARE_CONGO: Impacted by Febadi-MTN_G9U9L8L7_ADM_063</v>
      </c>
    </row>
    <row r="70" spans="8:8" x14ac:dyDescent="0.3">
      <c r="H70" s="41" t="str">
        <f>IF(CONCAT!B14&gt;1, _xlfn.CONCAT("&gt;&gt;&gt; ", CONCAT!A14, ": ", CONCAT!B14, " Sites &lt;&lt;&lt;"), CONCAT!A15)</f>
        <v xml:space="preserve">ADM_122_N_Danfili-MTN-IHS: 28/08/2026 fme wily activé ETA=17H28 UTC </v>
      </c>
    </row>
    <row r="71" spans="8:8" x14ac:dyDescent="0.3">
      <c r="H71" s="41" t="str">
        <f>IF(CONCAT!B15&gt;1, _xlfn.CONCAT("&gt;&gt;&gt; ", CONCAT!A15, ": ", CONCAT!B15, " Sites &lt;&lt;&lt;"), CONCAT!A16)</f>
        <v>ADM_236_H_NGD-BAMYANGA-QTIER-TOUPOURI: 28/04/2026 Camusat:gen cannot be started due to noise disturbance / gen will be started in the morning</v>
      </c>
    </row>
    <row r="72" spans="8:8" x14ac:dyDescent="0.3">
      <c r="H72" s="41" t="str">
        <f>IF(CONCAT!B16&gt;1, _xlfn.CONCAT("&gt;&gt;&gt; ", CONCAT!A16, ": ", CONCAT!B16, " Sites &lt;&lt;&lt;"), CONCAT!A17)</f>
        <v>GALIM-TIGNERE_G9U9U21_ADM_024: Power status check ongoing</v>
      </c>
    </row>
    <row r="73" spans="8:8" x14ac:dyDescent="0.3">
      <c r="H73" s="41" t="str">
        <f>IF(CONCAT!B17&gt;1, _xlfn.CONCAT("&gt;&gt;&gt; ", CONCAT!A17, ": ", CONCAT!B17, " Sites &lt;&lt;&lt;"), CONCAT!A18)</f>
        <v>ADM_166_H_Ngd-Mbiassoro: Power status check ongoing</v>
      </c>
    </row>
    <row r="74" spans="8:8" x14ac:dyDescent="0.3">
      <c r="H74" s="41" t="str">
        <f>IF(CONCAT!B18&gt;1, _xlfn.CONCAT("&gt;&gt;&gt; ", CONCAT!A18, ": ", CONCAT!B18, " Sites &lt;&lt;&lt;"), CONCAT!A19)</f>
        <v>CTR</v>
      </c>
    </row>
    <row r="75" spans="8:8" s="33" customFormat="1" x14ac:dyDescent="0.3">
      <c r="H75" s="41" t="str">
        <f>IF(CONCAT!B19&gt;1, _xlfn.CONCAT("&gt;&gt;&gt; ", CONCAT!A19, ": ", CONCAT!B19, " Sites &lt;&lt;&lt;"), CONCAT!A20)</f>
        <v>&gt;&gt;&gt; CTR: 43 Sites &lt;&lt;&lt;</v>
      </c>
    </row>
    <row r="76" spans="8:8" s="33" customFormat="1" x14ac:dyDescent="0.3">
      <c r="H76" s="41" t="str">
        <f>IF(CONCAT!B20&gt;1, _xlfn.CONCAT("&gt;&gt;&gt; ", CONCAT!A20, ": ", CONCAT!B20, " Sites &lt;&lt;&lt;"), CONCAT!A21)</f>
        <v>Mankim_N_G9U9L8L7_CTR_987: New site not yet transferred to MSP</v>
      </c>
    </row>
    <row r="77" spans="8:8" s="33" customFormat="1" x14ac:dyDescent="0.3">
      <c r="H77" s="41" t="str">
        <f>IF(CONCAT!B21&gt;1, _xlfn.CONCAT("&gt;&gt;&gt; ", CONCAT!A21, ": ", CONCAT!B21, " Sites &lt;&lt;&lt;"), CONCAT!A22)</f>
        <v>CTR_949_Z_Emana-Bonne-Fontaine(CTR-949): Power status check ongoing</v>
      </c>
    </row>
    <row r="78" spans="8:8" s="33" customFormat="1" x14ac:dyDescent="0.3">
      <c r="H78" s="41" t="str">
        <f>IF(CONCAT!B22&gt;1, _xlfn.CONCAT("&gt;&gt;&gt; ", CONCAT!A22, ": ", CONCAT!B22, " Sites &lt;&lt;&lt;"), CONCAT!A23)</f>
        <v>Nkolmeyang-IHS_G9_CTR_442: 13/04/2026 ETR mi-juin</v>
      </c>
    </row>
    <row r="79" spans="8:8" x14ac:dyDescent="0.3">
      <c r="H79" s="41" t="str">
        <f>IF(CONCAT!B23&gt;1, _xlfn.CONCAT("&gt;&gt;&gt; ", CONCAT!A23, ": ", CONCAT!B23, " Sites &lt;&lt;&lt;"), CONCAT!A24)</f>
        <v>CTR_977_N_SIMAYAI-1_G: New site not yet transferred to MSP</v>
      </c>
    </row>
    <row r="80" spans="8:8" s="33" customFormat="1" x14ac:dyDescent="0.3">
      <c r="H80" s="41" t="str">
        <f>IF(CONCAT!B24&gt;1, _xlfn.CONCAT("&gt;&gt;&gt; ", CONCAT!A24, ": ", CONCAT!B24, " Sites &lt;&lt;&lt;"), CONCAT!A25)</f>
        <v>CTR_1199_URZ_MASSASSA(CTR-1199): New site not yet transferred to MSP</v>
      </c>
    </row>
    <row r="81" spans="8:8" x14ac:dyDescent="0.3">
      <c r="H81" s="41" t="str">
        <f>IF(CONCAT!B25&gt;1, _xlfn.CONCAT("&gt;&gt;&gt; ", CONCAT!A25, ": ", CONCAT!B25, " Sites &lt;&lt;&lt;"), CONCAT!A26)</f>
        <v>Akonolinga-New-HIS_G9U9U21_CTR_938: New site not yet transferred to MSP</v>
      </c>
    </row>
    <row r="82" spans="8:8" x14ac:dyDescent="0.3">
      <c r="H82" s="41" t="str">
        <f>IF(CONCAT!B26&gt;1, _xlfn.CONCAT("&gt;&gt;&gt; ", CONCAT!A26, ": ", CONCAT!B26, " Sites &lt;&lt;&lt;"), CONCAT!A27)</f>
        <v>CTR_698_Z_Nkoabang-South-MTN(CTR-698): Power status check ongoing</v>
      </c>
    </row>
    <row r="83" spans="8:8" x14ac:dyDescent="0.3">
      <c r="H83" s="41" t="str">
        <f>IF(CONCAT!B27&gt;1, _xlfn.CONCAT("&gt;&gt;&gt; ", CONCAT!A27, ": ", CONCAT!B27, " Sites &lt;&lt;&lt;"), CONCAT!A28)</f>
        <v>CTR_757_Z_Ndokoa-IHS: Impacted by CTR_699_N_Batchenga-Nachtigal-IHS (TX issue)</v>
      </c>
    </row>
    <row r="84" spans="8:8" x14ac:dyDescent="0.3">
      <c r="H84" s="41" t="str">
        <f>IF(CONCAT!B28&gt;1, _xlfn.CONCAT("&gt;&gt;&gt; ", CONCAT!A28, ": ", CONCAT!B28, " Sites &lt;&lt;&lt;"), CONCAT!A29)</f>
        <v>CTR_826_Z_Ntui-Ecole-Publique: 22.04.26; Carte EAC disponible et transfert en cours de Bafousssam, ETD=22.04.26 mais chassis MSS8 pas disponible, commande faite à OCM</v>
      </c>
    </row>
    <row r="85" spans="8:8" x14ac:dyDescent="0.3">
      <c r="H85" s="41" t="str">
        <f>IF(CONCAT!B29&gt;1, _xlfn.CONCAT("&gt;&gt;&gt; ", CONCAT!A29, ": ", CONCAT!B29, " Sites &lt;&lt;&lt;"), CONCAT!A30)</f>
        <v>CTR_911_Z_Nkolfon-Cimencam-IHS: 22.04.26: Carte core EVO 1G et pas disponible en stock, commande en cours vers OCM</v>
      </c>
    </row>
    <row r="86" spans="8:8" x14ac:dyDescent="0.3">
      <c r="H86" s="41" t="str">
        <f>IF(CONCAT!B30&gt;1, _xlfn.CONCAT("&gt;&gt;&gt; ", CONCAT!A30, ": ", CONCAT!B30, " Sites &lt;&lt;&lt;"), CONCAT!A31)</f>
        <v>CTR_1053_Z_Okolo-Kilombo-MTN-IHS: New site not yet transferred to MSP</v>
      </c>
    </row>
    <row r="87" spans="8:8" x14ac:dyDescent="0.3">
      <c r="H87" s="41" t="str">
        <f>IF(CONCAT!B31&gt;1, _xlfn.CONCAT("&gt;&gt;&gt; ", CONCAT!A31, ": ", CONCAT!B31, " Sites &lt;&lt;&lt;"), CONCAT!A32)</f>
        <v xml:space="preserve">CTR_699_N_Batchenga-Nachtigal-IHS: 27.04.26: En attente de validation de l'accès </v>
      </c>
    </row>
    <row r="88" spans="8:8" x14ac:dyDescent="0.3">
      <c r="H88" s="41" t="str">
        <f>IF(CONCAT!B32&gt;1, _xlfn.CONCAT("&gt;&gt;&gt; ", CONCAT!A32, ": ", CONCAT!B32, " Sites &lt;&lt;&lt;"), CONCAT!A33)</f>
        <v>CTR_197_Z_Charles-Atangana: 27.04.26: IHS: Grid only, no space//awaiting grid return - Escalated to L4</v>
      </c>
    </row>
    <row r="89" spans="8:8" x14ac:dyDescent="0.3">
      <c r="H89" s="41" t="str">
        <f>IF(CONCAT!B33&gt;1, _xlfn.CONCAT("&gt;&gt;&gt; ", CONCAT!A33, ": ", CONCAT!B33, " Sites &lt;&lt;&lt;"), CONCAT!A34)</f>
        <v>CTR_321_Z_Briqueterie: 27.04.26: IHS: Grid only, no space//awaiting grid return - Escalated to L4</v>
      </c>
    </row>
    <row r="90" spans="8:8" x14ac:dyDescent="0.3">
      <c r="H90" s="41" t="str">
        <f>IF(CONCAT!B34&gt;1, _xlfn.CONCAT("&gt;&gt;&gt; ", CONCAT!A34, ": ", CONCAT!B34, " Sites &lt;&lt;&lt;"), CONCAT!A35)</f>
        <v>CTR_1100_Z_Mendong-Marche: New site not yet transferred to MSP</v>
      </c>
    </row>
    <row r="91" spans="8:8" x14ac:dyDescent="0.3">
      <c r="H91" s="41" t="str">
        <f>IF(CONCAT!B35&gt;1, _xlfn.CONCAT("&gt;&gt;&gt; ", CONCAT!A35, ": ", CONCAT!B35, " Sites &lt;&lt;&lt;"), CONCAT!A36)</f>
        <v>CTR_449_Z_Rd-Pt-Longkak: Impacted by CTR_197_Z_Charles-Atangana(CTR-197)</v>
      </c>
    </row>
    <row r="92" spans="8:8" x14ac:dyDescent="0.3">
      <c r="H92" s="41" t="str">
        <f>IF(CONCAT!B36&gt;1, _xlfn.CONCAT("&gt;&gt;&gt; ", CONCAT!A36, ": ", CONCAT!B36, " Sites &lt;&lt;&lt;"), CONCAT!A37)</f>
        <v>CTR_409_Z_BATA-Mokolo: 27.04.26: Grid outage // awaiting grid return</v>
      </c>
    </row>
    <row r="93" spans="8:8" x14ac:dyDescent="0.3">
      <c r="H93" s="41" t="str">
        <f>IF(CONCAT!B37&gt;1, _xlfn.CONCAT("&gt;&gt;&gt; ", CONCAT!A37, ": ", CONCAT!B37, " Sites &lt;&lt;&lt;"), CONCAT!A38)</f>
        <v>CTR_1162_Z_Messassi-Ngonlonk-IHS: Impacted by CTR_799_Z_Pont-Emana-MTN (TX issue)</v>
      </c>
    </row>
    <row r="94" spans="8:8" x14ac:dyDescent="0.3">
      <c r="H94" s="41" t="str">
        <f>IF(CONCAT!B38&gt;1, _xlfn.CONCAT("&gt;&gt;&gt; ", CONCAT!A38, ": ", CONCAT!B38, " Sites &lt;&lt;&lt;"), CONCAT!A39)</f>
        <v>CTR_599_Z_Emana-Pont-IHS: Impacted by CTR_160_Z_Emana-Bilick-IHS (Power issue)</v>
      </c>
    </row>
    <row r="95" spans="8:8" x14ac:dyDescent="0.3">
      <c r="H95" s="41" t="str">
        <f>IF(CONCAT!B39&gt;1, _xlfn.CONCAT("&gt;&gt;&gt; ", CONCAT!A39, ": ", CONCAT!B39, " Sites &lt;&lt;&lt;"), CONCAT!A40)</f>
        <v>CTR_160_Z_Emana-Bilick-IHS: 27.04.26: IHS: Access issue ,Grid outage, site down because site behaves as Grid only site (Gen Noise)</v>
      </c>
    </row>
    <row r="96" spans="8:8" x14ac:dyDescent="0.3">
      <c r="H96" s="41" t="str">
        <f>IF(CONCAT!B40&gt;1, _xlfn.CONCAT("&gt;&gt;&gt; ", CONCAT!A40, ": ", CONCAT!B40, " Sites &lt;&lt;&lt;"), CONCAT!A41)</f>
        <v xml:space="preserve">Balissa_MTN-IHS_G9U9U21_CTR_170: </v>
      </c>
    </row>
    <row r="97" spans="8:8" s="33" customFormat="1" x14ac:dyDescent="0.3">
      <c r="H97" s="41" t="str">
        <f>IF(CONCAT!B41&gt;1, _xlfn.CONCAT("&gt;&gt;&gt; ", CONCAT!A41, ": ", CONCAT!B41, " Sites &lt;&lt;&lt;"), CONCAT!A42)</f>
        <v>CTR_366_Z_Zamakoe-MTN: 28/04/2026 ODU MPT 7-8 GHz 3DB20859AB faulty en attente de MAD</v>
      </c>
    </row>
    <row r="98" spans="8:8" s="33" customFormat="1" x14ac:dyDescent="0.3">
      <c r="H98" s="41" t="str">
        <f>IF(CONCAT!B42&gt;1, _xlfn.CONCAT("&gt;&gt;&gt; ", CONCAT!A42, ": ", CONCAT!B42, " Sites &lt;&lt;&lt;"), CONCAT!A43)</f>
        <v>Ekekam-MTN-IHS_U9U21_CTR_694: 28.04.2026: FME Sur site intervention retardee par la pluie. Update ASAP</v>
      </c>
    </row>
    <row r="99" spans="8:8" s="33" customFormat="1" x14ac:dyDescent="0.3">
      <c r="H99" s="41" t="str">
        <f>IF(CONCAT!B43&gt;1, _xlfn.CONCAT("&gt;&gt;&gt; ", CONCAT!A43, ": ", CONCAT!B43, " Sites &lt;&lt;&lt;"), CONCAT!A44)</f>
        <v>CTR_303_N_Mbam: 28.04.2026: Spare FSMF Faulty Commande passee au WH de Garoua et Expediee a Ngaoundere Nouvelle ETD communiques par le SPM 28.04.2026</v>
      </c>
    </row>
    <row r="100" spans="8:8" s="33" customFormat="1" x14ac:dyDescent="0.3">
      <c r="H100" s="41" t="str">
        <f>IF(CONCAT!B44&gt;1, _xlfn.CONCAT("&gt;&gt;&gt; ", CONCAT!A44, ": ", CONCAT!B44, " Sites &lt;&lt;&lt;"), CONCAT!A45)</f>
        <v>CTR_718_Z_Oyomabang-marche: 28/04/2026 FME sur site pour remplacer L'ODU</v>
      </c>
    </row>
    <row r="101" spans="8:8" s="33" customFormat="1" x14ac:dyDescent="0.3">
      <c r="H101" s="41" t="str">
        <f>IF(CONCAT!B45&gt;1, _xlfn.CONCAT("&gt;&gt;&gt; ", CONCAT!A45, ": ", CONCAT!B45, " Sites &lt;&lt;&lt;"), CONCAT!A46)</f>
        <v>Minisite-Elig-Edzoa_CTR_684: 28/04/2026 Impacted by CTR_197_Z_Charles-Atangana</v>
      </c>
    </row>
    <row r="102" spans="8:8" s="33" customFormat="1" x14ac:dyDescent="0.3">
      <c r="H102" s="41" t="str">
        <f>IF(CONCAT!B46&gt;1, _xlfn.CONCAT("&gt;&gt;&gt; ", CONCAT!A46, ": ", CONCAT!B46, " Sites &lt;&lt;&lt;"), CONCAT!A47)</f>
        <v>Mvam-Yetom_N_G9U9L8L7_CTR_860: 28.04.2026: Spare pas disponible dans les WH Afro Commande effectuee au SPM. Update dans 20 minutes</v>
      </c>
    </row>
    <row r="103" spans="8:8" s="33" customFormat="1" x14ac:dyDescent="0.3">
      <c r="H103" s="41" t="str">
        <f>IF(CONCAT!B47&gt;1, _xlfn.CONCAT("&gt;&gt;&gt; ", CONCAT!A47, ": ", CONCAT!B47, " Sites &lt;&lt;&lt;"), CONCAT!A48)</f>
        <v xml:space="preserve">CTR_799_Z_Pont-Emana-MTN: 28/042026 FME sur site traavaux en cours avec le BO TX </v>
      </c>
    </row>
    <row r="104" spans="8:8" s="33" customFormat="1" x14ac:dyDescent="0.3">
      <c r="H104" s="41" t="str">
        <f>IF(CONCAT!B48&gt;1, _xlfn.CONCAT("&gt;&gt;&gt; ", CONCAT!A48, ": ", CONCAT!B48, " Sites &lt;&lt;&lt;"), CONCAT!A49)</f>
        <v>CTR_723_Z_Ekombitie-II(CTR-723): 28/04/2026 Power issue and power alarm en attente de retour camusat</v>
      </c>
    </row>
    <row r="105" spans="8:8" s="33" customFormat="1" x14ac:dyDescent="0.3">
      <c r="H105" s="41" t="str">
        <f>IF(CONCAT!B49&gt;1, _xlfn.CONCAT("&gt;&gt;&gt; ", CONCAT!A49, ": ", CONCAT!B49, " Sites &lt;&lt;&lt;"), CONCAT!A50)</f>
        <v>CTR_776_Z_Nkolda-II(CTR-776): 28/04/2026 Grid outage grid only site / grid return awaited</v>
      </c>
    </row>
    <row r="106" spans="8:8" x14ac:dyDescent="0.3">
      <c r="H106" s="41" t="str">
        <f>IF(CONCAT!B50&gt;1, _xlfn.CONCAT("&gt;&gt;&gt; ", CONCAT!A50, ": ", CONCAT!B50, " Sites &lt;&lt;&lt;"), CONCAT!A51)</f>
        <v>CTR_1065_URZ_YEBEKOLO(CTR-1065): 28/04/2026 Power issue site solar only awited sunshine return</v>
      </c>
    </row>
    <row r="107" spans="8:8" s="33" customFormat="1" x14ac:dyDescent="0.3">
      <c r="H107" s="41" t="str">
        <f>IF(CONCAT!B51&gt;1, _xlfn.CONCAT("&gt;&gt;&gt; ", CONCAT!A51, ": ", CONCAT!B51, " Sites &lt;&lt;&lt;"), CONCAT!A52)</f>
        <v xml:space="preserve">CTR_356_Z_Mamb(CTR-356): 28/04/2026 Besoin d'un fme sur site pour verifier le status du MPR fme etiente activé ETA=ASAP </v>
      </c>
    </row>
    <row r="108" spans="8:8" x14ac:dyDescent="0.3">
      <c r="H108" s="41" t="str">
        <f>IF(CONCAT!B52&gt;1, _xlfn.CONCAT("&gt;&gt;&gt; ", CONCAT!A52, ": ", CONCAT!B52, " Sites &lt;&lt;&lt;"), CONCAT!A53)</f>
        <v xml:space="preserve">CTR_451_Z_Menloh-Maloume-Camrail(CTR-451): 28/04/2026  Site down with no power alarms; Need FME on site to check antenna chain of ODU 3.1 FME activé ETA asap </v>
      </c>
    </row>
    <row r="109" spans="8:8" x14ac:dyDescent="0.3">
      <c r="H109" s="41" t="str">
        <f>IF(CONCAT!B53&gt;1, _xlfn.CONCAT("&gt;&gt;&gt; ", CONCAT!A53, ": ", CONCAT!B53, " Sites &lt;&lt;&lt;"), CONCAT!A54)</f>
        <v>CTR_831_Z_Mbalgong-Carrefour(CTR-831): UP retour secteur</v>
      </c>
    </row>
    <row r="110" spans="8:8" x14ac:dyDescent="0.3">
      <c r="H110" s="41" t="str">
        <f>IF(CONCAT!B54&gt;1, _xlfn.CONCAT("&gt;&gt;&gt; ", CONCAT!A54, ": ", CONCAT!B54, " Sites &lt;&lt;&lt;"), CONCAT!A55)</f>
        <v xml:space="preserve">Ngomedzap_G9U21_CTR_188: 28/04/2026 Site urelay point transmis a OCM </v>
      </c>
    </row>
    <row r="111" spans="8:8" s="33" customFormat="1" x14ac:dyDescent="0.3">
      <c r="H111" s="41" t="str">
        <f>IF(CONCAT!B55&gt;1, _xlfn.CONCAT("&gt;&gt;&gt; ", CONCAT!A55, ": ", CONCAT!B55, " Sites &lt;&lt;&lt;"), CONCAT!A56)</f>
        <v>CTR_1096_Z_Deux-Cheveaux(CTR-1096): New site not yet transferred to MSP</v>
      </c>
    </row>
    <row r="112" spans="8:8" s="33" customFormat="1" x14ac:dyDescent="0.3">
      <c r="H112" s="41" t="str">
        <f>IF(CONCAT!B56&gt;1, _xlfn.CONCAT("&gt;&gt;&gt; ", CONCAT!A56, ": ", CONCAT!B56, " Sites &lt;&lt;&lt;"), CONCAT!A57)</f>
        <v>CTR_1197_URZ_MEMEL(CTR-1197): New site not yet transferred to MSP</v>
      </c>
    </row>
    <row r="113" spans="8:8" s="33" customFormat="1" x14ac:dyDescent="0.3">
      <c r="H113" s="41" t="str">
        <f>IF(CONCAT!B57&gt;1, _xlfn.CONCAT("&gt;&gt;&gt; ", CONCAT!A57, ": ", CONCAT!B57, " Sites &lt;&lt;&lt;"), CONCAT!A58)</f>
        <v>Nkoambang_N_G9U9L8L7_CTR_891: Power status check ongoing</v>
      </c>
    </row>
    <row r="114" spans="8:8" s="33" customFormat="1" x14ac:dyDescent="0.3">
      <c r="H114" s="41" t="str">
        <f>IF(CONCAT!B58&gt;1, _xlfn.CONCAT("&gt;&gt;&gt; ", CONCAT!A58, ": ", CONCAT!B58, " Sites &lt;&lt;&lt;"), CONCAT!A59)</f>
        <v>CTR_115_Z_Ngoung(CTR-115): Power status check ongoing</v>
      </c>
    </row>
    <row r="115" spans="8:8" s="33" customFormat="1" x14ac:dyDescent="0.3">
      <c r="H115" s="41" t="str">
        <f>IF(CONCAT!B59&gt;1, _xlfn.CONCAT("&gt;&gt;&gt; ", CONCAT!A59, ": ", CONCAT!B59, " Sites &lt;&lt;&lt;"), CONCAT!A60)</f>
        <v>CTR_662_Z_Abome-II(CTR-662): Power status check ongoing</v>
      </c>
    </row>
    <row r="116" spans="8:8" s="33" customFormat="1" x14ac:dyDescent="0.3">
      <c r="H116" s="41" t="str">
        <f>IF(CONCAT!B60&gt;1, _xlfn.CONCAT("&gt;&gt;&gt; ", CONCAT!A60, ": ", CONCAT!B60, " Sites &lt;&lt;&lt;"), CONCAT!A61)</f>
        <v>CTR_657_Z_Nkolbisson-Ayene-Bar(CTR-657): Power status check ongoing</v>
      </c>
    </row>
    <row r="117" spans="8:8" s="33" customFormat="1" x14ac:dyDescent="0.3">
      <c r="H117" s="41" t="str">
        <f>IF(CONCAT!B61&gt;1, _xlfn.CONCAT("&gt;&gt;&gt; ", CONCAT!A61, ": ", CONCAT!B61, " Sites &lt;&lt;&lt;"), CONCAT!A62)</f>
        <v>Akongo-IHS_G9U9_CTR_436: Power status check ongoing</v>
      </c>
    </row>
    <row r="118" spans="8:8" x14ac:dyDescent="0.3">
      <c r="H118" s="41" t="str">
        <f>IF(CONCAT!B62&gt;1, _xlfn.CONCAT("&gt;&gt;&gt; ", CONCAT!A62, ": ", CONCAT!B62, " Sites &lt;&lt;&lt;"), CONCAT!A63)</f>
        <v>EST</v>
      </c>
    </row>
    <row r="119" spans="8:8" s="33" customFormat="1" x14ac:dyDescent="0.3">
      <c r="H119" s="41" t="str">
        <f>IF(CONCAT!B63&gt;1, _xlfn.CONCAT("&gt;&gt;&gt; ", CONCAT!A63, ": ", CONCAT!B63, " Sites &lt;&lt;&lt;"), CONCAT!A64)</f>
        <v>&gt;&gt;&gt; EST: 3 Sites &lt;&lt;&lt;</v>
      </c>
    </row>
    <row r="120" spans="8:8" x14ac:dyDescent="0.3">
      <c r="H120" s="41" t="str">
        <f>IF(CONCAT!B64&gt;1, _xlfn.CONCAT("&gt;&gt;&gt; ", CONCAT!A64, ": ", CONCAT!B64, " Sites &lt;&lt;&lt;"), CONCAT!A65)</f>
        <v>Ayos_L8L18L26_EST_018: Power status check ongoing</v>
      </c>
    </row>
    <row r="121" spans="8:8" x14ac:dyDescent="0.3">
      <c r="H121" s="41" t="str">
        <f>IF(CONCAT!B65&gt;1, _xlfn.CONCAT("&gt;&gt;&gt; ", CONCAT!A65, ": ", CONCAT!B65, " Sites &lt;&lt;&lt;"), CONCAT!A66)</f>
        <v xml:space="preserve">Lomie_L8_EST_010:  28.04.2026: Le IBUC semple faulty le FAN ne tourne pas intervention toujours en cours ETR 15H30 </v>
      </c>
    </row>
    <row r="122" spans="8:8" x14ac:dyDescent="0.3">
      <c r="H122" s="41" t="str">
        <f>IF(CONCAT!B66&gt;1, _xlfn.CONCAT("&gt;&gt;&gt; ", CONCAT!A66, ": ", CONCAT!B66, " Sites &lt;&lt;&lt;"), CONCAT!A67)</f>
        <v>EXN</v>
      </c>
    </row>
    <row r="123" spans="8:8" x14ac:dyDescent="0.3">
      <c r="H123" s="41" t="str">
        <f>IF(CONCAT!B67&gt;1, _xlfn.CONCAT("&gt;&gt;&gt; ", CONCAT!A67, ": ", CONCAT!B67, " Sites &lt;&lt;&lt;"), CONCAT!A68)</f>
        <v>&gt;&gt;&gt; EXN: 17 Sites &lt;&lt;&lt;</v>
      </c>
    </row>
    <row r="124" spans="8:8" x14ac:dyDescent="0.3">
      <c r="H124" s="41" t="str">
        <f>IF(CONCAT!B68&gt;1, _xlfn.CONCAT("&gt;&gt;&gt; ", CONCAT!A68, ": ", CONCAT!B68, " Sites &lt;&lt;&lt;"), CONCAT!A69)</f>
        <v>EXN_383_URH_AKMASSIRAK: New site not yet transferred to MSP</v>
      </c>
    </row>
    <row r="125" spans="8:8" x14ac:dyDescent="0.3">
      <c r="H125" s="41" t="str">
        <f>IF(CONCAT!B69&gt;1, _xlfn.CONCAT("&gt;&gt;&gt; ", CONCAT!A69, ": ", CONCAT!B69, " Sites &lt;&lt;&lt;"), CONCAT!A70)</f>
        <v>EXN_406_URH_ZILIM_I_II: New site not yet transferred to MSP</v>
      </c>
    </row>
    <row r="126" spans="8:8" x14ac:dyDescent="0.3">
      <c r="H126" s="41" t="str">
        <f>IF(CONCAT!B70&gt;1, _xlfn.CONCAT("&gt;&gt;&gt; ", CONCAT!A70, ": ", CONCAT!B70, " Sites &lt;&lt;&lt;"), CONCAT!A71)</f>
        <v>EXN_394_URH_MAGAM_KOTOKO: New site not yet transferred to MSP</v>
      </c>
    </row>
    <row r="127" spans="8:8" x14ac:dyDescent="0.3">
      <c r="H127" s="41" t="str">
        <f>IF(CONCAT!B71&gt;1, _xlfn.CONCAT("&gt;&gt;&gt; ", CONCAT!A71, ": ", CONCAT!B71, " Sites &lt;&lt;&lt;"), CONCAT!A72)</f>
        <v>EXN_511_H_KOUSSERI-KAWADJI: New site not yet transferred to MSP</v>
      </c>
    </row>
    <row r="128" spans="8:8" x14ac:dyDescent="0.3">
      <c r="H128" s="41" t="str">
        <f>IF(CONCAT!B72&gt;1, _xlfn.CONCAT("&gt;&gt;&gt; ", CONCAT!A72, ": ", CONCAT!B72, " Sites &lt;&lt;&lt;"), CONCAT!A73)</f>
        <v>EXN_569_H_KOUSSERI-CAMTEL: New site not yet transferred to MSP</v>
      </c>
    </row>
    <row r="129" spans="8:8" x14ac:dyDescent="0.3">
      <c r="H129" s="41" t="str">
        <f>IF(CONCAT!B73&gt;1, _xlfn.CONCAT("&gt;&gt;&gt; ", CONCAT!A73, ": ", CONCAT!B73, " Sites &lt;&lt;&lt;"), CONCAT!A74)</f>
        <v>EXN_235_H_Korek-Djarengol-II: Power status check ongoing</v>
      </c>
    </row>
    <row r="130" spans="8:8" x14ac:dyDescent="0.3">
      <c r="H130" s="41" t="str">
        <f>IF(CONCAT!B74&gt;1, _xlfn.CONCAT("&gt;&gt;&gt; ", CONCAT!A74, ": ", CONCAT!B74, " Sites &lt;&lt;&lt;"), CONCAT!A75)</f>
        <v>EXN_373_URH_BAGASSA: New site not yet transferred to MSP</v>
      </c>
    </row>
    <row r="131" spans="8:8" x14ac:dyDescent="0.3">
      <c r="H131" s="41" t="str">
        <f>IF(CONCAT!B75&gt;1, _xlfn.CONCAT("&gt;&gt;&gt; ", CONCAT!A75, ": ", CONCAT!B75, " Sites &lt;&lt;&lt;"), CONCAT!A76)</f>
        <v>EXN_574_H_Mokolo-CAMTEL_U, LogicRNCID=388: New site not yet transferred to MSP</v>
      </c>
    </row>
    <row r="132" spans="8:8" x14ac:dyDescent="0.3">
      <c r="H132" s="41" t="str">
        <f>IF(CONCAT!B76&gt;1, _xlfn.CONCAT("&gt;&gt;&gt; ", CONCAT!A76, ": ", CONCAT!B76, " Sites &lt;&lt;&lt;"), CONCAT!A77)</f>
        <v>EXN_082_H_Maroua-Loperey: 27.04.26: IHS: Grid outage, No space to deploy MDG // awaiting grid return Francklin</v>
      </c>
    </row>
    <row r="133" spans="8:8" x14ac:dyDescent="0.3">
      <c r="H133" s="41" t="str">
        <f>IF(CONCAT!B77&gt;1, _xlfn.CONCAT("&gt;&gt;&gt; ", CONCAT!A77, ": ", CONCAT!B77, " Sites &lt;&lt;&lt;"), CONCAT!A78)</f>
        <v>EXN_246_H_KOUSSERI-Douane-MTN: 27.04.26: Power alarms; MTN is activated to check, escalated to L2</v>
      </c>
    </row>
    <row r="134" spans="8:8" x14ac:dyDescent="0.3">
      <c r="H134" s="41" t="str">
        <f>IF(CONCAT!B78&gt;1, _xlfn.CONCAT("&gt;&gt;&gt; ", CONCAT!A78, ": ", CONCAT!B78, " Sites &lt;&lt;&lt;"), CONCAT!A79)</f>
        <v>EXN_300_URH_KARENA: 28.04.2026: Karena à nouveau entièrement vandalisé la nuit 25/04/2026. Rapport D'intervention envoye a OCM pour MAD du materiel</v>
      </c>
    </row>
    <row r="135" spans="8:8" s="33" customFormat="1" x14ac:dyDescent="0.3">
      <c r="H135" s="41" t="str">
        <f>IF(CONCAT!B79&gt;1, _xlfn.CONCAT("&gt;&gt;&gt; ", CONCAT!A79, ": ", CONCAT!B79, " Sites &lt;&lt;&lt;"), CONCAT!A80)</f>
        <v>EXN_407_URH_IVIE: Impacted by Mazera_G9U9U21_EXN_226</v>
      </c>
    </row>
    <row r="136" spans="8:8" s="33" customFormat="1" x14ac:dyDescent="0.3">
      <c r="H136" s="41" t="str">
        <f>IF(CONCAT!B80&gt;1, _xlfn.CONCAT("&gt;&gt;&gt; ", CONCAT!A80, ": ", CONCAT!B80, " Sites &lt;&lt;&lt;"), CONCAT!A81)</f>
        <v>EXN_405_URH_SAGOULOU_I: New site not yet transferred to MSP</v>
      </c>
    </row>
    <row r="137" spans="8:8" s="33" customFormat="1" x14ac:dyDescent="0.3">
      <c r="H137" s="41" t="str">
        <f>IF(CONCAT!B81&gt;1, _xlfn.CONCAT("&gt;&gt;&gt; ", CONCAT!A81, ": ", CONCAT!B81, " Sites &lt;&lt;&lt;"), CONCAT!A82)</f>
        <v xml:space="preserve">EXN_274_N_Tagawa-IHS: </v>
      </c>
    </row>
    <row r="138" spans="8:8" s="33" customFormat="1" x14ac:dyDescent="0.3">
      <c r="H138" s="41" t="str">
        <f>IF(CONCAT!B82&gt;1, _xlfn.CONCAT("&gt;&gt;&gt; ", CONCAT!A82, ": ", CONCAT!B82, " Sites &lt;&lt;&lt;"), CONCAT!A83)</f>
        <v>EXN_386_URH_AMSAMKA: 28/04/2026 Besoin d'un FME sur EXN_021_Goulfey pour vérifier l'interco des RTNs RED ZONE negociation d'accès en cours</v>
      </c>
    </row>
    <row r="139" spans="8:8" x14ac:dyDescent="0.3">
      <c r="H139" s="41" t="str">
        <f>IF(CONCAT!B83&gt;1, _xlfn.CONCAT("&gt;&gt;&gt; ", CONCAT!A83, ": ", CONCAT!B83, " Sites &lt;&lt;&lt;"), CONCAT!A84)</f>
        <v>EXN_362_H_MAROUA-KONGOLA-DJOLAO: Power status check ongoing</v>
      </c>
    </row>
    <row r="140" spans="8:8" x14ac:dyDescent="0.3">
      <c r="H140" s="41" t="str">
        <f>IF(CONCAT!B84&gt;1, _xlfn.CONCAT("&gt;&gt;&gt; ", CONCAT!A84, ": ", CONCAT!B84, " Sites &lt;&lt;&lt;"), CONCAT!A85)</f>
        <v>LIT</v>
      </c>
    </row>
    <row r="141" spans="8:8" s="33" customFormat="1" x14ac:dyDescent="0.3">
      <c r="H141" s="41" t="str">
        <f>IF(CONCAT!B85&gt;1, _xlfn.CONCAT("&gt;&gt;&gt; ", CONCAT!A85, ": ", CONCAT!B85, " Sites &lt;&lt;&lt;"), CONCAT!A86)</f>
        <v>&gt;&gt;&gt; LIT: 32 Sites &lt;&lt;&lt;</v>
      </c>
    </row>
    <row r="142" spans="8:8" x14ac:dyDescent="0.3">
      <c r="H142" s="41" t="str">
        <f>IF(CONCAT!B86&gt;1, _xlfn.CONCAT("&gt;&gt;&gt; ", CONCAT!A86, ": ", CONCAT!B86, " Sites &lt;&lt;&lt;"), CONCAT!A87)</f>
        <v>LIT_771_Z_Ancienne-Mairie-Dla-V(LIT-771): Power status check ongoing</v>
      </c>
    </row>
    <row r="143" spans="8:8" s="33" customFormat="1" x14ac:dyDescent="0.3">
      <c r="H143" s="41" t="str">
        <f>IF(CONCAT!B87&gt;1, _xlfn.CONCAT("&gt;&gt;&gt; ", CONCAT!A87, ": ", CONCAT!B87, " Sites &lt;&lt;&lt;"), CONCAT!A88)</f>
        <v>LIT_1000_Z_Yatchika-Groupe-Scolaire(LIT-1000): New site not yet transferred to MSP</v>
      </c>
    </row>
    <row r="144" spans="8:8" x14ac:dyDescent="0.3">
      <c r="H144" s="41" t="str">
        <f>IF(CONCAT!B88&gt;1, _xlfn.CONCAT("&gt;&gt;&gt; ", CONCAT!A88, ": ", CONCAT!B88, " Sites &lt;&lt;&lt;"), CONCAT!A89)</f>
        <v>LIT_586_Z_Yabassi-Greenfil(LIT-586): Power status check ongoing</v>
      </c>
    </row>
    <row r="145" spans="8:8" x14ac:dyDescent="0.3">
      <c r="H145" s="41" t="str">
        <f>IF(CONCAT!B89&gt;1, _xlfn.CONCAT("&gt;&gt;&gt; ", CONCAT!A89, ": ", CONCAT!B89, " Sites &lt;&lt;&lt;"), CONCAT!A90)</f>
        <v>LIT_653_Z_Ancien-Troisieme(LIT-653): Power status check ongoing</v>
      </c>
    </row>
    <row r="146" spans="8:8" x14ac:dyDescent="0.3">
      <c r="H146" s="41" t="str">
        <f>IF(CONCAT!B90&gt;1, _xlfn.CONCAT("&gt;&gt;&gt; ", CONCAT!A90, ": ", CONCAT!B90, " Sites &lt;&lt;&lt;"), CONCAT!A91)</f>
        <v>Kanga_G9U9U21_LIT_510: Impacted by Songloulou-IHS_LIT_200 (TX issue)</v>
      </c>
    </row>
    <row r="147" spans="8:8" x14ac:dyDescent="0.3">
      <c r="H147" s="41" t="str">
        <f>IF(CONCAT!B91&gt;1, _xlfn.CONCAT("&gt;&gt;&gt; ", CONCAT!A91, ": ", CONCAT!B91, " Sites &lt;&lt;&lt;"), CONCAT!A92)</f>
        <v>LIT_943_URZ_DIZANGUE-KM6: New site not yet transferred to MSP</v>
      </c>
    </row>
    <row r="148" spans="8:8" x14ac:dyDescent="0.3">
      <c r="H148" s="41" t="str">
        <f>IF(CONCAT!B92&gt;1, _xlfn.CONCAT("&gt;&gt;&gt; ", CONCAT!A92, ": ", CONCAT!B92, " Sites &lt;&lt;&lt;"), CONCAT!A93)</f>
        <v>Songloulou-IHS_G9U9U21_LIT_200: 28.04.2026: Spare dementelee et Expedition en cours vers EDEA ETD=28.04.2026 ETR=29/04/2026</v>
      </c>
    </row>
    <row r="149" spans="8:8" x14ac:dyDescent="0.3">
      <c r="H149" s="41" t="str">
        <f>IF(CONCAT!B93&gt;1, _xlfn.CONCAT("&gt;&gt;&gt; ", CONCAT!A93, ": ", CONCAT!B93, " Sites &lt;&lt;&lt;"), CONCAT!A94)</f>
        <v>LIT_336_Z_Bonamikengue: 28/04/2026 En attente de l'envoi du rapport à OCM</v>
      </c>
    </row>
    <row r="150" spans="8:8" x14ac:dyDescent="0.3">
      <c r="H150" s="41" t="str">
        <f>IF(CONCAT!B94&gt;1, _xlfn.CONCAT("&gt;&gt;&gt; ", CONCAT!A94, ": ", CONCAT!B94, " Sites &lt;&lt;&lt;"), CONCAT!A95)</f>
        <v>LIT_381_Z_Pain-Magique(LIT-381): Power status check ongoing</v>
      </c>
    </row>
    <row r="151" spans="8:8" x14ac:dyDescent="0.3">
      <c r="H151" s="41" t="str">
        <f>IF(CONCAT!B95&gt;1, _xlfn.CONCAT("&gt;&gt;&gt; ", CONCAT!A95, ": ", CONCAT!B95, " Sites &lt;&lt;&lt;"), CONCAT!A96)</f>
        <v>LIT_798_URH_BONJO: Power status check ongoing</v>
      </c>
    </row>
    <row r="152" spans="8:8" x14ac:dyDescent="0.3">
      <c r="H152" s="41" t="str">
        <f>IF(CONCAT!B96&gt;1, _xlfn.CONCAT("&gt;&gt;&gt; ", CONCAT!A96, ": ", CONCAT!B96, " Sites &lt;&lt;&lt;"), CONCAT!A97)</f>
        <v>LIT_825_Z_Camp-Bertaud(LIT-825): 28/04/2026 FeedBack CAMUSAT : grid outage grid only site/ awaiting grid return</v>
      </c>
    </row>
    <row r="153" spans="8:8" x14ac:dyDescent="0.3">
      <c r="H153" s="41" t="str">
        <f>IF(CONCAT!B97&gt;1, _xlfn.CONCAT("&gt;&gt;&gt; ", CONCAT!A97, ": ", CONCAT!B97, " Sites &lt;&lt;&lt;"), CONCAT!A98)</f>
        <v xml:space="preserve">LIT_512_Z_Apouh(LIT-512): 28/04/2026 Odu fautlty pas disponible au WH  commande passé a OCM </v>
      </c>
    </row>
    <row r="154" spans="8:8" x14ac:dyDescent="0.3">
      <c r="H154" s="41" t="str">
        <f>IF(CONCAT!B98&gt;1, _xlfn.CONCAT("&gt;&gt;&gt; ", CONCAT!A98, ": ", CONCAT!B98, " Sites &lt;&lt;&lt;"), CONCAT!A99)</f>
        <v>LIT_663_N_Minisite-Tradex-Village: 28/04/2026 Camusat: Grid outage grid only site / grid return awaited</v>
      </c>
    </row>
    <row r="155" spans="8:8" x14ac:dyDescent="0.3">
      <c r="H155" s="41" t="str">
        <f>IF(CONCAT!B99&gt;1, _xlfn.CONCAT("&gt;&gt;&gt; ", CONCAT!A99, ": ", CONCAT!B99, " Sites &lt;&lt;&lt;"), CONCAT!A100)</f>
        <v>LIT_480_Z_Mbongo-IHS(LIT-480): P2 TX ISSUE :Le FME est en route</v>
      </c>
    </row>
    <row r="156" spans="8:8" s="33" customFormat="1" x14ac:dyDescent="0.3">
      <c r="H156" s="41" t="str">
        <f>IF(CONCAT!B100&gt;1, _xlfn.CONCAT("&gt;&gt;&gt; ", CONCAT!A100, ": ", CONCAT!B100, " Sites &lt;&lt;&lt;"), CONCAT!A101)</f>
        <v>LIT_497_Z_Manoka-IHS(LIT-497): Impacted b y LIT_480_Z_Mbongo-IHS(LIT-480)</v>
      </c>
    </row>
    <row r="157" spans="8:8" s="33" customFormat="1" x14ac:dyDescent="0.3">
      <c r="H157" s="41" t="str">
        <f>IF(CONCAT!B101&gt;1, _xlfn.CONCAT("&gt;&gt;&gt; ", CONCAT!A101, ": ", CONCAT!B101, " Sites &lt;&lt;&lt;"), CONCAT!A102)</f>
        <v>LIT_520_Z_Loum-Nkombi-II-IHS(LIT-520): 28/04/2026 Activate FME at Loum-Camtel to check ODU 5/2</v>
      </c>
    </row>
    <row r="158" spans="8:8" s="33" customFormat="1" x14ac:dyDescent="0.3">
      <c r="H158" s="41" t="str">
        <f>IF(CONCAT!B102&gt;1, _xlfn.CONCAT("&gt;&gt;&gt; ", CONCAT!A102, ": ", CONCAT!B102, " Sites &lt;&lt;&lt;"), CONCAT!A103)</f>
        <v>LIT_161_Z_Cite-Sic-II(LIT-161): 28/04/2026 AOF_AngeRaphael_CiteSIC is down</v>
      </c>
    </row>
    <row r="159" spans="8:8" s="33" customFormat="1" x14ac:dyDescent="0.3">
      <c r="H159" s="41" t="str">
        <f>IF(CONCAT!B103&gt;1, _xlfn.CONCAT("&gt;&gt;&gt; ", CONCAT!A103, ": ", CONCAT!B103, " Sites &lt;&lt;&lt;"), CONCAT!A104)</f>
        <v>LIT_820_URH_MBANDA: Impacted b y LIT_480_Z_Mbongo-IHS(LIT-480)</v>
      </c>
    </row>
    <row r="160" spans="8:8" s="33" customFormat="1" x14ac:dyDescent="0.3">
      <c r="H160" s="41" t="str">
        <f>IF(CONCAT!B104&gt;1, _xlfn.CONCAT("&gt;&gt;&gt; ", CONCAT!A104, ": ", CONCAT!B104, " Sites &lt;&lt;&lt;"), CONCAT!A105)</f>
        <v>LIT_821_URH_MBONGO: Impacted b y LIT_480_Z_Mbongo-IHS(LIT-480)</v>
      </c>
    </row>
    <row r="161" spans="8:8" s="33" customFormat="1" x14ac:dyDescent="0.3">
      <c r="H161" s="41" t="str">
        <f>IF(CONCAT!B105&gt;1, _xlfn.CONCAT("&gt;&gt;&gt; ", CONCAT!A105, ": ", CONCAT!B105, " Sites &lt;&lt;&lt;"), CONCAT!A106)</f>
        <v>LIT_832_URH_MBONGO_V2_BIS: Impacted b y LIT_480_Z_Mbongo-IHS(LIT-480)</v>
      </c>
    </row>
    <row r="162" spans="8:8" s="33" customFormat="1" x14ac:dyDescent="0.3">
      <c r="H162" s="41" t="str">
        <f>IF(CONCAT!B106&gt;1, _xlfn.CONCAT("&gt;&gt;&gt; ", CONCAT!A106, ": ", CONCAT!B106, " Sites &lt;&lt;&lt;"), CONCAT!A107)</f>
        <v>LIT_831_URH_MBONGO_V1: Impacted b y LIT_480_Z_Mbongo-IHS(LIT-480)</v>
      </c>
    </row>
    <row r="163" spans="8:8" x14ac:dyDescent="0.3">
      <c r="H163" s="41" t="str">
        <f>IF(CONCAT!B107&gt;1, _xlfn.CONCAT("&gt;&gt;&gt; ", CONCAT!A107, ": ", CONCAT!B107, " Sites &lt;&lt;&lt;"), CONCAT!A108)</f>
        <v>LIT_364_Z_Bonamatoumbe-II(LIT-364): 28/04/2026 FME is on site// Maxime is informed</v>
      </c>
    </row>
    <row r="164" spans="8:8" s="33" customFormat="1" x14ac:dyDescent="0.3">
      <c r="H164" s="41" t="str">
        <f>IF(CONCAT!B108&gt;1, _xlfn.CONCAT("&gt;&gt;&gt; ", CONCAT!A108, ": ", CONCAT!B108, " Sites &lt;&lt;&lt;"), CONCAT!A109)</f>
        <v>LIT_670_Z_Moulanga(LIT-670): Impacted by SUO_061_Z_Bekoko-MTN(SUO-061)</v>
      </c>
    </row>
    <row r="165" spans="8:8" x14ac:dyDescent="0.3">
      <c r="H165" s="41" t="str">
        <f>IF(CONCAT!B109&gt;1, _xlfn.CONCAT("&gt;&gt;&gt; ", CONCAT!A109, ": ", CONCAT!B109, " Sites &lt;&lt;&lt;"), CONCAT!A110)</f>
        <v>LIT_740_Z_Marche-Central-Bonawon-New(LIT-740): Impacted by LIT_547_Z_Marche-Congo(LIT-547)</v>
      </c>
    </row>
    <row r="166" spans="8:8" x14ac:dyDescent="0.3">
      <c r="H166" s="41" t="str">
        <f>IF(CONCAT!B110&gt;1, _xlfn.CONCAT("&gt;&gt;&gt; ", CONCAT!A110, ": ", CONCAT!B110, " Sites &lt;&lt;&lt;"), CONCAT!A111)</f>
        <v>LIT_547_Z_Marche-Congo(LIT-547): Power status check ongoing</v>
      </c>
    </row>
    <row r="167" spans="8:8" x14ac:dyDescent="0.3">
      <c r="H167" s="41" t="str">
        <f>IF(CONCAT!B111&gt;1, _xlfn.CONCAT("&gt;&gt;&gt; ", CONCAT!A111, ": ", CONCAT!B111, " Sites &lt;&lt;&lt;"), CONCAT!A112)</f>
        <v>LIT_978_Z_Edea-Beon-IHS(LIT-978): Impacted by LIT_078_Z_Edea-Ville(LIT-078)</v>
      </c>
    </row>
    <row r="168" spans="8:8" x14ac:dyDescent="0.3">
      <c r="H168" s="41" t="str">
        <f>IF(CONCAT!B112&gt;1, _xlfn.CONCAT("&gt;&gt;&gt; ", CONCAT!A112, ": ", CONCAT!B112, " Sites &lt;&lt;&lt;"), CONCAT!A113)</f>
        <v>LIT_078_Z_Edea-Ville(LIT-078): 28/04/2026 IHS: FME is on the way ETA 07:20 PM Benoit informed</v>
      </c>
    </row>
    <row r="169" spans="8:8" x14ac:dyDescent="0.3">
      <c r="H169" s="41" t="str">
        <f>IF(CONCAT!B113&gt;1, _xlfn.CONCAT("&gt;&gt;&gt; ", CONCAT!A113, ": ", CONCAT!B113, " Sites &lt;&lt;&lt;"), CONCAT!A114)</f>
        <v>LIT_934_URZ_KOKOUE(LIT-934): Impacted by LIT_078_Z_Edea-Ville(LIT-078)</v>
      </c>
    </row>
    <row r="170" spans="8:8" x14ac:dyDescent="0.3">
      <c r="H170" s="41" t="str">
        <f>IF(CONCAT!B114&gt;1, _xlfn.CONCAT("&gt;&gt;&gt; ", CONCAT!A114, ": ", CONCAT!B114, " Sites &lt;&lt;&lt;"), CONCAT!A115)</f>
        <v>LIT_684_Z_Ndokoti-Carrefour-MTN(LIT-684): Power status check ongoing</v>
      </c>
    </row>
    <row r="171" spans="8:8" x14ac:dyDescent="0.3">
      <c r="H171" s="41" t="str">
        <f>IF(CONCAT!B115&gt;1, _xlfn.CONCAT("&gt;&gt;&gt; ", CONCAT!A115, ": ", CONCAT!B115, " Sites &lt;&lt;&lt;"), CONCAT!A116)</f>
        <v>Yingui-IHS_G9U9U21L18L8_LIT_180: Power status check ongoing</v>
      </c>
    </row>
    <row r="172" spans="8:8" x14ac:dyDescent="0.3">
      <c r="H172" s="41" t="str">
        <f>IF(CONCAT!B116&gt;1, _xlfn.CONCAT("&gt;&gt;&gt; ", CONCAT!A116, ": ", CONCAT!B116, " Sites &lt;&lt;&lt;"), CONCAT!A117)</f>
        <v>LIT_680_Z_Logbessou-OCM(LIT-680): Power status check ongoing</v>
      </c>
    </row>
    <row r="173" spans="8:8" x14ac:dyDescent="0.3">
      <c r="H173" s="41" t="str">
        <f>IF(CONCAT!B117&gt;1, _xlfn.CONCAT("&gt;&gt;&gt; ", CONCAT!A117, ": ", CONCAT!B117, " Sites &lt;&lt;&lt;"), CONCAT!A118)</f>
        <v>NRD</v>
      </c>
    </row>
    <row r="174" spans="8:8" s="33" customFormat="1" x14ac:dyDescent="0.3">
      <c r="H174" s="41" t="str">
        <f>IF(CONCAT!B118&gt;1, _xlfn.CONCAT("&gt;&gt;&gt; ", CONCAT!A118, ": ", CONCAT!B118, " Sites &lt;&lt;&lt;"), CONCAT!A119)</f>
        <v>&gt;&gt;&gt; NRD: 18 Sites &lt;&lt;&lt;</v>
      </c>
    </row>
    <row r="175" spans="8:8" x14ac:dyDescent="0.3">
      <c r="H175" s="41" t="str">
        <f>IF(CONCAT!B119&gt;1, _xlfn.CONCAT("&gt;&gt;&gt; ", CONCAT!A119, ": ", CONCAT!B119, " Sites &lt;&lt;&lt;"), CONCAT!A120)</f>
        <v>NRD_175_H_Garoua-H-Plateau: Power status check ongoing</v>
      </c>
    </row>
    <row r="176" spans="8:8" s="33" customFormat="1" x14ac:dyDescent="0.3">
      <c r="H176" s="41" t="str">
        <f>IF(CONCAT!B120&gt;1, _xlfn.CONCAT("&gt;&gt;&gt; ", CONCAT!A120, ": ", CONCAT!B120, " Sites &lt;&lt;&lt;"), CONCAT!A121)</f>
        <v>NRD_336_URH_BOUK: Power status check ongoing</v>
      </c>
    </row>
    <row r="177" spans="8:8" x14ac:dyDescent="0.3">
      <c r="H177" s="41" t="str">
        <f>IF(CONCAT!B121&gt;1, _xlfn.CONCAT("&gt;&gt;&gt; ", CONCAT!A121, ": ", CONCAT!B121, " Sites &lt;&lt;&lt;"), CONCAT!A122)</f>
        <v>NRD_168_H_Reserve-Benoue: 20.04.26; ODU MPT MC 8GHZ 3DB20773CB faulty and not available, order done to OCM</v>
      </c>
    </row>
    <row r="178" spans="8:8" x14ac:dyDescent="0.3">
      <c r="H178" s="41" t="str">
        <f>IF(CONCAT!B122&gt;1, _xlfn.CONCAT("&gt;&gt;&gt; ", CONCAT!A122, ": ", CONCAT!B122, " Sites &lt;&lt;&lt;"), CONCAT!A123)</f>
        <v>Madingring_L18L8L26_NRD_036: New BTS installed and not yet accepted</v>
      </c>
    </row>
    <row r="179" spans="8:8" x14ac:dyDescent="0.3">
      <c r="H179" s="41" t="str">
        <f>IF(CONCAT!B123&gt;1, _xlfn.CONCAT("&gt;&gt;&gt; ", CONCAT!A123, ": ", CONCAT!B123, " Sites &lt;&lt;&lt;"), CONCAT!A124)</f>
        <v>BARDAKE-HIS_L18L8_NRD_110: 27/04/2026  Nouvel ETR=28.04.26</v>
      </c>
    </row>
    <row r="180" spans="8:8" x14ac:dyDescent="0.3">
      <c r="H180" s="41" t="str">
        <f>IF(CONCAT!B124&gt;1, _xlfn.CONCAT("&gt;&gt;&gt; ", CONCAT!A124, ": ", CONCAT!B124, " Sites &lt;&lt;&lt;"), CONCAT!A125)</f>
        <v>Baikwa-Bere_G18L18L8_NRD_056: 28.04.2026: FME Seydou is currently at Basheo will be on the site at 16H</v>
      </c>
    </row>
    <row r="181" spans="8:8" x14ac:dyDescent="0.3">
      <c r="H181" s="41" t="str">
        <f>IF(CONCAT!B125&gt;1, _xlfn.CONCAT("&gt;&gt;&gt; ", CONCAT!A125, ": ", CONCAT!B125, " Sites &lt;&lt;&lt;"), CONCAT!A126)</f>
        <v xml:space="preserve">NRD_205_URH_LIBE: </v>
      </c>
    </row>
    <row r="182" spans="8:8" x14ac:dyDescent="0.3">
      <c r="H182" s="41" t="str">
        <f>IF(CONCAT!B126&gt;1, _xlfn.CONCAT("&gt;&gt;&gt; ", CONCAT!A126, ": ", CONCAT!B126, " Sites &lt;&lt;&lt;"), CONCAT!A127)</f>
        <v>NRD_226_URH_GUIBDJOL: New site not yet transferred to MSP</v>
      </c>
    </row>
    <row r="183" spans="8:8" x14ac:dyDescent="0.3">
      <c r="H183" s="41" t="str">
        <f>IF(CONCAT!B127&gt;1, _xlfn.CONCAT("&gt;&gt;&gt; ", CONCAT!A127, ": ", CONCAT!B127, " Sites &lt;&lt;&lt;"), CONCAT!A128)</f>
        <v>NRD_158_H_Garoua-Ngalbidje-II_U, LogicRNCID=387: 28/04/2026 CAMUSAT: grid outage and gen failed to start due to gen card alarming gen failed to start</v>
      </c>
    </row>
    <row r="184" spans="8:8" x14ac:dyDescent="0.3">
      <c r="H184" s="41" t="str">
        <f>IF(CONCAT!B128&gt;1, _xlfn.CONCAT("&gt;&gt;&gt; ", CONCAT!A128, ": ", CONCAT!B128, " Sites &lt;&lt;&lt;"), CONCAT!A129)</f>
        <v>NRD_063_H_Garoua-Lycee-Technique-MTN: 28/04/2026 FME Armel activer se rend sur site une fois acces IHS Validee ETA=2H</v>
      </c>
    </row>
    <row r="185" spans="8:8" x14ac:dyDescent="0.3">
      <c r="H185" s="41" t="str">
        <f>IF(CONCAT!B129&gt;1, _xlfn.CONCAT("&gt;&gt;&gt; ", CONCAT!A129, ": ", CONCAT!B129, " Sites &lt;&lt;&lt;"), CONCAT!A130)</f>
        <v>NRD_140_H_Garoua-Nigeriare-II: Impactec by NRD_063_H_Garoua-Lycee-Technique-MTN</v>
      </c>
    </row>
    <row r="186" spans="8:8" x14ac:dyDescent="0.3">
      <c r="H186" s="41" t="str">
        <f>IF(CONCAT!B130&gt;1, _xlfn.CONCAT("&gt;&gt;&gt; ", CONCAT!A130, ": ", CONCAT!B130, " Sites &lt;&lt;&lt;"), CONCAT!A131)</f>
        <v>NRD_167_H_Bouba-Ndjida-Park: Power status check ongoing</v>
      </c>
    </row>
    <row r="187" spans="8:8" x14ac:dyDescent="0.3">
      <c r="H187" s="41" t="str">
        <f>IF(CONCAT!B131&gt;1, _xlfn.CONCAT("&gt;&gt;&gt; ", CONCAT!A131, ": ", CONCAT!B131, " Sites &lt;&lt;&lt;"), CONCAT!A132)</f>
        <v>NRD_039_H_Bibemire: Power status check ongoing</v>
      </c>
    </row>
    <row r="188" spans="8:8" s="33" customFormat="1" x14ac:dyDescent="0.3">
      <c r="H188" s="41" t="str">
        <f>IF(CONCAT!B132&gt;1, _xlfn.CONCAT("&gt;&gt;&gt; ", CONCAT!A132, ": ", CONCAT!B132, " Sites &lt;&lt;&lt;"), CONCAT!A133)</f>
        <v>NRD_094_H_Garoua-Bockle-IHS: Power status check ongoing</v>
      </c>
    </row>
    <row r="189" spans="8:8" s="33" customFormat="1" x14ac:dyDescent="0.3">
      <c r="H189" s="41" t="str">
        <f>IF(CONCAT!B133&gt;1, _xlfn.CONCAT("&gt;&gt;&gt; ", CONCAT!A133, ": ", CONCAT!B133, " Sites &lt;&lt;&lt;"), CONCAT!A134)</f>
        <v>NRD_166_H_Sanguere-Paul-MTN-IHS: Power status check ongoing</v>
      </c>
    </row>
    <row r="190" spans="8:8" s="33" customFormat="1" x14ac:dyDescent="0.3">
      <c r="H190" s="41" t="str">
        <f>IF(CONCAT!B134&gt;1, _xlfn.CONCAT("&gt;&gt;&gt; ", CONCAT!A134, ": ", CONCAT!B134, " Sites &lt;&lt;&lt;"), CONCAT!A135)</f>
        <v>NRD_172_H_Sakdje: Power status check ongoing</v>
      </c>
    </row>
    <row r="191" spans="8:8" x14ac:dyDescent="0.3">
      <c r="H191" s="41" t="str">
        <f>IF(CONCAT!B135&gt;1, _xlfn.CONCAT("&gt;&gt;&gt; ", CONCAT!A135, ": ", CONCAT!B135, " Sites &lt;&lt;&lt;"), CONCAT!A136)</f>
        <v>NRD_010_H_Mayo-Oulo: Power status check ongoing</v>
      </c>
    </row>
    <row r="192" spans="8:8" s="33" customFormat="1" x14ac:dyDescent="0.3">
      <c r="H192" s="41" t="str">
        <f>IF(CONCAT!B136&gt;1, _xlfn.CONCAT("&gt;&gt;&gt; ", CONCAT!A136, ": ", CONCAT!B136, " Sites &lt;&lt;&lt;"), CONCAT!A137)</f>
        <v>NRO</v>
      </c>
    </row>
    <row r="193" spans="8:8" x14ac:dyDescent="0.3">
      <c r="H193" s="41" t="str">
        <f>IF(CONCAT!B137&gt;1, _xlfn.CONCAT("&gt;&gt;&gt; ", CONCAT!A137, ": ", CONCAT!B137, " Sites &lt;&lt;&lt;"), CONCAT!A138)</f>
        <v>&gt;&gt;&gt; NRO: 10 Sites &lt;&lt;&lt;</v>
      </c>
    </row>
    <row r="194" spans="8:8" x14ac:dyDescent="0.3">
      <c r="H194" s="41" t="str">
        <f>IF(CONCAT!B138&gt;1, _xlfn.CONCAT("&gt;&gt;&gt; ", CONCAT!A138, ": ", CONCAT!B138, " Sites &lt;&lt;&lt;"), CONCAT!A139)</f>
        <v>NRO_073_N_Tatum_G: 21.04.26; Dementellement des ODUs en cours pour MAD à Huawei, update ASAP</v>
      </c>
    </row>
    <row r="195" spans="8:8" x14ac:dyDescent="0.3">
      <c r="H195" s="41" t="str">
        <f>IF(CONCAT!B139&gt;1, _xlfn.CONCAT("&gt;&gt;&gt; ", CONCAT!A139, ": ", CONCAT!B139, " Sites &lt;&lt;&lt;"), CONCAT!A140)</f>
        <v>Baba-Babungo-IHS_G9U9U21_NRO_085: 28.04.2026: Site to be visited this weekend depending on access</v>
      </c>
    </row>
    <row r="196" spans="8:8" x14ac:dyDescent="0.3">
      <c r="H196" s="41" t="str">
        <f>IF(CONCAT!B140&gt;1, _xlfn.CONCAT("&gt;&gt;&gt; ", CONCAT!A140, ": ", CONCAT!B140, " Sites &lt;&lt;&lt;"), CONCAT!A141)</f>
        <v>Abuh_L18L8_NRO_079: 28.04.2026: Site to be visited this weekend depending on access</v>
      </c>
    </row>
    <row r="197" spans="8:8" x14ac:dyDescent="0.3">
      <c r="H197" s="41" t="str">
        <f>IF(CONCAT!B141&gt;1, _xlfn.CONCAT("&gt;&gt;&gt; ", CONCAT!A141, ": ", CONCAT!B141, " Sites &lt;&lt;&lt;"), CONCAT!A142)</f>
        <v>Bafmeng_L18L8_NRO_047: 28.04.2026: Site to be visited this weekend depending on access</v>
      </c>
    </row>
    <row r="198" spans="8:8" s="33" customFormat="1" x14ac:dyDescent="0.3">
      <c r="H198" s="41" t="str">
        <f>IF(CONCAT!B142&gt;1, _xlfn.CONCAT("&gt;&gt;&gt; ", CONCAT!A142, ": ", CONCAT!B142, " Sites &lt;&lt;&lt;"), CONCAT!A143)</f>
        <v xml:space="preserve">NRO_110_N_Oku-Marche_GD: 28.04.2026: Planned on 29/04/2026 if access granted </v>
      </c>
    </row>
    <row r="199" spans="8:8" s="33" customFormat="1" x14ac:dyDescent="0.3">
      <c r="H199" s="41" t="str">
        <f>IF(CONCAT!B143&gt;1, _xlfn.CONCAT("&gt;&gt;&gt; ", CONCAT!A143, ": ", CONCAT!B143, " Sites &lt;&lt;&lt;"), CONCAT!A144)</f>
        <v>Nwa_G9U9_NRO_012: 28.04.2026: No way to access this site for now . Site Under Insecurity AREA</v>
      </c>
    </row>
    <row r="200" spans="8:8" x14ac:dyDescent="0.3">
      <c r="H200" s="41" t="str">
        <f>IF(CONCAT!B144&gt;1, _xlfn.CONCAT("&gt;&gt;&gt; ", CONCAT!A144, ": ", CONCAT!B144, " Sites &lt;&lt;&lt;"), CONCAT!A145)</f>
        <v>Dumbu_G9G18U9U21L18L8_NRO_046: 28/04/2026 |access negotiation ongoing</v>
      </c>
    </row>
    <row r="201" spans="8:8" s="33" customFormat="1" x14ac:dyDescent="0.3">
      <c r="H201" s="41" t="str">
        <f>IF(CONCAT!B145&gt;1, _xlfn.CONCAT("&gt;&gt;&gt; ", CONCAT!A145, ": ", CONCAT!B145, " Sites &lt;&lt;&lt;"), CONCAT!A146)</f>
        <v>NRO_050_N_Bangolan_G: Power status check ongoing</v>
      </c>
    </row>
    <row r="202" spans="8:8" x14ac:dyDescent="0.3">
      <c r="H202" s="41" t="str">
        <f>IF(CONCAT!B146&gt;1, _xlfn.CONCAT("&gt;&gt;&gt; ", CONCAT!A146, ": ", CONCAT!B146, " Sites &lt;&lt;&lt;"), CONCAT!A147)</f>
        <v xml:space="preserve">NRO_059_H_Bda-Mankon-Palace-IHS: 28/04/2026 FME jeremiah en route pour le site </v>
      </c>
    </row>
    <row r="203" spans="8:8" s="33" customFormat="1" x14ac:dyDescent="0.3">
      <c r="H203" s="41" t="str">
        <f>IF(CONCAT!B147&gt;1, _xlfn.CONCAT("&gt;&gt;&gt; ", CONCAT!A147, ": ", CONCAT!B147, " Sites &lt;&lt;&lt;"), CONCAT!A148)</f>
        <v>SUD</v>
      </c>
    </row>
    <row r="204" spans="8:8" x14ac:dyDescent="0.3">
      <c r="H204" s="41" t="str">
        <f>IF(CONCAT!B148&gt;1, _xlfn.CONCAT("&gt;&gt;&gt; ", CONCAT!A148, ": ", CONCAT!B148, " Sites &lt;&lt;&lt;"), CONCAT!A149)</f>
        <v>&gt;&gt;&gt; SUD: 11 Sites &lt;&lt;&lt;</v>
      </c>
    </row>
    <row r="205" spans="8:8" x14ac:dyDescent="0.3">
      <c r="H205" s="41" t="str">
        <f>IF(CONCAT!B149&gt;1, _xlfn.CONCAT("&gt;&gt;&gt; ", CONCAT!A149, ": ", CONCAT!B149, " Sites &lt;&lt;&lt;"), CONCAT!A150)</f>
        <v>Mvangan-IHS_G9_SUD_066: Power status check ongoing</v>
      </c>
    </row>
    <row r="206" spans="8:8" x14ac:dyDescent="0.3">
      <c r="H206" s="41" t="str">
        <f>IF(CONCAT!B150&gt;1, _xlfn.CONCAT("&gt;&gt;&gt; ", CONCAT!A150, ": ", CONCAT!B150, " Sites &lt;&lt;&lt;"), CONCAT!A151)</f>
        <v>NTENYING1_G9U9L8L7_N_SUD_161: 27/04/2026 Carte core disponible à Ngaoundéré utilisée pour restaurer le site de Mbideng-II, nouvelle commande passée à OCM</v>
      </c>
    </row>
    <row r="207" spans="8:8" x14ac:dyDescent="0.3">
      <c r="H207" s="41" t="str">
        <f>IF(CONCAT!B151&gt;1, _xlfn.CONCAT("&gt;&gt;&gt; ", CONCAT!A151, ": ", CONCAT!B151, " Sites &lt;&lt;&lt;"), CONCAT!A152)</f>
        <v>SUD_215_Z_Fifinda-MTN: 22.04.26: Expédition de la carte flash en cours de Douala, ETD=22.04.26. Par ailleurs, FO MPR&lt;&gt;ODU pas disponible, commande passée à OCM</v>
      </c>
    </row>
    <row r="208" spans="8:8" s="33" customFormat="1" x14ac:dyDescent="0.3">
      <c r="H208" s="41" t="str">
        <f>IF(CONCAT!B152&gt;1, _xlfn.CONCAT("&gt;&gt;&gt; ", CONCAT!A152, ": ", CONCAT!B152, " Sites &lt;&lt;&lt;"), CONCAT!A153)</f>
        <v>SUD_269_URZ_AKOMESSING(SUD-269): 28.04.2026: Power Issue. Site Solar-Only Awaiting Solar Sunshine</v>
      </c>
    </row>
    <row r="209" spans="8:8" s="33" customFormat="1" x14ac:dyDescent="0.3">
      <c r="H209" s="41" t="str">
        <f>IF(CONCAT!B153&gt;1, _xlfn.CONCAT("&gt;&gt;&gt; ", CONCAT!A153, ": ", CONCAT!B153, " Sites &lt;&lt;&lt;"), CONCAT!A154)</f>
        <v>SUD_110_Z_MBPIKILIKI-IHS(SUD-110): Impacted by SUD_024_Z_Lolodorf(SUD-024)</v>
      </c>
    </row>
    <row r="210" spans="8:8" s="33" customFormat="1" x14ac:dyDescent="0.3">
      <c r="H210" s="41" t="str">
        <f>IF(CONCAT!B154&gt;1, _xlfn.CONCAT("&gt;&gt;&gt; ", CONCAT!A154, ": ", CONCAT!B154, " Sites &lt;&lt;&lt;"), CONCAT!A155)</f>
        <v xml:space="preserve">SUD_024_Z_Lolodorf(SUD-024): 28/04/2026 Besoin d'un fme sur site de MPR_LOLODORF-CRTV pour verifier le status de L ODU 4/2 </v>
      </c>
    </row>
    <row r="211" spans="8:8" s="33" customFormat="1" x14ac:dyDescent="0.3">
      <c r="H211" s="41" t="str">
        <f>IF(CONCAT!B155&gt;1, _xlfn.CONCAT("&gt;&gt;&gt; ", CONCAT!A155, ": ", CONCAT!B155, " Sites &lt;&lt;&lt;"), CONCAT!A156)</f>
        <v>SUD_079_Z_Kribi-Londji(SUD-079): Impacted by SUD_021_Z_Mpoloungoue(SUD-021)</v>
      </c>
    </row>
    <row r="212" spans="8:8" s="33" customFormat="1" x14ac:dyDescent="0.3">
      <c r="H212" s="41" t="str">
        <f>IF(CONCAT!B156&gt;1, _xlfn.CONCAT("&gt;&gt;&gt; ", CONCAT!A156, ": ", CONCAT!B156, " Sites &lt;&lt;&lt;"), CONCAT!A157)</f>
        <v>SUD_021_Z_Mpoloungoue(SUD-021): Impacted by SUD_021_Z_Mpoloungoue(SUD-021)</v>
      </c>
    </row>
    <row r="213" spans="8:8" s="33" customFormat="1" x14ac:dyDescent="0.3">
      <c r="H213" s="41" t="str">
        <f>IF(CONCAT!B157&gt;1, _xlfn.CONCAT("&gt;&gt;&gt; ", CONCAT!A157, ": ", CONCAT!B157, " Sites &lt;&lt;&lt;"), CONCAT!A158)</f>
        <v xml:space="preserve">SUD_176_Z_Kribi-Mpolongwe-II(SUD-176): 28/04/2026 besoin d'un fme sur site pour verifier le status du MPR  fme lucie activé ETA asap </v>
      </c>
    </row>
    <row r="214" spans="8:8" s="33" customFormat="1" x14ac:dyDescent="0.3">
      <c r="H214" s="41" t="str">
        <f>IF(CONCAT!B158&gt;1, _xlfn.CONCAT("&gt;&gt;&gt; ", CONCAT!A158, ": ", CONCAT!B158, " Sites &lt;&lt;&lt;"), CONCAT!A159)</f>
        <v>SUD_053_Z_Kribi-Mpala(SUD-053): Impacted by SUD_021_Z_Mpoloungoue(SUD-021)</v>
      </c>
    </row>
    <row r="215" spans="8:8" s="33" customFormat="1" x14ac:dyDescent="0.3">
      <c r="H215" s="41" t="str">
        <f>IF(CONCAT!B159&gt;1, _xlfn.CONCAT("&gt;&gt;&gt; ", CONCAT!A159, ": ", CONCAT!B159, " Sites &lt;&lt;&lt;"), CONCAT!A160)</f>
        <v>SUO</v>
      </c>
    </row>
    <row r="216" spans="8:8" s="33" customFormat="1" x14ac:dyDescent="0.3">
      <c r="H216" s="41" t="str">
        <f>IF(CONCAT!B160&gt;1, _xlfn.CONCAT("&gt;&gt;&gt; ", CONCAT!A160, ": ", CONCAT!B160, " Sites &lt;&lt;&lt;"), CONCAT!A161)</f>
        <v>&gt;&gt;&gt; SUO: 17 Sites &lt;&lt;&lt;</v>
      </c>
    </row>
    <row r="217" spans="8:8" s="33" customFormat="1" x14ac:dyDescent="0.3">
      <c r="H217" s="41" t="str">
        <f>IF(CONCAT!B161&gt;1, _xlfn.CONCAT("&gt;&gt;&gt; ", CONCAT!A161, ": ", CONCAT!B161, " Sites &lt;&lt;&lt;"), CONCAT!A162)</f>
        <v>SUO_173_H_Jabane: Power status check ongoing</v>
      </c>
    </row>
    <row r="218" spans="8:8" x14ac:dyDescent="0.3">
      <c r="H218" s="41" t="str">
        <f>IF(CONCAT!B162&gt;1, _xlfn.CONCAT("&gt;&gt;&gt; ", CONCAT!A162, ": ", CONCAT!B162, " Sites &lt;&lt;&lt;"), CONCAT!A163)</f>
        <v xml:space="preserve">SUO_214_H_Mile4-Q10-IHS: 17/04/2026 Carte EAC (3DB19417AA )  faulty commandée passé pas disponible point transmis a OCM </v>
      </c>
    </row>
    <row r="219" spans="8:8" s="33" customFormat="1" x14ac:dyDescent="0.3">
      <c r="H219" s="41" t="str">
        <f>IF(CONCAT!B163&gt;1, _xlfn.CONCAT("&gt;&gt;&gt; ", CONCAT!A163, ": ", CONCAT!B163, " Sites &lt;&lt;&lt;"), CONCAT!A164)</f>
        <v>SUO_195_H_Wonya-Mavio-IHS: 20.04.26; Carte EAC 3DB19417AA faulty, commande passée vers OCM</v>
      </c>
    </row>
    <row r="220" spans="8:8" x14ac:dyDescent="0.3">
      <c r="H220" s="41" t="str">
        <f>IF(CONCAT!B164&gt;1, _xlfn.CONCAT("&gt;&gt;&gt; ", CONCAT!A164, ": ", CONCAT!B164, " Sites &lt;&lt;&lt;"), CONCAT!A165)</f>
        <v>SUO_296_URH_MANYEMEN, LogicRNCID=350: New site not yet transferred to MSP</v>
      </c>
    </row>
    <row r="221" spans="8:8" x14ac:dyDescent="0.3">
      <c r="H221" s="41" t="str">
        <f>IF(CONCAT!B165&gt;1, _xlfn.CONCAT("&gt;&gt;&gt; ", CONCAT!A165, ": ", CONCAT!B165, " Sites &lt;&lt;&lt;"), CONCAT!A166)</f>
        <v>SUO_210_H_Mutengene-Maternity-IHS: Power status check ongoing</v>
      </c>
    </row>
    <row r="222" spans="8:8" x14ac:dyDescent="0.3">
      <c r="H222" s="41" t="str">
        <f>IF(CONCAT!B166&gt;1, _xlfn.CONCAT("&gt;&gt;&gt; ", CONCAT!A166, ": ", CONCAT!B166, " Sites &lt;&lt;&lt;"), CONCAT!A167)</f>
        <v>SUO_218_H_KUMBA-BONAKAMA: 25/04/2026 FME activé GHOST TOWN to day</v>
      </c>
    </row>
    <row r="223" spans="8:8" x14ac:dyDescent="0.3">
      <c r="H223" s="41" t="str">
        <f>IF(CONCAT!B167&gt;1, _xlfn.CONCAT("&gt;&gt;&gt; ", CONCAT!A167, ": ", CONCAT!B167, " Sites &lt;&lt;&lt;"), CONCAT!A168)</f>
        <v xml:space="preserve">SUO_232_H_Buea-Bwitingui-Road: 27/04/2026 Generateur vendalisé restauration en cours </v>
      </c>
    </row>
    <row r="224" spans="8:8" x14ac:dyDescent="0.3">
      <c r="H224" s="41" t="str">
        <f>IF(CONCAT!B168&gt;1, _xlfn.CONCAT("&gt;&gt;&gt; ", CONCAT!A168, ": ", CONCAT!B168, " Sites &lt;&lt;&lt;"), CONCAT!A169)</f>
        <v xml:space="preserve">SUO_133_N_Alou-IHS: 28.04.2026: Site to be visited 30/04/2026 if access possible </v>
      </c>
    </row>
    <row r="225" spans="8:8" x14ac:dyDescent="0.3">
      <c r="H225" s="41" t="str">
        <f>IF(CONCAT!B169&gt;1, _xlfn.CONCAT("&gt;&gt;&gt; ", CONCAT!A169, ": ", CONCAT!B169, " Sites &lt;&lt;&lt;"), CONCAT!A170)</f>
        <v xml:space="preserve">SUO_061_Z_Bekoko-MTN(SUO-061): 28/04/2026 Besoin d'un fme sur site pour effectuer le reset du MPR </v>
      </c>
    </row>
    <row r="226" spans="8:8" x14ac:dyDescent="0.3">
      <c r="H226" s="41" t="str">
        <f>IF(CONCAT!B170&gt;1, _xlfn.CONCAT("&gt;&gt;&gt; ", CONCAT!A170, ": ", CONCAT!B170, " Sites &lt;&lt;&lt;"), CONCAT!A171)</f>
        <v>SUO_274_URH_BIR-MAN-O-WAR-BAY: Impacted by SUO_081_H_Limbe-Bimbia-CRTV</v>
      </c>
    </row>
    <row r="227" spans="8:8" x14ac:dyDescent="0.3">
      <c r="H227" s="41" t="str">
        <f>IF(CONCAT!B171&gt;1, _xlfn.CONCAT("&gt;&gt;&gt; ", CONCAT!A171, ": ", CONCAT!B171, " Sites &lt;&lt;&lt;"), CONCAT!A172)</f>
        <v xml:space="preserve">SUO_081_H_Limbe-Bimbia-CRTV: 28/04/2026 Powr issue and power alarm camusat awaited </v>
      </c>
    </row>
    <row r="228" spans="8:8" x14ac:dyDescent="0.3">
      <c r="H228" s="41" t="str">
        <f>IF(CONCAT!B172&gt;1, _xlfn.CONCAT("&gt;&gt;&gt; ", CONCAT!A172, ": ", CONCAT!B172, " Sites &lt;&lt;&lt;"), CONCAT!A173)</f>
        <v>SUO_165_N_Mabeta: Impacted by SUO_081_H_Limbe-Bimbia-CRTV</v>
      </c>
    </row>
    <row r="229" spans="8:8" x14ac:dyDescent="0.3">
      <c r="H229" s="41" t="str">
        <f>IF(CONCAT!B173&gt;1, _xlfn.CONCAT("&gt;&gt;&gt; ", CONCAT!A173, ": ", CONCAT!B173, " Sites &lt;&lt;&lt;"), CONCAT!A174)</f>
        <v xml:space="preserve">SUO_241_H_Buea-Prime22: 28/04/2026 Besoin d'un fm sur site pour verifier le status du MPR et la chaine antennaire de l ODU </v>
      </c>
    </row>
    <row r="230" spans="8:8" x14ac:dyDescent="0.3">
      <c r="H230" s="41" t="str">
        <f>IF(CONCAT!B174&gt;1, _xlfn.CONCAT("&gt;&gt;&gt; ", CONCAT!A174, ": ", CONCAT!B174, " Sites &lt;&lt;&lt;"), CONCAT!A175)</f>
        <v>SUO_225_H_MUTENGUENE-BAGDAD-MTN: Power status check ongoing</v>
      </c>
    </row>
    <row r="231" spans="8:8" x14ac:dyDescent="0.3">
      <c r="H231" s="41" t="str">
        <f>IF(CONCAT!B175&gt;1, _xlfn.CONCAT("&gt;&gt;&gt; ", CONCAT!A175, ": ", CONCAT!B175, " Sites &lt;&lt;&lt;"), CONCAT!A176)</f>
        <v>SUO_064_H_Mutengene-Qter8: Power status check ongoing</v>
      </c>
    </row>
    <row r="232" spans="8:8" x14ac:dyDescent="0.3">
      <c r="H232" s="41" t="str">
        <f>IF(CONCAT!B176&gt;1, _xlfn.CONCAT("&gt;&gt;&gt; ", CONCAT!A176, ": ", CONCAT!B176, " Sites &lt;&lt;&lt;"), CONCAT!A177)</f>
        <v>SUO_164_H_Mutengene-E-Police: Power status check ongoing</v>
      </c>
    </row>
    <row r="233" spans="8:8" x14ac:dyDescent="0.3">
      <c r="H233" s="41" t="str">
        <f>IF(CONCAT!B177&gt;1, _xlfn.CONCAT("&gt;&gt;&gt; ", CONCAT!A177, ": ", CONCAT!B177, " Sites &lt;&lt;&lt;"), CONCAT!A178)</f>
        <v>OST</v>
      </c>
    </row>
    <row r="234" spans="8:8" x14ac:dyDescent="0.3">
      <c r="H234" s="41" t="str">
        <f>IF(CONCAT!B178&gt;1, _xlfn.CONCAT("&gt;&gt;&gt; ", CONCAT!A178, ": ", CONCAT!B178, " Sites &lt;&lt;&lt;"), CONCAT!A179)</f>
        <v>&gt;&gt;&gt; OST: 17 Sites &lt;&lt;&lt;</v>
      </c>
    </row>
    <row r="235" spans="8:8" x14ac:dyDescent="0.3">
      <c r="H235" s="41" t="str">
        <f>IF(CONCAT!B179&gt;1, _xlfn.CONCAT("&gt;&gt;&gt; ", CONCAT!A179, ": ", CONCAT!B179, " Sites &lt;&lt;&lt;"), CONCAT!A180)</f>
        <v>OST_396_URH_KOUCHANKAP: Power status check ongoing</v>
      </c>
    </row>
    <row r="236" spans="8:8" x14ac:dyDescent="0.3">
      <c r="H236" s="41" t="str">
        <f>IF(CONCAT!B180&gt;1, _xlfn.CONCAT("&gt;&gt;&gt; ", CONCAT!A180, ": ", CONCAT!B180, " Sites &lt;&lt;&lt;"), CONCAT!A181)</f>
        <v>OST_342_H_FOUMBAN-NEW: Power status check ongoing</v>
      </c>
    </row>
    <row r="237" spans="8:8" x14ac:dyDescent="0.3">
      <c r="H237" s="41" t="str">
        <f>IF(CONCAT!B181&gt;1, _xlfn.CONCAT("&gt;&gt;&gt; ", CONCAT!A181, ": ", CONCAT!B181, " Sites &lt;&lt;&lt;"), CONCAT!A182)</f>
        <v>BTS-Mobile-Tagidor Hotel _L18L8_OST_306: Site en cours de démentelement</v>
      </c>
    </row>
    <row r="238" spans="8:8" x14ac:dyDescent="0.3">
      <c r="H238" s="41" t="str">
        <f>IF(CONCAT!B182&gt;1, _xlfn.CONCAT("&gt;&gt;&gt; ", CONCAT!A182, ": ", CONCAT!B182, " Sites &lt;&lt;&lt;"), CONCAT!A183)</f>
        <v>OST_375_URH_KAATENBANGOURAIN: P1 incident at Bambalang</v>
      </c>
    </row>
    <row r="239" spans="8:8" x14ac:dyDescent="0.3">
      <c r="H239" s="41" t="str">
        <f>IF(CONCAT!B183&gt;1, _xlfn.CONCAT("&gt;&gt;&gt; ", CONCAT!A183, ": ", CONCAT!B183, " Sites &lt;&lt;&lt;"), CONCAT!A184)</f>
        <v>OST_328_URH_KOUROM, LogicRNCID=350: P1 incident at Bambalang</v>
      </c>
    </row>
    <row r="240" spans="8:8" x14ac:dyDescent="0.3">
      <c r="H240" s="41" t="str">
        <f>IF(CONCAT!B184&gt;1, _xlfn.CONCAT("&gt;&gt;&gt; ", CONCAT!A184, ": ", CONCAT!B184, " Sites &lt;&lt;&lt;"), CONCAT!A185)</f>
        <v>OST_906_URH_KOUROM_CHEFFERIE, LogicRNCID=350: P1 incident at Bambalang</v>
      </c>
    </row>
    <row r="241" spans="8:8" x14ac:dyDescent="0.3">
      <c r="H241" s="41" t="str">
        <f>IF(CONCAT!B185&gt;1, _xlfn.CONCAT("&gt;&gt;&gt; ", CONCAT!A185, ": ", CONCAT!B185, " Sites &lt;&lt;&lt;"), CONCAT!A186)</f>
        <v>OST_420_URH_KOUROMMARCHE, LogicRNCID=350: P1 incident at Bambalang</v>
      </c>
    </row>
    <row r="242" spans="8:8" x14ac:dyDescent="0.3">
      <c r="H242" s="41" t="str">
        <f>IF(CONCAT!B186&gt;1, _xlfn.CONCAT("&gt;&gt;&gt; ", CONCAT!A186, ": ", CONCAT!B186, " Sites &lt;&lt;&lt;"), CONCAT!A187)</f>
        <v>OST_419_URH_KOUHOUAT, LogicRNCID=350: P1 incident at Bambalang</v>
      </c>
    </row>
    <row r="243" spans="8:8" x14ac:dyDescent="0.3">
      <c r="H243" s="41" t="str">
        <f>IF(CONCAT!B187&gt;1, _xlfn.CONCAT("&gt;&gt;&gt; ", CONCAT!A187, ": ", CONCAT!B187, " Sites &lt;&lt;&lt;"), CONCAT!A188)</f>
        <v>OST_374_URH_BANGOUREN, LogicRNCID=350: P1 incident at Bambalang</v>
      </c>
    </row>
    <row r="244" spans="8:8" x14ac:dyDescent="0.3">
      <c r="H244" s="41" t="str">
        <f>IF(CONCAT!B188&gt;1, _xlfn.CONCAT("&gt;&gt;&gt; ", CONCAT!A188, ": ", CONCAT!B188, " Sites &lt;&lt;&lt;"), CONCAT!A189)</f>
        <v>OST_388_URH_NGWEN_NJINGOUMBE, LogicRNCID=350: P1 incident at Bambalang</v>
      </c>
    </row>
    <row r="245" spans="8:8" x14ac:dyDescent="0.3">
      <c r="H245" s="41" t="str">
        <f>IF(CONCAT!B189&gt;1, _xlfn.CONCAT("&gt;&gt;&gt; ", CONCAT!A189, ": ", CONCAT!B189, " Sites &lt;&lt;&lt;"), CONCAT!A190)</f>
        <v>OST_409_URH_NKOUMANGBA, LogicRNCID=350: P1 incident at Bambalang</v>
      </c>
    </row>
    <row r="246" spans="8:8" x14ac:dyDescent="0.3">
      <c r="H246" s="41" t="str">
        <f>IF(CONCAT!B190&gt;1, _xlfn.CONCAT("&gt;&gt;&gt; ", CONCAT!A190, ": ", CONCAT!B190, " Sites &lt;&lt;&lt;"), CONCAT!A191)</f>
        <v>OST_084_H_Dschang-St-Augustin: 27.04.26: IHS : Gen and PWC Overload. - Escalated to L4</v>
      </c>
    </row>
    <row r="247" spans="8:8" x14ac:dyDescent="0.3">
      <c r="H247" s="41" t="str">
        <f>IF(CONCAT!B191&gt;1, _xlfn.CONCAT("&gt;&gt;&gt; ", CONCAT!A191, ": ", CONCAT!B191, " Sites &lt;&lt;&lt;"), CONCAT!A192)</f>
        <v>OST_090_H_Bangourain_U, LogicRNCID=385: P1 incident at Bambalang</v>
      </c>
    </row>
    <row r="248" spans="8:8" x14ac:dyDescent="0.3">
      <c r="H248" s="41" t="str">
        <f>IF(CONCAT!B192&gt;1, _xlfn.CONCAT("&gt;&gt;&gt; ", CONCAT!A192, ": ", CONCAT!B192, " Sites &lt;&lt;&lt;"), CONCAT!A193)</f>
        <v>OST_343_URH_KOUHOUAT, LogicRNCID=350: P1 incident at Bambalang</v>
      </c>
    </row>
    <row r="249" spans="8:8" x14ac:dyDescent="0.3">
      <c r="H249" s="41" t="str">
        <f>IF(CONCAT!B193&gt;1, _xlfn.CONCAT("&gt;&gt;&gt; ", CONCAT!A193, ": ", CONCAT!B193, " Sites &lt;&lt;&lt;"), CONCAT!A194)</f>
        <v>OST_233_H_Foumban-Kounga-II: Power status check ongoing</v>
      </c>
    </row>
    <row r="250" spans="8:8" x14ac:dyDescent="0.3">
      <c r="H250" s="41" t="str">
        <f>IF(CONCAT!B194&gt;1, _xlfn.CONCAT("&gt;&gt;&gt; ", CONCAT!A194, ": ", CONCAT!B194, " Sites &lt;&lt;&lt;"), CONCAT!A195)</f>
        <v>OST_407_URH_KASSANG, LogicRNCID=350: Power status check ongoing</v>
      </c>
    </row>
    <row r="251" spans="8:8" x14ac:dyDescent="0.3">
      <c r="H251" s="41" t="str">
        <f>IF(CONCAT!B195&gt;1, _xlfn.CONCAT("&gt;&gt;&gt; ", CONCAT!A195, ": ", CONCAT!B195, " Sites &lt;&lt;&lt;"), CONCAT!A196)</f>
        <v>Grand Total</v>
      </c>
    </row>
    <row r="252" spans="8:8" x14ac:dyDescent="0.3">
      <c r="H252" s="41" t="str">
        <f>IF(CONCAT!B196&gt;1, _xlfn.CONCAT("&gt;&gt;&gt; ", CONCAT!A196, ": ", CONCAT!B196, " Sites &lt;&lt;&lt;"), CONCAT!A197)</f>
        <v>&gt;&gt;&gt; Grand Total: 182 Sites &lt;&lt;&lt;</v>
      </c>
    </row>
    <row r="253" spans="8:8" x14ac:dyDescent="0.3">
      <c r="H253" s="41">
        <f>IF(CONCAT!B197&gt;1, _xlfn.CONCAT("&gt;&gt;&gt; ", CONCAT!A197, ": ", CONCAT!B197, " Sites &lt;&lt;&lt;"), CONCAT!A198)</f>
        <v>0</v>
      </c>
    </row>
    <row r="254" spans="8:8" x14ac:dyDescent="0.3">
      <c r="H254" s="41">
        <f>IF(CONCAT!B198&gt;1, _xlfn.CONCAT("&gt;&gt;&gt; ", CONCAT!A198, ": ", CONCAT!B198, " Sites &lt;&lt;&lt;"), CONCAT!A199)</f>
        <v>0</v>
      </c>
    </row>
    <row r="255" spans="8:8" x14ac:dyDescent="0.3">
      <c r="H255" s="41">
        <f>IF(CONCAT!B199&gt;1, _xlfn.CONCAT("&gt;&gt;&gt; ", CONCAT!A199, ": ", CONCAT!B199, " Sites &lt;&lt;&lt;"), CONCAT!A200)</f>
        <v>0</v>
      </c>
    </row>
    <row r="256" spans="8:8" x14ac:dyDescent="0.3">
      <c r="H256" s="41">
        <f>IF(CONCAT!B200&gt;1, _xlfn.CONCAT("&gt;&gt;&gt; ", CONCAT!A200, ": ", CONCAT!B200, " Sites &lt;&lt;&lt;"), CONCAT!A201)</f>
        <v>0</v>
      </c>
    </row>
    <row r="257" spans="8:8" x14ac:dyDescent="0.3">
      <c r="H257" s="41">
        <f>IF(CONCAT!B201&gt;1, _xlfn.CONCAT("&gt;&gt;&gt; ", CONCAT!A201, ": ", CONCAT!B201, " Sites &lt;&lt;&lt;"), CONCAT!A202)</f>
        <v>0</v>
      </c>
    </row>
    <row r="258" spans="8:8" x14ac:dyDescent="0.3">
      <c r="H258" s="41">
        <f>IF(CONCAT!B202&gt;1, _xlfn.CONCAT("&gt;&gt;&gt; ", CONCAT!A202, ": ", CONCAT!B202, " Sites &lt;&lt;&lt;"), CONCAT!A203)</f>
        <v>0</v>
      </c>
    </row>
    <row r="259" spans="8:8" x14ac:dyDescent="0.3">
      <c r="H259" s="41">
        <f>IF(CONCAT!B203&gt;1, _xlfn.CONCAT("&gt;&gt;&gt; ", CONCAT!A203, ": ", CONCAT!B203, " Sites &lt;&lt;&lt;"), CONCAT!A204)</f>
        <v>0</v>
      </c>
    </row>
    <row r="260" spans="8:8" x14ac:dyDescent="0.3">
      <c r="H260" s="41">
        <f>IF(CONCAT!B204&gt;1, _xlfn.CONCAT("&gt;&gt;&gt; ", CONCAT!A204, ": ", CONCAT!B204, " Sites &lt;&lt;&lt;"), CONCAT!A205)</f>
        <v>0</v>
      </c>
    </row>
    <row r="261" spans="8:8" x14ac:dyDescent="0.3">
      <c r="H261" s="41">
        <f>IF(CONCAT!B205&gt;1, _xlfn.CONCAT("&gt;&gt;&gt; ", CONCAT!A205, ": ", CONCAT!B205, " Sites &lt;&lt;&lt;"), CONCAT!A206)</f>
        <v>0</v>
      </c>
    </row>
    <row r="262" spans="8:8" x14ac:dyDescent="0.3">
      <c r="H262" s="41">
        <f>IF(CONCAT!B206&gt;1, _xlfn.CONCAT("&gt;&gt;&gt; ", CONCAT!A206, ": ", CONCAT!B206, " Sites &lt;&lt;&lt;"), CONCAT!A207)</f>
        <v>0</v>
      </c>
    </row>
    <row r="263" spans="8:8" x14ac:dyDescent="0.3">
      <c r="H263" s="41">
        <f>IF(CONCAT!B207&gt;1, _xlfn.CONCAT("&gt;&gt;&gt; ", CONCAT!A207, ": ", CONCAT!B207, " Sites &lt;&lt;&lt;"), CONCAT!A208)</f>
        <v>0</v>
      </c>
    </row>
    <row r="264" spans="8:8" x14ac:dyDescent="0.3">
      <c r="H264" s="41">
        <f>IF(CONCAT!B208&gt;1, _xlfn.CONCAT("&gt;&gt;&gt; ", CONCAT!A208, ": ", CONCAT!B208, " Sites &lt;&lt;&lt;"), CONCAT!A209)</f>
        <v>0</v>
      </c>
    </row>
    <row r="265" spans="8:8" x14ac:dyDescent="0.3">
      <c r="H265" s="41">
        <f>IF(CONCAT!B209&gt;1, _xlfn.CONCAT("&gt;&gt;&gt; ", CONCAT!A209, ": ", CONCAT!B209, " Sites &lt;&lt;&lt;"), CONCAT!A210)</f>
        <v>0</v>
      </c>
    </row>
    <row r="266" spans="8:8" x14ac:dyDescent="0.3">
      <c r="H266" s="41">
        <f>IF(CONCAT!B210&gt;1, _xlfn.CONCAT("&gt;&gt;&gt; ", CONCAT!A210, ": ", CONCAT!B210, " Sites &lt;&lt;&lt;"), CONCAT!A211)</f>
        <v>0</v>
      </c>
    </row>
    <row r="267" spans="8:8" x14ac:dyDescent="0.3">
      <c r="H267" s="41">
        <f>IF(CONCAT!B211&gt;1, _xlfn.CONCAT("&gt;&gt;&gt; ", CONCAT!A211, ": ", CONCAT!B211, " Sites &lt;&lt;&lt;"), CONCAT!A212)</f>
        <v>0</v>
      </c>
    </row>
    <row r="268" spans="8:8" x14ac:dyDescent="0.3">
      <c r="H268" s="41">
        <f>IF(CONCAT!B212&gt;1, _xlfn.CONCAT("&gt;&gt;&gt; ", CONCAT!A212, ": ", CONCAT!B212, " Sites &lt;&lt;&lt;"), CONCAT!A213)</f>
        <v>0</v>
      </c>
    </row>
    <row r="269" spans="8:8" x14ac:dyDescent="0.3">
      <c r="H269" s="41">
        <f>IF(CONCAT!B213&gt;1, _xlfn.CONCAT("&gt;&gt;&gt; ", CONCAT!A213, ": ", CONCAT!B213, " Sites &lt;&lt;&lt;"), CONCAT!A214)</f>
        <v>0</v>
      </c>
    </row>
    <row r="270" spans="8:8" x14ac:dyDescent="0.3">
      <c r="H270" s="41">
        <f>IF(CONCAT!B214&gt;1, _xlfn.CONCAT("&gt;&gt;&gt; ", CONCAT!A214, ": ", CONCAT!B214, " Sites &lt;&lt;&lt;"), CONCAT!A215)</f>
        <v>0</v>
      </c>
    </row>
    <row r="271" spans="8:8" x14ac:dyDescent="0.3">
      <c r="H271" s="41">
        <f>IF(CONCAT!B215&gt;1, _xlfn.CONCAT("&gt;&gt;&gt; ", CONCAT!A215, ": ", CONCAT!B215, " Sites &lt;&lt;&lt;"), CONCAT!A216)</f>
        <v>0</v>
      </c>
    </row>
    <row r="272" spans="8:8" x14ac:dyDescent="0.3">
      <c r="H272" s="41">
        <f>IF(CONCAT!B216&gt;1, _xlfn.CONCAT("&gt;&gt;&gt; ", CONCAT!A216, ": ", CONCAT!B216, " Sites &lt;&lt;&lt;"), CONCAT!A217)</f>
        <v>0</v>
      </c>
    </row>
    <row r="273" spans="8:8" x14ac:dyDescent="0.3">
      <c r="H273" s="41">
        <f>IF(CONCAT!B217&gt;1, _xlfn.CONCAT("&gt;&gt;&gt; ", CONCAT!A217, ": ", CONCAT!B217, " Sites &lt;&lt;&lt;"), CONCAT!A218)</f>
        <v>0</v>
      </c>
    </row>
    <row r="274" spans="8:8" x14ac:dyDescent="0.3">
      <c r="H274" s="41">
        <f>IF(CONCAT!B218&gt;1, _xlfn.CONCAT("&gt;&gt;&gt; ", CONCAT!A218, ": ", CONCAT!B218, " Sites &lt;&lt;&lt;"), CONCAT!A219)</f>
        <v>0</v>
      </c>
    </row>
    <row r="275" spans="8:8" x14ac:dyDescent="0.3">
      <c r="H275" s="41">
        <f>IF(CONCAT!B219&gt;1, _xlfn.CONCAT("&gt;&gt;&gt; ", CONCAT!A219, ": ", CONCAT!B219, " Sites &lt;&lt;&lt;"), CONCAT!A220)</f>
        <v>0</v>
      </c>
    </row>
    <row r="276" spans="8:8" x14ac:dyDescent="0.3">
      <c r="H276" s="41">
        <f>IF(CONCAT!B220&gt;1, _xlfn.CONCAT("&gt;&gt;&gt; ", CONCAT!A220, ": ", CONCAT!B220, " Sites &lt;&lt;&lt;"), CONCAT!A221)</f>
        <v>0</v>
      </c>
    </row>
    <row r="277" spans="8:8" x14ac:dyDescent="0.3">
      <c r="H277" s="41">
        <f>IF(CONCAT!B221&gt;1, _xlfn.CONCAT("&gt;&gt;&gt; ", CONCAT!A221, ": ", CONCAT!B221, " Sites &lt;&lt;&lt;"), CONCAT!A222)</f>
        <v>0</v>
      </c>
    </row>
    <row r="278" spans="8:8" x14ac:dyDescent="0.3">
      <c r="H278" s="41">
        <f>IF(CONCAT!B222&gt;1, _xlfn.CONCAT("&gt;&gt;&gt; ", CONCAT!A222, ": ", CONCAT!B222, " Sites &lt;&lt;&lt;"), CONCAT!A223)</f>
        <v>0</v>
      </c>
    </row>
    <row r="279" spans="8:8" x14ac:dyDescent="0.3">
      <c r="H279" s="41">
        <f>IF(CONCAT!B223&gt;1, _xlfn.CONCAT("&gt;&gt;&gt; ", CONCAT!A223, ": ", CONCAT!B223, " Sites &lt;&lt;&lt;"), CONCAT!A224)</f>
        <v>0</v>
      </c>
    </row>
    <row r="280" spans="8:8" x14ac:dyDescent="0.3">
      <c r="H280" s="41">
        <f>IF(CONCAT!B224&gt;1, _xlfn.CONCAT("&gt;&gt;&gt; ", CONCAT!A224, ": ", CONCAT!B224, " Sites &lt;&lt;&lt;"), CONCAT!A225)</f>
        <v>0</v>
      </c>
    </row>
    <row r="281" spans="8:8" x14ac:dyDescent="0.3">
      <c r="H281" s="41">
        <f>IF(CONCAT!B225&gt;1, _xlfn.CONCAT("&gt;&gt;&gt; ", CONCAT!A225, ": ", CONCAT!B225, " Sites &lt;&lt;&lt;"), CONCAT!A226)</f>
        <v>0</v>
      </c>
    </row>
    <row r="282" spans="8:8" x14ac:dyDescent="0.3">
      <c r="H282" s="41">
        <f>IF(CONCAT!B226&gt;1, _xlfn.CONCAT("&gt;&gt;&gt; ", CONCAT!A226, ": ", CONCAT!B226, " Sites &lt;&lt;&lt;"), CONCAT!A227)</f>
        <v>0</v>
      </c>
    </row>
    <row r="283" spans="8:8" x14ac:dyDescent="0.3">
      <c r="H283" s="41">
        <f>IF(CONCAT!B227&gt;1, _xlfn.CONCAT("&gt;&gt;&gt; ", CONCAT!A227, ": ", CONCAT!B227, " Sites &lt;&lt;&lt;"), CONCAT!A228)</f>
        <v>0</v>
      </c>
    </row>
    <row r="284" spans="8:8" x14ac:dyDescent="0.3">
      <c r="H284" s="41">
        <f>IF(CONCAT!B228&gt;1, _xlfn.CONCAT("&gt;&gt;&gt; ", CONCAT!A228, ": ", CONCAT!B228, " Sites &lt;&lt;&lt;"), CONCAT!A229)</f>
        <v>0</v>
      </c>
    </row>
    <row r="285" spans="8:8" x14ac:dyDescent="0.3">
      <c r="H285" s="41">
        <f>IF(CONCAT!B229&gt;1, _xlfn.CONCAT("&gt;&gt;&gt; ", CONCAT!A229, ": ", CONCAT!B229, " Sites &lt;&lt;&lt;"), CONCAT!A230)</f>
        <v>0</v>
      </c>
    </row>
    <row r="286" spans="8:8" x14ac:dyDescent="0.3">
      <c r="H286" s="41">
        <f>IF(CONCAT!B230&gt;1, _xlfn.CONCAT("&gt;&gt;&gt; ", CONCAT!A230, ": ", CONCAT!B230, " Sites &lt;&lt;&lt;"), CONCAT!A231)</f>
        <v>0</v>
      </c>
    </row>
    <row r="287" spans="8:8" x14ac:dyDescent="0.3">
      <c r="H287" s="41">
        <f>IF(CONCAT!B231&gt;1, _xlfn.CONCAT("&gt;&gt;&gt; ", CONCAT!A231, ": ", CONCAT!B231, " Sites &lt;&lt;&lt;"), CONCAT!A232)</f>
        <v>0</v>
      </c>
    </row>
    <row r="288" spans="8:8" x14ac:dyDescent="0.3">
      <c r="H288" s="41">
        <f>IF(CONCAT!B232&gt;1, _xlfn.CONCAT("&gt;&gt;&gt; ", CONCAT!A232, ": ", CONCAT!B232, " Sites &lt;&lt;&lt;"), CONCAT!A233)</f>
        <v>0</v>
      </c>
    </row>
    <row r="289" spans="8:8" x14ac:dyDescent="0.3">
      <c r="H289" s="41">
        <f>IF(CONCAT!B233&gt;1, _xlfn.CONCAT("&gt;&gt;&gt; ", CONCAT!A233, ": ", CONCAT!B233, " Sites &lt;&lt;&lt;"), CONCAT!A234)</f>
        <v>0</v>
      </c>
    </row>
    <row r="290" spans="8:8" x14ac:dyDescent="0.3">
      <c r="H290" s="41">
        <f>IF(CONCAT!B234&gt;1, _xlfn.CONCAT("&gt;&gt;&gt; ", CONCAT!A234, ": ", CONCAT!B234, " Sites &lt;&lt;&lt;"), CONCAT!A235)</f>
        <v>0</v>
      </c>
    </row>
    <row r="291" spans="8:8" x14ac:dyDescent="0.3">
      <c r="H291" s="41">
        <f>IF(CONCAT!B235&gt;1, _xlfn.CONCAT("&gt;&gt;&gt; ", CONCAT!A235, ": ", CONCAT!B235, " Sites &lt;&lt;&lt;"), CONCAT!A236)</f>
        <v>0</v>
      </c>
    </row>
    <row r="292" spans="8:8" x14ac:dyDescent="0.3">
      <c r="H292" s="41">
        <f>IF(CONCAT!B236&gt;1, _xlfn.CONCAT("&gt;&gt;&gt; ", CONCAT!A236, ": ", CONCAT!B236, " Sites &lt;&lt;&lt;"), CONCAT!A237)</f>
        <v>0</v>
      </c>
    </row>
    <row r="293" spans="8:8" x14ac:dyDescent="0.3">
      <c r="H293" s="41">
        <f>IF(CONCAT!B237&gt;1, _xlfn.CONCAT("&gt;&gt;&gt; ", CONCAT!A237, ": ", CONCAT!B237, " Sites &lt;&lt;&lt;"), CONCAT!A238)</f>
        <v>0</v>
      </c>
    </row>
    <row r="294" spans="8:8" x14ac:dyDescent="0.3">
      <c r="H294" s="41">
        <f>IF(CONCAT!B238&gt;1, _xlfn.CONCAT("&gt;&gt;&gt; ", CONCAT!A238, ": ", CONCAT!B238, " Sites &lt;&lt;&lt;"), CONCAT!A239)</f>
        <v>0</v>
      </c>
    </row>
    <row r="295" spans="8:8" x14ac:dyDescent="0.3">
      <c r="H295" s="41">
        <f>IF(CONCAT!B239&gt;1, _xlfn.CONCAT("&gt;&gt;&gt; ", CONCAT!A239, ": ", CONCAT!B239, " Sites &lt;&lt;&lt;"), CONCAT!A240)</f>
        <v>0</v>
      </c>
    </row>
    <row r="296" spans="8:8" x14ac:dyDescent="0.3">
      <c r="H296" s="41">
        <f>IF(CONCAT!B240&gt;1, _xlfn.CONCAT("&gt;&gt;&gt; ", CONCAT!A240, ": ", CONCAT!B240, " Sites &lt;&lt;&lt;"), CONCAT!A241)</f>
        <v>0</v>
      </c>
    </row>
    <row r="297" spans="8:8" x14ac:dyDescent="0.3">
      <c r="H297" s="41">
        <f>IF(CONCAT!B241&gt;1, _xlfn.CONCAT("&gt;&gt;&gt; ", CONCAT!A241, ": ", CONCAT!B241, " Sites &lt;&lt;&lt;"), CONCAT!A242)</f>
        <v>0</v>
      </c>
    </row>
    <row r="298" spans="8:8" x14ac:dyDescent="0.3">
      <c r="H298" s="41">
        <f>IF(CONCAT!B242&gt;1, _xlfn.CONCAT("&gt;&gt;&gt; ", CONCAT!A242, ": ", CONCAT!B242, " Sites &lt;&lt;&lt;"), CONCAT!A243)</f>
        <v>0</v>
      </c>
    </row>
    <row r="299" spans="8:8" x14ac:dyDescent="0.3">
      <c r="H299" s="41">
        <f>IF(CONCAT!B243&gt;1, _xlfn.CONCAT("&gt;&gt;&gt; ", CONCAT!A243, ": ", CONCAT!B243, " Sites &lt;&lt;&lt;"), CONCAT!A244)</f>
        <v>0</v>
      </c>
    </row>
    <row r="300" spans="8:8" x14ac:dyDescent="0.3">
      <c r="H300" s="41">
        <f>IF(CONCAT!B244&gt;1, _xlfn.CONCAT("&gt;&gt;&gt; ", CONCAT!A244, ": ", CONCAT!B244, " Sites &lt;&lt;&lt;"), CONCAT!A245)</f>
        <v>0</v>
      </c>
    </row>
    <row r="301" spans="8:8" x14ac:dyDescent="0.3">
      <c r="H301" s="41">
        <f>IF(CONCAT!B245&gt;1, _xlfn.CONCAT("&gt;&gt;&gt; ", CONCAT!A245, ": ", CONCAT!B245, " Sites &lt;&lt;&lt;"), CONCAT!A246)</f>
        <v>0</v>
      </c>
    </row>
    <row r="302" spans="8:8" x14ac:dyDescent="0.3">
      <c r="H302" s="41">
        <f>IF(CONCAT!B246&gt;1, _xlfn.CONCAT("&gt;&gt;&gt; ", CONCAT!A246, ": ", CONCAT!B246, " Sites &lt;&lt;&lt;"), CONCAT!A247)</f>
        <v>0</v>
      </c>
    </row>
    <row r="303" spans="8:8" x14ac:dyDescent="0.3">
      <c r="H303" s="41">
        <f>IF(CONCAT!B247&gt;1, _xlfn.CONCAT("&gt;&gt;&gt; ", CONCAT!A247, ": ", CONCAT!B247, " Sites &lt;&lt;&lt;"), CONCAT!A248)</f>
        <v>0</v>
      </c>
    </row>
    <row r="304" spans="8:8" x14ac:dyDescent="0.3">
      <c r="H304" s="41">
        <f>IF(CONCAT!B248&gt;1, _xlfn.CONCAT("&gt;&gt;&gt; ", CONCAT!A248, ": ", CONCAT!B248, " Sites &lt;&lt;&lt;"), CONCAT!A249)</f>
        <v>0</v>
      </c>
    </row>
    <row r="305" spans="8:8" x14ac:dyDescent="0.3">
      <c r="H305" s="41">
        <f>IF(CONCAT!B249&gt;1, _xlfn.CONCAT("&gt;&gt;&gt; ", CONCAT!A249, ": ", CONCAT!B249, " Sites &lt;&lt;&lt;"), CONCAT!A250)</f>
        <v>0</v>
      </c>
    </row>
    <row r="306" spans="8:8" x14ac:dyDescent="0.3">
      <c r="H306" s="41">
        <f>IF(CONCAT!B250&gt;1, _xlfn.CONCAT("&gt;&gt;&gt; ", CONCAT!A250, ": ", CONCAT!B250, " Sites &lt;&lt;&lt;"), CONCAT!A251)</f>
        <v>0</v>
      </c>
    </row>
    <row r="307" spans="8:8" x14ac:dyDescent="0.3">
      <c r="H307" s="41">
        <f>IF(CONCAT!B251&gt;1, _xlfn.CONCAT("&gt;&gt;&gt; ", CONCAT!A251, ": ", CONCAT!B251, " Sites &lt;&lt;&lt;"), CONCAT!A252)</f>
        <v>0</v>
      </c>
    </row>
    <row r="308" spans="8:8" x14ac:dyDescent="0.3">
      <c r="H308" s="41">
        <f>IF(CONCAT!B252&gt;1, _xlfn.CONCAT("&gt;&gt;&gt; ", CONCAT!A252, ": ", CONCAT!B252, " Sites &lt;&lt;&lt;"), CONCAT!A253)</f>
        <v>0</v>
      </c>
    </row>
    <row r="309" spans="8:8" x14ac:dyDescent="0.3">
      <c r="H309" s="41">
        <f>IF(CONCAT!B253&gt;1, _xlfn.CONCAT("&gt;&gt;&gt; ", CONCAT!A253, ": ", CONCAT!B253, " Sites &lt;&lt;&lt;"), CONCAT!A254)</f>
        <v>0</v>
      </c>
    </row>
    <row r="310" spans="8:8" x14ac:dyDescent="0.3">
      <c r="H310" s="41">
        <f>IF(CONCAT!B254&gt;1, _xlfn.CONCAT("&gt;&gt;&gt; ", CONCAT!A254, ": ", CONCAT!B254, " Sites &lt;&lt;&lt;"), CONCAT!A255)</f>
        <v>0</v>
      </c>
    </row>
    <row r="311" spans="8:8" x14ac:dyDescent="0.3">
      <c r="H311" s="41">
        <f>IF(CONCAT!B255&gt;1, _xlfn.CONCAT("&gt;&gt;&gt; ", CONCAT!A255, ": ", CONCAT!B255, " Sites &lt;&lt;&lt;"), CONCAT!A256)</f>
        <v>0</v>
      </c>
    </row>
    <row r="312" spans="8:8" x14ac:dyDescent="0.3">
      <c r="H312" s="41">
        <f>IF(CONCAT!B256&gt;1, _xlfn.CONCAT("&gt;&gt;&gt; ", CONCAT!A256, ": ", CONCAT!B256, " Sites &lt;&lt;&lt;"), CONCAT!A257)</f>
        <v>0</v>
      </c>
    </row>
    <row r="313" spans="8:8" x14ac:dyDescent="0.3">
      <c r="H313" s="41">
        <f>IF(CONCAT!B257&gt;1, _xlfn.CONCAT("&gt;&gt;&gt; ", CONCAT!A257, ": ", CONCAT!B257, " Sites &lt;&lt;&lt;"), CONCAT!A258)</f>
        <v>0</v>
      </c>
    </row>
    <row r="314" spans="8:8" x14ac:dyDescent="0.3">
      <c r="H314" s="41">
        <f>IF(CONCAT!B258&gt;1, _xlfn.CONCAT("&gt;&gt;&gt; ", CONCAT!A258, ": ", CONCAT!B258, " Sites &lt;&lt;&lt;"), CONCAT!A259)</f>
        <v>0</v>
      </c>
    </row>
    <row r="315" spans="8:8" x14ac:dyDescent="0.3">
      <c r="H315" s="41">
        <f>IF(CONCAT!B259&gt;1, _xlfn.CONCAT("&gt;&gt;&gt; ", CONCAT!A259, ": ", CONCAT!B259, " Sites &lt;&lt;&lt;"), CONCAT!A260)</f>
        <v>0</v>
      </c>
    </row>
    <row r="316" spans="8:8" x14ac:dyDescent="0.3">
      <c r="H316" s="41">
        <f>IF(CONCAT!B260&gt;1, _xlfn.CONCAT("&gt;&gt;&gt; ", CONCAT!A260, ": ", CONCAT!B260, " Sites &lt;&lt;&lt;"), CONCAT!A261)</f>
        <v>0</v>
      </c>
    </row>
    <row r="317" spans="8:8" x14ac:dyDescent="0.3">
      <c r="H317" s="41">
        <f>IF(CONCAT!B261&gt;1, _xlfn.CONCAT("&gt;&gt;&gt; ", CONCAT!A261, ": ", CONCAT!B261, " Sites &lt;&lt;&lt;"), CONCAT!A262)</f>
        <v>0</v>
      </c>
    </row>
    <row r="318" spans="8:8" x14ac:dyDescent="0.3">
      <c r="H318" s="41">
        <f>IF(CONCAT!B262&gt;1, _xlfn.CONCAT("&gt;&gt;&gt; ", CONCAT!A262, ": ", CONCAT!B262, " Sites &lt;&lt;&lt;"), CONCAT!A263)</f>
        <v>0</v>
      </c>
    </row>
    <row r="319" spans="8:8" x14ac:dyDescent="0.3">
      <c r="H319" s="41">
        <f>IF(CONCAT!B263&gt;1, _xlfn.CONCAT("&gt;&gt;&gt; ", CONCAT!A263, ": ", CONCAT!B263, " Sites &lt;&lt;&lt;"), CONCAT!A264)</f>
        <v>0</v>
      </c>
    </row>
    <row r="320" spans="8:8" x14ac:dyDescent="0.3">
      <c r="H320" s="41">
        <f>IF(CONCAT!B264&gt;1, _xlfn.CONCAT("&gt;&gt;&gt; ", CONCAT!A264, ": ", CONCAT!B264, " Sites &lt;&lt;&lt;"), CONCAT!A265)</f>
        <v>0</v>
      </c>
    </row>
    <row r="321" spans="8:8" x14ac:dyDescent="0.3">
      <c r="H321" s="41">
        <f>IF(CONCAT!B265&gt;1, _xlfn.CONCAT("&gt;&gt;&gt; ", CONCAT!A265, ": ", CONCAT!B265, " Sites &lt;&lt;&lt;"), CONCAT!A266)</f>
        <v>0</v>
      </c>
    </row>
    <row r="322" spans="8:8" x14ac:dyDescent="0.3">
      <c r="H322" s="41">
        <f>IF(CONCAT!B266&gt;1, _xlfn.CONCAT("&gt;&gt;&gt; ", CONCAT!A266, ": ", CONCAT!B266, " Sites &lt;&lt;&lt;"), CONCAT!A267)</f>
        <v>0</v>
      </c>
    </row>
    <row r="323" spans="8:8" x14ac:dyDescent="0.3">
      <c r="H323" s="41">
        <f>IF(CONCAT!B267&gt;1, _xlfn.CONCAT("&gt;&gt;&gt; ", CONCAT!A267, ": ", CONCAT!B267, " Sites &lt;&lt;&lt;"), CONCAT!A268)</f>
        <v>0</v>
      </c>
    </row>
    <row r="324" spans="8:8" x14ac:dyDescent="0.3">
      <c r="H324" s="41">
        <f>IF(CONCAT!B268&gt;1, _xlfn.CONCAT("&gt;&gt;&gt; ", CONCAT!A268, ": ", CONCAT!B268, " Sites &lt;&lt;&lt;"), CONCAT!A269)</f>
        <v>0</v>
      </c>
    </row>
    <row r="325" spans="8:8" x14ac:dyDescent="0.3">
      <c r="H325" s="41">
        <f>IF(CONCAT!B269&gt;1, _xlfn.CONCAT("&gt;&gt;&gt; ", CONCAT!A269, ": ", CONCAT!B269, " Sites &lt;&lt;&lt;"), CONCAT!A270)</f>
        <v>0</v>
      </c>
    </row>
    <row r="326" spans="8:8" x14ac:dyDescent="0.3">
      <c r="H326" s="41">
        <f>IF(CONCAT!B270&gt;1, _xlfn.CONCAT("&gt;&gt;&gt; ", CONCAT!A270, ": ", CONCAT!B270, " Sites &lt;&lt;&lt;"), CONCAT!A271)</f>
        <v>0</v>
      </c>
    </row>
    <row r="327" spans="8:8" x14ac:dyDescent="0.3">
      <c r="H327" s="41">
        <f>IF(CONCAT!B271&gt;1, _xlfn.CONCAT("&gt;&gt;&gt; ", CONCAT!A271, ": ", CONCAT!B271, " Sites &lt;&lt;&lt;"), CONCAT!A272)</f>
        <v>0</v>
      </c>
    </row>
    <row r="328" spans="8:8" x14ac:dyDescent="0.3">
      <c r="H328" s="41">
        <f>IF(CONCAT!B272&gt;1, _xlfn.CONCAT("&gt;&gt;&gt; ", CONCAT!A272, ": ", CONCAT!B272, " Sites &lt;&lt;&lt;"), CONCAT!A273)</f>
        <v>0</v>
      </c>
    </row>
    <row r="329" spans="8:8" x14ac:dyDescent="0.3">
      <c r="H329" s="41">
        <f>IF(CONCAT!B273&gt;1, _xlfn.CONCAT("&gt;&gt;&gt; ", CONCAT!A273, ": ", CONCAT!B273, " Sites &lt;&lt;&lt;"), CONCAT!A274)</f>
        <v>0</v>
      </c>
    </row>
    <row r="330" spans="8:8" x14ac:dyDescent="0.3">
      <c r="H330" s="41">
        <f>IF(CONCAT!B274&gt;1, _xlfn.CONCAT("&gt;&gt;&gt; ", CONCAT!A274, ": ", CONCAT!B274, " Sites &lt;&lt;&lt;"), CONCAT!A275)</f>
        <v>0</v>
      </c>
    </row>
    <row r="331" spans="8:8" x14ac:dyDescent="0.3">
      <c r="H331" s="41">
        <f>IF(CONCAT!B275&gt;1, _xlfn.CONCAT("&gt;&gt;&gt; ", CONCAT!A275, ": ", CONCAT!B275, " Sites &lt;&lt;&lt;"), CONCAT!A276)</f>
        <v>0</v>
      </c>
    </row>
    <row r="332" spans="8:8" x14ac:dyDescent="0.3">
      <c r="H332" s="41">
        <f>IF(CONCAT!B276&gt;1, _xlfn.CONCAT("&gt;&gt;&gt; ", CONCAT!A276, ": ", CONCAT!B276, " Sites &lt;&lt;&lt;"), CONCAT!A277)</f>
        <v>0</v>
      </c>
    </row>
    <row r="333" spans="8:8" x14ac:dyDescent="0.3">
      <c r="H333" s="41">
        <f>IF(CONCAT!B277&gt;1, _xlfn.CONCAT("&gt;&gt;&gt; ", CONCAT!A277, ": ", CONCAT!B277, " Sites &lt;&lt;&lt;"), CONCAT!A278)</f>
        <v>0</v>
      </c>
    </row>
    <row r="334" spans="8:8" x14ac:dyDescent="0.3">
      <c r="H334" s="41">
        <f>IF(CONCAT!B278&gt;1, _xlfn.CONCAT("&gt;&gt;&gt; ", CONCAT!A278, ": ", CONCAT!B278, " Sites &lt;&lt;&lt;"), CONCAT!A279)</f>
        <v>0</v>
      </c>
    </row>
    <row r="335" spans="8:8" x14ac:dyDescent="0.3">
      <c r="H335" s="41">
        <f>IF(CONCAT!B279&gt;1, _xlfn.CONCAT("&gt;&gt;&gt; ", CONCAT!A279, ": ", CONCAT!B279, " Sites &lt;&lt;&lt;"), CONCAT!A280)</f>
        <v>0</v>
      </c>
    </row>
    <row r="336" spans="8:8" x14ac:dyDescent="0.3">
      <c r="H336" s="41">
        <f>IF(CONCAT!B280&gt;1, _xlfn.CONCAT("&gt;&gt;&gt; ", CONCAT!A280, ": ", CONCAT!B280, " Sites &lt;&lt;&lt;"), CONCAT!A281)</f>
        <v>0</v>
      </c>
    </row>
    <row r="337" spans="8:8" x14ac:dyDescent="0.3">
      <c r="H337" s="41">
        <f>IF(CONCAT!B281&gt;1, _xlfn.CONCAT("&gt;&gt;&gt; ", CONCAT!A281, ": ", CONCAT!B281, " Sites &lt;&lt;&lt;"), CONCAT!A282)</f>
        <v>0</v>
      </c>
    </row>
    <row r="338" spans="8:8" x14ac:dyDescent="0.3">
      <c r="H338" s="41">
        <f>IF(CONCAT!B282&gt;1, _xlfn.CONCAT("&gt;&gt;&gt; ", CONCAT!A282, ": ", CONCAT!B282, " Sites &lt;&lt;&lt;"), CONCAT!A283)</f>
        <v>0</v>
      </c>
    </row>
    <row r="339" spans="8:8" x14ac:dyDescent="0.3">
      <c r="H339" s="41">
        <f>IF(CONCAT!B283&gt;1, _xlfn.CONCAT("&gt;&gt;&gt; ", CONCAT!A283, ": ", CONCAT!B283, " Sites &lt;&lt;&lt;"), CONCAT!A284)</f>
        <v>0</v>
      </c>
    </row>
    <row r="340" spans="8:8" x14ac:dyDescent="0.3">
      <c r="H340" s="41">
        <f>IF(CONCAT!B284&gt;1, _xlfn.CONCAT("&gt;&gt;&gt; ", CONCAT!A284, ": ", CONCAT!B284, " Sites &lt;&lt;&lt;"), CONCAT!A285)</f>
        <v>0</v>
      </c>
    </row>
    <row r="341" spans="8:8" x14ac:dyDescent="0.3">
      <c r="H341" s="41">
        <f>IF(CONCAT!B285&gt;1, _xlfn.CONCAT("&gt;&gt;&gt; ", CONCAT!A285, ": ", CONCAT!B285, " Sites &lt;&lt;&lt;"), CONCAT!A286)</f>
        <v>0</v>
      </c>
    </row>
    <row r="342" spans="8:8" x14ac:dyDescent="0.3">
      <c r="H342" s="41">
        <f>IF(CONCAT!B286&gt;1, _xlfn.CONCAT("&gt;&gt;&gt; ", CONCAT!A286, ": ", CONCAT!B286, " Sites &lt;&lt;&lt;"), CONCAT!A287)</f>
        <v>0</v>
      </c>
    </row>
    <row r="343" spans="8:8" x14ac:dyDescent="0.3">
      <c r="H343" s="41">
        <f>IF(CONCAT!B287&gt;1, _xlfn.CONCAT("&gt;&gt;&gt; ", CONCAT!A287, ": ", CONCAT!B287, " Sites &lt;&lt;&lt;"), CONCAT!A288)</f>
        <v>0</v>
      </c>
    </row>
    <row r="344" spans="8:8" x14ac:dyDescent="0.3">
      <c r="H344" s="41">
        <f>IF(CONCAT!B288&gt;1, _xlfn.CONCAT("&gt;&gt;&gt; ", CONCAT!A288, ": ", CONCAT!B288, " Sites &lt;&lt;&lt;"), CONCAT!A289)</f>
        <v>0</v>
      </c>
    </row>
    <row r="345" spans="8:8" x14ac:dyDescent="0.3">
      <c r="H345" s="41">
        <f>IF(CONCAT!B289&gt;1, _xlfn.CONCAT("&gt;&gt;&gt; ", CONCAT!A289, ": ", CONCAT!B289, " Sites &lt;&lt;&lt;"), CONCAT!A290)</f>
        <v>0</v>
      </c>
    </row>
    <row r="346" spans="8:8" x14ac:dyDescent="0.3">
      <c r="H346" s="41">
        <f>IF(CONCAT!B290&gt;1, _xlfn.CONCAT("&gt;&gt;&gt; ", CONCAT!A290, ": ", CONCAT!B290, " Sites &lt;&lt;&lt;"), CONCAT!A291)</f>
        <v>0</v>
      </c>
    </row>
    <row r="347" spans="8:8" x14ac:dyDescent="0.3">
      <c r="H347" s="41">
        <f>IF(CONCAT!B291&gt;1, _xlfn.CONCAT("&gt;&gt;&gt; ", CONCAT!A291, ": ", CONCAT!B291, " Sites &lt;&lt;&lt;"), CONCAT!A292)</f>
        <v>0</v>
      </c>
    </row>
    <row r="348" spans="8:8" x14ac:dyDescent="0.3">
      <c r="H348" s="41">
        <f>IF(CONCAT!B292&gt;1, _xlfn.CONCAT("&gt;&gt;&gt; ", CONCAT!A292, ": ", CONCAT!B292, " Sites &lt;&lt;&lt;"), CONCAT!A293)</f>
        <v>0</v>
      </c>
    </row>
    <row r="349" spans="8:8" x14ac:dyDescent="0.3">
      <c r="H349" s="41">
        <f>IF(CONCAT!B293&gt;1, _xlfn.CONCAT("&gt;&gt;&gt; ", CONCAT!A293, ": ", CONCAT!B293, " Sites &lt;&lt;&lt;"), CONCAT!A294)</f>
        <v>0</v>
      </c>
    </row>
    <row r="350" spans="8:8" x14ac:dyDescent="0.3">
      <c r="H350" s="41">
        <f>IF(CONCAT!B294&gt;1, _xlfn.CONCAT("&gt;&gt;&gt; ", CONCAT!A294, ": ", CONCAT!B294, " Sites &lt;&lt;&lt;"), CONCAT!A295)</f>
        <v>0</v>
      </c>
    </row>
    <row r="351" spans="8:8" x14ac:dyDescent="0.3">
      <c r="H351" s="41">
        <f>IF(CONCAT!B295&gt;1, _xlfn.CONCAT("&gt;&gt;&gt; ", CONCAT!A295, ": ", CONCAT!B295, " Sites &lt;&lt;&lt;"), CONCAT!A296)</f>
        <v>0</v>
      </c>
    </row>
    <row r="352" spans="8:8" x14ac:dyDescent="0.3">
      <c r="H352" s="41">
        <f>IF(CONCAT!B296&gt;1, _xlfn.CONCAT("&gt;&gt;&gt; ", CONCAT!A296, ": ", CONCAT!B296, " Sites &lt;&lt;&lt;"), CONCAT!A297)</f>
        <v>0</v>
      </c>
    </row>
    <row r="353" spans="8:8" x14ac:dyDescent="0.3">
      <c r="H353" s="41">
        <f>IF(CONCAT!B297&gt;1, _xlfn.CONCAT("&gt;&gt;&gt; ", CONCAT!A297, ": ", CONCAT!B297, " Sites &lt;&lt;&lt;"), CONCAT!A298)</f>
        <v>0</v>
      </c>
    </row>
    <row r="354" spans="8:8" x14ac:dyDescent="0.3">
      <c r="H354" s="41">
        <f>IF(CONCAT!B298&gt;1, _xlfn.CONCAT("&gt;&gt;&gt; ", CONCAT!A298, ": ", CONCAT!B298, " Sites &lt;&lt;&lt;"), CONCAT!A299)</f>
        <v>0</v>
      </c>
    </row>
    <row r="355" spans="8:8" x14ac:dyDescent="0.3">
      <c r="H355" s="41">
        <f>IF(CONCAT!B299&gt;1, _xlfn.CONCAT("&gt;&gt;&gt; ", CONCAT!A299, ": ", CONCAT!B299, " Sites &lt;&lt;&lt;"), CONCAT!A300)</f>
        <v>0</v>
      </c>
    </row>
    <row r="356" spans="8:8" x14ac:dyDescent="0.3">
      <c r="H356" s="41">
        <f>IF(CONCAT!B300&gt;1, _xlfn.CONCAT("&gt;&gt;&gt; ", CONCAT!A300, ": ", CONCAT!B300, " Sites &lt;&lt;&lt;"), CONCAT!A301)</f>
        <v>0</v>
      </c>
    </row>
    <row r="357" spans="8:8" x14ac:dyDescent="0.3">
      <c r="H357" s="41">
        <f>IF(CONCAT!B301&gt;1, _xlfn.CONCAT("&gt;&gt;&gt; ", CONCAT!A301, ": ", CONCAT!B301, " Sites &lt;&lt;&lt;"), CONCAT!A302)</f>
        <v>0</v>
      </c>
    </row>
    <row r="358" spans="8:8" x14ac:dyDescent="0.3">
      <c r="H358" s="41">
        <f>IF(CONCAT!B302&gt;1, _xlfn.CONCAT("&gt;&gt;&gt; ", CONCAT!A302, ": ", CONCAT!B302, " Sites &lt;&lt;&lt;"), CONCAT!A303)</f>
        <v>0</v>
      </c>
    </row>
    <row r="359" spans="8:8" x14ac:dyDescent="0.3">
      <c r="H359" s="41">
        <f>IF(CONCAT!B303&gt;1, _xlfn.CONCAT("&gt;&gt;&gt; ", CONCAT!A303, ": ", CONCAT!B303, " Sites &lt;&lt;&lt;"), CONCAT!A304)</f>
        <v>0</v>
      </c>
    </row>
    <row r="360" spans="8:8" x14ac:dyDescent="0.3">
      <c r="H360" s="41">
        <f>IF(CONCAT!B304&gt;1, _xlfn.CONCAT("&gt;&gt;&gt; ", CONCAT!A304, ": ", CONCAT!B304, " Sites &lt;&lt;&lt;"), CONCAT!A305)</f>
        <v>0</v>
      </c>
    </row>
    <row r="361" spans="8:8" x14ac:dyDescent="0.3">
      <c r="H361" s="41">
        <f>IF(CONCAT!B305&gt;1, _xlfn.CONCAT("&gt;&gt;&gt; ", CONCAT!A305, ": ", CONCAT!B305, " Sites &lt;&lt;&lt;"), CONCAT!A306)</f>
        <v>0</v>
      </c>
    </row>
    <row r="362" spans="8:8" x14ac:dyDescent="0.3">
      <c r="H362" s="41">
        <f>IF(CONCAT!B306&gt;1, _xlfn.CONCAT("&gt;&gt;&gt; ", CONCAT!A306, ": ", CONCAT!B306, " Sites &lt;&lt;&lt;"), CONCAT!A307)</f>
        <v>0</v>
      </c>
    </row>
    <row r="363" spans="8:8" x14ac:dyDescent="0.3">
      <c r="H363" s="41">
        <f>IF(CONCAT!B307&gt;1, _xlfn.CONCAT("&gt;&gt;&gt; ", CONCAT!A307, ": ", CONCAT!B307, " Sites &lt;&lt;&lt;"), CONCAT!A308)</f>
        <v>0</v>
      </c>
    </row>
    <row r="364" spans="8:8" x14ac:dyDescent="0.3">
      <c r="H364" s="41">
        <f>IF(CONCAT!B308&gt;1, _xlfn.CONCAT("&gt;&gt;&gt; ", CONCAT!A308, ": ", CONCAT!B308, " Sites &lt;&lt;&lt;"), CONCAT!A309)</f>
        <v>0</v>
      </c>
    </row>
    <row r="365" spans="8:8" x14ac:dyDescent="0.3">
      <c r="H365" s="41">
        <f>IF(CONCAT!B309&gt;1, _xlfn.CONCAT("&gt;&gt;&gt; ", CONCAT!A309, ": ", CONCAT!B309, " Sites &lt;&lt;&lt;"), CONCAT!A310)</f>
        <v>0</v>
      </c>
    </row>
    <row r="366" spans="8:8" x14ac:dyDescent="0.3">
      <c r="H366" s="41">
        <f>IF(CONCAT!B310&gt;1, _xlfn.CONCAT("&gt;&gt;&gt; ", CONCAT!A310, ": ", CONCAT!B310, " Sites &lt;&lt;&lt;"), CONCAT!A311)</f>
        <v>0</v>
      </c>
    </row>
    <row r="367" spans="8:8" x14ac:dyDescent="0.3">
      <c r="H367" s="41">
        <f>IF(CONCAT!B311&gt;1, _xlfn.CONCAT("&gt;&gt;&gt; ", CONCAT!A311, ": ", CONCAT!B311, " Sites &lt;&lt;&lt;"), CONCAT!A312)</f>
        <v>0</v>
      </c>
    </row>
    <row r="368" spans="8:8" x14ac:dyDescent="0.3">
      <c r="H368" s="41">
        <f>IF(CONCAT!B312&gt;1, _xlfn.CONCAT("&gt;&gt;&gt; ", CONCAT!A312, ": ", CONCAT!B312, " Sites &lt;&lt;&lt;"), CONCAT!A313)</f>
        <v>0</v>
      </c>
    </row>
    <row r="369" spans="8:8" x14ac:dyDescent="0.3">
      <c r="H369" s="41">
        <f>IF(CONCAT!B313&gt;1, _xlfn.CONCAT("&gt;&gt;&gt; ", CONCAT!A313, ": ", CONCAT!B313, " Sites &lt;&lt;&lt;"), CONCAT!A314)</f>
        <v>0</v>
      </c>
    </row>
    <row r="370" spans="8:8" x14ac:dyDescent="0.3">
      <c r="H370" s="41">
        <f>IF(CONCAT!B314&gt;1, _xlfn.CONCAT("&gt;&gt;&gt; ", CONCAT!A314, ": ", CONCAT!B314, " Sites &lt;&lt;&lt;"), CONCAT!A315)</f>
        <v>0</v>
      </c>
    </row>
    <row r="371" spans="8:8" x14ac:dyDescent="0.3">
      <c r="H371" s="41">
        <f>IF(CONCAT!B315&gt;1, _xlfn.CONCAT("&gt;&gt;&gt; ", CONCAT!A315, ": ", CONCAT!B315, " Sites &lt;&lt;&lt;"), CONCAT!A316)</f>
        <v>0</v>
      </c>
    </row>
    <row r="372" spans="8:8" x14ac:dyDescent="0.3">
      <c r="H372" s="41">
        <f>IF(CONCAT!B316&gt;1, _xlfn.CONCAT("&gt;&gt;&gt; ", CONCAT!A316, ": ", CONCAT!B316, " Sites &lt;&lt;&lt;"), CONCAT!A317)</f>
        <v>0</v>
      </c>
    </row>
    <row r="373" spans="8:8" x14ac:dyDescent="0.3">
      <c r="H373" s="41">
        <f>IF(CONCAT!B317&gt;1, _xlfn.CONCAT("&gt;&gt;&gt; ", CONCAT!A317, ": ", CONCAT!B317, " Sites &lt;&lt;&lt;"), CONCAT!A318)</f>
        <v>0</v>
      </c>
    </row>
    <row r="374" spans="8:8" x14ac:dyDescent="0.3">
      <c r="H374" s="41">
        <f>IF(CONCAT!B318&gt;1, _xlfn.CONCAT("&gt;&gt;&gt; ", CONCAT!A318, ": ", CONCAT!B318, " Sites &lt;&lt;&lt;"), CONCAT!A319)</f>
        <v>0</v>
      </c>
    </row>
    <row r="375" spans="8:8" x14ac:dyDescent="0.3">
      <c r="H375" s="41">
        <f>IF(CONCAT!B319&gt;1, _xlfn.CONCAT("&gt;&gt;&gt; ", CONCAT!A319, ": ", CONCAT!B319, " Sites &lt;&lt;&lt;"), CONCAT!A320)</f>
        <v>0</v>
      </c>
    </row>
    <row r="376" spans="8:8" x14ac:dyDescent="0.3">
      <c r="H376" s="41">
        <f>IF(CONCAT!B320&gt;1, _xlfn.CONCAT("&gt;&gt;&gt; ", CONCAT!A320, ": ", CONCAT!B320, " Sites &lt;&lt;&lt;"), CONCAT!A321)</f>
        <v>0</v>
      </c>
    </row>
    <row r="377" spans="8:8" x14ac:dyDescent="0.3">
      <c r="H377" s="41">
        <f>IF(CONCAT!B321&gt;1, _xlfn.CONCAT("&gt;&gt;&gt; ", CONCAT!A321, ": ", CONCAT!B321, " Sites &lt;&lt;&lt;"), CONCAT!A322)</f>
        <v>0</v>
      </c>
    </row>
    <row r="378" spans="8:8" x14ac:dyDescent="0.3">
      <c r="H378" s="41">
        <f>IF(CONCAT!B322&gt;1, _xlfn.CONCAT("&gt;&gt;&gt; ", CONCAT!A322, ": ", CONCAT!B322, " Sites &lt;&lt;&lt;"), CONCAT!A323)</f>
        <v>0</v>
      </c>
    </row>
    <row r="379" spans="8:8" x14ac:dyDescent="0.3">
      <c r="H379" s="41">
        <f>IF(CONCAT!B323&gt;1, _xlfn.CONCAT("&gt;&gt;&gt; ", CONCAT!A323, ": ", CONCAT!B323, " Sites &lt;&lt;&lt;"), CONCAT!A324)</f>
        <v>0</v>
      </c>
    </row>
    <row r="380" spans="8:8" x14ac:dyDescent="0.3">
      <c r="H380" s="41">
        <f>IF(CONCAT!B324&gt;1, _xlfn.CONCAT("&gt;&gt;&gt; ", CONCAT!A324, ": ", CONCAT!B324, " Sites &lt;&lt;&lt;"), CONCAT!A325)</f>
        <v>0</v>
      </c>
    </row>
    <row r="381" spans="8:8" x14ac:dyDescent="0.3">
      <c r="H381" s="41">
        <f>IF(CONCAT!B325&gt;1, _xlfn.CONCAT("&gt;&gt;&gt; ", CONCAT!A325, ": ", CONCAT!B325, " Sites &lt;&lt;&lt;"), CONCAT!A326)</f>
        <v>0</v>
      </c>
    </row>
    <row r="382" spans="8:8" x14ac:dyDescent="0.3">
      <c r="H382" s="41">
        <f>IF(CONCAT!B326&gt;1, _xlfn.CONCAT("&gt;&gt;&gt; ", CONCAT!A326, ": ", CONCAT!B326, " Sites &lt;&lt;&lt;"), CONCAT!A327)</f>
        <v>0</v>
      </c>
    </row>
    <row r="383" spans="8:8" x14ac:dyDescent="0.3">
      <c r="H383" s="41">
        <f>IF(CONCAT!B327&gt;1, _xlfn.CONCAT("&gt;&gt;&gt; ", CONCAT!A327, ": ", CONCAT!B327, " Sites &lt;&lt;&lt;"), CONCAT!A328)</f>
        <v>0</v>
      </c>
    </row>
    <row r="384" spans="8:8" x14ac:dyDescent="0.3">
      <c r="H384" s="41">
        <f>IF(CONCAT!B328&gt;1, _xlfn.CONCAT("&gt;&gt;&gt; ", CONCAT!A328, ": ", CONCAT!B328, " Sites &lt;&lt;&lt;"), CONCAT!A329)</f>
        <v>0</v>
      </c>
    </row>
    <row r="385" spans="8:8" x14ac:dyDescent="0.3">
      <c r="H385" s="41">
        <f>IF(CONCAT!B329&gt;1, _xlfn.CONCAT("&gt;&gt;&gt; ", CONCAT!A329, ": ", CONCAT!B329, " Sites &lt;&lt;&lt;"), CONCAT!A330)</f>
        <v>0</v>
      </c>
    </row>
    <row r="386" spans="8:8" x14ac:dyDescent="0.3">
      <c r="H386" s="41">
        <f>IF(CONCAT!B330&gt;1, _xlfn.CONCAT("&gt;&gt;&gt; ", CONCAT!A330, ": ", CONCAT!B330, " Sites &lt;&lt;&lt;"), CONCAT!A331)</f>
        <v>0</v>
      </c>
    </row>
    <row r="387" spans="8:8" x14ac:dyDescent="0.3">
      <c r="H387" s="41">
        <f>IF(CONCAT!B331&gt;1, _xlfn.CONCAT("&gt;&gt;&gt; ", CONCAT!A331, ": ", CONCAT!B331, " Sites &lt;&lt;&lt;"), CONCAT!A332)</f>
        <v>0</v>
      </c>
    </row>
    <row r="388" spans="8:8" x14ac:dyDescent="0.3">
      <c r="H388" s="41">
        <f>IF(CONCAT!B332&gt;1, _xlfn.CONCAT("&gt;&gt;&gt; ", CONCAT!A332, ": ", CONCAT!B332, " Sites &lt;&lt;&lt;"), CONCAT!A333)</f>
        <v>0</v>
      </c>
    </row>
    <row r="389" spans="8:8" x14ac:dyDescent="0.3">
      <c r="H389" s="41">
        <f>IF(CONCAT!B333&gt;1, _xlfn.CONCAT("&gt;&gt;&gt; ", CONCAT!A333, ": ", CONCAT!B333, " Sites &lt;&lt;&lt;"), CONCAT!A334)</f>
        <v>0</v>
      </c>
    </row>
    <row r="390" spans="8:8" x14ac:dyDescent="0.3">
      <c r="H390" s="41">
        <f>IF(CONCAT!B334&gt;1, _xlfn.CONCAT("&gt;&gt;&gt; ", CONCAT!A334, ": ", CONCAT!B334, " Sites &lt;&lt;&lt;"), CONCAT!A335)</f>
        <v>0</v>
      </c>
    </row>
    <row r="391" spans="8:8" x14ac:dyDescent="0.3">
      <c r="H391" s="41">
        <f>IF(CONCAT!B335&gt;1, _xlfn.CONCAT("&gt;&gt;&gt; ", CONCAT!A335, ": ", CONCAT!B335, " Sites &lt;&lt;&lt;"), CONCAT!A336)</f>
        <v>0</v>
      </c>
    </row>
    <row r="392" spans="8:8" x14ac:dyDescent="0.3">
      <c r="H392" s="41">
        <f>IF(CONCAT!B336&gt;1, _xlfn.CONCAT("&gt;&gt;&gt; ", CONCAT!A336, ": ", CONCAT!B336, " Sites &lt;&lt;&lt;"), CONCAT!A337)</f>
        <v>0</v>
      </c>
    </row>
    <row r="393" spans="8:8" x14ac:dyDescent="0.3">
      <c r="H393" s="41">
        <f>IF(CONCAT!B337&gt;1, _xlfn.CONCAT("&gt;&gt;&gt; ", CONCAT!A337, ": ", CONCAT!B337, " Sites &lt;&lt;&lt;"), CONCAT!A338)</f>
        <v>0</v>
      </c>
    </row>
    <row r="394" spans="8:8" x14ac:dyDescent="0.3">
      <c r="H394" s="41">
        <f>IF(CONCAT!B338&gt;1, _xlfn.CONCAT("&gt;&gt;&gt; ", CONCAT!A338, ": ", CONCAT!B338, " Sites &lt;&lt;&lt;"), CONCAT!A339)</f>
        <v>0</v>
      </c>
    </row>
    <row r="395" spans="8:8" x14ac:dyDescent="0.3">
      <c r="H395" s="41">
        <f>IF(CONCAT!B339&gt;1, _xlfn.CONCAT("&gt;&gt;&gt; ", CONCAT!A339, ": ", CONCAT!B339, " Sites &lt;&lt;&lt;"), CONCAT!A340)</f>
        <v>0</v>
      </c>
    </row>
    <row r="396" spans="8:8" x14ac:dyDescent="0.3">
      <c r="H396" s="41">
        <f>IF(CONCAT!B340&gt;1, _xlfn.CONCAT("&gt;&gt;&gt; ", CONCAT!A340, ": ", CONCAT!B340, " Sites &lt;&lt;&lt;"), CONCAT!A341)</f>
        <v>0</v>
      </c>
    </row>
    <row r="397" spans="8:8" x14ac:dyDescent="0.3">
      <c r="H397" s="41">
        <f>IF(CONCAT!B341&gt;1, _xlfn.CONCAT("&gt;&gt;&gt; ", CONCAT!A341, ": ", CONCAT!B341, " Sites &lt;&lt;&lt;"), CONCAT!A342)</f>
        <v>0</v>
      </c>
    </row>
    <row r="398" spans="8:8" x14ac:dyDescent="0.3">
      <c r="H398" s="41">
        <f>IF(CONCAT!B342&gt;1, _xlfn.CONCAT("&gt;&gt;&gt; ", CONCAT!A342, ": ", CONCAT!B342, " Sites &lt;&lt;&lt;"), CONCAT!A343)</f>
        <v>0</v>
      </c>
    </row>
    <row r="399" spans="8:8" x14ac:dyDescent="0.3">
      <c r="H399" s="41">
        <f>IF(CONCAT!B343&gt;1, _xlfn.CONCAT("&gt;&gt;&gt; ", CONCAT!A343, ": ", CONCAT!B343, " Sites &lt;&lt;&lt;"), CONCAT!A344)</f>
        <v>0</v>
      </c>
    </row>
    <row r="400" spans="8:8" x14ac:dyDescent="0.3">
      <c r="H400" s="41">
        <f>IF(CONCAT!B344&gt;1, _xlfn.CONCAT("&gt;&gt;&gt; ", CONCAT!A344, ": ", CONCAT!B344, " Sites &lt;&lt;&lt;"), CONCAT!A345)</f>
        <v>0</v>
      </c>
    </row>
    <row r="401" spans="8:8" x14ac:dyDescent="0.3">
      <c r="H401" s="41">
        <f>IF(CONCAT!B345&gt;1, _xlfn.CONCAT("&gt;&gt;&gt; ", CONCAT!A345, ": ", CONCAT!B345, " Sites &lt;&lt;&lt;"), CONCAT!A346)</f>
        <v>0</v>
      </c>
    </row>
    <row r="402" spans="8:8" x14ac:dyDescent="0.3">
      <c r="H402" s="41">
        <f>IF(CONCAT!B346&gt;1, _xlfn.CONCAT("&gt;&gt;&gt; ", CONCAT!A346, ": ", CONCAT!B346, " Sites &lt;&lt;&lt;"), CONCAT!A347)</f>
        <v>0</v>
      </c>
    </row>
    <row r="403" spans="8:8" x14ac:dyDescent="0.3">
      <c r="H403" s="41">
        <f>IF(CONCAT!B347&gt;1, _xlfn.CONCAT("&gt;&gt;&gt; ", CONCAT!A347, ": ", CONCAT!B347, " Sites &lt;&lt;&lt;"), CONCAT!A348)</f>
        <v>0</v>
      </c>
    </row>
    <row r="404" spans="8:8" x14ac:dyDescent="0.3">
      <c r="H404" s="41">
        <f>IF(CONCAT!B348&gt;1, _xlfn.CONCAT("&gt;&gt;&gt; ", CONCAT!A348, ": ", CONCAT!B348, " Sites &lt;&lt;&lt;"), CONCAT!A349)</f>
        <v>0</v>
      </c>
    </row>
    <row r="405" spans="8:8" x14ac:dyDescent="0.3">
      <c r="H405" s="41">
        <f>IF(CONCAT!B349&gt;1, _xlfn.CONCAT("&gt;&gt;&gt; ", CONCAT!A349, ": ", CONCAT!B349, " Sites &lt;&lt;&lt;"), CONCAT!A350)</f>
        <v>0</v>
      </c>
    </row>
    <row r="406" spans="8:8" x14ac:dyDescent="0.3">
      <c r="H406" s="41">
        <f>IF(CONCAT!B350&gt;1, _xlfn.CONCAT("&gt;&gt;&gt; ", CONCAT!A350, ": ", CONCAT!B350, " Sites &lt;&lt;&lt;"), CONCAT!A351)</f>
        <v>0</v>
      </c>
    </row>
    <row r="407" spans="8:8" x14ac:dyDescent="0.3">
      <c r="H407" s="41">
        <f>IF(CONCAT!B351&gt;1, _xlfn.CONCAT("&gt;&gt;&gt; ", CONCAT!A351, ": ", CONCAT!B351, " Sites &lt;&lt;&lt;"), CONCAT!A352)</f>
        <v>0</v>
      </c>
    </row>
    <row r="408" spans="8:8" x14ac:dyDescent="0.3">
      <c r="H408" s="41">
        <f>IF(CONCAT!B352&gt;1, _xlfn.CONCAT("&gt;&gt;&gt; ", CONCAT!A352, ": ", CONCAT!B352, " Sites &lt;&lt;&lt;"), CONCAT!A353)</f>
        <v>0</v>
      </c>
    </row>
    <row r="409" spans="8:8" x14ac:dyDescent="0.3">
      <c r="H409" s="41">
        <f>IF(CONCAT!B353&gt;1, _xlfn.CONCAT("&gt;&gt;&gt; ", CONCAT!A353, ": ", CONCAT!B353, " Sites &lt;&lt;&lt;"), CONCAT!A354)</f>
        <v>0</v>
      </c>
    </row>
    <row r="410" spans="8:8" x14ac:dyDescent="0.3">
      <c r="H410" s="41">
        <f>IF(CONCAT!B354&gt;1, _xlfn.CONCAT("&gt;&gt;&gt; ", CONCAT!A354, ": ", CONCAT!B354, " Sites &lt;&lt;&lt;"), CONCAT!A355)</f>
        <v>0</v>
      </c>
    </row>
    <row r="411" spans="8:8" x14ac:dyDescent="0.3">
      <c r="H411" s="41">
        <f>IF(CONCAT!B355&gt;1, _xlfn.CONCAT("&gt;&gt;&gt; ", CONCAT!A355, ": ", CONCAT!B355, " Sites &lt;&lt;&lt;"), CONCAT!A356)</f>
        <v>0</v>
      </c>
    </row>
    <row r="412" spans="8:8" x14ac:dyDescent="0.3">
      <c r="H412" s="41">
        <f>IF(CONCAT!B356&gt;1, _xlfn.CONCAT("&gt;&gt;&gt; ", CONCAT!A356, ": ", CONCAT!B356, " Sites &lt;&lt;&lt;"), CONCAT!A357)</f>
        <v>0</v>
      </c>
    </row>
    <row r="413" spans="8:8" x14ac:dyDescent="0.3">
      <c r="H413" s="41">
        <f>IF(CONCAT!B357&gt;1, _xlfn.CONCAT("&gt;&gt;&gt; ", CONCAT!A357, ": ", CONCAT!B357, " Sites &lt;&lt;&lt;"), CONCAT!A358)</f>
        <v>0</v>
      </c>
    </row>
    <row r="414" spans="8:8" x14ac:dyDescent="0.3">
      <c r="H414" s="41">
        <f>IF(CONCAT!B358&gt;1, _xlfn.CONCAT("&gt;&gt;&gt; ", CONCAT!A358, ": ", CONCAT!B358, " Sites &lt;&lt;&lt;"), CONCAT!A359)</f>
        <v>0</v>
      </c>
    </row>
    <row r="415" spans="8:8" x14ac:dyDescent="0.3">
      <c r="H415" s="41">
        <f>IF(CONCAT!B359&gt;1, _xlfn.CONCAT("&gt;&gt;&gt; ", CONCAT!A359, ": ", CONCAT!B359, " Sites &lt;&lt;&lt;"), CONCAT!A360)</f>
        <v>0</v>
      </c>
    </row>
    <row r="416" spans="8:8" x14ac:dyDescent="0.3">
      <c r="H416" s="41">
        <f>IF(CONCAT!B360&gt;1, _xlfn.CONCAT("&gt;&gt;&gt; ", CONCAT!A360, ": ", CONCAT!B360, " Sites &lt;&lt;&lt;"), CONCAT!A361)</f>
        <v>0</v>
      </c>
    </row>
    <row r="417" spans="8:8" x14ac:dyDescent="0.3">
      <c r="H417" s="41">
        <f>IF(CONCAT!B361&gt;1, _xlfn.CONCAT("&gt;&gt;&gt; ", CONCAT!A361, ": ", CONCAT!B361, " Sites &lt;&lt;&lt;"), CONCAT!A362)</f>
        <v>0</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57A041-D9C7-4653-BE8F-8A41B8D383DE}">
  <sheetPr codeName="Sheet2"/>
  <dimension ref="A3:B196"/>
  <sheetViews>
    <sheetView topLeftCell="A115" zoomScale="50" zoomScaleNormal="50" workbookViewId="0">
      <selection activeCell="A4" sqref="A4:A144"/>
    </sheetView>
  </sheetViews>
  <sheetFormatPr defaultRowHeight="14" x14ac:dyDescent="0.3"/>
  <cols>
    <col min="1" max="1" width="161.58203125" bestFit="1" customWidth="1"/>
    <col min="2" max="2" width="19.33203125" bestFit="1" customWidth="1"/>
  </cols>
  <sheetData>
    <row r="3" spans="1:2" x14ac:dyDescent="0.3">
      <c r="A3" s="66" t="s">
        <v>254</v>
      </c>
      <c r="B3" t="s">
        <v>255</v>
      </c>
    </row>
    <row r="4" spans="1:2" x14ac:dyDescent="0.3">
      <c r="A4" s="67" t="s">
        <v>3958</v>
      </c>
      <c r="B4" s="68">
        <v>14</v>
      </c>
    </row>
    <row r="5" spans="1:2" x14ac:dyDescent="0.3">
      <c r="A5" s="69" t="s">
        <v>8113</v>
      </c>
      <c r="B5" s="68">
        <v>1</v>
      </c>
    </row>
    <row r="6" spans="1:2" x14ac:dyDescent="0.3">
      <c r="A6" s="69" t="s">
        <v>7367</v>
      </c>
      <c r="B6" s="68">
        <v>1</v>
      </c>
    </row>
    <row r="7" spans="1:2" x14ac:dyDescent="0.3">
      <c r="A7" s="69" t="s">
        <v>7512</v>
      </c>
      <c r="B7" s="68">
        <v>1</v>
      </c>
    </row>
    <row r="8" spans="1:2" x14ac:dyDescent="0.3">
      <c r="A8" s="69" t="s">
        <v>7486</v>
      </c>
      <c r="B8" s="68">
        <v>1</v>
      </c>
    </row>
    <row r="9" spans="1:2" x14ac:dyDescent="0.3">
      <c r="A9" s="69" t="s">
        <v>7487</v>
      </c>
      <c r="B9" s="68">
        <v>1</v>
      </c>
    </row>
    <row r="10" spans="1:2" x14ac:dyDescent="0.3">
      <c r="A10" s="69" t="s">
        <v>8040</v>
      </c>
      <c r="B10" s="68">
        <v>1</v>
      </c>
    </row>
    <row r="11" spans="1:2" x14ac:dyDescent="0.3">
      <c r="A11" s="69" t="s">
        <v>8041</v>
      </c>
      <c r="B11" s="68">
        <v>1</v>
      </c>
    </row>
    <row r="12" spans="1:2" x14ac:dyDescent="0.3">
      <c r="A12" s="69" t="s">
        <v>8042</v>
      </c>
      <c r="B12" s="68">
        <v>1</v>
      </c>
    </row>
    <row r="13" spans="1:2" x14ac:dyDescent="0.3">
      <c r="A13" s="69" t="s">
        <v>8043</v>
      </c>
      <c r="B13" s="68">
        <v>1</v>
      </c>
    </row>
    <row r="14" spans="1:2" x14ac:dyDescent="0.3">
      <c r="A14" s="69" t="s">
        <v>8114</v>
      </c>
      <c r="B14" s="68">
        <v>1</v>
      </c>
    </row>
    <row r="15" spans="1:2" x14ac:dyDescent="0.3">
      <c r="A15" s="69" t="s">
        <v>8115</v>
      </c>
      <c r="B15" s="68">
        <v>1</v>
      </c>
    </row>
    <row r="16" spans="1:2" x14ac:dyDescent="0.3">
      <c r="A16" s="69" t="s">
        <v>8233</v>
      </c>
      <c r="B16" s="68">
        <v>1</v>
      </c>
    </row>
    <row r="17" spans="1:2" x14ac:dyDescent="0.3">
      <c r="A17" s="69" t="s">
        <v>8234</v>
      </c>
      <c r="B17" s="68">
        <v>1</v>
      </c>
    </row>
    <row r="18" spans="1:2" x14ac:dyDescent="0.3">
      <c r="A18" s="69" t="s">
        <v>8235</v>
      </c>
      <c r="B18" s="68">
        <v>1</v>
      </c>
    </row>
    <row r="19" spans="1:2" x14ac:dyDescent="0.3">
      <c r="A19" s="67" t="s">
        <v>3929</v>
      </c>
      <c r="B19" s="68">
        <v>43</v>
      </c>
    </row>
    <row r="20" spans="1:2" x14ac:dyDescent="0.3">
      <c r="A20" s="69" t="s">
        <v>8236</v>
      </c>
      <c r="B20" s="68">
        <v>1</v>
      </c>
    </row>
    <row r="21" spans="1:2" x14ac:dyDescent="0.3">
      <c r="A21" s="69" t="s">
        <v>7394</v>
      </c>
      <c r="B21" s="68">
        <v>1</v>
      </c>
    </row>
    <row r="22" spans="1:2" x14ac:dyDescent="0.3">
      <c r="A22" s="69" t="s">
        <v>8237</v>
      </c>
      <c r="B22" s="68">
        <v>1</v>
      </c>
    </row>
    <row r="23" spans="1:2" x14ac:dyDescent="0.3">
      <c r="A23" s="69" t="s">
        <v>7421</v>
      </c>
      <c r="B23" s="68">
        <v>1</v>
      </c>
    </row>
    <row r="24" spans="1:2" x14ac:dyDescent="0.3">
      <c r="A24" s="69" t="s">
        <v>7425</v>
      </c>
      <c r="B24" s="68">
        <v>1</v>
      </c>
    </row>
    <row r="25" spans="1:2" x14ac:dyDescent="0.3">
      <c r="A25" s="69" t="s">
        <v>8116</v>
      </c>
      <c r="B25" s="68">
        <v>1</v>
      </c>
    </row>
    <row r="26" spans="1:2" x14ac:dyDescent="0.3">
      <c r="A26" s="69" t="s">
        <v>7450</v>
      </c>
      <c r="B26" s="68">
        <v>1</v>
      </c>
    </row>
    <row r="27" spans="1:2" x14ac:dyDescent="0.3">
      <c r="A27" s="69" t="s">
        <v>8238</v>
      </c>
      <c r="B27" s="68">
        <v>1</v>
      </c>
    </row>
    <row r="28" spans="1:2" x14ac:dyDescent="0.3">
      <c r="A28" s="69" t="s">
        <v>7488</v>
      </c>
      <c r="B28" s="68">
        <v>1</v>
      </c>
    </row>
    <row r="29" spans="1:2" x14ac:dyDescent="0.3">
      <c r="A29" s="69" t="s">
        <v>7489</v>
      </c>
      <c r="B29" s="68">
        <v>1</v>
      </c>
    </row>
    <row r="30" spans="1:2" x14ac:dyDescent="0.3">
      <c r="A30" s="69" t="s">
        <v>7490</v>
      </c>
      <c r="B30" s="68">
        <v>1</v>
      </c>
    </row>
    <row r="31" spans="1:2" x14ac:dyDescent="0.3">
      <c r="A31" s="69" t="s">
        <v>7603</v>
      </c>
      <c r="B31" s="68">
        <v>1</v>
      </c>
    </row>
    <row r="32" spans="1:2" x14ac:dyDescent="0.3">
      <c r="A32" s="69" t="s">
        <v>7604</v>
      </c>
      <c r="B32" s="68">
        <v>1</v>
      </c>
    </row>
    <row r="33" spans="1:2" x14ac:dyDescent="0.3">
      <c r="A33" s="69" t="s">
        <v>7605</v>
      </c>
      <c r="B33" s="68">
        <v>1</v>
      </c>
    </row>
    <row r="34" spans="1:2" x14ac:dyDescent="0.3">
      <c r="A34" s="69" t="s">
        <v>7606</v>
      </c>
      <c r="B34" s="68">
        <v>1</v>
      </c>
    </row>
    <row r="35" spans="1:2" x14ac:dyDescent="0.3">
      <c r="A35" s="69" t="s">
        <v>7607</v>
      </c>
      <c r="B35" s="68">
        <v>1</v>
      </c>
    </row>
    <row r="36" spans="1:2" x14ac:dyDescent="0.3">
      <c r="A36" s="69" t="s">
        <v>7608</v>
      </c>
      <c r="B36" s="68">
        <v>1</v>
      </c>
    </row>
    <row r="37" spans="1:2" x14ac:dyDescent="0.3">
      <c r="A37" s="69" t="s">
        <v>7610</v>
      </c>
      <c r="B37" s="68">
        <v>1</v>
      </c>
    </row>
    <row r="38" spans="1:2" x14ac:dyDescent="0.3">
      <c r="A38" s="69" t="s">
        <v>7612</v>
      </c>
      <c r="B38" s="68">
        <v>1</v>
      </c>
    </row>
    <row r="39" spans="1:2" x14ac:dyDescent="0.3">
      <c r="A39" s="69" t="s">
        <v>7614</v>
      </c>
      <c r="B39" s="68">
        <v>1</v>
      </c>
    </row>
    <row r="40" spans="1:2" x14ac:dyDescent="0.3">
      <c r="A40" s="69" t="s">
        <v>7615</v>
      </c>
      <c r="B40" s="68">
        <v>1</v>
      </c>
    </row>
    <row r="41" spans="1:2" x14ac:dyDescent="0.3">
      <c r="A41" s="69" t="s">
        <v>8044</v>
      </c>
      <c r="B41" s="68">
        <v>1</v>
      </c>
    </row>
    <row r="42" spans="1:2" x14ac:dyDescent="0.3">
      <c r="A42" s="69" t="s">
        <v>8045</v>
      </c>
      <c r="B42" s="68">
        <v>1</v>
      </c>
    </row>
    <row r="43" spans="1:2" x14ac:dyDescent="0.3">
      <c r="A43" s="69" t="s">
        <v>8046</v>
      </c>
      <c r="B43" s="68">
        <v>1</v>
      </c>
    </row>
    <row r="44" spans="1:2" x14ac:dyDescent="0.3">
      <c r="A44" s="69" t="s">
        <v>8047</v>
      </c>
      <c r="B44" s="68">
        <v>1</v>
      </c>
    </row>
    <row r="45" spans="1:2" x14ac:dyDescent="0.3">
      <c r="A45" s="69" t="s">
        <v>8048</v>
      </c>
      <c r="B45" s="68">
        <v>1</v>
      </c>
    </row>
    <row r="46" spans="1:2" x14ac:dyDescent="0.3">
      <c r="A46" s="69" t="s">
        <v>8049</v>
      </c>
      <c r="B46" s="68">
        <v>1</v>
      </c>
    </row>
    <row r="47" spans="1:2" x14ac:dyDescent="0.3">
      <c r="A47" s="69" t="s">
        <v>8050</v>
      </c>
      <c r="B47" s="68">
        <v>1</v>
      </c>
    </row>
    <row r="48" spans="1:2" x14ac:dyDescent="0.3">
      <c r="A48" s="69" t="s">
        <v>8051</v>
      </c>
      <c r="B48" s="68">
        <v>1</v>
      </c>
    </row>
    <row r="49" spans="1:2" x14ac:dyDescent="0.3">
      <c r="A49" s="69" t="s">
        <v>8117</v>
      </c>
      <c r="B49" s="68">
        <v>1</v>
      </c>
    </row>
    <row r="50" spans="1:2" x14ac:dyDescent="0.3">
      <c r="A50" s="69" t="s">
        <v>8118</v>
      </c>
      <c r="B50" s="68">
        <v>1</v>
      </c>
    </row>
    <row r="51" spans="1:2" x14ac:dyDescent="0.3">
      <c r="A51" s="69" t="s">
        <v>8119</v>
      </c>
      <c r="B51" s="68">
        <v>1</v>
      </c>
    </row>
    <row r="52" spans="1:2" x14ac:dyDescent="0.3">
      <c r="A52" s="69" t="s">
        <v>8239</v>
      </c>
      <c r="B52" s="68">
        <v>1</v>
      </c>
    </row>
    <row r="53" spans="1:2" x14ac:dyDescent="0.3">
      <c r="A53" s="69" t="s">
        <v>8240</v>
      </c>
      <c r="B53" s="68">
        <v>1</v>
      </c>
    </row>
    <row r="54" spans="1:2" x14ac:dyDescent="0.3">
      <c r="A54" s="69" t="s">
        <v>8241</v>
      </c>
      <c r="B54" s="68">
        <v>1</v>
      </c>
    </row>
    <row r="55" spans="1:2" x14ac:dyDescent="0.3">
      <c r="A55" s="69" t="s">
        <v>8242</v>
      </c>
      <c r="B55" s="68">
        <v>1</v>
      </c>
    </row>
    <row r="56" spans="1:2" x14ac:dyDescent="0.3">
      <c r="A56" s="69" t="s">
        <v>8243</v>
      </c>
      <c r="B56" s="68">
        <v>1</v>
      </c>
    </row>
    <row r="57" spans="1:2" x14ac:dyDescent="0.3">
      <c r="A57" s="69" t="s">
        <v>8244</v>
      </c>
      <c r="B57" s="68">
        <v>1</v>
      </c>
    </row>
    <row r="58" spans="1:2" x14ac:dyDescent="0.3">
      <c r="A58" s="69" t="s">
        <v>8245</v>
      </c>
      <c r="B58" s="68">
        <v>1</v>
      </c>
    </row>
    <row r="59" spans="1:2" x14ac:dyDescent="0.3">
      <c r="A59" s="69" t="s">
        <v>8246</v>
      </c>
      <c r="B59" s="68">
        <v>1</v>
      </c>
    </row>
    <row r="60" spans="1:2" x14ac:dyDescent="0.3">
      <c r="A60" s="69" t="s">
        <v>8247</v>
      </c>
      <c r="B60" s="68">
        <v>1</v>
      </c>
    </row>
    <row r="61" spans="1:2" x14ac:dyDescent="0.3">
      <c r="A61" s="69" t="s">
        <v>8248</v>
      </c>
      <c r="B61" s="68">
        <v>1</v>
      </c>
    </row>
    <row r="62" spans="1:2" x14ac:dyDescent="0.3">
      <c r="A62" s="69" t="s">
        <v>8249</v>
      </c>
      <c r="B62" s="68">
        <v>1</v>
      </c>
    </row>
    <row r="63" spans="1:2" x14ac:dyDescent="0.3">
      <c r="A63" s="67" t="s">
        <v>3976</v>
      </c>
      <c r="B63" s="68">
        <v>3</v>
      </c>
    </row>
    <row r="64" spans="1:2" x14ac:dyDescent="0.3">
      <c r="A64" s="69" t="s">
        <v>8250</v>
      </c>
      <c r="B64" s="68">
        <v>1</v>
      </c>
    </row>
    <row r="65" spans="1:2" x14ac:dyDescent="0.3">
      <c r="A65" s="69" t="s">
        <v>8052</v>
      </c>
      <c r="B65" s="68">
        <v>1</v>
      </c>
    </row>
    <row r="66" spans="1:2" x14ac:dyDescent="0.3">
      <c r="A66" s="69" t="s">
        <v>8120</v>
      </c>
      <c r="B66" s="68">
        <v>1</v>
      </c>
    </row>
    <row r="67" spans="1:2" x14ac:dyDescent="0.3">
      <c r="A67" s="67" t="s">
        <v>3951</v>
      </c>
      <c r="B67" s="68">
        <v>17</v>
      </c>
    </row>
    <row r="68" spans="1:2" x14ac:dyDescent="0.3">
      <c r="A68" s="69" t="s">
        <v>8251</v>
      </c>
      <c r="B68" s="68">
        <v>1</v>
      </c>
    </row>
    <row r="69" spans="1:2" x14ac:dyDescent="0.3">
      <c r="A69" s="69" t="s">
        <v>7106</v>
      </c>
      <c r="B69" s="68">
        <v>1</v>
      </c>
    </row>
    <row r="70" spans="1:2" x14ac:dyDescent="0.3">
      <c r="A70" s="69" t="s">
        <v>8053</v>
      </c>
      <c r="B70" s="68">
        <v>1</v>
      </c>
    </row>
    <row r="71" spans="1:2" x14ac:dyDescent="0.3">
      <c r="A71" s="69" t="s">
        <v>7119</v>
      </c>
      <c r="B71" s="68">
        <v>1</v>
      </c>
    </row>
    <row r="72" spans="1:2" x14ac:dyDescent="0.3">
      <c r="A72" s="69" t="s">
        <v>7410</v>
      </c>
      <c r="B72" s="68">
        <v>1</v>
      </c>
    </row>
    <row r="73" spans="1:2" x14ac:dyDescent="0.3">
      <c r="A73" s="69" t="s">
        <v>7411</v>
      </c>
      <c r="B73" s="68">
        <v>1</v>
      </c>
    </row>
    <row r="74" spans="1:2" x14ac:dyDescent="0.3">
      <c r="A74" s="69" t="s">
        <v>8252</v>
      </c>
      <c r="B74" s="68">
        <v>1</v>
      </c>
    </row>
    <row r="75" spans="1:2" x14ac:dyDescent="0.3">
      <c r="A75" s="69" t="s">
        <v>7422</v>
      </c>
      <c r="B75" s="68">
        <v>1</v>
      </c>
    </row>
    <row r="76" spans="1:2" x14ac:dyDescent="0.3">
      <c r="A76" s="69" t="s">
        <v>7492</v>
      </c>
      <c r="B76" s="68">
        <v>1</v>
      </c>
    </row>
    <row r="77" spans="1:2" x14ac:dyDescent="0.3">
      <c r="A77" s="69" t="s">
        <v>7619</v>
      </c>
      <c r="B77" s="68">
        <v>1</v>
      </c>
    </row>
    <row r="78" spans="1:2" x14ac:dyDescent="0.3">
      <c r="A78" s="69" t="s">
        <v>7620</v>
      </c>
      <c r="B78" s="68">
        <v>1</v>
      </c>
    </row>
    <row r="79" spans="1:2" x14ac:dyDescent="0.3">
      <c r="A79" s="69" t="s">
        <v>8054</v>
      </c>
      <c r="B79" s="68">
        <v>1</v>
      </c>
    </row>
    <row r="80" spans="1:2" x14ac:dyDescent="0.3">
      <c r="A80" s="69" t="s">
        <v>8055</v>
      </c>
      <c r="B80" s="68">
        <v>1</v>
      </c>
    </row>
    <row r="81" spans="1:2" x14ac:dyDescent="0.3">
      <c r="A81" s="69" t="s">
        <v>8056</v>
      </c>
      <c r="B81" s="68">
        <v>1</v>
      </c>
    </row>
    <row r="82" spans="1:2" x14ac:dyDescent="0.3">
      <c r="A82" s="69" t="s">
        <v>8121</v>
      </c>
      <c r="B82" s="68">
        <v>1</v>
      </c>
    </row>
    <row r="83" spans="1:2" x14ac:dyDescent="0.3">
      <c r="A83" s="69" t="s">
        <v>8253</v>
      </c>
      <c r="B83" s="68">
        <v>1</v>
      </c>
    </row>
    <row r="84" spans="1:2" x14ac:dyDescent="0.3">
      <c r="A84" s="69" t="s">
        <v>8254</v>
      </c>
      <c r="B84" s="68">
        <v>1</v>
      </c>
    </row>
    <row r="85" spans="1:2" x14ac:dyDescent="0.3">
      <c r="A85" s="67" t="s">
        <v>3933</v>
      </c>
      <c r="B85" s="68">
        <v>32</v>
      </c>
    </row>
    <row r="86" spans="1:2" x14ac:dyDescent="0.3">
      <c r="A86" s="69" t="s">
        <v>8255</v>
      </c>
      <c r="B86" s="68">
        <v>1</v>
      </c>
    </row>
    <row r="87" spans="1:2" x14ac:dyDescent="0.3">
      <c r="A87" s="69" t="s">
        <v>8256</v>
      </c>
      <c r="B87" s="68">
        <v>1</v>
      </c>
    </row>
    <row r="88" spans="1:2" x14ac:dyDescent="0.3">
      <c r="A88" s="69" t="s">
        <v>8257</v>
      </c>
      <c r="B88" s="68">
        <v>1</v>
      </c>
    </row>
    <row r="89" spans="1:2" x14ac:dyDescent="0.3">
      <c r="A89" s="69" t="s">
        <v>8057</v>
      </c>
      <c r="B89" s="68">
        <v>1</v>
      </c>
    </row>
    <row r="90" spans="1:2" x14ac:dyDescent="0.3">
      <c r="A90" s="69" t="s">
        <v>8258</v>
      </c>
      <c r="B90" s="68">
        <v>1</v>
      </c>
    </row>
    <row r="91" spans="1:2" x14ac:dyDescent="0.3">
      <c r="A91" s="69" t="s">
        <v>7451</v>
      </c>
      <c r="B91" s="68">
        <v>1</v>
      </c>
    </row>
    <row r="92" spans="1:2" x14ac:dyDescent="0.3">
      <c r="A92" s="69" t="s">
        <v>7493</v>
      </c>
      <c r="B92" s="68">
        <v>1</v>
      </c>
    </row>
    <row r="93" spans="1:2" x14ac:dyDescent="0.3">
      <c r="A93" s="69" t="s">
        <v>8058</v>
      </c>
      <c r="B93" s="68">
        <v>1</v>
      </c>
    </row>
    <row r="94" spans="1:2" x14ac:dyDescent="0.3">
      <c r="A94" s="69" t="s">
        <v>8059</v>
      </c>
      <c r="B94" s="68">
        <v>1</v>
      </c>
    </row>
    <row r="95" spans="1:2" x14ac:dyDescent="0.3">
      <c r="A95" s="69" t="s">
        <v>8060</v>
      </c>
      <c r="B95" s="68">
        <v>1</v>
      </c>
    </row>
    <row r="96" spans="1:2" x14ac:dyDescent="0.3">
      <c r="A96" s="69" t="s">
        <v>8061</v>
      </c>
      <c r="B96" s="68">
        <v>1</v>
      </c>
    </row>
    <row r="97" spans="1:2" x14ac:dyDescent="0.3">
      <c r="A97" s="69" t="s">
        <v>8122</v>
      </c>
      <c r="B97" s="68">
        <v>1</v>
      </c>
    </row>
    <row r="98" spans="1:2" x14ac:dyDescent="0.3">
      <c r="A98" s="69" t="s">
        <v>8259</v>
      </c>
      <c r="B98" s="68">
        <v>1</v>
      </c>
    </row>
    <row r="99" spans="1:2" x14ac:dyDescent="0.3">
      <c r="A99" s="69" t="s">
        <v>8260</v>
      </c>
      <c r="B99" s="68">
        <v>1</v>
      </c>
    </row>
    <row r="100" spans="1:2" x14ac:dyDescent="0.3">
      <c r="A100" s="69" t="s">
        <v>8261</v>
      </c>
      <c r="B100" s="68">
        <v>1</v>
      </c>
    </row>
    <row r="101" spans="1:2" x14ac:dyDescent="0.3">
      <c r="A101" s="69" t="s">
        <v>8262</v>
      </c>
      <c r="B101" s="68">
        <v>1</v>
      </c>
    </row>
    <row r="102" spans="1:2" x14ac:dyDescent="0.3">
      <c r="A102" s="69" t="s">
        <v>8263</v>
      </c>
      <c r="B102" s="68">
        <v>1</v>
      </c>
    </row>
    <row r="103" spans="1:2" x14ac:dyDescent="0.3">
      <c r="A103" s="69" t="s">
        <v>8264</v>
      </c>
      <c r="B103" s="68">
        <v>1</v>
      </c>
    </row>
    <row r="104" spans="1:2" x14ac:dyDescent="0.3">
      <c r="A104" s="69" t="s">
        <v>8265</v>
      </c>
      <c r="B104" s="68">
        <v>1</v>
      </c>
    </row>
    <row r="105" spans="1:2" x14ac:dyDescent="0.3">
      <c r="A105" s="69" t="s">
        <v>8266</v>
      </c>
      <c r="B105" s="68">
        <v>1</v>
      </c>
    </row>
    <row r="106" spans="1:2" x14ac:dyDescent="0.3">
      <c r="A106" s="69" t="s">
        <v>8267</v>
      </c>
      <c r="B106" s="68">
        <v>1</v>
      </c>
    </row>
    <row r="107" spans="1:2" x14ac:dyDescent="0.3">
      <c r="A107" s="69" t="s">
        <v>8268</v>
      </c>
      <c r="B107" s="68">
        <v>1</v>
      </c>
    </row>
    <row r="108" spans="1:2" x14ac:dyDescent="0.3">
      <c r="A108" s="69" t="s">
        <v>8269</v>
      </c>
      <c r="B108" s="68">
        <v>1</v>
      </c>
    </row>
    <row r="109" spans="1:2" x14ac:dyDescent="0.3">
      <c r="A109" s="69" t="s">
        <v>8270</v>
      </c>
      <c r="B109" s="68">
        <v>1</v>
      </c>
    </row>
    <row r="110" spans="1:2" x14ac:dyDescent="0.3">
      <c r="A110" s="69" t="s">
        <v>8271</v>
      </c>
      <c r="B110" s="68">
        <v>1</v>
      </c>
    </row>
    <row r="111" spans="1:2" x14ac:dyDescent="0.3">
      <c r="A111" s="69" t="s">
        <v>8272</v>
      </c>
      <c r="B111" s="68">
        <v>1</v>
      </c>
    </row>
    <row r="112" spans="1:2" x14ac:dyDescent="0.3">
      <c r="A112" s="69" t="s">
        <v>8273</v>
      </c>
      <c r="B112" s="68">
        <v>1</v>
      </c>
    </row>
    <row r="113" spans="1:2" x14ac:dyDescent="0.3">
      <c r="A113" s="69" t="s">
        <v>8274</v>
      </c>
      <c r="B113" s="68">
        <v>1</v>
      </c>
    </row>
    <row r="114" spans="1:2" x14ac:dyDescent="0.3">
      <c r="A114" s="69" t="s">
        <v>8275</v>
      </c>
      <c r="B114" s="68">
        <v>1</v>
      </c>
    </row>
    <row r="115" spans="1:2" x14ac:dyDescent="0.3">
      <c r="A115" s="69" t="s">
        <v>8276</v>
      </c>
      <c r="B115" s="68">
        <v>1</v>
      </c>
    </row>
    <row r="116" spans="1:2" x14ac:dyDescent="0.3">
      <c r="A116" s="69" t="s">
        <v>8277</v>
      </c>
      <c r="B116" s="68">
        <v>1</v>
      </c>
    </row>
    <row r="117" spans="1:2" x14ac:dyDescent="0.3">
      <c r="A117" s="69" t="s">
        <v>8278</v>
      </c>
      <c r="B117" s="68">
        <v>1</v>
      </c>
    </row>
    <row r="118" spans="1:2" x14ac:dyDescent="0.3">
      <c r="A118" s="67" t="s">
        <v>3939</v>
      </c>
      <c r="B118" s="68">
        <v>18</v>
      </c>
    </row>
    <row r="119" spans="1:2" x14ac:dyDescent="0.3">
      <c r="A119" s="69" t="s">
        <v>7513</v>
      </c>
      <c r="B119" s="68">
        <v>1</v>
      </c>
    </row>
    <row r="120" spans="1:2" x14ac:dyDescent="0.3">
      <c r="A120" s="69" t="s">
        <v>8279</v>
      </c>
      <c r="B120" s="68">
        <v>1</v>
      </c>
    </row>
    <row r="121" spans="1:2" x14ac:dyDescent="0.3">
      <c r="A121" s="69" t="s">
        <v>8280</v>
      </c>
      <c r="B121" s="68">
        <v>1</v>
      </c>
    </row>
    <row r="122" spans="1:2" x14ac:dyDescent="0.3">
      <c r="A122" s="69" t="s">
        <v>7452</v>
      </c>
      <c r="B122" s="68">
        <v>1</v>
      </c>
    </row>
    <row r="123" spans="1:2" x14ac:dyDescent="0.3">
      <c r="A123" s="69" t="s">
        <v>7453</v>
      </c>
      <c r="B123" s="68">
        <v>1</v>
      </c>
    </row>
    <row r="124" spans="1:2" x14ac:dyDescent="0.3">
      <c r="A124" s="69" t="s">
        <v>7630</v>
      </c>
      <c r="B124" s="68">
        <v>1</v>
      </c>
    </row>
    <row r="125" spans="1:2" x14ac:dyDescent="0.3">
      <c r="A125" s="69" t="s">
        <v>8062</v>
      </c>
      <c r="B125" s="68">
        <v>1</v>
      </c>
    </row>
    <row r="126" spans="1:2" x14ac:dyDescent="0.3">
      <c r="A126" s="69" t="s">
        <v>8123</v>
      </c>
      <c r="B126" s="68">
        <v>1</v>
      </c>
    </row>
    <row r="127" spans="1:2" x14ac:dyDescent="0.3">
      <c r="A127" s="69" t="s">
        <v>8124</v>
      </c>
      <c r="B127" s="68">
        <v>1</v>
      </c>
    </row>
    <row r="128" spans="1:2" x14ac:dyDescent="0.3">
      <c r="A128" s="69" t="s">
        <v>8281</v>
      </c>
      <c r="B128" s="68">
        <v>1</v>
      </c>
    </row>
    <row r="129" spans="1:2" x14ac:dyDescent="0.3">
      <c r="A129" s="69" t="s">
        <v>8282</v>
      </c>
      <c r="B129" s="68">
        <v>1</v>
      </c>
    </row>
    <row r="130" spans="1:2" x14ac:dyDescent="0.3">
      <c r="A130" s="69" t="s">
        <v>8283</v>
      </c>
      <c r="B130" s="68">
        <v>1</v>
      </c>
    </row>
    <row r="131" spans="1:2" x14ac:dyDescent="0.3">
      <c r="A131" s="69" t="s">
        <v>8284</v>
      </c>
      <c r="B131" s="68">
        <v>1</v>
      </c>
    </row>
    <row r="132" spans="1:2" x14ac:dyDescent="0.3">
      <c r="A132" s="69" t="s">
        <v>8285</v>
      </c>
      <c r="B132" s="68">
        <v>1</v>
      </c>
    </row>
    <row r="133" spans="1:2" x14ac:dyDescent="0.3">
      <c r="A133" s="69" t="s">
        <v>8286</v>
      </c>
      <c r="B133" s="68">
        <v>1</v>
      </c>
    </row>
    <row r="134" spans="1:2" x14ac:dyDescent="0.3">
      <c r="A134" s="69" t="s">
        <v>8287</v>
      </c>
      <c r="B134" s="68">
        <v>1</v>
      </c>
    </row>
    <row r="135" spans="1:2" x14ac:dyDescent="0.3">
      <c r="A135" s="69" t="s">
        <v>8288</v>
      </c>
      <c r="B135" s="68">
        <v>1</v>
      </c>
    </row>
    <row r="136" spans="1:2" x14ac:dyDescent="0.3">
      <c r="A136" s="69" t="s">
        <v>8289</v>
      </c>
      <c r="B136" s="68">
        <v>1</v>
      </c>
    </row>
    <row r="137" spans="1:2" x14ac:dyDescent="0.3">
      <c r="A137" s="67" t="s">
        <v>3963</v>
      </c>
      <c r="B137" s="68">
        <v>10</v>
      </c>
    </row>
    <row r="138" spans="1:2" x14ac:dyDescent="0.3">
      <c r="A138" s="69" t="s">
        <v>8063</v>
      </c>
      <c r="B138" s="68">
        <v>1</v>
      </c>
    </row>
    <row r="139" spans="1:2" x14ac:dyDescent="0.3">
      <c r="A139" s="69" t="s">
        <v>7503</v>
      </c>
      <c r="B139" s="68">
        <v>1</v>
      </c>
    </row>
    <row r="140" spans="1:2" x14ac:dyDescent="0.3">
      <c r="A140" s="69" t="s">
        <v>8064</v>
      </c>
      <c r="B140" s="68">
        <v>1</v>
      </c>
    </row>
    <row r="141" spans="1:2" x14ac:dyDescent="0.3">
      <c r="A141" s="69" t="s">
        <v>8065</v>
      </c>
      <c r="B141" s="68">
        <v>1</v>
      </c>
    </row>
    <row r="142" spans="1:2" x14ac:dyDescent="0.3">
      <c r="A142" s="69" t="s">
        <v>8066</v>
      </c>
      <c r="B142" s="68">
        <v>1</v>
      </c>
    </row>
    <row r="143" spans="1:2" x14ac:dyDescent="0.3">
      <c r="A143" s="69" t="s">
        <v>8067</v>
      </c>
      <c r="B143" s="68">
        <v>1</v>
      </c>
    </row>
    <row r="144" spans="1:2" x14ac:dyDescent="0.3">
      <c r="A144" s="69" t="s">
        <v>8068</v>
      </c>
      <c r="B144" s="68">
        <v>1</v>
      </c>
    </row>
    <row r="145" spans="1:2" x14ac:dyDescent="0.3">
      <c r="A145" s="69" t="s">
        <v>8069</v>
      </c>
      <c r="B145" s="68">
        <v>1</v>
      </c>
    </row>
    <row r="146" spans="1:2" x14ac:dyDescent="0.3">
      <c r="A146" s="69" t="s">
        <v>8070</v>
      </c>
      <c r="B146" s="68">
        <v>1</v>
      </c>
    </row>
    <row r="147" spans="1:2" x14ac:dyDescent="0.3">
      <c r="A147" s="69" t="s">
        <v>8290</v>
      </c>
      <c r="B147" s="68">
        <v>1</v>
      </c>
    </row>
    <row r="148" spans="1:2" x14ac:dyDescent="0.3">
      <c r="A148" s="67" t="s">
        <v>3925</v>
      </c>
      <c r="B148" s="68">
        <v>11</v>
      </c>
    </row>
    <row r="149" spans="1:2" x14ac:dyDescent="0.3">
      <c r="A149" s="69" t="s">
        <v>8291</v>
      </c>
      <c r="B149" s="68">
        <v>1</v>
      </c>
    </row>
    <row r="150" spans="1:2" x14ac:dyDescent="0.3">
      <c r="A150" s="69" t="s">
        <v>8292</v>
      </c>
      <c r="B150" s="68">
        <v>1</v>
      </c>
    </row>
    <row r="151" spans="1:2" x14ac:dyDescent="0.3">
      <c r="A151" s="69" t="s">
        <v>7639</v>
      </c>
      <c r="B151" s="68">
        <v>1</v>
      </c>
    </row>
    <row r="152" spans="1:2" x14ac:dyDescent="0.3">
      <c r="A152" s="69" t="s">
        <v>8071</v>
      </c>
      <c r="B152" s="68">
        <v>1</v>
      </c>
    </row>
    <row r="153" spans="1:2" x14ac:dyDescent="0.3">
      <c r="A153" s="69" t="s">
        <v>8072</v>
      </c>
      <c r="B153" s="68">
        <v>1</v>
      </c>
    </row>
    <row r="154" spans="1:2" x14ac:dyDescent="0.3">
      <c r="A154" s="69" t="s">
        <v>8293</v>
      </c>
      <c r="B154" s="68">
        <v>1</v>
      </c>
    </row>
    <row r="155" spans="1:2" x14ac:dyDescent="0.3">
      <c r="A155" s="69" t="s">
        <v>8294</v>
      </c>
      <c r="B155" s="68">
        <v>1</v>
      </c>
    </row>
    <row r="156" spans="1:2" x14ac:dyDescent="0.3">
      <c r="A156" s="69" t="s">
        <v>8295</v>
      </c>
      <c r="B156" s="68">
        <v>1</v>
      </c>
    </row>
    <row r="157" spans="1:2" x14ac:dyDescent="0.3">
      <c r="A157" s="69" t="s">
        <v>8296</v>
      </c>
      <c r="B157" s="68">
        <v>1</v>
      </c>
    </row>
    <row r="158" spans="1:2" x14ac:dyDescent="0.3">
      <c r="A158" s="69" t="s">
        <v>8297</v>
      </c>
      <c r="B158" s="68">
        <v>1</v>
      </c>
    </row>
    <row r="159" spans="1:2" x14ac:dyDescent="0.3">
      <c r="A159" s="69" t="s">
        <v>8298</v>
      </c>
      <c r="B159" s="68">
        <v>1</v>
      </c>
    </row>
    <row r="160" spans="1:2" x14ac:dyDescent="0.3">
      <c r="A160" s="67" t="s">
        <v>3934</v>
      </c>
      <c r="B160" s="68">
        <v>17</v>
      </c>
    </row>
    <row r="161" spans="1:2" x14ac:dyDescent="0.3">
      <c r="A161" s="69" t="s">
        <v>8299</v>
      </c>
      <c r="B161" s="68">
        <v>1</v>
      </c>
    </row>
    <row r="162" spans="1:2" x14ac:dyDescent="0.3">
      <c r="A162" s="69" t="s">
        <v>8300</v>
      </c>
      <c r="B162" s="68">
        <v>1</v>
      </c>
    </row>
    <row r="163" spans="1:2" x14ac:dyDescent="0.3">
      <c r="A163" s="69" t="s">
        <v>7433</v>
      </c>
      <c r="B163" s="68">
        <v>1</v>
      </c>
    </row>
    <row r="164" spans="1:2" x14ac:dyDescent="0.3">
      <c r="A164" s="69" t="s">
        <v>7441</v>
      </c>
      <c r="B164" s="68">
        <v>1</v>
      </c>
    </row>
    <row r="165" spans="1:2" x14ac:dyDescent="0.3">
      <c r="A165" s="69" t="s">
        <v>7494</v>
      </c>
      <c r="B165" s="68">
        <v>1</v>
      </c>
    </row>
    <row r="166" spans="1:2" x14ac:dyDescent="0.3">
      <c r="A166" s="69" t="s">
        <v>8301</v>
      </c>
      <c r="B166" s="68">
        <v>1</v>
      </c>
    </row>
    <row r="167" spans="1:2" x14ac:dyDescent="0.3">
      <c r="A167" s="69" t="s">
        <v>7641</v>
      </c>
      <c r="B167" s="68">
        <v>1</v>
      </c>
    </row>
    <row r="168" spans="1:2" x14ac:dyDescent="0.3">
      <c r="A168" s="69" t="s">
        <v>8073</v>
      </c>
      <c r="B168" s="68">
        <v>1</v>
      </c>
    </row>
    <row r="169" spans="1:2" x14ac:dyDescent="0.3">
      <c r="A169" s="69" t="s">
        <v>8074</v>
      </c>
      <c r="B169" s="68">
        <v>1</v>
      </c>
    </row>
    <row r="170" spans="1:2" x14ac:dyDescent="0.3">
      <c r="A170" s="69" t="s">
        <v>8302</v>
      </c>
      <c r="B170" s="68">
        <v>1</v>
      </c>
    </row>
    <row r="171" spans="1:2" x14ac:dyDescent="0.3">
      <c r="A171" s="69" t="s">
        <v>8303</v>
      </c>
      <c r="B171" s="68">
        <v>1</v>
      </c>
    </row>
    <row r="172" spans="1:2" x14ac:dyDescent="0.3">
      <c r="A172" s="69" t="s">
        <v>8304</v>
      </c>
      <c r="B172" s="68">
        <v>1</v>
      </c>
    </row>
    <row r="173" spans="1:2" x14ac:dyDescent="0.3">
      <c r="A173" s="69" t="s">
        <v>8305</v>
      </c>
      <c r="B173" s="68">
        <v>1</v>
      </c>
    </row>
    <row r="174" spans="1:2" x14ac:dyDescent="0.3">
      <c r="A174" s="69" t="s">
        <v>8306</v>
      </c>
      <c r="B174" s="68">
        <v>1</v>
      </c>
    </row>
    <row r="175" spans="1:2" x14ac:dyDescent="0.3">
      <c r="A175" s="69" t="s">
        <v>8307</v>
      </c>
      <c r="B175" s="68">
        <v>1</v>
      </c>
    </row>
    <row r="176" spans="1:2" x14ac:dyDescent="0.3">
      <c r="A176" s="69" t="s">
        <v>8308</v>
      </c>
      <c r="B176" s="68">
        <v>1</v>
      </c>
    </row>
    <row r="177" spans="1:2" x14ac:dyDescent="0.3">
      <c r="A177" s="69" t="s">
        <v>8309</v>
      </c>
      <c r="B177" s="68">
        <v>1</v>
      </c>
    </row>
    <row r="178" spans="1:2" x14ac:dyDescent="0.3">
      <c r="A178" s="67" t="s">
        <v>3943</v>
      </c>
      <c r="B178" s="68">
        <v>17</v>
      </c>
    </row>
    <row r="179" spans="1:2" x14ac:dyDescent="0.3">
      <c r="A179" s="69" t="s">
        <v>8310</v>
      </c>
      <c r="B179" s="68">
        <v>1</v>
      </c>
    </row>
    <row r="180" spans="1:2" x14ac:dyDescent="0.3">
      <c r="A180" s="69" t="s">
        <v>8311</v>
      </c>
      <c r="B180" s="68">
        <v>1</v>
      </c>
    </row>
    <row r="181" spans="1:2" x14ac:dyDescent="0.3">
      <c r="A181" s="69" t="s">
        <v>8075</v>
      </c>
      <c r="B181" s="68">
        <v>1</v>
      </c>
    </row>
    <row r="182" spans="1:2" x14ac:dyDescent="0.3">
      <c r="A182" s="69" t="s">
        <v>7416</v>
      </c>
      <c r="B182" s="68">
        <v>1</v>
      </c>
    </row>
    <row r="183" spans="1:2" x14ac:dyDescent="0.3">
      <c r="A183" s="69" t="s">
        <v>7643</v>
      </c>
      <c r="B183" s="68">
        <v>1</v>
      </c>
    </row>
    <row r="184" spans="1:2" x14ac:dyDescent="0.3">
      <c r="A184" s="69" t="s">
        <v>7644</v>
      </c>
      <c r="B184" s="68">
        <v>1</v>
      </c>
    </row>
    <row r="185" spans="1:2" x14ac:dyDescent="0.3">
      <c r="A185" s="69" t="s">
        <v>7645</v>
      </c>
      <c r="B185" s="68">
        <v>1</v>
      </c>
    </row>
    <row r="186" spans="1:2" x14ac:dyDescent="0.3">
      <c r="A186" s="69" t="s">
        <v>7504</v>
      </c>
      <c r="B186" s="68">
        <v>1</v>
      </c>
    </row>
    <row r="187" spans="1:2" x14ac:dyDescent="0.3">
      <c r="A187" s="69" t="s">
        <v>7505</v>
      </c>
      <c r="B187" s="68">
        <v>1</v>
      </c>
    </row>
    <row r="188" spans="1:2" x14ac:dyDescent="0.3">
      <c r="A188" s="69" t="s">
        <v>7646</v>
      </c>
      <c r="B188" s="68">
        <v>1</v>
      </c>
    </row>
    <row r="189" spans="1:2" x14ac:dyDescent="0.3">
      <c r="A189" s="69" t="s">
        <v>7647</v>
      </c>
      <c r="B189" s="68">
        <v>1</v>
      </c>
    </row>
    <row r="190" spans="1:2" x14ac:dyDescent="0.3">
      <c r="A190" s="69" t="s">
        <v>7648</v>
      </c>
      <c r="B190" s="68">
        <v>1</v>
      </c>
    </row>
    <row r="191" spans="1:2" x14ac:dyDescent="0.3">
      <c r="A191" s="69" t="s">
        <v>7649</v>
      </c>
      <c r="B191" s="68">
        <v>1</v>
      </c>
    </row>
    <row r="192" spans="1:2" x14ac:dyDescent="0.3">
      <c r="A192" s="69" t="s">
        <v>7650</v>
      </c>
      <c r="B192" s="68">
        <v>1</v>
      </c>
    </row>
    <row r="193" spans="1:2" x14ac:dyDescent="0.3">
      <c r="A193" s="69" t="s">
        <v>7651</v>
      </c>
      <c r="B193" s="68">
        <v>1</v>
      </c>
    </row>
    <row r="194" spans="1:2" x14ac:dyDescent="0.3">
      <c r="A194" s="69" t="s">
        <v>8312</v>
      </c>
      <c r="B194" s="68">
        <v>1</v>
      </c>
    </row>
    <row r="195" spans="1:2" x14ac:dyDescent="0.3">
      <c r="A195" s="69" t="s">
        <v>8313</v>
      </c>
      <c r="B195" s="68">
        <v>1</v>
      </c>
    </row>
    <row r="196" spans="1:2" x14ac:dyDescent="0.3">
      <c r="A196" s="67" t="s">
        <v>101</v>
      </c>
      <c r="B196" s="68">
        <v>182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6684E2-6129-4C0C-B724-76A3C9D53D11}">
  <sheetPr codeName="Sheet9"/>
  <dimension ref="A1:F378"/>
  <sheetViews>
    <sheetView workbookViewId="0">
      <selection activeCell="B12" sqref="B12"/>
    </sheetView>
  </sheetViews>
  <sheetFormatPr defaultColWidth="8.58203125" defaultRowHeight="10.5" x14ac:dyDescent="0.25"/>
  <cols>
    <col min="1" max="1" width="7.58203125" style="132" bestFit="1" customWidth="1"/>
    <col min="2" max="2" width="37.08203125" style="132" bestFit="1" customWidth="1"/>
    <col min="3" max="3" width="6.4140625" style="132" bestFit="1" customWidth="1"/>
    <col min="4" max="4" width="8.58203125" style="132" bestFit="1" customWidth="1"/>
    <col min="5" max="5" width="10.58203125" style="132" bestFit="1" customWidth="1"/>
    <col min="6" max="6" width="11.08203125" style="132" bestFit="1" customWidth="1"/>
    <col min="7" max="16384" width="8.58203125" style="132"/>
  </cols>
  <sheetData>
    <row r="1" spans="1:6" ht="11.5" x14ac:dyDescent="0.25">
      <c r="A1" s="133" t="s">
        <v>30</v>
      </c>
      <c r="B1" s="133" t="s">
        <v>5943</v>
      </c>
      <c r="C1" s="133" t="s">
        <v>162</v>
      </c>
      <c r="D1" s="134" t="s">
        <v>7147</v>
      </c>
      <c r="E1" s="133" t="s">
        <v>5945</v>
      </c>
      <c r="F1" s="133" t="s">
        <v>5946</v>
      </c>
    </row>
    <row r="2" spans="1:6" ht="11.5" x14ac:dyDescent="0.25">
      <c r="A2" s="88" t="s">
        <v>6141</v>
      </c>
      <c r="B2" s="101" t="s">
        <v>6142</v>
      </c>
      <c r="C2" s="92" t="s">
        <v>5950</v>
      </c>
      <c r="D2" s="93" t="s">
        <v>7148</v>
      </c>
      <c r="E2" s="90" t="s">
        <v>5951</v>
      </c>
      <c r="F2" s="90" t="s">
        <v>5951</v>
      </c>
    </row>
    <row r="3" spans="1:6" ht="11.5" x14ac:dyDescent="0.25">
      <c r="A3" s="88" t="s">
        <v>6140</v>
      </c>
      <c r="B3" s="101" t="s">
        <v>6848</v>
      </c>
      <c r="C3" s="92" t="s">
        <v>5950</v>
      </c>
      <c r="D3" s="93" t="s">
        <v>7148</v>
      </c>
      <c r="E3" s="90" t="s">
        <v>5951</v>
      </c>
      <c r="F3" s="90" t="s">
        <v>5951</v>
      </c>
    </row>
    <row r="4" spans="1:6" ht="11.5" x14ac:dyDescent="0.25">
      <c r="A4" s="88" t="s">
        <v>6138</v>
      </c>
      <c r="B4" s="101" t="s">
        <v>6139</v>
      </c>
      <c r="C4" s="92" t="s">
        <v>5950</v>
      </c>
      <c r="D4" s="93" t="s">
        <v>7148</v>
      </c>
      <c r="E4" s="90" t="s">
        <v>5951</v>
      </c>
      <c r="F4" s="90" t="s">
        <v>5951</v>
      </c>
    </row>
    <row r="5" spans="1:6" ht="11.5" x14ac:dyDescent="0.25">
      <c r="A5" s="89" t="s">
        <v>6137</v>
      </c>
      <c r="B5" s="89" t="s">
        <v>6847</v>
      </c>
      <c r="C5" s="92" t="s">
        <v>5950</v>
      </c>
      <c r="D5" s="93" t="s">
        <v>7148</v>
      </c>
      <c r="E5" s="90" t="s">
        <v>5951</v>
      </c>
      <c r="F5" s="90" t="s">
        <v>5951</v>
      </c>
    </row>
    <row r="6" spans="1:6" ht="11.5" x14ac:dyDescent="0.25">
      <c r="A6" s="88" t="s">
        <v>6846</v>
      </c>
      <c r="B6" s="101" t="s">
        <v>6136</v>
      </c>
      <c r="C6" s="92" t="s">
        <v>5950</v>
      </c>
      <c r="D6" s="93" t="s">
        <v>7148</v>
      </c>
      <c r="E6" s="90" t="s">
        <v>5951</v>
      </c>
      <c r="F6" s="90" t="s">
        <v>5951</v>
      </c>
    </row>
    <row r="7" spans="1:6" ht="11.5" x14ac:dyDescent="0.25">
      <c r="A7" s="88" t="s">
        <v>6845</v>
      </c>
      <c r="B7" s="101" t="s">
        <v>6135</v>
      </c>
      <c r="C7" s="92" t="s">
        <v>5950</v>
      </c>
      <c r="D7" s="93" t="s">
        <v>7148</v>
      </c>
      <c r="E7" s="90" t="s">
        <v>5951</v>
      </c>
      <c r="F7" s="90" t="s">
        <v>5951</v>
      </c>
    </row>
    <row r="8" spans="1:6" ht="11.5" x14ac:dyDescent="0.25">
      <c r="A8" s="88" t="s">
        <v>6134</v>
      </c>
      <c r="B8" s="101" t="s">
        <v>6844</v>
      </c>
      <c r="C8" s="92" t="s">
        <v>5950</v>
      </c>
      <c r="D8" s="93" t="s">
        <v>7148</v>
      </c>
      <c r="E8" s="90" t="s">
        <v>5951</v>
      </c>
      <c r="F8" s="90" t="s">
        <v>5951</v>
      </c>
    </row>
    <row r="9" spans="1:6" ht="11.5" x14ac:dyDescent="0.25">
      <c r="A9" s="88" t="s">
        <v>6843</v>
      </c>
      <c r="B9" s="101" t="s">
        <v>6133</v>
      </c>
      <c r="C9" s="92" t="s">
        <v>5950</v>
      </c>
      <c r="D9" s="93" t="s">
        <v>7148</v>
      </c>
      <c r="E9" s="90" t="s">
        <v>5951</v>
      </c>
      <c r="F9" s="90" t="s">
        <v>5951</v>
      </c>
    </row>
    <row r="10" spans="1:6" ht="11.5" x14ac:dyDescent="0.25">
      <c r="A10" s="88" t="s">
        <v>6842</v>
      </c>
      <c r="B10" s="101" t="s">
        <v>6132</v>
      </c>
      <c r="C10" s="92" t="s">
        <v>5950</v>
      </c>
      <c r="D10" s="93" t="s">
        <v>7148</v>
      </c>
      <c r="E10" s="90" t="s">
        <v>5951</v>
      </c>
      <c r="F10" s="90" t="s">
        <v>5951</v>
      </c>
    </row>
    <row r="11" spans="1:6" ht="11.5" x14ac:dyDescent="0.25">
      <c r="A11" s="94" t="s">
        <v>6130</v>
      </c>
      <c r="B11" s="102" t="s">
        <v>6131</v>
      </c>
      <c r="C11" s="92" t="s">
        <v>5950</v>
      </c>
      <c r="D11" s="93" t="s">
        <v>7148</v>
      </c>
      <c r="E11" s="90" t="s">
        <v>5951</v>
      </c>
      <c r="F11" s="90" t="s">
        <v>5951</v>
      </c>
    </row>
    <row r="12" spans="1:6" ht="11.5" x14ac:dyDescent="0.25">
      <c r="A12" s="94" t="s">
        <v>6840</v>
      </c>
      <c r="B12" s="102" t="s">
        <v>6841</v>
      </c>
      <c r="C12" s="92" t="s">
        <v>5950</v>
      </c>
      <c r="D12" s="93" t="s">
        <v>7148</v>
      </c>
      <c r="E12" s="90" t="s">
        <v>5951</v>
      </c>
      <c r="F12" s="90" t="s">
        <v>5951</v>
      </c>
    </row>
    <row r="13" spans="1:6" ht="11.5" x14ac:dyDescent="0.25">
      <c r="A13" s="89" t="s">
        <v>6838</v>
      </c>
      <c r="B13" s="89" t="s">
        <v>6839</v>
      </c>
      <c r="C13" s="92" t="s">
        <v>5950</v>
      </c>
      <c r="D13" s="93" t="s">
        <v>7148</v>
      </c>
      <c r="E13" s="90" t="s">
        <v>5951</v>
      </c>
      <c r="F13" s="90" t="s">
        <v>5951</v>
      </c>
    </row>
    <row r="14" spans="1:6" ht="11.5" x14ac:dyDescent="0.25">
      <c r="A14" s="89" t="s">
        <v>6837</v>
      </c>
      <c r="B14" s="89" t="s">
        <v>6129</v>
      </c>
      <c r="C14" s="92" t="s">
        <v>5950</v>
      </c>
      <c r="D14" s="93" t="s">
        <v>7148</v>
      </c>
      <c r="E14" s="90" t="s">
        <v>5951</v>
      </c>
      <c r="F14" s="90" t="s">
        <v>5951</v>
      </c>
    </row>
    <row r="15" spans="1:6" ht="11.5" x14ac:dyDescent="0.25">
      <c r="A15" s="94" t="s">
        <v>6836</v>
      </c>
      <c r="B15" s="102" t="s">
        <v>6128</v>
      </c>
      <c r="C15" s="92" t="s">
        <v>5950</v>
      </c>
      <c r="D15" s="93" t="s">
        <v>7148</v>
      </c>
      <c r="E15" s="90" t="s">
        <v>5951</v>
      </c>
      <c r="F15" s="90" t="s">
        <v>5951</v>
      </c>
    </row>
    <row r="16" spans="1:6" ht="11.5" x14ac:dyDescent="0.25">
      <c r="A16" s="88" t="s">
        <v>6880</v>
      </c>
      <c r="B16" s="101" t="s">
        <v>6881</v>
      </c>
      <c r="C16" s="92" t="s">
        <v>5950</v>
      </c>
      <c r="D16" s="93" t="s">
        <v>7148</v>
      </c>
      <c r="E16" s="89" t="s">
        <v>6147</v>
      </c>
      <c r="F16" s="89" t="s">
        <v>6147</v>
      </c>
    </row>
    <row r="17" spans="1:6" ht="11.5" x14ac:dyDescent="0.25">
      <c r="A17" s="89" t="s">
        <v>6835</v>
      </c>
      <c r="B17" s="89" t="s">
        <v>6127</v>
      </c>
      <c r="C17" s="92" t="s">
        <v>5950</v>
      </c>
      <c r="D17" s="93" t="s">
        <v>7148</v>
      </c>
      <c r="E17" s="90" t="s">
        <v>5951</v>
      </c>
      <c r="F17" s="90" t="s">
        <v>5951</v>
      </c>
    </row>
    <row r="18" spans="1:6" ht="11.5" x14ac:dyDescent="0.25">
      <c r="A18" s="89" t="s">
        <v>6834</v>
      </c>
      <c r="B18" s="89" t="s">
        <v>6126</v>
      </c>
      <c r="C18" s="92" t="s">
        <v>5950</v>
      </c>
      <c r="D18" s="93" t="s">
        <v>7148</v>
      </c>
      <c r="E18" s="90" t="s">
        <v>5951</v>
      </c>
      <c r="F18" s="90" t="s">
        <v>5951</v>
      </c>
    </row>
    <row r="19" spans="1:6" ht="11.5" x14ac:dyDescent="0.25">
      <c r="A19" s="89" t="s">
        <v>6865</v>
      </c>
      <c r="B19" s="89" t="s">
        <v>6125</v>
      </c>
      <c r="C19" s="92" t="s">
        <v>5950</v>
      </c>
      <c r="D19" s="93" t="s">
        <v>7148</v>
      </c>
      <c r="E19" s="92"/>
      <c r="F19" s="96" t="s">
        <v>5947</v>
      </c>
    </row>
    <row r="20" spans="1:6" ht="11.5" x14ac:dyDescent="0.25">
      <c r="A20" s="89" t="s">
        <v>6864</v>
      </c>
      <c r="B20" s="89" t="s">
        <v>6124</v>
      </c>
      <c r="C20" s="92" t="s">
        <v>5950</v>
      </c>
      <c r="D20" s="93" t="s">
        <v>7148</v>
      </c>
      <c r="E20" s="92"/>
      <c r="F20" s="96" t="s">
        <v>5947</v>
      </c>
    </row>
    <row r="21" spans="1:6" ht="11.5" x14ac:dyDescent="0.25">
      <c r="A21" s="88" t="s">
        <v>6833</v>
      </c>
      <c r="B21" s="101" t="s">
        <v>6123</v>
      </c>
      <c r="C21" s="92" t="s">
        <v>5950</v>
      </c>
      <c r="D21" s="93" t="s">
        <v>7148</v>
      </c>
      <c r="E21" s="90" t="s">
        <v>5951</v>
      </c>
      <c r="F21" s="90" t="s">
        <v>5951</v>
      </c>
    </row>
    <row r="22" spans="1:6" ht="11.5" x14ac:dyDescent="0.25">
      <c r="A22" s="91" t="s">
        <v>6832</v>
      </c>
      <c r="B22" s="91" t="s">
        <v>6122</v>
      </c>
      <c r="C22" s="92" t="s">
        <v>5950</v>
      </c>
      <c r="D22" s="93" t="s">
        <v>7148</v>
      </c>
      <c r="E22" s="90" t="s">
        <v>5951</v>
      </c>
      <c r="F22" s="90" t="s">
        <v>5951</v>
      </c>
    </row>
    <row r="23" spans="1:6" ht="11.5" x14ac:dyDescent="0.25">
      <c r="A23" s="88" t="s">
        <v>6830</v>
      </c>
      <c r="B23" s="101" t="s">
        <v>6831</v>
      </c>
      <c r="C23" s="92" t="s">
        <v>5950</v>
      </c>
      <c r="D23" s="93" t="s">
        <v>7148</v>
      </c>
      <c r="E23" s="90" t="s">
        <v>5951</v>
      </c>
      <c r="F23" s="90" t="s">
        <v>5951</v>
      </c>
    </row>
    <row r="24" spans="1:6" ht="11.5" x14ac:dyDescent="0.25">
      <c r="A24" s="88" t="s">
        <v>6829</v>
      </c>
      <c r="B24" s="101" t="s">
        <v>6121</v>
      </c>
      <c r="C24" s="92" t="s">
        <v>5950</v>
      </c>
      <c r="D24" s="93" t="s">
        <v>7148</v>
      </c>
      <c r="E24" s="90" t="s">
        <v>5951</v>
      </c>
      <c r="F24" s="90" t="s">
        <v>5951</v>
      </c>
    </row>
    <row r="25" spans="1:6" ht="11.5" x14ac:dyDescent="0.25">
      <c r="A25" s="89" t="s">
        <v>6119</v>
      </c>
      <c r="B25" s="89" t="s">
        <v>6120</v>
      </c>
      <c r="C25" s="92" t="s">
        <v>5950</v>
      </c>
      <c r="D25" s="93" t="s">
        <v>7148</v>
      </c>
      <c r="E25" s="90" t="s">
        <v>5951</v>
      </c>
      <c r="F25" s="90" t="s">
        <v>5951</v>
      </c>
    </row>
    <row r="26" spans="1:6" ht="11.5" x14ac:dyDescent="0.25">
      <c r="A26" s="89" t="s">
        <v>6118</v>
      </c>
      <c r="B26" s="89" t="s">
        <v>6828</v>
      </c>
      <c r="C26" s="92" t="s">
        <v>5950</v>
      </c>
      <c r="D26" s="93" t="s">
        <v>7148</v>
      </c>
      <c r="E26" s="90" t="s">
        <v>5951</v>
      </c>
      <c r="F26" s="90" t="s">
        <v>5951</v>
      </c>
    </row>
    <row r="27" spans="1:6" ht="11.5" x14ac:dyDescent="0.25">
      <c r="A27" s="89" t="s">
        <v>6826</v>
      </c>
      <c r="B27" s="89" t="s">
        <v>6827</v>
      </c>
      <c r="C27" s="92" t="s">
        <v>5950</v>
      </c>
      <c r="D27" s="93" t="s">
        <v>7148</v>
      </c>
      <c r="E27" s="90" t="s">
        <v>5951</v>
      </c>
      <c r="F27" s="90" t="s">
        <v>5951</v>
      </c>
    </row>
    <row r="28" spans="1:6" ht="11.5" x14ac:dyDescent="0.25">
      <c r="A28" s="89" t="s">
        <v>6116</v>
      </c>
      <c r="B28" s="89" t="s">
        <v>6117</v>
      </c>
      <c r="C28" s="92" t="s">
        <v>5950</v>
      </c>
      <c r="D28" s="93" t="s">
        <v>7148</v>
      </c>
      <c r="E28" s="90" t="s">
        <v>5951</v>
      </c>
      <c r="F28" s="90" t="s">
        <v>5951</v>
      </c>
    </row>
    <row r="29" spans="1:6" ht="11.5" x14ac:dyDescent="0.25">
      <c r="A29" s="89" t="s">
        <v>6862</v>
      </c>
      <c r="B29" s="89" t="s">
        <v>6863</v>
      </c>
      <c r="C29" s="92" t="s">
        <v>5950</v>
      </c>
      <c r="D29" s="93" t="s">
        <v>7148</v>
      </c>
      <c r="E29" s="90"/>
      <c r="F29" s="96" t="s">
        <v>5947</v>
      </c>
    </row>
    <row r="30" spans="1:6" ht="11.5" x14ac:dyDescent="0.25">
      <c r="A30" s="88" t="s">
        <v>6824</v>
      </c>
      <c r="B30" s="101" t="s">
        <v>6825</v>
      </c>
      <c r="C30" s="92" t="s">
        <v>5950</v>
      </c>
      <c r="D30" s="93" t="s">
        <v>7148</v>
      </c>
      <c r="E30" s="90" t="s">
        <v>5951</v>
      </c>
      <c r="F30" s="90" t="s">
        <v>5951</v>
      </c>
    </row>
    <row r="31" spans="1:6" ht="11.5" x14ac:dyDescent="0.25">
      <c r="A31" s="89" t="s">
        <v>6823</v>
      </c>
      <c r="B31" s="89" t="s">
        <v>6115</v>
      </c>
      <c r="C31" s="92" t="s">
        <v>5950</v>
      </c>
      <c r="D31" s="93" t="s">
        <v>7148</v>
      </c>
      <c r="E31" s="90" t="s">
        <v>5951</v>
      </c>
      <c r="F31" s="90" t="s">
        <v>5951</v>
      </c>
    </row>
    <row r="32" spans="1:6" ht="11.5" x14ac:dyDescent="0.25">
      <c r="A32" s="89" t="s">
        <v>6822</v>
      </c>
      <c r="B32" s="89" t="s">
        <v>6114</v>
      </c>
      <c r="C32" s="92" t="s">
        <v>5950</v>
      </c>
      <c r="D32" s="93" t="s">
        <v>7148</v>
      </c>
      <c r="E32" s="90" t="s">
        <v>5951</v>
      </c>
      <c r="F32" s="90" t="s">
        <v>5951</v>
      </c>
    </row>
    <row r="33" spans="1:6" ht="11.5" x14ac:dyDescent="0.25">
      <c r="A33" s="89" t="s">
        <v>6821</v>
      </c>
      <c r="B33" s="89" t="s">
        <v>6113</v>
      </c>
      <c r="C33" s="92" t="s">
        <v>5950</v>
      </c>
      <c r="D33" s="93" t="s">
        <v>7148</v>
      </c>
      <c r="E33" s="90" t="s">
        <v>5951</v>
      </c>
      <c r="F33" s="90" t="s">
        <v>5951</v>
      </c>
    </row>
    <row r="34" spans="1:6" ht="11.5" x14ac:dyDescent="0.25">
      <c r="A34" s="88" t="s">
        <v>6820</v>
      </c>
      <c r="B34" s="101" t="s">
        <v>6112</v>
      </c>
      <c r="C34" s="92" t="s">
        <v>5950</v>
      </c>
      <c r="D34" s="93" t="s">
        <v>7148</v>
      </c>
      <c r="E34" s="90" t="s">
        <v>5951</v>
      </c>
      <c r="F34" s="90" t="s">
        <v>5951</v>
      </c>
    </row>
    <row r="35" spans="1:6" ht="11.5" x14ac:dyDescent="0.25">
      <c r="A35" s="88" t="s">
        <v>6819</v>
      </c>
      <c r="B35" s="101" t="s">
        <v>6111</v>
      </c>
      <c r="C35" s="92" t="s">
        <v>5950</v>
      </c>
      <c r="D35" s="93" t="s">
        <v>7148</v>
      </c>
      <c r="E35" s="90" t="s">
        <v>5951</v>
      </c>
      <c r="F35" s="90" t="s">
        <v>5951</v>
      </c>
    </row>
    <row r="36" spans="1:6" ht="11.5" x14ac:dyDescent="0.25">
      <c r="A36" s="89" t="s">
        <v>6818</v>
      </c>
      <c r="B36" s="89" t="s">
        <v>6110</v>
      </c>
      <c r="C36" s="92" t="s">
        <v>5950</v>
      </c>
      <c r="D36" s="93" t="s">
        <v>7148</v>
      </c>
      <c r="E36" s="90" t="s">
        <v>5951</v>
      </c>
      <c r="F36" s="90" t="s">
        <v>5951</v>
      </c>
    </row>
    <row r="37" spans="1:6" ht="11.5" x14ac:dyDescent="0.25">
      <c r="A37" s="89" t="s">
        <v>6817</v>
      </c>
      <c r="B37" s="89" t="s">
        <v>6109</v>
      </c>
      <c r="C37" s="92" t="s">
        <v>5950</v>
      </c>
      <c r="D37" s="93" t="s">
        <v>7148</v>
      </c>
      <c r="E37" s="90" t="s">
        <v>5951</v>
      </c>
      <c r="F37" s="90" t="s">
        <v>5951</v>
      </c>
    </row>
    <row r="38" spans="1:6" ht="11.5" x14ac:dyDescent="0.25">
      <c r="A38" s="95" t="s">
        <v>6107</v>
      </c>
      <c r="B38" s="95" t="s">
        <v>6108</v>
      </c>
      <c r="C38" s="92" t="s">
        <v>5950</v>
      </c>
      <c r="D38" s="93" t="s">
        <v>7148</v>
      </c>
      <c r="E38" s="90" t="s">
        <v>5951</v>
      </c>
      <c r="F38" s="90" t="s">
        <v>5951</v>
      </c>
    </row>
    <row r="39" spans="1:6" ht="11.5" x14ac:dyDescent="0.25">
      <c r="A39" s="89" t="s">
        <v>6816</v>
      </c>
      <c r="B39" s="89" t="s">
        <v>6106</v>
      </c>
      <c r="C39" s="92" t="s">
        <v>5950</v>
      </c>
      <c r="D39" s="93" t="s">
        <v>7148</v>
      </c>
      <c r="E39" s="90" t="s">
        <v>5951</v>
      </c>
      <c r="F39" s="90" t="s">
        <v>5951</v>
      </c>
    </row>
    <row r="40" spans="1:6" ht="11.5" x14ac:dyDescent="0.25">
      <c r="A40" s="95" t="s">
        <v>6104</v>
      </c>
      <c r="B40" s="95" t="s">
        <v>6105</v>
      </c>
      <c r="C40" s="92" t="s">
        <v>5950</v>
      </c>
      <c r="D40" s="93" t="s">
        <v>7148</v>
      </c>
      <c r="E40" s="90" t="s">
        <v>5951</v>
      </c>
      <c r="F40" s="90" t="s">
        <v>5951</v>
      </c>
    </row>
    <row r="41" spans="1:6" ht="11.5" x14ac:dyDescent="0.25">
      <c r="A41" s="88" t="s">
        <v>6102</v>
      </c>
      <c r="B41" s="101" t="s">
        <v>6103</v>
      </c>
      <c r="C41" s="92" t="s">
        <v>5950</v>
      </c>
      <c r="D41" s="93" t="s">
        <v>7148</v>
      </c>
      <c r="E41" s="90" t="s">
        <v>5951</v>
      </c>
      <c r="F41" s="90" t="s">
        <v>5951</v>
      </c>
    </row>
    <row r="42" spans="1:6" ht="11.5" x14ac:dyDescent="0.25">
      <c r="A42" s="89" t="s">
        <v>6101</v>
      </c>
      <c r="B42" s="89" t="s">
        <v>6815</v>
      </c>
      <c r="C42" s="92" t="s">
        <v>5950</v>
      </c>
      <c r="D42" s="93" t="s">
        <v>7148</v>
      </c>
      <c r="E42" s="90" t="s">
        <v>5951</v>
      </c>
      <c r="F42" s="90" t="s">
        <v>5951</v>
      </c>
    </row>
    <row r="43" spans="1:6" ht="11.5" x14ac:dyDescent="0.25">
      <c r="A43" s="91" t="s">
        <v>6813</v>
      </c>
      <c r="B43" s="91" t="s">
        <v>6814</v>
      </c>
      <c r="C43" s="92" t="s">
        <v>5950</v>
      </c>
      <c r="D43" s="93" t="s">
        <v>7148</v>
      </c>
      <c r="E43" s="90" t="s">
        <v>5951</v>
      </c>
      <c r="F43" s="90" t="s">
        <v>5951</v>
      </c>
    </row>
    <row r="44" spans="1:6" ht="11.5" x14ac:dyDescent="0.25">
      <c r="A44" s="89" t="s">
        <v>6861</v>
      </c>
      <c r="B44" s="89" t="s">
        <v>6100</v>
      </c>
      <c r="C44" s="92" t="s">
        <v>5950</v>
      </c>
      <c r="D44" s="93" t="s">
        <v>7148</v>
      </c>
      <c r="E44" s="90"/>
      <c r="F44" s="96" t="s">
        <v>5947</v>
      </c>
    </row>
    <row r="45" spans="1:6" ht="11.5" x14ac:dyDescent="0.25">
      <c r="A45" s="88" t="s">
        <v>6812</v>
      </c>
      <c r="B45" s="101" t="s">
        <v>6099</v>
      </c>
      <c r="C45" s="92" t="s">
        <v>5950</v>
      </c>
      <c r="D45" s="93" t="s">
        <v>7148</v>
      </c>
      <c r="E45" s="90" t="s">
        <v>5951</v>
      </c>
      <c r="F45" s="90" t="s">
        <v>5951</v>
      </c>
    </row>
    <row r="46" spans="1:6" ht="11.5" x14ac:dyDescent="0.25">
      <c r="A46" s="88" t="s">
        <v>6811</v>
      </c>
      <c r="B46" s="101" t="s">
        <v>6098</v>
      </c>
      <c r="C46" s="92" t="s">
        <v>5950</v>
      </c>
      <c r="D46" s="93" t="s">
        <v>7148</v>
      </c>
      <c r="E46" s="90" t="s">
        <v>5951</v>
      </c>
      <c r="F46" s="90" t="s">
        <v>5951</v>
      </c>
    </row>
    <row r="47" spans="1:6" ht="11.5" x14ac:dyDescent="0.25">
      <c r="A47" s="88" t="s">
        <v>6096</v>
      </c>
      <c r="B47" s="101" t="s">
        <v>6097</v>
      </c>
      <c r="C47" s="92" t="s">
        <v>5950</v>
      </c>
      <c r="D47" s="93" t="s">
        <v>7148</v>
      </c>
      <c r="E47" s="90" t="s">
        <v>5951</v>
      </c>
      <c r="F47" s="90" t="s">
        <v>5951</v>
      </c>
    </row>
    <row r="48" spans="1:6" ht="11.5" x14ac:dyDescent="0.25">
      <c r="A48" s="89" t="s">
        <v>6810</v>
      </c>
      <c r="B48" s="89" t="s">
        <v>6095</v>
      </c>
      <c r="C48" s="92" t="s">
        <v>5950</v>
      </c>
      <c r="D48" s="93" t="s">
        <v>7148</v>
      </c>
      <c r="E48" s="90" t="s">
        <v>5951</v>
      </c>
      <c r="F48" s="90" t="s">
        <v>5951</v>
      </c>
    </row>
    <row r="49" spans="1:6" ht="11.5" x14ac:dyDescent="0.25">
      <c r="A49" s="95" t="s">
        <v>6094</v>
      </c>
      <c r="B49" s="95" t="s">
        <v>6809</v>
      </c>
      <c r="C49" s="92" t="s">
        <v>5950</v>
      </c>
      <c r="D49" s="93" t="s">
        <v>7148</v>
      </c>
      <c r="E49" s="90" t="s">
        <v>5951</v>
      </c>
      <c r="F49" s="90" t="s">
        <v>5951</v>
      </c>
    </row>
    <row r="50" spans="1:6" ht="11.5" x14ac:dyDescent="0.25">
      <c r="A50" s="88" t="s">
        <v>6807</v>
      </c>
      <c r="B50" s="101" t="s">
        <v>6808</v>
      </c>
      <c r="C50" s="92" t="s">
        <v>5950</v>
      </c>
      <c r="D50" s="93" t="s">
        <v>7148</v>
      </c>
      <c r="E50" s="90" t="s">
        <v>5951</v>
      </c>
      <c r="F50" s="90" t="s">
        <v>5951</v>
      </c>
    </row>
    <row r="51" spans="1:6" ht="11.5" x14ac:dyDescent="0.25">
      <c r="A51" s="88" t="s">
        <v>6805</v>
      </c>
      <c r="B51" s="101" t="s">
        <v>6806</v>
      </c>
      <c r="C51" s="92" t="s">
        <v>5950</v>
      </c>
      <c r="D51" s="93" t="s">
        <v>7148</v>
      </c>
      <c r="E51" s="90" t="s">
        <v>5951</v>
      </c>
      <c r="F51" s="90" t="s">
        <v>5951</v>
      </c>
    </row>
    <row r="52" spans="1:6" ht="11.5" x14ac:dyDescent="0.25">
      <c r="A52" s="88" t="s">
        <v>6803</v>
      </c>
      <c r="B52" s="101" t="s">
        <v>6804</v>
      </c>
      <c r="C52" s="92" t="s">
        <v>5950</v>
      </c>
      <c r="D52" s="93" t="s">
        <v>7148</v>
      </c>
      <c r="E52" s="90" t="s">
        <v>5951</v>
      </c>
      <c r="F52" s="90" t="s">
        <v>5951</v>
      </c>
    </row>
    <row r="53" spans="1:6" ht="11.5" x14ac:dyDescent="0.25">
      <c r="A53" s="89" t="s">
        <v>6092</v>
      </c>
      <c r="B53" s="89" t="s">
        <v>6093</v>
      </c>
      <c r="C53" s="92" t="s">
        <v>5950</v>
      </c>
      <c r="D53" s="93" t="s">
        <v>7148</v>
      </c>
      <c r="E53" s="90" t="s">
        <v>5951</v>
      </c>
      <c r="F53" s="90" t="s">
        <v>5951</v>
      </c>
    </row>
    <row r="54" spans="1:6" ht="11.5" x14ac:dyDescent="0.25">
      <c r="A54" s="88" t="s">
        <v>6801</v>
      </c>
      <c r="B54" s="101" t="s">
        <v>6802</v>
      </c>
      <c r="C54" s="92" t="s">
        <v>5950</v>
      </c>
      <c r="D54" s="93" t="s">
        <v>7148</v>
      </c>
      <c r="E54" s="90" t="s">
        <v>5951</v>
      </c>
      <c r="F54" s="90" t="s">
        <v>5951</v>
      </c>
    </row>
    <row r="55" spans="1:6" ht="11.5" x14ac:dyDescent="0.25">
      <c r="A55" s="88" t="s">
        <v>6800</v>
      </c>
      <c r="B55" s="101" t="s">
        <v>6091</v>
      </c>
      <c r="C55" s="92" t="s">
        <v>5950</v>
      </c>
      <c r="D55" s="93" t="s">
        <v>7148</v>
      </c>
      <c r="E55" s="90" t="s">
        <v>5951</v>
      </c>
      <c r="F55" s="90" t="s">
        <v>5951</v>
      </c>
    </row>
    <row r="56" spans="1:6" ht="11.5" x14ac:dyDescent="0.25">
      <c r="A56" s="94" t="s">
        <v>6799</v>
      </c>
      <c r="B56" s="102" t="s">
        <v>6090</v>
      </c>
      <c r="C56" s="92" t="s">
        <v>5950</v>
      </c>
      <c r="D56" s="93" t="s">
        <v>7148</v>
      </c>
      <c r="E56" s="90" t="s">
        <v>5951</v>
      </c>
      <c r="F56" s="90" t="s">
        <v>5951</v>
      </c>
    </row>
    <row r="57" spans="1:6" ht="11.5" x14ac:dyDescent="0.25">
      <c r="A57" s="89" t="s">
        <v>6797</v>
      </c>
      <c r="B57" s="89" t="s">
        <v>6798</v>
      </c>
      <c r="C57" s="92" t="s">
        <v>5950</v>
      </c>
      <c r="D57" s="93" t="s">
        <v>7148</v>
      </c>
      <c r="E57" s="90" t="s">
        <v>5951</v>
      </c>
      <c r="F57" s="90" t="s">
        <v>5951</v>
      </c>
    </row>
    <row r="58" spans="1:6" ht="11.5" x14ac:dyDescent="0.25">
      <c r="A58" s="91" t="s">
        <v>6796</v>
      </c>
      <c r="B58" s="91" t="s">
        <v>6089</v>
      </c>
      <c r="C58" s="92" t="s">
        <v>5950</v>
      </c>
      <c r="D58" s="93" t="s">
        <v>7148</v>
      </c>
      <c r="E58" s="90" t="s">
        <v>5951</v>
      </c>
      <c r="F58" s="90" t="s">
        <v>5951</v>
      </c>
    </row>
    <row r="59" spans="1:6" ht="11.5" x14ac:dyDescent="0.25">
      <c r="A59" s="88" t="s">
        <v>6795</v>
      </c>
      <c r="B59" s="101" t="s">
        <v>6088</v>
      </c>
      <c r="C59" s="92" t="s">
        <v>5950</v>
      </c>
      <c r="D59" s="93" t="s">
        <v>7148</v>
      </c>
      <c r="E59" s="90" t="s">
        <v>5951</v>
      </c>
      <c r="F59" s="90" t="s">
        <v>5951</v>
      </c>
    </row>
    <row r="60" spans="1:6" ht="11.5" x14ac:dyDescent="0.25">
      <c r="A60" s="89" t="s">
        <v>6794</v>
      </c>
      <c r="B60" s="89" t="s">
        <v>6087</v>
      </c>
      <c r="C60" s="92" t="s">
        <v>5950</v>
      </c>
      <c r="D60" s="93" t="s">
        <v>7148</v>
      </c>
      <c r="E60" s="90" t="s">
        <v>5951</v>
      </c>
      <c r="F60" s="90" t="s">
        <v>5951</v>
      </c>
    </row>
    <row r="61" spans="1:6" ht="11.5" x14ac:dyDescent="0.25">
      <c r="A61" s="95" t="s">
        <v>6086</v>
      </c>
      <c r="B61" s="95" t="s">
        <v>6793</v>
      </c>
      <c r="C61" s="92" t="s">
        <v>5950</v>
      </c>
      <c r="D61" s="93" t="s">
        <v>7148</v>
      </c>
      <c r="E61" s="90" t="s">
        <v>5951</v>
      </c>
      <c r="F61" s="90" t="s">
        <v>5951</v>
      </c>
    </row>
    <row r="62" spans="1:6" ht="11.5" x14ac:dyDescent="0.25">
      <c r="A62" s="95" t="s">
        <v>6085</v>
      </c>
      <c r="B62" s="95" t="s">
        <v>6792</v>
      </c>
      <c r="C62" s="92" t="s">
        <v>5950</v>
      </c>
      <c r="D62" s="93" t="s">
        <v>7148</v>
      </c>
      <c r="E62" s="90" t="s">
        <v>5951</v>
      </c>
      <c r="F62" s="90" t="s">
        <v>5951</v>
      </c>
    </row>
    <row r="63" spans="1:6" ht="11.5" x14ac:dyDescent="0.25">
      <c r="A63" s="89" t="s">
        <v>6790</v>
      </c>
      <c r="B63" s="89" t="s">
        <v>6791</v>
      </c>
      <c r="C63" s="92" t="s">
        <v>5950</v>
      </c>
      <c r="D63" s="93" t="s">
        <v>7148</v>
      </c>
      <c r="E63" s="90" t="s">
        <v>5951</v>
      </c>
      <c r="F63" s="90" t="s">
        <v>5951</v>
      </c>
    </row>
    <row r="64" spans="1:6" ht="11.5" x14ac:dyDescent="0.25">
      <c r="A64" s="89" t="s">
        <v>6789</v>
      </c>
      <c r="B64" s="89" t="s">
        <v>6084</v>
      </c>
      <c r="C64" s="92" t="s">
        <v>5950</v>
      </c>
      <c r="D64" s="93" t="s">
        <v>7148</v>
      </c>
      <c r="E64" s="90" t="s">
        <v>5951</v>
      </c>
      <c r="F64" s="90" t="s">
        <v>5951</v>
      </c>
    </row>
    <row r="65" spans="1:6" ht="11.5" x14ac:dyDescent="0.25">
      <c r="A65" s="89" t="s">
        <v>6787</v>
      </c>
      <c r="B65" s="89" t="s">
        <v>6788</v>
      </c>
      <c r="C65" s="92" t="s">
        <v>5950</v>
      </c>
      <c r="D65" s="93" t="s">
        <v>7148</v>
      </c>
      <c r="E65" s="90" t="s">
        <v>5951</v>
      </c>
      <c r="F65" s="90" t="s">
        <v>5951</v>
      </c>
    </row>
    <row r="66" spans="1:6" ht="11.5" x14ac:dyDescent="0.25">
      <c r="A66" s="88" t="s">
        <v>6082</v>
      </c>
      <c r="B66" s="101" t="s">
        <v>6083</v>
      </c>
      <c r="C66" s="92" t="s">
        <v>5950</v>
      </c>
      <c r="D66" s="93" t="s">
        <v>7148</v>
      </c>
      <c r="E66" s="90" t="s">
        <v>5951</v>
      </c>
      <c r="F66" s="90" t="s">
        <v>5951</v>
      </c>
    </row>
    <row r="67" spans="1:6" ht="11.5" x14ac:dyDescent="0.25">
      <c r="A67" s="89" t="s">
        <v>6785</v>
      </c>
      <c r="B67" s="101" t="s">
        <v>6786</v>
      </c>
      <c r="C67" s="92" t="s">
        <v>5950</v>
      </c>
      <c r="D67" s="93" t="s">
        <v>7148</v>
      </c>
      <c r="E67" s="90" t="s">
        <v>5951</v>
      </c>
      <c r="F67" s="90" t="s">
        <v>5951</v>
      </c>
    </row>
    <row r="68" spans="1:6" ht="11.5" x14ac:dyDescent="0.25">
      <c r="A68" s="89" t="s">
        <v>6080</v>
      </c>
      <c r="B68" s="89" t="s">
        <v>6081</v>
      </c>
      <c r="C68" s="92" t="s">
        <v>5950</v>
      </c>
      <c r="D68" s="93" t="s">
        <v>7148</v>
      </c>
      <c r="E68" s="90" t="s">
        <v>5951</v>
      </c>
      <c r="F68" s="90" t="s">
        <v>5951</v>
      </c>
    </row>
    <row r="69" spans="1:6" ht="11.5" x14ac:dyDescent="0.25">
      <c r="A69" s="95" t="s">
        <v>6079</v>
      </c>
      <c r="B69" s="95" t="s">
        <v>6784</v>
      </c>
      <c r="C69" s="92" t="s">
        <v>5950</v>
      </c>
      <c r="D69" s="93" t="s">
        <v>7148</v>
      </c>
      <c r="E69" s="90" t="s">
        <v>5951</v>
      </c>
      <c r="F69" s="90" t="s">
        <v>5951</v>
      </c>
    </row>
    <row r="70" spans="1:6" ht="11.5" x14ac:dyDescent="0.25">
      <c r="A70" s="88" t="s">
        <v>6783</v>
      </c>
      <c r="B70" s="101" t="s">
        <v>6078</v>
      </c>
      <c r="C70" s="92" t="s">
        <v>5950</v>
      </c>
      <c r="D70" s="93" t="s">
        <v>7148</v>
      </c>
      <c r="E70" s="90" t="s">
        <v>5951</v>
      </c>
      <c r="F70" s="90" t="s">
        <v>5951</v>
      </c>
    </row>
    <row r="71" spans="1:6" ht="11.5" x14ac:dyDescent="0.25">
      <c r="A71" s="88" t="s">
        <v>6782</v>
      </c>
      <c r="B71" s="101" t="s">
        <v>6077</v>
      </c>
      <c r="C71" s="92" t="s">
        <v>5950</v>
      </c>
      <c r="D71" s="93" t="s">
        <v>7148</v>
      </c>
      <c r="E71" s="90" t="s">
        <v>5951</v>
      </c>
      <c r="F71" s="90" t="s">
        <v>5951</v>
      </c>
    </row>
    <row r="72" spans="1:6" ht="11.5" x14ac:dyDescent="0.25">
      <c r="A72" s="88" t="s">
        <v>6075</v>
      </c>
      <c r="B72" s="101" t="s">
        <v>6076</v>
      </c>
      <c r="C72" s="92" t="s">
        <v>5950</v>
      </c>
      <c r="D72" s="93" t="s">
        <v>7148</v>
      </c>
      <c r="E72" s="90" t="s">
        <v>5951</v>
      </c>
      <c r="F72" s="90" t="s">
        <v>5951</v>
      </c>
    </row>
    <row r="73" spans="1:6" ht="11.5" x14ac:dyDescent="0.25">
      <c r="A73" s="88" t="s">
        <v>6781</v>
      </c>
      <c r="B73" s="101" t="s">
        <v>6074</v>
      </c>
      <c r="C73" s="92" t="s">
        <v>5950</v>
      </c>
      <c r="D73" s="93" t="s">
        <v>7148</v>
      </c>
      <c r="E73" s="90" t="s">
        <v>5951</v>
      </c>
      <c r="F73" s="90" t="s">
        <v>5951</v>
      </c>
    </row>
    <row r="74" spans="1:6" ht="11.5" x14ac:dyDescent="0.25">
      <c r="A74" s="88" t="s">
        <v>6072</v>
      </c>
      <c r="B74" s="101" t="s">
        <v>6073</v>
      </c>
      <c r="C74" s="92" t="s">
        <v>5950</v>
      </c>
      <c r="D74" s="93" t="s">
        <v>7148</v>
      </c>
      <c r="E74" s="90" t="s">
        <v>5951</v>
      </c>
      <c r="F74" s="90" t="s">
        <v>5951</v>
      </c>
    </row>
    <row r="75" spans="1:6" ht="11.5" x14ac:dyDescent="0.25">
      <c r="A75" s="89" t="s">
        <v>6070</v>
      </c>
      <c r="B75" s="89" t="s">
        <v>6071</v>
      </c>
      <c r="C75" s="92" t="s">
        <v>5950</v>
      </c>
      <c r="D75" s="93" t="s">
        <v>7148</v>
      </c>
      <c r="E75" s="90" t="s">
        <v>5951</v>
      </c>
      <c r="F75" s="90" t="s">
        <v>5951</v>
      </c>
    </row>
    <row r="76" spans="1:6" ht="11.5" x14ac:dyDescent="0.25">
      <c r="A76" s="89" t="s">
        <v>6779</v>
      </c>
      <c r="B76" s="101" t="s">
        <v>6780</v>
      </c>
      <c r="C76" s="92" t="s">
        <v>5950</v>
      </c>
      <c r="D76" s="93" t="s">
        <v>7148</v>
      </c>
      <c r="E76" s="90" t="s">
        <v>5951</v>
      </c>
      <c r="F76" s="90" t="s">
        <v>5951</v>
      </c>
    </row>
    <row r="77" spans="1:6" ht="11.5" x14ac:dyDescent="0.25">
      <c r="A77" s="89" t="s">
        <v>6778</v>
      </c>
      <c r="B77" s="89" t="s">
        <v>6069</v>
      </c>
      <c r="C77" s="92" t="s">
        <v>5950</v>
      </c>
      <c r="D77" s="93" t="s">
        <v>7148</v>
      </c>
      <c r="E77" s="90" t="s">
        <v>5951</v>
      </c>
      <c r="F77" s="90" t="s">
        <v>5951</v>
      </c>
    </row>
    <row r="78" spans="1:6" ht="11.5" x14ac:dyDescent="0.25">
      <c r="A78" s="89" t="s">
        <v>6777</v>
      </c>
      <c r="B78" s="89" t="s">
        <v>6068</v>
      </c>
      <c r="C78" s="92" t="s">
        <v>5950</v>
      </c>
      <c r="D78" s="93" t="s">
        <v>7148</v>
      </c>
      <c r="E78" s="90" t="s">
        <v>5951</v>
      </c>
      <c r="F78" s="90" t="s">
        <v>5951</v>
      </c>
    </row>
    <row r="79" spans="1:6" ht="11.5" x14ac:dyDescent="0.25">
      <c r="A79" s="89" t="s">
        <v>6775</v>
      </c>
      <c r="B79" s="89" t="s">
        <v>6776</v>
      </c>
      <c r="C79" s="92" t="s">
        <v>5950</v>
      </c>
      <c r="D79" s="93" t="s">
        <v>7148</v>
      </c>
      <c r="E79" s="90" t="s">
        <v>5951</v>
      </c>
      <c r="F79" s="90" t="s">
        <v>5951</v>
      </c>
    </row>
    <row r="80" spans="1:6" ht="11.5" x14ac:dyDescent="0.25">
      <c r="A80" s="88" t="s">
        <v>6773</v>
      </c>
      <c r="B80" s="101" t="s">
        <v>6774</v>
      </c>
      <c r="C80" s="92" t="s">
        <v>5950</v>
      </c>
      <c r="D80" s="93" t="s">
        <v>7148</v>
      </c>
      <c r="E80" s="90" t="s">
        <v>5951</v>
      </c>
      <c r="F80" s="90" t="s">
        <v>5951</v>
      </c>
    </row>
    <row r="81" spans="1:6" ht="11.5" x14ac:dyDescent="0.25">
      <c r="A81" s="88" t="s">
        <v>6772</v>
      </c>
      <c r="B81" s="101" t="s">
        <v>6067</v>
      </c>
      <c r="C81" s="92" t="s">
        <v>5950</v>
      </c>
      <c r="D81" s="93" t="s">
        <v>7148</v>
      </c>
      <c r="E81" s="90" t="s">
        <v>5951</v>
      </c>
      <c r="F81" s="90" t="s">
        <v>5951</v>
      </c>
    </row>
    <row r="82" spans="1:6" ht="11.5" x14ac:dyDescent="0.25">
      <c r="A82" s="88" t="s">
        <v>6065</v>
      </c>
      <c r="B82" s="101" t="s">
        <v>6066</v>
      </c>
      <c r="C82" s="92" t="s">
        <v>5950</v>
      </c>
      <c r="D82" s="93" t="s">
        <v>7148</v>
      </c>
      <c r="E82" s="90" t="s">
        <v>5951</v>
      </c>
      <c r="F82" s="90" t="s">
        <v>5951</v>
      </c>
    </row>
    <row r="83" spans="1:6" ht="11.5" x14ac:dyDescent="0.25">
      <c r="A83" s="88" t="s">
        <v>6882</v>
      </c>
      <c r="B83" s="101" t="s">
        <v>6883</v>
      </c>
      <c r="C83" s="92" t="s">
        <v>5950</v>
      </c>
      <c r="D83" s="93" t="s">
        <v>7148</v>
      </c>
      <c r="E83" s="89" t="s">
        <v>6147</v>
      </c>
      <c r="F83" s="89" t="s">
        <v>6147</v>
      </c>
    </row>
    <row r="84" spans="1:6" ht="11.5" x14ac:dyDescent="0.25">
      <c r="A84" s="89" t="s">
        <v>6064</v>
      </c>
      <c r="B84" s="89" t="s">
        <v>6771</v>
      </c>
      <c r="C84" s="92" t="s">
        <v>5950</v>
      </c>
      <c r="D84" s="93" t="s">
        <v>7148</v>
      </c>
      <c r="E84" s="90" t="s">
        <v>5951</v>
      </c>
      <c r="F84" s="90" t="s">
        <v>5951</v>
      </c>
    </row>
    <row r="85" spans="1:6" ht="11.5" x14ac:dyDescent="0.25">
      <c r="A85" s="89" t="s">
        <v>6063</v>
      </c>
      <c r="B85" s="89" t="s">
        <v>6770</v>
      </c>
      <c r="C85" s="92" t="s">
        <v>5950</v>
      </c>
      <c r="D85" s="93" t="s">
        <v>7148</v>
      </c>
      <c r="E85" s="90" t="s">
        <v>5951</v>
      </c>
      <c r="F85" s="90" t="s">
        <v>5951</v>
      </c>
    </row>
    <row r="86" spans="1:6" ht="11.5" x14ac:dyDescent="0.25">
      <c r="A86" s="89" t="s">
        <v>6061</v>
      </c>
      <c r="B86" s="91" t="s">
        <v>6062</v>
      </c>
      <c r="C86" s="92" t="s">
        <v>5950</v>
      </c>
      <c r="D86" s="93" t="s">
        <v>7148</v>
      </c>
      <c r="E86" s="90" t="s">
        <v>5951</v>
      </c>
      <c r="F86" s="90" t="s">
        <v>5951</v>
      </c>
    </row>
    <row r="87" spans="1:6" ht="11.5" x14ac:dyDescent="0.25">
      <c r="A87" s="89" t="s">
        <v>6768</v>
      </c>
      <c r="B87" s="101" t="s">
        <v>6769</v>
      </c>
      <c r="C87" s="92" t="s">
        <v>5950</v>
      </c>
      <c r="D87" s="93" t="s">
        <v>7148</v>
      </c>
      <c r="E87" s="90" t="s">
        <v>5951</v>
      </c>
      <c r="F87" s="90" t="s">
        <v>5951</v>
      </c>
    </row>
    <row r="88" spans="1:6" ht="11.5" x14ac:dyDescent="0.25">
      <c r="A88" s="89" t="s">
        <v>6059</v>
      </c>
      <c r="B88" s="102" t="s">
        <v>6060</v>
      </c>
      <c r="C88" s="92" t="s">
        <v>5950</v>
      </c>
      <c r="D88" s="93" t="s">
        <v>7148</v>
      </c>
      <c r="E88" s="90" t="s">
        <v>5951</v>
      </c>
      <c r="F88" s="90" t="s">
        <v>5951</v>
      </c>
    </row>
    <row r="89" spans="1:6" ht="11.5" x14ac:dyDescent="0.25">
      <c r="A89" s="89" t="s">
        <v>6057</v>
      </c>
      <c r="B89" s="101" t="s">
        <v>6058</v>
      </c>
      <c r="C89" s="92" t="s">
        <v>5950</v>
      </c>
      <c r="D89" s="93" t="s">
        <v>7148</v>
      </c>
      <c r="E89" s="90" t="s">
        <v>5951</v>
      </c>
      <c r="F89" s="90" t="s">
        <v>5951</v>
      </c>
    </row>
    <row r="90" spans="1:6" ht="11.5" x14ac:dyDescent="0.25">
      <c r="A90" s="89" t="s">
        <v>6056</v>
      </c>
      <c r="B90" s="102" t="s">
        <v>6767</v>
      </c>
      <c r="C90" s="92" t="s">
        <v>5950</v>
      </c>
      <c r="D90" s="93" t="s">
        <v>7148</v>
      </c>
      <c r="E90" s="90" t="s">
        <v>5951</v>
      </c>
      <c r="F90" s="90" t="s">
        <v>5951</v>
      </c>
    </row>
    <row r="91" spans="1:6" ht="11.5" x14ac:dyDescent="0.25">
      <c r="A91" s="89" t="s">
        <v>6766</v>
      </c>
      <c r="B91" s="102" t="s">
        <v>6055</v>
      </c>
      <c r="C91" s="92" t="s">
        <v>5950</v>
      </c>
      <c r="D91" s="93" t="s">
        <v>7148</v>
      </c>
      <c r="E91" s="90" t="s">
        <v>5951</v>
      </c>
      <c r="F91" s="90" t="s">
        <v>5951</v>
      </c>
    </row>
    <row r="92" spans="1:6" ht="11.5" x14ac:dyDescent="0.25">
      <c r="A92" s="89" t="s">
        <v>6884</v>
      </c>
      <c r="B92" s="101" t="s">
        <v>6885</v>
      </c>
      <c r="C92" s="92" t="s">
        <v>5950</v>
      </c>
      <c r="D92" s="93" t="s">
        <v>7148</v>
      </c>
      <c r="E92" s="89" t="s">
        <v>6147</v>
      </c>
      <c r="F92" s="89" t="s">
        <v>6147</v>
      </c>
    </row>
    <row r="93" spans="1:6" ht="11.5" x14ac:dyDescent="0.25">
      <c r="A93" s="89" t="s">
        <v>6053</v>
      </c>
      <c r="B93" s="91" t="s">
        <v>6054</v>
      </c>
      <c r="C93" s="92" t="s">
        <v>5950</v>
      </c>
      <c r="D93" s="93" t="s">
        <v>7148</v>
      </c>
      <c r="E93" s="90" t="s">
        <v>5951</v>
      </c>
      <c r="F93" s="90" t="s">
        <v>5951</v>
      </c>
    </row>
    <row r="94" spans="1:6" ht="11.5" x14ac:dyDescent="0.25">
      <c r="A94" s="89" t="s">
        <v>6886</v>
      </c>
      <c r="B94" s="101" t="s">
        <v>6887</v>
      </c>
      <c r="C94" s="92" t="s">
        <v>5950</v>
      </c>
      <c r="D94" s="93" t="s">
        <v>7148</v>
      </c>
      <c r="E94" s="89" t="s">
        <v>6147</v>
      </c>
      <c r="F94" s="89" t="s">
        <v>6147</v>
      </c>
    </row>
    <row r="95" spans="1:6" ht="11.5" x14ac:dyDescent="0.25">
      <c r="A95" s="89" t="s">
        <v>6051</v>
      </c>
      <c r="B95" s="89" t="s">
        <v>6052</v>
      </c>
      <c r="C95" s="92" t="s">
        <v>5950</v>
      </c>
      <c r="D95" s="93" t="s">
        <v>7148</v>
      </c>
      <c r="E95" s="90" t="s">
        <v>5951</v>
      </c>
      <c r="F95" s="90" t="s">
        <v>5951</v>
      </c>
    </row>
    <row r="96" spans="1:6" ht="11.5" x14ac:dyDescent="0.25">
      <c r="A96" s="95" t="s">
        <v>6049</v>
      </c>
      <c r="B96" s="95" t="s">
        <v>6050</v>
      </c>
      <c r="C96" s="92" t="s">
        <v>5950</v>
      </c>
      <c r="D96" s="93" t="s">
        <v>7148</v>
      </c>
      <c r="E96" s="90" t="s">
        <v>5951</v>
      </c>
      <c r="F96" s="90" t="s">
        <v>5951</v>
      </c>
    </row>
    <row r="97" spans="1:6" ht="11.5" x14ac:dyDescent="0.25">
      <c r="A97" s="88" t="s">
        <v>6765</v>
      </c>
      <c r="B97" s="101" t="s">
        <v>6048</v>
      </c>
      <c r="C97" s="92" t="s">
        <v>5950</v>
      </c>
      <c r="D97" s="93" t="s">
        <v>7148</v>
      </c>
      <c r="E97" s="90" t="s">
        <v>5951</v>
      </c>
      <c r="F97" s="90" t="s">
        <v>5951</v>
      </c>
    </row>
    <row r="98" spans="1:6" ht="11.5" x14ac:dyDescent="0.25">
      <c r="A98" s="89" t="s">
        <v>6047</v>
      </c>
      <c r="B98" s="89" t="s">
        <v>6764</v>
      </c>
      <c r="C98" s="92" t="s">
        <v>5950</v>
      </c>
      <c r="D98" s="93" t="s">
        <v>7148</v>
      </c>
      <c r="E98" s="90" t="s">
        <v>5951</v>
      </c>
      <c r="F98" s="90" t="s">
        <v>5951</v>
      </c>
    </row>
    <row r="99" spans="1:6" ht="11.5" x14ac:dyDescent="0.25">
      <c r="A99" s="95" t="s">
        <v>6045</v>
      </c>
      <c r="B99" s="95" t="s">
        <v>6046</v>
      </c>
      <c r="C99" s="92" t="s">
        <v>5950</v>
      </c>
      <c r="D99" s="93" t="s">
        <v>7148</v>
      </c>
      <c r="E99" s="90" t="s">
        <v>5951</v>
      </c>
      <c r="F99" s="90" t="s">
        <v>5951</v>
      </c>
    </row>
    <row r="100" spans="1:6" ht="11.5" x14ac:dyDescent="0.25">
      <c r="A100" s="89" t="s">
        <v>6043</v>
      </c>
      <c r="B100" s="89" t="s">
        <v>6044</v>
      </c>
      <c r="C100" s="92" t="s">
        <v>5950</v>
      </c>
      <c r="D100" s="93" t="s">
        <v>7148</v>
      </c>
      <c r="E100" s="90" t="s">
        <v>5951</v>
      </c>
      <c r="F100" s="90" t="s">
        <v>5951</v>
      </c>
    </row>
    <row r="101" spans="1:6" ht="11.5" x14ac:dyDescent="0.25">
      <c r="A101" s="88" t="s">
        <v>6888</v>
      </c>
      <c r="B101" s="101" t="s">
        <v>6889</v>
      </c>
      <c r="C101" s="92" t="s">
        <v>5950</v>
      </c>
      <c r="D101" s="93" t="s">
        <v>7148</v>
      </c>
      <c r="E101" s="89" t="s">
        <v>6147</v>
      </c>
      <c r="F101" s="89" t="s">
        <v>6147</v>
      </c>
    </row>
    <row r="102" spans="1:6" ht="11.5" x14ac:dyDescent="0.25">
      <c r="A102" s="94" t="s">
        <v>6041</v>
      </c>
      <c r="B102" s="102" t="s">
        <v>6042</v>
      </c>
      <c r="C102" s="92" t="s">
        <v>5950</v>
      </c>
      <c r="D102" s="93" t="s">
        <v>7148</v>
      </c>
      <c r="E102" s="90" t="s">
        <v>5951</v>
      </c>
      <c r="F102" s="90" t="s">
        <v>5951</v>
      </c>
    </row>
    <row r="103" spans="1:6" ht="11.5" x14ac:dyDescent="0.25">
      <c r="A103" s="88" t="s">
        <v>6763</v>
      </c>
      <c r="B103" s="101" t="s">
        <v>6040</v>
      </c>
      <c r="C103" s="92" t="s">
        <v>5950</v>
      </c>
      <c r="D103" s="93" t="s">
        <v>7148</v>
      </c>
      <c r="E103" s="90" t="s">
        <v>5951</v>
      </c>
      <c r="F103" s="90" t="s">
        <v>5951</v>
      </c>
    </row>
    <row r="104" spans="1:6" ht="11.5" x14ac:dyDescent="0.25">
      <c r="A104" s="88" t="s">
        <v>6762</v>
      </c>
      <c r="B104" s="101" t="s">
        <v>6039</v>
      </c>
      <c r="C104" s="92" t="s">
        <v>5950</v>
      </c>
      <c r="D104" s="93" t="s">
        <v>7148</v>
      </c>
      <c r="E104" s="90" t="s">
        <v>5951</v>
      </c>
      <c r="F104" s="90" t="s">
        <v>5951</v>
      </c>
    </row>
    <row r="105" spans="1:6" ht="11.5" x14ac:dyDescent="0.25">
      <c r="A105" s="88" t="s">
        <v>6761</v>
      </c>
      <c r="B105" s="91" t="s">
        <v>6038</v>
      </c>
      <c r="C105" s="92" t="s">
        <v>5950</v>
      </c>
      <c r="D105" s="93" t="s">
        <v>7148</v>
      </c>
      <c r="E105" s="90" t="s">
        <v>5951</v>
      </c>
      <c r="F105" s="90" t="s">
        <v>5951</v>
      </c>
    </row>
    <row r="106" spans="1:6" ht="11.5" x14ac:dyDescent="0.25">
      <c r="A106" s="88" t="s">
        <v>6760</v>
      </c>
      <c r="B106" s="89" t="s">
        <v>6037</v>
      </c>
      <c r="C106" s="92" t="s">
        <v>5950</v>
      </c>
      <c r="D106" s="93" t="s">
        <v>7148</v>
      </c>
      <c r="E106" s="90" t="s">
        <v>5951</v>
      </c>
      <c r="F106" s="90" t="s">
        <v>5951</v>
      </c>
    </row>
    <row r="107" spans="1:6" ht="11.5" x14ac:dyDescent="0.25">
      <c r="A107" s="88" t="s">
        <v>6035</v>
      </c>
      <c r="B107" s="89" t="s">
        <v>6036</v>
      </c>
      <c r="C107" s="92" t="s">
        <v>5950</v>
      </c>
      <c r="D107" s="93" t="s">
        <v>7148</v>
      </c>
      <c r="E107" s="90" t="s">
        <v>5951</v>
      </c>
      <c r="F107" s="90" t="s">
        <v>5951</v>
      </c>
    </row>
    <row r="108" spans="1:6" ht="11.5" x14ac:dyDescent="0.25">
      <c r="A108" s="88" t="s">
        <v>6759</v>
      </c>
      <c r="B108" s="91" t="s">
        <v>6034</v>
      </c>
      <c r="C108" s="92" t="s">
        <v>5950</v>
      </c>
      <c r="D108" s="93" t="s">
        <v>7148</v>
      </c>
      <c r="E108" s="90" t="s">
        <v>5951</v>
      </c>
      <c r="F108" s="90" t="s">
        <v>5951</v>
      </c>
    </row>
    <row r="109" spans="1:6" ht="11.5" x14ac:dyDescent="0.25">
      <c r="A109" s="88" t="s">
        <v>6032</v>
      </c>
      <c r="B109" s="101" t="s">
        <v>6033</v>
      </c>
      <c r="C109" s="92" t="s">
        <v>5950</v>
      </c>
      <c r="D109" s="93" t="s">
        <v>7148</v>
      </c>
      <c r="E109" s="90" t="s">
        <v>5951</v>
      </c>
      <c r="F109" s="90" t="s">
        <v>5951</v>
      </c>
    </row>
    <row r="110" spans="1:6" ht="11.5" x14ac:dyDescent="0.25">
      <c r="A110" s="88" t="s">
        <v>6758</v>
      </c>
      <c r="B110" s="101" t="s">
        <v>6031</v>
      </c>
      <c r="C110" s="92" t="s">
        <v>5950</v>
      </c>
      <c r="D110" s="93" t="s">
        <v>7148</v>
      </c>
      <c r="E110" s="90" t="s">
        <v>5951</v>
      </c>
      <c r="F110" s="90" t="s">
        <v>5951</v>
      </c>
    </row>
    <row r="111" spans="1:6" ht="11.5" x14ac:dyDescent="0.25">
      <c r="A111" s="88" t="s">
        <v>6029</v>
      </c>
      <c r="B111" s="89" t="s">
        <v>6030</v>
      </c>
      <c r="C111" s="92" t="s">
        <v>5950</v>
      </c>
      <c r="D111" s="93" t="s">
        <v>7148</v>
      </c>
      <c r="E111" s="90" t="s">
        <v>5951</v>
      </c>
      <c r="F111" s="90" t="s">
        <v>5951</v>
      </c>
    </row>
    <row r="112" spans="1:6" ht="11.5" x14ac:dyDescent="0.25">
      <c r="A112" s="88" t="s">
        <v>6027</v>
      </c>
      <c r="B112" s="101" t="s">
        <v>6028</v>
      </c>
      <c r="C112" s="92" t="s">
        <v>5950</v>
      </c>
      <c r="D112" s="93" t="s">
        <v>7148</v>
      </c>
      <c r="E112" s="90" t="s">
        <v>5951</v>
      </c>
      <c r="F112" s="90" t="s">
        <v>5951</v>
      </c>
    </row>
    <row r="113" spans="1:6" ht="11.5" x14ac:dyDescent="0.25">
      <c r="A113" s="88" t="s">
        <v>6025</v>
      </c>
      <c r="B113" s="91" t="s">
        <v>6026</v>
      </c>
      <c r="C113" s="92" t="s">
        <v>5950</v>
      </c>
      <c r="D113" s="93" t="s">
        <v>7148</v>
      </c>
      <c r="E113" s="90" t="s">
        <v>5951</v>
      </c>
      <c r="F113" s="90" t="s">
        <v>5951</v>
      </c>
    </row>
    <row r="114" spans="1:6" ht="11.5" x14ac:dyDescent="0.25">
      <c r="A114" s="88" t="s">
        <v>6023</v>
      </c>
      <c r="B114" s="89" t="s">
        <v>6024</v>
      </c>
      <c r="C114" s="92" t="s">
        <v>5950</v>
      </c>
      <c r="D114" s="93" t="s">
        <v>7148</v>
      </c>
      <c r="E114" s="90" t="s">
        <v>5951</v>
      </c>
      <c r="F114" s="90" t="s">
        <v>5951</v>
      </c>
    </row>
    <row r="115" spans="1:6" ht="11.5" x14ac:dyDescent="0.25">
      <c r="A115" s="88" t="s">
        <v>6021</v>
      </c>
      <c r="B115" s="91" t="s">
        <v>6022</v>
      </c>
      <c r="C115" s="92" t="s">
        <v>5950</v>
      </c>
      <c r="D115" s="93" t="s">
        <v>7148</v>
      </c>
      <c r="E115" s="90" t="s">
        <v>5951</v>
      </c>
      <c r="F115" s="90" t="s">
        <v>5951</v>
      </c>
    </row>
    <row r="116" spans="1:6" ht="11.5" x14ac:dyDescent="0.25">
      <c r="A116" s="88" t="s">
        <v>6890</v>
      </c>
      <c r="B116" s="101" t="s">
        <v>6891</v>
      </c>
      <c r="C116" s="92" t="s">
        <v>5950</v>
      </c>
      <c r="D116" s="93" t="s">
        <v>7148</v>
      </c>
      <c r="E116" s="89" t="s">
        <v>6147</v>
      </c>
      <c r="F116" s="89" t="s">
        <v>6147</v>
      </c>
    </row>
    <row r="117" spans="1:6" ht="11.5" x14ac:dyDescent="0.25">
      <c r="A117" s="88" t="s">
        <v>6019</v>
      </c>
      <c r="B117" s="89" t="s">
        <v>6020</v>
      </c>
      <c r="C117" s="92" t="s">
        <v>5950</v>
      </c>
      <c r="D117" s="93" t="s">
        <v>7148</v>
      </c>
      <c r="E117" s="90" t="s">
        <v>5951</v>
      </c>
      <c r="F117" s="90" t="s">
        <v>5951</v>
      </c>
    </row>
    <row r="118" spans="1:6" ht="11.5" x14ac:dyDescent="0.25">
      <c r="A118" s="88" t="s">
        <v>6018</v>
      </c>
      <c r="B118" s="89" t="s">
        <v>6757</v>
      </c>
      <c r="C118" s="92" t="s">
        <v>5950</v>
      </c>
      <c r="D118" s="93" t="s">
        <v>7148</v>
      </c>
      <c r="E118" s="90" t="s">
        <v>5951</v>
      </c>
      <c r="F118" s="90" t="s">
        <v>5951</v>
      </c>
    </row>
    <row r="119" spans="1:6" ht="11.5" x14ac:dyDescent="0.25">
      <c r="A119" s="88" t="s">
        <v>6016</v>
      </c>
      <c r="B119" s="89" t="s">
        <v>6017</v>
      </c>
      <c r="C119" s="92" t="s">
        <v>5950</v>
      </c>
      <c r="D119" s="93" t="s">
        <v>7148</v>
      </c>
      <c r="E119" s="90" t="s">
        <v>5951</v>
      </c>
      <c r="F119" s="90" t="s">
        <v>5951</v>
      </c>
    </row>
    <row r="120" spans="1:6" ht="11.5" x14ac:dyDescent="0.25">
      <c r="A120" s="88" t="s">
        <v>6014</v>
      </c>
      <c r="B120" s="101" t="s">
        <v>6015</v>
      </c>
      <c r="C120" s="92" t="s">
        <v>5950</v>
      </c>
      <c r="D120" s="93" t="s">
        <v>7148</v>
      </c>
      <c r="E120" s="90" t="s">
        <v>5951</v>
      </c>
      <c r="F120" s="90" t="s">
        <v>5951</v>
      </c>
    </row>
    <row r="121" spans="1:6" ht="11.5" x14ac:dyDescent="0.25">
      <c r="A121" s="88" t="s">
        <v>6012</v>
      </c>
      <c r="B121" s="91" t="s">
        <v>6013</v>
      </c>
      <c r="C121" s="92" t="s">
        <v>5950</v>
      </c>
      <c r="D121" s="93" t="s">
        <v>7148</v>
      </c>
      <c r="E121" s="90" t="s">
        <v>5951</v>
      </c>
      <c r="F121" s="90" t="s">
        <v>5951</v>
      </c>
    </row>
    <row r="122" spans="1:6" ht="11.5" x14ac:dyDescent="0.25">
      <c r="A122" s="89" t="s">
        <v>6011</v>
      </c>
      <c r="B122" s="89" t="s">
        <v>6756</v>
      </c>
      <c r="C122" s="92" t="s">
        <v>5950</v>
      </c>
      <c r="D122" s="93" t="s">
        <v>7148</v>
      </c>
      <c r="E122" s="90" t="s">
        <v>5951</v>
      </c>
      <c r="F122" s="90" t="s">
        <v>5951</v>
      </c>
    </row>
    <row r="123" spans="1:6" ht="11.5" x14ac:dyDescent="0.25">
      <c r="A123" s="88" t="s">
        <v>6892</v>
      </c>
      <c r="B123" s="101" t="s">
        <v>6893</v>
      </c>
      <c r="C123" s="92" t="s">
        <v>5950</v>
      </c>
      <c r="D123" s="93" t="s">
        <v>7148</v>
      </c>
      <c r="E123" s="89" t="s">
        <v>6147</v>
      </c>
      <c r="F123" s="89" t="s">
        <v>6147</v>
      </c>
    </row>
    <row r="124" spans="1:6" ht="11.5" x14ac:dyDescent="0.25">
      <c r="A124" s="88" t="s">
        <v>6894</v>
      </c>
      <c r="B124" s="101" t="s">
        <v>6895</v>
      </c>
      <c r="C124" s="92" t="s">
        <v>5950</v>
      </c>
      <c r="D124" s="93" t="s">
        <v>7148</v>
      </c>
      <c r="E124" s="89" t="s">
        <v>6147</v>
      </c>
      <c r="F124" s="89" t="s">
        <v>6147</v>
      </c>
    </row>
    <row r="125" spans="1:6" ht="11.5" x14ac:dyDescent="0.25">
      <c r="A125" s="89" t="s">
        <v>6755</v>
      </c>
      <c r="B125" s="89" t="s">
        <v>6010</v>
      </c>
      <c r="C125" s="92" t="s">
        <v>5950</v>
      </c>
      <c r="D125" s="93" t="s">
        <v>7148</v>
      </c>
      <c r="E125" s="90" t="s">
        <v>5951</v>
      </c>
      <c r="F125" s="90" t="s">
        <v>5951</v>
      </c>
    </row>
    <row r="126" spans="1:6" ht="11.5" x14ac:dyDescent="0.25">
      <c r="A126" s="88" t="s">
        <v>6754</v>
      </c>
      <c r="B126" s="101" t="s">
        <v>6009</v>
      </c>
      <c r="C126" s="92" t="s">
        <v>5950</v>
      </c>
      <c r="D126" s="93" t="s">
        <v>7148</v>
      </c>
      <c r="E126" s="90" t="s">
        <v>5951</v>
      </c>
      <c r="F126" s="90" t="s">
        <v>5951</v>
      </c>
    </row>
    <row r="127" spans="1:6" ht="11.5" x14ac:dyDescent="0.25">
      <c r="A127" s="88" t="s">
        <v>6879</v>
      </c>
      <c r="B127" s="101" t="s">
        <v>6896</v>
      </c>
      <c r="C127" s="92" t="s">
        <v>5950</v>
      </c>
      <c r="D127" s="93" t="s">
        <v>7148</v>
      </c>
      <c r="E127" s="89" t="s">
        <v>6147</v>
      </c>
      <c r="F127" s="89" t="s">
        <v>6147</v>
      </c>
    </row>
    <row r="128" spans="1:6" ht="11.5" x14ac:dyDescent="0.25">
      <c r="A128" s="95" t="s">
        <v>6007</v>
      </c>
      <c r="B128" s="95" t="s">
        <v>6008</v>
      </c>
      <c r="C128" s="92" t="s">
        <v>5950</v>
      </c>
      <c r="D128" s="93" t="s">
        <v>7148</v>
      </c>
      <c r="E128" s="90" t="s">
        <v>5951</v>
      </c>
      <c r="F128" s="90" t="s">
        <v>5951</v>
      </c>
    </row>
    <row r="129" spans="1:6" ht="11.5" x14ac:dyDescent="0.25">
      <c r="A129" s="88" t="s">
        <v>6897</v>
      </c>
      <c r="B129" s="101" t="s">
        <v>6898</v>
      </c>
      <c r="C129" s="92" t="s">
        <v>5950</v>
      </c>
      <c r="D129" s="93" t="s">
        <v>7148</v>
      </c>
      <c r="E129" s="89" t="s">
        <v>6147</v>
      </c>
      <c r="F129" s="89" t="s">
        <v>6147</v>
      </c>
    </row>
    <row r="130" spans="1:6" ht="11.5" x14ac:dyDescent="0.25">
      <c r="A130" s="88" t="s">
        <v>6005</v>
      </c>
      <c r="B130" s="101" t="s">
        <v>6006</v>
      </c>
      <c r="C130" s="92" t="s">
        <v>5950</v>
      </c>
      <c r="D130" s="93" t="s">
        <v>7148</v>
      </c>
      <c r="E130" s="90" t="s">
        <v>5951</v>
      </c>
      <c r="F130" s="90" t="s">
        <v>5951</v>
      </c>
    </row>
    <row r="131" spans="1:6" ht="11.5" x14ac:dyDescent="0.25">
      <c r="A131" s="88" t="s">
        <v>6752</v>
      </c>
      <c r="B131" s="101" t="s">
        <v>6753</v>
      </c>
      <c r="C131" s="92" t="s">
        <v>5950</v>
      </c>
      <c r="D131" s="93" t="s">
        <v>7148</v>
      </c>
      <c r="E131" s="90" t="s">
        <v>5951</v>
      </c>
      <c r="F131" s="90" t="s">
        <v>5951</v>
      </c>
    </row>
    <row r="132" spans="1:6" ht="11.5" x14ac:dyDescent="0.25">
      <c r="A132" s="88" t="s">
        <v>6004</v>
      </c>
      <c r="B132" s="101" t="s">
        <v>6751</v>
      </c>
      <c r="C132" s="92" t="s">
        <v>5950</v>
      </c>
      <c r="D132" s="93" t="s">
        <v>7148</v>
      </c>
      <c r="E132" s="90" t="s">
        <v>5951</v>
      </c>
      <c r="F132" s="90" t="s">
        <v>5951</v>
      </c>
    </row>
    <row r="133" spans="1:6" ht="11.5" x14ac:dyDescent="0.25">
      <c r="A133" s="88" t="s">
        <v>6749</v>
      </c>
      <c r="B133" s="101" t="s">
        <v>6750</v>
      </c>
      <c r="C133" s="92" t="s">
        <v>5950</v>
      </c>
      <c r="D133" s="93" t="s">
        <v>7148</v>
      </c>
      <c r="E133" s="90" t="s">
        <v>5951</v>
      </c>
      <c r="F133" s="90" t="s">
        <v>5951</v>
      </c>
    </row>
    <row r="134" spans="1:6" ht="11.5" x14ac:dyDescent="0.25">
      <c r="A134" s="88" t="s">
        <v>5897</v>
      </c>
      <c r="B134" s="101" t="s">
        <v>6003</v>
      </c>
      <c r="C134" s="92" t="s">
        <v>5950</v>
      </c>
      <c r="D134" s="93" t="s">
        <v>7148</v>
      </c>
      <c r="E134" s="90" t="s">
        <v>5951</v>
      </c>
      <c r="F134" s="90" t="s">
        <v>5951</v>
      </c>
    </row>
    <row r="135" spans="1:6" ht="11.5" x14ac:dyDescent="0.25">
      <c r="A135" s="88" t="s">
        <v>5901</v>
      </c>
      <c r="B135" s="101" t="s">
        <v>6748</v>
      </c>
      <c r="C135" s="92" t="s">
        <v>5950</v>
      </c>
      <c r="D135" s="93" t="s">
        <v>7148</v>
      </c>
      <c r="E135" s="90" t="s">
        <v>5951</v>
      </c>
      <c r="F135" s="90" t="s">
        <v>5951</v>
      </c>
    </row>
    <row r="136" spans="1:6" ht="11.5" x14ac:dyDescent="0.25">
      <c r="A136" s="89" t="s">
        <v>6747</v>
      </c>
      <c r="B136" s="89" t="s">
        <v>6002</v>
      </c>
      <c r="C136" s="92" t="s">
        <v>5950</v>
      </c>
      <c r="D136" s="93" t="s">
        <v>7148</v>
      </c>
      <c r="E136" s="90" t="s">
        <v>5951</v>
      </c>
      <c r="F136" s="90" t="s">
        <v>5951</v>
      </c>
    </row>
    <row r="137" spans="1:6" ht="11.5" x14ac:dyDescent="0.25">
      <c r="A137" s="88" t="s">
        <v>6746</v>
      </c>
      <c r="B137" s="101" t="s">
        <v>6001</v>
      </c>
      <c r="C137" s="92" t="s">
        <v>5950</v>
      </c>
      <c r="D137" s="93" t="s">
        <v>7148</v>
      </c>
      <c r="E137" s="90" t="s">
        <v>5951</v>
      </c>
      <c r="F137" s="90" t="s">
        <v>5951</v>
      </c>
    </row>
    <row r="138" spans="1:6" ht="11.5" x14ac:dyDescent="0.25">
      <c r="A138" s="88" t="s">
        <v>6000</v>
      </c>
      <c r="B138" s="101" t="s">
        <v>6745</v>
      </c>
      <c r="C138" s="92" t="s">
        <v>5950</v>
      </c>
      <c r="D138" s="93" t="s">
        <v>7148</v>
      </c>
      <c r="E138" s="90" t="s">
        <v>5951</v>
      </c>
      <c r="F138" s="90" t="s">
        <v>5951</v>
      </c>
    </row>
    <row r="139" spans="1:6" ht="11.5" x14ac:dyDescent="0.25">
      <c r="A139" s="88" t="s">
        <v>6743</v>
      </c>
      <c r="B139" s="101" t="s">
        <v>6744</v>
      </c>
      <c r="C139" s="92" t="s">
        <v>5950</v>
      </c>
      <c r="D139" s="93" t="s">
        <v>7148</v>
      </c>
      <c r="E139" s="90" t="s">
        <v>5951</v>
      </c>
      <c r="F139" s="90" t="s">
        <v>5951</v>
      </c>
    </row>
    <row r="140" spans="1:6" ht="11.5" x14ac:dyDescent="0.25">
      <c r="A140" s="89" t="s">
        <v>6742</v>
      </c>
      <c r="B140" s="89" t="s">
        <v>5999</v>
      </c>
      <c r="C140" s="92" t="s">
        <v>5950</v>
      </c>
      <c r="D140" s="93" t="s">
        <v>7148</v>
      </c>
      <c r="E140" s="90" t="s">
        <v>5951</v>
      </c>
      <c r="F140" s="90" t="s">
        <v>5951</v>
      </c>
    </row>
    <row r="141" spans="1:6" ht="11.5" x14ac:dyDescent="0.25">
      <c r="A141" s="88" t="s">
        <v>5997</v>
      </c>
      <c r="B141" s="101" t="s">
        <v>5998</v>
      </c>
      <c r="C141" s="92" t="s">
        <v>5950</v>
      </c>
      <c r="D141" s="93" t="s">
        <v>7148</v>
      </c>
      <c r="E141" s="90" t="s">
        <v>5951</v>
      </c>
      <c r="F141" s="90" t="s">
        <v>5951</v>
      </c>
    </row>
    <row r="142" spans="1:6" ht="11.5" x14ac:dyDescent="0.25">
      <c r="A142" s="88" t="s">
        <v>6741</v>
      </c>
      <c r="B142" s="101" t="s">
        <v>5996</v>
      </c>
      <c r="C142" s="92" t="s">
        <v>5950</v>
      </c>
      <c r="D142" s="93" t="s">
        <v>7148</v>
      </c>
      <c r="E142" s="90" t="s">
        <v>5951</v>
      </c>
      <c r="F142" s="90" t="s">
        <v>5951</v>
      </c>
    </row>
    <row r="143" spans="1:6" ht="11.5" x14ac:dyDescent="0.25">
      <c r="A143" s="88" t="s">
        <v>6740</v>
      </c>
      <c r="B143" s="101" t="s">
        <v>5995</v>
      </c>
      <c r="C143" s="92" t="s">
        <v>5950</v>
      </c>
      <c r="D143" s="93" t="s">
        <v>7148</v>
      </c>
      <c r="E143" s="90" t="s">
        <v>5951</v>
      </c>
      <c r="F143" s="90" t="s">
        <v>5951</v>
      </c>
    </row>
    <row r="144" spans="1:6" ht="11.5" x14ac:dyDescent="0.25">
      <c r="A144" s="88" t="s">
        <v>6739</v>
      </c>
      <c r="B144" s="101" t="s">
        <v>5994</v>
      </c>
      <c r="C144" s="92" t="s">
        <v>5950</v>
      </c>
      <c r="D144" s="93" t="s">
        <v>7148</v>
      </c>
      <c r="E144" s="90" t="s">
        <v>5951</v>
      </c>
      <c r="F144" s="90" t="s">
        <v>5951</v>
      </c>
    </row>
    <row r="145" spans="1:6" ht="11.5" x14ac:dyDescent="0.25">
      <c r="A145" s="89" t="s">
        <v>6737</v>
      </c>
      <c r="B145" s="89" t="s">
        <v>6738</v>
      </c>
      <c r="C145" s="92" t="s">
        <v>5950</v>
      </c>
      <c r="D145" s="93" t="s">
        <v>7148</v>
      </c>
      <c r="E145" s="90" t="s">
        <v>5951</v>
      </c>
      <c r="F145" s="90" t="s">
        <v>5951</v>
      </c>
    </row>
    <row r="146" spans="1:6" ht="11.5" x14ac:dyDescent="0.25">
      <c r="A146" s="89" t="s">
        <v>6736</v>
      </c>
      <c r="B146" s="89" t="s">
        <v>5993</v>
      </c>
      <c r="C146" s="92" t="s">
        <v>5950</v>
      </c>
      <c r="D146" s="93" t="s">
        <v>7148</v>
      </c>
      <c r="E146" s="90" t="s">
        <v>5951</v>
      </c>
      <c r="F146" s="90" t="s">
        <v>5951</v>
      </c>
    </row>
    <row r="147" spans="1:6" ht="11.5" x14ac:dyDescent="0.25">
      <c r="A147" s="88" t="s">
        <v>5991</v>
      </c>
      <c r="B147" s="101" t="s">
        <v>5992</v>
      </c>
      <c r="C147" s="92" t="s">
        <v>5950</v>
      </c>
      <c r="D147" s="93" t="s">
        <v>7148</v>
      </c>
      <c r="E147" s="90" t="s">
        <v>5951</v>
      </c>
      <c r="F147" s="90" t="s">
        <v>5951</v>
      </c>
    </row>
    <row r="148" spans="1:6" ht="11.5" x14ac:dyDescent="0.25">
      <c r="A148" s="88" t="s">
        <v>6734</v>
      </c>
      <c r="B148" s="101" t="s">
        <v>6735</v>
      </c>
      <c r="C148" s="92" t="s">
        <v>5950</v>
      </c>
      <c r="D148" s="93" t="s">
        <v>7148</v>
      </c>
      <c r="E148" s="90" t="s">
        <v>5951</v>
      </c>
      <c r="F148" s="90" t="s">
        <v>5951</v>
      </c>
    </row>
    <row r="149" spans="1:6" ht="11.5" x14ac:dyDescent="0.25">
      <c r="A149" s="88" t="s">
        <v>6733</v>
      </c>
      <c r="B149" s="101" t="s">
        <v>5990</v>
      </c>
      <c r="C149" s="92" t="s">
        <v>5950</v>
      </c>
      <c r="D149" s="93" t="s">
        <v>7148</v>
      </c>
      <c r="E149" s="90" t="s">
        <v>5951</v>
      </c>
      <c r="F149" s="90" t="s">
        <v>5951</v>
      </c>
    </row>
    <row r="150" spans="1:6" ht="11.5" x14ac:dyDescent="0.25">
      <c r="A150" s="89" t="s">
        <v>5988</v>
      </c>
      <c r="B150" s="89" t="s">
        <v>5989</v>
      </c>
      <c r="C150" s="92" t="s">
        <v>5950</v>
      </c>
      <c r="D150" s="93" t="s">
        <v>7148</v>
      </c>
      <c r="E150" s="90" t="s">
        <v>5951</v>
      </c>
      <c r="F150" s="90" t="s">
        <v>5951</v>
      </c>
    </row>
    <row r="151" spans="1:6" ht="11.5" x14ac:dyDescent="0.25">
      <c r="A151" s="89" t="s">
        <v>5902</v>
      </c>
      <c r="B151" s="89" t="s">
        <v>5987</v>
      </c>
      <c r="C151" s="92" t="s">
        <v>5950</v>
      </c>
      <c r="D151" s="93" t="s">
        <v>7148</v>
      </c>
      <c r="E151" s="90" t="s">
        <v>5951</v>
      </c>
      <c r="F151" s="90" t="s">
        <v>5951</v>
      </c>
    </row>
    <row r="152" spans="1:6" ht="11.5" x14ac:dyDescent="0.25">
      <c r="A152" s="89" t="s">
        <v>5986</v>
      </c>
      <c r="B152" s="89" t="s">
        <v>6732</v>
      </c>
      <c r="C152" s="92" t="s">
        <v>5950</v>
      </c>
      <c r="D152" s="93" t="s">
        <v>7148</v>
      </c>
      <c r="E152" s="90" t="s">
        <v>5951</v>
      </c>
      <c r="F152" s="90" t="s">
        <v>5951</v>
      </c>
    </row>
    <row r="153" spans="1:6" ht="11.5" x14ac:dyDescent="0.25">
      <c r="A153" s="89" t="s">
        <v>5985</v>
      </c>
      <c r="B153" s="89" t="s">
        <v>6731</v>
      </c>
      <c r="C153" s="92" t="s">
        <v>5950</v>
      </c>
      <c r="D153" s="93" t="s">
        <v>7148</v>
      </c>
      <c r="E153" s="90" t="s">
        <v>5951</v>
      </c>
      <c r="F153" s="90" t="s">
        <v>5951</v>
      </c>
    </row>
    <row r="154" spans="1:6" ht="11.5" x14ac:dyDescent="0.25">
      <c r="A154" s="89" t="s">
        <v>5984</v>
      </c>
      <c r="B154" s="89" t="s">
        <v>6730</v>
      </c>
      <c r="C154" s="92" t="s">
        <v>5950</v>
      </c>
      <c r="D154" s="93" t="s">
        <v>7148</v>
      </c>
      <c r="E154" s="90" t="s">
        <v>5951</v>
      </c>
      <c r="F154" s="90" t="s">
        <v>5951</v>
      </c>
    </row>
    <row r="155" spans="1:6" ht="11.5" x14ac:dyDescent="0.25">
      <c r="A155" s="88" t="s">
        <v>5982</v>
      </c>
      <c r="B155" s="101" t="s">
        <v>5983</v>
      </c>
      <c r="C155" s="92" t="s">
        <v>5950</v>
      </c>
      <c r="D155" s="93" t="s">
        <v>7148</v>
      </c>
      <c r="E155" s="90" t="s">
        <v>5951</v>
      </c>
      <c r="F155" s="90" t="s">
        <v>5951</v>
      </c>
    </row>
    <row r="156" spans="1:6" ht="11.5" x14ac:dyDescent="0.25">
      <c r="A156" s="89" t="s">
        <v>5980</v>
      </c>
      <c r="B156" s="89" t="s">
        <v>5981</v>
      </c>
      <c r="C156" s="92" t="s">
        <v>5950</v>
      </c>
      <c r="D156" s="93" t="s">
        <v>7148</v>
      </c>
      <c r="E156" s="90" t="s">
        <v>5951</v>
      </c>
      <c r="F156" s="90" t="s">
        <v>5951</v>
      </c>
    </row>
    <row r="157" spans="1:6" ht="11.5" x14ac:dyDescent="0.25">
      <c r="A157" s="88" t="s">
        <v>5978</v>
      </c>
      <c r="B157" s="101" t="s">
        <v>5979</v>
      </c>
      <c r="C157" s="92" t="s">
        <v>5950</v>
      </c>
      <c r="D157" s="93" t="s">
        <v>7148</v>
      </c>
      <c r="E157" s="90" t="s">
        <v>5951</v>
      </c>
      <c r="F157" s="90" t="s">
        <v>5951</v>
      </c>
    </row>
    <row r="158" spans="1:6" ht="11.5" x14ac:dyDescent="0.25">
      <c r="A158" s="88" t="s">
        <v>6899</v>
      </c>
      <c r="B158" s="101" t="s">
        <v>6900</v>
      </c>
      <c r="C158" s="92" t="s">
        <v>5950</v>
      </c>
      <c r="D158" s="93" t="s">
        <v>7148</v>
      </c>
      <c r="E158" s="89" t="s">
        <v>6147</v>
      </c>
      <c r="F158" s="89" t="s">
        <v>6147</v>
      </c>
    </row>
    <row r="159" spans="1:6" ht="11.5" x14ac:dyDescent="0.25">
      <c r="A159" s="88" t="s">
        <v>6728</v>
      </c>
      <c r="B159" s="101" t="s">
        <v>6729</v>
      </c>
      <c r="C159" s="92" t="s">
        <v>5950</v>
      </c>
      <c r="D159" s="93" t="s">
        <v>7148</v>
      </c>
      <c r="E159" s="90" t="s">
        <v>5951</v>
      </c>
      <c r="F159" s="90" t="s">
        <v>5951</v>
      </c>
    </row>
    <row r="160" spans="1:6" ht="11.5" x14ac:dyDescent="0.25">
      <c r="A160" s="88" t="s">
        <v>5976</v>
      </c>
      <c r="B160" s="101" t="s">
        <v>5977</v>
      </c>
      <c r="C160" s="92" t="s">
        <v>5950</v>
      </c>
      <c r="D160" s="93" t="s">
        <v>7148</v>
      </c>
      <c r="E160" s="90" t="s">
        <v>5951</v>
      </c>
      <c r="F160" s="90" t="s">
        <v>5951</v>
      </c>
    </row>
    <row r="161" spans="1:6" ht="11.5" x14ac:dyDescent="0.25">
      <c r="A161" s="89" t="s">
        <v>5974</v>
      </c>
      <c r="B161" s="89" t="s">
        <v>5975</v>
      </c>
      <c r="C161" s="92" t="s">
        <v>5950</v>
      </c>
      <c r="D161" s="93" t="s">
        <v>7148</v>
      </c>
      <c r="E161" s="90" t="s">
        <v>5951</v>
      </c>
      <c r="F161" s="90" t="s">
        <v>5951</v>
      </c>
    </row>
    <row r="162" spans="1:6" ht="11.5" x14ac:dyDescent="0.25">
      <c r="A162" s="89" t="s">
        <v>5972</v>
      </c>
      <c r="B162" s="89" t="s">
        <v>5973</v>
      </c>
      <c r="C162" s="92" t="s">
        <v>5950</v>
      </c>
      <c r="D162" s="93" t="s">
        <v>7148</v>
      </c>
      <c r="E162" s="90" t="s">
        <v>5951</v>
      </c>
      <c r="F162" s="90" t="s">
        <v>5951</v>
      </c>
    </row>
    <row r="163" spans="1:6" ht="11.5" x14ac:dyDescent="0.25">
      <c r="A163" s="88" t="s">
        <v>6901</v>
      </c>
      <c r="B163" s="101" t="s">
        <v>6902</v>
      </c>
      <c r="C163" s="92" t="s">
        <v>5950</v>
      </c>
      <c r="D163" s="93" t="s">
        <v>7148</v>
      </c>
      <c r="E163" s="89" t="s">
        <v>6147</v>
      </c>
      <c r="F163" s="89" t="s">
        <v>6147</v>
      </c>
    </row>
    <row r="164" spans="1:6" ht="11.5" x14ac:dyDescent="0.25">
      <c r="A164" s="88" t="s">
        <v>5971</v>
      </c>
      <c r="B164" s="101" t="s">
        <v>6727</v>
      </c>
      <c r="C164" s="92" t="s">
        <v>5950</v>
      </c>
      <c r="D164" s="93" t="s">
        <v>7148</v>
      </c>
      <c r="E164" s="90" t="s">
        <v>5951</v>
      </c>
      <c r="F164" s="90" t="s">
        <v>5951</v>
      </c>
    </row>
    <row r="165" spans="1:6" ht="11.5" x14ac:dyDescent="0.25">
      <c r="A165" s="88" t="s">
        <v>5969</v>
      </c>
      <c r="B165" s="101" t="s">
        <v>5970</v>
      </c>
      <c r="C165" s="92" t="s">
        <v>5950</v>
      </c>
      <c r="D165" s="93" t="s">
        <v>7148</v>
      </c>
      <c r="E165" s="90" t="s">
        <v>5951</v>
      </c>
      <c r="F165" s="90" t="s">
        <v>5951</v>
      </c>
    </row>
    <row r="166" spans="1:6" ht="11.5" x14ac:dyDescent="0.25">
      <c r="A166" s="88" t="s">
        <v>6853</v>
      </c>
      <c r="B166" s="101" t="s">
        <v>6854</v>
      </c>
      <c r="C166" s="92" t="s">
        <v>5950</v>
      </c>
      <c r="D166" s="93" t="s">
        <v>7148</v>
      </c>
      <c r="E166" s="89" t="s">
        <v>5951</v>
      </c>
      <c r="F166" s="89" t="s">
        <v>6147</v>
      </c>
    </row>
    <row r="167" spans="1:6" ht="11.5" x14ac:dyDescent="0.25">
      <c r="A167" s="94" t="s">
        <v>6878</v>
      </c>
      <c r="B167" s="94" t="s">
        <v>6903</v>
      </c>
      <c r="C167" s="92" t="s">
        <v>5950</v>
      </c>
      <c r="D167" s="93" t="s">
        <v>7148</v>
      </c>
      <c r="E167" s="89" t="s">
        <v>6147</v>
      </c>
      <c r="F167" s="89" t="s">
        <v>6147</v>
      </c>
    </row>
    <row r="168" spans="1:6" ht="11.5" x14ac:dyDescent="0.25">
      <c r="A168" s="94" t="s">
        <v>5967</v>
      </c>
      <c r="B168" s="94" t="s">
        <v>5968</v>
      </c>
      <c r="C168" s="92" t="s">
        <v>5950</v>
      </c>
      <c r="D168" s="93" t="s">
        <v>7148</v>
      </c>
      <c r="E168" s="90" t="s">
        <v>5951</v>
      </c>
      <c r="F168" s="90" t="s">
        <v>5951</v>
      </c>
    </row>
    <row r="169" spans="1:6" ht="11.5" x14ac:dyDescent="0.25">
      <c r="A169" s="94" t="s">
        <v>6725</v>
      </c>
      <c r="B169" s="94" t="s">
        <v>6726</v>
      </c>
      <c r="C169" s="92" t="s">
        <v>5950</v>
      </c>
      <c r="D169" s="93" t="s">
        <v>7148</v>
      </c>
      <c r="E169" s="90" t="s">
        <v>5951</v>
      </c>
      <c r="F169" s="90" t="s">
        <v>5951</v>
      </c>
    </row>
    <row r="170" spans="1:6" ht="11.5" x14ac:dyDescent="0.25">
      <c r="A170" s="94" t="s">
        <v>6904</v>
      </c>
      <c r="B170" s="94" t="s">
        <v>6905</v>
      </c>
      <c r="C170" s="92" t="s">
        <v>5950</v>
      </c>
      <c r="D170" s="93" t="s">
        <v>7148</v>
      </c>
      <c r="E170" s="89" t="s">
        <v>6147</v>
      </c>
      <c r="F170" s="89" t="s">
        <v>6147</v>
      </c>
    </row>
    <row r="171" spans="1:6" ht="11.5" x14ac:dyDescent="0.25">
      <c r="A171" s="94" t="s">
        <v>6724</v>
      </c>
      <c r="B171" s="94" t="s">
        <v>5966</v>
      </c>
      <c r="C171" s="92" t="s">
        <v>5950</v>
      </c>
      <c r="D171" s="93" t="s">
        <v>7148</v>
      </c>
      <c r="E171" s="90" t="s">
        <v>5951</v>
      </c>
      <c r="F171" s="90" t="s">
        <v>5951</v>
      </c>
    </row>
    <row r="172" spans="1:6" ht="11.5" x14ac:dyDescent="0.25">
      <c r="A172" s="94" t="s">
        <v>6723</v>
      </c>
      <c r="B172" s="94" t="s">
        <v>5965</v>
      </c>
      <c r="C172" s="92" t="s">
        <v>5950</v>
      </c>
      <c r="D172" s="93" t="s">
        <v>7148</v>
      </c>
      <c r="E172" s="90" t="s">
        <v>5951</v>
      </c>
      <c r="F172" s="90" t="s">
        <v>5951</v>
      </c>
    </row>
    <row r="173" spans="1:6" ht="11.5" x14ac:dyDescent="0.25">
      <c r="A173" s="94" t="s">
        <v>6851</v>
      </c>
      <c r="B173" s="94" t="s">
        <v>6145</v>
      </c>
      <c r="C173" s="92" t="s">
        <v>5950</v>
      </c>
      <c r="D173" s="93" t="s">
        <v>7148</v>
      </c>
      <c r="E173" s="90" t="s">
        <v>5951</v>
      </c>
      <c r="F173" s="90" t="s">
        <v>5951</v>
      </c>
    </row>
    <row r="174" spans="1:6" ht="11.5" x14ac:dyDescent="0.25">
      <c r="A174" s="94" t="s">
        <v>6722</v>
      </c>
      <c r="B174" s="94" t="s">
        <v>5964</v>
      </c>
      <c r="C174" s="92" t="s">
        <v>5950</v>
      </c>
      <c r="D174" s="93" t="s">
        <v>7148</v>
      </c>
      <c r="E174" s="90" t="s">
        <v>5951</v>
      </c>
      <c r="F174" s="90" t="s">
        <v>5951</v>
      </c>
    </row>
    <row r="175" spans="1:6" ht="11.5" x14ac:dyDescent="0.25">
      <c r="A175" s="94" t="s">
        <v>6857</v>
      </c>
      <c r="B175" s="94" t="s">
        <v>6858</v>
      </c>
      <c r="C175" s="92" t="s">
        <v>5950</v>
      </c>
      <c r="D175" s="93" t="s">
        <v>7148</v>
      </c>
      <c r="E175" s="89" t="s">
        <v>5951</v>
      </c>
      <c r="F175" s="89" t="s">
        <v>6147</v>
      </c>
    </row>
    <row r="176" spans="1:6" ht="11.5" x14ac:dyDescent="0.25">
      <c r="A176" s="94" t="s">
        <v>6721</v>
      </c>
      <c r="B176" s="94" t="s">
        <v>5963</v>
      </c>
      <c r="C176" s="92" t="s">
        <v>5950</v>
      </c>
      <c r="D176" s="93" t="s">
        <v>7148</v>
      </c>
      <c r="E176" s="90" t="s">
        <v>5951</v>
      </c>
      <c r="F176" s="90" t="s">
        <v>5951</v>
      </c>
    </row>
    <row r="177" spans="1:6" ht="11.5" x14ac:dyDescent="0.25">
      <c r="A177" s="94" t="s">
        <v>6719</v>
      </c>
      <c r="B177" s="94" t="s">
        <v>6720</v>
      </c>
      <c r="C177" s="92" t="s">
        <v>5950</v>
      </c>
      <c r="D177" s="93" t="s">
        <v>7148</v>
      </c>
      <c r="E177" s="90" t="s">
        <v>5951</v>
      </c>
      <c r="F177" s="90" t="s">
        <v>5951</v>
      </c>
    </row>
    <row r="178" spans="1:6" ht="11.5" x14ac:dyDescent="0.25">
      <c r="A178" s="94" t="s">
        <v>6859</v>
      </c>
      <c r="B178" s="94" t="s">
        <v>6860</v>
      </c>
      <c r="C178" s="92" t="s">
        <v>5950</v>
      </c>
      <c r="D178" s="93" t="s">
        <v>7148</v>
      </c>
      <c r="E178" s="89" t="s">
        <v>5951</v>
      </c>
      <c r="F178" s="89" t="s">
        <v>6147</v>
      </c>
    </row>
    <row r="179" spans="1:6" ht="11.5" x14ac:dyDescent="0.25">
      <c r="A179" s="94" t="s">
        <v>5961</v>
      </c>
      <c r="B179" s="94" t="s">
        <v>5962</v>
      </c>
      <c r="C179" s="92" t="s">
        <v>5950</v>
      </c>
      <c r="D179" s="93" t="s">
        <v>7148</v>
      </c>
      <c r="E179" s="90" t="s">
        <v>5951</v>
      </c>
      <c r="F179" s="90" t="s">
        <v>5951</v>
      </c>
    </row>
    <row r="180" spans="1:6" ht="11.5" x14ac:dyDescent="0.25">
      <c r="A180" s="94" t="s">
        <v>6718</v>
      </c>
      <c r="B180" s="94" t="s">
        <v>5960</v>
      </c>
      <c r="C180" s="92" t="s">
        <v>5950</v>
      </c>
      <c r="D180" s="93" t="s">
        <v>7148</v>
      </c>
      <c r="E180" s="90" t="s">
        <v>5951</v>
      </c>
      <c r="F180" s="90" t="s">
        <v>5951</v>
      </c>
    </row>
    <row r="181" spans="1:6" ht="11.5" x14ac:dyDescent="0.25">
      <c r="A181" s="94" t="s">
        <v>6852</v>
      </c>
      <c r="B181" s="94" t="s">
        <v>6146</v>
      </c>
      <c r="C181" s="92" t="s">
        <v>5950</v>
      </c>
      <c r="D181" s="93" t="s">
        <v>7148</v>
      </c>
      <c r="E181" s="90" t="s">
        <v>5951</v>
      </c>
      <c r="F181" s="90" t="s">
        <v>5951</v>
      </c>
    </row>
    <row r="182" spans="1:6" ht="11.5" x14ac:dyDescent="0.25">
      <c r="A182" s="94" t="s">
        <v>5959</v>
      </c>
      <c r="B182" s="94" t="s">
        <v>6717</v>
      </c>
      <c r="C182" s="92" t="s">
        <v>5950</v>
      </c>
      <c r="D182" s="93" t="s">
        <v>7148</v>
      </c>
      <c r="E182" s="90" t="s">
        <v>5951</v>
      </c>
      <c r="F182" s="90" t="s">
        <v>5951</v>
      </c>
    </row>
    <row r="183" spans="1:6" ht="11.5" x14ac:dyDescent="0.25">
      <c r="A183" s="94" t="s">
        <v>5957</v>
      </c>
      <c r="B183" s="94" t="s">
        <v>5958</v>
      </c>
      <c r="C183" s="92" t="s">
        <v>5950</v>
      </c>
      <c r="D183" s="93" t="s">
        <v>7148</v>
      </c>
      <c r="E183" s="90" t="s">
        <v>5951</v>
      </c>
      <c r="F183" s="90" t="s">
        <v>5951</v>
      </c>
    </row>
    <row r="184" spans="1:6" ht="11.5" x14ac:dyDescent="0.25">
      <c r="A184" s="94" t="s">
        <v>6850</v>
      </c>
      <c r="B184" s="94" t="s">
        <v>6144</v>
      </c>
      <c r="C184" s="92" t="s">
        <v>5950</v>
      </c>
      <c r="D184" s="93" t="s">
        <v>7148</v>
      </c>
      <c r="E184" s="90" t="s">
        <v>5951</v>
      </c>
      <c r="F184" s="90" t="s">
        <v>5951</v>
      </c>
    </row>
    <row r="185" spans="1:6" ht="11.5" x14ac:dyDescent="0.25">
      <c r="A185" s="94" t="s">
        <v>6849</v>
      </c>
      <c r="B185" s="94" t="s">
        <v>6143</v>
      </c>
      <c r="C185" s="92" t="s">
        <v>5950</v>
      </c>
      <c r="D185" s="93" t="s">
        <v>7148</v>
      </c>
      <c r="E185" s="90" t="s">
        <v>5951</v>
      </c>
      <c r="F185" s="90" t="s">
        <v>5951</v>
      </c>
    </row>
    <row r="186" spans="1:6" ht="11.5" x14ac:dyDescent="0.25">
      <c r="A186" s="94" t="s">
        <v>5955</v>
      </c>
      <c r="B186" s="94" t="s">
        <v>5956</v>
      </c>
      <c r="C186" s="92" t="s">
        <v>5950</v>
      </c>
      <c r="D186" s="93" t="s">
        <v>7148</v>
      </c>
      <c r="E186" s="90" t="s">
        <v>5951</v>
      </c>
      <c r="F186" s="90" t="s">
        <v>5951</v>
      </c>
    </row>
    <row r="187" spans="1:6" ht="11.5" x14ac:dyDescent="0.25">
      <c r="A187" s="94" t="s">
        <v>6855</v>
      </c>
      <c r="B187" s="94" t="s">
        <v>6856</v>
      </c>
      <c r="C187" s="92" t="s">
        <v>5950</v>
      </c>
      <c r="D187" s="93" t="s">
        <v>7148</v>
      </c>
      <c r="E187" s="89" t="s">
        <v>5951</v>
      </c>
      <c r="F187" s="89" t="s">
        <v>6147</v>
      </c>
    </row>
    <row r="188" spans="1:6" ht="11.5" x14ac:dyDescent="0.25">
      <c r="A188" s="94" t="s">
        <v>5932</v>
      </c>
      <c r="B188" s="94" t="s">
        <v>5953</v>
      </c>
      <c r="C188" s="92" t="s">
        <v>5950</v>
      </c>
      <c r="D188" s="93" t="s">
        <v>7148</v>
      </c>
      <c r="E188" s="90" t="s">
        <v>5951</v>
      </c>
      <c r="F188" s="90" t="s">
        <v>5951</v>
      </c>
    </row>
    <row r="189" spans="1:6" ht="11.5" x14ac:dyDescent="0.25">
      <c r="A189" s="94" t="s">
        <v>5948</v>
      </c>
      <c r="B189" s="94" t="s">
        <v>5949</v>
      </c>
      <c r="C189" s="92" t="s">
        <v>5950</v>
      </c>
      <c r="D189" s="93" t="s">
        <v>7148</v>
      </c>
      <c r="E189" s="90" t="s">
        <v>5951</v>
      </c>
      <c r="F189" s="90" t="s">
        <v>5951</v>
      </c>
    </row>
    <row r="190" spans="1:6" ht="14.5" x14ac:dyDescent="0.35">
      <c r="A190" s="135" t="s">
        <v>6525</v>
      </c>
      <c r="B190" s="136" t="s">
        <v>7149</v>
      </c>
      <c r="C190" s="92" t="s">
        <v>5950</v>
      </c>
      <c r="D190" s="93" t="s">
        <v>7148</v>
      </c>
      <c r="E190" s="137" t="s">
        <v>6147</v>
      </c>
      <c r="F190" s="137" t="s">
        <v>6147</v>
      </c>
    </row>
    <row r="191" spans="1:6" ht="14.5" x14ac:dyDescent="0.35">
      <c r="A191" s="135" t="s">
        <v>6605</v>
      </c>
      <c r="B191" s="136" t="s">
        <v>7150</v>
      </c>
      <c r="C191" s="92" t="s">
        <v>5950</v>
      </c>
      <c r="D191" s="93" t="s">
        <v>7148</v>
      </c>
      <c r="E191" s="137" t="s">
        <v>6147</v>
      </c>
      <c r="F191" s="137" t="s">
        <v>6147</v>
      </c>
    </row>
    <row r="192" spans="1:6" ht="14.5" x14ac:dyDescent="0.35">
      <c r="A192" s="135" t="s">
        <v>6606</v>
      </c>
      <c r="B192" s="136" t="s">
        <v>7075</v>
      </c>
      <c r="C192" s="92" t="s">
        <v>5950</v>
      </c>
      <c r="D192" s="93" t="s">
        <v>7148</v>
      </c>
      <c r="E192" s="137" t="s">
        <v>6147</v>
      </c>
      <c r="F192" s="137" t="s">
        <v>6147</v>
      </c>
    </row>
    <row r="193" spans="1:6" ht="14.5" x14ac:dyDescent="0.35">
      <c r="A193" s="135" t="s">
        <v>5924</v>
      </c>
      <c r="B193" s="136" t="s">
        <v>7151</v>
      </c>
      <c r="C193" s="92" t="s">
        <v>5950</v>
      </c>
      <c r="D193" s="93" t="s">
        <v>7148</v>
      </c>
      <c r="E193" s="137" t="s">
        <v>6147</v>
      </c>
      <c r="F193" s="137" t="s">
        <v>6147</v>
      </c>
    </row>
    <row r="194" spans="1:6" ht="14.5" x14ac:dyDescent="0.35">
      <c r="A194" s="135" t="s">
        <v>6526</v>
      </c>
      <c r="B194" s="136" t="s">
        <v>7152</v>
      </c>
      <c r="C194" s="92" t="s">
        <v>5950</v>
      </c>
      <c r="D194" s="93" t="s">
        <v>7148</v>
      </c>
      <c r="E194" s="137" t="s">
        <v>6147</v>
      </c>
      <c r="F194" s="137" t="s">
        <v>6147</v>
      </c>
    </row>
    <row r="195" spans="1:6" ht="14.5" x14ac:dyDescent="0.35">
      <c r="A195" s="135" t="s">
        <v>7153</v>
      </c>
      <c r="B195" s="136" t="s">
        <v>7154</v>
      </c>
      <c r="C195" s="92" t="s">
        <v>5950</v>
      </c>
      <c r="D195" s="93" t="s">
        <v>7148</v>
      </c>
      <c r="E195" s="137" t="s">
        <v>6147</v>
      </c>
      <c r="F195" s="137" t="s">
        <v>6147</v>
      </c>
    </row>
    <row r="196" spans="1:6" ht="14.5" x14ac:dyDescent="0.35">
      <c r="A196" s="135" t="s">
        <v>7072</v>
      </c>
      <c r="B196" s="136" t="s">
        <v>7071</v>
      </c>
      <c r="C196" s="92" t="s">
        <v>5950</v>
      </c>
      <c r="D196" s="93" t="s">
        <v>7148</v>
      </c>
      <c r="E196" s="137" t="s">
        <v>6147</v>
      </c>
      <c r="F196" s="137" t="s">
        <v>6147</v>
      </c>
    </row>
    <row r="197" spans="1:6" ht="14.5" x14ac:dyDescent="0.35">
      <c r="A197" s="135" t="s">
        <v>6584</v>
      </c>
      <c r="B197" s="136" t="s">
        <v>6585</v>
      </c>
      <c r="C197" s="92" t="s">
        <v>5950</v>
      </c>
      <c r="D197" s="93" t="s">
        <v>7148</v>
      </c>
      <c r="E197" s="137" t="s">
        <v>6147</v>
      </c>
      <c r="F197" s="137" t="s">
        <v>6147</v>
      </c>
    </row>
    <row r="198" spans="1:6" ht="14.5" x14ac:dyDescent="0.35">
      <c r="A198" s="135" t="s">
        <v>6536</v>
      </c>
      <c r="B198" s="136" t="s">
        <v>6535</v>
      </c>
      <c r="C198" s="92" t="s">
        <v>5950</v>
      </c>
      <c r="D198" s="93" t="s">
        <v>7148</v>
      </c>
      <c r="E198" s="137" t="s">
        <v>6147</v>
      </c>
      <c r="F198" s="137" t="s">
        <v>6147</v>
      </c>
    </row>
    <row r="199" spans="1:6" ht="14.5" x14ac:dyDescent="0.35">
      <c r="A199" s="135" t="s">
        <v>6580</v>
      </c>
      <c r="B199" s="136" t="s">
        <v>6581</v>
      </c>
      <c r="C199" s="92" t="s">
        <v>5950</v>
      </c>
      <c r="D199" s="93" t="s">
        <v>7148</v>
      </c>
      <c r="E199" s="137" t="s">
        <v>6147</v>
      </c>
      <c r="F199" s="137" t="s">
        <v>6147</v>
      </c>
    </row>
    <row r="200" spans="1:6" ht="14.5" x14ac:dyDescent="0.35">
      <c r="A200" s="135" t="s">
        <v>6528</v>
      </c>
      <c r="B200" s="136" t="s">
        <v>7079</v>
      </c>
      <c r="C200" s="92" t="s">
        <v>5950</v>
      </c>
      <c r="D200" s="93" t="s">
        <v>7148</v>
      </c>
      <c r="E200" s="137" t="s">
        <v>6147</v>
      </c>
      <c r="F200" s="137" t="s">
        <v>6147</v>
      </c>
    </row>
    <row r="201" spans="1:6" ht="14.5" x14ac:dyDescent="0.35">
      <c r="A201" s="135" t="s">
        <v>6576</v>
      </c>
      <c r="B201" s="136" t="s">
        <v>6577</v>
      </c>
      <c r="C201" s="92" t="s">
        <v>5950</v>
      </c>
      <c r="D201" s="93" t="s">
        <v>7148</v>
      </c>
      <c r="E201" s="137" t="s">
        <v>6147</v>
      </c>
      <c r="F201" s="137" t="s">
        <v>6147</v>
      </c>
    </row>
    <row r="202" spans="1:6" ht="14.5" x14ac:dyDescent="0.35">
      <c r="A202" s="135" t="s">
        <v>7155</v>
      </c>
      <c r="B202" s="136" t="s">
        <v>7156</v>
      </c>
      <c r="C202" s="92" t="s">
        <v>5950</v>
      </c>
      <c r="D202" s="93" t="s">
        <v>7148</v>
      </c>
      <c r="E202" s="137" t="s">
        <v>6147</v>
      </c>
      <c r="F202" s="137" t="s">
        <v>6147</v>
      </c>
    </row>
    <row r="203" spans="1:6" ht="14.5" x14ac:dyDescent="0.35">
      <c r="A203" s="135" t="s">
        <v>6611</v>
      </c>
      <c r="B203" s="136" t="s">
        <v>7157</v>
      </c>
      <c r="C203" s="92" t="s">
        <v>5950</v>
      </c>
      <c r="D203" s="93" t="s">
        <v>7148</v>
      </c>
      <c r="E203" s="137" t="s">
        <v>6147</v>
      </c>
      <c r="F203" s="137" t="s">
        <v>6147</v>
      </c>
    </row>
    <row r="204" spans="1:6" ht="14.5" x14ac:dyDescent="0.35">
      <c r="A204" s="135" t="s">
        <v>6531</v>
      </c>
      <c r="B204" s="136" t="s">
        <v>6530</v>
      </c>
      <c r="C204" s="92" t="s">
        <v>5950</v>
      </c>
      <c r="D204" s="93" t="s">
        <v>7148</v>
      </c>
      <c r="E204" s="137" t="s">
        <v>6147</v>
      </c>
      <c r="F204" s="137" t="s">
        <v>6147</v>
      </c>
    </row>
    <row r="205" spans="1:6" ht="14.5" x14ac:dyDescent="0.35">
      <c r="A205" s="135" t="s">
        <v>6620</v>
      </c>
      <c r="B205" s="136" t="s">
        <v>7158</v>
      </c>
      <c r="C205" s="92" t="s">
        <v>5950</v>
      </c>
      <c r="D205" s="93" t="s">
        <v>7148</v>
      </c>
      <c r="E205" s="137" t="s">
        <v>6147</v>
      </c>
      <c r="F205" s="137" t="s">
        <v>6147</v>
      </c>
    </row>
    <row r="206" spans="1:6" ht="14.5" x14ac:dyDescent="0.35">
      <c r="A206" s="135" t="s">
        <v>6578</v>
      </c>
      <c r="B206" s="136" t="s">
        <v>6579</v>
      </c>
      <c r="C206" s="92" t="s">
        <v>5950</v>
      </c>
      <c r="D206" s="93" t="s">
        <v>7148</v>
      </c>
      <c r="E206" s="137" t="s">
        <v>6147</v>
      </c>
      <c r="F206" s="137" t="s">
        <v>6147</v>
      </c>
    </row>
    <row r="207" spans="1:6" ht="14.5" x14ac:dyDescent="0.35">
      <c r="A207" s="135" t="s">
        <v>6614</v>
      </c>
      <c r="B207" s="136" t="s">
        <v>7077</v>
      </c>
      <c r="C207" s="92" t="s">
        <v>5950</v>
      </c>
      <c r="D207" s="93" t="s">
        <v>7148</v>
      </c>
      <c r="E207" s="137" t="s">
        <v>6147</v>
      </c>
      <c r="F207" s="137" t="s">
        <v>6147</v>
      </c>
    </row>
    <row r="208" spans="1:6" ht="14.5" x14ac:dyDescent="0.35">
      <c r="A208" s="135" t="s">
        <v>6630</v>
      </c>
      <c r="B208" s="136" t="s">
        <v>7159</v>
      </c>
      <c r="C208" s="92" t="s">
        <v>5950</v>
      </c>
      <c r="D208" s="93" t="s">
        <v>7148</v>
      </c>
      <c r="E208" s="137" t="s">
        <v>6147</v>
      </c>
      <c r="F208" s="137" t="s">
        <v>6147</v>
      </c>
    </row>
    <row r="209" spans="1:6" ht="14.5" x14ac:dyDescent="0.35">
      <c r="A209" s="135" t="s">
        <v>6529</v>
      </c>
      <c r="B209" s="136" t="s">
        <v>7160</v>
      </c>
      <c r="C209" s="92" t="s">
        <v>5950</v>
      </c>
      <c r="D209" s="93" t="s">
        <v>7148</v>
      </c>
      <c r="E209" s="137" t="s">
        <v>6147</v>
      </c>
      <c r="F209" s="137" t="s">
        <v>6147</v>
      </c>
    </row>
    <row r="210" spans="1:6" ht="14.5" x14ac:dyDescent="0.35">
      <c r="A210" s="135" t="s">
        <v>6634</v>
      </c>
      <c r="B210" s="136" t="s">
        <v>7161</v>
      </c>
      <c r="C210" s="92" t="s">
        <v>5950</v>
      </c>
      <c r="D210" s="93" t="s">
        <v>7148</v>
      </c>
      <c r="E210" s="137" t="s">
        <v>6147</v>
      </c>
      <c r="F210" s="137" t="s">
        <v>6147</v>
      </c>
    </row>
    <row r="211" spans="1:6" ht="14.5" x14ac:dyDescent="0.35">
      <c r="A211" s="135" t="s">
        <v>7162</v>
      </c>
      <c r="B211" s="136" t="s">
        <v>7163</v>
      </c>
      <c r="C211" s="92" t="s">
        <v>5950</v>
      </c>
      <c r="D211" s="93" t="s">
        <v>7148</v>
      </c>
      <c r="E211" s="137" t="s">
        <v>6147</v>
      </c>
      <c r="F211" s="137" t="s">
        <v>6147</v>
      </c>
    </row>
    <row r="212" spans="1:6" ht="14.5" x14ac:dyDescent="0.35">
      <c r="A212" s="135" t="s">
        <v>7087</v>
      </c>
      <c r="B212" s="136" t="s">
        <v>7078</v>
      </c>
      <c r="C212" s="92" t="s">
        <v>5950</v>
      </c>
      <c r="D212" s="93" t="s">
        <v>7148</v>
      </c>
      <c r="E212" s="137" t="s">
        <v>6147</v>
      </c>
      <c r="F212" s="137" t="s">
        <v>6147</v>
      </c>
    </row>
    <row r="213" spans="1:6" ht="14.5" x14ac:dyDescent="0.35">
      <c r="A213" s="135" t="s">
        <v>7164</v>
      </c>
      <c r="B213" s="136" t="s">
        <v>7165</v>
      </c>
      <c r="C213" s="92" t="s">
        <v>5950</v>
      </c>
      <c r="D213" s="93" t="s">
        <v>7148</v>
      </c>
      <c r="E213" s="137" t="s">
        <v>6147</v>
      </c>
      <c r="F213" s="137" t="s">
        <v>6147</v>
      </c>
    </row>
    <row r="214" spans="1:6" ht="14.5" x14ac:dyDescent="0.35">
      <c r="A214" s="135" t="s">
        <v>7105</v>
      </c>
      <c r="B214" s="136" t="s">
        <v>6906</v>
      </c>
      <c r="C214" s="92" t="s">
        <v>5950</v>
      </c>
      <c r="D214" s="93" t="s">
        <v>7148</v>
      </c>
      <c r="E214" s="137" t="s">
        <v>6147</v>
      </c>
      <c r="F214" s="137" t="s">
        <v>6147</v>
      </c>
    </row>
    <row r="215" spans="1:6" ht="14.5" x14ac:dyDescent="0.35">
      <c r="A215" s="135" t="s">
        <v>7066</v>
      </c>
      <c r="B215" s="136" t="s">
        <v>7064</v>
      </c>
      <c r="C215" s="92" t="s">
        <v>5950</v>
      </c>
      <c r="D215" s="93" t="s">
        <v>7148</v>
      </c>
      <c r="E215" s="137" t="s">
        <v>6147</v>
      </c>
      <c r="F215" s="137" t="s">
        <v>6147</v>
      </c>
    </row>
    <row r="216" spans="1:6" ht="14.5" x14ac:dyDescent="0.35">
      <c r="A216" s="135" t="s">
        <v>6566</v>
      </c>
      <c r="B216" s="136" t="s">
        <v>6567</v>
      </c>
      <c r="C216" s="92" t="s">
        <v>5950</v>
      </c>
      <c r="D216" s="93" t="s">
        <v>7148</v>
      </c>
      <c r="E216" s="137" t="s">
        <v>6147</v>
      </c>
      <c r="F216" s="137" t="s">
        <v>6147</v>
      </c>
    </row>
    <row r="217" spans="1:6" ht="14.5" x14ac:dyDescent="0.35">
      <c r="A217" s="135" t="s">
        <v>6564</v>
      </c>
      <c r="B217" s="136" t="s">
        <v>6565</v>
      </c>
      <c r="C217" s="92" t="s">
        <v>5950</v>
      </c>
      <c r="D217" s="93" t="s">
        <v>7148</v>
      </c>
      <c r="E217" s="137" t="s">
        <v>6147</v>
      </c>
      <c r="F217" s="137" t="s">
        <v>6147</v>
      </c>
    </row>
    <row r="218" spans="1:6" ht="14.5" x14ac:dyDescent="0.35">
      <c r="A218" s="135" t="s">
        <v>7129</v>
      </c>
      <c r="B218" s="136" t="s">
        <v>7123</v>
      </c>
      <c r="C218" s="92" t="s">
        <v>5950</v>
      </c>
      <c r="D218" s="93" t="s">
        <v>7148</v>
      </c>
      <c r="E218" s="137" t="s">
        <v>6147</v>
      </c>
      <c r="F218" s="137" t="s">
        <v>6147</v>
      </c>
    </row>
    <row r="219" spans="1:6" ht="14.5" x14ac:dyDescent="0.35">
      <c r="A219" s="135" t="s">
        <v>7166</v>
      </c>
      <c r="B219" s="136" t="s">
        <v>7167</v>
      </c>
      <c r="C219" s="92" t="s">
        <v>5950</v>
      </c>
      <c r="D219" s="93" t="s">
        <v>7148</v>
      </c>
      <c r="E219" s="137" t="s">
        <v>6147</v>
      </c>
      <c r="F219" s="137" t="s">
        <v>6147</v>
      </c>
    </row>
    <row r="220" spans="1:6" ht="14.5" x14ac:dyDescent="0.35">
      <c r="A220" s="135" t="s">
        <v>6562</v>
      </c>
      <c r="B220" s="136" t="s">
        <v>6563</v>
      </c>
      <c r="C220" s="92" t="s">
        <v>5950</v>
      </c>
      <c r="D220" s="93" t="s">
        <v>7148</v>
      </c>
      <c r="E220" s="137" t="s">
        <v>6147</v>
      </c>
      <c r="F220" s="137" t="s">
        <v>6147</v>
      </c>
    </row>
    <row r="221" spans="1:6" ht="14.5" x14ac:dyDescent="0.35">
      <c r="A221" s="135" t="s">
        <v>6582</v>
      </c>
      <c r="B221" s="136" t="s">
        <v>6583</v>
      </c>
      <c r="C221" s="92" t="s">
        <v>5950</v>
      </c>
      <c r="D221" s="93" t="s">
        <v>7148</v>
      </c>
      <c r="E221" s="137" t="s">
        <v>6147</v>
      </c>
      <c r="F221" s="137" t="s">
        <v>6147</v>
      </c>
    </row>
    <row r="222" spans="1:6" ht="14.5" x14ac:dyDescent="0.35">
      <c r="A222" s="135" t="s">
        <v>6557</v>
      </c>
      <c r="B222" s="136" t="s">
        <v>6558</v>
      </c>
      <c r="C222" s="92" t="s">
        <v>5950</v>
      </c>
      <c r="D222" s="93" t="s">
        <v>7148</v>
      </c>
      <c r="E222" s="137" t="s">
        <v>6147</v>
      </c>
      <c r="F222" s="137" t="s">
        <v>6147</v>
      </c>
    </row>
    <row r="223" spans="1:6" ht="14.5" x14ac:dyDescent="0.35">
      <c r="A223" s="135" t="s">
        <v>6546</v>
      </c>
      <c r="B223" s="136" t="s">
        <v>6547</v>
      </c>
      <c r="C223" s="92" t="s">
        <v>5950</v>
      </c>
      <c r="D223" s="93" t="s">
        <v>7148</v>
      </c>
      <c r="E223" s="137" t="s">
        <v>6147</v>
      </c>
      <c r="F223" s="137" t="s">
        <v>6147</v>
      </c>
    </row>
    <row r="224" spans="1:6" ht="14.5" x14ac:dyDescent="0.35">
      <c r="A224" s="135" t="s">
        <v>6635</v>
      </c>
      <c r="B224" s="136" t="s">
        <v>7168</v>
      </c>
      <c r="C224" s="92" t="s">
        <v>5950</v>
      </c>
      <c r="D224" s="93" t="s">
        <v>7148</v>
      </c>
      <c r="E224" s="137" t="s">
        <v>6147</v>
      </c>
      <c r="F224" s="137" t="s">
        <v>6147</v>
      </c>
    </row>
    <row r="225" spans="1:6" ht="14.5" x14ac:dyDescent="0.35">
      <c r="A225" s="135" t="s">
        <v>6636</v>
      </c>
      <c r="B225" s="136" t="s">
        <v>7169</v>
      </c>
      <c r="C225" s="92" t="s">
        <v>5950</v>
      </c>
      <c r="D225" s="93" t="s">
        <v>7148</v>
      </c>
      <c r="E225" s="137" t="s">
        <v>6147</v>
      </c>
      <c r="F225" s="137" t="s">
        <v>6147</v>
      </c>
    </row>
    <row r="226" spans="1:6" ht="14.5" x14ac:dyDescent="0.35">
      <c r="A226" s="135" t="s">
        <v>6539</v>
      </c>
      <c r="B226" s="136" t="s">
        <v>7170</v>
      </c>
      <c r="C226" s="92" t="s">
        <v>5950</v>
      </c>
      <c r="D226" s="93" t="s">
        <v>7148</v>
      </c>
      <c r="E226" s="137" t="s">
        <v>6147</v>
      </c>
      <c r="F226" s="137" t="s">
        <v>6147</v>
      </c>
    </row>
    <row r="227" spans="1:6" ht="14.5" x14ac:dyDescent="0.35">
      <c r="A227" s="135" t="s">
        <v>7171</v>
      </c>
      <c r="B227" s="136" t="s">
        <v>7172</v>
      </c>
      <c r="C227" s="92" t="s">
        <v>5950</v>
      </c>
      <c r="D227" s="93" t="s">
        <v>7148</v>
      </c>
      <c r="E227" s="137" t="s">
        <v>6147</v>
      </c>
      <c r="F227" s="137" t="s">
        <v>6147</v>
      </c>
    </row>
    <row r="228" spans="1:6" ht="14.5" x14ac:dyDescent="0.35">
      <c r="A228" s="135" t="s">
        <v>5926</v>
      </c>
      <c r="B228" s="136" t="s">
        <v>7080</v>
      </c>
      <c r="C228" s="92" t="s">
        <v>5950</v>
      </c>
      <c r="D228" s="93" t="s">
        <v>7148</v>
      </c>
      <c r="E228" s="137" t="s">
        <v>6147</v>
      </c>
      <c r="F228" s="137" t="s">
        <v>6147</v>
      </c>
    </row>
    <row r="229" spans="1:6" ht="14.5" x14ac:dyDescent="0.35">
      <c r="A229" s="135" t="s">
        <v>7089</v>
      </c>
      <c r="B229" s="136" t="s">
        <v>7083</v>
      </c>
      <c r="C229" s="92" t="s">
        <v>5950</v>
      </c>
      <c r="D229" s="93" t="s">
        <v>7148</v>
      </c>
      <c r="E229" s="137" t="s">
        <v>6147</v>
      </c>
      <c r="F229" s="137" t="s">
        <v>6147</v>
      </c>
    </row>
    <row r="230" spans="1:6" ht="14.5" x14ac:dyDescent="0.35">
      <c r="A230" s="135" t="s">
        <v>7173</v>
      </c>
      <c r="B230" s="136" t="s">
        <v>7174</v>
      </c>
      <c r="C230" s="92" t="s">
        <v>5950</v>
      </c>
      <c r="D230" s="93" t="s">
        <v>7148</v>
      </c>
      <c r="E230" s="137" t="s">
        <v>6147</v>
      </c>
      <c r="F230" s="137" t="s">
        <v>6147</v>
      </c>
    </row>
    <row r="231" spans="1:6" ht="14.5" x14ac:dyDescent="0.35">
      <c r="A231" s="135" t="s">
        <v>6643</v>
      </c>
      <c r="B231" s="136" t="s">
        <v>7175</v>
      </c>
      <c r="C231" s="92" t="s">
        <v>5950</v>
      </c>
      <c r="D231" s="93" t="s">
        <v>7148</v>
      </c>
      <c r="E231" s="137" t="s">
        <v>6147</v>
      </c>
      <c r="F231" s="137" t="s">
        <v>6147</v>
      </c>
    </row>
    <row r="232" spans="1:6" ht="14.5" x14ac:dyDescent="0.35">
      <c r="A232" s="135" t="s">
        <v>7176</v>
      </c>
      <c r="B232" s="136" t="s">
        <v>7177</v>
      </c>
      <c r="C232" s="92" t="s">
        <v>5950</v>
      </c>
      <c r="D232" s="93" t="s">
        <v>7148</v>
      </c>
      <c r="E232" s="137" t="s">
        <v>6147</v>
      </c>
      <c r="F232" s="137" t="s">
        <v>6147</v>
      </c>
    </row>
    <row r="233" spans="1:6" ht="14.5" x14ac:dyDescent="0.35">
      <c r="A233" s="135" t="s">
        <v>6644</v>
      </c>
      <c r="B233" s="136" t="s">
        <v>7178</v>
      </c>
      <c r="C233" s="92" t="s">
        <v>5950</v>
      </c>
      <c r="D233" s="93" t="s">
        <v>7148</v>
      </c>
      <c r="E233" s="137" t="s">
        <v>6147</v>
      </c>
      <c r="F233" s="137" t="s">
        <v>6147</v>
      </c>
    </row>
    <row r="234" spans="1:6" ht="14.5" x14ac:dyDescent="0.35">
      <c r="A234" s="135" t="s">
        <v>7179</v>
      </c>
      <c r="B234" s="136" t="s">
        <v>7180</v>
      </c>
      <c r="C234" s="92" t="s">
        <v>5950</v>
      </c>
      <c r="D234" s="93" t="s">
        <v>7148</v>
      </c>
      <c r="E234" s="137" t="s">
        <v>6147</v>
      </c>
      <c r="F234" s="137" t="s">
        <v>6147</v>
      </c>
    </row>
    <row r="235" spans="1:6" ht="14.5" x14ac:dyDescent="0.35">
      <c r="A235" s="135" t="s">
        <v>7181</v>
      </c>
      <c r="B235" s="136" t="s">
        <v>7182</v>
      </c>
      <c r="C235" s="92" t="s">
        <v>5950</v>
      </c>
      <c r="D235" s="93" t="s">
        <v>7148</v>
      </c>
      <c r="E235" s="137" t="s">
        <v>6147</v>
      </c>
      <c r="F235" s="137" t="s">
        <v>6147</v>
      </c>
    </row>
    <row r="236" spans="1:6" ht="14.5" x14ac:dyDescent="0.35">
      <c r="A236" s="135" t="s">
        <v>6612</v>
      </c>
      <c r="B236" s="136" t="s">
        <v>7082</v>
      </c>
      <c r="C236" s="92" t="s">
        <v>5950</v>
      </c>
      <c r="D236" s="93" t="s">
        <v>7148</v>
      </c>
      <c r="E236" s="137" t="s">
        <v>6147</v>
      </c>
      <c r="F236" s="137" t="s">
        <v>6147</v>
      </c>
    </row>
    <row r="237" spans="1:6" ht="14.5" x14ac:dyDescent="0.35">
      <c r="A237" s="135" t="s">
        <v>6613</v>
      </c>
      <c r="B237" s="136" t="s">
        <v>7183</v>
      </c>
      <c r="C237" s="92" t="s">
        <v>5950</v>
      </c>
      <c r="D237" s="93" t="s">
        <v>7148</v>
      </c>
      <c r="E237" s="137" t="s">
        <v>6147</v>
      </c>
      <c r="F237" s="137" t="s">
        <v>6147</v>
      </c>
    </row>
    <row r="238" spans="1:6" ht="14.5" x14ac:dyDescent="0.35">
      <c r="A238" s="135" t="s">
        <v>7184</v>
      </c>
      <c r="B238" s="136" t="s">
        <v>7185</v>
      </c>
      <c r="C238" s="92" t="s">
        <v>5950</v>
      </c>
      <c r="D238" s="93" t="s">
        <v>7148</v>
      </c>
      <c r="E238" s="137" t="s">
        <v>6147</v>
      </c>
      <c r="F238" s="137" t="s">
        <v>6147</v>
      </c>
    </row>
    <row r="239" spans="1:6" ht="14.5" x14ac:dyDescent="0.35">
      <c r="A239" s="135" t="s">
        <v>7186</v>
      </c>
      <c r="B239" s="136" t="s">
        <v>7187</v>
      </c>
      <c r="C239" s="92" t="s">
        <v>5950</v>
      </c>
      <c r="D239" s="93" t="s">
        <v>7148</v>
      </c>
      <c r="E239" s="137" t="s">
        <v>6147</v>
      </c>
      <c r="F239" s="137" t="s">
        <v>6147</v>
      </c>
    </row>
    <row r="240" spans="1:6" ht="14.5" x14ac:dyDescent="0.35">
      <c r="A240" s="135" t="s">
        <v>7090</v>
      </c>
      <c r="B240" s="136" t="s">
        <v>7084</v>
      </c>
      <c r="C240" s="92" t="s">
        <v>5950</v>
      </c>
      <c r="D240" s="93" t="s">
        <v>7148</v>
      </c>
      <c r="E240" s="137" t="s">
        <v>6147</v>
      </c>
      <c r="F240" s="137" t="s">
        <v>6147</v>
      </c>
    </row>
    <row r="241" spans="1:6" ht="14.5" x14ac:dyDescent="0.35">
      <c r="A241" s="135" t="s">
        <v>7086</v>
      </c>
      <c r="B241" s="136" t="s">
        <v>7076</v>
      </c>
      <c r="C241" s="92" t="s">
        <v>5950</v>
      </c>
      <c r="D241" s="93" t="s">
        <v>7148</v>
      </c>
      <c r="E241" s="137" t="s">
        <v>6147</v>
      </c>
      <c r="F241" s="137" t="s">
        <v>6147</v>
      </c>
    </row>
    <row r="242" spans="1:6" ht="14.5" x14ac:dyDescent="0.35">
      <c r="A242" s="135" t="s">
        <v>7188</v>
      </c>
      <c r="B242" s="136" t="s">
        <v>7189</v>
      </c>
      <c r="C242" s="92" t="s">
        <v>5950</v>
      </c>
      <c r="D242" s="93" t="s">
        <v>7148</v>
      </c>
      <c r="E242" s="137" t="s">
        <v>6147</v>
      </c>
      <c r="F242" s="137" t="s">
        <v>6147</v>
      </c>
    </row>
    <row r="243" spans="1:6" ht="14.5" x14ac:dyDescent="0.35">
      <c r="A243" s="135" t="s">
        <v>7190</v>
      </c>
      <c r="B243" s="136" t="s">
        <v>7191</v>
      </c>
      <c r="C243" s="92" t="s">
        <v>5950</v>
      </c>
      <c r="D243" s="93" t="s">
        <v>7148</v>
      </c>
      <c r="E243" s="137" t="s">
        <v>6147</v>
      </c>
      <c r="F243" s="137" t="s">
        <v>6147</v>
      </c>
    </row>
    <row r="244" spans="1:6" ht="14.5" x14ac:dyDescent="0.35">
      <c r="A244" s="135" t="s">
        <v>7192</v>
      </c>
      <c r="B244" s="136" t="s">
        <v>7193</v>
      </c>
      <c r="C244" s="92" t="s">
        <v>5950</v>
      </c>
      <c r="D244" s="93" t="s">
        <v>7148</v>
      </c>
      <c r="E244" s="137" t="s">
        <v>6147</v>
      </c>
      <c r="F244" s="137" t="s">
        <v>6147</v>
      </c>
    </row>
    <row r="245" spans="1:6" ht="14.5" x14ac:dyDescent="0.35">
      <c r="A245" s="135" t="s">
        <v>7194</v>
      </c>
      <c r="B245" s="136" t="s">
        <v>7195</v>
      </c>
      <c r="C245" s="92" t="s">
        <v>5950</v>
      </c>
      <c r="D245" s="93" t="s">
        <v>7148</v>
      </c>
      <c r="E245" s="137" t="s">
        <v>6147</v>
      </c>
      <c r="F245" s="137" t="s">
        <v>6147</v>
      </c>
    </row>
    <row r="246" spans="1:6" ht="14.5" x14ac:dyDescent="0.35">
      <c r="A246" s="135" t="s">
        <v>7088</v>
      </c>
      <c r="B246" s="136" t="s">
        <v>7081</v>
      </c>
      <c r="C246" s="92" t="s">
        <v>5950</v>
      </c>
      <c r="D246" s="93" t="s">
        <v>7148</v>
      </c>
      <c r="E246" s="137" t="s">
        <v>6147</v>
      </c>
      <c r="F246" s="137" t="s">
        <v>6147</v>
      </c>
    </row>
    <row r="247" spans="1:6" ht="14.5" x14ac:dyDescent="0.35">
      <c r="A247" s="135" t="s">
        <v>6574</v>
      </c>
      <c r="B247" s="136" t="s">
        <v>6575</v>
      </c>
      <c r="C247" s="92" t="s">
        <v>5950</v>
      </c>
      <c r="D247" s="93" t="s">
        <v>7148</v>
      </c>
      <c r="E247" s="137" t="s">
        <v>6147</v>
      </c>
      <c r="F247" s="137" t="s">
        <v>6147</v>
      </c>
    </row>
    <row r="248" spans="1:6" ht="14.5" x14ac:dyDescent="0.35">
      <c r="A248" s="135" t="s">
        <v>6615</v>
      </c>
      <c r="B248" s="136" t="s">
        <v>7196</v>
      </c>
      <c r="C248" s="92" t="s">
        <v>5950</v>
      </c>
      <c r="D248" s="93" t="s">
        <v>7148</v>
      </c>
      <c r="E248" s="137" t="s">
        <v>6147</v>
      </c>
      <c r="F248" s="137" t="s">
        <v>6147</v>
      </c>
    </row>
    <row r="249" spans="1:6" ht="14.5" x14ac:dyDescent="0.35">
      <c r="A249" s="135" t="s">
        <v>6616</v>
      </c>
      <c r="B249" s="136" t="s">
        <v>7197</v>
      </c>
      <c r="C249" s="92" t="s">
        <v>5950</v>
      </c>
      <c r="D249" s="93" t="s">
        <v>7148</v>
      </c>
      <c r="E249" s="137" t="s">
        <v>6147</v>
      </c>
      <c r="F249" s="137" t="s">
        <v>6147</v>
      </c>
    </row>
    <row r="250" spans="1:6" ht="14.5" x14ac:dyDescent="0.35">
      <c r="A250" s="135" t="s">
        <v>6568</v>
      </c>
      <c r="B250" s="136" t="s">
        <v>6569</v>
      </c>
      <c r="C250" s="92" t="s">
        <v>5950</v>
      </c>
      <c r="D250" s="93" t="s">
        <v>7148</v>
      </c>
      <c r="E250" s="137" t="s">
        <v>6147</v>
      </c>
      <c r="F250" s="137" t="s">
        <v>6147</v>
      </c>
    </row>
    <row r="251" spans="1:6" ht="14.5" x14ac:dyDescent="0.35">
      <c r="A251" s="135" t="s">
        <v>6617</v>
      </c>
      <c r="B251" s="136" t="s">
        <v>7198</v>
      </c>
      <c r="C251" s="92" t="s">
        <v>5950</v>
      </c>
      <c r="D251" s="93" t="s">
        <v>7148</v>
      </c>
      <c r="E251" s="137" t="s">
        <v>6147</v>
      </c>
      <c r="F251" s="137" t="s">
        <v>6147</v>
      </c>
    </row>
    <row r="252" spans="1:6" ht="14.5" x14ac:dyDescent="0.35">
      <c r="A252" s="135" t="s">
        <v>6599</v>
      </c>
      <c r="B252" s="136" t="s">
        <v>6600</v>
      </c>
      <c r="C252" s="92" t="s">
        <v>5950</v>
      </c>
      <c r="D252" s="93" t="s">
        <v>7148</v>
      </c>
      <c r="E252" s="137" t="s">
        <v>6147</v>
      </c>
      <c r="F252" s="137" t="s">
        <v>6147</v>
      </c>
    </row>
    <row r="253" spans="1:6" ht="14.5" x14ac:dyDescent="0.35">
      <c r="A253" s="135" t="s">
        <v>6914</v>
      </c>
      <c r="B253" s="136" t="s">
        <v>6875</v>
      </c>
      <c r="C253" s="92" t="s">
        <v>5950</v>
      </c>
      <c r="D253" s="93" t="s">
        <v>7148</v>
      </c>
      <c r="E253" s="137" t="s">
        <v>6147</v>
      </c>
      <c r="F253" s="137" t="s">
        <v>6147</v>
      </c>
    </row>
    <row r="254" spans="1:6" ht="14.5" x14ac:dyDescent="0.35">
      <c r="A254" s="135" t="s">
        <v>7128</v>
      </c>
      <c r="B254" s="136" t="s">
        <v>7122</v>
      </c>
      <c r="C254" s="92" t="s">
        <v>5950</v>
      </c>
      <c r="D254" s="93" t="s">
        <v>7148</v>
      </c>
      <c r="E254" s="137" t="s">
        <v>6147</v>
      </c>
      <c r="F254" s="137" t="s">
        <v>6147</v>
      </c>
    </row>
    <row r="255" spans="1:6" ht="14.5" x14ac:dyDescent="0.35">
      <c r="A255" s="135" t="s">
        <v>6618</v>
      </c>
      <c r="B255" s="136" t="s">
        <v>7199</v>
      </c>
      <c r="C255" s="92" t="s">
        <v>5950</v>
      </c>
      <c r="D255" s="93" t="s">
        <v>7148</v>
      </c>
      <c r="E255" s="137" t="s">
        <v>6147</v>
      </c>
      <c r="F255" s="137" t="s">
        <v>6147</v>
      </c>
    </row>
    <row r="256" spans="1:6" ht="14.5" x14ac:dyDescent="0.35">
      <c r="A256" s="135" t="s">
        <v>7200</v>
      </c>
      <c r="B256" s="136" t="s">
        <v>7201</v>
      </c>
      <c r="C256" s="92" t="s">
        <v>5950</v>
      </c>
      <c r="D256" s="93" t="s">
        <v>7148</v>
      </c>
      <c r="E256" s="137" t="s">
        <v>6147</v>
      </c>
      <c r="F256" s="137" t="s">
        <v>6147</v>
      </c>
    </row>
    <row r="257" spans="1:6" ht="14.5" x14ac:dyDescent="0.35">
      <c r="A257" s="135" t="s">
        <v>6561</v>
      </c>
      <c r="B257" s="136" t="s">
        <v>7202</v>
      </c>
      <c r="C257" s="92" t="s">
        <v>5950</v>
      </c>
      <c r="D257" s="93" t="s">
        <v>7148</v>
      </c>
      <c r="E257" s="137" t="s">
        <v>6147</v>
      </c>
      <c r="F257" s="137" t="s">
        <v>6147</v>
      </c>
    </row>
    <row r="258" spans="1:6" ht="14.5" x14ac:dyDescent="0.35">
      <c r="A258" s="135" t="s">
        <v>6559</v>
      </c>
      <c r="B258" s="136" t="s">
        <v>6560</v>
      </c>
      <c r="C258" s="92" t="s">
        <v>5950</v>
      </c>
      <c r="D258" s="93" t="s">
        <v>7148</v>
      </c>
      <c r="E258" s="137" t="s">
        <v>6147</v>
      </c>
      <c r="F258" s="137" t="s">
        <v>6147</v>
      </c>
    </row>
    <row r="259" spans="1:6" ht="14.5" x14ac:dyDescent="0.35">
      <c r="A259" s="135" t="s">
        <v>6621</v>
      </c>
      <c r="B259" s="136" t="s">
        <v>7203</v>
      </c>
      <c r="C259" s="92" t="s">
        <v>5950</v>
      </c>
      <c r="D259" s="93" t="s">
        <v>7148</v>
      </c>
      <c r="E259" s="137" t="s">
        <v>6147</v>
      </c>
      <c r="F259" s="137" t="s">
        <v>6147</v>
      </c>
    </row>
    <row r="260" spans="1:6" ht="14.5" x14ac:dyDescent="0.35">
      <c r="A260" s="135" t="s">
        <v>6555</v>
      </c>
      <c r="B260" s="136" t="s">
        <v>6556</v>
      </c>
      <c r="C260" s="92" t="s">
        <v>5950</v>
      </c>
      <c r="D260" s="93" t="s">
        <v>7148</v>
      </c>
      <c r="E260" s="137" t="s">
        <v>6147</v>
      </c>
      <c r="F260" s="137" t="s">
        <v>6147</v>
      </c>
    </row>
    <row r="261" spans="1:6" ht="14.5" x14ac:dyDescent="0.35">
      <c r="A261" s="135" t="s">
        <v>6622</v>
      </c>
      <c r="B261" s="136" t="s">
        <v>7204</v>
      </c>
      <c r="C261" s="92" t="s">
        <v>5950</v>
      </c>
      <c r="D261" s="93" t="s">
        <v>7148</v>
      </c>
      <c r="E261" s="137" t="s">
        <v>6147</v>
      </c>
      <c r="F261" s="137" t="s">
        <v>6147</v>
      </c>
    </row>
    <row r="262" spans="1:6" ht="14.5" x14ac:dyDescent="0.35">
      <c r="A262" s="135" t="s">
        <v>6551</v>
      </c>
      <c r="B262" s="136" t="s">
        <v>6552</v>
      </c>
      <c r="C262" s="92" t="s">
        <v>5950</v>
      </c>
      <c r="D262" s="93" t="s">
        <v>7148</v>
      </c>
      <c r="E262" s="137" t="s">
        <v>6147</v>
      </c>
      <c r="F262" s="137" t="s">
        <v>6147</v>
      </c>
    </row>
    <row r="263" spans="1:6" ht="14.5" x14ac:dyDescent="0.35">
      <c r="A263" s="135" t="s">
        <v>6623</v>
      </c>
      <c r="B263" s="136" t="s">
        <v>7205</v>
      </c>
      <c r="C263" s="92" t="s">
        <v>5950</v>
      </c>
      <c r="D263" s="93" t="s">
        <v>7148</v>
      </c>
      <c r="E263" s="137" t="s">
        <v>6147</v>
      </c>
      <c r="F263" s="137" t="s">
        <v>6147</v>
      </c>
    </row>
    <row r="264" spans="1:6" ht="14.5" x14ac:dyDescent="0.35">
      <c r="A264" s="135" t="s">
        <v>6624</v>
      </c>
      <c r="B264" s="136" t="s">
        <v>7206</v>
      </c>
      <c r="C264" s="92" t="s">
        <v>5950</v>
      </c>
      <c r="D264" s="93" t="s">
        <v>7148</v>
      </c>
      <c r="E264" s="137" t="s">
        <v>6147</v>
      </c>
      <c r="F264" s="137" t="s">
        <v>6147</v>
      </c>
    </row>
    <row r="265" spans="1:6" ht="14.5" x14ac:dyDescent="0.35">
      <c r="A265" s="135" t="s">
        <v>6549</v>
      </c>
      <c r="B265" s="136" t="s">
        <v>6550</v>
      </c>
      <c r="C265" s="92" t="s">
        <v>5950</v>
      </c>
      <c r="D265" s="93" t="s">
        <v>7148</v>
      </c>
      <c r="E265" s="137" t="s">
        <v>6147</v>
      </c>
      <c r="F265" s="137" t="s">
        <v>6147</v>
      </c>
    </row>
    <row r="266" spans="1:6" ht="14.5" x14ac:dyDescent="0.35">
      <c r="A266" s="135" t="s">
        <v>6625</v>
      </c>
      <c r="B266" s="136" t="s">
        <v>7207</v>
      </c>
      <c r="C266" s="92" t="s">
        <v>5950</v>
      </c>
      <c r="D266" s="93" t="s">
        <v>7148</v>
      </c>
      <c r="E266" s="137" t="s">
        <v>6147</v>
      </c>
      <c r="F266" s="137" t="s">
        <v>6147</v>
      </c>
    </row>
    <row r="267" spans="1:6" ht="14.5" x14ac:dyDescent="0.35">
      <c r="A267" s="135" t="s">
        <v>6626</v>
      </c>
      <c r="B267" s="136" t="s">
        <v>7208</v>
      </c>
      <c r="C267" s="92" t="s">
        <v>5950</v>
      </c>
      <c r="D267" s="93" t="s">
        <v>7148</v>
      </c>
      <c r="E267" s="137" t="s">
        <v>6147</v>
      </c>
      <c r="F267" s="137" t="s">
        <v>6147</v>
      </c>
    </row>
    <row r="268" spans="1:6" ht="14.5" x14ac:dyDescent="0.35">
      <c r="A268" s="135" t="s">
        <v>6548</v>
      </c>
      <c r="B268" s="136" t="s">
        <v>5922</v>
      </c>
      <c r="C268" s="92" t="s">
        <v>5950</v>
      </c>
      <c r="D268" s="93" t="s">
        <v>7148</v>
      </c>
      <c r="E268" s="137" t="s">
        <v>6147</v>
      </c>
      <c r="F268" s="137" t="s">
        <v>6147</v>
      </c>
    </row>
    <row r="269" spans="1:6" ht="14.5" x14ac:dyDescent="0.35">
      <c r="A269" s="135" t="s">
        <v>6538</v>
      </c>
      <c r="B269" s="136" t="s">
        <v>6537</v>
      </c>
      <c r="C269" s="92" t="s">
        <v>5950</v>
      </c>
      <c r="D269" s="93" t="s">
        <v>7148</v>
      </c>
      <c r="E269" s="137" t="s">
        <v>6147</v>
      </c>
      <c r="F269" s="137" t="s">
        <v>6147</v>
      </c>
    </row>
    <row r="270" spans="1:6" ht="14.5" x14ac:dyDescent="0.35">
      <c r="A270" s="135" t="s">
        <v>6627</v>
      </c>
      <c r="B270" s="136" t="s">
        <v>7098</v>
      </c>
      <c r="C270" s="92" t="s">
        <v>5950</v>
      </c>
      <c r="D270" s="93" t="s">
        <v>7148</v>
      </c>
      <c r="E270" s="137" t="s">
        <v>6147</v>
      </c>
      <c r="F270" s="137" t="s">
        <v>6147</v>
      </c>
    </row>
    <row r="271" spans="1:6" ht="14.5" x14ac:dyDescent="0.35">
      <c r="A271" s="135" t="s">
        <v>6533</v>
      </c>
      <c r="B271" s="136" t="s">
        <v>7209</v>
      </c>
      <c r="C271" s="92" t="s">
        <v>5950</v>
      </c>
      <c r="D271" s="93" t="s">
        <v>7148</v>
      </c>
      <c r="E271" s="137" t="s">
        <v>6147</v>
      </c>
      <c r="F271" s="137" t="s">
        <v>6147</v>
      </c>
    </row>
    <row r="272" spans="1:6" ht="14.5" x14ac:dyDescent="0.35">
      <c r="A272" s="135" t="s">
        <v>6628</v>
      </c>
      <c r="B272" s="136" t="s">
        <v>7210</v>
      </c>
      <c r="C272" s="92" t="s">
        <v>5950</v>
      </c>
      <c r="D272" s="93" t="s">
        <v>7148</v>
      </c>
      <c r="E272" s="137" t="s">
        <v>6147</v>
      </c>
      <c r="F272" s="137" t="s">
        <v>6147</v>
      </c>
    </row>
    <row r="273" spans="1:6" ht="14.5" x14ac:dyDescent="0.35">
      <c r="A273" s="135" t="s">
        <v>6629</v>
      </c>
      <c r="B273" s="136" t="s">
        <v>7211</v>
      </c>
      <c r="C273" s="92" t="s">
        <v>5950</v>
      </c>
      <c r="D273" s="93" t="s">
        <v>7148</v>
      </c>
      <c r="E273" s="137" t="s">
        <v>6147</v>
      </c>
      <c r="F273" s="137" t="s">
        <v>6147</v>
      </c>
    </row>
    <row r="274" spans="1:6" ht="14.5" x14ac:dyDescent="0.35">
      <c r="A274" s="135" t="s">
        <v>6631</v>
      </c>
      <c r="B274" s="136" t="s">
        <v>7212</v>
      </c>
      <c r="C274" s="92" t="s">
        <v>5950</v>
      </c>
      <c r="D274" s="93" t="s">
        <v>7148</v>
      </c>
      <c r="E274" s="137" t="s">
        <v>6147</v>
      </c>
      <c r="F274" s="137" t="s">
        <v>6147</v>
      </c>
    </row>
    <row r="275" spans="1:6" ht="14.5" x14ac:dyDescent="0.35">
      <c r="A275" s="135" t="s">
        <v>7213</v>
      </c>
      <c r="B275" s="136" t="s">
        <v>7214</v>
      </c>
      <c r="C275" s="92" t="s">
        <v>5950</v>
      </c>
      <c r="D275" s="93" t="s">
        <v>7148</v>
      </c>
      <c r="E275" s="137" t="s">
        <v>6147</v>
      </c>
      <c r="F275" s="137" t="s">
        <v>6147</v>
      </c>
    </row>
    <row r="276" spans="1:6" ht="14.5" x14ac:dyDescent="0.35">
      <c r="A276" s="135" t="s">
        <v>6544</v>
      </c>
      <c r="B276" s="136" t="s">
        <v>6545</v>
      </c>
      <c r="C276" s="92" t="s">
        <v>5950</v>
      </c>
      <c r="D276" s="93" t="s">
        <v>7148</v>
      </c>
      <c r="E276" s="137" t="s">
        <v>6147</v>
      </c>
      <c r="F276" s="137" t="s">
        <v>6147</v>
      </c>
    </row>
    <row r="277" spans="1:6" ht="14.5" x14ac:dyDescent="0.35">
      <c r="A277" s="135" t="s">
        <v>6633</v>
      </c>
      <c r="B277" s="136" t="s">
        <v>7215</v>
      </c>
      <c r="C277" s="92" t="s">
        <v>5950</v>
      </c>
      <c r="D277" s="93" t="s">
        <v>7148</v>
      </c>
      <c r="E277" s="137" t="s">
        <v>6147</v>
      </c>
      <c r="F277" s="137" t="s">
        <v>6147</v>
      </c>
    </row>
    <row r="278" spans="1:6" ht="14.5" x14ac:dyDescent="0.35">
      <c r="A278" s="135" t="s">
        <v>6572</v>
      </c>
      <c r="B278" s="136" t="s">
        <v>6573</v>
      </c>
      <c r="C278" s="92" t="s">
        <v>5950</v>
      </c>
      <c r="D278" s="93" t="s">
        <v>7148</v>
      </c>
      <c r="E278" s="137" t="s">
        <v>6147</v>
      </c>
      <c r="F278" s="137" t="s">
        <v>6147</v>
      </c>
    </row>
    <row r="279" spans="1:6" ht="14.5" x14ac:dyDescent="0.35">
      <c r="A279" s="135" t="s">
        <v>6637</v>
      </c>
      <c r="B279" s="136" t="s">
        <v>7216</v>
      </c>
      <c r="C279" s="92" t="s">
        <v>5950</v>
      </c>
      <c r="D279" s="93" t="s">
        <v>7148</v>
      </c>
      <c r="E279" s="137" t="s">
        <v>6147</v>
      </c>
      <c r="F279" s="137" t="s">
        <v>6147</v>
      </c>
    </row>
    <row r="280" spans="1:6" ht="14.5" x14ac:dyDescent="0.35">
      <c r="A280" s="135" t="s">
        <v>6638</v>
      </c>
      <c r="B280" s="136" t="s">
        <v>7217</v>
      </c>
      <c r="C280" s="92" t="s">
        <v>5950</v>
      </c>
      <c r="D280" s="93" t="s">
        <v>7148</v>
      </c>
      <c r="E280" s="137" t="s">
        <v>6147</v>
      </c>
      <c r="F280" s="137" t="s">
        <v>6147</v>
      </c>
    </row>
    <row r="281" spans="1:6" ht="14.5" x14ac:dyDescent="0.35">
      <c r="A281" s="135" t="s">
        <v>6639</v>
      </c>
      <c r="B281" s="136" t="s">
        <v>7121</v>
      </c>
      <c r="C281" s="92" t="s">
        <v>5950</v>
      </c>
      <c r="D281" s="93" t="s">
        <v>7148</v>
      </c>
      <c r="E281" s="137" t="s">
        <v>6147</v>
      </c>
      <c r="F281" s="137" t="s">
        <v>6147</v>
      </c>
    </row>
    <row r="282" spans="1:6" ht="14.5" x14ac:dyDescent="0.35">
      <c r="A282" s="135" t="s">
        <v>7218</v>
      </c>
      <c r="B282" s="136" t="s">
        <v>7219</v>
      </c>
      <c r="C282" s="92" t="s">
        <v>5950</v>
      </c>
      <c r="D282" s="93" t="s">
        <v>7148</v>
      </c>
      <c r="E282" s="137" t="s">
        <v>6147</v>
      </c>
      <c r="F282" s="137" t="s">
        <v>6147</v>
      </c>
    </row>
    <row r="283" spans="1:6" ht="14.5" x14ac:dyDescent="0.35">
      <c r="A283" s="135" t="s">
        <v>7220</v>
      </c>
      <c r="B283" s="136" t="s">
        <v>7221</v>
      </c>
      <c r="C283" s="92" t="s">
        <v>5950</v>
      </c>
      <c r="D283" s="93" t="s">
        <v>7148</v>
      </c>
      <c r="E283" s="137" t="s">
        <v>6147</v>
      </c>
      <c r="F283" s="137" t="s">
        <v>6147</v>
      </c>
    </row>
    <row r="284" spans="1:6" ht="14.5" x14ac:dyDescent="0.35">
      <c r="A284" s="135" t="s">
        <v>6640</v>
      </c>
      <c r="B284" s="136" t="s">
        <v>7222</v>
      </c>
      <c r="C284" s="92" t="s">
        <v>5950</v>
      </c>
      <c r="D284" s="93" t="s">
        <v>7148</v>
      </c>
      <c r="E284" s="137" t="s">
        <v>6147</v>
      </c>
      <c r="F284" s="137" t="s">
        <v>6147</v>
      </c>
    </row>
    <row r="285" spans="1:6" ht="14.5" x14ac:dyDescent="0.35">
      <c r="A285" s="135" t="s">
        <v>6641</v>
      </c>
      <c r="B285" s="136" t="s">
        <v>7223</v>
      </c>
      <c r="C285" s="92" t="s">
        <v>5950</v>
      </c>
      <c r="D285" s="93" t="s">
        <v>7148</v>
      </c>
      <c r="E285" s="137" t="s">
        <v>6147</v>
      </c>
      <c r="F285" s="137" t="s">
        <v>6147</v>
      </c>
    </row>
    <row r="286" spans="1:6" ht="14.5" x14ac:dyDescent="0.35">
      <c r="A286" s="135" t="s">
        <v>6532</v>
      </c>
      <c r="B286" s="136" t="s">
        <v>7224</v>
      </c>
      <c r="C286" s="92" t="s">
        <v>5950</v>
      </c>
      <c r="D286" s="93" t="s">
        <v>7148</v>
      </c>
      <c r="E286" s="137" t="s">
        <v>6147</v>
      </c>
      <c r="F286" s="137" t="s">
        <v>6147</v>
      </c>
    </row>
    <row r="287" spans="1:6" ht="14.5" x14ac:dyDescent="0.35">
      <c r="A287" s="135" t="s">
        <v>7225</v>
      </c>
      <c r="B287" s="136" t="s">
        <v>7226</v>
      </c>
      <c r="C287" s="92" t="s">
        <v>5950</v>
      </c>
      <c r="D287" s="93" t="s">
        <v>7148</v>
      </c>
      <c r="E287" s="137" t="s">
        <v>6147</v>
      </c>
      <c r="F287" s="137" t="s">
        <v>6147</v>
      </c>
    </row>
    <row r="288" spans="1:6" ht="14.5" x14ac:dyDescent="0.35">
      <c r="A288" s="135" t="s">
        <v>7227</v>
      </c>
      <c r="B288" s="136" t="s">
        <v>7228</v>
      </c>
      <c r="C288" s="92" t="s">
        <v>5950</v>
      </c>
      <c r="D288" s="93" t="s">
        <v>7148</v>
      </c>
      <c r="E288" s="137" t="s">
        <v>6147</v>
      </c>
      <c r="F288" s="137" t="s">
        <v>6147</v>
      </c>
    </row>
    <row r="289" spans="1:6" ht="14.5" x14ac:dyDescent="0.35">
      <c r="A289" s="135" t="s">
        <v>6642</v>
      </c>
      <c r="B289" s="136" t="s">
        <v>7229</v>
      </c>
      <c r="C289" s="92" t="s">
        <v>5950</v>
      </c>
      <c r="D289" s="93" t="s">
        <v>7148</v>
      </c>
      <c r="E289" s="137" t="s">
        <v>6147</v>
      </c>
      <c r="F289" s="137" t="s">
        <v>6147</v>
      </c>
    </row>
    <row r="290" spans="1:6" ht="14.5" x14ac:dyDescent="0.35">
      <c r="A290" s="135" t="s">
        <v>7117</v>
      </c>
      <c r="B290" s="136" t="s">
        <v>7114</v>
      </c>
      <c r="C290" s="92" t="s">
        <v>5950</v>
      </c>
      <c r="D290" s="93" t="s">
        <v>7148</v>
      </c>
      <c r="E290" s="137" t="s">
        <v>6147</v>
      </c>
      <c r="F290" s="137" t="s">
        <v>6147</v>
      </c>
    </row>
    <row r="291" spans="1:6" ht="14.5" x14ac:dyDescent="0.35">
      <c r="A291" s="135" t="s">
        <v>7116</v>
      </c>
      <c r="B291" s="136" t="s">
        <v>7113</v>
      </c>
      <c r="C291" s="92" t="s">
        <v>5950</v>
      </c>
      <c r="D291" s="93" t="s">
        <v>7148</v>
      </c>
      <c r="E291" s="137" t="s">
        <v>6147</v>
      </c>
      <c r="F291" s="137" t="s">
        <v>6147</v>
      </c>
    </row>
    <row r="292" spans="1:6" ht="14.5" x14ac:dyDescent="0.35">
      <c r="A292" s="135" t="s">
        <v>7230</v>
      </c>
      <c r="B292" s="136" t="s">
        <v>7231</v>
      </c>
      <c r="C292" s="92" t="s">
        <v>5950</v>
      </c>
      <c r="D292" s="93" t="s">
        <v>7148</v>
      </c>
      <c r="E292" s="137" t="s">
        <v>6147</v>
      </c>
      <c r="F292" s="137" t="s">
        <v>6147</v>
      </c>
    </row>
    <row r="293" spans="1:6" ht="14.5" x14ac:dyDescent="0.35">
      <c r="A293" s="135" t="s">
        <v>7097</v>
      </c>
      <c r="B293" s="136" t="s">
        <v>7094</v>
      </c>
      <c r="C293" s="92" t="s">
        <v>5950</v>
      </c>
      <c r="D293" s="93" t="s">
        <v>7148</v>
      </c>
      <c r="E293" s="137" t="s">
        <v>6147</v>
      </c>
      <c r="F293" s="137" t="s">
        <v>6147</v>
      </c>
    </row>
    <row r="294" spans="1:6" ht="14.5" x14ac:dyDescent="0.35">
      <c r="A294" s="135" t="s">
        <v>7232</v>
      </c>
      <c r="B294" s="136" t="s">
        <v>7233</v>
      </c>
      <c r="C294" s="92" t="s">
        <v>5950</v>
      </c>
      <c r="D294" s="93" t="s">
        <v>7148</v>
      </c>
      <c r="E294" s="137" t="s">
        <v>6147</v>
      </c>
      <c r="F294" s="137" t="s">
        <v>6147</v>
      </c>
    </row>
    <row r="295" spans="1:6" ht="14.5" x14ac:dyDescent="0.35">
      <c r="A295" s="135" t="s">
        <v>6570</v>
      </c>
      <c r="B295" s="136" t="s">
        <v>6571</v>
      </c>
      <c r="C295" s="92" t="s">
        <v>5950</v>
      </c>
      <c r="D295" s="93" t="s">
        <v>7148</v>
      </c>
      <c r="E295" s="137" t="s">
        <v>6147</v>
      </c>
      <c r="F295" s="137" t="s">
        <v>6147</v>
      </c>
    </row>
    <row r="296" spans="1:6" ht="14.5" x14ac:dyDescent="0.35">
      <c r="A296" s="135" t="s">
        <v>7234</v>
      </c>
      <c r="B296" s="136" t="s">
        <v>7235</v>
      </c>
      <c r="C296" s="92" t="s">
        <v>5950</v>
      </c>
      <c r="D296" s="93" t="s">
        <v>7148</v>
      </c>
      <c r="E296" s="137" t="s">
        <v>6147</v>
      </c>
      <c r="F296" s="137" t="s">
        <v>6147</v>
      </c>
    </row>
    <row r="297" spans="1:6" ht="14.5" x14ac:dyDescent="0.35">
      <c r="A297" s="135" t="s">
        <v>6534</v>
      </c>
      <c r="B297" s="136" t="s">
        <v>7236</v>
      </c>
      <c r="C297" s="92" t="s">
        <v>5950</v>
      </c>
      <c r="D297" s="93" t="s">
        <v>7148</v>
      </c>
      <c r="E297" s="137" t="s">
        <v>6147</v>
      </c>
      <c r="F297" s="137" t="s">
        <v>6147</v>
      </c>
    </row>
    <row r="298" spans="1:6" ht="14.5" x14ac:dyDescent="0.35">
      <c r="A298" s="135" t="s">
        <v>7237</v>
      </c>
      <c r="B298" s="136" t="s">
        <v>7238</v>
      </c>
      <c r="C298" s="92" t="s">
        <v>5950</v>
      </c>
      <c r="D298" s="93" t="s">
        <v>7148</v>
      </c>
      <c r="E298" s="137" t="s">
        <v>6147</v>
      </c>
      <c r="F298" s="137" t="s">
        <v>6147</v>
      </c>
    </row>
    <row r="299" spans="1:6" ht="14.5" x14ac:dyDescent="0.35">
      <c r="A299" s="135" t="s">
        <v>7239</v>
      </c>
      <c r="B299" s="136" t="s">
        <v>7240</v>
      </c>
      <c r="C299" s="92" t="s">
        <v>5950</v>
      </c>
      <c r="D299" s="93" t="s">
        <v>7148</v>
      </c>
      <c r="E299" s="137" t="s">
        <v>6147</v>
      </c>
      <c r="F299" s="137" t="s">
        <v>6147</v>
      </c>
    </row>
    <row r="300" spans="1:6" ht="14.5" x14ac:dyDescent="0.35">
      <c r="A300" s="135" t="s">
        <v>7241</v>
      </c>
      <c r="B300" s="136" t="s">
        <v>7242</v>
      </c>
      <c r="C300" s="92" t="s">
        <v>5950</v>
      </c>
      <c r="D300" s="93" t="s">
        <v>7148</v>
      </c>
      <c r="E300" s="137" t="s">
        <v>6147</v>
      </c>
      <c r="F300" s="137" t="s">
        <v>6147</v>
      </c>
    </row>
    <row r="301" spans="1:6" ht="14.5" x14ac:dyDescent="0.35">
      <c r="A301" s="135" t="s">
        <v>7243</v>
      </c>
      <c r="B301" s="136" t="s">
        <v>7244</v>
      </c>
      <c r="C301" s="92" t="s">
        <v>5950</v>
      </c>
      <c r="D301" s="93" t="s">
        <v>7148</v>
      </c>
      <c r="E301" s="137" t="s">
        <v>6147</v>
      </c>
      <c r="F301" s="137" t="s">
        <v>6147</v>
      </c>
    </row>
    <row r="302" spans="1:6" ht="14.5" x14ac:dyDescent="0.35">
      <c r="A302" s="135" t="s">
        <v>7245</v>
      </c>
      <c r="B302" s="136" t="s">
        <v>7246</v>
      </c>
      <c r="C302" s="92" t="s">
        <v>5950</v>
      </c>
      <c r="D302" s="93" t="s">
        <v>7148</v>
      </c>
      <c r="E302" s="137" t="s">
        <v>6147</v>
      </c>
      <c r="F302" s="137" t="s">
        <v>6147</v>
      </c>
    </row>
    <row r="303" spans="1:6" ht="14.5" x14ac:dyDescent="0.35">
      <c r="A303" s="135" t="s">
        <v>7091</v>
      </c>
      <c r="B303" s="136" t="s">
        <v>7085</v>
      </c>
      <c r="C303" s="92" t="s">
        <v>5950</v>
      </c>
      <c r="D303" s="93" t="s">
        <v>7148</v>
      </c>
      <c r="E303" s="137" t="s">
        <v>6147</v>
      </c>
      <c r="F303" s="137" t="s">
        <v>6147</v>
      </c>
    </row>
    <row r="304" spans="1:6" ht="14.5" x14ac:dyDescent="0.35">
      <c r="A304" s="135" t="s">
        <v>7247</v>
      </c>
      <c r="B304" s="136" t="s">
        <v>7248</v>
      </c>
      <c r="C304" s="92" t="s">
        <v>5950</v>
      </c>
      <c r="D304" s="93" t="s">
        <v>7148</v>
      </c>
      <c r="E304" s="137" t="s">
        <v>6147</v>
      </c>
      <c r="F304" s="137" t="s">
        <v>6147</v>
      </c>
    </row>
    <row r="305" spans="1:6" ht="14.5" x14ac:dyDescent="0.35">
      <c r="A305" s="135" t="s">
        <v>7101</v>
      </c>
      <c r="B305" s="136" t="s">
        <v>6877</v>
      </c>
      <c r="C305" s="92" t="s">
        <v>5950</v>
      </c>
      <c r="D305" s="93" t="s">
        <v>7148</v>
      </c>
      <c r="E305" s="137" t="s">
        <v>6147</v>
      </c>
      <c r="F305" s="137" t="s">
        <v>6147</v>
      </c>
    </row>
    <row r="306" spans="1:6" ht="14.5" x14ac:dyDescent="0.35">
      <c r="A306" s="135" t="s">
        <v>7249</v>
      </c>
      <c r="B306" s="136" t="s">
        <v>7250</v>
      </c>
      <c r="C306" s="92" t="s">
        <v>5950</v>
      </c>
      <c r="D306" s="93" t="s">
        <v>7148</v>
      </c>
      <c r="E306" s="137" t="s">
        <v>6147</v>
      </c>
      <c r="F306" s="137" t="s">
        <v>6147</v>
      </c>
    </row>
    <row r="307" spans="1:6" ht="14.5" x14ac:dyDescent="0.35">
      <c r="A307" s="135" t="s">
        <v>7251</v>
      </c>
      <c r="B307" s="136" t="s">
        <v>7252</v>
      </c>
      <c r="C307" s="92" t="s">
        <v>5950</v>
      </c>
      <c r="D307" s="93" t="s">
        <v>7148</v>
      </c>
      <c r="E307" s="137" t="s">
        <v>6147</v>
      </c>
      <c r="F307" s="137" t="s">
        <v>6147</v>
      </c>
    </row>
    <row r="308" spans="1:6" ht="14.5" x14ac:dyDescent="0.35">
      <c r="A308" s="135" t="s">
        <v>6619</v>
      </c>
      <c r="B308" s="136" t="s">
        <v>7124</v>
      </c>
      <c r="C308" s="92" t="s">
        <v>5950</v>
      </c>
      <c r="D308" s="93" t="s">
        <v>7148</v>
      </c>
      <c r="E308" s="137" t="s">
        <v>6147</v>
      </c>
      <c r="F308" s="137" t="s">
        <v>6147</v>
      </c>
    </row>
    <row r="309" spans="1:6" ht="14.5" x14ac:dyDescent="0.35">
      <c r="A309" s="135" t="s">
        <v>5928</v>
      </c>
      <c r="B309" s="136" t="s">
        <v>7107</v>
      </c>
      <c r="C309" s="92" t="s">
        <v>5950</v>
      </c>
      <c r="D309" s="93" t="s">
        <v>7148</v>
      </c>
      <c r="E309" s="137" t="s">
        <v>6147</v>
      </c>
      <c r="F309" s="137" t="s">
        <v>6147</v>
      </c>
    </row>
    <row r="310" spans="1:6" ht="14.5" x14ac:dyDescent="0.35">
      <c r="A310" s="135" t="s">
        <v>7253</v>
      </c>
      <c r="B310" s="136" t="s">
        <v>7254</v>
      </c>
      <c r="C310" s="92" t="s">
        <v>5950</v>
      </c>
      <c r="D310" s="93" t="s">
        <v>7148</v>
      </c>
      <c r="E310" s="137" t="s">
        <v>6147</v>
      </c>
      <c r="F310" s="137" t="s">
        <v>6147</v>
      </c>
    </row>
    <row r="311" spans="1:6" ht="14.5" x14ac:dyDescent="0.35">
      <c r="A311" s="135" t="s">
        <v>7255</v>
      </c>
      <c r="B311" s="136" t="s">
        <v>7256</v>
      </c>
      <c r="C311" s="92" t="s">
        <v>5950</v>
      </c>
      <c r="D311" s="93" t="s">
        <v>7148</v>
      </c>
      <c r="E311" s="137" t="s">
        <v>6147</v>
      </c>
      <c r="F311" s="137" t="s">
        <v>6147</v>
      </c>
    </row>
    <row r="312" spans="1:6" ht="14.5" x14ac:dyDescent="0.35">
      <c r="A312" s="135" t="s">
        <v>6553</v>
      </c>
      <c r="B312" s="136" t="s">
        <v>6554</v>
      </c>
      <c r="C312" s="92" t="s">
        <v>5950</v>
      </c>
      <c r="D312" s="93" t="s">
        <v>7148</v>
      </c>
      <c r="E312" s="137" t="s">
        <v>6147</v>
      </c>
      <c r="F312" s="137" t="s">
        <v>6147</v>
      </c>
    </row>
    <row r="313" spans="1:6" ht="14.5" x14ac:dyDescent="0.35">
      <c r="A313" s="135" t="s">
        <v>6543</v>
      </c>
      <c r="B313" s="136" t="s">
        <v>7257</v>
      </c>
      <c r="C313" s="92" t="s">
        <v>5950</v>
      </c>
      <c r="D313" s="93" t="s">
        <v>7148</v>
      </c>
      <c r="E313" s="137" t="s">
        <v>6147</v>
      </c>
      <c r="F313" s="137" t="s">
        <v>6147</v>
      </c>
    </row>
    <row r="314" spans="1:6" ht="14.5" x14ac:dyDescent="0.35">
      <c r="A314" s="135" t="s">
        <v>6632</v>
      </c>
      <c r="B314" s="136" t="s">
        <v>7258</v>
      </c>
      <c r="C314" s="92" t="s">
        <v>5950</v>
      </c>
      <c r="D314" s="93" t="s">
        <v>7148</v>
      </c>
      <c r="E314" s="137" t="s">
        <v>6147</v>
      </c>
      <c r="F314" s="137" t="s">
        <v>6147</v>
      </c>
    </row>
    <row r="315" spans="1:6" ht="14.5" x14ac:dyDescent="0.35">
      <c r="A315" s="135" t="s">
        <v>7259</v>
      </c>
      <c r="B315" s="136" t="s">
        <v>7260</v>
      </c>
      <c r="C315" s="92" t="s">
        <v>5950</v>
      </c>
      <c r="D315" s="93" t="s">
        <v>7148</v>
      </c>
      <c r="E315" s="137" t="s">
        <v>6147</v>
      </c>
      <c r="F315" s="137" t="s">
        <v>6147</v>
      </c>
    </row>
    <row r="316" spans="1:6" ht="14.5" x14ac:dyDescent="0.35">
      <c r="A316" s="135" t="s">
        <v>7102</v>
      </c>
      <c r="B316" s="136" t="s">
        <v>7093</v>
      </c>
      <c r="C316" s="92" t="s">
        <v>5950</v>
      </c>
      <c r="D316" s="93" t="s">
        <v>7148</v>
      </c>
      <c r="E316" s="137" t="s">
        <v>6147</v>
      </c>
      <c r="F316" s="137" t="s">
        <v>6147</v>
      </c>
    </row>
    <row r="317" spans="1:6" ht="14.5" x14ac:dyDescent="0.35">
      <c r="A317" s="135" t="s">
        <v>7067</v>
      </c>
      <c r="B317" s="136" t="s">
        <v>7065</v>
      </c>
      <c r="C317" s="92" t="s">
        <v>5950</v>
      </c>
      <c r="D317" s="93" t="s">
        <v>7148</v>
      </c>
      <c r="E317" s="137" t="s">
        <v>6147</v>
      </c>
      <c r="F317" s="137" t="s">
        <v>6147</v>
      </c>
    </row>
    <row r="318" spans="1:6" ht="14.5" x14ac:dyDescent="0.35">
      <c r="A318" s="135" t="s">
        <v>6603</v>
      </c>
      <c r="B318" s="136" t="s">
        <v>7261</v>
      </c>
      <c r="C318" s="92" t="s">
        <v>5950</v>
      </c>
      <c r="D318" s="93" t="s">
        <v>7148</v>
      </c>
      <c r="E318" s="137" t="s">
        <v>6147</v>
      </c>
      <c r="F318" s="137" t="s">
        <v>6147</v>
      </c>
    </row>
    <row r="319" spans="1:6" ht="14.5" x14ac:dyDescent="0.35">
      <c r="A319" s="135" t="s">
        <v>7262</v>
      </c>
      <c r="B319" s="136" t="s">
        <v>7263</v>
      </c>
      <c r="C319" s="92" t="s">
        <v>5950</v>
      </c>
      <c r="D319" s="93" t="s">
        <v>7148</v>
      </c>
      <c r="E319" s="137" t="s">
        <v>6147</v>
      </c>
      <c r="F319" s="137" t="s">
        <v>6147</v>
      </c>
    </row>
    <row r="320" spans="1:6" ht="14.5" x14ac:dyDescent="0.35">
      <c r="A320" s="135" t="s">
        <v>7264</v>
      </c>
      <c r="B320" s="136" t="s">
        <v>7265</v>
      </c>
      <c r="C320" s="92" t="s">
        <v>5950</v>
      </c>
      <c r="D320" s="93" t="s">
        <v>7148</v>
      </c>
      <c r="E320" s="137" t="s">
        <v>6147</v>
      </c>
      <c r="F320" s="137" t="s">
        <v>6147</v>
      </c>
    </row>
    <row r="321" spans="1:6" ht="14.5" x14ac:dyDescent="0.35">
      <c r="A321" s="135" t="s">
        <v>7266</v>
      </c>
      <c r="B321" s="136" t="s">
        <v>7267</v>
      </c>
      <c r="C321" s="92" t="s">
        <v>5950</v>
      </c>
      <c r="D321" s="93" t="s">
        <v>7148</v>
      </c>
      <c r="E321" s="137" t="s">
        <v>6147</v>
      </c>
      <c r="F321" s="137" t="s">
        <v>6147</v>
      </c>
    </row>
    <row r="322" spans="1:6" ht="14.5" x14ac:dyDescent="0.35">
      <c r="A322" s="135" t="s">
        <v>7070</v>
      </c>
      <c r="B322" s="136" t="s">
        <v>7069</v>
      </c>
      <c r="C322" s="92" t="s">
        <v>5950</v>
      </c>
      <c r="D322" s="93" t="s">
        <v>7148</v>
      </c>
      <c r="E322" s="137" t="s">
        <v>6147</v>
      </c>
      <c r="F322" s="137" t="s">
        <v>6147</v>
      </c>
    </row>
    <row r="323" spans="1:6" ht="14.5" x14ac:dyDescent="0.35">
      <c r="A323" s="135" t="s">
        <v>6870</v>
      </c>
      <c r="B323" s="136" t="s">
        <v>6869</v>
      </c>
      <c r="C323" s="92" t="s">
        <v>5950</v>
      </c>
      <c r="D323" s="93" t="s">
        <v>7148</v>
      </c>
      <c r="E323" s="137" t="s">
        <v>6147</v>
      </c>
      <c r="F323" s="137" t="s">
        <v>6147</v>
      </c>
    </row>
    <row r="324" spans="1:6" ht="14.5" x14ac:dyDescent="0.35">
      <c r="A324" s="135" t="s">
        <v>7268</v>
      </c>
      <c r="B324" s="136" t="s">
        <v>7269</v>
      </c>
      <c r="C324" s="92" t="s">
        <v>5950</v>
      </c>
      <c r="D324" s="93" t="s">
        <v>7148</v>
      </c>
      <c r="E324" s="137" t="s">
        <v>6147</v>
      </c>
      <c r="F324" s="137" t="s">
        <v>6147</v>
      </c>
    </row>
    <row r="325" spans="1:6" ht="14.5" x14ac:dyDescent="0.35">
      <c r="A325" s="135" t="s">
        <v>6645</v>
      </c>
      <c r="B325" s="136" t="s">
        <v>7118</v>
      </c>
      <c r="C325" s="92" t="s">
        <v>5950</v>
      </c>
      <c r="D325" s="93" t="s">
        <v>7148</v>
      </c>
      <c r="E325" s="137" t="s">
        <v>6147</v>
      </c>
      <c r="F325" s="137" t="s">
        <v>6147</v>
      </c>
    </row>
    <row r="326" spans="1:6" ht="14.5" x14ac:dyDescent="0.35">
      <c r="A326" s="135" t="s">
        <v>6646</v>
      </c>
      <c r="B326" s="136" t="s">
        <v>7270</v>
      </c>
      <c r="C326" s="92" t="s">
        <v>5950</v>
      </c>
      <c r="D326" s="93" t="s">
        <v>7148</v>
      </c>
      <c r="E326" s="137" t="s">
        <v>6147</v>
      </c>
      <c r="F326" s="137" t="s">
        <v>6147</v>
      </c>
    </row>
    <row r="327" spans="1:6" ht="14.5" x14ac:dyDescent="0.35">
      <c r="A327" s="135" t="s">
        <v>7271</v>
      </c>
      <c r="B327" s="136" t="s">
        <v>7272</v>
      </c>
      <c r="C327" s="92" t="s">
        <v>5950</v>
      </c>
      <c r="D327" s="93" t="s">
        <v>7148</v>
      </c>
      <c r="E327" s="137" t="s">
        <v>6147</v>
      </c>
      <c r="F327" s="137" t="s">
        <v>6147</v>
      </c>
    </row>
    <row r="328" spans="1:6" ht="14.5" x14ac:dyDescent="0.35">
      <c r="A328" s="135" t="s">
        <v>6648</v>
      </c>
      <c r="B328" s="136" t="s">
        <v>7273</v>
      </c>
      <c r="C328" s="92" t="s">
        <v>5950</v>
      </c>
      <c r="D328" s="93" t="s">
        <v>7148</v>
      </c>
      <c r="E328" s="137" t="s">
        <v>6147</v>
      </c>
      <c r="F328" s="137" t="s">
        <v>6147</v>
      </c>
    </row>
    <row r="329" spans="1:6" ht="14.5" x14ac:dyDescent="0.35">
      <c r="A329" s="135" t="s">
        <v>6601</v>
      </c>
      <c r="B329" s="136" t="s">
        <v>7274</v>
      </c>
      <c r="C329" s="92" t="s">
        <v>5950</v>
      </c>
      <c r="D329" s="93" t="s">
        <v>7148</v>
      </c>
      <c r="E329" s="137" t="s">
        <v>6147</v>
      </c>
      <c r="F329" s="137" t="s">
        <v>6147</v>
      </c>
    </row>
    <row r="330" spans="1:6" ht="14.5" x14ac:dyDescent="0.35">
      <c r="A330" s="135" t="s">
        <v>7103</v>
      </c>
      <c r="B330" s="136" t="s">
        <v>7275</v>
      </c>
      <c r="C330" s="92" t="s">
        <v>5950</v>
      </c>
      <c r="D330" s="93" t="s">
        <v>7148</v>
      </c>
      <c r="E330" s="137" t="s">
        <v>6147</v>
      </c>
      <c r="F330" s="137" t="s">
        <v>6147</v>
      </c>
    </row>
    <row r="331" spans="1:6" ht="14.5" x14ac:dyDescent="0.35">
      <c r="A331" s="135" t="s">
        <v>5937</v>
      </c>
      <c r="B331" s="138" t="s">
        <v>5936</v>
      </c>
      <c r="C331" s="92" t="s">
        <v>5950</v>
      </c>
      <c r="D331" s="93" t="s">
        <v>7148</v>
      </c>
      <c r="E331" s="137" t="s">
        <v>6147</v>
      </c>
      <c r="F331" s="137" t="s">
        <v>6147</v>
      </c>
    </row>
    <row r="332" spans="1:6" ht="14.5" x14ac:dyDescent="0.35">
      <c r="A332" s="135" t="s">
        <v>7095</v>
      </c>
      <c r="B332" s="136" t="s">
        <v>7276</v>
      </c>
      <c r="C332" s="92" t="s">
        <v>5950</v>
      </c>
      <c r="D332" s="93" t="s">
        <v>7148</v>
      </c>
      <c r="E332" s="137" t="s">
        <v>6147</v>
      </c>
      <c r="F332" s="137" t="s">
        <v>6147</v>
      </c>
    </row>
    <row r="333" spans="1:6" ht="14.5" x14ac:dyDescent="0.35">
      <c r="A333" s="135" t="s">
        <v>6602</v>
      </c>
      <c r="B333" s="136" t="s">
        <v>7277</v>
      </c>
      <c r="C333" s="92" t="s">
        <v>5950</v>
      </c>
      <c r="D333" s="93" t="s">
        <v>7148</v>
      </c>
      <c r="E333" s="137" t="s">
        <v>6147</v>
      </c>
      <c r="F333" s="137" t="s">
        <v>6147</v>
      </c>
    </row>
    <row r="334" spans="1:6" ht="14.5" x14ac:dyDescent="0.35">
      <c r="A334" s="135" t="s">
        <v>7278</v>
      </c>
      <c r="B334" s="136" t="s">
        <v>7279</v>
      </c>
      <c r="C334" s="92" t="s">
        <v>5950</v>
      </c>
      <c r="D334" s="93" t="s">
        <v>7148</v>
      </c>
      <c r="E334" s="137" t="s">
        <v>6147</v>
      </c>
      <c r="F334" s="137" t="s">
        <v>6147</v>
      </c>
    </row>
    <row r="335" spans="1:6" ht="14.5" x14ac:dyDescent="0.35">
      <c r="A335" s="135" t="s">
        <v>6597</v>
      </c>
      <c r="B335" s="136" t="s">
        <v>6598</v>
      </c>
      <c r="C335" s="92" t="s">
        <v>5950</v>
      </c>
      <c r="D335" s="93" t="s">
        <v>7148</v>
      </c>
      <c r="E335" s="137" t="s">
        <v>6147</v>
      </c>
      <c r="F335" s="137" t="s">
        <v>6147</v>
      </c>
    </row>
    <row r="336" spans="1:6" ht="14.5" x14ac:dyDescent="0.35">
      <c r="A336" s="135" t="s">
        <v>7280</v>
      </c>
      <c r="B336" s="136" t="s">
        <v>7281</v>
      </c>
      <c r="C336" s="92" t="s">
        <v>5950</v>
      </c>
      <c r="D336" s="93" t="s">
        <v>7148</v>
      </c>
      <c r="E336" s="137" t="s">
        <v>6147</v>
      </c>
      <c r="F336" s="137" t="s">
        <v>6147</v>
      </c>
    </row>
    <row r="337" spans="1:6" ht="14.5" x14ac:dyDescent="0.35">
      <c r="A337" s="135" t="s">
        <v>6596</v>
      </c>
      <c r="B337" s="136" t="s">
        <v>7282</v>
      </c>
      <c r="C337" s="92" t="s">
        <v>5950</v>
      </c>
      <c r="D337" s="93" t="s">
        <v>7148</v>
      </c>
      <c r="E337" s="137" t="s">
        <v>6147</v>
      </c>
      <c r="F337" s="137" t="s">
        <v>6147</v>
      </c>
    </row>
    <row r="338" spans="1:6" ht="14.5" x14ac:dyDescent="0.35">
      <c r="A338" s="135" t="s">
        <v>6647</v>
      </c>
      <c r="B338" s="136" t="s">
        <v>7283</v>
      </c>
      <c r="C338" s="92" t="s">
        <v>5950</v>
      </c>
      <c r="D338" s="93" t="s">
        <v>7148</v>
      </c>
      <c r="E338" s="137" t="s">
        <v>6147</v>
      </c>
      <c r="F338" s="137" t="s">
        <v>6147</v>
      </c>
    </row>
    <row r="339" spans="1:6" ht="14.5" x14ac:dyDescent="0.35">
      <c r="A339" s="135" t="s">
        <v>7284</v>
      </c>
      <c r="B339" s="136" t="s">
        <v>7285</v>
      </c>
      <c r="C339" s="92" t="s">
        <v>5950</v>
      </c>
      <c r="D339" s="93" t="s">
        <v>7148</v>
      </c>
      <c r="E339" s="137" t="s">
        <v>6147</v>
      </c>
      <c r="F339" s="137" t="s">
        <v>6147</v>
      </c>
    </row>
    <row r="340" spans="1:6" ht="14.5" x14ac:dyDescent="0.35">
      <c r="A340" s="135" t="s">
        <v>7286</v>
      </c>
      <c r="B340" s="136" t="s">
        <v>7287</v>
      </c>
      <c r="C340" s="92" t="s">
        <v>5950</v>
      </c>
      <c r="D340" s="93" t="s">
        <v>7148</v>
      </c>
      <c r="E340" s="137" t="s">
        <v>6147</v>
      </c>
      <c r="F340" s="137" t="s">
        <v>6147</v>
      </c>
    </row>
    <row r="341" spans="1:6" ht="14.5" x14ac:dyDescent="0.35">
      <c r="A341" s="135" t="s">
        <v>7288</v>
      </c>
      <c r="B341" s="136" t="s">
        <v>7289</v>
      </c>
      <c r="C341" s="92" t="s">
        <v>5950</v>
      </c>
      <c r="D341" s="93" t="s">
        <v>7148</v>
      </c>
      <c r="E341" s="137" t="s">
        <v>6147</v>
      </c>
      <c r="F341" s="137" t="s">
        <v>6147</v>
      </c>
    </row>
    <row r="342" spans="1:6" ht="14.5" x14ac:dyDescent="0.35">
      <c r="A342" s="135" t="s">
        <v>7290</v>
      </c>
      <c r="B342" s="136" t="s">
        <v>7291</v>
      </c>
      <c r="C342" s="92" t="s">
        <v>5950</v>
      </c>
      <c r="D342" s="93" t="s">
        <v>7148</v>
      </c>
      <c r="E342" s="137" t="s">
        <v>6147</v>
      </c>
      <c r="F342" s="137" t="s">
        <v>6147</v>
      </c>
    </row>
    <row r="343" spans="1:6" ht="14.5" x14ac:dyDescent="0.35">
      <c r="A343" s="135" t="s">
        <v>7074</v>
      </c>
      <c r="B343" s="136" t="s">
        <v>7073</v>
      </c>
      <c r="C343" s="92" t="s">
        <v>5950</v>
      </c>
      <c r="D343" s="93" t="s">
        <v>7148</v>
      </c>
      <c r="E343" s="137" t="s">
        <v>6147</v>
      </c>
      <c r="F343" s="137" t="s">
        <v>6147</v>
      </c>
    </row>
    <row r="344" spans="1:6" ht="14.5" x14ac:dyDescent="0.35">
      <c r="A344" s="135" t="s">
        <v>6594</v>
      </c>
      <c r="B344" s="136" t="s">
        <v>6595</v>
      </c>
      <c r="C344" s="92" t="s">
        <v>5950</v>
      </c>
      <c r="D344" s="93" t="s">
        <v>7148</v>
      </c>
      <c r="E344" s="137" t="s">
        <v>6147</v>
      </c>
      <c r="F344" s="137" t="s">
        <v>6147</v>
      </c>
    </row>
    <row r="345" spans="1:6" ht="14.5" x14ac:dyDescent="0.35">
      <c r="A345" s="135" t="s">
        <v>6592</v>
      </c>
      <c r="B345" s="136" t="s">
        <v>6593</v>
      </c>
      <c r="C345" s="92" t="s">
        <v>5950</v>
      </c>
      <c r="D345" s="93" t="s">
        <v>7148</v>
      </c>
      <c r="E345" s="137" t="s">
        <v>6147</v>
      </c>
      <c r="F345" s="137" t="s">
        <v>6147</v>
      </c>
    </row>
    <row r="346" spans="1:6" ht="14.5" x14ac:dyDescent="0.35">
      <c r="A346" s="135" t="s">
        <v>7292</v>
      </c>
      <c r="B346" s="136" t="s">
        <v>7293</v>
      </c>
      <c r="C346" s="92" t="s">
        <v>5950</v>
      </c>
      <c r="D346" s="93" t="s">
        <v>7148</v>
      </c>
      <c r="E346" s="137" t="s">
        <v>6147</v>
      </c>
      <c r="F346" s="137" t="s">
        <v>6147</v>
      </c>
    </row>
    <row r="347" spans="1:6" ht="14.5" x14ac:dyDescent="0.35">
      <c r="A347" s="135" t="s">
        <v>7294</v>
      </c>
      <c r="B347" s="136" t="s">
        <v>7295</v>
      </c>
      <c r="C347" s="92" t="s">
        <v>5950</v>
      </c>
      <c r="D347" s="93" t="s">
        <v>7148</v>
      </c>
      <c r="E347" s="137" t="s">
        <v>6147</v>
      </c>
      <c r="F347" s="137" t="s">
        <v>6147</v>
      </c>
    </row>
    <row r="348" spans="1:6" ht="14.5" x14ac:dyDescent="0.35">
      <c r="A348" s="135" t="s">
        <v>7296</v>
      </c>
      <c r="B348" s="136" t="s">
        <v>7297</v>
      </c>
      <c r="C348" s="92" t="s">
        <v>5950</v>
      </c>
      <c r="D348" s="93" t="s">
        <v>7148</v>
      </c>
      <c r="E348" s="137" t="s">
        <v>6147</v>
      </c>
      <c r="F348" s="137" t="s">
        <v>6147</v>
      </c>
    </row>
    <row r="349" spans="1:6" ht="14.5" x14ac:dyDescent="0.35">
      <c r="A349" s="135" t="s">
        <v>7298</v>
      </c>
      <c r="B349" s="136" t="s">
        <v>7299</v>
      </c>
      <c r="C349" s="92" t="s">
        <v>5950</v>
      </c>
      <c r="D349" s="93" t="s">
        <v>7148</v>
      </c>
      <c r="E349" s="137" t="s">
        <v>6147</v>
      </c>
      <c r="F349" s="137" t="s">
        <v>6147</v>
      </c>
    </row>
    <row r="350" spans="1:6" ht="14.5" x14ac:dyDescent="0.35">
      <c r="A350" s="135" t="s">
        <v>7300</v>
      </c>
      <c r="B350" s="136" t="s">
        <v>7301</v>
      </c>
      <c r="C350" s="92" t="s">
        <v>5950</v>
      </c>
      <c r="D350" s="93" t="s">
        <v>7148</v>
      </c>
      <c r="E350" s="137" t="s">
        <v>6147</v>
      </c>
      <c r="F350" s="137" t="s">
        <v>6147</v>
      </c>
    </row>
    <row r="351" spans="1:6" ht="14.5" x14ac:dyDescent="0.35">
      <c r="A351" s="135" t="s">
        <v>6604</v>
      </c>
      <c r="B351" s="136" t="s">
        <v>7302</v>
      </c>
      <c r="C351" s="92" t="s">
        <v>5950</v>
      </c>
      <c r="D351" s="93" t="s">
        <v>7148</v>
      </c>
      <c r="E351" s="137" t="s">
        <v>6147</v>
      </c>
      <c r="F351" s="137" t="s">
        <v>6147</v>
      </c>
    </row>
    <row r="352" spans="1:6" ht="14.5" x14ac:dyDescent="0.35">
      <c r="A352" s="135" t="s">
        <v>7303</v>
      </c>
      <c r="B352" s="136" t="s">
        <v>7304</v>
      </c>
      <c r="C352" s="92" t="s">
        <v>5950</v>
      </c>
      <c r="D352" s="93" t="s">
        <v>7148</v>
      </c>
      <c r="E352" s="137" t="s">
        <v>6147</v>
      </c>
      <c r="F352" s="137" t="s">
        <v>6147</v>
      </c>
    </row>
    <row r="353" spans="1:6" ht="14.5" x14ac:dyDescent="0.35">
      <c r="A353" s="135" t="s">
        <v>6590</v>
      </c>
      <c r="B353" s="136" t="s">
        <v>6591</v>
      </c>
      <c r="C353" s="92" t="s">
        <v>5950</v>
      </c>
      <c r="D353" s="93" t="s">
        <v>7148</v>
      </c>
      <c r="E353" s="137" t="s">
        <v>6147</v>
      </c>
      <c r="F353" s="137" t="s">
        <v>6147</v>
      </c>
    </row>
    <row r="354" spans="1:6" ht="14.5" x14ac:dyDescent="0.35">
      <c r="A354" s="135" t="s">
        <v>6607</v>
      </c>
      <c r="B354" s="136" t="s">
        <v>7305</v>
      </c>
      <c r="C354" s="92" t="s">
        <v>5950</v>
      </c>
      <c r="D354" s="93" t="s">
        <v>7148</v>
      </c>
      <c r="E354" s="137" t="s">
        <v>6147</v>
      </c>
      <c r="F354" s="137" t="s">
        <v>6147</v>
      </c>
    </row>
    <row r="355" spans="1:6" ht="14.5" x14ac:dyDescent="0.35">
      <c r="A355" s="135" t="s">
        <v>6588</v>
      </c>
      <c r="B355" s="136" t="s">
        <v>6589</v>
      </c>
      <c r="C355" s="92" t="s">
        <v>5950</v>
      </c>
      <c r="D355" s="93" t="s">
        <v>7148</v>
      </c>
      <c r="E355" s="137" t="s">
        <v>6147</v>
      </c>
      <c r="F355" s="137" t="s">
        <v>6147</v>
      </c>
    </row>
    <row r="356" spans="1:6" ht="14.5" x14ac:dyDescent="0.35">
      <c r="A356" s="135" t="s">
        <v>6608</v>
      </c>
      <c r="B356" s="136" t="s">
        <v>7306</v>
      </c>
      <c r="C356" s="92" t="s">
        <v>5950</v>
      </c>
      <c r="D356" s="93" t="s">
        <v>7148</v>
      </c>
      <c r="E356" s="137" t="s">
        <v>6147</v>
      </c>
      <c r="F356" s="137" t="s">
        <v>6147</v>
      </c>
    </row>
    <row r="357" spans="1:6" ht="14.5" x14ac:dyDescent="0.35">
      <c r="A357" s="135" t="s">
        <v>7307</v>
      </c>
      <c r="B357" s="136" t="s">
        <v>7308</v>
      </c>
      <c r="C357" s="92" t="s">
        <v>5950</v>
      </c>
      <c r="D357" s="93" t="s">
        <v>7148</v>
      </c>
      <c r="E357" s="137" t="s">
        <v>6147</v>
      </c>
      <c r="F357" s="137" t="s">
        <v>6147</v>
      </c>
    </row>
    <row r="358" spans="1:6" ht="14.5" x14ac:dyDescent="0.35">
      <c r="A358" s="135" t="s">
        <v>7309</v>
      </c>
      <c r="B358" s="136" t="s">
        <v>7310</v>
      </c>
      <c r="C358" s="92" t="s">
        <v>5950</v>
      </c>
      <c r="D358" s="93" t="s">
        <v>7148</v>
      </c>
      <c r="E358" s="137" t="s">
        <v>6147</v>
      </c>
      <c r="F358" s="137" t="s">
        <v>6147</v>
      </c>
    </row>
    <row r="359" spans="1:6" ht="14.5" x14ac:dyDescent="0.35">
      <c r="A359" s="135" t="s">
        <v>7311</v>
      </c>
      <c r="B359" s="136" t="s">
        <v>7312</v>
      </c>
      <c r="C359" s="92" t="s">
        <v>5950</v>
      </c>
      <c r="D359" s="93" t="s">
        <v>7148</v>
      </c>
      <c r="E359" s="137" t="s">
        <v>6147</v>
      </c>
      <c r="F359" s="137" t="s">
        <v>6147</v>
      </c>
    </row>
    <row r="360" spans="1:6" ht="14.5" x14ac:dyDescent="0.35">
      <c r="A360" s="135" t="s">
        <v>6609</v>
      </c>
      <c r="B360" s="136" t="s">
        <v>7313</v>
      </c>
      <c r="C360" s="92" t="s">
        <v>5950</v>
      </c>
      <c r="D360" s="93" t="s">
        <v>7148</v>
      </c>
      <c r="E360" s="137" t="s">
        <v>6147</v>
      </c>
      <c r="F360" s="137" t="s">
        <v>6147</v>
      </c>
    </row>
    <row r="361" spans="1:6" ht="14.5" x14ac:dyDescent="0.35">
      <c r="A361" s="135" t="s">
        <v>6610</v>
      </c>
      <c r="B361" s="136" t="s">
        <v>7314</v>
      </c>
      <c r="C361" s="92" t="s">
        <v>5950</v>
      </c>
      <c r="D361" s="93" t="s">
        <v>7148</v>
      </c>
      <c r="E361" s="137" t="s">
        <v>6147</v>
      </c>
      <c r="F361" s="137" t="s">
        <v>6147</v>
      </c>
    </row>
    <row r="362" spans="1:6" ht="14.5" x14ac:dyDescent="0.35">
      <c r="A362" s="135" t="s">
        <v>7315</v>
      </c>
      <c r="B362" s="136" t="s">
        <v>7316</v>
      </c>
      <c r="C362" s="92" t="s">
        <v>5950</v>
      </c>
      <c r="D362" s="93" t="s">
        <v>7148</v>
      </c>
      <c r="E362" s="137" t="s">
        <v>6147</v>
      </c>
      <c r="F362" s="137" t="s">
        <v>6147</v>
      </c>
    </row>
    <row r="363" spans="1:6" ht="14.5" x14ac:dyDescent="0.35">
      <c r="A363" s="135" t="s">
        <v>7317</v>
      </c>
      <c r="B363" s="136" t="s">
        <v>7318</v>
      </c>
      <c r="C363" s="92" t="s">
        <v>5950</v>
      </c>
      <c r="D363" s="93" t="s">
        <v>7148</v>
      </c>
      <c r="E363" s="137" t="s">
        <v>6147</v>
      </c>
      <c r="F363" s="137" t="s">
        <v>6147</v>
      </c>
    </row>
    <row r="364" spans="1:6" ht="14.5" x14ac:dyDescent="0.35">
      <c r="A364" s="135" t="s">
        <v>6586</v>
      </c>
      <c r="B364" s="136" t="s">
        <v>6587</v>
      </c>
      <c r="C364" s="92" t="s">
        <v>5950</v>
      </c>
      <c r="D364" s="93" t="s">
        <v>7148</v>
      </c>
      <c r="E364" s="137" t="s">
        <v>6147</v>
      </c>
      <c r="F364" s="137" t="s">
        <v>6147</v>
      </c>
    </row>
    <row r="365" spans="1:6" ht="14.5" x14ac:dyDescent="0.35">
      <c r="A365" s="135" t="s">
        <v>7319</v>
      </c>
      <c r="B365" s="136" t="s">
        <v>7320</v>
      </c>
      <c r="C365" s="92" t="s">
        <v>5950</v>
      </c>
      <c r="D365" s="93" t="s">
        <v>7148</v>
      </c>
      <c r="E365" s="137" t="s">
        <v>6147</v>
      </c>
      <c r="F365" s="137" t="s">
        <v>6147</v>
      </c>
    </row>
    <row r="366" spans="1:6" ht="14.5" x14ac:dyDescent="0.35">
      <c r="A366" s="135" t="s">
        <v>7127</v>
      </c>
      <c r="B366" s="136" t="s">
        <v>7120</v>
      </c>
      <c r="C366" s="92" t="s">
        <v>5950</v>
      </c>
      <c r="D366" s="93" t="s">
        <v>7148</v>
      </c>
      <c r="E366" s="137" t="s">
        <v>6147</v>
      </c>
      <c r="F366" s="137" t="s">
        <v>6147</v>
      </c>
    </row>
    <row r="367" spans="1:6" ht="14.5" x14ac:dyDescent="0.35">
      <c r="A367" s="135" t="s">
        <v>7321</v>
      </c>
      <c r="B367" s="136" t="s">
        <v>7322</v>
      </c>
      <c r="C367" s="92" t="s">
        <v>5950</v>
      </c>
      <c r="D367" s="93" t="s">
        <v>7148</v>
      </c>
      <c r="E367" s="137" t="s">
        <v>6147</v>
      </c>
      <c r="F367" s="137" t="s">
        <v>6147</v>
      </c>
    </row>
    <row r="368" spans="1:6" ht="14.5" x14ac:dyDescent="0.35">
      <c r="A368" s="135" t="s">
        <v>7323</v>
      </c>
      <c r="B368" s="136" t="s">
        <v>7324</v>
      </c>
      <c r="C368" s="92" t="s">
        <v>5950</v>
      </c>
      <c r="D368" s="93" t="s">
        <v>7148</v>
      </c>
      <c r="E368" s="137" t="s">
        <v>6147</v>
      </c>
      <c r="F368" s="137" t="s">
        <v>6147</v>
      </c>
    </row>
    <row r="369" spans="1:6" ht="14.5" x14ac:dyDescent="0.35">
      <c r="A369" s="135" t="s">
        <v>7325</v>
      </c>
      <c r="B369" s="136" t="s">
        <v>7326</v>
      </c>
      <c r="C369" s="92" t="s">
        <v>5950</v>
      </c>
      <c r="D369" s="93" t="s">
        <v>7148</v>
      </c>
      <c r="E369" s="137" t="s">
        <v>6147</v>
      </c>
      <c r="F369" s="137" t="s">
        <v>6147</v>
      </c>
    </row>
    <row r="370" spans="1:6" ht="14.5" x14ac:dyDescent="0.35">
      <c r="A370" s="135" t="s">
        <v>6527</v>
      </c>
      <c r="B370" s="136" t="s">
        <v>7327</v>
      </c>
      <c r="C370" s="92" t="s">
        <v>5950</v>
      </c>
      <c r="D370" s="93" t="s">
        <v>7148</v>
      </c>
      <c r="E370" s="137" t="s">
        <v>6147</v>
      </c>
      <c r="F370" s="137" t="s">
        <v>6147</v>
      </c>
    </row>
    <row r="371" spans="1:6" ht="14.5" x14ac:dyDescent="0.35">
      <c r="A371" s="135" t="s">
        <v>7328</v>
      </c>
      <c r="B371" s="136" t="s">
        <v>7329</v>
      </c>
      <c r="C371" s="92" t="s">
        <v>5950</v>
      </c>
      <c r="D371" s="93" t="s">
        <v>7148</v>
      </c>
      <c r="E371" s="137" t="s">
        <v>6147</v>
      </c>
      <c r="F371" s="137" t="s">
        <v>6147</v>
      </c>
    </row>
    <row r="372" spans="1:6" ht="14.5" x14ac:dyDescent="0.35">
      <c r="A372" s="135" t="s">
        <v>7330</v>
      </c>
      <c r="B372" s="136" t="s">
        <v>7331</v>
      </c>
      <c r="C372" s="92" t="s">
        <v>5950</v>
      </c>
      <c r="D372" s="93" t="s">
        <v>7148</v>
      </c>
      <c r="E372" s="137" t="s">
        <v>6147</v>
      </c>
      <c r="F372" s="137" t="s">
        <v>6147</v>
      </c>
    </row>
    <row r="373" spans="1:6" ht="14.5" x14ac:dyDescent="0.35">
      <c r="A373" s="135" t="s">
        <v>7332</v>
      </c>
      <c r="B373" s="136" t="s">
        <v>7333</v>
      </c>
      <c r="C373" s="92" t="s">
        <v>5950</v>
      </c>
      <c r="D373" s="93" t="s">
        <v>7148</v>
      </c>
      <c r="E373" s="137" t="s">
        <v>6147</v>
      </c>
      <c r="F373" s="137" t="s">
        <v>6147</v>
      </c>
    </row>
    <row r="374" spans="1:6" ht="14.5" x14ac:dyDescent="0.35">
      <c r="A374" s="135" t="s">
        <v>7334</v>
      </c>
      <c r="B374" s="136" t="s">
        <v>7335</v>
      </c>
      <c r="C374" s="92" t="s">
        <v>5950</v>
      </c>
      <c r="D374" s="93" t="s">
        <v>7148</v>
      </c>
      <c r="E374" s="137" t="s">
        <v>6147</v>
      </c>
      <c r="F374" s="137" t="s">
        <v>6147</v>
      </c>
    </row>
    <row r="375" spans="1:6" ht="14.5" x14ac:dyDescent="0.35">
      <c r="A375" s="135" t="s">
        <v>7336</v>
      </c>
      <c r="B375" s="136" t="s">
        <v>7337</v>
      </c>
      <c r="C375" s="92" t="s">
        <v>5950</v>
      </c>
      <c r="D375" s="93" t="s">
        <v>7148</v>
      </c>
      <c r="E375" s="137" t="s">
        <v>6147</v>
      </c>
      <c r="F375" s="137" t="s">
        <v>6147</v>
      </c>
    </row>
    <row r="376" spans="1:6" ht="14.5" x14ac:dyDescent="0.35">
      <c r="A376" s="135" t="s">
        <v>7338</v>
      </c>
      <c r="B376" s="136" t="s">
        <v>7339</v>
      </c>
      <c r="C376" s="92" t="s">
        <v>5950</v>
      </c>
      <c r="D376" s="93" t="s">
        <v>7148</v>
      </c>
      <c r="E376" s="137" t="s">
        <v>6147</v>
      </c>
      <c r="F376" s="137" t="s">
        <v>6147</v>
      </c>
    </row>
    <row r="377" spans="1:6" ht="14.5" x14ac:dyDescent="0.35">
      <c r="A377" s="135" t="s">
        <v>7340</v>
      </c>
      <c r="B377" s="136" t="s">
        <v>7341</v>
      </c>
      <c r="C377" s="92" t="s">
        <v>5950</v>
      </c>
      <c r="D377" s="93" t="s">
        <v>7148</v>
      </c>
      <c r="E377" s="137" t="s">
        <v>6147</v>
      </c>
      <c r="F377" s="137" t="s">
        <v>6147</v>
      </c>
    </row>
    <row r="378" spans="1:6" ht="14.5" x14ac:dyDescent="0.35">
      <c r="A378" s="135" t="s">
        <v>7342</v>
      </c>
      <c r="B378" s="136" t="s">
        <v>7343</v>
      </c>
      <c r="C378" s="92" t="s">
        <v>5950</v>
      </c>
      <c r="D378" s="93" t="s">
        <v>7148</v>
      </c>
      <c r="E378" s="137" t="s">
        <v>6147</v>
      </c>
      <c r="F378" s="137" t="s">
        <v>6147</v>
      </c>
    </row>
  </sheetData>
  <autoFilter ref="A1:F378" xr:uid="{4F6684E2-6129-4C0C-B724-76A3C9D53D11}"/>
  <conditionalFormatting sqref="A1:A378">
    <cfRule type="duplicateValues" dxfId="2" priority="1" stopIfTrue="1"/>
  </conditionalFormatting>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928E-7410-49DD-9AF2-06757651643E}">
  <dimension ref="A1:S240"/>
  <sheetViews>
    <sheetView zoomScale="80" zoomScaleNormal="80" workbookViewId="0">
      <pane xSplit="1" ySplit="1" topLeftCell="B2" activePane="bottomRight" state="frozen"/>
      <selection pane="topRight"/>
      <selection pane="bottomLeft"/>
      <selection pane="bottomRight"/>
    </sheetView>
  </sheetViews>
  <sheetFormatPr defaultColWidth="7.9140625" defaultRowHeight="11.5" x14ac:dyDescent="0.25"/>
  <cols>
    <col min="1" max="1" width="10.4140625" style="87" bestFit="1" customWidth="1"/>
    <col min="2" max="2" width="54.08203125" style="87" bestFit="1" customWidth="1"/>
    <col min="3" max="4" width="13.58203125" style="87" bestFit="1" customWidth="1"/>
    <col min="5" max="5" width="13.08203125" style="87" bestFit="1" customWidth="1"/>
    <col min="6" max="6" width="22.58203125" style="87" bestFit="1" customWidth="1"/>
    <col min="7" max="7" width="17.9140625" style="87" bestFit="1" customWidth="1"/>
    <col min="8" max="8" width="12.08203125" style="87" bestFit="1" customWidth="1"/>
    <col min="9" max="9" width="14.9140625" style="87" bestFit="1" customWidth="1"/>
    <col min="10" max="10" width="8.58203125" style="87" bestFit="1" customWidth="1"/>
    <col min="11" max="11" width="16.58203125" style="87" bestFit="1" customWidth="1"/>
    <col min="12" max="12" width="30.58203125" style="87" bestFit="1" customWidth="1"/>
    <col min="13" max="13" width="28.08203125" style="87" bestFit="1" customWidth="1"/>
    <col min="14" max="14" width="27.58203125" style="87" bestFit="1" customWidth="1"/>
    <col min="15" max="15" width="27.4140625" style="87" bestFit="1" customWidth="1"/>
    <col min="16" max="16" width="27.5" style="87" bestFit="1" customWidth="1"/>
    <col min="17" max="17" width="14" style="87" bestFit="1" customWidth="1"/>
    <col min="18" max="18" width="221.9140625" style="87" bestFit="1" customWidth="1"/>
    <col min="19" max="19" width="37.58203125" style="87" bestFit="1" customWidth="1"/>
    <col min="20" max="16384" width="7.9140625" style="87"/>
  </cols>
  <sheetData>
    <row r="1" spans="1:19" ht="15" x14ac:dyDescent="0.3">
      <c r="A1" s="106" t="s">
        <v>6148</v>
      </c>
      <c r="B1" s="107" t="s">
        <v>5943</v>
      </c>
      <c r="C1" s="107" t="s">
        <v>3918</v>
      </c>
      <c r="D1" s="107" t="s">
        <v>3917</v>
      </c>
      <c r="E1" s="107" t="s">
        <v>6149</v>
      </c>
      <c r="F1" s="107" t="s">
        <v>6150</v>
      </c>
      <c r="G1" s="107" t="s">
        <v>6151</v>
      </c>
      <c r="H1" s="107" t="s">
        <v>6152</v>
      </c>
      <c r="I1" s="107" t="s">
        <v>309</v>
      </c>
      <c r="J1" s="107" t="s">
        <v>162</v>
      </c>
      <c r="K1" s="107" t="s">
        <v>6153</v>
      </c>
      <c r="L1" s="108" t="s">
        <v>6154</v>
      </c>
      <c r="M1" s="108" t="s">
        <v>6155</v>
      </c>
      <c r="N1" s="108" t="s">
        <v>6156</v>
      </c>
      <c r="O1" s="108" t="s">
        <v>6157</v>
      </c>
      <c r="P1" s="108" t="s">
        <v>7131</v>
      </c>
      <c r="Q1" s="108" t="s">
        <v>6158</v>
      </c>
      <c r="R1" s="108" t="s">
        <v>5944</v>
      </c>
      <c r="S1" s="108" t="s">
        <v>6159</v>
      </c>
    </row>
    <row r="2" spans="1:19" ht="15" x14ac:dyDescent="0.3">
      <c r="A2" s="109" t="s">
        <v>6925</v>
      </c>
      <c r="B2" s="109" t="s">
        <v>6926</v>
      </c>
      <c r="C2" s="110"/>
      <c r="D2" s="110"/>
      <c r="E2" s="110"/>
      <c r="F2" s="110"/>
      <c r="G2" s="110"/>
      <c r="H2" s="110"/>
      <c r="I2" s="110"/>
      <c r="J2" s="110" t="s">
        <v>5950</v>
      </c>
      <c r="K2" s="110"/>
      <c r="L2" s="110"/>
      <c r="M2" s="110" t="s">
        <v>6168</v>
      </c>
      <c r="N2" s="110" t="s">
        <v>6168</v>
      </c>
      <c r="O2" s="110" t="s">
        <v>6168</v>
      </c>
      <c r="P2" s="110"/>
      <c r="Q2" s="110" t="s">
        <v>6168</v>
      </c>
      <c r="R2" s="111"/>
      <c r="S2" s="110"/>
    </row>
    <row r="3" spans="1:19" ht="15" x14ac:dyDescent="0.3">
      <c r="A3" s="109" t="s">
        <v>6927</v>
      </c>
      <c r="B3" s="109" t="s">
        <v>6928</v>
      </c>
      <c r="C3" s="110"/>
      <c r="D3" s="110"/>
      <c r="E3" s="110"/>
      <c r="F3" s="110"/>
      <c r="G3" s="110"/>
      <c r="H3" s="110"/>
      <c r="I3" s="110"/>
      <c r="J3" s="110" t="s">
        <v>5950</v>
      </c>
      <c r="K3" s="110"/>
      <c r="L3" s="110"/>
      <c r="M3" s="110" t="s">
        <v>6168</v>
      </c>
      <c r="N3" s="110" t="s">
        <v>6168</v>
      </c>
      <c r="O3" s="110" t="s">
        <v>6168</v>
      </c>
      <c r="P3" s="110"/>
      <c r="Q3" s="110" t="s">
        <v>6168</v>
      </c>
      <c r="R3" s="111"/>
      <c r="S3" s="110"/>
    </row>
    <row r="4" spans="1:19" ht="15" x14ac:dyDescent="0.3">
      <c r="A4" s="109" t="s">
        <v>6929</v>
      </c>
      <c r="B4" s="109" t="s">
        <v>6930</v>
      </c>
      <c r="C4" s="110"/>
      <c r="D4" s="110"/>
      <c r="E4" s="110"/>
      <c r="F4" s="110"/>
      <c r="G4" s="110"/>
      <c r="H4" s="110"/>
      <c r="I4" s="110"/>
      <c r="J4" s="110" t="s">
        <v>5950</v>
      </c>
      <c r="K4" s="110"/>
      <c r="L4" s="110"/>
      <c r="M4" s="110" t="s">
        <v>6168</v>
      </c>
      <c r="N4" s="110" t="s">
        <v>6168</v>
      </c>
      <c r="O4" s="110" t="s">
        <v>6168</v>
      </c>
      <c r="P4" s="110"/>
      <c r="Q4" s="110" t="s">
        <v>6168</v>
      </c>
      <c r="R4" s="111"/>
      <c r="S4" s="110"/>
    </row>
    <row r="5" spans="1:19" ht="15" x14ac:dyDescent="0.3">
      <c r="A5" s="109" t="s">
        <v>6915</v>
      </c>
      <c r="B5" s="109" t="s">
        <v>6931</v>
      </c>
      <c r="C5" s="110"/>
      <c r="D5" s="110"/>
      <c r="E5" s="110"/>
      <c r="F5" s="110"/>
      <c r="G5" s="110"/>
      <c r="H5" s="110"/>
      <c r="I5" s="110"/>
      <c r="J5" s="110" t="s">
        <v>38</v>
      </c>
      <c r="K5" s="110"/>
      <c r="L5" s="110"/>
      <c r="M5" s="110" t="s">
        <v>6168</v>
      </c>
      <c r="N5" s="110" t="s">
        <v>6168</v>
      </c>
      <c r="O5" s="110" t="s">
        <v>6168</v>
      </c>
      <c r="P5" s="110"/>
      <c r="Q5" s="110" t="s">
        <v>5952</v>
      </c>
      <c r="R5" s="111"/>
      <c r="S5" s="110"/>
    </row>
    <row r="6" spans="1:19" ht="15" x14ac:dyDescent="0.3">
      <c r="A6" s="109" t="s">
        <v>6160</v>
      </c>
      <c r="B6" s="109" t="s">
        <v>6161</v>
      </c>
      <c r="C6" s="109">
        <v>7.4519900000000003</v>
      </c>
      <c r="D6" s="109">
        <v>13.553190000000001</v>
      </c>
      <c r="E6" s="109" t="s">
        <v>1839</v>
      </c>
      <c r="F6" s="109" t="s">
        <v>1840</v>
      </c>
      <c r="G6" s="109" t="s">
        <v>6162</v>
      </c>
      <c r="H6" s="109" t="s">
        <v>3959</v>
      </c>
      <c r="I6" s="109" t="s">
        <v>111</v>
      </c>
      <c r="J6" s="110" t="s">
        <v>5950</v>
      </c>
      <c r="K6" s="112">
        <v>45999</v>
      </c>
      <c r="L6" s="113">
        <v>45915</v>
      </c>
      <c r="M6" s="109" t="s">
        <v>5952</v>
      </c>
      <c r="N6" s="109" t="s">
        <v>5952</v>
      </c>
      <c r="O6" s="109" t="s">
        <v>5952</v>
      </c>
      <c r="P6" s="109"/>
      <c r="Q6" s="114" t="s">
        <v>5952</v>
      </c>
      <c r="R6" s="109" t="s">
        <v>6163</v>
      </c>
      <c r="S6" s="109" t="s">
        <v>6164</v>
      </c>
    </row>
    <row r="7" spans="1:19" ht="15" x14ac:dyDescent="0.3">
      <c r="A7" s="110" t="s">
        <v>6165</v>
      </c>
      <c r="B7" s="110" t="s">
        <v>6166</v>
      </c>
      <c r="C7" s="110" t="str">
        <f>VLOOKUP(A7,[8]Sheet1!$A:$D,3,FALSE)</f>
        <v>7.31187</v>
      </c>
      <c r="D7" s="110" t="str">
        <f>VLOOKUP(A7,[8]Sheet1!$A:$D,4,FALSE)</f>
        <v>13.59007</v>
      </c>
      <c r="E7" s="110" t="str">
        <f>RIGHT([9]Sheet2!AU315,7)</f>
        <v/>
      </c>
      <c r="F7" s="110" t="s">
        <v>1835</v>
      </c>
      <c r="G7" s="110" t="s">
        <v>6162</v>
      </c>
      <c r="H7" s="110" t="s">
        <v>3959</v>
      </c>
      <c r="I7" s="110" t="s">
        <v>111</v>
      </c>
      <c r="J7" s="110" t="s">
        <v>5950</v>
      </c>
      <c r="K7" s="110"/>
      <c r="L7" s="110" t="s">
        <v>6167</v>
      </c>
      <c r="M7" s="110" t="s">
        <v>6168</v>
      </c>
      <c r="N7" s="110" t="s">
        <v>6168</v>
      </c>
      <c r="O7" s="110" t="s">
        <v>6168</v>
      </c>
      <c r="P7" s="110"/>
      <c r="Q7" s="110" t="s">
        <v>6168</v>
      </c>
      <c r="R7" s="110"/>
      <c r="S7" s="110"/>
    </row>
    <row r="8" spans="1:19" ht="15" x14ac:dyDescent="0.3">
      <c r="A8" s="110" t="s">
        <v>6932</v>
      </c>
      <c r="B8" s="110" t="s">
        <v>6933</v>
      </c>
      <c r="C8" s="110"/>
      <c r="D8" s="110"/>
      <c r="E8" s="110"/>
      <c r="F8" s="110"/>
      <c r="G8" s="110"/>
      <c r="H8" s="110"/>
      <c r="I8" s="110" t="s">
        <v>111</v>
      </c>
      <c r="J8" s="110" t="s">
        <v>5950</v>
      </c>
      <c r="K8" s="110"/>
      <c r="L8" s="110"/>
      <c r="M8" s="110" t="s">
        <v>6168</v>
      </c>
      <c r="N8" s="110" t="s">
        <v>6168</v>
      </c>
      <c r="O8" s="110" t="s">
        <v>6168</v>
      </c>
      <c r="P8" s="110"/>
      <c r="Q8" s="110" t="s">
        <v>6168</v>
      </c>
      <c r="R8" s="111"/>
      <c r="S8" s="110"/>
    </row>
    <row r="9" spans="1:19" ht="15" x14ac:dyDescent="0.3">
      <c r="A9" s="110" t="s">
        <v>5933</v>
      </c>
      <c r="B9" s="110" t="s">
        <v>6169</v>
      </c>
      <c r="C9" s="110" t="s">
        <v>6170</v>
      </c>
      <c r="D9" s="110" t="s">
        <v>6171</v>
      </c>
      <c r="E9" s="110" t="s">
        <v>220</v>
      </c>
      <c r="F9" s="110" t="s">
        <v>6172</v>
      </c>
      <c r="G9" s="110" t="s">
        <v>6173</v>
      </c>
      <c r="H9" s="110" t="s">
        <v>3959</v>
      </c>
      <c r="I9" s="110" t="s">
        <v>111</v>
      </c>
      <c r="J9" s="110" t="s">
        <v>5950</v>
      </c>
      <c r="K9" s="115">
        <v>45697</v>
      </c>
      <c r="L9" s="115">
        <v>45910</v>
      </c>
      <c r="M9" s="110" t="s">
        <v>5952</v>
      </c>
      <c r="N9" s="110" t="s">
        <v>5952</v>
      </c>
      <c r="O9" s="110" t="s">
        <v>5952</v>
      </c>
      <c r="P9" s="110"/>
      <c r="Q9" s="114" t="s">
        <v>5952</v>
      </c>
      <c r="R9" s="110"/>
      <c r="S9" s="110" t="s">
        <v>6174</v>
      </c>
    </row>
    <row r="10" spans="1:19" ht="15" x14ac:dyDescent="0.3">
      <c r="A10" s="110" t="s">
        <v>6175</v>
      </c>
      <c r="B10" s="110" t="s">
        <v>6176</v>
      </c>
      <c r="C10" s="110" t="s">
        <v>6177</v>
      </c>
      <c r="D10" s="110" t="s">
        <v>6178</v>
      </c>
      <c r="E10" s="110" t="s">
        <v>227</v>
      </c>
      <c r="F10" s="110" t="s">
        <v>755</v>
      </c>
      <c r="G10" s="110" t="s">
        <v>6162</v>
      </c>
      <c r="H10" s="110" t="s">
        <v>3959</v>
      </c>
      <c r="I10" s="110" t="s">
        <v>111</v>
      </c>
      <c r="J10" s="110" t="s">
        <v>5950</v>
      </c>
      <c r="K10" s="115">
        <v>45847</v>
      </c>
      <c r="L10" s="115" t="s">
        <v>6167</v>
      </c>
      <c r="M10" s="110" t="s">
        <v>6168</v>
      </c>
      <c r="N10" s="110" t="s">
        <v>6168</v>
      </c>
      <c r="O10" s="110" t="s">
        <v>6168</v>
      </c>
      <c r="P10" s="110"/>
      <c r="Q10" s="110" t="s">
        <v>6168</v>
      </c>
      <c r="R10" s="110"/>
      <c r="S10" s="110" t="s">
        <v>6174</v>
      </c>
    </row>
    <row r="11" spans="1:19" ht="15" x14ac:dyDescent="0.3">
      <c r="A11" s="116" t="s">
        <v>6934</v>
      </c>
      <c r="B11" s="116" t="s">
        <v>6935</v>
      </c>
      <c r="C11" s="110"/>
      <c r="D11" s="110"/>
      <c r="E11" s="110"/>
      <c r="F11" s="110"/>
      <c r="G11" s="110"/>
      <c r="H11" s="110"/>
      <c r="I11" s="110"/>
      <c r="J11" s="110" t="s">
        <v>5950</v>
      </c>
      <c r="K11" s="110"/>
      <c r="L11" s="110"/>
      <c r="M11" s="110" t="s">
        <v>6168</v>
      </c>
      <c r="N11" s="110" t="s">
        <v>6168</v>
      </c>
      <c r="O11" s="110" t="s">
        <v>6168</v>
      </c>
      <c r="P11" s="110"/>
      <c r="Q11" s="110" t="s">
        <v>6168</v>
      </c>
      <c r="R11" s="111"/>
      <c r="S11" s="110"/>
    </row>
    <row r="12" spans="1:19" ht="15" x14ac:dyDescent="0.3">
      <c r="A12" s="110" t="s">
        <v>6936</v>
      </c>
      <c r="B12" s="110" t="s">
        <v>6937</v>
      </c>
      <c r="C12" s="110"/>
      <c r="D12" s="110"/>
      <c r="E12" s="110"/>
      <c r="F12" s="110"/>
      <c r="G12" s="110"/>
      <c r="H12" s="110"/>
      <c r="I12" s="110" t="s">
        <v>111</v>
      </c>
      <c r="J12" s="110" t="s">
        <v>5950</v>
      </c>
      <c r="K12" s="110"/>
      <c r="L12" s="110"/>
      <c r="M12" s="110" t="s">
        <v>5952</v>
      </c>
      <c r="N12" s="110" t="s">
        <v>5952</v>
      </c>
      <c r="O12" s="110" t="s">
        <v>5952</v>
      </c>
      <c r="P12" s="110"/>
      <c r="Q12" s="110" t="s">
        <v>5952</v>
      </c>
      <c r="R12" s="111"/>
      <c r="S12" s="110"/>
    </row>
    <row r="13" spans="1:19" ht="15" x14ac:dyDescent="0.3">
      <c r="A13" s="109" t="s">
        <v>6179</v>
      </c>
      <c r="B13" s="109" t="s">
        <v>6180</v>
      </c>
      <c r="C13" s="109">
        <v>7.2686799999999998</v>
      </c>
      <c r="D13" s="109">
        <v>13.555720000000001</v>
      </c>
      <c r="E13" s="109" t="s">
        <v>1825</v>
      </c>
      <c r="F13" s="109" t="s">
        <v>1826</v>
      </c>
      <c r="G13" s="109" t="s">
        <v>6162</v>
      </c>
      <c r="H13" s="109" t="s">
        <v>3959</v>
      </c>
      <c r="I13" s="109" t="s">
        <v>111</v>
      </c>
      <c r="J13" s="110" t="s">
        <v>5950</v>
      </c>
      <c r="K13" s="117" t="s">
        <v>6181</v>
      </c>
      <c r="L13" s="113">
        <v>45910</v>
      </c>
      <c r="M13" s="109" t="s">
        <v>5952</v>
      </c>
      <c r="N13" s="109" t="s">
        <v>5952</v>
      </c>
      <c r="O13" s="109" t="s">
        <v>5952</v>
      </c>
      <c r="P13" s="109"/>
      <c r="Q13" s="114" t="s">
        <v>5952</v>
      </c>
      <c r="R13" s="109"/>
      <c r="S13" s="109" t="s">
        <v>6164</v>
      </c>
    </row>
    <row r="14" spans="1:19" ht="15" x14ac:dyDescent="0.3">
      <c r="A14" s="110" t="s">
        <v>6919</v>
      </c>
      <c r="B14" s="110" t="s">
        <v>6938</v>
      </c>
      <c r="C14" s="110"/>
      <c r="D14" s="110"/>
      <c r="E14" s="110"/>
      <c r="F14" s="110"/>
      <c r="G14" s="110"/>
      <c r="H14" s="110"/>
      <c r="I14" s="110" t="s">
        <v>111</v>
      </c>
      <c r="J14" s="110" t="s">
        <v>5950</v>
      </c>
      <c r="K14" s="110"/>
      <c r="L14" s="110"/>
      <c r="M14" s="110" t="s">
        <v>6168</v>
      </c>
      <c r="N14" s="110" t="s">
        <v>6168</v>
      </c>
      <c r="O14" s="110" t="s">
        <v>6168</v>
      </c>
      <c r="P14" s="110"/>
      <c r="Q14" s="110" t="s">
        <v>6168</v>
      </c>
      <c r="R14" s="111"/>
      <c r="S14" s="110"/>
    </row>
    <row r="15" spans="1:19" ht="15" x14ac:dyDescent="0.3">
      <c r="A15" s="110" t="s">
        <v>6182</v>
      </c>
      <c r="B15" s="110" t="s">
        <v>6183</v>
      </c>
      <c r="C15" s="110">
        <f>VLOOKUP(A15,[8]Sheet1!$A:$D,3,FALSE)</f>
        <v>7.2823099999999998</v>
      </c>
      <c r="D15" s="110">
        <f>VLOOKUP(A15,[8]Sheet1!$A:$D,4,FALSE)</f>
        <v>13.587448999999999</v>
      </c>
      <c r="E15" s="110" t="str">
        <f>RIGHT([9]Sheet2!AU318,7)</f>
        <v/>
      </c>
      <c r="F15" s="110" t="s">
        <v>6184</v>
      </c>
      <c r="G15" s="110" t="s">
        <v>6162</v>
      </c>
      <c r="H15" s="110" t="s">
        <v>3959</v>
      </c>
      <c r="I15" s="110" t="s">
        <v>111</v>
      </c>
      <c r="J15" s="110" t="s">
        <v>5950</v>
      </c>
      <c r="K15" s="110"/>
      <c r="L15" s="115" t="s">
        <v>6167</v>
      </c>
      <c r="M15" s="110" t="s">
        <v>6168</v>
      </c>
      <c r="N15" s="110" t="s">
        <v>6168</v>
      </c>
      <c r="O15" s="110" t="s">
        <v>6168</v>
      </c>
      <c r="P15" s="110"/>
      <c r="Q15" s="110" t="s">
        <v>6168</v>
      </c>
      <c r="R15" s="110"/>
      <c r="S15" s="110"/>
    </row>
    <row r="16" spans="1:19" ht="15" x14ac:dyDescent="0.3">
      <c r="A16" s="109" t="s">
        <v>6939</v>
      </c>
      <c r="B16" s="109" t="s">
        <v>6940</v>
      </c>
      <c r="C16" s="110"/>
      <c r="D16" s="110"/>
      <c r="E16" s="110"/>
      <c r="F16" s="110"/>
      <c r="G16" s="110"/>
      <c r="H16" s="110"/>
      <c r="I16" s="110"/>
      <c r="J16" s="110" t="s">
        <v>5950</v>
      </c>
      <c r="K16" s="110"/>
      <c r="L16" s="110"/>
      <c r="M16" s="110" t="s">
        <v>6168</v>
      </c>
      <c r="N16" s="110" t="s">
        <v>6168</v>
      </c>
      <c r="O16" s="110" t="s">
        <v>6168</v>
      </c>
      <c r="P16" s="110"/>
      <c r="Q16" s="110" t="s">
        <v>6168</v>
      </c>
      <c r="R16" s="111"/>
      <c r="S16" s="110"/>
    </row>
    <row r="17" spans="1:19" ht="15" x14ac:dyDescent="0.3">
      <c r="A17" s="109" t="s">
        <v>6941</v>
      </c>
      <c r="B17" s="109" t="s">
        <v>6942</v>
      </c>
      <c r="C17" s="110"/>
      <c r="D17" s="110"/>
      <c r="E17" s="110"/>
      <c r="F17" s="110"/>
      <c r="G17" s="110"/>
      <c r="H17" s="110"/>
      <c r="I17" s="110"/>
      <c r="J17" s="110" t="s">
        <v>38</v>
      </c>
      <c r="K17" s="110"/>
      <c r="L17" s="110"/>
      <c r="M17" s="110" t="s">
        <v>6168</v>
      </c>
      <c r="N17" s="110" t="s">
        <v>6168</v>
      </c>
      <c r="O17" s="110" t="s">
        <v>6168</v>
      </c>
      <c r="P17" s="110"/>
      <c r="Q17" s="110" t="s">
        <v>6168</v>
      </c>
      <c r="R17" s="111"/>
      <c r="S17" s="110"/>
    </row>
    <row r="18" spans="1:19" ht="15" x14ac:dyDescent="0.3">
      <c r="A18" s="109" t="s">
        <v>6943</v>
      </c>
      <c r="B18" s="109" t="s">
        <v>6944</v>
      </c>
      <c r="C18" s="110"/>
      <c r="D18" s="110"/>
      <c r="E18" s="110"/>
      <c r="F18" s="110"/>
      <c r="G18" s="110"/>
      <c r="H18" s="110"/>
      <c r="I18" s="110"/>
      <c r="J18" s="110" t="s">
        <v>5950</v>
      </c>
      <c r="K18" s="110"/>
      <c r="L18" s="110"/>
      <c r="M18" s="110" t="s">
        <v>6168</v>
      </c>
      <c r="N18" s="110" t="s">
        <v>6168</v>
      </c>
      <c r="O18" s="110" t="s">
        <v>6168</v>
      </c>
      <c r="P18" s="110"/>
      <c r="Q18" s="110" t="s">
        <v>6168</v>
      </c>
      <c r="R18" s="111"/>
      <c r="S18" s="110"/>
    </row>
    <row r="19" spans="1:19" ht="15" x14ac:dyDescent="0.3">
      <c r="A19" s="109" t="s">
        <v>6945</v>
      </c>
      <c r="B19" s="109" t="s">
        <v>6946</v>
      </c>
      <c r="C19" s="110"/>
      <c r="D19" s="110"/>
      <c r="E19" s="110"/>
      <c r="F19" s="110"/>
      <c r="G19" s="110"/>
      <c r="H19" s="110"/>
      <c r="I19" s="110"/>
      <c r="J19" s="110" t="s">
        <v>38</v>
      </c>
      <c r="K19" s="110"/>
      <c r="L19" s="110"/>
      <c r="M19" s="110" t="s">
        <v>6168</v>
      </c>
      <c r="N19" s="110" t="s">
        <v>6168</v>
      </c>
      <c r="O19" s="110" t="s">
        <v>6168</v>
      </c>
      <c r="P19" s="110"/>
      <c r="Q19" s="110" t="s">
        <v>6168</v>
      </c>
      <c r="R19" s="111"/>
      <c r="S19" s="110"/>
    </row>
    <row r="20" spans="1:19" ht="15" x14ac:dyDescent="0.3">
      <c r="A20" s="109" t="s">
        <v>6947</v>
      </c>
      <c r="B20" s="109" t="s">
        <v>6948</v>
      </c>
      <c r="C20" s="110"/>
      <c r="D20" s="110"/>
      <c r="E20" s="110"/>
      <c r="F20" s="110"/>
      <c r="G20" s="110"/>
      <c r="H20" s="110"/>
      <c r="I20" s="110"/>
      <c r="J20" s="110" t="s">
        <v>38</v>
      </c>
      <c r="K20" s="110"/>
      <c r="L20" s="110"/>
      <c r="M20" s="110" t="s">
        <v>6168</v>
      </c>
      <c r="N20" s="110" t="s">
        <v>6168</v>
      </c>
      <c r="O20" s="110" t="s">
        <v>6168</v>
      </c>
      <c r="P20" s="110"/>
      <c r="Q20" s="110" t="s">
        <v>6168</v>
      </c>
      <c r="R20" s="111"/>
      <c r="S20" s="110"/>
    </row>
    <row r="21" spans="1:19" ht="15" x14ac:dyDescent="0.3">
      <c r="A21" s="110" t="s">
        <v>879</v>
      </c>
      <c r="B21" s="110" t="s">
        <v>6185</v>
      </c>
      <c r="C21" s="110" t="e">
        <f>VLOOKUP(A21,'[10]Raw Data'!$B:$F,4,0)</f>
        <v>#N/A</v>
      </c>
      <c r="D21" s="110" t="e">
        <f>VLOOKUP(A21,'[10]Raw Data'!$B:$F,5,0)</f>
        <v>#N/A</v>
      </c>
      <c r="E21" s="110" t="str">
        <f>RIGHT([9]Sheet2!AU315,7)</f>
        <v/>
      </c>
      <c r="F21" s="110"/>
      <c r="G21" s="110" t="s">
        <v>6186</v>
      </c>
      <c r="H21" s="110" t="s">
        <v>3965</v>
      </c>
      <c r="I21" s="110" t="s">
        <v>5869</v>
      </c>
      <c r="J21" s="109" t="s">
        <v>94</v>
      </c>
      <c r="K21" s="115"/>
      <c r="L21" s="110"/>
      <c r="M21" s="109" t="s">
        <v>5952</v>
      </c>
      <c r="N21" s="109" t="s">
        <v>5952</v>
      </c>
      <c r="O21" s="109" t="s">
        <v>5952</v>
      </c>
      <c r="P21" s="109"/>
      <c r="Q21" s="114" t="s">
        <v>5952</v>
      </c>
      <c r="R21" s="110"/>
      <c r="S21" s="110"/>
    </row>
    <row r="22" spans="1:19" ht="15" x14ac:dyDescent="0.3">
      <c r="A22" s="110" t="s">
        <v>427</v>
      </c>
      <c r="B22" s="110" t="s">
        <v>6187</v>
      </c>
      <c r="C22" s="110" t="e">
        <f>VLOOKUP(A22,'[10]Raw Data'!$B:$F,4,0)</f>
        <v>#N/A</v>
      </c>
      <c r="D22" s="110" t="e">
        <f>VLOOKUP(A22,'[10]Raw Data'!$B:$F,5,0)</f>
        <v>#N/A</v>
      </c>
      <c r="E22" s="110"/>
      <c r="F22" s="110"/>
      <c r="G22" s="110" t="s">
        <v>6186</v>
      </c>
      <c r="H22" s="110" t="s">
        <v>3965</v>
      </c>
      <c r="I22" s="110" t="s">
        <v>5869</v>
      </c>
      <c r="J22" s="109" t="s">
        <v>94</v>
      </c>
      <c r="K22" s="110"/>
      <c r="L22" s="110"/>
      <c r="M22" s="109" t="s">
        <v>5952</v>
      </c>
      <c r="N22" s="109" t="s">
        <v>5952</v>
      </c>
      <c r="O22" s="109" t="s">
        <v>5952</v>
      </c>
      <c r="P22" s="109"/>
      <c r="Q22" s="114" t="s">
        <v>5952</v>
      </c>
      <c r="R22" s="110"/>
      <c r="S22" s="110"/>
    </row>
    <row r="23" spans="1:19" ht="15" x14ac:dyDescent="0.3">
      <c r="A23" s="118" t="s">
        <v>6697</v>
      </c>
      <c r="B23" s="118" t="s">
        <v>6698</v>
      </c>
      <c r="C23" s="110" t="e">
        <f>VLOOKUP(A23,'[10]Raw Data'!$B:$F,4,0)</f>
        <v>#N/A</v>
      </c>
      <c r="D23" s="110" t="e">
        <f>VLOOKUP(A23,'[10]Raw Data'!$B:$F,5,0)</f>
        <v>#N/A</v>
      </c>
      <c r="E23" s="110"/>
      <c r="F23" s="110"/>
      <c r="G23" s="110"/>
      <c r="H23" s="110"/>
      <c r="I23" s="110" t="s">
        <v>5869</v>
      </c>
      <c r="J23" s="110" t="s">
        <v>94</v>
      </c>
      <c r="K23" s="110"/>
      <c r="L23" s="110"/>
      <c r="M23" s="110" t="s">
        <v>5952</v>
      </c>
      <c r="N23" s="110" t="s">
        <v>5952</v>
      </c>
      <c r="O23" s="110" t="s">
        <v>5952</v>
      </c>
      <c r="P23" s="110"/>
      <c r="Q23" s="114" t="s">
        <v>5952</v>
      </c>
      <c r="R23" s="110"/>
      <c r="S23" s="110"/>
    </row>
    <row r="24" spans="1:19" ht="15" x14ac:dyDescent="0.3">
      <c r="A24" s="110" t="s">
        <v>6519</v>
      </c>
      <c r="B24" s="110" t="s">
        <v>6520</v>
      </c>
      <c r="C24" s="110" t="e">
        <f>VLOOKUP(A24,'[10]Raw Data'!$B:$F,4,0)</f>
        <v>#N/A</v>
      </c>
      <c r="D24" s="110" t="e">
        <f>VLOOKUP(A24,'[10]Raw Data'!$B:$F,5,0)</f>
        <v>#N/A</v>
      </c>
      <c r="E24" s="110"/>
      <c r="F24" s="110"/>
      <c r="G24" s="110"/>
      <c r="H24" s="110"/>
      <c r="I24" s="110" t="s">
        <v>5869</v>
      </c>
      <c r="J24" s="110" t="s">
        <v>94</v>
      </c>
      <c r="K24" s="110"/>
      <c r="L24" s="110"/>
      <c r="M24" s="109" t="s">
        <v>5952</v>
      </c>
      <c r="N24" s="109" t="s">
        <v>5952</v>
      </c>
      <c r="O24" s="109" t="s">
        <v>5952</v>
      </c>
      <c r="P24" s="109"/>
      <c r="Q24" s="114" t="s">
        <v>5952</v>
      </c>
      <c r="R24" s="110"/>
      <c r="S24" s="110"/>
    </row>
    <row r="25" spans="1:19" ht="15" x14ac:dyDescent="0.3">
      <c r="A25" s="109" t="s">
        <v>6949</v>
      </c>
      <c r="B25" s="109" t="s">
        <v>6950</v>
      </c>
      <c r="C25" s="110"/>
      <c r="D25" s="110"/>
      <c r="E25" s="110"/>
      <c r="F25" s="110"/>
      <c r="G25" s="110"/>
      <c r="H25" s="110"/>
      <c r="I25" s="110"/>
      <c r="J25" s="110" t="s">
        <v>94</v>
      </c>
      <c r="K25" s="110"/>
      <c r="L25" s="110"/>
      <c r="M25" s="110" t="s">
        <v>5952</v>
      </c>
      <c r="N25" s="110" t="s">
        <v>5952</v>
      </c>
      <c r="O25" s="110" t="s">
        <v>5952</v>
      </c>
      <c r="P25" s="110"/>
      <c r="Q25" s="114" t="s">
        <v>5952</v>
      </c>
      <c r="R25" s="111"/>
      <c r="S25" s="110"/>
    </row>
    <row r="26" spans="1:19" ht="15" x14ac:dyDescent="0.3">
      <c r="A26" s="110" t="s">
        <v>6188</v>
      </c>
      <c r="B26" s="110" t="s">
        <v>6189</v>
      </c>
      <c r="C26" s="110" t="e">
        <f>VLOOKUP(A26,'[10]Raw Data'!$B:$F,4,0)</f>
        <v>#N/A</v>
      </c>
      <c r="D26" s="110" t="e">
        <f>VLOOKUP(A26,'[10]Raw Data'!$B:$F,5,0)</f>
        <v>#N/A</v>
      </c>
      <c r="E26" s="110"/>
      <c r="F26" s="110"/>
      <c r="G26" s="110" t="s">
        <v>6186</v>
      </c>
      <c r="H26" s="110" t="s">
        <v>3965</v>
      </c>
      <c r="I26" s="110" t="s">
        <v>5869</v>
      </c>
      <c r="J26" s="110" t="s">
        <v>94</v>
      </c>
      <c r="K26" s="110"/>
      <c r="L26" s="110"/>
      <c r="M26" s="110" t="s">
        <v>5952</v>
      </c>
      <c r="N26" s="110" t="s">
        <v>5952</v>
      </c>
      <c r="O26" s="110" t="s">
        <v>5954</v>
      </c>
      <c r="P26" s="110"/>
      <c r="Q26" s="119" t="s">
        <v>5954</v>
      </c>
      <c r="R26" s="110" t="s">
        <v>6190</v>
      </c>
      <c r="S26" s="110"/>
    </row>
    <row r="27" spans="1:19" ht="15" x14ac:dyDescent="0.3">
      <c r="A27" s="110" t="s">
        <v>6191</v>
      </c>
      <c r="B27" s="110" t="s">
        <v>6192</v>
      </c>
      <c r="C27" s="110" t="e">
        <f>VLOOKUP(A27,'[10]Raw Data'!$B:$F,4,0)</f>
        <v>#N/A</v>
      </c>
      <c r="D27" s="110" t="e">
        <f>VLOOKUP(A27,'[10]Raw Data'!$B:$F,5,0)</f>
        <v>#N/A</v>
      </c>
      <c r="E27" s="110"/>
      <c r="F27" s="110"/>
      <c r="G27" s="110" t="s">
        <v>6186</v>
      </c>
      <c r="H27" s="110" t="s">
        <v>3965</v>
      </c>
      <c r="I27" s="110" t="s">
        <v>5869</v>
      </c>
      <c r="J27" s="110" t="s">
        <v>94</v>
      </c>
      <c r="K27" s="110"/>
      <c r="L27" s="110"/>
      <c r="M27" s="110" t="s">
        <v>5952</v>
      </c>
      <c r="N27" s="110" t="s">
        <v>5952</v>
      </c>
      <c r="O27" s="110" t="s">
        <v>5954</v>
      </c>
      <c r="P27" s="110"/>
      <c r="Q27" s="119" t="s">
        <v>5954</v>
      </c>
      <c r="R27" s="110" t="s">
        <v>6190</v>
      </c>
      <c r="S27" s="110"/>
    </row>
    <row r="28" spans="1:19" ht="15" x14ac:dyDescent="0.3">
      <c r="A28" s="110" t="s">
        <v>6193</v>
      </c>
      <c r="B28" s="110" t="s">
        <v>6194</v>
      </c>
      <c r="C28" s="110" t="e">
        <f>VLOOKUP(A28,'[10]Raw Data'!$B:$F,4,0)</f>
        <v>#N/A</v>
      </c>
      <c r="D28" s="110" t="e">
        <f>VLOOKUP(A28,'[10]Raw Data'!$B:$F,5,0)</f>
        <v>#N/A</v>
      </c>
      <c r="E28" s="110"/>
      <c r="F28" s="110"/>
      <c r="G28" s="110" t="s">
        <v>6186</v>
      </c>
      <c r="H28" s="110" t="s">
        <v>3965</v>
      </c>
      <c r="I28" s="110" t="s">
        <v>5869</v>
      </c>
      <c r="J28" s="110" t="s">
        <v>94</v>
      </c>
      <c r="K28" s="110"/>
      <c r="L28" s="110"/>
      <c r="M28" s="109" t="s">
        <v>5952</v>
      </c>
      <c r="N28" s="109" t="s">
        <v>5952</v>
      </c>
      <c r="O28" s="109" t="s">
        <v>5952</v>
      </c>
      <c r="P28" s="109"/>
      <c r="Q28" s="114" t="s">
        <v>5952</v>
      </c>
      <c r="R28" s="110"/>
      <c r="S28" s="110"/>
    </row>
    <row r="29" spans="1:19" ht="15" x14ac:dyDescent="0.3">
      <c r="A29" s="109" t="s">
        <v>6195</v>
      </c>
      <c r="B29" s="109" t="s">
        <v>6196</v>
      </c>
      <c r="C29" s="109">
        <v>3.83745</v>
      </c>
      <c r="D29" s="109">
        <v>11.5168306</v>
      </c>
      <c r="E29" s="109" t="s">
        <v>1766</v>
      </c>
      <c r="F29" s="109" t="s">
        <v>6197</v>
      </c>
      <c r="G29" s="109" t="s">
        <v>6186</v>
      </c>
      <c r="H29" s="109" t="s">
        <v>3965</v>
      </c>
      <c r="I29" s="109" t="s">
        <v>5869</v>
      </c>
      <c r="J29" s="109" t="s">
        <v>94</v>
      </c>
      <c r="K29" s="117" t="s">
        <v>6198</v>
      </c>
      <c r="L29" s="113">
        <v>45894</v>
      </c>
      <c r="M29" s="110" t="s">
        <v>5952</v>
      </c>
      <c r="N29" s="109" t="s">
        <v>5952</v>
      </c>
      <c r="O29" s="109" t="s">
        <v>5954</v>
      </c>
      <c r="P29" s="109"/>
      <c r="Q29" s="119" t="s">
        <v>5954</v>
      </c>
      <c r="R29" s="109" t="s">
        <v>6199</v>
      </c>
      <c r="S29" s="109" t="s">
        <v>6200</v>
      </c>
    </row>
    <row r="30" spans="1:19" ht="15" x14ac:dyDescent="0.25">
      <c r="A30" s="109" t="s">
        <v>6201</v>
      </c>
      <c r="B30" s="109" t="s">
        <v>1379</v>
      </c>
      <c r="C30" s="109">
        <v>3.8441527999999998</v>
      </c>
      <c r="D30" s="109">
        <v>11.540408299999999</v>
      </c>
      <c r="E30" s="109" t="s">
        <v>1029</v>
      </c>
      <c r="F30" s="109" t="s">
        <v>6202</v>
      </c>
      <c r="G30" s="109" t="s">
        <v>6186</v>
      </c>
      <c r="H30" s="109" t="s">
        <v>3965</v>
      </c>
      <c r="I30" s="109" t="s">
        <v>5869</v>
      </c>
      <c r="J30" s="109" t="s">
        <v>94</v>
      </c>
      <c r="K30" s="117" t="s">
        <v>6203</v>
      </c>
      <c r="L30" s="113">
        <v>45891</v>
      </c>
      <c r="M30" s="109" t="s">
        <v>5952</v>
      </c>
      <c r="N30" s="109" t="s">
        <v>5952</v>
      </c>
      <c r="O30" s="109" t="s">
        <v>5952</v>
      </c>
      <c r="P30" s="109"/>
      <c r="Q30" s="114" t="s">
        <v>5952</v>
      </c>
      <c r="R30" s="109"/>
      <c r="S30" s="109" t="s">
        <v>6204</v>
      </c>
    </row>
    <row r="31" spans="1:19" ht="15" x14ac:dyDescent="0.3">
      <c r="A31" s="110" t="s">
        <v>6512</v>
      </c>
      <c r="B31" s="110" t="s">
        <v>6513</v>
      </c>
      <c r="C31" s="110" t="e">
        <f>VLOOKUP(A31,'[10]Raw Data'!$B:$F,4,0)</f>
        <v>#N/A</v>
      </c>
      <c r="D31" s="110" t="e">
        <f>VLOOKUP(A31,'[10]Raw Data'!$B:$F,5,0)</f>
        <v>#N/A</v>
      </c>
      <c r="E31" s="110"/>
      <c r="F31" s="110"/>
      <c r="G31" s="110"/>
      <c r="H31" s="110"/>
      <c r="I31" s="110" t="s">
        <v>5869</v>
      </c>
      <c r="J31" s="110" t="s">
        <v>94</v>
      </c>
      <c r="K31" s="110"/>
      <c r="L31" s="110"/>
      <c r="M31" s="110" t="s">
        <v>5952</v>
      </c>
      <c r="N31" s="110" t="s">
        <v>5952</v>
      </c>
      <c r="O31" s="110" t="s">
        <v>5952</v>
      </c>
      <c r="P31" s="110"/>
      <c r="Q31" s="120" t="s">
        <v>5952</v>
      </c>
      <c r="R31" s="110"/>
      <c r="S31" s="110"/>
    </row>
    <row r="32" spans="1:19" ht="15" x14ac:dyDescent="0.3">
      <c r="A32" s="118" t="s">
        <v>6707</v>
      </c>
      <c r="B32" s="118" t="s">
        <v>6708</v>
      </c>
      <c r="C32" s="110" t="e">
        <f>VLOOKUP(A32,'[10]Raw Data'!$B:$F,4,0)</f>
        <v>#N/A</v>
      </c>
      <c r="D32" s="110" t="e">
        <f>VLOOKUP(A32,'[10]Raw Data'!$B:$F,5,0)</f>
        <v>#N/A</v>
      </c>
      <c r="E32" s="110"/>
      <c r="F32" s="110"/>
      <c r="G32" s="110"/>
      <c r="H32" s="110"/>
      <c r="I32" s="110" t="s">
        <v>5869</v>
      </c>
      <c r="J32" s="110" t="s">
        <v>94</v>
      </c>
      <c r="K32" s="110"/>
      <c r="L32" s="110"/>
      <c r="M32" s="110" t="s">
        <v>6168</v>
      </c>
      <c r="N32" s="110" t="s">
        <v>6168</v>
      </c>
      <c r="O32" s="110" t="s">
        <v>6168</v>
      </c>
      <c r="P32" s="110"/>
      <c r="Q32" s="110" t="s">
        <v>6168</v>
      </c>
      <c r="R32" s="110"/>
      <c r="S32" s="110"/>
    </row>
    <row r="33" spans="1:19" ht="15" x14ac:dyDescent="0.3">
      <c r="A33" s="118" t="s">
        <v>6689</v>
      </c>
      <c r="B33" s="118" t="s">
        <v>6690</v>
      </c>
      <c r="C33" s="110" t="e">
        <f>VLOOKUP(A33,'[10]Raw Data'!$B:$F,4,0)</f>
        <v>#N/A</v>
      </c>
      <c r="D33" s="110" t="e">
        <f>VLOOKUP(A33,'[10]Raw Data'!$B:$F,5,0)</f>
        <v>#N/A</v>
      </c>
      <c r="E33" s="110"/>
      <c r="F33" s="110"/>
      <c r="G33" s="110"/>
      <c r="H33" s="110"/>
      <c r="I33" s="110" t="s">
        <v>5869</v>
      </c>
      <c r="J33" s="110" t="s">
        <v>94</v>
      </c>
      <c r="K33" s="110"/>
      <c r="L33" s="110"/>
      <c r="M33" s="110" t="s">
        <v>5952</v>
      </c>
      <c r="N33" s="110" t="s">
        <v>5952</v>
      </c>
      <c r="O33" s="110" t="s">
        <v>5952</v>
      </c>
      <c r="P33" s="110"/>
      <c r="Q33" s="114" t="s">
        <v>5952</v>
      </c>
      <c r="R33" s="110"/>
      <c r="S33" s="110"/>
    </row>
    <row r="34" spans="1:19" ht="15" x14ac:dyDescent="0.3">
      <c r="A34" s="118" t="s">
        <v>6709</v>
      </c>
      <c r="B34" s="118" t="s">
        <v>6710</v>
      </c>
      <c r="C34" s="110" t="e">
        <f>VLOOKUP(A34,'[10]Raw Data'!$B:$F,4,0)</f>
        <v>#N/A</v>
      </c>
      <c r="D34" s="110" t="e">
        <f>VLOOKUP(A34,'[10]Raw Data'!$B:$F,5,0)</f>
        <v>#N/A</v>
      </c>
      <c r="E34" s="110"/>
      <c r="F34" s="110"/>
      <c r="G34" s="110"/>
      <c r="H34" s="110"/>
      <c r="I34" s="110" t="s">
        <v>5869</v>
      </c>
      <c r="J34" s="110" t="s">
        <v>94</v>
      </c>
      <c r="K34" s="110"/>
      <c r="L34" s="110"/>
      <c r="M34" s="110" t="s">
        <v>5952</v>
      </c>
      <c r="N34" s="110" t="s">
        <v>5954</v>
      </c>
      <c r="O34" s="110" t="s">
        <v>5952</v>
      </c>
      <c r="P34" s="110"/>
      <c r="Q34" s="119" t="s">
        <v>5954</v>
      </c>
      <c r="R34" s="110" t="s">
        <v>7132</v>
      </c>
      <c r="S34" s="110"/>
    </row>
    <row r="35" spans="1:19" ht="15" x14ac:dyDescent="0.3">
      <c r="A35" s="110" t="s">
        <v>6517</v>
      </c>
      <c r="B35" s="110" t="s">
        <v>6518</v>
      </c>
      <c r="C35" s="110" t="e">
        <f>VLOOKUP(A35,'[10]Raw Data'!$B:$F,4,0)</f>
        <v>#N/A</v>
      </c>
      <c r="D35" s="110" t="e">
        <f>VLOOKUP(A35,'[10]Raw Data'!$B:$F,5,0)</f>
        <v>#N/A</v>
      </c>
      <c r="E35" s="110"/>
      <c r="F35" s="110"/>
      <c r="G35" s="110"/>
      <c r="H35" s="110"/>
      <c r="I35" s="110" t="s">
        <v>5869</v>
      </c>
      <c r="J35" s="110" t="s">
        <v>94</v>
      </c>
      <c r="K35" s="110"/>
      <c r="L35" s="110"/>
      <c r="M35" s="110" t="s">
        <v>5952</v>
      </c>
      <c r="N35" s="110" t="s">
        <v>5952</v>
      </c>
      <c r="O35" s="110" t="s">
        <v>5952</v>
      </c>
      <c r="P35" s="110"/>
      <c r="Q35" s="114" t="s">
        <v>5952</v>
      </c>
      <c r="R35" s="110"/>
      <c r="S35" s="110"/>
    </row>
    <row r="36" spans="1:19" ht="15" x14ac:dyDescent="0.3">
      <c r="A36" s="118" t="s">
        <v>6695</v>
      </c>
      <c r="B36" s="118" t="s">
        <v>6696</v>
      </c>
      <c r="C36" s="110" t="e">
        <f>VLOOKUP(A36,'[10]Raw Data'!$B:$F,4,0)</f>
        <v>#N/A</v>
      </c>
      <c r="D36" s="110" t="e">
        <f>VLOOKUP(A36,'[10]Raw Data'!$B:$F,5,0)</f>
        <v>#N/A</v>
      </c>
      <c r="E36" s="110"/>
      <c r="F36" s="110"/>
      <c r="G36" s="110"/>
      <c r="H36" s="110"/>
      <c r="I36" s="110" t="s">
        <v>5869</v>
      </c>
      <c r="J36" s="110" t="s">
        <v>94</v>
      </c>
      <c r="K36" s="110"/>
      <c r="L36" s="110"/>
      <c r="M36" s="110" t="s">
        <v>5952</v>
      </c>
      <c r="N36" s="110" t="s">
        <v>5952</v>
      </c>
      <c r="O36" s="110" t="s">
        <v>5952</v>
      </c>
      <c r="P36" s="110"/>
      <c r="Q36" s="114" t="s">
        <v>5952</v>
      </c>
      <c r="R36" s="110"/>
      <c r="S36" s="110"/>
    </row>
    <row r="37" spans="1:19" ht="15" x14ac:dyDescent="0.3">
      <c r="A37" s="118" t="s">
        <v>6693</v>
      </c>
      <c r="B37" s="118" t="s">
        <v>6694</v>
      </c>
      <c r="C37" s="110" t="e">
        <f>VLOOKUP(A37,'[10]Raw Data'!$B:$F,4,0)</f>
        <v>#N/A</v>
      </c>
      <c r="D37" s="110" t="e">
        <f>VLOOKUP(A37,'[10]Raw Data'!$B:$F,5,0)</f>
        <v>#N/A</v>
      </c>
      <c r="E37" s="110"/>
      <c r="F37" s="110"/>
      <c r="G37" s="110"/>
      <c r="H37" s="110"/>
      <c r="I37" s="110" t="s">
        <v>5869</v>
      </c>
      <c r="J37" s="110" t="s">
        <v>94</v>
      </c>
      <c r="K37" s="110"/>
      <c r="L37" s="110"/>
      <c r="M37" s="110" t="s">
        <v>5952</v>
      </c>
      <c r="N37" s="110" t="s">
        <v>5952</v>
      </c>
      <c r="O37" s="110" t="s">
        <v>5954</v>
      </c>
      <c r="P37" s="110"/>
      <c r="Q37" s="119" t="s">
        <v>5954</v>
      </c>
      <c r="R37" s="110" t="s">
        <v>6951</v>
      </c>
      <c r="S37" s="110"/>
    </row>
    <row r="38" spans="1:19" ht="15" x14ac:dyDescent="0.3">
      <c r="A38" s="109" t="s">
        <v>6952</v>
      </c>
      <c r="B38" s="109" t="s">
        <v>6953</v>
      </c>
      <c r="C38" s="110"/>
      <c r="D38" s="110"/>
      <c r="E38" s="110"/>
      <c r="F38" s="110"/>
      <c r="G38" s="110"/>
      <c r="H38" s="110"/>
      <c r="I38" s="110"/>
      <c r="J38" s="110" t="s">
        <v>94</v>
      </c>
      <c r="K38" s="110"/>
      <c r="L38" s="110"/>
      <c r="M38" s="110" t="s">
        <v>6168</v>
      </c>
      <c r="N38" s="110" t="s">
        <v>6168</v>
      </c>
      <c r="O38" s="110" t="s">
        <v>6168</v>
      </c>
      <c r="P38" s="110"/>
      <c r="Q38" s="110" t="s">
        <v>6168</v>
      </c>
      <c r="R38" s="111"/>
      <c r="S38" s="110"/>
    </row>
    <row r="39" spans="1:19" ht="15" x14ac:dyDescent="0.3">
      <c r="A39" s="110" t="s">
        <v>5940</v>
      </c>
      <c r="B39" s="110" t="s">
        <v>6521</v>
      </c>
      <c r="C39" s="110" t="e">
        <f>VLOOKUP(A39,'[10]Raw Data'!$B:$F,4,0)</f>
        <v>#N/A</v>
      </c>
      <c r="D39" s="110" t="e">
        <f>VLOOKUP(A39,'[10]Raw Data'!$B:$F,5,0)</f>
        <v>#N/A</v>
      </c>
      <c r="E39" s="110"/>
      <c r="F39" s="110"/>
      <c r="G39" s="110"/>
      <c r="H39" s="110"/>
      <c r="I39" s="110" t="s">
        <v>5869</v>
      </c>
      <c r="J39" s="110" t="s">
        <v>94</v>
      </c>
      <c r="K39" s="110"/>
      <c r="L39" s="110"/>
      <c r="M39" s="109" t="s">
        <v>5952</v>
      </c>
      <c r="N39" s="109" t="s">
        <v>5952</v>
      </c>
      <c r="O39" s="109" t="s">
        <v>5952</v>
      </c>
      <c r="P39" s="109"/>
      <c r="Q39" s="114" t="s">
        <v>5952</v>
      </c>
      <c r="R39" s="110"/>
      <c r="S39" s="110"/>
    </row>
    <row r="40" spans="1:19" ht="15" x14ac:dyDescent="0.3">
      <c r="A40" s="110" t="s">
        <v>6523</v>
      </c>
      <c r="B40" s="110" t="s">
        <v>6524</v>
      </c>
      <c r="C40" s="110" t="e">
        <f>VLOOKUP(A40,'[10]Raw Data'!$B:$F,4,0)</f>
        <v>#N/A</v>
      </c>
      <c r="D40" s="110" t="e">
        <f>VLOOKUP(A40,'[10]Raw Data'!$B:$F,5,0)</f>
        <v>#N/A</v>
      </c>
      <c r="E40" s="110"/>
      <c r="F40" s="110"/>
      <c r="G40" s="110"/>
      <c r="H40" s="110"/>
      <c r="I40" s="110" t="s">
        <v>5869</v>
      </c>
      <c r="J40" s="110" t="s">
        <v>94</v>
      </c>
      <c r="K40" s="110"/>
      <c r="L40" s="110"/>
      <c r="M40" s="109" t="s">
        <v>5952</v>
      </c>
      <c r="N40" s="109" t="s">
        <v>5952</v>
      </c>
      <c r="O40" s="109" t="s">
        <v>5952</v>
      </c>
      <c r="P40" s="109"/>
      <c r="Q40" s="114" t="s">
        <v>5952</v>
      </c>
      <c r="R40" s="110"/>
      <c r="S40" s="110"/>
    </row>
    <row r="41" spans="1:19" ht="15" x14ac:dyDescent="0.3">
      <c r="A41" s="109" t="s">
        <v>6954</v>
      </c>
      <c r="B41" s="109" t="s">
        <v>6955</v>
      </c>
      <c r="C41" s="110"/>
      <c r="D41" s="110"/>
      <c r="E41" s="110"/>
      <c r="F41" s="110"/>
      <c r="G41" s="110"/>
      <c r="H41" s="110"/>
      <c r="I41" s="110"/>
      <c r="J41" s="110" t="s">
        <v>94</v>
      </c>
      <c r="K41" s="110"/>
      <c r="L41" s="110"/>
      <c r="M41" s="110" t="s">
        <v>6168</v>
      </c>
      <c r="N41" s="110" t="s">
        <v>6168</v>
      </c>
      <c r="O41" s="110" t="s">
        <v>6168</v>
      </c>
      <c r="P41" s="110"/>
      <c r="Q41" s="110" t="s">
        <v>6168</v>
      </c>
      <c r="R41" s="111"/>
      <c r="S41" s="110"/>
    </row>
    <row r="42" spans="1:19" ht="15" x14ac:dyDescent="0.3">
      <c r="A42" s="109" t="s">
        <v>6956</v>
      </c>
      <c r="B42" s="109" t="s">
        <v>6957</v>
      </c>
      <c r="C42" s="110"/>
      <c r="D42" s="110"/>
      <c r="E42" s="110"/>
      <c r="F42" s="110"/>
      <c r="G42" s="110"/>
      <c r="H42" s="110"/>
      <c r="I42" s="110"/>
      <c r="J42" s="110" t="s">
        <v>38</v>
      </c>
      <c r="K42" s="110"/>
      <c r="L42" s="110"/>
      <c r="M42" s="110" t="s">
        <v>6168</v>
      </c>
      <c r="N42" s="110" t="s">
        <v>6168</v>
      </c>
      <c r="O42" s="110" t="s">
        <v>6168</v>
      </c>
      <c r="P42" s="110"/>
      <c r="Q42" s="110" t="s">
        <v>6168</v>
      </c>
      <c r="R42" s="111"/>
      <c r="S42" s="110"/>
    </row>
    <row r="43" spans="1:19" ht="15" x14ac:dyDescent="0.3">
      <c r="A43" s="109" t="s">
        <v>6958</v>
      </c>
      <c r="B43" s="109" t="s">
        <v>6959</v>
      </c>
      <c r="C43" s="110"/>
      <c r="D43" s="110"/>
      <c r="E43" s="110"/>
      <c r="F43" s="110"/>
      <c r="G43" s="110"/>
      <c r="H43" s="110"/>
      <c r="I43" s="110"/>
      <c r="J43" s="110" t="s">
        <v>38</v>
      </c>
      <c r="K43" s="110"/>
      <c r="L43" s="110"/>
      <c r="M43" s="110" t="s">
        <v>6168</v>
      </c>
      <c r="N43" s="110" t="s">
        <v>6168</v>
      </c>
      <c r="O43" s="110" t="s">
        <v>6168</v>
      </c>
      <c r="P43" s="110"/>
      <c r="Q43" s="110" t="s">
        <v>6168</v>
      </c>
      <c r="R43" s="111"/>
      <c r="S43" s="110"/>
    </row>
    <row r="44" spans="1:19" ht="15" x14ac:dyDescent="0.3">
      <c r="A44" s="109" t="s">
        <v>6960</v>
      </c>
      <c r="B44" s="109" t="s">
        <v>6961</v>
      </c>
      <c r="C44" s="110"/>
      <c r="D44" s="110"/>
      <c r="E44" s="110"/>
      <c r="F44" s="110"/>
      <c r="G44" s="110"/>
      <c r="H44" s="110"/>
      <c r="I44" s="110"/>
      <c r="J44" s="110" t="s">
        <v>94</v>
      </c>
      <c r="K44" s="110"/>
      <c r="L44" s="110"/>
      <c r="M44" s="110" t="s">
        <v>6168</v>
      </c>
      <c r="N44" s="110" t="s">
        <v>6168</v>
      </c>
      <c r="O44" s="110" t="s">
        <v>6168</v>
      </c>
      <c r="P44" s="110"/>
      <c r="Q44" s="110" t="s">
        <v>6168</v>
      </c>
      <c r="R44" s="111"/>
      <c r="S44" s="110"/>
    </row>
    <row r="45" spans="1:19" ht="15" x14ac:dyDescent="0.3">
      <c r="A45" s="118" t="s">
        <v>6711</v>
      </c>
      <c r="B45" s="118" t="s">
        <v>6712</v>
      </c>
      <c r="C45" s="110" t="e">
        <f>VLOOKUP(A45,'[10]Raw Data'!$B:$F,4,0)</f>
        <v>#N/A</v>
      </c>
      <c r="D45" s="110" t="e">
        <f>VLOOKUP(A45,'[10]Raw Data'!$B:$F,5,0)</f>
        <v>#N/A</v>
      </c>
      <c r="E45" s="110"/>
      <c r="F45" s="110"/>
      <c r="G45" s="110"/>
      <c r="H45" s="110"/>
      <c r="I45" s="110" t="s">
        <v>5869</v>
      </c>
      <c r="J45" s="110" t="s">
        <v>94</v>
      </c>
      <c r="K45" s="110"/>
      <c r="L45" s="110"/>
      <c r="M45" s="110" t="s">
        <v>5952</v>
      </c>
      <c r="N45" s="110" t="s">
        <v>5952</v>
      </c>
      <c r="O45" s="110" t="s">
        <v>5952</v>
      </c>
      <c r="P45" s="110"/>
      <c r="Q45" s="114" t="s">
        <v>5952</v>
      </c>
      <c r="R45" s="110"/>
      <c r="S45" s="110"/>
    </row>
    <row r="46" spans="1:19" ht="15" x14ac:dyDescent="0.3">
      <c r="A46" s="118" t="s">
        <v>6675</v>
      </c>
      <c r="B46" s="118" t="s">
        <v>6676</v>
      </c>
      <c r="C46" s="110" t="e">
        <f>VLOOKUP(A46,'[10]Raw Data'!$B:$F,4,0)</f>
        <v>#N/A</v>
      </c>
      <c r="D46" s="110" t="e">
        <f>VLOOKUP(A46,'[10]Raw Data'!$B:$F,5,0)</f>
        <v>#N/A</v>
      </c>
      <c r="E46" s="110"/>
      <c r="F46" s="110"/>
      <c r="G46" s="110"/>
      <c r="H46" s="110"/>
      <c r="I46" s="110" t="s">
        <v>5869</v>
      </c>
      <c r="J46" s="110" t="s">
        <v>94</v>
      </c>
      <c r="K46" s="110"/>
      <c r="L46" s="110"/>
      <c r="M46" s="110" t="s">
        <v>5952</v>
      </c>
      <c r="N46" s="110" t="s">
        <v>5954</v>
      </c>
      <c r="O46" s="110" t="s">
        <v>5952</v>
      </c>
      <c r="P46" s="110"/>
      <c r="Q46" s="119" t="s">
        <v>5954</v>
      </c>
      <c r="R46" s="110" t="s">
        <v>7132</v>
      </c>
      <c r="S46" s="110"/>
    </row>
    <row r="47" spans="1:19" ht="15" x14ac:dyDescent="0.3">
      <c r="A47" s="110" t="s">
        <v>6962</v>
      </c>
      <c r="B47" s="110" t="s">
        <v>6522</v>
      </c>
      <c r="C47" s="110" t="e">
        <f>VLOOKUP(A47,'[10]Raw Data'!$B:$F,4,0)</f>
        <v>#N/A</v>
      </c>
      <c r="D47" s="110" t="e">
        <f>VLOOKUP(A47,'[10]Raw Data'!$B:$F,5,0)</f>
        <v>#N/A</v>
      </c>
      <c r="E47" s="110"/>
      <c r="F47" s="110"/>
      <c r="G47" s="110"/>
      <c r="H47" s="110"/>
      <c r="I47" s="110" t="s">
        <v>5869</v>
      </c>
      <c r="J47" s="110" t="s">
        <v>94</v>
      </c>
      <c r="K47" s="110"/>
      <c r="L47" s="110"/>
      <c r="M47" s="109" t="s">
        <v>5952</v>
      </c>
      <c r="N47" s="109" t="s">
        <v>5952</v>
      </c>
      <c r="O47" s="109" t="s">
        <v>5952</v>
      </c>
      <c r="P47" s="109"/>
      <c r="Q47" s="114" t="s">
        <v>5952</v>
      </c>
      <c r="R47" s="110"/>
      <c r="S47" s="110"/>
    </row>
    <row r="48" spans="1:19" ht="15" x14ac:dyDescent="0.3">
      <c r="A48" s="118" t="s">
        <v>6673</v>
      </c>
      <c r="B48" s="118" t="s">
        <v>6674</v>
      </c>
      <c r="C48" s="110" t="e">
        <f>VLOOKUP(A48,'[10]Raw Data'!$B:$F,4,0)</f>
        <v>#N/A</v>
      </c>
      <c r="D48" s="110" t="e">
        <f>VLOOKUP(A48,'[10]Raw Data'!$B:$F,5,0)</f>
        <v>#N/A</v>
      </c>
      <c r="E48" s="110"/>
      <c r="F48" s="110"/>
      <c r="G48" s="110"/>
      <c r="H48" s="110"/>
      <c r="I48" s="110" t="s">
        <v>5869</v>
      </c>
      <c r="J48" s="110" t="s">
        <v>94</v>
      </c>
      <c r="K48" s="110"/>
      <c r="L48" s="110"/>
      <c r="M48" s="110" t="s">
        <v>5952</v>
      </c>
      <c r="N48" s="110" t="s">
        <v>5952</v>
      </c>
      <c r="O48" s="110" t="s">
        <v>5952</v>
      </c>
      <c r="P48" s="110"/>
      <c r="Q48" s="114" t="s">
        <v>5952</v>
      </c>
      <c r="R48" s="110"/>
      <c r="S48" s="110"/>
    </row>
    <row r="49" spans="1:19" ht="15" x14ac:dyDescent="0.3">
      <c r="A49" s="118" t="s">
        <v>6691</v>
      </c>
      <c r="B49" s="118" t="s">
        <v>6692</v>
      </c>
      <c r="C49" s="110" t="e">
        <f>VLOOKUP(A49,'[10]Raw Data'!$B:$F,4,0)</f>
        <v>#N/A</v>
      </c>
      <c r="D49" s="110" t="e">
        <f>VLOOKUP(A49,'[10]Raw Data'!$B:$F,5,0)</f>
        <v>#N/A</v>
      </c>
      <c r="E49" s="110"/>
      <c r="F49" s="110"/>
      <c r="G49" s="110"/>
      <c r="H49" s="110"/>
      <c r="I49" s="110" t="s">
        <v>5869</v>
      </c>
      <c r="J49" s="110" t="s">
        <v>94</v>
      </c>
      <c r="K49" s="110"/>
      <c r="L49" s="110"/>
      <c r="M49" s="110" t="s">
        <v>5952</v>
      </c>
      <c r="N49" s="110" t="s">
        <v>5952</v>
      </c>
      <c r="O49" s="110" t="s">
        <v>5952</v>
      </c>
      <c r="P49" s="110"/>
      <c r="Q49" s="114" t="s">
        <v>5952</v>
      </c>
      <c r="R49" s="110"/>
      <c r="S49" s="110"/>
    </row>
    <row r="50" spans="1:19" ht="15" x14ac:dyDescent="0.3">
      <c r="A50" s="116" t="s">
        <v>6963</v>
      </c>
      <c r="B50" s="116" t="s">
        <v>6964</v>
      </c>
      <c r="C50" s="110"/>
      <c r="D50" s="110"/>
      <c r="E50" s="110"/>
      <c r="F50" s="110"/>
      <c r="G50" s="110"/>
      <c r="H50" s="110"/>
      <c r="I50" s="110"/>
      <c r="J50" s="110" t="s">
        <v>94</v>
      </c>
      <c r="K50" s="110"/>
      <c r="L50" s="110"/>
      <c r="M50" s="110" t="s">
        <v>5952</v>
      </c>
      <c r="N50" s="110" t="s">
        <v>5952</v>
      </c>
      <c r="O50" s="110" t="s">
        <v>5952</v>
      </c>
      <c r="P50" s="110"/>
      <c r="Q50" s="114" t="s">
        <v>5952</v>
      </c>
      <c r="R50" s="111"/>
      <c r="S50" s="110"/>
    </row>
    <row r="51" spans="1:19" ht="15" x14ac:dyDescent="0.3">
      <c r="A51" s="109" t="s">
        <v>6965</v>
      </c>
      <c r="B51" s="109" t="s">
        <v>6966</v>
      </c>
      <c r="C51" s="110"/>
      <c r="D51" s="110"/>
      <c r="E51" s="110"/>
      <c r="F51" s="110"/>
      <c r="G51" s="110"/>
      <c r="H51" s="110"/>
      <c r="I51" s="110"/>
      <c r="J51" s="110" t="s">
        <v>94</v>
      </c>
      <c r="K51" s="110"/>
      <c r="L51" s="110"/>
      <c r="M51" s="110" t="s">
        <v>6168</v>
      </c>
      <c r="N51" s="110" t="s">
        <v>6168</v>
      </c>
      <c r="O51" s="110" t="s">
        <v>6168</v>
      </c>
      <c r="P51" s="110"/>
      <c r="Q51" s="110" t="s">
        <v>6168</v>
      </c>
      <c r="R51" s="111"/>
      <c r="S51" s="110"/>
    </row>
    <row r="52" spans="1:19" ht="15" x14ac:dyDescent="0.3">
      <c r="A52" s="109" t="s">
        <v>6967</v>
      </c>
      <c r="B52" s="109" t="s">
        <v>6968</v>
      </c>
      <c r="C52" s="110"/>
      <c r="D52" s="110"/>
      <c r="E52" s="110"/>
      <c r="F52" s="110"/>
      <c r="G52" s="110"/>
      <c r="H52" s="110"/>
      <c r="I52" s="110"/>
      <c r="J52" s="110" t="s">
        <v>94</v>
      </c>
      <c r="K52" s="110"/>
      <c r="L52" s="110"/>
      <c r="M52" s="110" t="s">
        <v>6168</v>
      </c>
      <c r="N52" s="110" t="s">
        <v>6168</v>
      </c>
      <c r="O52" s="110" t="s">
        <v>6168</v>
      </c>
      <c r="P52" s="110"/>
      <c r="Q52" s="110" t="s">
        <v>6168</v>
      </c>
      <c r="R52" s="111"/>
      <c r="S52" s="110"/>
    </row>
    <row r="53" spans="1:19" ht="15" x14ac:dyDescent="0.3">
      <c r="A53" s="110" t="s">
        <v>6969</v>
      </c>
      <c r="B53" s="110" t="s">
        <v>6970</v>
      </c>
      <c r="C53" s="110"/>
      <c r="D53" s="110"/>
      <c r="E53" s="110"/>
      <c r="F53" s="110"/>
      <c r="G53" s="110"/>
      <c r="H53" s="110"/>
      <c r="I53" s="110" t="s">
        <v>5869</v>
      </c>
      <c r="J53" s="110" t="s">
        <v>94</v>
      </c>
      <c r="K53" s="110"/>
      <c r="L53" s="110"/>
      <c r="M53" s="110" t="s">
        <v>5952</v>
      </c>
      <c r="N53" s="110" t="s">
        <v>5952</v>
      </c>
      <c r="O53" s="110" t="s">
        <v>5952</v>
      </c>
      <c r="P53" s="110"/>
      <c r="Q53" s="114" t="s">
        <v>5952</v>
      </c>
      <c r="R53" s="111"/>
      <c r="S53" s="110"/>
    </row>
    <row r="54" spans="1:19" ht="15" x14ac:dyDescent="0.3">
      <c r="A54" s="118" t="s">
        <v>6713</v>
      </c>
      <c r="B54" s="118" t="s">
        <v>6714</v>
      </c>
      <c r="C54" s="110" t="e">
        <f>VLOOKUP(A54,'[10]Raw Data'!$B:$F,4,0)</f>
        <v>#N/A</v>
      </c>
      <c r="D54" s="110" t="e">
        <f>VLOOKUP(A54,'[10]Raw Data'!$B:$F,5,0)</f>
        <v>#N/A</v>
      </c>
      <c r="E54" s="110"/>
      <c r="F54" s="110"/>
      <c r="G54" s="110"/>
      <c r="H54" s="110"/>
      <c r="I54" s="110" t="s">
        <v>5869</v>
      </c>
      <c r="J54" s="110" t="s">
        <v>94</v>
      </c>
      <c r="K54" s="110"/>
      <c r="L54" s="110"/>
      <c r="M54" s="110" t="s">
        <v>5952</v>
      </c>
      <c r="N54" s="110" t="s">
        <v>5952</v>
      </c>
      <c r="O54" s="110" t="s">
        <v>5952</v>
      </c>
      <c r="P54" s="110"/>
      <c r="Q54" s="114" t="s">
        <v>5952</v>
      </c>
      <c r="R54" s="110"/>
      <c r="S54" s="110"/>
    </row>
    <row r="55" spans="1:19" ht="15" x14ac:dyDescent="0.3">
      <c r="A55" s="109" t="s">
        <v>6971</v>
      </c>
      <c r="B55" s="109" t="s">
        <v>6972</v>
      </c>
      <c r="C55" s="110"/>
      <c r="D55" s="110"/>
      <c r="E55" s="110"/>
      <c r="F55" s="110"/>
      <c r="G55" s="110"/>
      <c r="H55" s="110"/>
      <c r="I55" s="110"/>
      <c r="J55" s="110" t="s">
        <v>94</v>
      </c>
      <c r="K55" s="110"/>
      <c r="L55" s="110"/>
      <c r="M55" s="110" t="s">
        <v>6168</v>
      </c>
      <c r="N55" s="110" t="s">
        <v>6168</v>
      </c>
      <c r="O55" s="110" t="s">
        <v>6168</v>
      </c>
      <c r="P55" s="110"/>
      <c r="Q55" s="110" t="s">
        <v>6168</v>
      </c>
      <c r="R55" s="111"/>
      <c r="S55" s="110"/>
    </row>
    <row r="56" spans="1:19" ht="15" x14ac:dyDescent="0.3">
      <c r="A56" s="109" t="s">
        <v>6973</v>
      </c>
      <c r="B56" s="109" t="s">
        <v>6974</v>
      </c>
      <c r="C56" s="110"/>
      <c r="D56" s="110"/>
      <c r="E56" s="110"/>
      <c r="F56" s="110"/>
      <c r="G56" s="110"/>
      <c r="H56" s="110"/>
      <c r="I56" s="110"/>
      <c r="J56" s="110" t="s">
        <v>94</v>
      </c>
      <c r="K56" s="110"/>
      <c r="L56" s="110"/>
      <c r="M56" s="110" t="s">
        <v>6168</v>
      </c>
      <c r="N56" s="110" t="s">
        <v>6168</v>
      </c>
      <c r="O56" s="110" t="s">
        <v>6168</v>
      </c>
      <c r="P56" s="110"/>
      <c r="Q56" s="110" t="s">
        <v>6168</v>
      </c>
      <c r="R56" s="111"/>
      <c r="S56" s="110"/>
    </row>
    <row r="57" spans="1:19" ht="15" x14ac:dyDescent="0.3">
      <c r="A57" s="118" t="s">
        <v>6665</v>
      </c>
      <c r="B57" s="118" t="s">
        <v>6668</v>
      </c>
      <c r="C57" s="110" t="e">
        <f>VLOOKUP(A57,'[10]Raw Data'!$B:$F,4,0)</f>
        <v>#N/A</v>
      </c>
      <c r="D57" s="110" t="e">
        <f>VLOOKUP(A57,'[10]Raw Data'!$B:$F,5,0)</f>
        <v>#N/A</v>
      </c>
      <c r="E57" s="110"/>
      <c r="F57" s="110"/>
      <c r="G57" s="110"/>
      <c r="H57" s="110"/>
      <c r="I57" s="110" t="s">
        <v>5869</v>
      </c>
      <c r="J57" s="110" t="s">
        <v>94</v>
      </c>
      <c r="K57" s="110"/>
      <c r="L57" s="110"/>
      <c r="M57" s="110" t="s">
        <v>5952</v>
      </c>
      <c r="N57" s="110" t="s">
        <v>5952</v>
      </c>
      <c r="O57" s="110" t="s">
        <v>5954</v>
      </c>
      <c r="P57" s="110"/>
      <c r="Q57" s="119" t="s">
        <v>5954</v>
      </c>
      <c r="R57" s="110" t="s">
        <v>6975</v>
      </c>
      <c r="S57" s="110"/>
    </row>
    <row r="58" spans="1:19" ht="15" x14ac:dyDescent="0.3">
      <c r="A58" s="118" t="s">
        <v>6667</v>
      </c>
      <c r="B58" s="118" t="s">
        <v>6666</v>
      </c>
      <c r="C58" s="110" t="e">
        <f>VLOOKUP(A58,'[10]Raw Data'!$B:$F,4,0)</f>
        <v>#N/A</v>
      </c>
      <c r="D58" s="110" t="e">
        <f>VLOOKUP(A58,'[10]Raw Data'!$B:$F,5,0)</f>
        <v>#N/A</v>
      </c>
      <c r="E58" s="110"/>
      <c r="F58" s="110"/>
      <c r="G58" s="110"/>
      <c r="H58" s="110"/>
      <c r="I58" s="110" t="s">
        <v>5869</v>
      </c>
      <c r="J58" s="110" t="s">
        <v>94</v>
      </c>
      <c r="K58" s="110"/>
      <c r="L58" s="110"/>
      <c r="M58" s="110" t="s">
        <v>5952</v>
      </c>
      <c r="N58" s="110" t="s">
        <v>5952</v>
      </c>
      <c r="O58" s="110" t="s">
        <v>5952</v>
      </c>
      <c r="P58" s="110"/>
      <c r="Q58" s="114" t="s">
        <v>5952</v>
      </c>
      <c r="R58" s="110" t="s">
        <v>6976</v>
      </c>
      <c r="S58" s="110"/>
    </row>
    <row r="59" spans="1:19" ht="15" x14ac:dyDescent="0.3">
      <c r="A59" s="121" t="s">
        <v>1656</v>
      </c>
      <c r="B59" s="109" t="s">
        <v>6654</v>
      </c>
      <c r="C59" s="110" t="e">
        <f>VLOOKUP(A59,'[10]Raw Data'!$B:$F,4,0)</f>
        <v>#N/A</v>
      </c>
      <c r="D59" s="110" t="e">
        <f>VLOOKUP(A59,'[10]Raw Data'!$B:$F,5,0)</f>
        <v>#N/A</v>
      </c>
      <c r="E59" s="110"/>
      <c r="F59" s="110"/>
      <c r="G59" s="110"/>
      <c r="H59" s="110"/>
      <c r="I59" s="110" t="s">
        <v>5869</v>
      </c>
      <c r="J59" s="110" t="s">
        <v>94</v>
      </c>
      <c r="K59" s="110"/>
      <c r="L59" s="110"/>
      <c r="M59" s="110" t="s">
        <v>5952</v>
      </c>
      <c r="N59" s="110" t="s">
        <v>5952</v>
      </c>
      <c r="O59" s="110" t="s">
        <v>5952</v>
      </c>
      <c r="P59" s="110"/>
      <c r="Q59" s="122" t="s">
        <v>5952</v>
      </c>
      <c r="R59" s="110"/>
      <c r="S59" s="110"/>
    </row>
    <row r="60" spans="1:19" ht="15" x14ac:dyDescent="0.3">
      <c r="A60" s="121" t="s">
        <v>1942</v>
      </c>
      <c r="B60" s="109" t="s">
        <v>6655</v>
      </c>
      <c r="C60" s="110" t="e">
        <f>VLOOKUP(A60,'[10]Raw Data'!$B:$F,4,0)</f>
        <v>#N/A</v>
      </c>
      <c r="D60" s="110" t="e">
        <f>VLOOKUP(A60,'[10]Raw Data'!$B:$F,5,0)</f>
        <v>#N/A</v>
      </c>
      <c r="E60" s="110"/>
      <c r="F60" s="110"/>
      <c r="G60" s="110"/>
      <c r="H60" s="110"/>
      <c r="I60" s="110" t="s">
        <v>5869</v>
      </c>
      <c r="J60" s="110" t="s">
        <v>94</v>
      </c>
      <c r="K60" s="110"/>
      <c r="L60" s="110"/>
      <c r="M60" s="110" t="s">
        <v>5952</v>
      </c>
      <c r="N60" s="110" t="s">
        <v>5952</v>
      </c>
      <c r="O60" s="110" t="s">
        <v>5952</v>
      </c>
      <c r="P60" s="110"/>
      <c r="Q60" s="122" t="s">
        <v>5952</v>
      </c>
      <c r="R60" s="110"/>
      <c r="S60" s="110"/>
    </row>
    <row r="61" spans="1:19" ht="15" x14ac:dyDescent="0.3">
      <c r="A61" s="110" t="s">
        <v>6205</v>
      </c>
      <c r="B61" s="110" t="s">
        <v>6206</v>
      </c>
      <c r="C61" s="110" t="e">
        <f>VLOOKUP(A61,'[10]Raw Data'!$B:$F,4,0)</f>
        <v>#N/A</v>
      </c>
      <c r="D61" s="110" t="e">
        <f>VLOOKUP(A61,'[10]Raw Data'!$B:$F,5,0)</f>
        <v>#N/A</v>
      </c>
      <c r="E61" s="110" t="str">
        <f>RIGHT([9]Sheet2!AU311,7)</f>
        <v/>
      </c>
      <c r="F61" s="110" t="s">
        <v>5004</v>
      </c>
      <c r="G61" s="110" t="s">
        <v>6186</v>
      </c>
      <c r="H61" s="110" t="s">
        <v>6207</v>
      </c>
      <c r="I61" s="110" t="s">
        <v>5869</v>
      </c>
      <c r="J61" s="110" t="s">
        <v>38</v>
      </c>
      <c r="K61" s="110"/>
      <c r="L61" s="115">
        <v>45759</v>
      </c>
      <c r="M61" s="113" t="s">
        <v>5952</v>
      </c>
      <c r="N61" s="113" t="s">
        <v>5952</v>
      </c>
      <c r="O61" s="113" t="s">
        <v>5952</v>
      </c>
      <c r="P61" s="113"/>
      <c r="Q61" s="123" t="s">
        <v>5952</v>
      </c>
      <c r="R61" s="110"/>
      <c r="S61" s="110"/>
    </row>
    <row r="62" spans="1:19" ht="15" x14ac:dyDescent="0.3">
      <c r="A62" s="121" t="s">
        <v>602</v>
      </c>
      <c r="B62" s="109" t="s">
        <v>6656</v>
      </c>
      <c r="C62" s="110" t="e">
        <f>VLOOKUP(A62,'[10]Raw Data'!$B:$F,4,0)</f>
        <v>#N/A</v>
      </c>
      <c r="D62" s="110" t="e">
        <f>VLOOKUP(A62,'[10]Raw Data'!$B:$F,5,0)</f>
        <v>#N/A</v>
      </c>
      <c r="E62" s="110"/>
      <c r="F62" s="110"/>
      <c r="G62" s="110"/>
      <c r="H62" s="110"/>
      <c r="I62" s="110" t="s">
        <v>5869</v>
      </c>
      <c r="J62" s="110" t="s">
        <v>94</v>
      </c>
      <c r="K62" s="110"/>
      <c r="L62" s="110"/>
      <c r="M62" s="110" t="s">
        <v>5952</v>
      </c>
      <c r="N62" s="110" t="s">
        <v>5952</v>
      </c>
      <c r="O62" s="110" t="s">
        <v>5952</v>
      </c>
      <c r="P62" s="110"/>
      <c r="Q62" s="122" t="s">
        <v>5952</v>
      </c>
      <c r="R62" s="110"/>
      <c r="S62" s="110"/>
    </row>
    <row r="63" spans="1:19" ht="15" x14ac:dyDescent="0.3">
      <c r="A63" s="110" t="s">
        <v>6208</v>
      </c>
      <c r="B63" s="110" t="s">
        <v>6209</v>
      </c>
      <c r="C63" s="110" t="e">
        <f>VLOOKUP(A63,'[10]Raw Data'!$B:$F,4,0)</f>
        <v>#N/A</v>
      </c>
      <c r="D63" s="110" t="e">
        <f>VLOOKUP(A63,'[10]Raw Data'!$B:$F,5,0)</f>
        <v>#N/A</v>
      </c>
      <c r="E63" s="110"/>
      <c r="F63" s="110"/>
      <c r="G63" s="110" t="s">
        <v>6186</v>
      </c>
      <c r="H63" s="110" t="s">
        <v>3965</v>
      </c>
      <c r="I63" s="110" t="s">
        <v>5869</v>
      </c>
      <c r="J63" s="109" t="s">
        <v>94</v>
      </c>
      <c r="K63" s="115"/>
      <c r="L63" s="110"/>
      <c r="M63" s="110" t="s">
        <v>5952</v>
      </c>
      <c r="N63" s="110" t="s">
        <v>5952</v>
      </c>
      <c r="O63" s="110" t="s">
        <v>5954</v>
      </c>
      <c r="P63" s="110"/>
      <c r="Q63" s="119" t="s">
        <v>5954</v>
      </c>
      <c r="R63" s="110" t="s">
        <v>6210</v>
      </c>
      <c r="S63" s="110"/>
    </row>
    <row r="64" spans="1:19" ht="15" x14ac:dyDescent="0.3">
      <c r="A64" s="109" t="s">
        <v>6211</v>
      </c>
      <c r="B64" s="109" t="s">
        <v>6212</v>
      </c>
      <c r="C64" s="109">
        <v>4.2169999999999996</v>
      </c>
      <c r="D64" s="109">
        <v>11.9872</v>
      </c>
      <c r="E64" s="109" t="s">
        <v>1069</v>
      </c>
      <c r="F64" s="109" t="s">
        <v>6213</v>
      </c>
      <c r="G64" s="109" t="s">
        <v>6186</v>
      </c>
      <c r="H64" s="109" t="s">
        <v>6212</v>
      </c>
      <c r="I64" s="109" t="s">
        <v>5869</v>
      </c>
      <c r="J64" s="110" t="s">
        <v>38</v>
      </c>
      <c r="K64" s="112">
        <v>45998</v>
      </c>
      <c r="L64" s="113">
        <v>45896</v>
      </c>
      <c r="M64" s="109" t="s">
        <v>5952</v>
      </c>
      <c r="N64" s="109" t="s">
        <v>5952</v>
      </c>
      <c r="O64" s="109" t="s">
        <v>5952</v>
      </c>
      <c r="P64" s="109"/>
      <c r="Q64" s="123" t="s">
        <v>5952</v>
      </c>
      <c r="R64" s="113"/>
      <c r="S64" s="110" t="s">
        <v>6214</v>
      </c>
    </row>
    <row r="65" spans="1:19" ht="15" x14ac:dyDescent="0.3">
      <c r="A65" s="110" t="s">
        <v>5283</v>
      </c>
      <c r="B65" s="110" t="s">
        <v>6657</v>
      </c>
      <c r="C65" s="110" t="e">
        <f>VLOOKUP(A65,'[10]Raw Data'!$B:$F,4,0)</f>
        <v>#N/A</v>
      </c>
      <c r="D65" s="110" t="e">
        <f>VLOOKUP(A65,'[10]Raw Data'!$B:$F,5,0)</f>
        <v>#N/A</v>
      </c>
      <c r="E65" s="110"/>
      <c r="F65" s="110"/>
      <c r="G65" s="110"/>
      <c r="H65" s="110"/>
      <c r="I65" s="110" t="s">
        <v>5869</v>
      </c>
      <c r="J65" s="110" t="s">
        <v>94</v>
      </c>
      <c r="K65" s="110"/>
      <c r="L65" s="110"/>
      <c r="M65" s="110" t="s">
        <v>5952</v>
      </c>
      <c r="N65" s="110" t="s">
        <v>5952</v>
      </c>
      <c r="O65" s="110" t="s">
        <v>5952</v>
      </c>
      <c r="P65" s="110"/>
      <c r="Q65" s="122" t="s">
        <v>5952</v>
      </c>
      <c r="R65" s="110"/>
      <c r="S65" s="110"/>
    </row>
    <row r="66" spans="1:19" ht="15" x14ac:dyDescent="0.3">
      <c r="A66" s="110" t="s">
        <v>5938</v>
      </c>
      <c r="B66" s="110" t="s">
        <v>6215</v>
      </c>
      <c r="C66" s="110" t="e">
        <f>VLOOKUP(A66,'[10]Raw Data'!$B:$F,4,0)</f>
        <v>#N/A</v>
      </c>
      <c r="D66" s="110" t="e">
        <f>VLOOKUP(A66,'[10]Raw Data'!$B:$F,5,0)</f>
        <v>#N/A</v>
      </c>
      <c r="E66" s="110"/>
      <c r="F66" s="110"/>
      <c r="G66" s="110" t="s">
        <v>6186</v>
      </c>
      <c r="H66" s="110" t="s">
        <v>3965</v>
      </c>
      <c r="I66" s="110" t="s">
        <v>5869</v>
      </c>
      <c r="J66" s="109" t="s">
        <v>94</v>
      </c>
      <c r="K66" s="115"/>
      <c r="L66" s="110"/>
      <c r="M66" s="109" t="s">
        <v>5952</v>
      </c>
      <c r="N66" s="109" t="s">
        <v>5952</v>
      </c>
      <c r="O66" s="109" t="s">
        <v>5952</v>
      </c>
      <c r="P66" s="109"/>
      <c r="Q66" s="114" t="s">
        <v>5952</v>
      </c>
      <c r="R66" s="110"/>
      <c r="S66" s="110"/>
    </row>
    <row r="67" spans="1:19" ht="15" x14ac:dyDescent="0.3">
      <c r="A67" s="110" t="s">
        <v>6216</v>
      </c>
      <c r="B67" s="110" t="s">
        <v>6217</v>
      </c>
      <c r="C67" s="110" t="e">
        <f>VLOOKUP(A67,'[10]Raw Data'!$B:$F,4,0)</f>
        <v>#N/A</v>
      </c>
      <c r="D67" s="110" t="e">
        <f>VLOOKUP(A67,'[10]Raw Data'!$B:$F,5,0)</f>
        <v>#N/A</v>
      </c>
      <c r="E67" s="110"/>
      <c r="F67" s="110"/>
      <c r="G67" s="110" t="s">
        <v>6186</v>
      </c>
      <c r="H67" s="110" t="s">
        <v>3965</v>
      </c>
      <c r="I67" s="110" t="s">
        <v>5869</v>
      </c>
      <c r="J67" s="109" t="s">
        <v>94</v>
      </c>
      <c r="K67" s="115"/>
      <c r="L67" s="110"/>
      <c r="M67" s="110" t="s">
        <v>5952</v>
      </c>
      <c r="N67" s="110" t="s">
        <v>5952</v>
      </c>
      <c r="O67" s="110" t="s">
        <v>5954</v>
      </c>
      <c r="P67" s="110"/>
      <c r="Q67" s="119" t="s">
        <v>5954</v>
      </c>
      <c r="R67" s="110" t="s">
        <v>6218</v>
      </c>
      <c r="S67" s="110"/>
    </row>
    <row r="68" spans="1:19" ht="15" x14ac:dyDescent="0.3">
      <c r="A68" s="110" t="s">
        <v>5935</v>
      </c>
      <c r="B68" s="110" t="s">
        <v>6219</v>
      </c>
      <c r="C68" s="110" t="e">
        <f>VLOOKUP(A68,'[10]Raw Data'!$B:$F,4,0)</f>
        <v>#N/A</v>
      </c>
      <c r="D68" s="110" t="e">
        <f>VLOOKUP(A68,'[10]Raw Data'!$B:$F,5,0)</f>
        <v>#N/A</v>
      </c>
      <c r="E68" s="110"/>
      <c r="F68" s="110"/>
      <c r="G68" s="110" t="s">
        <v>6186</v>
      </c>
      <c r="H68" s="110" t="s">
        <v>3965</v>
      </c>
      <c r="I68" s="110" t="s">
        <v>5869</v>
      </c>
      <c r="J68" s="109" t="s">
        <v>94</v>
      </c>
      <c r="K68" s="115"/>
      <c r="L68" s="110"/>
      <c r="M68" s="109" t="s">
        <v>5952</v>
      </c>
      <c r="N68" s="109" t="s">
        <v>5952</v>
      </c>
      <c r="O68" s="109" t="s">
        <v>5952</v>
      </c>
      <c r="P68" s="109"/>
      <c r="Q68" s="114" t="s">
        <v>5952</v>
      </c>
      <c r="R68" s="110"/>
      <c r="S68" s="110"/>
    </row>
    <row r="69" spans="1:19" ht="15" x14ac:dyDescent="0.25">
      <c r="A69" s="109" t="s">
        <v>6220</v>
      </c>
      <c r="B69" s="109" t="s">
        <v>6221</v>
      </c>
      <c r="C69" s="109">
        <v>3.8802509999999999</v>
      </c>
      <c r="D69" s="109">
        <v>11.441672000000001</v>
      </c>
      <c r="E69" s="109" t="s">
        <v>1927</v>
      </c>
      <c r="F69" s="109" t="s">
        <v>6222</v>
      </c>
      <c r="G69" s="109" t="s">
        <v>6186</v>
      </c>
      <c r="H69" s="109" t="s">
        <v>3965</v>
      </c>
      <c r="I69" s="109" t="s">
        <v>5869</v>
      </c>
      <c r="J69" s="109" t="s">
        <v>94</v>
      </c>
      <c r="K69" s="117" t="s">
        <v>6223</v>
      </c>
      <c r="L69" s="113">
        <v>45890</v>
      </c>
      <c r="M69" s="109" t="s">
        <v>5952</v>
      </c>
      <c r="N69" s="109" t="s">
        <v>5952</v>
      </c>
      <c r="O69" s="109" t="s">
        <v>5952</v>
      </c>
      <c r="P69" s="109"/>
      <c r="Q69" s="114" t="s">
        <v>5952</v>
      </c>
      <c r="R69" s="109"/>
      <c r="S69" s="109" t="s">
        <v>6224</v>
      </c>
    </row>
    <row r="70" spans="1:19" ht="15" x14ac:dyDescent="0.3">
      <c r="A70" s="110" t="s">
        <v>3851</v>
      </c>
      <c r="B70" s="110" t="s">
        <v>6225</v>
      </c>
      <c r="C70" s="110" t="e">
        <f>VLOOKUP(A70,'[10]Raw Data'!$B:$F,4,0)</f>
        <v>#N/A</v>
      </c>
      <c r="D70" s="110" t="e">
        <f>VLOOKUP(A70,'[10]Raw Data'!$B:$F,5,0)</f>
        <v>#N/A</v>
      </c>
      <c r="E70" s="110"/>
      <c r="F70" s="110"/>
      <c r="G70" s="110" t="s">
        <v>6186</v>
      </c>
      <c r="H70" s="110" t="s">
        <v>3965</v>
      </c>
      <c r="I70" s="110" t="s">
        <v>5869</v>
      </c>
      <c r="J70" s="109" t="s">
        <v>94</v>
      </c>
      <c r="K70" s="115"/>
      <c r="L70" s="110"/>
      <c r="M70" s="109" t="s">
        <v>5952</v>
      </c>
      <c r="N70" s="109" t="s">
        <v>5952</v>
      </c>
      <c r="O70" s="109" t="s">
        <v>5952</v>
      </c>
      <c r="P70" s="109"/>
      <c r="Q70" s="114" t="s">
        <v>5952</v>
      </c>
      <c r="R70" s="110"/>
      <c r="S70" s="110"/>
    </row>
    <row r="71" spans="1:19" ht="15" x14ac:dyDescent="0.3">
      <c r="A71" s="110" t="s">
        <v>6226</v>
      </c>
      <c r="B71" s="110" t="s">
        <v>6227</v>
      </c>
      <c r="C71" s="110" t="e">
        <f>VLOOKUP(A71,'[10]Raw Data'!$B:$F,4,0)</f>
        <v>#N/A</v>
      </c>
      <c r="D71" s="110" t="e">
        <f>VLOOKUP(A71,'[10]Raw Data'!$B:$F,5,0)</f>
        <v>#N/A</v>
      </c>
      <c r="E71" s="110"/>
      <c r="F71" s="110"/>
      <c r="G71" s="110" t="s">
        <v>6186</v>
      </c>
      <c r="H71" s="110" t="s">
        <v>3965</v>
      </c>
      <c r="I71" s="110" t="s">
        <v>5869</v>
      </c>
      <c r="J71" s="109" t="s">
        <v>94</v>
      </c>
      <c r="K71" s="115"/>
      <c r="L71" s="110"/>
      <c r="M71" s="109" t="s">
        <v>5952</v>
      </c>
      <c r="N71" s="109" t="s">
        <v>5952</v>
      </c>
      <c r="O71" s="109" t="s">
        <v>5952</v>
      </c>
      <c r="P71" s="109"/>
      <c r="Q71" s="114" t="s">
        <v>5952</v>
      </c>
      <c r="R71" s="110"/>
      <c r="S71" s="110"/>
    </row>
    <row r="72" spans="1:19" ht="15" x14ac:dyDescent="0.3">
      <c r="A72" s="109" t="s">
        <v>6977</v>
      </c>
      <c r="B72" s="109" t="s">
        <v>6978</v>
      </c>
      <c r="C72" s="110"/>
      <c r="D72" s="110"/>
      <c r="E72" s="110"/>
      <c r="F72" s="110"/>
      <c r="G72" s="110"/>
      <c r="H72" s="110"/>
      <c r="I72" s="110"/>
      <c r="J72" s="110" t="s">
        <v>38</v>
      </c>
      <c r="K72" s="110"/>
      <c r="L72" s="110"/>
      <c r="M72" s="110" t="s">
        <v>6168</v>
      </c>
      <c r="N72" s="110" t="s">
        <v>6168</v>
      </c>
      <c r="O72" s="110" t="s">
        <v>6168</v>
      </c>
      <c r="P72" s="110"/>
      <c r="Q72" s="110" t="s">
        <v>6168</v>
      </c>
      <c r="R72" s="111"/>
      <c r="S72" s="110"/>
    </row>
    <row r="73" spans="1:19" ht="15" x14ac:dyDescent="0.3">
      <c r="A73" s="110" t="s">
        <v>6228</v>
      </c>
      <c r="B73" s="110" t="s">
        <v>6229</v>
      </c>
      <c r="C73" s="110" t="e">
        <f>VLOOKUP(A73,'[10]Raw Data'!$B:$F,4,0)</f>
        <v>#N/A</v>
      </c>
      <c r="D73" s="110" t="e">
        <f>VLOOKUP(A73,'[10]Raw Data'!$B:$F,5,0)</f>
        <v>#N/A</v>
      </c>
      <c r="E73" s="110"/>
      <c r="F73" s="110"/>
      <c r="G73" s="110" t="s">
        <v>6186</v>
      </c>
      <c r="H73" s="110" t="s">
        <v>3965</v>
      </c>
      <c r="I73" s="110" t="s">
        <v>5869</v>
      </c>
      <c r="J73" s="109" t="s">
        <v>94</v>
      </c>
      <c r="K73" s="115"/>
      <c r="L73" s="110"/>
      <c r="M73" s="109" t="s">
        <v>5952</v>
      </c>
      <c r="N73" s="109" t="s">
        <v>5952</v>
      </c>
      <c r="O73" s="109" t="s">
        <v>5952</v>
      </c>
      <c r="P73" s="109"/>
      <c r="Q73" s="114" t="s">
        <v>5952</v>
      </c>
      <c r="R73" s="110"/>
      <c r="S73" s="110"/>
    </row>
    <row r="74" spans="1:19" ht="15" x14ac:dyDescent="0.3">
      <c r="A74" s="110" t="s">
        <v>6230</v>
      </c>
      <c r="B74" s="110" t="s">
        <v>6231</v>
      </c>
      <c r="C74" s="110" t="e">
        <f>VLOOKUP(A74,'[10]Raw Data'!$B:$F,4,0)</f>
        <v>#N/A</v>
      </c>
      <c r="D74" s="110" t="e">
        <f>VLOOKUP(A74,'[10]Raw Data'!$B:$F,5,0)</f>
        <v>#N/A</v>
      </c>
      <c r="E74" s="110"/>
      <c r="F74" s="110"/>
      <c r="G74" s="110" t="s">
        <v>6186</v>
      </c>
      <c r="H74" s="110" t="s">
        <v>3965</v>
      </c>
      <c r="I74" s="110" t="s">
        <v>5869</v>
      </c>
      <c r="J74" s="109" t="s">
        <v>94</v>
      </c>
      <c r="K74" s="115"/>
      <c r="L74" s="110"/>
      <c r="M74" s="109" t="s">
        <v>5952</v>
      </c>
      <c r="N74" s="109" t="s">
        <v>5952</v>
      </c>
      <c r="O74" s="109" t="s">
        <v>5952</v>
      </c>
      <c r="P74" s="109"/>
      <c r="Q74" s="114" t="s">
        <v>5952</v>
      </c>
      <c r="R74" s="110"/>
      <c r="S74" s="110"/>
    </row>
    <row r="75" spans="1:19" ht="15" x14ac:dyDescent="0.3">
      <c r="A75" s="110" t="s">
        <v>6232</v>
      </c>
      <c r="B75" s="110" t="s">
        <v>6233</v>
      </c>
      <c r="C75" s="110" t="e">
        <f>VLOOKUP(A75,'[10]Raw Data'!$B:$F,4,0)</f>
        <v>#N/A</v>
      </c>
      <c r="D75" s="110" t="e">
        <f>VLOOKUP(A75,'[10]Raw Data'!$B:$F,5,0)</f>
        <v>#N/A</v>
      </c>
      <c r="E75" s="110"/>
      <c r="F75" s="110"/>
      <c r="G75" s="110" t="s">
        <v>6186</v>
      </c>
      <c r="H75" s="110" t="s">
        <v>3965</v>
      </c>
      <c r="I75" s="110" t="s">
        <v>5869</v>
      </c>
      <c r="J75" s="109" t="s">
        <v>94</v>
      </c>
      <c r="K75" s="115"/>
      <c r="L75" s="110"/>
      <c r="M75" s="109" t="s">
        <v>5952</v>
      </c>
      <c r="N75" s="109" t="s">
        <v>5952</v>
      </c>
      <c r="O75" s="109" t="s">
        <v>5952</v>
      </c>
      <c r="P75" s="109"/>
      <c r="Q75" s="114" t="s">
        <v>5952</v>
      </c>
      <c r="R75" s="110"/>
      <c r="S75" s="110"/>
    </row>
    <row r="76" spans="1:19" ht="15" x14ac:dyDescent="0.3">
      <c r="A76" s="110" t="s">
        <v>6234</v>
      </c>
      <c r="B76" s="110" t="s">
        <v>6235</v>
      </c>
      <c r="C76" s="110" t="e">
        <f>VLOOKUP(A76,'[10]Raw Data'!$B:$F,4,0)</f>
        <v>#N/A</v>
      </c>
      <c r="D76" s="110" t="e">
        <f>VLOOKUP(A76,'[10]Raw Data'!$B:$F,5,0)</f>
        <v>#N/A</v>
      </c>
      <c r="E76" s="110"/>
      <c r="F76" s="110"/>
      <c r="G76" s="110" t="s">
        <v>6186</v>
      </c>
      <c r="H76" s="110" t="s">
        <v>3965</v>
      </c>
      <c r="I76" s="110" t="s">
        <v>5869</v>
      </c>
      <c r="J76" s="109" t="s">
        <v>94</v>
      </c>
      <c r="K76" s="115"/>
      <c r="L76" s="110"/>
      <c r="M76" s="109" t="s">
        <v>5952</v>
      </c>
      <c r="N76" s="109" t="s">
        <v>5952</v>
      </c>
      <c r="O76" s="109" t="s">
        <v>5952</v>
      </c>
      <c r="P76" s="109"/>
      <c r="Q76" s="114" t="s">
        <v>5952</v>
      </c>
      <c r="R76" s="110"/>
      <c r="S76" s="110"/>
    </row>
    <row r="77" spans="1:19" ht="15" x14ac:dyDescent="0.25">
      <c r="A77" s="109" t="s">
        <v>5939</v>
      </c>
      <c r="B77" s="109" t="s">
        <v>6236</v>
      </c>
      <c r="C77" s="109">
        <v>3.8584100000000001</v>
      </c>
      <c r="D77" s="109">
        <v>11.566121000000001</v>
      </c>
      <c r="E77" s="109" t="s">
        <v>811</v>
      </c>
      <c r="F77" s="109" t="s">
        <v>6237</v>
      </c>
      <c r="G77" s="109" t="s">
        <v>6186</v>
      </c>
      <c r="H77" s="109" t="s">
        <v>3965</v>
      </c>
      <c r="I77" s="109" t="s">
        <v>5869</v>
      </c>
      <c r="J77" s="109" t="s">
        <v>94</v>
      </c>
      <c r="K77" s="112">
        <v>45721</v>
      </c>
      <c r="L77" s="113">
        <v>45896</v>
      </c>
      <c r="M77" s="109" t="s">
        <v>5952</v>
      </c>
      <c r="N77" s="109" t="s">
        <v>5952</v>
      </c>
      <c r="O77" s="109" t="s">
        <v>5952</v>
      </c>
      <c r="P77" s="109"/>
      <c r="Q77" s="114" t="s">
        <v>5952</v>
      </c>
      <c r="R77" s="109"/>
      <c r="S77" s="109" t="s">
        <v>6204</v>
      </c>
    </row>
    <row r="78" spans="1:19" ht="15" x14ac:dyDescent="0.3">
      <c r="A78" s="110" t="s">
        <v>6238</v>
      </c>
      <c r="B78" s="110" t="s">
        <v>6239</v>
      </c>
      <c r="C78" s="110" t="e">
        <f>VLOOKUP(A78,'[10]Raw Data'!$B:$F,4,0)</f>
        <v>#N/A</v>
      </c>
      <c r="D78" s="110" t="e">
        <f>VLOOKUP(A78,'[10]Raw Data'!$B:$F,5,0)</f>
        <v>#N/A</v>
      </c>
      <c r="E78" s="110"/>
      <c r="F78" s="110"/>
      <c r="G78" s="110" t="s">
        <v>6186</v>
      </c>
      <c r="H78" s="110" t="s">
        <v>3965</v>
      </c>
      <c r="I78" s="110" t="s">
        <v>5869</v>
      </c>
      <c r="J78" s="109" t="s">
        <v>94</v>
      </c>
      <c r="K78" s="115"/>
      <c r="L78" s="110"/>
      <c r="M78" s="110" t="s">
        <v>5952</v>
      </c>
      <c r="N78" s="110" t="s">
        <v>5952</v>
      </c>
      <c r="O78" s="110" t="s">
        <v>5954</v>
      </c>
      <c r="P78" s="110"/>
      <c r="Q78" s="119" t="s">
        <v>5954</v>
      </c>
      <c r="R78" s="110" t="s">
        <v>6240</v>
      </c>
      <c r="S78" s="110"/>
    </row>
    <row r="79" spans="1:19" ht="15" x14ac:dyDescent="0.3">
      <c r="A79" s="110" t="s">
        <v>6241</v>
      </c>
      <c r="B79" s="110" t="s">
        <v>6242</v>
      </c>
      <c r="C79" s="110" t="e">
        <f>VLOOKUP(A79,'[10]Raw Data'!$B:$F,4,0)</f>
        <v>#N/A</v>
      </c>
      <c r="D79" s="110" t="e">
        <f>VLOOKUP(A79,'[10]Raw Data'!$B:$F,5,0)</f>
        <v>#N/A</v>
      </c>
      <c r="E79" s="110"/>
      <c r="F79" s="110"/>
      <c r="G79" s="110" t="s">
        <v>6186</v>
      </c>
      <c r="H79" s="110" t="s">
        <v>3965</v>
      </c>
      <c r="I79" s="110" t="s">
        <v>5869</v>
      </c>
      <c r="J79" s="109" t="s">
        <v>94</v>
      </c>
      <c r="K79" s="115"/>
      <c r="L79" s="110"/>
      <c r="M79" s="109" t="s">
        <v>5952</v>
      </c>
      <c r="N79" s="109" t="s">
        <v>5952</v>
      </c>
      <c r="O79" s="109" t="s">
        <v>5952</v>
      </c>
      <c r="P79" s="109"/>
      <c r="Q79" s="114" t="s">
        <v>5952</v>
      </c>
      <c r="R79" s="110"/>
      <c r="S79" s="110"/>
    </row>
    <row r="80" spans="1:19" ht="15" x14ac:dyDescent="0.3">
      <c r="A80" s="110" t="s">
        <v>6243</v>
      </c>
      <c r="B80" s="110" t="s">
        <v>6244</v>
      </c>
      <c r="C80" s="110" t="e">
        <f>VLOOKUP(A80,'[10]Raw Data'!$B:$F,4,0)</f>
        <v>#N/A</v>
      </c>
      <c r="D80" s="110" t="e">
        <f>VLOOKUP(A80,'[10]Raw Data'!$B:$F,5,0)</f>
        <v>#N/A</v>
      </c>
      <c r="E80" s="110"/>
      <c r="F80" s="110"/>
      <c r="G80" s="110" t="s">
        <v>6186</v>
      </c>
      <c r="H80" s="110" t="s">
        <v>3965</v>
      </c>
      <c r="I80" s="110" t="s">
        <v>5869</v>
      </c>
      <c r="J80" s="109" t="s">
        <v>94</v>
      </c>
      <c r="K80" s="115"/>
      <c r="L80" s="110"/>
      <c r="M80" s="109" t="s">
        <v>5952</v>
      </c>
      <c r="N80" s="109" t="s">
        <v>5952</v>
      </c>
      <c r="O80" s="109" t="s">
        <v>5952</v>
      </c>
      <c r="P80" s="109"/>
      <c r="Q80" s="114" t="s">
        <v>5952</v>
      </c>
      <c r="R80" s="110"/>
      <c r="S80" s="110"/>
    </row>
    <row r="81" spans="1:19" ht="15" x14ac:dyDescent="0.3">
      <c r="A81" s="110" t="s">
        <v>6245</v>
      </c>
      <c r="B81" s="110" t="s">
        <v>6246</v>
      </c>
      <c r="C81" s="110" t="e">
        <f>VLOOKUP(A81,'[10]Raw Data'!$B:$F,4,0)</f>
        <v>#N/A</v>
      </c>
      <c r="D81" s="110" t="e">
        <f>VLOOKUP(A81,'[10]Raw Data'!$B:$F,5,0)</f>
        <v>#N/A</v>
      </c>
      <c r="E81" s="110"/>
      <c r="F81" s="110"/>
      <c r="G81" s="110" t="s">
        <v>6186</v>
      </c>
      <c r="H81" s="110" t="s">
        <v>3965</v>
      </c>
      <c r="I81" s="110" t="s">
        <v>5869</v>
      </c>
      <c r="J81" s="109" t="s">
        <v>94</v>
      </c>
      <c r="K81" s="115"/>
      <c r="L81" s="110"/>
      <c r="M81" s="109" t="s">
        <v>5952</v>
      </c>
      <c r="N81" s="109" t="s">
        <v>5952</v>
      </c>
      <c r="O81" s="109" t="s">
        <v>5952</v>
      </c>
      <c r="P81" s="109"/>
      <c r="Q81" s="114" t="s">
        <v>5952</v>
      </c>
      <c r="R81" s="110"/>
      <c r="S81" s="110"/>
    </row>
    <row r="82" spans="1:19" ht="15" x14ac:dyDescent="0.3">
      <c r="A82" s="110" t="s">
        <v>6247</v>
      </c>
      <c r="B82" s="110" t="s">
        <v>6248</v>
      </c>
      <c r="C82" s="110" t="e">
        <f>VLOOKUP(A82,'[10]Raw Data'!$B:$F,4,0)</f>
        <v>#N/A</v>
      </c>
      <c r="D82" s="110" t="e">
        <f>VLOOKUP(A82,'[10]Raw Data'!$B:$F,5,0)</f>
        <v>#N/A</v>
      </c>
      <c r="E82" s="110"/>
      <c r="F82" s="110"/>
      <c r="G82" s="110" t="s">
        <v>6186</v>
      </c>
      <c r="H82" s="110" t="s">
        <v>3965</v>
      </c>
      <c r="I82" s="110" t="s">
        <v>5869</v>
      </c>
      <c r="J82" s="109" t="s">
        <v>94</v>
      </c>
      <c r="K82" s="115"/>
      <c r="L82" s="110"/>
      <c r="M82" s="110" t="s">
        <v>5952</v>
      </c>
      <c r="N82" s="110" t="s">
        <v>5952</v>
      </c>
      <c r="O82" s="110" t="s">
        <v>5954</v>
      </c>
      <c r="P82" s="110"/>
      <c r="Q82" s="119" t="s">
        <v>5954</v>
      </c>
      <c r="R82" s="110" t="s">
        <v>6249</v>
      </c>
      <c r="S82" s="110"/>
    </row>
    <row r="83" spans="1:19" ht="15" x14ac:dyDescent="0.3">
      <c r="A83" s="110" t="s">
        <v>6250</v>
      </c>
      <c r="B83" s="110" t="s">
        <v>6251</v>
      </c>
      <c r="C83" s="110" t="e">
        <f>VLOOKUP(A83,'[10]Raw Data'!$B:$F,4,0)</f>
        <v>#N/A</v>
      </c>
      <c r="D83" s="110" t="e">
        <f>VLOOKUP(A83,'[10]Raw Data'!$B:$F,5,0)</f>
        <v>#N/A</v>
      </c>
      <c r="E83" s="110"/>
      <c r="F83" s="110"/>
      <c r="G83" s="110" t="s">
        <v>6186</v>
      </c>
      <c r="H83" s="110" t="s">
        <v>3965</v>
      </c>
      <c r="I83" s="110" t="s">
        <v>5869</v>
      </c>
      <c r="J83" s="109" t="s">
        <v>94</v>
      </c>
      <c r="K83" s="115"/>
      <c r="L83" s="110"/>
      <c r="M83" s="109" t="s">
        <v>5952</v>
      </c>
      <c r="N83" s="109" t="s">
        <v>5952</v>
      </c>
      <c r="O83" s="109" t="s">
        <v>5952</v>
      </c>
      <c r="P83" s="109"/>
      <c r="Q83" s="114" t="s">
        <v>5952</v>
      </c>
      <c r="R83" s="110"/>
      <c r="S83" s="110"/>
    </row>
    <row r="84" spans="1:19" ht="15" x14ac:dyDescent="0.3">
      <c r="A84" s="110" t="s">
        <v>5896</v>
      </c>
      <c r="B84" s="110" t="s">
        <v>6252</v>
      </c>
      <c r="C84" s="110" t="e">
        <f>VLOOKUP(A84,'[10]Raw Data'!$B:$F,4,0)</f>
        <v>#N/A</v>
      </c>
      <c r="D84" s="110" t="e">
        <f>VLOOKUP(A84,'[10]Raw Data'!$B:$F,5,0)</f>
        <v>#N/A</v>
      </c>
      <c r="E84" s="110"/>
      <c r="F84" s="110"/>
      <c r="G84" s="110" t="s">
        <v>6186</v>
      </c>
      <c r="H84" s="110" t="s">
        <v>3965</v>
      </c>
      <c r="I84" s="110" t="s">
        <v>5869</v>
      </c>
      <c r="J84" s="109" t="s">
        <v>94</v>
      </c>
      <c r="K84" s="115"/>
      <c r="L84" s="110"/>
      <c r="M84" s="109" t="s">
        <v>5952</v>
      </c>
      <c r="N84" s="109" t="s">
        <v>5952</v>
      </c>
      <c r="O84" s="109" t="s">
        <v>5952</v>
      </c>
      <c r="P84" s="109"/>
      <c r="Q84" s="114" t="s">
        <v>5952</v>
      </c>
      <c r="R84" s="110"/>
      <c r="S84" s="110"/>
    </row>
    <row r="85" spans="1:19" ht="15" x14ac:dyDescent="0.3">
      <c r="A85" s="110" t="s">
        <v>6253</v>
      </c>
      <c r="B85" s="110" t="s">
        <v>6254</v>
      </c>
      <c r="C85" s="110" t="e">
        <f>VLOOKUP(A85,'[10]Raw Data'!$B:$F,4,0)</f>
        <v>#N/A</v>
      </c>
      <c r="D85" s="110" t="e">
        <f>VLOOKUP(A85,'[10]Raw Data'!$B:$F,5,0)</f>
        <v>#N/A</v>
      </c>
      <c r="E85" s="110"/>
      <c r="F85" s="110"/>
      <c r="G85" s="110" t="s">
        <v>6186</v>
      </c>
      <c r="H85" s="110" t="s">
        <v>3965</v>
      </c>
      <c r="I85" s="110" t="s">
        <v>5869</v>
      </c>
      <c r="J85" s="109" t="s">
        <v>94</v>
      </c>
      <c r="K85" s="115"/>
      <c r="L85" s="110"/>
      <c r="M85" s="110" t="s">
        <v>5952</v>
      </c>
      <c r="N85" s="110" t="s">
        <v>5952</v>
      </c>
      <c r="O85" s="110" t="s">
        <v>5954</v>
      </c>
      <c r="P85" s="110"/>
      <c r="Q85" s="119" t="s">
        <v>5954</v>
      </c>
      <c r="R85" s="110" t="s">
        <v>6255</v>
      </c>
      <c r="S85" s="110"/>
    </row>
    <row r="86" spans="1:19" ht="15" x14ac:dyDescent="0.25">
      <c r="A86" s="109" t="s">
        <v>6256</v>
      </c>
      <c r="B86" s="109" t="s">
        <v>6257</v>
      </c>
      <c r="C86" s="109">
        <v>3.9891580000000002</v>
      </c>
      <c r="D86" s="109">
        <v>11.546334</v>
      </c>
      <c r="E86" s="109" t="s">
        <v>634</v>
      </c>
      <c r="F86" s="109" t="s">
        <v>6258</v>
      </c>
      <c r="G86" s="109" t="s">
        <v>6186</v>
      </c>
      <c r="H86" s="109" t="s">
        <v>3965</v>
      </c>
      <c r="I86" s="109" t="s">
        <v>5869</v>
      </c>
      <c r="J86" s="109" t="s">
        <v>94</v>
      </c>
      <c r="K86" s="112">
        <v>45874</v>
      </c>
      <c r="L86" s="113">
        <v>45894</v>
      </c>
      <c r="M86" s="109" t="s">
        <v>5952</v>
      </c>
      <c r="N86" s="109" t="s">
        <v>5952</v>
      </c>
      <c r="O86" s="109" t="s">
        <v>5952</v>
      </c>
      <c r="P86" s="109"/>
      <c r="Q86" s="114" t="s">
        <v>5952</v>
      </c>
      <c r="R86" s="109"/>
      <c r="S86" s="109" t="s">
        <v>6259</v>
      </c>
    </row>
    <row r="87" spans="1:19" ht="15" x14ac:dyDescent="0.3">
      <c r="A87" s="110" t="s">
        <v>6260</v>
      </c>
      <c r="B87" s="110" t="s">
        <v>6261</v>
      </c>
      <c r="C87" s="110" t="e">
        <f>VLOOKUP(A87,'[10]Raw Data'!$B:$F,4,0)</f>
        <v>#N/A</v>
      </c>
      <c r="D87" s="110" t="e">
        <f>VLOOKUP(A87,'[10]Raw Data'!$B:$F,5,0)</f>
        <v>#N/A</v>
      </c>
      <c r="E87" s="110"/>
      <c r="F87" s="110"/>
      <c r="G87" s="110" t="s">
        <v>6186</v>
      </c>
      <c r="H87" s="110" t="s">
        <v>3965</v>
      </c>
      <c r="I87" s="110" t="s">
        <v>5869</v>
      </c>
      <c r="J87" s="109" t="s">
        <v>94</v>
      </c>
      <c r="K87" s="115"/>
      <c r="L87" s="110"/>
      <c r="M87" s="109" t="s">
        <v>5952</v>
      </c>
      <c r="N87" s="109" t="s">
        <v>5952</v>
      </c>
      <c r="O87" s="109" t="s">
        <v>5952</v>
      </c>
      <c r="P87" s="109"/>
      <c r="Q87" s="114" t="s">
        <v>5952</v>
      </c>
      <c r="R87" s="110"/>
      <c r="S87" s="110"/>
    </row>
    <row r="88" spans="1:19" ht="15" x14ac:dyDescent="0.3">
      <c r="A88" s="110" t="s">
        <v>5931</v>
      </c>
      <c r="B88" s="110" t="s">
        <v>6262</v>
      </c>
      <c r="C88" s="110" t="e">
        <f>VLOOKUP(A88,'[10]Raw Data'!$B:$F,4,0)</f>
        <v>#N/A</v>
      </c>
      <c r="D88" s="110" t="e">
        <f>VLOOKUP(A88,'[10]Raw Data'!$B:$F,5,0)</f>
        <v>#N/A</v>
      </c>
      <c r="E88" s="110"/>
      <c r="F88" s="110"/>
      <c r="G88" s="110" t="s">
        <v>6186</v>
      </c>
      <c r="H88" s="110" t="s">
        <v>3965</v>
      </c>
      <c r="I88" s="110" t="s">
        <v>5869</v>
      </c>
      <c r="J88" s="109" t="s">
        <v>94</v>
      </c>
      <c r="K88" s="115"/>
      <c r="L88" s="110"/>
      <c r="M88" s="109" t="s">
        <v>5952</v>
      </c>
      <c r="N88" s="109" t="s">
        <v>5952</v>
      </c>
      <c r="O88" s="109" t="s">
        <v>5952</v>
      </c>
      <c r="P88" s="109"/>
      <c r="Q88" s="114" t="s">
        <v>5952</v>
      </c>
      <c r="R88" s="110"/>
      <c r="S88" s="110"/>
    </row>
    <row r="89" spans="1:19" ht="15" x14ac:dyDescent="0.3">
      <c r="A89" s="109" t="s">
        <v>6979</v>
      </c>
      <c r="B89" s="109" t="s">
        <v>6980</v>
      </c>
      <c r="C89" s="110"/>
      <c r="D89" s="110"/>
      <c r="E89" s="110"/>
      <c r="F89" s="110"/>
      <c r="G89" s="110"/>
      <c r="H89" s="110"/>
      <c r="I89" s="110"/>
      <c r="J89" s="110" t="s">
        <v>94</v>
      </c>
      <c r="K89" s="110"/>
      <c r="L89" s="110"/>
      <c r="M89" s="110" t="s">
        <v>6168</v>
      </c>
      <c r="N89" s="110" t="s">
        <v>6168</v>
      </c>
      <c r="O89" s="110" t="s">
        <v>6168</v>
      </c>
      <c r="P89" s="110"/>
      <c r="Q89" s="110" t="s">
        <v>6168</v>
      </c>
      <c r="R89" s="111"/>
      <c r="S89" s="110"/>
    </row>
    <row r="90" spans="1:19" ht="15" x14ac:dyDescent="0.3">
      <c r="A90" s="118" t="s">
        <v>6687</v>
      </c>
      <c r="B90" s="118" t="s">
        <v>6688</v>
      </c>
      <c r="C90" s="110" t="e">
        <f>VLOOKUP(A90,'[10]Raw Data'!$B:$F,4,0)</f>
        <v>#N/A</v>
      </c>
      <c r="D90" s="110" t="e">
        <f>VLOOKUP(A90,'[10]Raw Data'!$B:$F,5,0)</f>
        <v>#N/A</v>
      </c>
      <c r="E90" s="110"/>
      <c r="F90" s="110"/>
      <c r="G90" s="110"/>
      <c r="H90" s="110"/>
      <c r="I90" s="110" t="s">
        <v>5869</v>
      </c>
      <c r="J90" s="110" t="s">
        <v>94</v>
      </c>
      <c r="K90" s="110"/>
      <c r="L90" s="110"/>
      <c r="M90" s="110" t="s">
        <v>5952</v>
      </c>
      <c r="N90" s="110" t="s">
        <v>5952</v>
      </c>
      <c r="O90" s="110" t="s">
        <v>6168</v>
      </c>
      <c r="P90" s="110"/>
      <c r="Q90" s="114" t="s">
        <v>5952</v>
      </c>
      <c r="R90" s="110"/>
      <c r="S90" s="110"/>
    </row>
    <row r="91" spans="1:19" ht="15" x14ac:dyDescent="0.3">
      <c r="A91" s="110" t="s">
        <v>6263</v>
      </c>
      <c r="B91" s="110" t="s">
        <v>6264</v>
      </c>
      <c r="C91" s="110">
        <v>3.54095</v>
      </c>
      <c r="D91" s="110">
        <v>11.51666</v>
      </c>
      <c r="E91" s="110" t="s">
        <v>1556</v>
      </c>
      <c r="F91" s="110" t="s">
        <v>1557</v>
      </c>
      <c r="G91" s="110" t="s">
        <v>6186</v>
      </c>
      <c r="H91" s="110" t="s">
        <v>1557</v>
      </c>
      <c r="I91" s="110" t="s">
        <v>5869</v>
      </c>
      <c r="J91" s="109" t="s">
        <v>94</v>
      </c>
      <c r="K91" s="115">
        <v>45756</v>
      </c>
      <c r="L91" s="115">
        <v>45912</v>
      </c>
      <c r="M91" s="110" t="s">
        <v>5952</v>
      </c>
      <c r="N91" s="110" t="s">
        <v>5954</v>
      </c>
      <c r="O91" s="110" t="s">
        <v>5952</v>
      </c>
      <c r="P91" s="110"/>
      <c r="Q91" s="119" t="s">
        <v>5954</v>
      </c>
      <c r="R91" s="110" t="s">
        <v>6265</v>
      </c>
      <c r="S91" s="110" t="s">
        <v>6266</v>
      </c>
    </row>
    <row r="92" spans="1:19" ht="15" x14ac:dyDescent="0.3">
      <c r="A92" s="109" t="s">
        <v>6923</v>
      </c>
      <c r="B92" s="109" t="s">
        <v>6981</v>
      </c>
      <c r="C92" s="110"/>
      <c r="D92" s="110"/>
      <c r="E92" s="110"/>
      <c r="F92" s="110"/>
      <c r="G92" s="110"/>
      <c r="H92" s="110"/>
      <c r="I92" s="110"/>
      <c r="J92" s="110" t="s">
        <v>94</v>
      </c>
      <c r="K92" s="110"/>
      <c r="L92" s="110"/>
      <c r="M92" s="110" t="s">
        <v>6168</v>
      </c>
      <c r="N92" s="110" t="s">
        <v>6168</v>
      </c>
      <c r="O92" s="110" t="s">
        <v>6168</v>
      </c>
      <c r="P92" s="110"/>
      <c r="Q92" s="110" t="s">
        <v>6168</v>
      </c>
      <c r="R92" s="111"/>
      <c r="S92" s="110"/>
    </row>
    <row r="93" spans="1:19" ht="15" x14ac:dyDescent="0.3">
      <c r="A93" s="109" t="s">
        <v>6982</v>
      </c>
      <c r="B93" s="109" t="s">
        <v>6983</v>
      </c>
      <c r="C93" s="110"/>
      <c r="D93" s="110"/>
      <c r="E93" s="110"/>
      <c r="F93" s="110"/>
      <c r="G93" s="110"/>
      <c r="H93" s="110"/>
      <c r="I93" s="110"/>
      <c r="J93" s="110" t="s">
        <v>38</v>
      </c>
      <c r="K93" s="110"/>
      <c r="L93" s="110"/>
      <c r="M93" s="110" t="s">
        <v>6168</v>
      </c>
      <c r="N93" s="110" t="s">
        <v>6168</v>
      </c>
      <c r="O93" s="110" t="s">
        <v>6168</v>
      </c>
      <c r="P93" s="110"/>
      <c r="Q93" s="110" t="s">
        <v>6168</v>
      </c>
      <c r="R93" s="111"/>
      <c r="S93" s="110"/>
    </row>
    <row r="94" spans="1:19" ht="15" x14ac:dyDescent="0.3">
      <c r="A94" s="109" t="s">
        <v>6920</v>
      </c>
      <c r="B94" s="109" t="s">
        <v>6984</v>
      </c>
      <c r="C94" s="110"/>
      <c r="D94" s="110"/>
      <c r="E94" s="110"/>
      <c r="F94" s="110"/>
      <c r="G94" s="110"/>
      <c r="H94" s="110"/>
      <c r="I94" s="110"/>
      <c r="J94" s="110" t="s">
        <v>38</v>
      </c>
      <c r="K94" s="110"/>
      <c r="L94" s="110"/>
      <c r="M94" s="110" t="s">
        <v>6168</v>
      </c>
      <c r="N94" s="110" t="s">
        <v>6168</v>
      </c>
      <c r="O94" s="110" t="s">
        <v>6168</v>
      </c>
      <c r="P94" s="110"/>
      <c r="Q94" s="110" t="s">
        <v>6168</v>
      </c>
      <c r="R94" s="111"/>
      <c r="S94" s="110"/>
    </row>
    <row r="95" spans="1:19" ht="15" x14ac:dyDescent="0.3">
      <c r="A95" s="109" t="s">
        <v>3853</v>
      </c>
      <c r="B95" s="109" t="s">
        <v>3854</v>
      </c>
      <c r="C95" s="110"/>
      <c r="D95" s="110"/>
      <c r="E95" s="110"/>
      <c r="F95" s="110"/>
      <c r="G95" s="110"/>
      <c r="H95" s="110"/>
      <c r="I95" s="110"/>
      <c r="J95" s="110" t="s">
        <v>38</v>
      </c>
      <c r="K95" s="110"/>
      <c r="L95" s="110"/>
      <c r="M95" s="110" t="s">
        <v>6168</v>
      </c>
      <c r="N95" s="110" t="s">
        <v>6168</v>
      </c>
      <c r="O95" s="110" t="s">
        <v>6168</v>
      </c>
      <c r="P95" s="110"/>
      <c r="Q95" s="110" t="s">
        <v>6168</v>
      </c>
      <c r="R95" s="111"/>
      <c r="S95" s="110"/>
    </row>
    <row r="96" spans="1:19" ht="15" x14ac:dyDescent="0.25">
      <c r="A96" s="109" t="s">
        <v>6267</v>
      </c>
      <c r="B96" s="109" t="s">
        <v>6268</v>
      </c>
      <c r="C96" s="109">
        <v>4.5911400000000002</v>
      </c>
      <c r="D96" s="109">
        <v>13.69361</v>
      </c>
      <c r="E96" s="109" t="s">
        <v>786</v>
      </c>
      <c r="F96" s="109" t="s">
        <v>6269</v>
      </c>
      <c r="G96" s="109" t="s">
        <v>6270</v>
      </c>
      <c r="H96" s="109" t="s">
        <v>769</v>
      </c>
      <c r="I96" s="109" t="s">
        <v>5869</v>
      </c>
      <c r="J96" s="109" t="s">
        <v>94</v>
      </c>
      <c r="K96" s="117" t="s">
        <v>6271</v>
      </c>
      <c r="L96" s="113">
        <v>45890</v>
      </c>
      <c r="M96" s="109" t="s">
        <v>5952</v>
      </c>
      <c r="N96" s="109" t="s">
        <v>5952</v>
      </c>
      <c r="O96" s="109" t="s">
        <v>5952</v>
      </c>
      <c r="P96" s="109"/>
      <c r="Q96" s="114" t="s">
        <v>5952</v>
      </c>
      <c r="R96" s="113"/>
      <c r="S96" s="109" t="s">
        <v>6272</v>
      </c>
    </row>
    <row r="97" spans="1:19" ht="15" x14ac:dyDescent="0.25">
      <c r="A97" s="109" t="s">
        <v>6273</v>
      </c>
      <c r="B97" s="109" t="s">
        <v>6274</v>
      </c>
      <c r="C97" s="109">
        <v>4.6007709329999997</v>
      </c>
      <c r="D97" s="109">
        <v>13.66097838</v>
      </c>
      <c r="E97" s="109" t="s">
        <v>774</v>
      </c>
      <c r="F97" s="109" t="s">
        <v>6275</v>
      </c>
      <c r="G97" s="109" t="s">
        <v>6270</v>
      </c>
      <c r="H97" s="109" t="s">
        <v>769</v>
      </c>
      <c r="I97" s="109" t="s">
        <v>5869</v>
      </c>
      <c r="J97" s="109" t="s">
        <v>94</v>
      </c>
      <c r="K97" s="117" t="s">
        <v>6276</v>
      </c>
      <c r="L97" s="113">
        <v>45891</v>
      </c>
      <c r="M97" s="109" t="s">
        <v>5952</v>
      </c>
      <c r="N97" s="109" t="s">
        <v>5952</v>
      </c>
      <c r="O97" s="109" t="s">
        <v>5952</v>
      </c>
      <c r="P97" s="109"/>
      <c r="Q97" s="114" t="s">
        <v>5952</v>
      </c>
      <c r="R97" s="113"/>
      <c r="S97" s="109" t="s">
        <v>6272</v>
      </c>
    </row>
    <row r="98" spans="1:19" ht="15" x14ac:dyDescent="0.25">
      <c r="A98" s="109" t="s">
        <v>6277</v>
      </c>
      <c r="B98" s="109" t="s">
        <v>6278</v>
      </c>
      <c r="C98" s="109">
        <v>4.56473</v>
      </c>
      <c r="D98" s="109">
        <v>13.668538</v>
      </c>
      <c r="E98" s="109" t="s">
        <v>789</v>
      </c>
      <c r="F98" s="109" t="s">
        <v>6279</v>
      </c>
      <c r="G98" s="109" t="s">
        <v>6270</v>
      </c>
      <c r="H98" s="109" t="s">
        <v>769</v>
      </c>
      <c r="I98" s="109" t="s">
        <v>5869</v>
      </c>
      <c r="J98" s="109" t="s">
        <v>94</v>
      </c>
      <c r="K98" s="112">
        <v>45664</v>
      </c>
      <c r="L98" s="113">
        <v>45891</v>
      </c>
      <c r="M98" s="113" t="s">
        <v>5952</v>
      </c>
      <c r="N98" s="113" t="s">
        <v>5952</v>
      </c>
      <c r="O98" s="113" t="s">
        <v>5952</v>
      </c>
      <c r="P98" s="113"/>
      <c r="Q98" s="114" t="s">
        <v>5952</v>
      </c>
      <c r="R98" s="113"/>
      <c r="S98" s="109" t="s">
        <v>6272</v>
      </c>
    </row>
    <row r="99" spans="1:19" ht="15" x14ac:dyDescent="0.3">
      <c r="A99" s="110" t="s">
        <v>6280</v>
      </c>
      <c r="B99" s="110" t="s">
        <v>6281</v>
      </c>
      <c r="C99" s="110">
        <f>VLOOKUP(A99,[8]Sheet1!$A:$D,3,FALSE)</f>
        <v>4.5853599999999997</v>
      </c>
      <c r="D99" s="110">
        <f>VLOOKUP(A99,[8]Sheet1!$A:$D,4,FALSE)</f>
        <v>13.651960000000001</v>
      </c>
      <c r="E99" s="110" t="str">
        <f>RIGHT([9]Sheet2!AU306,7)</f>
        <v/>
      </c>
      <c r="F99" s="110" t="s">
        <v>779</v>
      </c>
      <c r="G99" s="110" t="s">
        <v>6270</v>
      </c>
      <c r="H99" s="110" t="s">
        <v>769</v>
      </c>
      <c r="I99" s="110" t="s">
        <v>5869</v>
      </c>
      <c r="J99" s="110" t="s">
        <v>94</v>
      </c>
      <c r="K99" s="110"/>
      <c r="L99" s="110"/>
      <c r="M99" s="113" t="s">
        <v>5952</v>
      </c>
      <c r="N99" s="110" t="s">
        <v>5952</v>
      </c>
      <c r="O99" s="110" t="s">
        <v>5952</v>
      </c>
      <c r="P99" s="110"/>
      <c r="Q99" s="114" t="s">
        <v>5952</v>
      </c>
      <c r="R99" s="110"/>
      <c r="S99" s="110" t="s">
        <v>6272</v>
      </c>
    </row>
    <row r="100" spans="1:19" ht="15" x14ac:dyDescent="0.25">
      <c r="A100" s="109" t="s">
        <v>6282</v>
      </c>
      <c r="B100" s="109" t="s">
        <v>6283</v>
      </c>
      <c r="C100" s="109">
        <v>4.6088709999999997</v>
      </c>
      <c r="D100" s="109">
        <v>13.675597</v>
      </c>
      <c r="E100" s="109" t="s">
        <v>786</v>
      </c>
      <c r="F100" s="109" t="s">
        <v>6269</v>
      </c>
      <c r="G100" s="109" t="s">
        <v>6270</v>
      </c>
      <c r="H100" s="109" t="s">
        <v>769</v>
      </c>
      <c r="I100" s="109" t="s">
        <v>5869</v>
      </c>
      <c r="J100" s="109" t="s">
        <v>94</v>
      </c>
      <c r="K100" s="112">
        <v>45966</v>
      </c>
      <c r="L100" s="113">
        <v>45895</v>
      </c>
      <c r="M100" s="113" t="s">
        <v>5952</v>
      </c>
      <c r="N100" s="113" t="s">
        <v>5952</v>
      </c>
      <c r="O100" s="113" t="s">
        <v>5952</v>
      </c>
      <c r="P100" s="113"/>
      <c r="Q100" s="114" t="s">
        <v>5952</v>
      </c>
      <c r="R100" s="113"/>
      <c r="S100" s="109" t="s">
        <v>6272</v>
      </c>
    </row>
    <row r="101" spans="1:19" ht="15" x14ac:dyDescent="0.3">
      <c r="A101" s="110" t="s">
        <v>6284</v>
      </c>
      <c r="B101" s="110" t="s">
        <v>6285</v>
      </c>
      <c r="C101" s="110" t="s">
        <v>6286</v>
      </c>
      <c r="D101" s="110" t="s">
        <v>6287</v>
      </c>
      <c r="E101" s="110"/>
      <c r="F101" s="110"/>
      <c r="G101" s="110"/>
      <c r="H101" s="110"/>
      <c r="I101" s="110" t="s">
        <v>5869</v>
      </c>
      <c r="J101" s="109" t="s">
        <v>94</v>
      </c>
      <c r="K101" s="115"/>
      <c r="L101" s="110"/>
      <c r="M101" s="110" t="s">
        <v>5952</v>
      </c>
      <c r="N101" s="110" t="s">
        <v>5952</v>
      </c>
      <c r="O101" s="110" t="s">
        <v>5954</v>
      </c>
      <c r="P101" s="110"/>
      <c r="Q101" s="119" t="s">
        <v>5954</v>
      </c>
      <c r="R101" s="110" t="s">
        <v>6288</v>
      </c>
      <c r="S101" s="110"/>
    </row>
    <row r="102" spans="1:19" ht="15" x14ac:dyDescent="0.3">
      <c r="A102" s="110" t="s">
        <v>6289</v>
      </c>
      <c r="B102" s="110" t="s">
        <v>6290</v>
      </c>
      <c r="C102" s="110">
        <v>5.886388889</v>
      </c>
      <c r="D102" s="110">
        <v>14.564305559999999</v>
      </c>
      <c r="E102" s="110"/>
      <c r="F102" s="110"/>
      <c r="G102" s="110"/>
      <c r="H102" s="110" t="s">
        <v>4078</v>
      </c>
      <c r="I102" s="110" t="s">
        <v>111</v>
      </c>
      <c r="J102" s="109" t="s">
        <v>94</v>
      </c>
      <c r="K102" s="115"/>
      <c r="L102" s="110"/>
      <c r="M102" s="110" t="s">
        <v>5952</v>
      </c>
      <c r="N102" s="110" t="s">
        <v>5952</v>
      </c>
      <c r="O102" s="110" t="s">
        <v>5954</v>
      </c>
      <c r="P102" s="110"/>
      <c r="Q102" s="119" t="s">
        <v>5954</v>
      </c>
      <c r="R102" s="110" t="s">
        <v>6291</v>
      </c>
      <c r="S102" s="110"/>
    </row>
    <row r="103" spans="1:19" ht="15" x14ac:dyDescent="0.25">
      <c r="A103" s="109" t="s">
        <v>6292</v>
      </c>
      <c r="B103" s="109" t="s">
        <v>6293</v>
      </c>
      <c r="C103" s="109">
        <v>4.4218919999999997</v>
      </c>
      <c r="D103" s="109">
        <v>14.355594</v>
      </c>
      <c r="E103" s="109" t="s">
        <v>745</v>
      </c>
      <c r="F103" s="109" t="s">
        <v>6294</v>
      </c>
      <c r="G103" s="109" t="s">
        <v>6270</v>
      </c>
      <c r="H103" s="109" t="s">
        <v>769</v>
      </c>
      <c r="I103" s="109" t="s">
        <v>5869</v>
      </c>
      <c r="J103" s="109" t="s">
        <v>94</v>
      </c>
      <c r="K103" s="112">
        <v>45966</v>
      </c>
      <c r="L103" s="113">
        <v>45895</v>
      </c>
      <c r="M103" s="113" t="s">
        <v>5952</v>
      </c>
      <c r="N103" s="113" t="s">
        <v>5952</v>
      </c>
      <c r="O103" s="113" t="s">
        <v>5952</v>
      </c>
      <c r="P103" s="113"/>
      <c r="Q103" s="114" t="s">
        <v>5952</v>
      </c>
      <c r="R103" s="113"/>
      <c r="S103" s="109" t="s">
        <v>6272</v>
      </c>
    </row>
    <row r="104" spans="1:19" ht="15" x14ac:dyDescent="0.25">
      <c r="A104" s="109" t="s">
        <v>5929</v>
      </c>
      <c r="B104" s="109" t="s">
        <v>6295</v>
      </c>
      <c r="C104" s="109">
        <v>4.5687870000000004</v>
      </c>
      <c r="D104" s="109">
        <v>13.717063</v>
      </c>
      <c r="E104" s="109" t="s">
        <v>787</v>
      </c>
      <c r="F104" s="109" t="s">
        <v>6296</v>
      </c>
      <c r="G104" s="109" t="s">
        <v>6270</v>
      </c>
      <c r="H104" s="109" t="s">
        <v>769</v>
      </c>
      <c r="I104" s="109" t="s">
        <v>5869</v>
      </c>
      <c r="J104" s="109" t="s">
        <v>94</v>
      </c>
      <c r="K104" s="117" t="s">
        <v>6276</v>
      </c>
      <c r="L104" s="113">
        <v>45894</v>
      </c>
      <c r="M104" s="113" t="s">
        <v>5952</v>
      </c>
      <c r="N104" s="113" t="s">
        <v>5952</v>
      </c>
      <c r="O104" s="113" t="s">
        <v>5952</v>
      </c>
      <c r="P104" s="113"/>
      <c r="Q104" s="114" t="s">
        <v>5952</v>
      </c>
      <c r="R104" s="113"/>
      <c r="S104" s="109" t="s">
        <v>6272</v>
      </c>
    </row>
    <row r="105" spans="1:19" ht="15" x14ac:dyDescent="0.3">
      <c r="A105" s="110" t="s">
        <v>6662</v>
      </c>
      <c r="B105" s="110" t="s">
        <v>6663</v>
      </c>
      <c r="C105" s="110" t="e">
        <f>VLOOKUP(A105,'[10]Raw Data'!$B:$F,4,0)</f>
        <v>#N/A</v>
      </c>
      <c r="D105" s="110" t="e">
        <f>VLOOKUP(A105,'[10]Raw Data'!$B:$F,5,0)</f>
        <v>#N/A</v>
      </c>
      <c r="E105" s="110"/>
      <c r="F105" s="110"/>
      <c r="G105" s="110" t="s">
        <v>6270</v>
      </c>
      <c r="H105" s="110" t="s">
        <v>6664</v>
      </c>
      <c r="I105" s="110" t="s">
        <v>5869</v>
      </c>
      <c r="J105" s="110" t="s">
        <v>94</v>
      </c>
      <c r="K105" s="110"/>
      <c r="L105" s="110"/>
      <c r="M105" s="113" t="s">
        <v>5952</v>
      </c>
      <c r="N105" s="113" t="s">
        <v>5952</v>
      </c>
      <c r="O105" s="109" t="s">
        <v>5952</v>
      </c>
      <c r="P105" s="109"/>
      <c r="Q105" s="114" t="s">
        <v>5952</v>
      </c>
      <c r="R105" s="110"/>
      <c r="S105" s="110"/>
    </row>
    <row r="106" spans="1:19" ht="15" x14ac:dyDescent="0.25">
      <c r="A106" s="109" t="s">
        <v>6297</v>
      </c>
      <c r="B106" s="109" t="s">
        <v>6298</v>
      </c>
      <c r="C106" s="109">
        <v>4.5577699999999997</v>
      </c>
      <c r="D106" s="109">
        <v>13.634600000000001</v>
      </c>
      <c r="E106" s="109" t="s">
        <v>788</v>
      </c>
      <c r="F106" s="109" t="s">
        <v>6299</v>
      </c>
      <c r="G106" s="109" t="s">
        <v>6270</v>
      </c>
      <c r="H106" s="109" t="s">
        <v>769</v>
      </c>
      <c r="I106" s="109" t="s">
        <v>5869</v>
      </c>
      <c r="J106" s="109" t="s">
        <v>94</v>
      </c>
      <c r="K106" s="117" t="s">
        <v>6276</v>
      </c>
      <c r="L106" s="113">
        <v>45891</v>
      </c>
      <c r="M106" s="113" t="s">
        <v>5952</v>
      </c>
      <c r="N106" s="113" t="s">
        <v>5952</v>
      </c>
      <c r="O106" s="113" t="s">
        <v>5952</v>
      </c>
      <c r="P106" s="113"/>
      <c r="Q106" s="114" t="s">
        <v>5952</v>
      </c>
      <c r="R106" s="113"/>
      <c r="S106" s="109" t="s">
        <v>6272</v>
      </c>
    </row>
    <row r="107" spans="1:19" ht="15" x14ac:dyDescent="0.3">
      <c r="A107" s="109" t="s">
        <v>6300</v>
      </c>
      <c r="B107" s="109" t="s">
        <v>6301</v>
      </c>
      <c r="C107" s="109">
        <v>5.8956299999999997</v>
      </c>
      <c r="D107" s="109">
        <v>14.535450000000001</v>
      </c>
      <c r="E107" s="109" t="s">
        <v>1130</v>
      </c>
      <c r="F107" s="109" t="s">
        <v>6302</v>
      </c>
      <c r="G107" s="109" t="s">
        <v>6270</v>
      </c>
      <c r="H107" s="109" t="s">
        <v>4078</v>
      </c>
      <c r="I107" s="109" t="s">
        <v>111</v>
      </c>
      <c r="J107" s="109" t="s">
        <v>5950</v>
      </c>
      <c r="K107" s="112">
        <v>45785</v>
      </c>
      <c r="L107" s="109"/>
      <c r="M107" s="110" t="s">
        <v>5952</v>
      </c>
      <c r="N107" s="113" t="s">
        <v>5952</v>
      </c>
      <c r="O107" s="109" t="s">
        <v>5954</v>
      </c>
      <c r="P107" s="109"/>
      <c r="Q107" s="119" t="s">
        <v>5954</v>
      </c>
      <c r="R107" s="109" t="s">
        <v>6303</v>
      </c>
      <c r="S107" s="109"/>
    </row>
    <row r="108" spans="1:19" ht="15" x14ac:dyDescent="0.25">
      <c r="A108" s="109" t="s">
        <v>6304</v>
      </c>
      <c r="B108" s="109" t="s">
        <v>6305</v>
      </c>
      <c r="C108" s="109">
        <v>4.5913500000000003</v>
      </c>
      <c r="D108" s="109">
        <v>13.75714</v>
      </c>
      <c r="E108" s="109" t="s">
        <v>782</v>
      </c>
      <c r="F108" s="109" t="s">
        <v>6306</v>
      </c>
      <c r="G108" s="109" t="s">
        <v>6270</v>
      </c>
      <c r="H108" s="109" t="s">
        <v>6307</v>
      </c>
      <c r="I108" s="109" t="s">
        <v>5869</v>
      </c>
      <c r="J108" s="109" t="s">
        <v>94</v>
      </c>
      <c r="K108" s="112">
        <v>45664</v>
      </c>
      <c r="L108" s="113">
        <v>45894</v>
      </c>
      <c r="M108" s="113" t="s">
        <v>5952</v>
      </c>
      <c r="N108" s="113" t="s">
        <v>5952</v>
      </c>
      <c r="O108" s="113" t="s">
        <v>5952</v>
      </c>
      <c r="P108" s="113"/>
      <c r="Q108" s="114" t="s">
        <v>5952</v>
      </c>
      <c r="R108" s="109"/>
      <c r="S108" s="109" t="s">
        <v>6272</v>
      </c>
    </row>
    <row r="109" spans="1:19" ht="15" x14ac:dyDescent="0.3">
      <c r="A109" s="118" t="s">
        <v>6658</v>
      </c>
      <c r="B109" s="118" t="s">
        <v>6659</v>
      </c>
      <c r="C109" s="110" t="e">
        <f>VLOOKUP(A109,'[10]Raw Data'!$B:$F,4,0)</f>
        <v>#N/A</v>
      </c>
      <c r="D109" s="110" t="e">
        <f>VLOOKUP(A109,'[10]Raw Data'!$B:$F,5,0)</f>
        <v>#N/A</v>
      </c>
      <c r="E109" s="110"/>
      <c r="F109" s="110"/>
      <c r="G109" s="110"/>
      <c r="H109" s="110"/>
      <c r="I109" s="110" t="s">
        <v>111</v>
      </c>
      <c r="J109" s="110" t="s">
        <v>94</v>
      </c>
      <c r="K109" s="110"/>
      <c r="L109" s="110"/>
      <c r="M109" s="110" t="s">
        <v>5952</v>
      </c>
      <c r="N109" s="110" t="s">
        <v>5952</v>
      </c>
      <c r="O109" s="110" t="s">
        <v>5952</v>
      </c>
      <c r="P109" s="110"/>
      <c r="Q109" s="114" t="s">
        <v>5952</v>
      </c>
      <c r="R109" s="110"/>
      <c r="S109" s="110"/>
    </row>
    <row r="110" spans="1:19" ht="15" x14ac:dyDescent="0.25">
      <c r="A110" s="109" t="s">
        <v>6308</v>
      </c>
      <c r="B110" s="109" t="s">
        <v>6309</v>
      </c>
      <c r="C110" s="109">
        <v>4.4512580000000002</v>
      </c>
      <c r="D110" s="109">
        <v>14.371219</v>
      </c>
      <c r="E110" s="109" t="s">
        <v>745</v>
      </c>
      <c r="F110" s="109" t="s">
        <v>6294</v>
      </c>
      <c r="G110" s="109" t="s">
        <v>6270</v>
      </c>
      <c r="H110" s="109" t="s">
        <v>769</v>
      </c>
      <c r="I110" s="109" t="s">
        <v>5869</v>
      </c>
      <c r="J110" s="109" t="s">
        <v>94</v>
      </c>
      <c r="K110" s="117" t="s">
        <v>6310</v>
      </c>
      <c r="L110" s="113">
        <v>45895</v>
      </c>
      <c r="M110" s="113" t="s">
        <v>5952</v>
      </c>
      <c r="N110" s="113" t="s">
        <v>5952</v>
      </c>
      <c r="O110" s="113" t="s">
        <v>5952</v>
      </c>
      <c r="P110" s="113"/>
      <c r="Q110" s="114" t="s">
        <v>5952</v>
      </c>
      <c r="R110" s="109"/>
      <c r="S110" s="109" t="s">
        <v>6311</v>
      </c>
    </row>
    <row r="111" spans="1:19" ht="15" x14ac:dyDescent="0.3">
      <c r="A111" s="109" t="s">
        <v>6985</v>
      </c>
      <c r="B111" s="109" t="s">
        <v>6986</v>
      </c>
      <c r="C111" s="110"/>
      <c r="D111" s="110"/>
      <c r="E111" s="110"/>
      <c r="F111" s="110"/>
      <c r="G111" s="110"/>
      <c r="H111" s="110"/>
      <c r="I111" s="110"/>
      <c r="J111" s="110" t="s">
        <v>38</v>
      </c>
      <c r="K111" s="110"/>
      <c r="L111" s="110"/>
      <c r="M111" s="110" t="s">
        <v>6168</v>
      </c>
      <c r="N111" s="110" t="s">
        <v>6168</v>
      </c>
      <c r="O111" s="110" t="s">
        <v>6168</v>
      </c>
      <c r="P111" s="110"/>
      <c r="Q111" s="110" t="s">
        <v>6168</v>
      </c>
      <c r="R111" s="111"/>
      <c r="S111" s="110"/>
    </row>
    <row r="112" spans="1:19" ht="15" x14ac:dyDescent="0.3">
      <c r="A112" s="109" t="s">
        <v>6987</v>
      </c>
      <c r="B112" s="109" t="s">
        <v>6988</v>
      </c>
      <c r="C112" s="110"/>
      <c r="D112" s="110"/>
      <c r="E112" s="110"/>
      <c r="F112" s="110"/>
      <c r="G112" s="110"/>
      <c r="H112" s="110"/>
      <c r="I112" s="110"/>
      <c r="J112" s="110" t="s">
        <v>94</v>
      </c>
      <c r="K112" s="110"/>
      <c r="L112" s="110"/>
      <c r="M112" s="110" t="s">
        <v>6168</v>
      </c>
      <c r="N112" s="110" t="s">
        <v>6168</v>
      </c>
      <c r="O112" s="110" t="s">
        <v>6168</v>
      </c>
      <c r="P112" s="110"/>
      <c r="Q112" s="110" t="s">
        <v>6168</v>
      </c>
      <c r="R112" s="111"/>
      <c r="S112" s="110"/>
    </row>
    <row r="113" spans="1:19" ht="15" x14ac:dyDescent="0.3">
      <c r="A113" s="124" t="s">
        <v>6989</v>
      </c>
      <c r="B113" s="124" t="s">
        <v>6990</v>
      </c>
      <c r="C113" s="109"/>
      <c r="D113" s="109"/>
      <c r="E113" s="110"/>
      <c r="F113" s="110"/>
      <c r="G113" s="110"/>
      <c r="H113" s="110"/>
      <c r="I113" s="110" t="s">
        <v>111</v>
      </c>
      <c r="J113" s="110" t="s">
        <v>5950</v>
      </c>
      <c r="K113" s="110"/>
      <c r="L113" s="110"/>
      <c r="M113" s="110" t="s">
        <v>6168</v>
      </c>
      <c r="N113" s="110" t="s">
        <v>6168</v>
      </c>
      <c r="O113" s="110" t="s">
        <v>6168</v>
      </c>
      <c r="P113" s="110"/>
      <c r="Q113" s="110" t="s">
        <v>5952</v>
      </c>
      <c r="R113" s="111"/>
      <c r="S113" s="110"/>
    </row>
    <row r="114" spans="1:19" ht="15" x14ac:dyDescent="0.3">
      <c r="A114" s="118" t="s">
        <v>6991</v>
      </c>
      <c r="B114" s="118" t="s">
        <v>6992</v>
      </c>
      <c r="C114" s="110"/>
      <c r="D114" s="110"/>
      <c r="E114" s="110"/>
      <c r="F114" s="110"/>
      <c r="G114" s="110"/>
      <c r="H114" s="110"/>
      <c r="I114" s="110"/>
      <c r="J114" s="110" t="s">
        <v>5950</v>
      </c>
      <c r="K114" s="110"/>
      <c r="L114" s="110"/>
      <c r="M114" s="110" t="s">
        <v>6168</v>
      </c>
      <c r="N114" s="110" t="s">
        <v>6168</v>
      </c>
      <c r="O114" s="110" t="s">
        <v>6168</v>
      </c>
      <c r="P114" s="110"/>
      <c r="Q114" s="110" t="s">
        <v>6168</v>
      </c>
      <c r="R114" s="111"/>
      <c r="S114" s="110"/>
    </row>
    <row r="115" spans="1:19" ht="15" x14ac:dyDescent="0.3">
      <c r="A115" s="116" t="s">
        <v>6993</v>
      </c>
      <c r="B115" s="116" t="s">
        <v>6994</v>
      </c>
      <c r="C115" s="110"/>
      <c r="D115" s="110"/>
      <c r="E115" s="110"/>
      <c r="F115" s="110"/>
      <c r="G115" s="110"/>
      <c r="H115" s="110"/>
      <c r="I115" s="110"/>
      <c r="J115" s="110" t="s">
        <v>5950</v>
      </c>
      <c r="K115" s="110"/>
      <c r="L115" s="110"/>
      <c r="M115" s="110" t="s">
        <v>6168</v>
      </c>
      <c r="N115" s="110" t="s">
        <v>6168</v>
      </c>
      <c r="O115" s="110" t="s">
        <v>6168</v>
      </c>
      <c r="P115" s="110"/>
      <c r="Q115" s="110" t="s">
        <v>6168</v>
      </c>
      <c r="R115" s="111"/>
      <c r="S115" s="110"/>
    </row>
    <row r="116" spans="1:19" ht="15" x14ac:dyDescent="0.3">
      <c r="A116" s="110" t="s">
        <v>6312</v>
      </c>
      <c r="B116" s="110" t="s">
        <v>6313</v>
      </c>
      <c r="C116" s="110" t="str">
        <f>VLOOKUP(A116,[8]Sheet1!$A:$D,3,FALSE)</f>
        <v>10.597280</v>
      </c>
      <c r="D116" s="110" t="str">
        <f>VLOOKUP(A116,[8]Sheet1!$A:$D,4,FALSE)</f>
        <v>14.271750</v>
      </c>
      <c r="E116" s="110" t="s">
        <v>2070</v>
      </c>
      <c r="F116" s="110" t="s">
        <v>2071</v>
      </c>
      <c r="G116" s="110" t="s">
        <v>6314</v>
      </c>
      <c r="H116" s="110" t="s">
        <v>3988</v>
      </c>
      <c r="I116" s="110" t="s">
        <v>111</v>
      </c>
      <c r="J116" s="110" t="s">
        <v>5950</v>
      </c>
      <c r="K116" s="110"/>
      <c r="L116" s="115" t="s">
        <v>6167</v>
      </c>
      <c r="M116" s="110" t="s">
        <v>6168</v>
      </c>
      <c r="N116" s="110" t="s">
        <v>6168</v>
      </c>
      <c r="O116" s="110" t="s">
        <v>6168</v>
      </c>
      <c r="P116" s="110"/>
      <c r="Q116" s="110" t="s">
        <v>6168</v>
      </c>
      <c r="R116" s="110"/>
      <c r="S116" s="110"/>
    </row>
    <row r="117" spans="1:19" ht="15" x14ac:dyDescent="0.3">
      <c r="A117" s="110" t="s">
        <v>6315</v>
      </c>
      <c r="B117" s="110" t="s">
        <v>6316</v>
      </c>
      <c r="C117" s="110" t="str">
        <f>VLOOKUP(A117,[8]Sheet1!$A:$D,3,FALSE)</f>
        <v>10.536647</v>
      </c>
      <c r="D117" s="110" t="str">
        <f>VLOOKUP(A117,[8]Sheet1!$A:$D,4,FALSE)</f>
        <v>14.220315</v>
      </c>
      <c r="E117" s="110" t="str">
        <f>RIGHT([9]Sheet2!AU312,7)</f>
        <v/>
      </c>
      <c r="F117" s="110" t="s">
        <v>1310</v>
      </c>
      <c r="G117" s="110" t="s">
        <v>6314</v>
      </c>
      <c r="H117" s="110" t="s">
        <v>3988</v>
      </c>
      <c r="I117" s="110" t="s">
        <v>111</v>
      </c>
      <c r="J117" s="110" t="s">
        <v>5950</v>
      </c>
      <c r="K117" s="110"/>
      <c r="L117" s="115" t="s">
        <v>6167</v>
      </c>
      <c r="M117" s="110" t="s">
        <v>6168</v>
      </c>
      <c r="N117" s="110" t="s">
        <v>6168</v>
      </c>
      <c r="O117" s="110" t="s">
        <v>6168</v>
      </c>
      <c r="P117" s="110"/>
      <c r="Q117" s="110" t="s">
        <v>6168</v>
      </c>
      <c r="R117" s="110"/>
      <c r="S117" s="110"/>
    </row>
    <row r="118" spans="1:19" ht="15" x14ac:dyDescent="0.3">
      <c r="A118" s="110" t="s">
        <v>6317</v>
      </c>
      <c r="B118" s="110" t="s">
        <v>6318</v>
      </c>
      <c r="C118" s="110" t="str">
        <f>VLOOKUP(A118,[8]Sheet1!$A:$D,3,FALSE)</f>
        <v>10.607230</v>
      </c>
      <c r="D118" s="110" t="str">
        <f>VLOOKUP(A118,[8]Sheet1!$A:$D,4,FALSE)</f>
        <v>14.381460</v>
      </c>
      <c r="E118" s="110" t="str">
        <f>RIGHT([9]Sheet2!AU310,7)</f>
        <v/>
      </c>
      <c r="F118" s="110" t="s">
        <v>1490</v>
      </c>
      <c r="G118" s="110" t="s">
        <v>6314</v>
      </c>
      <c r="H118" s="110" t="s">
        <v>3988</v>
      </c>
      <c r="I118" s="110" t="s">
        <v>111</v>
      </c>
      <c r="J118" s="110" t="s">
        <v>5950</v>
      </c>
      <c r="K118" s="110"/>
      <c r="L118" s="115" t="s">
        <v>6167</v>
      </c>
      <c r="M118" s="110" t="s">
        <v>6168</v>
      </c>
      <c r="N118" s="110" t="s">
        <v>6168</v>
      </c>
      <c r="O118" s="110" t="s">
        <v>6168</v>
      </c>
      <c r="P118" s="110"/>
      <c r="Q118" s="110" t="s">
        <v>6168</v>
      </c>
      <c r="R118" s="110"/>
      <c r="S118" s="110"/>
    </row>
    <row r="119" spans="1:19" ht="15" x14ac:dyDescent="0.3">
      <c r="A119" s="121" t="s">
        <v>6319</v>
      </c>
      <c r="B119" s="109" t="s">
        <v>6320</v>
      </c>
      <c r="C119" s="109">
        <v>10.63484169</v>
      </c>
      <c r="D119" s="109">
        <v>14.30251762</v>
      </c>
      <c r="E119" s="109" t="s">
        <v>293</v>
      </c>
      <c r="F119" s="109" t="s">
        <v>6321</v>
      </c>
      <c r="G119" s="109" t="s">
        <v>6322</v>
      </c>
      <c r="H119" s="109" t="s">
        <v>3988</v>
      </c>
      <c r="I119" s="109" t="s">
        <v>111</v>
      </c>
      <c r="J119" s="109" t="s">
        <v>5950</v>
      </c>
      <c r="K119" s="117" t="s">
        <v>6323</v>
      </c>
      <c r="L119" s="115" t="s">
        <v>6324</v>
      </c>
      <c r="M119" s="109" t="s">
        <v>6325</v>
      </c>
      <c r="N119" s="109" t="s">
        <v>6325</v>
      </c>
      <c r="O119" s="109" t="s">
        <v>6325</v>
      </c>
      <c r="P119" s="109"/>
      <c r="Q119" s="125" t="s">
        <v>6325</v>
      </c>
      <c r="R119" s="109" t="s">
        <v>6326</v>
      </c>
      <c r="S119" s="109" t="s">
        <v>6327</v>
      </c>
    </row>
    <row r="120" spans="1:19" ht="15" x14ac:dyDescent="0.3">
      <c r="A120" s="116" t="s">
        <v>6995</v>
      </c>
      <c r="B120" s="116" t="s">
        <v>6996</v>
      </c>
      <c r="C120" s="110"/>
      <c r="D120" s="110"/>
      <c r="E120" s="110"/>
      <c r="F120" s="110"/>
      <c r="G120" s="110"/>
      <c r="H120" s="110"/>
      <c r="I120" s="110"/>
      <c r="J120" s="110" t="s">
        <v>5950</v>
      </c>
      <c r="K120" s="110"/>
      <c r="L120" s="110"/>
      <c r="M120" s="110" t="s">
        <v>6168</v>
      </c>
      <c r="N120" s="110" t="s">
        <v>6168</v>
      </c>
      <c r="O120" s="110" t="s">
        <v>6168</v>
      </c>
      <c r="P120" s="110"/>
      <c r="Q120" s="110" t="s">
        <v>6168</v>
      </c>
      <c r="R120" s="111"/>
      <c r="S120" s="110"/>
    </row>
    <row r="121" spans="1:19" ht="15" x14ac:dyDescent="0.3">
      <c r="A121" s="121" t="s">
        <v>5927</v>
      </c>
      <c r="B121" s="109" t="s">
        <v>6328</v>
      </c>
      <c r="C121" s="109">
        <v>10.62307</v>
      </c>
      <c r="D121" s="109">
        <v>14.350009999999999</v>
      </c>
      <c r="E121" s="109" t="s">
        <v>1481</v>
      </c>
      <c r="F121" s="109" t="s">
        <v>1482</v>
      </c>
      <c r="G121" s="109" t="s">
        <v>6322</v>
      </c>
      <c r="H121" s="109" t="s">
        <v>3988</v>
      </c>
      <c r="I121" s="109" t="s">
        <v>111</v>
      </c>
      <c r="J121" s="109" t="s">
        <v>5950</v>
      </c>
      <c r="K121" s="117" t="s">
        <v>6329</v>
      </c>
      <c r="L121" s="113">
        <v>45919</v>
      </c>
      <c r="M121" s="110" t="s">
        <v>6168</v>
      </c>
      <c r="N121" s="110" t="s">
        <v>6168</v>
      </c>
      <c r="O121" s="110" t="s">
        <v>6168</v>
      </c>
      <c r="P121" s="110"/>
      <c r="Q121" s="110" t="s">
        <v>6168</v>
      </c>
      <c r="R121" s="109"/>
      <c r="S121" s="109" t="s">
        <v>6327</v>
      </c>
    </row>
    <row r="122" spans="1:19" ht="15" x14ac:dyDescent="0.3">
      <c r="A122" s="121" t="s">
        <v>6330</v>
      </c>
      <c r="B122" s="109" t="s">
        <v>6331</v>
      </c>
      <c r="C122" s="109">
        <v>10.631460000000001</v>
      </c>
      <c r="D122" s="109">
        <v>14.393549999999999</v>
      </c>
      <c r="E122" s="109" t="s">
        <v>1332</v>
      </c>
      <c r="F122" s="109" t="s">
        <v>1333</v>
      </c>
      <c r="G122" s="109" t="s">
        <v>6322</v>
      </c>
      <c r="H122" s="109" t="s">
        <v>3988</v>
      </c>
      <c r="I122" s="109" t="s">
        <v>111</v>
      </c>
      <c r="J122" s="109" t="s">
        <v>5950</v>
      </c>
      <c r="K122" s="112">
        <v>45816</v>
      </c>
      <c r="L122" s="115" t="s">
        <v>6332</v>
      </c>
      <c r="M122" s="110" t="s">
        <v>6168</v>
      </c>
      <c r="N122" s="110" t="s">
        <v>6168</v>
      </c>
      <c r="O122" s="110" t="s">
        <v>6168</v>
      </c>
      <c r="P122" s="110"/>
      <c r="Q122" s="110" t="s">
        <v>6168</v>
      </c>
      <c r="R122" s="109" t="s">
        <v>6163</v>
      </c>
      <c r="S122" s="109" t="s">
        <v>6327</v>
      </c>
    </row>
    <row r="123" spans="1:19" ht="15" x14ac:dyDescent="0.3">
      <c r="A123" s="110" t="s">
        <v>6333</v>
      </c>
      <c r="B123" s="110" t="s">
        <v>6334</v>
      </c>
      <c r="C123" s="110" t="s">
        <v>6335</v>
      </c>
      <c r="D123" s="110" t="s">
        <v>6336</v>
      </c>
      <c r="E123" s="110" t="s">
        <v>1332</v>
      </c>
      <c r="F123" s="110" t="s">
        <v>1333</v>
      </c>
      <c r="G123" s="110" t="s">
        <v>6314</v>
      </c>
      <c r="H123" s="110" t="s">
        <v>3988</v>
      </c>
      <c r="I123" s="110" t="s">
        <v>111</v>
      </c>
      <c r="J123" s="110" t="s">
        <v>5950</v>
      </c>
      <c r="K123" s="110"/>
      <c r="L123" s="115" t="s">
        <v>6332</v>
      </c>
      <c r="M123" s="110" t="s">
        <v>6168</v>
      </c>
      <c r="N123" s="110" t="s">
        <v>6168</v>
      </c>
      <c r="O123" s="110" t="s">
        <v>6168</v>
      </c>
      <c r="P123" s="110"/>
      <c r="Q123" s="110" t="s">
        <v>6168</v>
      </c>
      <c r="R123" s="110"/>
      <c r="S123" s="110"/>
    </row>
    <row r="124" spans="1:19" ht="15" x14ac:dyDescent="0.3">
      <c r="A124" s="110" t="s">
        <v>6997</v>
      </c>
      <c r="B124" s="110" t="s">
        <v>6998</v>
      </c>
      <c r="C124" s="110"/>
      <c r="D124" s="110"/>
      <c r="E124" s="110"/>
      <c r="F124" s="110"/>
      <c r="G124" s="110"/>
      <c r="H124" s="110"/>
      <c r="I124" s="110" t="s">
        <v>111</v>
      </c>
      <c r="J124" s="110" t="s">
        <v>5950</v>
      </c>
      <c r="K124" s="110"/>
      <c r="L124" s="110"/>
      <c r="M124" s="110" t="s">
        <v>6168</v>
      </c>
      <c r="N124" s="110" t="s">
        <v>6168</v>
      </c>
      <c r="O124" s="110" t="s">
        <v>6168</v>
      </c>
      <c r="P124" s="110"/>
      <c r="Q124" s="110" t="s">
        <v>6168</v>
      </c>
      <c r="R124" s="111">
        <v>5</v>
      </c>
      <c r="S124" s="110"/>
    </row>
    <row r="125" spans="1:19" ht="15" x14ac:dyDescent="0.3">
      <c r="A125" s="110" t="s">
        <v>6337</v>
      </c>
      <c r="B125" s="110" t="s">
        <v>6338</v>
      </c>
      <c r="C125" s="110" t="str">
        <f>VLOOKUP(A125,[8]Sheet1!$A:$D,3,FALSE)</f>
        <v>10.360960</v>
      </c>
      <c r="D125" s="110" t="str">
        <f>VLOOKUP(A125,[8]Sheet1!$A:$D,4,FALSE)</f>
        <v>15.226210</v>
      </c>
      <c r="E125" s="110" t="str">
        <f>RIGHT([9]Sheet2!AU309,7)</f>
        <v/>
      </c>
      <c r="F125" s="110" t="s">
        <v>2245</v>
      </c>
      <c r="G125" s="110" t="s">
        <v>6314</v>
      </c>
      <c r="H125" s="110" t="s">
        <v>2242</v>
      </c>
      <c r="I125" s="110" t="s">
        <v>111</v>
      </c>
      <c r="J125" s="110" t="s">
        <v>5950</v>
      </c>
      <c r="K125" s="110"/>
      <c r="L125" s="110" t="s">
        <v>6167</v>
      </c>
      <c r="M125" s="110" t="s">
        <v>6168</v>
      </c>
      <c r="N125" s="110" t="s">
        <v>6168</v>
      </c>
      <c r="O125" s="110" t="s">
        <v>6168</v>
      </c>
      <c r="P125" s="110"/>
      <c r="Q125" s="110" t="s">
        <v>6168</v>
      </c>
      <c r="R125" s="110"/>
      <c r="S125" s="110"/>
    </row>
    <row r="126" spans="1:19" ht="15" x14ac:dyDescent="0.3">
      <c r="A126" s="110" t="s">
        <v>6999</v>
      </c>
      <c r="B126" s="110" t="s">
        <v>7000</v>
      </c>
      <c r="C126" s="110"/>
      <c r="D126" s="110"/>
      <c r="E126" s="110"/>
      <c r="F126" s="110"/>
      <c r="G126" s="110"/>
      <c r="H126" s="110"/>
      <c r="I126" s="110" t="s">
        <v>111</v>
      </c>
      <c r="J126" s="110" t="s">
        <v>5950</v>
      </c>
      <c r="K126" s="110"/>
      <c r="L126" s="110"/>
      <c r="M126" s="110" t="s">
        <v>6168</v>
      </c>
      <c r="N126" s="110" t="s">
        <v>6168</v>
      </c>
      <c r="O126" s="110" t="s">
        <v>6168</v>
      </c>
      <c r="P126" s="110"/>
      <c r="Q126" s="110" t="s">
        <v>6168</v>
      </c>
      <c r="R126" s="111"/>
      <c r="S126" s="110"/>
    </row>
    <row r="127" spans="1:19" ht="15" x14ac:dyDescent="0.3">
      <c r="A127" s="110" t="s">
        <v>6339</v>
      </c>
      <c r="B127" s="110" t="s">
        <v>6340</v>
      </c>
      <c r="C127" s="110" t="str">
        <f>VLOOKUP(A127,[8]Sheet1!$A:$D,3,FALSE)</f>
        <v>10.343716</v>
      </c>
      <c r="D127" s="110" t="str">
        <f>VLOOKUP(A127,[8]Sheet1!$A:$D,4,FALSE)</f>
        <v>15.254414</v>
      </c>
      <c r="E127" s="110" t="str">
        <f>RIGHT([9]Sheet2!AU314,7)</f>
        <v/>
      </c>
      <c r="F127" s="110" t="s">
        <v>2248</v>
      </c>
      <c r="G127" s="110" t="s">
        <v>6314</v>
      </c>
      <c r="H127" s="110" t="s">
        <v>2242</v>
      </c>
      <c r="I127" s="110" t="s">
        <v>111</v>
      </c>
      <c r="J127" s="110" t="s">
        <v>5950</v>
      </c>
      <c r="K127" s="110"/>
      <c r="L127" s="110" t="s">
        <v>6167</v>
      </c>
      <c r="M127" s="110" t="s">
        <v>6168</v>
      </c>
      <c r="N127" s="110" t="s">
        <v>6168</v>
      </c>
      <c r="O127" s="110" t="s">
        <v>6168</v>
      </c>
      <c r="P127" s="110"/>
      <c r="Q127" s="110" t="s">
        <v>6168</v>
      </c>
      <c r="R127" s="110"/>
      <c r="S127" s="110"/>
    </row>
    <row r="128" spans="1:19" ht="15" x14ac:dyDescent="0.3">
      <c r="A128" s="109" t="s">
        <v>7001</v>
      </c>
      <c r="B128" s="109" t="s">
        <v>7002</v>
      </c>
      <c r="C128" s="110"/>
      <c r="D128" s="110"/>
      <c r="E128" s="110"/>
      <c r="F128" s="110"/>
      <c r="G128" s="110"/>
      <c r="H128" s="110"/>
      <c r="I128" s="110"/>
      <c r="J128" s="110" t="s">
        <v>5950</v>
      </c>
      <c r="K128" s="110"/>
      <c r="L128" s="110"/>
      <c r="M128" s="110" t="s">
        <v>6168</v>
      </c>
      <c r="N128" s="110" t="s">
        <v>6168</v>
      </c>
      <c r="O128" s="110" t="s">
        <v>6168</v>
      </c>
      <c r="P128" s="110"/>
      <c r="Q128" s="110" t="s">
        <v>6168</v>
      </c>
      <c r="R128" s="111"/>
      <c r="S128" s="110"/>
    </row>
    <row r="129" spans="1:19" ht="15" x14ac:dyDescent="0.3">
      <c r="A129" s="124" t="s">
        <v>7003</v>
      </c>
      <c r="B129" s="124" t="s">
        <v>7004</v>
      </c>
      <c r="C129" s="110"/>
      <c r="D129" s="110"/>
      <c r="E129" s="110"/>
      <c r="F129" s="110"/>
      <c r="G129" s="110"/>
      <c r="H129" s="110"/>
      <c r="I129" s="110" t="s">
        <v>111</v>
      </c>
      <c r="J129" s="110" t="s">
        <v>5950</v>
      </c>
      <c r="K129" s="110"/>
      <c r="L129" s="110"/>
      <c r="M129" s="110" t="s">
        <v>6168</v>
      </c>
      <c r="N129" s="110" t="s">
        <v>6168</v>
      </c>
      <c r="O129" s="110" t="s">
        <v>6168</v>
      </c>
      <c r="P129" s="110"/>
      <c r="Q129" s="110" t="s">
        <v>6168</v>
      </c>
      <c r="R129" s="111"/>
      <c r="S129" s="110"/>
    </row>
    <row r="130" spans="1:19" ht="15" x14ac:dyDescent="0.3">
      <c r="A130" s="109" t="s">
        <v>7005</v>
      </c>
      <c r="B130" s="109" t="s">
        <v>7006</v>
      </c>
      <c r="C130" s="110"/>
      <c r="D130" s="110"/>
      <c r="E130" s="110"/>
      <c r="F130" s="110"/>
      <c r="G130" s="110"/>
      <c r="H130" s="110"/>
      <c r="I130" s="110"/>
      <c r="J130" s="110" t="s">
        <v>5950</v>
      </c>
      <c r="K130" s="110"/>
      <c r="L130" s="110"/>
      <c r="M130" s="110" t="s">
        <v>6168</v>
      </c>
      <c r="N130" s="110" t="s">
        <v>6168</v>
      </c>
      <c r="O130" s="110" t="s">
        <v>6168</v>
      </c>
      <c r="P130" s="110"/>
      <c r="Q130" s="110" t="s">
        <v>6168</v>
      </c>
      <c r="R130" s="111"/>
      <c r="S130" s="110"/>
    </row>
    <row r="131" spans="1:19" ht="15" x14ac:dyDescent="0.3">
      <c r="A131" s="109" t="s">
        <v>7007</v>
      </c>
      <c r="B131" s="109" t="s">
        <v>7008</v>
      </c>
      <c r="C131" s="110"/>
      <c r="D131" s="110"/>
      <c r="E131" s="110"/>
      <c r="F131" s="110"/>
      <c r="G131" s="110"/>
      <c r="H131" s="110"/>
      <c r="I131" s="110"/>
      <c r="J131" s="110" t="s">
        <v>5950</v>
      </c>
      <c r="K131" s="110"/>
      <c r="L131" s="110"/>
      <c r="M131" s="110" t="s">
        <v>6168</v>
      </c>
      <c r="N131" s="110" t="s">
        <v>6168</v>
      </c>
      <c r="O131" s="110" t="s">
        <v>6168</v>
      </c>
      <c r="P131" s="110"/>
      <c r="Q131" s="110" t="s">
        <v>6168</v>
      </c>
      <c r="R131" s="111"/>
      <c r="S131" s="110"/>
    </row>
    <row r="132" spans="1:19" ht="15" x14ac:dyDescent="0.3">
      <c r="A132" s="110" t="s">
        <v>3069</v>
      </c>
      <c r="B132" s="110" t="s">
        <v>6661</v>
      </c>
      <c r="C132" s="110" t="e">
        <f>VLOOKUP(A132,'[10]Raw Data'!$B:$F,4,0)</f>
        <v>#N/A</v>
      </c>
      <c r="D132" s="110" t="e">
        <f>VLOOKUP(A132,'[10]Raw Data'!$B:$F,5,0)</f>
        <v>#N/A</v>
      </c>
      <c r="E132" s="110"/>
      <c r="F132" s="110"/>
      <c r="G132" s="110" t="s">
        <v>6342</v>
      </c>
      <c r="H132" s="110" t="s">
        <v>6343</v>
      </c>
      <c r="I132" s="110" t="s">
        <v>5892</v>
      </c>
      <c r="J132" s="110" t="s">
        <v>94</v>
      </c>
      <c r="K132" s="110"/>
      <c r="L132" s="110"/>
      <c r="M132" s="113" t="s">
        <v>5952</v>
      </c>
      <c r="N132" s="113" t="s">
        <v>5952</v>
      </c>
      <c r="O132" s="109" t="s">
        <v>5952</v>
      </c>
      <c r="P132" s="109"/>
      <c r="Q132" s="114" t="s">
        <v>5952</v>
      </c>
      <c r="R132" s="110"/>
      <c r="S132" s="110"/>
    </row>
    <row r="133" spans="1:19" ht="15" x14ac:dyDescent="0.3">
      <c r="A133" s="110" t="s">
        <v>3030</v>
      </c>
      <c r="B133" s="110" t="s">
        <v>6510</v>
      </c>
      <c r="C133" s="110" t="e">
        <f>VLOOKUP(A133,'[10]Raw Data'!$B:$F,4,0)</f>
        <v>#N/A</v>
      </c>
      <c r="D133" s="110" t="e">
        <f>VLOOKUP(A133,'[10]Raw Data'!$B:$F,5,0)</f>
        <v>#N/A</v>
      </c>
      <c r="E133" s="110"/>
      <c r="F133" s="110"/>
      <c r="G133" s="110"/>
      <c r="H133" s="110"/>
      <c r="I133" s="110" t="s">
        <v>5892</v>
      </c>
      <c r="J133" s="110" t="s">
        <v>94</v>
      </c>
      <c r="K133" s="110"/>
      <c r="L133" s="110"/>
      <c r="M133" s="110" t="s">
        <v>6168</v>
      </c>
      <c r="N133" s="110" t="s">
        <v>6168</v>
      </c>
      <c r="O133" s="110" t="s">
        <v>6168</v>
      </c>
      <c r="P133" s="110"/>
      <c r="Q133" s="110" t="s">
        <v>6168</v>
      </c>
      <c r="R133" s="110"/>
      <c r="S133" s="110"/>
    </row>
    <row r="134" spans="1:19" ht="15" x14ac:dyDescent="0.3">
      <c r="A134" s="109" t="s">
        <v>7009</v>
      </c>
      <c r="B134" s="109" t="s">
        <v>7010</v>
      </c>
      <c r="C134" s="110"/>
      <c r="D134" s="110"/>
      <c r="E134" s="110"/>
      <c r="F134" s="110"/>
      <c r="G134" s="110"/>
      <c r="H134" s="110"/>
      <c r="I134" s="110"/>
      <c r="J134" s="110" t="s">
        <v>94</v>
      </c>
      <c r="K134" s="110"/>
      <c r="L134" s="110"/>
      <c r="M134" s="110" t="s">
        <v>6168</v>
      </c>
      <c r="N134" s="110" t="s">
        <v>6168</v>
      </c>
      <c r="O134" s="110" t="s">
        <v>6168</v>
      </c>
      <c r="P134" s="110"/>
      <c r="Q134" s="110" t="s">
        <v>6168</v>
      </c>
      <c r="R134" s="111"/>
      <c r="S134" s="110"/>
    </row>
    <row r="135" spans="1:19" ht="15" x14ac:dyDescent="0.3">
      <c r="A135" s="110" t="s">
        <v>3143</v>
      </c>
      <c r="B135" s="110" t="s">
        <v>6715</v>
      </c>
      <c r="C135" s="110" t="e">
        <f>VLOOKUP(A135,'[10]Raw Data'!$B:$F,4,0)</f>
        <v>#N/A</v>
      </c>
      <c r="D135" s="110" t="e">
        <f>VLOOKUP(A135,'[10]Raw Data'!$B:$F,5,0)</f>
        <v>#N/A</v>
      </c>
      <c r="E135" s="110"/>
      <c r="F135" s="110"/>
      <c r="G135" s="110"/>
      <c r="H135" s="110"/>
      <c r="I135" s="110" t="s">
        <v>5892</v>
      </c>
      <c r="J135" s="110" t="s">
        <v>94</v>
      </c>
      <c r="K135" s="110"/>
      <c r="L135" s="110"/>
      <c r="M135" s="110" t="s">
        <v>5952</v>
      </c>
      <c r="N135" s="110" t="s">
        <v>5952</v>
      </c>
      <c r="O135" s="110" t="s">
        <v>5952</v>
      </c>
      <c r="P135" s="110"/>
      <c r="Q135" s="114" t="s">
        <v>5952</v>
      </c>
      <c r="R135" s="111" t="s">
        <v>6716</v>
      </c>
      <c r="S135" s="110"/>
    </row>
    <row r="136" spans="1:19" ht="15" x14ac:dyDescent="0.3">
      <c r="A136" s="118" t="s">
        <v>1911</v>
      </c>
      <c r="B136" s="109" t="s">
        <v>7011</v>
      </c>
      <c r="C136" s="110"/>
      <c r="D136" s="110"/>
      <c r="E136" s="110"/>
      <c r="F136" s="110"/>
      <c r="G136" s="110"/>
      <c r="H136" s="110"/>
      <c r="I136" s="110"/>
      <c r="J136" s="110" t="s">
        <v>94</v>
      </c>
      <c r="K136" s="110"/>
      <c r="L136" s="110"/>
      <c r="M136" s="110" t="s">
        <v>6168</v>
      </c>
      <c r="N136" s="110" t="s">
        <v>6168</v>
      </c>
      <c r="O136" s="110" t="s">
        <v>6168</v>
      </c>
      <c r="P136" s="110"/>
      <c r="Q136" s="110" t="s">
        <v>6168</v>
      </c>
      <c r="R136" s="111"/>
      <c r="S136" s="110"/>
    </row>
    <row r="137" spans="1:19" ht="15" x14ac:dyDescent="0.3">
      <c r="A137" s="118" t="s">
        <v>5260</v>
      </c>
      <c r="B137" s="118" t="s">
        <v>6511</v>
      </c>
      <c r="C137" s="110" t="e">
        <f>VLOOKUP(A137,'[10]Raw Data'!$B:$F,4,0)</f>
        <v>#N/A</v>
      </c>
      <c r="D137" s="110" t="e">
        <f>VLOOKUP(A137,'[10]Raw Data'!$B:$F,5,0)</f>
        <v>#N/A</v>
      </c>
      <c r="E137" s="110"/>
      <c r="F137" s="110"/>
      <c r="G137" s="110"/>
      <c r="H137" s="110"/>
      <c r="I137" s="110" t="s">
        <v>5892</v>
      </c>
      <c r="J137" s="110" t="s">
        <v>94</v>
      </c>
      <c r="K137" s="110"/>
      <c r="L137" s="110"/>
      <c r="M137" s="110" t="s">
        <v>6168</v>
      </c>
      <c r="N137" s="110" t="s">
        <v>6168</v>
      </c>
      <c r="O137" s="110" t="s">
        <v>6168</v>
      </c>
      <c r="P137" s="110"/>
      <c r="Q137" s="110" t="s">
        <v>6168</v>
      </c>
      <c r="R137" s="110"/>
      <c r="S137" s="110"/>
    </row>
    <row r="138" spans="1:19" ht="15" x14ac:dyDescent="0.3">
      <c r="A138" s="110" t="s">
        <v>5942</v>
      </c>
      <c r="B138" s="110" t="s">
        <v>6341</v>
      </c>
      <c r="C138" s="110" t="e">
        <f>VLOOKUP(A138,'[10]Raw Data'!$B:$F,4,0)</f>
        <v>#N/A</v>
      </c>
      <c r="D138" s="110" t="e">
        <f>VLOOKUP(A138,'[10]Raw Data'!$B:$F,5,0)</f>
        <v>#N/A</v>
      </c>
      <c r="E138" s="110"/>
      <c r="F138" s="110"/>
      <c r="G138" s="110" t="s">
        <v>6342</v>
      </c>
      <c r="H138" s="110" t="s">
        <v>6343</v>
      </c>
      <c r="I138" s="110" t="s">
        <v>78</v>
      </c>
      <c r="J138" s="109" t="s">
        <v>94</v>
      </c>
      <c r="K138" s="115"/>
      <c r="L138" s="110"/>
      <c r="M138" s="113" t="s">
        <v>5952</v>
      </c>
      <c r="N138" s="113" t="s">
        <v>5952</v>
      </c>
      <c r="O138" s="113" t="s">
        <v>5952</v>
      </c>
      <c r="P138" s="113"/>
      <c r="Q138" s="114" t="s">
        <v>5952</v>
      </c>
      <c r="R138" s="110"/>
      <c r="S138" s="110"/>
    </row>
    <row r="139" spans="1:19" ht="15" x14ac:dyDescent="0.3">
      <c r="A139" s="110" t="s">
        <v>6344</v>
      </c>
      <c r="B139" s="110" t="s">
        <v>6345</v>
      </c>
      <c r="C139" s="110" t="e">
        <f>VLOOKUP(A139,'[10]Raw Data'!$B:$F,4,0)</f>
        <v>#N/A</v>
      </c>
      <c r="D139" s="110" t="e">
        <f>VLOOKUP(A139,'[10]Raw Data'!$B:$F,5,0)</f>
        <v>#N/A</v>
      </c>
      <c r="E139" s="110"/>
      <c r="F139" s="110"/>
      <c r="G139" s="110" t="s">
        <v>6342</v>
      </c>
      <c r="H139" s="110" t="s">
        <v>6343</v>
      </c>
      <c r="I139" s="110" t="s">
        <v>78</v>
      </c>
      <c r="J139" s="109" t="s">
        <v>94</v>
      </c>
      <c r="K139" s="115"/>
      <c r="L139" s="110"/>
      <c r="M139" s="110" t="s">
        <v>5952</v>
      </c>
      <c r="N139" s="110" t="s">
        <v>5952</v>
      </c>
      <c r="O139" s="110" t="s">
        <v>5954</v>
      </c>
      <c r="P139" s="110"/>
      <c r="Q139" s="119" t="s">
        <v>5954</v>
      </c>
      <c r="R139" s="110" t="s">
        <v>6346</v>
      </c>
      <c r="S139" s="110"/>
    </row>
    <row r="140" spans="1:19" ht="15" x14ac:dyDescent="0.3">
      <c r="A140" s="110" t="s">
        <v>6347</v>
      </c>
      <c r="B140" s="110" t="s">
        <v>6348</v>
      </c>
      <c r="C140" s="110" t="e">
        <f>VLOOKUP(A140,'[10]Raw Data'!$B:$F,4,0)</f>
        <v>#N/A</v>
      </c>
      <c r="D140" s="110" t="e">
        <f>VLOOKUP(A140,'[10]Raw Data'!$B:$F,5,0)</f>
        <v>#N/A</v>
      </c>
      <c r="E140" s="110"/>
      <c r="F140" s="110"/>
      <c r="G140" s="110" t="s">
        <v>6342</v>
      </c>
      <c r="H140" s="110" t="s">
        <v>6343</v>
      </c>
      <c r="I140" s="110" t="s">
        <v>78</v>
      </c>
      <c r="J140" s="109" t="s">
        <v>94</v>
      </c>
      <c r="K140" s="115"/>
      <c r="L140" s="110"/>
      <c r="M140" s="110" t="s">
        <v>5952</v>
      </c>
      <c r="N140" s="110" t="s">
        <v>5952</v>
      </c>
      <c r="O140" s="110" t="s">
        <v>5954</v>
      </c>
      <c r="P140" s="110"/>
      <c r="Q140" s="119" t="s">
        <v>5954</v>
      </c>
      <c r="R140" s="110" t="s">
        <v>6349</v>
      </c>
      <c r="S140" s="110"/>
    </row>
    <row r="141" spans="1:19" ht="15" x14ac:dyDescent="0.3">
      <c r="A141" s="110" t="s">
        <v>6350</v>
      </c>
      <c r="B141" s="110" t="s">
        <v>6351</v>
      </c>
      <c r="C141" s="110" t="e">
        <f>VLOOKUP(A141,'[10]Raw Data'!$B:$F,4,0)</f>
        <v>#N/A</v>
      </c>
      <c r="D141" s="110" t="e">
        <f>VLOOKUP(A141,'[10]Raw Data'!$B:$F,5,0)</f>
        <v>#N/A</v>
      </c>
      <c r="E141" s="110"/>
      <c r="F141" s="110"/>
      <c r="G141" s="110" t="s">
        <v>6342</v>
      </c>
      <c r="H141" s="110" t="s">
        <v>6343</v>
      </c>
      <c r="I141" s="110" t="s">
        <v>78</v>
      </c>
      <c r="J141" s="109" t="s">
        <v>94</v>
      </c>
      <c r="K141" s="115"/>
      <c r="L141" s="110"/>
      <c r="M141" s="113" t="s">
        <v>5952</v>
      </c>
      <c r="N141" s="113" t="s">
        <v>5952</v>
      </c>
      <c r="O141" s="113" t="s">
        <v>5952</v>
      </c>
      <c r="P141" s="113"/>
      <c r="Q141" s="114" t="s">
        <v>5952</v>
      </c>
      <c r="R141" s="110"/>
      <c r="S141" s="110"/>
    </row>
    <row r="142" spans="1:19" ht="15" x14ac:dyDescent="0.3">
      <c r="A142" s="109" t="s">
        <v>6352</v>
      </c>
      <c r="B142" s="109" t="s">
        <v>6353</v>
      </c>
      <c r="C142" s="109">
        <v>4.0108674190000002</v>
      </c>
      <c r="D142" s="109">
        <v>9.8020328719999998</v>
      </c>
      <c r="E142" s="109" t="s">
        <v>3139</v>
      </c>
      <c r="F142" s="109" t="s">
        <v>5915</v>
      </c>
      <c r="G142" s="109" t="s">
        <v>6342</v>
      </c>
      <c r="H142" s="109" t="s">
        <v>6343</v>
      </c>
      <c r="I142" s="109" t="s">
        <v>78</v>
      </c>
      <c r="J142" s="109" t="s">
        <v>94</v>
      </c>
      <c r="K142" s="117" t="s">
        <v>6354</v>
      </c>
      <c r="L142" s="109"/>
      <c r="M142" s="110" t="s">
        <v>5952</v>
      </c>
      <c r="N142" s="109" t="s">
        <v>5954</v>
      </c>
      <c r="O142" s="109" t="s">
        <v>5954</v>
      </c>
      <c r="P142" s="109"/>
      <c r="Q142" s="119" t="s">
        <v>5954</v>
      </c>
      <c r="R142" s="109" t="s">
        <v>6355</v>
      </c>
      <c r="S142" s="109" t="s">
        <v>6356</v>
      </c>
    </row>
    <row r="143" spans="1:19" ht="15" x14ac:dyDescent="0.3">
      <c r="A143" s="110" t="s">
        <v>6357</v>
      </c>
      <c r="B143" s="110" t="s">
        <v>6358</v>
      </c>
      <c r="C143" s="110" t="e">
        <f>VLOOKUP(A143,'[10]Raw Data'!$B:$F,4,0)</f>
        <v>#N/A</v>
      </c>
      <c r="D143" s="110" t="e">
        <f>VLOOKUP(A143,'[10]Raw Data'!$B:$F,5,0)</f>
        <v>#N/A</v>
      </c>
      <c r="E143" s="110"/>
      <c r="F143" s="110"/>
      <c r="G143" s="110" t="s">
        <v>6342</v>
      </c>
      <c r="H143" s="110" t="s">
        <v>6343</v>
      </c>
      <c r="I143" s="110" t="s">
        <v>78</v>
      </c>
      <c r="J143" s="109" t="s">
        <v>94</v>
      </c>
      <c r="K143" s="115"/>
      <c r="L143" s="110"/>
      <c r="M143" s="113" t="s">
        <v>5952</v>
      </c>
      <c r="N143" s="113" t="s">
        <v>5952</v>
      </c>
      <c r="O143" s="113" t="s">
        <v>5952</v>
      </c>
      <c r="P143" s="113"/>
      <c r="Q143" s="114" t="s">
        <v>5952</v>
      </c>
      <c r="R143" s="110"/>
      <c r="S143" s="110"/>
    </row>
    <row r="144" spans="1:19" ht="15" x14ac:dyDescent="0.3">
      <c r="A144" s="110" t="s">
        <v>3852</v>
      </c>
      <c r="B144" s="110" t="s">
        <v>6359</v>
      </c>
      <c r="C144" s="110" t="e">
        <f>VLOOKUP(A144,'[10]Raw Data'!$B:$F,4,0)</f>
        <v>#N/A</v>
      </c>
      <c r="D144" s="110" t="e">
        <f>VLOOKUP(A144,'[10]Raw Data'!$B:$F,5,0)</f>
        <v>#N/A</v>
      </c>
      <c r="E144" s="110"/>
      <c r="F144" s="110"/>
      <c r="G144" s="110" t="s">
        <v>6342</v>
      </c>
      <c r="H144" s="110" t="s">
        <v>6343</v>
      </c>
      <c r="I144" s="110" t="s">
        <v>78</v>
      </c>
      <c r="J144" s="109" t="s">
        <v>94</v>
      </c>
      <c r="K144" s="115"/>
      <c r="L144" s="110"/>
      <c r="M144" s="113" t="s">
        <v>5952</v>
      </c>
      <c r="N144" s="113" t="s">
        <v>5952</v>
      </c>
      <c r="O144" s="113" t="s">
        <v>5952</v>
      </c>
      <c r="P144" s="113"/>
      <c r="Q144" s="114" t="s">
        <v>5952</v>
      </c>
      <c r="R144" s="110"/>
      <c r="S144" s="110"/>
    </row>
    <row r="145" spans="1:19" ht="15" x14ac:dyDescent="0.3">
      <c r="A145" s="110" t="s">
        <v>6360</v>
      </c>
      <c r="B145" s="110" t="s">
        <v>6361</v>
      </c>
      <c r="C145" s="110" t="e">
        <f>VLOOKUP(A145,'[10]Raw Data'!$B:$F,4,0)</f>
        <v>#N/A</v>
      </c>
      <c r="D145" s="110" t="e">
        <f>VLOOKUP(A145,'[10]Raw Data'!$B:$F,5,0)</f>
        <v>#N/A</v>
      </c>
      <c r="E145" s="110"/>
      <c r="F145" s="110"/>
      <c r="G145" s="110" t="s">
        <v>6342</v>
      </c>
      <c r="H145" s="110" t="s">
        <v>6343</v>
      </c>
      <c r="I145" s="110" t="s">
        <v>78</v>
      </c>
      <c r="J145" s="109" t="s">
        <v>94</v>
      </c>
      <c r="K145" s="115"/>
      <c r="L145" s="110"/>
      <c r="M145" s="113" t="s">
        <v>5952</v>
      </c>
      <c r="N145" s="113" t="s">
        <v>5952</v>
      </c>
      <c r="O145" s="113" t="s">
        <v>5952</v>
      </c>
      <c r="P145" s="113"/>
      <c r="Q145" s="114" t="s">
        <v>5952</v>
      </c>
      <c r="R145" s="110"/>
      <c r="S145" s="110"/>
    </row>
    <row r="146" spans="1:19" ht="15" x14ac:dyDescent="0.3">
      <c r="A146" s="110" t="s">
        <v>5941</v>
      </c>
      <c r="B146" s="110" t="s">
        <v>6362</v>
      </c>
      <c r="C146" s="110" t="e">
        <f>VLOOKUP(A146,'[10]Raw Data'!$B:$F,4,0)</f>
        <v>#N/A</v>
      </c>
      <c r="D146" s="110" t="e">
        <f>VLOOKUP(A146,'[10]Raw Data'!$B:$F,5,0)</f>
        <v>#N/A</v>
      </c>
      <c r="E146" s="110"/>
      <c r="F146" s="110"/>
      <c r="G146" s="110" t="s">
        <v>6342</v>
      </c>
      <c r="H146" s="110" t="s">
        <v>6343</v>
      </c>
      <c r="I146" s="110" t="s">
        <v>78</v>
      </c>
      <c r="J146" s="109" t="s">
        <v>94</v>
      </c>
      <c r="K146" s="115"/>
      <c r="L146" s="110"/>
      <c r="M146" s="113" t="s">
        <v>5952</v>
      </c>
      <c r="N146" s="113" t="s">
        <v>5952</v>
      </c>
      <c r="O146" s="113" t="s">
        <v>5952</v>
      </c>
      <c r="P146" s="113"/>
      <c r="Q146" s="114" t="s">
        <v>5952</v>
      </c>
      <c r="R146" s="110"/>
      <c r="S146" s="110"/>
    </row>
    <row r="147" spans="1:19" ht="15" x14ac:dyDescent="0.3">
      <c r="A147" s="110" t="s">
        <v>6363</v>
      </c>
      <c r="B147" s="110" t="s">
        <v>6364</v>
      </c>
      <c r="C147" s="110" t="e">
        <f>VLOOKUP(A147,'[10]Raw Data'!$B:$F,4,0)</f>
        <v>#N/A</v>
      </c>
      <c r="D147" s="110" t="e">
        <f>VLOOKUP(A147,'[10]Raw Data'!$B:$F,5,0)</f>
        <v>#N/A</v>
      </c>
      <c r="E147" s="110"/>
      <c r="F147" s="110"/>
      <c r="G147" s="110" t="s">
        <v>6342</v>
      </c>
      <c r="H147" s="110" t="s">
        <v>6343</v>
      </c>
      <c r="I147" s="110" t="s">
        <v>78</v>
      </c>
      <c r="J147" s="109" t="s">
        <v>94</v>
      </c>
      <c r="K147" s="115"/>
      <c r="L147" s="110"/>
      <c r="M147" s="113" t="s">
        <v>5952</v>
      </c>
      <c r="N147" s="113" t="s">
        <v>5952</v>
      </c>
      <c r="O147" s="113" t="s">
        <v>5952</v>
      </c>
      <c r="P147" s="113"/>
      <c r="Q147" s="114" t="s">
        <v>5952</v>
      </c>
      <c r="R147" s="110"/>
      <c r="S147" s="110"/>
    </row>
    <row r="148" spans="1:19" ht="15" x14ac:dyDescent="0.3">
      <c r="A148" s="110" t="s">
        <v>6365</v>
      </c>
      <c r="B148" s="110" t="s">
        <v>6366</v>
      </c>
      <c r="C148" s="110" t="e">
        <f>VLOOKUP(A148,'[10]Raw Data'!$B:$F,4,0)</f>
        <v>#N/A</v>
      </c>
      <c r="D148" s="110" t="e">
        <f>VLOOKUP(A148,'[10]Raw Data'!$B:$F,5,0)</f>
        <v>#N/A</v>
      </c>
      <c r="E148" s="110"/>
      <c r="F148" s="110"/>
      <c r="G148" s="110" t="s">
        <v>6342</v>
      </c>
      <c r="H148" s="110" t="s">
        <v>6343</v>
      </c>
      <c r="I148" s="110" t="s">
        <v>78</v>
      </c>
      <c r="J148" s="109" t="s">
        <v>94</v>
      </c>
      <c r="K148" s="115"/>
      <c r="L148" s="110"/>
      <c r="M148" s="113" t="s">
        <v>5952</v>
      </c>
      <c r="N148" s="113" t="s">
        <v>5952</v>
      </c>
      <c r="O148" s="113" t="s">
        <v>5952</v>
      </c>
      <c r="P148" s="113"/>
      <c r="Q148" s="114" t="s">
        <v>5952</v>
      </c>
      <c r="R148" s="110"/>
      <c r="S148" s="110"/>
    </row>
    <row r="149" spans="1:19" ht="15" x14ac:dyDescent="0.3">
      <c r="A149" s="110" t="s">
        <v>6367</v>
      </c>
      <c r="B149" s="110" t="s">
        <v>6368</v>
      </c>
      <c r="C149" s="110" t="e">
        <f>VLOOKUP(A149,'[10]Raw Data'!$B:$F,4,0)</f>
        <v>#N/A</v>
      </c>
      <c r="D149" s="110" t="e">
        <f>VLOOKUP(A149,'[10]Raw Data'!$B:$F,5,0)</f>
        <v>#N/A</v>
      </c>
      <c r="E149" s="110"/>
      <c r="F149" s="110"/>
      <c r="G149" s="110" t="s">
        <v>6342</v>
      </c>
      <c r="H149" s="110" t="s">
        <v>6343</v>
      </c>
      <c r="I149" s="110" t="s">
        <v>78</v>
      </c>
      <c r="J149" s="109" t="s">
        <v>94</v>
      </c>
      <c r="K149" s="115"/>
      <c r="L149" s="110"/>
      <c r="M149" s="110" t="s">
        <v>5952</v>
      </c>
      <c r="N149" s="110" t="s">
        <v>5952</v>
      </c>
      <c r="O149" s="110" t="s">
        <v>5954</v>
      </c>
      <c r="P149" s="110"/>
      <c r="Q149" s="119" t="s">
        <v>5954</v>
      </c>
      <c r="R149" s="110" t="s">
        <v>6369</v>
      </c>
      <c r="S149" s="110"/>
    </row>
    <row r="150" spans="1:19" ht="15" x14ac:dyDescent="0.3">
      <c r="A150" s="110" t="s">
        <v>6370</v>
      </c>
      <c r="B150" s="110" t="s">
        <v>6371</v>
      </c>
      <c r="C150" s="110" t="e">
        <f>VLOOKUP(A150,'[10]Raw Data'!$B:$F,4,0)</f>
        <v>#N/A</v>
      </c>
      <c r="D150" s="110" t="e">
        <f>VLOOKUP(A150,'[10]Raw Data'!$B:$F,5,0)</f>
        <v>#N/A</v>
      </c>
      <c r="E150" s="110"/>
      <c r="F150" s="110"/>
      <c r="G150" s="110" t="s">
        <v>6342</v>
      </c>
      <c r="H150" s="110" t="s">
        <v>6343</v>
      </c>
      <c r="I150" s="110" t="s">
        <v>78</v>
      </c>
      <c r="J150" s="109" t="s">
        <v>94</v>
      </c>
      <c r="K150" s="115"/>
      <c r="L150" s="110"/>
      <c r="M150" s="113" t="s">
        <v>5952</v>
      </c>
      <c r="N150" s="113" t="s">
        <v>5952</v>
      </c>
      <c r="O150" s="113" t="s">
        <v>5952</v>
      </c>
      <c r="P150" s="113"/>
      <c r="Q150" s="114" t="s">
        <v>5952</v>
      </c>
      <c r="R150" s="110"/>
      <c r="S150" s="110"/>
    </row>
    <row r="151" spans="1:19" ht="15" x14ac:dyDescent="0.3">
      <c r="A151" s="110" t="s">
        <v>6372</v>
      </c>
      <c r="B151" s="110" t="s">
        <v>6373</v>
      </c>
      <c r="C151" s="110" t="e">
        <f>VLOOKUP(A151,'[10]Raw Data'!$B:$F,4,0)</f>
        <v>#N/A</v>
      </c>
      <c r="D151" s="110" t="e">
        <f>VLOOKUP(A151,'[10]Raw Data'!$B:$F,5,0)</f>
        <v>#N/A</v>
      </c>
      <c r="E151" s="110"/>
      <c r="F151" s="110"/>
      <c r="G151" s="110" t="s">
        <v>6342</v>
      </c>
      <c r="H151" s="110" t="s">
        <v>6343</v>
      </c>
      <c r="I151" s="110" t="s">
        <v>78</v>
      </c>
      <c r="J151" s="109" t="s">
        <v>94</v>
      </c>
      <c r="K151" s="115"/>
      <c r="L151" s="110"/>
      <c r="M151" s="110" t="s">
        <v>5952</v>
      </c>
      <c r="N151" s="110" t="s">
        <v>5952</v>
      </c>
      <c r="O151" s="110" t="s">
        <v>5954</v>
      </c>
      <c r="P151" s="110"/>
      <c r="Q151" s="119" t="s">
        <v>5954</v>
      </c>
      <c r="R151" s="110" t="s">
        <v>6374</v>
      </c>
      <c r="S151" s="110"/>
    </row>
    <row r="152" spans="1:19" ht="15" x14ac:dyDescent="0.3">
      <c r="A152" s="110" t="s">
        <v>6375</v>
      </c>
      <c r="B152" s="110" t="s">
        <v>6376</v>
      </c>
      <c r="C152" s="110" t="e">
        <f>VLOOKUP(A152,'[10]Raw Data'!$B:$F,4,0)</f>
        <v>#N/A</v>
      </c>
      <c r="D152" s="110" t="e">
        <f>VLOOKUP(A152,'[10]Raw Data'!$B:$F,5,0)</f>
        <v>#N/A</v>
      </c>
      <c r="E152" s="110"/>
      <c r="F152" s="110"/>
      <c r="G152" s="110" t="s">
        <v>6342</v>
      </c>
      <c r="H152" s="110" t="s">
        <v>6343</v>
      </c>
      <c r="I152" s="110" t="s">
        <v>78</v>
      </c>
      <c r="J152" s="109" t="s">
        <v>94</v>
      </c>
      <c r="K152" s="115"/>
      <c r="L152" s="110"/>
      <c r="M152" s="113" t="s">
        <v>5952</v>
      </c>
      <c r="N152" s="113" t="s">
        <v>5952</v>
      </c>
      <c r="O152" s="113" t="s">
        <v>5952</v>
      </c>
      <c r="P152" s="113"/>
      <c r="Q152" s="114" t="s">
        <v>5952</v>
      </c>
      <c r="R152" s="110"/>
      <c r="S152" s="110"/>
    </row>
    <row r="153" spans="1:19" ht="15" x14ac:dyDescent="0.3">
      <c r="A153" s="110" t="s">
        <v>6377</v>
      </c>
      <c r="B153" s="110" t="s">
        <v>6378</v>
      </c>
      <c r="C153" s="110" t="e">
        <f>VLOOKUP(A153,'[10]Raw Data'!$B:$F,4,0)</f>
        <v>#N/A</v>
      </c>
      <c r="D153" s="110" t="e">
        <f>VLOOKUP(A153,'[10]Raw Data'!$B:$F,5,0)</f>
        <v>#N/A</v>
      </c>
      <c r="E153" s="110"/>
      <c r="F153" s="110"/>
      <c r="G153" s="110" t="s">
        <v>6342</v>
      </c>
      <c r="H153" s="110" t="s">
        <v>6343</v>
      </c>
      <c r="I153" s="110" t="s">
        <v>78</v>
      </c>
      <c r="J153" s="109" t="s">
        <v>94</v>
      </c>
      <c r="K153" s="115"/>
      <c r="L153" s="110"/>
      <c r="M153" s="110" t="s">
        <v>5952</v>
      </c>
      <c r="N153" s="110" t="s">
        <v>5952</v>
      </c>
      <c r="O153" s="110" t="s">
        <v>5954</v>
      </c>
      <c r="P153" s="110"/>
      <c r="Q153" s="119" t="s">
        <v>5954</v>
      </c>
      <c r="R153" s="110" t="s">
        <v>6379</v>
      </c>
      <c r="S153" s="110"/>
    </row>
    <row r="154" spans="1:19" ht="15" x14ac:dyDescent="0.3">
      <c r="A154" s="110" t="s">
        <v>6380</v>
      </c>
      <c r="B154" s="110" t="s">
        <v>6381</v>
      </c>
      <c r="C154" s="110" t="e">
        <f>VLOOKUP(A154,'[10]Raw Data'!$B:$F,4,0)</f>
        <v>#N/A</v>
      </c>
      <c r="D154" s="110" t="e">
        <f>VLOOKUP(A154,'[10]Raw Data'!$B:$F,5,0)</f>
        <v>#N/A</v>
      </c>
      <c r="E154" s="110"/>
      <c r="F154" s="110"/>
      <c r="G154" s="110" t="s">
        <v>6342</v>
      </c>
      <c r="H154" s="110" t="s">
        <v>6343</v>
      </c>
      <c r="I154" s="110" t="s">
        <v>78</v>
      </c>
      <c r="J154" s="109" t="s">
        <v>94</v>
      </c>
      <c r="K154" s="115"/>
      <c r="L154" s="110"/>
      <c r="M154" s="113" t="s">
        <v>5952</v>
      </c>
      <c r="N154" s="113" t="s">
        <v>5952</v>
      </c>
      <c r="O154" s="113" t="s">
        <v>5952</v>
      </c>
      <c r="P154" s="113"/>
      <c r="Q154" s="114" t="s">
        <v>5952</v>
      </c>
      <c r="R154" s="110"/>
      <c r="S154" s="110"/>
    </row>
    <row r="155" spans="1:19" ht="15" x14ac:dyDescent="0.25">
      <c r="A155" s="109" t="s">
        <v>6382</v>
      </c>
      <c r="B155" s="109" t="s">
        <v>6383</v>
      </c>
      <c r="C155" s="109" t="s">
        <v>6384</v>
      </c>
      <c r="D155" s="109" t="s">
        <v>6385</v>
      </c>
      <c r="E155" s="109" t="s">
        <v>3471</v>
      </c>
      <c r="F155" s="109" t="s">
        <v>6386</v>
      </c>
      <c r="G155" s="109" t="s">
        <v>6342</v>
      </c>
      <c r="H155" s="109" t="s">
        <v>6343</v>
      </c>
      <c r="I155" s="109" t="s">
        <v>78</v>
      </c>
      <c r="J155" s="109" t="s">
        <v>94</v>
      </c>
      <c r="K155" s="112">
        <v>45842</v>
      </c>
      <c r="L155" s="113">
        <v>45894</v>
      </c>
      <c r="M155" s="113" t="s">
        <v>5952</v>
      </c>
      <c r="N155" s="113" t="s">
        <v>5952</v>
      </c>
      <c r="O155" s="113" t="s">
        <v>5952</v>
      </c>
      <c r="P155" s="113"/>
      <c r="Q155" s="114" t="s">
        <v>5952</v>
      </c>
      <c r="R155" s="109"/>
      <c r="S155" s="109" t="s">
        <v>6387</v>
      </c>
    </row>
    <row r="156" spans="1:19" ht="15" x14ac:dyDescent="0.3">
      <c r="A156" s="110" t="s">
        <v>6388</v>
      </c>
      <c r="B156" s="110" t="s">
        <v>6389</v>
      </c>
      <c r="C156" s="110" t="e">
        <f>VLOOKUP(A156,'[10]Raw Data'!$B:$F,4,0)</f>
        <v>#N/A</v>
      </c>
      <c r="D156" s="110" t="e">
        <f>VLOOKUP(A156,'[10]Raw Data'!$B:$F,5,0)</f>
        <v>#N/A</v>
      </c>
      <c r="E156" s="110"/>
      <c r="F156" s="110"/>
      <c r="G156" s="110" t="s">
        <v>6342</v>
      </c>
      <c r="H156" s="110" t="s">
        <v>6343</v>
      </c>
      <c r="I156" s="110" t="s">
        <v>78</v>
      </c>
      <c r="J156" s="109" t="s">
        <v>94</v>
      </c>
      <c r="K156" s="115"/>
      <c r="L156" s="110"/>
      <c r="M156" s="110" t="s">
        <v>5952</v>
      </c>
      <c r="N156" s="110" t="s">
        <v>5952</v>
      </c>
      <c r="O156" s="110" t="s">
        <v>5954</v>
      </c>
      <c r="P156" s="110"/>
      <c r="Q156" s="119" t="s">
        <v>5954</v>
      </c>
      <c r="R156" s="110" t="s">
        <v>6390</v>
      </c>
      <c r="S156" s="110"/>
    </row>
    <row r="157" spans="1:19" ht="15" x14ac:dyDescent="0.3">
      <c r="A157" s="110" t="s">
        <v>6391</v>
      </c>
      <c r="B157" s="110" t="s">
        <v>6392</v>
      </c>
      <c r="C157" s="110" t="e">
        <f>VLOOKUP(A157,'[10]Raw Data'!$B:$F,4,0)</f>
        <v>#N/A</v>
      </c>
      <c r="D157" s="110" t="e">
        <f>VLOOKUP(A157,'[10]Raw Data'!$B:$F,5,0)</f>
        <v>#N/A</v>
      </c>
      <c r="E157" s="110"/>
      <c r="F157" s="110"/>
      <c r="G157" s="110" t="s">
        <v>6342</v>
      </c>
      <c r="H157" s="110" t="s">
        <v>6343</v>
      </c>
      <c r="I157" s="110" t="s">
        <v>78</v>
      </c>
      <c r="J157" s="109" t="s">
        <v>94</v>
      </c>
      <c r="K157" s="115"/>
      <c r="L157" s="110"/>
      <c r="M157" s="113" t="s">
        <v>5952</v>
      </c>
      <c r="N157" s="113" t="s">
        <v>5952</v>
      </c>
      <c r="O157" s="113" t="s">
        <v>5952</v>
      </c>
      <c r="P157" s="113"/>
      <c r="Q157" s="114" t="s">
        <v>5952</v>
      </c>
      <c r="R157" s="110"/>
      <c r="S157" s="110"/>
    </row>
    <row r="158" spans="1:19" ht="15" x14ac:dyDescent="0.25">
      <c r="A158" s="109" t="s">
        <v>6393</v>
      </c>
      <c r="B158" s="109" t="s">
        <v>6394</v>
      </c>
      <c r="C158" s="109">
        <v>4.0914529999999996</v>
      </c>
      <c r="D158" s="109">
        <v>9.6705299999999994</v>
      </c>
      <c r="E158" s="109" t="s">
        <v>3471</v>
      </c>
      <c r="F158" s="109" t="s">
        <v>6386</v>
      </c>
      <c r="G158" s="109" t="s">
        <v>6342</v>
      </c>
      <c r="H158" s="109" t="s">
        <v>6343</v>
      </c>
      <c r="I158" s="109" t="s">
        <v>78</v>
      </c>
      <c r="J158" s="109" t="s">
        <v>94</v>
      </c>
      <c r="K158" s="117" t="s">
        <v>6395</v>
      </c>
      <c r="L158" s="113">
        <v>45894</v>
      </c>
      <c r="M158" s="113" t="s">
        <v>5952</v>
      </c>
      <c r="N158" s="113" t="s">
        <v>5952</v>
      </c>
      <c r="O158" s="113" t="s">
        <v>5952</v>
      </c>
      <c r="P158" s="113"/>
      <c r="Q158" s="114" t="s">
        <v>5952</v>
      </c>
      <c r="R158" s="109"/>
      <c r="S158" s="109" t="s">
        <v>6387</v>
      </c>
    </row>
    <row r="159" spans="1:19" ht="15" x14ac:dyDescent="0.3">
      <c r="A159" s="109" t="s">
        <v>7012</v>
      </c>
      <c r="B159" s="109" t="s">
        <v>7013</v>
      </c>
      <c r="C159" s="110"/>
      <c r="D159" s="110"/>
      <c r="E159" s="110"/>
      <c r="F159" s="110"/>
      <c r="G159" s="110"/>
      <c r="H159" s="110"/>
      <c r="I159" s="110"/>
      <c r="J159" s="110" t="s">
        <v>94</v>
      </c>
      <c r="K159" s="110"/>
      <c r="L159" s="110"/>
      <c r="M159" s="110" t="s">
        <v>6168</v>
      </c>
      <c r="N159" s="110" t="s">
        <v>6168</v>
      </c>
      <c r="O159" s="110" t="s">
        <v>6168</v>
      </c>
      <c r="P159" s="110"/>
      <c r="Q159" s="110" t="s">
        <v>6168</v>
      </c>
      <c r="R159" s="111"/>
      <c r="S159" s="110"/>
    </row>
    <row r="160" spans="1:19" ht="15" x14ac:dyDescent="0.3">
      <c r="A160" s="118" t="s">
        <v>6677</v>
      </c>
      <c r="B160" s="118" t="s">
        <v>6678</v>
      </c>
      <c r="C160" s="110" t="e">
        <f>VLOOKUP(A160,'[10]Raw Data'!$B:$F,4,0)</f>
        <v>#N/A</v>
      </c>
      <c r="D160" s="110" t="e">
        <f>VLOOKUP(A160,'[10]Raw Data'!$B:$F,5,0)</f>
        <v>#N/A</v>
      </c>
      <c r="E160" s="110"/>
      <c r="F160" s="110"/>
      <c r="G160" s="110"/>
      <c r="H160" s="110"/>
      <c r="I160" s="110" t="s">
        <v>5892</v>
      </c>
      <c r="J160" s="110" t="s">
        <v>94</v>
      </c>
      <c r="K160" s="110"/>
      <c r="L160" s="110"/>
      <c r="M160" s="113" t="s">
        <v>5952</v>
      </c>
      <c r="N160" s="113" t="s">
        <v>5952</v>
      </c>
      <c r="O160" s="113" t="s">
        <v>5952</v>
      </c>
      <c r="P160" s="113"/>
      <c r="Q160" s="114" t="s">
        <v>5952</v>
      </c>
      <c r="R160" s="110"/>
      <c r="S160" s="110"/>
    </row>
    <row r="161" spans="1:19" ht="15" x14ac:dyDescent="0.3">
      <c r="A161" s="110" t="s">
        <v>6396</v>
      </c>
      <c r="B161" s="110" t="s">
        <v>6397</v>
      </c>
      <c r="C161" s="110" t="str">
        <f>VLOOKUP(A161,[8]Sheet1!$A:$D,3,FALSE)</f>
        <v>4.242027778</v>
      </c>
      <c r="D161" s="110" t="str">
        <f>VLOOKUP(A161,[8]Sheet1!$A:$D,4,FALSE)</f>
        <v>9.609444444</v>
      </c>
      <c r="E161" s="110"/>
      <c r="F161" s="110"/>
      <c r="G161" s="110" t="s">
        <v>6342</v>
      </c>
      <c r="H161" s="110" t="s">
        <v>3482</v>
      </c>
      <c r="I161" s="110" t="s">
        <v>78</v>
      </c>
      <c r="J161" s="110" t="s">
        <v>94</v>
      </c>
      <c r="K161" s="110"/>
      <c r="L161" s="110"/>
      <c r="M161" s="113" t="s">
        <v>5952</v>
      </c>
      <c r="N161" s="113" t="s">
        <v>5952</v>
      </c>
      <c r="O161" s="113" t="s">
        <v>5952</v>
      </c>
      <c r="P161" s="113"/>
      <c r="Q161" s="114" t="s">
        <v>5952</v>
      </c>
      <c r="R161" s="110"/>
      <c r="S161" s="110"/>
    </row>
    <row r="162" spans="1:19" ht="15" x14ac:dyDescent="0.3">
      <c r="A162" s="118" t="s">
        <v>6669</v>
      </c>
      <c r="B162" s="118" t="s">
        <v>6670</v>
      </c>
      <c r="C162" s="110" t="e">
        <f>VLOOKUP(A162,'[10]Raw Data'!$B:$F,4,0)</f>
        <v>#N/A</v>
      </c>
      <c r="D162" s="110" t="e">
        <f>VLOOKUP(A162,'[10]Raw Data'!$B:$F,5,0)</f>
        <v>#N/A</v>
      </c>
      <c r="E162" s="110"/>
      <c r="F162" s="110"/>
      <c r="G162" s="110"/>
      <c r="H162" s="110"/>
      <c r="I162" s="110" t="s">
        <v>5892</v>
      </c>
      <c r="J162" s="110" t="s">
        <v>94</v>
      </c>
      <c r="K162" s="110"/>
      <c r="L162" s="110"/>
      <c r="M162" s="110" t="s">
        <v>5952</v>
      </c>
      <c r="N162" s="110" t="s">
        <v>5952</v>
      </c>
      <c r="O162" s="110" t="s">
        <v>5954</v>
      </c>
      <c r="P162" s="110"/>
      <c r="Q162" s="119" t="s">
        <v>5954</v>
      </c>
      <c r="R162" s="110" t="s">
        <v>7133</v>
      </c>
      <c r="S162" s="110"/>
    </row>
    <row r="163" spans="1:19" ht="15" x14ac:dyDescent="0.3">
      <c r="A163" s="118" t="s">
        <v>6671</v>
      </c>
      <c r="B163" s="118" t="s">
        <v>6672</v>
      </c>
      <c r="C163" s="110" t="e">
        <f>VLOOKUP(A163,'[10]Raw Data'!$B:$F,4,0)</f>
        <v>#N/A</v>
      </c>
      <c r="D163" s="110" t="e">
        <f>VLOOKUP(A163,'[10]Raw Data'!$B:$F,5,0)</f>
        <v>#N/A</v>
      </c>
      <c r="E163" s="110"/>
      <c r="F163" s="110"/>
      <c r="G163" s="110"/>
      <c r="H163" s="110"/>
      <c r="I163" s="110" t="s">
        <v>5892</v>
      </c>
      <c r="J163" s="110" t="s">
        <v>94</v>
      </c>
      <c r="K163" s="110"/>
      <c r="L163" s="110"/>
      <c r="M163" s="110" t="s">
        <v>6168</v>
      </c>
      <c r="N163" s="110" t="s">
        <v>6168</v>
      </c>
      <c r="O163" s="110" t="s">
        <v>6168</v>
      </c>
      <c r="P163" s="110"/>
      <c r="Q163" s="110" t="s">
        <v>6168</v>
      </c>
      <c r="R163" s="110"/>
      <c r="S163" s="110"/>
    </row>
    <row r="164" spans="1:19" ht="15" x14ac:dyDescent="0.3">
      <c r="A164" s="118" t="s">
        <v>6685</v>
      </c>
      <c r="B164" s="118" t="s">
        <v>6686</v>
      </c>
      <c r="C164" s="110" t="e">
        <f>VLOOKUP(A164,'[10]Raw Data'!$B:$F,4,0)</f>
        <v>#N/A</v>
      </c>
      <c r="D164" s="110" t="e">
        <f>VLOOKUP(A164,'[10]Raw Data'!$B:$F,5,0)</f>
        <v>#N/A</v>
      </c>
      <c r="E164" s="110"/>
      <c r="F164" s="110"/>
      <c r="G164" s="110"/>
      <c r="H164" s="110"/>
      <c r="I164" s="110" t="s">
        <v>5892</v>
      </c>
      <c r="J164" s="110" t="s">
        <v>94</v>
      </c>
      <c r="K164" s="110"/>
      <c r="L164" s="110"/>
      <c r="M164" s="110" t="s">
        <v>6168</v>
      </c>
      <c r="N164" s="110" t="s">
        <v>6168</v>
      </c>
      <c r="O164" s="110" t="s">
        <v>6168</v>
      </c>
      <c r="P164" s="110"/>
      <c r="Q164" s="110" t="s">
        <v>6168</v>
      </c>
      <c r="R164" s="110"/>
      <c r="S164" s="110"/>
    </row>
    <row r="165" spans="1:19" ht="15" x14ac:dyDescent="0.3">
      <c r="A165" s="118" t="s">
        <v>6701</v>
      </c>
      <c r="B165" s="118" t="s">
        <v>6702</v>
      </c>
      <c r="C165" s="110" t="e">
        <f>VLOOKUP(A165,'[10]Raw Data'!$B:$F,4,0)</f>
        <v>#N/A</v>
      </c>
      <c r="D165" s="110" t="e">
        <f>VLOOKUP(A165,'[10]Raw Data'!$B:$F,5,0)</f>
        <v>#N/A</v>
      </c>
      <c r="E165" s="110"/>
      <c r="F165" s="110"/>
      <c r="G165" s="110"/>
      <c r="H165" s="110"/>
      <c r="I165" s="110" t="s">
        <v>5892</v>
      </c>
      <c r="J165" s="110" t="s">
        <v>94</v>
      </c>
      <c r="K165" s="110"/>
      <c r="L165" s="110"/>
      <c r="M165" s="110" t="s">
        <v>5954</v>
      </c>
      <c r="N165" s="110" t="s">
        <v>5952</v>
      </c>
      <c r="O165" s="110" t="s">
        <v>5952</v>
      </c>
      <c r="P165" s="110"/>
      <c r="Q165" s="126" t="s">
        <v>5954</v>
      </c>
      <c r="R165" s="110" t="s">
        <v>6303</v>
      </c>
      <c r="S165" s="110"/>
    </row>
    <row r="166" spans="1:19" ht="15" x14ac:dyDescent="0.3">
      <c r="A166" s="118" t="s">
        <v>6681</v>
      </c>
      <c r="B166" s="118" t="s">
        <v>6682</v>
      </c>
      <c r="C166" s="110" t="e">
        <f>VLOOKUP(A166,'[10]Raw Data'!$B:$F,4,0)</f>
        <v>#N/A</v>
      </c>
      <c r="D166" s="110" t="e">
        <f>VLOOKUP(A166,'[10]Raw Data'!$B:$F,5,0)</f>
        <v>#N/A</v>
      </c>
      <c r="E166" s="110"/>
      <c r="F166" s="110"/>
      <c r="G166" s="110"/>
      <c r="H166" s="110"/>
      <c r="I166" s="110" t="s">
        <v>5892</v>
      </c>
      <c r="J166" s="110" t="s">
        <v>94</v>
      </c>
      <c r="K166" s="110"/>
      <c r="L166" s="110"/>
      <c r="M166" s="113" t="s">
        <v>5952</v>
      </c>
      <c r="N166" s="113" t="s">
        <v>5952</v>
      </c>
      <c r="O166" s="113" t="s">
        <v>5952</v>
      </c>
      <c r="P166" s="113"/>
      <c r="Q166" s="114" t="s">
        <v>5952</v>
      </c>
      <c r="R166" s="110"/>
      <c r="S166" s="110"/>
    </row>
    <row r="167" spans="1:19" ht="15" x14ac:dyDescent="0.3">
      <c r="A167" s="118" t="s">
        <v>6699</v>
      </c>
      <c r="B167" s="118" t="s">
        <v>6700</v>
      </c>
      <c r="C167" s="110" t="e">
        <f>VLOOKUP(A167,'[10]Raw Data'!$B:$F,4,0)</f>
        <v>#N/A</v>
      </c>
      <c r="D167" s="110" t="e">
        <f>VLOOKUP(A167,'[10]Raw Data'!$B:$F,5,0)</f>
        <v>#N/A</v>
      </c>
      <c r="E167" s="110"/>
      <c r="F167" s="110"/>
      <c r="G167" s="110"/>
      <c r="H167" s="110"/>
      <c r="I167" s="110" t="s">
        <v>5892</v>
      </c>
      <c r="J167" s="110" t="s">
        <v>94</v>
      </c>
      <c r="K167" s="110"/>
      <c r="L167" s="110"/>
      <c r="M167" s="110" t="s">
        <v>6168</v>
      </c>
      <c r="N167" s="110" t="s">
        <v>6168</v>
      </c>
      <c r="O167" s="110" t="s">
        <v>6168</v>
      </c>
      <c r="P167" s="110"/>
      <c r="Q167" s="110" t="s">
        <v>6168</v>
      </c>
      <c r="R167" s="110"/>
      <c r="S167" s="110"/>
    </row>
    <row r="168" spans="1:19" ht="15" x14ac:dyDescent="0.3">
      <c r="A168" s="118" t="s">
        <v>6703</v>
      </c>
      <c r="B168" s="118" t="s">
        <v>6704</v>
      </c>
      <c r="C168" s="110" t="e">
        <f>VLOOKUP(A168,'[10]Raw Data'!$B:$F,4,0)</f>
        <v>#N/A</v>
      </c>
      <c r="D168" s="110" t="e">
        <f>VLOOKUP(A168,'[10]Raw Data'!$B:$F,5,0)</f>
        <v>#N/A</v>
      </c>
      <c r="E168" s="110"/>
      <c r="F168" s="110"/>
      <c r="G168" s="110"/>
      <c r="H168" s="110"/>
      <c r="I168" s="110" t="s">
        <v>5892</v>
      </c>
      <c r="J168" s="110" t="s">
        <v>94</v>
      </c>
      <c r="K168" s="110"/>
      <c r="L168" s="110"/>
      <c r="M168" s="110" t="s">
        <v>6168</v>
      </c>
      <c r="N168" s="110" t="s">
        <v>6168</v>
      </c>
      <c r="O168" s="110" t="s">
        <v>6168</v>
      </c>
      <c r="P168" s="110"/>
      <c r="Q168" s="110" t="s">
        <v>6168</v>
      </c>
      <c r="R168" s="110"/>
      <c r="S168" s="110"/>
    </row>
    <row r="169" spans="1:19" ht="15" x14ac:dyDescent="0.3">
      <c r="A169" s="118" t="s">
        <v>6679</v>
      </c>
      <c r="B169" s="118" t="s">
        <v>6680</v>
      </c>
      <c r="C169" s="110" t="e">
        <f>VLOOKUP(A169,'[10]Raw Data'!$B:$F,4,0)</f>
        <v>#N/A</v>
      </c>
      <c r="D169" s="110" t="e">
        <f>VLOOKUP(A169,'[10]Raw Data'!$B:$F,5,0)</f>
        <v>#N/A</v>
      </c>
      <c r="E169" s="110"/>
      <c r="F169" s="110"/>
      <c r="G169" s="110"/>
      <c r="H169" s="110"/>
      <c r="I169" s="110" t="s">
        <v>5892</v>
      </c>
      <c r="J169" s="110" t="s">
        <v>94</v>
      </c>
      <c r="K169" s="110"/>
      <c r="L169" s="110"/>
      <c r="M169" s="110" t="s">
        <v>6168</v>
      </c>
      <c r="N169" s="110" t="s">
        <v>6168</v>
      </c>
      <c r="O169" s="110" t="s">
        <v>6168</v>
      </c>
      <c r="P169" s="110"/>
      <c r="Q169" s="110" t="s">
        <v>6168</v>
      </c>
      <c r="R169" s="110"/>
      <c r="S169" s="110"/>
    </row>
    <row r="170" spans="1:19" ht="15" x14ac:dyDescent="0.3">
      <c r="A170" s="110" t="s">
        <v>6515</v>
      </c>
      <c r="B170" s="110" t="s">
        <v>6516</v>
      </c>
      <c r="C170" s="110" t="e">
        <f>VLOOKUP(A170,'[10]Raw Data'!$B:$F,4,0)</f>
        <v>#N/A</v>
      </c>
      <c r="D170" s="110" t="e">
        <f>VLOOKUP(A170,'[10]Raw Data'!$B:$F,5,0)</f>
        <v>#N/A</v>
      </c>
      <c r="E170" s="110"/>
      <c r="F170" s="110"/>
      <c r="G170" s="110"/>
      <c r="H170" s="110"/>
      <c r="I170" s="110" t="s">
        <v>5892</v>
      </c>
      <c r="J170" s="110" t="s">
        <v>94</v>
      </c>
      <c r="K170" s="110"/>
      <c r="L170" s="110"/>
      <c r="M170" s="113" t="s">
        <v>5952</v>
      </c>
      <c r="N170" s="113" t="s">
        <v>5952</v>
      </c>
      <c r="O170" s="113" t="s">
        <v>5952</v>
      </c>
      <c r="P170" s="113"/>
      <c r="Q170" s="114" t="s">
        <v>5952</v>
      </c>
      <c r="R170" s="110"/>
      <c r="S170" s="110"/>
    </row>
    <row r="171" spans="1:19" ht="15" x14ac:dyDescent="0.3">
      <c r="A171" s="118" t="s">
        <v>6683</v>
      </c>
      <c r="B171" s="118" t="s">
        <v>6684</v>
      </c>
      <c r="C171" s="110" t="e">
        <f>VLOOKUP(A171,'[10]Raw Data'!$B:$F,4,0)</f>
        <v>#N/A</v>
      </c>
      <c r="D171" s="110" t="e">
        <f>VLOOKUP(A171,'[10]Raw Data'!$B:$F,5,0)</f>
        <v>#N/A</v>
      </c>
      <c r="E171" s="110"/>
      <c r="F171" s="110"/>
      <c r="G171" s="110"/>
      <c r="H171" s="110"/>
      <c r="I171" s="110" t="s">
        <v>5892</v>
      </c>
      <c r="J171" s="110" t="s">
        <v>94</v>
      </c>
      <c r="K171" s="110"/>
      <c r="L171" s="110"/>
      <c r="M171" s="113" t="s">
        <v>5952</v>
      </c>
      <c r="N171" s="113" t="s">
        <v>5952</v>
      </c>
      <c r="O171" s="113" t="s">
        <v>5952</v>
      </c>
      <c r="P171" s="113"/>
      <c r="Q171" s="114" t="s">
        <v>5952</v>
      </c>
      <c r="R171" s="110"/>
      <c r="S171" s="110"/>
    </row>
    <row r="172" spans="1:19" ht="15" x14ac:dyDescent="0.3">
      <c r="A172" s="118" t="s">
        <v>6705</v>
      </c>
      <c r="B172" s="118" t="s">
        <v>6706</v>
      </c>
      <c r="C172" s="110" t="e">
        <f>VLOOKUP(A172,'[10]Raw Data'!$B:$F,4,0)</f>
        <v>#N/A</v>
      </c>
      <c r="D172" s="110" t="e">
        <f>VLOOKUP(A172,'[10]Raw Data'!$B:$F,5,0)</f>
        <v>#N/A</v>
      </c>
      <c r="E172" s="110"/>
      <c r="F172" s="110"/>
      <c r="G172" s="110"/>
      <c r="H172" s="110"/>
      <c r="I172" s="110" t="s">
        <v>5892</v>
      </c>
      <c r="J172" s="110" t="s">
        <v>94</v>
      </c>
      <c r="K172" s="110"/>
      <c r="L172" s="110"/>
      <c r="M172" s="113" t="s">
        <v>5952</v>
      </c>
      <c r="N172" s="113" t="s">
        <v>5952</v>
      </c>
      <c r="O172" s="113" t="s">
        <v>5952</v>
      </c>
      <c r="P172" s="113"/>
      <c r="Q172" s="114" t="s">
        <v>5952</v>
      </c>
      <c r="R172" s="110"/>
      <c r="S172" s="110"/>
    </row>
    <row r="173" spans="1:19" ht="15" x14ac:dyDescent="0.3">
      <c r="A173" s="110" t="s">
        <v>6398</v>
      </c>
      <c r="B173" s="110" t="s">
        <v>6399</v>
      </c>
      <c r="C173" s="110" t="e">
        <f>VLOOKUP(A173,'[10]Raw Data'!$B:$F,4,0)</f>
        <v>#N/A</v>
      </c>
      <c r="D173" s="110" t="e">
        <f>VLOOKUP(A173,'[10]Raw Data'!$B:$F,5,0)</f>
        <v>#N/A</v>
      </c>
      <c r="E173" s="110"/>
      <c r="F173" s="110"/>
      <c r="G173" s="110" t="s">
        <v>6342</v>
      </c>
      <c r="H173" s="110" t="s">
        <v>3462</v>
      </c>
      <c r="I173" s="110" t="s">
        <v>5892</v>
      </c>
      <c r="J173" s="110" t="s">
        <v>94</v>
      </c>
      <c r="K173" s="110"/>
      <c r="L173" s="110"/>
      <c r="M173" s="113" t="s">
        <v>5952</v>
      </c>
      <c r="N173" s="113" t="s">
        <v>5952</v>
      </c>
      <c r="O173" s="113" t="s">
        <v>5952</v>
      </c>
      <c r="P173" s="113"/>
      <c r="Q173" s="114" t="s">
        <v>5952</v>
      </c>
      <c r="R173" s="110"/>
      <c r="S173" s="110" t="s">
        <v>6400</v>
      </c>
    </row>
    <row r="174" spans="1:19" ht="15" x14ac:dyDescent="0.3">
      <c r="A174" s="109" t="s">
        <v>7014</v>
      </c>
      <c r="B174" s="109" t="s">
        <v>7015</v>
      </c>
      <c r="C174" s="110"/>
      <c r="D174" s="110"/>
      <c r="E174" s="110"/>
      <c r="F174" s="110"/>
      <c r="G174" s="110"/>
      <c r="H174" s="110"/>
      <c r="I174" s="110"/>
      <c r="J174" s="110" t="s">
        <v>94</v>
      </c>
      <c r="K174" s="110"/>
      <c r="L174" s="110"/>
      <c r="M174" s="110" t="s">
        <v>6168</v>
      </c>
      <c r="N174" s="110" t="s">
        <v>6168</v>
      </c>
      <c r="O174" s="110" t="s">
        <v>6168</v>
      </c>
      <c r="P174" s="110"/>
      <c r="Q174" s="110" t="s">
        <v>6168</v>
      </c>
      <c r="R174" s="111"/>
      <c r="S174" s="110"/>
    </row>
    <row r="175" spans="1:19" ht="15" x14ac:dyDescent="0.3">
      <c r="A175" s="109" t="s">
        <v>7016</v>
      </c>
      <c r="B175" s="109" t="s">
        <v>7017</v>
      </c>
      <c r="C175" s="110"/>
      <c r="D175" s="110"/>
      <c r="E175" s="110"/>
      <c r="F175" s="110"/>
      <c r="G175" s="110"/>
      <c r="H175" s="110"/>
      <c r="I175" s="110"/>
      <c r="J175" s="110" t="s">
        <v>94</v>
      </c>
      <c r="K175" s="110"/>
      <c r="L175" s="110"/>
      <c r="M175" s="110" t="s">
        <v>6168</v>
      </c>
      <c r="N175" s="110" t="s">
        <v>6168</v>
      </c>
      <c r="O175" s="110" t="s">
        <v>6168</v>
      </c>
      <c r="P175" s="110"/>
      <c r="Q175" s="110" t="s">
        <v>6168</v>
      </c>
      <c r="R175" s="111"/>
      <c r="S175" s="110"/>
    </row>
    <row r="176" spans="1:19" ht="15" x14ac:dyDescent="0.3">
      <c r="A176" s="109" t="s">
        <v>7018</v>
      </c>
      <c r="B176" s="109" t="s">
        <v>7019</v>
      </c>
      <c r="C176" s="110"/>
      <c r="D176" s="110"/>
      <c r="E176" s="110"/>
      <c r="F176" s="110"/>
      <c r="G176" s="110"/>
      <c r="H176" s="110"/>
      <c r="I176" s="110"/>
      <c r="J176" s="110" t="s">
        <v>94</v>
      </c>
      <c r="K176" s="110"/>
      <c r="L176" s="110"/>
      <c r="M176" s="110" t="s">
        <v>6168</v>
      </c>
      <c r="N176" s="110" t="s">
        <v>6168</v>
      </c>
      <c r="O176" s="110" t="s">
        <v>6168</v>
      </c>
      <c r="P176" s="110"/>
      <c r="Q176" s="110" t="s">
        <v>6168</v>
      </c>
      <c r="R176" s="111"/>
      <c r="S176" s="110"/>
    </row>
    <row r="177" spans="1:19" ht="15" x14ac:dyDescent="0.3">
      <c r="A177" s="110" t="s">
        <v>6401</v>
      </c>
      <c r="B177" s="110" t="s">
        <v>6402</v>
      </c>
      <c r="C177" s="110">
        <v>9.3419000000000008</v>
      </c>
      <c r="D177" s="110" t="s">
        <v>6403</v>
      </c>
      <c r="E177" s="110" t="s">
        <v>1163</v>
      </c>
      <c r="F177" s="110" t="s">
        <v>1164</v>
      </c>
      <c r="G177" s="110" t="s">
        <v>6173</v>
      </c>
      <c r="H177" s="110" t="s">
        <v>4078</v>
      </c>
      <c r="I177" s="110" t="s">
        <v>111</v>
      </c>
      <c r="J177" s="109" t="s">
        <v>5950</v>
      </c>
      <c r="K177" s="115">
        <v>45847</v>
      </c>
      <c r="L177" s="115" t="s">
        <v>6324</v>
      </c>
      <c r="M177" s="113" t="s">
        <v>5952</v>
      </c>
      <c r="N177" s="113" t="s">
        <v>5952</v>
      </c>
      <c r="O177" s="113" t="s">
        <v>5952</v>
      </c>
      <c r="P177" s="113"/>
      <c r="Q177" s="123" t="s">
        <v>5952</v>
      </c>
      <c r="R177" s="110"/>
      <c r="S177" s="110" t="s">
        <v>6404</v>
      </c>
    </row>
    <row r="178" spans="1:19" ht="15" x14ac:dyDescent="0.3">
      <c r="A178" s="109" t="s">
        <v>6405</v>
      </c>
      <c r="B178" s="109" t="s">
        <v>6406</v>
      </c>
      <c r="C178" s="109">
        <v>9.3077699999999997</v>
      </c>
      <c r="D178" s="109">
        <v>13.387409999999999</v>
      </c>
      <c r="E178" s="109" t="s">
        <v>1179</v>
      </c>
      <c r="F178" s="109" t="s">
        <v>6407</v>
      </c>
      <c r="G178" s="109" t="s">
        <v>6173</v>
      </c>
      <c r="H178" s="109" t="s">
        <v>4078</v>
      </c>
      <c r="I178" s="109" t="s">
        <v>111</v>
      </c>
      <c r="J178" s="109" t="s">
        <v>5950</v>
      </c>
      <c r="K178" s="117" t="s">
        <v>6198</v>
      </c>
      <c r="L178" s="115" t="s">
        <v>6324</v>
      </c>
      <c r="M178" s="109" t="s">
        <v>5952</v>
      </c>
      <c r="N178" s="109" t="s">
        <v>5952</v>
      </c>
      <c r="O178" s="109" t="s">
        <v>5952</v>
      </c>
      <c r="P178" s="109"/>
      <c r="Q178" s="123" t="s">
        <v>5952</v>
      </c>
      <c r="R178" s="109" t="s">
        <v>6408</v>
      </c>
      <c r="S178" s="109" t="s">
        <v>6409</v>
      </c>
    </row>
    <row r="179" spans="1:19" ht="15" x14ac:dyDescent="0.3">
      <c r="A179" s="121" t="s">
        <v>6410</v>
      </c>
      <c r="B179" s="109" t="s">
        <v>6411</v>
      </c>
      <c r="C179" s="109">
        <v>9.4046900000000004</v>
      </c>
      <c r="D179" s="109">
        <v>13.37931</v>
      </c>
      <c r="E179" s="109" t="s">
        <v>1157</v>
      </c>
      <c r="F179" s="109" t="s">
        <v>6412</v>
      </c>
      <c r="G179" s="109" t="s">
        <v>6173</v>
      </c>
      <c r="H179" s="109" t="s">
        <v>4078</v>
      </c>
      <c r="I179" s="109" t="s">
        <v>111</v>
      </c>
      <c r="J179" s="109" t="s">
        <v>5950</v>
      </c>
      <c r="K179" s="117" t="s">
        <v>6413</v>
      </c>
      <c r="L179" s="115" t="s">
        <v>6324</v>
      </c>
      <c r="M179" s="110" t="s">
        <v>6168</v>
      </c>
      <c r="N179" s="110" t="s">
        <v>6168</v>
      </c>
      <c r="O179" s="110" t="s">
        <v>5952</v>
      </c>
      <c r="P179" s="110"/>
      <c r="Q179" s="123" t="s">
        <v>5952</v>
      </c>
      <c r="R179" s="109" t="s">
        <v>6414</v>
      </c>
      <c r="S179" s="109" t="s">
        <v>6409</v>
      </c>
    </row>
    <row r="180" spans="1:19" ht="15" x14ac:dyDescent="0.3">
      <c r="A180" s="110" t="s">
        <v>6415</v>
      </c>
      <c r="B180" s="110" t="s">
        <v>6416</v>
      </c>
      <c r="C180" s="110" t="s">
        <v>6417</v>
      </c>
      <c r="D180" s="110" t="s">
        <v>6418</v>
      </c>
      <c r="E180" s="110" t="s">
        <v>1240</v>
      </c>
      <c r="F180" s="110" t="s">
        <v>1241</v>
      </c>
      <c r="G180" s="110" t="s">
        <v>6173</v>
      </c>
      <c r="H180" s="110" t="s">
        <v>1241</v>
      </c>
      <c r="I180" s="110" t="s">
        <v>111</v>
      </c>
      <c r="J180" s="110" t="s">
        <v>5950</v>
      </c>
      <c r="K180" s="110"/>
      <c r="L180" s="115" t="s">
        <v>6167</v>
      </c>
      <c r="M180" s="110" t="s">
        <v>6168</v>
      </c>
      <c r="N180" s="110" t="s">
        <v>6168</v>
      </c>
      <c r="O180" s="110" t="s">
        <v>5952</v>
      </c>
      <c r="P180" s="110"/>
      <c r="Q180" s="123" t="s">
        <v>5952</v>
      </c>
      <c r="R180" s="110"/>
      <c r="S180" s="110"/>
    </row>
    <row r="181" spans="1:19" ht="15" x14ac:dyDescent="0.3">
      <c r="A181" s="116" t="s">
        <v>6423</v>
      </c>
      <c r="B181" s="116" t="s">
        <v>7020</v>
      </c>
      <c r="C181" s="110"/>
      <c r="D181" s="110"/>
      <c r="E181" s="110"/>
      <c r="F181" s="110"/>
      <c r="G181" s="110"/>
      <c r="H181" s="110"/>
      <c r="I181" s="110"/>
      <c r="J181" s="110" t="s">
        <v>5950</v>
      </c>
      <c r="K181" s="110"/>
      <c r="L181" s="110"/>
      <c r="M181" s="110" t="s">
        <v>6168</v>
      </c>
      <c r="N181" s="110" t="s">
        <v>5952</v>
      </c>
      <c r="O181" s="110" t="s">
        <v>6168</v>
      </c>
      <c r="P181" s="110"/>
      <c r="Q181" s="123" t="s">
        <v>5952</v>
      </c>
      <c r="R181" s="111"/>
      <c r="S181" s="110"/>
    </row>
    <row r="182" spans="1:19" ht="15" x14ac:dyDescent="0.3">
      <c r="A182" s="110" t="s">
        <v>6419</v>
      </c>
      <c r="B182" s="110" t="s">
        <v>6420</v>
      </c>
      <c r="C182" s="110" t="s">
        <v>6421</v>
      </c>
      <c r="D182" s="110" t="s">
        <v>6422</v>
      </c>
      <c r="E182" s="110" t="s">
        <v>6423</v>
      </c>
      <c r="F182" s="110" t="s">
        <v>6424</v>
      </c>
      <c r="G182" s="110" t="s">
        <v>6173</v>
      </c>
      <c r="H182" s="110" t="s">
        <v>1241</v>
      </c>
      <c r="I182" s="110" t="s">
        <v>111</v>
      </c>
      <c r="J182" s="110" t="s">
        <v>5950</v>
      </c>
      <c r="K182" s="110"/>
      <c r="L182" s="115" t="s">
        <v>6167</v>
      </c>
      <c r="M182" s="110" t="s">
        <v>6168</v>
      </c>
      <c r="N182" s="110" t="s">
        <v>6168</v>
      </c>
      <c r="O182" s="110" t="s">
        <v>6168</v>
      </c>
      <c r="P182" s="110"/>
      <c r="Q182" s="123" t="s">
        <v>5952</v>
      </c>
      <c r="R182" s="110"/>
      <c r="S182" s="110"/>
    </row>
    <row r="183" spans="1:19" ht="15" x14ac:dyDescent="0.3">
      <c r="A183" s="110" t="s">
        <v>6425</v>
      </c>
      <c r="B183" s="110" t="s">
        <v>6426</v>
      </c>
      <c r="C183" s="110" t="s">
        <v>6427</v>
      </c>
      <c r="D183" s="110" t="s">
        <v>6428</v>
      </c>
      <c r="E183" s="110" t="s">
        <v>1240</v>
      </c>
      <c r="F183" s="110" t="s">
        <v>1241</v>
      </c>
      <c r="G183" s="110" t="s">
        <v>6173</v>
      </c>
      <c r="H183" s="110" t="s">
        <v>1241</v>
      </c>
      <c r="I183" s="110" t="s">
        <v>111</v>
      </c>
      <c r="J183" s="110" t="s">
        <v>5950</v>
      </c>
      <c r="K183" s="110"/>
      <c r="L183" s="115" t="s">
        <v>6167</v>
      </c>
      <c r="M183" s="110" t="s">
        <v>6168</v>
      </c>
      <c r="N183" s="110" t="s">
        <v>6168</v>
      </c>
      <c r="O183" s="110" t="s">
        <v>6168</v>
      </c>
      <c r="P183" s="110"/>
      <c r="Q183" s="123" t="s">
        <v>5952</v>
      </c>
      <c r="R183" s="110"/>
      <c r="S183" s="110"/>
    </row>
    <row r="184" spans="1:19" ht="15" x14ac:dyDescent="0.3">
      <c r="A184" s="110" t="s">
        <v>6429</v>
      </c>
      <c r="B184" s="110" t="s">
        <v>6430</v>
      </c>
      <c r="C184" s="110" t="s">
        <v>6431</v>
      </c>
      <c r="D184" s="110" t="s">
        <v>6432</v>
      </c>
      <c r="E184" s="110" t="s">
        <v>933</v>
      </c>
      <c r="F184" s="110" t="s">
        <v>934</v>
      </c>
      <c r="G184" s="110" t="s">
        <v>6173</v>
      </c>
      <c r="H184" s="110" t="s">
        <v>4078</v>
      </c>
      <c r="I184" s="110" t="s">
        <v>111</v>
      </c>
      <c r="J184" s="109" t="s">
        <v>5950</v>
      </c>
      <c r="K184" s="115">
        <v>45756</v>
      </c>
      <c r="L184" s="115" t="s">
        <v>6324</v>
      </c>
      <c r="M184" s="113" t="s">
        <v>5952</v>
      </c>
      <c r="N184" s="113" t="s">
        <v>5952</v>
      </c>
      <c r="O184" s="113" t="s">
        <v>5952</v>
      </c>
      <c r="P184" s="113"/>
      <c r="Q184" s="123" t="s">
        <v>5952</v>
      </c>
      <c r="R184" s="110"/>
      <c r="S184" s="110" t="s">
        <v>6404</v>
      </c>
    </row>
    <row r="185" spans="1:19" ht="15" x14ac:dyDescent="0.3">
      <c r="A185" s="110" t="s">
        <v>6433</v>
      </c>
      <c r="B185" s="110" t="s">
        <v>6434</v>
      </c>
      <c r="C185" s="110">
        <v>9.3267143099999998</v>
      </c>
      <c r="D185" s="110">
        <v>13.4129269</v>
      </c>
      <c r="E185" s="110" t="s">
        <v>1515</v>
      </c>
      <c r="F185" s="110" t="s">
        <v>1516</v>
      </c>
      <c r="G185" s="110" t="s">
        <v>6173</v>
      </c>
      <c r="H185" s="110" t="s">
        <v>4078</v>
      </c>
      <c r="I185" s="110" t="s">
        <v>111</v>
      </c>
      <c r="J185" s="110" t="s">
        <v>5950</v>
      </c>
      <c r="K185" s="115">
        <v>45878</v>
      </c>
      <c r="L185" s="115" t="s">
        <v>6324</v>
      </c>
      <c r="M185" s="113" t="s">
        <v>5952</v>
      </c>
      <c r="N185" s="113" t="s">
        <v>5952</v>
      </c>
      <c r="O185" s="113" t="s">
        <v>5952</v>
      </c>
      <c r="P185" s="113"/>
      <c r="Q185" s="123" t="s">
        <v>5952</v>
      </c>
      <c r="R185" s="110"/>
      <c r="S185" s="110"/>
    </row>
    <row r="186" spans="1:19" ht="15" x14ac:dyDescent="0.3">
      <c r="A186" s="109" t="s">
        <v>6435</v>
      </c>
      <c r="B186" s="109" t="s">
        <v>6436</v>
      </c>
      <c r="C186" s="109">
        <v>9.3517299999999999</v>
      </c>
      <c r="D186" s="109">
        <v>13.405419999999999</v>
      </c>
      <c r="E186" s="109" t="s">
        <v>1163</v>
      </c>
      <c r="F186" s="109" t="s">
        <v>1164</v>
      </c>
      <c r="G186" s="109" t="s">
        <v>6173</v>
      </c>
      <c r="H186" s="109" t="s">
        <v>4078</v>
      </c>
      <c r="I186" s="109" t="s">
        <v>111</v>
      </c>
      <c r="J186" s="109" t="s">
        <v>5950</v>
      </c>
      <c r="K186" s="112">
        <v>45846</v>
      </c>
      <c r="L186" s="115" t="s">
        <v>6324</v>
      </c>
      <c r="M186" s="113" t="s">
        <v>5952</v>
      </c>
      <c r="N186" s="113" t="s">
        <v>5952</v>
      </c>
      <c r="O186" s="113" t="s">
        <v>5952</v>
      </c>
      <c r="P186" s="113"/>
      <c r="Q186" s="123" t="s">
        <v>5952</v>
      </c>
      <c r="R186" s="109"/>
      <c r="S186" s="109" t="s">
        <v>6409</v>
      </c>
    </row>
    <row r="187" spans="1:19" ht="15" x14ac:dyDescent="0.3">
      <c r="A187" s="110" t="s">
        <v>6499</v>
      </c>
      <c r="B187" s="110" t="s">
        <v>6500</v>
      </c>
      <c r="C187" s="110" t="e">
        <f>VLOOKUP(A187,'[10]Raw Data'!$B:$F,4,0)</f>
        <v>#N/A</v>
      </c>
      <c r="D187" s="110" t="e">
        <f>VLOOKUP(A187,'[10]Raw Data'!$B:$F,5,0)</f>
        <v>#N/A</v>
      </c>
      <c r="E187" s="110"/>
      <c r="F187" s="110"/>
      <c r="G187" s="110"/>
      <c r="H187" s="110"/>
      <c r="I187" s="110" t="s">
        <v>111</v>
      </c>
      <c r="J187" s="110" t="s">
        <v>5950</v>
      </c>
      <c r="K187" s="110"/>
      <c r="L187" s="110"/>
      <c r="M187" s="113" t="s">
        <v>5952</v>
      </c>
      <c r="N187" s="113" t="s">
        <v>5952</v>
      </c>
      <c r="O187" s="113" t="s">
        <v>5952</v>
      </c>
      <c r="P187" s="113"/>
      <c r="Q187" s="123" t="s">
        <v>5952</v>
      </c>
      <c r="R187" s="110"/>
      <c r="S187" s="110"/>
    </row>
    <row r="188" spans="1:19" ht="15" x14ac:dyDescent="0.3">
      <c r="A188" s="110" t="s">
        <v>6437</v>
      </c>
      <c r="B188" s="110" t="s">
        <v>6438</v>
      </c>
      <c r="C188" s="110" t="s">
        <v>7021</v>
      </c>
      <c r="D188" s="110" t="str">
        <f>VLOOKUP(A188,[8]Sheet1!$A:$D,4,FALSE)</f>
        <v>13.522110</v>
      </c>
      <c r="E188" s="110" t="str">
        <f>RIGHT([9]Sheet2!AU308,7)</f>
        <v/>
      </c>
      <c r="F188" s="110" t="s">
        <v>1883</v>
      </c>
      <c r="G188" s="110" t="s">
        <v>6173</v>
      </c>
      <c r="H188" s="110" t="s">
        <v>6439</v>
      </c>
      <c r="I188" s="110" t="s">
        <v>111</v>
      </c>
      <c r="J188" s="110" t="s">
        <v>5950</v>
      </c>
      <c r="K188" s="110"/>
      <c r="L188" s="115" t="s">
        <v>6167</v>
      </c>
      <c r="M188" s="110" t="s">
        <v>6168</v>
      </c>
      <c r="N188" s="110" t="s">
        <v>6168</v>
      </c>
      <c r="O188" s="110" t="s">
        <v>6168</v>
      </c>
      <c r="P188" s="110"/>
      <c r="Q188" s="110" t="s">
        <v>6168</v>
      </c>
      <c r="R188" s="110"/>
      <c r="S188" s="110"/>
    </row>
    <row r="189" spans="1:19" ht="15" x14ac:dyDescent="0.3">
      <c r="A189" s="110" t="s">
        <v>6440</v>
      </c>
      <c r="B189" s="110" t="s">
        <v>6441</v>
      </c>
      <c r="C189" s="110" t="s">
        <v>6442</v>
      </c>
      <c r="D189" s="110" t="s">
        <v>6443</v>
      </c>
      <c r="E189" s="110" t="s">
        <v>1882</v>
      </c>
      <c r="F189" s="110" t="s">
        <v>1883</v>
      </c>
      <c r="G189" s="110" t="s">
        <v>6173</v>
      </c>
      <c r="H189" s="110" t="s">
        <v>4078</v>
      </c>
      <c r="I189" s="110" t="s">
        <v>111</v>
      </c>
      <c r="J189" s="110" t="s">
        <v>5950</v>
      </c>
      <c r="K189" s="115">
        <v>46000</v>
      </c>
      <c r="L189" s="115" t="s">
        <v>6324</v>
      </c>
      <c r="M189" s="113" t="s">
        <v>5952</v>
      </c>
      <c r="N189" s="113" t="s">
        <v>5952</v>
      </c>
      <c r="O189" s="113" t="s">
        <v>5952</v>
      </c>
      <c r="P189" s="113"/>
      <c r="Q189" s="123" t="s">
        <v>5952</v>
      </c>
      <c r="R189" s="110"/>
      <c r="S189" s="110"/>
    </row>
    <row r="190" spans="1:19" ht="15" x14ac:dyDescent="0.3">
      <c r="A190" s="110" t="s">
        <v>6502</v>
      </c>
      <c r="B190" s="110" t="s">
        <v>6503</v>
      </c>
      <c r="C190" s="110" t="e">
        <f>VLOOKUP(A190,'[10]Raw Data'!$B:$F,4,0)</f>
        <v>#N/A</v>
      </c>
      <c r="D190" s="110" t="e">
        <f>VLOOKUP(A190,'[10]Raw Data'!$B:$F,5,0)</f>
        <v>#N/A</v>
      </c>
      <c r="E190" s="110"/>
      <c r="F190" s="110"/>
      <c r="G190" s="110"/>
      <c r="H190" s="110"/>
      <c r="I190" s="110" t="s">
        <v>111</v>
      </c>
      <c r="J190" s="110" t="s">
        <v>5950</v>
      </c>
      <c r="K190" s="110"/>
      <c r="L190" s="110"/>
      <c r="M190" s="113" t="s">
        <v>5952</v>
      </c>
      <c r="N190" s="113" t="s">
        <v>5952</v>
      </c>
      <c r="O190" s="113" t="s">
        <v>5952</v>
      </c>
      <c r="P190" s="113"/>
      <c r="Q190" s="123" t="s">
        <v>5952</v>
      </c>
      <c r="R190" s="110"/>
      <c r="S190" s="110"/>
    </row>
    <row r="191" spans="1:19" ht="15" x14ac:dyDescent="0.3">
      <c r="A191" s="110" t="s">
        <v>5930</v>
      </c>
      <c r="B191" s="110" t="s">
        <v>6501</v>
      </c>
      <c r="C191" s="110" t="e">
        <f>VLOOKUP(A191,'[10]Raw Data'!$B:$F,4,0)</f>
        <v>#N/A</v>
      </c>
      <c r="D191" s="110" t="e">
        <f>VLOOKUP(A191,'[10]Raw Data'!$B:$F,5,0)</f>
        <v>#N/A</v>
      </c>
      <c r="E191" s="110"/>
      <c r="F191" s="110"/>
      <c r="G191" s="110"/>
      <c r="H191" s="110"/>
      <c r="I191" s="110" t="s">
        <v>111</v>
      </c>
      <c r="J191" s="110" t="s">
        <v>5950</v>
      </c>
      <c r="K191" s="110"/>
      <c r="L191" s="110"/>
      <c r="M191" s="113" t="s">
        <v>5952</v>
      </c>
      <c r="N191" s="113" t="s">
        <v>5952</v>
      </c>
      <c r="O191" s="113" t="s">
        <v>5952</v>
      </c>
      <c r="P191" s="113"/>
      <c r="Q191" s="123" t="s">
        <v>5952</v>
      </c>
      <c r="R191" s="110"/>
      <c r="S191" s="110"/>
    </row>
    <row r="192" spans="1:19" ht="15" x14ac:dyDescent="0.25">
      <c r="A192" s="109" t="s">
        <v>6444</v>
      </c>
      <c r="B192" s="109" t="s">
        <v>6445</v>
      </c>
      <c r="C192" s="109">
        <v>7.7692249999999996</v>
      </c>
      <c r="D192" s="109">
        <v>15.34454</v>
      </c>
      <c r="E192" s="109" t="s">
        <v>2213</v>
      </c>
      <c r="F192" s="109" t="s">
        <v>2214</v>
      </c>
      <c r="G192" s="109" t="s">
        <v>6173</v>
      </c>
      <c r="H192" s="109" t="s">
        <v>2214</v>
      </c>
      <c r="I192" s="109" t="s">
        <v>111</v>
      </c>
      <c r="J192" s="109" t="s">
        <v>5950</v>
      </c>
      <c r="K192" s="117" t="s">
        <v>6446</v>
      </c>
      <c r="L192" s="113">
        <v>45897</v>
      </c>
      <c r="M192" s="113" t="s">
        <v>5952</v>
      </c>
      <c r="N192" s="113" t="s">
        <v>5952</v>
      </c>
      <c r="O192" s="113" t="s">
        <v>5952</v>
      </c>
      <c r="P192" s="113"/>
      <c r="Q192" s="123" t="s">
        <v>5952</v>
      </c>
      <c r="R192" s="109" t="s">
        <v>6447</v>
      </c>
      <c r="S192" s="109" t="s">
        <v>6448</v>
      </c>
    </row>
    <row r="193" spans="1:19" ht="15" x14ac:dyDescent="0.25">
      <c r="A193" s="109" t="s">
        <v>6449</v>
      </c>
      <c r="B193" s="109" t="s">
        <v>6450</v>
      </c>
      <c r="C193" s="109">
        <v>7.7902500000000003</v>
      </c>
      <c r="D193" s="109">
        <v>15.35708</v>
      </c>
      <c r="E193" s="109" t="s">
        <v>2213</v>
      </c>
      <c r="F193" s="109" t="s">
        <v>2214</v>
      </c>
      <c r="G193" s="109" t="s">
        <v>6173</v>
      </c>
      <c r="H193" s="109" t="s">
        <v>2214</v>
      </c>
      <c r="I193" s="109" t="s">
        <v>111</v>
      </c>
      <c r="J193" s="109" t="s">
        <v>5950</v>
      </c>
      <c r="K193" s="117" t="s">
        <v>6446</v>
      </c>
      <c r="L193" s="113">
        <v>45897</v>
      </c>
      <c r="M193" s="109" t="s">
        <v>5952</v>
      </c>
      <c r="N193" s="109" t="s">
        <v>5952</v>
      </c>
      <c r="O193" s="109" t="s">
        <v>5952</v>
      </c>
      <c r="P193" s="109"/>
      <c r="Q193" s="123" t="s">
        <v>5952</v>
      </c>
      <c r="R193" s="109" t="s">
        <v>6447</v>
      </c>
      <c r="S193" s="109" t="s">
        <v>6448</v>
      </c>
    </row>
    <row r="194" spans="1:19" ht="15" x14ac:dyDescent="0.3">
      <c r="A194" s="109" t="s">
        <v>7022</v>
      </c>
      <c r="B194" s="109" t="s">
        <v>7023</v>
      </c>
      <c r="C194" s="110"/>
      <c r="D194" s="110"/>
      <c r="E194" s="110"/>
      <c r="F194" s="110"/>
      <c r="G194" s="110"/>
      <c r="H194" s="110"/>
      <c r="I194" s="110"/>
      <c r="J194" s="110" t="s">
        <v>5950</v>
      </c>
      <c r="K194" s="110"/>
      <c r="L194" s="110"/>
      <c r="M194" s="110" t="s">
        <v>6168</v>
      </c>
      <c r="N194" s="110" t="s">
        <v>6168</v>
      </c>
      <c r="O194" s="110" t="s">
        <v>6168</v>
      </c>
      <c r="P194" s="110"/>
      <c r="Q194" s="110" t="s">
        <v>6168</v>
      </c>
      <c r="R194" s="111"/>
      <c r="S194" s="110"/>
    </row>
    <row r="195" spans="1:19" ht="15" x14ac:dyDescent="0.3">
      <c r="A195" s="124" t="s">
        <v>7024</v>
      </c>
      <c r="B195" s="124" t="s">
        <v>7025</v>
      </c>
      <c r="C195" s="110"/>
      <c r="D195" s="110"/>
      <c r="E195" s="110"/>
      <c r="F195" s="110"/>
      <c r="G195" s="110"/>
      <c r="H195" s="110"/>
      <c r="I195" s="110" t="s">
        <v>7026</v>
      </c>
      <c r="J195" s="110" t="s">
        <v>5950</v>
      </c>
      <c r="K195" s="110"/>
      <c r="L195" s="110"/>
      <c r="M195" s="110" t="s">
        <v>6168</v>
      </c>
      <c r="N195" s="110" t="s">
        <v>6168</v>
      </c>
      <c r="O195" s="110" t="s">
        <v>6168</v>
      </c>
      <c r="P195" s="110"/>
      <c r="Q195" s="110" t="s">
        <v>6168</v>
      </c>
      <c r="R195" s="111"/>
      <c r="S195" s="110"/>
    </row>
    <row r="196" spans="1:19" ht="15" x14ac:dyDescent="0.3">
      <c r="A196" s="116" t="s">
        <v>6916</v>
      </c>
      <c r="B196" s="116" t="s">
        <v>6913</v>
      </c>
      <c r="C196" s="110"/>
      <c r="D196" s="110"/>
      <c r="E196" s="110"/>
      <c r="F196" s="110"/>
      <c r="G196" s="110"/>
      <c r="H196" s="110"/>
      <c r="I196" s="110"/>
      <c r="J196" s="110" t="s">
        <v>5950</v>
      </c>
      <c r="K196" s="110"/>
      <c r="L196" s="110"/>
      <c r="M196" s="110" t="s">
        <v>6168</v>
      </c>
      <c r="N196" s="110" t="s">
        <v>6168</v>
      </c>
      <c r="O196" s="110" t="s">
        <v>6168</v>
      </c>
      <c r="P196" s="110"/>
      <c r="Q196" s="110" t="s">
        <v>6168</v>
      </c>
      <c r="R196" s="111"/>
      <c r="S196" s="110"/>
    </row>
    <row r="197" spans="1:19" ht="15" x14ac:dyDescent="0.3">
      <c r="A197" s="118" t="s">
        <v>7027</v>
      </c>
      <c r="B197" s="118" t="s">
        <v>7028</v>
      </c>
      <c r="C197" s="110"/>
      <c r="D197" s="110"/>
      <c r="E197" s="110"/>
      <c r="F197" s="110"/>
      <c r="G197" s="110"/>
      <c r="H197" s="110"/>
      <c r="I197" s="110"/>
      <c r="J197" s="110" t="s">
        <v>5950</v>
      </c>
      <c r="K197" s="110"/>
      <c r="L197" s="110"/>
      <c r="M197" s="110" t="s">
        <v>6168</v>
      </c>
      <c r="N197" s="110" t="s">
        <v>6168</v>
      </c>
      <c r="O197" s="110" t="s">
        <v>6168</v>
      </c>
      <c r="P197" s="110"/>
      <c r="Q197" s="110" t="s">
        <v>6168</v>
      </c>
      <c r="R197" s="111"/>
      <c r="S197" s="110"/>
    </row>
    <row r="198" spans="1:19" ht="15" x14ac:dyDescent="0.3">
      <c r="A198" s="118" t="s">
        <v>7029</v>
      </c>
      <c r="B198" s="118" t="s">
        <v>7030</v>
      </c>
      <c r="C198" s="110"/>
      <c r="D198" s="110"/>
      <c r="E198" s="110"/>
      <c r="F198" s="110"/>
      <c r="G198" s="110"/>
      <c r="H198" s="110"/>
      <c r="I198" s="110"/>
      <c r="J198" s="110" t="s">
        <v>5950</v>
      </c>
      <c r="K198" s="110"/>
      <c r="L198" s="110"/>
      <c r="M198" s="110" t="s">
        <v>6168</v>
      </c>
      <c r="N198" s="110" t="s">
        <v>6168</v>
      </c>
      <c r="O198" s="110" t="s">
        <v>6168</v>
      </c>
      <c r="P198" s="110"/>
      <c r="Q198" s="110" t="s">
        <v>6168</v>
      </c>
      <c r="R198" s="111"/>
      <c r="S198" s="110"/>
    </row>
    <row r="199" spans="1:19" ht="15" x14ac:dyDescent="0.3">
      <c r="A199" s="118" t="s">
        <v>7031</v>
      </c>
      <c r="B199" s="118" t="s">
        <v>7032</v>
      </c>
      <c r="C199" s="110"/>
      <c r="D199" s="110"/>
      <c r="E199" s="110"/>
      <c r="F199" s="110"/>
      <c r="G199" s="110"/>
      <c r="H199" s="110"/>
      <c r="I199" s="110"/>
      <c r="J199" s="110" t="s">
        <v>5950</v>
      </c>
      <c r="K199" s="110"/>
      <c r="L199" s="110"/>
      <c r="M199" s="110" t="s">
        <v>6168</v>
      </c>
      <c r="N199" s="110" t="s">
        <v>6168</v>
      </c>
      <c r="O199" s="110" t="s">
        <v>6168</v>
      </c>
      <c r="P199" s="110"/>
      <c r="Q199" s="110" t="s">
        <v>6168</v>
      </c>
      <c r="R199" s="111"/>
      <c r="S199" s="110"/>
    </row>
    <row r="200" spans="1:19" ht="15" x14ac:dyDescent="0.3">
      <c r="A200" s="118" t="s">
        <v>7033</v>
      </c>
      <c r="B200" s="118" t="s">
        <v>7034</v>
      </c>
      <c r="C200" s="110"/>
      <c r="D200" s="110"/>
      <c r="E200" s="110"/>
      <c r="F200" s="110"/>
      <c r="G200" s="110"/>
      <c r="H200" s="110"/>
      <c r="I200" s="110"/>
      <c r="J200" s="110" t="s">
        <v>5950</v>
      </c>
      <c r="K200" s="110"/>
      <c r="L200" s="110"/>
      <c r="M200" s="110" t="s">
        <v>6168</v>
      </c>
      <c r="N200" s="110" t="s">
        <v>6168</v>
      </c>
      <c r="O200" s="110" t="s">
        <v>6168</v>
      </c>
      <c r="P200" s="110"/>
      <c r="Q200" s="110" t="s">
        <v>6168</v>
      </c>
      <c r="R200" s="111"/>
      <c r="S200" s="110"/>
    </row>
    <row r="201" spans="1:19" ht="15" x14ac:dyDescent="0.3">
      <c r="A201" s="110" t="s">
        <v>6507</v>
      </c>
      <c r="B201" s="110" t="s">
        <v>6508</v>
      </c>
      <c r="C201" s="110" t="e">
        <f>VLOOKUP(A201,'[10]Raw Data'!$B:$F,4,0)</f>
        <v>#N/A</v>
      </c>
      <c r="D201" s="110" t="e">
        <f>VLOOKUP(A201,'[10]Raw Data'!$B:$F,5,0)</f>
        <v>#N/A</v>
      </c>
      <c r="E201" s="110"/>
      <c r="F201" s="110"/>
      <c r="G201" s="110"/>
      <c r="H201" s="110"/>
      <c r="I201" s="110" t="s">
        <v>5892</v>
      </c>
      <c r="J201" s="110" t="s">
        <v>5950</v>
      </c>
      <c r="K201" s="110"/>
      <c r="L201" s="110"/>
      <c r="M201" s="110" t="s">
        <v>6168</v>
      </c>
      <c r="N201" s="110" t="s">
        <v>6168</v>
      </c>
      <c r="O201" s="110" t="s">
        <v>6168</v>
      </c>
      <c r="P201" s="110"/>
      <c r="Q201" s="110" t="s">
        <v>6168</v>
      </c>
      <c r="R201" s="110" t="s">
        <v>6660</v>
      </c>
      <c r="S201" s="110" t="s">
        <v>6470</v>
      </c>
    </row>
    <row r="202" spans="1:19" ht="15" x14ac:dyDescent="0.25">
      <c r="A202" s="109" t="s">
        <v>6451</v>
      </c>
      <c r="B202" s="109" t="s">
        <v>6452</v>
      </c>
      <c r="C202" s="109">
        <v>5.4919140200000003</v>
      </c>
      <c r="D202" s="109">
        <v>10.389301639999999</v>
      </c>
      <c r="E202" s="109" t="s">
        <v>2760</v>
      </c>
      <c r="F202" s="109" t="s">
        <v>6453</v>
      </c>
      <c r="G202" s="109" t="s">
        <v>6454</v>
      </c>
      <c r="H202" s="109" t="s">
        <v>3944</v>
      </c>
      <c r="I202" s="109" t="s">
        <v>80</v>
      </c>
      <c r="J202" s="109" t="s">
        <v>5950</v>
      </c>
      <c r="K202" s="117" t="s">
        <v>6455</v>
      </c>
      <c r="L202" s="113">
        <v>45891</v>
      </c>
      <c r="M202" s="113" t="s">
        <v>5952</v>
      </c>
      <c r="N202" s="113" t="s">
        <v>5952</v>
      </c>
      <c r="O202" s="113" t="s">
        <v>5952</v>
      </c>
      <c r="P202" s="113"/>
      <c r="Q202" s="123" t="s">
        <v>5952</v>
      </c>
      <c r="R202" s="109"/>
      <c r="S202" s="109" t="s">
        <v>6456</v>
      </c>
    </row>
    <row r="203" spans="1:19" ht="15" x14ac:dyDescent="0.25">
      <c r="A203" s="109" t="s">
        <v>6457</v>
      </c>
      <c r="B203" s="109" t="s">
        <v>6458</v>
      </c>
      <c r="C203" s="109">
        <v>5.5057095</v>
      </c>
      <c r="D203" s="109">
        <v>10.4209456</v>
      </c>
      <c r="E203" s="109" t="s">
        <v>2748</v>
      </c>
      <c r="F203" s="109" t="s">
        <v>2749</v>
      </c>
      <c r="G203" s="109" t="s">
        <v>6454</v>
      </c>
      <c r="H203" s="109" t="s">
        <v>3944</v>
      </c>
      <c r="I203" s="109" t="s">
        <v>80</v>
      </c>
      <c r="J203" s="109" t="s">
        <v>5950</v>
      </c>
      <c r="K203" s="117" t="s">
        <v>6455</v>
      </c>
      <c r="L203" s="113">
        <v>45891</v>
      </c>
      <c r="M203" s="113" t="s">
        <v>5952</v>
      </c>
      <c r="N203" s="113" t="s">
        <v>5952</v>
      </c>
      <c r="O203" s="113" t="s">
        <v>5952</v>
      </c>
      <c r="P203" s="113"/>
      <c r="Q203" s="123" t="s">
        <v>5952</v>
      </c>
      <c r="R203" s="109"/>
      <c r="S203" s="109" t="s">
        <v>6456</v>
      </c>
    </row>
    <row r="204" spans="1:19" ht="15" x14ac:dyDescent="0.25">
      <c r="A204" s="109" t="s">
        <v>6459</v>
      </c>
      <c r="B204" s="109" t="s">
        <v>6460</v>
      </c>
      <c r="C204" s="109">
        <v>5.51782912</v>
      </c>
      <c r="D204" s="109">
        <v>10.411152879999999</v>
      </c>
      <c r="E204" s="109" t="s">
        <v>2744</v>
      </c>
      <c r="F204" s="109" t="s">
        <v>2745</v>
      </c>
      <c r="G204" s="109" t="s">
        <v>6454</v>
      </c>
      <c r="H204" s="109" t="s">
        <v>3944</v>
      </c>
      <c r="I204" s="109" t="s">
        <v>80</v>
      </c>
      <c r="J204" s="109" t="s">
        <v>5950</v>
      </c>
      <c r="K204" s="117" t="s">
        <v>6455</v>
      </c>
      <c r="L204" s="113">
        <v>45894</v>
      </c>
      <c r="M204" s="113" t="s">
        <v>5952</v>
      </c>
      <c r="N204" s="113" t="s">
        <v>5952</v>
      </c>
      <c r="O204" s="113" t="s">
        <v>5952</v>
      </c>
      <c r="P204" s="113"/>
      <c r="Q204" s="123" t="s">
        <v>5952</v>
      </c>
      <c r="R204" s="109"/>
      <c r="S204" s="109" t="s">
        <v>6456</v>
      </c>
    </row>
    <row r="205" spans="1:19" ht="15" x14ac:dyDescent="0.3">
      <c r="A205" s="124" t="s">
        <v>7035</v>
      </c>
      <c r="B205" s="124" t="s">
        <v>7036</v>
      </c>
      <c r="C205" s="109"/>
      <c r="D205" s="109"/>
      <c r="E205" s="110"/>
      <c r="F205" s="110"/>
      <c r="G205" s="110"/>
      <c r="H205" s="110"/>
      <c r="I205" s="110" t="s">
        <v>7026</v>
      </c>
      <c r="J205" s="110" t="s">
        <v>5950</v>
      </c>
      <c r="K205" s="110"/>
      <c r="L205" s="110"/>
      <c r="M205" s="110" t="s">
        <v>6168</v>
      </c>
      <c r="N205" s="110" t="s">
        <v>6168</v>
      </c>
      <c r="O205" s="110" t="s">
        <v>6168</v>
      </c>
      <c r="P205" s="110"/>
      <c r="Q205" s="110" t="s">
        <v>6168</v>
      </c>
      <c r="R205" s="111"/>
      <c r="S205" s="110"/>
    </row>
    <row r="206" spans="1:19" ht="15" x14ac:dyDescent="0.25">
      <c r="A206" s="109" t="s">
        <v>5923</v>
      </c>
      <c r="B206" s="109" t="s">
        <v>6461</v>
      </c>
      <c r="C206" s="109">
        <v>5.4830599700000002</v>
      </c>
      <c r="D206" s="109">
        <v>10.452717</v>
      </c>
      <c r="E206" s="109" t="s">
        <v>2576</v>
      </c>
      <c r="F206" s="109" t="s">
        <v>2577</v>
      </c>
      <c r="G206" s="109" t="s">
        <v>6454</v>
      </c>
      <c r="H206" s="109" t="s">
        <v>3944</v>
      </c>
      <c r="I206" s="109" t="s">
        <v>80</v>
      </c>
      <c r="J206" s="109" t="s">
        <v>5950</v>
      </c>
      <c r="K206" s="112">
        <v>45664</v>
      </c>
      <c r="L206" s="113">
        <v>45891</v>
      </c>
      <c r="M206" s="113" t="s">
        <v>5952</v>
      </c>
      <c r="N206" s="113" t="s">
        <v>5952</v>
      </c>
      <c r="O206" s="113" t="s">
        <v>5952</v>
      </c>
      <c r="P206" s="113"/>
      <c r="Q206" s="123" t="s">
        <v>5952</v>
      </c>
      <c r="R206" s="109"/>
      <c r="S206" s="109" t="s">
        <v>6456</v>
      </c>
    </row>
    <row r="207" spans="1:19" ht="15" x14ac:dyDescent="0.3">
      <c r="A207" s="109" t="s">
        <v>7037</v>
      </c>
      <c r="B207" s="109" t="s">
        <v>7038</v>
      </c>
      <c r="C207" s="110"/>
      <c r="D207" s="110"/>
      <c r="E207" s="110"/>
      <c r="F207" s="110"/>
      <c r="G207" s="110"/>
      <c r="H207" s="110"/>
      <c r="I207" s="110"/>
      <c r="J207" s="110" t="s">
        <v>5950</v>
      </c>
      <c r="K207" s="110"/>
      <c r="L207" s="110"/>
      <c r="M207" s="110" t="s">
        <v>6168</v>
      </c>
      <c r="N207" s="110" t="s">
        <v>6168</v>
      </c>
      <c r="O207" s="110" t="s">
        <v>6168</v>
      </c>
      <c r="P207" s="110"/>
      <c r="Q207" s="110" t="s">
        <v>6168</v>
      </c>
      <c r="R207" s="111"/>
      <c r="S207" s="110"/>
    </row>
    <row r="208" spans="1:19" ht="15" x14ac:dyDescent="0.3">
      <c r="A208" s="110" t="s">
        <v>6504</v>
      </c>
      <c r="B208" s="109" t="s">
        <v>6505</v>
      </c>
      <c r="C208" s="110" t="e">
        <f>VLOOKUP(A208,'[10]Raw Data'!$B:$F,4,0)</f>
        <v>#N/A</v>
      </c>
      <c r="D208" s="110" t="e">
        <f>VLOOKUP(A208,'[10]Raw Data'!$B:$F,5,0)</f>
        <v>#N/A</v>
      </c>
      <c r="E208" s="110" t="s">
        <v>2467</v>
      </c>
      <c r="F208" s="110" t="s">
        <v>2468</v>
      </c>
      <c r="G208" s="110" t="s">
        <v>6506</v>
      </c>
      <c r="H208" s="110" t="s">
        <v>2468</v>
      </c>
      <c r="I208" s="110" t="s">
        <v>5892</v>
      </c>
      <c r="J208" s="110" t="s">
        <v>5950</v>
      </c>
      <c r="K208" s="110"/>
      <c r="L208" s="110"/>
      <c r="M208" s="110" t="s">
        <v>6168</v>
      </c>
      <c r="N208" s="110" t="s">
        <v>6168</v>
      </c>
      <c r="O208" s="110" t="s">
        <v>6168</v>
      </c>
      <c r="P208" s="110"/>
      <c r="Q208" s="110" t="s">
        <v>6168</v>
      </c>
      <c r="R208" s="110"/>
      <c r="S208" s="110" t="s">
        <v>6456</v>
      </c>
    </row>
    <row r="209" spans="1:19" ht="15" x14ac:dyDescent="0.3">
      <c r="A209" s="121" t="s">
        <v>6462</v>
      </c>
      <c r="B209" s="109" t="s">
        <v>6463</v>
      </c>
      <c r="C209" s="109">
        <v>5.3911199999999999</v>
      </c>
      <c r="D209" s="109">
        <v>10.43061</v>
      </c>
      <c r="E209" s="109" t="s">
        <v>2530</v>
      </c>
      <c r="F209" s="109" t="s">
        <v>6464</v>
      </c>
      <c r="G209" s="109" t="s">
        <v>6454</v>
      </c>
      <c r="H209" s="109" t="s">
        <v>2468</v>
      </c>
      <c r="I209" s="109" t="s">
        <v>5892</v>
      </c>
      <c r="J209" s="109" t="s">
        <v>5950</v>
      </c>
      <c r="K209" s="112">
        <v>45998</v>
      </c>
      <c r="L209" s="113"/>
      <c r="M209" s="110" t="s">
        <v>6168</v>
      </c>
      <c r="N209" s="110" t="s">
        <v>6168</v>
      </c>
      <c r="O209" s="110" t="s">
        <v>6168</v>
      </c>
      <c r="P209" s="110"/>
      <c r="Q209" s="110" t="s">
        <v>6168</v>
      </c>
      <c r="R209" s="109"/>
      <c r="S209" s="109" t="s">
        <v>6456</v>
      </c>
    </row>
    <row r="210" spans="1:19" ht="15" x14ac:dyDescent="0.3">
      <c r="A210" s="109" t="s">
        <v>7039</v>
      </c>
      <c r="B210" s="109" t="s">
        <v>7040</v>
      </c>
      <c r="C210" s="110"/>
      <c r="D210" s="110"/>
      <c r="E210" s="110"/>
      <c r="F210" s="110"/>
      <c r="G210" s="110"/>
      <c r="H210" s="110"/>
      <c r="I210" s="110"/>
      <c r="J210" s="110" t="s">
        <v>5950</v>
      </c>
      <c r="K210" s="110"/>
      <c r="L210" s="110"/>
      <c r="M210" s="110" t="s">
        <v>6168</v>
      </c>
      <c r="N210" s="110" t="s">
        <v>6168</v>
      </c>
      <c r="O210" s="110" t="s">
        <v>6168</v>
      </c>
      <c r="P210" s="110"/>
      <c r="Q210" s="110" t="s">
        <v>6168</v>
      </c>
      <c r="R210" s="111"/>
      <c r="S210" s="110"/>
    </row>
    <row r="211" spans="1:19" ht="15" x14ac:dyDescent="0.3">
      <c r="A211" s="121" t="s">
        <v>6465</v>
      </c>
      <c r="B211" s="109" t="s">
        <v>6466</v>
      </c>
      <c r="C211" s="109">
        <v>5.4318</v>
      </c>
      <c r="D211" s="109">
        <v>10.06024</v>
      </c>
      <c r="E211" s="109" t="s">
        <v>2669</v>
      </c>
      <c r="F211" s="109" t="s">
        <v>2670</v>
      </c>
      <c r="G211" s="109" t="s">
        <v>6454</v>
      </c>
      <c r="H211" s="109" t="s">
        <v>2388</v>
      </c>
      <c r="I211" s="109" t="s">
        <v>5892</v>
      </c>
      <c r="J211" s="109" t="s">
        <v>5950</v>
      </c>
      <c r="K211" s="117" t="s">
        <v>6467</v>
      </c>
      <c r="L211" s="113"/>
      <c r="M211" s="109" t="s">
        <v>5952</v>
      </c>
      <c r="N211" s="109" t="s">
        <v>5952</v>
      </c>
      <c r="O211" s="109" t="s">
        <v>5952</v>
      </c>
      <c r="P211" s="109"/>
      <c r="Q211" s="123" t="s">
        <v>5952</v>
      </c>
      <c r="R211" s="109"/>
      <c r="S211" s="109" t="s">
        <v>6456</v>
      </c>
    </row>
    <row r="212" spans="1:19" ht="15" x14ac:dyDescent="0.3">
      <c r="A212" s="121" t="s">
        <v>6468</v>
      </c>
      <c r="B212" s="109" t="s">
        <v>6469</v>
      </c>
      <c r="C212" s="109">
        <v>5.7141700000000002</v>
      </c>
      <c r="D212" s="109">
        <v>10.8659</v>
      </c>
      <c r="E212" s="109" t="s">
        <v>2580</v>
      </c>
      <c r="F212" s="109" t="s">
        <v>2581</v>
      </c>
      <c r="G212" s="109" t="s">
        <v>6454</v>
      </c>
      <c r="H212" s="109" t="s">
        <v>2380</v>
      </c>
      <c r="I212" s="109" t="s">
        <v>5892</v>
      </c>
      <c r="J212" s="109" t="s">
        <v>5950</v>
      </c>
      <c r="K212" s="117" t="s">
        <v>6276</v>
      </c>
      <c r="L212" s="113"/>
      <c r="M212" s="109" t="s">
        <v>5952</v>
      </c>
      <c r="N212" s="113" t="s">
        <v>5952</v>
      </c>
      <c r="O212" s="109" t="s">
        <v>5952</v>
      </c>
      <c r="P212" s="109"/>
      <c r="Q212" s="123" t="s">
        <v>5952</v>
      </c>
      <c r="R212" s="109"/>
      <c r="S212" s="109" t="s">
        <v>6470</v>
      </c>
    </row>
    <row r="213" spans="1:19" ht="15" x14ac:dyDescent="0.3">
      <c r="A213" s="110" t="s">
        <v>6471</v>
      </c>
      <c r="B213" s="110" t="s">
        <v>6472</v>
      </c>
      <c r="C213" s="110" t="str">
        <f>VLOOKUP(A213,[8]Sheet1!$A:$D,3,FALSE)</f>
        <v>5.70839256</v>
      </c>
      <c r="D213" s="110" t="str">
        <f>VLOOKUP(A213,[8]Sheet1!$A:$D,4,FALSE)</f>
        <v>10.88906</v>
      </c>
      <c r="E213" s="110" t="str">
        <f>RIGHT([9]Sheet2!AU316,7)</f>
        <v/>
      </c>
      <c r="F213" s="110" t="s">
        <v>2581</v>
      </c>
      <c r="G213" s="110" t="s">
        <v>6454</v>
      </c>
      <c r="H213" s="110" t="s">
        <v>2380</v>
      </c>
      <c r="I213" s="109" t="s">
        <v>5892</v>
      </c>
      <c r="J213" s="110" t="s">
        <v>5950</v>
      </c>
      <c r="K213" s="110"/>
      <c r="L213" s="110" t="s">
        <v>6473</v>
      </c>
      <c r="M213" s="113" t="s">
        <v>5952</v>
      </c>
      <c r="N213" s="113" t="s">
        <v>5952</v>
      </c>
      <c r="O213" s="113" t="s">
        <v>5952</v>
      </c>
      <c r="P213" s="113"/>
      <c r="Q213" s="123" t="s">
        <v>5952</v>
      </c>
      <c r="R213" s="110"/>
      <c r="S213" s="110" t="s">
        <v>6470</v>
      </c>
    </row>
    <row r="214" spans="1:19" ht="15" x14ac:dyDescent="0.3">
      <c r="A214" s="110" t="s">
        <v>6474</v>
      </c>
      <c r="B214" s="110" t="s">
        <v>6475</v>
      </c>
      <c r="C214" s="110" t="str">
        <f>VLOOKUP(A214,[8]Sheet1!$A:$D,3,FALSE)</f>
        <v>5.52922</v>
      </c>
      <c r="D214" s="110" t="str">
        <f>VLOOKUP(A214,[8]Sheet1!$A:$D,4,FALSE)</f>
        <v>10.62611</v>
      </c>
      <c r="E214" s="110" t="str">
        <f>RIGHT([9]Sheet2!AU317,7)</f>
        <v/>
      </c>
      <c r="F214" s="110" t="s">
        <v>2382</v>
      </c>
      <c r="G214" s="110" t="s">
        <v>6454</v>
      </c>
      <c r="H214" s="110" t="s">
        <v>2382</v>
      </c>
      <c r="I214" s="109" t="s">
        <v>5892</v>
      </c>
      <c r="J214" s="110" t="s">
        <v>5950</v>
      </c>
      <c r="K214" s="110"/>
      <c r="L214" s="110" t="s">
        <v>6473</v>
      </c>
      <c r="M214" s="113" t="s">
        <v>5952</v>
      </c>
      <c r="N214" s="113" t="s">
        <v>5952</v>
      </c>
      <c r="O214" s="113" t="s">
        <v>5952</v>
      </c>
      <c r="P214" s="113"/>
      <c r="Q214" s="123" t="s">
        <v>5952</v>
      </c>
      <c r="R214" s="110"/>
      <c r="S214" s="110" t="s">
        <v>6470</v>
      </c>
    </row>
    <row r="215" spans="1:19" ht="15" x14ac:dyDescent="0.3">
      <c r="A215" s="116" t="s">
        <v>7041</v>
      </c>
      <c r="B215" s="116" t="s">
        <v>7042</v>
      </c>
      <c r="C215" s="110"/>
      <c r="D215" s="110"/>
      <c r="E215" s="110"/>
      <c r="F215" s="110"/>
      <c r="G215" s="110"/>
      <c r="H215" s="110"/>
      <c r="I215" s="110"/>
      <c r="J215" s="110" t="s">
        <v>5950</v>
      </c>
      <c r="K215" s="110"/>
      <c r="L215" s="110"/>
      <c r="M215" s="110" t="s">
        <v>6168</v>
      </c>
      <c r="N215" s="110" t="s">
        <v>6168</v>
      </c>
      <c r="O215" s="110" t="s">
        <v>6168</v>
      </c>
      <c r="P215" s="110"/>
      <c r="Q215" s="110" t="s">
        <v>6168</v>
      </c>
      <c r="R215" s="111"/>
      <c r="S215" s="110"/>
    </row>
    <row r="216" spans="1:19" ht="15" x14ac:dyDescent="0.3">
      <c r="A216" s="121" t="s">
        <v>6476</v>
      </c>
      <c r="B216" s="109" t="s">
        <v>6477</v>
      </c>
      <c r="C216" s="109">
        <v>5.5149600000000003</v>
      </c>
      <c r="D216" s="109">
        <v>10.64969</v>
      </c>
      <c r="E216" s="109" t="s">
        <v>2381</v>
      </c>
      <c r="F216" s="109" t="s">
        <v>2382</v>
      </c>
      <c r="G216" s="109" t="s">
        <v>6454</v>
      </c>
      <c r="H216" s="109" t="s">
        <v>2382</v>
      </c>
      <c r="I216" s="109" t="s">
        <v>5892</v>
      </c>
      <c r="J216" s="109" t="s">
        <v>5950</v>
      </c>
      <c r="K216" s="112">
        <v>45723</v>
      </c>
      <c r="L216" s="113"/>
      <c r="M216" s="110" t="s">
        <v>6168</v>
      </c>
      <c r="N216" s="110" t="s">
        <v>6168</v>
      </c>
      <c r="O216" s="110" t="s">
        <v>6168</v>
      </c>
      <c r="P216" s="110"/>
      <c r="Q216" s="110" t="s">
        <v>6168</v>
      </c>
      <c r="R216" s="109"/>
      <c r="S216" s="109" t="s">
        <v>6470</v>
      </c>
    </row>
    <row r="217" spans="1:19" ht="15" x14ac:dyDescent="0.3">
      <c r="A217" s="121" t="s">
        <v>6478</v>
      </c>
      <c r="B217" s="109" t="s">
        <v>6479</v>
      </c>
      <c r="C217" s="109">
        <v>5.1432200000000003</v>
      </c>
      <c r="D217" s="109">
        <v>10.543760000000001</v>
      </c>
      <c r="E217" s="109" t="s">
        <v>2469</v>
      </c>
      <c r="F217" s="109" t="s">
        <v>2470</v>
      </c>
      <c r="G217" s="109" t="s">
        <v>6454</v>
      </c>
      <c r="H217" s="109" t="s">
        <v>2470</v>
      </c>
      <c r="I217" s="109" t="s">
        <v>5892</v>
      </c>
      <c r="J217" s="109" t="s">
        <v>5950</v>
      </c>
      <c r="K217" s="117" t="s">
        <v>6413</v>
      </c>
      <c r="L217" s="113"/>
      <c r="M217" s="109" t="s">
        <v>5952</v>
      </c>
      <c r="N217" s="109" t="s">
        <v>5952</v>
      </c>
      <c r="O217" s="109" t="s">
        <v>5952</v>
      </c>
      <c r="P217" s="109"/>
      <c r="Q217" s="123" t="s">
        <v>5952</v>
      </c>
      <c r="R217" s="109"/>
      <c r="S217" s="109" t="s">
        <v>6456</v>
      </c>
    </row>
    <row r="218" spans="1:19" ht="15" x14ac:dyDescent="0.3">
      <c r="A218" s="109" t="s">
        <v>7043</v>
      </c>
      <c r="B218" s="109" t="s">
        <v>7044</v>
      </c>
      <c r="C218" s="110"/>
      <c r="D218" s="110"/>
      <c r="E218" s="110"/>
      <c r="F218" s="110"/>
      <c r="G218" s="110"/>
      <c r="H218" s="110"/>
      <c r="I218" s="110"/>
      <c r="J218" s="110" t="s">
        <v>5950</v>
      </c>
      <c r="K218" s="110"/>
      <c r="L218" s="110"/>
      <c r="M218" s="110" t="s">
        <v>6168</v>
      </c>
      <c r="N218" s="110" t="s">
        <v>6168</v>
      </c>
      <c r="O218" s="110" t="s">
        <v>6168</v>
      </c>
      <c r="P218" s="110"/>
      <c r="Q218" s="110" t="s">
        <v>6168</v>
      </c>
      <c r="R218" s="111"/>
      <c r="S218" s="110"/>
    </row>
    <row r="219" spans="1:19" ht="15" x14ac:dyDescent="0.3">
      <c r="A219" s="121" t="s">
        <v>6480</v>
      </c>
      <c r="B219" s="109" t="s">
        <v>6481</v>
      </c>
      <c r="C219" s="109">
        <v>2.5226806000000002</v>
      </c>
      <c r="D219" s="109">
        <v>13.4139581</v>
      </c>
      <c r="E219" s="109" t="s">
        <v>640</v>
      </c>
      <c r="F219" s="109" t="s">
        <v>6482</v>
      </c>
      <c r="G219" s="109" t="s">
        <v>6483</v>
      </c>
      <c r="H219" s="109" t="s">
        <v>6483</v>
      </c>
      <c r="I219" s="109" t="s">
        <v>5869</v>
      </c>
      <c r="J219" s="109" t="s">
        <v>38</v>
      </c>
      <c r="K219" s="117" t="s">
        <v>6484</v>
      </c>
      <c r="L219" s="109"/>
      <c r="M219" s="110" t="s">
        <v>6168</v>
      </c>
      <c r="N219" s="110" t="s">
        <v>6168</v>
      </c>
      <c r="O219" s="110" t="s">
        <v>6168</v>
      </c>
      <c r="P219" s="110"/>
      <c r="Q219" s="110" t="s">
        <v>6168</v>
      </c>
      <c r="R219" s="109" t="s">
        <v>6485</v>
      </c>
      <c r="S219" s="109" t="s">
        <v>6486</v>
      </c>
    </row>
    <row r="220" spans="1:19" ht="15" x14ac:dyDescent="0.3">
      <c r="A220" s="109" t="s">
        <v>6917</v>
      </c>
      <c r="B220" s="109" t="s">
        <v>7045</v>
      </c>
      <c r="C220" s="110"/>
      <c r="D220" s="110"/>
      <c r="E220" s="110"/>
      <c r="F220" s="110"/>
      <c r="G220" s="110"/>
      <c r="H220" s="110"/>
      <c r="I220" s="110"/>
      <c r="J220" s="110" t="s">
        <v>38</v>
      </c>
      <c r="K220" s="110"/>
      <c r="L220" s="110"/>
      <c r="M220" s="110" t="s">
        <v>6168</v>
      </c>
      <c r="N220" s="110" t="s">
        <v>6168</v>
      </c>
      <c r="O220" s="110" t="s">
        <v>6168</v>
      </c>
      <c r="P220" s="110"/>
      <c r="Q220" s="110" t="s">
        <v>6168</v>
      </c>
      <c r="R220" s="111"/>
      <c r="S220" s="110"/>
    </row>
    <row r="221" spans="1:19" ht="15" x14ac:dyDescent="0.3">
      <c r="A221" s="110" t="s">
        <v>7046</v>
      </c>
      <c r="B221" s="110" t="s">
        <v>6514</v>
      </c>
      <c r="C221" s="110" t="e">
        <f>VLOOKUP(A221,'[10]Raw Data'!$B:$F,4,0)</f>
        <v>#N/A</v>
      </c>
      <c r="D221" s="110" t="e">
        <f>VLOOKUP(A221,'[10]Raw Data'!$B:$F,5,0)</f>
        <v>#N/A</v>
      </c>
      <c r="E221" s="110"/>
      <c r="F221" s="110"/>
      <c r="G221" s="110"/>
      <c r="H221" s="110"/>
      <c r="I221" s="110" t="s">
        <v>5869</v>
      </c>
      <c r="J221" s="110" t="s">
        <v>94</v>
      </c>
      <c r="K221" s="110"/>
      <c r="L221" s="110"/>
      <c r="M221" s="110" t="s">
        <v>5952</v>
      </c>
      <c r="N221" s="110" t="s">
        <v>5952</v>
      </c>
      <c r="O221" s="110" t="s">
        <v>5952</v>
      </c>
      <c r="P221" s="110"/>
      <c r="Q221" s="120" t="s">
        <v>5952</v>
      </c>
      <c r="R221" s="110"/>
      <c r="S221" s="110"/>
    </row>
    <row r="222" spans="1:19" ht="15" x14ac:dyDescent="0.25">
      <c r="A222" s="109" t="s">
        <v>6487</v>
      </c>
      <c r="B222" s="109" t="s">
        <v>6488</v>
      </c>
      <c r="C222" s="109">
        <v>2.9094500000000001</v>
      </c>
      <c r="D222" s="109">
        <v>11.157166</v>
      </c>
      <c r="E222" s="109" t="s">
        <v>1002</v>
      </c>
      <c r="F222" s="109" t="s">
        <v>6489</v>
      </c>
      <c r="G222" s="109" t="s">
        <v>6483</v>
      </c>
      <c r="H222" s="109" t="s">
        <v>1001</v>
      </c>
      <c r="I222" s="109" t="s">
        <v>5869</v>
      </c>
      <c r="J222" s="109" t="s">
        <v>94</v>
      </c>
      <c r="K222" s="112">
        <v>45785</v>
      </c>
      <c r="L222" s="113">
        <v>45891</v>
      </c>
      <c r="M222" s="113" t="s">
        <v>5952</v>
      </c>
      <c r="N222" s="113" t="s">
        <v>5952</v>
      </c>
      <c r="O222" s="113" t="s">
        <v>5952</v>
      </c>
      <c r="P222" s="113"/>
      <c r="Q222" s="114" t="s">
        <v>5952</v>
      </c>
      <c r="R222" s="109"/>
      <c r="S222" s="109" t="s">
        <v>6490</v>
      </c>
    </row>
    <row r="223" spans="1:19" ht="15" x14ac:dyDescent="0.3">
      <c r="A223" s="118" t="s">
        <v>5934</v>
      </c>
      <c r="B223" s="118" t="s">
        <v>6509</v>
      </c>
      <c r="C223" s="110" t="e">
        <f>VLOOKUP(A223,'[10]Raw Data'!$B:$F,4,0)</f>
        <v>#N/A</v>
      </c>
      <c r="D223" s="110" t="e">
        <f>VLOOKUP(A223,'[10]Raw Data'!$B:$F,5,0)</f>
        <v>#N/A</v>
      </c>
      <c r="E223" s="110"/>
      <c r="F223" s="110"/>
      <c r="G223" s="110"/>
      <c r="H223" s="110"/>
      <c r="I223" s="110" t="s">
        <v>5869</v>
      </c>
      <c r="J223" s="110" t="s">
        <v>94</v>
      </c>
      <c r="K223" s="110"/>
      <c r="L223" s="110"/>
      <c r="M223" s="113" t="s">
        <v>5952</v>
      </c>
      <c r="N223" s="113" t="s">
        <v>5952</v>
      </c>
      <c r="O223" s="113" t="s">
        <v>5952</v>
      </c>
      <c r="P223" s="113"/>
      <c r="Q223" s="114" t="s">
        <v>5952</v>
      </c>
      <c r="R223" s="110"/>
      <c r="S223" s="110"/>
    </row>
    <row r="224" spans="1:19" ht="15" x14ac:dyDescent="0.3">
      <c r="A224" s="110" t="s">
        <v>6491</v>
      </c>
      <c r="B224" s="110" t="s">
        <v>6492</v>
      </c>
      <c r="C224" s="110" t="str">
        <f>VLOOKUP(A224,[8]Sheet1!$A:$D,3,FALSE)</f>
        <v>2.92200</v>
      </c>
      <c r="D224" s="110" t="str">
        <f>VLOOKUP(A224,[8]Sheet1!$A:$D,4,FALSE)</f>
        <v>9.90476</v>
      </c>
      <c r="E224" s="110" t="str">
        <f>RIGHT([9]Sheet2!AU307,7)</f>
        <v/>
      </c>
      <c r="F224" s="110" t="s">
        <v>6493</v>
      </c>
      <c r="G224" s="110" t="s">
        <v>6483</v>
      </c>
      <c r="H224" s="110" t="s">
        <v>3962</v>
      </c>
      <c r="I224" s="110" t="s">
        <v>78</v>
      </c>
      <c r="J224" s="110" t="s">
        <v>94</v>
      </c>
      <c r="K224" s="110"/>
      <c r="L224" s="110"/>
      <c r="M224" s="113" t="s">
        <v>5952</v>
      </c>
      <c r="N224" s="113" t="s">
        <v>5952</v>
      </c>
      <c r="O224" s="113" t="s">
        <v>5952</v>
      </c>
      <c r="P224" s="113"/>
      <c r="Q224" s="114" t="s">
        <v>5952</v>
      </c>
      <c r="R224" s="110"/>
      <c r="S224" s="110"/>
    </row>
    <row r="225" spans="1:19" ht="15" x14ac:dyDescent="0.3">
      <c r="A225" s="109" t="s">
        <v>6924</v>
      </c>
      <c r="B225" s="109" t="s">
        <v>7047</v>
      </c>
      <c r="C225" s="110"/>
      <c r="D225" s="110"/>
      <c r="E225" s="110"/>
      <c r="F225" s="110"/>
      <c r="G225" s="110"/>
      <c r="H225" s="110"/>
      <c r="I225" s="110"/>
      <c r="J225" s="110" t="s">
        <v>5950</v>
      </c>
      <c r="K225" s="110"/>
      <c r="L225" s="110"/>
      <c r="M225" s="110" t="s">
        <v>6168</v>
      </c>
      <c r="N225" s="110" t="s">
        <v>6168</v>
      </c>
      <c r="O225" s="110" t="s">
        <v>6168</v>
      </c>
      <c r="P225" s="110"/>
      <c r="Q225" s="110" t="s">
        <v>6168</v>
      </c>
      <c r="R225" s="111"/>
      <c r="S225" s="110"/>
    </row>
    <row r="226" spans="1:19" ht="15" x14ac:dyDescent="0.3">
      <c r="A226" s="109" t="s">
        <v>6494</v>
      </c>
      <c r="B226" s="109" t="s">
        <v>6495</v>
      </c>
      <c r="C226" s="109">
        <v>2.9793500000000002</v>
      </c>
      <c r="D226" s="110" t="str">
        <f>VLOOKUP(A226,[8]Sheet1!$A:$D,4,FALSE)</f>
        <v>9.93911</v>
      </c>
      <c r="E226" s="109" t="s">
        <v>3454</v>
      </c>
      <c r="F226" s="109" t="s">
        <v>6496</v>
      </c>
      <c r="G226" s="109" t="s">
        <v>6483</v>
      </c>
      <c r="H226" s="109" t="s">
        <v>3962</v>
      </c>
      <c r="I226" s="109" t="s">
        <v>78</v>
      </c>
      <c r="J226" s="109" t="s">
        <v>94</v>
      </c>
      <c r="K226" s="117" t="s">
        <v>6455</v>
      </c>
      <c r="L226" s="113">
        <v>45898</v>
      </c>
      <c r="M226" s="109" t="s">
        <v>5952</v>
      </c>
      <c r="N226" s="109" t="s">
        <v>5954</v>
      </c>
      <c r="O226" s="109" t="s">
        <v>5954</v>
      </c>
      <c r="P226" s="109"/>
      <c r="Q226" s="119" t="s">
        <v>5954</v>
      </c>
      <c r="R226" s="109" t="s">
        <v>6497</v>
      </c>
      <c r="S226" s="109" t="s">
        <v>6498</v>
      </c>
    </row>
    <row r="227" spans="1:19" ht="15" x14ac:dyDescent="0.3">
      <c r="A227" s="109" t="s">
        <v>7048</v>
      </c>
      <c r="B227" s="109" t="s">
        <v>7049</v>
      </c>
      <c r="C227" s="110"/>
      <c r="D227" s="110"/>
      <c r="E227" s="110"/>
      <c r="F227" s="110"/>
      <c r="G227" s="110"/>
      <c r="H227" s="110"/>
      <c r="I227" s="110"/>
      <c r="J227" s="110" t="s">
        <v>38</v>
      </c>
      <c r="K227" s="110"/>
      <c r="L227" s="110"/>
      <c r="M227" s="110" t="s">
        <v>6168</v>
      </c>
      <c r="N227" s="110" t="s">
        <v>6168</v>
      </c>
      <c r="O227" s="110" t="s">
        <v>6168</v>
      </c>
      <c r="P227" s="110"/>
      <c r="Q227" s="110" t="s">
        <v>6168</v>
      </c>
      <c r="R227" s="111"/>
      <c r="S227" s="110"/>
    </row>
    <row r="228" spans="1:19" ht="15" x14ac:dyDescent="0.3">
      <c r="A228" s="116" t="s">
        <v>7050</v>
      </c>
      <c r="B228" s="116" t="s">
        <v>7051</v>
      </c>
      <c r="C228" s="110"/>
      <c r="D228" s="110"/>
      <c r="E228" s="110"/>
      <c r="F228" s="110"/>
      <c r="G228" s="110"/>
      <c r="H228" s="110"/>
      <c r="I228" s="110"/>
      <c r="J228" s="110" t="s">
        <v>5950</v>
      </c>
      <c r="K228" s="110"/>
      <c r="L228" s="110"/>
      <c r="M228" s="110" t="s">
        <v>6168</v>
      </c>
      <c r="N228" s="110" t="s">
        <v>6168</v>
      </c>
      <c r="O228" s="110" t="s">
        <v>6168</v>
      </c>
      <c r="P228" s="110"/>
      <c r="Q228" s="110" t="s">
        <v>6168</v>
      </c>
      <c r="R228" s="111"/>
      <c r="S228" s="110"/>
    </row>
    <row r="229" spans="1:19" ht="15" x14ac:dyDescent="0.3">
      <c r="A229" s="110" t="s">
        <v>6922</v>
      </c>
      <c r="B229" s="110" t="s">
        <v>7052</v>
      </c>
      <c r="C229" s="110"/>
      <c r="D229" s="110"/>
      <c r="E229" s="110"/>
      <c r="F229" s="110"/>
      <c r="G229" s="110"/>
      <c r="H229" s="110"/>
      <c r="I229" s="110" t="s">
        <v>7053</v>
      </c>
      <c r="J229" s="110" t="s">
        <v>5950</v>
      </c>
      <c r="K229" s="110"/>
      <c r="L229" s="110"/>
      <c r="M229" s="110" t="s">
        <v>6168</v>
      </c>
      <c r="N229" s="110" t="s">
        <v>6168</v>
      </c>
      <c r="O229" s="110" t="s">
        <v>6168</v>
      </c>
      <c r="P229" s="110"/>
      <c r="Q229" s="110" t="s">
        <v>6168</v>
      </c>
      <c r="R229" s="111"/>
      <c r="S229" s="110"/>
    </row>
    <row r="230" spans="1:19" ht="15" x14ac:dyDescent="0.3">
      <c r="A230" s="118" t="s">
        <v>6921</v>
      </c>
      <c r="B230" s="118" t="s">
        <v>7054</v>
      </c>
      <c r="C230" s="110"/>
      <c r="D230" s="110"/>
      <c r="E230" s="110"/>
      <c r="F230" s="110"/>
      <c r="G230" s="110"/>
      <c r="H230" s="110"/>
      <c r="I230" s="110"/>
      <c r="J230" s="110" t="s">
        <v>5950</v>
      </c>
      <c r="K230" s="110"/>
      <c r="L230" s="110"/>
      <c r="M230" s="110" t="s">
        <v>6168</v>
      </c>
      <c r="N230" s="110" t="s">
        <v>6168</v>
      </c>
      <c r="O230" s="110" t="s">
        <v>6168</v>
      </c>
      <c r="P230" s="110"/>
      <c r="Q230" s="110" t="s">
        <v>6168</v>
      </c>
      <c r="R230" s="111"/>
      <c r="S230" s="110"/>
    </row>
    <row r="231" spans="1:19" ht="15" x14ac:dyDescent="0.3">
      <c r="A231" s="118" t="s">
        <v>7055</v>
      </c>
      <c r="B231" s="118" t="s">
        <v>7056</v>
      </c>
      <c r="C231" s="110"/>
      <c r="D231" s="110"/>
      <c r="E231" s="110"/>
      <c r="F231" s="110"/>
      <c r="G231" s="110"/>
      <c r="H231" s="110"/>
      <c r="I231" s="110"/>
      <c r="J231" s="110" t="s">
        <v>5950</v>
      </c>
      <c r="K231" s="110"/>
      <c r="L231" s="110"/>
      <c r="M231" s="110" t="s">
        <v>6168</v>
      </c>
      <c r="N231" s="110" t="s">
        <v>6168</v>
      </c>
      <c r="O231" s="110" t="s">
        <v>6168</v>
      </c>
      <c r="P231" s="110"/>
      <c r="Q231" s="110" t="s">
        <v>6168</v>
      </c>
      <c r="R231" s="111"/>
      <c r="S231" s="110"/>
    </row>
    <row r="232" spans="1:19" ht="15" x14ac:dyDescent="0.3">
      <c r="A232" s="124" t="s">
        <v>7057</v>
      </c>
      <c r="B232" s="110" t="s">
        <v>7058</v>
      </c>
      <c r="C232" s="110"/>
      <c r="D232" s="110"/>
      <c r="E232" s="110"/>
      <c r="F232" s="110"/>
      <c r="G232" s="110"/>
      <c r="H232" s="110"/>
      <c r="I232" s="110" t="s">
        <v>7053</v>
      </c>
      <c r="J232" s="110" t="s">
        <v>5950</v>
      </c>
      <c r="K232" s="110"/>
      <c r="L232" s="110"/>
      <c r="M232" s="110" t="s">
        <v>6168</v>
      </c>
      <c r="N232" s="110" t="s">
        <v>6168</v>
      </c>
      <c r="O232" s="110" t="s">
        <v>6168</v>
      </c>
      <c r="P232" s="110"/>
      <c r="Q232" s="110" t="s">
        <v>6168</v>
      </c>
      <c r="R232" s="111"/>
      <c r="S232" s="110"/>
    </row>
    <row r="233" spans="1:19" ht="15" x14ac:dyDescent="0.3">
      <c r="A233" s="110" t="s">
        <v>7130</v>
      </c>
      <c r="B233" s="127" t="s">
        <v>7125</v>
      </c>
      <c r="C233" s="110"/>
      <c r="D233" s="110"/>
      <c r="E233" s="110"/>
      <c r="F233" s="110"/>
      <c r="G233" s="110"/>
      <c r="H233" s="110"/>
      <c r="I233" s="110"/>
      <c r="J233" s="110" t="s">
        <v>5950</v>
      </c>
      <c r="K233" s="110"/>
      <c r="L233" s="110"/>
      <c r="M233" s="110" t="s">
        <v>6168</v>
      </c>
      <c r="N233" s="110" t="s">
        <v>5952</v>
      </c>
      <c r="O233" s="110" t="s">
        <v>5952</v>
      </c>
      <c r="P233" s="110"/>
      <c r="Q233" s="122" t="s">
        <v>5952</v>
      </c>
      <c r="R233" s="110"/>
      <c r="S233" s="110"/>
    </row>
    <row r="234" spans="1:19" ht="15" x14ac:dyDescent="0.3">
      <c r="A234" s="110" t="s">
        <v>7134</v>
      </c>
      <c r="B234" s="110" t="s">
        <v>7135</v>
      </c>
      <c r="C234" s="110"/>
      <c r="D234" s="110"/>
      <c r="E234" s="110"/>
      <c r="F234" s="110"/>
      <c r="G234" s="110"/>
      <c r="H234" s="110"/>
      <c r="I234" s="110"/>
      <c r="J234" s="110" t="s">
        <v>5950</v>
      </c>
      <c r="K234" s="110"/>
      <c r="L234" s="110"/>
      <c r="M234" s="110" t="s">
        <v>6168</v>
      </c>
      <c r="N234" s="110" t="s">
        <v>6168</v>
      </c>
      <c r="O234" s="110" t="s">
        <v>6168</v>
      </c>
      <c r="P234" s="110"/>
      <c r="Q234" s="110" t="s">
        <v>6168</v>
      </c>
      <c r="R234" s="111"/>
      <c r="S234" s="110"/>
    </row>
    <row r="235" spans="1:19" ht="15" x14ac:dyDescent="0.3">
      <c r="A235" s="110" t="s">
        <v>7136</v>
      </c>
      <c r="B235" s="110" t="s">
        <v>7137</v>
      </c>
      <c r="C235" s="110"/>
      <c r="D235" s="110"/>
      <c r="E235" s="110"/>
      <c r="F235" s="110"/>
      <c r="G235" s="110"/>
      <c r="H235" s="110"/>
      <c r="I235" s="110"/>
      <c r="J235" s="110" t="s">
        <v>5950</v>
      </c>
      <c r="K235" s="110"/>
      <c r="L235" s="110"/>
      <c r="M235" s="110" t="s">
        <v>6168</v>
      </c>
      <c r="N235" s="110" t="s">
        <v>6168</v>
      </c>
      <c r="O235" s="110" t="s">
        <v>6168</v>
      </c>
      <c r="P235" s="110"/>
      <c r="Q235" s="110" t="s">
        <v>6168</v>
      </c>
      <c r="R235" s="111"/>
      <c r="S235" s="110"/>
    </row>
    <row r="236" spans="1:19" ht="15.5" x14ac:dyDescent="0.3">
      <c r="A236" s="128" t="s">
        <v>7108</v>
      </c>
      <c r="B236" s="129" t="s">
        <v>7138</v>
      </c>
      <c r="C236" s="130"/>
      <c r="D236" s="130"/>
      <c r="E236" s="130"/>
      <c r="F236" s="130"/>
      <c r="G236" s="130"/>
      <c r="H236" s="130"/>
      <c r="I236" s="130" t="s">
        <v>5869</v>
      </c>
      <c r="J236" s="130" t="s">
        <v>94</v>
      </c>
      <c r="K236" s="130"/>
      <c r="L236" s="130"/>
      <c r="M236" s="110" t="s">
        <v>6168</v>
      </c>
      <c r="N236" s="110" t="s">
        <v>6168</v>
      </c>
      <c r="O236" s="110" t="s">
        <v>6168</v>
      </c>
      <c r="P236" s="130"/>
      <c r="Q236" s="110" t="s">
        <v>6168</v>
      </c>
      <c r="R236" s="131"/>
      <c r="S236" s="130"/>
    </row>
    <row r="237" spans="1:19" ht="15.5" x14ac:dyDescent="0.3">
      <c r="A237" s="128" t="s">
        <v>7139</v>
      </c>
      <c r="B237" s="129" t="s">
        <v>7140</v>
      </c>
      <c r="C237" s="130"/>
      <c r="D237" s="130"/>
      <c r="E237" s="130"/>
      <c r="F237" s="130"/>
      <c r="G237" s="130"/>
      <c r="H237" s="130"/>
      <c r="I237" s="130" t="s">
        <v>5869</v>
      </c>
      <c r="J237" s="130" t="s">
        <v>94</v>
      </c>
      <c r="K237" s="130"/>
      <c r="L237" s="130"/>
      <c r="M237" s="110" t="s">
        <v>6168</v>
      </c>
      <c r="N237" s="110" t="s">
        <v>6168</v>
      </c>
      <c r="O237" s="110" t="s">
        <v>6168</v>
      </c>
      <c r="P237" s="130"/>
      <c r="Q237" s="110" t="s">
        <v>6168</v>
      </c>
      <c r="R237" s="131"/>
      <c r="S237" s="130"/>
    </row>
    <row r="238" spans="1:19" ht="15.5" x14ac:dyDescent="0.3">
      <c r="A238" s="128" t="s">
        <v>7141</v>
      </c>
      <c r="B238" s="129" t="s">
        <v>7142</v>
      </c>
      <c r="C238" s="130"/>
      <c r="D238" s="130"/>
      <c r="E238" s="130"/>
      <c r="F238" s="130"/>
      <c r="G238" s="130"/>
      <c r="H238" s="130"/>
      <c r="I238" s="130" t="s">
        <v>5869</v>
      </c>
      <c r="J238" s="130" t="s">
        <v>94</v>
      </c>
      <c r="K238" s="130"/>
      <c r="L238" s="130"/>
      <c r="M238" s="110" t="s">
        <v>6168</v>
      </c>
      <c r="N238" s="110" t="s">
        <v>6168</v>
      </c>
      <c r="O238" s="110" t="s">
        <v>6168</v>
      </c>
      <c r="P238" s="130"/>
      <c r="Q238" s="110" t="s">
        <v>6168</v>
      </c>
      <c r="R238" s="131"/>
      <c r="S238" s="130"/>
    </row>
    <row r="239" spans="1:19" ht="15.5" x14ac:dyDescent="0.3">
      <c r="A239" s="128" t="s">
        <v>7143</v>
      </c>
      <c r="B239" s="129" t="s">
        <v>7144</v>
      </c>
      <c r="C239" s="130"/>
      <c r="D239" s="130"/>
      <c r="E239" s="130"/>
      <c r="F239" s="130"/>
      <c r="G239" s="130"/>
      <c r="H239" s="130"/>
      <c r="I239" s="130" t="s">
        <v>7053</v>
      </c>
      <c r="J239" s="130" t="s">
        <v>94</v>
      </c>
      <c r="K239" s="130"/>
      <c r="L239" s="130"/>
      <c r="M239" s="110" t="s">
        <v>6168</v>
      </c>
      <c r="N239" s="110" t="s">
        <v>6168</v>
      </c>
      <c r="O239" s="110" t="s">
        <v>6168</v>
      </c>
      <c r="P239" s="130"/>
      <c r="Q239" s="110" t="s">
        <v>6168</v>
      </c>
      <c r="R239" s="131"/>
      <c r="S239" s="130"/>
    </row>
    <row r="240" spans="1:19" ht="15.5" x14ac:dyDescent="0.3">
      <c r="A240" s="128" t="s">
        <v>7145</v>
      </c>
      <c r="B240" s="129" t="s">
        <v>7146</v>
      </c>
      <c r="C240" s="130"/>
      <c r="D240" s="130"/>
      <c r="E240" s="130"/>
      <c r="F240" s="130"/>
      <c r="G240" s="130"/>
      <c r="H240" s="130"/>
      <c r="I240" s="130" t="s">
        <v>7053</v>
      </c>
      <c r="J240" s="130" t="s">
        <v>94</v>
      </c>
      <c r="K240" s="130"/>
      <c r="L240" s="130"/>
      <c r="M240" s="110" t="s">
        <v>6168</v>
      </c>
      <c r="N240" s="110" t="s">
        <v>6168</v>
      </c>
      <c r="O240" s="110" t="s">
        <v>6168</v>
      </c>
      <c r="P240" s="130"/>
      <c r="Q240" s="110" t="s">
        <v>6168</v>
      </c>
      <c r="R240" s="131"/>
      <c r="S240" s="130"/>
    </row>
  </sheetData>
  <autoFilter ref="A1:S240" xr:uid="{FF39928E-7410-49DD-9AF2-06757651643E}"/>
  <conditionalFormatting sqref="A1:A235">
    <cfRule type="duplicateValues" dxfId="1" priority="2" stopIfTrue="1"/>
  </conditionalFormatting>
  <conditionalFormatting sqref="A1:A240">
    <cfRule type="duplicateValues" dxfId="0" priority="1"/>
  </conditionalFormatting>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EA5F6-2A00-41FD-8640-0C3AB064B3AD}">
  <sheetPr codeName="Sheet10" filterMode="1"/>
  <dimension ref="A1:B51"/>
  <sheetViews>
    <sheetView workbookViewId="0">
      <selection activeCell="C57" sqref="C57"/>
    </sheetView>
  </sheetViews>
  <sheetFormatPr defaultRowHeight="14" x14ac:dyDescent="0.3"/>
  <cols>
    <col min="2" max="2" width="19" bestFit="1" customWidth="1"/>
  </cols>
  <sheetData>
    <row r="1" spans="1:2" ht="14.5" thickBot="1" x14ac:dyDescent="0.35">
      <c r="A1" s="56" t="s">
        <v>5903</v>
      </c>
      <c r="B1" s="57" t="s">
        <v>5904</v>
      </c>
    </row>
    <row r="2" spans="1:2" ht="14.5" hidden="1" thickBot="1" x14ac:dyDescent="0.35">
      <c r="A2" s="58" t="s">
        <v>3023</v>
      </c>
      <c r="B2" s="59" t="s">
        <v>5905</v>
      </c>
    </row>
    <row r="3" spans="1:2" ht="14.5" hidden="1" thickBot="1" x14ac:dyDescent="0.35">
      <c r="A3" s="58" t="s">
        <v>3061</v>
      </c>
      <c r="B3" s="59" t="s">
        <v>5906</v>
      </c>
    </row>
    <row r="4" spans="1:2" ht="14.5" hidden="1" thickBot="1" x14ac:dyDescent="0.35">
      <c r="A4" s="58" t="s">
        <v>3295</v>
      </c>
      <c r="B4" s="59" t="s">
        <v>5907</v>
      </c>
    </row>
    <row r="5" spans="1:2" ht="14.5" hidden="1" thickBot="1" x14ac:dyDescent="0.35">
      <c r="A5" s="58" t="s">
        <v>3250</v>
      </c>
      <c r="B5" s="59" t="s">
        <v>5908</v>
      </c>
    </row>
    <row r="6" spans="1:2" ht="14.5" hidden="1" thickBot="1" x14ac:dyDescent="0.35">
      <c r="A6" s="58" t="s">
        <v>3296</v>
      </c>
      <c r="B6" s="59" t="s">
        <v>5909</v>
      </c>
    </row>
    <row r="7" spans="1:2" ht="14.5" hidden="1" thickBot="1" x14ac:dyDescent="0.35">
      <c r="A7" s="58" t="s">
        <v>3362</v>
      </c>
      <c r="B7" s="59" t="s">
        <v>3363</v>
      </c>
    </row>
    <row r="8" spans="1:2" ht="14.5" hidden="1" thickBot="1" x14ac:dyDescent="0.35">
      <c r="A8" s="58" t="s">
        <v>3463</v>
      </c>
      <c r="B8" s="59" t="s">
        <v>5910</v>
      </c>
    </row>
    <row r="9" spans="1:2" ht="14.5" hidden="1" thickBot="1" x14ac:dyDescent="0.35">
      <c r="A9" s="58" t="s">
        <v>257</v>
      </c>
      <c r="B9" s="59" t="s">
        <v>5911</v>
      </c>
    </row>
    <row r="10" spans="1:2" ht="14.5" hidden="1" thickBot="1" x14ac:dyDescent="0.35">
      <c r="A10" s="58" t="s">
        <v>3336</v>
      </c>
      <c r="B10" s="59" t="s">
        <v>5912</v>
      </c>
    </row>
    <row r="11" spans="1:2" ht="14.5" hidden="1" thickBot="1" x14ac:dyDescent="0.35">
      <c r="A11" s="58" t="s">
        <v>3448</v>
      </c>
      <c r="B11" s="59" t="s">
        <v>5913</v>
      </c>
    </row>
    <row r="12" spans="1:2" ht="14.5" hidden="1" thickBot="1" x14ac:dyDescent="0.35">
      <c r="A12" s="58" t="s">
        <v>4265</v>
      </c>
      <c r="B12" s="59" t="s">
        <v>4266</v>
      </c>
    </row>
    <row r="13" spans="1:2" ht="14.5" hidden="1" thickBot="1" x14ac:dyDescent="0.35">
      <c r="A13" s="58" t="s">
        <v>3456</v>
      </c>
      <c r="B13" s="59" t="s">
        <v>3457</v>
      </c>
    </row>
    <row r="14" spans="1:2" ht="14.5" hidden="1" thickBot="1" x14ac:dyDescent="0.35">
      <c r="A14" s="58" t="s">
        <v>517</v>
      </c>
      <c r="B14" s="59" t="s">
        <v>3335</v>
      </c>
    </row>
    <row r="15" spans="1:2" ht="14.5" hidden="1" thickBot="1" x14ac:dyDescent="0.35">
      <c r="A15" s="58" t="s">
        <v>430</v>
      </c>
      <c r="B15" s="59" t="s">
        <v>834</v>
      </c>
    </row>
    <row r="16" spans="1:2" ht="14.5" hidden="1" thickBot="1" x14ac:dyDescent="0.35">
      <c r="A16" s="58" t="s">
        <v>518</v>
      </c>
      <c r="B16" s="59" t="s">
        <v>3368</v>
      </c>
    </row>
    <row r="17" spans="1:2" ht="14.5" hidden="1" thickBot="1" x14ac:dyDescent="0.35">
      <c r="A17" s="58" t="s">
        <v>526</v>
      </c>
      <c r="B17" s="59" t="s">
        <v>541</v>
      </c>
    </row>
    <row r="18" spans="1:2" ht="14.5" hidden="1" thickBot="1" x14ac:dyDescent="0.35">
      <c r="A18" s="58" t="s">
        <v>519</v>
      </c>
      <c r="B18" s="59" t="s">
        <v>1064</v>
      </c>
    </row>
    <row r="19" spans="1:2" ht="14.5" hidden="1" thickBot="1" x14ac:dyDescent="0.35">
      <c r="A19" s="58" t="s">
        <v>1409</v>
      </c>
      <c r="B19" s="59" t="s">
        <v>1410</v>
      </c>
    </row>
    <row r="20" spans="1:2" ht="14.5" hidden="1" thickBot="1" x14ac:dyDescent="0.35">
      <c r="A20" s="58" t="s">
        <v>1582</v>
      </c>
      <c r="B20" s="59" t="s">
        <v>1583</v>
      </c>
    </row>
    <row r="21" spans="1:2" ht="14.5" hidden="1" thickBot="1" x14ac:dyDescent="0.35">
      <c r="A21" s="58" t="s">
        <v>802</v>
      </c>
      <c r="B21" s="59" t="s">
        <v>803</v>
      </c>
    </row>
    <row r="22" spans="1:2" ht="14.5" hidden="1" thickBot="1" x14ac:dyDescent="0.35">
      <c r="A22" s="58" t="s">
        <v>1456</v>
      </c>
      <c r="B22" s="59" t="s">
        <v>1457</v>
      </c>
    </row>
    <row r="23" spans="1:2" ht="14.5" hidden="1" thickBot="1" x14ac:dyDescent="0.35">
      <c r="A23" s="58" t="s">
        <v>429</v>
      </c>
      <c r="B23" s="59" t="s">
        <v>1755</v>
      </c>
    </row>
    <row r="24" spans="1:2" ht="14.5" hidden="1" thickBot="1" x14ac:dyDescent="0.35">
      <c r="A24" s="58" t="s">
        <v>167</v>
      </c>
      <c r="B24" s="59" t="s">
        <v>1877</v>
      </c>
    </row>
    <row r="25" spans="1:2" ht="14.5" hidden="1" thickBot="1" x14ac:dyDescent="0.35">
      <c r="A25" s="58" t="s">
        <v>650</v>
      </c>
      <c r="B25" s="59" t="s">
        <v>651</v>
      </c>
    </row>
    <row r="26" spans="1:2" ht="14.5" hidden="1" thickBot="1" x14ac:dyDescent="0.35">
      <c r="A26" s="58" t="s">
        <v>272</v>
      </c>
      <c r="B26" s="59" t="s">
        <v>649</v>
      </c>
    </row>
    <row r="27" spans="1:2" ht="14.5" hidden="1" thickBot="1" x14ac:dyDescent="0.35">
      <c r="A27" s="58" t="s">
        <v>3339</v>
      </c>
      <c r="B27" s="59" t="s">
        <v>3340</v>
      </c>
    </row>
    <row r="28" spans="1:2" ht="14.5" hidden="1" thickBot="1" x14ac:dyDescent="0.35">
      <c r="A28" s="58" t="s">
        <v>1553</v>
      </c>
      <c r="B28" s="59" t="s">
        <v>1554</v>
      </c>
    </row>
    <row r="29" spans="1:2" ht="14.5" hidden="1" thickBot="1" x14ac:dyDescent="0.35">
      <c r="A29" s="58" t="s">
        <v>2229</v>
      </c>
      <c r="B29" s="59" t="s">
        <v>5914</v>
      </c>
    </row>
    <row r="30" spans="1:2" ht="14.5" hidden="1" thickBot="1" x14ac:dyDescent="0.35">
      <c r="A30" s="58" t="s">
        <v>3139</v>
      </c>
      <c r="B30" s="59" t="s">
        <v>5915</v>
      </c>
    </row>
    <row r="31" spans="1:2" ht="14.5" hidden="1" thickBot="1" x14ac:dyDescent="0.35">
      <c r="A31" s="58" t="s">
        <v>3290</v>
      </c>
      <c r="B31" s="59" t="s">
        <v>5916</v>
      </c>
    </row>
    <row r="32" spans="1:2" ht="14.5" hidden="1" thickBot="1" x14ac:dyDescent="0.35">
      <c r="A32" s="58" t="s">
        <v>552</v>
      </c>
      <c r="B32" s="59" t="s">
        <v>5917</v>
      </c>
    </row>
    <row r="33" spans="1:2" ht="14.5" hidden="1" thickBot="1" x14ac:dyDescent="0.35">
      <c r="A33" s="58" t="s">
        <v>3240</v>
      </c>
      <c r="B33" s="59" t="s">
        <v>5918</v>
      </c>
    </row>
    <row r="34" spans="1:2" ht="14.5" hidden="1" thickBot="1" x14ac:dyDescent="0.35">
      <c r="A34" s="58" t="s">
        <v>3539</v>
      </c>
      <c r="B34" s="59" t="s">
        <v>3540</v>
      </c>
    </row>
    <row r="35" spans="1:2" ht="14.5" hidden="1" thickBot="1" x14ac:dyDescent="0.35">
      <c r="A35" s="58" t="s">
        <v>3554</v>
      </c>
      <c r="B35" s="59" t="s">
        <v>5919</v>
      </c>
    </row>
    <row r="36" spans="1:2" ht="14.5" hidden="1" thickBot="1" x14ac:dyDescent="0.35">
      <c r="A36" s="58" t="s">
        <v>3705</v>
      </c>
      <c r="B36" s="59" t="s">
        <v>3706</v>
      </c>
    </row>
    <row r="37" spans="1:2" ht="14.5" hidden="1" thickBot="1" x14ac:dyDescent="0.35">
      <c r="A37" s="58" t="s">
        <v>2574</v>
      </c>
      <c r="B37" s="59" t="s">
        <v>2575</v>
      </c>
    </row>
    <row r="38" spans="1:2" ht="14.5" hidden="1" thickBot="1" x14ac:dyDescent="0.35">
      <c r="A38" s="58" t="s">
        <v>2584</v>
      </c>
      <c r="B38" s="59" t="s">
        <v>2585</v>
      </c>
    </row>
    <row r="39" spans="1:2" ht="14.5" hidden="1" thickBot="1" x14ac:dyDescent="0.35">
      <c r="A39" s="58" t="s">
        <v>2400</v>
      </c>
      <c r="B39" s="59" t="s">
        <v>2401</v>
      </c>
    </row>
    <row r="40" spans="1:2" ht="14.5" hidden="1" thickBot="1" x14ac:dyDescent="0.35">
      <c r="A40" s="58" t="s">
        <v>2615</v>
      </c>
      <c r="B40" s="59" t="s">
        <v>2616</v>
      </c>
    </row>
    <row r="41" spans="1:2" ht="14.5" hidden="1" thickBot="1" x14ac:dyDescent="0.35">
      <c r="A41" s="58" t="s">
        <v>2408</v>
      </c>
      <c r="B41" s="59" t="s">
        <v>5920</v>
      </c>
    </row>
    <row r="42" spans="1:2" ht="14.5" hidden="1" thickBot="1" x14ac:dyDescent="0.35">
      <c r="A42" s="58" t="s">
        <v>2481</v>
      </c>
      <c r="B42" s="59" t="s">
        <v>2482</v>
      </c>
    </row>
    <row r="43" spans="1:2" ht="14.5" hidden="1" thickBot="1" x14ac:dyDescent="0.35">
      <c r="A43" s="58" t="s">
        <v>2671</v>
      </c>
      <c r="B43" s="59" t="s">
        <v>2672</v>
      </c>
    </row>
    <row r="44" spans="1:2" ht="14.5" thickBot="1" x14ac:dyDescent="0.35">
      <c r="A44" s="58" t="s">
        <v>2494</v>
      </c>
      <c r="B44" s="59" t="s">
        <v>2495</v>
      </c>
    </row>
    <row r="45" spans="1:2" ht="14.5" hidden="1" thickBot="1" x14ac:dyDescent="0.35">
      <c r="A45" s="58" t="s">
        <v>2359</v>
      </c>
      <c r="B45" s="59" t="s">
        <v>2360</v>
      </c>
    </row>
    <row r="46" spans="1:2" ht="14.5" hidden="1" thickBot="1" x14ac:dyDescent="0.35">
      <c r="A46" s="58" t="s">
        <v>2298</v>
      </c>
      <c r="B46" s="59" t="s">
        <v>2299</v>
      </c>
    </row>
    <row r="47" spans="1:2" ht="14.5" hidden="1" thickBot="1" x14ac:dyDescent="0.35">
      <c r="A47" s="58" t="s">
        <v>2330</v>
      </c>
      <c r="B47" s="59" t="s">
        <v>2331</v>
      </c>
    </row>
    <row r="48" spans="1:2" ht="14.5" hidden="1" thickBot="1" x14ac:dyDescent="0.35">
      <c r="A48" s="58" t="s">
        <v>2283</v>
      </c>
      <c r="B48" s="59" t="s">
        <v>2285</v>
      </c>
    </row>
    <row r="49" spans="1:2" ht="14.5" hidden="1" thickBot="1" x14ac:dyDescent="0.35">
      <c r="A49" s="58" t="s">
        <v>1704</v>
      </c>
      <c r="B49" s="59" t="s">
        <v>1705</v>
      </c>
    </row>
    <row r="50" spans="1:2" ht="14.5" hidden="1" thickBot="1" x14ac:dyDescent="0.35">
      <c r="A50" s="58" t="s">
        <v>1083</v>
      </c>
      <c r="B50" s="59" t="s">
        <v>1084</v>
      </c>
    </row>
    <row r="51" spans="1:2" ht="14.5" hidden="1" thickBot="1" x14ac:dyDescent="0.35">
      <c r="A51" s="58" t="s">
        <v>316</v>
      </c>
      <c r="B51" s="59" t="s">
        <v>5921</v>
      </c>
    </row>
  </sheetData>
  <autoFilter ref="A1:B51" xr:uid="{507EA5F6-2A00-41FD-8640-0C3AB064B3AD}">
    <filterColumn colId="1">
      <filters>
        <filter val="Dschang-Foto-II"/>
      </filters>
    </filterColumn>
  </autoFilter>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E29CB-DAC4-431A-9D55-C6D29C2CF62B}">
  <sheetPr codeName="Sheet7"/>
  <dimension ref="A1:N2513"/>
  <sheetViews>
    <sheetView topLeftCell="B1" workbookViewId="0">
      <selection activeCell="L6" sqref="L6"/>
    </sheetView>
  </sheetViews>
  <sheetFormatPr defaultRowHeight="14" x14ac:dyDescent="0.3"/>
  <cols>
    <col min="2" max="2" width="25.08203125" bestFit="1" customWidth="1"/>
    <col min="3" max="3" width="4.08203125" bestFit="1" customWidth="1"/>
    <col min="8" max="8" width="5.58203125" bestFit="1" customWidth="1"/>
    <col min="9" max="9" width="9.08203125" bestFit="1" customWidth="1"/>
    <col min="10" max="10" width="15.08203125" bestFit="1" customWidth="1"/>
    <col min="11" max="11" width="13.58203125" bestFit="1" customWidth="1"/>
    <col min="12" max="12" width="5.58203125" bestFit="1" customWidth="1"/>
    <col min="13" max="13" width="8.58203125" bestFit="1" customWidth="1"/>
    <col min="14" max="14" width="22.08203125" bestFit="1" customWidth="1"/>
    <col min="15" max="15" width="33.08203125" bestFit="1" customWidth="1"/>
    <col min="16" max="16" width="13.58203125" bestFit="1" customWidth="1"/>
    <col min="17" max="17" width="7.58203125" bestFit="1" customWidth="1"/>
    <col min="18" max="18" width="10.58203125" bestFit="1" customWidth="1"/>
    <col min="19" max="19" width="41.08203125" bestFit="1" customWidth="1"/>
    <col min="20" max="20" width="21" bestFit="1" customWidth="1"/>
    <col min="21" max="22" width="4.5" bestFit="1" customWidth="1"/>
    <col min="23" max="23" width="10.08203125" bestFit="1" customWidth="1"/>
    <col min="24" max="24" width="14" bestFit="1" customWidth="1"/>
    <col min="25" max="25" width="6.08203125" bestFit="1" customWidth="1"/>
  </cols>
  <sheetData>
    <row r="1" spans="1:14" x14ac:dyDescent="0.25">
      <c r="A1" s="36" t="s">
        <v>3913</v>
      </c>
      <c r="B1" s="36" t="s">
        <v>3914</v>
      </c>
      <c r="C1" s="36" t="s">
        <v>3915</v>
      </c>
      <c r="D1" s="37" t="s">
        <v>3916</v>
      </c>
      <c r="E1" s="36" t="s">
        <v>3917</v>
      </c>
      <c r="F1" s="36" t="s">
        <v>3918</v>
      </c>
      <c r="G1" s="36" t="s">
        <v>3919</v>
      </c>
      <c r="H1" s="36" t="s">
        <v>3920</v>
      </c>
      <c r="I1" s="36" t="s">
        <v>3921</v>
      </c>
      <c r="J1" s="36" t="s">
        <v>588</v>
      </c>
      <c r="K1" s="36" t="s">
        <v>3922</v>
      </c>
      <c r="L1" s="36" t="s">
        <v>309</v>
      </c>
      <c r="M1" s="36" t="s">
        <v>25</v>
      </c>
      <c r="N1" s="36" t="s">
        <v>3923</v>
      </c>
    </row>
    <row r="2" spans="1:14" x14ac:dyDescent="0.3">
      <c r="A2" s="38" t="s">
        <v>3409</v>
      </c>
      <c r="B2" s="39" t="s">
        <v>3924</v>
      </c>
      <c r="C2" s="39" t="s">
        <v>3925</v>
      </c>
      <c r="D2" s="39" t="s">
        <v>3410</v>
      </c>
      <c r="E2" s="40">
        <v>9.9896388890000001</v>
      </c>
      <c r="F2" s="40">
        <v>3.1021472220000001</v>
      </c>
      <c r="G2" s="40">
        <v>68</v>
      </c>
      <c r="H2" s="40" t="s">
        <v>3926</v>
      </c>
      <c r="I2" s="40" t="s">
        <v>94</v>
      </c>
      <c r="J2" s="40" t="s">
        <v>3927</v>
      </c>
      <c r="K2" s="40" t="s">
        <v>3928</v>
      </c>
      <c r="L2" s="40" t="s">
        <v>78</v>
      </c>
      <c r="M2" s="35" t="s">
        <v>4</v>
      </c>
      <c r="N2" s="35" t="s">
        <v>5</v>
      </c>
    </row>
    <row r="3" spans="1:14" x14ac:dyDescent="0.3">
      <c r="A3" s="38" t="s">
        <v>3339</v>
      </c>
      <c r="B3" s="39" t="s">
        <v>3340</v>
      </c>
      <c r="C3" s="39" t="s">
        <v>3929</v>
      </c>
      <c r="D3" s="39" t="s">
        <v>3340</v>
      </c>
      <c r="E3" s="40">
        <v>10.362890999999999</v>
      </c>
      <c r="F3" s="40">
        <v>3.8323209999999999</v>
      </c>
      <c r="G3" s="40">
        <v>264</v>
      </c>
      <c r="H3" s="40" t="s">
        <v>3926</v>
      </c>
      <c r="I3" s="40" t="s">
        <v>38</v>
      </c>
      <c r="J3" s="40" t="s">
        <v>3930</v>
      </c>
      <c r="K3" s="40" t="s">
        <v>3931</v>
      </c>
      <c r="L3" s="40" t="s">
        <v>78</v>
      </c>
      <c r="M3" s="35" t="s">
        <v>4</v>
      </c>
      <c r="N3" s="35" t="s">
        <v>3877</v>
      </c>
    </row>
    <row r="4" spans="1:14" x14ac:dyDescent="0.3">
      <c r="A4" s="38" t="s">
        <v>1535</v>
      </c>
      <c r="B4" s="39" t="s">
        <v>1536</v>
      </c>
      <c r="C4" s="39" t="s">
        <v>3929</v>
      </c>
      <c r="D4" s="39" t="s">
        <v>1536</v>
      </c>
      <c r="E4" s="40">
        <v>11.05430556</v>
      </c>
      <c r="F4" s="40">
        <v>3.8317555560000001</v>
      </c>
      <c r="G4" s="40">
        <v>813</v>
      </c>
      <c r="H4" s="40" t="s">
        <v>3926</v>
      </c>
      <c r="I4" s="40" t="s">
        <v>38</v>
      </c>
      <c r="J4" s="40" t="s">
        <v>809</v>
      </c>
      <c r="K4" s="40" t="s">
        <v>3932</v>
      </c>
      <c r="L4" s="40" t="s">
        <v>5869</v>
      </c>
      <c r="M4" s="35" t="s">
        <v>4</v>
      </c>
      <c r="N4" s="35" t="s">
        <v>5</v>
      </c>
    </row>
    <row r="5" spans="1:14" x14ac:dyDescent="0.3">
      <c r="A5" s="38" t="s">
        <v>3400</v>
      </c>
      <c r="B5" s="39" t="s">
        <v>3401</v>
      </c>
      <c r="C5" s="39" t="s">
        <v>3933</v>
      </c>
      <c r="D5" s="39" t="s">
        <v>3401</v>
      </c>
      <c r="E5" s="40">
        <v>10.00765335</v>
      </c>
      <c r="F5" s="40">
        <v>3.9482416499999999</v>
      </c>
      <c r="G5" s="40">
        <v>101</v>
      </c>
      <c r="H5" s="40" t="s">
        <v>3926</v>
      </c>
      <c r="I5" s="40" t="s">
        <v>38</v>
      </c>
      <c r="J5" s="40" t="s">
        <v>3930</v>
      </c>
      <c r="K5" s="40" t="s">
        <v>3931</v>
      </c>
      <c r="L5" s="40" t="s">
        <v>78</v>
      </c>
      <c r="M5" s="35" t="s">
        <v>4</v>
      </c>
      <c r="N5" s="35" t="s">
        <v>3877</v>
      </c>
    </row>
    <row r="6" spans="1:14" x14ac:dyDescent="0.3">
      <c r="A6" s="38" t="s">
        <v>526</v>
      </c>
      <c r="B6" s="39" t="s">
        <v>541</v>
      </c>
      <c r="C6" s="39" t="s">
        <v>3929</v>
      </c>
      <c r="D6" s="39" t="s">
        <v>541</v>
      </c>
      <c r="E6" s="40">
        <v>10.702927539999999</v>
      </c>
      <c r="F6" s="40">
        <v>3.887011379</v>
      </c>
      <c r="G6" s="40">
        <v>269</v>
      </c>
      <c r="H6" s="40" t="s">
        <v>3926</v>
      </c>
      <c r="I6" s="40" t="s">
        <v>38</v>
      </c>
      <c r="J6" s="40" t="s">
        <v>3930</v>
      </c>
      <c r="K6" s="40" t="s">
        <v>3931</v>
      </c>
      <c r="L6" s="40" t="s">
        <v>78</v>
      </c>
      <c r="M6" s="35" t="s">
        <v>4</v>
      </c>
      <c r="N6" s="35" t="s">
        <v>5</v>
      </c>
    </row>
    <row r="7" spans="1:14" x14ac:dyDescent="0.3">
      <c r="A7" s="38" t="s">
        <v>3680</v>
      </c>
      <c r="B7" s="39" t="s">
        <v>3681</v>
      </c>
      <c r="C7" s="39" t="s">
        <v>3934</v>
      </c>
      <c r="D7" s="39" t="s">
        <v>3681</v>
      </c>
      <c r="E7" s="40">
        <v>9.3678305559999995</v>
      </c>
      <c r="F7" s="40">
        <v>4.0751999999999997</v>
      </c>
      <c r="G7" s="40">
        <v>21</v>
      </c>
      <c r="H7" s="40" t="s">
        <v>3926</v>
      </c>
      <c r="I7" s="40" t="s">
        <v>38</v>
      </c>
      <c r="J7" s="40" t="s">
        <v>3935</v>
      </c>
      <c r="K7" s="40" t="s">
        <v>3936</v>
      </c>
      <c r="L7" s="40" t="s">
        <v>78</v>
      </c>
      <c r="M7" s="35" t="s">
        <v>4</v>
      </c>
      <c r="N7" s="35" t="s">
        <v>5</v>
      </c>
    </row>
    <row r="8" spans="1:14" x14ac:dyDescent="0.3">
      <c r="A8" s="38" t="s">
        <v>3481</v>
      </c>
      <c r="B8" s="39" t="s">
        <v>3482</v>
      </c>
      <c r="C8" s="39" t="s">
        <v>3933</v>
      </c>
      <c r="D8" s="39" t="s">
        <v>3482</v>
      </c>
      <c r="E8" s="40">
        <v>9.6216352399999998</v>
      </c>
      <c r="F8" s="40">
        <v>4.2236887369999998</v>
      </c>
      <c r="G8" s="40">
        <v>84</v>
      </c>
      <c r="H8" s="40" t="s">
        <v>3926</v>
      </c>
      <c r="I8" s="40" t="s">
        <v>38</v>
      </c>
      <c r="J8" s="40" t="s">
        <v>3937</v>
      </c>
      <c r="K8" s="40" t="s">
        <v>3938</v>
      </c>
      <c r="L8" s="40" t="s">
        <v>78</v>
      </c>
      <c r="M8" s="35"/>
      <c r="N8" s="35"/>
    </row>
    <row r="9" spans="1:14" x14ac:dyDescent="0.3">
      <c r="A9" s="38" t="s">
        <v>2081</v>
      </c>
      <c r="B9" s="39" t="s">
        <v>2082</v>
      </c>
      <c r="C9" s="39" t="s">
        <v>3939</v>
      </c>
      <c r="D9" s="39" t="s">
        <v>2082</v>
      </c>
      <c r="E9" s="40">
        <v>13.513810599999999</v>
      </c>
      <c r="F9" s="40">
        <v>9.4044946780000007</v>
      </c>
      <c r="G9" s="40">
        <v>200</v>
      </c>
      <c r="H9" s="40" t="s">
        <v>3926</v>
      </c>
      <c r="I9" s="40" t="s">
        <v>38</v>
      </c>
      <c r="J9" s="40" t="s">
        <v>3940</v>
      </c>
      <c r="K9" s="40" t="s">
        <v>3941</v>
      </c>
      <c r="L9" s="40" t="s">
        <v>3942</v>
      </c>
      <c r="M9" s="35" t="s">
        <v>4</v>
      </c>
      <c r="N9" s="35" t="s">
        <v>5</v>
      </c>
    </row>
    <row r="10" spans="1:14" x14ac:dyDescent="0.3">
      <c r="A10" s="38" t="s">
        <v>2471</v>
      </c>
      <c r="B10" s="39" t="s">
        <v>2472</v>
      </c>
      <c r="C10" s="39" t="s">
        <v>3943</v>
      </c>
      <c r="D10" s="39" t="s">
        <v>3944</v>
      </c>
      <c r="E10" s="40">
        <v>10.421021</v>
      </c>
      <c r="F10" s="40">
        <v>5.4820149999999996</v>
      </c>
      <c r="G10" s="40">
        <v>1438</v>
      </c>
      <c r="H10" s="40" t="s">
        <v>3926</v>
      </c>
      <c r="I10" s="40" t="s">
        <v>38</v>
      </c>
      <c r="J10" s="40" t="s">
        <v>3784</v>
      </c>
      <c r="K10" s="40" t="s">
        <v>3945</v>
      </c>
      <c r="L10" s="40" t="s">
        <v>80</v>
      </c>
      <c r="M10" s="35" t="s">
        <v>4</v>
      </c>
      <c r="N10" s="35" t="s">
        <v>5</v>
      </c>
    </row>
    <row r="11" spans="1:14" x14ac:dyDescent="0.3">
      <c r="A11" s="38" t="s">
        <v>303</v>
      </c>
      <c r="B11" s="39" t="s">
        <v>314</v>
      </c>
      <c r="C11" s="39" t="s">
        <v>3934</v>
      </c>
      <c r="D11" s="39" t="s">
        <v>314</v>
      </c>
      <c r="E11" s="40">
        <v>9.8782289520000006</v>
      </c>
      <c r="F11" s="40">
        <v>5.4910520270000003</v>
      </c>
      <c r="G11" s="40">
        <v>1097</v>
      </c>
      <c r="H11" s="40" t="s">
        <v>3926</v>
      </c>
      <c r="I11" s="40" t="s">
        <v>38</v>
      </c>
      <c r="J11" s="40" t="s">
        <v>3784</v>
      </c>
      <c r="K11" s="40" t="s">
        <v>3945</v>
      </c>
      <c r="L11" s="40" t="s">
        <v>80</v>
      </c>
      <c r="M11" s="35" t="s">
        <v>4</v>
      </c>
      <c r="N11" s="35" t="s">
        <v>5</v>
      </c>
    </row>
    <row r="12" spans="1:14" x14ac:dyDescent="0.3">
      <c r="A12" s="38" t="s">
        <v>2576</v>
      </c>
      <c r="B12" s="39" t="s">
        <v>2577</v>
      </c>
      <c r="C12" s="39" t="s">
        <v>3943</v>
      </c>
      <c r="D12" s="39" t="s">
        <v>3944</v>
      </c>
      <c r="E12" s="40">
        <v>10.452849000000001</v>
      </c>
      <c r="F12" s="40">
        <v>5.4731620000000003</v>
      </c>
      <c r="G12" s="40">
        <v>1403</v>
      </c>
      <c r="H12" s="40" t="s">
        <v>3926</v>
      </c>
      <c r="I12" s="40" t="s">
        <v>38</v>
      </c>
      <c r="J12" s="40" t="s">
        <v>3784</v>
      </c>
      <c r="K12" s="40" t="s">
        <v>3945</v>
      </c>
      <c r="L12" s="40" t="s">
        <v>80</v>
      </c>
      <c r="M12" s="35" t="s">
        <v>4</v>
      </c>
      <c r="N12" s="35" t="s">
        <v>5</v>
      </c>
    </row>
    <row r="13" spans="1:14" x14ac:dyDescent="0.3">
      <c r="A13" s="38" t="s">
        <v>553</v>
      </c>
      <c r="B13" s="39" t="s">
        <v>3946</v>
      </c>
      <c r="C13" s="39" t="s">
        <v>3933</v>
      </c>
      <c r="D13" s="39" t="s">
        <v>3947</v>
      </c>
      <c r="E13" s="40">
        <v>9.7588211010000006</v>
      </c>
      <c r="F13" s="40">
        <v>4.077006226</v>
      </c>
      <c r="G13" s="40">
        <v>703</v>
      </c>
      <c r="H13" s="40" t="s">
        <v>3926</v>
      </c>
      <c r="I13" s="40" t="s">
        <v>94</v>
      </c>
      <c r="J13" s="40" t="s">
        <v>3161</v>
      </c>
      <c r="K13" s="40" t="s">
        <v>3948</v>
      </c>
      <c r="L13" s="40" t="s">
        <v>78</v>
      </c>
      <c r="M13" s="35" t="s">
        <v>4</v>
      </c>
      <c r="N13" s="35" t="s">
        <v>5</v>
      </c>
    </row>
    <row r="14" spans="1:14" x14ac:dyDescent="0.3">
      <c r="A14" s="38" t="s">
        <v>3949</v>
      </c>
      <c r="B14" s="39" t="s">
        <v>3950</v>
      </c>
      <c r="C14" s="39" t="s">
        <v>3933</v>
      </c>
      <c r="D14" s="39" t="s">
        <v>3947</v>
      </c>
      <c r="E14" s="40">
        <v>9.7397500000000008</v>
      </c>
      <c r="F14" s="40">
        <v>4.0665399999999998</v>
      </c>
      <c r="G14" s="40">
        <v>703</v>
      </c>
      <c r="H14" s="40" t="s">
        <v>3926</v>
      </c>
      <c r="I14" s="40" t="s">
        <v>94</v>
      </c>
      <c r="J14" s="40" t="s">
        <v>3161</v>
      </c>
      <c r="K14" s="40" t="s">
        <v>3948</v>
      </c>
      <c r="L14" s="40" t="s">
        <v>78</v>
      </c>
      <c r="M14" s="35" t="s">
        <v>4</v>
      </c>
      <c r="N14" s="35" t="s">
        <v>5</v>
      </c>
    </row>
    <row r="15" spans="1:14" x14ac:dyDescent="0.3">
      <c r="A15" s="38" t="s">
        <v>3431</v>
      </c>
      <c r="B15" s="39" t="s">
        <v>3432</v>
      </c>
      <c r="C15" s="39" t="s">
        <v>3925</v>
      </c>
      <c r="D15" s="39" t="s">
        <v>3432</v>
      </c>
      <c r="E15" s="40">
        <v>10.08266983</v>
      </c>
      <c r="F15" s="40">
        <v>3.3063985009999999</v>
      </c>
      <c r="G15" s="40">
        <v>54</v>
      </c>
      <c r="H15" s="40" t="s">
        <v>3926</v>
      </c>
      <c r="I15" s="40" t="s">
        <v>38</v>
      </c>
      <c r="J15" s="40" t="s">
        <v>3927</v>
      </c>
      <c r="K15" s="40" t="s">
        <v>3928</v>
      </c>
      <c r="L15" s="40" t="s">
        <v>78</v>
      </c>
      <c r="M15" s="35" t="s">
        <v>4</v>
      </c>
      <c r="N15" s="35" t="s">
        <v>5</v>
      </c>
    </row>
    <row r="16" spans="1:14" x14ac:dyDescent="0.3">
      <c r="A16" s="38" t="s">
        <v>2649</v>
      </c>
      <c r="B16" s="39" t="s">
        <v>2650</v>
      </c>
      <c r="C16" s="39" t="s">
        <v>3943</v>
      </c>
      <c r="D16" s="39" t="s">
        <v>3944</v>
      </c>
      <c r="E16" s="40">
        <v>10.398044000000001</v>
      </c>
      <c r="F16" s="40">
        <v>5.4957820000000002</v>
      </c>
      <c r="G16" s="40">
        <v>1354</v>
      </c>
      <c r="H16" s="40" t="s">
        <v>3926</v>
      </c>
      <c r="I16" s="40" t="s">
        <v>38</v>
      </c>
      <c r="J16" s="40" t="s">
        <v>3784</v>
      </c>
      <c r="K16" s="40" t="s">
        <v>3945</v>
      </c>
      <c r="L16" s="40" t="s">
        <v>80</v>
      </c>
      <c r="M16" s="35" t="s">
        <v>4</v>
      </c>
      <c r="N16" s="35" t="s">
        <v>5</v>
      </c>
    </row>
    <row r="17" spans="1:14" x14ac:dyDescent="0.3">
      <c r="A17" s="38" t="s">
        <v>1350</v>
      </c>
      <c r="B17" s="39" t="s">
        <v>1351</v>
      </c>
      <c r="C17" s="39" t="s">
        <v>3951</v>
      </c>
      <c r="D17" s="39" t="s">
        <v>1351</v>
      </c>
      <c r="E17" s="40">
        <v>15.028568</v>
      </c>
      <c r="F17" s="40">
        <v>12.084027000000001</v>
      </c>
      <c r="G17" s="40">
        <v>297</v>
      </c>
      <c r="H17" s="40" t="s">
        <v>3926</v>
      </c>
      <c r="I17" s="40" t="s">
        <v>38</v>
      </c>
      <c r="J17" s="40" t="s">
        <v>895</v>
      </c>
      <c r="K17" s="40" t="s">
        <v>3952</v>
      </c>
      <c r="L17" s="40" t="s">
        <v>3942</v>
      </c>
      <c r="M17" s="35" t="s">
        <v>4</v>
      </c>
      <c r="N17" s="35" t="s">
        <v>5</v>
      </c>
    </row>
    <row r="18" spans="1:14" x14ac:dyDescent="0.3">
      <c r="A18" s="38" t="s">
        <v>1000</v>
      </c>
      <c r="B18" s="39" t="s">
        <v>3953</v>
      </c>
      <c r="C18" s="39" t="s">
        <v>3925</v>
      </c>
      <c r="D18" s="39" t="s">
        <v>1001</v>
      </c>
      <c r="E18" s="40">
        <v>11.141736999999999</v>
      </c>
      <c r="F18" s="40">
        <v>2.9250980000000002</v>
      </c>
      <c r="G18" s="40">
        <v>42</v>
      </c>
      <c r="H18" s="40" t="s">
        <v>3926</v>
      </c>
      <c r="I18" s="40" t="s">
        <v>94</v>
      </c>
      <c r="J18" s="40" t="s">
        <v>591</v>
      </c>
      <c r="K18" s="40" t="s">
        <v>3954</v>
      </c>
      <c r="L18" s="40" t="s">
        <v>5869</v>
      </c>
      <c r="M18" s="35"/>
      <c r="N18" s="35"/>
    </row>
    <row r="19" spans="1:14" x14ac:dyDescent="0.3">
      <c r="A19" s="38" t="s">
        <v>2473</v>
      </c>
      <c r="B19" s="39" t="s">
        <v>2474</v>
      </c>
      <c r="C19" s="39" t="s">
        <v>3943</v>
      </c>
      <c r="D19" s="39" t="s">
        <v>3944</v>
      </c>
      <c r="E19" s="40">
        <v>10.418710000000001</v>
      </c>
      <c r="F19" s="40">
        <v>5.4675219999999998</v>
      </c>
      <c r="G19" s="40">
        <v>1491</v>
      </c>
      <c r="H19" s="40" t="s">
        <v>3926</v>
      </c>
      <c r="I19" s="40" t="s">
        <v>38</v>
      </c>
      <c r="J19" s="40" t="s">
        <v>3784</v>
      </c>
      <c r="K19" s="40" t="s">
        <v>3945</v>
      </c>
      <c r="L19" s="40" t="s">
        <v>80</v>
      </c>
      <c r="M19" s="35" t="s">
        <v>7</v>
      </c>
      <c r="N19" s="35" t="s">
        <v>3876</v>
      </c>
    </row>
    <row r="20" spans="1:14" x14ac:dyDescent="0.3">
      <c r="A20" s="38" t="s">
        <v>2376</v>
      </c>
      <c r="B20" s="39" t="s">
        <v>2377</v>
      </c>
      <c r="C20" s="39" t="s">
        <v>3943</v>
      </c>
      <c r="D20" s="39" t="s">
        <v>3944</v>
      </c>
      <c r="E20" s="40">
        <v>10.423289</v>
      </c>
      <c r="F20" s="40">
        <v>5.4798150000000003</v>
      </c>
      <c r="G20" s="40">
        <v>1395</v>
      </c>
      <c r="H20" s="40" t="s">
        <v>3926</v>
      </c>
      <c r="I20" s="40" t="s">
        <v>38</v>
      </c>
      <c r="J20" s="40" t="s">
        <v>3784</v>
      </c>
      <c r="K20" s="40" t="s">
        <v>3945</v>
      </c>
      <c r="L20" s="40" t="s">
        <v>80</v>
      </c>
      <c r="M20" s="35"/>
      <c r="N20" s="35"/>
    </row>
    <row r="21" spans="1:14" x14ac:dyDescent="0.3">
      <c r="A21" s="38" t="s">
        <v>1556</v>
      </c>
      <c r="B21" s="39" t="s">
        <v>3955</v>
      </c>
      <c r="C21" s="39" t="s">
        <v>3929</v>
      </c>
      <c r="D21" s="39" t="s">
        <v>1557</v>
      </c>
      <c r="E21" s="40">
        <v>11.50075</v>
      </c>
      <c r="F21" s="40">
        <v>3.514281</v>
      </c>
      <c r="G21" s="40">
        <v>649</v>
      </c>
      <c r="H21" s="40" t="s">
        <v>3926</v>
      </c>
      <c r="I21" s="40" t="s">
        <v>94</v>
      </c>
      <c r="J21" s="40" t="s">
        <v>638</v>
      </c>
      <c r="K21" s="40" t="s">
        <v>3956</v>
      </c>
      <c r="L21" s="40" t="s">
        <v>5869</v>
      </c>
      <c r="M21" s="35"/>
      <c r="N21" s="35"/>
    </row>
    <row r="22" spans="1:14" x14ac:dyDescent="0.3">
      <c r="A22" s="38" t="s">
        <v>3423</v>
      </c>
      <c r="B22" s="39" t="s">
        <v>3424</v>
      </c>
      <c r="C22" s="39" t="s">
        <v>3925</v>
      </c>
      <c r="D22" s="39" t="s">
        <v>3957</v>
      </c>
      <c r="E22" s="40">
        <v>10.06513889</v>
      </c>
      <c r="F22" s="40">
        <v>2.7181805560000001</v>
      </c>
      <c r="G22" s="40">
        <v>40</v>
      </c>
      <c r="H22" s="40" t="s">
        <v>3926</v>
      </c>
      <c r="I22" s="40" t="s">
        <v>38</v>
      </c>
      <c r="J22" s="40" t="s">
        <v>3927</v>
      </c>
      <c r="K22" s="40" t="s">
        <v>3928</v>
      </c>
      <c r="L22" s="40" t="s">
        <v>78</v>
      </c>
      <c r="M22" s="35" t="s">
        <v>4</v>
      </c>
      <c r="N22" s="35" t="s">
        <v>5</v>
      </c>
    </row>
    <row r="23" spans="1:14" x14ac:dyDescent="0.3">
      <c r="A23" s="38" t="s">
        <v>1846</v>
      </c>
      <c r="B23" s="39" t="s">
        <v>1847</v>
      </c>
      <c r="C23" s="39" t="s">
        <v>3958</v>
      </c>
      <c r="D23" s="39" t="s">
        <v>3959</v>
      </c>
      <c r="E23" s="40">
        <v>13.589308689999999</v>
      </c>
      <c r="F23" s="40">
        <v>7.3386088960000002</v>
      </c>
      <c r="G23" s="40">
        <v>1094</v>
      </c>
      <c r="H23" s="40" t="s">
        <v>3926</v>
      </c>
      <c r="I23" s="40" t="s">
        <v>38</v>
      </c>
      <c r="J23" s="40" t="s">
        <v>749</v>
      </c>
      <c r="K23" s="40" t="s">
        <v>3960</v>
      </c>
      <c r="L23" s="40" t="s">
        <v>3942</v>
      </c>
      <c r="M23" s="35"/>
      <c r="N23" s="35"/>
    </row>
    <row r="24" spans="1:14" x14ac:dyDescent="0.3">
      <c r="A24" s="38" t="s">
        <v>3190</v>
      </c>
      <c r="B24" s="39" t="s">
        <v>3191</v>
      </c>
      <c r="C24" s="39" t="s">
        <v>3933</v>
      </c>
      <c r="D24" s="39" t="s">
        <v>3191</v>
      </c>
      <c r="E24" s="40">
        <v>9.8414722220000002</v>
      </c>
      <c r="F24" s="40">
        <v>4.1600999999999999</v>
      </c>
      <c r="G24" s="40">
        <v>71</v>
      </c>
      <c r="H24" s="40" t="s">
        <v>3926</v>
      </c>
      <c r="I24" s="40" t="s">
        <v>38</v>
      </c>
      <c r="J24" s="40" t="s">
        <v>3161</v>
      </c>
      <c r="K24" s="40" t="s">
        <v>3948</v>
      </c>
      <c r="L24" s="40" t="s">
        <v>78</v>
      </c>
      <c r="M24" s="35" t="s">
        <v>4</v>
      </c>
      <c r="N24" s="35" t="s">
        <v>5</v>
      </c>
    </row>
    <row r="25" spans="1:14" x14ac:dyDescent="0.3">
      <c r="A25" s="38" t="s">
        <v>504</v>
      </c>
      <c r="B25" s="39" t="s">
        <v>3961</v>
      </c>
      <c r="C25" s="39" t="s">
        <v>3925</v>
      </c>
      <c r="D25" s="39" t="s">
        <v>3962</v>
      </c>
      <c r="E25" s="40">
        <v>9.9046640000000004</v>
      </c>
      <c r="F25" s="40">
        <v>2.932887</v>
      </c>
      <c r="G25" s="40">
        <v>10</v>
      </c>
      <c r="H25" s="40" t="s">
        <v>3926</v>
      </c>
      <c r="I25" s="40" t="s">
        <v>94</v>
      </c>
      <c r="J25" s="40" t="s">
        <v>3927</v>
      </c>
      <c r="K25" s="40" t="s">
        <v>3928</v>
      </c>
      <c r="L25" s="40" t="s">
        <v>78</v>
      </c>
      <c r="M25" s="35" t="s">
        <v>4</v>
      </c>
      <c r="N25" s="35" t="s">
        <v>5</v>
      </c>
    </row>
    <row r="26" spans="1:14" x14ac:dyDescent="0.3">
      <c r="A26" s="38" t="s">
        <v>2792</v>
      </c>
      <c r="B26" s="39" t="s">
        <v>2793</v>
      </c>
      <c r="C26" s="39" t="s">
        <v>3963</v>
      </c>
      <c r="D26" s="39" t="s">
        <v>2793</v>
      </c>
      <c r="E26" s="40">
        <v>10.703271000000001</v>
      </c>
      <c r="F26" s="40">
        <v>6.5839670000000003</v>
      </c>
      <c r="G26" s="40">
        <v>1749</v>
      </c>
      <c r="H26" s="40" t="s">
        <v>3926</v>
      </c>
      <c r="I26" s="40" t="s">
        <v>38</v>
      </c>
      <c r="J26" s="40" t="s">
        <v>2790</v>
      </c>
      <c r="K26" s="40" t="s">
        <v>3964</v>
      </c>
      <c r="L26" s="40" t="s">
        <v>80</v>
      </c>
      <c r="M26" s="35" t="s">
        <v>7</v>
      </c>
      <c r="N26" s="35" t="s">
        <v>57</v>
      </c>
    </row>
    <row r="27" spans="1:14" x14ac:dyDescent="0.3">
      <c r="A27" s="38" t="s">
        <v>2794</v>
      </c>
      <c r="B27" s="39" t="s">
        <v>2795</v>
      </c>
      <c r="C27" s="39" t="s">
        <v>3963</v>
      </c>
      <c r="D27" s="39" t="s">
        <v>2795</v>
      </c>
      <c r="E27" s="40">
        <v>10.084042999999999</v>
      </c>
      <c r="F27" s="40">
        <v>6.3950069999999997</v>
      </c>
      <c r="G27" s="40">
        <v>1135</v>
      </c>
      <c r="H27" s="40" t="s">
        <v>3926</v>
      </c>
      <c r="I27" s="40" t="s">
        <v>38</v>
      </c>
      <c r="J27" s="40" t="s">
        <v>2790</v>
      </c>
      <c r="K27" s="40" t="s">
        <v>3964</v>
      </c>
      <c r="L27" s="40" t="s">
        <v>80</v>
      </c>
      <c r="M27" s="35" t="s">
        <v>4</v>
      </c>
      <c r="N27" s="35" t="s">
        <v>5</v>
      </c>
    </row>
    <row r="28" spans="1:14" x14ac:dyDescent="0.3">
      <c r="A28" s="38" t="s">
        <v>1378</v>
      </c>
      <c r="B28" s="39" t="s">
        <v>1379</v>
      </c>
      <c r="C28" s="39" t="s">
        <v>3929</v>
      </c>
      <c r="D28" s="39" t="s">
        <v>3965</v>
      </c>
      <c r="E28" s="40">
        <v>11.541307</v>
      </c>
      <c r="F28" s="40">
        <v>3.8438829999999999</v>
      </c>
      <c r="G28" s="40">
        <v>765</v>
      </c>
      <c r="H28" s="40" t="s">
        <v>3926</v>
      </c>
      <c r="I28" s="40" t="s">
        <v>38</v>
      </c>
      <c r="J28" s="40" t="s">
        <v>614</v>
      </c>
      <c r="K28" s="40" t="s">
        <v>3966</v>
      </c>
      <c r="L28" s="40" t="s">
        <v>5869</v>
      </c>
      <c r="M28" s="35" t="s">
        <v>4</v>
      </c>
      <c r="N28" s="35" t="s">
        <v>41</v>
      </c>
    </row>
    <row r="29" spans="1:14" x14ac:dyDescent="0.3">
      <c r="A29" s="38" t="s">
        <v>2286</v>
      </c>
      <c r="B29" s="39" t="s">
        <v>3967</v>
      </c>
      <c r="C29" s="39" t="s">
        <v>3929</v>
      </c>
      <c r="D29" s="39" t="s">
        <v>2287</v>
      </c>
      <c r="E29" s="40">
        <v>11.228583329999999</v>
      </c>
      <c r="F29" s="40">
        <v>4.7560833330000003</v>
      </c>
      <c r="G29" s="40">
        <v>502</v>
      </c>
      <c r="H29" s="40" t="s">
        <v>3926</v>
      </c>
      <c r="I29" s="40" t="s">
        <v>94</v>
      </c>
      <c r="J29" s="40" t="s">
        <v>2284</v>
      </c>
      <c r="K29" s="40" t="s">
        <v>3968</v>
      </c>
      <c r="L29" s="40" t="s">
        <v>80</v>
      </c>
      <c r="M29" s="35" t="s">
        <v>4</v>
      </c>
      <c r="N29" s="35" t="s">
        <v>5</v>
      </c>
    </row>
    <row r="30" spans="1:14" x14ac:dyDescent="0.3">
      <c r="A30" s="38" t="s">
        <v>3779</v>
      </c>
      <c r="B30" s="39" t="s">
        <v>3780</v>
      </c>
      <c r="C30" s="39" t="s">
        <v>3934</v>
      </c>
      <c r="D30" s="39" t="s">
        <v>3780</v>
      </c>
      <c r="E30" s="40">
        <v>9.4430555559999991</v>
      </c>
      <c r="F30" s="40">
        <v>4.6394916669999997</v>
      </c>
      <c r="G30" s="40">
        <v>275</v>
      </c>
      <c r="H30" s="40" t="s">
        <v>3926</v>
      </c>
      <c r="I30" s="40" t="s">
        <v>38</v>
      </c>
      <c r="J30" s="40" t="s">
        <v>3720</v>
      </c>
      <c r="K30" s="40" t="s">
        <v>3969</v>
      </c>
      <c r="L30" s="40" t="s">
        <v>78</v>
      </c>
      <c r="M30" s="35" t="s">
        <v>4</v>
      </c>
      <c r="N30" s="35" t="s">
        <v>5</v>
      </c>
    </row>
    <row r="31" spans="1:14" x14ac:dyDescent="0.3">
      <c r="A31" s="38" t="s">
        <v>3477</v>
      </c>
      <c r="B31" s="39" t="s">
        <v>3478</v>
      </c>
      <c r="C31" s="39" t="s">
        <v>3933</v>
      </c>
      <c r="D31" s="39" t="s">
        <v>3478</v>
      </c>
      <c r="E31" s="40">
        <v>9.5564999999999998</v>
      </c>
      <c r="F31" s="40">
        <v>4.4861750000000002</v>
      </c>
      <c r="G31" s="40">
        <v>115</v>
      </c>
      <c r="H31" s="40" t="s">
        <v>3926</v>
      </c>
      <c r="I31" s="40" t="s">
        <v>38</v>
      </c>
      <c r="J31" s="40" t="s">
        <v>3937</v>
      </c>
      <c r="K31" s="40" t="s">
        <v>3938</v>
      </c>
      <c r="L31" s="40" t="s">
        <v>78</v>
      </c>
      <c r="M31" s="35" t="s">
        <v>4</v>
      </c>
      <c r="N31" s="35" t="s">
        <v>5</v>
      </c>
    </row>
    <row r="32" spans="1:14" x14ac:dyDescent="0.3">
      <c r="A32" s="38" t="s">
        <v>3711</v>
      </c>
      <c r="B32" s="39" t="s">
        <v>3712</v>
      </c>
      <c r="C32" s="39" t="s">
        <v>3934</v>
      </c>
      <c r="D32" s="39" t="s">
        <v>3712</v>
      </c>
      <c r="E32" s="40">
        <v>9.3171694439999992</v>
      </c>
      <c r="F32" s="40">
        <v>4.0906194439999997</v>
      </c>
      <c r="G32" s="40">
        <v>235</v>
      </c>
      <c r="H32" s="40" t="s">
        <v>3926</v>
      </c>
      <c r="I32" s="40" t="s">
        <v>38</v>
      </c>
      <c r="J32" s="40" t="s">
        <v>3935</v>
      </c>
      <c r="K32" s="40" t="s">
        <v>3936</v>
      </c>
      <c r="L32" s="40" t="s">
        <v>78</v>
      </c>
      <c r="M32" s="35" t="s">
        <v>4</v>
      </c>
      <c r="N32" s="35" t="s">
        <v>5</v>
      </c>
    </row>
    <row r="33" spans="1:14" x14ac:dyDescent="0.3">
      <c r="A33" s="38" t="s">
        <v>1033</v>
      </c>
      <c r="B33" s="39" t="s">
        <v>1034</v>
      </c>
      <c r="C33" s="39" t="s">
        <v>3929</v>
      </c>
      <c r="D33" s="39" t="s">
        <v>3965</v>
      </c>
      <c r="E33" s="40">
        <v>11.507</v>
      </c>
      <c r="F33" s="40">
        <v>3.8952070000000001</v>
      </c>
      <c r="G33" s="40">
        <v>735</v>
      </c>
      <c r="H33" s="40" t="s">
        <v>3926</v>
      </c>
      <c r="I33" s="40" t="s">
        <v>94</v>
      </c>
      <c r="J33" s="40" t="s">
        <v>614</v>
      </c>
      <c r="K33" s="40" t="s">
        <v>3966</v>
      </c>
      <c r="L33" s="40" t="s">
        <v>5869</v>
      </c>
      <c r="M33" s="35" t="s">
        <v>4</v>
      </c>
      <c r="N33" s="35" t="s">
        <v>5</v>
      </c>
    </row>
    <row r="34" spans="1:14" x14ac:dyDescent="0.3">
      <c r="A34" s="38" t="s">
        <v>2075</v>
      </c>
      <c r="B34" s="39" t="s">
        <v>2076</v>
      </c>
      <c r="C34" s="39" t="s">
        <v>3929</v>
      </c>
      <c r="D34" s="39" t="s">
        <v>3965</v>
      </c>
      <c r="E34" s="40">
        <v>11.501390000000001</v>
      </c>
      <c r="F34" s="40">
        <v>3.8914960000000001</v>
      </c>
      <c r="G34" s="40">
        <v>833</v>
      </c>
      <c r="H34" s="40" t="s">
        <v>3926</v>
      </c>
      <c r="I34" s="40" t="s">
        <v>94</v>
      </c>
      <c r="J34" s="40" t="s">
        <v>614</v>
      </c>
      <c r="K34" s="40" t="s">
        <v>3966</v>
      </c>
      <c r="L34" s="40" t="s">
        <v>5869</v>
      </c>
      <c r="M34" s="35" t="s">
        <v>4</v>
      </c>
      <c r="N34" s="35" t="s">
        <v>5</v>
      </c>
    </row>
    <row r="35" spans="1:14" x14ac:dyDescent="0.3">
      <c r="A35" s="38" t="s">
        <v>3539</v>
      </c>
      <c r="B35" s="39" t="s">
        <v>3540</v>
      </c>
      <c r="C35" s="39" t="s">
        <v>3933</v>
      </c>
      <c r="D35" s="39" t="s">
        <v>3540</v>
      </c>
      <c r="E35" s="40">
        <v>9.6966540000000006</v>
      </c>
      <c r="F35" s="40">
        <v>4.6847430000000001</v>
      </c>
      <c r="G35" s="40">
        <v>304</v>
      </c>
      <c r="H35" s="40" t="s">
        <v>3926</v>
      </c>
      <c r="I35" s="40" t="s">
        <v>38</v>
      </c>
      <c r="J35" s="40" t="s">
        <v>3937</v>
      </c>
      <c r="K35" s="40" t="s">
        <v>3938</v>
      </c>
      <c r="L35" s="40" t="s">
        <v>78</v>
      </c>
      <c r="M35" s="35" t="s">
        <v>4</v>
      </c>
      <c r="N35" s="35" t="s">
        <v>3970</v>
      </c>
    </row>
    <row r="36" spans="1:14" x14ac:dyDescent="0.3">
      <c r="A36" s="38" t="s">
        <v>1952</v>
      </c>
      <c r="B36" s="39" t="s">
        <v>3971</v>
      </c>
      <c r="C36" s="39" t="s">
        <v>3929</v>
      </c>
      <c r="D36" s="39" t="s">
        <v>3965</v>
      </c>
      <c r="E36" s="40">
        <v>11.527268830000001</v>
      </c>
      <c r="F36" s="40">
        <v>3.8561068770000002</v>
      </c>
      <c r="G36" s="40">
        <v>742</v>
      </c>
      <c r="H36" s="40" t="s">
        <v>3926</v>
      </c>
      <c r="I36" s="40" t="s">
        <v>94</v>
      </c>
      <c r="J36" s="40" t="s">
        <v>614</v>
      </c>
      <c r="K36" s="40" t="s">
        <v>3966</v>
      </c>
      <c r="L36" s="40" t="s">
        <v>5869</v>
      </c>
      <c r="M36" s="35" t="s">
        <v>4</v>
      </c>
      <c r="N36" s="35" t="s">
        <v>5</v>
      </c>
    </row>
    <row r="37" spans="1:14" x14ac:dyDescent="0.3">
      <c r="A37" s="38" t="s">
        <v>3214</v>
      </c>
      <c r="B37" s="39" t="s">
        <v>3972</v>
      </c>
      <c r="C37" s="39" t="s">
        <v>3933</v>
      </c>
      <c r="D37" s="39" t="s">
        <v>3947</v>
      </c>
      <c r="E37" s="40">
        <v>9.752866311</v>
      </c>
      <c r="F37" s="40">
        <v>4.0858428480000004</v>
      </c>
      <c r="G37" s="40">
        <v>703</v>
      </c>
      <c r="H37" s="40" t="s">
        <v>3926</v>
      </c>
      <c r="I37" s="40" t="s">
        <v>94</v>
      </c>
      <c r="J37" s="40" t="s">
        <v>3161</v>
      </c>
      <c r="K37" s="40" t="s">
        <v>3948</v>
      </c>
      <c r="L37" s="40" t="s">
        <v>78</v>
      </c>
      <c r="M37" s="35"/>
      <c r="N37" s="35"/>
    </row>
    <row r="38" spans="1:14" x14ac:dyDescent="0.3">
      <c r="A38" s="38" t="s">
        <v>3298</v>
      </c>
      <c r="B38" s="39" t="s">
        <v>3973</v>
      </c>
      <c r="C38" s="39" t="s">
        <v>3933</v>
      </c>
      <c r="D38" s="39" t="s">
        <v>3947</v>
      </c>
      <c r="E38" s="40">
        <v>9.7677423589999997</v>
      </c>
      <c r="F38" s="40">
        <v>4.0643150969999997</v>
      </c>
      <c r="G38" s="40">
        <v>703</v>
      </c>
      <c r="H38" s="40" t="s">
        <v>3926</v>
      </c>
      <c r="I38" s="40" t="s">
        <v>94</v>
      </c>
      <c r="J38" s="40" t="s">
        <v>3161</v>
      </c>
      <c r="K38" s="40" t="s">
        <v>3948</v>
      </c>
      <c r="L38" s="40" t="s">
        <v>78</v>
      </c>
      <c r="M38" s="35" t="s">
        <v>4</v>
      </c>
      <c r="N38" s="35" t="s">
        <v>5</v>
      </c>
    </row>
    <row r="39" spans="1:14" x14ac:dyDescent="0.3">
      <c r="A39" s="38" t="s">
        <v>2738</v>
      </c>
      <c r="B39" s="39" t="s">
        <v>2739</v>
      </c>
      <c r="C39" s="39" t="s">
        <v>3943</v>
      </c>
      <c r="D39" s="39" t="s">
        <v>3974</v>
      </c>
      <c r="E39" s="40">
        <v>10.3292</v>
      </c>
      <c r="F39" s="40">
        <v>5.3863200000000004</v>
      </c>
      <c r="G39" s="40">
        <v>1615</v>
      </c>
      <c r="H39" s="40" t="s">
        <v>3926</v>
      </c>
      <c r="I39" s="40" t="s">
        <v>38</v>
      </c>
      <c r="J39" s="40" t="s">
        <v>3784</v>
      </c>
      <c r="K39" s="40" t="s">
        <v>3945</v>
      </c>
      <c r="L39" s="40" t="s">
        <v>80</v>
      </c>
      <c r="M39" s="35" t="s">
        <v>4</v>
      </c>
      <c r="N39" s="35" t="s">
        <v>5</v>
      </c>
    </row>
    <row r="40" spans="1:14" x14ac:dyDescent="0.3">
      <c r="A40" s="38" t="s">
        <v>782</v>
      </c>
      <c r="B40" s="39" t="s">
        <v>3975</v>
      </c>
      <c r="C40" s="39" t="s">
        <v>3976</v>
      </c>
      <c r="D40" s="39" t="s">
        <v>769</v>
      </c>
      <c r="E40" s="40">
        <v>13.72782228</v>
      </c>
      <c r="F40" s="40">
        <v>4.5875068050000003</v>
      </c>
      <c r="G40" s="40">
        <v>676</v>
      </c>
      <c r="H40" s="40" t="s">
        <v>3926</v>
      </c>
      <c r="I40" s="40" t="s">
        <v>94</v>
      </c>
      <c r="J40" s="40" t="s">
        <v>772</v>
      </c>
      <c r="K40" s="40" t="s">
        <v>3977</v>
      </c>
      <c r="L40" s="40" t="s">
        <v>5869</v>
      </c>
      <c r="M40" s="35" t="s">
        <v>4</v>
      </c>
      <c r="N40" s="35" t="s">
        <v>5</v>
      </c>
    </row>
    <row r="41" spans="1:14" x14ac:dyDescent="0.3">
      <c r="A41" s="38" t="s">
        <v>3637</v>
      </c>
      <c r="B41" s="39" t="s">
        <v>3638</v>
      </c>
      <c r="C41" s="39" t="s">
        <v>3934</v>
      </c>
      <c r="D41" s="39" t="s">
        <v>3978</v>
      </c>
      <c r="E41" s="40">
        <v>9.2694111110000001</v>
      </c>
      <c r="F41" s="40">
        <v>4.1595611110000004</v>
      </c>
      <c r="G41" s="40">
        <v>31</v>
      </c>
      <c r="H41" s="40" t="s">
        <v>3926</v>
      </c>
      <c r="I41" s="40" t="s">
        <v>38</v>
      </c>
      <c r="J41" s="40" t="s">
        <v>3935</v>
      </c>
      <c r="K41" s="40" t="s">
        <v>3936</v>
      </c>
      <c r="L41" s="40" t="s">
        <v>78</v>
      </c>
      <c r="M41" s="35" t="s">
        <v>4</v>
      </c>
      <c r="N41" s="35" t="s">
        <v>5</v>
      </c>
    </row>
    <row r="42" spans="1:14" x14ac:dyDescent="0.3">
      <c r="A42" s="38" t="s">
        <v>2740</v>
      </c>
      <c r="B42" s="39" t="s">
        <v>2741</v>
      </c>
      <c r="C42" s="39" t="s">
        <v>3943</v>
      </c>
      <c r="D42" s="39" t="s">
        <v>3944</v>
      </c>
      <c r="E42" s="40">
        <v>10.395479999999999</v>
      </c>
      <c r="F42" s="40">
        <v>5.4605180000000004</v>
      </c>
      <c r="G42" s="40">
        <v>1513</v>
      </c>
      <c r="H42" s="40" t="s">
        <v>3926</v>
      </c>
      <c r="I42" s="40" t="s">
        <v>38</v>
      </c>
      <c r="J42" s="40" t="s">
        <v>3784</v>
      </c>
      <c r="K42" s="40" t="s">
        <v>3945</v>
      </c>
      <c r="L42" s="40" t="s">
        <v>80</v>
      </c>
      <c r="M42" s="35" t="s">
        <v>4</v>
      </c>
      <c r="N42" s="35" t="s">
        <v>5</v>
      </c>
    </row>
    <row r="43" spans="1:14" x14ac:dyDescent="0.3">
      <c r="A43" s="38" t="s">
        <v>1532</v>
      </c>
      <c r="B43" s="39" t="s">
        <v>3979</v>
      </c>
      <c r="C43" s="39" t="s">
        <v>3929</v>
      </c>
      <c r="D43" s="39" t="s">
        <v>3965</v>
      </c>
      <c r="E43" s="40">
        <v>11.524062000000001</v>
      </c>
      <c r="F43" s="40">
        <v>3.8974630000000001</v>
      </c>
      <c r="G43" s="40">
        <v>710</v>
      </c>
      <c r="H43" s="40" t="s">
        <v>3926</v>
      </c>
      <c r="I43" s="40" t="s">
        <v>94</v>
      </c>
      <c r="J43" s="40" t="s">
        <v>614</v>
      </c>
      <c r="K43" s="40" t="s">
        <v>3966</v>
      </c>
      <c r="L43" s="40" t="s">
        <v>5869</v>
      </c>
      <c r="M43" s="35" t="s">
        <v>4</v>
      </c>
      <c r="N43" s="35" t="s">
        <v>41</v>
      </c>
    </row>
    <row r="44" spans="1:14" x14ac:dyDescent="0.3">
      <c r="A44" s="38" t="s">
        <v>726</v>
      </c>
      <c r="B44" s="39" t="s">
        <v>3980</v>
      </c>
      <c r="C44" s="39" t="s">
        <v>3929</v>
      </c>
      <c r="D44" s="39" t="s">
        <v>3965</v>
      </c>
      <c r="E44" s="40">
        <v>11.511530049999999</v>
      </c>
      <c r="F44" s="40">
        <v>3.8926580230000001</v>
      </c>
      <c r="G44" s="40">
        <v>747</v>
      </c>
      <c r="H44" s="40" t="s">
        <v>3926</v>
      </c>
      <c r="I44" s="40" t="s">
        <v>94</v>
      </c>
      <c r="J44" s="40" t="s">
        <v>614</v>
      </c>
      <c r="K44" s="40" t="s">
        <v>3966</v>
      </c>
      <c r="L44" s="40" t="s">
        <v>5869</v>
      </c>
      <c r="M44" s="35" t="s">
        <v>4</v>
      </c>
      <c r="N44" s="35" t="s">
        <v>5</v>
      </c>
    </row>
    <row r="45" spans="1:14" x14ac:dyDescent="0.3">
      <c r="A45" s="38" t="s">
        <v>874</v>
      </c>
      <c r="B45" s="39" t="s">
        <v>3981</v>
      </c>
      <c r="C45" s="39" t="s">
        <v>3929</v>
      </c>
      <c r="D45" s="39" t="s">
        <v>3965</v>
      </c>
      <c r="E45" s="40">
        <v>11.517604</v>
      </c>
      <c r="F45" s="40">
        <v>3.8889960000000001</v>
      </c>
      <c r="G45" s="40">
        <v>742</v>
      </c>
      <c r="H45" s="40" t="s">
        <v>3926</v>
      </c>
      <c r="I45" s="40" t="s">
        <v>94</v>
      </c>
      <c r="J45" s="40" t="s">
        <v>614</v>
      </c>
      <c r="K45" s="40" t="s">
        <v>3966</v>
      </c>
      <c r="L45" s="40" t="s">
        <v>5869</v>
      </c>
      <c r="M45" s="35" t="s">
        <v>4</v>
      </c>
      <c r="N45" s="35" t="s">
        <v>41</v>
      </c>
    </row>
    <row r="46" spans="1:14" x14ac:dyDescent="0.3">
      <c r="A46" s="38" t="s">
        <v>3171</v>
      </c>
      <c r="B46" s="39" t="s">
        <v>3982</v>
      </c>
      <c r="C46" s="39" t="s">
        <v>3933</v>
      </c>
      <c r="D46" s="39" t="s">
        <v>3947</v>
      </c>
      <c r="E46" s="40">
        <v>9.7788624160000008</v>
      </c>
      <c r="F46" s="40">
        <v>4.0535195039999996</v>
      </c>
      <c r="G46" s="40">
        <v>703</v>
      </c>
      <c r="H46" s="40" t="s">
        <v>3926</v>
      </c>
      <c r="I46" s="40" t="s">
        <v>94</v>
      </c>
      <c r="J46" s="40" t="s">
        <v>3161</v>
      </c>
      <c r="K46" s="40" t="s">
        <v>3948</v>
      </c>
      <c r="L46" s="40" t="s">
        <v>78</v>
      </c>
      <c r="M46" s="35" t="s">
        <v>4</v>
      </c>
      <c r="N46" s="35" t="s">
        <v>5</v>
      </c>
    </row>
    <row r="47" spans="1:14" x14ac:dyDescent="0.3">
      <c r="A47" s="38" t="s">
        <v>3215</v>
      </c>
      <c r="B47" s="39" t="s">
        <v>3983</v>
      </c>
      <c r="C47" s="39" t="s">
        <v>3933</v>
      </c>
      <c r="D47" s="39" t="s">
        <v>3947</v>
      </c>
      <c r="E47" s="40">
        <v>9.7455833330000008</v>
      </c>
      <c r="F47" s="40">
        <v>4.0747499999999999</v>
      </c>
      <c r="G47" s="40">
        <v>701</v>
      </c>
      <c r="H47" s="40" t="s">
        <v>3926</v>
      </c>
      <c r="I47" s="40" t="s">
        <v>94</v>
      </c>
      <c r="J47" s="40" t="s">
        <v>3161</v>
      </c>
      <c r="K47" s="40" t="s">
        <v>3948</v>
      </c>
      <c r="L47" s="40" t="s">
        <v>78</v>
      </c>
      <c r="M47" s="35" t="s">
        <v>4</v>
      </c>
      <c r="N47" s="35" t="s">
        <v>5</v>
      </c>
    </row>
    <row r="48" spans="1:14" x14ac:dyDescent="0.3">
      <c r="A48" s="38" t="s">
        <v>3552</v>
      </c>
      <c r="B48" s="39" t="s">
        <v>3553</v>
      </c>
      <c r="C48" s="39" t="s">
        <v>3933</v>
      </c>
      <c r="D48" s="39" t="s">
        <v>3553</v>
      </c>
      <c r="E48" s="40">
        <v>9.6471359999999997</v>
      </c>
      <c r="F48" s="40">
        <v>4.5909630000000003</v>
      </c>
      <c r="G48" s="40">
        <v>164</v>
      </c>
      <c r="H48" s="40" t="s">
        <v>3926</v>
      </c>
      <c r="I48" s="40" t="s">
        <v>38</v>
      </c>
      <c r="J48" s="40" t="s">
        <v>3937</v>
      </c>
      <c r="K48" s="40" t="s">
        <v>3938</v>
      </c>
      <c r="L48" s="40" t="s">
        <v>78</v>
      </c>
      <c r="M48" s="35" t="s">
        <v>4</v>
      </c>
      <c r="N48" s="35" t="s">
        <v>5</v>
      </c>
    </row>
    <row r="49" spans="1:14" x14ac:dyDescent="0.3">
      <c r="A49" s="38" t="s">
        <v>2661</v>
      </c>
      <c r="B49" s="39" t="s">
        <v>2662</v>
      </c>
      <c r="C49" s="39" t="s">
        <v>3943</v>
      </c>
      <c r="D49" s="39" t="s">
        <v>3944</v>
      </c>
      <c r="E49" s="40">
        <v>10.380337000000001</v>
      </c>
      <c r="F49" s="40">
        <v>5.5042679999999997</v>
      </c>
      <c r="G49" s="40">
        <v>1339</v>
      </c>
      <c r="H49" s="40" t="s">
        <v>3926</v>
      </c>
      <c r="I49" s="40" t="s">
        <v>38</v>
      </c>
      <c r="J49" s="40" t="s">
        <v>3784</v>
      </c>
      <c r="K49" s="40" t="s">
        <v>3945</v>
      </c>
      <c r="L49" s="40" t="s">
        <v>80</v>
      </c>
      <c r="M49" s="35" t="s">
        <v>4</v>
      </c>
      <c r="N49" s="35" t="s">
        <v>5</v>
      </c>
    </row>
    <row r="50" spans="1:14" x14ac:dyDescent="0.3">
      <c r="A50" s="38" t="s">
        <v>306</v>
      </c>
      <c r="B50" s="39" t="s">
        <v>3984</v>
      </c>
      <c r="C50" s="39" t="s">
        <v>3933</v>
      </c>
      <c r="D50" s="39" t="s">
        <v>3947</v>
      </c>
      <c r="E50" s="40">
        <v>9.7535279999999993</v>
      </c>
      <c r="F50" s="40">
        <v>4.1004779999999998</v>
      </c>
      <c r="G50" s="40">
        <v>701</v>
      </c>
      <c r="H50" s="40" t="s">
        <v>3926</v>
      </c>
      <c r="I50" s="40" t="s">
        <v>94</v>
      </c>
      <c r="J50" s="40" t="s">
        <v>3161</v>
      </c>
      <c r="K50" s="40" t="s">
        <v>3948</v>
      </c>
      <c r="L50" s="40" t="s">
        <v>78</v>
      </c>
      <c r="M50" s="35" t="s">
        <v>4</v>
      </c>
      <c r="N50" s="35" t="s">
        <v>5</v>
      </c>
    </row>
    <row r="51" spans="1:14" x14ac:dyDescent="0.3">
      <c r="A51" s="38" t="s">
        <v>3362</v>
      </c>
      <c r="B51" s="39" t="s">
        <v>3363</v>
      </c>
      <c r="C51" s="39" t="s">
        <v>3933</v>
      </c>
      <c r="D51" s="39" t="s">
        <v>3338</v>
      </c>
      <c r="E51" s="40">
        <v>10.002000000000001</v>
      </c>
      <c r="F51" s="40">
        <v>3.7638083330000001</v>
      </c>
      <c r="G51" s="40">
        <v>61</v>
      </c>
      <c r="H51" s="40" t="s">
        <v>3926</v>
      </c>
      <c r="I51" s="40" t="s">
        <v>38</v>
      </c>
      <c r="J51" s="40" t="s">
        <v>3930</v>
      </c>
      <c r="K51" s="40" t="s">
        <v>3931</v>
      </c>
      <c r="L51" s="40" t="s">
        <v>78</v>
      </c>
      <c r="M51" s="35" t="s">
        <v>4</v>
      </c>
      <c r="N51" s="35" t="s">
        <v>5</v>
      </c>
    </row>
    <row r="52" spans="1:14" x14ac:dyDescent="0.3">
      <c r="A52" s="38" t="s">
        <v>424</v>
      </c>
      <c r="B52" s="39" t="s">
        <v>1563</v>
      </c>
      <c r="C52" s="39" t="s">
        <v>3929</v>
      </c>
      <c r="D52" s="39" t="s">
        <v>1563</v>
      </c>
      <c r="E52" s="40">
        <v>11.903888889999999</v>
      </c>
      <c r="F52" s="40">
        <v>4.4583611100000002</v>
      </c>
      <c r="G52" s="40">
        <v>558</v>
      </c>
      <c r="H52" s="40" t="s">
        <v>3926</v>
      </c>
      <c r="I52" s="40" t="s">
        <v>38</v>
      </c>
      <c r="J52" s="40" t="s">
        <v>626</v>
      </c>
      <c r="K52" s="40" t="s">
        <v>3985</v>
      </c>
      <c r="L52" s="40" t="s">
        <v>5869</v>
      </c>
      <c r="M52" s="35" t="s">
        <v>7</v>
      </c>
      <c r="N52" s="35" t="s">
        <v>3883</v>
      </c>
    </row>
    <row r="53" spans="1:14" x14ac:dyDescent="0.3">
      <c r="A53" s="38" t="s">
        <v>3231</v>
      </c>
      <c r="B53" s="39" t="s">
        <v>3986</v>
      </c>
      <c r="C53" s="39" t="s">
        <v>3933</v>
      </c>
      <c r="D53" s="39" t="s">
        <v>3947</v>
      </c>
      <c r="E53" s="40">
        <v>9.7433333330000007</v>
      </c>
      <c r="F53" s="40">
        <v>4.0973333329999999</v>
      </c>
      <c r="G53" s="40">
        <v>701</v>
      </c>
      <c r="H53" s="40" t="s">
        <v>3926</v>
      </c>
      <c r="I53" s="40" t="s">
        <v>94</v>
      </c>
      <c r="J53" s="40" t="s">
        <v>3161</v>
      </c>
      <c r="K53" s="40" t="s">
        <v>3948</v>
      </c>
      <c r="L53" s="40" t="s">
        <v>78</v>
      </c>
      <c r="M53" s="35" t="s">
        <v>4</v>
      </c>
      <c r="N53" s="35" t="s">
        <v>5</v>
      </c>
    </row>
    <row r="54" spans="1:14" x14ac:dyDescent="0.3">
      <c r="A54" s="38" t="s">
        <v>3296</v>
      </c>
      <c r="B54" s="39" t="s">
        <v>3987</v>
      </c>
      <c r="C54" s="39" t="s">
        <v>3933</v>
      </c>
      <c r="D54" s="39" t="s">
        <v>3947</v>
      </c>
      <c r="E54" s="40">
        <v>9.7592470589999998</v>
      </c>
      <c r="F54" s="40">
        <v>4.0668504390000004</v>
      </c>
      <c r="G54" s="40">
        <v>701</v>
      </c>
      <c r="H54" s="40" t="s">
        <v>3926</v>
      </c>
      <c r="I54" s="40" t="s">
        <v>94</v>
      </c>
      <c r="J54" s="40" t="s">
        <v>3161</v>
      </c>
      <c r="K54" s="40" t="s">
        <v>3948</v>
      </c>
      <c r="L54" s="40" t="s">
        <v>78</v>
      </c>
      <c r="M54" s="35" t="s">
        <v>4</v>
      </c>
      <c r="N54" s="35" t="s">
        <v>5</v>
      </c>
    </row>
    <row r="55" spans="1:14" x14ac:dyDescent="0.3">
      <c r="A55" s="38" t="s">
        <v>1481</v>
      </c>
      <c r="B55" s="39" t="s">
        <v>1482</v>
      </c>
      <c r="C55" s="39" t="s">
        <v>3951</v>
      </c>
      <c r="D55" s="39" t="s">
        <v>3988</v>
      </c>
      <c r="E55" s="40">
        <v>14.357944440000001</v>
      </c>
      <c r="F55" s="40">
        <v>10.606972219999999</v>
      </c>
      <c r="G55" s="40">
        <v>391</v>
      </c>
      <c r="H55" s="40" t="s">
        <v>3926</v>
      </c>
      <c r="I55" s="40" t="s">
        <v>38</v>
      </c>
      <c r="J55" s="40" t="s">
        <v>764</v>
      </c>
      <c r="K55" s="40" t="s">
        <v>3989</v>
      </c>
      <c r="L55" s="40" t="s">
        <v>3942</v>
      </c>
      <c r="M55" s="35" t="s">
        <v>4</v>
      </c>
      <c r="N55" s="35" t="s">
        <v>5</v>
      </c>
    </row>
    <row r="56" spans="1:14" x14ac:dyDescent="0.3">
      <c r="A56" s="38" t="s">
        <v>737</v>
      </c>
      <c r="B56" s="39" t="s">
        <v>738</v>
      </c>
      <c r="C56" s="39" t="s">
        <v>3929</v>
      </c>
      <c r="D56" s="39" t="s">
        <v>738</v>
      </c>
      <c r="E56" s="40">
        <v>11.640119</v>
      </c>
      <c r="F56" s="40">
        <v>4.2823690000000001</v>
      </c>
      <c r="G56" s="40">
        <v>502</v>
      </c>
      <c r="H56" s="40" t="s">
        <v>3926</v>
      </c>
      <c r="I56" s="40" t="s">
        <v>38</v>
      </c>
      <c r="J56" s="40" t="s">
        <v>626</v>
      </c>
      <c r="K56" s="40" t="s">
        <v>3985</v>
      </c>
      <c r="L56" s="40" t="s">
        <v>5869</v>
      </c>
      <c r="M56" s="35" t="s">
        <v>7</v>
      </c>
      <c r="N56" s="35" t="s">
        <v>3883</v>
      </c>
    </row>
    <row r="57" spans="1:14" x14ac:dyDescent="0.3">
      <c r="A57" s="38" t="s">
        <v>1773</v>
      </c>
      <c r="B57" s="39" t="s">
        <v>1774</v>
      </c>
      <c r="C57" s="39" t="s">
        <v>3929</v>
      </c>
      <c r="D57" s="39" t="s">
        <v>1774</v>
      </c>
      <c r="E57" s="40">
        <v>12.38208333</v>
      </c>
      <c r="F57" s="40">
        <v>4.6954444439999996</v>
      </c>
      <c r="G57" s="40">
        <v>592</v>
      </c>
      <c r="H57" s="40" t="s">
        <v>3926</v>
      </c>
      <c r="I57" s="40" t="s">
        <v>38</v>
      </c>
      <c r="J57" s="40" t="s">
        <v>626</v>
      </c>
      <c r="K57" s="40" t="s">
        <v>3985</v>
      </c>
      <c r="L57" s="40" t="s">
        <v>5869</v>
      </c>
      <c r="M57" s="35" t="s">
        <v>7</v>
      </c>
      <c r="N57" s="35" t="s">
        <v>3883</v>
      </c>
    </row>
    <row r="58" spans="1:14" x14ac:dyDescent="0.3">
      <c r="A58" s="38" t="s">
        <v>662</v>
      </c>
      <c r="B58" s="39" t="s">
        <v>3990</v>
      </c>
      <c r="C58" s="39" t="s">
        <v>3929</v>
      </c>
      <c r="D58" s="39" t="s">
        <v>3965</v>
      </c>
      <c r="E58" s="40">
        <v>11.51169</v>
      </c>
      <c r="F58" s="40">
        <v>3.90693</v>
      </c>
      <c r="G58" s="40">
        <v>761</v>
      </c>
      <c r="H58" s="40" t="s">
        <v>3926</v>
      </c>
      <c r="I58" s="40" t="s">
        <v>94</v>
      </c>
      <c r="J58" s="40" t="s">
        <v>614</v>
      </c>
      <c r="K58" s="40" t="s">
        <v>3966</v>
      </c>
      <c r="L58" s="40" t="s">
        <v>5869</v>
      </c>
      <c r="M58" s="35" t="s">
        <v>4</v>
      </c>
      <c r="N58" s="35" t="s">
        <v>41</v>
      </c>
    </row>
    <row r="59" spans="1:14" x14ac:dyDescent="0.3">
      <c r="A59" s="38" t="s">
        <v>2229</v>
      </c>
      <c r="B59" s="39" t="s">
        <v>3991</v>
      </c>
      <c r="C59" s="39" t="s">
        <v>3929</v>
      </c>
      <c r="D59" s="39" t="s">
        <v>3965</v>
      </c>
      <c r="E59" s="40">
        <v>11.522572</v>
      </c>
      <c r="F59" s="40">
        <v>3.8945880000000002</v>
      </c>
      <c r="G59" s="40">
        <v>742</v>
      </c>
      <c r="H59" s="40" t="s">
        <v>3926</v>
      </c>
      <c r="I59" s="40" t="s">
        <v>94</v>
      </c>
      <c r="J59" s="40" t="s">
        <v>614</v>
      </c>
      <c r="K59" s="40" t="s">
        <v>3966</v>
      </c>
      <c r="L59" s="40" t="s">
        <v>5869</v>
      </c>
      <c r="M59" s="35" t="s">
        <v>4</v>
      </c>
      <c r="N59" s="35" t="s">
        <v>41</v>
      </c>
    </row>
    <row r="60" spans="1:14" x14ac:dyDescent="0.3">
      <c r="A60" s="38" t="s">
        <v>321</v>
      </c>
      <c r="B60" s="39" t="s">
        <v>3992</v>
      </c>
      <c r="C60" s="39" t="s">
        <v>3929</v>
      </c>
      <c r="D60" s="39" t="s">
        <v>3965</v>
      </c>
      <c r="E60" s="40">
        <v>11.534137380000001</v>
      </c>
      <c r="F60" s="40">
        <v>3.8422311159999998</v>
      </c>
      <c r="G60" s="40">
        <v>742</v>
      </c>
      <c r="H60" s="40" t="s">
        <v>3926</v>
      </c>
      <c r="I60" s="40" t="s">
        <v>94</v>
      </c>
      <c r="J60" s="40" t="s">
        <v>614</v>
      </c>
      <c r="K60" s="40" t="s">
        <v>3966</v>
      </c>
      <c r="L60" s="40" t="s">
        <v>5869</v>
      </c>
      <c r="M60" s="35" t="s">
        <v>4</v>
      </c>
      <c r="N60" s="35" t="s">
        <v>5</v>
      </c>
    </row>
    <row r="61" spans="1:14" x14ac:dyDescent="0.3">
      <c r="A61" s="38" t="s">
        <v>3223</v>
      </c>
      <c r="B61" s="39" t="s">
        <v>3993</v>
      </c>
      <c r="C61" s="39" t="s">
        <v>3933</v>
      </c>
      <c r="D61" s="39" t="s">
        <v>3947</v>
      </c>
      <c r="E61" s="40">
        <v>9.7704094739999992</v>
      </c>
      <c r="F61" s="40">
        <v>4.110025372</v>
      </c>
      <c r="G61" s="40">
        <v>701</v>
      </c>
      <c r="H61" s="40" t="s">
        <v>3926</v>
      </c>
      <c r="I61" s="40" t="s">
        <v>94</v>
      </c>
      <c r="J61" s="40" t="s">
        <v>3161</v>
      </c>
      <c r="K61" s="40" t="s">
        <v>3948</v>
      </c>
      <c r="L61" s="40" t="s">
        <v>78</v>
      </c>
      <c r="M61" s="35" t="s">
        <v>4</v>
      </c>
      <c r="N61" s="35" t="s">
        <v>5</v>
      </c>
    </row>
    <row r="62" spans="1:14" x14ac:dyDescent="0.3">
      <c r="A62" s="38" t="s">
        <v>3222</v>
      </c>
      <c r="B62" s="39" t="s">
        <v>3994</v>
      </c>
      <c r="C62" s="39" t="s">
        <v>3933</v>
      </c>
      <c r="D62" s="39" t="s">
        <v>3947</v>
      </c>
      <c r="E62" s="40">
        <v>9.7515459290000006</v>
      </c>
      <c r="F62" s="40">
        <v>4.0931712210000004</v>
      </c>
      <c r="G62" s="40">
        <v>701</v>
      </c>
      <c r="H62" s="40" t="s">
        <v>3926</v>
      </c>
      <c r="I62" s="40" t="s">
        <v>94</v>
      </c>
      <c r="J62" s="40" t="s">
        <v>3161</v>
      </c>
      <c r="K62" s="40" t="s">
        <v>3948</v>
      </c>
      <c r="L62" s="40" t="s">
        <v>78</v>
      </c>
      <c r="M62" s="35" t="s">
        <v>4</v>
      </c>
      <c r="N62" s="35" t="s">
        <v>5</v>
      </c>
    </row>
    <row r="63" spans="1:14" x14ac:dyDescent="0.3">
      <c r="A63" s="38" t="s">
        <v>2288</v>
      </c>
      <c r="B63" s="39" t="s">
        <v>2289</v>
      </c>
      <c r="C63" s="39" t="s">
        <v>3929</v>
      </c>
      <c r="D63" s="39" t="s">
        <v>2289</v>
      </c>
      <c r="E63" s="40">
        <v>11.318199999999999</v>
      </c>
      <c r="F63" s="40">
        <v>4.2925833329999996</v>
      </c>
      <c r="G63" s="40">
        <v>482</v>
      </c>
      <c r="H63" s="40" t="s">
        <v>3926</v>
      </c>
      <c r="I63" s="40" t="s">
        <v>38</v>
      </c>
      <c r="J63" s="40" t="s">
        <v>2284</v>
      </c>
      <c r="K63" s="40" t="s">
        <v>3968</v>
      </c>
      <c r="L63" s="40" t="s">
        <v>80</v>
      </c>
      <c r="M63" s="35"/>
      <c r="N63" s="35"/>
    </row>
    <row r="64" spans="1:14" x14ac:dyDescent="0.3">
      <c r="A64" s="38" t="s">
        <v>1687</v>
      </c>
      <c r="B64" s="39" t="s">
        <v>3995</v>
      </c>
      <c r="C64" s="39" t="s">
        <v>3929</v>
      </c>
      <c r="D64" s="39" t="s">
        <v>3965</v>
      </c>
      <c r="E64" s="40">
        <v>11.554223</v>
      </c>
      <c r="F64" s="40">
        <v>3.8699690000000002</v>
      </c>
      <c r="G64" s="40">
        <v>742</v>
      </c>
      <c r="H64" s="40" t="s">
        <v>3926</v>
      </c>
      <c r="I64" s="40" t="s">
        <v>94</v>
      </c>
      <c r="J64" s="40" t="s">
        <v>614</v>
      </c>
      <c r="K64" s="40" t="s">
        <v>3966</v>
      </c>
      <c r="L64" s="40" t="s">
        <v>5869</v>
      </c>
      <c r="M64" s="35"/>
      <c r="N64" s="35"/>
    </row>
    <row r="65" spans="1:14" x14ac:dyDescent="0.3">
      <c r="A65" s="38" t="s">
        <v>3169</v>
      </c>
      <c r="B65" s="39" t="s">
        <v>3996</v>
      </c>
      <c r="C65" s="39" t="s">
        <v>3933</v>
      </c>
      <c r="D65" s="39" t="s">
        <v>3947</v>
      </c>
      <c r="E65" s="40">
        <v>9.7719111109999997</v>
      </c>
      <c r="F65" s="40">
        <v>4.050191667</v>
      </c>
      <c r="G65" s="40">
        <v>701</v>
      </c>
      <c r="H65" s="40" t="s">
        <v>3926</v>
      </c>
      <c r="I65" s="40" t="s">
        <v>94</v>
      </c>
      <c r="J65" s="40" t="s">
        <v>3161</v>
      </c>
      <c r="K65" s="40" t="s">
        <v>3948</v>
      </c>
      <c r="L65" s="40" t="s">
        <v>78</v>
      </c>
      <c r="M65" s="35" t="s">
        <v>4</v>
      </c>
      <c r="N65" s="35" t="s">
        <v>3890</v>
      </c>
    </row>
    <row r="66" spans="1:14" x14ac:dyDescent="0.3">
      <c r="A66" s="38" t="s">
        <v>3195</v>
      </c>
      <c r="B66" s="39" t="s">
        <v>3997</v>
      </c>
      <c r="C66" s="39" t="s">
        <v>3933</v>
      </c>
      <c r="D66" s="39" t="s">
        <v>3947</v>
      </c>
      <c r="E66" s="40">
        <v>9.7686883590000004</v>
      </c>
      <c r="F66" s="40">
        <v>4.0591199140000001</v>
      </c>
      <c r="G66" s="40">
        <v>701</v>
      </c>
      <c r="H66" s="40" t="s">
        <v>3926</v>
      </c>
      <c r="I66" s="40" t="s">
        <v>94</v>
      </c>
      <c r="J66" s="40" t="s">
        <v>3161</v>
      </c>
      <c r="K66" s="40" t="s">
        <v>3948</v>
      </c>
      <c r="L66" s="40" t="s">
        <v>78</v>
      </c>
      <c r="M66" s="35" t="s">
        <v>4</v>
      </c>
      <c r="N66" s="35" t="s">
        <v>5</v>
      </c>
    </row>
    <row r="67" spans="1:14" x14ac:dyDescent="0.3">
      <c r="A67" s="38" t="s">
        <v>2467</v>
      </c>
      <c r="B67" s="39" t="s">
        <v>2468</v>
      </c>
      <c r="C67" s="39" t="s">
        <v>3943</v>
      </c>
      <c r="D67" s="39" t="s">
        <v>2468</v>
      </c>
      <c r="E67" s="40">
        <v>10.4232</v>
      </c>
      <c r="F67" s="40">
        <v>5.3753000000000002</v>
      </c>
      <c r="G67" s="40">
        <v>1582</v>
      </c>
      <c r="H67" s="40" t="s">
        <v>3926</v>
      </c>
      <c r="I67" s="40" t="s">
        <v>38</v>
      </c>
      <c r="J67" s="40" t="s">
        <v>3784</v>
      </c>
      <c r="K67" s="40" t="s">
        <v>3945</v>
      </c>
      <c r="L67" s="40" t="s">
        <v>80</v>
      </c>
      <c r="M67" s="35" t="s">
        <v>4</v>
      </c>
      <c r="N67" s="35" t="s">
        <v>5</v>
      </c>
    </row>
    <row r="68" spans="1:14" x14ac:dyDescent="0.3">
      <c r="A68" s="38" t="s">
        <v>1868</v>
      </c>
      <c r="B68" s="39" t="s">
        <v>1869</v>
      </c>
      <c r="C68" s="39" t="s">
        <v>3958</v>
      </c>
      <c r="D68" s="39" t="s">
        <v>3959</v>
      </c>
      <c r="E68" s="40">
        <v>13.6043</v>
      </c>
      <c r="F68" s="40">
        <v>7.3281000000000001</v>
      </c>
      <c r="G68" s="40">
        <v>1113</v>
      </c>
      <c r="H68" s="40" t="s">
        <v>3926</v>
      </c>
      <c r="I68" s="40" t="s">
        <v>38</v>
      </c>
      <c r="J68" s="40" t="s">
        <v>749</v>
      </c>
      <c r="K68" s="40" t="s">
        <v>3960</v>
      </c>
      <c r="L68" s="40" t="s">
        <v>3942</v>
      </c>
      <c r="M68" s="35" t="s">
        <v>4</v>
      </c>
      <c r="N68" s="35" t="s">
        <v>5</v>
      </c>
    </row>
    <row r="69" spans="1:14" x14ac:dyDescent="0.3">
      <c r="A69" s="38" t="s">
        <v>2393</v>
      </c>
      <c r="B69" s="39" t="s">
        <v>2394</v>
      </c>
      <c r="C69" s="39" t="s">
        <v>3943</v>
      </c>
      <c r="D69" s="39" t="s">
        <v>2394</v>
      </c>
      <c r="E69" s="40">
        <v>10.18191667</v>
      </c>
      <c r="F69" s="40">
        <v>5.4893111110000001</v>
      </c>
      <c r="G69" s="40">
        <v>1499</v>
      </c>
      <c r="H69" s="40" t="s">
        <v>3926</v>
      </c>
      <c r="I69" s="40" t="s">
        <v>38</v>
      </c>
      <c r="J69" s="40" t="s">
        <v>3784</v>
      </c>
      <c r="K69" s="40" t="s">
        <v>3945</v>
      </c>
      <c r="L69" s="40" t="s">
        <v>80</v>
      </c>
      <c r="M69" s="35" t="s">
        <v>4</v>
      </c>
      <c r="N69" s="35" t="s">
        <v>5</v>
      </c>
    </row>
    <row r="70" spans="1:14" x14ac:dyDescent="0.3">
      <c r="A70" s="38" t="s">
        <v>3548</v>
      </c>
      <c r="B70" s="39" t="s">
        <v>3549</v>
      </c>
      <c r="C70" s="39" t="s">
        <v>3933</v>
      </c>
      <c r="D70" s="39" t="s">
        <v>3549</v>
      </c>
      <c r="E70" s="40">
        <v>9.9427059999999994</v>
      </c>
      <c r="F70" s="40">
        <v>5.1246559999999999</v>
      </c>
      <c r="G70" s="40">
        <v>899</v>
      </c>
      <c r="H70" s="40" t="s">
        <v>3926</v>
      </c>
      <c r="I70" s="40" t="s">
        <v>38</v>
      </c>
      <c r="J70" s="40" t="s">
        <v>3937</v>
      </c>
      <c r="K70" s="40" t="s">
        <v>3938</v>
      </c>
      <c r="L70" s="40" t="s">
        <v>78</v>
      </c>
      <c r="M70" s="35" t="s">
        <v>4</v>
      </c>
      <c r="N70" s="35" t="s">
        <v>5</v>
      </c>
    </row>
    <row r="71" spans="1:14" x14ac:dyDescent="0.3">
      <c r="A71" s="38" t="s">
        <v>3187</v>
      </c>
      <c r="B71" s="39" t="s">
        <v>3998</v>
      </c>
      <c r="C71" s="39" t="s">
        <v>3933</v>
      </c>
      <c r="D71" s="39" t="s">
        <v>3947</v>
      </c>
      <c r="E71" s="40">
        <v>9.7860510119999997</v>
      </c>
      <c r="F71" s="40">
        <v>4.0819906650000002</v>
      </c>
      <c r="G71" s="40">
        <v>701</v>
      </c>
      <c r="H71" s="40" t="s">
        <v>3926</v>
      </c>
      <c r="I71" s="40" t="s">
        <v>94</v>
      </c>
      <c r="J71" s="40" t="s">
        <v>3161</v>
      </c>
      <c r="K71" s="40" t="s">
        <v>3948</v>
      </c>
      <c r="L71" s="40" t="s">
        <v>78</v>
      </c>
      <c r="M71" s="35" t="s">
        <v>4</v>
      </c>
      <c r="N71" s="35" t="s">
        <v>5</v>
      </c>
    </row>
    <row r="72" spans="1:14" x14ac:dyDescent="0.3">
      <c r="A72" s="38" t="s">
        <v>3234</v>
      </c>
      <c r="B72" s="39" t="s">
        <v>3999</v>
      </c>
      <c r="C72" s="39" t="s">
        <v>3933</v>
      </c>
      <c r="D72" s="39" t="s">
        <v>3947</v>
      </c>
      <c r="E72" s="40">
        <v>9.7998188289999995</v>
      </c>
      <c r="F72" s="40">
        <v>4.0673673700000004</v>
      </c>
      <c r="G72" s="40">
        <v>703</v>
      </c>
      <c r="H72" s="40" t="s">
        <v>3926</v>
      </c>
      <c r="I72" s="40" t="s">
        <v>94</v>
      </c>
      <c r="J72" s="40" t="s">
        <v>3161</v>
      </c>
      <c r="K72" s="40" t="s">
        <v>3948</v>
      </c>
      <c r="L72" s="40" t="s">
        <v>78</v>
      </c>
      <c r="M72" s="35" t="s">
        <v>4</v>
      </c>
      <c r="N72" s="35" t="s">
        <v>5</v>
      </c>
    </row>
    <row r="73" spans="1:14" x14ac:dyDescent="0.3">
      <c r="A73" s="38" t="s">
        <v>3240</v>
      </c>
      <c r="B73" s="39" t="s">
        <v>4000</v>
      </c>
      <c r="C73" s="39" t="s">
        <v>3933</v>
      </c>
      <c r="D73" s="39" t="s">
        <v>3947</v>
      </c>
      <c r="E73" s="40">
        <v>9.7763295219999993</v>
      </c>
      <c r="F73" s="40">
        <v>4.0632438750000004</v>
      </c>
      <c r="G73" s="40">
        <v>701</v>
      </c>
      <c r="H73" s="40" t="s">
        <v>3926</v>
      </c>
      <c r="I73" s="40" t="s">
        <v>94</v>
      </c>
      <c r="J73" s="40" t="s">
        <v>3161</v>
      </c>
      <c r="K73" s="40" t="s">
        <v>3948</v>
      </c>
      <c r="L73" s="40" t="s">
        <v>78</v>
      </c>
      <c r="M73" s="35" t="s">
        <v>4</v>
      </c>
      <c r="N73" s="35" t="s">
        <v>5</v>
      </c>
    </row>
    <row r="74" spans="1:14" x14ac:dyDescent="0.3">
      <c r="A74" s="38" t="s">
        <v>2744</v>
      </c>
      <c r="B74" s="39" t="s">
        <v>2745</v>
      </c>
      <c r="C74" s="39" t="s">
        <v>3943</v>
      </c>
      <c r="D74" s="39" t="s">
        <v>3944</v>
      </c>
      <c r="E74" s="40">
        <v>10.401398</v>
      </c>
      <c r="F74" s="40">
        <v>5.5074959999999997</v>
      </c>
      <c r="G74" s="40">
        <v>1329</v>
      </c>
      <c r="H74" s="40" t="s">
        <v>3926</v>
      </c>
      <c r="I74" s="40" t="s">
        <v>38</v>
      </c>
      <c r="J74" s="40" t="s">
        <v>3784</v>
      </c>
      <c r="K74" s="40" t="s">
        <v>3945</v>
      </c>
      <c r="L74" s="40" t="s">
        <v>80</v>
      </c>
      <c r="M74" s="35" t="s">
        <v>4</v>
      </c>
      <c r="N74" s="35" t="s">
        <v>5</v>
      </c>
    </row>
    <row r="75" spans="1:14" x14ac:dyDescent="0.3">
      <c r="A75" s="38" t="s">
        <v>3212</v>
      </c>
      <c r="B75" s="39" t="s">
        <v>4001</v>
      </c>
      <c r="C75" s="39" t="s">
        <v>3933</v>
      </c>
      <c r="D75" s="39" t="s">
        <v>3947</v>
      </c>
      <c r="E75" s="40">
        <v>9.7568249999999992</v>
      </c>
      <c r="F75" s="40">
        <v>4.0818666669999999</v>
      </c>
      <c r="G75" s="40">
        <v>701</v>
      </c>
      <c r="H75" s="40" t="s">
        <v>3926</v>
      </c>
      <c r="I75" s="40" t="s">
        <v>94</v>
      </c>
      <c r="J75" s="40" t="s">
        <v>3161</v>
      </c>
      <c r="K75" s="40" t="s">
        <v>3948</v>
      </c>
      <c r="L75" s="40" t="s">
        <v>78</v>
      </c>
      <c r="M75" s="35" t="s">
        <v>4</v>
      </c>
      <c r="N75" s="35" t="s">
        <v>41</v>
      </c>
    </row>
    <row r="76" spans="1:14" x14ac:dyDescent="0.3">
      <c r="A76" s="38" t="s">
        <v>3233</v>
      </c>
      <c r="B76" s="39" t="s">
        <v>4002</v>
      </c>
      <c r="C76" s="39" t="s">
        <v>3933</v>
      </c>
      <c r="D76" s="39" t="s">
        <v>3947</v>
      </c>
      <c r="E76" s="40">
        <v>9.7435235430000002</v>
      </c>
      <c r="F76" s="40">
        <v>4.0597773520000002</v>
      </c>
      <c r="G76" s="40">
        <v>701</v>
      </c>
      <c r="H76" s="40" t="s">
        <v>3926</v>
      </c>
      <c r="I76" s="40" t="s">
        <v>94</v>
      </c>
      <c r="J76" s="40" t="s">
        <v>3161</v>
      </c>
      <c r="K76" s="40" t="s">
        <v>3948</v>
      </c>
      <c r="L76" s="40" t="s">
        <v>78</v>
      </c>
      <c r="M76" s="35" t="s">
        <v>4</v>
      </c>
      <c r="N76" s="35" t="s">
        <v>5</v>
      </c>
    </row>
    <row r="77" spans="1:14" x14ac:dyDescent="0.3">
      <c r="A77" s="38" t="s">
        <v>991</v>
      </c>
      <c r="B77" s="39" t="s">
        <v>4003</v>
      </c>
      <c r="C77" s="39" t="s">
        <v>3929</v>
      </c>
      <c r="D77" s="39" t="s">
        <v>3965</v>
      </c>
      <c r="E77" s="40">
        <v>11.516741</v>
      </c>
      <c r="F77" s="40">
        <v>3.8992969999999998</v>
      </c>
      <c r="G77" s="40">
        <v>742</v>
      </c>
      <c r="H77" s="40" t="s">
        <v>3926</v>
      </c>
      <c r="I77" s="40" t="s">
        <v>94</v>
      </c>
      <c r="J77" s="40" t="s">
        <v>614</v>
      </c>
      <c r="K77" s="40" t="s">
        <v>3966</v>
      </c>
      <c r="L77" s="40" t="s">
        <v>5869</v>
      </c>
      <c r="M77" s="35" t="s">
        <v>4</v>
      </c>
      <c r="N77" s="35" t="s">
        <v>5</v>
      </c>
    </row>
    <row r="78" spans="1:14" x14ac:dyDescent="0.3">
      <c r="A78" s="38" t="s">
        <v>1684</v>
      </c>
      <c r="B78" s="39" t="s">
        <v>1685</v>
      </c>
      <c r="C78" s="39" t="s">
        <v>3929</v>
      </c>
      <c r="D78" s="39" t="s">
        <v>3965</v>
      </c>
      <c r="E78" s="40">
        <v>11.562771</v>
      </c>
      <c r="F78" s="40">
        <v>3.8745319999999999</v>
      </c>
      <c r="G78" s="40">
        <v>711</v>
      </c>
      <c r="H78" s="40" t="s">
        <v>3926</v>
      </c>
      <c r="I78" s="40" t="s">
        <v>94</v>
      </c>
      <c r="J78" s="40" t="s">
        <v>614</v>
      </c>
      <c r="K78" s="40" t="s">
        <v>3966</v>
      </c>
      <c r="L78" s="40" t="s">
        <v>5869</v>
      </c>
      <c r="M78" s="35" t="s">
        <v>4</v>
      </c>
      <c r="N78" s="35" t="s">
        <v>5</v>
      </c>
    </row>
    <row r="79" spans="1:14" x14ac:dyDescent="0.3">
      <c r="A79" s="38" t="s">
        <v>613</v>
      </c>
      <c r="B79" s="39" t="s">
        <v>4004</v>
      </c>
      <c r="C79" s="39" t="s">
        <v>3929</v>
      </c>
      <c r="D79" s="39" t="s">
        <v>3965</v>
      </c>
      <c r="E79" s="40">
        <v>11.52222503</v>
      </c>
      <c r="F79" s="40">
        <v>3.8556548940000002</v>
      </c>
      <c r="G79" s="40">
        <v>742</v>
      </c>
      <c r="H79" s="40" t="s">
        <v>3926</v>
      </c>
      <c r="I79" s="40" t="s">
        <v>94</v>
      </c>
      <c r="J79" s="40" t="s">
        <v>614</v>
      </c>
      <c r="K79" s="40" t="s">
        <v>3966</v>
      </c>
      <c r="L79" s="40" t="s">
        <v>5869</v>
      </c>
      <c r="M79" s="35" t="s">
        <v>4</v>
      </c>
      <c r="N79" s="35" t="s">
        <v>5</v>
      </c>
    </row>
    <row r="80" spans="1:14" x14ac:dyDescent="0.3">
      <c r="A80" s="38" t="s">
        <v>88</v>
      </c>
      <c r="B80" s="39" t="s">
        <v>4005</v>
      </c>
      <c r="C80" s="39" t="s">
        <v>3933</v>
      </c>
      <c r="D80" s="39" t="s">
        <v>3947</v>
      </c>
      <c r="E80" s="40">
        <v>9.7439765949999995</v>
      </c>
      <c r="F80" s="40">
        <v>4.1047869779999999</v>
      </c>
      <c r="G80" s="40">
        <v>701</v>
      </c>
      <c r="H80" s="40" t="s">
        <v>3926</v>
      </c>
      <c r="I80" s="40" t="s">
        <v>94</v>
      </c>
      <c r="J80" s="40" t="s">
        <v>3161</v>
      </c>
      <c r="K80" s="40" t="s">
        <v>3948</v>
      </c>
      <c r="L80" s="40" t="s">
        <v>78</v>
      </c>
      <c r="M80" s="35" t="s">
        <v>4</v>
      </c>
      <c r="N80" s="35" t="s">
        <v>5</v>
      </c>
    </row>
    <row r="81" spans="1:14" x14ac:dyDescent="0.3">
      <c r="A81" s="38" t="s">
        <v>2133</v>
      </c>
      <c r="B81" s="39" t="s">
        <v>4006</v>
      </c>
      <c r="C81" s="39" t="s">
        <v>3929</v>
      </c>
      <c r="D81" s="39" t="s">
        <v>3965</v>
      </c>
      <c r="E81" s="40">
        <v>11.549096</v>
      </c>
      <c r="F81" s="40">
        <v>3.8675039999999998</v>
      </c>
      <c r="G81" s="40">
        <v>742</v>
      </c>
      <c r="H81" s="40" t="s">
        <v>3926</v>
      </c>
      <c r="I81" s="40" t="s">
        <v>94</v>
      </c>
      <c r="J81" s="40" t="s">
        <v>614</v>
      </c>
      <c r="K81" s="40" t="s">
        <v>3966</v>
      </c>
      <c r="L81" s="40" t="s">
        <v>5869</v>
      </c>
      <c r="M81" s="35" t="s">
        <v>4</v>
      </c>
      <c r="N81" s="35" t="s">
        <v>5</v>
      </c>
    </row>
    <row r="82" spans="1:14" x14ac:dyDescent="0.3">
      <c r="A82" s="38" t="s">
        <v>778</v>
      </c>
      <c r="B82" s="39" t="s">
        <v>779</v>
      </c>
      <c r="C82" s="39" t="s">
        <v>3976</v>
      </c>
      <c r="D82" s="39" t="s">
        <v>769</v>
      </c>
      <c r="E82" s="40">
        <v>13.663213949999999</v>
      </c>
      <c r="F82" s="40">
        <v>4.5805925050000003</v>
      </c>
      <c r="G82" s="40">
        <v>660</v>
      </c>
      <c r="H82" s="40" t="s">
        <v>3926</v>
      </c>
      <c r="I82" s="40" t="s">
        <v>38</v>
      </c>
      <c r="J82" s="40" t="s">
        <v>772</v>
      </c>
      <c r="K82" s="40" t="s">
        <v>3977</v>
      </c>
      <c r="L82" s="40" t="s">
        <v>5869</v>
      </c>
      <c r="M82" s="35" t="s">
        <v>7</v>
      </c>
      <c r="N82" s="35" t="s">
        <v>3876</v>
      </c>
    </row>
    <row r="83" spans="1:14" x14ac:dyDescent="0.3">
      <c r="A83" s="38" t="s">
        <v>3544</v>
      </c>
      <c r="B83" s="39" t="s">
        <v>3545</v>
      </c>
      <c r="C83" s="39" t="s">
        <v>3933</v>
      </c>
      <c r="D83" s="39" t="s">
        <v>4007</v>
      </c>
      <c r="E83" s="40">
        <v>9.825901</v>
      </c>
      <c r="F83" s="40">
        <v>4.8483470000000004</v>
      </c>
      <c r="G83" s="40">
        <v>567</v>
      </c>
      <c r="H83" s="40" t="s">
        <v>3926</v>
      </c>
      <c r="I83" s="40" t="s">
        <v>38</v>
      </c>
      <c r="J83" s="40" t="s">
        <v>3937</v>
      </c>
      <c r="K83" s="40" t="s">
        <v>3938</v>
      </c>
      <c r="L83" s="40" t="s">
        <v>78</v>
      </c>
      <c r="M83" s="35" t="s">
        <v>4</v>
      </c>
      <c r="N83" s="35" t="s">
        <v>5</v>
      </c>
    </row>
    <row r="84" spans="1:14" x14ac:dyDescent="0.3">
      <c r="A84" s="38" t="s">
        <v>481</v>
      </c>
      <c r="B84" s="39" t="s">
        <v>1734</v>
      </c>
      <c r="C84" s="39" t="s">
        <v>3951</v>
      </c>
      <c r="D84" s="39" t="s">
        <v>1734</v>
      </c>
      <c r="E84" s="40">
        <v>14.140717</v>
      </c>
      <c r="F84" s="40">
        <v>11.024151</v>
      </c>
      <c r="G84" s="40">
        <v>814</v>
      </c>
      <c r="H84" s="40" t="s">
        <v>3926</v>
      </c>
      <c r="I84" s="40" t="s">
        <v>38</v>
      </c>
      <c r="J84" s="40" t="s">
        <v>655</v>
      </c>
      <c r="K84" s="40" t="s">
        <v>4008</v>
      </c>
      <c r="L84" s="40" t="s">
        <v>3942</v>
      </c>
      <c r="M84" s="35" t="s">
        <v>7</v>
      </c>
      <c r="N84" s="35" t="s">
        <v>3882</v>
      </c>
    </row>
    <row r="85" spans="1:14" x14ac:dyDescent="0.3">
      <c r="A85" s="38" t="s">
        <v>3196</v>
      </c>
      <c r="B85" s="39" t="s">
        <v>4009</v>
      </c>
      <c r="C85" s="39" t="s">
        <v>3933</v>
      </c>
      <c r="D85" s="39" t="s">
        <v>3947</v>
      </c>
      <c r="E85" s="40">
        <v>9.7835833329999993</v>
      </c>
      <c r="F85" s="40">
        <v>4.089888889</v>
      </c>
      <c r="G85" s="40">
        <v>701</v>
      </c>
      <c r="H85" s="40" t="s">
        <v>3926</v>
      </c>
      <c r="I85" s="40" t="s">
        <v>94</v>
      </c>
      <c r="J85" s="40" t="s">
        <v>3161</v>
      </c>
      <c r="K85" s="40" t="s">
        <v>3948</v>
      </c>
      <c r="L85" s="40" t="s">
        <v>78</v>
      </c>
      <c r="M85" s="35" t="s">
        <v>4</v>
      </c>
      <c r="N85" s="35" t="s">
        <v>5</v>
      </c>
    </row>
    <row r="86" spans="1:14" x14ac:dyDescent="0.3">
      <c r="A86" s="38" t="s">
        <v>157</v>
      </c>
      <c r="B86" s="39" t="s">
        <v>2799</v>
      </c>
      <c r="C86" s="39" t="s">
        <v>3963</v>
      </c>
      <c r="D86" s="39" t="s">
        <v>4010</v>
      </c>
      <c r="E86" s="40">
        <v>11.063665</v>
      </c>
      <c r="F86" s="40">
        <v>6.4797039999999999</v>
      </c>
      <c r="G86" s="40">
        <v>1477</v>
      </c>
      <c r="H86" s="40" t="s">
        <v>3926</v>
      </c>
      <c r="I86" s="40" t="s">
        <v>38</v>
      </c>
      <c r="J86" s="40" t="s">
        <v>2790</v>
      </c>
      <c r="K86" s="40" t="s">
        <v>3964</v>
      </c>
      <c r="L86" s="40" t="s">
        <v>80</v>
      </c>
      <c r="M86" s="35" t="s">
        <v>4</v>
      </c>
      <c r="N86" s="35" t="s">
        <v>46</v>
      </c>
    </row>
    <row r="87" spans="1:14" x14ac:dyDescent="0.3">
      <c r="A87" s="38" t="s">
        <v>1659</v>
      </c>
      <c r="B87" s="39" t="s">
        <v>1660</v>
      </c>
      <c r="C87" s="39" t="s">
        <v>3929</v>
      </c>
      <c r="D87" s="39" t="s">
        <v>1660</v>
      </c>
      <c r="E87" s="40">
        <v>11.758804</v>
      </c>
      <c r="F87" s="40">
        <v>3.443174</v>
      </c>
      <c r="G87" s="40">
        <v>714</v>
      </c>
      <c r="H87" s="40" t="s">
        <v>3926</v>
      </c>
      <c r="I87" s="40" t="s">
        <v>38</v>
      </c>
      <c r="J87" s="40" t="s">
        <v>638</v>
      </c>
      <c r="K87" s="40" t="s">
        <v>3956</v>
      </c>
      <c r="L87" s="40" t="s">
        <v>5869</v>
      </c>
      <c r="M87" s="35" t="s">
        <v>4</v>
      </c>
      <c r="N87" s="35" t="s">
        <v>5</v>
      </c>
    </row>
    <row r="88" spans="1:14" x14ac:dyDescent="0.3">
      <c r="A88" s="38" t="s">
        <v>2290</v>
      </c>
      <c r="B88" s="39" t="s">
        <v>2291</v>
      </c>
      <c r="C88" s="39" t="s">
        <v>3929</v>
      </c>
      <c r="D88" s="39" t="s">
        <v>2291</v>
      </c>
      <c r="E88" s="40">
        <v>11.175839</v>
      </c>
      <c r="F88" s="40">
        <v>4.8229519999999999</v>
      </c>
      <c r="G88" s="40">
        <v>594</v>
      </c>
      <c r="H88" s="40" t="s">
        <v>3926</v>
      </c>
      <c r="I88" s="40" t="s">
        <v>38</v>
      </c>
      <c r="J88" s="40" t="s">
        <v>2284</v>
      </c>
      <c r="K88" s="40" t="s">
        <v>3968</v>
      </c>
      <c r="L88" s="40" t="s">
        <v>80</v>
      </c>
      <c r="M88" s="35" t="s">
        <v>4</v>
      </c>
      <c r="N88" s="35" t="s">
        <v>3879</v>
      </c>
    </row>
    <row r="89" spans="1:14" x14ac:dyDescent="0.3">
      <c r="A89" s="38" t="s">
        <v>3425</v>
      </c>
      <c r="B89" s="39" t="s">
        <v>3426</v>
      </c>
      <c r="C89" s="39" t="s">
        <v>3925</v>
      </c>
      <c r="D89" s="39" t="s">
        <v>3957</v>
      </c>
      <c r="E89" s="40">
        <v>10.13175</v>
      </c>
      <c r="F89" s="40">
        <v>2.7723611109999999</v>
      </c>
      <c r="G89" s="40">
        <v>126</v>
      </c>
      <c r="H89" s="40" t="s">
        <v>3926</v>
      </c>
      <c r="I89" s="40" t="s">
        <v>38</v>
      </c>
      <c r="J89" s="40" t="s">
        <v>3927</v>
      </c>
      <c r="K89" s="40" t="s">
        <v>3928</v>
      </c>
      <c r="L89" s="40" t="s">
        <v>78</v>
      </c>
      <c r="M89" s="35" t="s">
        <v>4</v>
      </c>
      <c r="N89" s="35" t="s">
        <v>3970</v>
      </c>
    </row>
    <row r="90" spans="1:14" x14ac:dyDescent="0.3">
      <c r="A90" s="38" t="s">
        <v>42</v>
      </c>
      <c r="B90" s="39" t="s">
        <v>2816</v>
      </c>
      <c r="C90" s="39" t="s">
        <v>3963</v>
      </c>
      <c r="D90" s="39" t="s">
        <v>4011</v>
      </c>
      <c r="E90" s="40">
        <v>10.142670000000001</v>
      </c>
      <c r="F90" s="40">
        <v>6.0735999999999999</v>
      </c>
      <c r="G90" s="40">
        <v>1249</v>
      </c>
      <c r="H90" s="40" t="s">
        <v>3926</v>
      </c>
      <c r="I90" s="40" t="s">
        <v>38</v>
      </c>
      <c r="J90" s="40" t="s">
        <v>2790</v>
      </c>
      <c r="K90" s="40" t="s">
        <v>3964</v>
      </c>
      <c r="L90" s="40" t="s">
        <v>80</v>
      </c>
      <c r="M90" s="35" t="s">
        <v>4</v>
      </c>
      <c r="N90" s="35" t="s">
        <v>5</v>
      </c>
    </row>
    <row r="91" spans="1:14" x14ac:dyDescent="0.3">
      <c r="A91" s="38" t="s">
        <v>1990</v>
      </c>
      <c r="B91" s="39" t="s">
        <v>1991</v>
      </c>
      <c r="C91" s="39" t="s">
        <v>3925</v>
      </c>
      <c r="D91" s="39" t="s">
        <v>1991</v>
      </c>
      <c r="E91" s="40">
        <v>11.848299470000001</v>
      </c>
      <c r="F91" s="40">
        <v>3.1129436849999998</v>
      </c>
      <c r="G91" s="40">
        <v>720</v>
      </c>
      <c r="H91" s="40" t="s">
        <v>3926</v>
      </c>
      <c r="I91" s="40" t="s">
        <v>38</v>
      </c>
      <c r="J91" s="40" t="s">
        <v>641</v>
      </c>
      <c r="K91" s="40" t="s">
        <v>4012</v>
      </c>
      <c r="L91" s="40" t="s">
        <v>5869</v>
      </c>
      <c r="M91" s="35" t="s">
        <v>4</v>
      </c>
      <c r="N91" s="35" t="s">
        <v>5</v>
      </c>
    </row>
    <row r="92" spans="1:14" x14ac:dyDescent="0.3">
      <c r="A92" s="38" t="s">
        <v>1131</v>
      </c>
      <c r="B92" s="39" t="s">
        <v>4013</v>
      </c>
      <c r="C92" s="39" t="s">
        <v>3976</v>
      </c>
      <c r="D92" s="39" t="s">
        <v>4014</v>
      </c>
      <c r="E92" s="40">
        <v>14.547140000000001</v>
      </c>
      <c r="F92" s="40">
        <v>5.88368</v>
      </c>
      <c r="G92" s="40">
        <v>1041</v>
      </c>
      <c r="H92" s="40" t="s">
        <v>3926</v>
      </c>
      <c r="I92" s="40" t="s">
        <v>94</v>
      </c>
      <c r="J92" s="40" t="s">
        <v>734</v>
      </c>
      <c r="K92" s="40" t="s">
        <v>4015</v>
      </c>
      <c r="L92" s="40" t="s">
        <v>5869</v>
      </c>
      <c r="M92" s="35" t="s">
        <v>4</v>
      </c>
      <c r="N92" s="35" t="s">
        <v>5</v>
      </c>
    </row>
    <row r="93" spans="1:14" x14ac:dyDescent="0.3">
      <c r="A93" s="38" t="s">
        <v>1365</v>
      </c>
      <c r="B93" s="39" t="s">
        <v>1366</v>
      </c>
      <c r="C93" s="39" t="s">
        <v>3951</v>
      </c>
      <c r="D93" s="39" t="s">
        <v>1351</v>
      </c>
      <c r="E93" s="40">
        <v>15.02815522</v>
      </c>
      <c r="F93" s="40">
        <v>12.103549109999999</v>
      </c>
      <c r="G93" s="40">
        <v>295</v>
      </c>
      <c r="H93" s="40" t="s">
        <v>3926</v>
      </c>
      <c r="I93" s="40" t="s">
        <v>38</v>
      </c>
      <c r="J93" s="40" t="s">
        <v>895</v>
      </c>
      <c r="K93" s="40" t="s">
        <v>3952</v>
      </c>
      <c r="L93" s="40" t="s">
        <v>3942</v>
      </c>
      <c r="M93" s="35" t="s">
        <v>4</v>
      </c>
      <c r="N93" s="35" t="s">
        <v>5</v>
      </c>
    </row>
    <row r="94" spans="1:14" x14ac:dyDescent="0.3">
      <c r="A94" s="38" t="s">
        <v>1604</v>
      </c>
      <c r="B94" s="39" t="s">
        <v>4016</v>
      </c>
      <c r="C94" s="39" t="s">
        <v>3958</v>
      </c>
      <c r="D94" s="39" t="s">
        <v>4016</v>
      </c>
      <c r="E94" s="40">
        <v>14.284770999999999</v>
      </c>
      <c r="F94" s="40">
        <v>6.5237800000000004</v>
      </c>
      <c r="G94" s="40">
        <v>1054</v>
      </c>
      <c r="H94" s="40" t="s">
        <v>3926</v>
      </c>
      <c r="I94" s="40" t="s">
        <v>38</v>
      </c>
      <c r="J94" s="40" t="s">
        <v>734</v>
      </c>
      <c r="K94" s="40" t="s">
        <v>4015</v>
      </c>
      <c r="L94" s="40" t="s">
        <v>3942</v>
      </c>
      <c r="M94" s="35" t="s">
        <v>7</v>
      </c>
      <c r="N94" s="35" t="s">
        <v>3882</v>
      </c>
    </row>
    <row r="95" spans="1:14" x14ac:dyDescent="0.3">
      <c r="A95" s="38" t="s">
        <v>520</v>
      </c>
      <c r="B95" s="39" t="s">
        <v>2857</v>
      </c>
      <c r="C95" s="39" t="s">
        <v>3963</v>
      </c>
      <c r="D95" s="39" t="s">
        <v>4017</v>
      </c>
      <c r="E95" s="40">
        <v>11.16529324</v>
      </c>
      <c r="F95" s="40">
        <v>6.3852355599999999</v>
      </c>
      <c r="G95" s="40">
        <v>51</v>
      </c>
      <c r="H95" s="40" t="s">
        <v>3926</v>
      </c>
      <c r="I95" s="40" t="s">
        <v>38</v>
      </c>
      <c r="J95" s="40" t="s">
        <v>2790</v>
      </c>
      <c r="K95" s="40" t="s">
        <v>3964</v>
      </c>
      <c r="L95" s="40" t="s">
        <v>80</v>
      </c>
      <c r="M95" s="35" t="s">
        <v>4</v>
      </c>
      <c r="N95" s="35" t="s">
        <v>3879</v>
      </c>
    </row>
    <row r="96" spans="1:14" x14ac:dyDescent="0.3">
      <c r="A96" s="38" t="s">
        <v>2172</v>
      </c>
      <c r="B96" s="39" t="s">
        <v>2173</v>
      </c>
      <c r="C96" s="39" t="s">
        <v>3976</v>
      </c>
      <c r="D96" s="39" t="s">
        <v>2173</v>
      </c>
      <c r="E96" s="40">
        <v>12.148</v>
      </c>
      <c r="F96" s="40">
        <v>4.5545861109999999</v>
      </c>
      <c r="G96" s="40">
        <v>578</v>
      </c>
      <c r="H96" s="40" t="s">
        <v>3926</v>
      </c>
      <c r="I96" s="40" t="s">
        <v>38</v>
      </c>
      <c r="J96" s="40" t="s">
        <v>626</v>
      </c>
      <c r="K96" s="40" t="s">
        <v>3985</v>
      </c>
      <c r="L96" s="40" t="s">
        <v>5869</v>
      </c>
      <c r="M96" s="35" t="s">
        <v>7</v>
      </c>
      <c r="N96" s="35" t="s">
        <v>6</v>
      </c>
    </row>
    <row r="97" spans="1:14" x14ac:dyDescent="0.3">
      <c r="A97" s="38" t="s">
        <v>1815</v>
      </c>
      <c r="B97" s="39" t="s">
        <v>1816</v>
      </c>
      <c r="C97" s="39" t="s">
        <v>3958</v>
      </c>
      <c r="D97" s="39" t="s">
        <v>3959</v>
      </c>
      <c r="E97" s="40">
        <v>13.5768</v>
      </c>
      <c r="F97" s="40">
        <v>7.3212000000000002</v>
      </c>
      <c r="G97" s="40">
        <v>1135</v>
      </c>
      <c r="H97" s="40" t="s">
        <v>3926</v>
      </c>
      <c r="I97" s="40" t="s">
        <v>38</v>
      </c>
      <c r="J97" s="40" t="s">
        <v>749</v>
      </c>
      <c r="K97" s="40" t="s">
        <v>3960</v>
      </c>
      <c r="L97" s="40" t="s">
        <v>3942</v>
      </c>
      <c r="M97" s="35"/>
      <c r="N97" s="35"/>
    </row>
    <row r="98" spans="1:14" x14ac:dyDescent="0.3">
      <c r="A98" s="38" t="s">
        <v>2</v>
      </c>
      <c r="B98" s="39" t="s">
        <v>2859</v>
      </c>
      <c r="C98" s="39" t="s">
        <v>3963</v>
      </c>
      <c r="D98" s="39" t="s">
        <v>2859</v>
      </c>
      <c r="E98" s="40">
        <v>9.8999999899999995</v>
      </c>
      <c r="F98" s="40">
        <v>6.4</v>
      </c>
      <c r="G98" s="40">
        <v>552</v>
      </c>
      <c r="H98" s="40" t="s">
        <v>3926</v>
      </c>
      <c r="I98" s="40" t="s">
        <v>38</v>
      </c>
      <c r="J98" s="40" t="s">
        <v>2790</v>
      </c>
      <c r="K98" s="40" t="s">
        <v>3964</v>
      </c>
      <c r="L98" s="40" t="s">
        <v>80</v>
      </c>
      <c r="M98" s="35" t="s">
        <v>4</v>
      </c>
      <c r="N98" s="35" t="s">
        <v>3850</v>
      </c>
    </row>
    <row r="99" spans="1:14" x14ac:dyDescent="0.3">
      <c r="A99" s="38" t="s">
        <v>947</v>
      </c>
      <c r="B99" s="39" t="s">
        <v>948</v>
      </c>
      <c r="C99" s="39" t="s">
        <v>3925</v>
      </c>
      <c r="D99" s="39" t="s">
        <v>948</v>
      </c>
      <c r="E99" s="40">
        <v>12.67788889</v>
      </c>
      <c r="F99" s="40">
        <v>2.670597222</v>
      </c>
      <c r="G99" s="40">
        <v>684</v>
      </c>
      <c r="H99" s="40" t="s">
        <v>3926</v>
      </c>
      <c r="I99" s="40" t="s">
        <v>38</v>
      </c>
      <c r="J99" s="40" t="s">
        <v>641</v>
      </c>
      <c r="K99" s="40" t="s">
        <v>4012</v>
      </c>
      <c r="L99" s="40" t="s">
        <v>5869</v>
      </c>
      <c r="M99" s="35" t="s">
        <v>7</v>
      </c>
      <c r="N99" s="35" t="s">
        <v>3883</v>
      </c>
    </row>
    <row r="100" spans="1:14" x14ac:dyDescent="0.3">
      <c r="A100" s="38" t="s">
        <v>3390</v>
      </c>
      <c r="B100" s="39" t="s">
        <v>3391</v>
      </c>
      <c r="C100" s="39" t="s">
        <v>3929</v>
      </c>
      <c r="D100" s="39" t="s">
        <v>3391</v>
      </c>
      <c r="E100" s="40">
        <v>10.26830556</v>
      </c>
      <c r="F100" s="40">
        <v>3.807416667</v>
      </c>
      <c r="G100" s="40">
        <v>151</v>
      </c>
      <c r="H100" s="40" t="s">
        <v>3926</v>
      </c>
      <c r="I100" s="40" t="s">
        <v>38</v>
      </c>
      <c r="J100" s="40" t="s">
        <v>3930</v>
      </c>
      <c r="K100" s="40" t="s">
        <v>3931</v>
      </c>
      <c r="L100" s="40" t="s">
        <v>78</v>
      </c>
      <c r="M100" s="35" t="s">
        <v>4</v>
      </c>
      <c r="N100" s="35" t="s">
        <v>5</v>
      </c>
    </row>
    <row r="101" spans="1:14" x14ac:dyDescent="0.3">
      <c r="A101" s="38" t="s">
        <v>1909</v>
      </c>
      <c r="B101" s="39" t="s">
        <v>1910</v>
      </c>
      <c r="C101" s="39" t="s">
        <v>3929</v>
      </c>
      <c r="D101" s="39" t="s">
        <v>4018</v>
      </c>
      <c r="E101" s="40">
        <v>11.204660000000001</v>
      </c>
      <c r="F101" s="40">
        <v>3.767827</v>
      </c>
      <c r="G101" s="40">
        <v>735</v>
      </c>
      <c r="H101" s="40" t="s">
        <v>3926</v>
      </c>
      <c r="I101" s="40" t="s">
        <v>38</v>
      </c>
      <c r="J101" s="40" t="s">
        <v>809</v>
      </c>
      <c r="K101" s="40" t="s">
        <v>3932</v>
      </c>
      <c r="L101" s="40" t="s">
        <v>5869</v>
      </c>
      <c r="M101" s="35" t="s">
        <v>4</v>
      </c>
      <c r="N101" s="35" t="s">
        <v>4019</v>
      </c>
    </row>
    <row r="102" spans="1:14" x14ac:dyDescent="0.3">
      <c r="A102" s="38" t="s">
        <v>2165</v>
      </c>
      <c r="B102" s="39" t="s">
        <v>4020</v>
      </c>
      <c r="C102" s="39" t="s">
        <v>3929</v>
      </c>
      <c r="D102" s="39" t="s">
        <v>3965</v>
      </c>
      <c r="E102" s="40">
        <v>11.502875</v>
      </c>
      <c r="F102" s="40">
        <v>3.8854679999999999</v>
      </c>
      <c r="G102" s="40">
        <v>742</v>
      </c>
      <c r="H102" s="40" t="s">
        <v>3926</v>
      </c>
      <c r="I102" s="40" t="s">
        <v>94</v>
      </c>
      <c r="J102" s="40" t="s">
        <v>614</v>
      </c>
      <c r="K102" s="40" t="s">
        <v>3966</v>
      </c>
      <c r="L102" s="40" t="s">
        <v>5869</v>
      </c>
      <c r="M102" s="35" t="s">
        <v>4</v>
      </c>
      <c r="N102" s="35" t="s">
        <v>5</v>
      </c>
    </row>
    <row r="103" spans="1:14" x14ac:dyDescent="0.3">
      <c r="A103" s="38" t="s">
        <v>529</v>
      </c>
      <c r="B103" s="39" t="s">
        <v>3357</v>
      </c>
      <c r="C103" s="39" t="s">
        <v>3933</v>
      </c>
      <c r="D103" s="39" t="s">
        <v>3357</v>
      </c>
      <c r="E103" s="40">
        <v>10.558999999999999</v>
      </c>
      <c r="F103" s="40">
        <v>3.870769444</v>
      </c>
      <c r="G103" s="40">
        <v>291</v>
      </c>
      <c r="H103" s="40" t="s">
        <v>3926</v>
      </c>
      <c r="I103" s="40" t="s">
        <v>38</v>
      </c>
      <c r="J103" s="40" t="s">
        <v>3930</v>
      </c>
      <c r="K103" s="40" t="s">
        <v>3931</v>
      </c>
      <c r="L103" s="40" t="s">
        <v>78</v>
      </c>
      <c r="M103" s="35" t="s">
        <v>4</v>
      </c>
      <c r="N103" s="35" t="s">
        <v>5</v>
      </c>
    </row>
    <row r="104" spans="1:14" x14ac:dyDescent="0.3">
      <c r="A104" s="38" t="s">
        <v>519</v>
      </c>
      <c r="B104" s="39" t="s">
        <v>1064</v>
      </c>
      <c r="C104" s="39" t="s">
        <v>3929</v>
      </c>
      <c r="D104" s="39" t="s">
        <v>1064</v>
      </c>
      <c r="E104" s="40">
        <v>10.81461111</v>
      </c>
      <c r="F104" s="40">
        <v>3.621502778</v>
      </c>
      <c r="G104" s="40">
        <v>372</v>
      </c>
      <c r="H104" s="40" t="s">
        <v>3926</v>
      </c>
      <c r="I104" s="40" t="s">
        <v>38</v>
      </c>
      <c r="J104" s="40" t="s">
        <v>809</v>
      </c>
      <c r="K104" s="40" t="s">
        <v>3932</v>
      </c>
      <c r="L104" s="40" t="s">
        <v>5869</v>
      </c>
      <c r="M104" s="35" t="s">
        <v>4</v>
      </c>
      <c r="N104" s="35" t="s">
        <v>5</v>
      </c>
    </row>
    <row r="105" spans="1:14" x14ac:dyDescent="0.3">
      <c r="A105" s="38" t="s">
        <v>727</v>
      </c>
      <c r="B105" s="39" t="s">
        <v>4021</v>
      </c>
      <c r="C105" s="39" t="s">
        <v>3929</v>
      </c>
      <c r="D105" s="39" t="s">
        <v>3965</v>
      </c>
      <c r="E105" s="40">
        <v>11.508563000000001</v>
      </c>
      <c r="F105" s="40">
        <v>3.8856419999999998</v>
      </c>
      <c r="G105" s="40">
        <v>732</v>
      </c>
      <c r="H105" s="40" t="s">
        <v>3926</v>
      </c>
      <c r="I105" s="40" t="s">
        <v>94</v>
      </c>
      <c r="J105" s="40" t="s">
        <v>614</v>
      </c>
      <c r="K105" s="40" t="s">
        <v>3966</v>
      </c>
      <c r="L105" s="40" t="s">
        <v>5869</v>
      </c>
      <c r="M105" s="35" t="s">
        <v>4</v>
      </c>
      <c r="N105" s="35" t="s">
        <v>5</v>
      </c>
    </row>
    <row r="106" spans="1:14" x14ac:dyDescent="0.3">
      <c r="A106" s="38" t="s">
        <v>1686</v>
      </c>
      <c r="B106" s="39" t="s">
        <v>4022</v>
      </c>
      <c r="C106" s="39" t="s">
        <v>3929</v>
      </c>
      <c r="D106" s="39" t="s">
        <v>3965</v>
      </c>
      <c r="E106" s="40">
        <v>11.551629999999999</v>
      </c>
      <c r="F106" s="40">
        <v>3.8732869999999999</v>
      </c>
      <c r="G106" s="40">
        <v>742</v>
      </c>
      <c r="H106" s="40" t="s">
        <v>3926</v>
      </c>
      <c r="I106" s="40" t="s">
        <v>94</v>
      </c>
      <c r="J106" s="40" t="s">
        <v>614</v>
      </c>
      <c r="K106" s="40" t="s">
        <v>3966</v>
      </c>
      <c r="L106" s="40" t="s">
        <v>5869</v>
      </c>
      <c r="M106" s="35" t="s">
        <v>4</v>
      </c>
      <c r="N106" s="35" t="s">
        <v>5</v>
      </c>
    </row>
    <row r="107" spans="1:14" x14ac:dyDescent="0.3">
      <c r="A107" s="38" t="s">
        <v>972</v>
      </c>
      <c r="B107" s="39" t="s">
        <v>973</v>
      </c>
      <c r="C107" s="39" t="s">
        <v>3951</v>
      </c>
      <c r="D107" s="39" t="s">
        <v>3988</v>
      </c>
      <c r="E107" s="40">
        <v>14.33699268</v>
      </c>
      <c r="F107" s="40">
        <v>10.60678607</v>
      </c>
      <c r="G107" s="40">
        <v>397</v>
      </c>
      <c r="H107" s="40" t="s">
        <v>3926</v>
      </c>
      <c r="I107" s="40" t="s">
        <v>38</v>
      </c>
      <c r="J107" s="40" t="s">
        <v>764</v>
      </c>
      <c r="K107" s="40" t="s">
        <v>3989</v>
      </c>
      <c r="L107" s="40" t="s">
        <v>3942</v>
      </c>
      <c r="M107" s="35" t="s">
        <v>4</v>
      </c>
      <c r="N107" s="35" t="s">
        <v>5</v>
      </c>
    </row>
    <row r="108" spans="1:14" x14ac:dyDescent="0.3">
      <c r="A108" s="38" t="s">
        <v>724</v>
      </c>
      <c r="B108" s="39" t="s">
        <v>725</v>
      </c>
      <c r="C108" s="39" t="s">
        <v>3929</v>
      </c>
      <c r="D108" s="39" t="s">
        <v>3965</v>
      </c>
      <c r="E108" s="39">
        <v>11.515517259999999</v>
      </c>
      <c r="F108" s="39">
        <v>3.8915077550000001</v>
      </c>
      <c r="G108" s="39">
        <v>727</v>
      </c>
      <c r="H108" s="40" t="s">
        <v>3926</v>
      </c>
      <c r="I108" s="40" t="s">
        <v>38</v>
      </c>
      <c r="J108" s="40" t="s">
        <v>614</v>
      </c>
      <c r="K108" s="40" t="s">
        <v>3966</v>
      </c>
      <c r="L108" s="40" t="s">
        <v>5869</v>
      </c>
      <c r="M108" s="35" t="s">
        <v>7</v>
      </c>
      <c r="N108" s="35" t="s">
        <v>3876</v>
      </c>
    </row>
    <row r="109" spans="1:14" x14ac:dyDescent="0.3">
      <c r="A109" s="38" t="s">
        <v>1</v>
      </c>
      <c r="B109" s="39" t="s">
        <v>2866</v>
      </c>
      <c r="C109" s="39" t="s">
        <v>3963</v>
      </c>
      <c r="D109" s="39" t="s">
        <v>4023</v>
      </c>
      <c r="E109" s="40">
        <v>9.9917700000000007</v>
      </c>
      <c r="F109" s="40">
        <v>6.3379099999999999</v>
      </c>
      <c r="G109" s="40">
        <v>935</v>
      </c>
      <c r="H109" s="40" t="s">
        <v>3926</v>
      </c>
      <c r="I109" s="40" t="s">
        <v>38</v>
      </c>
      <c r="J109" s="40" t="s">
        <v>2790</v>
      </c>
      <c r="K109" s="40" t="s">
        <v>3964</v>
      </c>
      <c r="L109" s="40" t="s">
        <v>80</v>
      </c>
      <c r="M109" s="35" t="s">
        <v>4</v>
      </c>
      <c r="N109" s="35" t="s">
        <v>3879</v>
      </c>
    </row>
    <row r="110" spans="1:14" x14ac:dyDescent="0.3">
      <c r="A110" s="38" t="s">
        <v>1453</v>
      </c>
      <c r="B110" s="39" t="s">
        <v>1454</v>
      </c>
      <c r="C110" s="39" t="s">
        <v>3929</v>
      </c>
      <c r="D110" s="39" t="s">
        <v>1454</v>
      </c>
      <c r="E110" s="40">
        <v>11.09143312</v>
      </c>
      <c r="F110" s="40">
        <v>3.7627770869999999</v>
      </c>
      <c r="G110" s="40">
        <v>681</v>
      </c>
      <c r="H110" s="40" t="s">
        <v>3926</v>
      </c>
      <c r="I110" s="40" t="s">
        <v>38</v>
      </c>
      <c r="J110" s="40" t="s">
        <v>809</v>
      </c>
      <c r="K110" s="40" t="s">
        <v>3932</v>
      </c>
      <c r="L110" s="40" t="s">
        <v>5869</v>
      </c>
      <c r="M110" s="35" t="s">
        <v>4</v>
      </c>
      <c r="N110" s="35" t="s">
        <v>3889</v>
      </c>
    </row>
    <row r="111" spans="1:14" x14ac:dyDescent="0.3">
      <c r="A111" s="38" t="s">
        <v>3232</v>
      </c>
      <c r="B111" s="39" t="s">
        <v>4024</v>
      </c>
      <c r="C111" s="39" t="s">
        <v>3933</v>
      </c>
      <c r="D111" s="39" t="s">
        <v>3947</v>
      </c>
      <c r="E111" s="40">
        <v>9.7426069999999996</v>
      </c>
      <c r="F111" s="40">
        <v>4.0726779999999998</v>
      </c>
      <c r="G111" s="40">
        <v>701</v>
      </c>
      <c r="H111" s="40" t="s">
        <v>3926</v>
      </c>
      <c r="I111" s="40" t="s">
        <v>94</v>
      </c>
      <c r="J111" s="40" t="s">
        <v>3161</v>
      </c>
      <c r="K111" s="40" t="s">
        <v>3948</v>
      </c>
      <c r="L111" s="40" t="s">
        <v>78</v>
      </c>
      <c r="M111" s="35" t="s">
        <v>4</v>
      </c>
      <c r="N111" s="35" t="s">
        <v>3890</v>
      </c>
    </row>
    <row r="112" spans="1:14" x14ac:dyDescent="0.3">
      <c r="A112" s="38" t="s">
        <v>3224</v>
      </c>
      <c r="B112" s="39" t="s">
        <v>4025</v>
      </c>
      <c r="C112" s="39" t="s">
        <v>3933</v>
      </c>
      <c r="D112" s="39" t="s">
        <v>3947</v>
      </c>
      <c r="E112" s="40">
        <v>9.7464999999999993</v>
      </c>
      <c r="F112" s="40">
        <v>4.088666667</v>
      </c>
      <c r="G112" s="40">
        <v>701</v>
      </c>
      <c r="H112" s="40" t="s">
        <v>3926</v>
      </c>
      <c r="I112" s="40" t="s">
        <v>94</v>
      </c>
      <c r="J112" s="40" t="s">
        <v>3161</v>
      </c>
      <c r="K112" s="40" t="s">
        <v>3948</v>
      </c>
      <c r="L112" s="40" t="s">
        <v>78</v>
      </c>
      <c r="M112" s="35" t="s">
        <v>4</v>
      </c>
      <c r="N112" s="35" t="s">
        <v>41</v>
      </c>
    </row>
    <row r="113" spans="1:14" x14ac:dyDescent="0.3">
      <c r="A113" s="38" t="s">
        <v>3709</v>
      </c>
      <c r="B113" s="39" t="s">
        <v>3710</v>
      </c>
      <c r="C113" s="39" t="s">
        <v>3934</v>
      </c>
      <c r="D113" s="39" t="s">
        <v>4026</v>
      </c>
      <c r="E113" s="40">
        <v>9.1110277780000004</v>
      </c>
      <c r="F113" s="40">
        <v>4.0215199999999998</v>
      </c>
      <c r="G113" s="40">
        <v>133</v>
      </c>
      <c r="H113" s="40" t="s">
        <v>3926</v>
      </c>
      <c r="I113" s="40" t="s">
        <v>38</v>
      </c>
      <c r="J113" s="40" t="s">
        <v>3935</v>
      </c>
      <c r="K113" s="40" t="s">
        <v>3936</v>
      </c>
      <c r="L113" s="40" t="s">
        <v>78</v>
      </c>
      <c r="M113" s="35" t="s">
        <v>4</v>
      </c>
      <c r="N113" s="35" t="s">
        <v>5</v>
      </c>
    </row>
    <row r="114" spans="1:14" x14ac:dyDescent="0.3">
      <c r="A114" s="38" t="s">
        <v>1292</v>
      </c>
      <c r="B114" s="39" t="s">
        <v>1293</v>
      </c>
      <c r="C114" s="39" t="s">
        <v>3951</v>
      </c>
      <c r="D114" s="39" t="s">
        <v>1293</v>
      </c>
      <c r="E114" s="40">
        <v>14.453820459999999</v>
      </c>
      <c r="F114" s="40">
        <v>10.100129040000001</v>
      </c>
      <c r="G114" s="40">
        <v>373</v>
      </c>
      <c r="H114" s="40" t="s">
        <v>3926</v>
      </c>
      <c r="I114" s="40" t="s">
        <v>38</v>
      </c>
      <c r="J114" s="40" t="s">
        <v>688</v>
      </c>
      <c r="K114" s="40" t="s">
        <v>4027</v>
      </c>
      <c r="L114" s="40" t="s">
        <v>3942</v>
      </c>
      <c r="M114" s="35" t="s">
        <v>4</v>
      </c>
      <c r="N114" s="35" t="s">
        <v>5</v>
      </c>
    </row>
    <row r="115" spans="1:14" x14ac:dyDescent="0.3">
      <c r="A115" s="38" t="s">
        <v>569</v>
      </c>
      <c r="B115" s="39" t="s">
        <v>4028</v>
      </c>
      <c r="C115" s="39" t="s">
        <v>3951</v>
      </c>
      <c r="D115" s="39" t="s">
        <v>4028</v>
      </c>
      <c r="E115" s="40">
        <v>13.8120666</v>
      </c>
      <c r="F115" s="40">
        <v>10.73939861</v>
      </c>
      <c r="G115" s="40">
        <v>801</v>
      </c>
      <c r="H115" s="40" t="s">
        <v>3926</v>
      </c>
      <c r="I115" s="40" t="s">
        <v>38</v>
      </c>
      <c r="J115" s="40" t="s">
        <v>720</v>
      </c>
      <c r="K115" s="40" t="s">
        <v>4029</v>
      </c>
      <c r="L115" s="40" t="s">
        <v>3942</v>
      </c>
      <c r="M115" s="35" t="s">
        <v>7</v>
      </c>
      <c r="N115" s="35" t="s">
        <v>57</v>
      </c>
    </row>
    <row r="116" spans="1:14" x14ac:dyDescent="0.3">
      <c r="A116" s="38" t="s">
        <v>652</v>
      </c>
      <c r="B116" s="39" t="s">
        <v>653</v>
      </c>
      <c r="C116" s="39" t="s">
        <v>3929</v>
      </c>
      <c r="D116" s="39" t="s">
        <v>3965</v>
      </c>
      <c r="E116" s="39">
        <v>11.517721999999999</v>
      </c>
      <c r="F116" s="39">
        <v>3.8954499999999999</v>
      </c>
      <c r="G116" s="39">
        <v>753</v>
      </c>
      <c r="H116" s="40" t="s">
        <v>3926</v>
      </c>
      <c r="I116" s="40" t="s">
        <v>38</v>
      </c>
      <c r="J116" s="40" t="s">
        <v>614</v>
      </c>
      <c r="K116" s="40" t="s">
        <v>3966</v>
      </c>
      <c r="L116" s="40" t="s">
        <v>5869</v>
      </c>
      <c r="M116" s="35" t="s">
        <v>7</v>
      </c>
      <c r="N116" s="35" t="s">
        <v>36</v>
      </c>
    </row>
    <row r="117" spans="1:14" x14ac:dyDescent="0.3">
      <c r="A117" s="38" t="s">
        <v>2596</v>
      </c>
      <c r="B117" s="39" t="s">
        <v>2597</v>
      </c>
      <c r="C117" s="39" t="s">
        <v>3943</v>
      </c>
      <c r="D117" s="39" t="s">
        <v>3944</v>
      </c>
      <c r="E117" s="40">
        <v>10.445380999999999</v>
      </c>
      <c r="F117" s="40">
        <v>5.4901549999999997</v>
      </c>
      <c r="G117" s="40">
        <v>1382</v>
      </c>
      <c r="H117" s="40" t="s">
        <v>3926</v>
      </c>
      <c r="I117" s="40" t="s">
        <v>38</v>
      </c>
      <c r="J117" s="40" t="s">
        <v>3784</v>
      </c>
      <c r="K117" s="40" t="s">
        <v>3945</v>
      </c>
      <c r="L117" s="40" t="s">
        <v>80</v>
      </c>
      <c r="M117" s="35" t="s">
        <v>4</v>
      </c>
      <c r="N117" s="35" t="s">
        <v>5</v>
      </c>
    </row>
    <row r="118" spans="1:14" x14ac:dyDescent="0.3">
      <c r="A118" s="38" t="s">
        <v>1227</v>
      </c>
      <c r="B118" s="39" t="s">
        <v>4030</v>
      </c>
      <c r="C118" s="39" t="s">
        <v>3929</v>
      </c>
      <c r="D118" s="39" t="s">
        <v>3965</v>
      </c>
      <c r="E118" s="40">
        <v>11.503786</v>
      </c>
      <c r="F118" s="40">
        <v>3.915975</v>
      </c>
      <c r="G118" s="40">
        <v>850</v>
      </c>
      <c r="H118" s="40" t="s">
        <v>3926</v>
      </c>
      <c r="I118" s="40" t="s">
        <v>94</v>
      </c>
      <c r="J118" s="40" t="s">
        <v>614</v>
      </c>
      <c r="K118" s="40" t="s">
        <v>3966</v>
      </c>
      <c r="L118" s="40" t="s">
        <v>5869</v>
      </c>
      <c r="M118" s="35" t="s">
        <v>7</v>
      </c>
      <c r="N118" s="35" t="s">
        <v>3849</v>
      </c>
    </row>
    <row r="119" spans="1:14" x14ac:dyDescent="0.3">
      <c r="A119" s="38" t="s">
        <v>1330</v>
      </c>
      <c r="B119" s="39" t="s">
        <v>4031</v>
      </c>
      <c r="C119" s="39" t="s">
        <v>3929</v>
      </c>
      <c r="D119" s="39" t="s">
        <v>3965</v>
      </c>
      <c r="E119" s="40">
        <v>11.541721559999999</v>
      </c>
      <c r="F119" s="40">
        <v>3.8558871959999999</v>
      </c>
      <c r="G119" s="40">
        <v>735</v>
      </c>
      <c r="H119" s="40" t="s">
        <v>3926</v>
      </c>
      <c r="I119" s="40" t="s">
        <v>94</v>
      </c>
      <c r="J119" s="40" t="s">
        <v>614</v>
      </c>
      <c r="K119" s="40" t="s">
        <v>3966</v>
      </c>
      <c r="L119" s="40" t="s">
        <v>5869</v>
      </c>
      <c r="M119" s="35" t="s">
        <v>4</v>
      </c>
      <c r="N119" s="35" t="s">
        <v>5</v>
      </c>
    </row>
    <row r="120" spans="1:14" x14ac:dyDescent="0.3">
      <c r="A120" s="38" t="s">
        <v>1709</v>
      </c>
      <c r="B120" s="39" t="s">
        <v>4032</v>
      </c>
      <c r="C120" s="39" t="s">
        <v>3929</v>
      </c>
      <c r="D120" s="39" t="s">
        <v>3965</v>
      </c>
      <c r="E120" s="40">
        <v>11.537410400000001</v>
      </c>
      <c r="F120" s="40">
        <v>3.853155986</v>
      </c>
      <c r="G120" s="40">
        <v>738</v>
      </c>
      <c r="H120" s="40" t="s">
        <v>3926</v>
      </c>
      <c r="I120" s="40" t="s">
        <v>94</v>
      </c>
      <c r="J120" s="40" t="s">
        <v>614</v>
      </c>
      <c r="K120" s="40" t="s">
        <v>3966</v>
      </c>
      <c r="L120" s="40" t="s">
        <v>5869</v>
      </c>
      <c r="M120" s="35" t="s">
        <v>4</v>
      </c>
      <c r="N120" s="35" t="s">
        <v>41</v>
      </c>
    </row>
    <row r="121" spans="1:14" x14ac:dyDescent="0.3">
      <c r="A121" s="38" t="s">
        <v>50</v>
      </c>
      <c r="B121" s="39" t="s">
        <v>3632</v>
      </c>
      <c r="C121" s="39" t="s">
        <v>3934</v>
      </c>
      <c r="D121" s="39" t="s">
        <v>3632</v>
      </c>
      <c r="E121" s="40">
        <v>9.3961190000000006</v>
      </c>
      <c r="F121" s="40">
        <v>4.2828540000000004</v>
      </c>
      <c r="G121" s="40">
        <v>64</v>
      </c>
      <c r="H121" s="40" t="s">
        <v>3926</v>
      </c>
      <c r="I121" s="40" t="s">
        <v>38</v>
      </c>
      <c r="J121" s="40" t="s">
        <v>3935</v>
      </c>
      <c r="K121" s="40" t="s">
        <v>3936</v>
      </c>
      <c r="L121" s="40" t="s">
        <v>78</v>
      </c>
      <c r="M121" s="35" t="s">
        <v>4</v>
      </c>
      <c r="N121" s="35" t="s">
        <v>5</v>
      </c>
    </row>
    <row r="122" spans="1:14" x14ac:dyDescent="0.3">
      <c r="A122" s="38" t="s">
        <v>787</v>
      </c>
      <c r="B122" s="39" t="s">
        <v>4033</v>
      </c>
      <c r="C122" s="39" t="s">
        <v>3976</v>
      </c>
      <c r="D122" s="39" t="s">
        <v>769</v>
      </c>
      <c r="E122" s="40">
        <v>13.702833740000001</v>
      </c>
      <c r="F122" s="40">
        <v>4.569761486</v>
      </c>
      <c r="G122" s="40">
        <v>653</v>
      </c>
      <c r="H122" s="40" t="s">
        <v>3926</v>
      </c>
      <c r="I122" s="40" t="s">
        <v>94</v>
      </c>
      <c r="J122" s="40" t="s">
        <v>772</v>
      </c>
      <c r="K122" s="40" t="s">
        <v>3977</v>
      </c>
      <c r="L122" s="40" t="s">
        <v>5869</v>
      </c>
      <c r="M122" s="35" t="s">
        <v>4</v>
      </c>
      <c r="N122" s="35" t="s">
        <v>5</v>
      </c>
    </row>
    <row r="123" spans="1:14" x14ac:dyDescent="0.3">
      <c r="A123" s="38" t="s">
        <v>603</v>
      </c>
      <c r="B123" s="39" t="s">
        <v>604</v>
      </c>
      <c r="C123" s="39" t="s">
        <v>3976</v>
      </c>
      <c r="D123" s="39" t="s">
        <v>604</v>
      </c>
      <c r="E123" s="40">
        <v>13.17610002</v>
      </c>
      <c r="F123" s="40">
        <v>3.9799105269999999</v>
      </c>
      <c r="G123" s="40">
        <v>692</v>
      </c>
      <c r="H123" s="40" t="s">
        <v>3926</v>
      </c>
      <c r="I123" s="40" t="s">
        <v>38</v>
      </c>
      <c r="J123" s="40" t="s">
        <v>605</v>
      </c>
      <c r="K123" s="40" t="s">
        <v>4034</v>
      </c>
      <c r="L123" s="40" t="s">
        <v>5869</v>
      </c>
      <c r="M123" s="35" t="s">
        <v>7</v>
      </c>
      <c r="N123" s="35" t="s">
        <v>3882</v>
      </c>
    </row>
    <row r="124" spans="1:14" x14ac:dyDescent="0.3">
      <c r="A124" s="38" t="s">
        <v>1092</v>
      </c>
      <c r="B124" s="39" t="s">
        <v>4035</v>
      </c>
      <c r="C124" s="39" t="s">
        <v>3951</v>
      </c>
      <c r="D124" s="39" t="s">
        <v>4035</v>
      </c>
      <c r="E124" s="40">
        <v>14.228629</v>
      </c>
      <c r="F124" s="40">
        <v>12.383844</v>
      </c>
      <c r="G124" s="40">
        <v>288</v>
      </c>
      <c r="H124" s="40" t="s">
        <v>3926</v>
      </c>
      <c r="I124" s="40" t="s">
        <v>38</v>
      </c>
      <c r="J124" s="40" t="s">
        <v>818</v>
      </c>
      <c r="K124" s="40" t="s">
        <v>4036</v>
      </c>
      <c r="L124" s="40" t="s">
        <v>3942</v>
      </c>
      <c r="M124" s="35" t="s">
        <v>4</v>
      </c>
      <c r="N124" s="35" t="s">
        <v>46</v>
      </c>
    </row>
    <row r="125" spans="1:14" x14ac:dyDescent="0.3">
      <c r="A125" s="38" t="s">
        <v>2292</v>
      </c>
      <c r="B125" s="39" t="s">
        <v>2293</v>
      </c>
      <c r="C125" s="39" t="s">
        <v>3929</v>
      </c>
      <c r="D125" s="39" t="s">
        <v>2293</v>
      </c>
      <c r="E125" s="40">
        <v>11.19047222</v>
      </c>
      <c r="F125" s="40">
        <v>4.2466666670000004</v>
      </c>
      <c r="G125" s="40">
        <v>447</v>
      </c>
      <c r="H125" s="40" t="s">
        <v>3926</v>
      </c>
      <c r="I125" s="40" t="s">
        <v>38</v>
      </c>
      <c r="J125" s="40" t="s">
        <v>2284</v>
      </c>
      <c r="K125" s="40" t="s">
        <v>3968</v>
      </c>
      <c r="L125" s="40" t="s">
        <v>80</v>
      </c>
      <c r="M125" s="35" t="s">
        <v>4</v>
      </c>
      <c r="N125" s="35" t="s">
        <v>5</v>
      </c>
    </row>
    <row r="126" spans="1:14" x14ac:dyDescent="0.3">
      <c r="A126" s="38" t="s">
        <v>2300</v>
      </c>
      <c r="B126" s="39" t="s">
        <v>2301</v>
      </c>
      <c r="C126" s="39" t="s">
        <v>3929</v>
      </c>
      <c r="D126" s="39" t="s">
        <v>2301</v>
      </c>
      <c r="E126" s="40">
        <v>11.257415</v>
      </c>
      <c r="F126" s="40">
        <v>4.6040799999999997</v>
      </c>
      <c r="G126" s="40">
        <v>480</v>
      </c>
      <c r="H126" s="40" t="s">
        <v>3926</v>
      </c>
      <c r="I126" s="40" t="s">
        <v>38</v>
      </c>
      <c r="J126" s="40" t="s">
        <v>2284</v>
      </c>
      <c r="K126" s="40" t="s">
        <v>3968</v>
      </c>
      <c r="L126" s="40" t="s">
        <v>80</v>
      </c>
      <c r="M126" s="35" t="s">
        <v>4</v>
      </c>
      <c r="N126" s="35" t="s">
        <v>5</v>
      </c>
    </row>
    <row r="127" spans="1:14" x14ac:dyDescent="0.3">
      <c r="A127" s="38" t="s">
        <v>775</v>
      </c>
      <c r="B127" s="39" t="s">
        <v>4037</v>
      </c>
      <c r="C127" s="39" t="s">
        <v>3976</v>
      </c>
      <c r="D127" s="39" t="s">
        <v>769</v>
      </c>
      <c r="E127" s="40">
        <v>13.61659517</v>
      </c>
      <c r="F127" s="40">
        <v>4.5509807330000003</v>
      </c>
      <c r="G127" s="40">
        <v>667</v>
      </c>
      <c r="H127" s="40" t="s">
        <v>3926</v>
      </c>
      <c r="I127" s="40" t="s">
        <v>94</v>
      </c>
      <c r="J127" s="40" t="s">
        <v>772</v>
      </c>
      <c r="K127" s="40" t="s">
        <v>3977</v>
      </c>
      <c r="L127" s="40" t="s">
        <v>5869</v>
      </c>
      <c r="M127" s="35" t="s">
        <v>4</v>
      </c>
      <c r="N127" s="35" t="s">
        <v>5</v>
      </c>
    </row>
    <row r="128" spans="1:14" x14ac:dyDescent="0.3">
      <c r="A128" s="38" t="s">
        <v>3170</v>
      </c>
      <c r="B128" s="39" t="s">
        <v>4038</v>
      </c>
      <c r="C128" s="39" t="s">
        <v>3933</v>
      </c>
      <c r="D128" s="39" t="s">
        <v>3947</v>
      </c>
      <c r="E128" s="40">
        <v>9.7760585659999997</v>
      </c>
      <c r="F128" s="40">
        <v>4.055325549</v>
      </c>
      <c r="G128" s="40">
        <v>701</v>
      </c>
      <c r="H128" s="40" t="s">
        <v>3926</v>
      </c>
      <c r="I128" s="40" t="s">
        <v>94</v>
      </c>
      <c r="J128" s="40" t="s">
        <v>3161</v>
      </c>
      <c r="K128" s="40" t="s">
        <v>3948</v>
      </c>
      <c r="L128" s="40" t="s">
        <v>78</v>
      </c>
      <c r="M128" s="35" t="s">
        <v>4</v>
      </c>
      <c r="N128" s="35" t="s">
        <v>5</v>
      </c>
    </row>
    <row r="129" spans="1:14" x14ac:dyDescent="0.3">
      <c r="A129" s="38" t="s">
        <v>2359</v>
      </c>
      <c r="B129" s="39" t="s">
        <v>2360</v>
      </c>
      <c r="C129" s="39" t="s">
        <v>3929</v>
      </c>
      <c r="D129" s="39" t="s">
        <v>2360</v>
      </c>
      <c r="E129" s="40">
        <v>10.776771</v>
      </c>
      <c r="F129" s="40">
        <v>4.9189959999999999</v>
      </c>
      <c r="G129" s="40">
        <v>790</v>
      </c>
      <c r="H129" s="40" t="s">
        <v>3926</v>
      </c>
      <c r="I129" s="40" t="s">
        <v>38</v>
      </c>
      <c r="J129" s="40" t="s">
        <v>2284</v>
      </c>
      <c r="K129" s="40" t="s">
        <v>3968</v>
      </c>
      <c r="L129" s="40" t="s">
        <v>80</v>
      </c>
      <c r="M129" s="35" t="s">
        <v>4</v>
      </c>
      <c r="N129" s="35" t="s">
        <v>5</v>
      </c>
    </row>
    <row r="130" spans="1:14" x14ac:dyDescent="0.3">
      <c r="A130" s="38" t="s">
        <v>416</v>
      </c>
      <c r="B130" s="39" t="s">
        <v>2365</v>
      </c>
      <c r="C130" s="39" t="s">
        <v>3929</v>
      </c>
      <c r="D130" s="39" t="s">
        <v>4039</v>
      </c>
      <c r="E130" s="40">
        <v>10.826600210000001</v>
      </c>
      <c r="F130" s="40">
        <v>4.7654505519999999</v>
      </c>
      <c r="G130" s="40">
        <v>886</v>
      </c>
      <c r="H130" s="40" t="s">
        <v>3926</v>
      </c>
      <c r="I130" s="40" t="s">
        <v>38</v>
      </c>
      <c r="J130" s="40" t="s">
        <v>2284</v>
      </c>
      <c r="K130" s="40" t="s">
        <v>3968</v>
      </c>
      <c r="L130" s="40" t="s">
        <v>80</v>
      </c>
      <c r="M130" s="35"/>
      <c r="N130" s="35"/>
    </row>
    <row r="131" spans="1:14" x14ac:dyDescent="0.3">
      <c r="A131" s="38" t="s">
        <v>2294</v>
      </c>
      <c r="B131" s="39" t="s">
        <v>2295</v>
      </c>
      <c r="C131" s="39" t="s">
        <v>3929</v>
      </c>
      <c r="D131" s="39" t="s">
        <v>2295</v>
      </c>
      <c r="E131" s="40">
        <v>11.42633333</v>
      </c>
      <c r="F131" s="40">
        <v>4.232111111</v>
      </c>
      <c r="G131" s="40">
        <v>576</v>
      </c>
      <c r="H131" s="40" t="s">
        <v>3926</v>
      </c>
      <c r="I131" s="40" t="s">
        <v>38</v>
      </c>
      <c r="J131" s="40" t="s">
        <v>2284</v>
      </c>
      <c r="K131" s="40" t="s">
        <v>3968</v>
      </c>
      <c r="L131" s="40" t="s">
        <v>80</v>
      </c>
      <c r="M131" s="35" t="s">
        <v>4</v>
      </c>
      <c r="N131" s="35" t="s">
        <v>5</v>
      </c>
    </row>
    <row r="132" spans="1:14" x14ac:dyDescent="0.3">
      <c r="A132" s="38" t="s">
        <v>3537</v>
      </c>
      <c r="B132" s="39" t="s">
        <v>4040</v>
      </c>
      <c r="C132" s="39" t="s">
        <v>3934</v>
      </c>
      <c r="D132" s="39" t="s">
        <v>3538</v>
      </c>
      <c r="E132" s="39">
        <v>9.7753611110000005</v>
      </c>
      <c r="F132" s="39">
        <v>5.0767499999999997</v>
      </c>
      <c r="G132" s="39">
        <v>1300</v>
      </c>
      <c r="H132" s="40" t="s">
        <v>3926</v>
      </c>
      <c r="I132" s="40" t="s">
        <v>38</v>
      </c>
      <c r="J132" s="40" t="s">
        <v>3937</v>
      </c>
      <c r="K132" s="40" t="s">
        <v>3938</v>
      </c>
      <c r="L132" s="40" t="s">
        <v>78</v>
      </c>
      <c r="M132" s="35" t="s">
        <v>4</v>
      </c>
      <c r="N132" s="35" t="s">
        <v>5</v>
      </c>
    </row>
    <row r="133" spans="1:14" x14ac:dyDescent="0.3">
      <c r="A133" s="38" t="s">
        <v>3197</v>
      </c>
      <c r="B133" s="39" t="s">
        <v>4041</v>
      </c>
      <c r="C133" s="39" t="s">
        <v>3933</v>
      </c>
      <c r="D133" s="39" t="s">
        <v>3947</v>
      </c>
      <c r="E133" s="40">
        <v>9.7660099999999996</v>
      </c>
      <c r="F133" s="40">
        <v>4.0866300000000004</v>
      </c>
      <c r="G133" s="40">
        <v>703</v>
      </c>
      <c r="H133" s="40" t="s">
        <v>3926</v>
      </c>
      <c r="I133" s="40" t="s">
        <v>94</v>
      </c>
      <c r="J133" s="40" t="s">
        <v>3161</v>
      </c>
      <c r="K133" s="40" t="s">
        <v>3948</v>
      </c>
      <c r="L133" s="40" t="s">
        <v>78</v>
      </c>
      <c r="M133" s="35" t="s">
        <v>4</v>
      </c>
      <c r="N133" s="35" t="s">
        <v>5</v>
      </c>
    </row>
    <row r="134" spans="1:14" x14ac:dyDescent="0.3">
      <c r="A134" s="38" t="s">
        <v>3235</v>
      </c>
      <c r="B134" s="39" t="s">
        <v>3236</v>
      </c>
      <c r="C134" s="39" t="s">
        <v>3933</v>
      </c>
      <c r="D134" s="39" t="s">
        <v>4042</v>
      </c>
      <c r="E134" s="40">
        <v>9.9989310000000007</v>
      </c>
      <c r="F134" s="40">
        <v>4.1524000000000001</v>
      </c>
      <c r="G134" s="40">
        <v>36</v>
      </c>
      <c r="H134" s="40" t="s">
        <v>3926</v>
      </c>
      <c r="I134" s="40" t="s">
        <v>38</v>
      </c>
      <c r="J134" s="40" t="s">
        <v>3161</v>
      </c>
      <c r="K134" s="40" t="s">
        <v>3948</v>
      </c>
      <c r="L134" s="40" t="s">
        <v>78</v>
      </c>
      <c r="M134" s="35" t="s">
        <v>4</v>
      </c>
      <c r="N134" s="35" t="s">
        <v>3889</v>
      </c>
    </row>
    <row r="135" spans="1:14" x14ac:dyDescent="0.3">
      <c r="A135" s="38" t="s">
        <v>3227</v>
      </c>
      <c r="B135" s="39" t="s">
        <v>4043</v>
      </c>
      <c r="C135" s="39" t="s">
        <v>3933</v>
      </c>
      <c r="D135" s="39" t="s">
        <v>3947</v>
      </c>
      <c r="E135" s="40">
        <v>9.7487575399999997</v>
      </c>
      <c r="F135" s="40">
        <v>4.0820586619999997</v>
      </c>
      <c r="G135" s="40">
        <v>701</v>
      </c>
      <c r="H135" s="40" t="s">
        <v>3926</v>
      </c>
      <c r="I135" s="40" t="s">
        <v>94</v>
      </c>
      <c r="J135" s="40" t="s">
        <v>3161</v>
      </c>
      <c r="K135" s="40" t="s">
        <v>3948</v>
      </c>
      <c r="L135" s="40" t="s">
        <v>78</v>
      </c>
      <c r="M135" s="35" t="s">
        <v>4</v>
      </c>
      <c r="N135" s="35" t="s">
        <v>5</v>
      </c>
    </row>
    <row r="136" spans="1:14" x14ac:dyDescent="0.3">
      <c r="A136" s="38" t="s">
        <v>3194</v>
      </c>
      <c r="B136" s="39" t="s">
        <v>4044</v>
      </c>
      <c r="C136" s="39" t="s">
        <v>3933</v>
      </c>
      <c r="D136" s="39" t="s">
        <v>3947</v>
      </c>
      <c r="E136" s="40">
        <v>9.8086849990000005</v>
      </c>
      <c r="F136" s="40">
        <v>4.0914020899999999</v>
      </c>
      <c r="G136" s="40">
        <v>701</v>
      </c>
      <c r="H136" s="40" t="s">
        <v>3926</v>
      </c>
      <c r="I136" s="40" t="s">
        <v>94</v>
      </c>
      <c r="J136" s="40" t="s">
        <v>3161</v>
      </c>
      <c r="K136" s="40" t="s">
        <v>3948</v>
      </c>
      <c r="L136" s="40" t="s">
        <v>78</v>
      </c>
      <c r="M136" s="35" t="s">
        <v>4</v>
      </c>
      <c r="N136" s="35" t="s">
        <v>5</v>
      </c>
    </row>
    <row r="137" spans="1:14" x14ac:dyDescent="0.3">
      <c r="A137" s="38" t="s">
        <v>124</v>
      </c>
      <c r="B137" s="39" t="s">
        <v>1417</v>
      </c>
      <c r="C137" s="39" t="s">
        <v>3976</v>
      </c>
      <c r="D137" s="39" t="s">
        <v>1417</v>
      </c>
      <c r="E137" s="40">
        <v>13.62046679</v>
      </c>
      <c r="F137" s="40">
        <v>3.1625380070000002</v>
      </c>
      <c r="G137" s="40">
        <v>633</v>
      </c>
      <c r="H137" s="40" t="s">
        <v>3926</v>
      </c>
      <c r="I137" s="40" t="s">
        <v>38</v>
      </c>
      <c r="J137" s="40" t="s">
        <v>605</v>
      </c>
      <c r="K137" s="40" t="s">
        <v>4034</v>
      </c>
      <c r="L137" s="40" t="s">
        <v>5869</v>
      </c>
      <c r="M137" s="35" t="s">
        <v>4</v>
      </c>
      <c r="N137" s="35" t="s">
        <v>5</v>
      </c>
    </row>
    <row r="138" spans="1:14" x14ac:dyDescent="0.3">
      <c r="A138" s="38" t="s">
        <v>786</v>
      </c>
      <c r="B138" s="39" t="s">
        <v>4045</v>
      </c>
      <c r="C138" s="39" t="s">
        <v>3976</v>
      </c>
      <c r="D138" s="39" t="s">
        <v>769</v>
      </c>
      <c r="E138" s="40">
        <v>13.683200039999999</v>
      </c>
      <c r="F138" s="40">
        <v>4.5952500230000002</v>
      </c>
      <c r="G138" s="40">
        <v>682</v>
      </c>
      <c r="H138" s="40" t="s">
        <v>3926</v>
      </c>
      <c r="I138" s="40" t="s">
        <v>94</v>
      </c>
      <c r="J138" s="40" t="s">
        <v>772</v>
      </c>
      <c r="K138" s="40" t="s">
        <v>3977</v>
      </c>
      <c r="L138" s="40" t="s">
        <v>5869</v>
      </c>
      <c r="M138" s="35" t="s">
        <v>4</v>
      </c>
      <c r="N138" s="35" t="s">
        <v>5</v>
      </c>
    </row>
    <row r="139" spans="1:14" x14ac:dyDescent="0.3">
      <c r="A139" s="38" t="s">
        <v>438</v>
      </c>
      <c r="B139" s="39" t="s">
        <v>1693</v>
      </c>
      <c r="C139" s="39" t="s">
        <v>3976</v>
      </c>
      <c r="D139" s="39" t="s">
        <v>1693</v>
      </c>
      <c r="E139" s="40">
        <v>13.399921040000001</v>
      </c>
      <c r="F139" s="40">
        <v>3.5720142730000002</v>
      </c>
      <c r="G139" s="40">
        <v>744</v>
      </c>
      <c r="H139" s="40" t="s">
        <v>3926</v>
      </c>
      <c r="I139" s="40" t="s">
        <v>38</v>
      </c>
      <c r="J139" s="40" t="s">
        <v>605</v>
      </c>
      <c r="K139" s="40" t="s">
        <v>4034</v>
      </c>
      <c r="L139" s="40" t="s">
        <v>5869</v>
      </c>
      <c r="M139" s="35" t="s">
        <v>4</v>
      </c>
      <c r="N139" s="35" t="s">
        <v>46</v>
      </c>
    </row>
    <row r="140" spans="1:14" x14ac:dyDescent="0.3">
      <c r="A140" s="38" t="s">
        <v>1688</v>
      </c>
      <c r="B140" s="39" t="s">
        <v>4046</v>
      </c>
      <c r="C140" s="39" t="s">
        <v>3929</v>
      </c>
      <c r="D140" s="39" t="s">
        <v>3965</v>
      </c>
      <c r="E140" s="40">
        <v>11.570137000000001</v>
      </c>
      <c r="F140" s="40">
        <v>3.8682609999999999</v>
      </c>
      <c r="G140" s="40">
        <v>33</v>
      </c>
      <c r="H140" s="40" t="s">
        <v>3926</v>
      </c>
      <c r="I140" s="40" t="s">
        <v>94</v>
      </c>
      <c r="J140" s="40" t="s">
        <v>614</v>
      </c>
      <c r="K140" s="40" t="s">
        <v>3966</v>
      </c>
      <c r="L140" s="40" t="s">
        <v>5869</v>
      </c>
      <c r="M140" s="35" t="s">
        <v>4</v>
      </c>
      <c r="N140" s="35" t="s">
        <v>5</v>
      </c>
    </row>
    <row r="141" spans="1:14" x14ac:dyDescent="0.3">
      <c r="A141" s="38" t="s">
        <v>3237</v>
      </c>
      <c r="B141" s="39" t="s">
        <v>4047</v>
      </c>
      <c r="C141" s="39" t="s">
        <v>3933</v>
      </c>
      <c r="D141" s="39" t="s">
        <v>3947</v>
      </c>
      <c r="E141" s="40">
        <v>9.8291000000000004</v>
      </c>
      <c r="F141" s="40">
        <v>4.12155</v>
      </c>
      <c r="G141" s="40">
        <v>701</v>
      </c>
      <c r="H141" s="40" t="s">
        <v>3926</v>
      </c>
      <c r="I141" s="40" t="s">
        <v>94</v>
      </c>
      <c r="J141" s="40" t="s">
        <v>3161</v>
      </c>
      <c r="K141" s="40" t="s">
        <v>3948</v>
      </c>
      <c r="L141" s="40" t="s">
        <v>78</v>
      </c>
      <c r="M141" s="35" t="s">
        <v>4</v>
      </c>
      <c r="N141" s="35" t="s">
        <v>5</v>
      </c>
    </row>
    <row r="142" spans="1:14" x14ac:dyDescent="0.3">
      <c r="A142" s="38" t="s">
        <v>703</v>
      </c>
      <c r="B142" s="39" t="s">
        <v>704</v>
      </c>
      <c r="C142" s="39" t="s">
        <v>3958</v>
      </c>
      <c r="D142" s="39" t="s">
        <v>704</v>
      </c>
      <c r="E142" s="40">
        <v>15.438191639999999</v>
      </c>
      <c r="F142" s="40">
        <v>7.5529314129999996</v>
      </c>
      <c r="G142" s="40">
        <v>604</v>
      </c>
      <c r="H142" s="40" t="s">
        <v>3926</v>
      </c>
      <c r="I142" s="40" t="s">
        <v>38</v>
      </c>
      <c r="J142" s="40" t="s">
        <v>705</v>
      </c>
      <c r="K142" s="40" t="s">
        <v>4048</v>
      </c>
      <c r="L142" s="40" t="s">
        <v>3942</v>
      </c>
      <c r="M142" s="35" t="s">
        <v>4</v>
      </c>
      <c r="N142" s="35" t="s">
        <v>46</v>
      </c>
    </row>
    <row r="143" spans="1:14" x14ac:dyDescent="0.3">
      <c r="A143" s="38" t="s">
        <v>2296</v>
      </c>
      <c r="B143" s="39" t="s">
        <v>2297</v>
      </c>
      <c r="C143" s="39" t="s">
        <v>3929</v>
      </c>
      <c r="D143" s="39" t="s">
        <v>2297</v>
      </c>
      <c r="E143" s="40">
        <v>11.077741</v>
      </c>
      <c r="F143" s="40">
        <v>4.8387760000000002</v>
      </c>
      <c r="G143" s="40">
        <v>724</v>
      </c>
      <c r="H143" s="40" t="s">
        <v>3926</v>
      </c>
      <c r="I143" s="40" t="s">
        <v>38</v>
      </c>
      <c r="J143" s="40" t="s">
        <v>2284</v>
      </c>
      <c r="K143" s="40" t="s">
        <v>3968</v>
      </c>
      <c r="L143" s="40" t="s">
        <v>80</v>
      </c>
      <c r="M143" s="35" t="s">
        <v>4</v>
      </c>
      <c r="N143" s="35" t="s">
        <v>46</v>
      </c>
    </row>
    <row r="144" spans="1:14" x14ac:dyDescent="0.3">
      <c r="A144" s="38" t="s">
        <v>2298</v>
      </c>
      <c r="B144" s="39" t="s">
        <v>2299</v>
      </c>
      <c r="C144" s="39" t="s">
        <v>3929</v>
      </c>
      <c r="D144" s="39" t="s">
        <v>2299</v>
      </c>
      <c r="E144" s="40">
        <v>10.992438</v>
      </c>
      <c r="F144" s="40">
        <v>4.80457</v>
      </c>
      <c r="G144" s="40">
        <v>738</v>
      </c>
      <c r="H144" s="40" t="s">
        <v>3926</v>
      </c>
      <c r="I144" s="40" t="s">
        <v>38</v>
      </c>
      <c r="J144" s="40" t="s">
        <v>2284</v>
      </c>
      <c r="K144" s="40" t="s">
        <v>3968</v>
      </c>
      <c r="L144" s="40" t="s">
        <v>80</v>
      </c>
      <c r="M144" s="35" t="s">
        <v>4</v>
      </c>
      <c r="N144" s="35" t="s">
        <v>3970</v>
      </c>
    </row>
    <row r="145" spans="1:14" x14ac:dyDescent="0.3">
      <c r="A145" s="38" t="s">
        <v>660</v>
      </c>
      <c r="B145" s="39" t="s">
        <v>4049</v>
      </c>
      <c r="C145" s="39" t="s">
        <v>3929</v>
      </c>
      <c r="D145" s="39" t="s">
        <v>3965</v>
      </c>
      <c r="E145" s="40">
        <v>11.538316999999999</v>
      </c>
      <c r="F145" s="40">
        <v>3.862699337</v>
      </c>
      <c r="G145" s="40">
        <v>758</v>
      </c>
      <c r="H145" s="40" t="s">
        <v>3926</v>
      </c>
      <c r="I145" s="40" t="s">
        <v>94</v>
      </c>
      <c r="J145" s="40" t="s">
        <v>614</v>
      </c>
      <c r="K145" s="40" t="s">
        <v>3966</v>
      </c>
      <c r="L145" s="40" t="s">
        <v>5869</v>
      </c>
      <c r="M145" s="35" t="s">
        <v>4</v>
      </c>
      <c r="N145" s="35" t="s">
        <v>5</v>
      </c>
    </row>
    <row r="146" spans="1:14" x14ac:dyDescent="0.3">
      <c r="A146" s="38" t="s">
        <v>3199</v>
      </c>
      <c r="B146" s="39" t="s">
        <v>4050</v>
      </c>
      <c r="C146" s="39" t="s">
        <v>3933</v>
      </c>
      <c r="D146" s="39" t="s">
        <v>3947</v>
      </c>
      <c r="E146" s="40">
        <v>9.7696799999999993</v>
      </c>
      <c r="F146" s="40">
        <v>4.0724400000000003</v>
      </c>
      <c r="G146" s="40">
        <v>701</v>
      </c>
      <c r="H146" s="40" t="s">
        <v>3926</v>
      </c>
      <c r="I146" s="40" t="s">
        <v>94</v>
      </c>
      <c r="J146" s="40" t="s">
        <v>3161</v>
      </c>
      <c r="K146" s="40" t="s">
        <v>3948</v>
      </c>
      <c r="L146" s="40" t="s">
        <v>78</v>
      </c>
      <c r="M146" s="35" t="s">
        <v>4</v>
      </c>
      <c r="N146" s="35" t="s">
        <v>5</v>
      </c>
    </row>
    <row r="147" spans="1:14" x14ac:dyDescent="0.3">
      <c r="A147" s="38" t="s">
        <v>83</v>
      </c>
      <c r="B147" s="39" t="s">
        <v>4051</v>
      </c>
      <c r="C147" s="39" t="s">
        <v>3933</v>
      </c>
      <c r="D147" s="39" t="s">
        <v>3947</v>
      </c>
      <c r="E147" s="40">
        <v>9.7489347819999992</v>
      </c>
      <c r="F147" s="40">
        <v>4.0979704300000002</v>
      </c>
      <c r="G147" s="40">
        <v>701</v>
      </c>
      <c r="H147" s="40" t="s">
        <v>3926</v>
      </c>
      <c r="I147" s="40" t="s">
        <v>94</v>
      </c>
      <c r="J147" s="40" t="s">
        <v>3161</v>
      </c>
      <c r="K147" s="40" t="s">
        <v>3948</v>
      </c>
      <c r="L147" s="40" t="s">
        <v>78</v>
      </c>
      <c r="M147" s="35" t="s">
        <v>4</v>
      </c>
      <c r="N147" s="35" t="s">
        <v>41</v>
      </c>
    </row>
    <row r="148" spans="1:14" x14ac:dyDescent="0.3">
      <c r="A148" s="38" t="s">
        <v>3243</v>
      </c>
      <c r="B148" s="39" t="s">
        <v>3244</v>
      </c>
      <c r="C148" s="39" t="s">
        <v>3933</v>
      </c>
      <c r="D148" s="39" t="s">
        <v>4052</v>
      </c>
      <c r="E148" s="40">
        <v>10.285305559999999</v>
      </c>
      <c r="F148" s="40">
        <v>4.5128333329999997</v>
      </c>
      <c r="G148" s="40">
        <v>241</v>
      </c>
      <c r="H148" s="40" t="s">
        <v>3926</v>
      </c>
      <c r="I148" s="40" t="s">
        <v>38</v>
      </c>
      <c r="J148" s="40" t="s">
        <v>3161</v>
      </c>
      <c r="K148" s="40" t="s">
        <v>3948</v>
      </c>
      <c r="L148" s="40" t="s">
        <v>78</v>
      </c>
      <c r="M148" s="35" t="s">
        <v>4</v>
      </c>
      <c r="N148" s="35" t="s">
        <v>3877</v>
      </c>
    </row>
    <row r="149" spans="1:14" x14ac:dyDescent="0.3">
      <c r="A149" s="38" t="s">
        <v>3241</v>
      </c>
      <c r="B149" s="39" t="s">
        <v>3242</v>
      </c>
      <c r="C149" s="39" t="s">
        <v>3933</v>
      </c>
      <c r="D149" s="39" t="s">
        <v>3242</v>
      </c>
      <c r="E149" s="40">
        <v>9.9792170000000002</v>
      </c>
      <c r="F149" s="40">
        <v>4.4548459999999999</v>
      </c>
      <c r="G149" s="40">
        <v>80</v>
      </c>
      <c r="H149" s="40" t="s">
        <v>3926</v>
      </c>
      <c r="I149" s="40" t="s">
        <v>38</v>
      </c>
      <c r="J149" s="40" t="s">
        <v>3161</v>
      </c>
      <c r="K149" s="40" t="s">
        <v>3948</v>
      </c>
      <c r="L149" s="40" t="s">
        <v>78</v>
      </c>
      <c r="M149" s="35" t="s">
        <v>4</v>
      </c>
      <c r="N149" s="35" t="s">
        <v>3879</v>
      </c>
    </row>
    <row r="150" spans="1:14" x14ac:dyDescent="0.3">
      <c r="A150" s="38" t="s">
        <v>90</v>
      </c>
      <c r="B150" s="39" t="s">
        <v>4053</v>
      </c>
      <c r="C150" s="39" t="s">
        <v>3933</v>
      </c>
      <c r="D150" s="39" t="s">
        <v>3947</v>
      </c>
      <c r="E150" s="40">
        <v>9.7783497209999997</v>
      </c>
      <c r="F150" s="40">
        <v>4.0845684520000001</v>
      </c>
      <c r="G150" s="40">
        <v>701</v>
      </c>
      <c r="H150" s="40" t="s">
        <v>3926</v>
      </c>
      <c r="I150" s="40" t="s">
        <v>94</v>
      </c>
      <c r="J150" s="40" t="s">
        <v>3161</v>
      </c>
      <c r="K150" s="40" t="s">
        <v>3948</v>
      </c>
      <c r="L150" s="40" t="s">
        <v>78</v>
      </c>
      <c r="M150" s="35" t="s">
        <v>4</v>
      </c>
      <c r="N150" s="35" t="s">
        <v>5</v>
      </c>
    </row>
    <row r="151" spans="1:14" x14ac:dyDescent="0.3">
      <c r="A151" s="38" t="s">
        <v>1732</v>
      </c>
      <c r="B151" s="39" t="s">
        <v>4054</v>
      </c>
      <c r="C151" s="39" t="s">
        <v>3929</v>
      </c>
      <c r="D151" s="39" t="s">
        <v>3965</v>
      </c>
      <c r="E151" s="40">
        <v>11.53209822</v>
      </c>
      <c r="F151" s="40">
        <v>3.848875724</v>
      </c>
      <c r="G151" s="40">
        <v>727</v>
      </c>
      <c r="H151" s="40" t="s">
        <v>3926</v>
      </c>
      <c r="I151" s="40" t="s">
        <v>94</v>
      </c>
      <c r="J151" s="40" t="s">
        <v>614</v>
      </c>
      <c r="K151" s="40" t="s">
        <v>3966</v>
      </c>
      <c r="L151" s="40" t="s">
        <v>5869</v>
      </c>
      <c r="M151" s="35" t="s">
        <v>4</v>
      </c>
      <c r="N151" s="35" t="s">
        <v>5</v>
      </c>
    </row>
    <row r="152" spans="1:14" x14ac:dyDescent="0.3">
      <c r="A152" s="38" t="s">
        <v>2000</v>
      </c>
      <c r="B152" s="39" t="s">
        <v>4055</v>
      </c>
      <c r="C152" s="39" t="s">
        <v>3929</v>
      </c>
      <c r="D152" s="39" t="s">
        <v>3965</v>
      </c>
      <c r="E152" s="40">
        <v>11.540853</v>
      </c>
      <c r="F152" s="40">
        <v>3.8523999999999998</v>
      </c>
      <c r="G152" s="40">
        <v>737</v>
      </c>
      <c r="H152" s="40" t="s">
        <v>3926</v>
      </c>
      <c r="I152" s="40" t="s">
        <v>94</v>
      </c>
      <c r="J152" s="40" t="s">
        <v>614</v>
      </c>
      <c r="K152" s="40" t="s">
        <v>3966</v>
      </c>
      <c r="L152" s="40" t="s">
        <v>5869</v>
      </c>
      <c r="M152" s="35" t="s">
        <v>7</v>
      </c>
      <c r="N152" s="35" t="s">
        <v>36</v>
      </c>
    </row>
    <row r="153" spans="1:14" x14ac:dyDescent="0.3">
      <c r="A153" s="38" t="s">
        <v>728</v>
      </c>
      <c r="B153" s="39" t="s">
        <v>4056</v>
      </c>
      <c r="C153" s="39" t="s">
        <v>3929</v>
      </c>
      <c r="D153" s="39" t="s">
        <v>3965</v>
      </c>
      <c r="E153" s="40">
        <v>11.512906940000001</v>
      </c>
      <c r="F153" s="40">
        <v>3.8994114770000001</v>
      </c>
      <c r="G153" s="40">
        <v>767</v>
      </c>
      <c r="H153" s="40" t="s">
        <v>3926</v>
      </c>
      <c r="I153" s="40" t="s">
        <v>94</v>
      </c>
      <c r="J153" s="40" t="s">
        <v>614</v>
      </c>
      <c r="K153" s="40" t="s">
        <v>3966</v>
      </c>
      <c r="L153" s="40" t="s">
        <v>5869</v>
      </c>
      <c r="M153" s="35" t="s">
        <v>4</v>
      </c>
      <c r="N153" s="35" t="s">
        <v>5</v>
      </c>
    </row>
    <row r="154" spans="1:14" x14ac:dyDescent="0.3">
      <c r="A154" s="38" t="s">
        <v>965</v>
      </c>
      <c r="B154" s="39" t="s">
        <v>966</v>
      </c>
      <c r="C154" s="39" t="s">
        <v>3951</v>
      </c>
      <c r="D154" s="39" t="s">
        <v>3988</v>
      </c>
      <c r="E154" s="40">
        <v>14.324893299999999</v>
      </c>
      <c r="F154" s="40">
        <v>10.61727484</v>
      </c>
      <c r="G154" s="40">
        <v>418</v>
      </c>
      <c r="H154" s="40" t="s">
        <v>3926</v>
      </c>
      <c r="I154" s="40" t="s">
        <v>38</v>
      </c>
      <c r="J154" s="40" t="s">
        <v>764</v>
      </c>
      <c r="K154" s="40" t="s">
        <v>3989</v>
      </c>
      <c r="L154" s="40" t="s">
        <v>3942</v>
      </c>
      <c r="M154" s="35" t="s">
        <v>4</v>
      </c>
      <c r="N154" s="35" t="s">
        <v>4019</v>
      </c>
    </row>
    <row r="155" spans="1:14" x14ac:dyDescent="0.3">
      <c r="A155" s="38" t="s">
        <v>671</v>
      </c>
      <c r="B155" s="39" t="s">
        <v>672</v>
      </c>
      <c r="C155" s="39" t="s">
        <v>3929</v>
      </c>
      <c r="D155" s="39" t="s">
        <v>672</v>
      </c>
      <c r="E155" s="40">
        <v>11.88335</v>
      </c>
      <c r="F155" s="40">
        <v>3.8914388889999998</v>
      </c>
      <c r="G155" s="40">
        <v>709</v>
      </c>
      <c r="H155" s="40" t="s">
        <v>3926</v>
      </c>
      <c r="I155" s="40" t="s">
        <v>38</v>
      </c>
      <c r="J155" s="40" t="s">
        <v>605</v>
      </c>
      <c r="K155" s="40" t="s">
        <v>4034</v>
      </c>
      <c r="L155" s="40" t="s">
        <v>5869</v>
      </c>
      <c r="M155" s="35" t="s">
        <v>4</v>
      </c>
      <c r="N155" s="35" t="s">
        <v>5</v>
      </c>
    </row>
    <row r="156" spans="1:14" x14ac:dyDescent="0.3">
      <c r="A156" s="38" t="s">
        <v>2276</v>
      </c>
      <c r="B156" s="39" t="s">
        <v>2277</v>
      </c>
      <c r="C156" s="39" t="s">
        <v>3929</v>
      </c>
      <c r="D156" s="39" t="s">
        <v>2277</v>
      </c>
      <c r="E156" s="40">
        <v>11.89508333</v>
      </c>
      <c r="F156" s="40">
        <v>3.249533333</v>
      </c>
      <c r="G156" s="40">
        <v>691</v>
      </c>
      <c r="H156" s="40" t="s">
        <v>3926</v>
      </c>
      <c r="I156" s="40" t="s">
        <v>38</v>
      </c>
      <c r="J156" s="40" t="s">
        <v>638</v>
      </c>
      <c r="K156" s="40" t="s">
        <v>3956</v>
      </c>
      <c r="L156" s="40" t="s">
        <v>5869</v>
      </c>
      <c r="M156" s="35" t="s">
        <v>4</v>
      </c>
      <c r="N156" s="35" t="s">
        <v>5</v>
      </c>
    </row>
    <row r="157" spans="1:14" x14ac:dyDescent="0.3">
      <c r="A157" s="38" t="s">
        <v>1683</v>
      </c>
      <c r="B157" s="39" t="s">
        <v>4057</v>
      </c>
      <c r="C157" s="39" t="s">
        <v>3929</v>
      </c>
      <c r="D157" s="39" t="s">
        <v>3965</v>
      </c>
      <c r="E157" s="40">
        <v>11.561035</v>
      </c>
      <c r="F157" s="40">
        <v>3.8683000000000001</v>
      </c>
      <c r="G157" s="40">
        <v>747</v>
      </c>
      <c r="H157" s="40" t="s">
        <v>3926</v>
      </c>
      <c r="I157" s="40" t="s">
        <v>94</v>
      </c>
      <c r="J157" s="40" t="s">
        <v>614</v>
      </c>
      <c r="K157" s="40" t="s">
        <v>3966</v>
      </c>
      <c r="L157" s="40" t="s">
        <v>5869</v>
      </c>
      <c r="M157" s="35" t="s">
        <v>7</v>
      </c>
      <c r="N157" s="35" t="s">
        <v>36</v>
      </c>
    </row>
    <row r="158" spans="1:14" x14ac:dyDescent="0.3">
      <c r="A158" s="38" t="s">
        <v>352</v>
      </c>
      <c r="B158" s="39" t="s">
        <v>4058</v>
      </c>
      <c r="C158" s="39" t="s">
        <v>3933</v>
      </c>
      <c r="D158" s="39" t="s">
        <v>3947</v>
      </c>
      <c r="E158" s="40">
        <v>9.7978059999999996</v>
      </c>
      <c r="F158" s="40">
        <v>4.0504720000000001</v>
      </c>
      <c r="G158" s="40">
        <v>701</v>
      </c>
      <c r="H158" s="40" t="s">
        <v>3926</v>
      </c>
      <c r="I158" s="40" t="s">
        <v>94</v>
      </c>
      <c r="J158" s="40" t="s">
        <v>3161</v>
      </c>
      <c r="K158" s="40" t="s">
        <v>3948</v>
      </c>
      <c r="L158" s="40" t="s">
        <v>78</v>
      </c>
      <c r="M158" s="35" t="s">
        <v>4</v>
      </c>
      <c r="N158" s="35" t="s">
        <v>5</v>
      </c>
    </row>
    <row r="159" spans="1:14" x14ac:dyDescent="0.3">
      <c r="A159" s="38" t="s">
        <v>3167</v>
      </c>
      <c r="B159" s="39" t="s">
        <v>4059</v>
      </c>
      <c r="C159" s="39" t="s">
        <v>3933</v>
      </c>
      <c r="D159" s="39" t="s">
        <v>3947</v>
      </c>
      <c r="E159" s="40">
        <v>9.7702220000000004</v>
      </c>
      <c r="F159" s="40">
        <v>4.0476109999999998</v>
      </c>
      <c r="G159" s="40">
        <v>701</v>
      </c>
      <c r="H159" s="40" t="s">
        <v>3926</v>
      </c>
      <c r="I159" s="40" t="s">
        <v>94</v>
      </c>
      <c r="J159" s="40" t="s">
        <v>3161</v>
      </c>
      <c r="K159" s="40" t="s">
        <v>3948</v>
      </c>
      <c r="L159" s="40" t="s">
        <v>78</v>
      </c>
      <c r="M159" s="35" t="s">
        <v>4</v>
      </c>
      <c r="N159" s="35" t="s">
        <v>5</v>
      </c>
    </row>
    <row r="160" spans="1:14" x14ac:dyDescent="0.3">
      <c r="A160" s="38" t="s">
        <v>3297</v>
      </c>
      <c r="B160" s="39" t="s">
        <v>4060</v>
      </c>
      <c r="C160" s="39" t="s">
        <v>3933</v>
      </c>
      <c r="D160" s="39" t="s">
        <v>3947</v>
      </c>
      <c r="E160" s="40">
        <v>9.7642500000000005</v>
      </c>
      <c r="F160" s="40">
        <v>4.0625280000000004</v>
      </c>
      <c r="G160" s="40">
        <v>701</v>
      </c>
      <c r="H160" s="40" t="s">
        <v>3926</v>
      </c>
      <c r="I160" s="40" t="s">
        <v>94</v>
      </c>
      <c r="J160" s="40" t="s">
        <v>3161</v>
      </c>
      <c r="K160" s="40" t="s">
        <v>3948</v>
      </c>
      <c r="L160" s="40" t="s">
        <v>78</v>
      </c>
      <c r="M160" s="35" t="s">
        <v>4</v>
      </c>
      <c r="N160" s="35" t="s">
        <v>5</v>
      </c>
    </row>
    <row r="161" spans="1:14" x14ac:dyDescent="0.3">
      <c r="A161" s="38" t="s">
        <v>3173</v>
      </c>
      <c r="B161" s="39" t="s">
        <v>4061</v>
      </c>
      <c r="C161" s="39" t="s">
        <v>3933</v>
      </c>
      <c r="D161" s="39" t="s">
        <v>3947</v>
      </c>
      <c r="E161" s="40">
        <v>9.7887497319999994</v>
      </c>
      <c r="F161" s="40">
        <v>4.0802988759999996</v>
      </c>
      <c r="G161" s="40">
        <v>701</v>
      </c>
      <c r="H161" s="40" t="s">
        <v>3926</v>
      </c>
      <c r="I161" s="40" t="s">
        <v>94</v>
      </c>
      <c r="J161" s="40" t="s">
        <v>3161</v>
      </c>
      <c r="K161" s="40" t="s">
        <v>3948</v>
      </c>
      <c r="L161" s="40" t="s">
        <v>78</v>
      </c>
      <c r="M161" s="35" t="s">
        <v>4</v>
      </c>
      <c r="N161" s="35" t="s">
        <v>5</v>
      </c>
    </row>
    <row r="162" spans="1:14" x14ac:dyDescent="0.3">
      <c r="A162" s="38" t="s">
        <v>468</v>
      </c>
      <c r="B162" s="39" t="s">
        <v>4062</v>
      </c>
      <c r="C162" s="39" t="s">
        <v>3929</v>
      </c>
      <c r="D162" s="39" t="s">
        <v>3965</v>
      </c>
      <c r="E162" s="40">
        <v>11.552295000000001</v>
      </c>
      <c r="F162" s="40">
        <v>3.8772340000000001</v>
      </c>
      <c r="G162" s="40">
        <v>164</v>
      </c>
      <c r="H162" s="40" t="s">
        <v>3926</v>
      </c>
      <c r="I162" s="40" t="s">
        <v>94</v>
      </c>
      <c r="J162" s="40" t="s">
        <v>614</v>
      </c>
      <c r="K162" s="40" t="s">
        <v>3966</v>
      </c>
      <c r="L162" s="40" t="s">
        <v>5869</v>
      </c>
      <c r="M162" s="35" t="s">
        <v>7</v>
      </c>
      <c r="N162" s="35" t="s">
        <v>36</v>
      </c>
    </row>
    <row r="163" spans="1:14" x14ac:dyDescent="0.3">
      <c r="A163" s="38" t="s">
        <v>144</v>
      </c>
      <c r="B163" s="39" t="s">
        <v>4063</v>
      </c>
      <c r="C163" s="39" t="s">
        <v>3929</v>
      </c>
      <c r="D163" s="39" t="s">
        <v>3965</v>
      </c>
      <c r="E163" s="40">
        <v>11.543106999999999</v>
      </c>
      <c r="F163" s="40">
        <v>3.8487179999999999</v>
      </c>
      <c r="G163" s="40">
        <v>761</v>
      </c>
      <c r="H163" s="40" t="s">
        <v>3926</v>
      </c>
      <c r="I163" s="40" t="s">
        <v>94</v>
      </c>
      <c r="J163" s="40" t="s">
        <v>614</v>
      </c>
      <c r="K163" s="40" t="s">
        <v>3966</v>
      </c>
      <c r="L163" s="40" t="s">
        <v>5869</v>
      </c>
      <c r="M163" s="35" t="s">
        <v>7</v>
      </c>
      <c r="N163" s="35" t="s">
        <v>36</v>
      </c>
    </row>
    <row r="164" spans="1:14" x14ac:dyDescent="0.3">
      <c r="A164" s="38" t="s">
        <v>3450</v>
      </c>
      <c r="B164" s="39" t="s">
        <v>4064</v>
      </c>
      <c r="C164" s="39" t="s">
        <v>3933</v>
      </c>
      <c r="D164" s="39" t="s">
        <v>3962</v>
      </c>
      <c r="E164" s="40">
        <v>9.8885833329999997</v>
      </c>
      <c r="F164" s="40">
        <v>2.8532777779999998</v>
      </c>
      <c r="G164" s="40">
        <v>27</v>
      </c>
      <c r="H164" s="40" t="s">
        <v>3926</v>
      </c>
      <c r="I164" s="40" t="s">
        <v>94</v>
      </c>
      <c r="J164" s="40" t="s">
        <v>3927</v>
      </c>
      <c r="K164" s="40" t="s">
        <v>3928</v>
      </c>
      <c r="L164" s="40" t="s">
        <v>78</v>
      </c>
      <c r="M164" s="35" t="s">
        <v>4</v>
      </c>
      <c r="N164" s="35" t="s">
        <v>5</v>
      </c>
    </row>
    <row r="165" spans="1:14" x14ac:dyDescent="0.3">
      <c r="A165" s="38" t="s">
        <v>322</v>
      </c>
      <c r="B165" s="39" t="s">
        <v>4065</v>
      </c>
      <c r="C165" s="39" t="s">
        <v>3929</v>
      </c>
      <c r="D165" s="39" t="s">
        <v>3965</v>
      </c>
      <c r="E165" s="40">
        <v>11.539099999999999</v>
      </c>
      <c r="F165" s="40">
        <v>3.8410899999999999</v>
      </c>
      <c r="G165" s="40">
        <v>753</v>
      </c>
      <c r="H165" s="40" t="s">
        <v>3926</v>
      </c>
      <c r="I165" s="40" t="s">
        <v>94</v>
      </c>
      <c r="J165" s="40" t="s">
        <v>614</v>
      </c>
      <c r="K165" s="40" t="s">
        <v>3966</v>
      </c>
      <c r="L165" s="40" t="s">
        <v>5869</v>
      </c>
      <c r="M165" s="35" t="s">
        <v>79</v>
      </c>
      <c r="N165" s="35" t="s">
        <v>5</v>
      </c>
    </row>
    <row r="166" spans="1:14" x14ac:dyDescent="0.3">
      <c r="A166" s="38" t="s">
        <v>192</v>
      </c>
      <c r="B166" s="39" t="s">
        <v>2858</v>
      </c>
      <c r="C166" s="39" t="s">
        <v>3963</v>
      </c>
      <c r="D166" s="39" t="s">
        <v>2858</v>
      </c>
      <c r="E166" s="40">
        <v>10.72475</v>
      </c>
      <c r="F166" s="40">
        <v>6.8223000000000003</v>
      </c>
      <c r="G166" s="40">
        <v>296</v>
      </c>
      <c r="H166" s="40" t="s">
        <v>3926</v>
      </c>
      <c r="I166" s="40" t="s">
        <v>38</v>
      </c>
      <c r="J166" s="40" t="s">
        <v>2790</v>
      </c>
      <c r="K166" s="40" t="s">
        <v>3964</v>
      </c>
      <c r="L166" s="40" t="s">
        <v>80</v>
      </c>
      <c r="M166" s="35" t="s">
        <v>4</v>
      </c>
      <c r="N166" s="35" t="s">
        <v>3970</v>
      </c>
    </row>
    <row r="167" spans="1:14" x14ac:dyDescent="0.3">
      <c r="A167" s="38" t="s">
        <v>650</v>
      </c>
      <c r="B167" s="39" t="s">
        <v>651</v>
      </c>
      <c r="C167" s="39" t="s">
        <v>3925</v>
      </c>
      <c r="D167" s="39" t="s">
        <v>649</v>
      </c>
      <c r="E167" s="40">
        <v>11.261944440000001</v>
      </c>
      <c r="F167" s="40">
        <v>2.3878333330000001</v>
      </c>
      <c r="G167" s="40">
        <v>605</v>
      </c>
      <c r="H167" s="40" t="s">
        <v>3926</v>
      </c>
      <c r="I167" s="40" t="s">
        <v>38</v>
      </c>
      <c r="J167" s="40" t="s">
        <v>591</v>
      </c>
      <c r="K167" s="40" t="s">
        <v>3954</v>
      </c>
      <c r="L167" s="40" t="s">
        <v>5869</v>
      </c>
      <c r="M167" s="35" t="s">
        <v>4</v>
      </c>
      <c r="N167" s="35" t="s">
        <v>46</v>
      </c>
    </row>
    <row r="168" spans="1:14" x14ac:dyDescent="0.3">
      <c r="A168" s="38" t="s">
        <v>1375</v>
      </c>
      <c r="B168" s="39" t="s">
        <v>4066</v>
      </c>
      <c r="C168" s="39" t="s">
        <v>3925</v>
      </c>
      <c r="D168" s="39" t="s">
        <v>1376</v>
      </c>
      <c r="E168" s="40">
        <v>11.33516667</v>
      </c>
      <c r="F168" s="40">
        <v>2.1808000000000001</v>
      </c>
      <c r="G168" s="40">
        <v>588</v>
      </c>
      <c r="H168" s="40" t="s">
        <v>3926</v>
      </c>
      <c r="I168" s="40" t="s">
        <v>94</v>
      </c>
      <c r="J168" s="40" t="s">
        <v>591</v>
      </c>
      <c r="K168" s="40" t="s">
        <v>3954</v>
      </c>
      <c r="L168" s="40" t="s">
        <v>5869</v>
      </c>
      <c r="M168" s="35" t="s">
        <v>4</v>
      </c>
      <c r="N168" s="35" t="s">
        <v>3889</v>
      </c>
    </row>
    <row r="169" spans="1:14" x14ac:dyDescent="0.3">
      <c r="A169" s="38" t="s">
        <v>2125</v>
      </c>
      <c r="B169" s="39" t="s">
        <v>2126</v>
      </c>
      <c r="C169" s="39" t="s">
        <v>3925</v>
      </c>
      <c r="D169" s="39" t="s">
        <v>4067</v>
      </c>
      <c r="E169" s="40">
        <v>11.984045999999999</v>
      </c>
      <c r="F169" s="40">
        <v>2.9231280000000002</v>
      </c>
      <c r="G169" s="40">
        <v>691</v>
      </c>
      <c r="H169" s="40" t="s">
        <v>3926</v>
      </c>
      <c r="I169" s="40" t="s">
        <v>38</v>
      </c>
      <c r="J169" s="40" t="s">
        <v>641</v>
      </c>
      <c r="K169" s="40" t="s">
        <v>4012</v>
      </c>
      <c r="L169" s="40" t="s">
        <v>5869</v>
      </c>
      <c r="M169" s="35" t="s">
        <v>7</v>
      </c>
      <c r="N169" s="35" t="s">
        <v>3883</v>
      </c>
    </row>
    <row r="170" spans="1:14" x14ac:dyDescent="0.3">
      <c r="A170" s="38" t="s">
        <v>194</v>
      </c>
      <c r="B170" s="39" t="s">
        <v>2864</v>
      </c>
      <c r="C170" s="39" t="s">
        <v>3963</v>
      </c>
      <c r="D170" s="39" t="s">
        <v>2864</v>
      </c>
      <c r="E170" s="40">
        <v>10.551418999999999</v>
      </c>
      <c r="F170" s="40">
        <v>6.5776000000000003</v>
      </c>
      <c r="G170" s="40">
        <v>973</v>
      </c>
      <c r="H170" s="40" t="s">
        <v>3926</v>
      </c>
      <c r="I170" s="40" t="s">
        <v>38</v>
      </c>
      <c r="J170" s="40" t="s">
        <v>2790</v>
      </c>
      <c r="K170" s="40" t="s">
        <v>3964</v>
      </c>
      <c r="L170" s="40" t="s">
        <v>80</v>
      </c>
      <c r="M170" s="35" t="s">
        <v>4</v>
      </c>
      <c r="N170" s="35" t="s">
        <v>46</v>
      </c>
    </row>
    <row r="171" spans="1:14" x14ac:dyDescent="0.3">
      <c r="A171" s="38" t="s">
        <v>729</v>
      </c>
      <c r="B171" s="39" t="s">
        <v>4068</v>
      </c>
      <c r="C171" s="39" t="s">
        <v>3929</v>
      </c>
      <c r="D171" s="39" t="s">
        <v>3965</v>
      </c>
      <c r="E171" s="40">
        <v>11.50187</v>
      </c>
      <c r="F171" s="40">
        <v>3.90381</v>
      </c>
      <c r="G171" s="40">
        <v>763</v>
      </c>
      <c r="H171" s="40" t="s">
        <v>3926</v>
      </c>
      <c r="I171" s="40" t="s">
        <v>94</v>
      </c>
      <c r="J171" s="40" t="s">
        <v>614</v>
      </c>
      <c r="K171" s="40" t="s">
        <v>3966</v>
      </c>
      <c r="L171" s="40" t="s">
        <v>5869</v>
      </c>
      <c r="M171" s="35" t="s">
        <v>7</v>
      </c>
      <c r="N171" s="35" t="s">
        <v>3876</v>
      </c>
    </row>
    <row r="172" spans="1:14" x14ac:dyDescent="0.3">
      <c r="A172" s="38" t="s">
        <v>1682</v>
      </c>
      <c r="B172" s="39" t="s">
        <v>4069</v>
      </c>
      <c r="C172" s="39" t="s">
        <v>3929</v>
      </c>
      <c r="D172" s="39" t="s">
        <v>3965</v>
      </c>
      <c r="E172" s="40">
        <v>11.55939</v>
      </c>
      <c r="F172" s="40">
        <v>3.8623400000000001</v>
      </c>
      <c r="G172" s="40">
        <v>732</v>
      </c>
      <c r="H172" s="40" t="s">
        <v>3926</v>
      </c>
      <c r="I172" s="40" t="s">
        <v>94</v>
      </c>
      <c r="J172" s="40" t="s">
        <v>614</v>
      </c>
      <c r="K172" s="40" t="s">
        <v>3966</v>
      </c>
      <c r="L172" s="40" t="s">
        <v>5869</v>
      </c>
      <c r="M172" s="35" t="s">
        <v>7</v>
      </c>
      <c r="N172" s="35" t="s">
        <v>36</v>
      </c>
    </row>
    <row r="173" spans="1:14" x14ac:dyDescent="0.3">
      <c r="A173" s="38" t="s">
        <v>3905</v>
      </c>
      <c r="B173" s="39" t="s">
        <v>4070</v>
      </c>
      <c r="C173" s="39" t="s">
        <v>3929</v>
      </c>
      <c r="D173" s="39" t="s">
        <v>3965</v>
      </c>
      <c r="E173" s="40">
        <v>11.498556000000001</v>
      </c>
      <c r="F173" s="40">
        <v>3.8979720000000002</v>
      </c>
      <c r="G173" s="40">
        <v>792</v>
      </c>
      <c r="H173" s="40" t="s">
        <v>3926</v>
      </c>
      <c r="I173" s="40" t="s">
        <v>94</v>
      </c>
      <c r="J173" s="40" t="s">
        <v>614</v>
      </c>
      <c r="K173" s="40" t="s">
        <v>3966</v>
      </c>
      <c r="L173" s="40" t="s">
        <v>5869</v>
      </c>
      <c r="M173" s="35" t="s">
        <v>4</v>
      </c>
      <c r="N173" s="35"/>
    </row>
    <row r="174" spans="1:14" x14ac:dyDescent="0.3">
      <c r="A174" s="38" t="s">
        <v>3226</v>
      </c>
      <c r="B174" s="39" t="s">
        <v>4071</v>
      </c>
      <c r="C174" s="39" t="s">
        <v>3933</v>
      </c>
      <c r="D174" s="39" t="s">
        <v>3947</v>
      </c>
      <c r="E174" s="40">
        <v>9.7335829999999994</v>
      </c>
      <c r="F174" s="40">
        <v>4.0723060000000002</v>
      </c>
      <c r="G174" s="40">
        <v>701</v>
      </c>
      <c r="H174" s="40" t="s">
        <v>3926</v>
      </c>
      <c r="I174" s="40" t="s">
        <v>94</v>
      </c>
      <c r="J174" s="40" t="s">
        <v>3161</v>
      </c>
      <c r="K174" s="40" t="s">
        <v>3948</v>
      </c>
      <c r="L174" s="40" t="s">
        <v>78</v>
      </c>
      <c r="M174" s="35" t="s">
        <v>4</v>
      </c>
      <c r="N174" s="35" t="s">
        <v>5</v>
      </c>
    </row>
    <row r="175" spans="1:14" x14ac:dyDescent="0.3">
      <c r="A175" s="38" t="s">
        <v>3207</v>
      </c>
      <c r="B175" s="39" t="s">
        <v>4072</v>
      </c>
      <c r="C175" s="39" t="s">
        <v>3933</v>
      </c>
      <c r="D175" s="39" t="s">
        <v>3947</v>
      </c>
      <c r="E175" s="40">
        <v>9.7575010829999993</v>
      </c>
      <c r="F175" s="40">
        <v>4.0912867019999997</v>
      </c>
      <c r="G175" s="40">
        <v>701</v>
      </c>
      <c r="H175" s="40" t="s">
        <v>3926</v>
      </c>
      <c r="I175" s="40" t="s">
        <v>94</v>
      </c>
      <c r="J175" s="40" t="s">
        <v>3161</v>
      </c>
      <c r="K175" s="40" t="s">
        <v>3948</v>
      </c>
      <c r="L175" s="40" t="s">
        <v>78</v>
      </c>
      <c r="M175" s="35" t="s">
        <v>4</v>
      </c>
      <c r="N175" s="35" t="s">
        <v>5</v>
      </c>
    </row>
    <row r="176" spans="1:14" x14ac:dyDescent="0.3">
      <c r="A176" s="38" t="s">
        <v>3168</v>
      </c>
      <c r="B176" s="39" t="s">
        <v>4073</v>
      </c>
      <c r="C176" s="39" t="s">
        <v>3933</v>
      </c>
      <c r="D176" s="39" t="s">
        <v>3947</v>
      </c>
      <c r="E176" s="40">
        <v>9.7792207990000009</v>
      </c>
      <c r="F176" s="40">
        <v>4.0430801990000003</v>
      </c>
      <c r="G176" s="40">
        <v>701</v>
      </c>
      <c r="H176" s="40" t="s">
        <v>3926</v>
      </c>
      <c r="I176" s="40" t="s">
        <v>94</v>
      </c>
      <c r="J176" s="40" t="s">
        <v>3161</v>
      </c>
      <c r="K176" s="40" t="s">
        <v>3948</v>
      </c>
      <c r="L176" s="40" t="s">
        <v>78</v>
      </c>
      <c r="M176" s="35" t="s">
        <v>4</v>
      </c>
      <c r="N176" s="35" t="s">
        <v>5</v>
      </c>
    </row>
    <row r="177" spans="1:14" x14ac:dyDescent="0.3">
      <c r="A177" s="38" t="s">
        <v>3238</v>
      </c>
      <c r="B177" s="39" t="s">
        <v>4074</v>
      </c>
      <c r="C177" s="39" t="s">
        <v>3933</v>
      </c>
      <c r="D177" s="39" t="s">
        <v>3947</v>
      </c>
      <c r="E177" s="40">
        <v>9.8163599999999995</v>
      </c>
      <c r="F177" s="40">
        <v>4.05863</v>
      </c>
      <c r="G177" s="40">
        <v>701</v>
      </c>
      <c r="H177" s="40" t="s">
        <v>3926</v>
      </c>
      <c r="I177" s="40" t="s">
        <v>94</v>
      </c>
      <c r="J177" s="40" t="s">
        <v>3161</v>
      </c>
      <c r="K177" s="40" t="s">
        <v>3948</v>
      </c>
      <c r="L177" s="40" t="s">
        <v>78</v>
      </c>
      <c r="M177" s="35" t="s">
        <v>7</v>
      </c>
      <c r="N177" s="35" t="s">
        <v>3876</v>
      </c>
    </row>
    <row r="178" spans="1:14" x14ac:dyDescent="0.3">
      <c r="A178" s="38" t="s">
        <v>3239</v>
      </c>
      <c r="B178" s="39" t="s">
        <v>4075</v>
      </c>
      <c r="C178" s="39" t="s">
        <v>3933</v>
      </c>
      <c r="D178" s="39" t="s">
        <v>3947</v>
      </c>
      <c r="E178" s="40">
        <v>9.7771392129999999</v>
      </c>
      <c r="F178" s="40">
        <v>4.0496642720000002</v>
      </c>
      <c r="G178" s="40">
        <v>701</v>
      </c>
      <c r="H178" s="40" t="s">
        <v>3926</v>
      </c>
      <c r="I178" s="40" t="s">
        <v>94</v>
      </c>
      <c r="J178" s="40" t="s">
        <v>3161</v>
      </c>
      <c r="K178" s="40" t="s">
        <v>3948</v>
      </c>
      <c r="L178" s="40" t="s">
        <v>78</v>
      </c>
      <c r="M178" s="35" t="s">
        <v>4</v>
      </c>
      <c r="N178" s="35" t="s">
        <v>5</v>
      </c>
    </row>
    <row r="179" spans="1:14" x14ac:dyDescent="0.3">
      <c r="A179" s="38" t="s">
        <v>3177</v>
      </c>
      <c r="B179" s="39" t="s">
        <v>3178</v>
      </c>
      <c r="C179" s="39" t="s">
        <v>3933</v>
      </c>
      <c r="D179" s="39" t="s">
        <v>3242</v>
      </c>
      <c r="E179" s="39">
        <v>10.13293</v>
      </c>
      <c r="F179" s="39">
        <v>4.50631</v>
      </c>
      <c r="G179" s="39">
        <v>159</v>
      </c>
      <c r="H179" s="40" t="s">
        <v>3926</v>
      </c>
      <c r="I179" s="40" t="s">
        <v>38</v>
      </c>
      <c r="J179" s="40" t="s">
        <v>3161</v>
      </c>
      <c r="K179" s="40" t="s">
        <v>3948</v>
      </c>
      <c r="L179" s="40" t="s">
        <v>78</v>
      </c>
      <c r="M179" s="35" t="s">
        <v>7</v>
      </c>
      <c r="N179" s="35" t="s">
        <v>6</v>
      </c>
    </row>
    <row r="180" spans="1:14" x14ac:dyDescent="0.3">
      <c r="A180" s="38" t="s">
        <v>2867</v>
      </c>
      <c r="B180" s="39" t="s">
        <v>2868</v>
      </c>
      <c r="C180" s="39" t="s">
        <v>3963</v>
      </c>
      <c r="D180" s="39" t="s">
        <v>2868</v>
      </c>
      <c r="E180" s="39">
        <v>10.86311111</v>
      </c>
      <c r="F180" s="39">
        <v>6.3617499999999998</v>
      </c>
      <c r="G180" s="39">
        <v>0</v>
      </c>
      <c r="H180" s="40" t="s">
        <v>3926</v>
      </c>
      <c r="I180" s="40" t="s">
        <v>38</v>
      </c>
      <c r="J180" s="40" t="s">
        <v>2790</v>
      </c>
      <c r="K180" s="40" t="s">
        <v>3964</v>
      </c>
      <c r="L180" s="40" t="s">
        <v>80</v>
      </c>
      <c r="M180" s="35" t="s">
        <v>4</v>
      </c>
      <c r="N180" s="35" t="s">
        <v>46</v>
      </c>
    </row>
    <row r="181" spans="1:14" x14ac:dyDescent="0.3">
      <c r="A181" s="38" t="s">
        <v>183</v>
      </c>
      <c r="B181" s="39" t="s">
        <v>2817</v>
      </c>
      <c r="C181" s="39" t="s">
        <v>3963</v>
      </c>
      <c r="D181" s="39" t="s">
        <v>2817</v>
      </c>
      <c r="E181" s="40">
        <v>10.675121320000001</v>
      </c>
      <c r="F181" s="40">
        <v>6.2058616649999996</v>
      </c>
      <c r="G181" s="40">
        <v>1732</v>
      </c>
      <c r="H181" s="40" t="s">
        <v>3926</v>
      </c>
      <c r="I181" s="40" t="s">
        <v>38</v>
      </c>
      <c r="J181" s="40" t="s">
        <v>2790</v>
      </c>
      <c r="K181" s="40" t="s">
        <v>3964</v>
      </c>
      <c r="L181" s="40" t="s">
        <v>80</v>
      </c>
      <c r="M181" s="35" t="s">
        <v>7</v>
      </c>
      <c r="N181" s="35" t="s">
        <v>3883</v>
      </c>
    </row>
    <row r="182" spans="1:14" x14ac:dyDescent="0.3">
      <c r="A182" s="38" t="s">
        <v>2598</v>
      </c>
      <c r="B182" s="39" t="s">
        <v>2599</v>
      </c>
      <c r="C182" s="39" t="s">
        <v>3943</v>
      </c>
      <c r="D182" s="39" t="s">
        <v>3944</v>
      </c>
      <c r="E182" s="40">
        <v>10.405379999999999</v>
      </c>
      <c r="F182" s="40">
        <v>5.4771989999999997</v>
      </c>
      <c r="G182" s="40">
        <v>1421</v>
      </c>
      <c r="H182" s="40" t="s">
        <v>3926</v>
      </c>
      <c r="I182" s="40" t="s">
        <v>38</v>
      </c>
      <c r="J182" s="40" t="s">
        <v>3784</v>
      </c>
      <c r="K182" s="40" t="s">
        <v>3945</v>
      </c>
      <c r="L182" s="40" t="s">
        <v>80</v>
      </c>
      <c r="M182" s="35" t="s">
        <v>4</v>
      </c>
      <c r="N182" s="35" t="s">
        <v>5</v>
      </c>
    </row>
    <row r="183" spans="1:14" x14ac:dyDescent="0.3">
      <c r="A183" s="38" t="s">
        <v>4076</v>
      </c>
      <c r="B183" s="39" t="s">
        <v>4077</v>
      </c>
      <c r="C183" s="39" t="s">
        <v>3929</v>
      </c>
      <c r="D183" s="39" t="s">
        <v>3965</v>
      </c>
      <c r="E183" s="40">
        <v>11.517609999999999</v>
      </c>
      <c r="F183" s="40">
        <v>3.8721100000000002</v>
      </c>
      <c r="G183" s="40">
        <v>751</v>
      </c>
      <c r="H183" s="40" t="s">
        <v>3926</v>
      </c>
      <c r="I183" s="40" t="s">
        <v>94</v>
      </c>
      <c r="J183" s="40" t="s">
        <v>614</v>
      </c>
      <c r="K183" s="40" t="s">
        <v>3966</v>
      </c>
      <c r="L183" s="40" t="s">
        <v>5869</v>
      </c>
      <c r="M183" s="35"/>
      <c r="N183" s="35"/>
    </row>
    <row r="184" spans="1:14" x14ac:dyDescent="0.3">
      <c r="A184" s="38" t="s">
        <v>933</v>
      </c>
      <c r="B184" s="39" t="s">
        <v>934</v>
      </c>
      <c r="C184" s="39" t="s">
        <v>3939</v>
      </c>
      <c r="D184" s="39" t="s">
        <v>4078</v>
      </c>
      <c r="E184" s="40">
        <v>13.365610050000001</v>
      </c>
      <c r="F184" s="40">
        <v>9.3165125060000005</v>
      </c>
      <c r="G184" s="40">
        <v>214</v>
      </c>
      <c r="H184" s="40" t="s">
        <v>3926</v>
      </c>
      <c r="I184" s="40" t="s">
        <v>38</v>
      </c>
      <c r="J184" s="40" t="s">
        <v>3940</v>
      </c>
      <c r="K184" s="40" t="s">
        <v>3941</v>
      </c>
      <c r="L184" s="40" t="s">
        <v>3942</v>
      </c>
      <c r="M184" s="35" t="s">
        <v>4</v>
      </c>
      <c r="N184" s="35" t="s">
        <v>5</v>
      </c>
    </row>
    <row r="185" spans="1:14" x14ac:dyDescent="0.3">
      <c r="A185" s="38" t="s">
        <v>1681</v>
      </c>
      <c r="B185" s="39" t="s">
        <v>4079</v>
      </c>
      <c r="C185" s="39" t="s">
        <v>3929</v>
      </c>
      <c r="D185" s="39" t="s">
        <v>3965</v>
      </c>
      <c r="E185" s="40">
        <v>11.556316000000001</v>
      </c>
      <c r="F185" s="40">
        <v>3.8744170000000002</v>
      </c>
      <c r="G185" s="40">
        <v>749</v>
      </c>
      <c r="H185" s="40" t="s">
        <v>3926</v>
      </c>
      <c r="I185" s="40" t="s">
        <v>94</v>
      </c>
      <c r="J185" s="40" t="s">
        <v>614</v>
      </c>
      <c r="K185" s="40" t="s">
        <v>3966</v>
      </c>
      <c r="L185" s="40" t="s">
        <v>5869</v>
      </c>
      <c r="M185" s="35" t="s">
        <v>4</v>
      </c>
      <c r="N185" s="35" t="s">
        <v>5</v>
      </c>
    </row>
    <row r="186" spans="1:14" x14ac:dyDescent="0.3">
      <c r="A186" s="38" t="s">
        <v>781</v>
      </c>
      <c r="B186" s="39" t="s">
        <v>4080</v>
      </c>
      <c r="C186" s="39" t="s">
        <v>3976</v>
      </c>
      <c r="D186" s="39" t="s">
        <v>769</v>
      </c>
      <c r="E186" s="40">
        <v>13.70899043</v>
      </c>
      <c r="F186" s="40">
        <v>4.5803886260000004</v>
      </c>
      <c r="G186" s="40">
        <v>689</v>
      </c>
      <c r="H186" s="40" t="s">
        <v>3926</v>
      </c>
      <c r="I186" s="40" t="s">
        <v>94</v>
      </c>
      <c r="J186" s="40" t="s">
        <v>772</v>
      </c>
      <c r="K186" s="40" t="s">
        <v>3977</v>
      </c>
      <c r="L186" s="40" t="s">
        <v>5869</v>
      </c>
      <c r="M186" s="35" t="s">
        <v>4</v>
      </c>
      <c r="N186" s="35" t="s">
        <v>5</v>
      </c>
    </row>
    <row r="187" spans="1:14" x14ac:dyDescent="0.3">
      <c r="A187" s="38" t="s">
        <v>1633</v>
      </c>
      <c r="B187" s="39" t="s">
        <v>1634</v>
      </c>
      <c r="C187" s="39" t="s">
        <v>3925</v>
      </c>
      <c r="D187" s="39" t="s">
        <v>4081</v>
      </c>
      <c r="E187" s="40">
        <v>11.4125</v>
      </c>
      <c r="F187" s="40">
        <v>2.93</v>
      </c>
      <c r="G187" s="40">
        <v>809</v>
      </c>
      <c r="H187" s="40" t="s">
        <v>3926</v>
      </c>
      <c r="I187" s="40" t="s">
        <v>38</v>
      </c>
      <c r="J187" s="40" t="s">
        <v>638</v>
      </c>
      <c r="K187" s="40" t="s">
        <v>3956</v>
      </c>
      <c r="L187" s="40" t="s">
        <v>5869</v>
      </c>
      <c r="M187" s="35" t="s">
        <v>4</v>
      </c>
      <c r="N187" s="35" t="s">
        <v>8</v>
      </c>
    </row>
    <row r="188" spans="1:14" x14ac:dyDescent="0.3">
      <c r="A188" s="38" t="s">
        <v>2021</v>
      </c>
      <c r="B188" s="39" t="s">
        <v>2022</v>
      </c>
      <c r="C188" s="39" t="s">
        <v>3929</v>
      </c>
      <c r="D188" s="39" t="s">
        <v>4082</v>
      </c>
      <c r="E188" s="40">
        <v>11.538223</v>
      </c>
      <c r="F188" s="40">
        <v>4.1615989999999998</v>
      </c>
      <c r="G188" s="40">
        <v>558</v>
      </c>
      <c r="H188" s="40" t="s">
        <v>3926</v>
      </c>
      <c r="I188" s="40" t="s">
        <v>38</v>
      </c>
      <c r="J188" s="40" t="s">
        <v>626</v>
      </c>
      <c r="K188" s="40" t="s">
        <v>3985</v>
      </c>
      <c r="L188" s="40" t="s">
        <v>5869</v>
      </c>
      <c r="M188" s="35" t="s">
        <v>4</v>
      </c>
      <c r="N188" s="35" t="s">
        <v>5</v>
      </c>
    </row>
    <row r="189" spans="1:14" x14ac:dyDescent="0.3">
      <c r="A189" s="38" t="s">
        <v>4083</v>
      </c>
      <c r="B189" s="39" t="s">
        <v>4084</v>
      </c>
      <c r="C189" s="39" t="s">
        <v>3929</v>
      </c>
      <c r="D189" s="39" t="s">
        <v>3965</v>
      </c>
      <c r="E189" s="40">
        <v>11.51641</v>
      </c>
      <c r="F189" s="40">
        <v>3.9049100000000001</v>
      </c>
      <c r="G189" s="40">
        <v>764</v>
      </c>
      <c r="H189" s="40" t="s">
        <v>3926</v>
      </c>
      <c r="I189" s="40" t="s">
        <v>94</v>
      </c>
      <c r="J189" s="40" t="s">
        <v>614</v>
      </c>
      <c r="K189" s="40" t="s">
        <v>3966</v>
      </c>
      <c r="L189" s="40" t="s">
        <v>5869</v>
      </c>
      <c r="M189" s="35" t="s">
        <v>7</v>
      </c>
      <c r="N189" s="35" t="s">
        <v>36</v>
      </c>
    </row>
    <row r="190" spans="1:14" x14ac:dyDescent="0.3">
      <c r="A190" s="38" t="s">
        <v>789</v>
      </c>
      <c r="B190" s="39" t="s">
        <v>4085</v>
      </c>
      <c r="C190" s="39" t="s">
        <v>3976</v>
      </c>
      <c r="D190" s="39" t="s">
        <v>769</v>
      </c>
      <c r="E190" s="40">
        <v>13.68116713</v>
      </c>
      <c r="F190" s="40">
        <v>4.5657903299999996</v>
      </c>
      <c r="G190" s="40">
        <v>662</v>
      </c>
      <c r="H190" s="40" t="s">
        <v>3926</v>
      </c>
      <c r="I190" s="40" t="s">
        <v>94</v>
      </c>
      <c r="J190" s="40" t="s">
        <v>772</v>
      </c>
      <c r="K190" s="40" t="s">
        <v>3977</v>
      </c>
      <c r="L190" s="40" t="s">
        <v>5869</v>
      </c>
      <c r="M190" s="35" t="s">
        <v>4</v>
      </c>
      <c r="N190" s="35" t="s">
        <v>5</v>
      </c>
    </row>
    <row r="191" spans="1:14" x14ac:dyDescent="0.3">
      <c r="A191" s="38" t="s">
        <v>1806</v>
      </c>
      <c r="B191" s="39" t="s">
        <v>4086</v>
      </c>
      <c r="C191" s="39" t="s">
        <v>3958</v>
      </c>
      <c r="D191" s="39" t="s">
        <v>4086</v>
      </c>
      <c r="E191" s="40">
        <v>13.26389824</v>
      </c>
      <c r="F191" s="40">
        <v>6.4646286560000004</v>
      </c>
      <c r="G191" s="40">
        <v>979</v>
      </c>
      <c r="H191" s="40" t="s">
        <v>3926</v>
      </c>
      <c r="I191" s="40" t="s">
        <v>38</v>
      </c>
      <c r="J191" s="40" t="s">
        <v>700</v>
      </c>
      <c r="K191" s="40" t="s">
        <v>4087</v>
      </c>
      <c r="L191" s="40" t="s">
        <v>3942</v>
      </c>
      <c r="M191" s="35" t="s">
        <v>7</v>
      </c>
      <c r="N191" s="35" t="s">
        <v>3883</v>
      </c>
    </row>
    <row r="192" spans="1:14" x14ac:dyDescent="0.3">
      <c r="A192" s="38" t="s">
        <v>2195</v>
      </c>
      <c r="B192" s="39" t="s">
        <v>2196</v>
      </c>
      <c r="C192" s="39" t="s">
        <v>3958</v>
      </c>
      <c r="D192" s="39" t="s">
        <v>4088</v>
      </c>
      <c r="E192" s="40">
        <v>12.60723572</v>
      </c>
      <c r="F192" s="40">
        <v>6.4791659480000003</v>
      </c>
      <c r="G192" s="40">
        <v>876</v>
      </c>
      <c r="H192" s="40" t="s">
        <v>3926</v>
      </c>
      <c r="I192" s="40" t="s">
        <v>38</v>
      </c>
      <c r="J192" s="40" t="s">
        <v>700</v>
      </c>
      <c r="K192" s="40" t="s">
        <v>4087</v>
      </c>
      <c r="L192" s="40" t="s">
        <v>3942</v>
      </c>
      <c r="M192" s="35" t="s">
        <v>4</v>
      </c>
      <c r="N192" s="35" t="s">
        <v>5</v>
      </c>
    </row>
    <row r="193" spans="1:14" x14ac:dyDescent="0.3">
      <c r="A193" s="38" t="s">
        <v>2255</v>
      </c>
      <c r="B193" s="39" t="s">
        <v>2256</v>
      </c>
      <c r="C193" s="39" t="s">
        <v>3939</v>
      </c>
      <c r="D193" s="39" t="s">
        <v>4078</v>
      </c>
      <c r="E193" s="40">
        <v>13.38945537</v>
      </c>
      <c r="F193" s="40">
        <v>9.2974452159999998</v>
      </c>
      <c r="G193" s="40">
        <v>199</v>
      </c>
      <c r="H193" s="40" t="s">
        <v>3926</v>
      </c>
      <c r="I193" s="40" t="s">
        <v>38</v>
      </c>
      <c r="J193" s="40" t="s">
        <v>3940</v>
      </c>
      <c r="K193" s="40" t="s">
        <v>3941</v>
      </c>
      <c r="L193" s="40" t="s">
        <v>3942</v>
      </c>
      <c r="M193" s="35" t="s">
        <v>4</v>
      </c>
      <c r="N193" s="35" t="s">
        <v>5</v>
      </c>
    </row>
    <row r="194" spans="1:14" x14ac:dyDescent="0.3">
      <c r="A194" s="38" t="s">
        <v>3411</v>
      </c>
      <c r="B194" s="39" t="s">
        <v>3412</v>
      </c>
      <c r="C194" s="39" t="s">
        <v>3933</v>
      </c>
      <c r="D194" s="39" t="s">
        <v>3412</v>
      </c>
      <c r="E194" s="40">
        <v>9.8312469999999994</v>
      </c>
      <c r="F194" s="40">
        <v>2.3776111110000002</v>
      </c>
      <c r="G194" s="40">
        <v>2</v>
      </c>
      <c r="H194" s="40" t="s">
        <v>3926</v>
      </c>
      <c r="I194" s="40" t="s">
        <v>38</v>
      </c>
      <c r="J194" s="40" t="s">
        <v>3927</v>
      </c>
      <c r="K194" s="40" t="s">
        <v>3928</v>
      </c>
      <c r="L194" s="40" t="s">
        <v>78</v>
      </c>
      <c r="M194" s="35" t="s">
        <v>4</v>
      </c>
      <c r="N194" s="35" t="s">
        <v>5</v>
      </c>
    </row>
    <row r="195" spans="1:14" x14ac:dyDescent="0.3">
      <c r="A195" s="38" t="s">
        <v>3446</v>
      </c>
      <c r="B195" s="39" t="s">
        <v>3447</v>
      </c>
      <c r="C195" s="39" t="s">
        <v>3933</v>
      </c>
      <c r="D195" s="39" t="s">
        <v>4089</v>
      </c>
      <c r="E195" s="40">
        <v>9.8464018810000002</v>
      </c>
      <c r="F195" s="40">
        <v>2.6196606199999999</v>
      </c>
      <c r="G195" s="40">
        <v>57</v>
      </c>
      <c r="H195" s="40" t="s">
        <v>3926</v>
      </c>
      <c r="I195" s="40" t="s">
        <v>38</v>
      </c>
      <c r="J195" s="40" t="s">
        <v>3927</v>
      </c>
      <c r="K195" s="40" t="s">
        <v>3928</v>
      </c>
      <c r="L195" s="40" t="s">
        <v>78</v>
      </c>
      <c r="M195" s="35" t="s">
        <v>4</v>
      </c>
      <c r="N195" s="35" t="s">
        <v>3877</v>
      </c>
    </row>
    <row r="196" spans="1:14" x14ac:dyDescent="0.3">
      <c r="A196" s="38" t="s">
        <v>996</v>
      </c>
      <c r="B196" s="39" t="s">
        <v>997</v>
      </c>
      <c r="C196" s="39" t="s">
        <v>3929</v>
      </c>
      <c r="D196" s="39" t="s">
        <v>997</v>
      </c>
      <c r="E196" s="40">
        <v>11.271722219999999</v>
      </c>
      <c r="F196" s="40">
        <v>3.7769166670000001</v>
      </c>
      <c r="G196" s="40">
        <v>742</v>
      </c>
      <c r="H196" s="40" t="s">
        <v>3926</v>
      </c>
      <c r="I196" s="40" t="s">
        <v>38</v>
      </c>
      <c r="J196" s="40" t="s">
        <v>809</v>
      </c>
      <c r="K196" s="40" t="s">
        <v>3932</v>
      </c>
      <c r="L196" s="40" t="s">
        <v>5869</v>
      </c>
      <c r="M196" s="35" t="s">
        <v>4</v>
      </c>
      <c r="N196" s="35" t="s">
        <v>3970</v>
      </c>
    </row>
    <row r="197" spans="1:14" x14ac:dyDescent="0.3">
      <c r="A197" s="38" t="s">
        <v>3497</v>
      </c>
      <c r="B197" s="39" t="s">
        <v>3498</v>
      </c>
      <c r="C197" s="39" t="s">
        <v>3933</v>
      </c>
      <c r="D197" s="39" t="s">
        <v>3498</v>
      </c>
      <c r="E197" s="40">
        <v>9.5816099999999995</v>
      </c>
      <c r="F197" s="40">
        <v>4.3446189999999998</v>
      </c>
      <c r="G197" s="40">
        <v>90</v>
      </c>
      <c r="H197" s="40" t="s">
        <v>3926</v>
      </c>
      <c r="I197" s="40" t="s">
        <v>38</v>
      </c>
      <c r="J197" s="40" t="s">
        <v>3937</v>
      </c>
      <c r="K197" s="40" t="s">
        <v>3938</v>
      </c>
      <c r="L197" s="40" t="s">
        <v>78</v>
      </c>
      <c r="M197" s="35" t="s">
        <v>4</v>
      </c>
      <c r="N197" s="35" t="s">
        <v>5</v>
      </c>
    </row>
    <row r="198" spans="1:14" x14ac:dyDescent="0.3">
      <c r="A198" s="38" t="s">
        <v>1438</v>
      </c>
      <c r="B198" s="39" t="s">
        <v>1439</v>
      </c>
      <c r="C198" s="39" t="s">
        <v>3929</v>
      </c>
      <c r="D198" s="39" t="s">
        <v>4090</v>
      </c>
      <c r="E198" s="40">
        <v>11.03335</v>
      </c>
      <c r="F198" s="40">
        <v>3.5475099999999999</v>
      </c>
      <c r="G198" s="40">
        <v>659</v>
      </c>
      <c r="H198" s="40" t="s">
        <v>3926</v>
      </c>
      <c r="I198" s="40" t="s">
        <v>38</v>
      </c>
      <c r="J198" s="40" t="s">
        <v>809</v>
      </c>
      <c r="K198" s="40" t="s">
        <v>3932</v>
      </c>
      <c r="L198" s="40" t="s">
        <v>5869</v>
      </c>
      <c r="M198" s="35" t="s">
        <v>7</v>
      </c>
      <c r="N198" s="35" t="s">
        <v>3876</v>
      </c>
    </row>
    <row r="199" spans="1:14" x14ac:dyDescent="0.3">
      <c r="A199" s="38" t="s">
        <v>3192</v>
      </c>
      <c r="B199" s="39" t="s">
        <v>4091</v>
      </c>
      <c r="C199" s="39" t="s">
        <v>3933</v>
      </c>
      <c r="D199" s="39" t="s">
        <v>3947</v>
      </c>
      <c r="E199" s="40">
        <v>9.7944899999999997</v>
      </c>
      <c r="F199" s="40">
        <v>4.0724099999999996</v>
      </c>
      <c r="G199" s="40">
        <v>701</v>
      </c>
      <c r="H199" s="40" t="s">
        <v>3926</v>
      </c>
      <c r="I199" s="40" t="s">
        <v>94</v>
      </c>
      <c r="J199" s="40" t="s">
        <v>3161</v>
      </c>
      <c r="K199" s="40" t="s">
        <v>3948</v>
      </c>
      <c r="L199" s="40" t="s">
        <v>78</v>
      </c>
      <c r="M199" s="35" t="s">
        <v>7</v>
      </c>
      <c r="N199" s="35" t="s">
        <v>57</v>
      </c>
    </row>
    <row r="200" spans="1:14" x14ac:dyDescent="0.3">
      <c r="A200" s="38" t="s">
        <v>1893</v>
      </c>
      <c r="B200" s="39" t="s">
        <v>1894</v>
      </c>
      <c r="C200" s="39" t="s">
        <v>3929</v>
      </c>
      <c r="D200" s="39" t="s">
        <v>1894</v>
      </c>
      <c r="E200" s="40">
        <v>10.964848999999999</v>
      </c>
      <c r="F200" s="40">
        <v>3.8526940000000001</v>
      </c>
      <c r="G200" s="40">
        <v>507</v>
      </c>
      <c r="H200" s="40" t="s">
        <v>3926</v>
      </c>
      <c r="I200" s="40" t="s">
        <v>38</v>
      </c>
      <c r="J200" s="40" t="s">
        <v>809</v>
      </c>
      <c r="K200" s="40" t="s">
        <v>3932</v>
      </c>
      <c r="L200" s="40" t="s">
        <v>5869</v>
      </c>
      <c r="M200" s="35" t="s">
        <v>4</v>
      </c>
      <c r="N200" s="35" t="s">
        <v>5</v>
      </c>
    </row>
    <row r="201" spans="1:14" x14ac:dyDescent="0.3">
      <c r="A201" s="38" t="s">
        <v>523</v>
      </c>
      <c r="B201" s="39" t="s">
        <v>3353</v>
      </c>
      <c r="C201" s="39" t="s">
        <v>3933</v>
      </c>
      <c r="D201" s="39" t="s">
        <v>3353</v>
      </c>
      <c r="E201" s="40">
        <v>10.45747222</v>
      </c>
      <c r="F201" s="40">
        <v>3.8444444440000001</v>
      </c>
      <c r="G201" s="40">
        <v>161</v>
      </c>
      <c r="H201" s="40" t="s">
        <v>3926</v>
      </c>
      <c r="I201" s="40" t="s">
        <v>38</v>
      </c>
      <c r="J201" s="40" t="s">
        <v>3930</v>
      </c>
      <c r="K201" s="40" t="s">
        <v>3931</v>
      </c>
      <c r="L201" s="40" t="s">
        <v>78</v>
      </c>
      <c r="M201" s="35" t="s">
        <v>4</v>
      </c>
      <c r="N201" s="35" t="s">
        <v>4019</v>
      </c>
    </row>
    <row r="202" spans="1:14" x14ac:dyDescent="0.3">
      <c r="A202" s="38" t="s">
        <v>2304</v>
      </c>
      <c r="B202" s="39" t="s">
        <v>2305</v>
      </c>
      <c r="C202" s="39" t="s">
        <v>3929</v>
      </c>
      <c r="D202" s="39" t="s">
        <v>2305</v>
      </c>
      <c r="E202" s="40">
        <v>11.634764000000001</v>
      </c>
      <c r="F202" s="40">
        <v>4.4322699999999999</v>
      </c>
      <c r="G202" s="40">
        <v>587</v>
      </c>
      <c r="H202" s="40" t="s">
        <v>3926</v>
      </c>
      <c r="I202" s="40" t="s">
        <v>38</v>
      </c>
      <c r="J202" s="40" t="s">
        <v>2284</v>
      </c>
      <c r="K202" s="40" t="s">
        <v>3968</v>
      </c>
      <c r="L202" s="40" t="s">
        <v>80</v>
      </c>
      <c r="M202" s="35" t="s">
        <v>7</v>
      </c>
      <c r="N202" s="35" t="s">
        <v>3883</v>
      </c>
    </row>
    <row r="203" spans="1:14" x14ac:dyDescent="0.3">
      <c r="A203" s="38" t="s">
        <v>564</v>
      </c>
      <c r="B203" s="39" t="s">
        <v>2600</v>
      </c>
      <c r="C203" s="39" t="s">
        <v>3943</v>
      </c>
      <c r="D203" s="39" t="s">
        <v>3944</v>
      </c>
      <c r="E203" s="40">
        <v>10.433284</v>
      </c>
      <c r="F203" s="40">
        <v>5.4721830000000002</v>
      </c>
      <c r="G203" s="40">
        <v>1442</v>
      </c>
      <c r="H203" s="40" t="s">
        <v>3926</v>
      </c>
      <c r="I203" s="40" t="s">
        <v>38</v>
      </c>
      <c r="J203" s="40" t="s">
        <v>3784</v>
      </c>
      <c r="K203" s="40" t="s">
        <v>3945</v>
      </c>
      <c r="L203" s="40" t="s">
        <v>80</v>
      </c>
      <c r="M203" s="35" t="s">
        <v>4</v>
      </c>
      <c r="N203" s="35" t="s">
        <v>5</v>
      </c>
    </row>
    <row r="204" spans="1:14" x14ac:dyDescent="0.3">
      <c r="A204" s="38" t="s">
        <v>3186</v>
      </c>
      <c r="B204" s="39" t="s">
        <v>4092</v>
      </c>
      <c r="C204" s="39" t="s">
        <v>3933</v>
      </c>
      <c r="D204" s="39" t="s">
        <v>3947</v>
      </c>
      <c r="E204" s="40">
        <v>9.7711378999999994</v>
      </c>
      <c r="F204" s="40">
        <v>4.0811222000000003</v>
      </c>
      <c r="G204" s="40">
        <v>701</v>
      </c>
      <c r="H204" s="40" t="s">
        <v>3926</v>
      </c>
      <c r="I204" s="40" t="s">
        <v>94</v>
      </c>
      <c r="J204" s="40" t="s">
        <v>3161</v>
      </c>
      <c r="K204" s="40" t="s">
        <v>3948</v>
      </c>
      <c r="L204" s="40" t="s">
        <v>78</v>
      </c>
      <c r="M204" s="35" t="s">
        <v>7</v>
      </c>
      <c r="N204" s="35" t="s">
        <v>36</v>
      </c>
    </row>
    <row r="205" spans="1:14" x14ac:dyDescent="0.3">
      <c r="A205" s="38" t="s">
        <v>3509</v>
      </c>
      <c r="B205" s="39" t="s">
        <v>3510</v>
      </c>
      <c r="C205" s="39" t="s">
        <v>3933</v>
      </c>
      <c r="D205" s="39" t="s">
        <v>3510</v>
      </c>
      <c r="E205" s="40">
        <v>9.966189</v>
      </c>
      <c r="F205" s="40">
        <v>5.0229140000000001</v>
      </c>
      <c r="G205" s="40">
        <v>884</v>
      </c>
      <c r="H205" s="40" t="s">
        <v>3926</v>
      </c>
      <c r="I205" s="40" t="s">
        <v>38</v>
      </c>
      <c r="J205" s="40" t="s">
        <v>3937</v>
      </c>
      <c r="K205" s="40" t="s">
        <v>3938</v>
      </c>
      <c r="L205" s="40" t="s">
        <v>78</v>
      </c>
      <c r="M205" s="35" t="s">
        <v>4</v>
      </c>
      <c r="N205" s="35" t="s">
        <v>5</v>
      </c>
    </row>
    <row r="206" spans="1:14" x14ac:dyDescent="0.3">
      <c r="A206" s="38" t="s">
        <v>499</v>
      </c>
      <c r="B206" s="39" t="s">
        <v>3379</v>
      </c>
      <c r="C206" s="39" t="s">
        <v>3933</v>
      </c>
      <c r="D206" s="39" t="s">
        <v>3379</v>
      </c>
      <c r="E206" s="40">
        <v>10.259527780000001</v>
      </c>
      <c r="F206" s="40">
        <v>3.759972222</v>
      </c>
      <c r="G206" s="40">
        <v>125</v>
      </c>
      <c r="H206" s="40" t="s">
        <v>3926</v>
      </c>
      <c r="I206" s="40" t="s">
        <v>38</v>
      </c>
      <c r="J206" s="40" t="s">
        <v>3930</v>
      </c>
      <c r="K206" s="40" t="s">
        <v>3931</v>
      </c>
      <c r="L206" s="40" t="s">
        <v>78</v>
      </c>
      <c r="M206" s="35" t="s">
        <v>7</v>
      </c>
      <c r="N206" s="35" t="s">
        <v>3882</v>
      </c>
    </row>
    <row r="207" spans="1:14" x14ac:dyDescent="0.3">
      <c r="A207" s="38" t="s">
        <v>3351</v>
      </c>
      <c r="B207" s="39" t="s">
        <v>3352</v>
      </c>
      <c r="C207" s="39" t="s">
        <v>3933</v>
      </c>
      <c r="D207" s="39" t="s">
        <v>3352</v>
      </c>
      <c r="E207" s="40">
        <v>10.39475</v>
      </c>
      <c r="F207" s="40">
        <v>4.0831666670000004</v>
      </c>
      <c r="G207" s="40">
        <v>249</v>
      </c>
      <c r="H207" s="40" t="s">
        <v>3926</v>
      </c>
      <c r="I207" s="40" t="s">
        <v>38</v>
      </c>
      <c r="J207" s="40" t="s">
        <v>3930</v>
      </c>
      <c r="K207" s="40" t="s">
        <v>3931</v>
      </c>
      <c r="L207" s="40" t="s">
        <v>78</v>
      </c>
      <c r="M207" s="35" t="s">
        <v>4</v>
      </c>
      <c r="N207" s="35" t="s">
        <v>5</v>
      </c>
    </row>
    <row r="208" spans="1:14" x14ac:dyDescent="0.3">
      <c r="A208" s="38" t="s">
        <v>2603</v>
      </c>
      <c r="B208" s="39" t="s">
        <v>2604</v>
      </c>
      <c r="C208" s="39" t="s">
        <v>3943</v>
      </c>
      <c r="D208" s="39" t="s">
        <v>3944</v>
      </c>
      <c r="E208" s="40">
        <v>10.488816999999999</v>
      </c>
      <c r="F208" s="40">
        <v>5.4813739999999997</v>
      </c>
      <c r="G208" s="40">
        <v>1209</v>
      </c>
      <c r="H208" s="40" t="s">
        <v>3926</v>
      </c>
      <c r="I208" s="40" t="s">
        <v>38</v>
      </c>
      <c r="J208" s="40" t="s">
        <v>3784</v>
      </c>
      <c r="K208" s="40" t="s">
        <v>3945</v>
      </c>
      <c r="L208" s="40" t="s">
        <v>80</v>
      </c>
      <c r="M208" s="35" t="s">
        <v>4</v>
      </c>
      <c r="N208" s="35" t="s">
        <v>5</v>
      </c>
    </row>
    <row r="209" spans="1:14" x14ac:dyDescent="0.3">
      <c r="A209" s="38" t="s">
        <v>3193</v>
      </c>
      <c r="B209" s="39" t="s">
        <v>4093</v>
      </c>
      <c r="C209" s="39" t="s">
        <v>3933</v>
      </c>
      <c r="D209" s="39" t="s">
        <v>3947</v>
      </c>
      <c r="E209" s="40">
        <v>9.7949000000000002</v>
      </c>
      <c r="F209" s="40">
        <v>4.0839299999999996</v>
      </c>
      <c r="G209" s="40">
        <v>52</v>
      </c>
      <c r="H209" s="40" t="s">
        <v>3926</v>
      </c>
      <c r="I209" s="40" t="s">
        <v>94</v>
      </c>
      <c r="J209" s="40" t="s">
        <v>3161</v>
      </c>
      <c r="K209" s="40" t="s">
        <v>3948</v>
      </c>
      <c r="L209" s="40" t="s">
        <v>78</v>
      </c>
      <c r="M209" s="35" t="s">
        <v>4</v>
      </c>
      <c r="N209" s="35" t="s">
        <v>5</v>
      </c>
    </row>
    <row r="210" spans="1:14" x14ac:dyDescent="0.3">
      <c r="A210" s="38" t="s">
        <v>663</v>
      </c>
      <c r="B210" s="39" t="s">
        <v>664</v>
      </c>
      <c r="C210" s="39" t="s">
        <v>3976</v>
      </c>
      <c r="D210" s="39" t="s">
        <v>664</v>
      </c>
      <c r="E210" s="40">
        <v>12.77580556</v>
      </c>
      <c r="F210" s="40">
        <v>3.9936388890000001</v>
      </c>
      <c r="G210" s="40">
        <v>692</v>
      </c>
      <c r="H210" s="40" t="s">
        <v>3926</v>
      </c>
      <c r="I210" s="40" t="s">
        <v>38</v>
      </c>
      <c r="J210" s="40" t="s">
        <v>605</v>
      </c>
      <c r="K210" s="40" t="s">
        <v>4034</v>
      </c>
      <c r="L210" s="40" t="s">
        <v>5869</v>
      </c>
      <c r="M210" s="35" t="s">
        <v>4</v>
      </c>
      <c r="N210" s="35" t="s">
        <v>3970</v>
      </c>
    </row>
    <row r="211" spans="1:14" x14ac:dyDescent="0.3">
      <c r="A211" s="38" t="s">
        <v>679</v>
      </c>
      <c r="B211" s="39" t="s">
        <v>680</v>
      </c>
      <c r="C211" s="39" t="s">
        <v>3976</v>
      </c>
      <c r="D211" s="39" t="s">
        <v>680</v>
      </c>
      <c r="E211" s="40">
        <v>12.52755556</v>
      </c>
      <c r="F211" s="40">
        <v>3.9161527779999998</v>
      </c>
      <c r="G211" s="40">
        <v>737</v>
      </c>
      <c r="H211" s="40" t="s">
        <v>3926</v>
      </c>
      <c r="I211" s="40" t="s">
        <v>38</v>
      </c>
      <c r="J211" s="40" t="s">
        <v>605</v>
      </c>
      <c r="K211" s="40" t="s">
        <v>4034</v>
      </c>
      <c r="L211" s="40" t="s">
        <v>5869</v>
      </c>
      <c r="M211" s="35" t="s">
        <v>4</v>
      </c>
      <c r="N211" s="35" t="s">
        <v>5</v>
      </c>
    </row>
    <row r="212" spans="1:14" x14ac:dyDescent="0.3">
      <c r="A212" s="38" t="s">
        <v>45</v>
      </c>
      <c r="B212" s="39" t="s">
        <v>3724</v>
      </c>
      <c r="C212" s="39" t="s">
        <v>3934</v>
      </c>
      <c r="D212" s="39" t="s">
        <v>3724</v>
      </c>
      <c r="E212" s="40">
        <v>8.6785833330000006</v>
      </c>
      <c r="F212" s="40">
        <v>4.7783055560000003</v>
      </c>
      <c r="G212" s="40">
        <v>27</v>
      </c>
      <c r="H212" s="40" t="s">
        <v>3926</v>
      </c>
      <c r="I212" s="40" t="s">
        <v>38</v>
      </c>
      <c r="J212" s="40" t="s">
        <v>3720</v>
      </c>
      <c r="K212" s="40" t="s">
        <v>3969</v>
      </c>
      <c r="L212" s="40" t="s">
        <v>78</v>
      </c>
      <c r="M212" s="35" t="s">
        <v>4</v>
      </c>
      <c r="N212" s="35" t="s">
        <v>46</v>
      </c>
    </row>
    <row r="213" spans="1:14" x14ac:dyDescent="0.3">
      <c r="A213" s="38" t="s">
        <v>780</v>
      </c>
      <c r="B213" s="39" t="s">
        <v>4094</v>
      </c>
      <c r="C213" s="39" t="s">
        <v>3976</v>
      </c>
      <c r="D213" s="39" t="s">
        <v>769</v>
      </c>
      <c r="E213" s="40">
        <v>13.650083329999999</v>
      </c>
      <c r="F213" s="40">
        <v>4.5667499999999999</v>
      </c>
      <c r="G213" s="40">
        <v>653</v>
      </c>
      <c r="H213" s="40" t="s">
        <v>3926</v>
      </c>
      <c r="I213" s="40" t="s">
        <v>94</v>
      </c>
      <c r="J213" s="40" t="s">
        <v>772</v>
      </c>
      <c r="K213" s="40" t="s">
        <v>3977</v>
      </c>
      <c r="L213" s="40" t="s">
        <v>5869</v>
      </c>
      <c r="M213" s="35" t="s">
        <v>4</v>
      </c>
      <c r="N213" s="35" t="s">
        <v>5</v>
      </c>
    </row>
    <row r="214" spans="1:14" x14ac:dyDescent="0.3">
      <c r="A214" s="38" t="s">
        <v>3337</v>
      </c>
      <c r="B214" s="39" t="s">
        <v>3338</v>
      </c>
      <c r="C214" s="39" t="s">
        <v>3933</v>
      </c>
      <c r="D214" s="39" t="s">
        <v>3338</v>
      </c>
      <c r="E214" s="40">
        <v>10.017749999999999</v>
      </c>
      <c r="F214" s="40">
        <v>3.7486111110000002</v>
      </c>
      <c r="G214" s="40">
        <v>79</v>
      </c>
      <c r="H214" s="40" t="s">
        <v>3926</v>
      </c>
      <c r="I214" s="40" t="s">
        <v>38</v>
      </c>
      <c r="J214" s="40" t="s">
        <v>3930</v>
      </c>
      <c r="K214" s="40" t="s">
        <v>3931</v>
      </c>
      <c r="L214" s="40" t="s">
        <v>78</v>
      </c>
      <c r="M214" s="35" t="s">
        <v>4</v>
      </c>
      <c r="N214" s="35" t="s">
        <v>5</v>
      </c>
    </row>
    <row r="215" spans="1:14" x14ac:dyDescent="0.3">
      <c r="A215" s="38" t="s">
        <v>1456</v>
      </c>
      <c r="B215" s="39" t="s">
        <v>1457</v>
      </c>
      <c r="C215" s="39" t="s">
        <v>3929</v>
      </c>
      <c r="D215" s="39" t="s">
        <v>1457</v>
      </c>
      <c r="E215" s="40">
        <v>11.416904000000001</v>
      </c>
      <c r="F215" s="40">
        <v>3.526675</v>
      </c>
      <c r="G215" s="40">
        <v>702</v>
      </c>
      <c r="H215" s="40" t="s">
        <v>3926</v>
      </c>
      <c r="I215" s="40" t="s">
        <v>38</v>
      </c>
      <c r="J215" s="40" t="s">
        <v>638</v>
      </c>
      <c r="K215" s="40" t="s">
        <v>3956</v>
      </c>
      <c r="L215" s="40" t="s">
        <v>5869</v>
      </c>
      <c r="M215" s="35" t="s">
        <v>4</v>
      </c>
      <c r="N215" s="35" t="s">
        <v>3970</v>
      </c>
    </row>
    <row r="216" spans="1:14" x14ac:dyDescent="0.3">
      <c r="A216" s="38" t="s">
        <v>1614</v>
      </c>
      <c r="B216" s="39" t="s">
        <v>1615</v>
      </c>
      <c r="C216" s="39" t="s">
        <v>3929</v>
      </c>
      <c r="D216" s="39" t="s">
        <v>1615</v>
      </c>
      <c r="E216" s="40">
        <v>12.21166667</v>
      </c>
      <c r="F216" s="40">
        <v>3.8847222220000002</v>
      </c>
      <c r="G216" s="40">
        <v>795</v>
      </c>
      <c r="H216" s="40" t="s">
        <v>3926</v>
      </c>
      <c r="I216" s="40" t="s">
        <v>38</v>
      </c>
      <c r="J216" s="40" t="s">
        <v>605</v>
      </c>
      <c r="K216" s="40" t="s">
        <v>4034</v>
      </c>
      <c r="L216" s="40" t="s">
        <v>5869</v>
      </c>
      <c r="M216" s="35" t="s">
        <v>4</v>
      </c>
      <c r="N216" s="35" t="s">
        <v>5</v>
      </c>
    </row>
    <row r="217" spans="1:14" x14ac:dyDescent="0.3">
      <c r="A217" s="38" t="s">
        <v>3382</v>
      </c>
      <c r="B217" s="39" t="s">
        <v>3383</v>
      </c>
      <c r="C217" s="39" t="s">
        <v>3933</v>
      </c>
      <c r="D217" s="39" t="s">
        <v>3383</v>
      </c>
      <c r="E217" s="40">
        <v>10.450798430000001</v>
      </c>
      <c r="F217" s="40">
        <v>3.6930942739999999</v>
      </c>
      <c r="G217" s="40">
        <v>86</v>
      </c>
      <c r="H217" s="40" t="s">
        <v>3926</v>
      </c>
      <c r="I217" s="40" t="s">
        <v>38</v>
      </c>
      <c r="J217" s="40" t="s">
        <v>3930</v>
      </c>
      <c r="K217" s="40" t="s">
        <v>3931</v>
      </c>
      <c r="L217" s="40" t="s">
        <v>78</v>
      </c>
      <c r="M217" s="35" t="s">
        <v>7</v>
      </c>
      <c r="N217" s="35" t="s">
        <v>3846</v>
      </c>
    </row>
    <row r="218" spans="1:14" x14ac:dyDescent="0.3">
      <c r="A218" s="38" t="s">
        <v>1664</v>
      </c>
      <c r="B218" s="39" t="s">
        <v>1665</v>
      </c>
      <c r="C218" s="39" t="s">
        <v>3929</v>
      </c>
      <c r="D218" s="39" t="s">
        <v>1663</v>
      </c>
      <c r="E218" s="40">
        <v>11.024027780000001</v>
      </c>
      <c r="F218" s="40">
        <v>2.5399444440000001</v>
      </c>
      <c r="G218" s="40">
        <v>721</v>
      </c>
      <c r="H218" s="40" t="s">
        <v>3926</v>
      </c>
      <c r="I218" s="40" t="s">
        <v>38</v>
      </c>
      <c r="J218" s="40" t="s">
        <v>591</v>
      </c>
      <c r="K218" s="40" t="s">
        <v>3954</v>
      </c>
      <c r="L218" s="40" t="s">
        <v>5869</v>
      </c>
      <c r="M218" s="35" t="s">
        <v>4</v>
      </c>
      <c r="N218" s="35" t="s">
        <v>3877</v>
      </c>
    </row>
    <row r="219" spans="1:14" x14ac:dyDescent="0.3">
      <c r="A219" s="38" t="s">
        <v>3797</v>
      </c>
      <c r="B219" s="39" t="s">
        <v>3798</v>
      </c>
      <c r="C219" s="39" t="s">
        <v>3925</v>
      </c>
      <c r="D219" s="39" t="s">
        <v>3798</v>
      </c>
      <c r="E219" s="40">
        <v>10.825388889999999</v>
      </c>
      <c r="F219" s="40">
        <v>4.3959999999999999</v>
      </c>
      <c r="G219" s="40">
        <v>982</v>
      </c>
      <c r="H219" s="40" t="s">
        <v>3926</v>
      </c>
      <c r="I219" s="40" t="s">
        <v>38</v>
      </c>
      <c r="J219" s="40" t="s">
        <v>2284</v>
      </c>
      <c r="K219" s="40" t="s">
        <v>3968</v>
      </c>
      <c r="L219" s="40" t="s">
        <v>80</v>
      </c>
      <c r="M219" s="35" t="s">
        <v>4</v>
      </c>
      <c r="N219" s="35" t="s">
        <v>5</v>
      </c>
    </row>
    <row r="220" spans="1:14" x14ac:dyDescent="0.3">
      <c r="A220" s="38" t="s">
        <v>3550</v>
      </c>
      <c r="B220" s="39" t="s">
        <v>3551</v>
      </c>
      <c r="C220" s="39" t="s">
        <v>3933</v>
      </c>
      <c r="D220" s="39" t="s">
        <v>3551</v>
      </c>
      <c r="E220" s="40">
        <v>9.8904599999999991</v>
      </c>
      <c r="F220" s="40">
        <v>4.9270899999999997</v>
      </c>
      <c r="G220" s="40">
        <v>826</v>
      </c>
      <c r="H220" s="40" t="s">
        <v>3926</v>
      </c>
      <c r="I220" s="40" t="s">
        <v>38</v>
      </c>
      <c r="J220" s="40" t="s">
        <v>3937</v>
      </c>
      <c r="K220" s="40" t="s">
        <v>3938</v>
      </c>
      <c r="L220" s="40" t="s">
        <v>78</v>
      </c>
      <c r="M220" s="35" t="s">
        <v>4</v>
      </c>
      <c r="N220" s="35" t="s">
        <v>5</v>
      </c>
    </row>
    <row r="221" spans="1:14" x14ac:dyDescent="0.3">
      <c r="A221" s="38" t="s">
        <v>3393</v>
      </c>
      <c r="B221" s="39" t="s">
        <v>3394</v>
      </c>
      <c r="C221" s="39" t="s">
        <v>3933</v>
      </c>
      <c r="D221" s="39" t="s">
        <v>3394</v>
      </c>
      <c r="E221" s="40">
        <v>10.6146452</v>
      </c>
      <c r="F221" s="40">
        <v>4.2458492999999997</v>
      </c>
      <c r="G221" s="40">
        <v>841</v>
      </c>
      <c r="H221" s="40" t="s">
        <v>3926</v>
      </c>
      <c r="I221" s="40" t="s">
        <v>38</v>
      </c>
      <c r="J221" s="40" t="s">
        <v>3930</v>
      </c>
      <c r="K221" s="40" t="s">
        <v>3931</v>
      </c>
      <c r="L221" s="40" t="s">
        <v>78</v>
      </c>
      <c r="M221" s="35" t="s">
        <v>4</v>
      </c>
      <c r="N221" s="35" t="s">
        <v>3970</v>
      </c>
    </row>
    <row r="222" spans="1:14" x14ac:dyDescent="0.3">
      <c r="A222" s="38" t="s">
        <v>3799</v>
      </c>
      <c r="B222" s="39" t="s">
        <v>3800</v>
      </c>
      <c r="C222" s="39" t="s">
        <v>3933</v>
      </c>
      <c r="D222" s="39" t="s">
        <v>3800</v>
      </c>
      <c r="E222" s="40">
        <v>10.881769999999999</v>
      </c>
      <c r="F222" s="40">
        <v>4.569985</v>
      </c>
      <c r="G222" s="40">
        <v>862</v>
      </c>
      <c r="H222" s="40" t="s">
        <v>3926</v>
      </c>
      <c r="I222" s="40" t="s">
        <v>38</v>
      </c>
      <c r="J222" s="40" t="s">
        <v>2284</v>
      </c>
      <c r="K222" s="40" t="s">
        <v>3968</v>
      </c>
      <c r="L222" s="40" t="s">
        <v>80</v>
      </c>
      <c r="M222" s="35" t="s">
        <v>4</v>
      </c>
      <c r="N222" s="35" t="s">
        <v>5</v>
      </c>
    </row>
    <row r="223" spans="1:14" x14ac:dyDescent="0.3">
      <c r="A223" s="38" t="s">
        <v>297</v>
      </c>
      <c r="B223" s="39" t="s">
        <v>4095</v>
      </c>
      <c r="C223" s="39" t="s">
        <v>3933</v>
      </c>
      <c r="D223" s="39" t="s">
        <v>3947</v>
      </c>
      <c r="E223" s="40">
        <v>9.777246323</v>
      </c>
      <c r="F223" s="40">
        <v>4.1293543120000002</v>
      </c>
      <c r="G223" s="40">
        <v>49</v>
      </c>
      <c r="H223" s="40" t="s">
        <v>3926</v>
      </c>
      <c r="I223" s="40" t="s">
        <v>94</v>
      </c>
      <c r="J223" s="40" t="s">
        <v>3161</v>
      </c>
      <c r="K223" s="40" t="s">
        <v>3948</v>
      </c>
      <c r="L223" s="40" t="s">
        <v>78</v>
      </c>
      <c r="M223" s="35" t="s">
        <v>7</v>
      </c>
      <c r="N223" s="35" t="s">
        <v>3876</v>
      </c>
    </row>
    <row r="224" spans="1:14" x14ac:dyDescent="0.3">
      <c r="A224" s="38" t="s">
        <v>2869</v>
      </c>
      <c r="B224" s="39" t="s">
        <v>2870</v>
      </c>
      <c r="C224" s="39" t="s">
        <v>3963</v>
      </c>
      <c r="D224" s="39" t="s">
        <v>2870</v>
      </c>
      <c r="E224" s="40">
        <v>10.747693999999999</v>
      </c>
      <c r="F224" s="40">
        <v>6.4805320000000002</v>
      </c>
      <c r="G224" s="40">
        <v>0</v>
      </c>
      <c r="H224" s="40" t="s">
        <v>3926</v>
      </c>
      <c r="I224" s="40" t="s">
        <v>38</v>
      </c>
      <c r="J224" s="40" t="s">
        <v>2790</v>
      </c>
      <c r="K224" s="40" t="s">
        <v>3964</v>
      </c>
      <c r="L224" s="40" t="s">
        <v>80</v>
      </c>
      <c r="M224" s="35" t="s">
        <v>4</v>
      </c>
      <c r="N224" s="35" t="s">
        <v>46</v>
      </c>
    </row>
    <row r="225" spans="1:14" x14ac:dyDescent="0.3">
      <c r="A225" s="38" t="s">
        <v>2814</v>
      </c>
      <c r="B225" s="39" t="s">
        <v>2815</v>
      </c>
      <c r="C225" s="39" t="s">
        <v>3963</v>
      </c>
      <c r="D225" s="39" t="s">
        <v>4096</v>
      </c>
      <c r="E225" s="40">
        <v>10.372199999999999</v>
      </c>
      <c r="F225" s="40">
        <v>5.8983999999999996</v>
      </c>
      <c r="G225" s="40">
        <v>1450</v>
      </c>
      <c r="H225" s="40" t="s">
        <v>3926</v>
      </c>
      <c r="I225" s="40" t="s">
        <v>38</v>
      </c>
      <c r="J225" s="40" t="s">
        <v>2790</v>
      </c>
      <c r="K225" s="40" t="s">
        <v>3964</v>
      </c>
      <c r="L225" s="40" t="s">
        <v>80</v>
      </c>
      <c r="M225" s="35" t="s">
        <v>4</v>
      </c>
      <c r="N225" s="35" t="s">
        <v>8</v>
      </c>
    </row>
    <row r="226" spans="1:14" x14ac:dyDescent="0.3">
      <c r="A226" s="38" t="s">
        <v>2812</v>
      </c>
      <c r="B226" s="39" t="s">
        <v>2813</v>
      </c>
      <c r="C226" s="39" t="s">
        <v>3963</v>
      </c>
      <c r="D226" s="39" t="s">
        <v>4096</v>
      </c>
      <c r="E226" s="40">
        <v>10.3895</v>
      </c>
      <c r="F226" s="40">
        <v>5.8779000000000003</v>
      </c>
      <c r="G226" s="40">
        <v>1196</v>
      </c>
      <c r="H226" s="40" t="s">
        <v>3926</v>
      </c>
      <c r="I226" s="40" t="s">
        <v>38</v>
      </c>
      <c r="J226" s="40" t="s">
        <v>2790</v>
      </c>
      <c r="K226" s="40" t="s">
        <v>3964</v>
      </c>
      <c r="L226" s="40" t="s">
        <v>80</v>
      </c>
      <c r="M226" s="35" t="s">
        <v>4</v>
      </c>
      <c r="N226" s="35" t="s">
        <v>5</v>
      </c>
    </row>
    <row r="227" spans="1:14" x14ac:dyDescent="0.3">
      <c r="A227" s="38" t="s">
        <v>3360</v>
      </c>
      <c r="B227" s="39" t="s">
        <v>3361</v>
      </c>
      <c r="C227" s="39" t="s">
        <v>3933</v>
      </c>
      <c r="D227" s="39" t="s">
        <v>4097</v>
      </c>
      <c r="E227" s="40">
        <v>10.566361110000001</v>
      </c>
      <c r="F227" s="40">
        <v>4.0325277780000004</v>
      </c>
      <c r="G227" s="40">
        <v>306</v>
      </c>
      <c r="H227" s="40" t="s">
        <v>3926</v>
      </c>
      <c r="I227" s="40" t="s">
        <v>38</v>
      </c>
      <c r="J227" s="40" t="s">
        <v>3930</v>
      </c>
      <c r="K227" s="40" t="s">
        <v>3931</v>
      </c>
      <c r="L227" s="40" t="s">
        <v>78</v>
      </c>
      <c r="M227" s="35" t="s">
        <v>4</v>
      </c>
      <c r="N227" s="35" t="s">
        <v>5</v>
      </c>
    </row>
    <row r="228" spans="1:14" x14ac:dyDescent="0.3">
      <c r="A228" s="38" t="s">
        <v>287</v>
      </c>
      <c r="B228" s="39" t="s">
        <v>355</v>
      </c>
      <c r="C228" s="39" t="s">
        <v>3963</v>
      </c>
      <c r="D228" s="39" t="s">
        <v>4098</v>
      </c>
      <c r="E228" s="40">
        <v>10.487399999999999</v>
      </c>
      <c r="F228" s="40">
        <v>6.0702299999999996</v>
      </c>
      <c r="G228" s="40">
        <v>1572</v>
      </c>
      <c r="H228" s="40" t="s">
        <v>3926</v>
      </c>
      <c r="I228" s="40" t="s">
        <v>38</v>
      </c>
      <c r="J228" s="40" t="s">
        <v>2790</v>
      </c>
      <c r="K228" s="40" t="s">
        <v>3964</v>
      </c>
      <c r="L228" s="40" t="s">
        <v>80</v>
      </c>
      <c r="M228" s="35" t="s">
        <v>4</v>
      </c>
      <c r="N228" s="35" t="s">
        <v>5</v>
      </c>
    </row>
    <row r="229" spans="1:14" x14ac:dyDescent="0.3">
      <c r="A229" s="38" t="s">
        <v>875</v>
      </c>
      <c r="B229" s="39" t="s">
        <v>4099</v>
      </c>
      <c r="C229" s="39" t="s">
        <v>3929</v>
      </c>
      <c r="D229" s="39" t="s">
        <v>3965</v>
      </c>
      <c r="E229" s="40">
        <v>11.508820999999999</v>
      </c>
      <c r="F229" s="40">
        <v>3.8977919999999999</v>
      </c>
      <c r="G229" s="40">
        <v>784</v>
      </c>
      <c r="H229" s="40" t="s">
        <v>3926</v>
      </c>
      <c r="I229" s="40" t="s">
        <v>94</v>
      </c>
      <c r="J229" s="40" t="s">
        <v>614</v>
      </c>
      <c r="K229" s="40" t="s">
        <v>3966</v>
      </c>
      <c r="L229" s="40" t="s">
        <v>5869</v>
      </c>
      <c r="M229" s="35" t="s">
        <v>4</v>
      </c>
      <c r="N229" s="35" t="s">
        <v>41</v>
      </c>
    </row>
    <row r="230" spans="1:14" x14ac:dyDescent="0.3">
      <c r="A230" s="38" t="s">
        <v>2605</v>
      </c>
      <c r="B230" s="39" t="s">
        <v>2606</v>
      </c>
      <c r="C230" s="39" t="s">
        <v>3943</v>
      </c>
      <c r="D230" s="39" t="s">
        <v>3944</v>
      </c>
      <c r="E230" s="40">
        <v>10.428856</v>
      </c>
      <c r="F230" s="40">
        <v>5.5177829999999997</v>
      </c>
      <c r="G230" s="40">
        <v>1350</v>
      </c>
      <c r="H230" s="40" t="s">
        <v>3926</v>
      </c>
      <c r="I230" s="40" t="s">
        <v>38</v>
      </c>
      <c r="J230" s="40" t="s">
        <v>3784</v>
      </c>
      <c r="K230" s="40" t="s">
        <v>3945</v>
      </c>
      <c r="L230" s="40" t="s">
        <v>80</v>
      </c>
      <c r="M230" s="35" t="s">
        <v>4</v>
      </c>
      <c r="N230" s="35" t="s">
        <v>5</v>
      </c>
    </row>
    <row r="231" spans="1:14" x14ac:dyDescent="0.3">
      <c r="A231" s="38" t="s">
        <v>3461</v>
      </c>
      <c r="B231" s="39" t="s">
        <v>4100</v>
      </c>
      <c r="C231" s="39" t="s">
        <v>3933</v>
      </c>
      <c r="D231" s="39" t="s">
        <v>3462</v>
      </c>
      <c r="E231" s="40">
        <v>10.149671720000001</v>
      </c>
      <c r="F231" s="40">
        <v>3.7826096200000001</v>
      </c>
      <c r="G231" s="40">
        <v>118</v>
      </c>
      <c r="H231" s="40" t="s">
        <v>3926</v>
      </c>
      <c r="I231" s="40" t="s">
        <v>94</v>
      </c>
      <c r="J231" s="40" t="s">
        <v>3930</v>
      </c>
      <c r="K231" s="40" t="s">
        <v>3931</v>
      </c>
      <c r="L231" s="40" t="s">
        <v>78</v>
      </c>
      <c r="M231" s="35"/>
      <c r="N231" s="35"/>
    </row>
    <row r="232" spans="1:14" x14ac:dyDescent="0.3">
      <c r="A232" s="38" t="s">
        <v>3374</v>
      </c>
      <c r="B232" s="39" t="s">
        <v>4101</v>
      </c>
      <c r="C232" s="39" t="s">
        <v>3933</v>
      </c>
      <c r="D232" s="39" t="s">
        <v>3462</v>
      </c>
      <c r="E232" s="40">
        <v>10.116603</v>
      </c>
      <c r="F232" s="40">
        <v>3.783814</v>
      </c>
      <c r="G232" s="40">
        <v>64</v>
      </c>
      <c r="H232" s="40" t="s">
        <v>3926</v>
      </c>
      <c r="I232" s="40" t="s">
        <v>94</v>
      </c>
      <c r="J232" s="40" t="s">
        <v>3930</v>
      </c>
      <c r="K232" s="40" t="s">
        <v>3931</v>
      </c>
      <c r="L232" s="40" t="s">
        <v>78</v>
      </c>
      <c r="M232" s="35" t="s">
        <v>4</v>
      </c>
      <c r="N232" s="35" t="s">
        <v>5</v>
      </c>
    </row>
    <row r="233" spans="1:14" x14ac:dyDescent="0.3">
      <c r="A233" s="38" t="s">
        <v>776</v>
      </c>
      <c r="B233" s="39" t="s">
        <v>4102</v>
      </c>
      <c r="C233" s="39" t="s">
        <v>3976</v>
      </c>
      <c r="D233" s="39" t="s">
        <v>769</v>
      </c>
      <c r="E233" s="40">
        <v>13.669350319999999</v>
      </c>
      <c r="F233" s="40">
        <v>4.5830703640000001</v>
      </c>
      <c r="G233" s="40">
        <v>649</v>
      </c>
      <c r="H233" s="40" t="s">
        <v>3926</v>
      </c>
      <c r="I233" s="40" t="s">
        <v>94</v>
      </c>
      <c r="J233" s="40" t="s">
        <v>772</v>
      </c>
      <c r="K233" s="40" t="s">
        <v>3977</v>
      </c>
      <c r="L233" s="40" t="s">
        <v>5869</v>
      </c>
      <c r="M233" s="35" t="s">
        <v>4</v>
      </c>
      <c r="N233" s="35" t="s">
        <v>5</v>
      </c>
    </row>
    <row r="234" spans="1:14" x14ac:dyDescent="0.3">
      <c r="A234" s="38" t="s">
        <v>977</v>
      </c>
      <c r="B234" s="39" t="s">
        <v>978</v>
      </c>
      <c r="C234" s="39" t="s">
        <v>3976</v>
      </c>
      <c r="D234" s="39" t="s">
        <v>978</v>
      </c>
      <c r="E234" s="40">
        <v>13.436558</v>
      </c>
      <c r="F234" s="40">
        <v>4.2464890000000004</v>
      </c>
      <c r="G234" s="40">
        <v>687</v>
      </c>
      <c r="H234" s="40" t="s">
        <v>3926</v>
      </c>
      <c r="I234" s="40" t="s">
        <v>38</v>
      </c>
      <c r="J234" s="40" t="s">
        <v>605</v>
      </c>
      <c r="K234" s="40" t="s">
        <v>4034</v>
      </c>
      <c r="L234" s="40" t="s">
        <v>5869</v>
      </c>
      <c r="M234" s="35" t="s">
        <v>4</v>
      </c>
      <c r="N234" s="35" t="s">
        <v>3970</v>
      </c>
    </row>
    <row r="235" spans="1:14" x14ac:dyDescent="0.3">
      <c r="A235" s="38" t="s">
        <v>2871</v>
      </c>
      <c r="B235" s="39" t="s">
        <v>2872</v>
      </c>
      <c r="C235" s="39" t="s">
        <v>3963</v>
      </c>
      <c r="D235" s="39" t="s">
        <v>4103</v>
      </c>
      <c r="E235" s="40">
        <v>10.643808999999999</v>
      </c>
      <c r="F235" s="40">
        <v>6.1379549999999998</v>
      </c>
      <c r="G235" s="40">
        <v>1635</v>
      </c>
      <c r="H235" s="40" t="s">
        <v>3926</v>
      </c>
      <c r="I235" s="40" t="s">
        <v>38</v>
      </c>
      <c r="J235" s="40" t="s">
        <v>2790</v>
      </c>
      <c r="K235" s="40" t="s">
        <v>3964</v>
      </c>
      <c r="L235" s="40" t="s">
        <v>80</v>
      </c>
      <c r="M235" s="35" t="s">
        <v>4</v>
      </c>
      <c r="N235" s="35" t="s">
        <v>3970</v>
      </c>
    </row>
    <row r="236" spans="1:14" x14ac:dyDescent="0.3">
      <c r="A236" s="38" t="s">
        <v>2318</v>
      </c>
      <c r="B236" s="39" t="s">
        <v>2319</v>
      </c>
      <c r="C236" s="39" t="s">
        <v>3929</v>
      </c>
      <c r="D236" s="39" t="s">
        <v>2319</v>
      </c>
      <c r="E236" s="40">
        <v>11.4428</v>
      </c>
      <c r="F236" s="40">
        <v>4.371111</v>
      </c>
      <c r="G236" s="40">
        <v>595</v>
      </c>
      <c r="H236" s="40" t="s">
        <v>3926</v>
      </c>
      <c r="I236" s="40" t="s">
        <v>38</v>
      </c>
      <c r="J236" s="40" t="s">
        <v>2284</v>
      </c>
      <c r="K236" s="40" t="s">
        <v>3968</v>
      </c>
      <c r="L236" s="40" t="s">
        <v>80</v>
      </c>
      <c r="M236" s="35" t="s">
        <v>4</v>
      </c>
      <c r="N236" s="35" t="s">
        <v>5</v>
      </c>
    </row>
    <row r="237" spans="1:14" x14ac:dyDescent="0.3">
      <c r="A237" s="38" t="s">
        <v>3160</v>
      </c>
      <c r="B237" s="39" t="s">
        <v>4104</v>
      </c>
      <c r="C237" s="39" t="s">
        <v>3933</v>
      </c>
      <c r="D237" s="39" t="s">
        <v>3947</v>
      </c>
      <c r="E237" s="40">
        <v>9.7929399999999998</v>
      </c>
      <c r="F237" s="40">
        <v>4.0598400000000003</v>
      </c>
      <c r="G237" s="40">
        <v>36</v>
      </c>
      <c r="H237" s="40" t="s">
        <v>3926</v>
      </c>
      <c r="I237" s="40" t="s">
        <v>94</v>
      </c>
      <c r="J237" s="40" t="s">
        <v>3161</v>
      </c>
      <c r="K237" s="40" t="s">
        <v>3948</v>
      </c>
      <c r="L237" s="40" t="s">
        <v>78</v>
      </c>
      <c r="M237" s="35" t="s">
        <v>7</v>
      </c>
      <c r="N237" s="35" t="s">
        <v>3876</v>
      </c>
    </row>
    <row r="238" spans="1:14" x14ac:dyDescent="0.3">
      <c r="A238" s="38" t="s">
        <v>3206</v>
      </c>
      <c r="B238" s="39" t="s">
        <v>4105</v>
      </c>
      <c r="C238" s="39" t="s">
        <v>3933</v>
      </c>
      <c r="D238" s="39" t="s">
        <v>3947</v>
      </c>
      <c r="E238" s="40">
        <v>9.7550790000000003</v>
      </c>
      <c r="F238" s="40">
        <v>4.1068340000000001</v>
      </c>
      <c r="G238" s="40">
        <v>17</v>
      </c>
      <c r="H238" s="40" t="s">
        <v>3926</v>
      </c>
      <c r="I238" s="40" t="s">
        <v>94</v>
      </c>
      <c r="J238" s="40" t="s">
        <v>3161</v>
      </c>
      <c r="K238" s="40" t="s">
        <v>3948</v>
      </c>
      <c r="L238" s="40" t="s">
        <v>78</v>
      </c>
      <c r="M238" s="35" t="s">
        <v>7</v>
      </c>
      <c r="N238" s="35" t="s">
        <v>36</v>
      </c>
    </row>
    <row r="239" spans="1:14" x14ac:dyDescent="0.3">
      <c r="A239" s="38" t="s">
        <v>513</v>
      </c>
      <c r="B239" s="39" t="s">
        <v>4106</v>
      </c>
      <c r="C239" s="39" t="s">
        <v>3933</v>
      </c>
      <c r="D239" s="39" t="s">
        <v>3947</v>
      </c>
      <c r="E239" s="40">
        <v>9.7565333350000003</v>
      </c>
      <c r="F239" s="40">
        <v>4.0782949970000004</v>
      </c>
      <c r="G239" s="40">
        <v>38</v>
      </c>
      <c r="H239" s="40" t="s">
        <v>3926</v>
      </c>
      <c r="I239" s="40" t="s">
        <v>94</v>
      </c>
      <c r="J239" s="40" t="s">
        <v>3161</v>
      </c>
      <c r="K239" s="40" t="s">
        <v>3948</v>
      </c>
      <c r="L239" s="40" t="s">
        <v>78</v>
      </c>
      <c r="M239" s="35" t="s">
        <v>7</v>
      </c>
      <c r="N239" s="35" t="s">
        <v>36</v>
      </c>
    </row>
    <row r="240" spans="1:14" x14ac:dyDescent="0.3">
      <c r="A240" s="38" t="s">
        <v>771</v>
      </c>
      <c r="B240" s="39" t="s">
        <v>4107</v>
      </c>
      <c r="C240" s="39" t="s">
        <v>3976</v>
      </c>
      <c r="D240" s="39" t="s">
        <v>769</v>
      </c>
      <c r="E240" s="40">
        <v>13.680366230000001</v>
      </c>
      <c r="F240" s="40">
        <v>4.5746810980000001</v>
      </c>
      <c r="G240" s="40">
        <v>665</v>
      </c>
      <c r="H240" s="40" t="s">
        <v>3926</v>
      </c>
      <c r="I240" s="40" t="s">
        <v>94</v>
      </c>
      <c r="J240" s="40" t="s">
        <v>772</v>
      </c>
      <c r="K240" s="40" t="s">
        <v>3977</v>
      </c>
      <c r="L240" s="40" t="s">
        <v>5869</v>
      </c>
      <c r="M240" s="35"/>
      <c r="N240" s="35"/>
    </row>
    <row r="241" spans="1:14" x14ac:dyDescent="0.3">
      <c r="A241" s="38" t="s">
        <v>1900</v>
      </c>
      <c r="B241" s="39" t="s">
        <v>1901</v>
      </c>
      <c r="C241" s="39" t="s">
        <v>3976</v>
      </c>
      <c r="D241" s="39" t="s">
        <v>4108</v>
      </c>
      <c r="E241" s="40">
        <v>12.92787377</v>
      </c>
      <c r="F241" s="40">
        <v>4.3928841099999998</v>
      </c>
      <c r="G241" s="40">
        <v>718</v>
      </c>
      <c r="H241" s="40" t="s">
        <v>3926</v>
      </c>
      <c r="I241" s="40" t="s">
        <v>38</v>
      </c>
      <c r="J241" s="40" t="s">
        <v>605</v>
      </c>
      <c r="K241" s="40" t="s">
        <v>4034</v>
      </c>
      <c r="L241" s="40" t="s">
        <v>5869</v>
      </c>
      <c r="M241" s="35" t="s">
        <v>4</v>
      </c>
      <c r="N241" s="35" t="s">
        <v>4109</v>
      </c>
    </row>
    <row r="242" spans="1:14" x14ac:dyDescent="0.3">
      <c r="A242" s="38" t="s">
        <v>3182</v>
      </c>
      <c r="B242" s="39" t="s">
        <v>4110</v>
      </c>
      <c r="C242" s="39" t="s">
        <v>3933</v>
      </c>
      <c r="D242" s="39" t="s">
        <v>3947</v>
      </c>
      <c r="E242" s="40">
        <v>9.7933900000000005</v>
      </c>
      <c r="F242" s="40">
        <v>4.0784399999999996</v>
      </c>
      <c r="G242" s="40">
        <v>67</v>
      </c>
      <c r="H242" s="40" t="s">
        <v>3926</v>
      </c>
      <c r="I242" s="40" t="s">
        <v>94</v>
      </c>
      <c r="J242" s="40" t="s">
        <v>3161</v>
      </c>
      <c r="K242" s="40" t="s">
        <v>3948</v>
      </c>
      <c r="L242" s="40" t="s">
        <v>78</v>
      </c>
      <c r="M242" s="35" t="s">
        <v>7</v>
      </c>
      <c r="N242" s="35" t="s">
        <v>36</v>
      </c>
    </row>
    <row r="243" spans="1:14" x14ac:dyDescent="0.3">
      <c r="A243" s="38" t="s">
        <v>2806</v>
      </c>
      <c r="B243" s="39" t="s">
        <v>2807</v>
      </c>
      <c r="C243" s="39" t="s">
        <v>3963</v>
      </c>
      <c r="D243" s="39" t="s">
        <v>2807</v>
      </c>
      <c r="E243" s="40">
        <v>10.577322000000001</v>
      </c>
      <c r="F243" s="40">
        <v>6.0338520000000004</v>
      </c>
      <c r="G243" s="40">
        <v>1201</v>
      </c>
      <c r="H243" s="40" t="s">
        <v>3926</v>
      </c>
      <c r="I243" s="40" t="s">
        <v>38</v>
      </c>
      <c r="J243" s="40" t="s">
        <v>2790</v>
      </c>
      <c r="K243" s="40" t="s">
        <v>3964</v>
      </c>
      <c r="L243" s="40" t="s">
        <v>80</v>
      </c>
      <c r="M243" s="35" t="s">
        <v>4</v>
      </c>
      <c r="N243" s="35" t="s">
        <v>3970</v>
      </c>
    </row>
    <row r="244" spans="1:14" x14ac:dyDescent="0.3">
      <c r="A244" s="38" t="s">
        <v>384</v>
      </c>
      <c r="B244" s="39" t="s">
        <v>2818</v>
      </c>
      <c r="C244" s="39" t="s">
        <v>3963</v>
      </c>
      <c r="D244" s="39" t="s">
        <v>4111</v>
      </c>
      <c r="E244" s="40">
        <v>10.376367</v>
      </c>
      <c r="F244" s="40">
        <v>5.9903180000000003</v>
      </c>
      <c r="G244" s="40">
        <v>1234</v>
      </c>
      <c r="H244" s="40" t="s">
        <v>3926</v>
      </c>
      <c r="I244" s="40" t="s">
        <v>38</v>
      </c>
      <c r="J244" s="40" t="s">
        <v>2790</v>
      </c>
      <c r="K244" s="40" t="s">
        <v>3964</v>
      </c>
      <c r="L244" s="40" t="s">
        <v>80</v>
      </c>
      <c r="M244" s="35" t="s">
        <v>4</v>
      </c>
      <c r="N244" s="35" t="s">
        <v>5</v>
      </c>
    </row>
    <row r="245" spans="1:14" x14ac:dyDescent="0.3">
      <c r="A245" s="38" t="s">
        <v>2750</v>
      </c>
      <c r="B245" s="39" t="s">
        <v>2751</v>
      </c>
      <c r="C245" s="39" t="s">
        <v>3943</v>
      </c>
      <c r="D245" s="39" t="s">
        <v>2751</v>
      </c>
      <c r="E245" s="40">
        <v>10.450094999999999</v>
      </c>
      <c r="F245" s="40">
        <v>5.3199444439999999</v>
      </c>
      <c r="G245" s="40">
        <v>1582</v>
      </c>
      <c r="H245" s="40" t="s">
        <v>3926</v>
      </c>
      <c r="I245" s="40" t="s">
        <v>38</v>
      </c>
      <c r="J245" s="40" t="s">
        <v>3784</v>
      </c>
      <c r="K245" s="40" t="s">
        <v>3945</v>
      </c>
      <c r="L245" s="40" t="s">
        <v>80</v>
      </c>
      <c r="M245" s="35" t="s">
        <v>4</v>
      </c>
      <c r="N245" s="35" t="s">
        <v>5</v>
      </c>
    </row>
    <row r="246" spans="1:14" x14ac:dyDescent="0.3">
      <c r="A246" s="38" t="s">
        <v>186</v>
      </c>
      <c r="B246" s="39" t="s">
        <v>2805</v>
      </c>
      <c r="C246" s="39" t="s">
        <v>3963</v>
      </c>
      <c r="D246" s="39" t="s">
        <v>4112</v>
      </c>
      <c r="E246" s="40">
        <v>10.773345000000001</v>
      </c>
      <c r="F246" s="40">
        <v>6.5417583300000004</v>
      </c>
      <c r="G246" s="40">
        <v>1815</v>
      </c>
      <c r="H246" s="40" t="s">
        <v>3926</v>
      </c>
      <c r="I246" s="40" t="s">
        <v>38</v>
      </c>
      <c r="J246" s="40" t="s">
        <v>2790</v>
      </c>
      <c r="K246" s="40" t="s">
        <v>3964</v>
      </c>
      <c r="L246" s="40" t="s">
        <v>80</v>
      </c>
      <c r="M246" s="35" t="s">
        <v>4</v>
      </c>
      <c r="N246" s="35" t="s">
        <v>3850</v>
      </c>
    </row>
    <row r="247" spans="1:14" x14ac:dyDescent="0.3">
      <c r="A247" s="38" t="s">
        <v>2748</v>
      </c>
      <c r="B247" s="39" t="s">
        <v>2749</v>
      </c>
      <c r="C247" s="39" t="s">
        <v>3943</v>
      </c>
      <c r="D247" s="39" t="s">
        <v>3944</v>
      </c>
      <c r="E247" s="40">
        <v>10.419619000000001</v>
      </c>
      <c r="F247" s="40">
        <v>5.4918940000000003</v>
      </c>
      <c r="G247" s="40">
        <v>1358</v>
      </c>
      <c r="H247" s="40" t="s">
        <v>3926</v>
      </c>
      <c r="I247" s="40" t="s">
        <v>38</v>
      </c>
      <c r="J247" s="40" t="s">
        <v>3784</v>
      </c>
      <c r="K247" s="40" t="s">
        <v>3945</v>
      </c>
      <c r="L247" s="40" t="s">
        <v>80</v>
      </c>
      <c r="M247" s="35" t="s">
        <v>4</v>
      </c>
      <c r="N247" s="35" t="s">
        <v>5</v>
      </c>
    </row>
    <row r="248" spans="1:14" x14ac:dyDescent="0.3">
      <c r="A248" s="38" t="s">
        <v>2485</v>
      </c>
      <c r="B248" s="39" t="s">
        <v>2486</v>
      </c>
      <c r="C248" s="39" t="s">
        <v>3943</v>
      </c>
      <c r="D248" s="39" t="s">
        <v>3944</v>
      </c>
      <c r="E248" s="40">
        <v>10.41489</v>
      </c>
      <c r="F248" s="40">
        <v>5.4787809999999997</v>
      </c>
      <c r="G248" s="40">
        <v>1426</v>
      </c>
      <c r="H248" s="40" t="s">
        <v>3926</v>
      </c>
      <c r="I248" s="40" t="s">
        <v>38</v>
      </c>
      <c r="J248" s="40" t="s">
        <v>3784</v>
      </c>
      <c r="K248" s="40" t="s">
        <v>3945</v>
      </c>
      <c r="L248" s="40" t="s">
        <v>80</v>
      </c>
      <c r="M248" s="35" t="s">
        <v>4</v>
      </c>
      <c r="N248" s="35" t="s">
        <v>41</v>
      </c>
    </row>
    <row r="249" spans="1:14" x14ac:dyDescent="0.3">
      <c r="A249" s="38" t="s">
        <v>49</v>
      </c>
      <c r="B249" s="39" t="s">
        <v>3773</v>
      </c>
      <c r="C249" s="39" t="s">
        <v>3934</v>
      </c>
      <c r="D249" s="39" t="s">
        <v>3773</v>
      </c>
      <c r="E249" s="40">
        <v>8.8939722220000004</v>
      </c>
      <c r="F249" s="40">
        <v>4.9620277780000004</v>
      </c>
      <c r="G249" s="40">
        <v>191</v>
      </c>
      <c r="H249" s="40" t="s">
        <v>3926</v>
      </c>
      <c r="I249" s="40" t="s">
        <v>38</v>
      </c>
      <c r="J249" s="40" t="s">
        <v>3720</v>
      </c>
      <c r="K249" s="40" t="s">
        <v>3969</v>
      </c>
      <c r="L249" s="40" t="s">
        <v>78</v>
      </c>
      <c r="M249" s="35" t="s">
        <v>4</v>
      </c>
      <c r="N249" s="35" t="s">
        <v>8</v>
      </c>
    </row>
    <row r="250" spans="1:14" x14ac:dyDescent="0.3">
      <c r="A250" s="38" t="s">
        <v>167</v>
      </c>
      <c r="B250" s="39" t="s">
        <v>1877</v>
      </c>
      <c r="C250" s="39" t="s">
        <v>3929</v>
      </c>
      <c r="D250" s="39" t="s">
        <v>1877</v>
      </c>
      <c r="E250" s="40">
        <v>11.21027778</v>
      </c>
      <c r="F250" s="40">
        <v>3.2614722220000001</v>
      </c>
      <c r="G250" s="40">
        <v>715</v>
      </c>
      <c r="H250" s="40" t="s">
        <v>3926</v>
      </c>
      <c r="I250" s="40" t="s">
        <v>38</v>
      </c>
      <c r="J250" s="40" t="s">
        <v>638</v>
      </c>
      <c r="K250" s="40" t="s">
        <v>3956</v>
      </c>
      <c r="L250" s="40" t="s">
        <v>5869</v>
      </c>
      <c r="M250" s="35" t="s">
        <v>4</v>
      </c>
      <c r="N250" s="35" t="s">
        <v>5</v>
      </c>
    </row>
    <row r="251" spans="1:14" x14ac:dyDescent="0.3">
      <c r="A251" s="38" t="s">
        <v>784</v>
      </c>
      <c r="B251" s="39" t="s">
        <v>4113</v>
      </c>
      <c r="C251" s="39" t="s">
        <v>3976</v>
      </c>
      <c r="D251" s="39" t="s">
        <v>769</v>
      </c>
      <c r="E251" s="40">
        <v>13.699160259999999</v>
      </c>
      <c r="F251" s="40">
        <v>4.5844024670000003</v>
      </c>
      <c r="G251" s="40">
        <v>658</v>
      </c>
      <c r="H251" s="40" t="s">
        <v>3926</v>
      </c>
      <c r="I251" s="40" t="s">
        <v>94</v>
      </c>
      <c r="J251" s="40" t="s">
        <v>772</v>
      </c>
      <c r="K251" s="40" t="s">
        <v>3977</v>
      </c>
      <c r="L251" s="40" t="s">
        <v>5869</v>
      </c>
      <c r="M251" s="35" t="s">
        <v>4</v>
      </c>
      <c r="N251" s="35" t="s">
        <v>5</v>
      </c>
    </row>
    <row r="252" spans="1:14" x14ac:dyDescent="0.3">
      <c r="A252" s="38" t="s">
        <v>3181</v>
      </c>
      <c r="B252" s="39" t="s">
        <v>4114</v>
      </c>
      <c r="C252" s="39" t="s">
        <v>3933</v>
      </c>
      <c r="D252" s="39" t="s">
        <v>3947</v>
      </c>
      <c r="E252" s="40">
        <v>9.772575046</v>
      </c>
      <c r="F252" s="40">
        <v>4.0924131829999997</v>
      </c>
      <c r="G252" s="40">
        <v>60</v>
      </c>
      <c r="H252" s="40" t="s">
        <v>3926</v>
      </c>
      <c r="I252" s="40" t="s">
        <v>94</v>
      </c>
      <c r="J252" s="40" t="s">
        <v>3161</v>
      </c>
      <c r="K252" s="40" t="s">
        <v>3948</v>
      </c>
      <c r="L252" s="40" t="s">
        <v>78</v>
      </c>
      <c r="M252" s="35" t="s">
        <v>7</v>
      </c>
      <c r="N252" s="35" t="s">
        <v>57</v>
      </c>
    </row>
    <row r="253" spans="1:14" x14ac:dyDescent="0.3">
      <c r="A253" s="38" t="s">
        <v>3183</v>
      </c>
      <c r="B253" s="39" t="s">
        <v>4115</v>
      </c>
      <c r="C253" s="39" t="s">
        <v>3933</v>
      </c>
      <c r="D253" s="39" t="s">
        <v>3947</v>
      </c>
      <c r="E253" s="40">
        <v>9.7763600000000004</v>
      </c>
      <c r="F253" s="40">
        <v>4.0794600000000001</v>
      </c>
      <c r="G253" s="40">
        <v>39</v>
      </c>
      <c r="H253" s="40" t="s">
        <v>3926</v>
      </c>
      <c r="I253" s="40" t="s">
        <v>94</v>
      </c>
      <c r="J253" s="40" t="s">
        <v>3161</v>
      </c>
      <c r="K253" s="40" t="s">
        <v>3948</v>
      </c>
      <c r="L253" s="40" t="s">
        <v>78</v>
      </c>
      <c r="M253" s="35" t="s">
        <v>7</v>
      </c>
      <c r="N253" s="35" t="s">
        <v>36</v>
      </c>
    </row>
    <row r="254" spans="1:14" x14ac:dyDescent="0.3">
      <c r="A254" s="38" t="s">
        <v>1107</v>
      </c>
      <c r="B254" s="39" t="s">
        <v>1108</v>
      </c>
      <c r="C254" s="39" t="s">
        <v>3958</v>
      </c>
      <c r="D254" s="39" t="s">
        <v>1108</v>
      </c>
      <c r="E254" s="40">
        <v>13.849861110000001</v>
      </c>
      <c r="F254" s="40">
        <v>7.0960277779999998</v>
      </c>
      <c r="G254" s="40">
        <v>1320</v>
      </c>
      <c r="H254" s="40" t="s">
        <v>3926</v>
      </c>
      <c r="I254" s="40" t="s">
        <v>38</v>
      </c>
      <c r="J254" s="40" t="s">
        <v>749</v>
      </c>
      <c r="K254" s="40" t="s">
        <v>3960</v>
      </c>
      <c r="L254" s="40" t="s">
        <v>3942</v>
      </c>
      <c r="M254" s="35" t="s">
        <v>4</v>
      </c>
      <c r="N254" s="35" t="s">
        <v>5</v>
      </c>
    </row>
    <row r="255" spans="1:14" x14ac:dyDescent="0.3">
      <c r="A255" s="38" t="s">
        <v>562</v>
      </c>
      <c r="B255" s="39" t="s">
        <v>2431</v>
      </c>
      <c r="C255" s="39" t="s">
        <v>3943</v>
      </c>
      <c r="D255" s="39" t="s">
        <v>3944</v>
      </c>
      <c r="E255" s="40">
        <v>10.407275</v>
      </c>
      <c r="F255" s="40">
        <v>5.4891209999999999</v>
      </c>
      <c r="G255" s="40">
        <v>1411</v>
      </c>
      <c r="H255" s="40" t="s">
        <v>3926</v>
      </c>
      <c r="I255" s="40" t="s">
        <v>38</v>
      </c>
      <c r="J255" s="40" t="s">
        <v>3784</v>
      </c>
      <c r="K255" s="40" t="s">
        <v>3945</v>
      </c>
      <c r="L255" s="40" t="s">
        <v>80</v>
      </c>
      <c r="M255" s="35" t="s">
        <v>4</v>
      </c>
      <c r="N255" s="35" t="s">
        <v>5</v>
      </c>
    </row>
    <row r="256" spans="1:14" x14ac:dyDescent="0.3">
      <c r="A256" s="38" t="s">
        <v>3341</v>
      </c>
      <c r="B256" s="39" t="s">
        <v>4116</v>
      </c>
      <c r="C256" s="39" t="s">
        <v>3933</v>
      </c>
      <c r="D256" s="39" t="s">
        <v>3462</v>
      </c>
      <c r="E256" s="40">
        <v>10.130082</v>
      </c>
      <c r="F256" s="40">
        <v>3.799061</v>
      </c>
      <c r="G256" s="40">
        <v>42</v>
      </c>
      <c r="H256" s="40" t="s">
        <v>3926</v>
      </c>
      <c r="I256" s="40" t="s">
        <v>94</v>
      </c>
      <c r="J256" s="40" t="s">
        <v>3930</v>
      </c>
      <c r="K256" s="40" t="s">
        <v>3931</v>
      </c>
      <c r="L256" s="40" t="s">
        <v>78</v>
      </c>
      <c r="M256" s="35" t="s">
        <v>7</v>
      </c>
      <c r="N256" s="35" t="s">
        <v>3876</v>
      </c>
    </row>
    <row r="257" spans="1:14" x14ac:dyDescent="0.3">
      <c r="A257" s="38" t="s">
        <v>86</v>
      </c>
      <c r="B257" s="39" t="s">
        <v>4117</v>
      </c>
      <c r="C257" s="39" t="s">
        <v>3933</v>
      </c>
      <c r="D257" s="39" t="s">
        <v>3947</v>
      </c>
      <c r="E257" s="40">
        <v>9.7561891850000002</v>
      </c>
      <c r="F257" s="40">
        <v>4.0963333110000004</v>
      </c>
      <c r="G257" s="40">
        <v>30</v>
      </c>
      <c r="H257" s="40" t="s">
        <v>3926</v>
      </c>
      <c r="I257" s="40" t="s">
        <v>94</v>
      </c>
      <c r="J257" s="40" t="s">
        <v>3161</v>
      </c>
      <c r="K257" s="40" t="s">
        <v>3948</v>
      </c>
      <c r="L257" s="40" t="s">
        <v>78</v>
      </c>
      <c r="M257" s="35" t="s">
        <v>7</v>
      </c>
      <c r="N257" s="35" t="s">
        <v>3849</v>
      </c>
    </row>
    <row r="258" spans="1:14" x14ac:dyDescent="0.3">
      <c r="A258" s="38" t="s">
        <v>994</v>
      </c>
      <c r="B258" s="39" t="s">
        <v>995</v>
      </c>
      <c r="C258" s="39" t="s">
        <v>3925</v>
      </c>
      <c r="D258" s="39" t="s">
        <v>4118</v>
      </c>
      <c r="E258" s="40">
        <v>11.407472800000001</v>
      </c>
      <c r="F258" s="40">
        <v>3.1231473140000001</v>
      </c>
      <c r="G258" s="40">
        <v>861</v>
      </c>
      <c r="H258" s="40" t="s">
        <v>3926</v>
      </c>
      <c r="I258" s="40" t="s">
        <v>38</v>
      </c>
      <c r="J258" s="40" t="s">
        <v>638</v>
      </c>
      <c r="K258" s="40" t="s">
        <v>3956</v>
      </c>
      <c r="L258" s="40" t="s">
        <v>5869</v>
      </c>
      <c r="M258" s="35" t="s">
        <v>7</v>
      </c>
      <c r="N258" s="35" t="s">
        <v>3856</v>
      </c>
    </row>
    <row r="259" spans="1:14" x14ac:dyDescent="0.3">
      <c r="A259" s="38" t="s">
        <v>65</v>
      </c>
      <c r="B259" s="39" t="s">
        <v>2791</v>
      </c>
      <c r="C259" s="39" t="s">
        <v>3934</v>
      </c>
      <c r="D259" s="39" t="s">
        <v>4119</v>
      </c>
      <c r="E259" s="40">
        <v>9.5110555560000005</v>
      </c>
      <c r="F259" s="40">
        <v>6.378388889</v>
      </c>
      <c r="G259" s="40">
        <v>671</v>
      </c>
      <c r="H259" s="40" t="s">
        <v>3926</v>
      </c>
      <c r="I259" s="40" t="s">
        <v>38</v>
      </c>
      <c r="J259" s="40" t="s">
        <v>2790</v>
      </c>
      <c r="K259" s="40" t="s">
        <v>3964</v>
      </c>
      <c r="L259" s="40" t="s">
        <v>80</v>
      </c>
      <c r="M259" s="35" t="s">
        <v>4</v>
      </c>
      <c r="N259" s="35" t="s">
        <v>5</v>
      </c>
    </row>
    <row r="260" spans="1:14" x14ac:dyDescent="0.3">
      <c r="A260" s="38" t="s">
        <v>85</v>
      </c>
      <c r="B260" s="39" t="s">
        <v>4120</v>
      </c>
      <c r="C260" s="39" t="s">
        <v>3933</v>
      </c>
      <c r="D260" s="39" t="s">
        <v>3947</v>
      </c>
      <c r="E260" s="40">
        <v>9.7453280800000002</v>
      </c>
      <c r="F260" s="40">
        <v>4.0830232200000003</v>
      </c>
      <c r="G260" s="40">
        <v>10</v>
      </c>
      <c r="H260" s="40" t="s">
        <v>3926</v>
      </c>
      <c r="I260" s="40" t="s">
        <v>94</v>
      </c>
      <c r="J260" s="40" t="s">
        <v>3161</v>
      </c>
      <c r="K260" s="40" t="s">
        <v>3948</v>
      </c>
      <c r="L260" s="40" t="s">
        <v>78</v>
      </c>
      <c r="M260" s="35" t="s">
        <v>7</v>
      </c>
      <c r="N260" s="35" t="s">
        <v>3849</v>
      </c>
    </row>
    <row r="261" spans="1:14" x14ac:dyDescent="0.3">
      <c r="A261" s="38" t="s">
        <v>788</v>
      </c>
      <c r="B261" s="39" t="s">
        <v>4121</v>
      </c>
      <c r="C261" s="39" t="s">
        <v>3976</v>
      </c>
      <c r="D261" s="39" t="s">
        <v>769</v>
      </c>
      <c r="E261" s="40">
        <v>13.667671179999999</v>
      </c>
      <c r="F261" s="40">
        <v>4.5721820989999999</v>
      </c>
      <c r="G261" s="40">
        <v>650</v>
      </c>
      <c r="H261" s="40" t="s">
        <v>3926</v>
      </c>
      <c r="I261" s="40" t="s">
        <v>94</v>
      </c>
      <c r="J261" s="40" t="s">
        <v>772</v>
      </c>
      <c r="K261" s="40" t="s">
        <v>3977</v>
      </c>
      <c r="L261" s="40" t="s">
        <v>5869</v>
      </c>
      <c r="M261" s="35" t="s">
        <v>4</v>
      </c>
      <c r="N261" s="35" t="s">
        <v>5</v>
      </c>
    </row>
    <row r="262" spans="1:14" x14ac:dyDescent="0.3">
      <c r="A262" s="38" t="s">
        <v>337</v>
      </c>
      <c r="B262" s="39" t="s">
        <v>1677</v>
      </c>
      <c r="C262" s="39" t="s">
        <v>3929</v>
      </c>
      <c r="D262" s="39" t="s">
        <v>3965</v>
      </c>
      <c r="E262" s="40">
        <v>11.513628000000001</v>
      </c>
      <c r="F262" s="40">
        <v>3.8956710000000001</v>
      </c>
      <c r="G262" s="40">
        <v>0</v>
      </c>
      <c r="H262" s="40" t="s">
        <v>3926</v>
      </c>
      <c r="I262" s="40"/>
      <c r="J262" s="40" t="s">
        <v>614</v>
      </c>
      <c r="K262" s="40" t="s">
        <v>3966</v>
      </c>
      <c r="L262" s="40" t="s">
        <v>5869</v>
      </c>
      <c r="M262" s="35"/>
      <c r="N262" s="35"/>
    </row>
    <row r="263" spans="1:14" x14ac:dyDescent="0.3">
      <c r="A263" s="38" t="s">
        <v>3179</v>
      </c>
      <c r="B263" s="39" t="s">
        <v>4122</v>
      </c>
      <c r="C263" s="39" t="s">
        <v>3933</v>
      </c>
      <c r="D263" s="39" t="s">
        <v>3947</v>
      </c>
      <c r="E263" s="40">
        <v>9.7737780000000001</v>
      </c>
      <c r="F263" s="40">
        <v>4.0877499999999998</v>
      </c>
      <c r="G263" s="40">
        <v>52</v>
      </c>
      <c r="H263" s="40" t="s">
        <v>3926</v>
      </c>
      <c r="I263" s="40" t="s">
        <v>94</v>
      </c>
      <c r="J263" s="40" t="s">
        <v>3161</v>
      </c>
      <c r="K263" s="40" t="s">
        <v>3948</v>
      </c>
      <c r="L263" s="40" t="s">
        <v>78</v>
      </c>
      <c r="M263" s="35" t="s">
        <v>7</v>
      </c>
      <c r="N263" s="35" t="s">
        <v>3876</v>
      </c>
    </row>
    <row r="264" spans="1:14" x14ac:dyDescent="0.3">
      <c r="A264" s="38" t="s">
        <v>242</v>
      </c>
      <c r="B264" s="39" t="s">
        <v>889</v>
      </c>
      <c r="C264" s="39" t="s">
        <v>3929</v>
      </c>
      <c r="D264" s="39" t="s">
        <v>3965</v>
      </c>
      <c r="E264" s="40">
        <v>11.520102</v>
      </c>
      <c r="F264" s="40">
        <v>3.9011469999999999</v>
      </c>
      <c r="G264" s="40">
        <v>776</v>
      </c>
      <c r="H264" s="40" t="s">
        <v>3926</v>
      </c>
      <c r="I264" s="40"/>
      <c r="J264" s="40" t="s">
        <v>614</v>
      </c>
      <c r="K264" s="40" t="s">
        <v>3966</v>
      </c>
      <c r="L264" s="40" t="s">
        <v>5869</v>
      </c>
      <c r="M264" s="35"/>
      <c r="N264" s="35"/>
    </row>
    <row r="265" spans="1:14" x14ac:dyDescent="0.3">
      <c r="A265" s="38" t="s">
        <v>3228</v>
      </c>
      <c r="B265" s="39" t="s">
        <v>4123</v>
      </c>
      <c r="C265" s="39" t="s">
        <v>3933</v>
      </c>
      <c r="D265" s="39" t="s">
        <v>3947</v>
      </c>
      <c r="E265" s="40">
        <v>9.7611100000000004</v>
      </c>
      <c r="F265" s="40">
        <v>4.0809300000000004</v>
      </c>
      <c r="G265" s="40">
        <v>26</v>
      </c>
      <c r="H265" s="40" t="s">
        <v>3926</v>
      </c>
      <c r="I265" s="40" t="s">
        <v>94</v>
      </c>
      <c r="J265" s="40" t="s">
        <v>3161</v>
      </c>
      <c r="K265" s="40" t="s">
        <v>3948</v>
      </c>
      <c r="L265" s="40" t="s">
        <v>78</v>
      </c>
      <c r="M265" s="35" t="s">
        <v>79</v>
      </c>
      <c r="N265" s="35" t="s">
        <v>5</v>
      </c>
    </row>
    <row r="266" spans="1:14" x14ac:dyDescent="0.3">
      <c r="A266" s="38" t="s">
        <v>3229</v>
      </c>
      <c r="B266" s="39" t="s">
        <v>4124</v>
      </c>
      <c r="C266" s="39" t="s">
        <v>3933</v>
      </c>
      <c r="D266" s="39" t="s">
        <v>3947</v>
      </c>
      <c r="E266" s="40">
        <v>9.7579290000000007</v>
      </c>
      <c r="F266" s="40">
        <v>4.1045150000000001</v>
      </c>
      <c r="G266" s="40">
        <v>30</v>
      </c>
      <c r="H266" s="40" t="s">
        <v>3926</v>
      </c>
      <c r="I266" s="40" t="s">
        <v>94</v>
      </c>
      <c r="J266" s="40" t="s">
        <v>3161</v>
      </c>
      <c r="K266" s="40" t="s">
        <v>3948</v>
      </c>
      <c r="L266" s="40" t="s">
        <v>78</v>
      </c>
      <c r="M266" s="35" t="s">
        <v>79</v>
      </c>
      <c r="N266" s="35" t="s">
        <v>5</v>
      </c>
    </row>
    <row r="267" spans="1:14" x14ac:dyDescent="0.3">
      <c r="A267" s="38" t="s">
        <v>3180</v>
      </c>
      <c r="B267" s="39" t="s">
        <v>4125</v>
      </c>
      <c r="C267" s="39" t="s">
        <v>3933</v>
      </c>
      <c r="D267" s="39" t="s">
        <v>3947</v>
      </c>
      <c r="E267" s="40">
        <v>9.77651</v>
      </c>
      <c r="F267" s="40">
        <v>4.0968999999999998</v>
      </c>
      <c r="G267" s="40">
        <v>743</v>
      </c>
      <c r="H267" s="40" t="s">
        <v>3926</v>
      </c>
      <c r="I267" s="40" t="s">
        <v>94</v>
      </c>
      <c r="J267" s="40" t="s">
        <v>3161</v>
      </c>
      <c r="K267" s="40" t="s">
        <v>3948</v>
      </c>
      <c r="L267" s="40" t="s">
        <v>78</v>
      </c>
      <c r="M267" s="35" t="s">
        <v>7</v>
      </c>
      <c r="N267" s="35" t="s">
        <v>3876</v>
      </c>
    </row>
    <row r="268" spans="1:14" x14ac:dyDescent="0.3">
      <c r="A268" s="38" t="s">
        <v>73</v>
      </c>
      <c r="B268" s="39" t="s">
        <v>3732</v>
      </c>
      <c r="C268" s="39" t="s">
        <v>3934</v>
      </c>
      <c r="D268" s="39" t="s">
        <v>4126</v>
      </c>
      <c r="E268" s="40">
        <v>9.0895810000000008</v>
      </c>
      <c r="F268" s="40">
        <v>4.6096360000000001</v>
      </c>
      <c r="G268" s="40">
        <v>145</v>
      </c>
      <c r="H268" s="40" t="s">
        <v>3926</v>
      </c>
      <c r="I268" s="40" t="s">
        <v>38</v>
      </c>
      <c r="J268" s="40" t="s">
        <v>3720</v>
      </c>
      <c r="K268" s="40" t="s">
        <v>3969</v>
      </c>
      <c r="L268" s="40" t="s">
        <v>78</v>
      </c>
      <c r="M268" s="35" t="s">
        <v>4</v>
      </c>
      <c r="N268" s="35" t="s">
        <v>34</v>
      </c>
    </row>
    <row r="269" spans="1:14" x14ac:dyDescent="0.3">
      <c r="A269" s="38" t="s">
        <v>89</v>
      </c>
      <c r="B269" s="39" t="s">
        <v>4127</v>
      </c>
      <c r="C269" s="39" t="s">
        <v>3933</v>
      </c>
      <c r="D269" s="39" t="s">
        <v>3947</v>
      </c>
      <c r="E269" s="40">
        <v>9.7466623689999992</v>
      </c>
      <c r="F269" s="40">
        <v>4.0800573660000001</v>
      </c>
      <c r="G269" s="40">
        <v>18</v>
      </c>
      <c r="H269" s="40" t="s">
        <v>3926</v>
      </c>
      <c r="I269" s="40" t="s">
        <v>94</v>
      </c>
      <c r="J269" s="40" t="s">
        <v>3161</v>
      </c>
      <c r="K269" s="40" t="s">
        <v>3948</v>
      </c>
      <c r="L269" s="40" t="s">
        <v>78</v>
      </c>
      <c r="M269" s="35" t="s">
        <v>7</v>
      </c>
      <c r="N269" s="35" t="s">
        <v>36</v>
      </c>
    </row>
    <row r="270" spans="1:14" x14ac:dyDescent="0.3">
      <c r="A270" s="38" t="s">
        <v>430</v>
      </c>
      <c r="B270" s="39" t="s">
        <v>834</v>
      </c>
      <c r="C270" s="39" t="s">
        <v>3929</v>
      </c>
      <c r="D270" s="39" t="s">
        <v>834</v>
      </c>
      <c r="E270" s="40">
        <v>10.939606789999999</v>
      </c>
      <c r="F270" s="40">
        <v>4.0124524800000003</v>
      </c>
      <c r="G270" s="40">
        <v>0</v>
      </c>
      <c r="H270" s="40" t="s">
        <v>3926</v>
      </c>
      <c r="I270" s="40" t="s">
        <v>38</v>
      </c>
      <c r="J270" s="40" t="s">
        <v>809</v>
      </c>
      <c r="K270" s="40" t="s">
        <v>3932</v>
      </c>
      <c r="L270" s="40" t="s">
        <v>5869</v>
      </c>
      <c r="M270" s="35" t="s">
        <v>4</v>
      </c>
      <c r="N270" s="35" t="s">
        <v>5</v>
      </c>
    </row>
    <row r="271" spans="1:14" x14ac:dyDescent="0.3">
      <c r="A271" s="38" t="s">
        <v>4128</v>
      </c>
      <c r="B271" s="39" t="s">
        <v>2048</v>
      </c>
      <c r="C271" s="39" t="s">
        <v>3929</v>
      </c>
      <c r="D271" s="39" t="s">
        <v>3965</v>
      </c>
      <c r="E271" s="40">
        <v>11.513</v>
      </c>
      <c r="F271" s="40">
        <v>3.8932500000000001</v>
      </c>
      <c r="G271" s="40">
        <v>0</v>
      </c>
      <c r="H271" s="40" t="s">
        <v>3926</v>
      </c>
      <c r="I271" s="40"/>
      <c r="J271" s="40" t="s">
        <v>614</v>
      </c>
      <c r="K271" s="40" t="s">
        <v>3966</v>
      </c>
      <c r="L271" s="40" t="s">
        <v>5869</v>
      </c>
      <c r="M271" s="35"/>
      <c r="N271" s="35"/>
    </row>
    <row r="272" spans="1:14" x14ac:dyDescent="0.3">
      <c r="A272" s="38" t="s">
        <v>512</v>
      </c>
      <c r="B272" s="39" t="s">
        <v>559</v>
      </c>
      <c r="C272" s="39" t="s">
        <v>3933</v>
      </c>
      <c r="D272" s="39" t="s">
        <v>4129</v>
      </c>
      <c r="E272" s="40">
        <v>9.9721580000000003</v>
      </c>
      <c r="F272" s="40">
        <v>2.8559559999999999</v>
      </c>
      <c r="G272" s="40">
        <v>31</v>
      </c>
      <c r="H272" s="40" t="s">
        <v>3926</v>
      </c>
      <c r="I272" s="40" t="s">
        <v>38</v>
      </c>
      <c r="J272" s="40" t="s">
        <v>3927</v>
      </c>
      <c r="K272" s="40" t="s">
        <v>3928</v>
      </c>
      <c r="L272" s="40" t="s">
        <v>78</v>
      </c>
      <c r="M272" s="35" t="s">
        <v>4</v>
      </c>
      <c r="N272" s="35" t="s">
        <v>5</v>
      </c>
    </row>
    <row r="273" spans="1:14" x14ac:dyDescent="0.3">
      <c r="A273" s="38" t="s">
        <v>3421</v>
      </c>
      <c r="B273" s="39" t="s">
        <v>4130</v>
      </c>
      <c r="C273" s="39" t="s">
        <v>3925</v>
      </c>
      <c r="D273" s="39" t="s">
        <v>3422</v>
      </c>
      <c r="E273" s="40">
        <v>9.9681510000000006</v>
      </c>
      <c r="F273" s="40">
        <v>3.0347770000000001</v>
      </c>
      <c r="G273" s="40">
        <v>34</v>
      </c>
      <c r="H273" s="40" t="s">
        <v>3926</v>
      </c>
      <c r="I273" s="40" t="s">
        <v>94</v>
      </c>
      <c r="J273" s="40" t="s">
        <v>3927</v>
      </c>
      <c r="K273" s="40" t="s">
        <v>3928</v>
      </c>
      <c r="L273" s="40" t="s">
        <v>78</v>
      </c>
      <c r="M273" s="35" t="s">
        <v>4</v>
      </c>
      <c r="N273" s="35" t="s">
        <v>3970</v>
      </c>
    </row>
    <row r="274" spans="1:14" x14ac:dyDescent="0.3">
      <c r="A274" s="38" t="s">
        <v>3456</v>
      </c>
      <c r="B274" s="39" t="s">
        <v>3457</v>
      </c>
      <c r="C274" s="39" t="s">
        <v>3933</v>
      </c>
      <c r="D274" s="39" t="s">
        <v>3957</v>
      </c>
      <c r="E274" s="40">
        <v>10.070888890000001</v>
      </c>
      <c r="F274" s="40">
        <v>2.6879861109999998</v>
      </c>
      <c r="G274" s="40">
        <v>137</v>
      </c>
      <c r="H274" s="40" t="s">
        <v>3926</v>
      </c>
      <c r="I274" s="40" t="s">
        <v>38</v>
      </c>
      <c r="J274" s="40" t="s">
        <v>3927</v>
      </c>
      <c r="K274" s="40" t="s">
        <v>3928</v>
      </c>
      <c r="L274" s="40" t="s">
        <v>78</v>
      </c>
      <c r="M274" s="35" t="s">
        <v>4</v>
      </c>
      <c r="N274" s="35" t="s">
        <v>3970</v>
      </c>
    </row>
    <row r="275" spans="1:14" x14ac:dyDescent="0.3">
      <c r="A275" s="38" t="s">
        <v>3427</v>
      </c>
      <c r="B275" s="39" t="s">
        <v>3428</v>
      </c>
      <c r="C275" s="39" t="s">
        <v>3933</v>
      </c>
      <c r="D275" s="39" t="s">
        <v>3957</v>
      </c>
      <c r="E275" s="40">
        <v>10.07009167</v>
      </c>
      <c r="F275" s="40">
        <v>2.630688889</v>
      </c>
      <c r="G275" s="40">
        <v>59</v>
      </c>
      <c r="H275" s="40" t="s">
        <v>3926</v>
      </c>
      <c r="I275" s="40" t="s">
        <v>38</v>
      </c>
      <c r="J275" s="40" t="s">
        <v>3927</v>
      </c>
      <c r="K275" s="40" t="s">
        <v>3928</v>
      </c>
      <c r="L275" s="40" t="s">
        <v>78</v>
      </c>
      <c r="M275" s="35" t="s">
        <v>4</v>
      </c>
      <c r="N275" s="35" t="s">
        <v>5</v>
      </c>
    </row>
    <row r="276" spans="1:14" x14ac:dyDescent="0.3">
      <c r="A276" s="38" t="s">
        <v>2746</v>
      </c>
      <c r="B276" s="39" t="s">
        <v>2747</v>
      </c>
      <c r="C276" s="39" t="s">
        <v>3943</v>
      </c>
      <c r="D276" s="39" t="s">
        <v>2468</v>
      </c>
      <c r="E276" s="40">
        <v>10.41022222</v>
      </c>
      <c r="F276" s="40">
        <v>5.3665000000000003</v>
      </c>
      <c r="G276" s="40">
        <v>1521</v>
      </c>
      <c r="H276" s="40" t="s">
        <v>3926</v>
      </c>
      <c r="I276" s="40" t="s">
        <v>38</v>
      </c>
      <c r="J276" s="40" t="s">
        <v>3784</v>
      </c>
      <c r="K276" s="40" t="s">
        <v>3945</v>
      </c>
      <c r="L276" s="40" t="s">
        <v>80</v>
      </c>
      <c r="M276" s="35" t="s">
        <v>4</v>
      </c>
      <c r="N276" s="35" t="s">
        <v>5</v>
      </c>
    </row>
    <row r="277" spans="1:14" x14ac:dyDescent="0.3">
      <c r="A277" s="38" t="s">
        <v>1972</v>
      </c>
      <c r="B277" s="39" t="s">
        <v>4131</v>
      </c>
      <c r="C277" s="39" t="s">
        <v>3929</v>
      </c>
      <c r="D277" s="39" t="s">
        <v>3965</v>
      </c>
      <c r="E277" s="40">
        <v>11.554209999999999</v>
      </c>
      <c r="F277" s="40">
        <v>3.8459080000000001</v>
      </c>
      <c r="G277" s="40">
        <v>760</v>
      </c>
      <c r="H277" s="40" t="s">
        <v>3926</v>
      </c>
      <c r="I277" s="40" t="s">
        <v>94</v>
      </c>
      <c r="J277" s="40" t="s">
        <v>598</v>
      </c>
      <c r="K277" s="40" t="s">
        <v>4132</v>
      </c>
      <c r="L277" s="40" t="s">
        <v>5869</v>
      </c>
      <c r="M277" s="35" t="s">
        <v>4</v>
      </c>
      <c r="N277" s="35" t="s">
        <v>5</v>
      </c>
    </row>
    <row r="278" spans="1:14" x14ac:dyDescent="0.3">
      <c r="A278" s="38" t="s">
        <v>1354</v>
      </c>
      <c r="B278" s="39" t="s">
        <v>1355</v>
      </c>
      <c r="C278" s="39" t="s">
        <v>3951</v>
      </c>
      <c r="D278" s="39" t="s">
        <v>1351</v>
      </c>
      <c r="E278" s="40">
        <v>15.035971999999999</v>
      </c>
      <c r="F278" s="40">
        <v>12.057988</v>
      </c>
      <c r="G278" s="40">
        <v>297</v>
      </c>
      <c r="H278" s="40" t="s">
        <v>3926</v>
      </c>
      <c r="I278" s="40" t="s">
        <v>38</v>
      </c>
      <c r="J278" s="40" t="s">
        <v>895</v>
      </c>
      <c r="K278" s="40" t="s">
        <v>3952</v>
      </c>
      <c r="L278" s="40" t="s">
        <v>3942</v>
      </c>
      <c r="M278" s="35" t="s">
        <v>7</v>
      </c>
      <c r="N278" s="35" t="s">
        <v>4133</v>
      </c>
    </row>
    <row r="279" spans="1:14" x14ac:dyDescent="0.3">
      <c r="A279" s="38" t="s">
        <v>1931</v>
      </c>
      <c r="B279" s="39" t="s">
        <v>4134</v>
      </c>
      <c r="C279" s="39" t="s">
        <v>3929</v>
      </c>
      <c r="D279" s="39" t="s">
        <v>3965</v>
      </c>
      <c r="E279" s="40">
        <v>11.533784000000001</v>
      </c>
      <c r="F279" s="40">
        <v>3.7545069999999998</v>
      </c>
      <c r="G279" s="40">
        <v>742</v>
      </c>
      <c r="H279" s="40" t="s">
        <v>3926</v>
      </c>
      <c r="I279" s="40" t="s">
        <v>94</v>
      </c>
      <c r="J279" s="40" t="s">
        <v>598</v>
      </c>
      <c r="K279" s="40" t="s">
        <v>4132</v>
      </c>
      <c r="L279" s="40" t="s">
        <v>5869</v>
      </c>
      <c r="M279" s="35" t="s">
        <v>4</v>
      </c>
      <c r="N279" s="35" t="s">
        <v>5</v>
      </c>
    </row>
    <row r="280" spans="1:14" x14ac:dyDescent="0.3">
      <c r="A280" s="38" t="s">
        <v>3209</v>
      </c>
      <c r="B280" s="39" t="s">
        <v>4135</v>
      </c>
      <c r="C280" s="39" t="s">
        <v>3933</v>
      </c>
      <c r="D280" s="39" t="s">
        <v>3947</v>
      </c>
      <c r="E280" s="40">
        <v>9.750406151</v>
      </c>
      <c r="F280" s="40">
        <v>4.1049848620000002</v>
      </c>
      <c r="G280" s="40">
        <v>24</v>
      </c>
      <c r="H280" s="40" t="s">
        <v>3926</v>
      </c>
      <c r="I280" s="40" t="s">
        <v>94</v>
      </c>
      <c r="J280" s="40" t="s">
        <v>3161</v>
      </c>
      <c r="K280" s="40" t="s">
        <v>3948</v>
      </c>
      <c r="L280" s="40" t="s">
        <v>78</v>
      </c>
      <c r="M280" s="35" t="s">
        <v>7</v>
      </c>
      <c r="N280" s="35" t="s">
        <v>36</v>
      </c>
    </row>
    <row r="281" spans="1:14" x14ac:dyDescent="0.3">
      <c r="A281" s="38" t="s">
        <v>3205</v>
      </c>
      <c r="B281" s="39" t="s">
        <v>4136</v>
      </c>
      <c r="C281" s="39" t="s">
        <v>3933</v>
      </c>
      <c r="D281" s="39" t="s">
        <v>3947</v>
      </c>
      <c r="E281" s="40">
        <v>9.7598786359999998</v>
      </c>
      <c r="F281" s="40">
        <v>4.0997924980000002</v>
      </c>
      <c r="G281" s="40">
        <v>16</v>
      </c>
      <c r="H281" s="40" t="s">
        <v>3926</v>
      </c>
      <c r="I281" s="40" t="s">
        <v>94</v>
      </c>
      <c r="J281" s="40" t="s">
        <v>3161</v>
      </c>
      <c r="K281" s="40" t="s">
        <v>3948</v>
      </c>
      <c r="L281" s="40" t="s">
        <v>78</v>
      </c>
      <c r="M281" s="35" t="s">
        <v>7</v>
      </c>
      <c r="N281" s="35" t="s">
        <v>36</v>
      </c>
    </row>
    <row r="282" spans="1:14" x14ac:dyDescent="0.3">
      <c r="A282" s="38" t="s">
        <v>193</v>
      </c>
      <c r="B282" s="39" t="s">
        <v>3469</v>
      </c>
      <c r="C282" s="39" t="s">
        <v>3933</v>
      </c>
      <c r="D282" s="39" t="s">
        <v>3469</v>
      </c>
      <c r="E282" s="40">
        <v>9.6553900689999992</v>
      </c>
      <c r="F282" s="40">
        <v>4.1791991929999996</v>
      </c>
      <c r="G282" s="40">
        <v>57</v>
      </c>
      <c r="H282" s="40" t="s">
        <v>3926</v>
      </c>
      <c r="I282" s="40" t="s">
        <v>38</v>
      </c>
      <c r="J282" s="40" t="s">
        <v>3937</v>
      </c>
      <c r="K282" s="40" t="s">
        <v>3938</v>
      </c>
      <c r="L282" s="40" t="s">
        <v>78</v>
      </c>
      <c r="M282" s="35" t="s">
        <v>4</v>
      </c>
      <c r="N282" s="35" t="s">
        <v>5</v>
      </c>
    </row>
    <row r="283" spans="1:14" x14ac:dyDescent="0.3">
      <c r="A283" s="38" t="s">
        <v>489</v>
      </c>
      <c r="B283" s="39" t="s">
        <v>1209</v>
      </c>
      <c r="C283" s="39" t="s">
        <v>3951</v>
      </c>
      <c r="D283" s="39" t="s">
        <v>4137</v>
      </c>
      <c r="E283" s="40">
        <v>14.27852985</v>
      </c>
      <c r="F283" s="40">
        <v>10.6849597</v>
      </c>
      <c r="G283" s="40">
        <v>448</v>
      </c>
      <c r="H283" s="40" t="s">
        <v>3926</v>
      </c>
      <c r="I283" s="40" t="s">
        <v>38</v>
      </c>
      <c r="J283" s="40" t="s">
        <v>655</v>
      </c>
      <c r="K283" s="40" t="s">
        <v>4008</v>
      </c>
      <c r="L283" s="40" t="s">
        <v>3942</v>
      </c>
      <c r="M283" s="35" t="s">
        <v>4</v>
      </c>
      <c r="N283" s="35" t="s">
        <v>5</v>
      </c>
    </row>
    <row r="284" spans="1:14" x14ac:dyDescent="0.3">
      <c r="A284" s="38" t="s">
        <v>175</v>
      </c>
      <c r="B284" s="39" t="s">
        <v>179</v>
      </c>
      <c r="C284" s="39" t="s">
        <v>3939</v>
      </c>
      <c r="D284" s="39" t="s">
        <v>4078</v>
      </c>
      <c r="E284" s="40">
        <v>13.41844008</v>
      </c>
      <c r="F284" s="40">
        <v>9.3335476409999991</v>
      </c>
      <c r="G284" s="40">
        <v>185</v>
      </c>
      <c r="H284" s="40" t="s">
        <v>3926</v>
      </c>
      <c r="I284" s="40" t="s">
        <v>38</v>
      </c>
      <c r="J284" s="40" t="s">
        <v>3940</v>
      </c>
      <c r="K284" s="40" t="s">
        <v>3941</v>
      </c>
      <c r="L284" s="40" t="s">
        <v>3942</v>
      </c>
      <c r="M284" s="35" t="s">
        <v>4</v>
      </c>
      <c r="N284" s="35" t="s">
        <v>5</v>
      </c>
    </row>
    <row r="285" spans="1:14" x14ac:dyDescent="0.3">
      <c r="A285" s="38" t="s">
        <v>1778</v>
      </c>
      <c r="B285" s="39" t="s">
        <v>1779</v>
      </c>
      <c r="C285" s="39" t="s">
        <v>3939</v>
      </c>
      <c r="D285" s="39" t="s">
        <v>4078</v>
      </c>
      <c r="E285" s="40">
        <v>13.43436973</v>
      </c>
      <c r="F285" s="40">
        <v>9.362236931</v>
      </c>
      <c r="G285" s="40">
        <v>195</v>
      </c>
      <c r="H285" s="40" t="s">
        <v>3926</v>
      </c>
      <c r="I285" s="40" t="s">
        <v>38</v>
      </c>
      <c r="J285" s="40" t="s">
        <v>3940</v>
      </c>
      <c r="K285" s="40" t="s">
        <v>3941</v>
      </c>
      <c r="L285" s="40" t="s">
        <v>3942</v>
      </c>
      <c r="M285" s="35" t="s">
        <v>4</v>
      </c>
      <c r="N285" s="35" t="s">
        <v>5</v>
      </c>
    </row>
    <row r="286" spans="1:14" x14ac:dyDescent="0.3">
      <c r="A286" s="38" t="s">
        <v>2481</v>
      </c>
      <c r="B286" s="39" t="s">
        <v>2482</v>
      </c>
      <c r="C286" s="39" t="s">
        <v>3943</v>
      </c>
      <c r="D286" s="39" t="s">
        <v>2482</v>
      </c>
      <c r="E286" s="40">
        <v>10.45977778</v>
      </c>
      <c r="F286" s="40">
        <v>5.1135277779999999</v>
      </c>
      <c r="G286" s="40">
        <v>1541</v>
      </c>
      <c r="H286" s="40" t="s">
        <v>3926</v>
      </c>
      <c r="I286" s="40" t="s">
        <v>38</v>
      </c>
      <c r="J286" s="40" t="s">
        <v>3784</v>
      </c>
      <c r="K286" s="40" t="s">
        <v>3945</v>
      </c>
      <c r="L286" s="40" t="s">
        <v>80</v>
      </c>
      <c r="M286" s="35" t="s">
        <v>4</v>
      </c>
      <c r="N286" s="35" t="s">
        <v>5</v>
      </c>
    </row>
    <row r="287" spans="1:14" x14ac:dyDescent="0.3">
      <c r="A287" s="38" t="s">
        <v>3639</v>
      </c>
      <c r="B287" s="39" t="s">
        <v>3640</v>
      </c>
      <c r="C287" s="39" t="s">
        <v>3934</v>
      </c>
      <c r="D287" s="39" t="s">
        <v>3978</v>
      </c>
      <c r="E287" s="40">
        <v>9.2340138889999999</v>
      </c>
      <c r="F287" s="40">
        <v>4.138083333</v>
      </c>
      <c r="G287" s="40">
        <v>957</v>
      </c>
      <c r="H287" s="40" t="s">
        <v>3926</v>
      </c>
      <c r="I287" s="40" t="s">
        <v>38</v>
      </c>
      <c r="J287" s="40" t="s">
        <v>3935</v>
      </c>
      <c r="K287" s="40" t="s">
        <v>3936</v>
      </c>
      <c r="L287" s="40" t="s">
        <v>78</v>
      </c>
      <c r="M287" s="35"/>
      <c r="N287" s="35"/>
    </row>
    <row r="288" spans="1:14" x14ac:dyDescent="0.3">
      <c r="A288" s="38" t="s">
        <v>3162</v>
      </c>
      <c r="B288" s="39" t="s">
        <v>4138</v>
      </c>
      <c r="C288" s="39" t="s">
        <v>3933</v>
      </c>
      <c r="D288" s="39" t="s">
        <v>3947</v>
      </c>
      <c r="E288" s="40">
        <v>9.8112399999999997</v>
      </c>
      <c r="F288" s="40">
        <v>4.0685399999999996</v>
      </c>
      <c r="G288" s="40">
        <v>44</v>
      </c>
      <c r="H288" s="40" t="s">
        <v>3926</v>
      </c>
      <c r="I288" s="40" t="s">
        <v>94</v>
      </c>
      <c r="J288" s="40" t="s">
        <v>3161</v>
      </c>
      <c r="K288" s="40" t="s">
        <v>3948</v>
      </c>
      <c r="L288" s="40" t="s">
        <v>78</v>
      </c>
      <c r="M288" s="35" t="s">
        <v>7</v>
      </c>
      <c r="N288" s="35" t="s">
        <v>36</v>
      </c>
    </row>
    <row r="289" spans="1:14" x14ac:dyDescent="0.3">
      <c r="A289" s="38" t="s">
        <v>60</v>
      </c>
      <c r="B289" s="39" t="s">
        <v>2804</v>
      </c>
      <c r="C289" s="39" t="s">
        <v>3963</v>
      </c>
      <c r="D289" s="39" t="s">
        <v>4139</v>
      </c>
      <c r="E289" s="40">
        <v>9.8601899999999993</v>
      </c>
      <c r="F289" s="40">
        <v>6.1228600000000002</v>
      </c>
      <c r="G289" s="40">
        <v>1513</v>
      </c>
      <c r="H289" s="40" t="s">
        <v>3926</v>
      </c>
      <c r="I289" s="40" t="s">
        <v>38</v>
      </c>
      <c r="J289" s="40" t="s">
        <v>2790</v>
      </c>
      <c r="K289" s="40" t="s">
        <v>3964</v>
      </c>
      <c r="L289" s="40" t="s">
        <v>80</v>
      </c>
      <c r="M289" s="35" t="s">
        <v>4</v>
      </c>
      <c r="N289" s="35" t="s">
        <v>8</v>
      </c>
    </row>
    <row r="290" spans="1:14" x14ac:dyDescent="0.3">
      <c r="A290" s="38" t="s">
        <v>1465</v>
      </c>
      <c r="B290" s="39" t="s">
        <v>1466</v>
      </c>
      <c r="C290" s="39" t="s">
        <v>3951</v>
      </c>
      <c r="D290" s="39" t="s">
        <v>3988</v>
      </c>
      <c r="E290" s="40">
        <v>14.349916670000001</v>
      </c>
      <c r="F290" s="40">
        <v>10.57527778</v>
      </c>
      <c r="G290" s="40">
        <v>394</v>
      </c>
      <c r="H290" s="40" t="s">
        <v>3926</v>
      </c>
      <c r="I290" s="40" t="s">
        <v>38</v>
      </c>
      <c r="J290" s="40" t="s">
        <v>764</v>
      </c>
      <c r="K290" s="40" t="s">
        <v>3989</v>
      </c>
      <c r="L290" s="40" t="s">
        <v>3942</v>
      </c>
      <c r="M290" s="35" t="s">
        <v>7</v>
      </c>
      <c r="N290" s="35" t="s">
        <v>3858</v>
      </c>
    </row>
    <row r="291" spans="1:14" x14ac:dyDescent="0.3">
      <c r="A291" s="38" t="s">
        <v>578</v>
      </c>
      <c r="B291" s="39" t="s">
        <v>3698</v>
      </c>
      <c r="C291" s="39" t="s">
        <v>3933</v>
      </c>
      <c r="D291" s="39" t="s">
        <v>4140</v>
      </c>
      <c r="E291" s="40">
        <v>9.4430833330000006</v>
      </c>
      <c r="F291" s="40">
        <v>4.1328055560000001</v>
      </c>
      <c r="G291" s="40">
        <v>23</v>
      </c>
      <c r="H291" s="40" t="s">
        <v>3926</v>
      </c>
      <c r="I291" s="40" t="s">
        <v>38</v>
      </c>
      <c r="J291" s="40" t="s">
        <v>3937</v>
      </c>
      <c r="K291" s="40" t="s">
        <v>3938</v>
      </c>
      <c r="L291" s="40" t="s">
        <v>78</v>
      </c>
      <c r="M291" s="35" t="s">
        <v>4</v>
      </c>
      <c r="N291" s="35" t="s">
        <v>5</v>
      </c>
    </row>
    <row r="292" spans="1:14" x14ac:dyDescent="0.3">
      <c r="A292" s="38" t="s">
        <v>3349</v>
      </c>
      <c r="B292" s="39" t="s">
        <v>3350</v>
      </c>
      <c r="C292" s="39" t="s">
        <v>3933</v>
      </c>
      <c r="D292" s="39" t="s">
        <v>3350</v>
      </c>
      <c r="E292" s="40">
        <v>9.791597222</v>
      </c>
      <c r="F292" s="40">
        <v>3.6417166669999999</v>
      </c>
      <c r="G292" s="40">
        <v>23</v>
      </c>
      <c r="H292" s="40" t="s">
        <v>3926</v>
      </c>
      <c r="I292" s="40" t="s">
        <v>38</v>
      </c>
      <c r="J292" s="40" t="s">
        <v>3930</v>
      </c>
      <c r="K292" s="40" t="s">
        <v>3931</v>
      </c>
      <c r="L292" s="40" t="s">
        <v>78</v>
      </c>
      <c r="M292" s="35" t="s">
        <v>4</v>
      </c>
      <c r="N292" s="35" t="s">
        <v>5</v>
      </c>
    </row>
    <row r="293" spans="1:14" x14ac:dyDescent="0.3">
      <c r="A293" s="38" t="s">
        <v>881</v>
      </c>
      <c r="B293" s="39" t="s">
        <v>4141</v>
      </c>
      <c r="C293" s="39" t="s">
        <v>3929</v>
      </c>
      <c r="D293" s="39" t="s">
        <v>3965</v>
      </c>
      <c r="E293" s="40">
        <v>11.526922000000001</v>
      </c>
      <c r="F293" s="40">
        <v>3.8244129999999998</v>
      </c>
      <c r="G293" s="40">
        <v>742</v>
      </c>
      <c r="H293" s="40" t="s">
        <v>3926</v>
      </c>
      <c r="I293" s="40" t="s">
        <v>94</v>
      </c>
      <c r="J293" s="40" t="s">
        <v>598</v>
      </c>
      <c r="K293" s="40" t="s">
        <v>4132</v>
      </c>
      <c r="L293" s="40" t="s">
        <v>5869</v>
      </c>
      <c r="M293" s="35" t="s">
        <v>4</v>
      </c>
      <c r="N293" s="35" t="s">
        <v>5</v>
      </c>
    </row>
    <row r="294" spans="1:14" x14ac:dyDescent="0.3">
      <c r="A294" s="38" t="s">
        <v>1506</v>
      </c>
      <c r="B294" s="39" t="s">
        <v>1507</v>
      </c>
      <c r="C294" s="39" t="s">
        <v>3951</v>
      </c>
      <c r="D294" s="39" t="s">
        <v>3988</v>
      </c>
      <c r="E294" s="40">
        <v>14.32442561</v>
      </c>
      <c r="F294" s="40">
        <v>10.60231233</v>
      </c>
      <c r="G294" s="40">
        <v>401</v>
      </c>
      <c r="H294" s="40" t="s">
        <v>3926</v>
      </c>
      <c r="I294" s="40" t="s">
        <v>38</v>
      </c>
      <c r="J294" s="40" t="s">
        <v>764</v>
      </c>
      <c r="K294" s="40" t="s">
        <v>3989</v>
      </c>
      <c r="L294" s="40" t="s">
        <v>3942</v>
      </c>
      <c r="M294" s="35" t="s">
        <v>7</v>
      </c>
      <c r="N294" s="35" t="s">
        <v>3856</v>
      </c>
    </row>
    <row r="295" spans="1:14" x14ac:dyDescent="0.3">
      <c r="A295" s="38" t="s">
        <v>3646</v>
      </c>
      <c r="B295" s="39" t="s">
        <v>3647</v>
      </c>
      <c r="C295" s="39" t="s">
        <v>3934</v>
      </c>
      <c r="D295" s="39" t="s">
        <v>4026</v>
      </c>
      <c r="E295" s="40">
        <v>9.2113611110000004</v>
      </c>
      <c r="F295" s="40">
        <v>4.0079500000000001</v>
      </c>
      <c r="G295" s="40">
        <v>10</v>
      </c>
      <c r="H295" s="40" t="s">
        <v>3926</v>
      </c>
      <c r="I295" s="40" t="s">
        <v>38</v>
      </c>
      <c r="J295" s="40" t="s">
        <v>3935</v>
      </c>
      <c r="K295" s="40" t="s">
        <v>3936</v>
      </c>
      <c r="L295" s="40" t="s">
        <v>78</v>
      </c>
      <c r="M295" s="35" t="s">
        <v>4</v>
      </c>
      <c r="N295" s="35" t="s">
        <v>5</v>
      </c>
    </row>
    <row r="296" spans="1:14" x14ac:dyDescent="0.3">
      <c r="A296" s="38" t="s">
        <v>4142</v>
      </c>
      <c r="B296" s="39" t="s">
        <v>4143</v>
      </c>
      <c r="C296" s="39" t="s">
        <v>3933</v>
      </c>
      <c r="D296" s="39" t="s">
        <v>3947</v>
      </c>
      <c r="E296" s="40">
        <v>9.7682570670000004</v>
      </c>
      <c r="F296" s="40">
        <v>4.1000015809999999</v>
      </c>
      <c r="G296" s="40">
        <v>39</v>
      </c>
      <c r="H296" s="40" t="s">
        <v>3926</v>
      </c>
      <c r="I296" s="40" t="s">
        <v>94</v>
      </c>
      <c r="J296" s="40" t="s">
        <v>3161</v>
      </c>
      <c r="K296" s="40" t="s">
        <v>3948</v>
      </c>
      <c r="L296" s="40" t="s">
        <v>78</v>
      </c>
      <c r="M296" s="35" t="s">
        <v>7</v>
      </c>
      <c r="N296" s="35" t="s">
        <v>36</v>
      </c>
    </row>
    <row r="297" spans="1:14" x14ac:dyDescent="0.3">
      <c r="A297" s="38" t="s">
        <v>93</v>
      </c>
      <c r="B297" s="39" t="s">
        <v>4144</v>
      </c>
      <c r="C297" s="39" t="s">
        <v>3933</v>
      </c>
      <c r="D297" s="39" t="s">
        <v>3947</v>
      </c>
      <c r="E297" s="40">
        <v>9.7535000000000007</v>
      </c>
      <c r="F297" s="40">
        <v>4.0802100000000001</v>
      </c>
      <c r="G297" s="40">
        <v>10</v>
      </c>
      <c r="H297" s="40" t="s">
        <v>3926</v>
      </c>
      <c r="I297" s="40" t="s">
        <v>94</v>
      </c>
      <c r="J297" s="40" t="s">
        <v>3161</v>
      </c>
      <c r="K297" s="40" t="s">
        <v>3948</v>
      </c>
      <c r="L297" s="40" t="s">
        <v>78</v>
      </c>
      <c r="M297" s="35" t="s">
        <v>7</v>
      </c>
      <c r="N297" s="35" t="s">
        <v>36</v>
      </c>
    </row>
    <row r="298" spans="1:14" x14ac:dyDescent="0.3">
      <c r="A298" s="38" t="s">
        <v>474</v>
      </c>
      <c r="B298" s="39" t="s">
        <v>2059</v>
      </c>
      <c r="C298" s="39" t="s">
        <v>3939</v>
      </c>
      <c r="D298" s="39" t="s">
        <v>4078</v>
      </c>
      <c r="E298" s="40">
        <v>13.38438317</v>
      </c>
      <c r="F298" s="40">
        <v>9.3482339329999995</v>
      </c>
      <c r="G298" s="40">
        <v>245</v>
      </c>
      <c r="H298" s="40" t="s">
        <v>3926</v>
      </c>
      <c r="I298" s="40" t="s">
        <v>38</v>
      </c>
      <c r="J298" s="40" t="s">
        <v>3940</v>
      </c>
      <c r="K298" s="40" t="s">
        <v>3941</v>
      </c>
      <c r="L298" s="40" t="s">
        <v>3942</v>
      </c>
      <c r="M298" s="35" t="s">
        <v>4</v>
      </c>
      <c r="N298" s="35" t="s">
        <v>5</v>
      </c>
    </row>
    <row r="299" spans="1:14" x14ac:dyDescent="0.3">
      <c r="A299" s="38" t="s">
        <v>1159</v>
      </c>
      <c r="B299" s="39" t="s">
        <v>1160</v>
      </c>
      <c r="C299" s="39" t="s">
        <v>3939</v>
      </c>
      <c r="D299" s="39" t="s">
        <v>4078</v>
      </c>
      <c r="E299" s="40">
        <v>13.378443020000001</v>
      </c>
      <c r="F299" s="40">
        <v>9.3057176570000006</v>
      </c>
      <c r="G299" s="40">
        <v>209</v>
      </c>
      <c r="H299" s="40" t="s">
        <v>3926</v>
      </c>
      <c r="I299" s="40" t="s">
        <v>38</v>
      </c>
      <c r="J299" s="40" t="s">
        <v>3940</v>
      </c>
      <c r="K299" s="40" t="s">
        <v>3941</v>
      </c>
      <c r="L299" s="40" t="s">
        <v>3942</v>
      </c>
      <c r="M299" s="35" t="s">
        <v>4</v>
      </c>
      <c r="N299" s="35" t="s">
        <v>5</v>
      </c>
    </row>
    <row r="300" spans="1:14" x14ac:dyDescent="0.3">
      <c r="A300" s="38" t="s">
        <v>3556</v>
      </c>
      <c r="B300" s="39" t="s">
        <v>4145</v>
      </c>
      <c r="C300" s="39" t="s">
        <v>3933</v>
      </c>
      <c r="D300" s="39" t="s">
        <v>4146</v>
      </c>
      <c r="E300" s="40">
        <v>9.9386388889999999</v>
      </c>
      <c r="F300" s="40">
        <v>4.9568472220000004</v>
      </c>
      <c r="G300" s="40">
        <v>860</v>
      </c>
      <c r="H300" s="40" t="s">
        <v>3926</v>
      </c>
      <c r="I300" s="40" t="s">
        <v>94</v>
      </c>
      <c r="J300" s="40" t="s">
        <v>3937</v>
      </c>
      <c r="K300" s="40" t="s">
        <v>3938</v>
      </c>
      <c r="L300" s="40" t="s">
        <v>78</v>
      </c>
      <c r="M300" s="35" t="s">
        <v>4</v>
      </c>
      <c r="N300" s="35" t="s">
        <v>5</v>
      </c>
    </row>
    <row r="301" spans="1:14" x14ac:dyDescent="0.3">
      <c r="A301" s="38" t="s">
        <v>539</v>
      </c>
      <c r="B301" s="39" t="s">
        <v>540</v>
      </c>
      <c r="C301" s="39" t="s">
        <v>3939</v>
      </c>
      <c r="D301" s="39" t="s">
        <v>4078</v>
      </c>
      <c r="E301" s="40">
        <v>13.40337609</v>
      </c>
      <c r="F301" s="40">
        <v>9.3056517109999994</v>
      </c>
      <c r="G301" s="40">
        <v>183</v>
      </c>
      <c r="H301" s="40" t="s">
        <v>3926</v>
      </c>
      <c r="I301" s="40" t="s">
        <v>38</v>
      </c>
      <c r="J301" s="40" t="s">
        <v>3940</v>
      </c>
      <c r="K301" s="40" t="s">
        <v>3941</v>
      </c>
      <c r="L301" s="40" t="s">
        <v>3942</v>
      </c>
      <c r="M301" s="35" t="s">
        <v>4</v>
      </c>
      <c r="N301" s="35" t="s">
        <v>5</v>
      </c>
    </row>
    <row r="302" spans="1:14" x14ac:dyDescent="0.3">
      <c r="A302" s="38" t="s">
        <v>2161</v>
      </c>
      <c r="B302" s="39" t="s">
        <v>2162</v>
      </c>
      <c r="C302" s="39" t="s">
        <v>3958</v>
      </c>
      <c r="D302" s="39" t="s">
        <v>4147</v>
      </c>
      <c r="E302" s="40">
        <v>13.94627959</v>
      </c>
      <c r="F302" s="40">
        <v>7.0313299899999997</v>
      </c>
      <c r="G302" s="40">
        <v>1474</v>
      </c>
      <c r="H302" s="40" t="s">
        <v>3926</v>
      </c>
      <c r="I302" s="40" t="s">
        <v>38</v>
      </c>
      <c r="J302" s="40" t="s">
        <v>749</v>
      </c>
      <c r="K302" s="40" t="s">
        <v>3960</v>
      </c>
      <c r="L302" s="40" t="s">
        <v>3942</v>
      </c>
      <c r="M302" s="35" t="s">
        <v>4</v>
      </c>
      <c r="N302" s="35" t="s">
        <v>5</v>
      </c>
    </row>
    <row r="303" spans="1:14" x14ac:dyDescent="0.3">
      <c r="A303" s="38" t="s">
        <v>1749</v>
      </c>
      <c r="B303" s="39" t="s">
        <v>1750</v>
      </c>
      <c r="C303" s="39" t="s">
        <v>3951</v>
      </c>
      <c r="D303" s="39" t="s">
        <v>4148</v>
      </c>
      <c r="E303" s="40">
        <v>14.177387299999999</v>
      </c>
      <c r="F303" s="40">
        <v>10.200958999999999</v>
      </c>
      <c r="G303" s="40">
        <v>499.6</v>
      </c>
      <c r="H303" s="40" t="s">
        <v>3926</v>
      </c>
      <c r="I303" s="40" t="s">
        <v>38</v>
      </c>
      <c r="J303" s="40" t="s">
        <v>688</v>
      </c>
      <c r="K303" s="40" t="s">
        <v>4027</v>
      </c>
      <c r="L303" s="40" t="s">
        <v>3942</v>
      </c>
      <c r="M303" s="35" t="s">
        <v>4</v>
      </c>
      <c r="N303" s="35" t="s">
        <v>5</v>
      </c>
    </row>
    <row r="304" spans="1:14" x14ac:dyDescent="0.3">
      <c r="A304" s="38" t="s">
        <v>1325</v>
      </c>
      <c r="B304" s="39" t="s">
        <v>1326</v>
      </c>
      <c r="C304" s="39" t="s">
        <v>3951</v>
      </c>
      <c r="D304" s="39" t="s">
        <v>3988</v>
      </c>
      <c r="E304" s="40">
        <v>14.37349319</v>
      </c>
      <c r="F304" s="40">
        <v>10.62386577</v>
      </c>
      <c r="G304" s="40">
        <v>387</v>
      </c>
      <c r="H304" s="40" t="s">
        <v>3926</v>
      </c>
      <c r="I304" s="40" t="s">
        <v>38</v>
      </c>
      <c r="J304" s="40" t="s">
        <v>764</v>
      </c>
      <c r="K304" s="40" t="s">
        <v>3989</v>
      </c>
      <c r="L304" s="40" t="s">
        <v>3942</v>
      </c>
      <c r="M304" s="35" t="s">
        <v>4</v>
      </c>
      <c r="N304" s="35" t="s">
        <v>5</v>
      </c>
    </row>
    <row r="305" spans="1:14" x14ac:dyDescent="0.3">
      <c r="A305" s="38" t="s">
        <v>853</v>
      </c>
      <c r="B305" s="39" t="s">
        <v>854</v>
      </c>
      <c r="C305" s="39" t="s">
        <v>3951</v>
      </c>
      <c r="D305" s="39" t="s">
        <v>4149</v>
      </c>
      <c r="E305" s="40">
        <v>13.51671706</v>
      </c>
      <c r="F305" s="40">
        <v>10.253245850000001</v>
      </c>
      <c r="G305" s="40">
        <v>769</v>
      </c>
      <c r="H305" s="40" t="s">
        <v>3926</v>
      </c>
      <c r="I305" s="40" t="s">
        <v>38</v>
      </c>
      <c r="J305" s="40" t="s">
        <v>799</v>
      </c>
      <c r="K305" s="40" t="s">
        <v>4150</v>
      </c>
      <c r="L305" s="40" t="s">
        <v>3942</v>
      </c>
      <c r="M305" s="35" t="s">
        <v>4</v>
      </c>
      <c r="N305" s="35" t="s">
        <v>5</v>
      </c>
    </row>
    <row r="306" spans="1:14" x14ac:dyDescent="0.3">
      <c r="A306" s="38" t="s">
        <v>3336</v>
      </c>
      <c r="B306" s="39" t="s">
        <v>4151</v>
      </c>
      <c r="C306" s="39" t="s">
        <v>3933</v>
      </c>
      <c r="D306" s="39" t="s">
        <v>3462</v>
      </c>
      <c r="E306" s="40">
        <v>10.10941667</v>
      </c>
      <c r="F306" s="40">
        <v>3.818666667</v>
      </c>
      <c r="G306" s="40">
        <v>51</v>
      </c>
      <c r="H306" s="40" t="s">
        <v>3926</v>
      </c>
      <c r="I306" s="40" t="s">
        <v>94</v>
      </c>
      <c r="J306" s="40" t="s">
        <v>3930</v>
      </c>
      <c r="K306" s="40" t="s">
        <v>3931</v>
      </c>
      <c r="L306" s="40" t="s">
        <v>78</v>
      </c>
      <c r="M306" s="35" t="s">
        <v>4</v>
      </c>
      <c r="N306" s="35" t="s">
        <v>5</v>
      </c>
    </row>
    <row r="307" spans="1:14" x14ac:dyDescent="0.3">
      <c r="A307" s="38" t="s">
        <v>1181</v>
      </c>
      <c r="B307" s="39" t="s">
        <v>1182</v>
      </c>
      <c r="C307" s="39" t="s">
        <v>3939</v>
      </c>
      <c r="D307" s="39" t="s">
        <v>4078</v>
      </c>
      <c r="E307" s="40">
        <v>13.42005823</v>
      </c>
      <c r="F307" s="40">
        <v>9.3559697069999999</v>
      </c>
      <c r="G307" s="40">
        <v>200</v>
      </c>
      <c r="H307" s="40" t="s">
        <v>3926</v>
      </c>
      <c r="I307" s="40" t="s">
        <v>38</v>
      </c>
      <c r="J307" s="40" t="s">
        <v>3940</v>
      </c>
      <c r="K307" s="40" t="s">
        <v>3941</v>
      </c>
      <c r="L307" s="40" t="s">
        <v>3942</v>
      </c>
      <c r="M307" s="35" t="s">
        <v>4</v>
      </c>
      <c r="N307" s="35" t="s">
        <v>5</v>
      </c>
    </row>
    <row r="308" spans="1:14" x14ac:dyDescent="0.3">
      <c r="A308" s="38" t="s">
        <v>1188</v>
      </c>
      <c r="B308" s="39" t="s">
        <v>1189</v>
      </c>
      <c r="C308" s="39" t="s">
        <v>3939</v>
      </c>
      <c r="D308" s="39" t="s">
        <v>4078</v>
      </c>
      <c r="E308" s="40">
        <v>13.399694439999999</v>
      </c>
      <c r="F308" s="40">
        <v>9.3226944439999997</v>
      </c>
      <c r="G308" s="40">
        <v>206</v>
      </c>
      <c r="H308" s="40" t="s">
        <v>3926</v>
      </c>
      <c r="I308" s="40" t="s">
        <v>38</v>
      </c>
      <c r="J308" s="40" t="s">
        <v>3940</v>
      </c>
      <c r="K308" s="40" t="s">
        <v>3941</v>
      </c>
      <c r="L308" s="40" t="s">
        <v>3942</v>
      </c>
      <c r="M308" s="35" t="s">
        <v>4</v>
      </c>
      <c r="N308" s="35" t="s">
        <v>5</v>
      </c>
    </row>
    <row r="309" spans="1:14" x14ac:dyDescent="0.3">
      <c r="A309" s="38" t="s">
        <v>3174</v>
      </c>
      <c r="B309" s="39" t="s">
        <v>4152</v>
      </c>
      <c r="C309" s="39" t="s">
        <v>3933</v>
      </c>
      <c r="D309" s="39" t="s">
        <v>3947</v>
      </c>
      <c r="E309" s="40">
        <v>9.8124800000000008</v>
      </c>
      <c r="F309" s="40">
        <v>4.1045400000000001</v>
      </c>
      <c r="G309" s="40">
        <v>61</v>
      </c>
      <c r="H309" s="40" t="s">
        <v>3926</v>
      </c>
      <c r="I309" s="40" t="s">
        <v>94</v>
      </c>
      <c r="J309" s="40" t="s">
        <v>3161</v>
      </c>
      <c r="K309" s="40" t="s">
        <v>3948</v>
      </c>
      <c r="L309" s="40" t="s">
        <v>78</v>
      </c>
      <c r="M309" s="35" t="s">
        <v>7</v>
      </c>
      <c r="N309" s="35" t="s">
        <v>3876</v>
      </c>
    </row>
    <row r="310" spans="1:14" x14ac:dyDescent="0.3">
      <c r="A310" s="38" t="s">
        <v>2404</v>
      </c>
      <c r="B310" s="39" t="s">
        <v>2405</v>
      </c>
      <c r="C310" s="39" t="s">
        <v>3943</v>
      </c>
      <c r="D310" s="39" t="s">
        <v>3944</v>
      </c>
      <c r="E310" s="40">
        <v>10.43449</v>
      </c>
      <c r="F310" s="40">
        <v>5.4834290000000001</v>
      </c>
      <c r="G310" s="40">
        <v>1388</v>
      </c>
      <c r="H310" s="40" t="s">
        <v>3926</v>
      </c>
      <c r="I310" s="40" t="s">
        <v>38</v>
      </c>
      <c r="J310" s="40" t="s">
        <v>3784</v>
      </c>
      <c r="K310" s="40" t="s">
        <v>3945</v>
      </c>
      <c r="L310" s="40" t="s">
        <v>80</v>
      </c>
      <c r="M310" s="35" t="s">
        <v>4</v>
      </c>
      <c r="N310" s="35" t="s">
        <v>5</v>
      </c>
    </row>
    <row r="311" spans="1:14" x14ac:dyDescent="0.3">
      <c r="A311" s="38" t="s">
        <v>797</v>
      </c>
      <c r="B311" s="39" t="s">
        <v>798</v>
      </c>
      <c r="C311" s="39" t="s">
        <v>3939</v>
      </c>
      <c r="D311" s="39" t="s">
        <v>4153</v>
      </c>
      <c r="E311" s="40">
        <v>14.080449339999999</v>
      </c>
      <c r="F311" s="40">
        <v>9.9142583569999996</v>
      </c>
      <c r="G311" s="40">
        <v>396</v>
      </c>
      <c r="H311" s="40" t="s">
        <v>3926</v>
      </c>
      <c r="I311" s="40" t="s">
        <v>38</v>
      </c>
      <c r="J311" s="40" t="s">
        <v>799</v>
      </c>
      <c r="K311" s="40" t="s">
        <v>4150</v>
      </c>
      <c r="L311" s="40" t="s">
        <v>3942</v>
      </c>
      <c r="M311" s="35" t="s">
        <v>4</v>
      </c>
      <c r="N311" s="35" t="s">
        <v>8</v>
      </c>
    </row>
    <row r="312" spans="1:14" x14ac:dyDescent="0.3">
      <c r="A312" s="38" t="s">
        <v>1185</v>
      </c>
      <c r="B312" s="39" t="s">
        <v>1186</v>
      </c>
      <c r="C312" s="39" t="s">
        <v>3939</v>
      </c>
      <c r="D312" s="39" t="s">
        <v>4078</v>
      </c>
      <c r="E312" s="40">
        <v>13.394626089999999</v>
      </c>
      <c r="F312" s="40">
        <v>9.3129407719999993</v>
      </c>
      <c r="G312" s="40">
        <v>208</v>
      </c>
      <c r="H312" s="40" t="s">
        <v>3926</v>
      </c>
      <c r="I312" s="40" t="s">
        <v>38</v>
      </c>
      <c r="J312" s="40" t="s">
        <v>3940</v>
      </c>
      <c r="K312" s="40" t="s">
        <v>3941</v>
      </c>
      <c r="L312" s="40" t="s">
        <v>3942</v>
      </c>
      <c r="M312" s="35" t="s">
        <v>4</v>
      </c>
      <c r="N312" s="35" t="s">
        <v>5</v>
      </c>
    </row>
    <row r="313" spans="1:14" x14ac:dyDescent="0.3">
      <c r="A313" s="38" t="s">
        <v>518</v>
      </c>
      <c r="B313" s="39" t="s">
        <v>3368</v>
      </c>
      <c r="C313" s="39" t="s">
        <v>3929</v>
      </c>
      <c r="D313" s="39" t="s">
        <v>3368</v>
      </c>
      <c r="E313" s="40">
        <v>10.71590507</v>
      </c>
      <c r="F313" s="40">
        <v>3.9978846379999999</v>
      </c>
      <c r="G313" s="40">
        <v>349</v>
      </c>
      <c r="H313" s="40" t="s">
        <v>3926</v>
      </c>
      <c r="I313" s="40" t="s">
        <v>38</v>
      </c>
      <c r="J313" s="40" t="s">
        <v>3930</v>
      </c>
      <c r="K313" s="40" t="s">
        <v>3931</v>
      </c>
      <c r="L313" s="40" t="s">
        <v>78</v>
      </c>
      <c r="M313" s="35" t="s">
        <v>4</v>
      </c>
      <c r="N313" s="35" t="s">
        <v>5</v>
      </c>
    </row>
    <row r="314" spans="1:14" x14ac:dyDescent="0.3">
      <c r="A314" s="38" t="s">
        <v>3557</v>
      </c>
      <c r="B314" s="39" t="s">
        <v>3558</v>
      </c>
      <c r="C314" s="39" t="s">
        <v>3933</v>
      </c>
      <c r="D314" s="39" t="s">
        <v>3558</v>
      </c>
      <c r="E314" s="40">
        <v>9.6922499999999996</v>
      </c>
      <c r="F314" s="40">
        <v>4.6393449999999996</v>
      </c>
      <c r="G314" s="40">
        <v>149</v>
      </c>
      <c r="H314" s="40" t="s">
        <v>3926</v>
      </c>
      <c r="I314" s="40" t="s">
        <v>38</v>
      </c>
      <c r="J314" s="40" t="s">
        <v>3937</v>
      </c>
      <c r="K314" s="40" t="s">
        <v>3938</v>
      </c>
      <c r="L314" s="40" t="s">
        <v>78</v>
      </c>
      <c r="M314" s="35" t="s">
        <v>4</v>
      </c>
      <c r="N314" s="35" t="s">
        <v>5</v>
      </c>
    </row>
    <row r="315" spans="1:14" x14ac:dyDescent="0.3">
      <c r="A315" s="38" t="s">
        <v>3533</v>
      </c>
      <c r="B315" s="39" t="s">
        <v>3534</v>
      </c>
      <c r="C315" s="39" t="s">
        <v>3933</v>
      </c>
      <c r="D315" s="39" t="s">
        <v>4154</v>
      </c>
      <c r="E315" s="40">
        <v>9.6676666670000007</v>
      </c>
      <c r="F315" s="40">
        <v>4.7471944439999998</v>
      </c>
      <c r="G315" s="40">
        <v>480</v>
      </c>
      <c r="H315" s="40" t="s">
        <v>3926</v>
      </c>
      <c r="I315" s="40" t="s">
        <v>38</v>
      </c>
      <c r="J315" s="40" t="s">
        <v>3937</v>
      </c>
      <c r="K315" s="40" t="s">
        <v>3938</v>
      </c>
      <c r="L315" s="40" t="s">
        <v>78</v>
      </c>
      <c r="M315" s="35" t="s">
        <v>4</v>
      </c>
      <c r="N315" s="35" t="s">
        <v>5</v>
      </c>
    </row>
    <row r="316" spans="1:14" x14ac:dyDescent="0.3">
      <c r="A316" s="38" t="s">
        <v>960</v>
      </c>
      <c r="B316" s="39" t="s">
        <v>961</v>
      </c>
      <c r="C316" s="39" t="s">
        <v>3951</v>
      </c>
      <c r="D316" s="39" t="s">
        <v>3988</v>
      </c>
      <c r="E316" s="40">
        <v>14.337545670000001</v>
      </c>
      <c r="F316" s="40">
        <v>10.593397270000001</v>
      </c>
      <c r="G316" s="40">
        <v>396</v>
      </c>
      <c r="H316" s="40" t="s">
        <v>3926</v>
      </c>
      <c r="I316" s="40" t="s">
        <v>38</v>
      </c>
      <c r="J316" s="40" t="s">
        <v>764</v>
      </c>
      <c r="K316" s="40" t="s">
        <v>3989</v>
      </c>
      <c r="L316" s="40" t="s">
        <v>3942</v>
      </c>
      <c r="M316" s="35" t="s">
        <v>4</v>
      </c>
      <c r="N316" s="35" t="s">
        <v>5</v>
      </c>
    </row>
    <row r="317" spans="1:14" x14ac:dyDescent="0.3">
      <c r="A317" s="38" t="s">
        <v>475</v>
      </c>
      <c r="B317" s="39" t="s">
        <v>1440</v>
      </c>
      <c r="C317" s="39" t="s">
        <v>3951</v>
      </c>
      <c r="D317" s="39" t="s">
        <v>4155</v>
      </c>
      <c r="E317" s="40">
        <v>14.24578086</v>
      </c>
      <c r="F317" s="40">
        <v>10.87031644</v>
      </c>
      <c r="G317" s="40">
        <v>397</v>
      </c>
      <c r="H317" s="40" t="s">
        <v>3926</v>
      </c>
      <c r="I317" s="40" t="s">
        <v>38</v>
      </c>
      <c r="J317" s="40" t="s">
        <v>655</v>
      </c>
      <c r="K317" s="40" t="s">
        <v>4008</v>
      </c>
      <c r="L317" s="40" t="s">
        <v>3942</v>
      </c>
      <c r="M317" s="35" t="s">
        <v>4</v>
      </c>
      <c r="N317" s="35" t="s">
        <v>5</v>
      </c>
    </row>
    <row r="318" spans="1:14" x14ac:dyDescent="0.3">
      <c r="A318" s="38" t="s">
        <v>476</v>
      </c>
      <c r="B318" s="39" t="s">
        <v>2238</v>
      </c>
      <c r="C318" s="39" t="s">
        <v>3951</v>
      </c>
      <c r="D318" s="39" t="s">
        <v>2238</v>
      </c>
      <c r="E318" s="40">
        <v>14.56472222</v>
      </c>
      <c r="F318" s="40">
        <v>11.39516667</v>
      </c>
      <c r="G318" s="40">
        <v>320</v>
      </c>
      <c r="H318" s="40" t="s">
        <v>3926</v>
      </c>
      <c r="I318" s="40" t="s">
        <v>38</v>
      </c>
      <c r="J318" s="40" t="s">
        <v>895</v>
      </c>
      <c r="K318" s="40" t="s">
        <v>3952</v>
      </c>
      <c r="L318" s="40" t="s">
        <v>3942</v>
      </c>
      <c r="M318" s="35" t="s">
        <v>4</v>
      </c>
      <c r="N318" s="35" t="s">
        <v>3970</v>
      </c>
    </row>
    <row r="319" spans="1:14" x14ac:dyDescent="0.3">
      <c r="A319" s="38" t="s">
        <v>3217</v>
      </c>
      <c r="B319" s="39" t="s">
        <v>4156</v>
      </c>
      <c r="C319" s="39" t="s">
        <v>3933</v>
      </c>
      <c r="D319" s="39" t="s">
        <v>3947</v>
      </c>
      <c r="E319" s="40">
        <v>9.7388700000000004</v>
      </c>
      <c r="F319" s="40">
        <v>4.0695199999999998</v>
      </c>
      <c r="G319" s="40">
        <v>34</v>
      </c>
      <c r="H319" s="40" t="s">
        <v>3926</v>
      </c>
      <c r="I319" s="40" t="s">
        <v>94</v>
      </c>
      <c r="J319" s="40" t="s">
        <v>3161</v>
      </c>
      <c r="K319" s="40" t="s">
        <v>3948</v>
      </c>
      <c r="L319" s="40" t="s">
        <v>78</v>
      </c>
      <c r="M319" s="35" t="s">
        <v>7</v>
      </c>
      <c r="N319" s="35" t="s">
        <v>36</v>
      </c>
    </row>
    <row r="320" spans="1:14" x14ac:dyDescent="0.3">
      <c r="A320" s="38" t="s">
        <v>3886</v>
      </c>
      <c r="B320" s="39" t="s">
        <v>4157</v>
      </c>
      <c r="C320" s="39" t="s">
        <v>3933</v>
      </c>
      <c r="D320" s="39" t="s">
        <v>3947</v>
      </c>
      <c r="E320" s="40">
        <v>9.7415559999999992</v>
      </c>
      <c r="F320" s="40">
        <v>4.0899720000000004</v>
      </c>
      <c r="G320" s="40">
        <v>31</v>
      </c>
      <c r="H320" s="40" t="s">
        <v>3926</v>
      </c>
      <c r="I320" s="40" t="s">
        <v>94</v>
      </c>
      <c r="J320" s="40" t="s">
        <v>3161</v>
      </c>
      <c r="K320" s="40" t="s">
        <v>3948</v>
      </c>
      <c r="L320" s="40" t="s">
        <v>78</v>
      </c>
      <c r="M320" s="35" t="s">
        <v>7</v>
      </c>
      <c r="N320" s="35" t="s">
        <v>3887</v>
      </c>
    </row>
    <row r="321" spans="1:14" x14ac:dyDescent="0.3">
      <c r="A321" s="38" t="s">
        <v>2827</v>
      </c>
      <c r="B321" s="39" t="s">
        <v>2828</v>
      </c>
      <c r="C321" s="39" t="s">
        <v>3963</v>
      </c>
      <c r="D321" s="39" t="s">
        <v>4158</v>
      </c>
      <c r="E321" s="40">
        <v>10.69498988</v>
      </c>
      <c r="F321" s="40">
        <v>6.2409620180000003</v>
      </c>
      <c r="G321" s="40">
        <v>2022</v>
      </c>
      <c r="H321" s="40" t="s">
        <v>3926</v>
      </c>
      <c r="I321" s="40" t="s">
        <v>38</v>
      </c>
      <c r="J321" s="40" t="s">
        <v>2790</v>
      </c>
      <c r="K321" s="40" t="s">
        <v>3964</v>
      </c>
      <c r="L321" s="40" t="s">
        <v>80</v>
      </c>
      <c r="M321" s="35" t="s">
        <v>4</v>
      </c>
      <c r="N321" s="35" t="s">
        <v>3850</v>
      </c>
    </row>
    <row r="322" spans="1:14" x14ac:dyDescent="0.3">
      <c r="A322" s="38" t="s">
        <v>2492</v>
      </c>
      <c r="B322" s="39" t="s">
        <v>2493</v>
      </c>
      <c r="C322" s="39" t="s">
        <v>3943</v>
      </c>
      <c r="D322" s="39" t="s">
        <v>3944</v>
      </c>
      <c r="E322" s="40">
        <v>10.420223</v>
      </c>
      <c r="F322" s="40">
        <v>5.4766570000000003</v>
      </c>
      <c r="G322" s="40">
        <v>1459</v>
      </c>
      <c r="H322" s="40" t="s">
        <v>3926</v>
      </c>
      <c r="I322" s="40" t="s">
        <v>38</v>
      </c>
      <c r="J322" s="40" t="s">
        <v>3784</v>
      </c>
      <c r="K322" s="40" t="s">
        <v>3945</v>
      </c>
      <c r="L322" s="40" t="s">
        <v>80</v>
      </c>
      <c r="M322" s="35" t="s">
        <v>4</v>
      </c>
      <c r="N322" s="35" t="s">
        <v>41</v>
      </c>
    </row>
    <row r="323" spans="1:14" x14ac:dyDescent="0.3">
      <c r="A323" s="38" t="s">
        <v>2754</v>
      </c>
      <c r="B323" s="39" t="s">
        <v>2755</v>
      </c>
      <c r="C323" s="39" t="s">
        <v>3943</v>
      </c>
      <c r="D323" s="39" t="s">
        <v>3944</v>
      </c>
      <c r="E323" s="40">
        <v>10.407309</v>
      </c>
      <c r="F323" s="40">
        <v>5.4705969999999997</v>
      </c>
      <c r="G323" s="40">
        <v>0</v>
      </c>
      <c r="H323" s="40" t="s">
        <v>3926</v>
      </c>
      <c r="I323" s="40" t="s">
        <v>38</v>
      </c>
      <c r="J323" s="40" t="s">
        <v>3784</v>
      </c>
      <c r="K323" s="40" t="s">
        <v>3945</v>
      </c>
      <c r="L323" s="40" t="s">
        <v>80</v>
      </c>
      <c r="M323" s="35" t="s">
        <v>4</v>
      </c>
      <c r="N323" s="35" t="s">
        <v>5</v>
      </c>
    </row>
    <row r="324" spans="1:14" x14ac:dyDescent="0.3">
      <c r="A324" s="38" t="s">
        <v>2752</v>
      </c>
      <c r="B324" s="39" t="s">
        <v>2753</v>
      </c>
      <c r="C324" s="39" t="s">
        <v>3943</v>
      </c>
      <c r="D324" s="39" t="s">
        <v>3944</v>
      </c>
      <c r="E324" s="40">
        <v>10.414049</v>
      </c>
      <c r="F324" s="40">
        <v>5.4855749999999999</v>
      </c>
      <c r="G324" s="40">
        <v>1398</v>
      </c>
      <c r="H324" s="40" t="s">
        <v>3926</v>
      </c>
      <c r="I324" s="40" t="s">
        <v>38</v>
      </c>
      <c r="J324" s="40" t="s">
        <v>3784</v>
      </c>
      <c r="K324" s="40" t="s">
        <v>3945</v>
      </c>
      <c r="L324" s="40" t="s">
        <v>80</v>
      </c>
      <c r="M324" s="35" t="s">
        <v>4</v>
      </c>
      <c r="N324" s="35" t="s">
        <v>5</v>
      </c>
    </row>
    <row r="325" spans="1:14" x14ac:dyDescent="0.3">
      <c r="A325" s="38" t="s">
        <v>826</v>
      </c>
      <c r="B325" s="39" t="s">
        <v>827</v>
      </c>
      <c r="C325" s="39" t="s">
        <v>3929</v>
      </c>
      <c r="D325" s="39" t="s">
        <v>827</v>
      </c>
      <c r="E325" s="40">
        <v>11.112833330000001</v>
      </c>
      <c r="F325" s="40">
        <v>3.625138889</v>
      </c>
      <c r="G325" s="40">
        <v>684</v>
      </c>
      <c r="H325" s="40" t="s">
        <v>3926</v>
      </c>
      <c r="I325" s="40" t="s">
        <v>38</v>
      </c>
      <c r="J325" s="40" t="s">
        <v>809</v>
      </c>
      <c r="K325" s="40" t="s">
        <v>3932</v>
      </c>
      <c r="L325" s="40" t="s">
        <v>5869</v>
      </c>
      <c r="M325" s="35" t="s">
        <v>4</v>
      </c>
      <c r="N325" s="35" t="s">
        <v>5</v>
      </c>
    </row>
    <row r="326" spans="1:14" x14ac:dyDescent="0.3">
      <c r="A326" s="38" t="s">
        <v>893</v>
      </c>
      <c r="B326" s="39" t="s">
        <v>894</v>
      </c>
      <c r="C326" s="39" t="s">
        <v>3951</v>
      </c>
      <c r="D326" s="39" t="s">
        <v>894</v>
      </c>
      <c r="E326" s="40">
        <v>14.64683333</v>
      </c>
      <c r="F326" s="40">
        <v>11.91830556</v>
      </c>
      <c r="G326" s="40">
        <v>295</v>
      </c>
      <c r="H326" s="40" t="s">
        <v>3926</v>
      </c>
      <c r="I326" s="40" t="s">
        <v>38</v>
      </c>
      <c r="J326" s="40" t="s">
        <v>895</v>
      </c>
      <c r="K326" s="40" t="s">
        <v>3952</v>
      </c>
      <c r="L326" s="40" t="s">
        <v>3942</v>
      </c>
      <c r="M326" s="35" t="s">
        <v>4</v>
      </c>
      <c r="N326" s="35" t="s">
        <v>4019</v>
      </c>
    </row>
    <row r="327" spans="1:14" x14ac:dyDescent="0.3">
      <c r="A327" s="38" t="s">
        <v>1217</v>
      </c>
      <c r="B327" s="39" t="s">
        <v>1218</v>
      </c>
      <c r="C327" s="39" t="s">
        <v>3951</v>
      </c>
      <c r="D327" s="39" t="s">
        <v>1218</v>
      </c>
      <c r="E327" s="40">
        <v>14.902416669999999</v>
      </c>
      <c r="F327" s="40">
        <v>12.37763889</v>
      </c>
      <c r="G327" s="40">
        <v>290</v>
      </c>
      <c r="H327" s="40" t="s">
        <v>3926</v>
      </c>
      <c r="I327" s="40" t="s">
        <v>38</v>
      </c>
      <c r="J327" s="40" t="s">
        <v>895</v>
      </c>
      <c r="K327" s="40" t="s">
        <v>3952</v>
      </c>
      <c r="L327" s="40" t="s">
        <v>3942</v>
      </c>
      <c r="M327" s="35" t="s">
        <v>4</v>
      </c>
      <c r="N327" s="35" t="s">
        <v>3877</v>
      </c>
    </row>
    <row r="328" spans="1:14" x14ac:dyDescent="0.3">
      <c r="A328" s="38" t="s">
        <v>1441</v>
      </c>
      <c r="B328" s="39" t="s">
        <v>4159</v>
      </c>
      <c r="C328" s="39" t="s">
        <v>3951</v>
      </c>
      <c r="D328" s="39" t="s">
        <v>4159</v>
      </c>
      <c r="E328" s="40">
        <v>14.45595567</v>
      </c>
      <c r="F328" s="40">
        <v>12.56894464</v>
      </c>
      <c r="G328" s="40">
        <v>289</v>
      </c>
      <c r="H328" s="40" t="s">
        <v>3926</v>
      </c>
      <c r="I328" s="40" t="s">
        <v>38</v>
      </c>
      <c r="J328" s="40" t="s">
        <v>818</v>
      </c>
      <c r="K328" s="40" t="s">
        <v>4036</v>
      </c>
      <c r="L328" s="40" t="s">
        <v>3942</v>
      </c>
      <c r="M328" s="35" t="s">
        <v>4</v>
      </c>
      <c r="N328" s="35" t="s">
        <v>46</v>
      </c>
    </row>
    <row r="329" spans="1:14" x14ac:dyDescent="0.3">
      <c r="A329" s="38" t="s">
        <v>2742</v>
      </c>
      <c r="B329" s="39" t="s">
        <v>2743</v>
      </c>
      <c r="C329" s="39" t="s">
        <v>3943</v>
      </c>
      <c r="D329" s="39" t="s">
        <v>2743</v>
      </c>
      <c r="E329" s="40">
        <v>10.442111000000001</v>
      </c>
      <c r="F329" s="40">
        <v>5.3122780000000001</v>
      </c>
      <c r="G329" s="40">
        <v>1598</v>
      </c>
      <c r="H329" s="40" t="s">
        <v>3926</v>
      </c>
      <c r="I329" s="40" t="s">
        <v>38</v>
      </c>
      <c r="J329" s="40" t="s">
        <v>3784</v>
      </c>
      <c r="K329" s="40" t="s">
        <v>3945</v>
      </c>
      <c r="L329" s="40" t="s">
        <v>80</v>
      </c>
      <c r="M329" s="35" t="s">
        <v>4</v>
      </c>
      <c r="N329" s="35" t="s">
        <v>5</v>
      </c>
    </row>
    <row r="330" spans="1:14" x14ac:dyDescent="0.3">
      <c r="A330" s="38" t="s">
        <v>1446</v>
      </c>
      <c r="B330" s="39" t="s">
        <v>1447</v>
      </c>
      <c r="C330" s="39" t="s">
        <v>3951</v>
      </c>
      <c r="D330" s="39" t="s">
        <v>1447</v>
      </c>
      <c r="E330" s="40">
        <v>14.821418400000001</v>
      </c>
      <c r="F330" s="40">
        <v>12.1758337</v>
      </c>
      <c r="G330" s="40">
        <v>295</v>
      </c>
      <c r="H330" s="40" t="s">
        <v>3926</v>
      </c>
      <c r="I330" s="40" t="s">
        <v>38</v>
      </c>
      <c r="J330" s="40" t="s">
        <v>895</v>
      </c>
      <c r="K330" s="40" t="s">
        <v>3952</v>
      </c>
      <c r="L330" s="40" t="s">
        <v>3942</v>
      </c>
      <c r="M330" s="35" t="s">
        <v>4</v>
      </c>
      <c r="N330" s="35" t="s">
        <v>3877</v>
      </c>
    </row>
    <row r="331" spans="1:14" x14ac:dyDescent="0.3">
      <c r="A331" s="38" t="s">
        <v>480</v>
      </c>
      <c r="B331" s="39" t="s">
        <v>1737</v>
      </c>
      <c r="C331" s="39" t="s">
        <v>3951</v>
      </c>
      <c r="D331" s="39" t="s">
        <v>1734</v>
      </c>
      <c r="E331" s="40">
        <v>14.168730160000001</v>
      </c>
      <c r="F331" s="40">
        <v>11.031616189999999</v>
      </c>
      <c r="G331" s="40">
        <v>421</v>
      </c>
      <c r="H331" s="40" t="s">
        <v>3926</v>
      </c>
      <c r="I331" s="40" t="s">
        <v>38</v>
      </c>
      <c r="J331" s="40" t="s">
        <v>655</v>
      </c>
      <c r="K331" s="40" t="s">
        <v>4008</v>
      </c>
      <c r="L331" s="40" t="s">
        <v>3942</v>
      </c>
      <c r="M331" s="35" t="s">
        <v>4</v>
      </c>
      <c r="N331" s="35" t="s">
        <v>5</v>
      </c>
    </row>
    <row r="332" spans="1:14" x14ac:dyDescent="0.3">
      <c r="A332" s="38" t="s">
        <v>2177</v>
      </c>
      <c r="B332" s="39" t="s">
        <v>2178</v>
      </c>
      <c r="C332" s="39" t="s">
        <v>3951</v>
      </c>
      <c r="D332" s="39" t="s">
        <v>2178</v>
      </c>
      <c r="E332" s="40">
        <v>14.913254</v>
      </c>
      <c r="F332" s="40">
        <v>10.055899</v>
      </c>
      <c r="G332" s="40">
        <v>350</v>
      </c>
      <c r="H332" s="40" t="s">
        <v>3926</v>
      </c>
      <c r="I332" s="40" t="s">
        <v>38</v>
      </c>
      <c r="J332" s="40" t="s">
        <v>688</v>
      </c>
      <c r="K332" s="40" t="s">
        <v>4027</v>
      </c>
      <c r="L332" s="40" t="s">
        <v>3942</v>
      </c>
      <c r="M332" s="35" t="s">
        <v>4</v>
      </c>
      <c r="N332" s="35" t="s">
        <v>5</v>
      </c>
    </row>
    <row r="333" spans="1:14" x14ac:dyDescent="0.3">
      <c r="A333" s="38" t="s">
        <v>2273</v>
      </c>
      <c r="B333" s="39" t="s">
        <v>2274</v>
      </c>
      <c r="C333" s="39" t="s">
        <v>3951</v>
      </c>
      <c r="D333" s="39" t="s">
        <v>2274</v>
      </c>
      <c r="E333" s="40">
        <v>14.645856</v>
      </c>
      <c r="F333" s="40">
        <v>11.680807</v>
      </c>
      <c r="G333" s="40">
        <v>298</v>
      </c>
      <c r="H333" s="40" t="s">
        <v>3926</v>
      </c>
      <c r="I333" s="40" t="s">
        <v>38</v>
      </c>
      <c r="J333" s="40" t="s">
        <v>895</v>
      </c>
      <c r="K333" s="40" t="s">
        <v>3952</v>
      </c>
      <c r="L333" s="40" t="s">
        <v>3942</v>
      </c>
      <c r="M333" s="35" t="s">
        <v>4</v>
      </c>
      <c r="N333" s="35" t="s">
        <v>4019</v>
      </c>
    </row>
    <row r="334" spans="1:14" x14ac:dyDescent="0.3">
      <c r="A334" s="38" t="s">
        <v>1369</v>
      </c>
      <c r="B334" s="39" t="s">
        <v>4160</v>
      </c>
      <c r="C334" s="39" t="s">
        <v>3929</v>
      </c>
      <c r="D334" s="39" t="s">
        <v>3965</v>
      </c>
      <c r="E334" s="40">
        <v>11.5284</v>
      </c>
      <c r="F334" s="40">
        <v>3.8014000000000001</v>
      </c>
      <c r="G334" s="40">
        <v>742</v>
      </c>
      <c r="H334" s="40" t="s">
        <v>3926</v>
      </c>
      <c r="I334" s="40" t="s">
        <v>94</v>
      </c>
      <c r="J334" s="40" t="s">
        <v>598</v>
      </c>
      <c r="K334" s="40" t="s">
        <v>4132</v>
      </c>
      <c r="L334" s="40" t="s">
        <v>5869</v>
      </c>
      <c r="M334" s="35" t="s">
        <v>7</v>
      </c>
      <c r="N334" s="35" t="s">
        <v>3876</v>
      </c>
    </row>
    <row r="335" spans="1:14" x14ac:dyDescent="0.3">
      <c r="A335" s="38" t="s">
        <v>316</v>
      </c>
      <c r="B335" s="39" t="s">
        <v>4161</v>
      </c>
      <c r="C335" s="39" t="s">
        <v>3929</v>
      </c>
      <c r="D335" s="39" t="s">
        <v>3965</v>
      </c>
      <c r="E335" s="40">
        <v>11.53844936</v>
      </c>
      <c r="F335" s="40">
        <v>3.8213356859999998</v>
      </c>
      <c r="G335" s="40">
        <v>742</v>
      </c>
      <c r="H335" s="40" t="s">
        <v>3926</v>
      </c>
      <c r="I335" s="40" t="s">
        <v>94</v>
      </c>
      <c r="J335" s="40" t="s">
        <v>598</v>
      </c>
      <c r="K335" s="40" t="s">
        <v>4132</v>
      </c>
      <c r="L335" s="40" t="s">
        <v>5869</v>
      </c>
      <c r="M335" s="35" t="s">
        <v>4</v>
      </c>
      <c r="N335" s="35" t="s">
        <v>5</v>
      </c>
    </row>
    <row r="336" spans="1:14" x14ac:dyDescent="0.3">
      <c r="A336" s="38" t="s">
        <v>3454</v>
      </c>
      <c r="B336" s="39" t="s">
        <v>4162</v>
      </c>
      <c r="C336" s="39" t="s">
        <v>3925</v>
      </c>
      <c r="D336" s="39" t="s">
        <v>3962</v>
      </c>
      <c r="E336" s="40">
        <v>9.9261111110000009</v>
      </c>
      <c r="F336" s="40">
        <v>2.971333333</v>
      </c>
      <c r="G336" s="40">
        <v>29</v>
      </c>
      <c r="H336" s="40" t="s">
        <v>3926</v>
      </c>
      <c r="I336" s="40" t="s">
        <v>94</v>
      </c>
      <c r="J336" s="40" t="s">
        <v>3927</v>
      </c>
      <c r="K336" s="40" t="s">
        <v>3928</v>
      </c>
      <c r="L336" s="40" t="s">
        <v>78</v>
      </c>
      <c r="M336" s="35"/>
      <c r="N336" s="35"/>
    </row>
    <row r="337" spans="1:14" x14ac:dyDescent="0.3">
      <c r="A337" s="38" t="s">
        <v>3703</v>
      </c>
      <c r="B337" s="39" t="s">
        <v>3704</v>
      </c>
      <c r="C337" s="39" t="s">
        <v>3934</v>
      </c>
      <c r="D337" s="39" t="s">
        <v>4026</v>
      </c>
      <c r="E337" s="40">
        <v>9.1787290000000006</v>
      </c>
      <c r="F337" s="40">
        <v>4.0162611110000004</v>
      </c>
      <c r="G337" s="40">
        <v>119</v>
      </c>
      <c r="H337" s="40" t="s">
        <v>3926</v>
      </c>
      <c r="I337" s="40" t="s">
        <v>38</v>
      </c>
      <c r="J337" s="40" t="s">
        <v>3935</v>
      </c>
      <c r="K337" s="40" t="s">
        <v>3936</v>
      </c>
      <c r="L337" s="40" t="s">
        <v>78</v>
      </c>
      <c r="M337" s="35" t="s">
        <v>4</v>
      </c>
      <c r="N337" s="35" t="s">
        <v>5</v>
      </c>
    </row>
    <row r="338" spans="1:14" x14ac:dyDescent="0.3">
      <c r="A338" s="38" t="s">
        <v>3705</v>
      </c>
      <c r="B338" s="39" t="s">
        <v>3706</v>
      </c>
      <c r="C338" s="39" t="s">
        <v>3934</v>
      </c>
      <c r="D338" s="39" t="s">
        <v>4026</v>
      </c>
      <c r="E338" s="40">
        <v>9.2035269999999993</v>
      </c>
      <c r="F338" s="40">
        <v>4.0206</v>
      </c>
      <c r="G338" s="40">
        <v>100</v>
      </c>
      <c r="H338" s="40" t="s">
        <v>3926</v>
      </c>
      <c r="I338" s="40" t="s">
        <v>38</v>
      </c>
      <c r="J338" s="40" t="s">
        <v>3935</v>
      </c>
      <c r="K338" s="40" t="s">
        <v>3936</v>
      </c>
      <c r="L338" s="40" t="s">
        <v>78</v>
      </c>
      <c r="M338" s="35" t="s">
        <v>4</v>
      </c>
      <c r="N338" s="35" t="s">
        <v>5</v>
      </c>
    </row>
    <row r="339" spans="1:14" x14ac:dyDescent="0.3">
      <c r="A339" s="38" t="s">
        <v>507</v>
      </c>
      <c r="B339" s="39" t="s">
        <v>4163</v>
      </c>
      <c r="C339" s="39" t="s">
        <v>3925</v>
      </c>
      <c r="D339" s="39" t="s">
        <v>3962</v>
      </c>
      <c r="E339" s="40">
        <v>9.9104166669999998</v>
      </c>
      <c r="F339" s="40">
        <v>2.9276944440000001</v>
      </c>
      <c r="G339" s="40">
        <v>29</v>
      </c>
      <c r="H339" s="40" t="s">
        <v>3926</v>
      </c>
      <c r="I339" s="40" t="s">
        <v>38</v>
      </c>
      <c r="J339" s="40" t="s">
        <v>3927</v>
      </c>
      <c r="K339" s="40" t="s">
        <v>3928</v>
      </c>
      <c r="L339" s="40" t="s">
        <v>78</v>
      </c>
      <c r="M339" s="35" t="s">
        <v>7</v>
      </c>
      <c r="N339" s="35" t="s">
        <v>3856</v>
      </c>
    </row>
    <row r="340" spans="1:14" x14ac:dyDescent="0.3">
      <c r="A340" s="38" t="s">
        <v>2324</v>
      </c>
      <c r="B340" s="39" t="s">
        <v>2325</v>
      </c>
      <c r="C340" s="39" t="s">
        <v>3929</v>
      </c>
      <c r="D340" s="39" t="s">
        <v>4164</v>
      </c>
      <c r="E340" s="40">
        <v>11.248844999999999</v>
      </c>
      <c r="F340" s="40">
        <v>4.4061909999999997</v>
      </c>
      <c r="G340" s="40">
        <v>430</v>
      </c>
      <c r="H340" s="40" t="s">
        <v>3926</v>
      </c>
      <c r="I340" s="40" t="s">
        <v>38</v>
      </c>
      <c r="J340" s="40" t="s">
        <v>2284</v>
      </c>
      <c r="K340" s="40" t="s">
        <v>3968</v>
      </c>
      <c r="L340" s="40" t="s">
        <v>80</v>
      </c>
      <c r="M340" s="35" t="s">
        <v>4</v>
      </c>
      <c r="N340" s="35" t="s">
        <v>46</v>
      </c>
    </row>
    <row r="341" spans="1:14" x14ac:dyDescent="0.3">
      <c r="A341" s="38" t="s">
        <v>4165</v>
      </c>
      <c r="B341" s="39" t="s">
        <v>1827</v>
      </c>
      <c r="C341" s="39" t="s">
        <v>3958</v>
      </c>
      <c r="D341" s="39" t="s">
        <v>3959</v>
      </c>
      <c r="E341" s="40">
        <v>13.569100000000001</v>
      </c>
      <c r="F341" s="40">
        <v>7.2975000000000003</v>
      </c>
      <c r="G341" s="40">
        <v>1179</v>
      </c>
      <c r="H341" s="40" t="s">
        <v>3926</v>
      </c>
      <c r="I341" s="40" t="s">
        <v>38</v>
      </c>
      <c r="J341" s="40" t="s">
        <v>749</v>
      </c>
      <c r="K341" s="40" t="s">
        <v>3960</v>
      </c>
      <c r="L341" s="40" t="s">
        <v>3942</v>
      </c>
      <c r="M341" s="35"/>
      <c r="N341" s="35"/>
    </row>
    <row r="342" spans="1:14" x14ac:dyDescent="0.3">
      <c r="A342" s="38" t="s">
        <v>292</v>
      </c>
      <c r="B342" s="39" t="s">
        <v>2154</v>
      </c>
      <c r="C342" s="39" t="s">
        <v>3951</v>
      </c>
      <c r="D342" s="39" t="s">
        <v>3988</v>
      </c>
      <c r="E342" s="40">
        <v>14.313072399999999</v>
      </c>
      <c r="F342" s="40">
        <v>10.585580390000001</v>
      </c>
      <c r="G342" s="40">
        <v>398</v>
      </c>
      <c r="H342" s="40" t="s">
        <v>3926</v>
      </c>
      <c r="I342" s="40" t="s">
        <v>38</v>
      </c>
      <c r="J342" s="40" t="s">
        <v>764</v>
      </c>
      <c r="K342" s="40" t="s">
        <v>3989</v>
      </c>
      <c r="L342" s="40" t="s">
        <v>3942</v>
      </c>
      <c r="M342" s="35" t="s">
        <v>4</v>
      </c>
      <c r="N342" s="35" t="s">
        <v>5</v>
      </c>
    </row>
    <row r="343" spans="1:14" x14ac:dyDescent="0.3">
      <c r="A343" s="38" t="s">
        <v>425</v>
      </c>
      <c r="B343" s="39" t="s">
        <v>428</v>
      </c>
      <c r="C343" s="39" t="s">
        <v>3943</v>
      </c>
      <c r="D343" s="39" t="s">
        <v>3944</v>
      </c>
      <c r="E343" s="40">
        <v>10.425858</v>
      </c>
      <c r="F343" s="40">
        <v>5.4729729999999996</v>
      </c>
      <c r="G343" s="40">
        <v>1442</v>
      </c>
      <c r="H343" s="40" t="s">
        <v>3926</v>
      </c>
      <c r="I343" s="40" t="s">
        <v>38</v>
      </c>
      <c r="J343" s="40" t="s">
        <v>3784</v>
      </c>
      <c r="K343" s="40" t="s">
        <v>3945</v>
      </c>
      <c r="L343" s="40" t="s">
        <v>80</v>
      </c>
      <c r="M343" s="35" t="s">
        <v>4</v>
      </c>
      <c r="N343" s="35" t="s">
        <v>41</v>
      </c>
    </row>
    <row r="344" spans="1:14" x14ac:dyDescent="0.3">
      <c r="A344" s="38" t="s">
        <v>1005</v>
      </c>
      <c r="B344" s="39" t="s">
        <v>4166</v>
      </c>
      <c r="C344" s="39" t="s">
        <v>3925</v>
      </c>
      <c r="D344" s="39" t="s">
        <v>1001</v>
      </c>
      <c r="E344" s="40">
        <v>11.16897</v>
      </c>
      <c r="F344" s="40">
        <v>2.9111099999999999</v>
      </c>
      <c r="G344" s="40">
        <v>603</v>
      </c>
      <c r="H344" s="40" t="s">
        <v>3926</v>
      </c>
      <c r="I344" s="40" t="s">
        <v>94</v>
      </c>
      <c r="J344" s="40" t="s">
        <v>591</v>
      </c>
      <c r="K344" s="40" t="s">
        <v>3954</v>
      </c>
      <c r="L344" s="40" t="s">
        <v>5869</v>
      </c>
      <c r="M344" s="35" t="s">
        <v>4</v>
      </c>
      <c r="N344" s="35" t="s">
        <v>5</v>
      </c>
    </row>
    <row r="345" spans="1:14" x14ac:dyDescent="0.3">
      <c r="A345" s="38" t="s">
        <v>3613</v>
      </c>
      <c r="B345" s="39" t="s">
        <v>3614</v>
      </c>
      <c r="C345" s="39" t="s">
        <v>3934</v>
      </c>
      <c r="D345" s="39" t="s">
        <v>3978</v>
      </c>
      <c r="E345" s="40">
        <v>9.3054444440000008</v>
      </c>
      <c r="F345" s="40">
        <v>4.179027778</v>
      </c>
      <c r="G345" s="40">
        <v>545</v>
      </c>
      <c r="H345" s="40" t="s">
        <v>3926</v>
      </c>
      <c r="I345" s="40" t="s">
        <v>38</v>
      </c>
      <c r="J345" s="40" t="s">
        <v>3935</v>
      </c>
      <c r="K345" s="40" t="s">
        <v>3936</v>
      </c>
      <c r="L345" s="40" t="s">
        <v>78</v>
      </c>
      <c r="M345" s="35" t="s">
        <v>4</v>
      </c>
      <c r="N345" s="35" t="s">
        <v>5</v>
      </c>
    </row>
    <row r="346" spans="1:14" x14ac:dyDescent="0.3">
      <c r="A346" s="38" t="s">
        <v>417</v>
      </c>
      <c r="B346" s="39" t="s">
        <v>4167</v>
      </c>
      <c r="C346" s="39" t="s">
        <v>3925</v>
      </c>
      <c r="D346" s="39" t="s">
        <v>1001</v>
      </c>
      <c r="E346" s="40">
        <v>11.165906</v>
      </c>
      <c r="F346" s="40">
        <v>2.9344589999999999</v>
      </c>
      <c r="G346" s="40">
        <v>610</v>
      </c>
      <c r="H346" s="40" t="s">
        <v>3926</v>
      </c>
      <c r="I346" s="40" t="s">
        <v>94</v>
      </c>
      <c r="J346" s="40" t="s">
        <v>591</v>
      </c>
      <c r="K346" s="40" t="s">
        <v>3954</v>
      </c>
      <c r="L346" s="40" t="s">
        <v>5869</v>
      </c>
      <c r="M346" s="35" t="s">
        <v>4</v>
      </c>
      <c r="N346" s="35" t="s">
        <v>5</v>
      </c>
    </row>
    <row r="347" spans="1:14" x14ac:dyDescent="0.3">
      <c r="A347" s="38" t="s">
        <v>393</v>
      </c>
      <c r="B347" s="39" t="s">
        <v>2032</v>
      </c>
      <c r="C347" s="39" t="s">
        <v>3929</v>
      </c>
      <c r="D347" s="39" t="s">
        <v>3965</v>
      </c>
      <c r="E347" s="40">
        <v>11.524349000000001</v>
      </c>
      <c r="F347" s="40">
        <v>3.7898139999999998</v>
      </c>
      <c r="G347" s="40">
        <v>700</v>
      </c>
      <c r="H347" s="40" t="s">
        <v>3926</v>
      </c>
      <c r="I347" s="40" t="s">
        <v>94</v>
      </c>
      <c r="J347" s="40" t="s">
        <v>598</v>
      </c>
      <c r="K347" s="40" t="s">
        <v>4132</v>
      </c>
      <c r="L347" s="40" t="s">
        <v>5869</v>
      </c>
      <c r="M347" s="35" t="s">
        <v>4</v>
      </c>
      <c r="N347" s="35" t="s">
        <v>5</v>
      </c>
    </row>
    <row r="348" spans="1:14" x14ac:dyDescent="0.3">
      <c r="A348" s="38" t="s">
        <v>364</v>
      </c>
      <c r="B348" s="39" t="s">
        <v>4168</v>
      </c>
      <c r="C348" s="39" t="s">
        <v>3933</v>
      </c>
      <c r="D348" s="39" t="s">
        <v>3947</v>
      </c>
      <c r="E348" s="40">
        <v>9.77346</v>
      </c>
      <c r="F348" s="40">
        <v>4.1211799999999998</v>
      </c>
      <c r="G348" s="40">
        <v>70</v>
      </c>
      <c r="H348" s="40" t="s">
        <v>3926</v>
      </c>
      <c r="I348" s="40" t="s">
        <v>94</v>
      </c>
      <c r="J348" s="40" t="s">
        <v>3161</v>
      </c>
      <c r="K348" s="40" t="s">
        <v>3948</v>
      </c>
      <c r="L348" s="40" t="s">
        <v>78</v>
      </c>
      <c r="M348" s="35" t="s">
        <v>7</v>
      </c>
      <c r="N348" s="35" t="s">
        <v>3887</v>
      </c>
    </row>
    <row r="349" spans="1:14" x14ac:dyDescent="0.3">
      <c r="A349" s="38" t="s">
        <v>3554</v>
      </c>
      <c r="B349" s="39" t="s">
        <v>4169</v>
      </c>
      <c r="C349" s="39" t="s">
        <v>3933</v>
      </c>
      <c r="D349" s="39" t="s">
        <v>4146</v>
      </c>
      <c r="E349" s="40">
        <v>9.9194444439999998</v>
      </c>
      <c r="F349" s="40">
        <v>4.9703999999999997</v>
      </c>
      <c r="G349" s="40">
        <v>1039</v>
      </c>
      <c r="H349" s="40" t="s">
        <v>3926</v>
      </c>
      <c r="I349" s="40" t="s">
        <v>94</v>
      </c>
      <c r="J349" s="40" t="s">
        <v>3937</v>
      </c>
      <c r="K349" s="40" t="s">
        <v>3938</v>
      </c>
      <c r="L349" s="40" t="s">
        <v>78</v>
      </c>
      <c r="M349" s="35" t="s">
        <v>4</v>
      </c>
      <c r="N349" s="35" t="s">
        <v>5</v>
      </c>
    </row>
    <row r="350" spans="1:14" x14ac:dyDescent="0.3">
      <c r="A350" s="38" t="s">
        <v>3440</v>
      </c>
      <c r="B350" s="39" t="s">
        <v>3441</v>
      </c>
      <c r="C350" s="39" t="s">
        <v>3925</v>
      </c>
      <c r="D350" s="39" t="s">
        <v>4170</v>
      </c>
      <c r="E350" s="40">
        <v>10.118833329999999</v>
      </c>
      <c r="F350" s="40">
        <v>3.5059166670000002</v>
      </c>
      <c r="G350" s="40">
        <v>53</v>
      </c>
      <c r="H350" s="40" t="s">
        <v>3926</v>
      </c>
      <c r="I350" s="40" t="s">
        <v>38</v>
      </c>
      <c r="J350" s="40" t="s">
        <v>3927</v>
      </c>
      <c r="K350" s="40" t="s">
        <v>3928</v>
      </c>
      <c r="L350" s="40" t="s">
        <v>78</v>
      </c>
      <c r="M350" s="35" t="s">
        <v>4</v>
      </c>
      <c r="N350" s="35" t="s">
        <v>5</v>
      </c>
    </row>
    <row r="351" spans="1:14" x14ac:dyDescent="0.3">
      <c r="A351" s="38" t="s">
        <v>681</v>
      </c>
      <c r="B351" s="39" t="s">
        <v>682</v>
      </c>
      <c r="C351" s="39" t="s">
        <v>3929</v>
      </c>
      <c r="D351" s="39" t="s">
        <v>4171</v>
      </c>
      <c r="E351" s="40">
        <v>11.68046245</v>
      </c>
      <c r="F351" s="40">
        <v>3.8666707790000001</v>
      </c>
      <c r="G351" s="40">
        <v>742</v>
      </c>
      <c r="H351" s="40" t="s">
        <v>3926</v>
      </c>
      <c r="I351" s="40" t="s">
        <v>38</v>
      </c>
      <c r="J351" s="40" t="s">
        <v>598</v>
      </c>
      <c r="K351" s="40" t="s">
        <v>4132</v>
      </c>
      <c r="L351" s="40" t="s">
        <v>5869</v>
      </c>
      <c r="M351" s="35" t="s">
        <v>4</v>
      </c>
      <c r="N351" s="35" t="s">
        <v>5</v>
      </c>
    </row>
    <row r="352" spans="1:14" x14ac:dyDescent="0.3">
      <c r="A352" s="38" t="s">
        <v>3819</v>
      </c>
      <c r="B352" s="39" t="s">
        <v>4172</v>
      </c>
      <c r="C352" s="39" t="s">
        <v>3933</v>
      </c>
      <c r="D352" s="39" t="s">
        <v>3947</v>
      </c>
      <c r="E352" s="40">
        <v>9.756729</v>
      </c>
      <c r="F352" s="40">
        <v>4.0693260000000002</v>
      </c>
      <c r="G352" s="40">
        <v>41</v>
      </c>
      <c r="H352" s="40" t="s">
        <v>3926</v>
      </c>
      <c r="I352" s="40" t="s">
        <v>94</v>
      </c>
      <c r="J352" s="40" t="s">
        <v>3161</v>
      </c>
      <c r="K352" s="40" t="s">
        <v>3948</v>
      </c>
      <c r="L352" s="40" t="s">
        <v>78</v>
      </c>
      <c r="M352" s="35"/>
      <c r="N352" s="35"/>
    </row>
    <row r="353" spans="1:14" x14ac:dyDescent="0.3">
      <c r="A353" s="38" t="s">
        <v>339</v>
      </c>
      <c r="B353" s="39" t="s">
        <v>4173</v>
      </c>
      <c r="C353" s="39" t="s">
        <v>3976</v>
      </c>
      <c r="D353" s="39" t="s">
        <v>769</v>
      </c>
      <c r="E353" s="39">
        <v>13.65817229</v>
      </c>
      <c r="F353" s="39">
        <v>4.5726246179999999</v>
      </c>
      <c r="G353" s="39">
        <v>671</v>
      </c>
      <c r="H353" s="40" t="s">
        <v>3926</v>
      </c>
      <c r="I353" s="40" t="s">
        <v>94</v>
      </c>
      <c r="J353" s="40" t="s">
        <v>772</v>
      </c>
      <c r="K353" s="40" t="s">
        <v>3977</v>
      </c>
      <c r="L353" s="40" t="s">
        <v>5869</v>
      </c>
      <c r="M353" s="35" t="s">
        <v>7</v>
      </c>
      <c r="N353" s="35" t="s">
        <v>3876</v>
      </c>
    </row>
    <row r="354" spans="1:14" x14ac:dyDescent="0.3">
      <c r="A354" s="38" t="s">
        <v>1028</v>
      </c>
      <c r="B354" s="39" t="s">
        <v>4174</v>
      </c>
      <c r="C354" s="39" t="s">
        <v>3929</v>
      </c>
      <c r="D354" s="39" t="s">
        <v>3965</v>
      </c>
      <c r="E354" s="40">
        <v>11.530386</v>
      </c>
      <c r="F354" s="40">
        <v>3.8327450000000001</v>
      </c>
      <c r="G354" s="40">
        <v>742</v>
      </c>
      <c r="H354" s="40" t="s">
        <v>3926</v>
      </c>
      <c r="I354" s="40" t="s">
        <v>94</v>
      </c>
      <c r="J354" s="40" t="s">
        <v>598</v>
      </c>
      <c r="K354" s="40" t="s">
        <v>4132</v>
      </c>
      <c r="L354" s="40" t="s">
        <v>5869</v>
      </c>
      <c r="M354" s="35" t="s">
        <v>4</v>
      </c>
      <c r="N354" s="35" t="s">
        <v>41</v>
      </c>
    </row>
    <row r="355" spans="1:14" x14ac:dyDescent="0.3">
      <c r="A355" s="38" t="s">
        <v>2756</v>
      </c>
      <c r="B355" s="39" t="s">
        <v>2757</v>
      </c>
      <c r="C355" s="39" t="s">
        <v>3943</v>
      </c>
      <c r="D355" s="39" t="s">
        <v>3944</v>
      </c>
      <c r="E355" s="40">
        <v>10.409393</v>
      </c>
      <c r="F355" s="40">
        <v>5.4923149999999996</v>
      </c>
      <c r="G355" s="40">
        <v>1383</v>
      </c>
      <c r="H355" s="40" t="s">
        <v>3926</v>
      </c>
      <c r="I355" s="40" t="s">
        <v>38</v>
      </c>
      <c r="J355" s="40" t="s">
        <v>3784</v>
      </c>
      <c r="K355" s="40" t="s">
        <v>3945</v>
      </c>
      <c r="L355" s="40" t="s">
        <v>80</v>
      </c>
      <c r="M355" s="35" t="s">
        <v>4</v>
      </c>
      <c r="N355" s="35" t="s">
        <v>5</v>
      </c>
    </row>
    <row r="356" spans="1:14" x14ac:dyDescent="0.3">
      <c r="A356" s="38" t="s">
        <v>2408</v>
      </c>
      <c r="B356" s="39" t="s">
        <v>2409</v>
      </c>
      <c r="C356" s="39" t="s">
        <v>3943</v>
      </c>
      <c r="D356" s="39" t="s">
        <v>3944</v>
      </c>
      <c r="E356" s="40">
        <v>10.4269</v>
      </c>
      <c r="F356" s="40">
        <v>5.463203</v>
      </c>
      <c r="G356" s="40">
        <v>1484</v>
      </c>
      <c r="H356" s="40" t="s">
        <v>3926</v>
      </c>
      <c r="I356" s="40" t="s">
        <v>38</v>
      </c>
      <c r="J356" s="40" t="s">
        <v>3784</v>
      </c>
      <c r="K356" s="40" t="s">
        <v>3945</v>
      </c>
      <c r="L356" s="40" t="s">
        <v>80</v>
      </c>
      <c r="M356" s="35" t="s">
        <v>4</v>
      </c>
      <c r="N356" s="35" t="s">
        <v>41</v>
      </c>
    </row>
    <row r="357" spans="1:14" x14ac:dyDescent="0.3">
      <c r="A357" s="38" t="s">
        <v>3415</v>
      </c>
      <c r="B357" s="39" t="s">
        <v>3416</v>
      </c>
      <c r="C357" s="39" t="s">
        <v>3925</v>
      </c>
      <c r="D357" s="39" t="s">
        <v>4175</v>
      </c>
      <c r="E357" s="40">
        <v>10.0258</v>
      </c>
      <c r="F357" s="40">
        <v>3.20106</v>
      </c>
      <c r="G357" s="40">
        <v>42</v>
      </c>
      <c r="H357" s="40" t="s">
        <v>3926</v>
      </c>
      <c r="I357" s="40" t="s">
        <v>38</v>
      </c>
      <c r="J357" s="40" t="s">
        <v>3927</v>
      </c>
      <c r="K357" s="40" t="s">
        <v>3928</v>
      </c>
      <c r="L357" s="40" t="s">
        <v>78</v>
      </c>
      <c r="M357" s="35" t="s">
        <v>4</v>
      </c>
      <c r="N357" s="35" t="s">
        <v>5</v>
      </c>
    </row>
    <row r="358" spans="1:14" x14ac:dyDescent="0.3">
      <c r="A358" s="38" t="s">
        <v>2758</v>
      </c>
      <c r="B358" s="39" t="s">
        <v>2759</v>
      </c>
      <c r="C358" s="39" t="s">
        <v>3943</v>
      </c>
      <c r="D358" s="39" t="s">
        <v>3944</v>
      </c>
      <c r="E358" s="40">
        <v>10.42482</v>
      </c>
      <c r="F358" s="40">
        <v>5.4488620000000001</v>
      </c>
      <c r="G358" s="40">
        <v>1448</v>
      </c>
      <c r="H358" s="40" t="s">
        <v>3926</v>
      </c>
      <c r="I358" s="40" t="s">
        <v>38</v>
      </c>
      <c r="J358" s="40" t="s">
        <v>3784</v>
      </c>
      <c r="K358" s="40" t="s">
        <v>3945</v>
      </c>
      <c r="L358" s="40" t="s">
        <v>80</v>
      </c>
      <c r="M358" s="35" t="s">
        <v>4</v>
      </c>
      <c r="N358" s="35" t="s">
        <v>41</v>
      </c>
    </row>
    <row r="359" spans="1:14" x14ac:dyDescent="0.3">
      <c r="A359" s="38" t="s">
        <v>1979</v>
      </c>
      <c r="B359" s="39" t="s">
        <v>1980</v>
      </c>
      <c r="C359" s="39" t="s">
        <v>3929</v>
      </c>
      <c r="D359" s="39" t="s">
        <v>4176</v>
      </c>
      <c r="E359" s="40">
        <v>12.094389</v>
      </c>
      <c r="F359" s="40">
        <v>4.4659719999999998</v>
      </c>
      <c r="G359" s="40">
        <v>668</v>
      </c>
      <c r="H359" s="40" t="s">
        <v>3926</v>
      </c>
      <c r="I359" s="40" t="s">
        <v>38</v>
      </c>
      <c r="J359" s="40" t="s">
        <v>626</v>
      </c>
      <c r="K359" s="40" t="s">
        <v>3985</v>
      </c>
      <c r="L359" s="40" t="s">
        <v>5869</v>
      </c>
      <c r="M359" s="35" t="s">
        <v>4</v>
      </c>
      <c r="N359" s="35" t="s">
        <v>5</v>
      </c>
    </row>
    <row r="360" spans="1:14" x14ac:dyDescent="0.3">
      <c r="A360" s="38" t="s">
        <v>320</v>
      </c>
      <c r="B360" s="39" t="s">
        <v>4177</v>
      </c>
      <c r="C360" s="39" t="s">
        <v>3925</v>
      </c>
      <c r="D360" s="39" t="s">
        <v>4067</v>
      </c>
      <c r="E360" s="40">
        <v>11.97279</v>
      </c>
      <c r="F360" s="40">
        <v>2.95424</v>
      </c>
      <c r="G360" s="40">
        <v>664</v>
      </c>
      <c r="H360" s="40" t="s">
        <v>3926</v>
      </c>
      <c r="I360" s="40" t="s">
        <v>94</v>
      </c>
      <c r="J360" s="40" t="s">
        <v>641</v>
      </c>
      <c r="K360" s="40" t="s">
        <v>4012</v>
      </c>
      <c r="L360" s="40" t="s">
        <v>5869</v>
      </c>
      <c r="M360" s="35" t="s">
        <v>4</v>
      </c>
      <c r="N360" s="35" t="s">
        <v>5</v>
      </c>
    </row>
    <row r="361" spans="1:14" x14ac:dyDescent="0.3">
      <c r="A361" s="38" t="s">
        <v>2224</v>
      </c>
      <c r="B361" s="39" t="s">
        <v>4178</v>
      </c>
      <c r="C361" s="39" t="s">
        <v>3929</v>
      </c>
      <c r="D361" s="39" t="s">
        <v>3965</v>
      </c>
      <c r="E361" s="40">
        <v>11.54666975</v>
      </c>
      <c r="F361" s="40">
        <v>3.8352000190000002</v>
      </c>
      <c r="G361" s="40">
        <v>742</v>
      </c>
      <c r="H361" s="40" t="s">
        <v>3926</v>
      </c>
      <c r="I361" s="40" t="s">
        <v>94</v>
      </c>
      <c r="J361" s="40" t="s">
        <v>598</v>
      </c>
      <c r="K361" s="40" t="s">
        <v>4132</v>
      </c>
      <c r="L361" s="40" t="s">
        <v>5869</v>
      </c>
      <c r="M361" s="35" t="s">
        <v>4</v>
      </c>
      <c r="N361" s="35" t="s">
        <v>5</v>
      </c>
    </row>
    <row r="362" spans="1:14" x14ac:dyDescent="0.3">
      <c r="A362" s="38" t="s">
        <v>2226</v>
      </c>
      <c r="B362" s="39" t="s">
        <v>4179</v>
      </c>
      <c r="C362" s="39" t="s">
        <v>3929</v>
      </c>
      <c r="D362" s="39" t="s">
        <v>3965</v>
      </c>
      <c r="E362" s="40">
        <v>11.523149999999999</v>
      </c>
      <c r="F362" s="40">
        <v>3.8159100000000001</v>
      </c>
      <c r="G362" s="40">
        <v>742</v>
      </c>
      <c r="H362" s="40" t="s">
        <v>3926</v>
      </c>
      <c r="I362" s="40" t="s">
        <v>94</v>
      </c>
      <c r="J362" s="40" t="s">
        <v>598</v>
      </c>
      <c r="K362" s="40" t="s">
        <v>4132</v>
      </c>
      <c r="L362" s="40" t="s">
        <v>5869</v>
      </c>
      <c r="M362" s="35" t="s">
        <v>7</v>
      </c>
      <c r="N362" s="35" t="s">
        <v>3876</v>
      </c>
    </row>
    <row r="363" spans="1:14" x14ac:dyDescent="0.3">
      <c r="A363" s="38" t="s">
        <v>3198</v>
      </c>
      <c r="B363" s="39" t="s">
        <v>4180</v>
      </c>
      <c r="C363" s="39" t="s">
        <v>3933</v>
      </c>
      <c r="D363" s="39" t="s">
        <v>3947</v>
      </c>
      <c r="E363" s="40">
        <v>9.7661372960000001</v>
      </c>
      <c r="F363" s="40">
        <v>4.0813450429999998</v>
      </c>
      <c r="G363" s="40">
        <v>30</v>
      </c>
      <c r="H363" s="40" t="s">
        <v>3926</v>
      </c>
      <c r="I363" s="40" t="s">
        <v>94</v>
      </c>
      <c r="J363" s="40" t="s">
        <v>3161</v>
      </c>
      <c r="K363" s="40" t="s">
        <v>3948</v>
      </c>
      <c r="L363" s="40" t="s">
        <v>78</v>
      </c>
      <c r="M363" s="35" t="s">
        <v>4</v>
      </c>
      <c r="N363" s="35" t="s">
        <v>5</v>
      </c>
    </row>
    <row r="364" spans="1:14" x14ac:dyDescent="0.3">
      <c r="A364" s="38" t="s">
        <v>95</v>
      </c>
      <c r="B364" s="39" t="s">
        <v>4181</v>
      </c>
      <c r="C364" s="39" t="s">
        <v>3933</v>
      </c>
      <c r="D364" s="39" t="s">
        <v>3947</v>
      </c>
      <c r="E364" s="40">
        <v>9.7739999999999991</v>
      </c>
      <c r="F364" s="40">
        <v>4.0423055559999996</v>
      </c>
      <c r="G364" s="40">
        <v>32</v>
      </c>
      <c r="H364" s="40" t="s">
        <v>3926</v>
      </c>
      <c r="I364" s="40" t="s">
        <v>94</v>
      </c>
      <c r="J364" s="40" t="s">
        <v>3161</v>
      </c>
      <c r="K364" s="40" t="s">
        <v>3948</v>
      </c>
      <c r="L364" s="40" t="s">
        <v>78</v>
      </c>
      <c r="M364" s="35" t="s">
        <v>4</v>
      </c>
      <c r="N364" s="35" t="s">
        <v>5</v>
      </c>
    </row>
    <row r="365" spans="1:14" x14ac:dyDescent="0.3">
      <c r="A365" s="38" t="s">
        <v>252</v>
      </c>
      <c r="B365" s="39" t="s">
        <v>2826</v>
      </c>
      <c r="C365" s="39" t="s">
        <v>3963</v>
      </c>
      <c r="D365" s="39" t="s">
        <v>4182</v>
      </c>
      <c r="E365" s="40">
        <v>10.673120000000001</v>
      </c>
      <c r="F365" s="40">
        <v>6.1699400000000004</v>
      </c>
      <c r="G365" s="40">
        <v>1844</v>
      </c>
      <c r="H365" s="40" t="s">
        <v>3926</v>
      </c>
      <c r="I365" s="40" t="s">
        <v>38</v>
      </c>
      <c r="J365" s="40" t="s">
        <v>2790</v>
      </c>
      <c r="K365" s="40" t="s">
        <v>3964</v>
      </c>
      <c r="L365" s="40" t="s">
        <v>80</v>
      </c>
      <c r="M365" s="35" t="s">
        <v>4</v>
      </c>
      <c r="N365" s="35" t="s">
        <v>5</v>
      </c>
    </row>
    <row r="366" spans="1:14" x14ac:dyDescent="0.3">
      <c r="A366" s="38" t="s">
        <v>2760</v>
      </c>
      <c r="B366" s="39" t="s">
        <v>2761</v>
      </c>
      <c r="C366" s="39" t="s">
        <v>3943</v>
      </c>
      <c r="D366" s="39" t="s">
        <v>3944</v>
      </c>
      <c r="E366" s="40">
        <v>10.389923</v>
      </c>
      <c r="F366" s="40">
        <v>5.4822860000000002</v>
      </c>
      <c r="G366" s="40">
        <v>1414</v>
      </c>
      <c r="H366" s="40" t="s">
        <v>3926</v>
      </c>
      <c r="I366" s="40" t="s">
        <v>38</v>
      </c>
      <c r="J366" s="40" t="s">
        <v>3784</v>
      </c>
      <c r="K366" s="40" t="s">
        <v>3945</v>
      </c>
      <c r="L366" s="40" t="s">
        <v>80</v>
      </c>
      <c r="M366" s="35" t="s">
        <v>4</v>
      </c>
      <c r="N366" s="35" t="s">
        <v>5</v>
      </c>
    </row>
    <row r="367" spans="1:14" x14ac:dyDescent="0.3">
      <c r="A367" s="38" t="s">
        <v>3635</v>
      </c>
      <c r="B367" s="39" t="s">
        <v>3636</v>
      </c>
      <c r="C367" s="39" t="s">
        <v>3934</v>
      </c>
      <c r="D367" s="39" t="s">
        <v>3978</v>
      </c>
      <c r="E367" s="40">
        <v>9.3001310000000004</v>
      </c>
      <c r="F367" s="40">
        <v>4.1523890000000003</v>
      </c>
      <c r="G367" s="40">
        <v>530</v>
      </c>
      <c r="H367" s="40" t="s">
        <v>3926</v>
      </c>
      <c r="I367" s="40" t="s">
        <v>38</v>
      </c>
      <c r="J367" s="40" t="s">
        <v>3935</v>
      </c>
      <c r="K367" s="40" t="s">
        <v>3936</v>
      </c>
      <c r="L367" s="40" t="s">
        <v>78</v>
      </c>
      <c r="M367" s="35" t="s">
        <v>4</v>
      </c>
      <c r="N367" s="35" t="s">
        <v>5</v>
      </c>
    </row>
    <row r="368" spans="1:14" x14ac:dyDescent="0.3">
      <c r="A368" s="38" t="s">
        <v>3644</v>
      </c>
      <c r="B368" s="39" t="s">
        <v>3645</v>
      </c>
      <c r="C368" s="39" t="s">
        <v>3934</v>
      </c>
      <c r="D368" s="39" t="s">
        <v>4183</v>
      </c>
      <c r="E368" s="40">
        <v>8.9886879999999998</v>
      </c>
      <c r="F368" s="40">
        <v>4.1024149999999997</v>
      </c>
      <c r="G368" s="40">
        <v>22</v>
      </c>
      <c r="H368" s="40" t="s">
        <v>3926</v>
      </c>
      <c r="I368" s="40" t="s">
        <v>38</v>
      </c>
      <c r="J368" s="40" t="s">
        <v>3935</v>
      </c>
      <c r="K368" s="40" t="s">
        <v>3936</v>
      </c>
      <c r="L368" s="40" t="s">
        <v>78</v>
      </c>
      <c r="M368" s="35" t="s">
        <v>4</v>
      </c>
      <c r="N368" s="35" t="s">
        <v>5</v>
      </c>
    </row>
    <row r="369" spans="1:14" x14ac:dyDescent="0.3">
      <c r="A369" s="38" t="s">
        <v>543</v>
      </c>
      <c r="B369" s="39" t="s">
        <v>1017</v>
      </c>
      <c r="C369" s="39" t="s">
        <v>3929</v>
      </c>
      <c r="D369" s="39" t="s">
        <v>1017</v>
      </c>
      <c r="E369" s="40">
        <v>11.472573000000001</v>
      </c>
      <c r="F369" s="40">
        <v>4.1773210000000001</v>
      </c>
      <c r="G369" s="40">
        <v>581</v>
      </c>
      <c r="H369" s="40" t="s">
        <v>3926</v>
      </c>
      <c r="I369" s="40" t="s">
        <v>38</v>
      </c>
      <c r="J369" s="40" t="s">
        <v>626</v>
      </c>
      <c r="K369" s="40" t="s">
        <v>3985</v>
      </c>
      <c r="L369" s="40" t="s">
        <v>5869</v>
      </c>
      <c r="M369" s="35" t="s">
        <v>4</v>
      </c>
      <c r="N369" s="35" t="s">
        <v>5</v>
      </c>
    </row>
    <row r="370" spans="1:14" x14ac:dyDescent="0.3">
      <c r="A370" s="38" t="s">
        <v>1125</v>
      </c>
      <c r="B370" s="39" t="s">
        <v>1126</v>
      </c>
      <c r="C370" s="39" t="s">
        <v>3939</v>
      </c>
      <c r="D370" s="39" t="s">
        <v>4078</v>
      </c>
      <c r="E370" s="40">
        <v>13.46172361</v>
      </c>
      <c r="F370" s="40">
        <v>9.2792725110000003</v>
      </c>
      <c r="G370" s="40">
        <v>223</v>
      </c>
      <c r="H370" s="40" t="s">
        <v>3926</v>
      </c>
      <c r="I370" s="40" t="s">
        <v>38</v>
      </c>
      <c r="J370" s="40" t="s">
        <v>3940</v>
      </c>
      <c r="K370" s="40" t="s">
        <v>3941</v>
      </c>
      <c r="L370" s="40" t="s">
        <v>3942</v>
      </c>
      <c r="M370" s="35" t="s">
        <v>4</v>
      </c>
      <c r="N370" s="35" t="s">
        <v>5</v>
      </c>
    </row>
    <row r="371" spans="1:14" x14ac:dyDescent="0.3">
      <c r="A371" s="38" t="s">
        <v>3648</v>
      </c>
      <c r="B371" s="39" t="s">
        <v>3649</v>
      </c>
      <c r="C371" s="39" t="s">
        <v>3934</v>
      </c>
      <c r="D371" s="39" t="s">
        <v>4184</v>
      </c>
      <c r="E371" s="40">
        <v>8.9893000000000001</v>
      </c>
      <c r="F371" s="40">
        <v>4.2116199999999999</v>
      </c>
      <c r="G371" s="40">
        <v>12</v>
      </c>
      <c r="H371" s="40" t="s">
        <v>3926</v>
      </c>
      <c r="I371" s="40" t="s">
        <v>38</v>
      </c>
      <c r="J371" s="40" t="s">
        <v>3935</v>
      </c>
      <c r="K371" s="40" t="s">
        <v>3936</v>
      </c>
      <c r="L371" s="40" t="s">
        <v>78</v>
      </c>
      <c r="M371" s="35" t="s">
        <v>4</v>
      </c>
      <c r="N371" s="35" t="s">
        <v>5</v>
      </c>
    </row>
    <row r="372" spans="1:14" x14ac:dyDescent="0.3">
      <c r="A372" s="38" t="s">
        <v>35</v>
      </c>
      <c r="B372" s="39" t="s">
        <v>3778</v>
      </c>
      <c r="C372" s="39" t="s">
        <v>3934</v>
      </c>
      <c r="D372" s="39" t="s">
        <v>3778</v>
      </c>
      <c r="E372" s="40">
        <v>9.4775559999999999</v>
      </c>
      <c r="F372" s="40">
        <v>4.9344440000000001</v>
      </c>
      <c r="G372" s="40">
        <v>264</v>
      </c>
      <c r="H372" s="40" t="s">
        <v>3926</v>
      </c>
      <c r="I372" s="40" t="s">
        <v>38</v>
      </c>
      <c r="J372" s="40" t="s">
        <v>3720</v>
      </c>
      <c r="K372" s="40" t="s">
        <v>3969</v>
      </c>
      <c r="L372" s="40" t="s">
        <v>78</v>
      </c>
      <c r="M372" s="35" t="s">
        <v>4</v>
      </c>
      <c r="N372" s="35" t="s">
        <v>8</v>
      </c>
    </row>
    <row r="373" spans="1:14" x14ac:dyDescent="0.3">
      <c r="A373" s="38" t="s">
        <v>336</v>
      </c>
      <c r="B373" s="39" t="s">
        <v>1066</v>
      </c>
      <c r="C373" s="39" t="s">
        <v>3929</v>
      </c>
      <c r="D373" s="39" t="s">
        <v>4185</v>
      </c>
      <c r="E373" s="40">
        <v>11.775416999999999</v>
      </c>
      <c r="F373" s="40">
        <v>3.9291390000000002</v>
      </c>
      <c r="G373" s="40">
        <v>806</v>
      </c>
      <c r="H373" s="40" t="s">
        <v>3926</v>
      </c>
      <c r="I373" s="40" t="s">
        <v>38</v>
      </c>
      <c r="J373" s="40" t="s">
        <v>598</v>
      </c>
      <c r="K373" s="40" t="s">
        <v>4132</v>
      </c>
      <c r="L373" s="40" t="s">
        <v>5869</v>
      </c>
      <c r="M373" s="35" t="s">
        <v>4</v>
      </c>
      <c r="N373" s="35" t="s">
        <v>3970</v>
      </c>
    </row>
    <row r="374" spans="1:14" x14ac:dyDescent="0.3">
      <c r="A374" s="38" t="s">
        <v>785</v>
      </c>
      <c r="B374" s="39" t="s">
        <v>4186</v>
      </c>
      <c r="C374" s="39" t="s">
        <v>3976</v>
      </c>
      <c r="D374" s="39" t="s">
        <v>769</v>
      </c>
      <c r="E374" s="40">
        <v>13.695600000000001</v>
      </c>
      <c r="F374" s="40">
        <v>4.5747499999999999</v>
      </c>
      <c r="G374" s="40">
        <v>653</v>
      </c>
      <c r="H374" s="40" t="s">
        <v>3926</v>
      </c>
      <c r="I374" s="40" t="s">
        <v>94</v>
      </c>
      <c r="J374" s="40" t="s">
        <v>772</v>
      </c>
      <c r="K374" s="40" t="s">
        <v>3977</v>
      </c>
      <c r="L374" s="40" t="s">
        <v>5869</v>
      </c>
      <c r="M374" s="35" t="s">
        <v>7</v>
      </c>
      <c r="N374" s="35" t="s">
        <v>3876</v>
      </c>
    </row>
    <row r="375" spans="1:14" x14ac:dyDescent="0.3">
      <c r="A375" s="38" t="s">
        <v>922</v>
      </c>
      <c r="B375" s="39" t="s">
        <v>923</v>
      </c>
      <c r="C375" s="39" t="s">
        <v>3958</v>
      </c>
      <c r="D375" s="39" t="s">
        <v>4187</v>
      </c>
      <c r="E375" s="40">
        <v>13.71900997</v>
      </c>
      <c r="F375" s="40">
        <v>7.1550613040000002</v>
      </c>
      <c r="G375" s="40">
        <v>0</v>
      </c>
      <c r="H375" s="40" t="s">
        <v>3926</v>
      </c>
      <c r="I375" s="40" t="s">
        <v>38</v>
      </c>
      <c r="J375" s="40" t="s">
        <v>749</v>
      </c>
      <c r="K375" s="40" t="s">
        <v>3960</v>
      </c>
      <c r="L375" s="40" t="s">
        <v>3942</v>
      </c>
      <c r="M375" s="35" t="s">
        <v>4</v>
      </c>
      <c r="N375" s="35" t="s">
        <v>5</v>
      </c>
    </row>
    <row r="376" spans="1:14" x14ac:dyDescent="0.3">
      <c r="A376" s="38" t="s">
        <v>747</v>
      </c>
      <c r="B376" s="39" t="s">
        <v>4188</v>
      </c>
      <c r="C376" s="39" t="s">
        <v>3958</v>
      </c>
      <c r="D376" s="39" t="s">
        <v>748</v>
      </c>
      <c r="E376" s="40">
        <v>13.35527778</v>
      </c>
      <c r="F376" s="40">
        <v>7.2143888890000003</v>
      </c>
      <c r="G376" s="40">
        <v>1034</v>
      </c>
      <c r="H376" s="40" t="s">
        <v>3926</v>
      </c>
      <c r="I376" s="40" t="s">
        <v>38</v>
      </c>
      <c r="J376" s="40" t="s">
        <v>749</v>
      </c>
      <c r="K376" s="40" t="s">
        <v>3960</v>
      </c>
      <c r="L376" s="40" t="s">
        <v>3942</v>
      </c>
      <c r="M376" s="35" t="s">
        <v>7</v>
      </c>
      <c r="N376" s="35" t="s">
        <v>6</v>
      </c>
    </row>
    <row r="377" spans="1:14" x14ac:dyDescent="0.3">
      <c r="A377" s="38" t="s">
        <v>774</v>
      </c>
      <c r="B377" s="39" t="s">
        <v>4189</v>
      </c>
      <c r="C377" s="39" t="s">
        <v>3976</v>
      </c>
      <c r="D377" s="39" t="s">
        <v>769</v>
      </c>
      <c r="E377" s="40">
        <v>13.671666</v>
      </c>
      <c r="F377" s="40">
        <v>4.5940830000000004</v>
      </c>
      <c r="G377" s="40">
        <v>659</v>
      </c>
      <c r="H377" s="40" t="s">
        <v>3926</v>
      </c>
      <c r="I377" s="40" t="s">
        <v>94</v>
      </c>
      <c r="J377" s="40" t="s">
        <v>772</v>
      </c>
      <c r="K377" s="40" t="s">
        <v>3977</v>
      </c>
      <c r="L377" s="40" t="s">
        <v>5869</v>
      </c>
      <c r="M377" s="35" t="s">
        <v>4</v>
      </c>
      <c r="N377" s="35" t="s">
        <v>5</v>
      </c>
    </row>
    <row r="378" spans="1:14" x14ac:dyDescent="0.3">
      <c r="A378" s="38" t="s">
        <v>2049</v>
      </c>
      <c r="B378" s="39" t="s">
        <v>2050</v>
      </c>
      <c r="C378" s="39" t="s">
        <v>3929</v>
      </c>
      <c r="D378" s="39" t="s">
        <v>2050</v>
      </c>
      <c r="E378" s="40">
        <v>11.238886000000001</v>
      </c>
      <c r="F378" s="40">
        <v>3.6143860000000001</v>
      </c>
      <c r="G378" s="40">
        <v>692</v>
      </c>
      <c r="H378" s="40" t="s">
        <v>3926</v>
      </c>
      <c r="I378" s="40" t="s">
        <v>38</v>
      </c>
      <c r="J378" s="40" t="s">
        <v>809</v>
      </c>
      <c r="K378" s="40" t="s">
        <v>3932</v>
      </c>
      <c r="L378" s="40" t="s">
        <v>5869</v>
      </c>
      <c r="M378" s="35" t="s">
        <v>4</v>
      </c>
      <c r="N378" s="35" t="s">
        <v>5</v>
      </c>
    </row>
    <row r="379" spans="1:14" x14ac:dyDescent="0.3">
      <c r="A379" s="38" t="s">
        <v>3535</v>
      </c>
      <c r="B379" s="39" t="s">
        <v>3536</v>
      </c>
      <c r="C379" s="39" t="s">
        <v>3943</v>
      </c>
      <c r="D379" s="39" t="s">
        <v>3536</v>
      </c>
      <c r="E379" s="40">
        <v>9.9670006840000003</v>
      </c>
      <c r="F379" s="40">
        <v>5.2833059320000002</v>
      </c>
      <c r="G379" s="40">
        <v>720</v>
      </c>
      <c r="H379" s="40" t="s">
        <v>3926</v>
      </c>
      <c r="I379" s="40" t="s">
        <v>38</v>
      </c>
      <c r="J379" s="40" t="s">
        <v>3937</v>
      </c>
      <c r="K379" s="40" t="s">
        <v>3938</v>
      </c>
      <c r="L379" s="40" t="s">
        <v>78</v>
      </c>
      <c r="M379" s="35" t="s">
        <v>4</v>
      </c>
      <c r="N379" s="35" t="s">
        <v>5</v>
      </c>
    </row>
    <row r="380" spans="1:14" x14ac:dyDescent="0.3">
      <c r="A380" s="38" t="s">
        <v>777</v>
      </c>
      <c r="B380" s="39" t="s">
        <v>4190</v>
      </c>
      <c r="C380" s="39" t="s">
        <v>3976</v>
      </c>
      <c r="D380" s="39" t="s">
        <v>769</v>
      </c>
      <c r="E380" s="40">
        <v>13.684219000000001</v>
      </c>
      <c r="F380" s="40">
        <v>4.5775319999999997</v>
      </c>
      <c r="G380" s="40">
        <v>658</v>
      </c>
      <c r="H380" s="40" t="s">
        <v>3926</v>
      </c>
      <c r="I380" s="40" t="s">
        <v>94</v>
      </c>
      <c r="J380" s="40" t="s">
        <v>772</v>
      </c>
      <c r="K380" s="40" t="s">
        <v>3977</v>
      </c>
      <c r="L380" s="40" t="s">
        <v>5869</v>
      </c>
      <c r="M380" s="35" t="s">
        <v>7</v>
      </c>
      <c r="N380" s="35" t="s">
        <v>3876</v>
      </c>
    </row>
    <row r="381" spans="1:14" x14ac:dyDescent="0.3">
      <c r="A381" s="38" t="s">
        <v>1915</v>
      </c>
      <c r="B381" s="39" t="s">
        <v>4191</v>
      </c>
      <c r="C381" s="39" t="s">
        <v>3929</v>
      </c>
      <c r="D381" s="39" t="s">
        <v>3965</v>
      </c>
      <c r="E381" s="40">
        <v>11.605052000000001</v>
      </c>
      <c r="F381" s="40">
        <v>3.86321</v>
      </c>
      <c r="G381" s="40">
        <v>742</v>
      </c>
      <c r="H381" s="40" t="s">
        <v>3926</v>
      </c>
      <c r="I381" s="40" t="s">
        <v>94</v>
      </c>
      <c r="J381" s="40" t="s">
        <v>598</v>
      </c>
      <c r="K381" s="40" t="s">
        <v>4132</v>
      </c>
      <c r="L381" s="40" t="s">
        <v>5869</v>
      </c>
      <c r="M381" s="35" t="s">
        <v>4</v>
      </c>
      <c r="N381" s="35" t="s">
        <v>5</v>
      </c>
    </row>
    <row r="382" spans="1:14" x14ac:dyDescent="0.3">
      <c r="A382" s="38" t="s">
        <v>1955</v>
      </c>
      <c r="B382" s="39" t="s">
        <v>4192</v>
      </c>
      <c r="C382" s="39" t="s">
        <v>3929</v>
      </c>
      <c r="D382" s="39" t="s">
        <v>3965</v>
      </c>
      <c r="E382" s="40">
        <v>11.57321</v>
      </c>
      <c r="F382" s="40">
        <v>3.8619400000000002</v>
      </c>
      <c r="G382" s="40">
        <v>746</v>
      </c>
      <c r="H382" s="40" t="s">
        <v>3926</v>
      </c>
      <c r="I382" s="40" t="s">
        <v>94</v>
      </c>
      <c r="J382" s="40" t="s">
        <v>598</v>
      </c>
      <c r="K382" s="40" t="s">
        <v>4132</v>
      </c>
      <c r="L382" s="40" t="s">
        <v>5869</v>
      </c>
      <c r="M382" s="35" t="s">
        <v>4</v>
      </c>
      <c r="N382" s="35" t="s">
        <v>5</v>
      </c>
    </row>
    <row r="383" spans="1:14" x14ac:dyDescent="0.3">
      <c r="A383" s="38" t="s">
        <v>3172</v>
      </c>
      <c r="B383" s="39" t="s">
        <v>4193</v>
      </c>
      <c r="C383" s="39" t="s">
        <v>3933</v>
      </c>
      <c r="D383" s="39" t="s">
        <v>3947</v>
      </c>
      <c r="E383" s="40">
        <v>9.7869955690000001</v>
      </c>
      <c r="F383" s="40">
        <v>4.0628571080000002</v>
      </c>
      <c r="G383" s="40">
        <v>55</v>
      </c>
      <c r="H383" s="40" t="s">
        <v>3926</v>
      </c>
      <c r="I383" s="40" t="s">
        <v>94</v>
      </c>
      <c r="J383" s="40" t="s">
        <v>3161</v>
      </c>
      <c r="K383" s="40" t="s">
        <v>3948</v>
      </c>
      <c r="L383" s="40" t="s">
        <v>78</v>
      </c>
      <c r="M383" s="35" t="s">
        <v>4</v>
      </c>
      <c r="N383" s="35" t="s">
        <v>5</v>
      </c>
    </row>
    <row r="384" spans="1:14" x14ac:dyDescent="0.3">
      <c r="A384" s="38" t="s">
        <v>2691</v>
      </c>
      <c r="B384" s="39" t="s">
        <v>2692</v>
      </c>
      <c r="C384" s="39" t="s">
        <v>3943</v>
      </c>
      <c r="D384" s="39" t="s">
        <v>4194</v>
      </c>
      <c r="E384" s="40">
        <v>10.31527</v>
      </c>
      <c r="F384" s="40">
        <v>5.4780433300000002</v>
      </c>
      <c r="G384" s="40">
        <v>1552</v>
      </c>
      <c r="H384" s="40" t="s">
        <v>3926</v>
      </c>
      <c r="I384" s="40" t="s">
        <v>38</v>
      </c>
      <c r="J384" s="40" t="s">
        <v>3784</v>
      </c>
      <c r="K384" s="40" t="s">
        <v>3945</v>
      </c>
      <c r="L384" s="40" t="s">
        <v>80</v>
      </c>
      <c r="M384" s="35" t="s">
        <v>4</v>
      </c>
      <c r="N384" s="35" t="s">
        <v>5</v>
      </c>
    </row>
    <row r="385" spans="1:14" x14ac:dyDescent="0.3">
      <c r="A385" s="38" t="s">
        <v>606</v>
      </c>
      <c r="B385" s="39" t="s">
        <v>607</v>
      </c>
      <c r="C385" s="39" t="s">
        <v>3976</v>
      </c>
      <c r="D385" s="39" t="s">
        <v>604</v>
      </c>
      <c r="E385" s="40">
        <v>13.180575599999999</v>
      </c>
      <c r="F385" s="40">
        <v>3.9994765139999999</v>
      </c>
      <c r="G385" s="40">
        <v>705</v>
      </c>
      <c r="H385" s="40" t="s">
        <v>3926</v>
      </c>
      <c r="I385" s="40" t="s">
        <v>38</v>
      </c>
      <c r="J385" s="40" t="s">
        <v>605</v>
      </c>
      <c r="K385" s="40" t="s">
        <v>4034</v>
      </c>
      <c r="L385" s="40" t="s">
        <v>5869</v>
      </c>
      <c r="M385" s="35" t="s">
        <v>4</v>
      </c>
      <c r="N385" s="35" t="s">
        <v>5</v>
      </c>
    </row>
    <row r="386" spans="1:14" x14ac:dyDescent="0.3">
      <c r="A386" s="38" t="s">
        <v>24</v>
      </c>
      <c r="B386" s="39" t="s">
        <v>3768</v>
      </c>
      <c r="C386" s="39" t="s">
        <v>3934</v>
      </c>
      <c r="D386" s="39" t="s">
        <v>3768</v>
      </c>
      <c r="E386" s="40">
        <v>9.4446390000000005</v>
      </c>
      <c r="F386" s="40">
        <v>4.9075800000000003</v>
      </c>
      <c r="G386" s="40">
        <v>657</v>
      </c>
      <c r="H386" s="40" t="s">
        <v>3926</v>
      </c>
      <c r="I386" s="40" t="s">
        <v>38</v>
      </c>
      <c r="J386" s="40" t="s">
        <v>3720</v>
      </c>
      <c r="K386" s="40" t="s">
        <v>3969</v>
      </c>
      <c r="L386" s="40" t="s">
        <v>78</v>
      </c>
      <c r="M386" s="35" t="s">
        <v>7</v>
      </c>
      <c r="N386" s="35" t="s">
        <v>3887</v>
      </c>
    </row>
    <row r="387" spans="1:14" x14ac:dyDescent="0.3">
      <c r="A387" s="38" t="s">
        <v>783</v>
      </c>
      <c r="B387" s="39" t="s">
        <v>4195</v>
      </c>
      <c r="C387" s="39" t="s">
        <v>3976</v>
      </c>
      <c r="D387" s="39" t="s">
        <v>769</v>
      </c>
      <c r="E387" s="40">
        <v>13.718353</v>
      </c>
      <c r="F387" s="40">
        <v>4.5892309999999998</v>
      </c>
      <c r="G387" s="40">
        <v>15</v>
      </c>
      <c r="H387" s="40" t="s">
        <v>3926</v>
      </c>
      <c r="I387" s="40" t="s">
        <v>94</v>
      </c>
      <c r="J387" s="40" t="s">
        <v>772</v>
      </c>
      <c r="K387" s="40" t="s">
        <v>3977</v>
      </c>
      <c r="L387" s="40" t="s">
        <v>5869</v>
      </c>
      <c r="M387" s="35" t="s">
        <v>7</v>
      </c>
      <c r="N387" s="35" t="s">
        <v>3856</v>
      </c>
    </row>
    <row r="388" spans="1:14" x14ac:dyDescent="0.3">
      <c r="A388" s="38" t="s">
        <v>535</v>
      </c>
      <c r="B388" s="39" t="s">
        <v>1875</v>
      </c>
      <c r="C388" s="39" t="s">
        <v>3929</v>
      </c>
      <c r="D388" s="39" t="s">
        <v>4196</v>
      </c>
      <c r="E388" s="40">
        <v>10.83384</v>
      </c>
      <c r="F388" s="40">
        <v>3.94997</v>
      </c>
      <c r="G388" s="40">
        <v>406</v>
      </c>
      <c r="H388" s="40" t="s">
        <v>3926</v>
      </c>
      <c r="I388" s="40" t="s">
        <v>38</v>
      </c>
      <c r="J388" s="40" t="s">
        <v>809</v>
      </c>
      <c r="K388" s="40" t="s">
        <v>3932</v>
      </c>
      <c r="L388" s="40" t="s">
        <v>5869</v>
      </c>
      <c r="M388" s="35" t="s">
        <v>4</v>
      </c>
      <c r="N388" s="35" t="s">
        <v>5</v>
      </c>
    </row>
    <row r="389" spans="1:14" x14ac:dyDescent="0.3">
      <c r="A389" s="38" t="s">
        <v>527</v>
      </c>
      <c r="B389" s="39" t="s">
        <v>3354</v>
      </c>
      <c r="C389" s="39" t="s">
        <v>3933</v>
      </c>
      <c r="D389" s="39" t="s">
        <v>4197</v>
      </c>
      <c r="E389" s="40">
        <v>10.397204</v>
      </c>
      <c r="F389" s="40">
        <v>3.8302100000000001</v>
      </c>
      <c r="G389" s="40">
        <v>144</v>
      </c>
      <c r="H389" s="40" t="s">
        <v>3926</v>
      </c>
      <c r="I389" s="40" t="s">
        <v>38</v>
      </c>
      <c r="J389" s="40" t="s">
        <v>3930</v>
      </c>
      <c r="K389" s="40" t="s">
        <v>3931</v>
      </c>
      <c r="L389" s="40" t="s">
        <v>78</v>
      </c>
      <c r="M389" s="35" t="s">
        <v>4</v>
      </c>
      <c r="N389" s="35" t="s">
        <v>3877</v>
      </c>
    </row>
    <row r="390" spans="1:14" x14ac:dyDescent="0.3">
      <c r="A390" s="38" t="s">
        <v>389</v>
      </c>
      <c r="B390" s="39" t="s">
        <v>4198</v>
      </c>
      <c r="C390" s="39" t="s">
        <v>3929</v>
      </c>
      <c r="D390" s="39" t="s">
        <v>3965</v>
      </c>
      <c r="E390" s="40">
        <v>11.534132</v>
      </c>
      <c r="F390" s="40">
        <v>3.8222689999999999</v>
      </c>
      <c r="G390" s="40">
        <v>742</v>
      </c>
      <c r="H390" s="40" t="s">
        <v>3926</v>
      </c>
      <c r="I390" s="40" t="s">
        <v>94</v>
      </c>
      <c r="J390" s="40" t="s">
        <v>598</v>
      </c>
      <c r="K390" s="40" t="s">
        <v>4132</v>
      </c>
      <c r="L390" s="40" t="s">
        <v>5869</v>
      </c>
      <c r="M390" s="35" t="s">
        <v>4</v>
      </c>
      <c r="N390" s="35" t="s">
        <v>5</v>
      </c>
    </row>
    <row r="391" spans="1:14" x14ac:dyDescent="0.3">
      <c r="A391" s="38" t="s">
        <v>1754</v>
      </c>
      <c r="B391" s="39" t="s">
        <v>4199</v>
      </c>
      <c r="C391" s="39" t="s">
        <v>3929</v>
      </c>
      <c r="D391" s="39" t="s">
        <v>3965</v>
      </c>
      <c r="E391" s="40">
        <v>11.517599000000001</v>
      </c>
      <c r="F391" s="40">
        <v>3.8274619699999999</v>
      </c>
      <c r="G391" s="40">
        <v>742</v>
      </c>
      <c r="H391" s="40" t="s">
        <v>3926</v>
      </c>
      <c r="I391" s="40" t="s">
        <v>94</v>
      </c>
      <c r="J391" s="40" t="s">
        <v>598</v>
      </c>
      <c r="K391" s="40" t="s">
        <v>4132</v>
      </c>
      <c r="L391" s="40" t="s">
        <v>5869</v>
      </c>
      <c r="M391" s="35" t="s">
        <v>4</v>
      </c>
      <c r="N391" s="35" t="s">
        <v>5</v>
      </c>
    </row>
    <row r="392" spans="1:14" x14ac:dyDescent="0.3">
      <c r="A392" s="38" t="s">
        <v>1720</v>
      </c>
      <c r="B392" s="39" t="s">
        <v>1721</v>
      </c>
      <c r="C392" s="39" t="s">
        <v>3929</v>
      </c>
      <c r="D392" s="39" t="s">
        <v>1721</v>
      </c>
      <c r="E392" s="40">
        <v>11.185965039999999</v>
      </c>
      <c r="F392" s="40">
        <v>3.6036305340000001</v>
      </c>
      <c r="G392" s="40">
        <v>692</v>
      </c>
      <c r="H392" s="40" t="s">
        <v>3926</v>
      </c>
      <c r="I392" s="40" t="s">
        <v>38</v>
      </c>
      <c r="J392" s="40" t="s">
        <v>809</v>
      </c>
      <c r="K392" s="40" t="s">
        <v>3932</v>
      </c>
      <c r="L392" s="40" t="s">
        <v>5869</v>
      </c>
      <c r="M392" s="35" t="s">
        <v>4</v>
      </c>
      <c r="N392" s="35" t="s">
        <v>5</v>
      </c>
    </row>
    <row r="393" spans="1:14" x14ac:dyDescent="0.3">
      <c r="A393" s="38" t="s">
        <v>1560</v>
      </c>
      <c r="B393" s="39" t="s">
        <v>4200</v>
      </c>
      <c r="C393" s="39" t="s">
        <v>3929</v>
      </c>
      <c r="D393" s="39" t="s">
        <v>1557</v>
      </c>
      <c r="E393" s="40">
        <v>11.52277482</v>
      </c>
      <c r="F393" s="40">
        <v>3.5324430859999998</v>
      </c>
      <c r="G393" s="40">
        <v>682</v>
      </c>
      <c r="H393" s="40" t="s">
        <v>3926</v>
      </c>
      <c r="I393" s="40" t="s">
        <v>94</v>
      </c>
      <c r="J393" s="40" t="s">
        <v>638</v>
      </c>
      <c r="K393" s="40" t="s">
        <v>3956</v>
      </c>
      <c r="L393" s="40" t="s">
        <v>5869</v>
      </c>
      <c r="M393" s="35" t="s">
        <v>4</v>
      </c>
      <c r="N393" s="35" t="s">
        <v>5</v>
      </c>
    </row>
    <row r="394" spans="1:14" x14ac:dyDescent="0.3">
      <c r="A394" s="38" t="s">
        <v>517</v>
      </c>
      <c r="B394" s="39" t="s">
        <v>3335</v>
      </c>
      <c r="C394" s="39" t="s">
        <v>3929</v>
      </c>
      <c r="D394" s="39" t="s">
        <v>3335</v>
      </c>
      <c r="E394" s="40">
        <v>10.811404</v>
      </c>
      <c r="F394" s="40">
        <v>3.8795310000000001</v>
      </c>
      <c r="G394" s="40">
        <v>209</v>
      </c>
      <c r="H394" s="40" t="s">
        <v>3926</v>
      </c>
      <c r="I394" s="40" t="s">
        <v>38</v>
      </c>
      <c r="J394" s="40" t="s">
        <v>3930</v>
      </c>
      <c r="K394" s="40" t="s">
        <v>3931</v>
      </c>
      <c r="L394" s="40" t="s">
        <v>78</v>
      </c>
      <c r="M394" s="35" t="s">
        <v>4</v>
      </c>
      <c r="N394" s="35" t="s">
        <v>5</v>
      </c>
    </row>
    <row r="395" spans="1:14" x14ac:dyDescent="0.3">
      <c r="A395" s="38" t="s">
        <v>3371</v>
      </c>
      <c r="B395" s="39" t="s">
        <v>4201</v>
      </c>
      <c r="C395" s="39" t="s">
        <v>3933</v>
      </c>
      <c r="D395" s="39" t="s">
        <v>3462</v>
      </c>
      <c r="E395" s="40">
        <v>10.089138889999999</v>
      </c>
      <c r="F395" s="40">
        <v>3.8410277779999999</v>
      </c>
      <c r="G395" s="40">
        <v>71</v>
      </c>
      <c r="H395" s="40" t="s">
        <v>3926</v>
      </c>
      <c r="I395" s="40" t="s">
        <v>94</v>
      </c>
      <c r="J395" s="40" t="s">
        <v>3930</v>
      </c>
      <c r="K395" s="40" t="s">
        <v>3931</v>
      </c>
      <c r="L395" s="40" t="s">
        <v>78</v>
      </c>
      <c r="M395" s="35" t="s">
        <v>4</v>
      </c>
      <c r="N395" s="35" t="s">
        <v>4019</v>
      </c>
    </row>
    <row r="396" spans="1:14" x14ac:dyDescent="0.3">
      <c r="A396" s="38" t="s">
        <v>405</v>
      </c>
      <c r="B396" s="39" t="s">
        <v>3372</v>
      </c>
      <c r="C396" s="39" t="s">
        <v>3933</v>
      </c>
      <c r="D396" s="39" t="s">
        <v>3462</v>
      </c>
      <c r="E396" s="40">
        <v>10.215300790000001</v>
      </c>
      <c r="F396" s="40">
        <v>3.7939560399999999</v>
      </c>
      <c r="G396" s="40">
        <v>132</v>
      </c>
      <c r="H396" s="40" t="s">
        <v>3926</v>
      </c>
      <c r="I396" s="40" t="s">
        <v>38</v>
      </c>
      <c r="J396" s="40" t="s">
        <v>3930</v>
      </c>
      <c r="K396" s="40" t="s">
        <v>3931</v>
      </c>
      <c r="L396" s="40" t="s">
        <v>78</v>
      </c>
      <c r="M396" s="35" t="s">
        <v>4</v>
      </c>
      <c r="N396" s="35" t="s">
        <v>5</v>
      </c>
    </row>
    <row r="397" spans="1:14" x14ac:dyDescent="0.3">
      <c r="A397" s="38" t="s">
        <v>2328</v>
      </c>
      <c r="B397" s="39" t="s">
        <v>2329</v>
      </c>
      <c r="C397" s="39" t="s">
        <v>3929</v>
      </c>
      <c r="D397" s="39" t="s">
        <v>4202</v>
      </c>
      <c r="E397" s="40">
        <v>11.367357999999999</v>
      </c>
      <c r="F397" s="40">
        <v>4.2738519999999998</v>
      </c>
      <c r="G397" s="40">
        <v>594</v>
      </c>
      <c r="H397" s="40" t="s">
        <v>3926</v>
      </c>
      <c r="I397" s="40" t="s">
        <v>38</v>
      </c>
      <c r="J397" s="40" t="s">
        <v>2284</v>
      </c>
      <c r="K397" s="40" t="s">
        <v>3968</v>
      </c>
      <c r="L397" s="40" t="s">
        <v>80</v>
      </c>
      <c r="M397" s="35" t="s">
        <v>4</v>
      </c>
      <c r="N397" s="35" t="s">
        <v>8</v>
      </c>
    </row>
    <row r="398" spans="1:14" x14ac:dyDescent="0.3">
      <c r="A398" s="38" t="s">
        <v>2625</v>
      </c>
      <c r="B398" s="39" t="s">
        <v>2626</v>
      </c>
      <c r="C398" s="39" t="s">
        <v>3943</v>
      </c>
      <c r="D398" s="39" t="s">
        <v>3944</v>
      </c>
      <c r="E398" s="40">
        <v>10.442672</v>
      </c>
      <c r="F398" s="40">
        <v>5.4806379999999999</v>
      </c>
      <c r="G398" s="40">
        <v>1377</v>
      </c>
      <c r="H398" s="40" t="s">
        <v>3926</v>
      </c>
      <c r="I398" s="40" t="s">
        <v>38</v>
      </c>
      <c r="J398" s="40" t="s">
        <v>3784</v>
      </c>
      <c r="K398" s="40" t="s">
        <v>3945</v>
      </c>
      <c r="L398" s="40" t="s">
        <v>80</v>
      </c>
      <c r="M398" s="35" t="s">
        <v>4</v>
      </c>
      <c r="N398" s="35" t="s">
        <v>41</v>
      </c>
    </row>
    <row r="399" spans="1:14" x14ac:dyDescent="0.3">
      <c r="A399" s="38" t="s">
        <v>1649</v>
      </c>
      <c r="B399" s="39" t="s">
        <v>1650</v>
      </c>
      <c r="C399" s="39" t="s">
        <v>3976</v>
      </c>
      <c r="D399" s="39" t="s">
        <v>1650</v>
      </c>
      <c r="E399" s="40">
        <v>12.8284121</v>
      </c>
      <c r="F399" s="40">
        <v>3.7357679629999998</v>
      </c>
      <c r="G399" s="40">
        <v>695</v>
      </c>
      <c r="H399" s="40" t="s">
        <v>3926</v>
      </c>
      <c r="I399" s="40" t="s">
        <v>38</v>
      </c>
      <c r="J399" s="40" t="s">
        <v>605</v>
      </c>
      <c r="K399" s="40" t="s">
        <v>4034</v>
      </c>
      <c r="L399" s="40" t="s">
        <v>5869</v>
      </c>
      <c r="M399" s="35" t="s">
        <v>4</v>
      </c>
      <c r="N399" s="35" t="s">
        <v>46</v>
      </c>
    </row>
    <row r="400" spans="1:14" x14ac:dyDescent="0.3">
      <c r="A400" s="38" t="s">
        <v>3506</v>
      </c>
      <c r="B400" s="39" t="s">
        <v>3507</v>
      </c>
      <c r="C400" s="39" t="s">
        <v>3933</v>
      </c>
      <c r="D400" s="39" t="s">
        <v>3478</v>
      </c>
      <c r="E400" s="40">
        <v>9.6069569999999995</v>
      </c>
      <c r="F400" s="40">
        <v>4.5404960000000001</v>
      </c>
      <c r="G400" s="40">
        <v>87</v>
      </c>
      <c r="H400" s="40" t="s">
        <v>3926</v>
      </c>
      <c r="I400" s="40" t="s">
        <v>38</v>
      </c>
      <c r="J400" s="40" t="s">
        <v>3937</v>
      </c>
      <c r="K400" s="40" t="s">
        <v>3938</v>
      </c>
      <c r="L400" s="40" t="s">
        <v>78</v>
      </c>
      <c r="M400" s="35" t="s">
        <v>4</v>
      </c>
      <c r="N400" s="35" t="s">
        <v>5</v>
      </c>
    </row>
    <row r="401" spans="1:14" x14ac:dyDescent="0.3">
      <c r="A401" s="38" t="s">
        <v>1487</v>
      </c>
      <c r="B401" s="39" t="s">
        <v>1488</v>
      </c>
      <c r="C401" s="39" t="s">
        <v>3951</v>
      </c>
      <c r="D401" s="39" t="s">
        <v>3988</v>
      </c>
      <c r="E401" s="40">
        <v>14.349305559999999</v>
      </c>
      <c r="F401" s="40">
        <v>10.601749999999999</v>
      </c>
      <c r="G401" s="40">
        <v>393</v>
      </c>
      <c r="H401" s="40" t="s">
        <v>3926</v>
      </c>
      <c r="I401" s="40" t="s">
        <v>38</v>
      </c>
      <c r="J401" s="40" t="s">
        <v>764</v>
      </c>
      <c r="K401" s="40" t="s">
        <v>3989</v>
      </c>
      <c r="L401" s="40" t="s">
        <v>3942</v>
      </c>
      <c r="M401" s="35" t="s">
        <v>4</v>
      </c>
      <c r="N401" s="35" t="s">
        <v>5</v>
      </c>
    </row>
    <row r="402" spans="1:14" x14ac:dyDescent="0.3">
      <c r="A402" s="38" t="s">
        <v>395</v>
      </c>
      <c r="B402" s="39" t="s">
        <v>4203</v>
      </c>
      <c r="C402" s="39" t="s">
        <v>3929</v>
      </c>
      <c r="D402" s="39" t="s">
        <v>3965</v>
      </c>
      <c r="E402" s="40">
        <v>11.53768423</v>
      </c>
      <c r="F402" s="40">
        <v>3.7754663210000001</v>
      </c>
      <c r="G402" s="40">
        <v>742</v>
      </c>
      <c r="H402" s="40" t="s">
        <v>3926</v>
      </c>
      <c r="I402" s="40" t="s">
        <v>94</v>
      </c>
      <c r="J402" s="40" t="s">
        <v>598</v>
      </c>
      <c r="K402" s="40" t="s">
        <v>4132</v>
      </c>
      <c r="L402" s="40" t="s">
        <v>5869</v>
      </c>
      <c r="M402" s="35" t="s">
        <v>4</v>
      </c>
      <c r="N402" s="35" t="s">
        <v>5</v>
      </c>
    </row>
    <row r="403" spans="1:14" x14ac:dyDescent="0.3">
      <c r="A403" s="38" t="s">
        <v>1029</v>
      </c>
      <c r="B403" s="39" t="s">
        <v>4204</v>
      </c>
      <c r="C403" s="39" t="s">
        <v>3929</v>
      </c>
      <c r="D403" s="39" t="s">
        <v>3965</v>
      </c>
      <c r="E403" s="40">
        <v>11.539012</v>
      </c>
      <c r="F403" s="40">
        <v>3.8311700000000002</v>
      </c>
      <c r="G403" s="40">
        <v>742</v>
      </c>
      <c r="H403" s="40" t="s">
        <v>3926</v>
      </c>
      <c r="I403" s="40" t="s">
        <v>94</v>
      </c>
      <c r="J403" s="40" t="s">
        <v>598</v>
      </c>
      <c r="K403" s="40" t="s">
        <v>4132</v>
      </c>
      <c r="L403" s="40" t="s">
        <v>5869</v>
      </c>
      <c r="M403" s="35"/>
      <c r="N403" s="35"/>
    </row>
    <row r="404" spans="1:14" x14ac:dyDescent="0.3">
      <c r="A404" s="38" t="s">
        <v>1880</v>
      </c>
      <c r="B404" s="39" t="s">
        <v>4205</v>
      </c>
      <c r="C404" s="39" t="s">
        <v>3929</v>
      </c>
      <c r="D404" s="39" t="s">
        <v>3965</v>
      </c>
      <c r="E404" s="40">
        <v>11.587266</v>
      </c>
      <c r="F404" s="40">
        <v>3.8769999999999998</v>
      </c>
      <c r="G404" s="40">
        <v>742</v>
      </c>
      <c r="H404" s="40" t="s">
        <v>3926</v>
      </c>
      <c r="I404" s="40" t="s">
        <v>94</v>
      </c>
      <c r="J404" s="40" t="s">
        <v>598</v>
      </c>
      <c r="K404" s="40" t="s">
        <v>4132</v>
      </c>
      <c r="L404" s="40" t="s">
        <v>5869</v>
      </c>
      <c r="M404" s="35" t="s">
        <v>4</v>
      </c>
      <c r="N404" s="35" t="s">
        <v>5</v>
      </c>
    </row>
    <row r="405" spans="1:14" x14ac:dyDescent="0.3">
      <c r="A405" s="38" t="s">
        <v>3707</v>
      </c>
      <c r="B405" s="39" t="s">
        <v>3708</v>
      </c>
      <c r="C405" s="39" t="s">
        <v>3934</v>
      </c>
      <c r="D405" s="39" t="s">
        <v>4026</v>
      </c>
      <c r="E405" s="40">
        <v>9.2473388889999999</v>
      </c>
      <c r="F405" s="40">
        <v>4.0566805559999999</v>
      </c>
      <c r="G405" s="40">
        <v>329</v>
      </c>
      <c r="H405" s="40" t="s">
        <v>3926</v>
      </c>
      <c r="I405" s="40" t="s">
        <v>38</v>
      </c>
      <c r="J405" s="40" t="s">
        <v>3935</v>
      </c>
      <c r="K405" s="40" t="s">
        <v>3936</v>
      </c>
      <c r="L405" s="40" t="s">
        <v>78</v>
      </c>
      <c r="M405" s="35" t="s">
        <v>4</v>
      </c>
      <c r="N405" s="35" t="s">
        <v>5</v>
      </c>
    </row>
    <row r="406" spans="1:14" x14ac:dyDescent="0.3">
      <c r="A406" s="38" t="s">
        <v>2623</v>
      </c>
      <c r="B406" s="39" t="s">
        <v>2624</v>
      </c>
      <c r="C406" s="39" t="s">
        <v>3943</v>
      </c>
      <c r="D406" s="39" t="s">
        <v>3944</v>
      </c>
      <c r="E406" s="40">
        <v>10.409894</v>
      </c>
      <c r="F406" s="40">
        <v>5.4626299999999999</v>
      </c>
      <c r="G406" s="40">
        <v>1456</v>
      </c>
      <c r="H406" s="40" t="s">
        <v>3926</v>
      </c>
      <c r="I406" s="40" t="s">
        <v>38</v>
      </c>
      <c r="J406" s="40" t="s">
        <v>3784</v>
      </c>
      <c r="K406" s="40" t="s">
        <v>3945</v>
      </c>
      <c r="L406" s="40" t="s">
        <v>80</v>
      </c>
      <c r="M406" s="35" t="s">
        <v>4</v>
      </c>
      <c r="N406" s="35" t="s">
        <v>5</v>
      </c>
    </row>
    <row r="407" spans="1:14" x14ac:dyDescent="0.3">
      <c r="A407" s="38" t="s">
        <v>2776</v>
      </c>
      <c r="B407" s="39" t="s">
        <v>2777</v>
      </c>
      <c r="C407" s="39" t="s">
        <v>3943</v>
      </c>
      <c r="D407" s="39" t="s">
        <v>3944</v>
      </c>
      <c r="E407" s="40">
        <v>10.390510000000001</v>
      </c>
      <c r="F407" s="40">
        <v>5.5103400000000002</v>
      </c>
      <c r="G407" s="40">
        <v>1363</v>
      </c>
      <c r="H407" s="40" t="s">
        <v>3926</v>
      </c>
      <c r="I407" s="40" t="s">
        <v>38</v>
      </c>
      <c r="J407" s="40" t="s">
        <v>3784</v>
      </c>
      <c r="K407" s="40" t="s">
        <v>3945</v>
      </c>
      <c r="L407" s="40" t="s">
        <v>80</v>
      </c>
      <c r="M407" s="35" t="s">
        <v>4</v>
      </c>
      <c r="N407" s="35" t="s">
        <v>5</v>
      </c>
    </row>
    <row r="408" spans="1:14" x14ac:dyDescent="0.3">
      <c r="A408" s="38" t="s">
        <v>928</v>
      </c>
      <c r="B408" s="39" t="s">
        <v>929</v>
      </c>
      <c r="C408" s="39" t="s">
        <v>3958</v>
      </c>
      <c r="D408" s="39" t="s">
        <v>929</v>
      </c>
      <c r="E408" s="40">
        <v>13.5438736</v>
      </c>
      <c r="F408" s="40">
        <v>6.3276364139999997</v>
      </c>
      <c r="G408" s="40">
        <v>964</v>
      </c>
      <c r="H408" s="40" t="s">
        <v>3926</v>
      </c>
      <c r="I408" s="40" t="s">
        <v>38</v>
      </c>
      <c r="J408" s="40" t="s">
        <v>734</v>
      </c>
      <c r="K408" s="40" t="s">
        <v>4015</v>
      </c>
      <c r="L408" s="40" t="s">
        <v>3942</v>
      </c>
      <c r="M408" s="35" t="s">
        <v>4</v>
      </c>
      <c r="N408" s="35" t="s">
        <v>46</v>
      </c>
    </row>
    <row r="409" spans="1:14" x14ac:dyDescent="0.3">
      <c r="A409" s="38" t="s">
        <v>464</v>
      </c>
      <c r="B409" s="39" t="s">
        <v>1371</v>
      </c>
      <c r="C409" s="39" t="s">
        <v>3951</v>
      </c>
      <c r="D409" s="39" t="s">
        <v>4206</v>
      </c>
      <c r="E409" s="40">
        <v>13.8834766</v>
      </c>
      <c r="F409" s="40">
        <v>10.872877190000001</v>
      </c>
      <c r="G409" s="40">
        <v>795</v>
      </c>
      <c r="H409" s="40" t="s">
        <v>3926</v>
      </c>
      <c r="I409" s="40" t="s">
        <v>38</v>
      </c>
      <c r="J409" s="40" t="s">
        <v>720</v>
      </c>
      <c r="K409" s="40" t="s">
        <v>4029</v>
      </c>
      <c r="L409" s="40" t="s">
        <v>3942</v>
      </c>
      <c r="M409" s="35" t="s">
        <v>4</v>
      </c>
      <c r="N409" s="35" t="s">
        <v>5</v>
      </c>
    </row>
    <row r="410" spans="1:14" x14ac:dyDescent="0.3">
      <c r="A410" s="38" t="s">
        <v>1710</v>
      </c>
      <c r="B410" s="39" t="s">
        <v>1711</v>
      </c>
      <c r="C410" s="39" t="s">
        <v>3951</v>
      </c>
      <c r="D410" s="39" t="s">
        <v>1711</v>
      </c>
      <c r="E410" s="40">
        <v>13.572333329999999</v>
      </c>
      <c r="F410" s="40">
        <v>10.61483333</v>
      </c>
      <c r="G410" s="40">
        <v>988</v>
      </c>
      <c r="H410" s="40" t="s">
        <v>3926</v>
      </c>
      <c r="I410" s="40" t="s">
        <v>38</v>
      </c>
      <c r="J410" s="40" t="s">
        <v>720</v>
      </c>
      <c r="K410" s="40" t="s">
        <v>4029</v>
      </c>
      <c r="L410" s="40" t="s">
        <v>3942</v>
      </c>
      <c r="M410" s="35" t="s">
        <v>4</v>
      </c>
      <c r="N410" s="35" t="s">
        <v>4019</v>
      </c>
    </row>
    <row r="411" spans="1:14" x14ac:dyDescent="0.3">
      <c r="A411" s="38" t="s">
        <v>3525</v>
      </c>
      <c r="B411" s="39" t="s">
        <v>4207</v>
      </c>
      <c r="C411" s="39" t="s">
        <v>3933</v>
      </c>
      <c r="D411" s="39" t="s">
        <v>4146</v>
      </c>
      <c r="E411" s="40">
        <v>9.9337649999999993</v>
      </c>
      <c r="F411" s="40">
        <v>4.9796079999999998</v>
      </c>
      <c r="G411" s="40">
        <v>999</v>
      </c>
      <c r="H411" s="40" t="s">
        <v>3926</v>
      </c>
      <c r="I411" s="40" t="s">
        <v>38</v>
      </c>
      <c r="J411" s="40" t="s">
        <v>3937</v>
      </c>
      <c r="K411" s="40" t="s">
        <v>3938</v>
      </c>
      <c r="L411" s="40" t="s">
        <v>78</v>
      </c>
      <c r="M411" s="35" t="s">
        <v>7</v>
      </c>
      <c r="N411" s="35" t="s">
        <v>3876</v>
      </c>
    </row>
    <row r="412" spans="1:14" x14ac:dyDescent="0.3">
      <c r="A412" s="38" t="s">
        <v>304</v>
      </c>
      <c r="B412" s="39" t="s">
        <v>2461</v>
      </c>
      <c r="C412" s="39" t="s">
        <v>3934</v>
      </c>
      <c r="D412" s="39" t="s">
        <v>4208</v>
      </c>
      <c r="E412" s="40">
        <v>9.9452499999999997</v>
      </c>
      <c r="F412" s="40">
        <v>5.5274679999999998</v>
      </c>
      <c r="G412" s="40">
        <v>122</v>
      </c>
      <c r="H412" s="40" t="s">
        <v>3926</v>
      </c>
      <c r="I412" s="40" t="s">
        <v>38</v>
      </c>
      <c r="J412" s="40" t="s">
        <v>3784</v>
      </c>
      <c r="K412" s="40" t="s">
        <v>3945</v>
      </c>
      <c r="L412" s="40" t="s">
        <v>80</v>
      </c>
      <c r="M412" s="35" t="s">
        <v>4</v>
      </c>
      <c r="N412" s="35" t="s">
        <v>3970</v>
      </c>
    </row>
    <row r="413" spans="1:14" x14ac:dyDescent="0.3">
      <c r="A413" s="38" t="s">
        <v>768</v>
      </c>
      <c r="B413" s="39" t="s">
        <v>4209</v>
      </c>
      <c r="C413" s="39" t="s">
        <v>3976</v>
      </c>
      <c r="D413" s="39" t="s">
        <v>769</v>
      </c>
      <c r="E413" s="40">
        <v>13.68379929</v>
      </c>
      <c r="F413" s="40">
        <v>4.5831893609999996</v>
      </c>
      <c r="G413" s="40">
        <v>664</v>
      </c>
      <c r="H413" s="40" t="s">
        <v>3926</v>
      </c>
      <c r="I413" s="40" t="s">
        <v>94</v>
      </c>
      <c r="J413" s="40" t="s">
        <v>770</v>
      </c>
      <c r="K413" s="40" t="s">
        <v>4210</v>
      </c>
      <c r="L413" s="40" t="s">
        <v>5869</v>
      </c>
      <c r="M413" s="35"/>
      <c r="N413" s="35"/>
    </row>
    <row r="414" spans="1:14" x14ac:dyDescent="0.3">
      <c r="A414" s="38" t="s">
        <v>2770</v>
      </c>
      <c r="B414" s="39" t="s">
        <v>2771</v>
      </c>
      <c r="C414" s="39" t="s">
        <v>3943</v>
      </c>
      <c r="D414" s="39" t="s">
        <v>2536</v>
      </c>
      <c r="E414" s="40">
        <v>10.355095889999999</v>
      </c>
      <c r="F414" s="40">
        <v>5.4905806569999998</v>
      </c>
      <c r="G414" s="40">
        <v>1351</v>
      </c>
      <c r="H414" s="40" t="s">
        <v>3926</v>
      </c>
      <c r="I414" s="40" t="s">
        <v>38</v>
      </c>
      <c r="J414" s="40" t="s">
        <v>3784</v>
      </c>
      <c r="K414" s="40" t="s">
        <v>3945</v>
      </c>
      <c r="L414" s="40" t="s">
        <v>80</v>
      </c>
      <c r="M414" s="35" t="s">
        <v>4</v>
      </c>
      <c r="N414" s="35" t="s">
        <v>5</v>
      </c>
    </row>
    <row r="415" spans="1:14" x14ac:dyDescent="0.3">
      <c r="A415" s="38" t="s">
        <v>2764</v>
      </c>
      <c r="B415" s="39" t="s">
        <v>2765</v>
      </c>
      <c r="C415" s="39" t="s">
        <v>3943</v>
      </c>
      <c r="D415" s="39" t="s">
        <v>4211</v>
      </c>
      <c r="E415" s="40">
        <v>10.34564</v>
      </c>
      <c r="F415" s="40">
        <v>5.5338000000000003</v>
      </c>
      <c r="G415" s="40">
        <v>1340</v>
      </c>
      <c r="H415" s="40" t="s">
        <v>3926</v>
      </c>
      <c r="I415" s="40" t="s">
        <v>38</v>
      </c>
      <c r="J415" s="40" t="s">
        <v>3784</v>
      </c>
      <c r="K415" s="40" t="s">
        <v>3945</v>
      </c>
      <c r="L415" s="40" t="s">
        <v>80</v>
      </c>
      <c r="M415" s="35" t="s">
        <v>4</v>
      </c>
      <c r="N415" s="35" t="s">
        <v>5</v>
      </c>
    </row>
    <row r="416" spans="1:14" x14ac:dyDescent="0.3">
      <c r="A416" s="38" t="s">
        <v>1994</v>
      </c>
      <c r="B416" s="39" t="s">
        <v>4212</v>
      </c>
      <c r="C416" s="39" t="s">
        <v>3929</v>
      </c>
      <c r="D416" s="39" t="s">
        <v>3965</v>
      </c>
      <c r="E416" s="40">
        <v>11.605741</v>
      </c>
      <c r="F416" s="40">
        <v>3.838425</v>
      </c>
      <c r="G416" s="40">
        <v>742</v>
      </c>
      <c r="H416" s="40" t="s">
        <v>3926</v>
      </c>
      <c r="I416" s="40" t="s">
        <v>94</v>
      </c>
      <c r="J416" s="40" t="s">
        <v>598</v>
      </c>
      <c r="K416" s="40" t="s">
        <v>4132</v>
      </c>
      <c r="L416" s="40" t="s">
        <v>5869</v>
      </c>
      <c r="M416" s="35" t="s">
        <v>7</v>
      </c>
      <c r="N416" s="35" t="s">
        <v>3858</v>
      </c>
    </row>
    <row r="417" spans="1:14" x14ac:dyDescent="0.3">
      <c r="A417" s="38" t="s">
        <v>2320</v>
      </c>
      <c r="B417" s="39" t="s">
        <v>2321</v>
      </c>
      <c r="C417" s="39" t="s">
        <v>3929</v>
      </c>
      <c r="D417" s="39" t="s">
        <v>4213</v>
      </c>
      <c r="E417" s="40">
        <v>11.127330000000001</v>
      </c>
      <c r="F417" s="40">
        <v>4.58249</v>
      </c>
      <c r="G417" s="40">
        <v>466</v>
      </c>
      <c r="H417" s="40" t="s">
        <v>3926</v>
      </c>
      <c r="I417" s="40" t="s">
        <v>38</v>
      </c>
      <c r="J417" s="40" t="s">
        <v>2284</v>
      </c>
      <c r="K417" s="40" t="s">
        <v>3968</v>
      </c>
      <c r="L417" s="40" t="s">
        <v>80</v>
      </c>
      <c r="M417" s="35" t="s">
        <v>4</v>
      </c>
      <c r="N417" s="35" t="s">
        <v>5</v>
      </c>
    </row>
    <row r="418" spans="1:14" x14ac:dyDescent="0.3">
      <c r="A418" s="38" t="s">
        <v>199</v>
      </c>
      <c r="B418" s="39" t="s">
        <v>639</v>
      </c>
      <c r="C418" s="39" t="s">
        <v>3929</v>
      </c>
      <c r="D418" s="39" t="s">
        <v>639</v>
      </c>
      <c r="E418" s="39">
        <v>11.625385809999999</v>
      </c>
      <c r="F418" s="39">
        <v>3.859300814</v>
      </c>
      <c r="G418" s="39">
        <v>684</v>
      </c>
      <c r="H418" s="40" t="s">
        <v>3926</v>
      </c>
      <c r="I418" s="40" t="s">
        <v>38</v>
      </c>
      <c r="J418" s="40" t="s">
        <v>598</v>
      </c>
      <c r="K418" s="40" t="s">
        <v>4132</v>
      </c>
      <c r="L418" s="40" t="s">
        <v>5869</v>
      </c>
      <c r="M418" s="35" t="s">
        <v>7</v>
      </c>
      <c r="N418" s="35" t="s">
        <v>3858</v>
      </c>
    </row>
    <row r="419" spans="1:14" x14ac:dyDescent="0.3">
      <c r="A419" s="38" t="s">
        <v>2774</v>
      </c>
      <c r="B419" s="39" t="s">
        <v>2775</v>
      </c>
      <c r="C419" s="39" t="s">
        <v>3943</v>
      </c>
      <c r="D419" s="39" t="s">
        <v>4214</v>
      </c>
      <c r="E419" s="40">
        <v>10.4404</v>
      </c>
      <c r="F419" s="40">
        <v>5.3862899999999998</v>
      </c>
      <c r="G419" s="40">
        <v>1591</v>
      </c>
      <c r="H419" s="40" t="s">
        <v>3926</v>
      </c>
      <c r="I419" s="40" t="s">
        <v>38</v>
      </c>
      <c r="J419" s="40" t="s">
        <v>3784</v>
      </c>
      <c r="K419" s="40" t="s">
        <v>3945</v>
      </c>
      <c r="L419" s="40" t="s">
        <v>80</v>
      </c>
      <c r="M419" s="35" t="s">
        <v>4</v>
      </c>
      <c r="N419" s="35" t="s">
        <v>5</v>
      </c>
    </row>
    <row r="420" spans="1:14" x14ac:dyDescent="0.3">
      <c r="A420" s="38" t="s">
        <v>2330</v>
      </c>
      <c r="B420" s="39" t="s">
        <v>2331</v>
      </c>
      <c r="C420" s="39" t="s">
        <v>3929</v>
      </c>
      <c r="D420" s="39" t="s">
        <v>2331</v>
      </c>
      <c r="E420" s="40">
        <v>11.252893</v>
      </c>
      <c r="F420" s="40">
        <v>4.6633170000000002</v>
      </c>
      <c r="G420" s="40">
        <v>493</v>
      </c>
      <c r="H420" s="40" t="s">
        <v>3926</v>
      </c>
      <c r="I420" s="40" t="s">
        <v>38</v>
      </c>
      <c r="J420" s="40" t="s">
        <v>2284</v>
      </c>
      <c r="K420" s="40" t="s">
        <v>3968</v>
      </c>
      <c r="L420" s="40" t="s">
        <v>80</v>
      </c>
      <c r="M420" s="35" t="s">
        <v>4</v>
      </c>
      <c r="N420" s="35" t="s">
        <v>5</v>
      </c>
    </row>
    <row r="421" spans="1:14" x14ac:dyDescent="0.3">
      <c r="A421" s="38" t="s">
        <v>1493</v>
      </c>
      <c r="B421" s="39" t="s">
        <v>1494</v>
      </c>
      <c r="C421" s="39" t="s">
        <v>3951</v>
      </c>
      <c r="D421" s="39" t="s">
        <v>3988</v>
      </c>
      <c r="E421" s="40">
        <v>14.33025999</v>
      </c>
      <c r="F421" s="40">
        <v>10.608598110000001</v>
      </c>
      <c r="G421" s="40">
        <v>400</v>
      </c>
      <c r="H421" s="40" t="s">
        <v>3926</v>
      </c>
      <c r="I421" s="40" t="s">
        <v>38</v>
      </c>
      <c r="J421" s="40" t="s">
        <v>764</v>
      </c>
      <c r="K421" s="40" t="s">
        <v>3989</v>
      </c>
      <c r="L421" s="40" t="s">
        <v>3942</v>
      </c>
      <c r="M421" s="35" t="s">
        <v>4</v>
      </c>
      <c r="N421" s="35" t="s">
        <v>3890</v>
      </c>
    </row>
    <row r="422" spans="1:14" x14ac:dyDescent="0.3">
      <c r="A422" s="38" t="s">
        <v>1508</v>
      </c>
      <c r="B422" s="39" t="s">
        <v>1509</v>
      </c>
      <c r="C422" s="39" t="s">
        <v>3951</v>
      </c>
      <c r="D422" s="39" t="s">
        <v>3988</v>
      </c>
      <c r="E422" s="40">
        <v>14.34711384</v>
      </c>
      <c r="F422" s="40">
        <v>10.61091493</v>
      </c>
      <c r="G422" s="40">
        <v>398</v>
      </c>
      <c r="H422" s="40" t="s">
        <v>3926</v>
      </c>
      <c r="I422" s="40" t="s">
        <v>38</v>
      </c>
      <c r="J422" s="40" t="s">
        <v>764</v>
      </c>
      <c r="K422" s="40" t="s">
        <v>3989</v>
      </c>
      <c r="L422" s="40" t="s">
        <v>3942</v>
      </c>
      <c r="M422" s="35" t="s">
        <v>4</v>
      </c>
      <c r="N422" s="35" t="s">
        <v>5</v>
      </c>
    </row>
    <row r="423" spans="1:14" x14ac:dyDescent="0.3">
      <c r="A423" s="38" t="s">
        <v>2699</v>
      </c>
      <c r="B423" s="39" t="s">
        <v>2700</v>
      </c>
      <c r="C423" s="39" t="s">
        <v>3943</v>
      </c>
      <c r="D423" s="39" t="s">
        <v>4215</v>
      </c>
      <c r="E423" s="40">
        <v>10.265447999999999</v>
      </c>
      <c r="F423" s="40">
        <v>5.4079300000000003</v>
      </c>
      <c r="G423" s="40">
        <v>1604</v>
      </c>
      <c r="H423" s="40" t="s">
        <v>3926</v>
      </c>
      <c r="I423" s="40" t="s">
        <v>38</v>
      </c>
      <c r="J423" s="40" t="s">
        <v>3784</v>
      </c>
      <c r="K423" s="40" t="s">
        <v>3945</v>
      </c>
      <c r="L423" s="40" t="s">
        <v>80</v>
      </c>
      <c r="M423" s="35" t="s">
        <v>4</v>
      </c>
      <c r="N423" s="35" t="s">
        <v>8</v>
      </c>
    </row>
    <row r="424" spans="1:14" x14ac:dyDescent="0.3">
      <c r="A424" s="38" t="s">
        <v>2768</v>
      </c>
      <c r="B424" s="39" t="s">
        <v>2769</v>
      </c>
      <c r="C424" s="39" t="s">
        <v>3943</v>
      </c>
      <c r="D424" s="39" t="s">
        <v>4216</v>
      </c>
      <c r="E424" s="40">
        <v>10.353966</v>
      </c>
      <c r="F424" s="40">
        <v>5.4179500000000003</v>
      </c>
      <c r="G424" s="40">
        <v>1526</v>
      </c>
      <c r="H424" s="40" t="s">
        <v>3926</v>
      </c>
      <c r="I424" s="40" t="s">
        <v>38</v>
      </c>
      <c r="J424" s="40" t="s">
        <v>3784</v>
      </c>
      <c r="K424" s="40" t="s">
        <v>3945</v>
      </c>
      <c r="L424" s="40" t="s">
        <v>80</v>
      </c>
      <c r="M424" s="35" t="s">
        <v>4</v>
      </c>
      <c r="N424" s="35" t="s">
        <v>5</v>
      </c>
    </row>
    <row r="425" spans="1:14" x14ac:dyDescent="0.3">
      <c r="A425" s="38" t="s">
        <v>2802</v>
      </c>
      <c r="B425" s="39" t="s">
        <v>2803</v>
      </c>
      <c r="C425" s="39" t="s">
        <v>3963</v>
      </c>
      <c r="D425" s="39" t="s">
        <v>4217</v>
      </c>
      <c r="E425" s="40">
        <v>10.589608999999999</v>
      </c>
      <c r="F425" s="40">
        <v>6.2372940000000003</v>
      </c>
      <c r="G425" s="40">
        <v>2154</v>
      </c>
      <c r="H425" s="40" t="s">
        <v>3926</v>
      </c>
      <c r="I425" s="40" t="s">
        <v>38</v>
      </c>
      <c r="J425" s="40" t="s">
        <v>2790</v>
      </c>
      <c r="K425" s="40" t="s">
        <v>3964</v>
      </c>
      <c r="L425" s="40" t="s">
        <v>80</v>
      </c>
      <c r="M425" s="35" t="s">
        <v>4</v>
      </c>
      <c r="N425" s="35" t="s">
        <v>3879</v>
      </c>
    </row>
    <row r="426" spans="1:14" x14ac:dyDescent="0.3">
      <c r="A426" s="38" t="s">
        <v>2819</v>
      </c>
      <c r="B426" s="39" t="s">
        <v>2820</v>
      </c>
      <c r="C426" s="39" t="s">
        <v>3963</v>
      </c>
      <c r="D426" s="39" t="s">
        <v>4218</v>
      </c>
      <c r="E426" s="40">
        <v>10.586956000000001</v>
      </c>
      <c r="F426" s="40">
        <v>6.1384400000000001</v>
      </c>
      <c r="G426" s="40">
        <v>1307</v>
      </c>
      <c r="H426" s="40" t="s">
        <v>3926</v>
      </c>
      <c r="I426" s="40" t="s">
        <v>38</v>
      </c>
      <c r="J426" s="40" t="s">
        <v>2790</v>
      </c>
      <c r="K426" s="40" t="s">
        <v>3964</v>
      </c>
      <c r="L426" s="40" t="s">
        <v>80</v>
      </c>
      <c r="M426" s="35" t="s">
        <v>4</v>
      </c>
      <c r="N426" s="35" t="s">
        <v>3970</v>
      </c>
    </row>
    <row r="427" spans="1:14" x14ac:dyDescent="0.3">
      <c r="A427" s="38" t="s">
        <v>1918</v>
      </c>
      <c r="B427" s="39" t="s">
        <v>1919</v>
      </c>
      <c r="C427" s="39" t="s">
        <v>3929</v>
      </c>
      <c r="D427" s="39" t="s">
        <v>1919</v>
      </c>
      <c r="E427" s="39">
        <v>11.666499999999999</v>
      </c>
      <c r="F427" s="39">
        <v>3.8529300000000002</v>
      </c>
      <c r="G427" s="39">
        <v>696</v>
      </c>
      <c r="H427" s="40" t="s">
        <v>3926</v>
      </c>
      <c r="I427" s="40" t="s">
        <v>38</v>
      </c>
      <c r="J427" s="40" t="s">
        <v>598</v>
      </c>
      <c r="K427" s="40" t="s">
        <v>4132</v>
      </c>
      <c r="L427" s="40" t="s">
        <v>5869</v>
      </c>
      <c r="M427" s="35" t="s">
        <v>7</v>
      </c>
      <c r="N427" s="35" t="s">
        <v>3846</v>
      </c>
    </row>
    <row r="428" spans="1:14" x14ac:dyDescent="0.3">
      <c r="A428" s="38" t="s">
        <v>396</v>
      </c>
      <c r="B428" s="39" t="s">
        <v>4219</v>
      </c>
      <c r="C428" s="39" t="s">
        <v>3929</v>
      </c>
      <c r="D428" s="39" t="s">
        <v>3965</v>
      </c>
      <c r="E428" s="40">
        <v>11.542940590000001</v>
      </c>
      <c r="F428" s="40">
        <v>3.7727830130000002</v>
      </c>
      <c r="G428" s="40">
        <v>719</v>
      </c>
      <c r="H428" s="40" t="s">
        <v>3926</v>
      </c>
      <c r="I428" s="40" t="s">
        <v>94</v>
      </c>
      <c r="J428" s="40" t="s">
        <v>598</v>
      </c>
      <c r="K428" s="40" t="s">
        <v>4132</v>
      </c>
      <c r="L428" s="40" t="s">
        <v>5869</v>
      </c>
      <c r="M428" s="35" t="s">
        <v>4</v>
      </c>
      <c r="N428" s="35" t="s">
        <v>5</v>
      </c>
    </row>
    <row r="429" spans="1:14" x14ac:dyDescent="0.3">
      <c r="A429" s="38" t="s">
        <v>3245</v>
      </c>
      <c r="B429" s="39" t="s">
        <v>4220</v>
      </c>
      <c r="C429" s="39" t="s">
        <v>3933</v>
      </c>
      <c r="D429" s="39" t="s">
        <v>3947</v>
      </c>
      <c r="E429" s="40">
        <v>9.8016759390000008</v>
      </c>
      <c r="F429" s="40">
        <v>4.0767717489999997</v>
      </c>
      <c r="G429" s="40">
        <v>41</v>
      </c>
      <c r="H429" s="40" t="s">
        <v>3926</v>
      </c>
      <c r="I429" s="40" t="s">
        <v>94</v>
      </c>
      <c r="J429" s="40" t="s">
        <v>3161</v>
      </c>
      <c r="K429" s="40" t="s">
        <v>3948</v>
      </c>
      <c r="L429" s="40" t="s">
        <v>78</v>
      </c>
      <c r="M429" s="35" t="s">
        <v>4</v>
      </c>
      <c r="N429" s="35" t="s">
        <v>5</v>
      </c>
    </row>
    <row r="430" spans="1:14" x14ac:dyDescent="0.3">
      <c r="A430" s="38" t="s">
        <v>3184</v>
      </c>
      <c r="B430" s="39" t="s">
        <v>4221</v>
      </c>
      <c r="C430" s="39" t="s">
        <v>3933</v>
      </c>
      <c r="D430" s="39" t="s">
        <v>3947</v>
      </c>
      <c r="E430" s="40">
        <v>9.7642511229999993</v>
      </c>
      <c r="F430" s="40">
        <v>4.0945566830000004</v>
      </c>
      <c r="G430" s="40">
        <v>44</v>
      </c>
      <c r="H430" s="40" t="s">
        <v>3926</v>
      </c>
      <c r="I430" s="40" t="s">
        <v>94</v>
      </c>
      <c r="J430" s="40" t="s">
        <v>3161</v>
      </c>
      <c r="K430" s="40" t="s">
        <v>3948</v>
      </c>
      <c r="L430" s="40" t="s">
        <v>78</v>
      </c>
      <c r="M430" s="35" t="s">
        <v>4</v>
      </c>
      <c r="N430" s="35" t="s">
        <v>5</v>
      </c>
    </row>
    <row r="431" spans="1:14" x14ac:dyDescent="0.3">
      <c r="A431" s="38" t="s">
        <v>3185</v>
      </c>
      <c r="B431" s="39" t="s">
        <v>4222</v>
      </c>
      <c r="C431" s="39" t="s">
        <v>3933</v>
      </c>
      <c r="D431" s="39" t="s">
        <v>3947</v>
      </c>
      <c r="E431" s="40">
        <v>9.7739220059999994</v>
      </c>
      <c r="F431" s="40">
        <v>4.0735797409999996</v>
      </c>
      <c r="G431" s="40">
        <v>35</v>
      </c>
      <c r="H431" s="40" t="s">
        <v>3926</v>
      </c>
      <c r="I431" s="40" t="s">
        <v>94</v>
      </c>
      <c r="J431" s="40" t="s">
        <v>3161</v>
      </c>
      <c r="K431" s="40" t="s">
        <v>3948</v>
      </c>
      <c r="L431" s="40" t="s">
        <v>78</v>
      </c>
      <c r="M431" s="35" t="s">
        <v>4</v>
      </c>
      <c r="N431" s="35" t="s">
        <v>5</v>
      </c>
    </row>
    <row r="432" spans="1:14" x14ac:dyDescent="0.3">
      <c r="A432" s="38" t="s">
        <v>3200</v>
      </c>
      <c r="B432" s="39" t="s">
        <v>4223</v>
      </c>
      <c r="C432" s="39" t="s">
        <v>3933</v>
      </c>
      <c r="D432" s="39" t="s">
        <v>3947</v>
      </c>
      <c r="E432" s="40">
        <v>9.7822709999999997</v>
      </c>
      <c r="F432" s="40">
        <v>4.0704750000000001</v>
      </c>
      <c r="G432" s="40">
        <v>0</v>
      </c>
      <c r="H432" s="40" t="s">
        <v>3926</v>
      </c>
      <c r="I432" s="40" t="s">
        <v>94</v>
      </c>
      <c r="J432" s="40" t="s">
        <v>3161</v>
      </c>
      <c r="K432" s="40" t="s">
        <v>3948</v>
      </c>
      <c r="L432" s="40" t="s">
        <v>78</v>
      </c>
      <c r="M432" s="35" t="s">
        <v>4</v>
      </c>
      <c r="N432" s="35" t="s">
        <v>5</v>
      </c>
    </row>
    <row r="433" spans="1:14" x14ac:dyDescent="0.3">
      <c r="A433" s="38" t="s">
        <v>3225</v>
      </c>
      <c r="B433" s="39" t="s">
        <v>4224</v>
      </c>
      <c r="C433" s="39" t="s">
        <v>3933</v>
      </c>
      <c r="D433" s="39" t="s">
        <v>3947</v>
      </c>
      <c r="E433" s="40">
        <v>9.7533275279999998</v>
      </c>
      <c r="F433" s="40">
        <v>4.0750027859999998</v>
      </c>
      <c r="G433" s="40">
        <v>0</v>
      </c>
      <c r="H433" s="40" t="s">
        <v>3926</v>
      </c>
      <c r="I433" s="40" t="s">
        <v>94</v>
      </c>
      <c r="J433" s="40" t="s">
        <v>3161</v>
      </c>
      <c r="K433" s="40" t="s">
        <v>3948</v>
      </c>
      <c r="L433" s="40" t="s">
        <v>78</v>
      </c>
      <c r="M433" s="35" t="s">
        <v>4</v>
      </c>
      <c r="N433" s="35" t="s">
        <v>5</v>
      </c>
    </row>
    <row r="434" spans="1:14" x14ac:dyDescent="0.3">
      <c r="A434" s="38" t="s">
        <v>3213</v>
      </c>
      <c r="B434" s="39" t="s">
        <v>4225</v>
      </c>
      <c r="C434" s="39" t="s">
        <v>3933</v>
      </c>
      <c r="D434" s="39" t="s">
        <v>3947</v>
      </c>
      <c r="E434" s="40">
        <v>9.7336340000000003</v>
      </c>
      <c r="F434" s="40">
        <v>4.0595595080000004</v>
      </c>
      <c r="G434" s="40">
        <v>16</v>
      </c>
      <c r="H434" s="40" t="s">
        <v>3926</v>
      </c>
      <c r="I434" s="40" t="s">
        <v>94</v>
      </c>
      <c r="J434" s="40" t="s">
        <v>3161</v>
      </c>
      <c r="K434" s="40" t="s">
        <v>3948</v>
      </c>
      <c r="L434" s="40" t="s">
        <v>78</v>
      </c>
      <c r="M434" s="35" t="s">
        <v>4</v>
      </c>
      <c r="N434" s="35" t="s">
        <v>5</v>
      </c>
    </row>
    <row r="435" spans="1:14" x14ac:dyDescent="0.3">
      <c r="A435" s="38" t="s">
        <v>412</v>
      </c>
      <c r="B435" s="39" t="s">
        <v>4226</v>
      </c>
      <c r="C435" s="39" t="s">
        <v>3933</v>
      </c>
      <c r="D435" s="39" t="s">
        <v>3947</v>
      </c>
      <c r="E435" s="40">
        <v>9.8059387890000007</v>
      </c>
      <c r="F435" s="40">
        <v>4.1106875399999998</v>
      </c>
      <c r="G435" s="40">
        <v>36</v>
      </c>
      <c r="H435" s="40" t="s">
        <v>3926</v>
      </c>
      <c r="I435" s="40" t="s">
        <v>94</v>
      </c>
      <c r="J435" s="40" t="s">
        <v>3161</v>
      </c>
      <c r="K435" s="40" t="s">
        <v>3948</v>
      </c>
      <c r="L435" s="40" t="s">
        <v>78</v>
      </c>
      <c r="M435" s="35" t="s">
        <v>7</v>
      </c>
      <c r="N435" s="35" t="s">
        <v>57</v>
      </c>
    </row>
    <row r="436" spans="1:14" x14ac:dyDescent="0.3">
      <c r="A436" s="38" t="s">
        <v>87</v>
      </c>
      <c r="B436" s="39" t="s">
        <v>4227</v>
      </c>
      <c r="C436" s="39" t="s">
        <v>3933</v>
      </c>
      <c r="D436" s="39" t="s">
        <v>3947</v>
      </c>
      <c r="E436" s="40">
        <v>9.7933959020000003</v>
      </c>
      <c r="F436" s="40">
        <v>4.0951554740000002</v>
      </c>
      <c r="G436" s="40">
        <v>42</v>
      </c>
      <c r="H436" s="40" t="s">
        <v>3926</v>
      </c>
      <c r="I436" s="40" t="s">
        <v>94</v>
      </c>
      <c r="J436" s="40" t="s">
        <v>3161</v>
      </c>
      <c r="K436" s="40" t="s">
        <v>3948</v>
      </c>
      <c r="L436" s="40" t="s">
        <v>78</v>
      </c>
      <c r="M436" s="35" t="s">
        <v>7</v>
      </c>
      <c r="N436" s="35" t="s">
        <v>36</v>
      </c>
    </row>
    <row r="437" spans="1:14" x14ac:dyDescent="0.3">
      <c r="A437" s="38" t="s">
        <v>1194</v>
      </c>
      <c r="B437" s="39" t="s">
        <v>1195</v>
      </c>
      <c r="C437" s="39" t="s">
        <v>3939</v>
      </c>
      <c r="D437" s="39" t="s">
        <v>4078</v>
      </c>
      <c r="E437" s="40">
        <v>13.424605720000001</v>
      </c>
      <c r="F437" s="40">
        <v>9.3475912109999992</v>
      </c>
      <c r="G437" s="40">
        <v>185</v>
      </c>
      <c r="H437" s="40" t="s">
        <v>3926</v>
      </c>
      <c r="I437" s="40" t="s">
        <v>38</v>
      </c>
      <c r="J437" s="40" t="s">
        <v>3940</v>
      </c>
      <c r="K437" s="40" t="s">
        <v>3941</v>
      </c>
      <c r="L437" s="40" t="s">
        <v>3942</v>
      </c>
      <c r="M437" s="35" t="s">
        <v>4</v>
      </c>
      <c r="N437" s="35" t="s">
        <v>5</v>
      </c>
    </row>
    <row r="438" spans="1:14" x14ac:dyDescent="0.3">
      <c r="A438" s="38" t="s">
        <v>2414</v>
      </c>
      <c r="B438" s="39" t="s">
        <v>2415</v>
      </c>
      <c r="C438" s="39" t="s">
        <v>3943</v>
      </c>
      <c r="D438" s="39" t="s">
        <v>2415</v>
      </c>
      <c r="E438" s="40">
        <v>10.326079999999999</v>
      </c>
      <c r="F438" s="40">
        <v>5.60032</v>
      </c>
      <c r="G438" s="40">
        <v>1267</v>
      </c>
      <c r="H438" s="40" t="s">
        <v>3926</v>
      </c>
      <c r="I438" s="40" t="s">
        <v>38</v>
      </c>
      <c r="J438" s="40" t="s">
        <v>3784</v>
      </c>
      <c r="K438" s="40" t="s">
        <v>3945</v>
      </c>
      <c r="L438" s="40" t="s">
        <v>80</v>
      </c>
      <c r="M438" s="35" t="s">
        <v>4</v>
      </c>
      <c r="N438" s="35" t="s">
        <v>5</v>
      </c>
    </row>
    <row r="439" spans="1:14" x14ac:dyDescent="0.3">
      <c r="A439" s="38" t="s">
        <v>2701</v>
      </c>
      <c r="B439" s="39" t="s">
        <v>2702</v>
      </c>
      <c r="C439" s="39" t="s">
        <v>3943</v>
      </c>
      <c r="D439" s="39" t="s">
        <v>3944</v>
      </c>
      <c r="E439" s="40">
        <v>10.40535</v>
      </c>
      <c r="F439" s="40">
        <v>5.5032300000000003</v>
      </c>
      <c r="G439" s="40">
        <v>1316</v>
      </c>
      <c r="H439" s="40" t="s">
        <v>3926</v>
      </c>
      <c r="I439" s="40" t="s">
        <v>38</v>
      </c>
      <c r="J439" s="40" t="s">
        <v>3784</v>
      </c>
      <c r="K439" s="40" t="s">
        <v>3945</v>
      </c>
      <c r="L439" s="40" t="s">
        <v>80</v>
      </c>
      <c r="M439" s="35" t="s">
        <v>4</v>
      </c>
      <c r="N439" s="35" t="s">
        <v>5</v>
      </c>
    </row>
    <row r="440" spans="1:14" x14ac:dyDescent="0.3">
      <c r="A440" s="38" t="s">
        <v>2778</v>
      </c>
      <c r="B440" s="39" t="s">
        <v>2779</v>
      </c>
      <c r="C440" s="39" t="s">
        <v>3943</v>
      </c>
      <c r="D440" s="39" t="s">
        <v>3944</v>
      </c>
      <c r="E440" s="40">
        <v>10.403778000000001</v>
      </c>
      <c r="F440" s="40">
        <v>5.484972</v>
      </c>
      <c r="G440" s="40">
        <v>1397</v>
      </c>
      <c r="H440" s="40" t="s">
        <v>3926</v>
      </c>
      <c r="I440" s="40" t="s">
        <v>38</v>
      </c>
      <c r="J440" s="40" t="s">
        <v>3784</v>
      </c>
      <c r="K440" s="40" t="s">
        <v>3945</v>
      </c>
      <c r="L440" s="40" t="s">
        <v>80</v>
      </c>
      <c r="M440" s="35" t="s">
        <v>4</v>
      </c>
      <c r="N440" s="35" t="s">
        <v>5</v>
      </c>
    </row>
    <row r="441" spans="1:14" x14ac:dyDescent="0.3">
      <c r="A441" s="38" t="s">
        <v>1703</v>
      </c>
      <c r="B441" s="39" t="s">
        <v>4228</v>
      </c>
      <c r="C441" s="39" t="s">
        <v>3929</v>
      </c>
      <c r="D441" s="39" t="s">
        <v>3965</v>
      </c>
      <c r="E441" s="40">
        <v>11.52072274</v>
      </c>
      <c r="F441" s="40">
        <v>3.7691204370000002</v>
      </c>
      <c r="G441" s="40">
        <v>714</v>
      </c>
      <c r="H441" s="40" t="s">
        <v>3926</v>
      </c>
      <c r="I441" s="40" t="s">
        <v>94</v>
      </c>
      <c r="J441" s="40" t="s">
        <v>598</v>
      </c>
      <c r="K441" s="40" t="s">
        <v>4132</v>
      </c>
      <c r="L441" s="40" t="s">
        <v>5869</v>
      </c>
      <c r="M441" s="35" t="s">
        <v>7</v>
      </c>
      <c r="N441" s="35" t="s">
        <v>3876</v>
      </c>
    </row>
    <row r="442" spans="1:14" x14ac:dyDescent="0.3">
      <c r="A442" s="38" t="s">
        <v>410</v>
      </c>
      <c r="B442" s="39" t="s">
        <v>790</v>
      </c>
      <c r="C442" s="39" t="s">
        <v>3976</v>
      </c>
      <c r="D442" s="39" t="s">
        <v>4229</v>
      </c>
      <c r="E442" s="40">
        <v>14.08755556</v>
      </c>
      <c r="F442" s="40">
        <v>5.5631972220000003</v>
      </c>
      <c r="G442" s="40">
        <v>879</v>
      </c>
      <c r="H442" s="40" t="s">
        <v>3926</v>
      </c>
      <c r="I442" s="40" t="s">
        <v>38</v>
      </c>
      <c r="J442" s="40" t="s">
        <v>770</v>
      </c>
      <c r="K442" s="40" t="s">
        <v>4210</v>
      </c>
      <c r="L442" s="40" t="s">
        <v>5869</v>
      </c>
      <c r="M442" s="35" t="s">
        <v>4</v>
      </c>
      <c r="N442" s="35" t="s">
        <v>3877</v>
      </c>
    </row>
    <row r="443" spans="1:14" x14ac:dyDescent="0.3">
      <c r="A443" s="38" t="s">
        <v>2499</v>
      </c>
      <c r="B443" s="39" t="s">
        <v>2500</v>
      </c>
      <c r="C443" s="39" t="s">
        <v>3943</v>
      </c>
      <c r="D443" s="39" t="s">
        <v>3944</v>
      </c>
      <c r="E443" s="40">
        <v>10.418659</v>
      </c>
      <c r="F443" s="40">
        <v>5.479069</v>
      </c>
      <c r="G443" s="40">
        <v>1429</v>
      </c>
      <c r="H443" s="40" t="s">
        <v>3926</v>
      </c>
      <c r="I443" s="40" t="s">
        <v>38</v>
      </c>
      <c r="J443" s="40" t="s">
        <v>3784</v>
      </c>
      <c r="K443" s="40" t="s">
        <v>3945</v>
      </c>
      <c r="L443" s="40" t="s">
        <v>80</v>
      </c>
      <c r="M443" s="35" t="s">
        <v>4</v>
      </c>
      <c r="N443" s="35" t="s">
        <v>41</v>
      </c>
    </row>
    <row r="444" spans="1:14" x14ac:dyDescent="0.3">
      <c r="A444" s="38" t="s">
        <v>2831</v>
      </c>
      <c r="B444" s="39" t="s">
        <v>2832</v>
      </c>
      <c r="C444" s="39" t="s">
        <v>3963</v>
      </c>
      <c r="D444" s="39" t="s">
        <v>2832</v>
      </c>
      <c r="E444" s="40">
        <v>10.946260000000001</v>
      </c>
      <c r="F444" s="40">
        <v>6.2614409999999996</v>
      </c>
      <c r="G444" s="40">
        <v>765</v>
      </c>
      <c r="H444" s="40" t="s">
        <v>3926</v>
      </c>
      <c r="I444" s="40" t="s">
        <v>38</v>
      </c>
      <c r="J444" s="40" t="s">
        <v>2790</v>
      </c>
      <c r="K444" s="40" t="s">
        <v>3964</v>
      </c>
      <c r="L444" s="40" t="s">
        <v>80</v>
      </c>
      <c r="M444" s="35" t="s">
        <v>4</v>
      </c>
      <c r="N444" s="35" t="s">
        <v>8</v>
      </c>
    </row>
    <row r="445" spans="1:14" x14ac:dyDescent="0.3">
      <c r="A445" s="38" t="s">
        <v>3527</v>
      </c>
      <c r="B445" s="39" t="s">
        <v>3528</v>
      </c>
      <c r="C445" s="39" t="s">
        <v>3934</v>
      </c>
      <c r="D445" s="39" t="s">
        <v>4230</v>
      </c>
      <c r="E445" s="40">
        <v>9.6786399999999997</v>
      </c>
      <c r="F445" s="40">
        <v>4.82951</v>
      </c>
      <c r="G445" s="40">
        <v>478</v>
      </c>
      <c r="H445" s="40" t="s">
        <v>3926</v>
      </c>
      <c r="I445" s="40" t="s">
        <v>38</v>
      </c>
      <c r="J445" s="40" t="s">
        <v>3937</v>
      </c>
      <c r="K445" s="40" t="s">
        <v>3938</v>
      </c>
      <c r="L445" s="40" t="s">
        <v>78</v>
      </c>
      <c r="M445" s="35" t="s">
        <v>4</v>
      </c>
      <c r="N445" s="35" t="s">
        <v>5</v>
      </c>
    </row>
    <row r="446" spans="1:14" x14ac:dyDescent="0.3">
      <c r="A446" s="38" t="s">
        <v>397</v>
      </c>
      <c r="B446" s="39" t="s">
        <v>4231</v>
      </c>
      <c r="C446" s="39" t="s">
        <v>3929</v>
      </c>
      <c r="D446" s="39" t="s">
        <v>3965</v>
      </c>
      <c r="E446" s="40">
        <v>11.536384</v>
      </c>
      <c r="F446" s="40">
        <v>3.8157399999999999</v>
      </c>
      <c r="G446" s="40">
        <v>120</v>
      </c>
      <c r="H446" s="40" t="s">
        <v>3926</v>
      </c>
      <c r="I446" s="40" t="s">
        <v>94</v>
      </c>
      <c r="J446" s="40" t="s">
        <v>598</v>
      </c>
      <c r="K446" s="40" t="s">
        <v>4132</v>
      </c>
      <c r="L446" s="40" t="s">
        <v>5869</v>
      </c>
      <c r="M446" s="35" t="s">
        <v>7</v>
      </c>
      <c r="N446" s="35" t="s">
        <v>3846</v>
      </c>
    </row>
    <row r="447" spans="1:14" x14ac:dyDescent="0.3">
      <c r="A447" s="38" t="s">
        <v>1881</v>
      </c>
      <c r="B447" s="39" t="s">
        <v>4232</v>
      </c>
      <c r="C447" s="39" t="s">
        <v>3929</v>
      </c>
      <c r="D447" s="39" t="s">
        <v>3965</v>
      </c>
      <c r="E447" s="40">
        <v>11.600702</v>
      </c>
      <c r="F447" s="40">
        <v>3.8737460000000001</v>
      </c>
      <c r="G447" s="40">
        <v>686</v>
      </c>
      <c r="H447" s="40" t="s">
        <v>3926</v>
      </c>
      <c r="I447" s="40" t="s">
        <v>94</v>
      </c>
      <c r="J447" s="40" t="s">
        <v>598</v>
      </c>
      <c r="K447" s="40" t="s">
        <v>4132</v>
      </c>
      <c r="L447" s="40" t="s">
        <v>5869</v>
      </c>
      <c r="M447" s="35" t="s">
        <v>7</v>
      </c>
      <c r="N447" s="35" t="s">
        <v>3876</v>
      </c>
    </row>
    <row r="448" spans="1:14" x14ac:dyDescent="0.3">
      <c r="A448" s="38" t="s">
        <v>1014</v>
      </c>
      <c r="B448" s="39" t="s">
        <v>4233</v>
      </c>
      <c r="C448" s="39" t="s">
        <v>3929</v>
      </c>
      <c r="D448" s="39" t="s">
        <v>3965</v>
      </c>
      <c r="E448" s="40">
        <v>11.547840000000001</v>
      </c>
      <c r="F448" s="40">
        <v>3.7342</v>
      </c>
      <c r="G448" s="40">
        <v>688</v>
      </c>
      <c r="H448" s="40" t="s">
        <v>3926</v>
      </c>
      <c r="I448" s="40" t="s">
        <v>94</v>
      </c>
      <c r="J448" s="40" t="s">
        <v>598</v>
      </c>
      <c r="K448" s="40" t="s">
        <v>4132</v>
      </c>
      <c r="L448" s="40" t="s">
        <v>5869</v>
      </c>
      <c r="M448" s="35" t="s">
        <v>7</v>
      </c>
      <c r="N448" s="35" t="s">
        <v>3876</v>
      </c>
    </row>
    <row r="449" spans="1:14" x14ac:dyDescent="0.3">
      <c r="A449" s="38" t="s">
        <v>84</v>
      </c>
      <c r="B449" s="39" t="s">
        <v>4234</v>
      </c>
      <c r="C449" s="39" t="s">
        <v>3933</v>
      </c>
      <c r="D449" s="39" t="s">
        <v>3947</v>
      </c>
      <c r="E449" s="40">
        <v>9.7991141030000009</v>
      </c>
      <c r="F449" s="40">
        <v>4.0888866540000004</v>
      </c>
      <c r="G449" s="40">
        <v>33</v>
      </c>
      <c r="H449" s="40" t="s">
        <v>3926</v>
      </c>
      <c r="I449" s="40" t="s">
        <v>94</v>
      </c>
      <c r="J449" s="40" t="s">
        <v>3161</v>
      </c>
      <c r="K449" s="40" t="s">
        <v>3948</v>
      </c>
      <c r="L449" s="40" t="s">
        <v>78</v>
      </c>
      <c r="M449" s="35" t="s">
        <v>4</v>
      </c>
      <c r="N449" s="35" t="s">
        <v>5</v>
      </c>
    </row>
    <row r="450" spans="1:14" x14ac:dyDescent="0.3">
      <c r="A450" s="38" t="s">
        <v>9</v>
      </c>
      <c r="B450" s="39" t="s">
        <v>3208</v>
      </c>
      <c r="C450" s="39" t="s">
        <v>3933</v>
      </c>
      <c r="D450" s="39" t="s">
        <v>3947</v>
      </c>
      <c r="E450" s="40">
        <v>9.7604115359999994</v>
      </c>
      <c r="F450" s="40">
        <v>4.0864230539999999</v>
      </c>
      <c r="G450" s="40">
        <v>30</v>
      </c>
      <c r="H450" s="40" t="s">
        <v>3926</v>
      </c>
      <c r="I450" s="40"/>
      <c r="J450" s="40" t="s">
        <v>3161</v>
      </c>
      <c r="K450" s="40" t="s">
        <v>3948</v>
      </c>
      <c r="L450" s="40" t="s">
        <v>78</v>
      </c>
      <c r="M450" s="35" t="s">
        <v>7</v>
      </c>
      <c r="N450" s="35" t="s">
        <v>36</v>
      </c>
    </row>
    <row r="451" spans="1:14" x14ac:dyDescent="0.3">
      <c r="A451" s="38" t="s">
        <v>3210</v>
      </c>
      <c r="B451" s="39" t="s">
        <v>3211</v>
      </c>
      <c r="C451" s="39" t="s">
        <v>3933</v>
      </c>
      <c r="D451" s="39" t="s">
        <v>3947</v>
      </c>
      <c r="E451" s="40">
        <v>9.7474249999999998</v>
      </c>
      <c r="F451" s="40">
        <v>4.0754599999999996</v>
      </c>
      <c r="G451" s="40">
        <v>18</v>
      </c>
      <c r="H451" s="40" t="s">
        <v>3926</v>
      </c>
      <c r="I451" s="40"/>
      <c r="J451" s="40" t="s">
        <v>3161</v>
      </c>
      <c r="K451" s="40" t="s">
        <v>3948</v>
      </c>
      <c r="L451" s="40" t="s">
        <v>78</v>
      </c>
      <c r="M451" s="35"/>
      <c r="N451" s="35"/>
    </row>
    <row r="452" spans="1:14" x14ac:dyDescent="0.3">
      <c r="A452" s="38" t="s">
        <v>3307</v>
      </c>
      <c r="B452" s="39" t="s">
        <v>4235</v>
      </c>
      <c r="C452" s="39" t="s">
        <v>3933</v>
      </c>
      <c r="D452" s="39" t="s">
        <v>3947</v>
      </c>
      <c r="E452" s="40">
        <v>9.7292851139999996</v>
      </c>
      <c r="F452" s="40">
        <v>4.0463564820000002</v>
      </c>
      <c r="G452" s="40">
        <v>703</v>
      </c>
      <c r="H452" s="40" t="s">
        <v>3926</v>
      </c>
      <c r="I452" s="40" t="s">
        <v>94</v>
      </c>
      <c r="J452" s="40" t="s">
        <v>3107</v>
      </c>
      <c r="K452" s="40" t="s">
        <v>4236</v>
      </c>
      <c r="L452" s="40" t="s">
        <v>78</v>
      </c>
      <c r="M452" s="35" t="s">
        <v>4</v>
      </c>
      <c r="N452" s="35" t="s">
        <v>41</v>
      </c>
    </row>
    <row r="453" spans="1:14" x14ac:dyDescent="0.3">
      <c r="A453" s="38" t="s">
        <v>2707</v>
      </c>
      <c r="B453" s="39" t="s">
        <v>2708</v>
      </c>
      <c r="C453" s="39" t="s">
        <v>3943</v>
      </c>
      <c r="D453" s="39" t="s">
        <v>2708</v>
      </c>
      <c r="E453" s="40">
        <v>10.318070000000001</v>
      </c>
      <c r="F453" s="40">
        <v>5.7565390000000001</v>
      </c>
      <c r="G453" s="40">
        <v>1256</v>
      </c>
      <c r="H453" s="40" t="s">
        <v>3926</v>
      </c>
      <c r="I453" s="40" t="s">
        <v>38</v>
      </c>
      <c r="J453" s="40" t="s">
        <v>3784</v>
      </c>
      <c r="K453" s="40" t="s">
        <v>3945</v>
      </c>
      <c r="L453" s="40" t="s">
        <v>80</v>
      </c>
      <c r="M453" s="35" t="s">
        <v>4</v>
      </c>
      <c r="N453" s="35" t="s">
        <v>5</v>
      </c>
    </row>
    <row r="454" spans="1:14" x14ac:dyDescent="0.3">
      <c r="A454" s="38" t="s">
        <v>2711</v>
      </c>
      <c r="B454" s="39" t="s">
        <v>2712</v>
      </c>
      <c r="C454" s="39" t="s">
        <v>3943</v>
      </c>
      <c r="D454" s="39" t="s">
        <v>4237</v>
      </c>
      <c r="E454" s="40">
        <v>10.241410999999999</v>
      </c>
      <c r="F454" s="40">
        <v>5.4677860000000003</v>
      </c>
      <c r="G454" s="40">
        <v>1460</v>
      </c>
      <c r="H454" s="40" t="s">
        <v>3926</v>
      </c>
      <c r="I454" s="40" t="s">
        <v>38</v>
      </c>
      <c r="J454" s="40" t="s">
        <v>3784</v>
      </c>
      <c r="K454" s="40" t="s">
        <v>3945</v>
      </c>
      <c r="L454" s="40" t="s">
        <v>80</v>
      </c>
      <c r="M454" s="35" t="s">
        <v>4</v>
      </c>
      <c r="N454" s="35" t="s">
        <v>5</v>
      </c>
    </row>
    <row r="455" spans="1:14" x14ac:dyDescent="0.3">
      <c r="A455" s="38" t="s">
        <v>1497</v>
      </c>
      <c r="B455" s="39" t="s">
        <v>1498</v>
      </c>
      <c r="C455" s="39" t="s">
        <v>3951</v>
      </c>
      <c r="D455" s="39" t="s">
        <v>3988</v>
      </c>
      <c r="E455" s="40">
        <v>14.330666669999999</v>
      </c>
      <c r="F455" s="40">
        <v>10.595388890000001</v>
      </c>
      <c r="G455" s="40">
        <v>400</v>
      </c>
      <c r="H455" s="40" t="s">
        <v>3926</v>
      </c>
      <c r="I455" s="40" t="s">
        <v>38</v>
      </c>
      <c r="J455" s="40" t="s">
        <v>764</v>
      </c>
      <c r="K455" s="40" t="s">
        <v>3989</v>
      </c>
      <c r="L455" s="40" t="s">
        <v>3942</v>
      </c>
      <c r="M455" s="35" t="s">
        <v>4</v>
      </c>
      <c r="N455" s="35" t="s">
        <v>5</v>
      </c>
    </row>
    <row r="456" spans="1:14" x14ac:dyDescent="0.3">
      <c r="A456" s="38" t="s">
        <v>1009</v>
      </c>
      <c r="B456" s="39" t="s">
        <v>4238</v>
      </c>
      <c r="C456" s="39" t="s">
        <v>3925</v>
      </c>
      <c r="D456" s="39" t="s">
        <v>1001</v>
      </c>
      <c r="E456" s="40">
        <v>11.151539</v>
      </c>
      <c r="F456" s="40">
        <v>2.8997820000000001</v>
      </c>
      <c r="G456" s="40">
        <v>584</v>
      </c>
      <c r="H456" s="40" t="s">
        <v>3926</v>
      </c>
      <c r="I456" s="40" t="s">
        <v>94</v>
      </c>
      <c r="J456" s="40" t="s">
        <v>591</v>
      </c>
      <c r="K456" s="40" t="s">
        <v>3954</v>
      </c>
      <c r="L456" s="40" t="s">
        <v>5869</v>
      </c>
      <c r="M456" s="35" t="s">
        <v>4</v>
      </c>
      <c r="N456" s="35" t="s">
        <v>5</v>
      </c>
    </row>
    <row r="457" spans="1:14" x14ac:dyDescent="0.3">
      <c r="A457" s="38" t="s">
        <v>817</v>
      </c>
      <c r="B457" s="39" t="s">
        <v>4239</v>
      </c>
      <c r="C457" s="39" t="s">
        <v>3951</v>
      </c>
      <c r="D457" s="39" t="s">
        <v>4239</v>
      </c>
      <c r="E457" s="40">
        <v>14.550500080000001</v>
      </c>
      <c r="F457" s="40">
        <v>12.772830040000001</v>
      </c>
      <c r="G457" s="40">
        <v>289</v>
      </c>
      <c r="H457" s="40" t="s">
        <v>3926</v>
      </c>
      <c r="I457" s="40" t="s">
        <v>38</v>
      </c>
      <c r="J457" s="40" t="s">
        <v>818</v>
      </c>
      <c r="K457" s="40" t="s">
        <v>4036</v>
      </c>
      <c r="L457" s="40" t="s">
        <v>3942</v>
      </c>
      <c r="M457" s="35" t="s">
        <v>4</v>
      </c>
      <c r="N457" s="35" t="s">
        <v>46</v>
      </c>
    </row>
    <row r="458" spans="1:14" x14ac:dyDescent="0.3">
      <c r="A458" s="38" t="s">
        <v>419</v>
      </c>
      <c r="B458" s="39" t="s">
        <v>1308</v>
      </c>
      <c r="C458" s="39" t="s">
        <v>3951</v>
      </c>
      <c r="D458" s="39" t="s">
        <v>1308</v>
      </c>
      <c r="E458" s="40">
        <v>14.968666750000001</v>
      </c>
      <c r="F458" s="40">
        <v>10.10511105</v>
      </c>
      <c r="G458" s="40">
        <v>342</v>
      </c>
      <c r="H458" s="40" t="s">
        <v>3926</v>
      </c>
      <c r="I458" s="40" t="s">
        <v>38</v>
      </c>
      <c r="J458" s="40" t="s">
        <v>688</v>
      </c>
      <c r="K458" s="40" t="s">
        <v>4027</v>
      </c>
      <c r="L458" s="40" t="s">
        <v>3942</v>
      </c>
      <c r="M458" s="35" t="s">
        <v>4</v>
      </c>
      <c r="N458" s="35" t="s">
        <v>3889</v>
      </c>
    </row>
    <row r="459" spans="1:14" x14ac:dyDescent="0.3">
      <c r="A459" s="38" t="s">
        <v>1459</v>
      </c>
      <c r="B459" s="39" t="s">
        <v>1460</v>
      </c>
      <c r="C459" s="39" t="s">
        <v>3951</v>
      </c>
      <c r="D459" s="39" t="s">
        <v>3988</v>
      </c>
      <c r="E459" s="40">
        <v>14.33552778</v>
      </c>
      <c r="F459" s="40">
        <v>10.60033333</v>
      </c>
      <c r="G459" s="40">
        <v>398</v>
      </c>
      <c r="H459" s="40" t="s">
        <v>3926</v>
      </c>
      <c r="I459" s="40" t="s">
        <v>38</v>
      </c>
      <c r="J459" s="40" t="s">
        <v>764</v>
      </c>
      <c r="K459" s="40" t="s">
        <v>3989</v>
      </c>
      <c r="L459" s="40" t="s">
        <v>3942</v>
      </c>
      <c r="M459" s="35" t="s">
        <v>4</v>
      </c>
      <c r="N459" s="35" t="s">
        <v>5</v>
      </c>
    </row>
    <row r="460" spans="1:14" x14ac:dyDescent="0.3">
      <c r="A460" s="38" t="s">
        <v>1272</v>
      </c>
      <c r="B460" s="39" t="s">
        <v>1273</v>
      </c>
      <c r="C460" s="39" t="s">
        <v>3951</v>
      </c>
      <c r="D460" s="39" t="s">
        <v>1273</v>
      </c>
      <c r="E460" s="40">
        <v>13.858111109999999</v>
      </c>
      <c r="F460" s="40">
        <v>10.37686111</v>
      </c>
      <c r="G460" s="40">
        <v>532</v>
      </c>
      <c r="H460" s="40" t="s">
        <v>3926</v>
      </c>
      <c r="I460" s="40" t="s">
        <v>38</v>
      </c>
      <c r="J460" s="40" t="s">
        <v>720</v>
      </c>
      <c r="K460" s="40" t="s">
        <v>4029</v>
      </c>
      <c r="L460" s="40" t="s">
        <v>3942</v>
      </c>
      <c r="M460" s="35" t="s">
        <v>4</v>
      </c>
      <c r="N460" s="35" t="s">
        <v>3889</v>
      </c>
    </row>
    <row r="461" spans="1:14" x14ac:dyDescent="0.3">
      <c r="A461" s="38" t="s">
        <v>319</v>
      </c>
      <c r="B461" s="39" t="s">
        <v>4240</v>
      </c>
      <c r="C461" s="39" t="s">
        <v>3929</v>
      </c>
      <c r="D461" s="39" t="s">
        <v>3965</v>
      </c>
      <c r="E461" s="40">
        <v>11.530943000000001</v>
      </c>
      <c r="F461" s="40">
        <v>3.8189679999999999</v>
      </c>
      <c r="G461" s="40">
        <v>752</v>
      </c>
      <c r="H461" s="40" t="s">
        <v>3926</v>
      </c>
      <c r="I461" s="40" t="s">
        <v>94</v>
      </c>
      <c r="J461" s="40" t="s">
        <v>598</v>
      </c>
      <c r="K461" s="40" t="s">
        <v>4132</v>
      </c>
      <c r="L461" s="40" t="s">
        <v>5869</v>
      </c>
      <c r="M461" s="35" t="s">
        <v>7</v>
      </c>
      <c r="N461" s="35" t="s">
        <v>3876</v>
      </c>
    </row>
    <row r="462" spans="1:14" x14ac:dyDescent="0.3">
      <c r="A462" s="38" t="s">
        <v>394</v>
      </c>
      <c r="B462" s="39" t="s">
        <v>4241</v>
      </c>
      <c r="C462" s="39" t="s">
        <v>3929</v>
      </c>
      <c r="D462" s="39" t="s">
        <v>3965</v>
      </c>
      <c r="E462" s="40">
        <v>11.544249000000001</v>
      </c>
      <c r="F462" s="40">
        <v>3.787188</v>
      </c>
      <c r="G462" s="40">
        <v>765</v>
      </c>
      <c r="H462" s="40" t="s">
        <v>3926</v>
      </c>
      <c r="I462" s="40" t="s">
        <v>94</v>
      </c>
      <c r="J462" s="40" t="s">
        <v>598</v>
      </c>
      <c r="K462" s="40" t="s">
        <v>4132</v>
      </c>
      <c r="L462" s="40" t="s">
        <v>5869</v>
      </c>
      <c r="M462" s="35" t="s">
        <v>7</v>
      </c>
      <c r="N462" s="35" t="s">
        <v>3876</v>
      </c>
    </row>
    <row r="463" spans="1:14" x14ac:dyDescent="0.3">
      <c r="A463" s="38" t="s">
        <v>3294</v>
      </c>
      <c r="B463" s="39" t="s">
        <v>4242</v>
      </c>
      <c r="C463" s="39" t="s">
        <v>3933</v>
      </c>
      <c r="D463" s="39" t="s">
        <v>3947</v>
      </c>
      <c r="E463" s="40">
        <v>9.7624435460000001</v>
      </c>
      <c r="F463" s="40">
        <v>4.0528995419999996</v>
      </c>
      <c r="G463" s="40">
        <v>703</v>
      </c>
      <c r="H463" s="40" t="s">
        <v>3926</v>
      </c>
      <c r="I463" s="40" t="s">
        <v>94</v>
      </c>
      <c r="J463" s="40" t="s">
        <v>3107</v>
      </c>
      <c r="K463" s="40" t="s">
        <v>4236</v>
      </c>
      <c r="L463" s="40" t="s">
        <v>78</v>
      </c>
      <c r="M463" s="35" t="s">
        <v>7</v>
      </c>
      <c r="N463" s="35" t="s">
        <v>3876</v>
      </c>
    </row>
    <row r="464" spans="1:14" x14ac:dyDescent="0.3">
      <c r="A464" s="38" t="s">
        <v>1651</v>
      </c>
      <c r="B464" s="39" t="s">
        <v>4243</v>
      </c>
      <c r="C464" s="39" t="s">
        <v>3929</v>
      </c>
      <c r="D464" s="39" t="s">
        <v>3965</v>
      </c>
      <c r="E464" s="40">
        <v>11.513</v>
      </c>
      <c r="F464" s="40">
        <v>3.7936779999999999</v>
      </c>
      <c r="G464" s="40">
        <v>749</v>
      </c>
      <c r="H464" s="40" t="s">
        <v>3926</v>
      </c>
      <c r="I464" s="40" t="s">
        <v>94</v>
      </c>
      <c r="J464" s="40" t="s">
        <v>598</v>
      </c>
      <c r="K464" s="40" t="s">
        <v>4132</v>
      </c>
      <c r="L464" s="40" t="s">
        <v>5869</v>
      </c>
      <c r="M464" s="35"/>
      <c r="N464" s="35"/>
    </row>
    <row r="465" spans="1:14" x14ac:dyDescent="0.3">
      <c r="A465" s="38" t="s">
        <v>2829</v>
      </c>
      <c r="B465" s="39" t="s">
        <v>2830</v>
      </c>
      <c r="C465" s="39" t="s">
        <v>3963</v>
      </c>
      <c r="D465" s="39" t="s">
        <v>2830</v>
      </c>
      <c r="E465" s="40">
        <v>11.030340000000001</v>
      </c>
      <c r="F465" s="40">
        <v>6.3082799999999999</v>
      </c>
      <c r="G465" s="40">
        <v>889</v>
      </c>
      <c r="H465" s="40" t="s">
        <v>3926</v>
      </c>
      <c r="I465" s="40" t="s">
        <v>38</v>
      </c>
      <c r="J465" s="40" t="s">
        <v>2790</v>
      </c>
      <c r="K465" s="40" t="s">
        <v>3964</v>
      </c>
      <c r="L465" s="40" t="s">
        <v>80</v>
      </c>
      <c r="M465" s="35" t="s">
        <v>4</v>
      </c>
      <c r="N465" s="35" t="s">
        <v>3850</v>
      </c>
    </row>
    <row r="466" spans="1:14" x14ac:dyDescent="0.3">
      <c r="A466" s="38" t="s">
        <v>561</v>
      </c>
      <c r="B466" s="39" t="s">
        <v>2715</v>
      </c>
      <c r="C466" s="39" t="s">
        <v>3943</v>
      </c>
      <c r="D466" s="39" t="s">
        <v>3944</v>
      </c>
      <c r="E466" s="40">
        <v>10.387805</v>
      </c>
      <c r="F466" s="40">
        <v>5.4998329999999997</v>
      </c>
      <c r="G466" s="40">
        <v>1348</v>
      </c>
      <c r="H466" s="40" t="s">
        <v>3926</v>
      </c>
      <c r="I466" s="40" t="s">
        <v>38</v>
      </c>
      <c r="J466" s="40" t="s">
        <v>3784</v>
      </c>
      <c r="K466" s="40" t="s">
        <v>3945</v>
      </c>
      <c r="L466" s="40" t="s">
        <v>80</v>
      </c>
      <c r="M466" s="35" t="s">
        <v>4</v>
      </c>
      <c r="N466" s="35" t="s">
        <v>5</v>
      </c>
    </row>
    <row r="467" spans="1:14" x14ac:dyDescent="0.3">
      <c r="A467" s="38" t="s">
        <v>2637</v>
      </c>
      <c r="B467" s="39" t="s">
        <v>2638</v>
      </c>
      <c r="C467" s="39" t="s">
        <v>3943</v>
      </c>
      <c r="D467" s="39" t="s">
        <v>3944</v>
      </c>
      <c r="E467" s="40">
        <v>10.468669999999999</v>
      </c>
      <c r="F467" s="40">
        <v>5.4788300000000003</v>
      </c>
      <c r="G467" s="40">
        <v>1358</v>
      </c>
      <c r="H467" s="40" t="s">
        <v>3926</v>
      </c>
      <c r="I467" s="40" t="s">
        <v>38</v>
      </c>
      <c r="J467" s="40" t="s">
        <v>3784</v>
      </c>
      <c r="K467" s="40" t="s">
        <v>3945</v>
      </c>
      <c r="L467" s="40" t="s">
        <v>80</v>
      </c>
      <c r="M467" s="35" t="s">
        <v>4</v>
      </c>
      <c r="N467" s="35" t="s">
        <v>5</v>
      </c>
    </row>
    <row r="468" spans="1:14" x14ac:dyDescent="0.3">
      <c r="A468" s="38" t="s">
        <v>857</v>
      </c>
      <c r="B468" s="39" t="s">
        <v>858</v>
      </c>
      <c r="C468" s="39" t="s">
        <v>3976</v>
      </c>
      <c r="D468" s="39" t="s">
        <v>858</v>
      </c>
      <c r="E468" s="40">
        <v>13.83487963</v>
      </c>
      <c r="F468" s="40">
        <v>4.6961044630000002</v>
      </c>
      <c r="G468" s="40">
        <v>790</v>
      </c>
      <c r="H468" s="40" t="s">
        <v>3926</v>
      </c>
      <c r="I468" s="40" t="s">
        <v>38</v>
      </c>
      <c r="J468" s="40" t="s">
        <v>770</v>
      </c>
      <c r="K468" s="40" t="s">
        <v>4210</v>
      </c>
      <c r="L468" s="40" t="s">
        <v>5869</v>
      </c>
      <c r="M468" s="35" t="s">
        <v>4</v>
      </c>
      <c r="N468" s="35" t="s">
        <v>46</v>
      </c>
    </row>
    <row r="469" spans="1:14" x14ac:dyDescent="0.3">
      <c r="A469" s="38" t="s">
        <v>1057</v>
      </c>
      <c r="B469" s="39" t="s">
        <v>1058</v>
      </c>
      <c r="C469" s="39" t="s">
        <v>3929</v>
      </c>
      <c r="D469" s="39" t="s">
        <v>1058</v>
      </c>
      <c r="E469" s="40">
        <v>12.09902492</v>
      </c>
      <c r="F469" s="40">
        <v>3.50585097</v>
      </c>
      <c r="G469" s="40">
        <v>717</v>
      </c>
      <c r="H469" s="40" t="s">
        <v>3926</v>
      </c>
      <c r="I469" s="40" t="s">
        <v>38</v>
      </c>
      <c r="J469" s="40" t="s">
        <v>638</v>
      </c>
      <c r="K469" s="40" t="s">
        <v>3956</v>
      </c>
      <c r="L469" s="40" t="s">
        <v>5869</v>
      </c>
      <c r="M469" s="35" t="s">
        <v>4</v>
      </c>
      <c r="N469" s="35" t="s">
        <v>3970</v>
      </c>
    </row>
    <row r="470" spans="1:14" x14ac:dyDescent="0.3">
      <c r="A470" s="38" t="s">
        <v>1103</v>
      </c>
      <c r="B470" s="39" t="s">
        <v>1104</v>
      </c>
      <c r="C470" s="39" t="s">
        <v>3976</v>
      </c>
      <c r="D470" s="39" t="s">
        <v>1104</v>
      </c>
      <c r="E470" s="40">
        <v>14.441453490000001</v>
      </c>
      <c r="F470" s="40">
        <v>5.7456877239999997</v>
      </c>
      <c r="G470" s="40">
        <v>984</v>
      </c>
      <c r="H470" s="40" t="s">
        <v>3926</v>
      </c>
      <c r="I470" s="40" t="s">
        <v>38</v>
      </c>
      <c r="J470" s="40" t="s">
        <v>734</v>
      </c>
      <c r="K470" s="40" t="s">
        <v>4015</v>
      </c>
      <c r="L470" s="40" t="s">
        <v>5869</v>
      </c>
      <c r="M470" s="35" t="s">
        <v>4</v>
      </c>
      <c r="N470" s="35" t="s">
        <v>3877</v>
      </c>
    </row>
    <row r="471" spans="1:14" x14ac:dyDescent="0.3">
      <c r="A471" s="38" t="s">
        <v>1580</v>
      </c>
      <c r="B471" s="39" t="s">
        <v>1581</v>
      </c>
      <c r="C471" s="39" t="s">
        <v>3976</v>
      </c>
      <c r="D471" s="39" t="s">
        <v>1581</v>
      </c>
      <c r="E471" s="40">
        <v>14.03776285</v>
      </c>
      <c r="F471" s="40">
        <v>5.0576333440000001</v>
      </c>
      <c r="G471" s="40">
        <v>841</v>
      </c>
      <c r="H471" s="40" t="s">
        <v>3926</v>
      </c>
      <c r="I471" s="40" t="s">
        <v>38</v>
      </c>
      <c r="J471" s="40" t="s">
        <v>770</v>
      </c>
      <c r="K471" s="40" t="s">
        <v>4210</v>
      </c>
      <c r="L471" s="40" t="s">
        <v>5869</v>
      </c>
      <c r="M471" s="35" t="s">
        <v>4</v>
      </c>
      <c r="N471" s="35" t="s">
        <v>3877</v>
      </c>
    </row>
    <row r="472" spans="1:14" x14ac:dyDescent="0.3">
      <c r="A472" s="38" t="s">
        <v>3384</v>
      </c>
      <c r="B472" s="39" t="s">
        <v>3385</v>
      </c>
      <c r="C472" s="39" t="s">
        <v>3933</v>
      </c>
      <c r="D472" s="39" t="s">
        <v>3385</v>
      </c>
      <c r="E472" s="40">
        <v>9.9270840000000007</v>
      </c>
      <c r="F472" s="40">
        <v>3.971266</v>
      </c>
      <c r="G472" s="40">
        <v>72</v>
      </c>
      <c r="H472" s="40" t="s">
        <v>3926</v>
      </c>
      <c r="I472" s="40" t="s">
        <v>38</v>
      </c>
      <c r="J472" s="40" t="s">
        <v>3930</v>
      </c>
      <c r="K472" s="40" t="s">
        <v>3931</v>
      </c>
      <c r="L472" s="40" t="s">
        <v>78</v>
      </c>
      <c r="M472" s="35" t="s">
        <v>4</v>
      </c>
      <c r="N472" s="35" t="s">
        <v>3850</v>
      </c>
    </row>
    <row r="473" spans="1:14" x14ac:dyDescent="0.3">
      <c r="A473" s="38" t="s">
        <v>1791</v>
      </c>
      <c r="B473" s="39" t="s">
        <v>1792</v>
      </c>
      <c r="C473" s="39" t="s">
        <v>3976</v>
      </c>
      <c r="D473" s="39" t="s">
        <v>1792</v>
      </c>
      <c r="E473" s="40">
        <v>14.151459770000001</v>
      </c>
      <c r="F473" s="40">
        <v>5.4951599399999997</v>
      </c>
      <c r="G473" s="40">
        <v>943</v>
      </c>
      <c r="H473" s="40" t="s">
        <v>3926</v>
      </c>
      <c r="I473" s="40" t="s">
        <v>38</v>
      </c>
      <c r="J473" s="40" t="s">
        <v>770</v>
      </c>
      <c r="K473" s="40" t="s">
        <v>4210</v>
      </c>
      <c r="L473" s="40" t="s">
        <v>5869</v>
      </c>
      <c r="M473" s="35" t="s">
        <v>4</v>
      </c>
      <c r="N473" s="35" t="s">
        <v>3877</v>
      </c>
    </row>
    <row r="474" spans="1:14" x14ac:dyDescent="0.3">
      <c r="A474" s="38" t="s">
        <v>302</v>
      </c>
      <c r="B474" s="39" t="s">
        <v>2462</v>
      </c>
      <c r="C474" s="39" t="s">
        <v>3963</v>
      </c>
      <c r="D474" s="39" t="s">
        <v>4244</v>
      </c>
      <c r="E474" s="40">
        <v>9.8501346139999999</v>
      </c>
      <c r="F474" s="40">
        <v>5.4926813929999998</v>
      </c>
      <c r="G474" s="40">
        <v>792</v>
      </c>
      <c r="H474" s="40" t="s">
        <v>3926</v>
      </c>
      <c r="I474" s="40" t="s">
        <v>38</v>
      </c>
      <c r="J474" s="40" t="s">
        <v>3784</v>
      </c>
      <c r="K474" s="40" t="s">
        <v>3945</v>
      </c>
      <c r="L474" s="40" t="s">
        <v>80</v>
      </c>
      <c r="M474" s="35" t="s">
        <v>4</v>
      </c>
      <c r="N474" s="35" t="s">
        <v>3850</v>
      </c>
    </row>
    <row r="475" spans="1:14" x14ac:dyDescent="0.3">
      <c r="A475" s="38" t="s">
        <v>2003</v>
      </c>
      <c r="B475" s="39" t="s">
        <v>4245</v>
      </c>
      <c r="C475" s="39" t="s">
        <v>3929</v>
      </c>
      <c r="D475" s="39" t="s">
        <v>3965</v>
      </c>
      <c r="E475" s="40">
        <v>11.537777780000001</v>
      </c>
      <c r="F475" s="40">
        <v>3.7144722219999999</v>
      </c>
      <c r="G475" s="40">
        <v>701</v>
      </c>
      <c r="H475" s="40" t="s">
        <v>3926</v>
      </c>
      <c r="I475" s="40" t="s">
        <v>94</v>
      </c>
      <c r="J475" s="40" t="s">
        <v>598</v>
      </c>
      <c r="K475" s="40" t="s">
        <v>4132</v>
      </c>
      <c r="L475" s="40" t="s">
        <v>5869</v>
      </c>
      <c r="M475" s="35" t="s">
        <v>4</v>
      </c>
      <c r="N475" s="35" t="s">
        <v>5</v>
      </c>
    </row>
    <row r="476" spans="1:14" x14ac:dyDescent="0.3">
      <c r="A476" s="38" t="s">
        <v>3254</v>
      </c>
      <c r="B476" s="39" t="s">
        <v>4246</v>
      </c>
      <c r="C476" s="39" t="s">
        <v>3933</v>
      </c>
      <c r="D476" s="39" t="s">
        <v>3947</v>
      </c>
      <c r="E476" s="40">
        <v>9.7209759269999996</v>
      </c>
      <c r="F476" s="40">
        <v>4.0841954559999998</v>
      </c>
      <c r="G476" s="40">
        <v>703</v>
      </c>
      <c r="H476" s="40" t="s">
        <v>3926</v>
      </c>
      <c r="I476" s="40" t="s">
        <v>94</v>
      </c>
      <c r="J476" s="40" t="s">
        <v>3107</v>
      </c>
      <c r="K476" s="40" t="s">
        <v>4236</v>
      </c>
      <c r="L476" s="40" t="s">
        <v>78</v>
      </c>
      <c r="M476" s="35" t="s">
        <v>4</v>
      </c>
      <c r="N476" s="35" t="s">
        <v>5</v>
      </c>
    </row>
    <row r="477" spans="1:14" x14ac:dyDescent="0.3">
      <c r="A477" s="38" t="s">
        <v>3260</v>
      </c>
      <c r="B477" s="39" t="s">
        <v>4247</v>
      </c>
      <c r="C477" s="39" t="s">
        <v>3933</v>
      </c>
      <c r="D477" s="39" t="s">
        <v>3947</v>
      </c>
      <c r="E477" s="40">
        <v>9.7063998419999997</v>
      </c>
      <c r="F477" s="40">
        <v>4.0659165059999998</v>
      </c>
      <c r="G477" s="40">
        <v>703</v>
      </c>
      <c r="H477" s="40" t="s">
        <v>3926</v>
      </c>
      <c r="I477" s="40" t="s">
        <v>94</v>
      </c>
      <c r="J477" s="40" t="s">
        <v>3107</v>
      </c>
      <c r="K477" s="40" t="s">
        <v>4236</v>
      </c>
      <c r="L477" s="40" t="s">
        <v>78</v>
      </c>
      <c r="M477" s="35" t="s">
        <v>4</v>
      </c>
      <c r="N477" s="35" t="s">
        <v>5</v>
      </c>
    </row>
    <row r="478" spans="1:14" x14ac:dyDescent="0.3">
      <c r="A478" s="38" t="s">
        <v>3246</v>
      </c>
      <c r="B478" s="39" t="s">
        <v>4248</v>
      </c>
      <c r="C478" s="39" t="s">
        <v>3933</v>
      </c>
      <c r="D478" s="39" t="s">
        <v>3947</v>
      </c>
      <c r="E478" s="40">
        <v>9.7291388889999997</v>
      </c>
      <c r="F478" s="40">
        <v>4.0713888889999996</v>
      </c>
      <c r="G478" s="40">
        <v>703</v>
      </c>
      <c r="H478" s="40" t="s">
        <v>3926</v>
      </c>
      <c r="I478" s="40" t="s">
        <v>94</v>
      </c>
      <c r="J478" s="40" t="s">
        <v>3107</v>
      </c>
      <c r="K478" s="40" t="s">
        <v>4236</v>
      </c>
      <c r="L478" s="40" t="s">
        <v>78</v>
      </c>
      <c r="M478" s="35" t="s">
        <v>4</v>
      </c>
      <c r="N478" s="35" t="s">
        <v>41</v>
      </c>
    </row>
    <row r="479" spans="1:14" x14ac:dyDescent="0.3">
      <c r="A479" s="38" t="s">
        <v>3251</v>
      </c>
      <c r="B479" s="39" t="s">
        <v>4249</v>
      </c>
      <c r="C479" s="39" t="s">
        <v>3933</v>
      </c>
      <c r="D479" s="39" t="s">
        <v>3947</v>
      </c>
      <c r="E479" s="40">
        <v>9.7193538900000007</v>
      </c>
      <c r="F479" s="40">
        <v>4.0617233720000003</v>
      </c>
      <c r="G479" s="40">
        <v>703</v>
      </c>
      <c r="H479" s="40" t="s">
        <v>3926</v>
      </c>
      <c r="I479" s="40" t="s">
        <v>94</v>
      </c>
      <c r="J479" s="40" t="s">
        <v>3107</v>
      </c>
      <c r="K479" s="40" t="s">
        <v>4236</v>
      </c>
      <c r="L479" s="40" t="s">
        <v>78</v>
      </c>
      <c r="M479" s="35" t="s">
        <v>4</v>
      </c>
      <c r="N479" s="35" t="s">
        <v>5</v>
      </c>
    </row>
    <row r="480" spans="1:14" x14ac:dyDescent="0.3">
      <c r="A480" s="38" t="s">
        <v>4250</v>
      </c>
      <c r="B480" s="39" t="s">
        <v>4251</v>
      </c>
      <c r="C480" s="39" t="s">
        <v>3943</v>
      </c>
      <c r="D480" s="39" t="s">
        <v>2386</v>
      </c>
      <c r="E480" s="40">
        <v>10.073772999999999</v>
      </c>
      <c r="F480" s="40">
        <v>5.1028019999999996</v>
      </c>
      <c r="G480" s="40">
        <v>984</v>
      </c>
      <c r="H480" s="40" t="s">
        <v>3926</v>
      </c>
      <c r="I480" s="40" t="s">
        <v>38</v>
      </c>
      <c r="J480" s="40" t="s">
        <v>3937</v>
      </c>
      <c r="K480" s="40" t="s">
        <v>3938</v>
      </c>
      <c r="L480" s="40" t="s">
        <v>78</v>
      </c>
      <c r="M480" s="35" t="s">
        <v>4</v>
      </c>
      <c r="N480" s="35" t="s">
        <v>5</v>
      </c>
    </row>
    <row r="481" spans="1:14" x14ac:dyDescent="0.3">
      <c r="A481" s="38" t="s">
        <v>1399</v>
      </c>
      <c r="B481" s="39" t="s">
        <v>1400</v>
      </c>
      <c r="C481" s="39" t="s">
        <v>3976</v>
      </c>
      <c r="D481" s="39" t="s">
        <v>4252</v>
      </c>
      <c r="E481" s="40">
        <v>13.83816667</v>
      </c>
      <c r="F481" s="40">
        <v>4.9221111110000004</v>
      </c>
      <c r="G481" s="40">
        <v>762</v>
      </c>
      <c r="H481" s="40" t="s">
        <v>3926</v>
      </c>
      <c r="I481" s="40" t="s">
        <v>38</v>
      </c>
      <c r="J481" s="40" t="s">
        <v>770</v>
      </c>
      <c r="K481" s="40" t="s">
        <v>4210</v>
      </c>
      <c r="L481" s="40" t="s">
        <v>5869</v>
      </c>
      <c r="M481" s="35" t="s">
        <v>4</v>
      </c>
      <c r="N481" s="35" t="s">
        <v>46</v>
      </c>
    </row>
    <row r="482" spans="1:14" x14ac:dyDescent="0.3">
      <c r="A482" s="38" t="s">
        <v>1200</v>
      </c>
      <c r="B482" s="39" t="s">
        <v>1201</v>
      </c>
      <c r="C482" s="39" t="s">
        <v>3939</v>
      </c>
      <c r="D482" s="39" t="s">
        <v>4078</v>
      </c>
      <c r="E482" s="40">
        <v>13.39553937</v>
      </c>
      <c r="F482" s="40">
        <v>9.2983955260000002</v>
      </c>
      <c r="G482" s="40">
        <v>191</v>
      </c>
      <c r="H482" s="40" t="s">
        <v>3926</v>
      </c>
      <c r="I482" s="40" t="s">
        <v>38</v>
      </c>
      <c r="J482" s="40" t="s">
        <v>3940</v>
      </c>
      <c r="K482" s="40" t="s">
        <v>3941</v>
      </c>
      <c r="L482" s="40" t="s">
        <v>3942</v>
      </c>
      <c r="M482" s="35" t="s">
        <v>4</v>
      </c>
      <c r="N482" s="35" t="s">
        <v>5</v>
      </c>
    </row>
    <row r="483" spans="1:14" x14ac:dyDescent="0.3">
      <c r="A483" s="38" t="s">
        <v>3474</v>
      </c>
      <c r="B483" s="39" t="s">
        <v>3475</v>
      </c>
      <c r="C483" s="39" t="s">
        <v>3933</v>
      </c>
      <c r="D483" s="39" t="s">
        <v>3475</v>
      </c>
      <c r="E483" s="40">
        <v>9.7385833329999993</v>
      </c>
      <c r="F483" s="40">
        <v>4.3184722219999996</v>
      </c>
      <c r="G483" s="40">
        <v>75</v>
      </c>
      <c r="H483" s="40" t="s">
        <v>3926</v>
      </c>
      <c r="I483" s="40" t="s">
        <v>38</v>
      </c>
      <c r="J483" s="40" t="s">
        <v>3937</v>
      </c>
      <c r="K483" s="40" t="s">
        <v>3938</v>
      </c>
      <c r="L483" s="40" t="s">
        <v>78</v>
      </c>
      <c r="M483" s="35" t="s">
        <v>4</v>
      </c>
      <c r="N483" s="35" t="s">
        <v>5</v>
      </c>
    </row>
    <row r="484" spans="1:14" x14ac:dyDescent="0.3">
      <c r="A484" s="38" t="s">
        <v>525</v>
      </c>
      <c r="B484" s="39" t="s">
        <v>852</v>
      </c>
      <c r="C484" s="39" t="s">
        <v>3929</v>
      </c>
      <c r="D484" s="39" t="s">
        <v>851</v>
      </c>
      <c r="E484" s="40">
        <v>10.854732</v>
      </c>
      <c r="F484" s="40">
        <v>3.887251</v>
      </c>
      <c r="G484" s="40">
        <v>384</v>
      </c>
      <c r="H484" s="40" t="s">
        <v>3926</v>
      </c>
      <c r="I484" s="40" t="s">
        <v>38</v>
      </c>
      <c r="J484" s="40" t="s">
        <v>809</v>
      </c>
      <c r="K484" s="40" t="s">
        <v>3932</v>
      </c>
      <c r="L484" s="40" t="s">
        <v>5869</v>
      </c>
      <c r="M484" s="35" t="s">
        <v>4</v>
      </c>
      <c r="N484" s="35" t="s">
        <v>5</v>
      </c>
    </row>
    <row r="485" spans="1:14" x14ac:dyDescent="0.3">
      <c r="A485" s="38" t="s">
        <v>1914</v>
      </c>
      <c r="B485" s="39" t="s">
        <v>4253</v>
      </c>
      <c r="C485" s="39" t="s">
        <v>3929</v>
      </c>
      <c r="D485" s="39" t="s">
        <v>3965</v>
      </c>
      <c r="E485" s="40">
        <v>11.587180999999999</v>
      </c>
      <c r="F485" s="40">
        <v>3.8634189999999999</v>
      </c>
      <c r="G485" s="40">
        <v>709</v>
      </c>
      <c r="H485" s="40" t="s">
        <v>3926</v>
      </c>
      <c r="I485" s="40" t="s">
        <v>94</v>
      </c>
      <c r="J485" s="40" t="s">
        <v>598</v>
      </c>
      <c r="K485" s="40" t="s">
        <v>4132</v>
      </c>
      <c r="L485" s="40" t="s">
        <v>5869</v>
      </c>
      <c r="M485" s="35" t="s">
        <v>4</v>
      </c>
      <c r="N485" s="35" t="s">
        <v>5</v>
      </c>
    </row>
    <row r="486" spans="1:14" x14ac:dyDescent="0.3">
      <c r="A486" s="38" t="s">
        <v>2030</v>
      </c>
      <c r="B486" s="39" t="s">
        <v>4254</v>
      </c>
      <c r="C486" s="39" t="s">
        <v>3929</v>
      </c>
      <c r="D486" s="39" t="s">
        <v>3965</v>
      </c>
      <c r="E486" s="40">
        <v>11.531630939999999</v>
      </c>
      <c r="F486" s="40">
        <v>3.8104788329999999</v>
      </c>
      <c r="G486" s="40">
        <v>734</v>
      </c>
      <c r="H486" s="40" t="s">
        <v>3926</v>
      </c>
      <c r="I486" s="40" t="s">
        <v>94</v>
      </c>
      <c r="J486" s="40" t="s">
        <v>598</v>
      </c>
      <c r="K486" s="40" t="s">
        <v>4132</v>
      </c>
      <c r="L486" s="40" t="s">
        <v>5869</v>
      </c>
      <c r="M486" s="35" t="s">
        <v>4</v>
      </c>
      <c r="N486" s="35" t="s">
        <v>5</v>
      </c>
    </row>
    <row r="487" spans="1:14" x14ac:dyDescent="0.3">
      <c r="A487" s="38" t="s">
        <v>2326</v>
      </c>
      <c r="B487" s="39" t="s">
        <v>2327</v>
      </c>
      <c r="C487" s="39" t="s">
        <v>3929</v>
      </c>
      <c r="D487" s="39" t="s">
        <v>2327</v>
      </c>
      <c r="E487" s="40">
        <v>11.393112</v>
      </c>
      <c r="F487" s="40">
        <v>4.5560809999999998</v>
      </c>
      <c r="G487" s="40">
        <v>454</v>
      </c>
      <c r="H487" s="40" t="s">
        <v>3926</v>
      </c>
      <c r="I487" s="40" t="s">
        <v>38</v>
      </c>
      <c r="J487" s="40" t="s">
        <v>2284</v>
      </c>
      <c r="K487" s="40" t="s">
        <v>3968</v>
      </c>
      <c r="L487" s="40" t="s">
        <v>80</v>
      </c>
      <c r="M487" s="35" t="s">
        <v>4</v>
      </c>
      <c r="N487" s="35" t="s">
        <v>3970</v>
      </c>
    </row>
    <row r="488" spans="1:14" x14ac:dyDescent="0.3">
      <c r="A488" s="38" t="s">
        <v>3386</v>
      </c>
      <c r="B488" s="39" t="s">
        <v>3387</v>
      </c>
      <c r="C488" s="39" t="s">
        <v>3933</v>
      </c>
      <c r="D488" s="39" t="s">
        <v>3385</v>
      </c>
      <c r="E488" s="40">
        <v>9.8810777779999999</v>
      </c>
      <c r="F488" s="40">
        <v>4.0044861110000003</v>
      </c>
      <c r="G488" s="40">
        <v>19</v>
      </c>
      <c r="H488" s="40" t="s">
        <v>3926</v>
      </c>
      <c r="I488" s="40" t="s">
        <v>38</v>
      </c>
      <c r="J488" s="40" t="s">
        <v>3930</v>
      </c>
      <c r="K488" s="40" t="s">
        <v>3931</v>
      </c>
      <c r="L488" s="40" t="s">
        <v>78</v>
      </c>
      <c r="M488" s="35" t="s">
        <v>4</v>
      </c>
      <c r="N488" s="35" t="s">
        <v>3877</v>
      </c>
    </row>
    <row r="489" spans="1:14" x14ac:dyDescent="0.3">
      <c r="A489" s="38" t="s">
        <v>2257</v>
      </c>
      <c r="B489" s="39" t="s">
        <v>2258</v>
      </c>
      <c r="C489" s="39" t="s">
        <v>3939</v>
      </c>
      <c r="D489" s="39" t="s">
        <v>4078</v>
      </c>
      <c r="E489" s="40">
        <v>13.384472560000001</v>
      </c>
      <c r="F489" s="40">
        <v>9.2958951949999999</v>
      </c>
      <c r="G489" s="40">
        <v>201</v>
      </c>
      <c r="H489" s="40" t="s">
        <v>3926</v>
      </c>
      <c r="I489" s="40" t="s">
        <v>38</v>
      </c>
      <c r="J489" s="40" t="s">
        <v>3940</v>
      </c>
      <c r="K489" s="40" t="s">
        <v>3941</v>
      </c>
      <c r="L489" s="40" t="s">
        <v>3942</v>
      </c>
      <c r="M489" s="35" t="s">
        <v>4</v>
      </c>
      <c r="N489" s="35" t="s">
        <v>5</v>
      </c>
    </row>
    <row r="490" spans="1:14" x14ac:dyDescent="0.3">
      <c r="A490" s="38" t="s">
        <v>143</v>
      </c>
      <c r="B490" s="39" t="s">
        <v>4255</v>
      </c>
      <c r="C490" s="39" t="s">
        <v>3929</v>
      </c>
      <c r="D490" s="39" t="s">
        <v>3965</v>
      </c>
      <c r="E490" s="40">
        <v>11.547363450000001</v>
      </c>
      <c r="F490" s="40">
        <v>3.8471534319999998</v>
      </c>
      <c r="G490" s="40">
        <v>775</v>
      </c>
      <c r="H490" s="40" t="s">
        <v>3926</v>
      </c>
      <c r="I490" s="40" t="s">
        <v>94</v>
      </c>
      <c r="J490" s="40" t="s">
        <v>598</v>
      </c>
      <c r="K490" s="40" t="s">
        <v>4132</v>
      </c>
      <c r="L490" s="40" t="s">
        <v>5869</v>
      </c>
      <c r="M490" s="35" t="s">
        <v>4</v>
      </c>
      <c r="N490" s="35" t="s">
        <v>5</v>
      </c>
    </row>
    <row r="491" spans="1:14" x14ac:dyDescent="0.3">
      <c r="A491" s="38" t="s">
        <v>3305</v>
      </c>
      <c r="B491" s="39" t="s">
        <v>4256</v>
      </c>
      <c r="C491" s="39" t="s">
        <v>3933</v>
      </c>
      <c r="D491" s="39" t="s">
        <v>3947</v>
      </c>
      <c r="E491" s="40">
        <v>9.7373055560000008</v>
      </c>
      <c r="F491" s="40">
        <v>4.0529999999999999</v>
      </c>
      <c r="G491" s="40">
        <v>703</v>
      </c>
      <c r="H491" s="40" t="s">
        <v>3926</v>
      </c>
      <c r="I491" s="40" t="s">
        <v>94</v>
      </c>
      <c r="J491" s="40" t="s">
        <v>3107</v>
      </c>
      <c r="K491" s="40" t="s">
        <v>4236</v>
      </c>
      <c r="L491" s="40" t="s">
        <v>78</v>
      </c>
      <c r="M491" s="35" t="s">
        <v>4</v>
      </c>
      <c r="N491" s="35" t="s">
        <v>41</v>
      </c>
    </row>
    <row r="492" spans="1:14" x14ac:dyDescent="0.3">
      <c r="A492" s="38" t="s">
        <v>3263</v>
      </c>
      <c r="B492" s="39" t="s">
        <v>4257</v>
      </c>
      <c r="C492" s="39" t="s">
        <v>3933</v>
      </c>
      <c r="D492" s="39" t="s">
        <v>3947</v>
      </c>
      <c r="E492" s="40">
        <v>9.7083683910000005</v>
      </c>
      <c r="F492" s="40">
        <v>4.0603404029999997</v>
      </c>
      <c r="G492" s="40">
        <v>703</v>
      </c>
      <c r="H492" s="40" t="s">
        <v>3926</v>
      </c>
      <c r="I492" s="40" t="s">
        <v>94</v>
      </c>
      <c r="J492" s="40" t="s">
        <v>3107</v>
      </c>
      <c r="K492" s="40" t="s">
        <v>4236</v>
      </c>
      <c r="L492" s="40" t="s">
        <v>78</v>
      </c>
      <c r="M492" s="35" t="s">
        <v>4</v>
      </c>
      <c r="N492" s="35" t="s">
        <v>5</v>
      </c>
    </row>
    <row r="493" spans="1:14" x14ac:dyDescent="0.3">
      <c r="A493" s="38" t="s">
        <v>4258</v>
      </c>
      <c r="B493" s="39" t="s">
        <v>4259</v>
      </c>
      <c r="C493" s="39" t="s">
        <v>3933</v>
      </c>
      <c r="D493" s="39" t="s">
        <v>3947</v>
      </c>
      <c r="E493" s="40">
        <v>9.7316389999999995</v>
      </c>
      <c r="F493" s="40">
        <v>4.0650560000000002</v>
      </c>
      <c r="G493" s="40">
        <v>703</v>
      </c>
      <c r="H493" s="40" t="s">
        <v>3926</v>
      </c>
      <c r="I493" s="40" t="s">
        <v>94</v>
      </c>
      <c r="J493" s="40" t="s">
        <v>3107</v>
      </c>
      <c r="K493" s="40" t="s">
        <v>4236</v>
      </c>
      <c r="L493" s="40" t="s">
        <v>78</v>
      </c>
      <c r="M493" s="35" t="s">
        <v>4</v>
      </c>
      <c r="N493" s="35" t="s">
        <v>41</v>
      </c>
    </row>
    <row r="494" spans="1:14" x14ac:dyDescent="0.3">
      <c r="A494" s="38" t="s">
        <v>177</v>
      </c>
      <c r="B494" s="39" t="s">
        <v>182</v>
      </c>
      <c r="C494" s="39" t="s">
        <v>3933</v>
      </c>
      <c r="D494" s="39" t="s">
        <v>3947</v>
      </c>
      <c r="E494" s="40">
        <v>9.7169457000000001</v>
      </c>
      <c r="F494" s="40">
        <v>4.0411129020000001</v>
      </c>
      <c r="G494" s="40">
        <v>10</v>
      </c>
      <c r="H494" s="40" t="s">
        <v>3926</v>
      </c>
      <c r="I494" s="40" t="s">
        <v>38</v>
      </c>
      <c r="J494" s="40" t="s">
        <v>3107</v>
      </c>
      <c r="K494" s="40" t="s">
        <v>4236</v>
      </c>
      <c r="L494" s="40" t="s">
        <v>78</v>
      </c>
      <c r="M494" s="35" t="s">
        <v>4</v>
      </c>
      <c r="N494" s="35" t="s">
        <v>5</v>
      </c>
    </row>
    <row r="495" spans="1:14" x14ac:dyDescent="0.3">
      <c r="A495" s="38" t="s">
        <v>524</v>
      </c>
      <c r="B495" s="39" t="s">
        <v>3392</v>
      </c>
      <c r="C495" s="39" t="s">
        <v>3933</v>
      </c>
      <c r="D495" s="39" t="s">
        <v>3392</v>
      </c>
      <c r="E495" s="40">
        <v>10.639191670000001</v>
      </c>
      <c r="F495" s="40">
        <v>3.8751138890000001</v>
      </c>
      <c r="G495" s="40">
        <v>223</v>
      </c>
      <c r="H495" s="40" t="s">
        <v>3926</v>
      </c>
      <c r="I495" s="40" t="s">
        <v>38</v>
      </c>
      <c r="J495" s="40" t="s">
        <v>3930</v>
      </c>
      <c r="K495" s="40" t="s">
        <v>3931</v>
      </c>
      <c r="L495" s="40" t="s">
        <v>78</v>
      </c>
      <c r="M495" s="35" t="s">
        <v>4</v>
      </c>
      <c r="N495" s="35" t="s">
        <v>3970</v>
      </c>
    </row>
    <row r="496" spans="1:14" x14ac:dyDescent="0.3">
      <c r="A496" s="38" t="s">
        <v>1401</v>
      </c>
      <c r="B496" s="39" t="s">
        <v>1402</v>
      </c>
      <c r="C496" s="39" t="s">
        <v>3958</v>
      </c>
      <c r="D496" s="39" t="s">
        <v>4260</v>
      </c>
      <c r="E496" s="40">
        <v>13.143861810000001</v>
      </c>
      <c r="F496" s="40">
        <v>7.0053915340000001</v>
      </c>
      <c r="G496" s="40">
        <v>1218</v>
      </c>
      <c r="H496" s="40" t="s">
        <v>3926</v>
      </c>
      <c r="I496" s="40" t="s">
        <v>38</v>
      </c>
      <c r="J496" s="40" t="s">
        <v>749</v>
      </c>
      <c r="K496" s="40" t="s">
        <v>3960</v>
      </c>
      <c r="L496" s="40" t="s">
        <v>3942</v>
      </c>
      <c r="M496" s="35" t="s">
        <v>4</v>
      </c>
      <c r="N496" s="35" t="s">
        <v>3879</v>
      </c>
    </row>
    <row r="497" spans="1:14" x14ac:dyDescent="0.3">
      <c r="A497" s="38" t="s">
        <v>878</v>
      </c>
      <c r="B497" s="39" t="s">
        <v>4261</v>
      </c>
      <c r="C497" s="39" t="s">
        <v>3929</v>
      </c>
      <c r="D497" s="39" t="s">
        <v>3965</v>
      </c>
      <c r="E497" s="40">
        <v>11.516724</v>
      </c>
      <c r="F497" s="40">
        <v>3.800513</v>
      </c>
      <c r="G497" s="40">
        <v>730</v>
      </c>
      <c r="H497" s="40" t="s">
        <v>3926</v>
      </c>
      <c r="I497" s="40" t="s">
        <v>94</v>
      </c>
      <c r="J497" s="40" t="s">
        <v>598</v>
      </c>
      <c r="K497" s="40" t="s">
        <v>4132</v>
      </c>
      <c r="L497" s="40" t="s">
        <v>5869</v>
      </c>
      <c r="M497" s="35" t="s">
        <v>4</v>
      </c>
      <c r="N497" s="35" t="s">
        <v>5</v>
      </c>
    </row>
    <row r="498" spans="1:14" x14ac:dyDescent="0.3">
      <c r="A498" s="38" t="s">
        <v>732</v>
      </c>
      <c r="B498" s="39" t="s">
        <v>733</v>
      </c>
      <c r="C498" s="39" t="s">
        <v>3958</v>
      </c>
      <c r="D498" s="39" t="s">
        <v>733</v>
      </c>
      <c r="E498" s="40">
        <v>14.38238144</v>
      </c>
      <c r="F498" s="40">
        <v>6.1368203399999999</v>
      </c>
      <c r="G498" s="40">
        <v>1011</v>
      </c>
      <c r="H498" s="40" t="s">
        <v>3926</v>
      </c>
      <c r="I498" s="40" t="s">
        <v>38</v>
      </c>
      <c r="J498" s="40" t="s">
        <v>734</v>
      </c>
      <c r="K498" s="40" t="s">
        <v>4015</v>
      </c>
      <c r="L498" s="40" t="s">
        <v>3942</v>
      </c>
      <c r="M498" s="35" t="s">
        <v>4</v>
      </c>
      <c r="N498" s="35" t="s">
        <v>3889</v>
      </c>
    </row>
    <row r="499" spans="1:14" x14ac:dyDescent="0.3">
      <c r="A499" s="38" t="s">
        <v>1405</v>
      </c>
      <c r="B499" s="39" t="s">
        <v>1406</v>
      </c>
      <c r="C499" s="39" t="s">
        <v>3958</v>
      </c>
      <c r="D499" s="39" t="s">
        <v>4262</v>
      </c>
      <c r="E499" s="40">
        <v>13.27238889</v>
      </c>
      <c r="F499" s="40">
        <v>7.2763888889999997</v>
      </c>
      <c r="G499" s="40">
        <v>1154</v>
      </c>
      <c r="H499" s="40" t="s">
        <v>3926</v>
      </c>
      <c r="I499" s="40" t="s">
        <v>38</v>
      </c>
      <c r="J499" s="40" t="s">
        <v>749</v>
      </c>
      <c r="K499" s="40" t="s">
        <v>3960</v>
      </c>
      <c r="L499" s="40" t="s">
        <v>3942</v>
      </c>
      <c r="M499" s="35" t="s">
        <v>4</v>
      </c>
      <c r="N499" s="35" t="s">
        <v>3879</v>
      </c>
    </row>
    <row r="500" spans="1:14" x14ac:dyDescent="0.3">
      <c r="A500" s="38" t="s">
        <v>1109</v>
      </c>
      <c r="B500" s="39" t="s">
        <v>1110</v>
      </c>
      <c r="C500" s="39" t="s">
        <v>3958</v>
      </c>
      <c r="D500" s="39" t="s">
        <v>1110</v>
      </c>
      <c r="E500" s="40">
        <v>12.476777780000001</v>
      </c>
      <c r="F500" s="40">
        <v>7.0910000000000002</v>
      </c>
      <c r="G500" s="40">
        <v>1060</v>
      </c>
      <c r="H500" s="40" t="s">
        <v>3926</v>
      </c>
      <c r="I500" s="40" t="s">
        <v>38</v>
      </c>
      <c r="J500" s="40" t="s">
        <v>700</v>
      </c>
      <c r="K500" s="40" t="s">
        <v>4087</v>
      </c>
      <c r="L500" s="40" t="s">
        <v>3942</v>
      </c>
      <c r="M500" s="35" t="s">
        <v>4</v>
      </c>
      <c r="N500" s="35" t="s">
        <v>3879</v>
      </c>
    </row>
    <row r="501" spans="1:14" x14ac:dyDescent="0.3">
      <c r="A501" s="38" t="s">
        <v>1111</v>
      </c>
      <c r="B501" s="39" t="s">
        <v>1112</v>
      </c>
      <c r="C501" s="39" t="s">
        <v>3958</v>
      </c>
      <c r="D501" s="39" t="s">
        <v>1112</v>
      </c>
      <c r="E501" s="40">
        <v>14.25784107</v>
      </c>
      <c r="F501" s="40">
        <v>6.5586133269999998</v>
      </c>
      <c r="G501" s="40">
        <v>1101</v>
      </c>
      <c r="H501" s="40" t="s">
        <v>3926</v>
      </c>
      <c r="I501" s="40" t="s">
        <v>38</v>
      </c>
      <c r="J501" s="40" t="s">
        <v>734</v>
      </c>
      <c r="K501" s="40" t="s">
        <v>4015</v>
      </c>
      <c r="L501" s="40" t="s">
        <v>3942</v>
      </c>
      <c r="M501" s="35" t="s">
        <v>4</v>
      </c>
      <c r="N501" s="35" t="s">
        <v>5</v>
      </c>
    </row>
    <row r="502" spans="1:14" x14ac:dyDescent="0.3">
      <c r="A502" s="38" t="s">
        <v>1138</v>
      </c>
      <c r="B502" s="39" t="s">
        <v>1139</v>
      </c>
      <c r="C502" s="39" t="s">
        <v>3939</v>
      </c>
      <c r="D502" s="39" t="s">
        <v>4078</v>
      </c>
      <c r="E502" s="40">
        <v>13.4446333</v>
      </c>
      <c r="F502" s="40">
        <v>9.2296348619999993</v>
      </c>
      <c r="G502" s="40">
        <v>229</v>
      </c>
      <c r="H502" s="40" t="s">
        <v>3926</v>
      </c>
      <c r="I502" s="40" t="s">
        <v>38</v>
      </c>
      <c r="J502" s="40" t="s">
        <v>3940</v>
      </c>
      <c r="K502" s="40" t="s">
        <v>3941</v>
      </c>
      <c r="L502" s="40" t="s">
        <v>3942</v>
      </c>
      <c r="M502" s="35" t="s">
        <v>4</v>
      </c>
      <c r="N502" s="35" t="s">
        <v>5</v>
      </c>
    </row>
    <row r="503" spans="1:14" x14ac:dyDescent="0.3">
      <c r="A503" s="38" t="s">
        <v>2073</v>
      </c>
      <c r="B503" s="39" t="s">
        <v>2074</v>
      </c>
      <c r="C503" s="39" t="s">
        <v>3958</v>
      </c>
      <c r="D503" s="39" t="s">
        <v>4263</v>
      </c>
      <c r="E503" s="40">
        <v>12.654111110000001</v>
      </c>
      <c r="F503" s="40">
        <v>6.9105249999999998</v>
      </c>
      <c r="G503" s="40">
        <v>964</v>
      </c>
      <c r="H503" s="40" t="s">
        <v>3926</v>
      </c>
      <c r="I503" s="40" t="s">
        <v>38</v>
      </c>
      <c r="J503" s="40" t="s">
        <v>700</v>
      </c>
      <c r="K503" s="40" t="s">
        <v>4087</v>
      </c>
      <c r="L503" s="40" t="s">
        <v>3942</v>
      </c>
      <c r="M503" s="35" t="s">
        <v>7</v>
      </c>
      <c r="N503" s="35" t="s">
        <v>6</v>
      </c>
    </row>
    <row r="504" spans="1:14" x14ac:dyDescent="0.3">
      <c r="A504" s="38" t="s">
        <v>1863</v>
      </c>
      <c r="B504" s="39" t="s">
        <v>1864</v>
      </c>
      <c r="C504" s="39" t="s">
        <v>3958</v>
      </c>
      <c r="D504" s="39" t="s">
        <v>3959</v>
      </c>
      <c r="E504" s="40">
        <v>13.59</v>
      </c>
      <c r="F504" s="40">
        <v>7.330944444</v>
      </c>
      <c r="G504" s="40">
        <v>1112</v>
      </c>
      <c r="H504" s="40" t="s">
        <v>3926</v>
      </c>
      <c r="I504" s="40" t="s">
        <v>38</v>
      </c>
      <c r="J504" s="40" t="s">
        <v>749</v>
      </c>
      <c r="K504" s="40" t="s">
        <v>3960</v>
      </c>
      <c r="L504" s="40" t="s">
        <v>3942</v>
      </c>
      <c r="M504" s="35" t="s">
        <v>4</v>
      </c>
      <c r="N504" s="35" t="s">
        <v>5</v>
      </c>
    </row>
    <row r="505" spans="1:14" x14ac:dyDescent="0.3">
      <c r="A505" s="38" t="s">
        <v>2332</v>
      </c>
      <c r="B505" s="39" t="s">
        <v>2333</v>
      </c>
      <c r="C505" s="39" t="s">
        <v>3929</v>
      </c>
      <c r="D505" s="39" t="s">
        <v>2333</v>
      </c>
      <c r="E505" s="40">
        <v>11.256923</v>
      </c>
      <c r="F505" s="40">
        <v>4.530176</v>
      </c>
      <c r="G505" s="40">
        <v>461</v>
      </c>
      <c r="H505" s="40" t="s">
        <v>3926</v>
      </c>
      <c r="I505" s="40" t="s">
        <v>38</v>
      </c>
      <c r="J505" s="40" t="s">
        <v>2284</v>
      </c>
      <c r="K505" s="40" t="s">
        <v>3968</v>
      </c>
      <c r="L505" s="40" t="s">
        <v>80</v>
      </c>
      <c r="M505" s="35" t="s">
        <v>4</v>
      </c>
      <c r="N505" s="35" t="s">
        <v>5</v>
      </c>
    </row>
    <row r="506" spans="1:14" x14ac:dyDescent="0.3">
      <c r="A506" s="38" t="s">
        <v>802</v>
      </c>
      <c r="B506" s="39" t="s">
        <v>803</v>
      </c>
      <c r="C506" s="39" t="s">
        <v>3929</v>
      </c>
      <c r="D506" s="39" t="s">
        <v>803</v>
      </c>
      <c r="E506" s="40">
        <v>11.448472219999999</v>
      </c>
      <c r="F506" s="40">
        <v>3.62425</v>
      </c>
      <c r="G506" s="40">
        <v>745</v>
      </c>
      <c r="H506" s="40" t="s">
        <v>3926</v>
      </c>
      <c r="I506" s="40" t="s">
        <v>38</v>
      </c>
      <c r="J506" s="40" t="s">
        <v>638</v>
      </c>
      <c r="K506" s="40" t="s">
        <v>3956</v>
      </c>
      <c r="L506" s="40" t="s">
        <v>5869</v>
      </c>
      <c r="M506" s="35" t="s">
        <v>4</v>
      </c>
      <c r="N506" s="35" t="s">
        <v>3970</v>
      </c>
    </row>
    <row r="507" spans="1:14" x14ac:dyDescent="0.3">
      <c r="A507" s="38" t="s">
        <v>2713</v>
      </c>
      <c r="B507" s="39" t="s">
        <v>2714</v>
      </c>
      <c r="C507" s="39" t="s">
        <v>3943</v>
      </c>
      <c r="D507" s="39" t="s">
        <v>4264</v>
      </c>
      <c r="E507" s="40">
        <v>10.511277</v>
      </c>
      <c r="F507" s="40">
        <v>5.24925</v>
      </c>
      <c r="G507" s="40">
        <v>1448</v>
      </c>
      <c r="H507" s="40" t="s">
        <v>3926</v>
      </c>
      <c r="I507" s="40" t="s">
        <v>38</v>
      </c>
      <c r="J507" s="40" t="s">
        <v>3784</v>
      </c>
      <c r="K507" s="40" t="s">
        <v>3945</v>
      </c>
      <c r="L507" s="40" t="s">
        <v>80</v>
      </c>
      <c r="M507" s="35" t="s">
        <v>4</v>
      </c>
      <c r="N507" s="35" t="s">
        <v>5</v>
      </c>
    </row>
    <row r="508" spans="1:14" x14ac:dyDescent="0.3">
      <c r="A508" s="38" t="s">
        <v>4265</v>
      </c>
      <c r="B508" s="39" t="s">
        <v>4266</v>
      </c>
      <c r="C508" s="39" t="s">
        <v>3934</v>
      </c>
      <c r="D508" s="39" t="s">
        <v>4266</v>
      </c>
      <c r="E508" s="40">
        <v>10.124472219999999</v>
      </c>
      <c r="F508" s="40">
        <v>3.4158611109999999</v>
      </c>
      <c r="G508" s="40">
        <v>51</v>
      </c>
      <c r="H508" s="40" t="s">
        <v>3926</v>
      </c>
      <c r="I508" s="40" t="s">
        <v>38</v>
      </c>
      <c r="J508" s="40" t="s">
        <v>3927</v>
      </c>
      <c r="K508" s="40" t="s">
        <v>3928</v>
      </c>
      <c r="L508" s="40" t="s">
        <v>78</v>
      </c>
      <c r="M508" s="35" t="s">
        <v>4</v>
      </c>
      <c r="N508" s="35" t="s">
        <v>5</v>
      </c>
    </row>
    <row r="509" spans="1:14" x14ac:dyDescent="0.3">
      <c r="A509" s="38" t="s">
        <v>1491</v>
      </c>
      <c r="B509" s="39" t="s">
        <v>1492</v>
      </c>
      <c r="C509" s="39" t="s">
        <v>3951</v>
      </c>
      <c r="D509" s="39" t="s">
        <v>3988</v>
      </c>
      <c r="E509" s="40">
        <v>14.33294444</v>
      </c>
      <c r="F509" s="40">
        <v>10.590249999999999</v>
      </c>
      <c r="G509" s="40">
        <v>398</v>
      </c>
      <c r="H509" s="40" t="s">
        <v>3926</v>
      </c>
      <c r="I509" s="40" t="s">
        <v>38</v>
      </c>
      <c r="J509" s="40" t="s">
        <v>764</v>
      </c>
      <c r="K509" s="40" t="s">
        <v>3989</v>
      </c>
      <c r="L509" s="40" t="s">
        <v>3942</v>
      </c>
      <c r="M509" s="35" t="s">
        <v>4</v>
      </c>
      <c r="N509" s="35" t="s">
        <v>4019</v>
      </c>
    </row>
    <row r="510" spans="1:14" x14ac:dyDescent="0.3">
      <c r="A510" s="38" t="s">
        <v>1120</v>
      </c>
      <c r="B510" s="39" t="s">
        <v>1121</v>
      </c>
      <c r="C510" s="39" t="s">
        <v>3976</v>
      </c>
      <c r="D510" s="39" t="s">
        <v>4267</v>
      </c>
      <c r="E510" s="40">
        <v>14.026692089999999</v>
      </c>
      <c r="F510" s="40">
        <v>5.2986530399999996</v>
      </c>
      <c r="G510" s="40">
        <v>767</v>
      </c>
      <c r="H510" s="40" t="s">
        <v>3926</v>
      </c>
      <c r="I510" s="40" t="s">
        <v>38</v>
      </c>
      <c r="J510" s="40" t="s">
        <v>770</v>
      </c>
      <c r="K510" s="40" t="s">
        <v>4210</v>
      </c>
      <c r="L510" s="40" t="s">
        <v>5869</v>
      </c>
      <c r="M510" s="35" t="s">
        <v>4</v>
      </c>
      <c r="N510" s="35" t="s">
        <v>3877</v>
      </c>
    </row>
    <row r="511" spans="1:14" x14ac:dyDescent="0.3">
      <c r="A511" s="38" t="s">
        <v>1594</v>
      </c>
      <c r="B511" s="39" t="s">
        <v>1595</v>
      </c>
      <c r="C511" s="39" t="s">
        <v>3958</v>
      </c>
      <c r="D511" s="39" t="s">
        <v>4268</v>
      </c>
      <c r="E511" s="40">
        <v>14.151611000000001</v>
      </c>
      <c r="F511" s="40">
        <v>6.8433890000000002</v>
      </c>
      <c r="G511" s="40">
        <v>1153</v>
      </c>
      <c r="H511" s="40" t="s">
        <v>3926</v>
      </c>
      <c r="I511" s="40" t="s">
        <v>38</v>
      </c>
      <c r="J511" s="40" t="s">
        <v>734</v>
      </c>
      <c r="K511" s="40" t="s">
        <v>4015</v>
      </c>
      <c r="L511" s="40" t="s">
        <v>3942</v>
      </c>
      <c r="M511" s="35" t="s">
        <v>4</v>
      </c>
      <c r="N511" s="35" t="s">
        <v>5</v>
      </c>
    </row>
    <row r="512" spans="1:14" x14ac:dyDescent="0.3">
      <c r="A512" s="38" t="s">
        <v>2070</v>
      </c>
      <c r="B512" s="39" t="s">
        <v>2071</v>
      </c>
      <c r="C512" s="39" t="s">
        <v>3951</v>
      </c>
      <c r="D512" s="39" t="s">
        <v>3988</v>
      </c>
      <c r="E512" s="40">
        <v>14.28430423</v>
      </c>
      <c r="F512" s="40">
        <v>10.604335499999999</v>
      </c>
      <c r="G512" s="40">
        <v>407</v>
      </c>
      <c r="H512" s="40" t="s">
        <v>3926</v>
      </c>
      <c r="I512" s="40" t="s">
        <v>38</v>
      </c>
      <c r="J512" s="40" t="s">
        <v>655</v>
      </c>
      <c r="K512" s="40" t="s">
        <v>4008</v>
      </c>
      <c r="L512" s="40" t="s">
        <v>3942</v>
      </c>
      <c r="M512" s="35" t="s">
        <v>4</v>
      </c>
      <c r="N512" s="35" t="s">
        <v>5</v>
      </c>
    </row>
    <row r="513" spans="1:14" x14ac:dyDescent="0.3">
      <c r="A513" s="38" t="s">
        <v>392</v>
      </c>
      <c r="B513" s="39" t="s">
        <v>4269</v>
      </c>
      <c r="C513" s="39" t="s">
        <v>3929</v>
      </c>
      <c r="D513" s="39" t="s">
        <v>3965</v>
      </c>
      <c r="E513" s="40">
        <v>11.533765000000001</v>
      </c>
      <c r="F513" s="40">
        <v>3.7919200000000002</v>
      </c>
      <c r="G513" s="40">
        <v>703</v>
      </c>
      <c r="H513" s="40" t="s">
        <v>3926</v>
      </c>
      <c r="I513" s="40" t="s">
        <v>94</v>
      </c>
      <c r="J513" s="40" t="s">
        <v>598</v>
      </c>
      <c r="K513" s="40" t="s">
        <v>4132</v>
      </c>
      <c r="L513" s="40" t="s">
        <v>5869</v>
      </c>
      <c r="M513" s="35" t="s">
        <v>4</v>
      </c>
      <c r="N513" s="35" t="s">
        <v>5</v>
      </c>
    </row>
    <row r="514" spans="1:14" x14ac:dyDescent="0.3">
      <c r="A514" s="38" t="s">
        <v>1458</v>
      </c>
      <c r="B514" s="39" t="s">
        <v>4270</v>
      </c>
      <c r="C514" s="39" t="s">
        <v>3929</v>
      </c>
      <c r="D514" s="39" t="s">
        <v>3965</v>
      </c>
      <c r="E514" s="40">
        <v>11.53144</v>
      </c>
      <c r="F514" s="40">
        <v>3.8052700000000002</v>
      </c>
      <c r="G514" s="40">
        <v>82</v>
      </c>
      <c r="H514" s="40" t="s">
        <v>3926</v>
      </c>
      <c r="I514" s="40" t="s">
        <v>94</v>
      </c>
      <c r="J514" s="40" t="s">
        <v>598</v>
      </c>
      <c r="K514" s="40" t="s">
        <v>4132</v>
      </c>
      <c r="L514" s="40" t="s">
        <v>5869</v>
      </c>
      <c r="M514" s="35" t="s">
        <v>4</v>
      </c>
      <c r="N514" s="35" t="s">
        <v>5</v>
      </c>
    </row>
    <row r="515" spans="1:14" x14ac:dyDescent="0.3">
      <c r="A515" s="38" t="s">
        <v>3248</v>
      </c>
      <c r="B515" s="39" t="s">
        <v>4271</v>
      </c>
      <c r="C515" s="39" t="s">
        <v>3933</v>
      </c>
      <c r="D515" s="39" t="s">
        <v>3947</v>
      </c>
      <c r="E515" s="40">
        <v>9.7195870539999998</v>
      </c>
      <c r="F515" s="40">
        <v>4.0702808619999997</v>
      </c>
      <c r="G515" s="40">
        <v>703</v>
      </c>
      <c r="H515" s="40" t="s">
        <v>3926</v>
      </c>
      <c r="I515" s="40" t="s">
        <v>94</v>
      </c>
      <c r="J515" s="40" t="s">
        <v>3107</v>
      </c>
      <c r="K515" s="40" t="s">
        <v>4236</v>
      </c>
      <c r="L515" s="40" t="s">
        <v>78</v>
      </c>
      <c r="M515" s="35" t="s">
        <v>4</v>
      </c>
      <c r="N515" s="35" t="s">
        <v>41</v>
      </c>
    </row>
    <row r="516" spans="1:14" x14ac:dyDescent="0.3">
      <c r="A516" s="38" t="s">
        <v>3331</v>
      </c>
      <c r="B516" s="39" t="s">
        <v>4272</v>
      </c>
      <c r="C516" s="39" t="s">
        <v>3933</v>
      </c>
      <c r="D516" s="39" t="s">
        <v>3947</v>
      </c>
      <c r="E516" s="40">
        <v>9.7302494159999995</v>
      </c>
      <c r="F516" s="40">
        <v>4.0537238000000002</v>
      </c>
      <c r="G516" s="40">
        <v>703</v>
      </c>
      <c r="H516" s="40" t="s">
        <v>3926</v>
      </c>
      <c r="I516" s="40" t="s">
        <v>94</v>
      </c>
      <c r="J516" s="40" t="s">
        <v>3107</v>
      </c>
      <c r="K516" s="40" t="s">
        <v>4236</v>
      </c>
      <c r="L516" s="40" t="s">
        <v>78</v>
      </c>
      <c r="M516" s="35" t="s">
        <v>4</v>
      </c>
      <c r="N516" s="35" t="s">
        <v>5</v>
      </c>
    </row>
    <row r="517" spans="1:14" x14ac:dyDescent="0.3">
      <c r="A517" s="38" t="s">
        <v>3026</v>
      </c>
      <c r="B517" s="39" t="s">
        <v>4273</v>
      </c>
      <c r="C517" s="39" t="s">
        <v>3933</v>
      </c>
      <c r="D517" s="39" t="s">
        <v>3947</v>
      </c>
      <c r="E517" s="40">
        <v>9.7261944440000008</v>
      </c>
      <c r="F517" s="40">
        <v>4.0600277780000003</v>
      </c>
      <c r="G517" s="40">
        <v>703</v>
      </c>
      <c r="H517" s="40" t="s">
        <v>3926</v>
      </c>
      <c r="I517" s="40" t="s">
        <v>94</v>
      </c>
      <c r="J517" s="40" t="s">
        <v>3107</v>
      </c>
      <c r="K517" s="40" t="s">
        <v>4236</v>
      </c>
      <c r="L517" s="40" t="s">
        <v>78</v>
      </c>
      <c r="M517" s="35" t="s">
        <v>7</v>
      </c>
      <c r="N517" s="35" t="s">
        <v>36</v>
      </c>
    </row>
    <row r="518" spans="1:14" x14ac:dyDescent="0.3">
      <c r="A518" s="38" t="s">
        <v>2824</v>
      </c>
      <c r="B518" s="39" t="s">
        <v>2825</v>
      </c>
      <c r="C518" s="39" t="s">
        <v>3963</v>
      </c>
      <c r="D518" s="39" t="s">
        <v>2825</v>
      </c>
      <c r="E518" s="40">
        <v>10.507</v>
      </c>
      <c r="F518" s="40">
        <v>6.7075279999999999</v>
      </c>
      <c r="G518" s="40">
        <v>937</v>
      </c>
      <c r="H518" s="40" t="s">
        <v>3926</v>
      </c>
      <c r="I518" s="40" t="s">
        <v>38</v>
      </c>
      <c r="J518" s="40" t="s">
        <v>2790</v>
      </c>
      <c r="K518" s="40" t="s">
        <v>3964</v>
      </c>
      <c r="L518" s="40" t="s">
        <v>80</v>
      </c>
      <c r="M518" s="35" t="s">
        <v>4</v>
      </c>
      <c r="N518" s="35" t="s">
        <v>3850</v>
      </c>
    </row>
    <row r="519" spans="1:14" x14ac:dyDescent="0.3">
      <c r="A519" s="38" t="s">
        <v>2709</v>
      </c>
      <c r="B519" s="39" t="s">
        <v>2710</v>
      </c>
      <c r="C519" s="39" t="s">
        <v>3943</v>
      </c>
      <c r="D519" s="39" t="s">
        <v>2710</v>
      </c>
      <c r="E519" s="40">
        <v>10.407399</v>
      </c>
      <c r="F519" s="40">
        <v>5.5803760000000002</v>
      </c>
      <c r="G519" s="40">
        <v>1178</v>
      </c>
      <c r="H519" s="40" t="s">
        <v>3926</v>
      </c>
      <c r="I519" s="40" t="s">
        <v>38</v>
      </c>
      <c r="J519" s="40" t="s">
        <v>3784</v>
      </c>
      <c r="K519" s="40" t="s">
        <v>3945</v>
      </c>
      <c r="L519" s="40" t="s">
        <v>80</v>
      </c>
      <c r="M519" s="35" t="s">
        <v>4</v>
      </c>
      <c r="N519" s="35" t="s">
        <v>8</v>
      </c>
    </row>
    <row r="520" spans="1:14" x14ac:dyDescent="0.3">
      <c r="A520" s="38" t="s">
        <v>2425</v>
      </c>
      <c r="B520" s="39" t="s">
        <v>2426</v>
      </c>
      <c r="C520" s="39" t="s">
        <v>3943</v>
      </c>
      <c r="D520" s="39" t="s">
        <v>2426</v>
      </c>
      <c r="E520" s="40">
        <v>10.45123957</v>
      </c>
      <c r="F520" s="40">
        <v>5.6687811249999998</v>
      </c>
      <c r="G520" s="40">
        <v>1159</v>
      </c>
      <c r="H520" s="40" t="s">
        <v>3926</v>
      </c>
      <c r="I520" s="40" t="s">
        <v>38</v>
      </c>
      <c r="J520" s="40" t="s">
        <v>3784</v>
      </c>
      <c r="K520" s="40" t="s">
        <v>3945</v>
      </c>
      <c r="L520" s="40" t="s">
        <v>80</v>
      </c>
      <c r="M520" s="35" t="s">
        <v>4</v>
      </c>
      <c r="N520" s="35" t="s">
        <v>5</v>
      </c>
    </row>
    <row r="521" spans="1:14" x14ac:dyDescent="0.3">
      <c r="A521" s="38" t="s">
        <v>1704</v>
      </c>
      <c r="B521" s="39" t="s">
        <v>1705</v>
      </c>
      <c r="C521" s="39" t="s">
        <v>3929</v>
      </c>
      <c r="D521" s="39" t="s">
        <v>1705</v>
      </c>
      <c r="E521" s="40">
        <v>12.83229983</v>
      </c>
      <c r="F521" s="40">
        <v>4.5657526260000001</v>
      </c>
      <c r="G521" s="40">
        <v>745</v>
      </c>
      <c r="H521" s="40" t="s">
        <v>3926</v>
      </c>
      <c r="I521" s="40" t="s">
        <v>38</v>
      </c>
      <c r="J521" s="40" t="s">
        <v>626</v>
      </c>
      <c r="K521" s="40" t="s">
        <v>3985</v>
      </c>
      <c r="L521" s="40" t="s">
        <v>5869</v>
      </c>
      <c r="M521" s="35" t="s">
        <v>4</v>
      </c>
      <c r="N521" s="35" t="s">
        <v>3899</v>
      </c>
    </row>
    <row r="522" spans="1:14" x14ac:dyDescent="0.3">
      <c r="A522" s="38" t="s">
        <v>486</v>
      </c>
      <c r="B522" s="39" t="s">
        <v>1751</v>
      </c>
      <c r="C522" s="39" t="s">
        <v>3951</v>
      </c>
      <c r="D522" s="39" t="s">
        <v>1751</v>
      </c>
      <c r="E522" s="40">
        <v>13.906898679999999</v>
      </c>
      <c r="F522" s="40">
        <v>10.95896484</v>
      </c>
      <c r="G522" s="40">
        <v>476</v>
      </c>
      <c r="H522" s="40" t="s">
        <v>3926</v>
      </c>
      <c r="I522" s="40" t="s">
        <v>38</v>
      </c>
      <c r="J522" s="40" t="s">
        <v>720</v>
      </c>
      <c r="K522" s="40" t="s">
        <v>4029</v>
      </c>
      <c r="L522" s="40" t="s">
        <v>3942</v>
      </c>
      <c r="M522" s="35" t="s">
        <v>4</v>
      </c>
      <c r="N522" s="35" t="s">
        <v>3889</v>
      </c>
    </row>
    <row r="523" spans="1:14" x14ac:dyDescent="0.3">
      <c r="A523" s="38" t="s">
        <v>238</v>
      </c>
      <c r="B523" s="39" t="s">
        <v>1187</v>
      </c>
      <c r="C523" s="39" t="s">
        <v>3939</v>
      </c>
      <c r="D523" s="39" t="s">
        <v>4078</v>
      </c>
      <c r="E523" s="40">
        <v>13.39168231</v>
      </c>
      <c r="F523" s="40">
        <v>9.3228679329999995</v>
      </c>
      <c r="G523" s="40">
        <v>203</v>
      </c>
      <c r="H523" s="40" t="s">
        <v>3926</v>
      </c>
      <c r="I523" s="40" t="s">
        <v>38</v>
      </c>
      <c r="J523" s="40" t="s">
        <v>3940</v>
      </c>
      <c r="K523" s="40" t="s">
        <v>3941</v>
      </c>
      <c r="L523" s="40" t="s">
        <v>3942</v>
      </c>
      <c r="M523" s="35" t="s">
        <v>4</v>
      </c>
      <c r="N523" s="35" t="s">
        <v>5</v>
      </c>
    </row>
    <row r="524" spans="1:14" x14ac:dyDescent="0.3">
      <c r="A524" s="38" t="s">
        <v>1332</v>
      </c>
      <c r="B524" s="39" t="s">
        <v>1333</v>
      </c>
      <c r="C524" s="39" t="s">
        <v>3951</v>
      </c>
      <c r="D524" s="39" t="s">
        <v>3988</v>
      </c>
      <c r="E524" s="40">
        <v>14.3829788</v>
      </c>
      <c r="F524" s="40">
        <v>10.620499690000001</v>
      </c>
      <c r="G524" s="40">
        <v>384</v>
      </c>
      <c r="H524" s="40" t="s">
        <v>3926</v>
      </c>
      <c r="I524" s="40" t="s">
        <v>38</v>
      </c>
      <c r="J524" s="40" t="s">
        <v>764</v>
      </c>
      <c r="K524" s="40" t="s">
        <v>3989</v>
      </c>
      <c r="L524" s="40" t="s">
        <v>3942</v>
      </c>
      <c r="M524" s="35" t="s">
        <v>4</v>
      </c>
      <c r="N524" s="35" t="s">
        <v>5</v>
      </c>
    </row>
    <row r="525" spans="1:14" x14ac:dyDescent="0.3">
      <c r="A525" s="38" t="s">
        <v>3257</v>
      </c>
      <c r="B525" s="39" t="s">
        <v>4274</v>
      </c>
      <c r="C525" s="39" t="s">
        <v>3933</v>
      </c>
      <c r="D525" s="39" t="s">
        <v>3947</v>
      </c>
      <c r="E525" s="40">
        <v>9.7147064759999999</v>
      </c>
      <c r="F525" s="40">
        <v>4.0644002390000002</v>
      </c>
      <c r="G525" s="40">
        <v>703</v>
      </c>
      <c r="H525" s="40" t="s">
        <v>3926</v>
      </c>
      <c r="I525" s="40" t="s">
        <v>94</v>
      </c>
      <c r="J525" s="40" t="s">
        <v>3107</v>
      </c>
      <c r="K525" s="40" t="s">
        <v>4236</v>
      </c>
      <c r="L525" s="40" t="s">
        <v>78</v>
      </c>
      <c r="M525" s="35"/>
      <c r="N525" s="35"/>
    </row>
    <row r="526" spans="1:14" x14ac:dyDescent="0.3">
      <c r="A526" s="38" t="s">
        <v>2512</v>
      </c>
      <c r="B526" s="39" t="s">
        <v>2513</v>
      </c>
      <c r="C526" s="39" t="s">
        <v>3943</v>
      </c>
      <c r="D526" s="39" t="s">
        <v>3944</v>
      </c>
      <c r="E526" s="39">
        <v>10.407489999999999</v>
      </c>
      <c r="F526" s="39">
        <v>5.452064</v>
      </c>
      <c r="G526" s="39">
        <v>1447</v>
      </c>
      <c r="H526" s="40" t="s">
        <v>3926</v>
      </c>
      <c r="I526" s="40" t="s">
        <v>38</v>
      </c>
      <c r="J526" s="40" t="s">
        <v>3784</v>
      </c>
      <c r="K526" s="40" t="s">
        <v>3945</v>
      </c>
      <c r="L526" s="40" t="s">
        <v>80</v>
      </c>
      <c r="M526" s="35" t="s">
        <v>7</v>
      </c>
      <c r="N526" s="35" t="s">
        <v>36</v>
      </c>
    </row>
    <row r="527" spans="1:14" x14ac:dyDescent="0.3">
      <c r="A527" s="38" t="s">
        <v>2516</v>
      </c>
      <c r="B527" s="39" t="s">
        <v>2517</v>
      </c>
      <c r="C527" s="39" t="s">
        <v>3943</v>
      </c>
      <c r="D527" s="39" t="s">
        <v>3944</v>
      </c>
      <c r="E527" s="39">
        <v>10.431647999999999</v>
      </c>
      <c r="F527" s="39">
        <v>5.4548759999999996</v>
      </c>
      <c r="G527" s="39">
        <v>1482</v>
      </c>
      <c r="H527" s="40" t="s">
        <v>3926</v>
      </c>
      <c r="I527" s="40" t="s">
        <v>38</v>
      </c>
      <c r="J527" s="40" t="s">
        <v>3784</v>
      </c>
      <c r="K527" s="40" t="s">
        <v>3945</v>
      </c>
      <c r="L527" s="40" t="s">
        <v>80</v>
      </c>
      <c r="M527" s="35" t="s">
        <v>7</v>
      </c>
      <c r="N527" s="35" t="s">
        <v>57</v>
      </c>
    </row>
    <row r="528" spans="1:14" x14ac:dyDescent="0.3">
      <c r="A528" s="38" t="s">
        <v>1040</v>
      </c>
      <c r="B528" s="39" t="s">
        <v>1041</v>
      </c>
      <c r="C528" s="39" t="s">
        <v>3929</v>
      </c>
      <c r="D528" s="39" t="s">
        <v>4275</v>
      </c>
      <c r="E528" s="40">
        <v>11.351804</v>
      </c>
      <c r="F528" s="40">
        <v>4.1583230000000002</v>
      </c>
      <c r="G528" s="40">
        <v>544</v>
      </c>
      <c r="H528" s="40" t="s">
        <v>3926</v>
      </c>
      <c r="I528" s="40" t="s">
        <v>38</v>
      </c>
      <c r="J528" s="40" t="s">
        <v>626</v>
      </c>
      <c r="K528" s="40" t="s">
        <v>3985</v>
      </c>
      <c r="L528" s="40" t="s">
        <v>5869</v>
      </c>
      <c r="M528" s="35" t="s">
        <v>4</v>
      </c>
      <c r="N528" s="35" t="s">
        <v>5</v>
      </c>
    </row>
    <row r="529" spans="1:14" x14ac:dyDescent="0.3">
      <c r="A529" s="38" t="s">
        <v>1323</v>
      </c>
      <c r="B529" s="39" t="s">
        <v>1324</v>
      </c>
      <c r="C529" s="39" t="s">
        <v>3976</v>
      </c>
      <c r="D529" s="39" t="s">
        <v>1324</v>
      </c>
      <c r="E529" s="40">
        <v>12.742217999999999</v>
      </c>
      <c r="F529" s="40">
        <v>4.0452579999999996</v>
      </c>
      <c r="G529" s="40">
        <v>719</v>
      </c>
      <c r="H529" s="40" t="s">
        <v>3926</v>
      </c>
      <c r="I529" s="40" t="s">
        <v>38</v>
      </c>
      <c r="J529" s="40" t="s">
        <v>605</v>
      </c>
      <c r="K529" s="40" t="s">
        <v>4034</v>
      </c>
      <c r="L529" s="40" t="s">
        <v>5869</v>
      </c>
      <c r="M529" s="35" t="s">
        <v>4</v>
      </c>
      <c r="N529" s="35" t="s">
        <v>5</v>
      </c>
    </row>
    <row r="530" spans="1:14" x14ac:dyDescent="0.3">
      <c r="A530" s="38" t="s">
        <v>234</v>
      </c>
      <c r="B530" s="39" t="s">
        <v>1428</v>
      </c>
      <c r="C530" s="39" t="s">
        <v>3939</v>
      </c>
      <c r="D530" s="39" t="s">
        <v>1428</v>
      </c>
      <c r="E530" s="40">
        <v>15.015360210000001</v>
      </c>
      <c r="F530" s="40">
        <v>8.4551938060000005</v>
      </c>
      <c r="G530" s="40">
        <v>452</v>
      </c>
      <c r="H530" s="40" t="s">
        <v>3926</v>
      </c>
      <c r="I530" s="40" t="s">
        <v>38</v>
      </c>
      <c r="J530" s="40" t="s">
        <v>705</v>
      </c>
      <c r="K530" s="40" t="s">
        <v>4048</v>
      </c>
      <c r="L530" s="40" t="s">
        <v>3942</v>
      </c>
      <c r="M530" s="35" t="s">
        <v>4</v>
      </c>
      <c r="N530" s="35" t="s">
        <v>3877</v>
      </c>
    </row>
    <row r="531" spans="1:14" x14ac:dyDescent="0.3">
      <c r="A531" s="38" t="s">
        <v>1870</v>
      </c>
      <c r="B531" s="39" t="s">
        <v>1871</v>
      </c>
      <c r="C531" s="39" t="s">
        <v>3958</v>
      </c>
      <c r="D531" s="39" t="s">
        <v>3959</v>
      </c>
      <c r="E531" s="40">
        <v>13.58622222</v>
      </c>
      <c r="F531" s="40">
        <v>7.3185833330000003</v>
      </c>
      <c r="G531" s="40">
        <v>1116</v>
      </c>
      <c r="H531" s="40" t="s">
        <v>3926</v>
      </c>
      <c r="I531" s="40" t="s">
        <v>38</v>
      </c>
      <c r="J531" s="40" t="s">
        <v>749</v>
      </c>
      <c r="K531" s="40" t="s">
        <v>3960</v>
      </c>
      <c r="L531" s="40" t="s">
        <v>3942</v>
      </c>
      <c r="M531" s="35" t="s">
        <v>4</v>
      </c>
      <c r="N531" s="35" t="s">
        <v>5</v>
      </c>
    </row>
    <row r="532" spans="1:14" x14ac:dyDescent="0.3">
      <c r="A532" s="38" t="s">
        <v>3319</v>
      </c>
      <c r="B532" s="39" t="s">
        <v>4276</v>
      </c>
      <c r="C532" s="39" t="s">
        <v>3933</v>
      </c>
      <c r="D532" s="39" t="s">
        <v>3947</v>
      </c>
      <c r="E532" s="40">
        <v>9.7509166670000003</v>
      </c>
      <c r="F532" s="40">
        <v>4.0536666669999999</v>
      </c>
      <c r="G532" s="40">
        <v>703</v>
      </c>
      <c r="H532" s="40" t="s">
        <v>3926</v>
      </c>
      <c r="I532" s="40" t="s">
        <v>94</v>
      </c>
      <c r="J532" s="40" t="s">
        <v>3107</v>
      </c>
      <c r="K532" s="40" t="s">
        <v>4236</v>
      </c>
      <c r="L532" s="40" t="s">
        <v>78</v>
      </c>
      <c r="M532" s="35"/>
      <c r="N532" s="35"/>
    </row>
    <row r="533" spans="1:14" x14ac:dyDescent="0.3">
      <c r="A533" s="38" t="s">
        <v>3106</v>
      </c>
      <c r="B533" s="39" t="s">
        <v>4277</v>
      </c>
      <c r="C533" s="39" t="s">
        <v>3933</v>
      </c>
      <c r="D533" s="39" t="s">
        <v>3947</v>
      </c>
      <c r="E533" s="40">
        <v>9.7327471859999992</v>
      </c>
      <c r="F533" s="40">
        <v>4.0353305400000004</v>
      </c>
      <c r="G533" s="40">
        <v>703</v>
      </c>
      <c r="H533" s="40" t="s">
        <v>3926</v>
      </c>
      <c r="I533" s="40" t="s">
        <v>94</v>
      </c>
      <c r="J533" s="40" t="s">
        <v>3107</v>
      </c>
      <c r="K533" s="40" t="s">
        <v>4236</v>
      </c>
      <c r="L533" s="40" t="s">
        <v>78</v>
      </c>
      <c r="M533" s="35" t="s">
        <v>4</v>
      </c>
      <c r="N533" s="35" t="s">
        <v>5</v>
      </c>
    </row>
    <row r="534" spans="1:14" x14ac:dyDescent="0.3">
      <c r="A534" s="38" t="s">
        <v>3311</v>
      </c>
      <c r="B534" s="39" t="s">
        <v>4278</v>
      </c>
      <c r="C534" s="39" t="s">
        <v>3933</v>
      </c>
      <c r="D534" s="39" t="s">
        <v>3947</v>
      </c>
      <c r="E534" s="40">
        <v>9.7475066950000002</v>
      </c>
      <c r="F534" s="40">
        <v>4.034760747</v>
      </c>
      <c r="G534" s="40">
        <v>703</v>
      </c>
      <c r="H534" s="40" t="s">
        <v>3926</v>
      </c>
      <c r="I534" s="40" t="s">
        <v>94</v>
      </c>
      <c r="J534" s="40" t="s">
        <v>3107</v>
      </c>
      <c r="K534" s="40" t="s">
        <v>4236</v>
      </c>
      <c r="L534" s="40" t="s">
        <v>78</v>
      </c>
      <c r="M534" s="35" t="s">
        <v>4</v>
      </c>
      <c r="N534" s="35" t="s">
        <v>5</v>
      </c>
    </row>
    <row r="535" spans="1:14" x14ac:dyDescent="0.3">
      <c r="A535" s="38" t="s">
        <v>1479</v>
      </c>
      <c r="B535" s="39" t="s">
        <v>1480</v>
      </c>
      <c r="C535" s="39" t="s">
        <v>3951</v>
      </c>
      <c r="D535" s="39" t="s">
        <v>3988</v>
      </c>
      <c r="E535" s="40">
        <v>14.326916669999999</v>
      </c>
      <c r="F535" s="40">
        <v>10.62819444</v>
      </c>
      <c r="G535" s="40">
        <v>408</v>
      </c>
      <c r="H535" s="40" t="s">
        <v>3926</v>
      </c>
      <c r="I535" s="40" t="s">
        <v>38</v>
      </c>
      <c r="J535" s="40" t="s">
        <v>764</v>
      </c>
      <c r="K535" s="40" t="s">
        <v>3989</v>
      </c>
      <c r="L535" s="40" t="s">
        <v>3942</v>
      </c>
      <c r="M535" s="35" t="s">
        <v>4</v>
      </c>
      <c r="N535" s="35" t="s">
        <v>5</v>
      </c>
    </row>
    <row r="536" spans="1:14" x14ac:dyDescent="0.3">
      <c r="A536" s="38" t="s">
        <v>4279</v>
      </c>
      <c r="B536" s="39" t="s">
        <v>2520</v>
      </c>
      <c r="C536" s="39" t="s">
        <v>3943</v>
      </c>
      <c r="D536" s="39" t="s">
        <v>2652</v>
      </c>
      <c r="E536" s="39">
        <v>10.131095999999999</v>
      </c>
      <c r="F536" s="39">
        <v>5.4546749999999999</v>
      </c>
      <c r="G536" s="39">
        <v>1509</v>
      </c>
      <c r="H536" s="40" t="s">
        <v>3926</v>
      </c>
      <c r="I536" s="40" t="s">
        <v>38</v>
      </c>
      <c r="J536" s="40" t="s">
        <v>3784</v>
      </c>
      <c r="K536" s="40" t="s">
        <v>3945</v>
      </c>
      <c r="L536" s="40" t="s">
        <v>80</v>
      </c>
      <c r="M536" s="35" t="s">
        <v>7</v>
      </c>
      <c r="N536" s="35" t="s">
        <v>4280</v>
      </c>
    </row>
    <row r="537" spans="1:14" x14ac:dyDescent="0.3">
      <c r="A537" s="38" t="s">
        <v>3436</v>
      </c>
      <c r="B537" s="39" t="s">
        <v>4281</v>
      </c>
      <c r="C537" s="39" t="s">
        <v>3933</v>
      </c>
      <c r="D537" s="39" t="s">
        <v>3462</v>
      </c>
      <c r="E537" s="40">
        <v>10.11943119</v>
      </c>
      <c r="F537" s="40">
        <v>3.8015808710000001</v>
      </c>
      <c r="G537" s="40">
        <v>36</v>
      </c>
      <c r="H537" s="40" t="s">
        <v>3926</v>
      </c>
      <c r="I537" s="40" t="s">
        <v>94</v>
      </c>
      <c r="J537" s="40" t="s">
        <v>3930</v>
      </c>
      <c r="K537" s="40" t="s">
        <v>3931</v>
      </c>
      <c r="L537" s="40" t="s">
        <v>78</v>
      </c>
      <c r="M537" s="35" t="s">
        <v>4</v>
      </c>
      <c r="N537" s="35" t="s">
        <v>5</v>
      </c>
    </row>
    <row r="538" spans="1:14" x14ac:dyDescent="0.3">
      <c r="A538" s="38" t="s">
        <v>3370</v>
      </c>
      <c r="B538" s="39" t="s">
        <v>4282</v>
      </c>
      <c r="C538" s="39" t="s">
        <v>3933</v>
      </c>
      <c r="D538" s="39" t="s">
        <v>3462</v>
      </c>
      <c r="E538" s="40">
        <v>10.085861</v>
      </c>
      <c r="F538" s="40">
        <v>3.8042500000000001</v>
      </c>
      <c r="G538" s="40">
        <v>53</v>
      </c>
      <c r="H538" s="40" t="s">
        <v>3926</v>
      </c>
      <c r="I538" s="40" t="s">
        <v>94</v>
      </c>
      <c r="J538" s="40" t="s">
        <v>3930</v>
      </c>
      <c r="K538" s="40" t="s">
        <v>3931</v>
      </c>
      <c r="L538" s="40" t="s">
        <v>78</v>
      </c>
      <c r="M538" s="35" t="s">
        <v>4</v>
      </c>
      <c r="N538" s="35" t="s">
        <v>5</v>
      </c>
    </row>
    <row r="539" spans="1:14" x14ac:dyDescent="0.3">
      <c r="A539" s="38" t="s">
        <v>3442</v>
      </c>
      <c r="B539" s="39" t="s">
        <v>4283</v>
      </c>
      <c r="C539" s="39" t="s">
        <v>3933</v>
      </c>
      <c r="D539" s="39" t="s">
        <v>3462</v>
      </c>
      <c r="E539" s="40">
        <v>10.16977397</v>
      </c>
      <c r="F539" s="40">
        <v>3.7652079509999998</v>
      </c>
      <c r="G539" s="40">
        <v>94</v>
      </c>
      <c r="H539" s="40" t="s">
        <v>3926</v>
      </c>
      <c r="I539" s="40" t="s">
        <v>94</v>
      </c>
      <c r="J539" s="40" t="s">
        <v>3930</v>
      </c>
      <c r="K539" s="40" t="s">
        <v>3931</v>
      </c>
      <c r="L539" s="40" t="s">
        <v>78</v>
      </c>
      <c r="M539" s="35" t="s">
        <v>4</v>
      </c>
      <c r="N539" s="35" t="s">
        <v>5</v>
      </c>
    </row>
    <row r="540" spans="1:14" x14ac:dyDescent="0.3">
      <c r="A540" s="38" t="s">
        <v>422</v>
      </c>
      <c r="B540" s="39" t="s">
        <v>2823</v>
      </c>
      <c r="C540" s="39" t="s">
        <v>3963</v>
      </c>
      <c r="D540" s="39" t="s">
        <v>2823</v>
      </c>
      <c r="E540" s="40">
        <v>10.627523999999999</v>
      </c>
      <c r="F540" s="40">
        <v>6.4448699999999999</v>
      </c>
      <c r="G540" s="40">
        <v>1248</v>
      </c>
      <c r="H540" s="40" t="s">
        <v>3926</v>
      </c>
      <c r="I540" s="40" t="s">
        <v>38</v>
      </c>
      <c r="J540" s="40" t="s">
        <v>2790</v>
      </c>
      <c r="K540" s="40" t="s">
        <v>3964</v>
      </c>
      <c r="L540" s="40" t="s">
        <v>80</v>
      </c>
      <c r="M540" s="35" t="s">
        <v>4</v>
      </c>
      <c r="N540" s="35" t="s">
        <v>8</v>
      </c>
    </row>
    <row r="541" spans="1:14" x14ac:dyDescent="0.3">
      <c r="A541" s="38" t="s">
        <v>599</v>
      </c>
      <c r="B541" s="39" t="s">
        <v>4284</v>
      </c>
      <c r="C541" s="39" t="s">
        <v>3929</v>
      </c>
      <c r="D541" s="39" t="s">
        <v>3965</v>
      </c>
      <c r="E541" s="40">
        <v>11.511317</v>
      </c>
      <c r="F541" s="40">
        <v>3.7839770000000001</v>
      </c>
      <c r="G541" s="40">
        <v>770</v>
      </c>
      <c r="H541" s="40" t="s">
        <v>3926</v>
      </c>
      <c r="I541" s="40" t="s">
        <v>94</v>
      </c>
      <c r="J541" s="40" t="s">
        <v>598</v>
      </c>
      <c r="K541" s="40" t="s">
        <v>4132</v>
      </c>
      <c r="L541" s="40" t="s">
        <v>5869</v>
      </c>
      <c r="M541" s="35" t="s">
        <v>4</v>
      </c>
      <c r="N541" s="35" t="s">
        <v>5</v>
      </c>
    </row>
    <row r="542" spans="1:14" x14ac:dyDescent="0.3">
      <c r="A542" s="38" t="s">
        <v>886</v>
      </c>
      <c r="B542" s="39" t="s">
        <v>4285</v>
      </c>
      <c r="C542" s="39" t="s">
        <v>3929</v>
      </c>
      <c r="D542" s="39" t="s">
        <v>3965</v>
      </c>
      <c r="E542" s="40">
        <v>11.551504189999999</v>
      </c>
      <c r="F542" s="40">
        <v>3.8408817270000002</v>
      </c>
      <c r="G542" s="40">
        <v>744</v>
      </c>
      <c r="H542" s="40" t="s">
        <v>3926</v>
      </c>
      <c r="I542" s="40" t="s">
        <v>94</v>
      </c>
      <c r="J542" s="40" t="s">
        <v>598</v>
      </c>
      <c r="K542" s="40" t="s">
        <v>4132</v>
      </c>
      <c r="L542" s="40" t="s">
        <v>5869</v>
      </c>
      <c r="M542" s="35" t="s">
        <v>4</v>
      </c>
      <c r="N542" s="35" t="s">
        <v>5</v>
      </c>
    </row>
    <row r="543" spans="1:14" x14ac:dyDescent="0.3">
      <c r="A543" s="38" t="s">
        <v>3270</v>
      </c>
      <c r="B543" s="39" t="s">
        <v>4286</v>
      </c>
      <c r="C543" s="39" t="s">
        <v>3933</v>
      </c>
      <c r="D543" s="39" t="s">
        <v>3947</v>
      </c>
      <c r="E543" s="40">
        <v>9.7143101880000007</v>
      </c>
      <c r="F543" s="40">
        <v>4.0710786109999999</v>
      </c>
      <c r="G543" s="40">
        <v>701</v>
      </c>
      <c r="H543" s="40" t="s">
        <v>3926</v>
      </c>
      <c r="I543" s="40" t="s">
        <v>94</v>
      </c>
      <c r="J543" s="40" t="s">
        <v>3107</v>
      </c>
      <c r="K543" s="40" t="s">
        <v>4236</v>
      </c>
      <c r="L543" s="40" t="s">
        <v>78</v>
      </c>
      <c r="M543" s="35" t="s">
        <v>4</v>
      </c>
      <c r="N543" s="35" t="s">
        <v>5</v>
      </c>
    </row>
    <row r="544" spans="1:14" x14ac:dyDescent="0.3">
      <c r="A544" s="38" t="s">
        <v>656</v>
      </c>
      <c r="B544" s="39" t="s">
        <v>657</v>
      </c>
      <c r="C544" s="39" t="s">
        <v>3929</v>
      </c>
      <c r="D544" s="39" t="s">
        <v>3854</v>
      </c>
      <c r="E544" s="40">
        <v>11.13966666</v>
      </c>
      <c r="F544" s="40">
        <v>2.5120555699999998</v>
      </c>
      <c r="G544" s="40">
        <v>0</v>
      </c>
      <c r="H544" s="40" t="s">
        <v>3926</v>
      </c>
      <c r="I544" s="40" t="s">
        <v>38</v>
      </c>
      <c r="J544" s="40" t="s">
        <v>591</v>
      </c>
      <c r="K544" s="40" t="s">
        <v>3954</v>
      </c>
      <c r="L544" s="40" t="s">
        <v>5869</v>
      </c>
      <c r="M544" s="35" t="s">
        <v>4</v>
      </c>
      <c r="N544" s="35" t="s">
        <v>3879</v>
      </c>
    </row>
    <row r="545" spans="1:14" x14ac:dyDescent="0.3">
      <c r="A545" s="38" t="s">
        <v>665</v>
      </c>
      <c r="B545" s="39" t="s">
        <v>666</v>
      </c>
      <c r="C545" s="39" t="s">
        <v>3925</v>
      </c>
      <c r="D545" s="39" t="s">
        <v>4287</v>
      </c>
      <c r="E545" s="40">
        <v>11.508330000000001</v>
      </c>
      <c r="F545" s="40">
        <v>3.355067</v>
      </c>
      <c r="G545" s="40">
        <v>47</v>
      </c>
      <c r="H545" s="40" t="s">
        <v>3926</v>
      </c>
      <c r="I545" s="40" t="s">
        <v>38</v>
      </c>
      <c r="J545" s="40" t="s">
        <v>638</v>
      </c>
      <c r="K545" s="40" t="s">
        <v>3956</v>
      </c>
      <c r="L545" s="40" t="s">
        <v>5869</v>
      </c>
      <c r="M545" s="35" t="s">
        <v>4</v>
      </c>
      <c r="N545" s="35" t="s">
        <v>5</v>
      </c>
    </row>
    <row r="546" spans="1:14" x14ac:dyDescent="0.3">
      <c r="A546" s="38" t="s">
        <v>791</v>
      </c>
      <c r="B546" s="39" t="s">
        <v>792</v>
      </c>
      <c r="C546" s="39" t="s">
        <v>3929</v>
      </c>
      <c r="D546" s="39" t="s">
        <v>4288</v>
      </c>
      <c r="E546" s="40">
        <v>11.128303000000001</v>
      </c>
      <c r="F546" s="40">
        <v>2.804068</v>
      </c>
      <c r="G546" s="40">
        <v>617</v>
      </c>
      <c r="H546" s="40" t="s">
        <v>3926</v>
      </c>
      <c r="I546" s="40" t="s">
        <v>38</v>
      </c>
      <c r="J546" s="40" t="s">
        <v>591</v>
      </c>
      <c r="K546" s="40" t="s">
        <v>3954</v>
      </c>
      <c r="L546" s="40" t="s">
        <v>5869</v>
      </c>
      <c r="M546" s="35" t="s">
        <v>4</v>
      </c>
      <c r="N546" s="35" t="s">
        <v>5</v>
      </c>
    </row>
    <row r="547" spans="1:14" x14ac:dyDescent="0.3">
      <c r="A547" s="38" t="s">
        <v>257</v>
      </c>
      <c r="B547" s="39" t="s">
        <v>4289</v>
      </c>
      <c r="C547" s="39" t="s">
        <v>3933</v>
      </c>
      <c r="D547" s="39" t="s">
        <v>3462</v>
      </c>
      <c r="E547" s="40">
        <v>10.13993709</v>
      </c>
      <c r="F547" s="40">
        <v>3.7931032870000001</v>
      </c>
      <c r="G547" s="40">
        <v>79</v>
      </c>
      <c r="H547" s="40" t="s">
        <v>3926</v>
      </c>
      <c r="I547" s="40" t="s">
        <v>94</v>
      </c>
      <c r="J547" s="40" t="s">
        <v>3930</v>
      </c>
      <c r="K547" s="40" t="s">
        <v>3931</v>
      </c>
      <c r="L547" s="40" t="s">
        <v>78</v>
      </c>
      <c r="M547" s="35" t="s">
        <v>4</v>
      </c>
      <c r="N547" s="35" t="s">
        <v>5</v>
      </c>
    </row>
    <row r="548" spans="1:14" x14ac:dyDescent="0.3">
      <c r="A548" s="38" t="s">
        <v>1022</v>
      </c>
      <c r="B548" s="39" t="s">
        <v>1023</v>
      </c>
      <c r="C548" s="39" t="s">
        <v>3929</v>
      </c>
      <c r="D548" s="39" t="s">
        <v>4290</v>
      </c>
      <c r="E548" s="40">
        <v>11.542149999999999</v>
      </c>
      <c r="F548" s="40">
        <v>3.6192669999999998</v>
      </c>
      <c r="G548" s="40">
        <v>0</v>
      </c>
      <c r="H548" s="40" t="s">
        <v>3926</v>
      </c>
      <c r="I548" s="40" t="s">
        <v>38</v>
      </c>
      <c r="J548" s="40" t="s">
        <v>638</v>
      </c>
      <c r="K548" s="40" t="s">
        <v>3956</v>
      </c>
      <c r="L548" s="40" t="s">
        <v>5869</v>
      </c>
      <c r="M548" s="35" t="s">
        <v>4</v>
      </c>
      <c r="N548" s="35" t="s">
        <v>5</v>
      </c>
    </row>
    <row r="549" spans="1:14" x14ac:dyDescent="0.3">
      <c r="A549" s="38" t="s">
        <v>1722</v>
      </c>
      <c r="B549" s="39" t="s">
        <v>1723</v>
      </c>
      <c r="C549" s="39" t="s">
        <v>3976</v>
      </c>
      <c r="D549" s="39" t="s">
        <v>4291</v>
      </c>
      <c r="E549" s="40">
        <v>14.362390250000001</v>
      </c>
      <c r="F549" s="40">
        <v>5.6055394109999996</v>
      </c>
      <c r="G549" s="40">
        <v>938</v>
      </c>
      <c r="H549" s="40" t="s">
        <v>3926</v>
      </c>
      <c r="I549" s="40" t="s">
        <v>38</v>
      </c>
      <c r="J549" s="40" t="s">
        <v>770</v>
      </c>
      <c r="K549" s="40" t="s">
        <v>4210</v>
      </c>
      <c r="L549" s="40" t="s">
        <v>5869</v>
      </c>
      <c r="M549" s="35" t="s">
        <v>4</v>
      </c>
      <c r="N549" s="35" t="s">
        <v>46</v>
      </c>
    </row>
    <row r="550" spans="1:14" x14ac:dyDescent="0.3">
      <c r="A550" s="38" t="s">
        <v>1620</v>
      </c>
      <c r="B550" s="39" t="s">
        <v>1621</v>
      </c>
      <c r="C550" s="39" t="s">
        <v>3925</v>
      </c>
      <c r="D550" s="39" t="s">
        <v>4292</v>
      </c>
      <c r="E550" s="40">
        <v>11.624088</v>
      </c>
      <c r="F550" s="40">
        <v>3.4732099999999999</v>
      </c>
      <c r="G550" s="40">
        <v>64</v>
      </c>
      <c r="H550" s="40" t="s">
        <v>3926</v>
      </c>
      <c r="I550" s="40" t="s">
        <v>38</v>
      </c>
      <c r="J550" s="40" t="s">
        <v>638</v>
      </c>
      <c r="K550" s="40" t="s">
        <v>3956</v>
      </c>
      <c r="L550" s="40" t="s">
        <v>5869</v>
      </c>
      <c r="M550" s="35" t="s">
        <v>4</v>
      </c>
      <c r="N550" s="35" t="s">
        <v>5</v>
      </c>
    </row>
    <row r="551" spans="1:14" x14ac:dyDescent="0.3">
      <c r="A551" s="38" t="s">
        <v>1770</v>
      </c>
      <c r="B551" s="39" t="s">
        <v>1771</v>
      </c>
      <c r="C551" s="39" t="s">
        <v>3925</v>
      </c>
      <c r="D551" s="39" t="s">
        <v>4293</v>
      </c>
      <c r="E551" s="40">
        <v>11.787750000000001</v>
      </c>
      <c r="F551" s="40">
        <v>3.2509299999999999</v>
      </c>
      <c r="G551" s="40">
        <v>75</v>
      </c>
      <c r="H551" s="40" t="s">
        <v>3926</v>
      </c>
      <c r="I551" s="40" t="s">
        <v>38</v>
      </c>
      <c r="J551" s="40" t="s">
        <v>638</v>
      </c>
      <c r="K551" s="40" t="s">
        <v>3956</v>
      </c>
      <c r="L551" s="40" t="s">
        <v>5869</v>
      </c>
      <c r="M551" s="35" t="s">
        <v>4</v>
      </c>
      <c r="N551" s="35" t="s">
        <v>3899</v>
      </c>
    </row>
    <row r="552" spans="1:14" x14ac:dyDescent="0.3">
      <c r="A552" s="38" t="s">
        <v>760</v>
      </c>
      <c r="B552" s="39" t="s">
        <v>761</v>
      </c>
      <c r="C552" s="39" t="s">
        <v>3958</v>
      </c>
      <c r="D552" s="39" t="s">
        <v>4294</v>
      </c>
      <c r="E552" s="40">
        <v>14.43801891</v>
      </c>
      <c r="F552" s="40">
        <v>7.0499319519999997</v>
      </c>
      <c r="G552" s="40">
        <v>1468</v>
      </c>
      <c r="H552" s="40" t="s">
        <v>3926</v>
      </c>
      <c r="I552" s="40" t="s">
        <v>38</v>
      </c>
      <c r="J552" s="40" t="s">
        <v>749</v>
      </c>
      <c r="K552" s="40" t="s">
        <v>3960</v>
      </c>
      <c r="L552" s="40" t="s">
        <v>3942</v>
      </c>
      <c r="M552" s="35" t="s">
        <v>4</v>
      </c>
      <c r="N552" s="35" t="s">
        <v>46</v>
      </c>
    </row>
    <row r="553" spans="1:14" x14ac:dyDescent="0.3">
      <c r="A553" s="38" t="s">
        <v>943</v>
      </c>
      <c r="B553" s="39" t="s">
        <v>944</v>
      </c>
      <c r="C553" s="39" t="s">
        <v>3958</v>
      </c>
      <c r="D553" s="39" t="s">
        <v>4295</v>
      </c>
      <c r="E553" s="40">
        <v>14.328447000000001</v>
      </c>
      <c r="F553" s="40">
        <v>7.1198940000000004</v>
      </c>
      <c r="G553" s="40">
        <v>1596</v>
      </c>
      <c r="H553" s="40" t="s">
        <v>3926</v>
      </c>
      <c r="I553" s="40" t="s">
        <v>38</v>
      </c>
      <c r="J553" s="40" t="s">
        <v>749</v>
      </c>
      <c r="K553" s="40" t="s">
        <v>3960</v>
      </c>
      <c r="L553" s="40" t="s">
        <v>3942</v>
      </c>
      <c r="M553" s="35" t="s">
        <v>4</v>
      </c>
      <c r="N553" s="35" t="s">
        <v>3877</v>
      </c>
    </row>
    <row r="554" spans="1:14" x14ac:dyDescent="0.3">
      <c r="A554" s="38" t="s">
        <v>3465</v>
      </c>
      <c r="B554" s="39" t="s">
        <v>4296</v>
      </c>
      <c r="C554" s="39" t="s">
        <v>3933</v>
      </c>
      <c r="D554" s="39" t="s">
        <v>3462</v>
      </c>
      <c r="E554" s="40">
        <v>10.15484844</v>
      </c>
      <c r="F554" s="40">
        <v>3.7468576680000001</v>
      </c>
      <c r="G554" s="40">
        <v>80</v>
      </c>
      <c r="H554" s="40" t="s">
        <v>3926</v>
      </c>
      <c r="I554" s="40" t="s">
        <v>94</v>
      </c>
      <c r="J554" s="40" t="s">
        <v>3930</v>
      </c>
      <c r="K554" s="40" t="s">
        <v>3931</v>
      </c>
      <c r="L554" s="40" t="s">
        <v>78</v>
      </c>
      <c r="M554" s="35" t="s">
        <v>4</v>
      </c>
      <c r="N554" s="35" t="s">
        <v>5</v>
      </c>
    </row>
    <row r="555" spans="1:14" x14ac:dyDescent="0.3">
      <c r="A555" s="38" t="s">
        <v>2860</v>
      </c>
      <c r="B555" s="39" t="s">
        <v>2861</v>
      </c>
      <c r="C555" s="39" t="s">
        <v>3963</v>
      </c>
      <c r="D555" s="39" t="s">
        <v>4297</v>
      </c>
      <c r="E555" s="40">
        <v>10.08675</v>
      </c>
      <c r="F555" s="40">
        <v>6.5622999999999996</v>
      </c>
      <c r="G555" s="40">
        <v>1094</v>
      </c>
      <c r="H555" s="40" t="s">
        <v>3926</v>
      </c>
      <c r="I555" s="40" t="s">
        <v>38</v>
      </c>
      <c r="J555" s="40" t="s">
        <v>2790</v>
      </c>
      <c r="K555" s="40" t="s">
        <v>3964</v>
      </c>
      <c r="L555" s="40" t="s">
        <v>80</v>
      </c>
      <c r="M555" s="35" t="s">
        <v>4</v>
      </c>
      <c r="N555" s="35" t="s">
        <v>8</v>
      </c>
    </row>
    <row r="556" spans="1:14" x14ac:dyDescent="0.3">
      <c r="A556" s="38" t="s">
        <v>362</v>
      </c>
      <c r="B556" s="39" t="s">
        <v>4298</v>
      </c>
      <c r="C556" s="39" t="s">
        <v>3925</v>
      </c>
      <c r="D556" s="39" t="s">
        <v>4067</v>
      </c>
      <c r="E556" s="40">
        <v>11.975811</v>
      </c>
      <c r="F556" s="40">
        <v>2.937452</v>
      </c>
      <c r="G556" s="40">
        <v>692</v>
      </c>
      <c r="H556" s="40" t="s">
        <v>3926</v>
      </c>
      <c r="I556" s="40" t="s">
        <v>94</v>
      </c>
      <c r="J556" s="40" t="s">
        <v>641</v>
      </c>
      <c r="K556" s="40" t="s">
        <v>4012</v>
      </c>
      <c r="L556" s="40" t="s">
        <v>5869</v>
      </c>
      <c r="M556" s="35" t="s">
        <v>4</v>
      </c>
      <c r="N556" s="35" t="s">
        <v>5</v>
      </c>
    </row>
    <row r="557" spans="1:14" x14ac:dyDescent="0.3">
      <c r="A557" s="38" t="s">
        <v>812</v>
      </c>
      <c r="B557" s="39" t="s">
        <v>4299</v>
      </c>
      <c r="C557" s="39" t="s">
        <v>3929</v>
      </c>
      <c r="D557" s="39" t="s">
        <v>3965</v>
      </c>
      <c r="E557" s="40">
        <v>11.558332</v>
      </c>
      <c r="F557" s="40">
        <v>3.8514249999999999</v>
      </c>
      <c r="G557" s="40">
        <v>732</v>
      </c>
      <c r="H557" s="40" t="s">
        <v>3926</v>
      </c>
      <c r="I557" s="40" t="s">
        <v>94</v>
      </c>
      <c r="J557" s="40" t="s">
        <v>598</v>
      </c>
      <c r="K557" s="40" t="s">
        <v>4132</v>
      </c>
      <c r="L557" s="40" t="s">
        <v>5869</v>
      </c>
      <c r="M557" s="35" t="s">
        <v>7</v>
      </c>
      <c r="N557" s="35" t="s">
        <v>36</v>
      </c>
    </row>
    <row r="558" spans="1:14" x14ac:dyDescent="0.3">
      <c r="A558" s="38" t="s">
        <v>3287</v>
      </c>
      <c r="B558" s="39" t="s">
        <v>4300</v>
      </c>
      <c r="C558" s="39" t="s">
        <v>3933</v>
      </c>
      <c r="D558" s="39" t="s">
        <v>3947</v>
      </c>
      <c r="E558" s="40">
        <v>9.7330277780000003</v>
      </c>
      <c r="F558" s="40">
        <v>4.0408194440000003</v>
      </c>
      <c r="G558" s="40">
        <v>703</v>
      </c>
      <c r="H558" s="40" t="s">
        <v>3926</v>
      </c>
      <c r="I558" s="40" t="s">
        <v>94</v>
      </c>
      <c r="J558" s="40" t="s">
        <v>3107</v>
      </c>
      <c r="K558" s="40" t="s">
        <v>4236</v>
      </c>
      <c r="L558" s="40" t="s">
        <v>78</v>
      </c>
      <c r="M558" s="35"/>
      <c r="N558" s="35"/>
    </row>
    <row r="559" spans="1:14" x14ac:dyDescent="0.3">
      <c r="A559" s="38" t="s">
        <v>3252</v>
      </c>
      <c r="B559" s="39" t="s">
        <v>4301</v>
      </c>
      <c r="C559" s="39" t="s">
        <v>3933</v>
      </c>
      <c r="D559" s="39" t="s">
        <v>3947</v>
      </c>
      <c r="E559" s="40">
        <v>9.7208527779999994</v>
      </c>
      <c r="F559" s="40">
        <v>4.053241667</v>
      </c>
      <c r="G559" s="40">
        <v>703</v>
      </c>
      <c r="H559" s="40" t="s">
        <v>3926</v>
      </c>
      <c r="I559" s="40" t="s">
        <v>94</v>
      </c>
      <c r="J559" s="40" t="s">
        <v>3107</v>
      </c>
      <c r="K559" s="40" t="s">
        <v>4236</v>
      </c>
      <c r="L559" s="40" t="s">
        <v>78</v>
      </c>
      <c r="M559" s="35" t="s">
        <v>4</v>
      </c>
      <c r="N559" s="35" t="s">
        <v>41</v>
      </c>
    </row>
    <row r="560" spans="1:14" x14ac:dyDescent="0.3">
      <c r="A560" s="38" t="s">
        <v>3111</v>
      </c>
      <c r="B560" s="39" t="s">
        <v>4302</v>
      </c>
      <c r="C560" s="39" t="s">
        <v>3933</v>
      </c>
      <c r="D560" s="39" t="s">
        <v>3947</v>
      </c>
      <c r="E560" s="40">
        <v>9.7234827409999998</v>
      </c>
      <c r="F560" s="40">
        <v>4.0394429079999998</v>
      </c>
      <c r="G560" s="40">
        <v>703</v>
      </c>
      <c r="H560" s="40" t="s">
        <v>3926</v>
      </c>
      <c r="I560" s="40" t="s">
        <v>94</v>
      </c>
      <c r="J560" s="40" t="s">
        <v>3107</v>
      </c>
      <c r="K560" s="40" t="s">
        <v>4236</v>
      </c>
      <c r="L560" s="40" t="s">
        <v>78</v>
      </c>
      <c r="M560" s="35" t="s">
        <v>4</v>
      </c>
      <c r="N560" s="35" t="s">
        <v>5</v>
      </c>
    </row>
    <row r="561" spans="1:14" x14ac:dyDescent="0.3">
      <c r="A561" s="38" t="s">
        <v>3313</v>
      </c>
      <c r="B561" s="39" t="s">
        <v>4303</v>
      </c>
      <c r="C561" s="39" t="s">
        <v>3933</v>
      </c>
      <c r="D561" s="39" t="s">
        <v>3947</v>
      </c>
      <c r="E561" s="40">
        <v>9.762055556</v>
      </c>
      <c r="F561" s="40">
        <v>4.0387500000000003</v>
      </c>
      <c r="G561" s="40">
        <v>703</v>
      </c>
      <c r="H561" s="40" t="s">
        <v>3926</v>
      </c>
      <c r="I561" s="40" t="s">
        <v>94</v>
      </c>
      <c r="J561" s="40" t="s">
        <v>3107</v>
      </c>
      <c r="K561" s="40" t="s">
        <v>4236</v>
      </c>
      <c r="L561" s="40" t="s">
        <v>78</v>
      </c>
      <c r="M561" s="35" t="s">
        <v>4</v>
      </c>
      <c r="N561" s="35" t="s">
        <v>5</v>
      </c>
    </row>
    <row r="562" spans="1:14" x14ac:dyDescent="0.3">
      <c r="A562" s="38" t="s">
        <v>3289</v>
      </c>
      <c r="B562" s="39" t="s">
        <v>4304</v>
      </c>
      <c r="C562" s="39" t="s">
        <v>3933</v>
      </c>
      <c r="D562" s="39" t="s">
        <v>3947</v>
      </c>
      <c r="E562" s="40">
        <v>9.7826616420000008</v>
      </c>
      <c r="F562" s="40">
        <v>4.0336065220000004</v>
      </c>
      <c r="G562" s="40">
        <v>703</v>
      </c>
      <c r="H562" s="40" t="s">
        <v>3926</v>
      </c>
      <c r="I562" s="40" t="s">
        <v>94</v>
      </c>
      <c r="J562" s="40" t="s">
        <v>3107</v>
      </c>
      <c r="K562" s="40" t="s">
        <v>4236</v>
      </c>
      <c r="L562" s="40" t="s">
        <v>78</v>
      </c>
      <c r="M562" s="35" t="s">
        <v>4</v>
      </c>
      <c r="N562" s="35" t="s">
        <v>5</v>
      </c>
    </row>
    <row r="563" spans="1:14" x14ac:dyDescent="0.3">
      <c r="A563" s="38" t="s">
        <v>2514</v>
      </c>
      <c r="B563" s="39" t="s">
        <v>2515</v>
      </c>
      <c r="C563" s="39" t="s">
        <v>3943</v>
      </c>
      <c r="D563" s="39" t="s">
        <v>2468</v>
      </c>
      <c r="E563" s="39">
        <v>10.431100000000001</v>
      </c>
      <c r="F563" s="39">
        <v>5.3553100000000002</v>
      </c>
      <c r="G563" s="39">
        <v>1566</v>
      </c>
      <c r="H563" s="40" t="s">
        <v>3926</v>
      </c>
      <c r="I563" s="40" t="s">
        <v>38</v>
      </c>
      <c r="J563" s="40" t="s">
        <v>3784</v>
      </c>
      <c r="K563" s="40" t="s">
        <v>3945</v>
      </c>
      <c r="L563" s="40" t="s">
        <v>80</v>
      </c>
      <c r="M563" s="35" t="s">
        <v>7</v>
      </c>
      <c r="N563" s="35" t="s">
        <v>3876</v>
      </c>
    </row>
    <row r="564" spans="1:14" x14ac:dyDescent="0.3">
      <c r="A564" s="38" t="s">
        <v>44</v>
      </c>
      <c r="B564" s="39" t="s">
        <v>3754</v>
      </c>
      <c r="C564" s="39" t="s">
        <v>3934</v>
      </c>
      <c r="D564" s="39" t="s">
        <v>3780</v>
      </c>
      <c r="E564" s="40">
        <v>9.4849166670000002</v>
      </c>
      <c r="F564" s="40">
        <v>4.6400555560000001</v>
      </c>
      <c r="G564" s="40">
        <v>302</v>
      </c>
      <c r="H564" s="40" t="s">
        <v>3926</v>
      </c>
      <c r="I564" s="40" t="s">
        <v>38</v>
      </c>
      <c r="J564" s="40" t="s">
        <v>3720</v>
      </c>
      <c r="K564" s="40" t="s">
        <v>3969</v>
      </c>
      <c r="L564" s="40" t="s">
        <v>78</v>
      </c>
      <c r="M564" s="35" t="s">
        <v>4</v>
      </c>
      <c r="N564" s="35" t="s">
        <v>5</v>
      </c>
    </row>
    <row r="565" spans="1:14" x14ac:dyDescent="0.3">
      <c r="A565" s="38" t="s">
        <v>528</v>
      </c>
      <c r="B565" s="39" t="s">
        <v>851</v>
      </c>
      <c r="C565" s="39" t="s">
        <v>3929</v>
      </c>
      <c r="D565" s="39" t="s">
        <v>851</v>
      </c>
      <c r="E565" s="40">
        <v>10.860805559999999</v>
      </c>
      <c r="F565" s="40">
        <v>3.888186111</v>
      </c>
      <c r="G565" s="40">
        <v>378</v>
      </c>
      <c r="H565" s="40" t="s">
        <v>3926</v>
      </c>
      <c r="I565" s="40" t="s">
        <v>38</v>
      </c>
      <c r="J565" s="40" t="s">
        <v>809</v>
      </c>
      <c r="K565" s="40" t="s">
        <v>3932</v>
      </c>
      <c r="L565" s="40" t="s">
        <v>5869</v>
      </c>
      <c r="M565" s="35" t="s">
        <v>4</v>
      </c>
      <c r="N565" s="35" t="s">
        <v>5</v>
      </c>
    </row>
    <row r="566" spans="1:14" x14ac:dyDescent="0.3">
      <c r="A566" s="38" t="s">
        <v>3463</v>
      </c>
      <c r="B566" s="39" t="s">
        <v>4305</v>
      </c>
      <c r="C566" s="39" t="s">
        <v>3933</v>
      </c>
      <c r="D566" s="39" t="s">
        <v>3462</v>
      </c>
      <c r="E566" s="40">
        <v>10.12343351</v>
      </c>
      <c r="F566" s="40">
        <v>3.7624273970000002</v>
      </c>
      <c r="G566" s="40">
        <v>65</v>
      </c>
      <c r="H566" s="40" t="s">
        <v>3926</v>
      </c>
      <c r="I566" s="40" t="s">
        <v>94</v>
      </c>
      <c r="J566" s="40" t="s">
        <v>3930</v>
      </c>
      <c r="K566" s="40" t="s">
        <v>3931</v>
      </c>
      <c r="L566" s="40" t="s">
        <v>78</v>
      </c>
      <c r="M566" s="35" t="s">
        <v>4</v>
      </c>
      <c r="N566" s="35" t="s">
        <v>5</v>
      </c>
    </row>
    <row r="567" spans="1:14" x14ac:dyDescent="0.3">
      <c r="A567" s="38" t="s">
        <v>3437</v>
      </c>
      <c r="B567" s="39" t="s">
        <v>4306</v>
      </c>
      <c r="C567" s="39" t="s">
        <v>3933</v>
      </c>
      <c r="D567" s="39" t="s">
        <v>3462</v>
      </c>
      <c r="E567" s="40">
        <v>10.08971914</v>
      </c>
      <c r="F567" s="40">
        <v>3.7774168380000002</v>
      </c>
      <c r="G567" s="40">
        <v>33</v>
      </c>
      <c r="H567" s="40" t="s">
        <v>3926</v>
      </c>
      <c r="I567" s="40" t="s">
        <v>94</v>
      </c>
      <c r="J567" s="40" t="s">
        <v>3930</v>
      </c>
      <c r="K567" s="40" t="s">
        <v>3931</v>
      </c>
      <c r="L567" s="40" t="s">
        <v>78</v>
      </c>
      <c r="M567" s="35" t="s">
        <v>4</v>
      </c>
      <c r="N567" s="35" t="s">
        <v>5</v>
      </c>
    </row>
    <row r="568" spans="1:14" x14ac:dyDescent="0.3">
      <c r="A568" s="38" t="s">
        <v>1372</v>
      </c>
      <c r="B568" s="39" t="s">
        <v>1373</v>
      </c>
      <c r="C568" s="39" t="s">
        <v>3925</v>
      </c>
      <c r="D568" s="39" t="s">
        <v>4307</v>
      </c>
      <c r="E568" s="40">
        <v>11.96011</v>
      </c>
      <c r="F568" s="40">
        <v>3.0377999999999998</v>
      </c>
      <c r="G568" s="40">
        <v>704</v>
      </c>
      <c r="H568" s="40" t="s">
        <v>3926</v>
      </c>
      <c r="I568" s="40" t="s">
        <v>38</v>
      </c>
      <c r="J568" s="40" t="s">
        <v>641</v>
      </c>
      <c r="K568" s="40" t="s">
        <v>4012</v>
      </c>
      <c r="L568" s="40" t="s">
        <v>5869</v>
      </c>
      <c r="M568" s="35" t="s">
        <v>4</v>
      </c>
      <c r="N568" s="35" t="s">
        <v>5</v>
      </c>
    </row>
    <row r="569" spans="1:14" x14ac:dyDescent="0.3">
      <c r="A569" s="38" t="s">
        <v>1415</v>
      </c>
      <c r="B569" s="39" t="s">
        <v>1416</v>
      </c>
      <c r="C569" s="39" t="s">
        <v>3925</v>
      </c>
      <c r="D569" s="39" t="s">
        <v>1416</v>
      </c>
      <c r="E569" s="40">
        <v>10.721746</v>
      </c>
      <c r="F569" s="40">
        <v>3.2354750000000001</v>
      </c>
      <c r="G569" s="40">
        <v>72</v>
      </c>
      <c r="H569" s="40" t="s">
        <v>3926</v>
      </c>
      <c r="I569" s="40" t="s">
        <v>38</v>
      </c>
      <c r="J569" s="40" t="s">
        <v>809</v>
      </c>
      <c r="K569" s="40" t="s">
        <v>3932</v>
      </c>
      <c r="L569" s="40" t="s">
        <v>5869</v>
      </c>
      <c r="M569" s="35" t="s">
        <v>4</v>
      </c>
      <c r="N569" s="35" t="s">
        <v>46</v>
      </c>
    </row>
    <row r="570" spans="1:14" x14ac:dyDescent="0.3">
      <c r="A570" s="38" t="s">
        <v>1370</v>
      </c>
      <c r="B570" s="39" t="s">
        <v>4308</v>
      </c>
      <c r="C570" s="39" t="s">
        <v>3929</v>
      </c>
      <c r="D570" s="39" t="s">
        <v>3965</v>
      </c>
      <c r="E570" s="40">
        <v>11.524141999999999</v>
      </c>
      <c r="F570" s="40">
        <v>3.8027470000000001</v>
      </c>
      <c r="G570" s="40">
        <v>732</v>
      </c>
      <c r="H570" s="40" t="s">
        <v>3926</v>
      </c>
      <c r="I570" s="40" t="s">
        <v>94</v>
      </c>
      <c r="J570" s="40" t="s">
        <v>598</v>
      </c>
      <c r="K570" s="40" t="s">
        <v>4132</v>
      </c>
      <c r="L570" s="40" t="s">
        <v>5869</v>
      </c>
      <c r="M570" s="35" t="s">
        <v>4</v>
      </c>
      <c r="N570" s="35" t="s">
        <v>5</v>
      </c>
    </row>
    <row r="571" spans="1:14" x14ac:dyDescent="0.3">
      <c r="A571" s="38" t="s">
        <v>3676</v>
      </c>
      <c r="B571" s="39" t="s">
        <v>3677</v>
      </c>
      <c r="C571" s="39" t="s">
        <v>3934</v>
      </c>
      <c r="D571" s="39" t="s">
        <v>3712</v>
      </c>
      <c r="E571" s="40">
        <v>9.3243069999999992</v>
      </c>
      <c r="F571" s="40">
        <v>4.0897940000000004</v>
      </c>
      <c r="G571" s="40">
        <v>231</v>
      </c>
      <c r="H571" s="40" t="s">
        <v>3926</v>
      </c>
      <c r="I571" s="40" t="s">
        <v>38</v>
      </c>
      <c r="J571" s="40" t="s">
        <v>3935</v>
      </c>
      <c r="K571" s="40" t="s">
        <v>3936</v>
      </c>
      <c r="L571" s="40" t="s">
        <v>78</v>
      </c>
      <c r="M571" s="35" t="s">
        <v>4</v>
      </c>
      <c r="N571" s="35" t="s">
        <v>5</v>
      </c>
    </row>
    <row r="572" spans="1:14" x14ac:dyDescent="0.3">
      <c r="A572" s="38" t="s">
        <v>3133</v>
      </c>
      <c r="B572" s="39" t="s">
        <v>4309</v>
      </c>
      <c r="C572" s="39" t="s">
        <v>3933</v>
      </c>
      <c r="D572" s="39" t="s">
        <v>3947</v>
      </c>
      <c r="E572" s="40">
        <v>9.7483008059999996</v>
      </c>
      <c r="F572" s="40">
        <v>4.0233301810000004</v>
      </c>
      <c r="G572" s="40">
        <v>701</v>
      </c>
      <c r="H572" s="40" t="s">
        <v>3926</v>
      </c>
      <c r="I572" s="40" t="s">
        <v>94</v>
      </c>
      <c r="J572" s="40" t="s">
        <v>3107</v>
      </c>
      <c r="K572" s="40" t="s">
        <v>4236</v>
      </c>
      <c r="L572" s="40" t="s">
        <v>78</v>
      </c>
      <c r="M572" s="35" t="s">
        <v>4</v>
      </c>
      <c r="N572" s="35" t="s">
        <v>5</v>
      </c>
    </row>
    <row r="573" spans="1:14" x14ac:dyDescent="0.3">
      <c r="A573" s="38" t="s">
        <v>2508</v>
      </c>
      <c r="B573" s="39" t="s">
        <v>2509</v>
      </c>
      <c r="C573" s="39" t="s">
        <v>3943</v>
      </c>
      <c r="D573" s="39" t="s">
        <v>3944</v>
      </c>
      <c r="E573" s="39">
        <v>10.427553</v>
      </c>
      <c r="F573" s="39">
        <v>5.4897879999999999</v>
      </c>
      <c r="G573" s="39">
        <v>1340</v>
      </c>
      <c r="H573" s="40" t="s">
        <v>3926</v>
      </c>
      <c r="I573" s="40" t="s">
        <v>38</v>
      </c>
      <c r="J573" s="40" t="s">
        <v>3784</v>
      </c>
      <c r="K573" s="40" t="s">
        <v>3945</v>
      </c>
      <c r="L573" s="40" t="s">
        <v>80</v>
      </c>
      <c r="M573" s="35" t="s">
        <v>7</v>
      </c>
      <c r="N573" s="35" t="s">
        <v>3876</v>
      </c>
    </row>
    <row r="574" spans="1:14" x14ac:dyDescent="0.3">
      <c r="A574" s="38" t="s">
        <v>197</v>
      </c>
      <c r="B574" s="39" t="s">
        <v>2865</v>
      </c>
      <c r="C574" s="39" t="s">
        <v>3963</v>
      </c>
      <c r="D574" s="39" t="s">
        <v>2865</v>
      </c>
      <c r="E574" s="40">
        <v>10.568275</v>
      </c>
      <c r="F574" s="40">
        <v>6.3600500000000002</v>
      </c>
      <c r="G574" s="40">
        <v>1548</v>
      </c>
      <c r="H574" s="40" t="s">
        <v>3926</v>
      </c>
      <c r="I574" s="40" t="s">
        <v>38</v>
      </c>
      <c r="J574" s="40" t="s">
        <v>2790</v>
      </c>
      <c r="K574" s="40" t="s">
        <v>3964</v>
      </c>
      <c r="L574" s="40" t="s">
        <v>80</v>
      </c>
      <c r="M574" s="35" t="s">
        <v>4</v>
      </c>
      <c r="N574" s="35" t="s">
        <v>3877</v>
      </c>
    </row>
    <row r="575" spans="1:14" x14ac:dyDescent="0.3">
      <c r="A575" s="38" t="s">
        <v>1786</v>
      </c>
      <c r="B575" s="39" t="s">
        <v>1787</v>
      </c>
      <c r="C575" s="39" t="s">
        <v>3976</v>
      </c>
      <c r="D575" s="39" t="s">
        <v>1787</v>
      </c>
      <c r="E575" s="40">
        <v>13.829374039999999</v>
      </c>
      <c r="F575" s="40">
        <v>4.5661894969999999</v>
      </c>
      <c r="G575" s="40">
        <v>705</v>
      </c>
      <c r="H575" s="40" t="s">
        <v>3926</v>
      </c>
      <c r="I575" s="40" t="s">
        <v>38</v>
      </c>
      <c r="J575" s="40" t="s">
        <v>770</v>
      </c>
      <c r="K575" s="40" t="s">
        <v>4210</v>
      </c>
      <c r="L575" s="40" t="s">
        <v>5869</v>
      </c>
      <c r="M575" s="35" t="s">
        <v>4</v>
      </c>
      <c r="N575" s="35" t="s">
        <v>5</v>
      </c>
    </row>
    <row r="576" spans="1:14" x14ac:dyDescent="0.3">
      <c r="A576" s="38" t="s">
        <v>1678</v>
      </c>
      <c r="B576" s="39" t="s">
        <v>1679</v>
      </c>
      <c r="C576" s="39" t="s">
        <v>3929</v>
      </c>
      <c r="D576" s="39" t="s">
        <v>4310</v>
      </c>
      <c r="E576" s="40">
        <v>12.350720539999999</v>
      </c>
      <c r="F576" s="40">
        <v>3.883488737</v>
      </c>
      <c r="G576" s="40">
        <v>0</v>
      </c>
      <c r="H576" s="40" t="s">
        <v>3926</v>
      </c>
      <c r="I576" s="40" t="s">
        <v>38</v>
      </c>
      <c r="J576" s="40" t="s">
        <v>605</v>
      </c>
      <c r="K576" s="40" t="s">
        <v>4034</v>
      </c>
      <c r="L576" s="40" t="s">
        <v>5869</v>
      </c>
      <c r="M576" s="35" t="s">
        <v>4</v>
      </c>
      <c r="N576" s="35" t="s">
        <v>5</v>
      </c>
    </row>
    <row r="577" spans="1:14" x14ac:dyDescent="0.3">
      <c r="A577" s="38" t="s">
        <v>516</v>
      </c>
      <c r="B577" s="39" t="s">
        <v>2158</v>
      </c>
      <c r="C577" s="39" t="s">
        <v>3929</v>
      </c>
      <c r="D577" s="39" t="s">
        <v>2158</v>
      </c>
      <c r="E577" s="40">
        <v>10.524722000000001</v>
      </c>
      <c r="F577" s="40">
        <v>3.4575830000000001</v>
      </c>
      <c r="G577" s="40">
        <v>152</v>
      </c>
      <c r="H577" s="40" t="s">
        <v>3926</v>
      </c>
      <c r="I577" s="40" t="s">
        <v>38</v>
      </c>
      <c r="J577" s="40" t="s">
        <v>809</v>
      </c>
      <c r="K577" s="40" t="s">
        <v>3932</v>
      </c>
      <c r="L577" s="40" t="s">
        <v>5869</v>
      </c>
      <c r="M577" s="35" t="s">
        <v>4</v>
      </c>
      <c r="N577" s="35" t="s">
        <v>46</v>
      </c>
    </row>
    <row r="578" spans="1:14" x14ac:dyDescent="0.3">
      <c r="A578" s="38" t="s">
        <v>1753</v>
      </c>
      <c r="B578" s="39" t="s">
        <v>4311</v>
      </c>
      <c r="C578" s="39" t="s">
        <v>3929</v>
      </c>
      <c r="D578" s="39" t="s">
        <v>3965</v>
      </c>
      <c r="E578" s="40">
        <v>11.516489529999999</v>
      </c>
      <c r="F578" s="40">
        <v>3.8235675420000002</v>
      </c>
      <c r="G578" s="40">
        <v>722</v>
      </c>
      <c r="H578" s="40" t="s">
        <v>3926</v>
      </c>
      <c r="I578" s="40" t="s">
        <v>94</v>
      </c>
      <c r="J578" s="40" t="s">
        <v>598</v>
      </c>
      <c r="K578" s="40" t="s">
        <v>4132</v>
      </c>
      <c r="L578" s="40" t="s">
        <v>5869</v>
      </c>
      <c r="M578" s="35" t="s">
        <v>4</v>
      </c>
      <c r="N578" s="35" t="s">
        <v>5</v>
      </c>
    </row>
    <row r="579" spans="1:14" x14ac:dyDescent="0.3">
      <c r="A579" s="38" t="s">
        <v>1485</v>
      </c>
      <c r="B579" s="39" t="s">
        <v>1486</v>
      </c>
      <c r="C579" s="39" t="s">
        <v>3951</v>
      </c>
      <c r="D579" s="39" t="s">
        <v>3988</v>
      </c>
      <c r="E579" s="40">
        <v>14.335995929999999</v>
      </c>
      <c r="F579" s="40">
        <v>10.61151782</v>
      </c>
      <c r="G579" s="40">
        <v>397</v>
      </c>
      <c r="H579" s="40" t="s">
        <v>3926</v>
      </c>
      <c r="I579" s="40" t="s">
        <v>38</v>
      </c>
      <c r="J579" s="40" t="s">
        <v>764</v>
      </c>
      <c r="K579" s="40" t="s">
        <v>3989</v>
      </c>
      <c r="L579" s="40" t="s">
        <v>3942</v>
      </c>
      <c r="M579" s="35" t="s">
        <v>4</v>
      </c>
      <c r="N579" s="35" t="s">
        <v>5</v>
      </c>
    </row>
    <row r="580" spans="1:14" x14ac:dyDescent="0.3">
      <c r="A580" s="38" t="s">
        <v>1240</v>
      </c>
      <c r="B580" s="39" t="s">
        <v>1241</v>
      </c>
      <c r="C580" s="39" t="s">
        <v>3939</v>
      </c>
      <c r="D580" s="39" t="s">
        <v>1241</v>
      </c>
      <c r="E580" s="40">
        <v>13.942259</v>
      </c>
      <c r="F580" s="40">
        <v>9.9136959999999998</v>
      </c>
      <c r="G580" s="40">
        <v>334</v>
      </c>
      <c r="H580" s="40" t="s">
        <v>3926</v>
      </c>
      <c r="I580" s="40" t="s">
        <v>38</v>
      </c>
      <c r="J580" s="40" t="s">
        <v>799</v>
      </c>
      <c r="K580" s="40" t="s">
        <v>4150</v>
      </c>
      <c r="L580" s="40" t="s">
        <v>3942</v>
      </c>
      <c r="M580" s="35" t="s">
        <v>7</v>
      </c>
      <c r="N580" s="35" t="s">
        <v>3858</v>
      </c>
    </row>
    <row r="581" spans="1:14" x14ac:dyDescent="0.3">
      <c r="A581" s="38" t="s">
        <v>1090</v>
      </c>
      <c r="B581" s="39" t="s">
        <v>1091</v>
      </c>
      <c r="C581" s="39" t="s">
        <v>3976</v>
      </c>
      <c r="D581" s="39" t="s">
        <v>4312</v>
      </c>
      <c r="E581" s="40">
        <v>13.977270259999999</v>
      </c>
      <c r="F581" s="40">
        <v>4.5048683809999996</v>
      </c>
      <c r="G581" s="40">
        <v>688</v>
      </c>
      <c r="H581" s="40" t="s">
        <v>3926</v>
      </c>
      <c r="I581" s="40" t="s">
        <v>38</v>
      </c>
      <c r="J581" s="40" t="s">
        <v>770</v>
      </c>
      <c r="K581" s="40" t="s">
        <v>4210</v>
      </c>
      <c r="L581" s="40" t="s">
        <v>5869</v>
      </c>
      <c r="M581" s="35" t="s">
        <v>4</v>
      </c>
      <c r="N581" s="35" t="s">
        <v>3970</v>
      </c>
    </row>
    <row r="582" spans="1:14" x14ac:dyDescent="0.3">
      <c r="A582" s="38" t="s">
        <v>2087</v>
      </c>
      <c r="B582" s="39" t="s">
        <v>2088</v>
      </c>
      <c r="C582" s="39" t="s">
        <v>3939</v>
      </c>
      <c r="D582" s="39" t="s">
        <v>2082</v>
      </c>
      <c r="E582" s="40">
        <v>13.50679835</v>
      </c>
      <c r="F582" s="40">
        <v>9.3822387640000002</v>
      </c>
      <c r="G582" s="40">
        <v>188</v>
      </c>
      <c r="H582" s="40" t="s">
        <v>3926</v>
      </c>
      <c r="I582" s="40" t="s">
        <v>38</v>
      </c>
      <c r="J582" s="40" t="s">
        <v>3940</v>
      </c>
      <c r="K582" s="40" t="s">
        <v>3941</v>
      </c>
      <c r="L582" s="40" t="s">
        <v>3942</v>
      </c>
      <c r="M582" s="35" t="s">
        <v>4</v>
      </c>
      <c r="N582" s="35" t="s">
        <v>5</v>
      </c>
    </row>
    <row r="583" spans="1:14" x14ac:dyDescent="0.3">
      <c r="A583" s="38" t="s">
        <v>64</v>
      </c>
      <c r="B583" s="39" t="s">
        <v>2834</v>
      </c>
      <c r="C583" s="39" t="s">
        <v>3963</v>
      </c>
      <c r="D583" s="39" t="s">
        <v>2834</v>
      </c>
      <c r="E583" s="40">
        <v>9.933764</v>
      </c>
      <c r="F583" s="40">
        <v>5.9880490000000002</v>
      </c>
      <c r="G583" s="40">
        <v>1707</v>
      </c>
      <c r="H583" s="40" t="s">
        <v>3926</v>
      </c>
      <c r="I583" s="40" t="s">
        <v>38</v>
      </c>
      <c r="J583" s="40" t="s">
        <v>2790</v>
      </c>
      <c r="K583" s="40" t="s">
        <v>3964</v>
      </c>
      <c r="L583" s="40" t="s">
        <v>80</v>
      </c>
      <c r="M583" s="35" t="s">
        <v>4</v>
      </c>
      <c r="N583" s="35" t="s">
        <v>46</v>
      </c>
    </row>
    <row r="584" spans="1:14" x14ac:dyDescent="0.3">
      <c r="A584" s="38" t="s">
        <v>1628</v>
      </c>
      <c r="B584" s="39" t="s">
        <v>1629</v>
      </c>
      <c r="C584" s="39" t="s">
        <v>3929</v>
      </c>
      <c r="D584" s="39" t="s">
        <v>4313</v>
      </c>
      <c r="E584" s="40">
        <v>12.04841667</v>
      </c>
      <c r="F584" s="40">
        <v>3.8944444439999999</v>
      </c>
      <c r="G584" s="40">
        <v>716</v>
      </c>
      <c r="H584" s="40" t="s">
        <v>3926</v>
      </c>
      <c r="I584" s="40" t="s">
        <v>38</v>
      </c>
      <c r="J584" s="40" t="s">
        <v>605</v>
      </c>
      <c r="K584" s="40" t="s">
        <v>4034</v>
      </c>
      <c r="L584" s="40" t="s">
        <v>5869</v>
      </c>
      <c r="M584" s="35" t="s">
        <v>4</v>
      </c>
      <c r="N584" s="35" t="s">
        <v>5</v>
      </c>
    </row>
    <row r="585" spans="1:14" x14ac:dyDescent="0.3">
      <c r="A585" s="38" t="s">
        <v>1740</v>
      </c>
      <c r="B585" s="39" t="s">
        <v>1741</v>
      </c>
      <c r="C585" s="39" t="s">
        <v>3976</v>
      </c>
      <c r="D585" s="39" t="s">
        <v>1741</v>
      </c>
      <c r="E585" s="40">
        <v>13.21688211</v>
      </c>
      <c r="F585" s="40">
        <v>4.072473059</v>
      </c>
      <c r="G585" s="40">
        <v>718</v>
      </c>
      <c r="H585" s="40" t="s">
        <v>3926</v>
      </c>
      <c r="I585" s="40" t="s">
        <v>38</v>
      </c>
      <c r="J585" s="40" t="s">
        <v>605</v>
      </c>
      <c r="K585" s="40" t="s">
        <v>4034</v>
      </c>
      <c r="L585" s="40" t="s">
        <v>5869</v>
      </c>
      <c r="M585" s="35" t="s">
        <v>4</v>
      </c>
      <c r="N585" s="35" t="s">
        <v>5</v>
      </c>
    </row>
    <row r="586" spans="1:14" x14ac:dyDescent="0.3">
      <c r="A586" s="38" t="s">
        <v>429</v>
      </c>
      <c r="B586" s="39" t="s">
        <v>1755</v>
      </c>
      <c r="C586" s="39" t="s">
        <v>3925</v>
      </c>
      <c r="D586" s="39" t="s">
        <v>1755</v>
      </c>
      <c r="E586" s="40">
        <v>10.97234329</v>
      </c>
      <c r="F586" s="40">
        <v>3.2875071500000002</v>
      </c>
      <c r="G586" s="40">
        <v>636</v>
      </c>
      <c r="H586" s="40" t="s">
        <v>3926</v>
      </c>
      <c r="I586" s="40" t="s">
        <v>38</v>
      </c>
      <c r="J586" s="40" t="s">
        <v>638</v>
      </c>
      <c r="K586" s="40" t="s">
        <v>3956</v>
      </c>
      <c r="L586" s="40" t="s">
        <v>5869</v>
      </c>
      <c r="M586" s="35" t="s">
        <v>4</v>
      </c>
      <c r="N586" s="35" t="s">
        <v>5</v>
      </c>
    </row>
    <row r="587" spans="1:14" x14ac:dyDescent="0.3">
      <c r="A587" s="38" t="s">
        <v>2363</v>
      </c>
      <c r="B587" s="39" t="s">
        <v>2364</v>
      </c>
      <c r="C587" s="39" t="s">
        <v>3929</v>
      </c>
      <c r="D587" s="39" t="s">
        <v>2364</v>
      </c>
      <c r="E587" s="40">
        <v>10.90636112</v>
      </c>
      <c r="F587" s="40">
        <v>4.7714999999999996</v>
      </c>
      <c r="G587" s="40">
        <v>748</v>
      </c>
      <c r="H587" s="40" t="s">
        <v>3926</v>
      </c>
      <c r="I587" s="40" t="s">
        <v>38</v>
      </c>
      <c r="J587" s="40" t="s">
        <v>2284</v>
      </c>
      <c r="K587" s="40" t="s">
        <v>3968</v>
      </c>
      <c r="L587" s="40" t="s">
        <v>80</v>
      </c>
      <c r="M587" s="35" t="s">
        <v>4</v>
      </c>
      <c r="N587" s="35" t="s">
        <v>5</v>
      </c>
    </row>
    <row r="588" spans="1:14" x14ac:dyDescent="0.3">
      <c r="A588" s="38" t="s">
        <v>2862</v>
      </c>
      <c r="B588" s="39" t="s">
        <v>2863</v>
      </c>
      <c r="C588" s="39" t="s">
        <v>3963</v>
      </c>
      <c r="D588" s="39" t="s">
        <v>2863</v>
      </c>
      <c r="E588" s="40">
        <v>10.849596</v>
      </c>
      <c r="F588" s="40">
        <v>6.1885450000000004</v>
      </c>
      <c r="G588" s="40">
        <v>1948</v>
      </c>
      <c r="H588" s="40" t="s">
        <v>3926</v>
      </c>
      <c r="I588" s="40" t="s">
        <v>38</v>
      </c>
      <c r="J588" s="40" t="s">
        <v>2790</v>
      </c>
      <c r="K588" s="40" t="s">
        <v>3964</v>
      </c>
      <c r="L588" s="40" t="s">
        <v>80</v>
      </c>
      <c r="M588" s="35" t="s">
        <v>4</v>
      </c>
      <c r="N588" s="35" t="s">
        <v>3970</v>
      </c>
    </row>
    <row r="589" spans="1:14" x14ac:dyDescent="0.3">
      <c r="A589" s="38" t="s">
        <v>3541</v>
      </c>
      <c r="B589" s="39" t="s">
        <v>3542</v>
      </c>
      <c r="C589" s="39" t="s">
        <v>3933</v>
      </c>
      <c r="D589" s="39" t="s">
        <v>3540</v>
      </c>
      <c r="E589" s="40">
        <v>9.74221</v>
      </c>
      <c r="F589" s="40">
        <v>4.7416900000000002</v>
      </c>
      <c r="G589" s="40">
        <v>320</v>
      </c>
      <c r="H589" s="40" t="s">
        <v>3926</v>
      </c>
      <c r="I589" s="40" t="s">
        <v>38</v>
      </c>
      <c r="J589" s="40" t="s">
        <v>3937</v>
      </c>
      <c r="K589" s="40" t="s">
        <v>3938</v>
      </c>
      <c r="L589" s="40" t="s">
        <v>78</v>
      </c>
      <c r="M589" s="35" t="s">
        <v>7</v>
      </c>
      <c r="N589" s="35" t="s">
        <v>3883</v>
      </c>
    </row>
    <row r="590" spans="1:14" x14ac:dyDescent="0.3">
      <c r="A590" s="38" t="s">
        <v>2810</v>
      </c>
      <c r="B590" s="39" t="s">
        <v>2811</v>
      </c>
      <c r="C590" s="39" t="s">
        <v>3963</v>
      </c>
      <c r="D590" s="39" t="s">
        <v>4314</v>
      </c>
      <c r="E590" s="40">
        <v>10.170249999999999</v>
      </c>
      <c r="F590" s="40">
        <v>6.5450100000000004</v>
      </c>
      <c r="G590" s="40">
        <v>1219</v>
      </c>
      <c r="H590" s="40" t="s">
        <v>3926</v>
      </c>
      <c r="I590" s="40" t="s">
        <v>38</v>
      </c>
      <c r="J590" s="40" t="s">
        <v>2790</v>
      </c>
      <c r="K590" s="40" t="s">
        <v>3964</v>
      </c>
      <c r="L590" s="40" t="s">
        <v>80</v>
      </c>
      <c r="M590" s="35" t="s">
        <v>4</v>
      </c>
      <c r="N590" s="35" t="s">
        <v>3850</v>
      </c>
    </row>
    <row r="591" spans="1:14" x14ac:dyDescent="0.3">
      <c r="A591" s="38" t="s">
        <v>1342</v>
      </c>
      <c r="B591" s="39" t="s">
        <v>1343</v>
      </c>
      <c r="C591" s="39" t="s">
        <v>3976</v>
      </c>
      <c r="D591" s="39" t="s">
        <v>4315</v>
      </c>
      <c r="E591" s="40">
        <v>13.778370349999999</v>
      </c>
      <c r="F591" s="40">
        <v>4.6362497500000002</v>
      </c>
      <c r="G591" s="40">
        <v>708</v>
      </c>
      <c r="H591" s="40" t="s">
        <v>3926</v>
      </c>
      <c r="I591" s="40" t="s">
        <v>38</v>
      </c>
      <c r="J591" s="40" t="s">
        <v>770</v>
      </c>
      <c r="K591" s="40" t="s">
        <v>4210</v>
      </c>
      <c r="L591" s="40" t="s">
        <v>5869</v>
      </c>
      <c r="M591" s="35" t="s">
        <v>4</v>
      </c>
      <c r="N591" s="35" t="s">
        <v>3850</v>
      </c>
    </row>
    <row r="592" spans="1:14" x14ac:dyDescent="0.3">
      <c r="A592" s="38" t="s">
        <v>74</v>
      </c>
      <c r="B592" s="39" t="s">
        <v>3769</v>
      </c>
      <c r="C592" s="39" t="s">
        <v>3934</v>
      </c>
      <c r="D592" s="39" t="s">
        <v>4316</v>
      </c>
      <c r="E592" s="40">
        <v>8.9362499999999994</v>
      </c>
      <c r="F592" s="40">
        <v>4.7162222219999999</v>
      </c>
      <c r="G592" s="40">
        <v>84</v>
      </c>
      <c r="H592" s="40" t="s">
        <v>3926</v>
      </c>
      <c r="I592" s="40" t="s">
        <v>38</v>
      </c>
      <c r="J592" s="40" t="s">
        <v>3720</v>
      </c>
      <c r="K592" s="40" t="s">
        <v>3969</v>
      </c>
      <c r="L592" s="40" t="s">
        <v>78</v>
      </c>
      <c r="M592" s="35" t="s">
        <v>4</v>
      </c>
      <c r="N592" s="35" t="s">
        <v>8</v>
      </c>
    </row>
    <row r="593" spans="1:14" x14ac:dyDescent="0.3">
      <c r="A593" s="38" t="s">
        <v>2821</v>
      </c>
      <c r="B593" s="39" t="s">
        <v>2822</v>
      </c>
      <c r="C593" s="39" t="s">
        <v>3963</v>
      </c>
      <c r="D593" s="39" t="s">
        <v>2822</v>
      </c>
      <c r="E593" s="40">
        <v>10.478120000000001</v>
      </c>
      <c r="F593" s="40">
        <v>6.5344899999999999</v>
      </c>
      <c r="G593" s="40">
        <v>953</v>
      </c>
      <c r="H593" s="40" t="s">
        <v>3926</v>
      </c>
      <c r="I593" s="40" t="s">
        <v>38</v>
      </c>
      <c r="J593" s="40" t="s">
        <v>2790</v>
      </c>
      <c r="K593" s="40" t="s">
        <v>3964</v>
      </c>
      <c r="L593" s="40" t="s">
        <v>80</v>
      </c>
      <c r="M593" s="35" t="s">
        <v>4</v>
      </c>
      <c r="N593" s="35" t="s">
        <v>3850</v>
      </c>
    </row>
    <row r="594" spans="1:14" x14ac:dyDescent="0.3">
      <c r="A594" s="38" t="s">
        <v>3293</v>
      </c>
      <c r="B594" s="39" t="s">
        <v>4317</v>
      </c>
      <c r="C594" s="39" t="s">
        <v>3933</v>
      </c>
      <c r="D594" s="39" t="s">
        <v>3947</v>
      </c>
      <c r="E594" s="40">
        <v>9.7925471979999994</v>
      </c>
      <c r="F594" s="40">
        <v>4.0231552690000001</v>
      </c>
      <c r="G594" s="40">
        <v>701</v>
      </c>
      <c r="H594" s="40" t="s">
        <v>3926</v>
      </c>
      <c r="I594" s="40" t="s">
        <v>94</v>
      </c>
      <c r="J594" s="40" t="s">
        <v>3107</v>
      </c>
      <c r="K594" s="40" t="s">
        <v>4236</v>
      </c>
      <c r="L594" s="40" t="s">
        <v>78</v>
      </c>
      <c r="M594" s="35" t="s">
        <v>4</v>
      </c>
      <c r="N594" s="35" t="s">
        <v>5</v>
      </c>
    </row>
    <row r="595" spans="1:14" x14ac:dyDescent="0.3">
      <c r="A595" s="38" t="s">
        <v>0</v>
      </c>
      <c r="B595" s="39" t="s">
        <v>646</v>
      </c>
      <c r="C595" s="39" t="s">
        <v>3929</v>
      </c>
      <c r="D595" s="39" t="s">
        <v>646</v>
      </c>
      <c r="E595" s="40">
        <v>12.245642350000001</v>
      </c>
      <c r="F595" s="40">
        <v>3.78513403</v>
      </c>
      <c r="G595" s="40">
        <v>681</v>
      </c>
      <c r="H595" s="40" t="s">
        <v>3926</v>
      </c>
      <c r="I595" s="40" t="s">
        <v>38</v>
      </c>
      <c r="J595" s="40" t="s">
        <v>605</v>
      </c>
      <c r="K595" s="40" t="s">
        <v>4034</v>
      </c>
      <c r="L595" s="40" t="s">
        <v>5869</v>
      </c>
      <c r="M595" s="35" t="s">
        <v>7</v>
      </c>
      <c r="N595" s="35" t="s">
        <v>3883</v>
      </c>
    </row>
    <row r="596" spans="1:14" x14ac:dyDescent="0.3">
      <c r="A596" s="38" t="s">
        <v>1469</v>
      </c>
      <c r="B596" s="39" t="s">
        <v>1470</v>
      </c>
      <c r="C596" s="39" t="s">
        <v>3951</v>
      </c>
      <c r="D596" s="39" t="s">
        <v>3988</v>
      </c>
      <c r="E596" s="40">
        <v>14.31802892</v>
      </c>
      <c r="F596" s="40">
        <v>10.60124049</v>
      </c>
      <c r="G596" s="40">
        <v>405</v>
      </c>
      <c r="H596" s="40" t="s">
        <v>3926</v>
      </c>
      <c r="I596" s="40" t="s">
        <v>38</v>
      </c>
      <c r="J596" s="40" t="s">
        <v>764</v>
      </c>
      <c r="K596" s="40" t="s">
        <v>3989</v>
      </c>
      <c r="L596" s="40" t="s">
        <v>3942</v>
      </c>
      <c r="M596" s="35" t="s">
        <v>4</v>
      </c>
      <c r="N596" s="35" t="s">
        <v>5</v>
      </c>
    </row>
    <row r="597" spans="1:14" x14ac:dyDescent="0.3">
      <c r="A597" s="38" t="s">
        <v>2302</v>
      </c>
      <c r="B597" s="39" t="s">
        <v>2303</v>
      </c>
      <c r="C597" s="39" t="s">
        <v>3929</v>
      </c>
      <c r="D597" s="39" t="s">
        <v>2287</v>
      </c>
      <c r="E597" s="40">
        <v>11.21693</v>
      </c>
      <c r="F597" s="40">
        <v>4.75223</v>
      </c>
      <c r="G597" s="40">
        <v>498</v>
      </c>
      <c r="H597" s="40" t="s">
        <v>3926</v>
      </c>
      <c r="I597" s="40" t="s">
        <v>38</v>
      </c>
      <c r="J597" s="40" t="s">
        <v>2284</v>
      </c>
      <c r="K597" s="40" t="s">
        <v>3968</v>
      </c>
      <c r="L597" s="40" t="s">
        <v>80</v>
      </c>
      <c r="M597" s="35" t="s">
        <v>7</v>
      </c>
      <c r="N597" s="35" t="s">
        <v>57</v>
      </c>
    </row>
    <row r="598" spans="1:14" x14ac:dyDescent="0.3">
      <c r="A598" s="38" t="s">
        <v>608</v>
      </c>
      <c r="B598" s="39" t="s">
        <v>609</v>
      </c>
      <c r="C598" s="39" t="s">
        <v>3925</v>
      </c>
      <c r="D598" s="39" t="s">
        <v>4318</v>
      </c>
      <c r="E598" s="40">
        <v>11.069928000000001</v>
      </c>
      <c r="F598" s="40">
        <v>2.6747000000000001</v>
      </c>
      <c r="G598" s="40">
        <v>608</v>
      </c>
      <c r="H598" s="40" t="s">
        <v>3926</v>
      </c>
      <c r="I598" s="40" t="s">
        <v>38</v>
      </c>
      <c r="J598" s="40" t="s">
        <v>591</v>
      </c>
      <c r="K598" s="40" t="s">
        <v>3954</v>
      </c>
      <c r="L598" s="40" t="s">
        <v>5869</v>
      </c>
      <c r="M598" s="35" t="s">
        <v>4</v>
      </c>
      <c r="N598" s="35" t="s">
        <v>3889</v>
      </c>
    </row>
    <row r="599" spans="1:14" x14ac:dyDescent="0.3">
      <c r="A599" s="38" t="s">
        <v>804</v>
      </c>
      <c r="B599" s="39" t="s">
        <v>805</v>
      </c>
      <c r="C599" s="39" t="s">
        <v>3925</v>
      </c>
      <c r="D599" s="39" t="s">
        <v>4319</v>
      </c>
      <c r="E599" s="40">
        <v>12.413133889999999</v>
      </c>
      <c r="F599" s="40">
        <v>2.8148194499999999</v>
      </c>
      <c r="G599" s="40">
        <v>0</v>
      </c>
      <c r="H599" s="40" t="s">
        <v>3926</v>
      </c>
      <c r="I599" s="40" t="s">
        <v>38</v>
      </c>
      <c r="J599" s="40" t="s">
        <v>641</v>
      </c>
      <c r="K599" s="40" t="s">
        <v>4012</v>
      </c>
      <c r="L599" s="40" t="s">
        <v>5869</v>
      </c>
      <c r="M599" s="35" t="s">
        <v>4</v>
      </c>
      <c r="N599" s="35" t="s">
        <v>3879</v>
      </c>
    </row>
    <row r="600" spans="1:14" x14ac:dyDescent="0.3">
      <c r="A600" s="38" t="s">
        <v>849</v>
      </c>
      <c r="B600" s="39" t="s">
        <v>850</v>
      </c>
      <c r="C600" s="39" t="s">
        <v>3925</v>
      </c>
      <c r="D600" s="39" t="s">
        <v>4320</v>
      </c>
      <c r="E600" s="40">
        <v>12.567170000000001</v>
      </c>
      <c r="F600" s="40">
        <v>2.7623199999999999</v>
      </c>
      <c r="G600" s="40">
        <v>719</v>
      </c>
      <c r="H600" s="40" t="s">
        <v>3926</v>
      </c>
      <c r="I600" s="40" t="s">
        <v>38</v>
      </c>
      <c r="J600" s="40" t="s">
        <v>641</v>
      </c>
      <c r="K600" s="40" t="s">
        <v>4012</v>
      </c>
      <c r="L600" s="40" t="s">
        <v>5869</v>
      </c>
      <c r="M600" s="35" t="s">
        <v>4</v>
      </c>
      <c r="N600" s="35" t="s">
        <v>3879</v>
      </c>
    </row>
    <row r="601" spans="1:14" x14ac:dyDescent="0.3">
      <c r="A601" s="38" t="s">
        <v>951</v>
      </c>
      <c r="B601" s="39" t="s">
        <v>952</v>
      </c>
      <c r="C601" s="39" t="s">
        <v>3925</v>
      </c>
      <c r="D601" s="39" t="s">
        <v>948</v>
      </c>
      <c r="E601" s="40">
        <v>12.726213</v>
      </c>
      <c r="F601" s="40">
        <v>2.6604450000000002</v>
      </c>
      <c r="G601" s="40">
        <v>695</v>
      </c>
      <c r="H601" s="40" t="s">
        <v>3926</v>
      </c>
      <c r="I601" s="40" t="s">
        <v>38</v>
      </c>
      <c r="J601" s="40" t="s">
        <v>641</v>
      </c>
      <c r="K601" s="40" t="s">
        <v>4012</v>
      </c>
      <c r="L601" s="40" t="s">
        <v>5869</v>
      </c>
      <c r="M601" s="35" t="s">
        <v>4</v>
      </c>
      <c r="N601" s="35" t="s">
        <v>3970</v>
      </c>
    </row>
    <row r="602" spans="1:14" x14ac:dyDescent="0.3">
      <c r="A602" s="38" t="s">
        <v>2044</v>
      </c>
      <c r="B602" s="39" t="s">
        <v>2045</v>
      </c>
      <c r="C602" s="39" t="s">
        <v>3929</v>
      </c>
      <c r="D602" s="39" t="s">
        <v>4321</v>
      </c>
      <c r="E602" s="40">
        <v>12.124962999999999</v>
      </c>
      <c r="F602" s="40">
        <v>2.8126470000000001</v>
      </c>
      <c r="G602" s="40">
        <v>718</v>
      </c>
      <c r="H602" s="40" t="s">
        <v>3926</v>
      </c>
      <c r="I602" s="40" t="s">
        <v>38</v>
      </c>
      <c r="J602" s="40" t="s">
        <v>641</v>
      </c>
      <c r="K602" s="40" t="s">
        <v>4012</v>
      </c>
      <c r="L602" s="40" t="s">
        <v>5869</v>
      </c>
      <c r="M602" s="35" t="s">
        <v>4</v>
      </c>
      <c r="N602" s="35" t="s">
        <v>3970</v>
      </c>
    </row>
    <row r="603" spans="1:14" x14ac:dyDescent="0.3">
      <c r="A603" s="38" t="s">
        <v>2510</v>
      </c>
      <c r="B603" s="39" t="s">
        <v>2511</v>
      </c>
      <c r="C603" s="39" t="s">
        <v>3943</v>
      </c>
      <c r="D603" s="39" t="s">
        <v>3944</v>
      </c>
      <c r="E603" s="39">
        <v>10.41498</v>
      </c>
      <c r="F603" s="39">
        <v>5.4971500000000004</v>
      </c>
      <c r="G603" s="39">
        <v>397</v>
      </c>
      <c r="H603" s="40" t="s">
        <v>3926</v>
      </c>
      <c r="I603" s="40" t="s">
        <v>38</v>
      </c>
      <c r="J603" s="40" t="s">
        <v>3784</v>
      </c>
      <c r="K603" s="40" t="s">
        <v>3945</v>
      </c>
      <c r="L603" s="40" t="s">
        <v>80</v>
      </c>
      <c r="M603" s="35" t="s">
        <v>7</v>
      </c>
      <c r="N603" s="35" t="s">
        <v>3876</v>
      </c>
    </row>
    <row r="604" spans="1:14" x14ac:dyDescent="0.3">
      <c r="A604" s="38" t="s">
        <v>3304</v>
      </c>
      <c r="B604" s="39" t="s">
        <v>4322</v>
      </c>
      <c r="C604" s="39" t="s">
        <v>3933</v>
      </c>
      <c r="D604" s="39" t="s">
        <v>3947</v>
      </c>
      <c r="E604" s="40">
        <v>9.7398139100000005</v>
      </c>
      <c r="F604" s="40">
        <v>4.0422249050000003</v>
      </c>
      <c r="G604" s="40">
        <v>701</v>
      </c>
      <c r="H604" s="40" t="s">
        <v>3926</v>
      </c>
      <c r="I604" s="40" t="s">
        <v>94</v>
      </c>
      <c r="J604" s="40" t="s">
        <v>3107</v>
      </c>
      <c r="K604" s="40" t="s">
        <v>4236</v>
      </c>
      <c r="L604" s="40" t="s">
        <v>78</v>
      </c>
      <c r="M604" s="35" t="s">
        <v>4</v>
      </c>
      <c r="N604" s="35" t="s">
        <v>5</v>
      </c>
    </row>
    <row r="605" spans="1:14" x14ac:dyDescent="0.3">
      <c r="A605" s="38" t="s">
        <v>1895</v>
      </c>
      <c r="B605" s="39" t="s">
        <v>1896</v>
      </c>
      <c r="C605" s="39" t="s">
        <v>3976</v>
      </c>
      <c r="D605" s="39" t="s">
        <v>4323</v>
      </c>
      <c r="E605" s="40">
        <v>14.2416</v>
      </c>
      <c r="F605" s="40">
        <v>4.8842600000000003</v>
      </c>
      <c r="G605" s="40">
        <v>682</v>
      </c>
      <c r="H605" s="40" t="s">
        <v>3926</v>
      </c>
      <c r="I605" s="40" t="s">
        <v>38</v>
      </c>
      <c r="J605" s="40" t="s">
        <v>770</v>
      </c>
      <c r="K605" s="40" t="s">
        <v>4210</v>
      </c>
      <c r="L605" s="40" t="s">
        <v>5869</v>
      </c>
      <c r="M605" s="35" t="s">
        <v>4</v>
      </c>
      <c r="N605" s="35" t="s">
        <v>46</v>
      </c>
    </row>
    <row r="606" spans="1:14" x14ac:dyDescent="0.3">
      <c r="A606" s="38" t="s">
        <v>2836</v>
      </c>
      <c r="B606" s="39" t="s">
        <v>2837</v>
      </c>
      <c r="C606" s="39" t="s">
        <v>3963</v>
      </c>
      <c r="D606" s="39" t="s">
        <v>4324</v>
      </c>
      <c r="E606" s="40">
        <v>10.784113</v>
      </c>
      <c r="F606" s="40">
        <v>6.4232370000000003</v>
      </c>
      <c r="G606" s="40">
        <v>2019</v>
      </c>
      <c r="H606" s="40" t="s">
        <v>3926</v>
      </c>
      <c r="I606" s="40" t="s">
        <v>38</v>
      </c>
      <c r="J606" s="40" t="s">
        <v>2790</v>
      </c>
      <c r="K606" s="40" t="s">
        <v>3964</v>
      </c>
      <c r="L606" s="40" t="s">
        <v>80</v>
      </c>
      <c r="M606" s="35" t="s">
        <v>4</v>
      </c>
      <c r="N606" s="35" t="s">
        <v>3850</v>
      </c>
    </row>
    <row r="607" spans="1:14" x14ac:dyDescent="0.3">
      <c r="A607" s="38" t="s">
        <v>1452</v>
      </c>
      <c r="B607" s="39" t="s">
        <v>4325</v>
      </c>
      <c r="C607" s="39" t="s">
        <v>3976</v>
      </c>
      <c r="D607" s="39" t="s">
        <v>769</v>
      </c>
      <c r="E607" s="40">
        <v>13.741202189999999</v>
      </c>
      <c r="F607" s="40">
        <v>4.5951335489999998</v>
      </c>
      <c r="G607" s="40">
        <v>682</v>
      </c>
      <c r="H607" s="40" t="s">
        <v>3926</v>
      </c>
      <c r="I607" s="40" t="s">
        <v>94</v>
      </c>
      <c r="J607" s="40" t="s">
        <v>770</v>
      </c>
      <c r="K607" s="40" t="s">
        <v>4210</v>
      </c>
      <c r="L607" s="40" t="s">
        <v>5869</v>
      </c>
      <c r="M607" s="35" t="s">
        <v>4</v>
      </c>
      <c r="N607" s="35" t="s">
        <v>5</v>
      </c>
    </row>
    <row r="608" spans="1:14" x14ac:dyDescent="0.3">
      <c r="A608" s="38" t="s">
        <v>3366</v>
      </c>
      <c r="B608" s="39" t="s">
        <v>3367</v>
      </c>
      <c r="C608" s="39" t="s">
        <v>3933</v>
      </c>
      <c r="D608" s="39" t="s">
        <v>3367</v>
      </c>
      <c r="E608" s="40">
        <v>10.545864999999999</v>
      </c>
      <c r="F608" s="40">
        <v>4.1101349999999996</v>
      </c>
      <c r="G608" s="40">
        <v>333</v>
      </c>
      <c r="H608" s="40" t="s">
        <v>3926</v>
      </c>
      <c r="I608" s="40" t="s">
        <v>38</v>
      </c>
      <c r="J608" s="40" t="s">
        <v>3930</v>
      </c>
      <c r="K608" s="40" t="s">
        <v>3931</v>
      </c>
      <c r="L608" s="40" t="s">
        <v>78</v>
      </c>
      <c r="M608" s="35" t="s">
        <v>4</v>
      </c>
      <c r="N608" s="35" t="s">
        <v>5</v>
      </c>
    </row>
    <row r="609" spans="1:14" x14ac:dyDescent="0.3">
      <c r="A609" s="38" t="s">
        <v>2530</v>
      </c>
      <c r="B609" s="39" t="s">
        <v>2531</v>
      </c>
      <c r="C609" s="39" t="s">
        <v>3943</v>
      </c>
      <c r="D609" s="39" t="s">
        <v>2531</v>
      </c>
      <c r="E609" s="39">
        <v>10.42902</v>
      </c>
      <c r="F609" s="39">
        <v>5.4136899999999999</v>
      </c>
      <c r="G609" s="39">
        <v>1499</v>
      </c>
      <c r="H609" s="40" t="s">
        <v>3926</v>
      </c>
      <c r="I609" s="40" t="s">
        <v>38</v>
      </c>
      <c r="J609" s="40" t="s">
        <v>3784</v>
      </c>
      <c r="K609" s="40" t="s">
        <v>3945</v>
      </c>
      <c r="L609" s="40" t="s">
        <v>80</v>
      </c>
      <c r="M609" s="35" t="s">
        <v>7</v>
      </c>
      <c r="N609" s="35" t="s">
        <v>6</v>
      </c>
    </row>
    <row r="610" spans="1:14" x14ac:dyDescent="0.3">
      <c r="A610" s="38" t="s">
        <v>2539</v>
      </c>
      <c r="B610" s="39" t="s">
        <v>2540</v>
      </c>
      <c r="C610" s="39" t="s">
        <v>3943</v>
      </c>
      <c r="D610" s="39" t="s">
        <v>4326</v>
      </c>
      <c r="E610" s="39">
        <v>10.46945</v>
      </c>
      <c r="F610" s="39">
        <v>5.2744400000000002</v>
      </c>
      <c r="G610" s="39">
        <v>1553</v>
      </c>
      <c r="H610" s="40" t="s">
        <v>3926</v>
      </c>
      <c r="I610" s="40" t="s">
        <v>38</v>
      </c>
      <c r="J610" s="40" t="s">
        <v>3784</v>
      </c>
      <c r="K610" s="40" t="s">
        <v>3945</v>
      </c>
      <c r="L610" s="40" t="s">
        <v>80</v>
      </c>
      <c r="M610" s="35" t="s">
        <v>7</v>
      </c>
      <c r="N610" s="35" t="s">
        <v>3856</v>
      </c>
    </row>
    <row r="611" spans="1:14" x14ac:dyDescent="0.3">
      <c r="A611" s="38" t="s">
        <v>3729</v>
      </c>
      <c r="B611" s="39" t="s">
        <v>3730</v>
      </c>
      <c r="C611" s="39" t="s">
        <v>3934</v>
      </c>
      <c r="D611" s="39" t="s">
        <v>4327</v>
      </c>
      <c r="E611" s="40">
        <v>9.4647900000000007</v>
      </c>
      <c r="F611" s="40">
        <v>4.5609500000000001</v>
      </c>
      <c r="G611" s="40">
        <v>151</v>
      </c>
      <c r="H611" s="40" t="s">
        <v>3926</v>
      </c>
      <c r="I611" s="40" t="s">
        <v>38</v>
      </c>
      <c r="J611" s="40" t="s">
        <v>3720</v>
      </c>
      <c r="K611" s="40" t="s">
        <v>3969</v>
      </c>
      <c r="L611" s="40" t="s">
        <v>78</v>
      </c>
      <c r="M611" s="35" t="s">
        <v>4</v>
      </c>
      <c r="N611" s="35" t="s">
        <v>5</v>
      </c>
    </row>
    <row r="612" spans="1:14" x14ac:dyDescent="0.3">
      <c r="A612" s="38" t="s">
        <v>72</v>
      </c>
      <c r="B612" s="39" t="s">
        <v>3731</v>
      </c>
      <c r="C612" s="39" t="s">
        <v>3934</v>
      </c>
      <c r="D612" s="39" t="s">
        <v>4328</v>
      </c>
      <c r="E612" s="40">
        <v>8.9977199999999993</v>
      </c>
      <c r="F612" s="40">
        <v>4.6418600000000003</v>
      </c>
      <c r="G612" s="40">
        <v>54</v>
      </c>
      <c r="H612" s="40" t="s">
        <v>3926</v>
      </c>
      <c r="I612" s="40" t="s">
        <v>38</v>
      </c>
      <c r="J612" s="40" t="s">
        <v>3720</v>
      </c>
      <c r="K612" s="40" t="s">
        <v>3969</v>
      </c>
      <c r="L612" s="40" t="s">
        <v>78</v>
      </c>
      <c r="M612" s="35" t="s">
        <v>4</v>
      </c>
      <c r="N612" s="35" t="s">
        <v>3850</v>
      </c>
    </row>
    <row r="613" spans="1:14" x14ac:dyDescent="0.3">
      <c r="A613" s="38" t="s">
        <v>2535</v>
      </c>
      <c r="B613" s="39" t="s">
        <v>2536</v>
      </c>
      <c r="C613" s="39" t="s">
        <v>3943</v>
      </c>
      <c r="D613" s="39" t="s">
        <v>2536</v>
      </c>
      <c r="E613" s="39">
        <v>10.336776</v>
      </c>
      <c r="F613" s="39">
        <v>5.4435609999999999</v>
      </c>
      <c r="G613" s="39">
        <v>1553</v>
      </c>
      <c r="H613" s="40" t="s">
        <v>3926</v>
      </c>
      <c r="I613" s="40" t="s">
        <v>38</v>
      </c>
      <c r="J613" s="40" t="s">
        <v>3784</v>
      </c>
      <c r="K613" s="40" t="s">
        <v>3945</v>
      </c>
      <c r="L613" s="40" t="s">
        <v>80</v>
      </c>
      <c r="M613" s="35" t="s">
        <v>7</v>
      </c>
      <c r="N613" s="35" t="s">
        <v>3876</v>
      </c>
    </row>
    <row r="614" spans="1:14" x14ac:dyDescent="0.3">
      <c r="A614" s="38" t="s">
        <v>280</v>
      </c>
      <c r="B614" s="39" t="s">
        <v>313</v>
      </c>
      <c r="C614" s="39" t="s">
        <v>3934</v>
      </c>
      <c r="D614" s="39" t="s">
        <v>4329</v>
      </c>
      <c r="E614" s="40">
        <v>9.4880600000000008</v>
      </c>
      <c r="F614" s="40">
        <v>4.7261600000000001</v>
      </c>
      <c r="G614" s="40">
        <v>272</v>
      </c>
      <c r="H614" s="40" t="s">
        <v>3926</v>
      </c>
      <c r="I614" s="40" t="s">
        <v>38</v>
      </c>
      <c r="J614" s="40" t="s">
        <v>3720</v>
      </c>
      <c r="K614" s="40" t="s">
        <v>3969</v>
      </c>
      <c r="L614" s="40" t="s">
        <v>78</v>
      </c>
      <c r="M614" s="35" t="s">
        <v>4</v>
      </c>
      <c r="N614" s="35" t="s">
        <v>8</v>
      </c>
    </row>
    <row r="615" spans="1:14" x14ac:dyDescent="0.3">
      <c r="A615" s="38" t="s">
        <v>32</v>
      </c>
      <c r="B615" s="39" t="s">
        <v>3733</v>
      </c>
      <c r="C615" s="39" t="s">
        <v>3934</v>
      </c>
      <c r="D615" s="39" t="s">
        <v>4330</v>
      </c>
      <c r="E615" s="40">
        <v>8.9055411150000001</v>
      </c>
      <c r="F615" s="40">
        <v>4.8193653750000003</v>
      </c>
      <c r="G615" s="40">
        <v>109</v>
      </c>
      <c r="H615" s="40" t="s">
        <v>3926</v>
      </c>
      <c r="I615" s="40" t="s">
        <v>38</v>
      </c>
      <c r="J615" s="40" t="s">
        <v>3720</v>
      </c>
      <c r="K615" s="40" t="s">
        <v>3969</v>
      </c>
      <c r="L615" s="40" t="s">
        <v>78</v>
      </c>
      <c r="M615" s="35" t="s">
        <v>4</v>
      </c>
      <c r="N615" s="35" t="s">
        <v>8</v>
      </c>
    </row>
    <row r="616" spans="1:14" x14ac:dyDescent="0.3">
      <c r="A616" s="38" t="s">
        <v>3417</v>
      </c>
      <c r="B616" s="39" t="s">
        <v>4331</v>
      </c>
      <c r="C616" s="39" t="s">
        <v>3925</v>
      </c>
      <c r="D616" s="39" t="s">
        <v>3962</v>
      </c>
      <c r="E616" s="40">
        <v>9.9018409999999992</v>
      </c>
      <c r="F616" s="40">
        <v>2.888555556</v>
      </c>
      <c r="G616" s="40">
        <v>240</v>
      </c>
      <c r="H616" s="40" t="s">
        <v>3926</v>
      </c>
      <c r="I616" s="40" t="s">
        <v>94</v>
      </c>
      <c r="J616" s="40" t="s">
        <v>3927</v>
      </c>
      <c r="K616" s="40" t="s">
        <v>3928</v>
      </c>
      <c r="L616" s="40" t="s">
        <v>78</v>
      </c>
      <c r="M616" s="35" t="s">
        <v>4</v>
      </c>
      <c r="N616" s="35" t="s">
        <v>5</v>
      </c>
    </row>
    <row r="617" spans="1:14" x14ac:dyDescent="0.3">
      <c r="A617" s="38" t="s">
        <v>1524</v>
      </c>
      <c r="B617" s="39" t="s">
        <v>1525</v>
      </c>
      <c r="C617" s="39" t="s">
        <v>3951</v>
      </c>
      <c r="D617" s="39" t="s">
        <v>3988</v>
      </c>
      <c r="E617" s="40">
        <v>14.409496000000001</v>
      </c>
      <c r="F617" s="40">
        <v>10.640719819999999</v>
      </c>
      <c r="G617" s="40">
        <v>379</v>
      </c>
      <c r="H617" s="40" t="s">
        <v>3926</v>
      </c>
      <c r="I617" s="40" t="s">
        <v>38</v>
      </c>
      <c r="J617" s="40" t="s">
        <v>764</v>
      </c>
      <c r="K617" s="40" t="s">
        <v>3989</v>
      </c>
      <c r="L617" s="40" t="s">
        <v>3942</v>
      </c>
      <c r="M617" s="35" t="s">
        <v>4</v>
      </c>
      <c r="N617" s="35" t="s">
        <v>5</v>
      </c>
    </row>
    <row r="618" spans="1:14" x14ac:dyDescent="0.3">
      <c r="A618" s="38" t="s">
        <v>12</v>
      </c>
      <c r="B618" s="39" t="s">
        <v>3770</v>
      </c>
      <c r="C618" s="39" t="s">
        <v>3934</v>
      </c>
      <c r="D618" s="39" t="s">
        <v>4332</v>
      </c>
      <c r="E618" s="40">
        <v>9.4319400000000009</v>
      </c>
      <c r="F618" s="40">
        <v>4.9850589999999997</v>
      </c>
      <c r="G618" s="40">
        <v>327</v>
      </c>
      <c r="H618" s="40" t="s">
        <v>3926</v>
      </c>
      <c r="I618" s="40" t="s">
        <v>38</v>
      </c>
      <c r="J618" s="40" t="s">
        <v>3720</v>
      </c>
      <c r="K618" s="40" t="s">
        <v>3969</v>
      </c>
      <c r="L618" s="40" t="s">
        <v>78</v>
      </c>
      <c r="M618" s="35" t="s">
        <v>4</v>
      </c>
      <c r="N618" s="35" t="s">
        <v>8</v>
      </c>
    </row>
    <row r="619" spans="1:14" x14ac:dyDescent="0.3">
      <c r="A619" s="38" t="s">
        <v>1030</v>
      </c>
      <c r="B619" s="39" t="s">
        <v>4333</v>
      </c>
      <c r="C619" s="39" t="s">
        <v>3929</v>
      </c>
      <c r="D619" s="39" t="s">
        <v>3965</v>
      </c>
      <c r="E619" s="40">
        <v>11.543628</v>
      </c>
      <c r="F619" s="40">
        <v>3.8289149999999998</v>
      </c>
      <c r="G619" s="40">
        <v>726</v>
      </c>
      <c r="H619" s="40" t="s">
        <v>3926</v>
      </c>
      <c r="I619" s="40" t="s">
        <v>94</v>
      </c>
      <c r="J619" s="40" t="s">
        <v>598</v>
      </c>
      <c r="K619" s="40" t="s">
        <v>4132</v>
      </c>
      <c r="L619" s="40" t="s">
        <v>5869</v>
      </c>
      <c r="M619" s="35" t="s">
        <v>4</v>
      </c>
      <c r="N619" s="35" t="s">
        <v>5</v>
      </c>
    </row>
    <row r="620" spans="1:14" x14ac:dyDescent="0.3">
      <c r="A620" s="38" t="s">
        <v>597</v>
      </c>
      <c r="B620" s="39" t="s">
        <v>4334</v>
      </c>
      <c r="C620" s="39" t="s">
        <v>3929</v>
      </c>
      <c r="D620" s="39" t="s">
        <v>3965</v>
      </c>
      <c r="E620" s="40">
        <v>11.529913000000001</v>
      </c>
      <c r="F620" s="40">
        <v>3.7841819999999999</v>
      </c>
      <c r="G620" s="40">
        <v>353</v>
      </c>
      <c r="H620" s="40" t="s">
        <v>3926</v>
      </c>
      <c r="I620" s="40" t="s">
        <v>94</v>
      </c>
      <c r="J620" s="40" t="s">
        <v>598</v>
      </c>
      <c r="K620" s="40" t="s">
        <v>4132</v>
      </c>
      <c r="L620" s="40" t="s">
        <v>5869</v>
      </c>
      <c r="M620" s="35" t="s">
        <v>7</v>
      </c>
      <c r="N620" s="35" t="s">
        <v>3849</v>
      </c>
    </row>
    <row r="621" spans="1:14" x14ac:dyDescent="0.3">
      <c r="A621" s="38" t="s">
        <v>2221</v>
      </c>
      <c r="B621" s="39" t="s">
        <v>2222</v>
      </c>
      <c r="C621" s="39" t="s">
        <v>3958</v>
      </c>
      <c r="D621" s="39" t="s">
        <v>4335</v>
      </c>
      <c r="E621" s="40">
        <v>14.023193790000001</v>
      </c>
      <c r="F621" s="40">
        <v>7.2404088480000004</v>
      </c>
      <c r="G621" s="40">
        <v>1386</v>
      </c>
      <c r="H621" s="40" t="s">
        <v>3926</v>
      </c>
      <c r="I621" s="40" t="s">
        <v>38</v>
      </c>
      <c r="J621" s="40" t="s">
        <v>749</v>
      </c>
      <c r="K621" s="40" t="s">
        <v>3960</v>
      </c>
      <c r="L621" s="40" t="s">
        <v>3942</v>
      </c>
      <c r="M621" s="35" t="s">
        <v>4</v>
      </c>
      <c r="N621" s="35" t="s">
        <v>4019</v>
      </c>
    </row>
    <row r="622" spans="1:14" x14ac:dyDescent="0.3">
      <c r="A622" s="38" t="s">
        <v>1393</v>
      </c>
      <c r="B622" s="39" t="s">
        <v>1394</v>
      </c>
      <c r="C622" s="39" t="s">
        <v>3958</v>
      </c>
      <c r="D622" s="39" t="s">
        <v>4336</v>
      </c>
      <c r="E622" s="40">
        <v>13.776166809999999</v>
      </c>
      <c r="F622" s="40">
        <v>7.276614264</v>
      </c>
      <c r="G622" s="40">
        <v>1181</v>
      </c>
      <c r="H622" s="40" t="s">
        <v>3926</v>
      </c>
      <c r="I622" s="40" t="s">
        <v>38</v>
      </c>
      <c r="J622" s="40" t="s">
        <v>749</v>
      </c>
      <c r="K622" s="40" t="s">
        <v>3960</v>
      </c>
      <c r="L622" s="40" t="s">
        <v>3942</v>
      </c>
      <c r="M622" s="35" t="s">
        <v>4</v>
      </c>
      <c r="N622" s="35" t="s">
        <v>3877</v>
      </c>
    </row>
    <row r="623" spans="1:14" x14ac:dyDescent="0.3">
      <c r="A623" s="38" t="s">
        <v>1887</v>
      </c>
      <c r="B623" s="39" t="s">
        <v>1888</v>
      </c>
      <c r="C623" s="39" t="s">
        <v>3976</v>
      </c>
      <c r="D623" s="39" t="s">
        <v>4337</v>
      </c>
      <c r="E623" s="40">
        <v>12.672254000000001</v>
      </c>
      <c r="F623" s="40">
        <v>3.9259249999999999</v>
      </c>
      <c r="G623" s="40">
        <v>0</v>
      </c>
      <c r="H623" s="40" t="s">
        <v>3926</v>
      </c>
      <c r="I623" s="40" t="s">
        <v>38</v>
      </c>
      <c r="J623" s="40" t="s">
        <v>605</v>
      </c>
      <c r="K623" s="40" t="s">
        <v>4034</v>
      </c>
      <c r="L623" s="40" t="s">
        <v>5869</v>
      </c>
      <c r="M623" s="35" t="s">
        <v>4</v>
      </c>
      <c r="N623" s="35" t="s">
        <v>4109</v>
      </c>
    </row>
    <row r="624" spans="1:14" x14ac:dyDescent="0.3">
      <c r="A624" s="38" t="s">
        <v>3524</v>
      </c>
      <c r="B624" s="39" t="s">
        <v>4338</v>
      </c>
      <c r="C624" s="39" t="s">
        <v>3933</v>
      </c>
      <c r="D624" s="39" t="s">
        <v>4146</v>
      </c>
      <c r="E624" s="40">
        <v>9.9436083330000002</v>
      </c>
      <c r="F624" s="40">
        <v>4.94468</v>
      </c>
      <c r="G624" s="40">
        <v>842</v>
      </c>
      <c r="H624" s="40" t="s">
        <v>3926</v>
      </c>
      <c r="I624" s="40" t="s">
        <v>94</v>
      </c>
      <c r="J624" s="40" t="s">
        <v>3937</v>
      </c>
      <c r="K624" s="40" t="s">
        <v>3938</v>
      </c>
      <c r="L624" s="40" t="s">
        <v>78</v>
      </c>
      <c r="M624" s="35" t="s">
        <v>4</v>
      </c>
      <c r="N624" s="35" t="s">
        <v>5</v>
      </c>
    </row>
    <row r="625" spans="1:14" x14ac:dyDescent="0.3">
      <c r="A625" s="38" t="s">
        <v>4339</v>
      </c>
      <c r="B625" s="39" t="s">
        <v>4340</v>
      </c>
      <c r="C625" s="39" t="s">
        <v>3933</v>
      </c>
      <c r="D625" s="39" t="s">
        <v>4146</v>
      </c>
      <c r="E625" s="40">
        <v>9.9232777799999994</v>
      </c>
      <c r="F625" s="40">
        <v>4.9417222220000001</v>
      </c>
      <c r="G625" s="40">
        <v>849</v>
      </c>
      <c r="H625" s="40" t="s">
        <v>3926</v>
      </c>
      <c r="I625" s="40" t="s">
        <v>94</v>
      </c>
      <c r="J625" s="40" t="s">
        <v>3937</v>
      </c>
      <c r="K625" s="40" t="s">
        <v>3938</v>
      </c>
      <c r="L625" s="40" t="s">
        <v>78</v>
      </c>
      <c r="M625" s="35"/>
      <c r="N625" s="35"/>
    </row>
    <row r="626" spans="1:14" x14ac:dyDescent="0.3">
      <c r="A626" s="38" t="s">
        <v>1916</v>
      </c>
      <c r="B626" s="39" t="s">
        <v>4341</v>
      </c>
      <c r="C626" s="39" t="s">
        <v>3929</v>
      </c>
      <c r="D626" s="39" t="s">
        <v>3965</v>
      </c>
      <c r="E626" s="40">
        <v>11.582874</v>
      </c>
      <c r="F626" s="40">
        <v>3.8665759999999998</v>
      </c>
      <c r="G626" s="40">
        <v>723</v>
      </c>
      <c r="H626" s="40" t="s">
        <v>3926</v>
      </c>
      <c r="I626" s="40" t="s">
        <v>94</v>
      </c>
      <c r="J626" s="40" t="s">
        <v>598</v>
      </c>
      <c r="K626" s="40" t="s">
        <v>4132</v>
      </c>
      <c r="L626" s="40" t="s">
        <v>5869</v>
      </c>
      <c r="M626" s="35" t="s">
        <v>7</v>
      </c>
      <c r="N626" s="35" t="s">
        <v>3876</v>
      </c>
    </row>
    <row r="627" spans="1:14" x14ac:dyDescent="0.3">
      <c r="A627" s="38" t="s">
        <v>2004</v>
      </c>
      <c r="B627" s="39" t="s">
        <v>4342</v>
      </c>
      <c r="C627" s="39" t="s">
        <v>3929</v>
      </c>
      <c r="D627" s="39" t="s">
        <v>3965</v>
      </c>
      <c r="E627" s="40">
        <v>11.510439</v>
      </c>
      <c r="F627" s="40">
        <v>3.760319</v>
      </c>
      <c r="G627" s="40">
        <v>700</v>
      </c>
      <c r="H627" s="40" t="s">
        <v>3926</v>
      </c>
      <c r="I627" s="40" t="s">
        <v>94</v>
      </c>
      <c r="J627" s="40" t="s">
        <v>598</v>
      </c>
      <c r="K627" s="40" t="s">
        <v>4132</v>
      </c>
      <c r="L627" s="40" t="s">
        <v>5869</v>
      </c>
      <c r="M627" s="35"/>
      <c r="N627" s="35"/>
    </row>
    <row r="628" spans="1:14" x14ac:dyDescent="0.3">
      <c r="A628" s="38" t="s">
        <v>2102</v>
      </c>
      <c r="B628" s="39" t="s">
        <v>4343</v>
      </c>
      <c r="C628" s="39" t="s">
        <v>3929</v>
      </c>
      <c r="D628" s="39" t="s">
        <v>3965</v>
      </c>
      <c r="E628" s="40">
        <v>11.546075999999999</v>
      </c>
      <c r="F628" s="40">
        <v>3.802638</v>
      </c>
      <c r="G628" s="40">
        <v>712</v>
      </c>
      <c r="H628" s="40" t="s">
        <v>3926</v>
      </c>
      <c r="I628" s="40" t="s">
        <v>94</v>
      </c>
      <c r="J628" s="40" t="s">
        <v>598</v>
      </c>
      <c r="K628" s="40" t="s">
        <v>4132</v>
      </c>
      <c r="L628" s="40" t="s">
        <v>5869</v>
      </c>
      <c r="M628" s="35" t="s">
        <v>7</v>
      </c>
      <c r="N628" s="35" t="s">
        <v>36</v>
      </c>
    </row>
    <row r="629" spans="1:14" x14ac:dyDescent="0.3">
      <c r="A629" s="38" t="s">
        <v>3327</v>
      </c>
      <c r="B629" s="39" t="s">
        <v>4344</v>
      </c>
      <c r="C629" s="39" t="s">
        <v>3933</v>
      </c>
      <c r="D629" s="39" t="s">
        <v>3947</v>
      </c>
      <c r="E629" s="40">
        <v>9.7455515140000006</v>
      </c>
      <c r="F629" s="40">
        <v>4.0540743900000002</v>
      </c>
      <c r="G629" s="40">
        <v>701</v>
      </c>
      <c r="H629" s="40" t="s">
        <v>3926</v>
      </c>
      <c r="I629" s="40" t="s">
        <v>94</v>
      </c>
      <c r="J629" s="40" t="s">
        <v>3107</v>
      </c>
      <c r="K629" s="40" t="s">
        <v>4236</v>
      </c>
      <c r="L629" s="40" t="s">
        <v>78</v>
      </c>
      <c r="M629" s="35" t="s">
        <v>4</v>
      </c>
      <c r="N629" s="35" t="s">
        <v>5</v>
      </c>
    </row>
    <row r="630" spans="1:14" x14ac:dyDescent="0.3">
      <c r="A630" s="38" t="s">
        <v>3175</v>
      </c>
      <c r="B630" s="39" t="s">
        <v>4345</v>
      </c>
      <c r="C630" s="39" t="s">
        <v>3933</v>
      </c>
      <c r="D630" s="39" t="s">
        <v>3947</v>
      </c>
      <c r="E630" s="40">
        <v>9.7567029830000003</v>
      </c>
      <c r="F630" s="40">
        <v>4.0474878680000002</v>
      </c>
      <c r="G630" s="40">
        <v>701</v>
      </c>
      <c r="H630" s="40" t="s">
        <v>3926</v>
      </c>
      <c r="I630" s="40" t="s">
        <v>94</v>
      </c>
      <c r="J630" s="40" t="s">
        <v>3107</v>
      </c>
      <c r="K630" s="40" t="s">
        <v>4236</v>
      </c>
      <c r="L630" s="40" t="s">
        <v>78</v>
      </c>
      <c r="M630" s="35" t="s">
        <v>4</v>
      </c>
      <c r="N630" s="35" t="s">
        <v>5</v>
      </c>
    </row>
    <row r="631" spans="1:14" x14ac:dyDescent="0.3">
      <c r="A631" s="38" t="s">
        <v>3288</v>
      </c>
      <c r="B631" s="39" t="s">
        <v>4346</v>
      </c>
      <c r="C631" s="39" t="s">
        <v>3933</v>
      </c>
      <c r="D631" s="39" t="s">
        <v>3947</v>
      </c>
      <c r="E631" s="40">
        <v>9.7551666669999992</v>
      </c>
      <c r="F631" s="40">
        <v>4.0373611110000001</v>
      </c>
      <c r="G631" s="40">
        <v>701</v>
      </c>
      <c r="H631" s="40" t="s">
        <v>3926</v>
      </c>
      <c r="I631" s="40" t="s">
        <v>94</v>
      </c>
      <c r="J631" s="40" t="s">
        <v>3107</v>
      </c>
      <c r="K631" s="40" t="s">
        <v>4236</v>
      </c>
      <c r="L631" s="40" t="s">
        <v>78</v>
      </c>
      <c r="M631" s="35" t="s">
        <v>7</v>
      </c>
      <c r="N631" s="35" t="s">
        <v>3876</v>
      </c>
    </row>
    <row r="632" spans="1:14" x14ac:dyDescent="0.3">
      <c r="A632" s="38" t="s">
        <v>3328</v>
      </c>
      <c r="B632" s="39" t="s">
        <v>4347</v>
      </c>
      <c r="C632" s="39" t="s">
        <v>3933</v>
      </c>
      <c r="D632" s="39" t="s">
        <v>3947</v>
      </c>
      <c r="E632" s="40">
        <v>9.754559532</v>
      </c>
      <c r="F632" s="40">
        <v>4.0582360050000004</v>
      </c>
      <c r="G632" s="40">
        <v>701</v>
      </c>
      <c r="H632" s="40" t="s">
        <v>3926</v>
      </c>
      <c r="I632" s="40" t="s">
        <v>94</v>
      </c>
      <c r="J632" s="40" t="s">
        <v>3107</v>
      </c>
      <c r="K632" s="40" t="s">
        <v>4236</v>
      </c>
      <c r="L632" s="40" t="s">
        <v>78</v>
      </c>
      <c r="M632" s="35" t="s">
        <v>4</v>
      </c>
      <c r="N632" s="35" t="s">
        <v>5</v>
      </c>
    </row>
    <row r="633" spans="1:14" x14ac:dyDescent="0.3">
      <c r="A633" s="38" t="s">
        <v>3250</v>
      </c>
      <c r="B633" s="39" t="s">
        <v>4348</v>
      </c>
      <c r="C633" s="39" t="s">
        <v>3933</v>
      </c>
      <c r="D633" s="39" t="s">
        <v>3947</v>
      </c>
      <c r="E633" s="40">
        <v>9.733218226</v>
      </c>
      <c r="F633" s="40">
        <v>4.0568885159999999</v>
      </c>
      <c r="G633" s="40">
        <v>701</v>
      </c>
      <c r="H633" s="40" t="s">
        <v>3926</v>
      </c>
      <c r="I633" s="40" t="s">
        <v>94</v>
      </c>
      <c r="J633" s="40" t="s">
        <v>3107</v>
      </c>
      <c r="K633" s="40" t="s">
        <v>4236</v>
      </c>
      <c r="L633" s="40" t="s">
        <v>78</v>
      </c>
      <c r="M633" s="35" t="s">
        <v>4</v>
      </c>
      <c r="N633" s="35" t="s">
        <v>5</v>
      </c>
    </row>
    <row r="634" spans="1:14" x14ac:dyDescent="0.3">
      <c r="A634" s="38" t="s">
        <v>3259</v>
      </c>
      <c r="B634" s="39" t="s">
        <v>4349</v>
      </c>
      <c r="C634" s="39" t="s">
        <v>3933</v>
      </c>
      <c r="D634" s="39" t="s">
        <v>3947</v>
      </c>
      <c r="E634" s="40">
        <v>9.7154067739999999</v>
      </c>
      <c r="F634" s="40">
        <v>4.0587096139999996</v>
      </c>
      <c r="G634" s="40">
        <v>701</v>
      </c>
      <c r="H634" s="40" t="s">
        <v>3926</v>
      </c>
      <c r="I634" s="40" t="s">
        <v>94</v>
      </c>
      <c r="J634" s="40" t="s">
        <v>3107</v>
      </c>
      <c r="K634" s="40" t="s">
        <v>4236</v>
      </c>
      <c r="L634" s="40" t="s">
        <v>78</v>
      </c>
      <c r="M634" s="35" t="s">
        <v>4</v>
      </c>
      <c r="N634" s="35" t="s">
        <v>41</v>
      </c>
    </row>
    <row r="635" spans="1:14" x14ac:dyDescent="0.3">
      <c r="A635" s="38" t="s">
        <v>3312</v>
      </c>
      <c r="B635" s="39" t="s">
        <v>4350</v>
      </c>
      <c r="C635" s="39" t="s">
        <v>3933</v>
      </c>
      <c r="D635" s="39" t="s">
        <v>3947</v>
      </c>
      <c r="E635" s="40">
        <v>9.7410110000000003</v>
      </c>
      <c r="F635" s="40">
        <v>4.0383420000000001</v>
      </c>
      <c r="G635" s="40">
        <v>701</v>
      </c>
      <c r="H635" s="40" t="s">
        <v>3926</v>
      </c>
      <c r="I635" s="40" t="s">
        <v>94</v>
      </c>
      <c r="J635" s="40" t="s">
        <v>3107</v>
      </c>
      <c r="K635" s="40" t="s">
        <v>4236</v>
      </c>
      <c r="L635" s="40" t="s">
        <v>78</v>
      </c>
      <c r="M635" s="35" t="s">
        <v>4</v>
      </c>
      <c r="N635" s="35" t="s">
        <v>5</v>
      </c>
    </row>
    <row r="636" spans="1:14" x14ac:dyDescent="0.3">
      <c r="A636" s="38" t="s">
        <v>3132</v>
      </c>
      <c r="B636" s="39" t="s">
        <v>4351</v>
      </c>
      <c r="C636" s="39" t="s">
        <v>3933</v>
      </c>
      <c r="D636" s="39" t="s">
        <v>3947</v>
      </c>
      <c r="E636" s="40">
        <v>9.7419919999999998</v>
      </c>
      <c r="F636" s="40">
        <v>4.0284000000000004</v>
      </c>
      <c r="G636" s="40">
        <v>701</v>
      </c>
      <c r="H636" s="40" t="s">
        <v>3926</v>
      </c>
      <c r="I636" s="40" t="s">
        <v>94</v>
      </c>
      <c r="J636" s="40" t="s">
        <v>3107</v>
      </c>
      <c r="K636" s="40" t="s">
        <v>4236</v>
      </c>
      <c r="L636" s="40" t="s">
        <v>78</v>
      </c>
      <c r="M636" s="35" t="s">
        <v>4</v>
      </c>
      <c r="N636" s="35" t="s">
        <v>5</v>
      </c>
    </row>
    <row r="637" spans="1:14" x14ac:dyDescent="0.3">
      <c r="A637" s="38" t="s">
        <v>3290</v>
      </c>
      <c r="B637" s="39" t="s">
        <v>4352</v>
      </c>
      <c r="C637" s="39" t="s">
        <v>3933</v>
      </c>
      <c r="D637" s="39" t="s">
        <v>3947</v>
      </c>
      <c r="E637" s="40">
        <v>9.7741014740000001</v>
      </c>
      <c r="F637" s="40">
        <v>4.033030718</v>
      </c>
      <c r="G637" s="40">
        <v>701</v>
      </c>
      <c r="H637" s="40" t="s">
        <v>3926</v>
      </c>
      <c r="I637" s="40" t="s">
        <v>94</v>
      </c>
      <c r="J637" s="40" t="s">
        <v>3107</v>
      </c>
      <c r="K637" s="40" t="s">
        <v>4236</v>
      </c>
      <c r="L637" s="40" t="s">
        <v>78</v>
      </c>
      <c r="M637" s="35" t="s">
        <v>4</v>
      </c>
      <c r="N637" s="35" t="s">
        <v>5</v>
      </c>
    </row>
    <row r="638" spans="1:14" x14ac:dyDescent="0.3">
      <c r="A638" s="38" t="s">
        <v>3291</v>
      </c>
      <c r="B638" s="39" t="s">
        <v>4353</v>
      </c>
      <c r="C638" s="39" t="s">
        <v>3933</v>
      </c>
      <c r="D638" s="39" t="s">
        <v>3947</v>
      </c>
      <c r="E638" s="40">
        <v>9.7802779999999991</v>
      </c>
      <c r="F638" s="40">
        <v>4.0238889999999996</v>
      </c>
      <c r="G638" s="40">
        <v>701</v>
      </c>
      <c r="H638" s="40" t="s">
        <v>3926</v>
      </c>
      <c r="I638" s="40" t="s">
        <v>94</v>
      </c>
      <c r="J638" s="40" t="s">
        <v>3107</v>
      </c>
      <c r="K638" s="40" t="s">
        <v>4236</v>
      </c>
      <c r="L638" s="40" t="s">
        <v>78</v>
      </c>
      <c r="M638" s="35" t="s">
        <v>4</v>
      </c>
      <c r="N638" s="35" t="s">
        <v>5</v>
      </c>
    </row>
    <row r="639" spans="1:14" x14ac:dyDescent="0.3">
      <c r="A639" s="38" t="s">
        <v>493</v>
      </c>
      <c r="B639" s="39" t="s">
        <v>654</v>
      </c>
      <c r="C639" s="39" t="s">
        <v>3951</v>
      </c>
      <c r="D639" s="39" t="s">
        <v>654</v>
      </c>
      <c r="E639" s="40">
        <v>14.15299854</v>
      </c>
      <c r="F639" s="40">
        <v>11.24304266</v>
      </c>
      <c r="G639" s="40">
        <v>331</v>
      </c>
      <c r="H639" s="40" t="s">
        <v>3926</v>
      </c>
      <c r="I639" s="40" t="s">
        <v>38</v>
      </c>
      <c r="J639" s="40" t="s">
        <v>655</v>
      </c>
      <c r="K639" s="40" t="s">
        <v>4008</v>
      </c>
      <c r="L639" s="40" t="s">
        <v>3942</v>
      </c>
      <c r="M639" s="35" t="s">
        <v>4</v>
      </c>
      <c r="N639" s="35" t="s">
        <v>3970</v>
      </c>
    </row>
    <row r="640" spans="1:14" x14ac:dyDescent="0.3">
      <c r="A640" s="38" t="s">
        <v>1157</v>
      </c>
      <c r="B640" s="39" t="s">
        <v>1158</v>
      </c>
      <c r="C640" s="39" t="s">
        <v>3939</v>
      </c>
      <c r="D640" s="39" t="s">
        <v>4078</v>
      </c>
      <c r="E640" s="40">
        <v>13.40799954</v>
      </c>
      <c r="F640" s="40">
        <v>9.3627390409999993</v>
      </c>
      <c r="G640" s="40">
        <v>200</v>
      </c>
      <c r="H640" s="40" t="s">
        <v>3926</v>
      </c>
      <c r="I640" s="40" t="s">
        <v>38</v>
      </c>
      <c r="J640" s="40" t="s">
        <v>3940</v>
      </c>
      <c r="K640" s="40" t="s">
        <v>3941</v>
      </c>
      <c r="L640" s="40" t="s">
        <v>3942</v>
      </c>
      <c r="M640" s="35" t="s">
        <v>4</v>
      </c>
      <c r="N640" s="35" t="s">
        <v>5</v>
      </c>
    </row>
    <row r="641" spans="1:14" x14ac:dyDescent="0.3">
      <c r="A641" s="38" t="s">
        <v>1515</v>
      </c>
      <c r="B641" s="39" t="s">
        <v>1516</v>
      </c>
      <c r="C641" s="39" t="s">
        <v>3939</v>
      </c>
      <c r="D641" s="39" t="s">
        <v>4078</v>
      </c>
      <c r="E641" s="40">
        <v>13.40349037</v>
      </c>
      <c r="F641" s="40">
        <v>9.3294798459999999</v>
      </c>
      <c r="G641" s="40">
        <v>198</v>
      </c>
      <c r="H641" s="40" t="s">
        <v>3926</v>
      </c>
      <c r="I641" s="40" t="s">
        <v>38</v>
      </c>
      <c r="J641" s="40" t="s">
        <v>3940</v>
      </c>
      <c r="K641" s="40" t="s">
        <v>3941</v>
      </c>
      <c r="L641" s="40" t="s">
        <v>3942</v>
      </c>
      <c r="M641" s="35"/>
      <c r="N641" s="35"/>
    </row>
    <row r="642" spans="1:14" x14ac:dyDescent="0.3">
      <c r="A642" s="38" t="s">
        <v>1932</v>
      </c>
      <c r="B642" s="39" t="s">
        <v>4354</v>
      </c>
      <c r="C642" s="39" t="s">
        <v>3929</v>
      </c>
      <c r="D642" s="39" t="s">
        <v>3965</v>
      </c>
      <c r="E642" s="40">
        <v>11.54636</v>
      </c>
      <c r="F642" s="40">
        <v>3.75082</v>
      </c>
      <c r="G642" s="40">
        <v>695</v>
      </c>
      <c r="H642" s="40" t="s">
        <v>3926</v>
      </c>
      <c r="I642" s="40" t="s">
        <v>94</v>
      </c>
      <c r="J642" s="40" t="s">
        <v>598</v>
      </c>
      <c r="K642" s="40" t="s">
        <v>4132</v>
      </c>
      <c r="L642" s="40" t="s">
        <v>5869</v>
      </c>
      <c r="M642" s="35" t="s">
        <v>7</v>
      </c>
      <c r="N642" s="35" t="s">
        <v>36</v>
      </c>
    </row>
    <row r="643" spans="1:14" x14ac:dyDescent="0.3">
      <c r="A643" s="38" t="s">
        <v>1495</v>
      </c>
      <c r="B643" s="39" t="s">
        <v>1496</v>
      </c>
      <c r="C643" s="39" t="s">
        <v>3951</v>
      </c>
      <c r="D643" s="39" t="s">
        <v>3988</v>
      </c>
      <c r="E643" s="40">
        <v>14.326133609999999</v>
      </c>
      <c r="F643" s="40">
        <v>10.606375849999999</v>
      </c>
      <c r="G643" s="40">
        <v>399</v>
      </c>
      <c r="H643" s="40" t="s">
        <v>3926</v>
      </c>
      <c r="I643" s="40" t="s">
        <v>38</v>
      </c>
      <c r="J643" s="40" t="s">
        <v>764</v>
      </c>
      <c r="K643" s="40" t="s">
        <v>3989</v>
      </c>
      <c r="L643" s="40" t="s">
        <v>3942</v>
      </c>
      <c r="M643" s="35" t="s">
        <v>4</v>
      </c>
      <c r="N643" s="35" t="s">
        <v>5</v>
      </c>
    </row>
    <row r="644" spans="1:14" x14ac:dyDescent="0.3">
      <c r="A644" s="38" t="s">
        <v>413</v>
      </c>
      <c r="B644" s="39" t="s">
        <v>1526</v>
      </c>
      <c r="C644" s="39" t="s">
        <v>3951</v>
      </c>
      <c r="D644" s="39" t="s">
        <v>3988</v>
      </c>
      <c r="E644" s="40">
        <v>14.275805930000001</v>
      </c>
      <c r="F644" s="40">
        <v>10.57424037</v>
      </c>
      <c r="G644" s="40">
        <v>414</v>
      </c>
      <c r="H644" s="40" t="s">
        <v>3926</v>
      </c>
      <c r="I644" s="40" t="s">
        <v>38</v>
      </c>
      <c r="J644" s="40" t="s">
        <v>764</v>
      </c>
      <c r="K644" s="40" t="s">
        <v>3989</v>
      </c>
      <c r="L644" s="40" t="s">
        <v>3942</v>
      </c>
      <c r="M644" s="35" t="s">
        <v>4</v>
      </c>
      <c r="N644" s="35" t="s">
        <v>5</v>
      </c>
    </row>
    <row r="645" spans="1:14" x14ac:dyDescent="0.3">
      <c r="A645" s="38" t="s">
        <v>454</v>
      </c>
      <c r="B645" s="39" t="s">
        <v>2341</v>
      </c>
      <c r="C645" s="39" t="s">
        <v>3929</v>
      </c>
      <c r="D645" s="39" t="s">
        <v>2341</v>
      </c>
      <c r="E645" s="40">
        <v>12.27153</v>
      </c>
      <c r="F645" s="40">
        <v>5.3700999999999999</v>
      </c>
      <c r="G645" s="40">
        <v>804</v>
      </c>
      <c r="H645" s="40" t="s">
        <v>3926</v>
      </c>
      <c r="I645" s="40" t="s">
        <v>38</v>
      </c>
      <c r="J645" s="40" t="s">
        <v>2284</v>
      </c>
      <c r="K645" s="40" t="s">
        <v>3968</v>
      </c>
      <c r="L645" s="40" t="s">
        <v>80</v>
      </c>
      <c r="M645" s="35" t="s">
        <v>4</v>
      </c>
      <c r="N645" s="35" t="s">
        <v>3879</v>
      </c>
    </row>
    <row r="646" spans="1:14" x14ac:dyDescent="0.3">
      <c r="A646" s="38" t="s">
        <v>452</v>
      </c>
      <c r="B646" s="39" t="s">
        <v>2340</v>
      </c>
      <c r="C646" s="39" t="s">
        <v>3929</v>
      </c>
      <c r="D646" s="39" t="s">
        <v>2340</v>
      </c>
      <c r="E646" s="40">
        <v>12.08741667</v>
      </c>
      <c r="F646" s="40">
        <v>5.1002777779999997</v>
      </c>
      <c r="G646" s="40">
        <v>608</v>
      </c>
      <c r="H646" s="40" t="s">
        <v>3926</v>
      </c>
      <c r="I646" s="40" t="s">
        <v>38</v>
      </c>
      <c r="J646" s="40" t="s">
        <v>2284</v>
      </c>
      <c r="K646" s="40" t="s">
        <v>3968</v>
      </c>
      <c r="L646" s="40" t="s">
        <v>80</v>
      </c>
      <c r="M646" s="35" t="s">
        <v>4</v>
      </c>
      <c r="N646" s="35" t="s">
        <v>3879</v>
      </c>
    </row>
    <row r="647" spans="1:14" x14ac:dyDescent="0.3">
      <c r="A647" s="38" t="s">
        <v>391</v>
      </c>
      <c r="B647" s="39" t="s">
        <v>4355</v>
      </c>
      <c r="C647" s="39" t="s">
        <v>3929</v>
      </c>
      <c r="D647" s="39" t="s">
        <v>4356</v>
      </c>
      <c r="E647" s="40">
        <v>11.404638800000001</v>
      </c>
      <c r="F647" s="40">
        <v>3.7513333329999998</v>
      </c>
      <c r="G647" s="40">
        <v>722</v>
      </c>
      <c r="H647" s="40" t="s">
        <v>3926</v>
      </c>
      <c r="I647" s="40" t="s">
        <v>94</v>
      </c>
      <c r="J647" s="40" t="s">
        <v>598</v>
      </c>
      <c r="K647" s="40" t="s">
        <v>4132</v>
      </c>
      <c r="L647" s="40" t="s">
        <v>5869</v>
      </c>
      <c r="M647" s="35" t="s">
        <v>7</v>
      </c>
      <c r="N647" s="35" t="s">
        <v>3876</v>
      </c>
    </row>
    <row r="648" spans="1:14" x14ac:dyDescent="0.3">
      <c r="A648" s="38" t="s">
        <v>2031</v>
      </c>
      <c r="B648" s="39" t="s">
        <v>4357</v>
      </c>
      <c r="C648" s="39" t="s">
        <v>3929</v>
      </c>
      <c r="D648" s="39" t="s">
        <v>3965</v>
      </c>
      <c r="E648" s="40">
        <v>11.56812734</v>
      </c>
      <c r="F648" s="40">
        <v>3.7729689830000002</v>
      </c>
      <c r="G648" s="40">
        <v>715</v>
      </c>
      <c r="H648" s="40" t="s">
        <v>3926</v>
      </c>
      <c r="I648" s="40" t="s">
        <v>94</v>
      </c>
      <c r="J648" s="40" t="s">
        <v>598</v>
      </c>
      <c r="K648" s="40" t="s">
        <v>4132</v>
      </c>
      <c r="L648" s="40" t="s">
        <v>5869</v>
      </c>
      <c r="M648" s="35" t="s">
        <v>7</v>
      </c>
      <c r="N648" s="35" t="s">
        <v>3856</v>
      </c>
    </row>
    <row r="649" spans="1:14" x14ac:dyDescent="0.3">
      <c r="A649" s="38" t="s">
        <v>2005</v>
      </c>
      <c r="B649" s="39" t="s">
        <v>4358</v>
      </c>
      <c r="C649" s="39" t="s">
        <v>3929</v>
      </c>
      <c r="D649" s="39" t="s">
        <v>3965</v>
      </c>
      <c r="E649" s="40">
        <v>11.520697350000001</v>
      </c>
      <c r="F649" s="40">
        <v>3.7311019600000002</v>
      </c>
      <c r="G649" s="40">
        <v>700</v>
      </c>
      <c r="H649" s="40" t="s">
        <v>3926</v>
      </c>
      <c r="I649" s="40" t="s">
        <v>94</v>
      </c>
      <c r="J649" s="40" t="s">
        <v>598</v>
      </c>
      <c r="K649" s="40" t="s">
        <v>4132</v>
      </c>
      <c r="L649" s="40" t="s">
        <v>5869</v>
      </c>
      <c r="M649" s="35"/>
      <c r="N649" s="35"/>
    </row>
    <row r="650" spans="1:14" x14ac:dyDescent="0.3">
      <c r="A650" s="38" t="s">
        <v>4359</v>
      </c>
      <c r="B650" s="39" t="s">
        <v>4360</v>
      </c>
      <c r="C650" s="39" t="s">
        <v>3929</v>
      </c>
      <c r="D650" s="39" t="s">
        <v>3965</v>
      </c>
      <c r="E650" s="40">
        <v>11.5761</v>
      </c>
      <c r="F650" s="40">
        <v>3.83039</v>
      </c>
      <c r="G650" s="40">
        <v>761</v>
      </c>
      <c r="H650" s="40" t="s">
        <v>3926</v>
      </c>
      <c r="I650" s="40" t="s">
        <v>94</v>
      </c>
      <c r="J650" s="40" t="s">
        <v>598</v>
      </c>
      <c r="K650" s="40" t="s">
        <v>4132</v>
      </c>
      <c r="L650" s="40" t="s">
        <v>5869</v>
      </c>
      <c r="M650" s="35" t="s">
        <v>7</v>
      </c>
      <c r="N650" s="35" t="s">
        <v>3876</v>
      </c>
    </row>
    <row r="651" spans="1:14" x14ac:dyDescent="0.3">
      <c r="A651" s="38" t="s">
        <v>4361</v>
      </c>
      <c r="B651" s="39" t="s">
        <v>4362</v>
      </c>
      <c r="C651" s="39" t="s">
        <v>3929</v>
      </c>
      <c r="D651" s="39" t="s">
        <v>3965</v>
      </c>
      <c r="E651" s="40">
        <v>11.585649999999999</v>
      </c>
      <c r="F651" s="40">
        <v>3.8622800000000002</v>
      </c>
      <c r="G651" s="40">
        <v>742</v>
      </c>
      <c r="H651" s="40" t="s">
        <v>3926</v>
      </c>
      <c r="I651" s="40" t="s">
        <v>94</v>
      </c>
      <c r="J651" s="40" t="s">
        <v>598</v>
      </c>
      <c r="K651" s="40" t="s">
        <v>4132</v>
      </c>
      <c r="L651" s="40" t="s">
        <v>5869</v>
      </c>
      <c r="M651" s="35"/>
      <c r="N651" s="35"/>
    </row>
    <row r="652" spans="1:14" x14ac:dyDescent="0.3">
      <c r="A652" s="38" t="s">
        <v>2209</v>
      </c>
      <c r="B652" s="39" t="s">
        <v>2210</v>
      </c>
      <c r="C652" s="39" t="s">
        <v>3976</v>
      </c>
      <c r="D652" s="39" t="s">
        <v>4363</v>
      </c>
      <c r="E652" s="40">
        <v>14.000813259999999</v>
      </c>
      <c r="F652" s="40">
        <v>5.1848174069999997</v>
      </c>
      <c r="G652" s="40">
        <v>856</v>
      </c>
      <c r="H652" s="40" t="s">
        <v>3926</v>
      </c>
      <c r="I652" s="40" t="s">
        <v>38</v>
      </c>
      <c r="J652" s="40" t="s">
        <v>770</v>
      </c>
      <c r="K652" s="40" t="s">
        <v>4210</v>
      </c>
      <c r="L652" s="40" t="s">
        <v>5869</v>
      </c>
      <c r="M652" s="35" t="s">
        <v>4</v>
      </c>
      <c r="N652" s="35" t="s">
        <v>3850</v>
      </c>
    </row>
    <row r="653" spans="1:14" x14ac:dyDescent="0.3">
      <c r="A653" s="38" t="s">
        <v>1691</v>
      </c>
      <c r="B653" s="39" t="s">
        <v>1692</v>
      </c>
      <c r="C653" s="39" t="s">
        <v>3951</v>
      </c>
      <c r="D653" s="39" t="s">
        <v>1692</v>
      </c>
      <c r="E653" s="40">
        <v>14.441916669999999</v>
      </c>
      <c r="F653" s="40">
        <v>10.404638889999999</v>
      </c>
      <c r="G653" s="40">
        <v>391</v>
      </c>
      <c r="H653" s="40" t="s">
        <v>3926</v>
      </c>
      <c r="I653" s="40" t="s">
        <v>38</v>
      </c>
      <c r="J653" s="40" t="s">
        <v>688</v>
      </c>
      <c r="K653" s="40" t="s">
        <v>4027</v>
      </c>
      <c r="L653" s="40" t="s">
        <v>3942</v>
      </c>
      <c r="M653" s="35" t="s">
        <v>4</v>
      </c>
      <c r="N653" s="35" t="s">
        <v>5</v>
      </c>
    </row>
    <row r="654" spans="1:14" x14ac:dyDescent="0.3">
      <c r="A654" s="38" t="s">
        <v>1367</v>
      </c>
      <c r="B654" s="39" t="s">
        <v>1368</v>
      </c>
      <c r="C654" s="39" t="s">
        <v>3951</v>
      </c>
      <c r="D654" s="39" t="s">
        <v>1351</v>
      </c>
      <c r="E654" s="40">
        <v>15.017997810000001</v>
      </c>
      <c r="F654" s="40">
        <v>12.06774564</v>
      </c>
      <c r="G654" s="40">
        <v>296</v>
      </c>
      <c r="H654" s="40" t="s">
        <v>3926</v>
      </c>
      <c r="I654" s="40" t="s">
        <v>38</v>
      </c>
      <c r="J654" s="40" t="s">
        <v>895</v>
      </c>
      <c r="K654" s="40" t="s">
        <v>3952</v>
      </c>
      <c r="L654" s="40" t="s">
        <v>3942</v>
      </c>
      <c r="M654" s="35" t="s">
        <v>4</v>
      </c>
      <c r="N654" s="35" t="s">
        <v>8</v>
      </c>
    </row>
    <row r="655" spans="1:14" x14ac:dyDescent="0.3">
      <c r="A655" s="38" t="s">
        <v>1933</v>
      </c>
      <c r="B655" s="39" t="s">
        <v>4364</v>
      </c>
      <c r="C655" s="39" t="s">
        <v>3929</v>
      </c>
      <c r="D655" s="39" t="s">
        <v>3965</v>
      </c>
      <c r="E655" s="40">
        <v>11.578106</v>
      </c>
      <c r="F655" s="40">
        <v>3.9300199999999998</v>
      </c>
      <c r="G655" s="40">
        <v>742</v>
      </c>
      <c r="H655" s="40" t="s">
        <v>3926</v>
      </c>
      <c r="I655" s="40" t="s">
        <v>94</v>
      </c>
      <c r="J655" s="40" t="s">
        <v>4365</v>
      </c>
      <c r="K655" s="40" t="s">
        <v>4366</v>
      </c>
      <c r="L655" s="40" t="s">
        <v>5869</v>
      </c>
      <c r="M655" s="35" t="s">
        <v>4</v>
      </c>
      <c r="N655" s="35" t="s">
        <v>5</v>
      </c>
    </row>
    <row r="656" spans="1:14" x14ac:dyDescent="0.3">
      <c r="A656" s="38" t="s">
        <v>2148</v>
      </c>
      <c r="B656" s="39" t="s">
        <v>4367</v>
      </c>
      <c r="C656" s="39" t="s">
        <v>3929</v>
      </c>
      <c r="D656" s="39" t="s">
        <v>3965</v>
      </c>
      <c r="E656" s="40">
        <v>11.595685019999999</v>
      </c>
      <c r="F656" s="40">
        <v>3.984914678</v>
      </c>
      <c r="G656" s="40">
        <v>742</v>
      </c>
      <c r="H656" s="40" t="s">
        <v>3926</v>
      </c>
      <c r="I656" s="40" t="s">
        <v>94</v>
      </c>
      <c r="J656" s="40" t="s">
        <v>4365</v>
      </c>
      <c r="K656" s="40" t="s">
        <v>4366</v>
      </c>
      <c r="L656" s="40" t="s">
        <v>5869</v>
      </c>
      <c r="M656" s="35" t="s">
        <v>4</v>
      </c>
      <c r="N656" s="35" t="s">
        <v>5</v>
      </c>
    </row>
    <row r="657" spans="1:14" x14ac:dyDescent="0.3">
      <c r="A657" s="38" t="s">
        <v>3329</v>
      </c>
      <c r="B657" s="39" t="s">
        <v>4368</v>
      </c>
      <c r="C657" s="39" t="s">
        <v>3933</v>
      </c>
      <c r="D657" s="39" t="s">
        <v>3947</v>
      </c>
      <c r="E657" s="40">
        <v>9.7503303240000001</v>
      </c>
      <c r="F657" s="40">
        <v>4.0599498729999999</v>
      </c>
      <c r="G657" s="40">
        <v>701</v>
      </c>
      <c r="H657" s="40" t="s">
        <v>3926</v>
      </c>
      <c r="I657" s="40" t="s">
        <v>94</v>
      </c>
      <c r="J657" s="40" t="s">
        <v>3107</v>
      </c>
      <c r="K657" s="40" t="s">
        <v>4236</v>
      </c>
      <c r="L657" s="40" t="s">
        <v>78</v>
      </c>
      <c r="M657" s="35" t="s">
        <v>4</v>
      </c>
      <c r="N657" s="35" t="s">
        <v>5</v>
      </c>
    </row>
    <row r="658" spans="1:14" x14ac:dyDescent="0.3">
      <c r="A658" s="38" t="s">
        <v>1929</v>
      </c>
      <c r="B658" s="39" t="s">
        <v>4369</v>
      </c>
      <c r="C658" s="39" t="s">
        <v>3929</v>
      </c>
      <c r="D658" s="39" t="s">
        <v>3965</v>
      </c>
      <c r="E658" s="40">
        <v>11.546848000000001</v>
      </c>
      <c r="F658" s="40">
        <v>3.9249079999999998</v>
      </c>
      <c r="G658" s="40">
        <v>742</v>
      </c>
      <c r="H658" s="40" t="s">
        <v>3926</v>
      </c>
      <c r="I658" s="40" t="s">
        <v>94</v>
      </c>
      <c r="J658" s="40" t="s">
        <v>4365</v>
      </c>
      <c r="K658" s="40" t="s">
        <v>4366</v>
      </c>
      <c r="L658" s="40" t="s">
        <v>5869</v>
      </c>
      <c r="M658" s="35" t="s">
        <v>4</v>
      </c>
      <c r="N658" s="35" t="s">
        <v>5</v>
      </c>
    </row>
    <row r="659" spans="1:14" x14ac:dyDescent="0.3">
      <c r="A659" s="38" t="s">
        <v>2547</v>
      </c>
      <c r="B659" s="39" t="s">
        <v>2548</v>
      </c>
      <c r="C659" s="39" t="s">
        <v>3943</v>
      </c>
      <c r="D659" s="39" t="s">
        <v>2706</v>
      </c>
      <c r="E659" s="39">
        <v>10.470083600000001</v>
      </c>
      <c r="F659" s="39">
        <v>5.24044723</v>
      </c>
      <c r="G659" s="39">
        <v>1685</v>
      </c>
      <c r="H659" s="40" t="s">
        <v>3926</v>
      </c>
      <c r="I659" s="40" t="s">
        <v>38</v>
      </c>
      <c r="J659" s="40" t="s">
        <v>3784</v>
      </c>
      <c r="K659" s="40" t="s">
        <v>3945</v>
      </c>
      <c r="L659" s="40" t="s">
        <v>80</v>
      </c>
      <c r="M659" s="35" t="s">
        <v>7</v>
      </c>
      <c r="N659" s="35" t="s">
        <v>3884</v>
      </c>
    </row>
    <row r="660" spans="1:14" x14ac:dyDescent="0.3">
      <c r="A660" s="38" t="s">
        <v>1304</v>
      </c>
      <c r="B660" s="39" t="s">
        <v>1305</v>
      </c>
      <c r="C660" s="39" t="s">
        <v>3958</v>
      </c>
      <c r="D660" s="39" t="s">
        <v>1305</v>
      </c>
      <c r="E660" s="40">
        <v>12.88092163</v>
      </c>
      <c r="F660" s="40">
        <v>6.5980344759999996</v>
      </c>
      <c r="G660" s="40">
        <v>904</v>
      </c>
      <c r="H660" s="40" t="s">
        <v>3926</v>
      </c>
      <c r="I660" s="40" t="s">
        <v>38</v>
      </c>
      <c r="J660" s="40" t="s">
        <v>700</v>
      </c>
      <c r="K660" s="40" t="s">
        <v>4087</v>
      </c>
      <c r="L660" s="40" t="s">
        <v>3942</v>
      </c>
      <c r="M660" s="35" t="s">
        <v>4</v>
      </c>
      <c r="N660" s="35" t="s">
        <v>3877</v>
      </c>
    </row>
    <row r="661" spans="1:14" x14ac:dyDescent="0.3">
      <c r="A661" s="38" t="s">
        <v>2537</v>
      </c>
      <c r="B661" s="39" t="s">
        <v>2538</v>
      </c>
      <c r="C661" s="39" t="s">
        <v>3943</v>
      </c>
      <c r="D661" s="39" t="s">
        <v>2468</v>
      </c>
      <c r="E661" s="39">
        <v>10.40471</v>
      </c>
      <c r="F661" s="39">
        <v>5.3385300000000004</v>
      </c>
      <c r="G661" s="39">
        <v>1591</v>
      </c>
      <c r="H661" s="40" t="s">
        <v>3926</v>
      </c>
      <c r="I661" s="40" t="s">
        <v>38</v>
      </c>
      <c r="J661" s="40" t="s">
        <v>3784</v>
      </c>
      <c r="K661" s="40" t="s">
        <v>3945</v>
      </c>
      <c r="L661" s="40" t="s">
        <v>80</v>
      </c>
      <c r="M661" s="35" t="s">
        <v>7</v>
      </c>
      <c r="N661" s="35" t="s">
        <v>3876</v>
      </c>
    </row>
    <row r="662" spans="1:14" x14ac:dyDescent="0.3">
      <c r="A662" s="38" t="s">
        <v>1543</v>
      </c>
      <c r="B662" s="39" t="s">
        <v>1544</v>
      </c>
      <c r="C662" s="39" t="s">
        <v>3958</v>
      </c>
      <c r="D662" s="39" t="s">
        <v>4370</v>
      </c>
      <c r="E662" s="40">
        <v>12.17158991</v>
      </c>
      <c r="F662" s="40">
        <v>6.6016926680000001</v>
      </c>
      <c r="G662" s="40">
        <v>985</v>
      </c>
      <c r="H662" s="40" t="s">
        <v>3926</v>
      </c>
      <c r="I662" s="40" t="s">
        <v>38</v>
      </c>
      <c r="J662" s="40" t="s">
        <v>700</v>
      </c>
      <c r="K662" s="40" t="s">
        <v>4087</v>
      </c>
      <c r="L662" s="40" t="s">
        <v>3942</v>
      </c>
      <c r="M662" s="35" t="s">
        <v>4</v>
      </c>
      <c r="N662" s="35" t="s">
        <v>46</v>
      </c>
    </row>
    <row r="663" spans="1:14" x14ac:dyDescent="0.3">
      <c r="A663" s="38" t="s">
        <v>1592</v>
      </c>
      <c r="B663" s="39" t="s">
        <v>1593</v>
      </c>
      <c r="C663" s="39" t="s">
        <v>3958</v>
      </c>
      <c r="D663" s="39" t="s">
        <v>1593</v>
      </c>
      <c r="E663" s="40">
        <v>13.099</v>
      </c>
      <c r="F663" s="40">
        <v>6.6808333329999998</v>
      </c>
      <c r="G663" s="40">
        <v>1047</v>
      </c>
      <c r="H663" s="40" t="s">
        <v>3926</v>
      </c>
      <c r="I663" s="40" t="s">
        <v>38</v>
      </c>
      <c r="J663" s="40" t="s">
        <v>700</v>
      </c>
      <c r="K663" s="40" t="s">
        <v>4087</v>
      </c>
      <c r="L663" s="40" t="s">
        <v>3942</v>
      </c>
      <c r="M663" s="35" t="s">
        <v>4</v>
      </c>
      <c r="N663" s="35" t="s">
        <v>3879</v>
      </c>
    </row>
    <row r="664" spans="1:14" x14ac:dyDescent="0.3">
      <c r="A664" s="38" t="s">
        <v>2550</v>
      </c>
      <c r="B664" s="39" t="s">
        <v>2551</v>
      </c>
      <c r="C664" s="39" t="s">
        <v>3943</v>
      </c>
      <c r="D664" s="39" t="s">
        <v>3974</v>
      </c>
      <c r="E664" s="39">
        <v>10.373749999999999</v>
      </c>
      <c r="F664" s="39">
        <v>5.3872900000000001</v>
      </c>
      <c r="G664" s="39">
        <v>1517</v>
      </c>
      <c r="H664" s="40" t="s">
        <v>3926</v>
      </c>
      <c r="I664" s="40" t="s">
        <v>38</v>
      </c>
      <c r="J664" s="40" t="s">
        <v>3784</v>
      </c>
      <c r="K664" s="40" t="s">
        <v>3945</v>
      </c>
      <c r="L664" s="40" t="s">
        <v>80</v>
      </c>
      <c r="M664" s="35" t="s">
        <v>7</v>
      </c>
      <c r="N664" s="35" t="s">
        <v>6</v>
      </c>
    </row>
    <row r="665" spans="1:14" x14ac:dyDescent="0.3">
      <c r="A665" s="38" t="s">
        <v>3322</v>
      </c>
      <c r="B665" s="39" t="s">
        <v>4371</v>
      </c>
      <c r="C665" s="39" t="s">
        <v>3933</v>
      </c>
      <c r="D665" s="39" t="s">
        <v>3947</v>
      </c>
      <c r="E665" s="40">
        <v>9.7399983920000004</v>
      </c>
      <c r="F665" s="40">
        <v>4.0490397619999996</v>
      </c>
      <c r="G665" s="40">
        <v>701</v>
      </c>
      <c r="H665" s="40" t="s">
        <v>3926</v>
      </c>
      <c r="I665" s="40" t="s">
        <v>94</v>
      </c>
      <c r="J665" s="40" t="s">
        <v>3107</v>
      </c>
      <c r="K665" s="40" t="s">
        <v>4236</v>
      </c>
      <c r="L665" s="40" t="s">
        <v>78</v>
      </c>
      <c r="M665" s="35" t="s">
        <v>4</v>
      </c>
      <c r="N665" s="35" t="s">
        <v>5</v>
      </c>
    </row>
    <row r="666" spans="1:14" x14ac:dyDescent="0.3">
      <c r="A666" s="38" t="s">
        <v>3314</v>
      </c>
      <c r="B666" s="39" t="s">
        <v>4372</v>
      </c>
      <c r="C666" s="39" t="s">
        <v>3933</v>
      </c>
      <c r="D666" s="39" t="s">
        <v>3947</v>
      </c>
      <c r="E666" s="40">
        <v>9.7599166670000006</v>
      </c>
      <c r="F666" s="40">
        <v>4.0325277780000004</v>
      </c>
      <c r="G666" s="40">
        <v>41</v>
      </c>
      <c r="H666" s="40" t="s">
        <v>3926</v>
      </c>
      <c r="I666" s="40" t="s">
        <v>94</v>
      </c>
      <c r="J666" s="40" t="s">
        <v>3107</v>
      </c>
      <c r="K666" s="40" t="s">
        <v>4236</v>
      </c>
      <c r="L666" s="40" t="s">
        <v>78</v>
      </c>
      <c r="M666" s="35" t="s">
        <v>4</v>
      </c>
      <c r="N666" s="35" t="s">
        <v>3890</v>
      </c>
    </row>
    <row r="667" spans="1:14" x14ac:dyDescent="0.3">
      <c r="A667" s="38" t="s">
        <v>3247</v>
      </c>
      <c r="B667" s="39" t="s">
        <v>4373</v>
      </c>
      <c r="C667" s="39" t="s">
        <v>3933</v>
      </c>
      <c r="D667" s="39" t="s">
        <v>3947</v>
      </c>
      <c r="E667" s="40">
        <v>9.7258888890000001</v>
      </c>
      <c r="F667" s="40">
        <v>4.0668611109999997</v>
      </c>
      <c r="G667" s="40">
        <v>701</v>
      </c>
      <c r="H667" s="40" t="s">
        <v>3926</v>
      </c>
      <c r="I667" s="40" t="s">
        <v>94</v>
      </c>
      <c r="J667" s="40" t="s">
        <v>3107</v>
      </c>
      <c r="K667" s="40" t="s">
        <v>4236</v>
      </c>
      <c r="L667" s="40" t="s">
        <v>78</v>
      </c>
      <c r="M667" s="35" t="s">
        <v>4</v>
      </c>
      <c r="N667" s="35" t="s">
        <v>41</v>
      </c>
    </row>
    <row r="668" spans="1:14" x14ac:dyDescent="0.3">
      <c r="A668" s="38" t="s">
        <v>2457</v>
      </c>
      <c r="B668" s="39" t="s">
        <v>2458</v>
      </c>
      <c r="C668" s="39" t="s">
        <v>3943</v>
      </c>
      <c r="D668" s="39" t="s">
        <v>4194</v>
      </c>
      <c r="E668" s="39">
        <v>10.312099999999999</v>
      </c>
      <c r="F668" s="39">
        <v>5.4395499999999997</v>
      </c>
      <c r="G668" s="39">
        <v>1522</v>
      </c>
      <c r="H668" s="40" t="s">
        <v>3926</v>
      </c>
      <c r="I668" s="40" t="s">
        <v>38</v>
      </c>
      <c r="J668" s="40" t="s">
        <v>3784</v>
      </c>
      <c r="K668" s="40" t="s">
        <v>3945</v>
      </c>
      <c r="L668" s="40" t="s">
        <v>80</v>
      </c>
      <c r="M668" s="35" t="s">
        <v>7</v>
      </c>
      <c r="N668" s="35" t="s">
        <v>6</v>
      </c>
    </row>
    <row r="669" spans="1:14" x14ac:dyDescent="0.3">
      <c r="A669" s="38" t="s">
        <v>2541</v>
      </c>
      <c r="B669" s="39" t="s">
        <v>2542</v>
      </c>
      <c r="C669" s="39" t="s">
        <v>3943</v>
      </c>
      <c r="D669" s="39" t="s">
        <v>2731</v>
      </c>
      <c r="E669" s="39">
        <v>10.40131</v>
      </c>
      <c r="F669" s="39">
        <v>5.29488</v>
      </c>
      <c r="G669" s="39">
        <v>1815</v>
      </c>
      <c r="H669" s="40" t="s">
        <v>3926</v>
      </c>
      <c r="I669" s="40" t="s">
        <v>38</v>
      </c>
      <c r="J669" s="40" t="s">
        <v>3784</v>
      </c>
      <c r="K669" s="40" t="s">
        <v>3945</v>
      </c>
      <c r="L669" s="40" t="s">
        <v>80</v>
      </c>
      <c r="M669" s="35" t="s">
        <v>7</v>
      </c>
      <c r="N669" s="35" t="s">
        <v>3856</v>
      </c>
    </row>
    <row r="670" spans="1:14" x14ac:dyDescent="0.3">
      <c r="A670" s="38" t="s">
        <v>2459</v>
      </c>
      <c r="B670" s="39" t="s">
        <v>2460</v>
      </c>
      <c r="C670" s="39" t="s">
        <v>3943</v>
      </c>
      <c r="D670" s="39" t="s">
        <v>3944</v>
      </c>
      <c r="E670" s="39">
        <v>10.53698</v>
      </c>
      <c r="F670" s="39">
        <v>5.48576</v>
      </c>
      <c r="G670" s="39">
        <v>1019</v>
      </c>
      <c r="H670" s="40" t="s">
        <v>3926</v>
      </c>
      <c r="I670" s="40" t="s">
        <v>38</v>
      </c>
      <c r="J670" s="40" t="s">
        <v>3784</v>
      </c>
      <c r="K670" s="40" t="s">
        <v>3945</v>
      </c>
      <c r="L670" s="40" t="s">
        <v>80</v>
      </c>
      <c r="M670" s="35" t="s">
        <v>7</v>
      </c>
      <c r="N670" s="35" t="s">
        <v>57</v>
      </c>
    </row>
    <row r="671" spans="1:14" x14ac:dyDescent="0.3">
      <c r="A671" s="38" t="s">
        <v>2450</v>
      </c>
      <c r="B671" s="39" t="s">
        <v>2451</v>
      </c>
      <c r="C671" s="39" t="s">
        <v>3943</v>
      </c>
      <c r="D671" s="39" t="s">
        <v>2654</v>
      </c>
      <c r="E671" s="40">
        <v>10.25573</v>
      </c>
      <c r="F671" s="40">
        <v>5.7533899999999996</v>
      </c>
      <c r="G671" s="40">
        <v>1325</v>
      </c>
      <c r="H671" s="40" t="s">
        <v>3926</v>
      </c>
      <c r="I671" s="40" t="s">
        <v>38</v>
      </c>
      <c r="J671" s="40" t="s">
        <v>3784</v>
      </c>
      <c r="K671" s="40" t="s">
        <v>3945</v>
      </c>
      <c r="L671" s="40" t="s">
        <v>80</v>
      </c>
      <c r="M671" s="35" t="s">
        <v>7</v>
      </c>
      <c r="N671" s="35" t="s">
        <v>6</v>
      </c>
    </row>
    <row r="672" spans="1:14" x14ac:dyDescent="0.3">
      <c r="A672" s="38" t="s">
        <v>4374</v>
      </c>
      <c r="B672" s="39" t="s">
        <v>4375</v>
      </c>
      <c r="C672" s="39" t="s">
        <v>3943</v>
      </c>
      <c r="D672" s="39" t="s">
        <v>2731</v>
      </c>
      <c r="E672" s="40">
        <v>10.12814</v>
      </c>
      <c r="F672" s="40">
        <v>5.1532299999999998</v>
      </c>
      <c r="G672" s="40">
        <v>1111</v>
      </c>
      <c r="H672" s="40" t="s">
        <v>3926</v>
      </c>
      <c r="I672" s="40" t="s">
        <v>38</v>
      </c>
      <c r="J672" s="40" t="s">
        <v>3784</v>
      </c>
      <c r="K672" s="40" t="s">
        <v>3945</v>
      </c>
      <c r="L672" s="40" t="s">
        <v>80</v>
      </c>
      <c r="M672" s="35" t="s">
        <v>4</v>
      </c>
      <c r="N672" s="35" t="s">
        <v>5</v>
      </c>
    </row>
    <row r="673" spans="1:14" x14ac:dyDescent="0.3">
      <c r="A673" s="38" t="s">
        <v>288</v>
      </c>
      <c r="B673" s="39" t="s">
        <v>2835</v>
      </c>
      <c r="C673" s="39" t="s">
        <v>3963</v>
      </c>
      <c r="D673" s="39" t="s">
        <v>4376</v>
      </c>
      <c r="E673" s="40">
        <v>10.439382999999999</v>
      </c>
      <c r="F673" s="40">
        <v>6.0695290000000002</v>
      </c>
      <c r="G673" s="40">
        <v>1224</v>
      </c>
      <c r="H673" s="40" t="s">
        <v>3926</v>
      </c>
      <c r="I673" s="40" t="s">
        <v>38</v>
      </c>
      <c r="J673" s="40" t="s">
        <v>2790</v>
      </c>
      <c r="K673" s="40" t="s">
        <v>3964</v>
      </c>
      <c r="L673" s="40" t="s">
        <v>80</v>
      </c>
      <c r="M673" s="35" t="s">
        <v>4</v>
      </c>
      <c r="N673" s="35" t="s">
        <v>3970</v>
      </c>
    </row>
    <row r="674" spans="1:14" x14ac:dyDescent="0.3">
      <c r="A674" s="38" t="s">
        <v>2283</v>
      </c>
      <c r="B674" s="39" t="s">
        <v>2285</v>
      </c>
      <c r="C674" s="39" t="s">
        <v>3929</v>
      </c>
      <c r="D674" s="39" t="s">
        <v>2285</v>
      </c>
      <c r="E674" s="40">
        <v>11.3125</v>
      </c>
      <c r="F674" s="40">
        <v>4.6296944440000001</v>
      </c>
      <c r="G674" s="40">
        <v>460</v>
      </c>
      <c r="H674" s="40" t="s">
        <v>3926</v>
      </c>
      <c r="I674" s="40" t="s">
        <v>38</v>
      </c>
      <c r="J674" s="40" t="s">
        <v>2284</v>
      </c>
      <c r="K674" s="40" t="s">
        <v>3968</v>
      </c>
      <c r="L674" s="40" t="s">
        <v>80</v>
      </c>
      <c r="M674" s="35" t="s">
        <v>4</v>
      </c>
      <c r="N674" s="35" t="s">
        <v>3970</v>
      </c>
    </row>
    <row r="675" spans="1:14" x14ac:dyDescent="0.3">
      <c r="A675" s="38" t="s">
        <v>3201</v>
      </c>
      <c r="B675" s="39" t="s">
        <v>4377</v>
      </c>
      <c r="C675" s="39" t="s">
        <v>3933</v>
      </c>
      <c r="D675" s="39" t="s">
        <v>3947</v>
      </c>
      <c r="E675" s="40">
        <v>9.7615833330000008</v>
      </c>
      <c r="F675" s="40">
        <v>4.0434999999999999</v>
      </c>
      <c r="G675" s="40">
        <v>701</v>
      </c>
      <c r="H675" s="40" t="s">
        <v>3926</v>
      </c>
      <c r="I675" s="40" t="s">
        <v>94</v>
      </c>
      <c r="J675" s="40" t="s">
        <v>3107</v>
      </c>
      <c r="K675" s="40" t="s">
        <v>4236</v>
      </c>
      <c r="L675" s="40" t="s">
        <v>78</v>
      </c>
      <c r="M675" s="35" t="s">
        <v>4</v>
      </c>
      <c r="N675" s="35" t="s">
        <v>5</v>
      </c>
    </row>
    <row r="676" spans="1:14" x14ac:dyDescent="0.3">
      <c r="A676" s="38" t="s">
        <v>979</v>
      </c>
      <c r="B676" s="39" t="s">
        <v>980</v>
      </c>
      <c r="C676" s="39" t="s">
        <v>3929</v>
      </c>
      <c r="D676" s="39" t="s">
        <v>978</v>
      </c>
      <c r="E676" s="40">
        <v>12.281280000000001</v>
      </c>
      <c r="F676" s="40">
        <v>5.8946100000000001</v>
      </c>
      <c r="G676" s="40">
        <v>921</v>
      </c>
      <c r="H676" s="40" t="s">
        <v>3926</v>
      </c>
      <c r="I676" s="40" t="s">
        <v>38</v>
      </c>
      <c r="J676" s="40" t="s">
        <v>700</v>
      </c>
      <c r="K676" s="40" t="s">
        <v>4087</v>
      </c>
      <c r="L676" s="40" t="s">
        <v>5869</v>
      </c>
      <c r="M676" s="35" t="s">
        <v>4</v>
      </c>
      <c r="N676" s="35" t="s">
        <v>4378</v>
      </c>
    </row>
    <row r="677" spans="1:14" x14ac:dyDescent="0.3">
      <c r="A677" s="38" t="s">
        <v>1071</v>
      </c>
      <c r="B677" s="39" t="s">
        <v>1072</v>
      </c>
      <c r="C677" s="39" t="s">
        <v>3929</v>
      </c>
      <c r="D677" s="39" t="s">
        <v>1072</v>
      </c>
      <c r="E677" s="40">
        <v>11.888480639999999</v>
      </c>
      <c r="F677" s="40">
        <v>3.8691402639999999</v>
      </c>
      <c r="G677" s="40">
        <v>772</v>
      </c>
      <c r="H677" s="40" t="s">
        <v>3926</v>
      </c>
      <c r="I677" s="40" t="s">
        <v>38</v>
      </c>
      <c r="J677" s="40" t="s">
        <v>605</v>
      </c>
      <c r="K677" s="40" t="s">
        <v>4034</v>
      </c>
      <c r="L677" s="40" t="s">
        <v>5869</v>
      </c>
      <c r="M677" s="35" t="s">
        <v>4</v>
      </c>
      <c r="N677" s="35" t="s">
        <v>3879</v>
      </c>
    </row>
    <row r="678" spans="1:14" x14ac:dyDescent="0.3">
      <c r="A678" s="38" t="s">
        <v>514</v>
      </c>
      <c r="B678" s="39" t="s">
        <v>1154</v>
      </c>
      <c r="C678" s="39" t="s">
        <v>3939</v>
      </c>
      <c r="D678" s="39" t="s">
        <v>4078</v>
      </c>
      <c r="E678" s="39">
        <v>13.35237953</v>
      </c>
      <c r="F678" s="39">
        <v>9.3657563029999995</v>
      </c>
      <c r="G678" s="39">
        <v>218</v>
      </c>
      <c r="H678" s="40" t="s">
        <v>3926</v>
      </c>
      <c r="I678" s="40" t="s">
        <v>38</v>
      </c>
      <c r="J678" s="40" t="s">
        <v>3940</v>
      </c>
      <c r="K678" s="40" t="s">
        <v>3941</v>
      </c>
      <c r="L678" s="40" t="s">
        <v>3942</v>
      </c>
      <c r="M678" s="35" t="s">
        <v>7</v>
      </c>
      <c r="N678" s="35" t="s">
        <v>6</v>
      </c>
    </row>
    <row r="679" spans="1:14" x14ac:dyDescent="0.3">
      <c r="A679" s="38" t="s">
        <v>3448</v>
      </c>
      <c r="B679" s="39" t="s">
        <v>4379</v>
      </c>
      <c r="C679" s="39" t="s">
        <v>3925</v>
      </c>
      <c r="D679" s="39" t="s">
        <v>3962</v>
      </c>
      <c r="E679" s="40">
        <v>9.917166667</v>
      </c>
      <c r="F679" s="40">
        <v>2.9531944440000002</v>
      </c>
      <c r="G679" s="40">
        <v>24</v>
      </c>
      <c r="H679" s="40" t="s">
        <v>3926</v>
      </c>
      <c r="I679" s="40" t="s">
        <v>94</v>
      </c>
      <c r="J679" s="40" t="s">
        <v>3927</v>
      </c>
      <c r="K679" s="40" t="s">
        <v>3928</v>
      </c>
      <c r="L679" s="40" t="s">
        <v>78</v>
      </c>
      <c r="M679" s="35" t="s">
        <v>4</v>
      </c>
      <c r="N679" s="35" t="s">
        <v>5</v>
      </c>
    </row>
    <row r="680" spans="1:14" x14ac:dyDescent="0.3">
      <c r="A680" s="38" t="s">
        <v>3744</v>
      </c>
      <c r="B680" s="39" t="s">
        <v>3745</v>
      </c>
      <c r="C680" s="39" t="s">
        <v>3934</v>
      </c>
      <c r="D680" s="39" t="s">
        <v>3780</v>
      </c>
      <c r="E680" s="40">
        <v>9.4232390000000006</v>
      </c>
      <c r="F680" s="40">
        <v>4.6248300000000002</v>
      </c>
      <c r="G680" s="40">
        <v>241</v>
      </c>
      <c r="H680" s="40" t="s">
        <v>3926</v>
      </c>
      <c r="I680" s="40" t="s">
        <v>38</v>
      </c>
      <c r="J680" s="40" t="s">
        <v>3720</v>
      </c>
      <c r="K680" s="40" t="s">
        <v>3969</v>
      </c>
      <c r="L680" s="40" t="s">
        <v>78</v>
      </c>
      <c r="M680" s="35" t="s">
        <v>4</v>
      </c>
      <c r="N680" s="35" t="s">
        <v>3850</v>
      </c>
    </row>
    <row r="681" spans="1:14" x14ac:dyDescent="0.3">
      <c r="A681" s="38" t="s">
        <v>3699</v>
      </c>
      <c r="B681" s="39" t="s">
        <v>3700</v>
      </c>
      <c r="C681" s="39" t="s">
        <v>3934</v>
      </c>
      <c r="D681" s="39" t="s">
        <v>4026</v>
      </c>
      <c r="E681" s="40">
        <v>9.2069933719999995</v>
      </c>
      <c r="F681" s="40">
        <v>4.0119784789999997</v>
      </c>
      <c r="G681" s="40">
        <v>21</v>
      </c>
      <c r="H681" s="40" t="s">
        <v>3926</v>
      </c>
      <c r="I681" s="40" t="s">
        <v>38</v>
      </c>
      <c r="J681" s="40" t="s">
        <v>3935</v>
      </c>
      <c r="K681" s="40" t="s">
        <v>3936</v>
      </c>
      <c r="L681" s="40" t="s">
        <v>78</v>
      </c>
      <c r="M681" s="35" t="s">
        <v>4</v>
      </c>
      <c r="N681" s="35" t="s">
        <v>41</v>
      </c>
    </row>
    <row r="682" spans="1:14" x14ac:dyDescent="0.3">
      <c r="A682" s="38" t="s">
        <v>3176</v>
      </c>
      <c r="B682" s="39" t="s">
        <v>4380</v>
      </c>
      <c r="C682" s="39" t="s">
        <v>3933</v>
      </c>
      <c r="D682" s="39" t="s">
        <v>3947</v>
      </c>
      <c r="E682" s="40">
        <v>9.7665769170000001</v>
      </c>
      <c r="F682" s="40">
        <v>4.0465484299999996</v>
      </c>
      <c r="G682" s="40">
        <v>701</v>
      </c>
      <c r="H682" s="40" t="s">
        <v>3926</v>
      </c>
      <c r="I682" s="40" t="s">
        <v>94</v>
      </c>
      <c r="J682" s="40" t="s">
        <v>3107</v>
      </c>
      <c r="K682" s="40" t="s">
        <v>4236</v>
      </c>
      <c r="L682" s="40" t="s">
        <v>78</v>
      </c>
      <c r="M682" s="35" t="s">
        <v>4</v>
      </c>
      <c r="N682" s="35" t="s">
        <v>5</v>
      </c>
    </row>
    <row r="683" spans="1:14" x14ac:dyDescent="0.3">
      <c r="A683" s="38" t="s">
        <v>1561</v>
      </c>
      <c r="B683" s="39" t="s">
        <v>1562</v>
      </c>
      <c r="C683" s="39" t="s">
        <v>3929</v>
      </c>
      <c r="D683" s="39" t="s">
        <v>1562</v>
      </c>
      <c r="E683" s="40">
        <v>12.391977929999999</v>
      </c>
      <c r="F683" s="40">
        <v>5.992331311</v>
      </c>
      <c r="G683" s="40">
        <v>994</v>
      </c>
      <c r="H683" s="40" t="s">
        <v>3926</v>
      </c>
      <c r="I683" s="40" t="s">
        <v>38</v>
      </c>
      <c r="J683" s="40" t="s">
        <v>2284</v>
      </c>
      <c r="K683" s="40" t="s">
        <v>3968</v>
      </c>
      <c r="L683" s="40" t="s">
        <v>80</v>
      </c>
      <c r="M683" s="35" t="s">
        <v>4</v>
      </c>
      <c r="N683" s="35" t="s">
        <v>3879</v>
      </c>
    </row>
    <row r="684" spans="1:14" x14ac:dyDescent="0.3">
      <c r="A684" s="38" t="s">
        <v>1575</v>
      </c>
      <c r="B684" s="39" t="s">
        <v>1576</v>
      </c>
      <c r="C684" s="39" t="s">
        <v>3958</v>
      </c>
      <c r="D684" s="39" t="s">
        <v>4381</v>
      </c>
      <c r="E684" s="40">
        <v>12.47780556</v>
      </c>
      <c r="F684" s="40">
        <v>6.1638055559999998</v>
      </c>
      <c r="G684" s="40">
        <v>930</v>
      </c>
      <c r="H684" s="40" t="s">
        <v>3926</v>
      </c>
      <c r="I684" s="40" t="s">
        <v>38</v>
      </c>
      <c r="J684" s="40" t="s">
        <v>700</v>
      </c>
      <c r="K684" s="40" t="s">
        <v>4087</v>
      </c>
      <c r="L684" s="40" t="s">
        <v>3942</v>
      </c>
      <c r="M684" s="35" t="s">
        <v>4</v>
      </c>
      <c r="N684" s="35" t="s">
        <v>3877</v>
      </c>
    </row>
    <row r="685" spans="1:14" x14ac:dyDescent="0.3">
      <c r="A685" s="38" t="s">
        <v>1768</v>
      </c>
      <c r="B685" s="39" t="s">
        <v>1769</v>
      </c>
      <c r="C685" s="39" t="s">
        <v>3925</v>
      </c>
      <c r="D685" s="39" t="s">
        <v>1769</v>
      </c>
      <c r="E685" s="40">
        <v>11.595361</v>
      </c>
      <c r="F685" s="40">
        <v>2.847915</v>
      </c>
      <c r="G685" s="40">
        <v>0</v>
      </c>
      <c r="H685" s="40" t="s">
        <v>3926</v>
      </c>
      <c r="I685" s="40" t="s">
        <v>38</v>
      </c>
      <c r="J685" s="40" t="s">
        <v>638</v>
      </c>
      <c r="K685" s="40" t="s">
        <v>3956</v>
      </c>
      <c r="L685" s="40" t="s">
        <v>5869</v>
      </c>
      <c r="M685" s="35" t="s">
        <v>4</v>
      </c>
      <c r="N685" s="35" t="s">
        <v>4019</v>
      </c>
    </row>
    <row r="686" spans="1:14" x14ac:dyDescent="0.3">
      <c r="A686" s="38" t="s">
        <v>2338</v>
      </c>
      <c r="B686" s="39" t="s">
        <v>2339</v>
      </c>
      <c r="C686" s="39" t="s">
        <v>3929</v>
      </c>
      <c r="D686" s="39" t="s">
        <v>2339</v>
      </c>
      <c r="E686" s="40">
        <v>11.690458</v>
      </c>
      <c r="F686" s="40">
        <v>4.7234230000000004</v>
      </c>
      <c r="G686" s="40">
        <v>648</v>
      </c>
      <c r="H686" s="40" t="s">
        <v>3926</v>
      </c>
      <c r="I686" s="40" t="s">
        <v>38</v>
      </c>
      <c r="J686" s="40" t="s">
        <v>2284</v>
      </c>
      <c r="K686" s="40" t="s">
        <v>3968</v>
      </c>
      <c r="L686" s="40" t="s">
        <v>80</v>
      </c>
      <c r="M686" s="35" t="s">
        <v>4</v>
      </c>
      <c r="N686" s="35" t="s">
        <v>3879</v>
      </c>
    </row>
    <row r="687" spans="1:14" x14ac:dyDescent="0.3">
      <c r="A687" s="38" t="s">
        <v>2643</v>
      </c>
      <c r="B687" s="39" t="s">
        <v>2644</v>
      </c>
      <c r="C687" s="39" t="s">
        <v>3943</v>
      </c>
      <c r="D687" s="39" t="s">
        <v>2644</v>
      </c>
      <c r="E687" s="40">
        <v>10.699833330000001</v>
      </c>
      <c r="F687" s="40">
        <v>4.9700833329999998</v>
      </c>
      <c r="G687" s="40">
        <v>826</v>
      </c>
      <c r="H687" s="40" t="s">
        <v>3926</v>
      </c>
      <c r="I687" s="40" t="s">
        <v>38</v>
      </c>
      <c r="J687" s="40" t="s">
        <v>2284</v>
      </c>
      <c r="K687" s="40" t="s">
        <v>3968</v>
      </c>
      <c r="L687" s="40" t="s">
        <v>80</v>
      </c>
      <c r="M687" s="35" t="s">
        <v>4</v>
      </c>
      <c r="N687" s="35" t="s">
        <v>5</v>
      </c>
    </row>
    <row r="688" spans="1:14" x14ac:dyDescent="0.3">
      <c r="A688" s="38" t="s">
        <v>1473</v>
      </c>
      <c r="B688" s="39" t="s">
        <v>1474</v>
      </c>
      <c r="C688" s="39" t="s">
        <v>3951</v>
      </c>
      <c r="D688" s="39" t="s">
        <v>3988</v>
      </c>
      <c r="E688" s="40">
        <v>14.36687418</v>
      </c>
      <c r="F688" s="40">
        <v>10.61479003</v>
      </c>
      <c r="G688" s="40">
        <v>389</v>
      </c>
      <c r="H688" s="40" t="s">
        <v>3926</v>
      </c>
      <c r="I688" s="40" t="s">
        <v>38</v>
      </c>
      <c r="J688" s="40" t="s">
        <v>764</v>
      </c>
      <c r="K688" s="40" t="s">
        <v>3989</v>
      </c>
      <c r="L688" s="40" t="s">
        <v>3942</v>
      </c>
      <c r="M688" s="35" t="s">
        <v>4</v>
      </c>
      <c r="N688" s="35" t="s">
        <v>4019</v>
      </c>
    </row>
    <row r="689" spans="1:14" x14ac:dyDescent="0.3">
      <c r="A689" s="38" t="s">
        <v>453</v>
      </c>
      <c r="B689" s="39" t="s">
        <v>2342</v>
      </c>
      <c r="C689" s="39" t="s">
        <v>3929</v>
      </c>
      <c r="D689" s="39" t="s">
        <v>2342</v>
      </c>
      <c r="E689" s="40">
        <v>12.31780556</v>
      </c>
      <c r="F689" s="40">
        <v>5.5391666669999999</v>
      </c>
      <c r="G689" s="40">
        <v>1023</v>
      </c>
      <c r="H689" s="40" t="s">
        <v>3926</v>
      </c>
      <c r="I689" s="40" t="s">
        <v>38</v>
      </c>
      <c r="J689" s="40" t="s">
        <v>2284</v>
      </c>
      <c r="K689" s="40" t="s">
        <v>3968</v>
      </c>
      <c r="L689" s="40" t="s">
        <v>80</v>
      </c>
      <c r="M689" s="35" t="s">
        <v>4</v>
      </c>
      <c r="N689" s="35" t="s">
        <v>5</v>
      </c>
    </row>
    <row r="690" spans="1:14" x14ac:dyDescent="0.3">
      <c r="A690" s="38" t="s">
        <v>624</v>
      </c>
      <c r="B690" s="39" t="s">
        <v>625</v>
      </c>
      <c r="C690" s="39" t="s">
        <v>3929</v>
      </c>
      <c r="D690" s="39" t="s">
        <v>4382</v>
      </c>
      <c r="E690" s="40">
        <v>11.565027779999999</v>
      </c>
      <c r="F690" s="40">
        <v>4.1254444440000002</v>
      </c>
      <c r="G690" s="40">
        <v>653.20000000000005</v>
      </c>
      <c r="H690" s="40" t="s">
        <v>3926</v>
      </c>
      <c r="I690" s="40" t="s">
        <v>38</v>
      </c>
      <c r="J690" s="40" t="s">
        <v>626</v>
      </c>
      <c r="K690" s="40" t="s">
        <v>3985</v>
      </c>
      <c r="L690" s="40" t="s">
        <v>5869</v>
      </c>
      <c r="M690" s="35" t="s">
        <v>4</v>
      </c>
      <c r="N690" s="35" t="s">
        <v>3879</v>
      </c>
    </row>
    <row r="691" spans="1:14" x14ac:dyDescent="0.3">
      <c r="A691" s="38" t="s">
        <v>2152</v>
      </c>
      <c r="B691" s="39" t="s">
        <v>4383</v>
      </c>
      <c r="C691" s="39" t="s">
        <v>3929</v>
      </c>
      <c r="D691" s="39" t="s">
        <v>3965</v>
      </c>
      <c r="E691" s="40">
        <v>11.593392</v>
      </c>
      <c r="F691" s="40">
        <v>3.9792230000000002</v>
      </c>
      <c r="G691" s="40">
        <v>742</v>
      </c>
      <c r="H691" s="40" t="s">
        <v>3926</v>
      </c>
      <c r="I691" s="40" t="s">
        <v>94</v>
      </c>
      <c r="J691" s="40" t="s">
        <v>4365</v>
      </c>
      <c r="K691" s="40" t="s">
        <v>4366</v>
      </c>
      <c r="L691" s="40" t="s">
        <v>5869</v>
      </c>
      <c r="M691" s="35" t="s">
        <v>4</v>
      </c>
      <c r="N691" s="35" t="s">
        <v>5</v>
      </c>
    </row>
    <row r="692" spans="1:14" x14ac:dyDescent="0.3">
      <c r="A692" s="38" t="s">
        <v>2149</v>
      </c>
      <c r="B692" s="39" t="s">
        <v>4384</v>
      </c>
      <c r="C692" s="39" t="s">
        <v>3929</v>
      </c>
      <c r="D692" s="39" t="s">
        <v>3965</v>
      </c>
      <c r="E692" s="40">
        <v>11.593496999999999</v>
      </c>
      <c r="F692" s="40">
        <v>3.9642490000000001</v>
      </c>
      <c r="G692" s="40">
        <v>742</v>
      </c>
      <c r="H692" s="40" t="s">
        <v>3926</v>
      </c>
      <c r="I692" s="40" t="s">
        <v>94</v>
      </c>
      <c r="J692" s="40" t="s">
        <v>4365</v>
      </c>
      <c r="K692" s="40" t="s">
        <v>4366</v>
      </c>
      <c r="L692" s="40" t="s">
        <v>5869</v>
      </c>
      <c r="M692" s="35" t="s">
        <v>4</v>
      </c>
      <c r="N692" s="35" t="s">
        <v>5</v>
      </c>
    </row>
    <row r="693" spans="1:14" x14ac:dyDescent="0.3">
      <c r="A693" s="38" t="s">
        <v>2343</v>
      </c>
      <c r="B693" s="39" t="s">
        <v>4385</v>
      </c>
      <c r="C693" s="39" t="s">
        <v>3929</v>
      </c>
      <c r="D693" s="39" t="s">
        <v>2287</v>
      </c>
      <c r="E693" s="40">
        <v>11.241973</v>
      </c>
      <c r="F693" s="40">
        <v>4.7475399999999999</v>
      </c>
      <c r="G693" s="40">
        <v>0</v>
      </c>
      <c r="H693" s="40" t="s">
        <v>3926</v>
      </c>
      <c r="I693" s="40" t="s">
        <v>94</v>
      </c>
      <c r="J693" s="40" t="s">
        <v>2284</v>
      </c>
      <c r="K693" s="40" t="s">
        <v>3968</v>
      </c>
      <c r="L693" s="40" t="s">
        <v>80</v>
      </c>
      <c r="M693" s="35" t="s">
        <v>4</v>
      </c>
      <c r="N693" s="35" t="s">
        <v>5</v>
      </c>
    </row>
    <row r="694" spans="1:14" x14ac:dyDescent="0.3">
      <c r="A694" s="38" t="s">
        <v>698</v>
      </c>
      <c r="B694" s="39" t="s">
        <v>699</v>
      </c>
      <c r="C694" s="39" t="s">
        <v>3958</v>
      </c>
      <c r="D694" s="39" t="s">
        <v>699</v>
      </c>
      <c r="E694" s="40">
        <v>13.38611111</v>
      </c>
      <c r="F694" s="40">
        <v>6.425444444</v>
      </c>
      <c r="G694" s="40">
        <v>953</v>
      </c>
      <c r="H694" s="40" t="s">
        <v>3926</v>
      </c>
      <c r="I694" s="40" t="s">
        <v>38</v>
      </c>
      <c r="J694" s="40" t="s">
        <v>700</v>
      </c>
      <c r="K694" s="40" t="s">
        <v>4087</v>
      </c>
      <c r="L694" s="40" t="s">
        <v>3942</v>
      </c>
      <c r="M694" s="35" t="s">
        <v>4</v>
      </c>
      <c r="N694" s="35" t="s">
        <v>4019</v>
      </c>
    </row>
    <row r="695" spans="1:14" x14ac:dyDescent="0.3">
      <c r="A695" s="38" t="s">
        <v>2344</v>
      </c>
      <c r="B695" s="39" t="s">
        <v>2345</v>
      </c>
      <c r="C695" s="39" t="s">
        <v>3929</v>
      </c>
      <c r="D695" s="39" t="s">
        <v>4386</v>
      </c>
      <c r="E695" s="40">
        <v>11.1205</v>
      </c>
      <c r="F695" s="40">
        <v>4.8549166670000004</v>
      </c>
      <c r="G695" s="40">
        <v>674.4</v>
      </c>
      <c r="H695" s="40" t="s">
        <v>3926</v>
      </c>
      <c r="I695" s="40" t="s">
        <v>38</v>
      </c>
      <c r="J695" s="40" t="s">
        <v>2284</v>
      </c>
      <c r="K695" s="40" t="s">
        <v>3968</v>
      </c>
      <c r="L695" s="40" t="s">
        <v>80</v>
      </c>
      <c r="M695" s="35" t="s">
        <v>4</v>
      </c>
      <c r="N695" s="35" t="s">
        <v>3879</v>
      </c>
    </row>
    <row r="696" spans="1:14" x14ac:dyDescent="0.3">
      <c r="A696" s="38" t="s">
        <v>3561</v>
      </c>
      <c r="B696" s="39" t="s">
        <v>3562</v>
      </c>
      <c r="C696" s="39" t="s">
        <v>3934</v>
      </c>
      <c r="D696" s="39" t="s">
        <v>3978</v>
      </c>
      <c r="E696" s="40">
        <v>9.2498330000000006</v>
      </c>
      <c r="F696" s="40">
        <v>4.1685049999999997</v>
      </c>
      <c r="G696" s="40">
        <v>1001</v>
      </c>
      <c r="H696" s="40" t="s">
        <v>3926</v>
      </c>
      <c r="I696" s="40" t="s">
        <v>38</v>
      </c>
      <c r="J696" s="40" t="s">
        <v>3935</v>
      </c>
      <c r="K696" s="40" t="s">
        <v>3936</v>
      </c>
      <c r="L696" s="40" t="s">
        <v>78</v>
      </c>
      <c r="M696" s="35" t="s">
        <v>4</v>
      </c>
      <c r="N696" s="35" t="s">
        <v>5</v>
      </c>
    </row>
    <row r="697" spans="1:14" x14ac:dyDescent="0.3">
      <c r="A697" s="38" t="s">
        <v>28</v>
      </c>
      <c r="B697" s="39" t="s">
        <v>3573</v>
      </c>
      <c r="C697" s="39" t="s">
        <v>3934</v>
      </c>
      <c r="D697" s="39" t="s">
        <v>3978</v>
      </c>
      <c r="E697" s="40">
        <v>9.2433611110000005</v>
      </c>
      <c r="F697" s="40">
        <v>4.1539444440000004</v>
      </c>
      <c r="G697" s="40">
        <v>860</v>
      </c>
      <c r="H697" s="40" t="s">
        <v>3926</v>
      </c>
      <c r="I697" s="40" t="s">
        <v>38</v>
      </c>
      <c r="J697" s="40" t="s">
        <v>3935</v>
      </c>
      <c r="K697" s="40" t="s">
        <v>3936</v>
      </c>
      <c r="L697" s="40" t="s">
        <v>78</v>
      </c>
      <c r="M697" s="35" t="s">
        <v>4</v>
      </c>
      <c r="N697" s="35" t="s">
        <v>5</v>
      </c>
    </row>
    <row r="698" spans="1:14" x14ac:dyDescent="0.3">
      <c r="A698" s="38" t="s">
        <v>3589</v>
      </c>
      <c r="B698" s="39" t="s">
        <v>3590</v>
      </c>
      <c r="C698" s="39" t="s">
        <v>3934</v>
      </c>
      <c r="D698" s="39" t="s">
        <v>3978</v>
      </c>
      <c r="E698" s="40">
        <v>9.2874660000000002</v>
      </c>
      <c r="F698" s="40">
        <v>4.1551090000000004</v>
      </c>
      <c r="G698" s="40">
        <v>598</v>
      </c>
      <c r="H698" s="40" t="s">
        <v>3926</v>
      </c>
      <c r="I698" s="40" t="s">
        <v>38</v>
      </c>
      <c r="J698" s="40" t="s">
        <v>3935</v>
      </c>
      <c r="K698" s="40" t="s">
        <v>3936</v>
      </c>
      <c r="L698" s="40" t="s">
        <v>78</v>
      </c>
      <c r="M698" s="35" t="s">
        <v>4</v>
      </c>
      <c r="N698" s="35" t="s">
        <v>5</v>
      </c>
    </row>
    <row r="699" spans="1:14" x14ac:dyDescent="0.3">
      <c r="A699" s="38" t="s">
        <v>2192</v>
      </c>
      <c r="B699" s="39" t="s">
        <v>2193</v>
      </c>
      <c r="C699" s="39" t="s">
        <v>3958</v>
      </c>
      <c r="D699" s="39" t="s">
        <v>4387</v>
      </c>
      <c r="E699" s="40">
        <v>14.148984</v>
      </c>
      <c r="F699" s="40">
        <v>7.1789180000000004</v>
      </c>
      <c r="G699" s="40">
        <v>1486</v>
      </c>
      <c r="H699" s="40" t="s">
        <v>3926</v>
      </c>
      <c r="I699" s="40" t="s">
        <v>38</v>
      </c>
      <c r="J699" s="40" t="s">
        <v>749</v>
      </c>
      <c r="K699" s="40" t="s">
        <v>3960</v>
      </c>
      <c r="L699" s="40" t="s">
        <v>3942</v>
      </c>
      <c r="M699" s="35" t="s">
        <v>4</v>
      </c>
      <c r="N699" s="35" t="s">
        <v>3970</v>
      </c>
    </row>
    <row r="700" spans="1:14" x14ac:dyDescent="0.3">
      <c r="A700" s="38" t="s">
        <v>956</v>
      </c>
      <c r="B700" s="39" t="s">
        <v>957</v>
      </c>
      <c r="C700" s="39" t="s">
        <v>3958</v>
      </c>
      <c r="D700" s="39" t="s">
        <v>4388</v>
      </c>
      <c r="E700" s="40">
        <v>13.73916932</v>
      </c>
      <c r="F700" s="40">
        <v>6.3508996770000001</v>
      </c>
      <c r="G700" s="40">
        <v>999</v>
      </c>
      <c r="H700" s="40" t="s">
        <v>3926</v>
      </c>
      <c r="I700" s="40" t="s">
        <v>38</v>
      </c>
      <c r="J700" s="40" t="s">
        <v>734</v>
      </c>
      <c r="K700" s="40" t="s">
        <v>4015</v>
      </c>
      <c r="L700" s="40" t="s">
        <v>3942</v>
      </c>
      <c r="M700" s="35" t="s">
        <v>4</v>
      </c>
      <c r="N700" s="35" t="s">
        <v>46</v>
      </c>
    </row>
    <row r="701" spans="1:14" x14ac:dyDescent="0.3">
      <c r="A701" s="38" t="s">
        <v>4389</v>
      </c>
      <c r="B701" s="39" t="s">
        <v>4264</v>
      </c>
      <c r="C701" s="39" t="s">
        <v>3943</v>
      </c>
      <c r="D701" s="39" t="s">
        <v>4390</v>
      </c>
      <c r="E701" s="40">
        <v>10.176690000000001</v>
      </c>
      <c r="F701" s="40">
        <v>5.5571700000000002</v>
      </c>
      <c r="G701" s="40">
        <v>1668</v>
      </c>
      <c r="H701" s="40" t="s">
        <v>3926</v>
      </c>
      <c r="I701" s="40" t="s">
        <v>38</v>
      </c>
      <c r="J701" s="40" t="s">
        <v>3784</v>
      </c>
      <c r="K701" s="40" t="s">
        <v>3945</v>
      </c>
      <c r="L701" s="40" t="s">
        <v>80</v>
      </c>
      <c r="M701" s="35"/>
      <c r="N701" s="35"/>
    </row>
    <row r="702" spans="1:14" x14ac:dyDescent="0.3">
      <c r="A702" s="38" t="s">
        <v>1413</v>
      </c>
      <c r="B702" s="39" t="s">
        <v>1414</v>
      </c>
      <c r="C702" s="39" t="s">
        <v>3958</v>
      </c>
      <c r="D702" s="39" t="s">
        <v>1414</v>
      </c>
      <c r="E702" s="40">
        <v>14.316777780000001</v>
      </c>
      <c r="F702" s="40">
        <v>6.3798888890000001</v>
      </c>
      <c r="G702" s="40">
        <v>1044</v>
      </c>
      <c r="H702" s="40" t="s">
        <v>3926</v>
      </c>
      <c r="I702" s="40" t="s">
        <v>38</v>
      </c>
      <c r="J702" s="40" t="s">
        <v>734</v>
      </c>
      <c r="K702" s="40" t="s">
        <v>4015</v>
      </c>
      <c r="L702" s="40" t="s">
        <v>3942</v>
      </c>
      <c r="M702" s="35" t="s">
        <v>4</v>
      </c>
      <c r="N702" s="35" t="s">
        <v>3889</v>
      </c>
    </row>
    <row r="703" spans="1:14" x14ac:dyDescent="0.3">
      <c r="A703" s="38" t="s">
        <v>1442</v>
      </c>
      <c r="B703" s="39" t="s">
        <v>1443</v>
      </c>
      <c r="C703" s="39" t="s">
        <v>3929</v>
      </c>
      <c r="D703" s="39" t="s">
        <v>4391</v>
      </c>
      <c r="E703" s="40">
        <v>11.04688889</v>
      </c>
      <c r="F703" s="40">
        <v>3.801952778</v>
      </c>
      <c r="G703" s="40">
        <v>0</v>
      </c>
      <c r="H703" s="40" t="s">
        <v>3926</v>
      </c>
      <c r="I703" s="40" t="s">
        <v>38</v>
      </c>
      <c r="J703" s="40" t="s">
        <v>809</v>
      </c>
      <c r="K703" s="40" t="s">
        <v>3932</v>
      </c>
      <c r="L703" s="40" t="s">
        <v>5869</v>
      </c>
      <c r="M703" s="35" t="s">
        <v>4</v>
      </c>
      <c r="N703" s="35" t="s">
        <v>3879</v>
      </c>
    </row>
    <row r="704" spans="1:14" x14ac:dyDescent="0.3">
      <c r="A704" s="38" t="s">
        <v>378</v>
      </c>
      <c r="B704" s="39" t="s">
        <v>1448</v>
      </c>
      <c r="C704" s="39" t="s">
        <v>3929</v>
      </c>
      <c r="D704" s="39" t="s">
        <v>1448</v>
      </c>
      <c r="E704" s="40">
        <v>10.898989</v>
      </c>
      <c r="F704" s="40">
        <v>3.872214</v>
      </c>
      <c r="G704" s="40">
        <v>69</v>
      </c>
      <c r="H704" s="40" t="s">
        <v>3926</v>
      </c>
      <c r="I704" s="40" t="s">
        <v>38</v>
      </c>
      <c r="J704" s="40" t="s">
        <v>809</v>
      </c>
      <c r="K704" s="40" t="s">
        <v>3932</v>
      </c>
      <c r="L704" s="40" t="s">
        <v>5869</v>
      </c>
      <c r="M704" s="35" t="s">
        <v>4</v>
      </c>
      <c r="N704" s="35" t="s">
        <v>5</v>
      </c>
    </row>
    <row r="705" spans="1:14" x14ac:dyDescent="0.3">
      <c r="A705" s="38" t="s">
        <v>1600</v>
      </c>
      <c r="B705" s="39" t="s">
        <v>1601</v>
      </c>
      <c r="C705" s="39" t="s">
        <v>3958</v>
      </c>
      <c r="D705" s="39" t="s">
        <v>4392</v>
      </c>
      <c r="E705" s="40">
        <v>12.55522004</v>
      </c>
      <c r="F705" s="40">
        <v>6.3371800440000001</v>
      </c>
      <c r="G705" s="40">
        <v>899</v>
      </c>
      <c r="H705" s="40" t="s">
        <v>3926</v>
      </c>
      <c r="I705" s="40" t="s">
        <v>38</v>
      </c>
      <c r="J705" s="40" t="s">
        <v>700</v>
      </c>
      <c r="K705" s="40" t="s">
        <v>4087</v>
      </c>
      <c r="L705" s="40" t="s">
        <v>3942</v>
      </c>
      <c r="M705" s="35" t="s">
        <v>4</v>
      </c>
      <c r="N705" s="35" t="s">
        <v>3879</v>
      </c>
    </row>
    <row r="706" spans="1:14" x14ac:dyDescent="0.3">
      <c r="A706" s="38" t="s">
        <v>1260</v>
      </c>
      <c r="B706" s="39" t="s">
        <v>1261</v>
      </c>
      <c r="C706" s="39" t="s">
        <v>3976</v>
      </c>
      <c r="D706" s="39" t="s">
        <v>1261</v>
      </c>
      <c r="E706" s="39">
        <v>14.042628000000001</v>
      </c>
      <c r="F706" s="39">
        <v>4.9797940000000001</v>
      </c>
      <c r="G706" s="39">
        <v>809</v>
      </c>
      <c r="H706" s="40" t="s">
        <v>3926</v>
      </c>
      <c r="I706" s="40" t="s">
        <v>38</v>
      </c>
      <c r="J706" s="40" t="s">
        <v>770</v>
      </c>
      <c r="K706" s="40" t="s">
        <v>4210</v>
      </c>
      <c r="L706" s="40" t="s">
        <v>5869</v>
      </c>
      <c r="M706" s="35" t="s">
        <v>7</v>
      </c>
      <c r="N706" s="35" t="s">
        <v>4280</v>
      </c>
    </row>
    <row r="707" spans="1:14" x14ac:dyDescent="0.3">
      <c r="A707" s="38" t="s">
        <v>556</v>
      </c>
      <c r="B707" s="39" t="s">
        <v>575</v>
      </c>
      <c r="C707" s="39" t="s">
        <v>3929</v>
      </c>
      <c r="D707" s="39" t="s">
        <v>4393</v>
      </c>
      <c r="E707" s="40">
        <v>11.82030556</v>
      </c>
      <c r="F707" s="40">
        <v>4.4053888890000001</v>
      </c>
      <c r="G707" s="40">
        <v>595.70000000000005</v>
      </c>
      <c r="H707" s="40" t="s">
        <v>3926</v>
      </c>
      <c r="I707" s="40" t="s">
        <v>38</v>
      </c>
      <c r="J707" s="40" t="s">
        <v>626</v>
      </c>
      <c r="K707" s="40" t="s">
        <v>3985</v>
      </c>
      <c r="L707" s="40" t="s">
        <v>5869</v>
      </c>
      <c r="M707" s="35" t="s">
        <v>4</v>
      </c>
      <c r="N707" s="35" t="s">
        <v>5</v>
      </c>
    </row>
    <row r="708" spans="1:14" x14ac:dyDescent="0.3">
      <c r="A708" s="38" t="s">
        <v>2840</v>
      </c>
      <c r="B708" s="39" t="s">
        <v>2841</v>
      </c>
      <c r="C708" s="39" t="s">
        <v>3963</v>
      </c>
      <c r="D708" s="39" t="s">
        <v>2841</v>
      </c>
      <c r="E708" s="40">
        <v>10.066274999999999</v>
      </c>
      <c r="F708" s="40">
        <v>5.8074555549999998</v>
      </c>
      <c r="G708" s="40">
        <v>113</v>
      </c>
      <c r="H708" s="40" t="s">
        <v>3926</v>
      </c>
      <c r="I708" s="40" t="s">
        <v>38</v>
      </c>
      <c r="J708" s="40" t="s">
        <v>2790</v>
      </c>
      <c r="K708" s="40" t="s">
        <v>3964</v>
      </c>
      <c r="L708" s="40" t="s">
        <v>80</v>
      </c>
      <c r="M708" s="35" t="s">
        <v>4</v>
      </c>
      <c r="N708" s="35" t="s">
        <v>46</v>
      </c>
    </row>
    <row r="709" spans="1:14" x14ac:dyDescent="0.3">
      <c r="A709" s="38" t="s">
        <v>2008</v>
      </c>
      <c r="B709" s="39" t="s">
        <v>2009</v>
      </c>
      <c r="C709" s="39" t="s">
        <v>3929</v>
      </c>
      <c r="D709" s="39" t="s">
        <v>2009</v>
      </c>
      <c r="E709" s="40">
        <v>11.40931892</v>
      </c>
      <c r="F709" s="40">
        <v>3.0247603519999999</v>
      </c>
      <c r="G709" s="40">
        <v>0</v>
      </c>
      <c r="H709" s="40" t="s">
        <v>3926</v>
      </c>
      <c r="I709" s="40" t="s">
        <v>38</v>
      </c>
      <c r="J709" s="40" t="s">
        <v>638</v>
      </c>
      <c r="K709" s="40" t="s">
        <v>3956</v>
      </c>
      <c r="L709" s="40" t="s">
        <v>5869</v>
      </c>
      <c r="M709" s="35" t="s">
        <v>4</v>
      </c>
      <c r="N709" s="35" t="s">
        <v>5</v>
      </c>
    </row>
    <row r="710" spans="1:14" x14ac:dyDescent="0.3">
      <c r="A710" s="38" t="s">
        <v>4394</v>
      </c>
      <c r="B710" s="39" t="s">
        <v>4395</v>
      </c>
      <c r="C710" s="39" t="s">
        <v>3929</v>
      </c>
      <c r="D710" s="39" t="s">
        <v>4396</v>
      </c>
      <c r="E710" s="40">
        <v>11.35778</v>
      </c>
      <c r="F710" s="40">
        <v>3.70356</v>
      </c>
      <c r="G710" s="40">
        <v>738</v>
      </c>
      <c r="H710" s="40" t="s">
        <v>3926</v>
      </c>
      <c r="I710" s="40" t="s">
        <v>38</v>
      </c>
      <c r="J710" s="40" t="s">
        <v>4365</v>
      </c>
      <c r="K710" s="40" t="s">
        <v>4366</v>
      </c>
      <c r="L710" s="40" t="s">
        <v>5869</v>
      </c>
      <c r="M710" s="35" t="s">
        <v>7</v>
      </c>
      <c r="N710" s="35" t="s">
        <v>57</v>
      </c>
    </row>
    <row r="711" spans="1:14" x14ac:dyDescent="0.3">
      <c r="A711" s="38" t="s">
        <v>2266</v>
      </c>
      <c r="B711" s="39" t="s">
        <v>2267</v>
      </c>
      <c r="C711" s="39" t="s">
        <v>3929</v>
      </c>
      <c r="D711" s="39" t="s">
        <v>4397</v>
      </c>
      <c r="E711" s="40">
        <v>11.512952</v>
      </c>
      <c r="F711" s="40">
        <v>3.5625800000000001</v>
      </c>
      <c r="G711" s="40">
        <v>695</v>
      </c>
      <c r="H711" s="40" t="s">
        <v>3926</v>
      </c>
      <c r="I711" s="40" t="s">
        <v>38</v>
      </c>
      <c r="J711" s="40" t="s">
        <v>638</v>
      </c>
      <c r="K711" s="40" t="s">
        <v>3956</v>
      </c>
      <c r="L711" s="40" t="s">
        <v>5869</v>
      </c>
      <c r="M711" s="35" t="s">
        <v>4</v>
      </c>
      <c r="N711" s="35" t="s">
        <v>5</v>
      </c>
    </row>
    <row r="712" spans="1:14" x14ac:dyDescent="0.3">
      <c r="A712" s="38" t="s">
        <v>580</v>
      </c>
      <c r="B712" s="39" t="s">
        <v>2833</v>
      </c>
      <c r="C712" s="39" t="s">
        <v>3963</v>
      </c>
      <c r="D712" s="39" t="s">
        <v>2833</v>
      </c>
      <c r="E712" s="39">
        <v>10.770277999999999</v>
      </c>
      <c r="F712" s="39">
        <v>6.3444719999999997</v>
      </c>
      <c r="G712" s="39">
        <v>2064</v>
      </c>
      <c r="H712" s="40" t="s">
        <v>3926</v>
      </c>
      <c r="I712" s="40" t="s">
        <v>38</v>
      </c>
      <c r="J712" s="40" t="s">
        <v>2790</v>
      </c>
      <c r="K712" s="40" t="s">
        <v>3964</v>
      </c>
      <c r="L712" s="40" t="s">
        <v>80</v>
      </c>
      <c r="M712" s="35" t="s">
        <v>4</v>
      </c>
      <c r="N712" s="35" t="s">
        <v>3850</v>
      </c>
    </row>
    <row r="713" spans="1:14" x14ac:dyDescent="0.3">
      <c r="A713" s="38" t="s">
        <v>1088</v>
      </c>
      <c r="B713" s="39" t="s">
        <v>1089</v>
      </c>
      <c r="C713" s="39" t="s">
        <v>3939</v>
      </c>
      <c r="D713" s="39" t="s">
        <v>1089</v>
      </c>
      <c r="E713" s="40">
        <v>13.96476743</v>
      </c>
      <c r="F713" s="40">
        <v>9.7751579450000001</v>
      </c>
      <c r="G713" s="40">
        <v>305</v>
      </c>
      <c r="H713" s="40" t="s">
        <v>3926</v>
      </c>
      <c r="I713" s="40" t="s">
        <v>38</v>
      </c>
      <c r="J713" s="40" t="s">
        <v>799</v>
      </c>
      <c r="K713" s="40" t="s">
        <v>4150</v>
      </c>
      <c r="L713" s="40" t="s">
        <v>3942</v>
      </c>
      <c r="M713" s="35" t="s">
        <v>4</v>
      </c>
      <c r="N713" s="35" t="s">
        <v>41</v>
      </c>
    </row>
    <row r="714" spans="1:14" x14ac:dyDescent="0.3">
      <c r="A714" s="38" t="s">
        <v>2838</v>
      </c>
      <c r="B714" s="39" t="s">
        <v>2839</v>
      </c>
      <c r="C714" s="39" t="s">
        <v>3963</v>
      </c>
      <c r="D714" s="39" t="s">
        <v>2793</v>
      </c>
      <c r="E714" s="39">
        <v>10.709161249999999</v>
      </c>
      <c r="F714" s="39">
        <v>6.5731660200000004</v>
      </c>
      <c r="G714" s="39">
        <v>1783</v>
      </c>
      <c r="H714" s="40" t="s">
        <v>3926</v>
      </c>
      <c r="I714" s="40" t="s">
        <v>38</v>
      </c>
      <c r="J714" s="40" t="s">
        <v>2790</v>
      </c>
      <c r="K714" s="40" t="s">
        <v>3964</v>
      </c>
      <c r="L714" s="40" t="s">
        <v>80</v>
      </c>
      <c r="M714" s="35" t="s">
        <v>4</v>
      </c>
      <c r="N714" s="35" t="s">
        <v>5</v>
      </c>
    </row>
    <row r="715" spans="1:14" x14ac:dyDescent="0.3">
      <c r="A715" s="38" t="s">
        <v>762</v>
      </c>
      <c r="B715" s="39" t="s">
        <v>763</v>
      </c>
      <c r="C715" s="39" t="s">
        <v>3951</v>
      </c>
      <c r="D715" s="39" t="s">
        <v>3988</v>
      </c>
      <c r="E715" s="40">
        <v>14.26040059</v>
      </c>
      <c r="F715" s="40">
        <v>10.562540289999999</v>
      </c>
      <c r="G715" s="40">
        <v>416</v>
      </c>
      <c r="H715" s="40" t="s">
        <v>3926</v>
      </c>
      <c r="I715" s="40" t="s">
        <v>38</v>
      </c>
      <c r="J715" s="40" t="s">
        <v>655</v>
      </c>
      <c r="K715" s="40" t="s">
        <v>4008</v>
      </c>
      <c r="L715" s="40" t="s">
        <v>3942</v>
      </c>
      <c r="M715" s="35" t="s">
        <v>4</v>
      </c>
      <c r="N715" s="35" t="s">
        <v>4019</v>
      </c>
    </row>
    <row r="716" spans="1:14" x14ac:dyDescent="0.3">
      <c r="A716" s="38" t="s">
        <v>669</v>
      </c>
      <c r="B716" s="39" t="s">
        <v>670</v>
      </c>
      <c r="C716" s="39" t="s">
        <v>3925</v>
      </c>
      <c r="D716" s="39" t="s">
        <v>670</v>
      </c>
      <c r="E716" s="40">
        <v>12.863057</v>
      </c>
      <c r="F716" s="40">
        <v>2.6684519999999998</v>
      </c>
      <c r="G716" s="40">
        <v>0</v>
      </c>
      <c r="H716" s="40" t="s">
        <v>3926</v>
      </c>
      <c r="I716" s="40" t="s">
        <v>38</v>
      </c>
      <c r="J716" s="40" t="s">
        <v>641</v>
      </c>
      <c r="K716" s="40" t="s">
        <v>4012</v>
      </c>
      <c r="L716" s="40" t="s">
        <v>5869</v>
      </c>
      <c r="M716" s="35" t="s">
        <v>4</v>
      </c>
      <c r="N716" s="35" t="s">
        <v>3879</v>
      </c>
    </row>
    <row r="717" spans="1:14" x14ac:dyDescent="0.3">
      <c r="A717" s="38" t="s">
        <v>2532</v>
      </c>
      <c r="B717" s="39" t="s">
        <v>2533</v>
      </c>
      <c r="C717" s="39" t="s">
        <v>3943</v>
      </c>
      <c r="D717" s="39" t="s">
        <v>3944</v>
      </c>
      <c r="E717" s="40">
        <v>10.433529999999999</v>
      </c>
      <c r="F717" s="40">
        <v>5.5015400000000003</v>
      </c>
      <c r="G717" s="40">
        <v>1335</v>
      </c>
      <c r="H717" s="40" t="s">
        <v>3926</v>
      </c>
      <c r="I717" s="40"/>
      <c r="J717" s="40" t="s">
        <v>3784</v>
      </c>
      <c r="K717" s="40" t="s">
        <v>3945</v>
      </c>
      <c r="L717" s="40" t="s">
        <v>80</v>
      </c>
      <c r="M717" s="35" t="s">
        <v>7</v>
      </c>
      <c r="N717" s="35" t="s">
        <v>3876</v>
      </c>
    </row>
    <row r="718" spans="1:14" x14ac:dyDescent="0.3">
      <c r="A718" s="38" t="s">
        <v>1328</v>
      </c>
      <c r="B718" s="39" t="s">
        <v>1329</v>
      </c>
      <c r="C718" s="39" t="s">
        <v>3976</v>
      </c>
      <c r="D718" s="39" t="s">
        <v>4398</v>
      </c>
      <c r="E718" s="39">
        <v>14.381159739999999</v>
      </c>
      <c r="F718" s="39">
        <v>4.9976735190000001</v>
      </c>
      <c r="G718" s="39">
        <v>751</v>
      </c>
      <c r="H718" s="40" t="s">
        <v>3926</v>
      </c>
      <c r="I718" s="40" t="s">
        <v>38</v>
      </c>
      <c r="J718" s="40" t="s">
        <v>770</v>
      </c>
      <c r="K718" s="40" t="s">
        <v>4210</v>
      </c>
      <c r="L718" s="40" t="s">
        <v>5869</v>
      </c>
      <c r="M718" s="35" t="s">
        <v>4</v>
      </c>
      <c r="N718" s="35" t="s">
        <v>3850</v>
      </c>
    </row>
    <row r="719" spans="1:14" x14ac:dyDescent="0.3">
      <c r="A719" s="38" t="s">
        <v>4399</v>
      </c>
      <c r="B719" s="39" t="s">
        <v>1102</v>
      </c>
      <c r="C719" s="39" t="s">
        <v>3976</v>
      </c>
      <c r="D719" s="39" t="s">
        <v>4400</v>
      </c>
      <c r="E719" s="39">
        <v>14.052723</v>
      </c>
      <c r="F719" s="39">
        <v>4.4850960000000004</v>
      </c>
      <c r="G719" s="39">
        <v>654</v>
      </c>
      <c r="H719" s="40" t="s">
        <v>3926</v>
      </c>
      <c r="I719" s="40" t="s">
        <v>38</v>
      </c>
      <c r="J719" s="40" t="s">
        <v>770</v>
      </c>
      <c r="K719" s="40" t="s">
        <v>4210</v>
      </c>
      <c r="L719" s="40" t="s">
        <v>5869</v>
      </c>
      <c r="M719" s="35" t="s">
        <v>7</v>
      </c>
      <c r="N719" s="35" t="s">
        <v>6</v>
      </c>
    </row>
    <row r="720" spans="1:14" x14ac:dyDescent="0.3">
      <c r="A720" s="38" t="s">
        <v>1348</v>
      </c>
      <c r="B720" s="39" t="s">
        <v>1349</v>
      </c>
      <c r="C720" s="39" t="s">
        <v>3925</v>
      </c>
      <c r="D720" s="39" t="s">
        <v>4401</v>
      </c>
      <c r="E720" s="40">
        <v>13.185634</v>
      </c>
      <c r="F720" s="40">
        <v>2.689308</v>
      </c>
      <c r="G720" s="40">
        <v>720</v>
      </c>
      <c r="H720" s="40" t="s">
        <v>3926</v>
      </c>
      <c r="I720" s="40" t="s">
        <v>38</v>
      </c>
      <c r="J720" s="40" t="s">
        <v>641</v>
      </c>
      <c r="K720" s="40" t="s">
        <v>4012</v>
      </c>
      <c r="L720" s="40" t="s">
        <v>5869</v>
      </c>
      <c r="M720" s="35" t="s">
        <v>4</v>
      </c>
      <c r="N720" s="35" t="s">
        <v>3879</v>
      </c>
    </row>
    <row r="721" spans="1:14" x14ac:dyDescent="0.3">
      <c r="A721" s="38" t="s">
        <v>248</v>
      </c>
      <c r="B721" s="39" t="s">
        <v>3781</v>
      </c>
      <c r="C721" s="39" t="s">
        <v>3934</v>
      </c>
      <c r="D721" s="39" t="s">
        <v>3780</v>
      </c>
      <c r="E721" s="40">
        <v>9.4584229999999998</v>
      </c>
      <c r="F721" s="40">
        <v>4.6381079999999999</v>
      </c>
      <c r="G721" s="40">
        <v>240</v>
      </c>
      <c r="H721" s="40" t="s">
        <v>3926</v>
      </c>
      <c r="I721" s="40" t="s">
        <v>38</v>
      </c>
      <c r="J721" s="40" t="s">
        <v>3720</v>
      </c>
      <c r="K721" s="40" t="s">
        <v>3969</v>
      </c>
      <c r="L721" s="40" t="s">
        <v>78</v>
      </c>
      <c r="M721" s="35" t="s">
        <v>4</v>
      </c>
      <c r="N721" s="35" t="s">
        <v>5</v>
      </c>
    </row>
    <row r="722" spans="1:14" x14ac:dyDescent="0.3">
      <c r="A722" s="38" t="s">
        <v>773</v>
      </c>
      <c r="B722" s="39" t="s">
        <v>4402</v>
      </c>
      <c r="C722" s="39" t="s">
        <v>3976</v>
      </c>
      <c r="D722" s="39" t="s">
        <v>769</v>
      </c>
      <c r="E722" s="40">
        <v>13.74281519</v>
      </c>
      <c r="F722" s="40">
        <v>4.5823192089999996</v>
      </c>
      <c r="G722" s="40">
        <v>670</v>
      </c>
      <c r="H722" s="40" t="s">
        <v>3926</v>
      </c>
      <c r="I722" s="40" t="s">
        <v>94</v>
      </c>
      <c r="J722" s="40" t="s">
        <v>770</v>
      </c>
      <c r="K722" s="40" t="s">
        <v>4210</v>
      </c>
      <c r="L722" s="40" t="s">
        <v>5869</v>
      </c>
      <c r="M722" s="35" t="s">
        <v>4</v>
      </c>
      <c r="N722" s="35" t="s">
        <v>5</v>
      </c>
    </row>
    <row r="723" spans="1:14" x14ac:dyDescent="0.3">
      <c r="A723" s="38" t="s">
        <v>1652</v>
      </c>
      <c r="B723" s="39" t="s">
        <v>1653</v>
      </c>
      <c r="C723" s="39" t="s">
        <v>3925</v>
      </c>
      <c r="D723" s="39" t="s">
        <v>4403</v>
      </c>
      <c r="E723" s="40">
        <v>12.932138889999999</v>
      </c>
      <c r="F723" s="40">
        <v>2.7040000000000002</v>
      </c>
      <c r="G723" s="40">
        <v>668.1</v>
      </c>
      <c r="H723" s="40" t="s">
        <v>3926</v>
      </c>
      <c r="I723" s="40" t="s">
        <v>38</v>
      </c>
      <c r="J723" s="40" t="s">
        <v>641</v>
      </c>
      <c r="K723" s="40" t="s">
        <v>4012</v>
      </c>
      <c r="L723" s="40" t="s">
        <v>5869</v>
      </c>
      <c r="M723" s="35" t="s">
        <v>4</v>
      </c>
      <c r="N723" s="35" t="s">
        <v>3879</v>
      </c>
    </row>
    <row r="724" spans="1:14" x14ac:dyDescent="0.3">
      <c r="A724" s="38" t="s">
        <v>1706</v>
      </c>
      <c r="B724" s="39" t="s">
        <v>1707</v>
      </c>
      <c r="C724" s="39" t="s">
        <v>3925</v>
      </c>
      <c r="D724" s="39" t="s">
        <v>4404</v>
      </c>
      <c r="E724" s="40">
        <v>13.28822222</v>
      </c>
      <c r="F724" s="40">
        <v>2.6954166669999999</v>
      </c>
      <c r="G724" s="40">
        <v>625</v>
      </c>
      <c r="H724" s="40" t="s">
        <v>3926</v>
      </c>
      <c r="I724" s="40" t="s">
        <v>38</v>
      </c>
      <c r="J724" s="40" t="s">
        <v>641</v>
      </c>
      <c r="K724" s="40" t="s">
        <v>4012</v>
      </c>
      <c r="L724" s="40" t="s">
        <v>5869</v>
      </c>
      <c r="M724" s="35" t="s">
        <v>4</v>
      </c>
      <c r="N724" s="35" t="s">
        <v>3877</v>
      </c>
    </row>
    <row r="725" spans="1:14" x14ac:dyDescent="0.3">
      <c r="A725" s="38" t="s">
        <v>400</v>
      </c>
      <c r="B725" s="39" t="s">
        <v>4405</v>
      </c>
      <c r="C725" s="39" t="s">
        <v>3976</v>
      </c>
      <c r="D725" s="39" t="s">
        <v>769</v>
      </c>
      <c r="E725" s="40">
        <v>13.6968</v>
      </c>
      <c r="F725" s="40">
        <v>4.5628700000000002</v>
      </c>
      <c r="G725" s="40">
        <v>649</v>
      </c>
      <c r="H725" s="40" t="s">
        <v>3926</v>
      </c>
      <c r="I725" s="40" t="s">
        <v>94</v>
      </c>
      <c r="J725" s="40" t="s">
        <v>770</v>
      </c>
      <c r="K725" s="40" t="s">
        <v>4210</v>
      </c>
      <c r="L725" s="40" t="s">
        <v>5869</v>
      </c>
      <c r="M725" s="35" t="s">
        <v>4</v>
      </c>
      <c r="N725" s="35"/>
    </row>
    <row r="726" spans="1:14" x14ac:dyDescent="0.3">
      <c r="A726" s="38" t="s">
        <v>2259</v>
      </c>
      <c r="B726" s="39" t="s">
        <v>2260</v>
      </c>
      <c r="C726" s="39" t="s">
        <v>3925</v>
      </c>
      <c r="D726" s="39" t="s">
        <v>2260</v>
      </c>
      <c r="E726" s="40">
        <v>12.619033</v>
      </c>
      <c r="F726" s="40">
        <v>2.750305</v>
      </c>
      <c r="G726" s="40">
        <v>0</v>
      </c>
      <c r="H726" s="40" t="s">
        <v>3926</v>
      </c>
      <c r="I726" s="40" t="s">
        <v>38</v>
      </c>
      <c r="J726" s="40" t="s">
        <v>641</v>
      </c>
      <c r="K726" s="40" t="s">
        <v>4012</v>
      </c>
      <c r="L726" s="40" t="s">
        <v>5869</v>
      </c>
      <c r="M726" s="35" t="s">
        <v>7</v>
      </c>
      <c r="N726" s="35" t="s">
        <v>3846</v>
      </c>
    </row>
    <row r="727" spans="1:14" x14ac:dyDescent="0.3">
      <c r="A727" s="38" t="s">
        <v>3</v>
      </c>
      <c r="B727" s="39" t="s">
        <v>2798</v>
      </c>
      <c r="C727" s="39" t="s">
        <v>3963</v>
      </c>
      <c r="D727" s="39" t="s">
        <v>2798</v>
      </c>
      <c r="E727" s="40">
        <v>10.001735999999999</v>
      </c>
      <c r="F727" s="40">
        <v>6.0065200000000001</v>
      </c>
      <c r="G727" s="40">
        <v>1376</v>
      </c>
      <c r="H727" s="40" t="s">
        <v>3926</v>
      </c>
      <c r="I727" s="40" t="s">
        <v>38</v>
      </c>
      <c r="J727" s="40" t="s">
        <v>2790</v>
      </c>
      <c r="K727" s="40" t="s">
        <v>3964</v>
      </c>
      <c r="L727" s="40" t="s">
        <v>80</v>
      </c>
      <c r="M727" s="35" t="s">
        <v>4</v>
      </c>
      <c r="N727" s="35" t="s">
        <v>5</v>
      </c>
    </row>
    <row r="728" spans="1:14" x14ac:dyDescent="0.3">
      <c r="A728" s="38" t="s">
        <v>2847</v>
      </c>
      <c r="B728" s="39" t="s">
        <v>2848</v>
      </c>
      <c r="C728" s="39" t="s">
        <v>3963</v>
      </c>
      <c r="D728" s="39" t="s">
        <v>4011</v>
      </c>
      <c r="E728" s="40">
        <v>10.154063000000001</v>
      </c>
      <c r="F728" s="40">
        <v>6.0377830000000001</v>
      </c>
      <c r="G728" s="40">
        <v>1289</v>
      </c>
      <c r="H728" s="40" t="s">
        <v>3926</v>
      </c>
      <c r="I728" s="40" t="s">
        <v>38</v>
      </c>
      <c r="J728" s="40" t="s">
        <v>2790</v>
      </c>
      <c r="K728" s="40" t="s">
        <v>3964</v>
      </c>
      <c r="L728" s="40" t="s">
        <v>80</v>
      </c>
      <c r="M728" s="35" t="s">
        <v>4</v>
      </c>
      <c r="N728" s="35" t="s">
        <v>3850</v>
      </c>
    </row>
    <row r="729" spans="1:14" x14ac:dyDescent="0.3">
      <c r="A729" s="38" t="s">
        <v>2334</v>
      </c>
      <c r="B729" s="39" t="s">
        <v>2335</v>
      </c>
      <c r="C729" s="39" t="s">
        <v>3929</v>
      </c>
      <c r="D729" s="39" t="s">
        <v>2335</v>
      </c>
      <c r="E729" s="40">
        <v>11.259444439999999</v>
      </c>
      <c r="F729" s="40">
        <v>4.9379444440000002</v>
      </c>
      <c r="G729" s="40">
        <v>0</v>
      </c>
      <c r="H729" s="40" t="s">
        <v>3926</v>
      </c>
      <c r="I729" s="40" t="s">
        <v>38</v>
      </c>
      <c r="J729" s="40" t="s">
        <v>2284</v>
      </c>
      <c r="K729" s="40" t="s">
        <v>3968</v>
      </c>
      <c r="L729" s="40" t="s">
        <v>80</v>
      </c>
      <c r="M729" s="35" t="s">
        <v>4</v>
      </c>
      <c r="N729" s="35" t="s">
        <v>3877</v>
      </c>
    </row>
    <row r="730" spans="1:14" x14ac:dyDescent="0.3">
      <c r="A730" s="38" t="s">
        <v>582</v>
      </c>
      <c r="B730" s="39" t="s">
        <v>2846</v>
      </c>
      <c r="C730" s="39" t="s">
        <v>3963</v>
      </c>
      <c r="D730" s="39" t="s">
        <v>4406</v>
      </c>
      <c r="E730" s="39">
        <v>10.471090999999999</v>
      </c>
      <c r="F730" s="39">
        <v>6.1325640000000003</v>
      </c>
      <c r="G730" s="39">
        <v>1553</v>
      </c>
      <c r="H730" s="40" t="s">
        <v>3926</v>
      </c>
      <c r="I730" s="40" t="s">
        <v>38</v>
      </c>
      <c r="J730" s="40" t="s">
        <v>2790</v>
      </c>
      <c r="K730" s="40" t="s">
        <v>3964</v>
      </c>
      <c r="L730" s="40" t="s">
        <v>80</v>
      </c>
      <c r="M730" s="35" t="s">
        <v>4</v>
      </c>
      <c r="N730" s="35" t="s">
        <v>3850</v>
      </c>
    </row>
    <row r="731" spans="1:14" x14ac:dyDescent="0.3">
      <c r="A731" s="38" t="s">
        <v>1545</v>
      </c>
      <c r="B731" s="39" t="s">
        <v>1546</v>
      </c>
      <c r="C731" s="39" t="s">
        <v>3976</v>
      </c>
      <c r="D731" s="39" t="s">
        <v>1546</v>
      </c>
      <c r="E731" s="40">
        <v>13.00413889</v>
      </c>
      <c r="F731" s="40">
        <v>4.0102777779999998</v>
      </c>
      <c r="G731" s="40">
        <v>709</v>
      </c>
      <c r="H731" s="40" t="s">
        <v>3926</v>
      </c>
      <c r="I731" s="40" t="s">
        <v>38</v>
      </c>
      <c r="J731" s="40" t="s">
        <v>605</v>
      </c>
      <c r="K731" s="40" t="s">
        <v>4034</v>
      </c>
      <c r="L731" s="40" t="s">
        <v>5869</v>
      </c>
      <c r="M731" s="35" t="s">
        <v>4</v>
      </c>
      <c r="N731" s="35" t="s">
        <v>3908</v>
      </c>
    </row>
    <row r="732" spans="1:14" x14ac:dyDescent="0.3">
      <c r="A732" s="38" t="s">
        <v>2844</v>
      </c>
      <c r="B732" s="39" t="s">
        <v>2845</v>
      </c>
      <c r="C732" s="39" t="s">
        <v>3963</v>
      </c>
      <c r="D732" s="39" t="s">
        <v>2845</v>
      </c>
      <c r="E732" s="40">
        <v>10.522633000000001</v>
      </c>
      <c r="F732" s="40">
        <v>5.8903600000000003</v>
      </c>
      <c r="G732" s="40">
        <v>1175</v>
      </c>
      <c r="H732" s="40" t="s">
        <v>3926</v>
      </c>
      <c r="I732" s="40" t="s">
        <v>38</v>
      </c>
      <c r="J732" s="40" t="s">
        <v>2790</v>
      </c>
      <c r="K732" s="40" t="s">
        <v>3964</v>
      </c>
      <c r="L732" s="40" t="s">
        <v>80</v>
      </c>
      <c r="M732" s="35" t="s">
        <v>4</v>
      </c>
      <c r="N732" s="35" t="s">
        <v>3850</v>
      </c>
    </row>
    <row r="733" spans="1:14" x14ac:dyDescent="0.3">
      <c r="A733" s="38" t="s">
        <v>1639</v>
      </c>
      <c r="B733" s="39" t="s">
        <v>1640</v>
      </c>
      <c r="C733" s="39" t="s">
        <v>3929</v>
      </c>
      <c r="D733" s="39" t="s">
        <v>1640</v>
      </c>
      <c r="E733" s="40">
        <v>11.402583</v>
      </c>
      <c r="F733" s="40">
        <v>3.2485119999999998</v>
      </c>
      <c r="G733" s="40">
        <v>0</v>
      </c>
      <c r="H733" s="40" t="s">
        <v>3926</v>
      </c>
      <c r="I733" s="40" t="s">
        <v>38</v>
      </c>
      <c r="J733" s="40" t="s">
        <v>638</v>
      </c>
      <c r="K733" s="40" t="s">
        <v>3956</v>
      </c>
      <c r="L733" s="40" t="s">
        <v>5869</v>
      </c>
      <c r="M733" s="35" t="s">
        <v>4</v>
      </c>
      <c r="N733" s="35" t="s">
        <v>5</v>
      </c>
    </row>
    <row r="734" spans="1:14" x14ac:dyDescent="0.3">
      <c r="A734" s="38" t="s">
        <v>2346</v>
      </c>
      <c r="B734" s="39" t="s">
        <v>2347</v>
      </c>
      <c r="C734" s="39" t="s">
        <v>3929</v>
      </c>
      <c r="D734" s="39" t="s">
        <v>4407</v>
      </c>
      <c r="E734" s="40">
        <v>12.40552778</v>
      </c>
      <c r="F734" s="40">
        <v>5.7733333330000001</v>
      </c>
      <c r="G734" s="40">
        <v>1028</v>
      </c>
      <c r="H734" s="40" t="s">
        <v>3926</v>
      </c>
      <c r="I734" s="40" t="s">
        <v>38</v>
      </c>
      <c r="J734" s="40" t="s">
        <v>2284</v>
      </c>
      <c r="K734" s="40" t="s">
        <v>3968</v>
      </c>
      <c r="L734" s="40" t="s">
        <v>80</v>
      </c>
      <c r="M734" s="35" t="s">
        <v>4</v>
      </c>
      <c r="N734" s="35" t="s">
        <v>3877</v>
      </c>
    </row>
    <row r="735" spans="1:14" x14ac:dyDescent="0.3">
      <c r="A735" s="38" t="s">
        <v>1902</v>
      </c>
      <c r="B735" s="39" t="s">
        <v>1903</v>
      </c>
      <c r="C735" s="39" t="s">
        <v>3976</v>
      </c>
      <c r="D735" s="39" t="s">
        <v>4408</v>
      </c>
      <c r="E735" s="40">
        <v>13.13020114</v>
      </c>
      <c r="F735" s="40">
        <v>4.609432</v>
      </c>
      <c r="G735" s="40">
        <v>717</v>
      </c>
      <c r="H735" s="40" t="s">
        <v>3926</v>
      </c>
      <c r="I735" s="40" t="s">
        <v>38</v>
      </c>
      <c r="J735" s="40" t="s">
        <v>626</v>
      </c>
      <c r="K735" s="40" t="s">
        <v>3985</v>
      </c>
      <c r="L735" s="40" t="s">
        <v>5869</v>
      </c>
      <c r="M735" s="35" t="s">
        <v>4</v>
      </c>
      <c r="N735" s="35" t="s">
        <v>5</v>
      </c>
    </row>
    <row r="736" spans="1:14" x14ac:dyDescent="0.3">
      <c r="A736" s="38" t="s">
        <v>2012</v>
      </c>
      <c r="B736" s="39" t="s">
        <v>2013</v>
      </c>
      <c r="C736" s="39" t="s">
        <v>3925</v>
      </c>
      <c r="D736" s="39" t="s">
        <v>2013</v>
      </c>
      <c r="E736" s="40">
        <v>12.04138889</v>
      </c>
      <c r="F736" s="40">
        <v>2.8376388889999999</v>
      </c>
      <c r="G736" s="40">
        <v>0</v>
      </c>
      <c r="H736" s="40" t="s">
        <v>3926</v>
      </c>
      <c r="I736" s="40" t="s">
        <v>38</v>
      </c>
      <c r="J736" s="40" t="s">
        <v>641</v>
      </c>
      <c r="K736" s="40" t="s">
        <v>4012</v>
      </c>
      <c r="L736" s="40" t="s">
        <v>5869</v>
      </c>
      <c r="M736" s="35" t="s">
        <v>4</v>
      </c>
      <c r="N736" s="35" t="s">
        <v>3970</v>
      </c>
    </row>
    <row r="737" spans="1:14" x14ac:dyDescent="0.3">
      <c r="A737" s="38" t="s">
        <v>54</v>
      </c>
      <c r="B737" s="39" t="s">
        <v>2534</v>
      </c>
      <c r="C737" s="39" t="s">
        <v>3943</v>
      </c>
      <c r="D737" s="39" t="s">
        <v>3944</v>
      </c>
      <c r="E737" s="40">
        <v>10.439986319999999</v>
      </c>
      <c r="F737" s="40">
        <v>5.4602541489999998</v>
      </c>
      <c r="G737" s="40">
        <v>4</v>
      </c>
      <c r="H737" s="40" t="s">
        <v>3926</v>
      </c>
      <c r="I737" s="40"/>
      <c r="J737" s="40" t="s">
        <v>3784</v>
      </c>
      <c r="K737" s="40" t="s">
        <v>3945</v>
      </c>
      <c r="L737" s="40" t="s">
        <v>80</v>
      </c>
      <c r="M737" s="35" t="s">
        <v>7</v>
      </c>
      <c r="N737" s="35" t="s">
        <v>36</v>
      </c>
    </row>
    <row r="738" spans="1:14" x14ac:dyDescent="0.3">
      <c r="A738" s="38" t="s">
        <v>1513</v>
      </c>
      <c r="B738" s="39" t="s">
        <v>1514</v>
      </c>
      <c r="C738" s="39" t="s">
        <v>3951</v>
      </c>
      <c r="D738" s="39" t="s">
        <v>3988</v>
      </c>
      <c r="E738" s="40">
        <v>14.305527870000001</v>
      </c>
      <c r="F738" s="40">
        <v>10.597690070000001</v>
      </c>
      <c r="G738" s="40">
        <v>400</v>
      </c>
      <c r="H738" s="40" t="s">
        <v>3926</v>
      </c>
      <c r="I738" s="40" t="s">
        <v>38</v>
      </c>
      <c r="J738" s="40" t="s">
        <v>764</v>
      </c>
      <c r="K738" s="40" t="s">
        <v>3989</v>
      </c>
      <c r="L738" s="40" t="s">
        <v>3942</v>
      </c>
      <c r="M738" s="35" t="s">
        <v>4</v>
      </c>
      <c r="N738" s="35" t="s">
        <v>5</v>
      </c>
    </row>
    <row r="739" spans="1:14" x14ac:dyDescent="0.3">
      <c r="A739" s="38" t="s">
        <v>3402</v>
      </c>
      <c r="B739" s="39" t="s">
        <v>3403</v>
      </c>
      <c r="C739" s="39" t="s">
        <v>3933</v>
      </c>
      <c r="D739" s="39" t="s">
        <v>3401</v>
      </c>
      <c r="E739" s="40">
        <v>10.0473552</v>
      </c>
      <c r="F739" s="40">
        <v>3.941869691</v>
      </c>
      <c r="G739" s="40">
        <v>101</v>
      </c>
      <c r="H739" s="40" t="s">
        <v>3926</v>
      </c>
      <c r="I739" s="40" t="s">
        <v>38</v>
      </c>
      <c r="J739" s="40" t="s">
        <v>3930</v>
      </c>
      <c r="K739" s="40" t="s">
        <v>3931</v>
      </c>
      <c r="L739" s="40" t="s">
        <v>78</v>
      </c>
      <c r="M739" s="35" t="s">
        <v>4</v>
      </c>
      <c r="N739" s="35" t="s">
        <v>3879</v>
      </c>
    </row>
    <row r="740" spans="1:14" x14ac:dyDescent="0.3">
      <c r="A740" s="38" t="s">
        <v>4409</v>
      </c>
      <c r="B740" s="39" t="s">
        <v>4410</v>
      </c>
      <c r="C740" s="39" t="s">
        <v>3929</v>
      </c>
      <c r="D740" s="39" t="s">
        <v>4396</v>
      </c>
      <c r="E740" s="40">
        <v>11.337619999999999</v>
      </c>
      <c r="F740" s="40">
        <v>3.6551399999999998</v>
      </c>
      <c r="G740" s="40">
        <v>731</v>
      </c>
      <c r="H740" s="40" t="s">
        <v>3926</v>
      </c>
      <c r="I740" s="40" t="s">
        <v>38</v>
      </c>
      <c r="J740" s="40" t="s">
        <v>4365</v>
      </c>
      <c r="K740" s="40" t="s">
        <v>4366</v>
      </c>
      <c r="L740" s="40" t="s">
        <v>5869</v>
      </c>
      <c r="M740" s="35" t="s">
        <v>7</v>
      </c>
      <c r="N740" s="35" t="s">
        <v>6</v>
      </c>
    </row>
    <row r="741" spans="1:14" x14ac:dyDescent="0.3">
      <c r="A741" s="38" t="s">
        <v>2842</v>
      </c>
      <c r="B741" s="39" t="s">
        <v>2843</v>
      </c>
      <c r="C741" s="39" t="s">
        <v>3963</v>
      </c>
      <c r="D741" s="39" t="s">
        <v>2843</v>
      </c>
      <c r="E741" s="39">
        <v>10.562149</v>
      </c>
      <c r="F741" s="39">
        <v>6.283061</v>
      </c>
      <c r="G741" s="39">
        <v>1385</v>
      </c>
      <c r="H741" s="40" t="s">
        <v>3926</v>
      </c>
      <c r="I741" s="40" t="s">
        <v>38</v>
      </c>
      <c r="J741" s="40" t="s">
        <v>2790</v>
      </c>
      <c r="K741" s="40" t="s">
        <v>3964</v>
      </c>
      <c r="L741" s="40" t="s">
        <v>80</v>
      </c>
      <c r="M741" s="35" t="s">
        <v>4</v>
      </c>
      <c r="N741" s="35" t="s">
        <v>3850</v>
      </c>
    </row>
    <row r="742" spans="1:14" x14ac:dyDescent="0.3">
      <c r="A742" s="38" t="s">
        <v>1817</v>
      </c>
      <c r="B742" s="39" t="s">
        <v>1818</v>
      </c>
      <c r="C742" s="39" t="s">
        <v>3958</v>
      </c>
      <c r="D742" s="39" t="s">
        <v>3959</v>
      </c>
      <c r="E742" s="40">
        <v>13.59369</v>
      </c>
      <c r="F742" s="40">
        <v>7.3210300000000004</v>
      </c>
      <c r="G742" s="40">
        <v>1106</v>
      </c>
      <c r="H742" s="40" t="s">
        <v>3926</v>
      </c>
      <c r="I742" s="40" t="s">
        <v>38</v>
      </c>
      <c r="J742" s="40" t="s">
        <v>749</v>
      </c>
      <c r="K742" s="40" t="s">
        <v>3960</v>
      </c>
      <c r="L742" s="40" t="s">
        <v>3942</v>
      </c>
      <c r="M742" s="35" t="s">
        <v>4</v>
      </c>
      <c r="N742" s="35" t="s">
        <v>5</v>
      </c>
    </row>
    <row r="743" spans="1:14" x14ac:dyDescent="0.3">
      <c r="A743" s="38" t="s">
        <v>828</v>
      </c>
      <c r="B743" s="39" t="s">
        <v>829</v>
      </c>
      <c r="C743" s="39" t="s">
        <v>3976</v>
      </c>
      <c r="D743" s="39" t="s">
        <v>829</v>
      </c>
      <c r="E743" s="40">
        <v>14.439444440000001</v>
      </c>
      <c r="F743" s="40">
        <v>5.9833611109999998</v>
      </c>
      <c r="G743" s="40">
        <v>947</v>
      </c>
      <c r="H743" s="40" t="s">
        <v>3926</v>
      </c>
      <c r="I743" s="40" t="s">
        <v>38</v>
      </c>
      <c r="J743" s="40" t="s">
        <v>734</v>
      </c>
      <c r="K743" s="40" t="s">
        <v>4015</v>
      </c>
      <c r="L743" s="40" t="s">
        <v>5869</v>
      </c>
      <c r="M743" s="35" t="s">
        <v>4</v>
      </c>
      <c r="N743" s="35" t="s">
        <v>3879</v>
      </c>
    </row>
    <row r="744" spans="1:14" x14ac:dyDescent="0.3">
      <c r="A744" s="38" t="s">
        <v>1444</v>
      </c>
      <c r="B744" s="39" t="s">
        <v>1445</v>
      </c>
      <c r="C744" s="39" t="s">
        <v>3958</v>
      </c>
      <c r="D744" s="39" t="s">
        <v>1445</v>
      </c>
      <c r="E744" s="40">
        <v>13.254</v>
      </c>
      <c r="F744" s="40">
        <v>6.8506944440000002</v>
      </c>
      <c r="G744" s="40">
        <v>913</v>
      </c>
      <c r="H744" s="40" t="s">
        <v>3926</v>
      </c>
      <c r="I744" s="40" t="s">
        <v>38</v>
      </c>
      <c r="J744" s="40" t="s">
        <v>700</v>
      </c>
      <c r="K744" s="40" t="s">
        <v>4087</v>
      </c>
      <c r="L744" s="40" t="s">
        <v>3942</v>
      </c>
      <c r="M744" s="35" t="s">
        <v>7</v>
      </c>
      <c r="N744" s="35" t="s">
        <v>6</v>
      </c>
    </row>
    <row r="745" spans="1:14" x14ac:dyDescent="0.3">
      <c r="A745" s="38" t="s">
        <v>3516</v>
      </c>
      <c r="B745" s="39" t="s">
        <v>3517</v>
      </c>
      <c r="C745" s="39" t="s">
        <v>3933</v>
      </c>
      <c r="D745" s="39" t="s">
        <v>3517</v>
      </c>
      <c r="E745" s="40">
        <v>9.8636769999999991</v>
      </c>
      <c r="F745" s="40">
        <v>4.8759610000000002</v>
      </c>
      <c r="G745" s="40">
        <v>513</v>
      </c>
      <c r="H745" s="40" t="s">
        <v>3926</v>
      </c>
      <c r="I745" s="40" t="s">
        <v>38</v>
      </c>
      <c r="J745" s="40" t="s">
        <v>3937</v>
      </c>
      <c r="K745" s="40" t="s">
        <v>3938</v>
      </c>
      <c r="L745" s="40" t="s">
        <v>78</v>
      </c>
      <c r="M745" s="35" t="s">
        <v>4</v>
      </c>
      <c r="N745" s="35" t="s">
        <v>5</v>
      </c>
    </row>
    <row r="746" spans="1:14" x14ac:dyDescent="0.3">
      <c r="A746" s="38" t="s">
        <v>2336</v>
      </c>
      <c r="B746" s="39" t="s">
        <v>2337</v>
      </c>
      <c r="C746" s="39" t="s">
        <v>3929</v>
      </c>
      <c r="D746" s="39" t="s">
        <v>2337</v>
      </c>
      <c r="E746" s="40">
        <v>11.387694440000001</v>
      </c>
      <c r="F746" s="40">
        <v>4.9592499999999999</v>
      </c>
      <c r="G746" s="40">
        <v>552</v>
      </c>
      <c r="H746" s="40" t="s">
        <v>3926</v>
      </c>
      <c r="I746" s="40" t="s">
        <v>38</v>
      </c>
      <c r="J746" s="40" t="s">
        <v>2284</v>
      </c>
      <c r="K746" s="40" t="s">
        <v>3968</v>
      </c>
      <c r="L746" s="40" t="s">
        <v>80</v>
      </c>
      <c r="M746" s="35" t="s">
        <v>4</v>
      </c>
      <c r="N746" s="35" t="s">
        <v>4378</v>
      </c>
    </row>
    <row r="747" spans="1:14" x14ac:dyDescent="0.3">
      <c r="A747" s="38" t="s">
        <v>1904</v>
      </c>
      <c r="B747" s="39" t="s">
        <v>1905</v>
      </c>
      <c r="C747" s="39" t="s">
        <v>3929</v>
      </c>
      <c r="D747" s="39" t="s">
        <v>1905</v>
      </c>
      <c r="E747" s="40">
        <v>12.43583682</v>
      </c>
      <c r="F747" s="40">
        <v>3.9056246269999999</v>
      </c>
      <c r="G747" s="40">
        <v>709</v>
      </c>
      <c r="H747" s="40" t="s">
        <v>3926</v>
      </c>
      <c r="I747" s="40" t="s">
        <v>38</v>
      </c>
      <c r="J747" s="40" t="s">
        <v>605</v>
      </c>
      <c r="K747" s="40" t="s">
        <v>4034</v>
      </c>
      <c r="L747" s="40" t="s">
        <v>5869</v>
      </c>
      <c r="M747" s="35" t="s">
        <v>4</v>
      </c>
      <c r="N747" s="35" t="s">
        <v>5</v>
      </c>
    </row>
    <row r="748" spans="1:14" x14ac:dyDescent="0.3">
      <c r="A748" s="38" t="s">
        <v>195</v>
      </c>
      <c r="B748" s="39" t="s">
        <v>2849</v>
      </c>
      <c r="C748" s="39" t="s">
        <v>3963</v>
      </c>
      <c r="D748" s="39" t="s">
        <v>2882</v>
      </c>
      <c r="E748" s="39">
        <v>10.506591</v>
      </c>
      <c r="F748" s="39">
        <v>6.2499219999999998</v>
      </c>
      <c r="G748" s="39">
        <v>1975</v>
      </c>
      <c r="H748" s="40" t="s">
        <v>3926</v>
      </c>
      <c r="I748" s="40" t="s">
        <v>38</v>
      </c>
      <c r="J748" s="40" t="s">
        <v>2790</v>
      </c>
      <c r="K748" s="40" t="s">
        <v>3964</v>
      </c>
      <c r="L748" s="40" t="s">
        <v>80</v>
      </c>
      <c r="M748" s="35" t="s">
        <v>4</v>
      </c>
      <c r="N748" s="35" t="s">
        <v>3970</v>
      </c>
    </row>
    <row r="749" spans="1:14" x14ac:dyDescent="0.3">
      <c r="A749" s="38" t="s">
        <v>75</v>
      </c>
      <c r="B749" s="39" t="s">
        <v>3641</v>
      </c>
      <c r="C749" s="39" t="s">
        <v>3934</v>
      </c>
      <c r="D749" s="39" t="s">
        <v>3641</v>
      </c>
      <c r="E749" s="40">
        <v>9.4300277779999995</v>
      </c>
      <c r="F749" s="40">
        <v>4.3199166670000002</v>
      </c>
      <c r="G749" s="40">
        <v>48</v>
      </c>
      <c r="H749" s="40" t="s">
        <v>3926</v>
      </c>
      <c r="I749" s="40" t="s">
        <v>38</v>
      </c>
      <c r="J749" s="40" t="s">
        <v>3935</v>
      </c>
      <c r="K749" s="40" t="s">
        <v>3936</v>
      </c>
      <c r="L749" s="40" t="s">
        <v>78</v>
      </c>
      <c r="M749" s="35" t="s">
        <v>4</v>
      </c>
      <c r="N749" s="35" t="s">
        <v>5</v>
      </c>
    </row>
    <row r="750" spans="1:14" x14ac:dyDescent="0.3">
      <c r="A750" s="38" t="s">
        <v>59</v>
      </c>
      <c r="B750" s="39" t="s">
        <v>2850</v>
      </c>
      <c r="C750" s="39" t="s">
        <v>3963</v>
      </c>
      <c r="D750" s="39" t="s">
        <v>2919</v>
      </c>
      <c r="E750" s="39">
        <v>10.464290999999999</v>
      </c>
      <c r="F750" s="39">
        <v>6.2776310000000004</v>
      </c>
      <c r="G750" s="39">
        <v>1969</v>
      </c>
      <c r="H750" s="40" t="s">
        <v>3926</v>
      </c>
      <c r="I750" s="40" t="s">
        <v>38</v>
      </c>
      <c r="J750" s="40" t="s">
        <v>2790</v>
      </c>
      <c r="K750" s="40" t="s">
        <v>3964</v>
      </c>
      <c r="L750" s="40" t="s">
        <v>80</v>
      </c>
      <c r="M750" s="35"/>
      <c r="N750" s="35"/>
    </row>
    <row r="751" spans="1:14" x14ac:dyDescent="0.3">
      <c r="A751" s="38" t="s">
        <v>2856</v>
      </c>
      <c r="B751" s="39" t="s">
        <v>4411</v>
      </c>
      <c r="C751" s="39" t="s">
        <v>3963</v>
      </c>
      <c r="D751" s="39" t="s">
        <v>3978</v>
      </c>
      <c r="E751" s="39">
        <v>10.637806295000001</v>
      </c>
      <c r="F751" s="39">
        <v>6.0962527409999998</v>
      </c>
      <c r="G751" s="39">
        <v>17774</v>
      </c>
      <c r="H751" s="40" t="s">
        <v>3926</v>
      </c>
      <c r="I751" s="40" t="s">
        <v>38</v>
      </c>
      <c r="J751" s="40" t="s">
        <v>2790</v>
      </c>
      <c r="K751" s="40" t="s">
        <v>3964</v>
      </c>
      <c r="L751" s="40" t="s">
        <v>80</v>
      </c>
      <c r="M751" s="35" t="s">
        <v>4</v>
      </c>
      <c r="N751" s="35" t="s">
        <v>3850</v>
      </c>
    </row>
    <row r="752" spans="1:14" x14ac:dyDescent="0.3">
      <c r="A752" s="38" t="s">
        <v>56</v>
      </c>
      <c r="B752" s="39" t="s">
        <v>2549</v>
      </c>
      <c r="C752" s="39" t="s">
        <v>3943</v>
      </c>
      <c r="D752" s="39" t="s">
        <v>3944</v>
      </c>
      <c r="E752" s="40">
        <v>10.418734000000001</v>
      </c>
      <c r="F752" s="40">
        <v>5.4337249999999999</v>
      </c>
      <c r="G752" s="40">
        <v>1489</v>
      </c>
      <c r="H752" s="40" t="s">
        <v>3926</v>
      </c>
      <c r="I752" s="40"/>
      <c r="J752" s="40" t="s">
        <v>3784</v>
      </c>
      <c r="K752" s="40" t="s">
        <v>3945</v>
      </c>
      <c r="L752" s="40" t="s">
        <v>80</v>
      </c>
      <c r="M752" s="35" t="s">
        <v>7</v>
      </c>
      <c r="N752" s="35" t="s">
        <v>3876</v>
      </c>
    </row>
    <row r="753" spans="1:14" x14ac:dyDescent="0.3">
      <c r="A753" s="38" t="s">
        <v>3574</v>
      </c>
      <c r="B753" s="39" t="s">
        <v>3575</v>
      </c>
      <c r="C753" s="39" t="s">
        <v>3934</v>
      </c>
      <c r="D753" s="39" t="s">
        <v>3978</v>
      </c>
      <c r="E753" s="40">
        <v>9.3018333329999994</v>
      </c>
      <c r="F753" s="40">
        <v>4.167638889</v>
      </c>
      <c r="G753" s="40">
        <v>555</v>
      </c>
      <c r="H753" s="40" t="s">
        <v>3926</v>
      </c>
      <c r="I753" s="40" t="s">
        <v>38</v>
      </c>
      <c r="J753" s="40" t="s">
        <v>3935</v>
      </c>
      <c r="K753" s="40" t="s">
        <v>3936</v>
      </c>
      <c r="L753" s="40" t="s">
        <v>78</v>
      </c>
      <c r="M753" s="35" t="s">
        <v>4</v>
      </c>
      <c r="N753" s="35" t="s">
        <v>5</v>
      </c>
    </row>
    <row r="754" spans="1:14" x14ac:dyDescent="0.3">
      <c r="A754" s="38" t="s">
        <v>2554</v>
      </c>
      <c r="B754" s="39" t="s">
        <v>4412</v>
      </c>
      <c r="C754" s="39" t="s">
        <v>3943</v>
      </c>
      <c r="D754" s="39" t="s">
        <v>3944</v>
      </c>
      <c r="E754" s="40">
        <v>10.378988</v>
      </c>
      <c r="F754" s="40">
        <v>5.188904</v>
      </c>
      <c r="G754" s="40">
        <v>1452</v>
      </c>
      <c r="H754" s="40" t="s">
        <v>3926</v>
      </c>
      <c r="I754" s="40"/>
      <c r="J754" s="40" t="s">
        <v>3784</v>
      </c>
      <c r="K754" s="40" t="s">
        <v>3945</v>
      </c>
      <c r="L754" s="40" t="s">
        <v>80</v>
      </c>
      <c r="M754" s="35" t="s">
        <v>7</v>
      </c>
      <c r="N754" s="35" t="s">
        <v>57</v>
      </c>
    </row>
    <row r="755" spans="1:14" x14ac:dyDescent="0.3">
      <c r="A755" s="38" t="s">
        <v>2151</v>
      </c>
      <c r="B755" s="39" t="s">
        <v>4413</v>
      </c>
      <c r="C755" s="39" t="s">
        <v>3929</v>
      </c>
      <c r="D755" s="39" t="s">
        <v>3965</v>
      </c>
      <c r="E755" s="40">
        <v>11.583672</v>
      </c>
      <c r="F755" s="40">
        <v>3.9615429999999998</v>
      </c>
      <c r="G755" s="40">
        <v>700</v>
      </c>
      <c r="H755" s="40" t="s">
        <v>3926</v>
      </c>
      <c r="I755" s="40" t="s">
        <v>94</v>
      </c>
      <c r="J755" s="40" t="s">
        <v>4365</v>
      </c>
      <c r="K755" s="40" t="s">
        <v>4366</v>
      </c>
      <c r="L755" s="40" t="s">
        <v>5869</v>
      </c>
      <c r="M755" s="35" t="s">
        <v>4</v>
      </c>
      <c r="N755" s="35" t="s">
        <v>5</v>
      </c>
    </row>
    <row r="756" spans="1:14" x14ac:dyDescent="0.3">
      <c r="A756" s="38" t="s">
        <v>3752</v>
      </c>
      <c r="B756" s="39" t="s">
        <v>3753</v>
      </c>
      <c r="C756" s="39" t="s">
        <v>3934</v>
      </c>
      <c r="D756" s="39" t="s">
        <v>3780</v>
      </c>
      <c r="E756" s="40">
        <v>9.4585519999999992</v>
      </c>
      <c r="F756" s="40">
        <v>4.6008100000000001</v>
      </c>
      <c r="G756" s="40">
        <v>185</v>
      </c>
      <c r="H756" s="40" t="s">
        <v>3926</v>
      </c>
      <c r="I756" s="40" t="s">
        <v>38</v>
      </c>
      <c r="J756" s="40" t="s">
        <v>3720</v>
      </c>
      <c r="K756" s="40" t="s">
        <v>3969</v>
      </c>
      <c r="L756" s="40" t="s">
        <v>78</v>
      </c>
      <c r="M756" s="35" t="s">
        <v>4</v>
      </c>
      <c r="N756" s="35" t="s">
        <v>5</v>
      </c>
    </row>
    <row r="757" spans="1:14" x14ac:dyDescent="0.3">
      <c r="A757" s="38" t="s">
        <v>3668</v>
      </c>
      <c r="B757" s="39" t="s">
        <v>3669</v>
      </c>
      <c r="C757" s="39" t="s">
        <v>3934</v>
      </c>
      <c r="D757" s="39" t="s">
        <v>4026</v>
      </c>
      <c r="E757" s="40">
        <v>9.0419444440000003</v>
      </c>
      <c r="F757" s="40">
        <v>4.0619166670000002</v>
      </c>
      <c r="G757" s="40">
        <v>25</v>
      </c>
      <c r="H757" s="40" t="s">
        <v>3926</v>
      </c>
      <c r="I757" s="40" t="s">
        <v>38</v>
      </c>
      <c r="J757" s="40" t="s">
        <v>3935</v>
      </c>
      <c r="K757" s="40" t="s">
        <v>3936</v>
      </c>
      <c r="L757" s="40" t="s">
        <v>78</v>
      </c>
      <c r="M757" s="35" t="s">
        <v>4</v>
      </c>
      <c r="N757" s="35" t="s">
        <v>5</v>
      </c>
    </row>
    <row r="758" spans="1:14" x14ac:dyDescent="0.3">
      <c r="A758" s="38" t="s">
        <v>3670</v>
      </c>
      <c r="B758" s="39" t="s">
        <v>3671</v>
      </c>
      <c r="C758" s="39" t="s">
        <v>3934</v>
      </c>
      <c r="D758" s="39" t="s">
        <v>4026</v>
      </c>
      <c r="E758" s="40">
        <v>9.1265555559999996</v>
      </c>
      <c r="F758" s="40">
        <v>4.027305556</v>
      </c>
      <c r="G758" s="40">
        <v>141</v>
      </c>
      <c r="H758" s="40" t="s">
        <v>3926</v>
      </c>
      <c r="I758" s="40" t="s">
        <v>38</v>
      </c>
      <c r="J758" s="40" t="s">
        <v>3935</v>
      </c>
      <c r="K758" s="40" t="s">
        <v>3936</v>
      </c>
      <c r="L758" s="40" t="s">
        <v>78</v>
      </c>
      <c r="M758" s="35" t="s">
        <v>7</v>
      </c>
      <c r="N758" s="35" t="s">
        <v>57</v>
      </c>
    </row>
    <row r="759" spans="1:14" x14ac:dyDescent="0.3">
      <c r="A759" s="38" t="s">
        <v>1934</v>
      </c>
      <c r="B759" s="39" t="s">
        <v>4414</v>
      </c>
      <c r="C759" s="39" t="s">
        <v>3929</v>
      </c>
      <c r="D759" s="39" t="s">
        <v>3965</v>
      </c>
      <c r="E759" s="40">
        <v>11.596947999999999</v>
      </c>
      <c r="F759" s="40">
        <v>3.9296220000000002</v>
      </c>
      <c r="G759" s="40">
        <v>694</v>
      </c>
      <c r="H759" s="40" t="s">
        <v>3926</v>
      </c>
      <c r="I759" s="40" t="s">
        <v>94</v>
      </c>
      <c r="J759" s="40" t="s">
        <v>4365</v>
      </c>
      <c r="K759" s="40" t="s">
        <v>4366</v>
      </c>
      <c r="L759" s="40" t="s">
        <v>5869</v>
      </c>
      <c r="M759" s="35" t="s">
        <v>7</v>
      </c>
      <c r="N759" s="35" t="s">
        <v>57</v>
      </c>
    </row>
    <row r="760" spans="1:14" x14ac:dyDescent="0.3">
      <c r="A760" s="38" t="s">
        <v>2147</v>
      </c>
      <c r="B760" s="39" t="s">
        <v>4415</v>
      </c>
      <c r="C760" s="39" t="s">
        <v>3929</v>
      </c>
      <c r="D760" s="39" t="s">
        <v>3965</v>
      </c>
      <c r="E760" s="40">
        <v>11.59446954</v>
      </c>
      <c r="F760" s="40">
        <v>3.9721235539999999</v>
      </c>
      <c r="G760" s="40">
        <v>685</v>
      </c>
      <c r="H760" s="40" t="s">
        <v>3926</v>
      </c>
      <c r="I760" s="40" t="s">
        <v>94</v>
      </c>
      <c r="J760" s="40" t="s">
        <v>4365</v>
      </c>
      <c r="K760" s="40" t="s">
        <v>4366</v>
      </c>
      <c r="L760" s="40" t="s">
        <v>5869</v>
      </c>
      <c r="M760" s="35" t="s">
        <v>4</v>
      </c>
      <c r="N760" s="35" t="s">
        <v>5</v>
      </c>
    </row>
    <row r="761" spans="1:14" x14ac:dyDescent="0.3">
      <c r="A761" s="38" t="s">
        <v>998</v>
      </c>
      <c r="B761" s="39" t="s">
        <v>4416</v>
      </c>
      <c r="C761" s="39" t="s">
        <v>3929</v>
      </c>
      <c r="D761" s="39" t="s">
        <v>3965</v>
      </c>
      <c r="E761" s="40">
        <v>11.588462</v>
      </c>
      <c r="F761" s="40">
        <v>3.9486699999999999</v>
      </c>
      <c r="G761" s="40">
        <v>685</v>
      </c>
      <c r="H761" s="40" t="s">
        <v>3926</v>
      </c>
      <c r="I761" s="40" t="s">
        <v>94</v>
      </c>
      <c r="J761" s="40" t="s">
        <v>4365</v>
      </c>
      <c r="K761" s="40" t="s">
        <v>4366</v>
      </c>
      <c r="L761" s="40" t="s">
        <v>5869</v>
      </c>
      <c r="M761" s="35" t="s">
        <v>4</v>
      </c>
      <c r="N761" s="35" t="s">
        <v>5</v>
      </c>
    </row>
    <row r="762" spans="1:14" x14ac:dyDescent="0.3">
      <c r="A762" s="38" t="s">
        <v>1250</v>
      </c>
      <c r="B762" s="39" t="s">
        <v>1251</v>
      </c>
      <c r="C762" s="39" t="s">
        <v>3951</v>
      </c>
      <c r="D762" s="39" t="s">
        <v>1251</v>
      </c>
      <c r="E762" s="40">
        <v>14.70329474</v>
      </c>
      <c r="F762" s="40">
        <v>10.142009160000001</v>
      </c>
      <c r="G762" s="40">
        <v>369</v>
      </c>
      <c r="H762" s="40" t="s">
        <v>3926</v>
      </c>
      <c r="I762" s="40" t="s">
        <v>38</v>
      </c>
      <c r="J762" s="40" t="s">
        <v>688</v>
      </c>
      <c r="K762" s="40" t="s">
        <v>4027</v>
      </c>
      <c r="L762" s="40" t="s">
        <v>3942</v>
      </c>
      <c r="M762" s="35" t="s">
        <v>4</v>
      </c>
      <c r="N762" s="35" t="s">
        <v>5</v>
      </c>
    </row>
    <row r="763" spans="1:14" x14ac:dyDescent="0.3">
      <c r="A763" s="38" t="s">
        <v>2853</v>
      </c>
      <c r="B763" s="39" t="s">
        <v>4417</v>
      </c>
      <c r="C763" s="39" t="s">
        <v>3963</v>
      </c>
      <c r="D763" s="39" t="s">
        <v>2878</v>
      </c>
      <c r="E763" s="39">
        <v>10.444000000000001</v>
      </c>
      <c r="F763" s="39">
        <v>5.9871999999999996</v>
      </c>
      <c r="G763" s="39">
        <v>1176</v>
      </c>
      <c r="H763" s="40" t="s">
        <v>3926</v>
      </c>
      <c r="I763" s="40" t="s">
        <v>38</v>
      </c>
      <c r="J763" s="40" t="s">
        <v>2790</v>
      </c>
      <c r="K763" s="40" t="s">
        <v>3964</v>
      </c>
      <c r="L763" s="40" t="s">
        <v>80</v>
      </c>
      <c r="M763" s="35"/>
      <c r="N763" s="35"/>
    </row>
    <row r="764" spans="1:14" x14ac:dyDescent="0.3">
      <c r="A764" s="38" t="s">
        <v>2452</v>
      </c>
      <c r="B764" s="39" t="s">
        <v>2453</v>
      </c>
      <c r="C764" s="39" t="s">
        <v>3943</v>
      </c>
      <c r="D764" s="39" t="s">
        <v>3944</v>
      </c>
      <c r="E764" s="40">
        <v>10.458909999999999</v>
      </c>
      <c r="F764" s="40">
        <v>5.4911599999999998</v>
      </c>
      <c r="G764" s="40">
        <v>1311</v>
      </c>
      <c r="H764" s="40" t="s">
        <v>3926</v>
      </c>
      <c r="I764" s="40"/>
      <c r="J764" s="40" t="s">
        <v>3784</v>
      </c>
      <c r="K764" s="40" t="s">
        <v>3945</v>
      </c>
      <c r="L764" s="40" t="s">
        <v>80</v>
      </c>
      <c r="M764" s="35" t="s">
        <v>7</v>
      </c>
      <c r="N764" s="35" t="s">
        <v>3876</v>
      </c>
    </row>
    <row r="765" spans="1:14" x14ac:dyDescent="0.3">
      <c r="A765" s="38" t="s">
        <v>1012</v>
      </c>
      <c r="B765" s="39" t="s">
        <v>4418</v>
      </c>
      <c r="C765" s="39" t="s">
        <v>3929</v>
      </c>
      <c r="D765" s="39" t="s">
        <v>1001</v>
      </c>
      <c r="E765" s="40">
        <v>11.15393347</v>
      </c>
      <c r="F765" s="40">
        <v>2.9208871329999999</v>
      </c>
      <c r="G765" s="40">
        <v>0</v>
      </c>
      <c r="H765" s="40" t="s">
        <v>3926</v>
      </c>
      <c r="I765" s="40" t="s">
        <v>94</v>
      </c>
      <c r="J765" s="40" t="s">
        <v>591</v>
      </c>
      <c r="K765" s="40" t="s">
        <v>3954</v>
      </c>
      <c r="L765" s="40" t="s">
        <v>5869</v>
      </c>
      <c r="M765" s="35" t="s">
        <v>4</v>
      </c>
      <c r="N765" s="35" t="s">
        <v>5</v>
      </c>
    </row>
    <row r="766" spans="1:14" x14ac:dyDescent="0.3">
      <c r="A766" s="38" t="s">
        <v>3599</v>
      </c>
      <c r="B766" s="39" t="s">
        <v>3600</v>
      </c>
      <c r="C766" s="39" t="s">
        <v>3934</v>
      </c>
      <c r="D766" s="39" t="s">
        <v>4026</v>
      </c>
      <c r="E766" s="40">
        <v>9.144388889</v>
      </c>
      <c r="F766" s="40">
        <v>4.0170000000000003</v>
      </c>
      <c r="G766" s="40">
        <v>19</v>
      </c>
      <c r="H766" s="40" t="s">
        <v>3926</v>
      </c>
      <c r="I766" s="40" t="s">
        <v>38</v>
      </c>
      <c r="J766" s="40" t="s">
        <v>3935</v>
      </c>
      <c r="K766" s="40" t="s">
        <v>3936</v>
      </c>
      <c r="L766" s="40" t="s">
        <v>78</v>
      </c>
      <c r="M766" s="35" t="s">
        <v>4</v>
      </c>
      <c r="N766" s="35" t="s">
        <v>5</v>
      </c>
    </row>
    <row r="767" spans="1:14" x14ac:dyDescent="0.3">
      <c r="A767" s="38" t="s">
        <v>414</v>
      </c>
      <c r="B767" s="39" t="s">
        <v>1527</v>
      </c>
      <c r="C767" s="39" t="s">
        <v>3951</v>
      </c>
      <c r="D767" s="39" t="s">
        <v>3988</v>
      </c>
      <c r="E767" s="40">
        <v>14.26450736</v>
      </c>
      <c r="F767" s="40">
        <v>10.585506779999999</v>
      </c>
      <c r="G767" s="40">
        <v>413</v>
      </c>
      <c r="H767" s="40" t="s">
        <v>3926</v>
      </c>
      <c r="I767" s="40" t="s">
        <v>38</v>
      </c>
      <c r="J767" s="40" t="s">
        <v>764</v>
      </c>
      <c r="K767" s="40" t="s">
        <v>3989</v>
      </c>
      <c r="L767" s="40" t="s">
        <v>3942</v>
      </c>
      <c r="M767" s="35" t="s">
        <v>4</v>
      </c>
      <c r="N767" s="35" t="s">
        <v>5</v>
      </c>
    </row>
    <row r="768" spans="1:14" x14ac:dyDescent="0.3">
      <c r="A768" s="38" t="s">
        <v>377</v>
      </c>
      <c r="B768" s="39" t="s">
        <v>750</v>
      </c>
      <c r="C768" s="39" t="s">
        <v>3958</v>
      </c>
      <c r="D768" s="39" t="s">
        <v>748</v>
      </c>
      <c r="E768" s="39">
        <v>13.355473</v>
      </c>
      <c r="F768" s="39">
        <v>7.2143879999999996</v>
      </c>
      <c r="G768" s="39">
        <v>997</v>
      </c>
      <c r="H768" s="40" t="s">
        <v>3926</v>
      </c>
      <c r="I768" s="40" t="s">
        <v>38</v>
      </c>
      <c r="J768" s="40" t="s">
        <v>749</v>
      </c>
      <c r="K768" s="40" t="s">
        <v>3960</v>
      </c>
      <c r="L768" s="40" t="s">
        <v>3942</v>
      </c>
      <c r="M768" s="35" t="s">
        <v>4</v>
      </c>
      <c r="N768" s="35" t="s">
        <v>3877</v>
      </c>
    </row>
    <row r="769" spans="1:14" x14ac:dyDescent="0.3">
      <c r="A769" s="38" t="s">
        <v>1618</v>
      </c>
      <c r="B769" s="39" t="s">
        <v>4419</v>
      </c>
      <c r="C769" s="39" t="s">
        <v>3929</v>
      </c>
      <c r="D769" s="39" t="s">
        <v>4420</v>
      </c>
      <c r="E769" s="40">
        <v>11.61013</v>
      </c>
      <c r="F769" s="40">
        <v>3.9194499999999999</v>
      </c>
      <c r="G769" s="40">
        <v>726</v>
      </c>
      <c r="H769" s="40" t="s">
        <v>3926</v>
      </c>
      <c r="I769" s="40" t="s">
        <v>94</v>
      </c>
      <c r="J769" s="40" t="s">
        <v>4365</v>
      </c>
      <c r="K769" s="40" t="s">
        <v>4366</v>
      </c>
      <c r="L769" s="40" t="s">
        <v>5869</v>
      </c>
      <c r="M769" s="35" t="s">
        <v>4</v>
      </c>
      <c r="N769" s="35" t="s">
        <v>5</v>
      </c>
    </row>
    <row r="770" spans="1:14" x14ac:dyDescent="0.3">
      <c r="A770" s="38" t="s">
        <v>1937</v>
      </c>
      <c r="B770" s="39" t="s">
        <v>4421</v>
      </c>
      <c r="C770" s="39" t="s">
        <v>3929</v>
      </c>
      <c r="D770" s="39" t="s">
        <v>3965</v>
      </c>
      <c r="E770" s="40">
        <v>11.57870737</v>
      </c>
      <c r="F770" s="40">
        <v>3.922635723</v>
      </c>
      <c r="G770" s="40">
        <v>733</v>
      </c>
      <c r="H770" s="40" t="s">
        <v>3926</v>
      </c>
      <c r="I770" s="40" t="s">
        <v>94</v>
      </c>
      <c r="J770" s="40" t="s">
        <v>4365</v>
      </c>
      <c r="K770" s="40" t="s">
        <v>4366</v>
      </c>
      <c r="L770" s="40" t="s">
        <v>5869</v>
      </c>
      <c r="M770" s="35" t="s">
        <v>4</v>
      </c>
      <c r="N770" s="35" t="s">
        <v>5</v>
      </c>
    </row>
    <row r="771" spans="1:14" x14ac:dyDescent="0.3">
      <c r="A771" s="38" t="s">
        <v>2150</v>
      </c>
      <c r="B771" s="39" t="s">
        <v>4422</v>
      </c>
      <c r="C771" s="39" t="s">
        <v>3929</v>
      </c>
      <c r="D771" s="39" t="s">
        <v>3965</v>
      </c>
      <c r="E771" s="40">
        <v>11.604219000000001</v>
      </c>
      <c r="F771" s="40">
        <v>3.9709289999999999</v>
      </c>
      <c r="G771" s="40">
        <v>675</v>
      </c>
      <c r="H771" s="40" t="s">
        <v>3926</v>
      </c>
      <c r="I771" s="40" t="s">
        <v>94</v>
      </c>
      <c r="J771" s="40" t="s">
        <v>4365</v>
      </c>
      <c r="K771" s="40" t="s">
        <v>4366</v>
      </c>
      <c r="L771" s="40" t="s">
        <v>5869</v>
      </c>
      <c r="M771" s="35" t="s">
        <v>4</v>
      </c>
      <c r="N771" s="35" t="s">
        <v>5</v>
      </c>
    </row>
    <row r="772" spans="1:14" x14ac:dyDescent="0.3">
      <c r="A772" s="38" t="s">
        <v>3295</v>
      </c>
      <c r="B772" s="39" t="s">
        <v>4423</v>
      </c>
      <c r="C772" s="39" t="s">
        <v>3933</v>
      </c>
      <c r="D772" s="39" t="s">
        <v>3947</v>
      </c>
      <c r="E772" s="40">
        <v>9.7631779610000002</v>
      </c>
      <c r="F772" s="40">
        <v>4.0565286479999996</v>
      </c>
      <c r="G772" s="40">
        <v>701</v>
      </c>
      <c r="H772" s="40" t="s">
        <v>3926</v>
      </c>
      <c r="I772" s="40" t="s">
        <v>94</v>
      </c>
      <c r="J772" s="40" t="s">
        <v>3107</v>
      </c>
      <c r="K772" s="40" t="s">
        <v>4236</v>
      </c>
      <c r="L772" s="40" t="s">
        <v>78</v>
      </c>
      <c r="M772" s="35" t="s">
        <v>4</v>
      </c>
      <c r="N772" s="35" t="s">
        <v>5</v>
      </c>
    </row>
    <row r="773" spans="1:14" x14ac:dyDescent="0.3">
      <c r="A773" s="38" t="s">
        <v>3268</v>
      </c>
      <c r="B773" s="39" t="s">
        <v>4424</v>
      </c>
      <c r="C773" s="39" t="s">
        <v>3933</v>
      </c>
      <c r="D773" s="39" t="s">
        <v>3947</v>
      </c>
      <c r="E773" s="40">
        <v>9.7168427469999994</v>
      </c>
      <c r="F773" s="40">
        <v>4.0763379909999999</v>
      </c>
      <c r="G773" s="40">
        <v>701</v>
      </c>
      <c r="H773" s="40" t="s">
        <v>3926</v>
      </c>
      <c r="I773" s="40" t="s">
        <v>94</v>
      </c>
      <c r="J773" s="40" t="s">
        <v>3107</v>
      </c>
      <c r="K773" s="40" t="s">
        <v>4236</v>
      </c>
      <c r="L773" s="40" t="s">
        <v>78</v>
      </c>
      <c r="M773" s="35" t="s">
        <v>4</v>
      </c>
      <c r="N773" s="35" t="s">
        <v>5</v>
      </c>
    </row>
    <row r="774" spans="1:14" x14ac:dyDescent="0.3">
      <c r="A774" s="38" t="s">
        <v>3333</v>
      </c>
      <c r="B774" s="39" t="s">
        <v>4425</v>
      </c>
      <c r="C774" s="39" t="s">
        <v>3933</v>
      </c>
      <c r="D774" s="39" t="s">
        <v>3947</v>
      </c>
      <c r="E774" s="40">
        <v>9.7258999999999993</v>
      </c>
      <c r="F774" s="40">
        <v>4.0473749999999997</v>
      </c>
      <c r="G774" s="40">
        <v>701</v>
      </c>
      <c r="H774" s="40" t="s">
        <v>3926</v>
      </c>
      <c r="I774" s="40" t="s">
        <v>94</v>
      </c>
      <c r="J774" s="40" t="s">
        <v>3107</v>
      </c>
      <c r="K774" s="40" t="s">
        <v>4236</v>
      </c>
      <c r="L774" s="40" t="s">
        <v>78</v>
      </c>
      <c r="M774" s="35" t="s">
        <v>4</v>
      </c>
      <c r="N774" s="35" t="s">
        <v>3890</v>
      </c>
    </row>
    <row r="775" spans="1:14" x14ac:dyDescent="0.3">
      <c r="A775" s="38" t="s">
        <v>3165</v>
      </c>
      <c r="B775" s="39" t="s">
        <v>3166</v>
      </c>
      <c r="C775" s="39" t="s">
        <v>3933</v>
      </c>
      <c r="D775" s="39" t="s">
        <v>3947</v>
      </c>
      <c r="E775" s="40">
        <v>9.7344549600000008</v>
      </c>
      <c r="F775" s="40">
        <v>4.0488020369999997</v>
      </c>
      <c r="G775" s="40">
        <v>26</v>
      </c>
      <c r="H775" s="40" t="s">
        <v>3926</v>
      </c>
      <c r="I775" s="40" t="s">
        <v>38</v>
      </c>
      <c r="J775" s="40" t="s">
        <v>3107</v>
      </c>
      <c r="K775" s="40" t="s">
        <v>4236</v>
      </c>
      <c r="L775" s="40" t="s">
        <v>78</v>
      </c>
      <c r="M775" s="35" t="s">
        <v>4</v>
      </c>
      <c r="N775" s="35" t="s">
        <v>5</v>
      </c>
    </row>
    <row r="776" spans="1:14" x14ac:dyDescent="0.3">
      <c r="A776" s="38" t="s">
        <v>3325</v>
      </c>
      <c r="B776" s="39" t="s">
        <v>4426</v>
      </c>
      <c r="C776" s="39" t="s">
        <v>3933</v>
      </c>
      <c r="D776" s="39" t="s">
        <v>3947</v>
      </c>
      <c r="E776" s="40">
        <v>9.7239692150000003</v>
      </c>
      <c r="F776" s="40">
        <v>4.0547376430000002</v>
      </c>
      <c r="G776" s="40">
        <v>701</v>
      </c>
      <c r="H776" s="40" t="s">
        <v>3926</v>
      </c>
      <c r="I776" s="40" t="s">
        <v>94</v>
      </c>
      <c r="J776" s="40" t="s">
        <v>3107</v>
      </c>
      <c r="K776" s="40" t="s">
        <v>4236</v>
      </c>
      <c r="L776" s="40" t="s">
        <v>78</v>
      </c>
      <c r="M776" s="35" t="s">
        <v>4</v>
      </c>
      <c r="N776" s="35" t="s">
        <v>5</v>
      </c>
    </row>
    <row r="777" spans="1:14" x14ac:dyDescent="0.3">
      <c r="A777" s="38" t="s">
        <v>2348</v>
      </c>
      <c r="B777" s="39" t="s">
        <v>4427</v>
      </c>
      <c r="C777" s="39" t="s">
        <v>3929</v>
      </c>
      <c r="D777" s="39" t="s">
        <v>2287</v>
      </c>
      <c r="E777" s="40">
        <v>11.22719444</v>
      </c>
      <c r="F777" s="40">
        <v>4.744722222</v>
      </c>
      <c r="G777" s="40">
        <v>491</v>
      </c>
      <c r="H777" s="40" t="s">
        <v>3926</v>
      </c>
      <c r="I777" s="40" t="s">
        <v>94</v>
      </c>
      <c r="J777" s="40" t="s">
        <v>2284</v>
      </c>
      <c r="K777" s="40" t="s">
        <v>3968</v>
      </c>
      <c r="L777" s="40" t="s">
        <v>80</v>
      </c>
      <c r="M777" s="35" t="s">
        <v>4</v>
      </c>
      <c r="N777" s="35" t="s">
        <v>5</v>
      </c>
    </row>
    <row r="778" spans="1:14" x14ac:dyDescent="0.3">
      <c r="A778" s="38" t="s">
        <v>4428</v>
      </c>
      <c r="B778" s="39" t="s">
        <v>4429</v>
      </c>
      <c r="C778" s="39" t="s">
        <v>3976</v>
      </c>
      <c r="D778" s="39" t="s">
        <v>4430</v>
      </c>
      <c r="E778" s="40">
        <v>14.300423869999999</v>
      </c>
      <c r="F778" s="40">
        <v>5.4982439999999997</v>
      </c>
      <c r="G778" s="40">
        <v>937</v>
      </c>
      <c r="H778" s="40" t="s">
        <v>3926</v>
      </c>
      <c r="I778" s="40" t="s">
        <v>38</v>
      </c>
      <c r="J778" s="40" t="s">
        <v>770</v>
      </c>
      <c r="K778" s="40" t="s">
        <v>4210</v>
      </c>
      <c r="L778" s="40" t="s">
        <v>5869</v>
      </c>
      <c r="M778" s="35" t="s">
        <v>4</v>
      </c>
      <c r="N778" s="35"/>
    </row>
    <row r="779" spans="1:14" x14ac:dyDescent="0.3">
      <c r="A779" s="38" t="s">
        <v>1130</v>
      </c>
      <c r="B779" s="39" t="s">
        <v>4431</v>
      </c>
      <c r="C779" s="39" t="s">
        <v>3976</v>
      </c>
      <c r="D779" s="39" t="s">
        <v>4014</v>
      </c>
      <c r="E779" s="40">
        <v>14.549194440000001</v>
      </c>
      <c r="F779" s="40">
        <v>5.8949444440000001</v>
      </c>
      <c r="G779" s="40">
        <v>1039</v>
      </c>
      <c r="H779" s="40" t="s">
        <v>3926</v>
      </c>
      <c r="I779" s="40" t="s">
        <v>94</v>
      </c>
      <c r="J779" s="40" t="s">
        <v>734</v>
      </c>
      <c r="K779" s="40" t="s">
        <v>4015</v>
      </c>
      <c r="L779" s="40" t="s">
        <v>5869</v>
      </c>
      <c r="M779" s="35" t="s">
        <v>4</v>
      </c>
      <c r="N779" s="35" t="s">
        <v>5</v>
      </c>
    </row>
    <row r="780" spans="1:14" x14ac:dyDescent="0.3">
      <c r="A780" s="38" t="s">
        <v>1198</v>
      </c>
      <c r="B780" s="39" t="s">
        <v>1199</v>
      </c>
      <c r="C780" s="39" t="s">
        <v>3939</v>
      </c>
      <c r="D780" s="39" t="s">
        <v>4078</v>
      </c>
      <c r="E780" s="39">
        <v>13.39301</v>
      </c>
      <c r="F780" s="39">
        <v>9.3290400000000009</v>
      </c>
      <c r="G780" s="39">
        <v>216</v>
      </c>
      <c r="H780" s="40" t="s">
        <v>3926</v>
      </c>
      <c r="I780" s="40" t="s">
        <v>38</v>
      </c>
      <c r="J780" s="40" t="s">
        <v>3940</v>
      </c>
      <c r="K780" s="40" t="s">
        <v>3941</v>
      </c>
      <c r="L780" s="40" t="s">
        <v>3942</v>
      </c>
      <c r="M780" s="35" t="s">
        <v>7</v>
      </c>
      <c r="N780" s="35" t="s">
        <v>3876</v>
      </c>
    </row>
    <row r="781" spans="1:14" x14ac:dyDescent="0.3">
      <c r="A781" s="38" t="s">
        <v>1780</v>
      </c>
      <c r="B781" s="39" t="s">
        <v>1781</v>
      </c>
      <c r="C781" s="39" t="s">
        <v>3939</v>
      </c>
      <c r="D781" s="39" t="s">
        <v>1779</v>
      </c>
      <c r="E781" s="39">
        <v>13.422708269999999</v>
      </c>
      <c r="F781" s="39">
        <v>9.3639605509999999</v>
      </c>
      <c r="G781" s="39">
        <v>201</v>
      </c>
      <c r="H781" s="40" t="s">
        <v>3926</v>
      </c>
      <c r="I781" s="40" t="s">
        <v>38</v>
      </c>
      <c r="J781" s="40" t="s">
        <v>3940</v>
      </c>
      <c r="K781" s="40" t="s">
        <v>3941</v>
      </c>
      <c r="L781" s="40" t="s">
        <v>3942</v>
      </c>
      <c r="M781" s="35" t="s">
        <v>7</v>
      </c>
      <c r="N781" s="35" t="s">
        <v>3876</v>
      </c>
    </row>
    <row r="782" spans="1:14" x14ac:dyDescent="0.3">
      <c r="A782" s="38" t="s">
        <v>1510</v>
      </c>
      <c r="B782" s="39" t="s">
        <v>1511</v>
      </c>
      <c r="C782" s="39" t="s">
        <v>3951</v>
      </c>
      <c r="D782" s="39" t="s">
        <v>3988</v>
      </c>
      <c r="E782" s="40">
        <v>14.352042689999999</v>
      </c>
      <c r="F782" s="40">
        <v>10.60663246</v>
      </c>
      <c r="G782" s="40">
        <v>393</v>
      </c>
      <c r="H782" s="40" t="s">
        <v>3926</v>
      </c>
      <c r="I782" s="40" t="s">
        <v>38</v>
      </c>
      <c r="J782" s="40" t="s">
        <v>764</v>
      </c>
      <c r="K782" s="40" t="s">
        <v>3989</v>
      </c>
      <c r="L782" s="40" t="s">
        <v>3942</v>
      </c>
      <c r="M782" s="35" t="s">
        <v>4</v>
      </c>
      <c r="N782" s="35" t="s">
        <v>5</v>
      </c>
    </row>
    <row r="783" spans="1:14" x14ac:dyDescent="0.3">
      <c r="A783" s="38" t="s">
        <v>433</v>
      </c>
      <c r="B783" s="39" t="s">
        <v>1622</v>
      </c>
      <c r="C783" s="39" t="s">
        <v>3925</v>
      </c>
      <c r="D783" s="39" t="s">
        <v>4432</v>
      </c>
      <c r="E783" s="40">
        <v>10.39691667</v>
      </c>
      <c r="F783" s="40">
        <v>2.405583333</v>
      </c>
      <c r="G783" s="40">
        <v>436</v>
      </c>
      <c r="H783" s="40" t="s">
        <v>3926</v>
      </c>
      <c r="I783" s="40" t="s">
        <v>38</v>
      </c>
      <c r="J783" s="40" t="s">
        <v>591</v>
      </c>
      <c r="K783" s="40" t="s">
        <v>3954</v>
      </c>
      <c r="L783" s="40" t="s">
        <v>5869</v>
      </c>
      <c r="M783" s="35" t="s">
        <v>7</v>
      </c>
      <c r="N783" s="35" t="s">
        <v>6</v>
      </c>
    </row>
    <row r="784" spans="1:14" x14ac:dyDescent="0.3">
      <c r="A784" s="38" t="s">
        <v>3904</v>
      </c>
      <c r="B784" s="39" t="s">
        <v>748</v>
      </c>
      <c r="C784" s="39" t="s">
        <v>3958</v>
      </c>
      <c r="D784" s="39" t="s">
        <v>748</v>
      </c>
      <c r="E784" s="40" t="s">
        <v>4433</v>
      </c>
      <c r="F784" s="40" t="s">
        <v>4434</v>
      </c>
      <c r="G784" s="40">
        <v>1085</v>
      </c>
      <c r="H784" s="40" t="s">
        <v>3926</v>
      </c>
      <c r="I784" s="40" t="s">
        <v>38</v>
      </c>
      <c r="J784" s="40" t="s">
        <v>749</v>
      </c>
      <c r="K784" s="40" t="s">
        <v>3960</v>
      </c>
      <c r="L784" s="40" t="s">
        <v>3942</v>
      </c>
      <c r="M784" s="35" t="s">
        <v>7</v>
      </c>
      <c r="N784" s="35" t="s">
        <v>6</v>
      </c>
    </row>
    <row r="785" spans="1:14" x14ac:dyDescent="0.3">
      <c r="A785" s="38" t="s">
        <v>2227</v>
      </c>
      <c r="B785" s="39" t="s">
        <v>4435</v>
      </c>
      <c r="C785" s="39" t="s">
        <v>3929</v>
      </c>
      <c r="D785" s="39" t="s">
        <v>3965</v>
      </c>
      <c r="E785" s="40">
        <v>11.56383351</v>
      </c>
      <c r="F785" s="40">
        <v>3.9420828270000001</v>
      </c>
      <c r="G785" s="40">
        <v>6</v>
      </c>
      <c r="H785" s="40" t="s">
        <v>3926</v>
      </c>
      <c r="I785" s="40" t="s">
        <v>94</v>
      </c>
      <c r="J785" s="40" t="s">
        <v>4365</v>
      </c>
      <c r="K785" s="40" t="s">
        <v>4366</v>
      </c>
      <c r="L785" s="40" t="s">
        <v>5869</v>
      </c>
      <c r="M785" s="35" t="s">
        <v>4</v>
      </c>
      <c r="N785" s="35" t="s">
        <v>4109</v>
      </c>
    </row>
    <row r="786" spans="1:14" x14ac:dyDescent="0.3">
      <c r="A786" s="38" t="s">
        <v>2153</v>
      </c>
      <c r="B786" s="39" t="s">
        <v>4436</v>
      </c>
      <c r="C786" s="39" t="s">
        <v>3929</v>
      </c>
      <c r="D786" s="39" t="s">
        <v>3965</v>
      </c>
      <c r="E786" s="40">
        <v>11.60507</v>
      </c>
      <c r="F786" s="40">
        <v>3.9874499999999999</v>
      </c>
      <c r="G786" s="40">
        <v>644</v>
      </c>
      <c r="H786" s="40" t="s">
        <v>3926</v>
      </c>
      <c r="I786" s="40" t="s">
        <v>94</v>
      </c>
      <c r="J786" s="40" t="s">
        <v>4365</v>
      </c>
      <c r="K786" s="40" t="s">
        <v>4366</v>
      </c>
      <c r="L786" s="40" t="s">
        <v>5869</v>
      </c>
      <c r="M786" s="35" t="s">
        <v>7</v>
      </c>
      <c r="N786" s="35" t="s">
        <v>3876</v>
      </c>
    </row>
    <row r="787" spans="1:14" x14ac:dyDescent="0.3">
      <c r="A787" s="38" t="s">
        <v>683</v>
      </c>
      <c r="B787" s="39" t="s">
        <v>4437</v>
      </c>
      <c r="C787" s="39" t="s">
        <v>3929</v>
      </c>
      <c r="D787" s="39" t="s">
        <v>3965</v>
      </c>
      <c r="E787" s="40">
        <v>11.61275</v>
      </c>
      <c r="F787" s="40">
        <v>3.9637600000000002</v>
      </c>
      <c r="G787" s="40">
        <v>694</v>
      </c>
      <c r="H787" s="40" t="s">
        <v>3926</v>
      </c>
      <c r="I787" s="40" t="s">
        <v>94</v>
      </c>
      <c r="J787" s="40" t="s">
        <v>4365</v>
      </c>
      <c r="K787" s="40" t="s">
        <v>4366</v>
      </c>
      <c r="L787" s="40" t="s">
        <v>5869</v>
      </c>
      <c r="M787" s="35" t="s">
        <v>7</v>
      </c>
      <c r="N787" s="35" t="s">
        <v>3876</v>
      </c>
    </row>
    <row r="788" spans="1:14" x14ac:dyDescent="0.3">
      <c r="A788" s="38" t="s">
        <v>3321</v>
      </c>
      <c r="B788" s="39" t="s">
        <v>4438</v>
      </c>
      <c r="C788" s="39" t="s">
        <v>3933</v>
      </c>
      <c r="D788" s="39" t="s">
        <v>3947</v>
      </c>
      <c r="E788" s="40">
        <v>9.7476386339999994</v>
      </c>
      <c r="F788" s="40">
        <v>4.0438987590000002</v>
      </c>
      <c r="G788" s="40">
        <v>701</v>
      </c>
      <c r="H788" s="40" t="s">
        <v>3926</v>
      </c>
      <c r="I788" s="40" t="s">
        <v>94</v>
      </c>
      <c r="J788" s="40" t="s">
        <v>3107</v>
      </c>
      <c r="K788" s="40" t="s">
        <v>4236</v>
      </c>
      <c r="L788" s="40" t="s">
        <v>78</v>
      </c>
      <c r="M788" s="35" t="s">
        <v>4</v>
      </c>
      <c r="N788" s="35" t="s">
        <v>41</v>
      </c>
    </row>
    <row r="789" spans="1:14" x14ac:dyDescent="0.3">
      <c r="A789" s="38" t="s">
        <v>3255</v>
      </c>
      <c r="B789" s="39" t="s">
        <v>4439</v>
      </c>
      <c r="C789" s="39" t="s">
        <v>3933</v>
      </c>
      <c r="D789" s="39" t="s">
        <v>3947</v>
      </c>
      <c r="E789" s="40">
        <v>9.7180020000000003</v>
      </c>
      <c r="F789" s="40">
        <v>4.0679699999999999</v>
      </c>
      <c r="G789" s="40">
        <v>701</v>
      </c>
      <c r="H789" s="40" t="s">
        <v>3926</v>
      </c>
      <c r="I789" s="40" t="s">
        <v>94</v>
      </c>
      <c r="J789" s="40" t="s">
        <v>3107</v>
      </c>
      <c r="K789" s="40" t="s">
        <v>4236</v>
      </c>
      <c r="L789" s="40" t="s">
        <v>78</v>
      </c>
      <c r="M789" s="35" t="s">
        <v>4</v>
      </c>
      <c r="N789" s="35" t="s">
        <v>5</v>
      </c>
    </row>
    <row r="790" spans="1:14" x14ac:dyDescent="0.3">
      <c r="A790" s="38" t="s">
        <v>3189</v>
      </c>
      <c r="B790" s="39" t="s">
        <v>4440</v>
      </c>
      <c r="C790" s="39" t="s">
        <v>3933</v>
      </c>
      <c r="D790" s="39" t="s">
        <v>3947</v>
      </c>
      <c r="E790" s="40">
        <v>9.7915200000000002</v>
      </c>
      <c r="F790" s="40">
        <v>4.0658479999999999</v>
      </c>
      <c r="G790" s="40">
        <v>701</v>
      </c>
      <c r="H790" s="40" t="s">
        <v>3926</v>
      </c>
      <c r="I790" s="40" t="s">
        <v>94</v>
      </c>
      <c r="J790" s="40" t="s">
        <v>3107</v>
      </c>
      <c r="K790" s="40" t="s">
        <v>4236</v>
      </c>
      <c r="L790" s="40" t="s">
        <v>78</v>
      </c>
      <c r="M790" s="35" t="s">
        <v>4</v>
      </c>
      <c r="N790" s="35" t="s">
        <v>5</v>
      </c>
    </row>
    <row r="791" spans="1:14" x14ac:dyDescent="0.3">
      <c r="A791" s="38" t="s">
        <v>2213</v>
      </c>
      <c r="B791" s="39" t="s">
        <v>2214</v>
      </c>
      <c r="C791" s="39" t="s">
        <v>3958</v>
      </c>
      <c r="D791" s="39" t="s">
        <v>2214</v>
      </c>
      <c r="E791" s="40">
        <v>15.353658510000001</v>
      </c>
      <c r="F791" s="40">
        <v>7.7759329250000002</v>
      </c>
      <c r="G791" s="40">
        <v>588</v>
      </c>
      <c r="H791" s="40" t="s">
        <v>3926</v>
      </c>
      <c r="I791" s="40" t="s">
        <v>38</v>
      </c>
      <c r="J791" s="40" t="s">
        <v>705</v>
      </c>
      <c r="K791" s="40" t="s">
        <v>4048</v>
      </c>
      <c r="L791" s="40" t="s">
        <v>3942</v>
      </c>
      <c r="M791" s="35" t="s">
        <v>4</v>
      </c>
      <c r="N791" s="35" t="s">
        <v>5</v>
      </c>
    </row>
    <row r="792" spans="1:14" x14ac:dyDescent="0.3">
      <c r="A792" s="38" t="s">
        <v>2219</v>
      </c>
      <c r="B792" s="39" t="s">
        <v>2220</v>
      </c>
      <c r="C792" s="39" t="s">
        <v>3958</v>
      </c>
      <c r="D792" s="39" t="s">
        <v>2220</v>
      </c>
      <c r="E792" s="40" t="s">
        <v>4441</v>
      </c>
      <c r="F792" s="40" t="s">
        <v>4442</v>
      </c>
      <c r="G792" s="40">
        <v>1145</v>
      </c>
      <c r="H792" s="40" t="s">
        <v>3926</v>
      </c>
      <c r="I792" s="40" t="s">
        <v>38</v>
      </c>
      <c r="J792" s="40" t="s">
        <v>749</v>
      </c>
      <c r="K792" s="40" t="s">
        <v>3960</v>
      </c>
      <c r="L792" s="40" t="s">
        <v>3942</v>
      </c>
      <c r="M792" s="35" t="s">
        <v>7</v>
      </c>
      <c r="N792" s="35" t="s">
        <v>6</v>
      </c>
    </row>
    <row r="793" spans="1:14" x14ac:dyDescent="0.3">
      <c r="A793" s="38" t="s">
        <v>2854</v>
      </c>
      <c r="B793" s="39" t="s">
        <v>4443</v>
      </c>
      <c r="C793" s="39" t="s">
        <v>3963</v>
      </c>
      <c r="D793" s="39" t="s">
        <v>2878</v>
      </c>
      <c r="E793" s="39">
        <v>10.443584882</v>
      </c>
      <c r="F793" s="39">
        <v>6.0013391479999996</v>
      </c>
      <c r="G793" s="39">
        <v>1199</v>
      </c>
      <c r="H793" s="40" t="s">
        <v>3926</v>
      </c>
      <c r="I793" s="40" t="s">
        <v>38</v>
      </c>
      <c r="J793" s="40" t="s">
        <v>2790</v>
      </c>
      <c r="K793" s="40" t="s">
        <v>3964</v>
      </c>
      <c r="L793" s="40" t="s">
        <v>80</v>
      </c>
      <c r="M793" s="35" t="s">
        <v>4</v>
      </c>
      <c r="N793" s="35" t="s">
        <v>5</v>
      </c>
    </row>
    <row r="794" spans="1:14" x14ac:dyDescent="0.3">
      <c r="A794" s="38" t="s">
        <v>2855</v>
      </c>
      <c r="B794" s="39" t="s">
        <v>4444</v>
      </c>
      <c r="C794" s="39" t="s">
        <v>3963</v>
      </c>
      <c r="D794" s="39" t="s">
        <v>2885</v>
      </c>
      <c r="E794" s="40">
        <v>10.640361942</v>
      </c>
      <c r="F794" s="40">
        <v>6.078694542</v>
      </c>
      <c r="G794" s="40">
        <v>1700</v>
      </c>
      <c r="H794" s="40" t="s">
        <v>3926</v>
      </c>
      <c r="I794" s="40" t="s">
        <v>38</v>
      </c>
      <c r="J794" s="40" t="s">
        <v>2790</v>
      </c>
      <c r="K794" s="40" t="s">
        <v>3964</v>
      </c>
      <c r="L794" s="40" t="s">
        <v>80</v>
      </c>
      <c r="M794" s="35" t="s">
        <v>4</v>
      </c>
      <c r="N794" s="35" t="s">
        <v>5</v>
      </c>
    </row>
    <row r="795" spans="1:14" x14ac:dyDescent="0.3">
      <c r="A795" s="38" t="s">
        <v>2463</v>
      </c>
      <c r="B795" s="39" t="s">
        <v>2464</v>
      </c>
      <c r="C795" s="39" t="s">
        <v>3943</v>
      </c>
      <c r="D795" s="39" t="s">
        <v>2464</v>
      </c>
      <c r="E795" s="40">
        <v>10.322699</v>
      </c>
      <c r="F795" s="40">
        <v>5.158919</v>
      </c>
      <c r="G795" s="40">
        <v>2014</v>
      </c>
      <c r="H795" s="40" t="s">
        <v>3926</v>
      </c>
      <c r="I795" s="40" t="s">
        <v>38</v>
      </c>
      <c r="J795" s="40" t="s">
        <v>4445</v>
      </c>
      <c r="K795" s="40" t="s">
        <v>4446</v>
      </c>
      <c r="L795" s="40" t="s">
        <v>80</v>
      </c>
      <c r="M795" s="35" t="s">
        <v>4</v>
      </c>
      <c r="N795" s="35" t="s">
        <v>5</v>
      </c>
    </row>
    <row r="796" spans="1:14" x14ac:dyDescent="0.3">
      <c r="A796" s="38" t="s">
        <v>967</v>
      </c>
      <c r="B796" s="39" t="s">
        <v>968</v>
      </c>
      <c r="C796" s="39" t="s">
        <v>3951</v>
      </c>
      <c r="D796" s="39" t="s">
        <v>3988</v>
      </c>
      <c r="E796" s="39">
        <v>14.3238389</v>
      </c>
      <c r="F796" s="39">
        <v>10.621365859999999</v>
      </c>
      <c r="G796" s="39">
        <v>410</v>
      </c>
      <c r="H796" s="40" t="s">
        <v>3926</v>
      </c>
      <c r="I796" s="40" t="s">
        <v>38</v>
      </c>
      <c r="J796" s="40" t="s">
        <v>764</v>
      </c>
      <c r="K796" s="40" t="s">
        <v>3989</v>
      </c>
      <c r="L796" s="40" t="s">
        <v>3942</v>
      </c>
      <c r="M796" s="35" t="s">
        <v>7</v>
      </c>
      <c r="N796" s="35" t="s">
        <v>57</v>
      </c>
    </row>
    <row r="797" spans="1:14" x14ac:dyDescent="0.3">
      <c r="A797" s="38" t="s">
        <v>3701</v>
      </c>
      <c r="B797" s="39" t="s">
        <v>3702</v>
      </c>
      <c r="C797" s="39" t="s">
        <v>3934</v>
      </c>
      <c r="D797" s="39" t="s">
        <v>4026</v>
      </c>
      <c r="E797" s="40">
        <v>9.1959900000000001</v>
      </c>
      <c r="F797" s="40">
        <v>4.0171609999999998</v>
      </c>
      <c r="G797" s="40">
        <v>34</v>
      </c>
      <c r="H797" s="40" t="s">
        <v>3926</v>
      </c>
      <c r="I797" s="40" t="s">
        <v>38</v>
      </c>
      <c r="J797" s="40" t="s">
        <v>3935</v>
      </c>
      <c r="K797" s="40" t="s">
        <v>3936</v>
      </c>
      <c r="L797" s="40" t="s">
        <v>78</v>
      </c>
      <c r="M797" s="35" t="s">
        <v>4</v>
      </c>
      <c r="N797" s="35" t="s">
        <v>5</v>
      </c>
    </row>
    <row r="798" spans="1:14" x14ac:dyDescent="0.3">
      <c r="A798" s="38" t="s">
        <v>1558</v>
      </c>
      <c r="B798" s="39" t="s">
        <v>4447</v>
      </c>
      <c r="C798" s="39" t="s">
        <v>3929</v>
      </c>
      <c r="D798" s="39" t="s">
        <v>1557</v>
      </c>
      <c r="E798" s="40">
        <v>11.51116</v>
      </c>
      <c r="F798" s="40">
        <v>3.5186449999999998</v>
      </c>
      <c r="G798" s="40">
        <v>665</v>
      </c>
      <c r="H798" s="40" t="s">
        <v>3926</v>
      </c>
      <c r="I798" s="40" t="s">
        <v>94</v>
      </c>
      <c r="J798" s="40" t="s">
        <v>638</v>
      </c>
      <c r="K798" s="40" t="s">
        <v>3956</v>
      </c>
      <c r="L798" s="40" t="s">
        <v>5869</v>
      </c>
      <c r="M798" s="35" t="s">
        <v>4</v>
      </c>
      <c r="N798" s="35" t="s">
        <v>5</v>
      </c>
    </row>
    <row r="799" spans="1:14" x14ac:dyDescent="0.3">
      <c r="A799" s="38" t="s">
        <v>684</v>
      </c>
      <c r="B799" s="39" t="s">
        <v>4448</v>
      </c>
      <c r="C799" s="39" t="s">
        <v>3929</v>
      </c>
      <c r="D799" s="39" t="s">
        <v>4449</v>
      </c>
      <c r="E799" s="40">
        <v>11.63039</v>
      </c>
      <c r="F799" s="40">
        <v>3.9292099999999999</v>
      </c>
      <c r="G799" s="40">
        <v>662</v>
      </c>
      <c r="H799" s="40" t="s">
        <v>3926</v>
      </c>
      <c r="I799" s="40" t="s">
        <v>94</v>
      </c>
      <c r="J799" s="40" t="s">
        <v>4365</v>
      </c>
      <c r="K799" s="40" t="s">
        <v>4366</v>
      </c>
      <c r="L799" s="40" t="s">
        <v>5869</v>
      </c>
      <c r="M799" s="35" t="s">
        <v>7</v>
      </c>
      <c r="N799" s="35" t="s">
        <v>6</v>
      </c>
    </row>
    <row r="800" spans="1:14" x14ac:dyDescent="0.3">
      <c r="A800" s="38" t="s">
        <v>992</v>
      </c>
      <c r="B800" s="39" t="s">
        <v>993</v>
      </c>
      <c r="C800" s="39" t="s">
        <v>3951</v>
      </c>
      <c r="D800" s="39" t="s">
        <v>993</v>
      </c>
      <c r="E800" s="40">
        <v>14.791138889999999</v>
      </c>
      <c r="F800" s="40">
        <v>10.01525</v>
      </c>
      <c r="G800" s="40">
        <v>362</v>
      </c>
      <c r="H800" s="40" t="s">
        <v>3926</v>
      </c>
      <c r="I800" s="40" t="s">
        <v>38</v>
      </c>
      <c r="J800" s="40" t="s">
        <v>688</v>
      </c>
      <c r="K800" s="40" t="s">
        <v>4027</v>
      </c>
      <c r="L800" s="40" t="s">
        <v>3942</v>
      </c>
      <c r="M800" s="35" t="s">
        <v>4</v>
      </c>
      <c r="N800" s="35" t="s">
        <v>4378</v>
      </c>
    </row>
    <row r="801" spans="1:14" x14ac:dyDescent="0.3">
      <c r="A801" s="38" t="s">
        <v>3267</v>
      </c>
      <c r="B801" s="39" t="s">
        <v>4450</v>
      </c>
      <c r="C801" s="39" t="s">
        <v>3933</v>
      </c>
      <c r="D801" s="39" t="s">
        <v>3947</v>
      </c>
      <c r="E801" s="40">
        <v>9.7255179999999992</v>
      </c>
      <c r="F801" s="40">
        <v>4.0713650000000001</v>
      </c>
      <c r="G801" s="40">
        <v>701</v>
      </c>
      <c r="H801" s="40" t="s">
        <v>3926</v>
      </c>
      <c r="I801" s="40" t="s">
        <v>94</v>
      </c>
      <c r="J801" s="40" t="s">
        <v>3107</v>
      </c>
      <c r="K801" s="40" t="s">
        <v>4236</v>
      </c>
      <c r="L801" s="40" t="s">
        <v>78</v>
      </c>
      <c r="M801" s="35" t="s">
        <v>4</v>
      </c>
      <c r="N801" s="35" t="s">
        <v>5</v>
      </c>
    </row>
    <row r="802" spans="1:14" x14ac:dyDescent="0.3">
      <c r="A802" s="38" t="s">
        <v>3308</v>
      </c>
      <c r="B802" s="39" t="s">
        <v>4451</v>
      </c>
      <c r="C802" s="39" t="s">
        <v>3933</v>
      </c>
      <c r="D802" s="39" t="s">
        <v>3947</v>
      </c>
      <c r="E802" s="40">
        <v>9.7344248170000007</v>
      </c>
      <c r="F802" s="40">
        <v>4.0524828529999999</v>
      </c>
      <c r="G802" s="40">
        <v>701</v>
      </c>
      <c r="H802" s="40" t="s">
        <v>3926</v>
      </c>
      <c r="I802" s="40" t="s">
        <v>94</v>
      </c>
      <c r="J802" s="40" t="s">
        <v>3107</v>
      </c>
      <c r="K802" s="40" t="s">
        <v>4236</v>
      </c>
      <c r="L802" s="40" t="s">
        <v>78</v>
      </c>
      <c r="M802" s="35" t="s">
        <v>4</v>
      </c>
      <c r="N802" s="35" t="s">
        <v>41</v>
      </c>
    </row>
    <row r="803" spans="1:14" x14ac:dyDescent="0.3">
      <c r="A803" s="38" t="s">
        <v>3320</v>
      </c>
      <c r="B803" s="39" t="s">
        <v>4452</v>
      </c>
      <c r="C803" s="39" t="s">
        <v>3933</v>
      </c>
      <c r="D803" s="39" t="s">
        <v>3947</v>
      </c>
      <c r="E803" s="40">
        <v>9.7675956310000007</v>
      </c>
      <c r="F803" s="40">
        <v>4.0538634059999996</v>
      </c>
      <c r="G803" s="40">
        <v>701</v>
      </c>
      <c r="H803" s="40" t="s">
        <v>3926</v>
      </c>
      <c r="I803" s="40" t="s">
        <v>94</v>
      </c>
      <c r="J803" s="40" t="s">
        <v>3107</v>
      </c>
      <c r="K803" s="40" t="s">
        <v>4236</v>
      </c>
      <c r="L803" s="40" t="s">
        <v>78</v>
      </c>
      <c r="M803" s="35" t="s">
        <v>4</v>
      </c>
      <c r="N803" s="35" t="s">
        <v>41</v>
      </c>
    </row>
    <row r="804" spans="1:14" x14ac:dyDescent="0.3">
      <c r="A804" s="38" t="s">
        <v>1471</v>
      </c>
      <c r="B804" s="39" t="s">
        <v>1472</v>
      </c>
      <c r="C804" s="39" t="s">
        <v>3951</v>
      </c>
      <c r="D804" s="39" t="s">
        <v>3988</v>
      </c>
      <c r="E804" s="39">
        <v>14.32067969</v>
      </c>
      <c r="F804" s="39">
        <v>10.60608139</v>
      </c>
      <c r="G804" s="39">
        <v>434</v>
      </c>
      <c r="H804" s="40" t="s">
        <v>3926</v>
      </c>
      <c r="I804" s="40" t="s">
        <v>38</v>
      </c>
      <c r="J804" s="40" t="s">
        <v>764</v>
      </c>
      <c r="K804" s="40" t="s">
        <v>3989</v>
      </c>
      <c r="L804" s="40" t="s">
        <v>3942</v>
      </c>
      <c r="M804" s="35" t="s">
        <v>7</v>
      </c>
      <c r="N804" s="35" t="s">
        <v>3876</v>
      </c>
    </row>
    <row r="805" spans="1:14" x14ac:dyDescent="0.3">
      <c r="A805" s="38" t="s">
        <v>2469</v>
      </c>
      <c r="B805" s="39" t="s">
        <v>2470</v>
      </c>
      <c r="C805" s="39" t="s">
        <v>3943</v>
      </c>
      <c r="D805" s="39" t="s">
        <v>2470</v>
      </c>
      <c r="E805" s="40">
        <v>10.503898</v>
      </c>
      <c r="F805" s="40">
        <v>5.1636920000000002</v>
      </c>
      <c r="G805" s="40">
        <v>1499</v>
      </c>
      <c r="H805" s="40" t="s">
        <v>3926</v>
      </c>
      <c r="I805" s="40" t="s">
        <v>38</v>
      </c>
      <c r="J805" s="40" t="s">
        <v>4445</v>
      </c>
      <c r="K805" s="40" t="s">
        <v>4446</v>
      </c>
      <c r="L805" s="40" t="s">
        <v>80</v>
      </c>
      <c r="M805" s="35" t="s">
        <v>4</v>
      </c>
      <c r="N805" s="35" t="s">
        <v>5</v>
      </c>
    </row>
    <row r="806" spans="1:14" x14ac:dyDescent="0.3">
      <c r="A806" s="38" t="s">
        <v>701</v>
      </c>
      <c r="B806" s="39" t="s">
        <v>702</v>
      </c>
      <c r="C806" s="39" t="s">
        <v>3976</v>
      </c>
      <c r="D806" s="39" t="s">
        <v>702</v>
      </c>
      <c r="E806" s="40">
        <v>13.102964589999999</v>
      </c>
      <c r="F806" s="40">
        <v>4.0116073099999996</v>
      </c>
      <c r="G806" s="40">
        <v>703</v>
      </c>
      <c r="H806" s="40" t="s">
        <v>3926</v>
      </c>
      <c r="I806" s="40" t="s">
        <v>38</v>
      </c>
      <c r="J806" s="40" t="s">
        <v>605</v>
      </c>
      <c r="K806" s="40" t="s">
        <v>4034</v>
      </c>
      <c r="L806" s="40" t="s">
        <v>5869</v>
      </c>
      <c r="M806" s="35" t="s">
        <v>4</v>
      </c>
      <c r="N806" s="35" t="s">
        <v>8</v>
      </c>
    </row>
    <row r="807" spans="1:14" x14ac:dyDescent="0.3">
      <c r="A807" s="38" t="s">
        <v>2385</v>
      </c>
      <c r="B807" s="39" t="s">
        <v>2386</v>
      </c>
      <c r="C807" s="39" t="s">
        <v>3943</v>
      </c>
      <c r="D807" s="39" t="s">
        <v>2386</v>
      </c>
      <c r="E807" s="40">
        <v>10.701943</v>
      </c>
      <c r="F807" s="40">
        <v>5.0625460000000002</v>
      </c>
      <c r="G807" s="40">
        <v>1028</v>
      </c>
      <c r="H807" s="40" t="s">
        <v>3926</v>
      </c>
      <c r="I807" s="40" t="s">
        <v>38</v>
      </c>
      <c r="J807" s="40" t="s">
        <v>4445</v>
      </c>
      <c r="K807" s="40" t="s">
        <v>4446</v>
      </c>
      <c r="L807" s="40" t="s">
        <v>80</v>
      </c>
      <c r="M807" s="35" t="s">
        <v>4</v>
      </c>
      <c r="N807" s="35" t="s">
        <v>5</v>
      </c>
    </row>
    <row r="808" spans="1:14" x14ac:dyDescent="0.3">
      <c r="A808" s="38" t="s">
        <v>945</v>
      </c>
      <c r="B808" s="39" t="s">
        <v>946</v>
      </c>
      <c r="C808" s="39" t="s">
        <v>3958</v>
      </c>
      <c r="D808" s="39" t="s">
        <v>946</v>
      </c>
      <c r="E808" s="40">
        <v>14.689936060000001</v>
      </c>
      <c r="F808" s="40">
        <v>6.8320399939999996</v>
      </c>
      <c r="G808" s="40">
        <v>1287</v>
      </c>
      <c r="H808" s="40" t="s">
        <v>3926</v>
      </c>
      <c r="I808" s="40" t="s">
        <v>38</v>
      </c>
      <c r="J808" s="40" t="s">
        <v>734</v>
      </c>
      <c r="K808" s="40" t="s">
        <v>4015</v>
      </c>
      <c r="L808" s="40" t="s">
        <v>3942</v>
      </c>
      <c r="M808" s="35" t="s">
        <v>4</v>
      </c>
      <c r="N808" s="35" t="s">
        <v>3877</v>
      </c>
    </row>
    <row r="809" spans="1:14" x14ac:dyDescent="0.3">
      <c r="A809" s="38" t="s">
        <v>1582</v>
      </c>
      <c r="B809" s="39" t="s">
        <v>1583</v>
      </c>
      <c r="C809" s="39" t="s">
        <v>3929</v>
      </c>
      <c r="D809" s="39" t="s">
        <v>1583</v>
      </c>
      <c r="E809" s="40">
        <v>11.230233</v>
      </c>
      <c r="F809" s="40">
        <v>3.5351729999999999</v>
      </c>
      <c r="G809" s="40">
        <v>687</v>
      </c>
      <c r="H809" s="40" t="s">
        <v>3926</v>
      </c>
      <c r="I809" s="40" t="s">
        <v>38</v>
      </c>
      <c r="J809" s="40" t="s">
        <v>809</v>
      </c>
      <c r="K809" s="40" t="s">
        <v>3932</v>
      </c>
      <c r="L809" s="40" t="s">
        <v>5869</v>
      </c>
      <c r="M809" s="35" t="s">
        <v>4</v>
      </c>
      <c r="N809" s="35" t="s">
        <v>5</v>
      </c>
    </row>
    <row r="810" spans="1:14" x14ac:dyDescent="0.3">
      <c r="A810" s="38" t="s">
        <v>1801</v>
      </c>
      <c r="B810" s="39" t="s">
        <v>1802</v>
      </c>
      <c r="C810" s="39" t="s">
        <v>3958</v>
      </c>
      <c r="D810" s="39" t="s">
        <v>1802</v>
      </c>
      <c r="E810" s="40">
        <v>14.58077544</v>
      </c>
      <c r="F810" s="40">
        <v>6.7495353800000002</v>
      </c>
      <c r="G810" s="40">
        <v>1260</v>
      </c>
      <c r="H810" s="40" t="s">
        <v>3926</v>
      </c>
      <c r="I810" s="40" t="s">
        <v>38</v>
      </c>
      <c r="J810" s="40" t="s">
        <v>734</v>
      </c>
      <c r="K810" s="40" t="s">
        <v>4015</v>
      </c>
      <c r="L810" s="40" t="s">
        <v>3942</v>
      </c>
      <c r="M810" s="35" t="s">
        <v>4</v>
      </c>
      <c r="N810" s="35" t="s">
        <v>3879</v>
      </c>
    </row>
    <row r="811" spans="1:14" x14ac:dyDescent="0.3">
      <c r="A811" s="38" t="s">
        <v>423</v>
      </c>
      <c r="B811" s="39" t="s">
        <v>4453</v>
      </c>
      <c r="C811" s="39" t="s">
        <v>3933</v>
      </c>
      <c r="D811" s="39" t="s">
        <v>3947</v>
      </c>
      <c r="E811" s="40">
        <v>9.7365969999999997</v>
      </c>
      <c r="F811" s="40">
        <v>4.0221388889999998</v>
      </c>
      <c r="G811" s="40">
        <v>701</v>
      </c>
      <c r="H811" s="40" t="s">
        <v>3926</v>
      </c>
      <c r="I811" s="40" t="s">
        <v>94</v>
      </c>
      <c r="J811" s="40" t="s">
        <v>3107</v>
      </c>
      <c r="K811" s="40" t="s">
        <v>4236</v>
      </c>
      <c r="L811" s="40" t="s">
        <v>78</v>
      </c>
      <c r="M811" s="35" t="s">
        <v>4</v>
      </c>
      <c r="N811" s="35" t="s">
        <v>5</v>
      </c>
    </row>
    <row r="812" spans="1:14" x14ac:dyDescent="0.3">
      <c r="A812" s="38" t="s">
        <v>3318</v>
      </c>
      <c r="B812" s="39" t="s">
        <v>4454</v>
      </c>
      <c r="C812" s="39" t="s">
        <v>3933</v>
      </c>
      <c r="D812" s="39" t="s">
        <v>3947</v>
      </c>
      <c r="E812" s="40">
        <v>9.7701849079999992</v>
      </c>
      <c r="F812" s="40">
        <v>4.0351869120000003</v>
      </c>
      <c r="G812" s="40">
        <v>701</v>
      </c>
      <c r="H812" s="40" t="s">
        <v>3926</v>
      </c>
      <c r="I812" s="40" t="s">
        <v>94</v>
      </c>
      <c r="J812" s="40" t="s">
        <v>3107</v>
      </c>
      <c r="K812" s="40" t="s">
        <v>4236</v>
      </c>
      <c r="L812" s="40" t="s">
        <v>78</v>
      </c>
      <c r="M812" s="35" t="s">
        <v>4</v>
      </c>
      <c r="N812" s="35" t="s">
        <v>5</v>
      </c>
    </row>
    <row r="813" spans="1:14" x14ac:dyDescent="0.3">
      <c r="A813" s="38" t="s">
        <v>987</v>
      </c>
      <c r="B813" s="39" t="s">
        <v>988</v>
      </c>
      <c r="C813" s="39" t="s">
        <v>3939</v>
      </c>
      <c r="D813" s="39" t="s">
        <v>988</v>
      </c>
      <c r="E813" s="40">
        <v>13.51669444</v>
      </c>
      <c r="F813" s="40">
        <v>9.9864166670000003</v>
      </c>
      <c r="G813" s="40">
        <v>0</v>
      </c>
      <c r="H813" s="40" t="s">
        <v>3926</v>
      </c>
      <c r="I813" s="40" t="s">
        <v>38</v>
      </c>
      <c r="J813" s="40" t="s">
        <v>799</v>
      </c>
      <c r="K813" s="40" t="s">
        <v>4150</v>
      </c>
      <c r="L813" s="40" t="s">
        <v>3942</v>
      </c>
      <c r="M813" s="35" t="s">
        <v>4</v>
      </c>
      <c r="N813" s="35" t="s">
        <v>5</v>
      </c>
    </row>
    <row r="814" spans="1:14" x14ac:dyDescent="0.3">
      <c r="A814" s="38" t="s">
        <v>1311</v>
      </c>
      <c r="B814" s="39" t="s">
        <v>1312</v>
      </c>
      <c r="C814" s="39" t="s">
        <v>3925</v>
      </c>
      <c r="D814" s="39" t="s">
        <v>4455</v>
      </c>
      <c r="E814" s="40">
        <v>11.273583329999999</v>
      </c>
      <c r="F814" s="40">
        <v>2.9039166669999998</v>
      </c>
      <c r="G814" s="40">
        <v>743</v>
      </c>
      <c r="H814" s="40" t="s">
        <v>3926</v>
      </c>
      <c r="I814" s="40" t="s">
        <v>38</v>
      </c>
      <c r="J814" s="40" t="s">
        <v>591</v>
      </c>
      <c r="K814" s="40" t="s">
        <v>3954</v>
      </c>
      <c r="L814" s="40" t="s">
        <v>5869</v>
      </c>
      <c r="M814" s="35" t="s">
        <v>4</v>
      </c>
      <c r="N814" s="35" t="s">
        <v>5</v>
      </c>
    </row>
    <row r="815" spans="1:14" x14ac:dyDescent="0.3">
      <c r="A815" s="38" t="s">
        <v>1820</v>
      </c>
      <c r="B815" s="39" t="s">
        <v>1821</v>
      </c>
      <c r="C815" s="39" t="s">
        <v>3958</v>
      </c>
      <c r="D815" s="39" t="s">
        <v>3959</v>
      </c>
      <c r="E815" s="40">
        <v>13.57893</v>
      </c>
      <c r="F815" s="40">
        <v>7.329669</v>
      </c>
      <c r="G815" s="40">
        <v>1106</v>
      </c>
      <c r="H815" s="40" t="s">
        <v>3926</v>
      </c>
      <c r="I815" s="40"/>
      <c r="J815" s="40" t="s">
        <v>749</v>
      </c>
      <c r="K815" s="40" t="s">
        <v>3960</v>
      </c>
      <c r="L815" s="40" t="s">
        <v>3942</v>
      </c>
      <c r="M815" s="35" t="s">
        <v>4</v>
      </c>
      <c r="N815" s="35" t="s">
        <v>5</v>
      </c>
    </row>
    <row r="816" spans="1:14" x14ac:dyDescent="0.3">
      <c r="A816" s="38" t="s">
        <v>169</v>
      </c>
      <c r="B816" s="39" t="s">
        <v>1531</v>
      </c>
      <c r="C816" s="39" t="s">
        <v>3958</v>
      </c>
      <c r="D816" s="39" t="s">
        <v>1531</v>
      </c>
      <c r="E816" s="40">
        <v>13.048833330000001</v>
      </c>
      <c r="F816" s="40">
        <v>6.8941666670000004</v>
      </c>
      <c r="G816" s="40">
        <v>0</v>
      </c>
      <c r="H816" s="40" t="s">
        <v>3926</v>
      </c>
      <c r="I816" s="40" t="s">
        <v>38</v>
      </c>
      <c r="J816" s="40" t="s">
        <v>700</v>
      </c>
      <c r="K816" s="40" t="s">
        <v>4087</v>
      </c>
      <c r="L816" s="40" t="s">
        <v>3942</v>
      </c>
      <c r="M816" s="35" t="s">
        <v>4</v>
      </c>
      <c r="N816" s="35" t="s">
        <v>46</v>
      </c>
    </row>
    <row r="817" spans="1:14" x14ac:dyDescent="0.3">
      <c r="A817" s="38" t="s">
        <v>317</v>
      </c>
      <c r="B817" s="39" t="s">
        <v>1805</v>
      </c>
      <c r="C817" s="39" t="s">
        <v>3958</v>
      </c>
      <c r="D817" s="39" t="s">
        <v>1805</v>
      </c>
      <c r="E817" s="40">
        <v>14.948360299999999</v>
      </c>
      <c r="F817" s="40">
        <v>6.7485569280000002</v>
      </c>
      <c r="G817" s="40">
        <v>1</v>
      </c>
      <c r="H817" s="40" t="s">
        <v>3926</v>
      </c>
      <c r="I817" s="40" t="s">
        <v>38</v>
      </c>
      <c r="J817" s="40" t="s">
        <v>734</v>
      </c>
      <c r="K817" s="40" t="s">
        <v>4015</v>
      </c>
      <c r="L817" s="40" t="s">
        <v>3942</v>
      </c>
      <c r="M817" s="35" t="s">
        <v>4</v>
      </c>
      <c r="N817" s="35" t="s">
        <v>3877</v>
      </c>
    </row>
    <row r="818" spans="1:14" x14ac:dyDescent="0.3">
      <c r="A818" s="38" t="s">
        <v>2370</v>
      </c>
      <c r="B818" s="39" t="s">
        <v>2371</v>
      </c>
      <c r="C818" s="39" t="s">
        <v>3933</v>
      </c>
      <c r="D818" s="39" t="s">
        <v>2371</v>
      </c>
      <c r="E818" s="40">
        <v>10.960184290000001</v>
      </c>
      <c r="F818" s="40">
        <v>4.2629483600000002</v>
      </c>
      <c r="G818" s="40">
        <v>510</v>
      </c>
      <c r="H818" s="40" t="s">
        <v>3926</v>
      </c>
      <c r="I818" s="40" t="s">
        <v>38</v>
      </c>
      <c r="J818" s="40" t="s">
        <v>2284</v>
      </c>
      <c r="K818" s="40" t="s">
        <v>3968</v>
      </c>
      <c r="L818" s="40" t="s">
        <v>80</v>
      </c>
      <c r="M818" s="35" t="s">
        <v>4</v>
      </c>
      <c r="N818" s="35" t="s">
        <v>3879</v>
      </c>
    </row>
    <row r="819" spans="1:14" x14ac:dyDescent="0.3">
      <c r="A819" s="38" t="s">
        <v>3330</v>
      </c>
      <c r="B819" s="39" t="s">
        <v>4456</v>
      </c>
      <c r="C819" s="39" t="s">
        <v>3933</v>
      </c>
      <c r="D819" s="39" t="s">
        <v>3947</v>
      </c>
      <c r="E819" s="40">
        <v>9.7428205959999996</v>
      </c>
      <c r="F819" s="40">
        <v>4.0502807619999999</v>
      </c>
      <c r="G819" s="40">
        <v>701</v>
      </c>
      <c r="H819" s="40" t="s">
        <v>3926</v>
      </c>
      <c r="I819" s="40" t="s">
        <v>94</v>
      </c>
      <c r="J819" s="40" t="s">
        <v>3107</v>
      </c>
      <c r="K819" s="40" t="s">
        <v>4236</v>
      </c>
      <c r="L819" s="40" t="s">
        <v>78</v>
      </c>
      <c r="M819" s="35" t="s">
        <v>4</v>
      </c>
      <c r="N819" s="35" t="s">
        <v>5</v>
      </c>
    </row>
    <row r="820" spans="1:14" x14ac:dyDescent="0.3">
      <c r="A820" s="38" t="s">
        <v>3315</v>
      </c>
      <c r="B820" s="39" t="s">
        <v>4457</v>
      </c>
      <c r="C820" s="39" t="s">
        <v>3933</v>
      </c>
      <c r="D820" s="39" t="s">
        <v>3947</v>
      </c>
      <c r="E820" s="40">
        <v>9.7284642790000007</v>
      </c>
      <c r="F820" s="40">
        <v>4.0416943869999997</v>
      </c>
      <c r="G820" s="40">
        <v>701</v>
      </c>
      <c r="H820" s="40" t="s">
        <v>3926</v>
      </c>
      <c r="I820" s="40" t="s">
        <v>94</v>
      </c>
      <c r="J820" s="40" t="s">
        <v>3107</v>
      </c>
      <c r="K820" s="40" t="s">
        <v>4236</v>
      </c>
      <c r="L820" s="40" t="s">
        <v>78</v>
      </c>
      <c r="M820" s="35" t="s">
        <v>4</v>
      </c>
      <c r="N820" s="35" t="s">
        <v>41</v>
      </c>
    </row>
    <row r="821" spans="1:14" x14ac:dyDescent="0.3">
      <c r="A821" s="38" t="s">
        <v>2387</v>
      </c>
      <c r="B821" s="39" t="s">
        <v>2388</v>
      </c>
      <c r="C821" s="39" t="s">
        <v>3943</v>
      </c>
      <c r="D821" s="39" t="s">
        <v>2388</v>
      </c>
      <c r="E821" s="40">
        <v>10.068083</v>
      </c>
      <c r="F821" s="40">
        <v>5.4388329999999998</v>
      </c>
      <c r="G821" s="40">
        <v>1456</v>
      </c>
      <c r="H821" s="40" t="s">
        <v>3926</v>
      </c>
      <c r="I821" s="40" t="s">
        <v>38</v>
      </c>
      <c r="J821" s="40" t="s">
        <v>4445</v>
      </c>
      <c r="K821" s="40" t="s">
        <v>4446</v>
      </c>
      <c r="L821" s="40" t="s">
        <v>80</v>
      </c>
      <c r="M821" s="35" t="s">
        <v>7</v>
      </c>
      <c r="N821" s="35" t="s">
        <v>3883</v>
      </c>
    </row>
    <row r="822" spans="1:14" x14ac:dyDescent="0.3">
      <c r="A822" s="38" t="s">
        <v>216</v>
      </c>
      <c r="B822" s="39" t="s">
        <v>2973</v>
      </c>
      <c r="C822" s="39" t="s">
        <v>3934</v>
      </c>
      <c r="D822" s="39" t="s">
        <v>2973</v>
      </c>
      <c r="E822" s="40">
        <v>9.3155999999999999</v>
      </c>
      <c r="F822" s="40">
        <v>5.7454549999999998</v>
      </c>
      <c r="G822" s="40">
        <v>88</v>
      </c>
      <c r="H822" s="40" t="s">
        <v>3926</v>
      </c>
      <c r="I822" s="40" t="s">
        <v>38</v>
      </c>
      <c r="J822" s="40" t="s">
        <v>3783</v>
      </c>
      <c r="K822" s="40" t="s">
        <v>3964</v>
      </c>
      <c r="L822" s="40" t="s">
        <v>80</v>
      </c>
      <c r="M822" s="35" t="s">
        <v>7</v>
      </c>
      <c r="N822" s="35" t="s">
        <v>3856</v>
      </c>
    </row>
    <row r="823" spans="1:14" x14ac:dyDescent="0.3">
      <c r="A823" s="38" t="s">
        <v>1183</v>
      </c>
      <c r="B823" s="39" t="s">
        <v>1184</v>
      </c>
      <c r="C823" s="39" t="s">
        <v>3939</v>
      </c>
      <c r="D823" s="39" t="s">
        <v>4078</v>
      </c>
      <c r="E823" s="39">
        <v>13.42790656</v>
      </c>
      <c r="F823" s="39">
        <v>9.3563769479999994</v>
      </c>
      <c r="G823" s="39">
        <v>192</v>
      </c>
      <c r="H823" s="40" t="s">
        <v>3926</v>
      </c>
      <c r="I823" s="40" t="s">
        <v>38</v>
      </c>
      <c r="J823" s="40" t="s">
        <v>3940</v>
      </c>
      <c r="K823" s="40" t="s">
        <v>3941</v>
      </c>
      <c r="L823" s="40" t="s">
        <v>3942</v>
      </c>
      <c r="M823" s="35" t="s">
        <v>7</v>
      </c>
      <c r="N823" s="35" t="s">
        <v>6</v>
      </c>
    </row>
    <row r="824" spans="1:14" x14ac:dyDescent="0.3">
      <c r="A824" s="38" t="s">
        <v>1175</v>
      </c>
      <c r="B824" s="39" t="s">
        <v>1176</v>
      </c>
      <c r="C824" s="39" t="s">
        <v>3939</v>
      </c>
      <c r="D824" s="39" t="s">
        <v>4078</v>
      </c>
      <c r="E824" s="39">
        <v>13.402994229999999</v>
      </c>
      <c r="F824" s="39">
        <v>9.3415408709999994</v>
      </c>
      <c r="G824" s="39">
        <v>211</v>
      </c>
      <c r="H824" s="40" t="s">
        <v>3926</v>
      </c>
      <c r="I824" s="40" t="s">
        <v>38</v>
      </c>
      <c r="J824" s="40" t="s">
        <v>3940</v>
      </c>
      <c r="K824" s="40" t="s">
        <v>3941</v>
      </c>
      <c r="L824" s="40" t="s">
        <v>3942</v>
      </c>
      <c r="M824" s="35" t="s">
        <v>7</v>
      </c>
      <c r="N824" s="35" t="s">
        <v>3858</v>
      </c>
    </row>
    <row r="825" spans="1:14" x14ac:dyDescent="0.3">
      <c r="A825" s="38" t="s">
        <v>1085</v>
      </c>
      <c r="B825" s="39" t="s">
        <v>1086</v>
      </c>
      <c r="C825" s="39" t="s">
        <v>3958</v>
      </c>
      <c r="D825" s="39" t="s">
        <v>4458</v>
      </c>
      <c r="E825" s="40">
        <v>13.105193249999999</v>
      </c>
      <c r="F825" s="40">
        <v>6.5978713649999996</v>
      </c>
      <c r="G825" s="40">
        <v>975</v>
      </c>
      <c r="H825" s="40" t="s">
        <v>3926</v>
      </c>
      <c r="I825" s="40" t="s">
        <v>38</v>
      </c>
      <c r="J825" s="40" t="s">
        <v>700</v>
      </c>
      <c r="K825" s="40" t="s">
        <v>4087</v>
      </c>
      <c r="L825" s="40" t="s">
        <v>3942</v>
      </c>
      <c r="M825" s="35" t="s">
        <v>4</v>
      </c>
      <c r="N825" s="35" t="s">
        <v>46</v>
      </c>
    </row>
    <row r="826" spans="1:14" x14ac:dyDescent="0.3">
      <c r="A826" s="38" t="s">
        <v>1161</v>
      </c>
      <c r="B826" s="39" t="s">
        <v>1162</v>
      </c>
      <c r="C826" s="39" t="s">
        <v>3939</v>
      </c>
      <c r="D826" s="39" t="s">
        <v>4078</v>
      </c>
      <c r="E826" s="39">
        <v>13.379505350000001</v>
      </c>
      <c r="F826" s="39">
        <v>9.3017587450000008</v>
      </c>
      <c r="G826" s="39">
        <v>210</v>
      </c>
      <c r="H826" s="40" t="s">
        <v>3926</v>
      </c>
      <c r="I826" s="40" t="s">
        <v>38</v>
      </c>
      <c r="J826" s="40" t="s">
        <v>3940</v>
      </c>
      <c r="K826" s="40" t="s">
        <v>3941</v>
      </c>
      <c r="L826" s="40" t="s">
        <v>3942</v>
      </c>
      <c r="M826" s="35" t="s">
        <v>7</v>
      </c>
      <c r="N826" s="35" t="s">
        <v>57</v>
      </c>
    </row>
    <row r="827" spans="1:14" x14ac:dyDescent="0.3">
      <c r="A827" s="38" t="s">
        <v>3512</v>
      </c>
      <c r="B827" s="39" t="s">
        <v>3513</v>
      </c>
      <c r="C827" s="39" t="s">
        <v>3943</v>
      </c>
      <c r="D827" s="39" t="s">
        <v>3513</v>
      </c>
      <c r="E827" s="40">
        <v>10.019347160000001</v>
      </c>
      <c r="F827" s="40">
        <v>5.1428879070000004</v>
      </c>
      <c r="G827" s="40">
        <v>747</v>
      </c>
      <c r="H827" s="40" t="s">
        <v>3926</v>
      </c>
      <c r="I827" s="40" t="s">
        <v>38</v>
      </c>
      <c r="J827" s="40" t="s">
        <v>3937</v>
      </c>
      <c r="K827" s="40" t="s">
        <v>3938</v>
      </c>
      <c r="L827" s="40" t="s">
        <v>78</v>
      </c>
      <c r="M827" s="35" t="s">
        <v>4</v>
      </c>
      <c r="N827" s="35" t="s">
        <v>5</v>
      </c>
    </row>
    <row r="828" spans="1:14" x14ac:dyDescent="0.3">
      <c r="A828" s="38" t="s">
        <v>221</v>
      </c>
      <c r="B828" s="39" t="s">
        <v>1854</v>
      </c>
      <c r="C828" s="39" t="s">
        <v>3958</v>
      </c>
      <c r="D828" s="39" t="s">
        <v>3959</v>
      </c>
      <c r="E828" s="40">
        <v>13.525191</v>
      </c>
      <c r="F828" s="40">
        <v>7.3300999999999998</v>
      </c>
      <c r="G828" s="40">
        <v>15</v>
      </c>
      <c r="H828" s="40" t="s">
        <v>3926</v>
      </c>
      <c r="I828" s="40"/>
      <c r="J828" s="40" t="s">
        <v>749</v>
      </c>
      <c r="K828" s="40" t="s">
        <v>3960</v>
      </c>
      <c r="L828" s="40" t="s">
        <v>3942</v>
      </c>
      <c r="M828" s="35" t="s">
        <v>7</v>
      </c>
      <c r="N828" s="35" t="s">
        <v>6</v>
      </c>
    </row>
    <row r="829" spans="1:14" x14ac:dyDescent="0.3">
      <c r="A829" s="38" t="s">
        <v>1602</v>
      </c>
      <c r="B829" s="39" t="s">
        <v>1603</v>
      </c>
      <c r="C829" s="39" t="s">
        <v>3958</v>
      </c>
      <c r="D829" s="39" t="s">
        <v>4459</v>
      </c>
      <c r="E829" s="40">
        <v>14.219789430000001</v>
      </c>
      <c r="F829" s="40">
        <v>6.413460723</v>
      </c>
      <c r="G829" s="40">
        <v>1043</v>
      </c>
      <c r="H829" s="40" t="s">
        <v>3926</v>
      </c>
      <c r="I829" s="40" t="s">
        <v>38</v>
      </c>
      <c r="J829" s="40" t="s">
        <v>734</v>
      </c>
      <c r="K829" s="40" t="s">
        <v>4015</v>
      </c>
      <c r="L829" s="40" t="s">
        <v>3942</v>
      </c>
      <c r="M829" s="35" t="s">
        <v>4</v>
      </c>
      <c r="N829" s="35" t="s">
        <v>3970</v>
      </c>
    </row>
    <row r="830" spans="1:14" x14ac:dyDescent="0.3">
      <c r="A830" s="38" t="s">
        <v>1616</v>
      </c>
      <c r="B830" s="39" t="s">
        <v>1617</v>
      </c>
      <c r="C830" s="39" t="s">
        <v>3925</v>
      </c>
      <c r="D830" s="39" t="s">
        <v>1617</v>
      </c>
      <c r="E830" s="40">
        <v>11.561215000000001</v>
      </c>
      <c r="F830" s="40">
        <v>2.9825469999999998</v>
      </c>
      <c r="G830" s="40">
        <v>708</v>
      </c>
      <c r="H830" s="40" t="s">
        <v>3926</v>
      </c>
      <c r="I830" s="40" t="s">
        <v>38</v>
      </c>
      <c r="J830" s="40" t="s">
        <v>638</v>
      </c>
      <c r="K830" s="40" t="s">
        <v>3956</v>
      </c>
      <c r="L830" s="40" t="s">
        <v>5869</v>
      </c>
      <c r="M830" s="35" t="s">
        <v>4</v>
      </c>
      <c r="N830" s="35" t="s">
        <v>5</v>
      </c>
    </row>
    <row r="831" spans="1:14" x14ac:dyDescent="0.3">
      <c r="A831" s="38" t="s">
        <v>277</v>
      </c>
      <c r="B831" s="39" t="s">
        <v>3774</v>
      </c>
      <c r="C831" s="39" t="s">
        <v>3934</v>
      </c>
      <c r="D831" s="39" t="s">
        <v>4460</v>
      </c>
      <c r="E831" s="40">
        <v>9.2265277799999996</v>
      </c>
      <c r="F831" s="40">
        <v>4.5472777799999999</v>
      </c>
      <c r="G831" s="40">
        <v>0</v>
      </c>
      <c r="H831" s="40" t="s">
        <v>3926</v>
      </c>
      <c r="I831" s="40" t="s">
        <v>38</v>
      </c>
      <c r="J831" s="40" t="s">
        <v>3720</v>
      </c>
      <c r="K831" s="40" t="s">
        <v>3969</v>
      </c>
      <c r="L831" s="40" t="s">
        <v>78</v>
      </c>
      <c r="M831" s="35" t="s">
        <v>4</v>
      </c>
      <c r="N831" s="35" t="s">
        <v>8</v>
      </c>
    </row>
    <row r="832" spans="1:14" x14ac:dyDescent="0.3">
      <c r="A832" s="38" t="s">
        <v>1889</v>
      </c>
      <c r="B832" s="39" t="s">
        <v>4461</v>
      </c>
      <c r="C832" s="39" t="s">
        <v>3929</v>
      </c>
      <c r="D832" s="39" t="s">
        <v>3965</v>
      </c>
      <c r="E832" s="40">
        <v>11.572244</v>
      </c>
      <c r="F832" s="40">
        <v>3.9177399999999998</v>
      </c>
      <c r="G832" s="40">
        <v>696</v>
      </c>
      <c r="H832" s="40" t="s">
        <v>3926</v>
      </c>
      <c r="I832" s="40" t="s">
        <v>94</v>
      </c>
      <c r="J832" s="40" t="s">
        <v>4365</v>
      </c>
      <c r="K832" s="40" t="s">
        <v>4366</v>
      </c>
      <c r="L832" s="40" t="s">
        <v>5869</v>
      </c>
      <c r="M832" s="35" t="s">
        <v>4</v>
      </c>
      <c r="N832" s="35" t="s">
        <v>5</v>
      </c>
    </row>
    <row r="833" spans="1:14" x14ac:dyDescent="0.3">
      <c r="A833" s="38" t="s">
        <v>949</v>
      </c>
      <c r="B833" s="39" t="s">
        <v>950</v>
      </c>
      <c r="C833" s="39" t="s">
        <v>3925</v>
      </c>
      <c r="D833" s="39" t="s">
        <v>948</v>
      </c>
      <c r="E833" s="40">
        <v>12.791396000000001</v>
      </c>
      <c r="F833" s="40">
        <v>2.5854759999999999</v>
      </c>
      <c r="G833" s="40">
        <v>762</v>
      </c>
      <c r="H833" s="40" t="s">
        <v>3926</v>
      </c>
      <c r="I833" s="40" t="s">
        <v>38</v>
      </c>
      <c r="J833" s="40" t="s">
        <v>641</v>
      </c>
      <c r="K833" s="40" t="s">
        <v>4012</v>
      </c>
      <c r="L833" s="40" t="s">
        <v>5869</v>
      </c>
      <c r="M833" s="35" t="s">
        <v>4</v>
      </c>
      <c r="N833" s="35" t="s">
        <v>3879</v>
      </c>
    </row>
    <row r="834" spans="1:14" x14ac:dyDescent="0.3">
      <c r="A834" s="38" t="s">
        <v>969</v>
      </c>
      <c r="B834" s="39" t="s">
        <v>970</v>
      </c>
      <c r="C834" s="39" t="s">
        <v>3958</v>
      </c>
      <c r="D834" s="39" t="s">
        <v>4462</v>
      </c>
      <c r="E834" s="40">
        <v>12.6462866</v>
      </c>
      <c r="F834" s="40">
        <v>7.0201529349999996</v>
      </c>
      <c r="G834" s="40">
        <v>1075</v>
      </c>
      <c r="H834" s="40" t="s">
        <v>3926</v>
      </c>
      <c r="I834" s="40" t="s">
        <v>38</v>
      </c>
      <c r="J834" s="40" t="s">
        <v>700</v>
      </c>
      <c r="K834" s="40" t="s">
        <v>4087</v>
      </c>
      <c r="L834" s="40" t="s">
        <v>3942</v>
      </c>
      <c r="M834" s="35" t="s">
        <v>4</v>
      </c>
      <c r="N834" s="35" t="s">
        <v>3879</v>
      </c>
    </row>
    <row r="835" spans="1:14" x14ac:dyDescent="0.3">
      <c r="A835" s="38" t="s">
        <v>154</v>
      </c>
      <c r="B835" s="39" t="s">
        <v>2974</v>
      </c>
      <c r="C835" s="39" t="s">
        <v>3934</v>
      </c>
      <c r="D835" s="39" t="s">
        <v>2974</v>
      </c>
      <c r="E835" s="40">
        <v>8.8571829999999991</v>
      </c>
      <c r="F835" s="40">
        <v>5.8099230000000004</v>
      </c>
      <c r="G835" s="40">
        <v>79</v>
      </c>
      <c r="H835" s="40" t="s">
        <v>3926</v>
      </c>
      <c r="I835" s="40" t="s">
        <v>38</v>
      </c>
      <c r="J835" s="40" t="s">
        <v>3783</v>
      </c>
      <c r="K835" s="40" t="s">
        <v>3964</v>
      </c>
      <c r="L835" s="40" t="s">
        <v>80</v>
      </c>
      <c r="M835" s="35" t="s">
        <v>4</v>
      </c>
      <c r="N835" s="35" t="s">
        <v>5</v>
      </c>
    </row>
    <row r="836" spans="1:14" x14ac:dyDescent="0.3">
      <c r="A836" s="38" t="s">
        <v>1597</v>
      </c>
      <c r="B836" s="39" t="s">
        <v>1598</v>
      </c>
      <c r="C836" s="39" t="s">
        <v>3929</v>
      </c>
      <c r="D836" s="39" t="s">
        <v>4463</v>
      </c>
      <c r="E836" s="40">
        <v>12.988027779999999</v>
      </c>
      <c r="F836" s="40">
        <v>4.624333333</v>
      </c>
      <c r="G836" s="40">
        <v>753</v>
      </c>
      <c r="H836" s="40" t="s">
        <v>3926</v>
      </c>
      <c r="I836" s="40" t="s">
        <v>38</v>
      </c>
      <c r="J836" s="40" t="s">
        <v>626</v>
      </c>
      <c r="K836" s="40" t="s">
        <v>3985</v>
      </c>
      <c r="L836" s="40" t="s">
        <v>5869</v>
      </c>
      <c r="M836" s="35" t="s">
        <v>7</v>
      </c>
      <c r="N836" s="35" t="s">
        <v>6</v>
      </c>
    </row>
    <row r="837" spans="1:14" x14ac:dyDescent="0.3">
      <c r="A837" s="38" t="s">
        <v>1611</v>
      </c>
      <c r="B837" s="39" t="s">
        <v>1612</v>
      </c>
      <c r="C837" s="39" t="s">
        <v>3929</v>
      </c>
      <c r="D837" s="39" t="s">
        <v>4464</v>
      </c>
      <c r="E837" s="40">
        <v>12.417611109999999</v>
      </c>
      <c r="F837" s="40">
        <v>3.2629444439999999</v>
      </c>
      <c r="G837" s="40">
        <v>624</v>
      </c>
      <c r="H837" s="40" t="s">
        <v>3926</v>
      </c>
      <c r="I837" s="40" t="s">
        <v>38</v>
      </c>
      <c r="J837" s="40" t="s">
        <v>641</v>
      </c>
      <c r="K837" s="40" t="s">
        <v>4012</v>
      </c>
      <c r="L837" s="40" t="s">
        <v>5869</v>
      </c>
      <c r="M837" s="35" t="s">
        <v>7</v>
      </c>
      <c r="N837" s="35" t="s">
        <v>6</v>
      </c>
    </row>
    <row r="838" spans="1:14" x14ac:dyDescent="0.3">
      <c r="A838" s="38" t="s">
        <v>1096</v>
      </c>
      <c r="B838" s="39" t="s">
        <v>4465</v>
      </c>
      <c r="C838" s="39" t="s">
        <v>3929</v>
      </c>
      <c r="D838" s="39" t="s">
        <v>3965</v>
      </c>
      <c r="E838" s="40">
        <v>11.570966</v>
      </c>
      <c r="F838" s="40">
        <v>3.9077449999999998</v>
      </c>
      <c r="G838" s="40">
        <v>680</v>
      </c>
      <c r="H838" s="40" t="s">
        <v>3926</v>
      </c>
      <c r="I838" s="40" t="s">
        <v>94</v>
      </c>
      <c r="J838" s="40" t="s">
        <v>4365</v>
      </c>
      <c r="K838" s="40" t="s">
        <v>4366</v>
      </c>
      <c r="L838" s="40" t="s">
        <v>5869</v>
      </c>
      <c r="M838" s="35" t="s">
        <v>4</v>
      </c>
      <c r="N838" s="35" t="s">
        <v>5</v>
      </c>
    </row>
    <row r="839" spans="1:14" x14ac:dyDescent="0.3">
      <c r="A839" s="38" t="s">
        <v>3188</v>
      </c>
      <c r="B839" s="39" t="s">
        <v>4466</v>
      </c>
      <c r="C839" s="39" t="s">
        <v>3933</v>
      </c>
      <c r="D839" s="39" t="s">
        <v>3947</v>
      </c>
      <c r="E839" s="40">
        <v>9.7544020000000007</v>
      </c>
      <c r="F839" s="40">
        <v>4.0431189999999999</v>
      </c>
      <c r="G839" s="40">
        <v>701</v>
      </c>
      <c r="H839" s="40" t="s">
        <v>3926</v>
      </c>
      <c r="I839" s="40" t="s">
        <v>94</v>
      </c>
      <c r="J839" s="40" t="s">
        <v>3107</v>
      </c>
      <c r="K839" s="40" t="s">
        <v>4236</v>
      </c>
      <c r="L839" s="40" t="s">
        <v>78</v>
      </c>
      <c r="M839" s="35" t="s">
        <v>4</v>
      </c>
      <c r="N839" s="35" t="s">
        <v>5</v>
      </c>
    </row>
    <row r="840" spans="1:14" x14ac:dyDescent="0.3">
      <c r="A840" s="38" t="s">
        <v>155</v>
      </c>
      <c r="B840" s="39" t="s">
        <v>2975</v>
      </c>
      <c r="C840" s="39" t="s">
        <v>3934</v>
      </c>
      <c r="D840" s="39" t="s">
        <v>2975</v>
      </c>
      <c r="E840" s="40">
        <v>8.9949239999999993</v>
      </c>
      <c r="F840" s="40">
        <v>5.7735630000000002</v>
      </c>
      <c r="G840" s="40">
        <v>143</v>
      </c>
      <c r="H840" s="40" t="s">
        <v>3926</v>
      </c>
      <c r="I840" s="40" t="s">
        <v>38</v>
      </c>
      <c r="J840" s="40" t="s">
        <v>3783</v>
      </c>
      <c r="K840" s="40" t="s">
        <v>3964</v>
      </c>
      <c r="L840" s="40" t="s">
        <v>80</v>
      </c>
      <c r="M840" s="35" t="s">
        <v>4</v>
      </c>
      <c r="N840" s="35" t="s">
        <v>46</v>
      </c>
    </row>
    <row r="841" spans="1:14" x14ac:dyDescent="0.3">
      <c r="A841" s="38" t="s">
        <v>71</v>
      </c>
      <c r="B841" s="39" t="s">
        <v>3594</v>
      </c>
      <c r="C841" s="39" t="s">
        <v>3934</v>
      </c>
      <c r="D841" s="39" t="s">
        <v>4467</v>
      </c>
      <c r="E841" s="40">
        <v>9.3391400000000004</v>
      </c>
      <c r="F841" s="40">
        <v>4.2267900000000003</v>
      </c>
      <c r="G841" s="40">
        <v>0</v>
      </c>
      <c r="H841" s="40" t="s">
        <v>3926</v>
      </c>
      <c r="I841" s="40" t="s">
        <v>38</v>
      </c>
      <c r="J841" s="40" t="s">
        <v>3935</v>
      </c>
      <c r="K841" s="40" t="s">
        <v>3936</v>
      </c>
      <c r="L841" s="40" t="s">
        <v>78</v>
      </c>
      <c r="M841" s="35" t="s">
        <v>4</v>
      </c>
      <c r="N841" s="35" t="s">
        <v>8</v>
      </c>
    </row>
    <row r="842" spans="1:14" x14ac:dyDescent="0.3">
      <c r="A842" s="38" t="s">
        <v>2572</v>
      </c>
      <c r="B842" s="39" t="s">
        <v>2573</v>
      </c>
      <c r="C842" s="39" t="s">
        <v>3943</v>
      </c>
      <c r="D842" s="39" t="s">
        <v>2573</v>
      </c>
      <c r="E842" s="40">
        <v>10.443</v>
      </c>
      <c r="F842" s="40">
        <v>5.2721999999999998</v>
      </c>
      <c r="G842" s="40">
        <v>1884</v>
      </c>
      <c r="H842" s="40" t="s">
        <v>3926</v>
      </c>
      <c r="I842" s="40" t="s">
        <v>38</v>
      </c>
      <c r="J842" s="40" t="s">
        <v>4445</v>
      </c>
      <c r="K842" s="40" t="s">
        <v>4446</v>
      </c>
      <c r="L842" s="40" t="s">
        <v>80</v>
      </c>
      <c r="M842" s="35" t="s">
        <v>4</v>
      </c>
      <c r="N842" s="35" t="s">
        <v>5</v>
      </c>
    </row>
    <row r="843" spans="1:14" x14ac:dyDescent="0.3">
      <c r="A843" s="38" t="s">
        <v>1321</v>
      </c>
      <c r="B843" s="39" t="s">
        <v>1322</v>
      </c>
      <c r="C843" s="39" t="s">
        <v>3958</v>
      </c>
      <c r="D843" s="39" t="s">
        <v>4468</v>
      </c>
      <c r="E843" s="40">
        <v>12.56994984</v>
      </c>
      <c r="F843" s="40">
        <v>6.6571112179999998</v>
      </c>
      <c r="G843" s="40">
        <v>955</v>
      </c>
      <c r="H843" s="40" t="s">
        <v>3926</v>
      </c>
      <c r="I843" s="40" t="s">
        <v>38</v>
      </c>
      <c r="J843" s="40" t="s">
        <v>700</v>
      </c>
      <c r="K843" s="40" t="s">
        <v>4087</v>
      </c>
      <c r="L843" s="40" t="s">
        <v>3942</v>
      </c>
      <c r="M843" s="35" t="s">
        <v>4</v>
      </c>
      <c r="N843" s="35" t="s">
        <v>3879</v>
      </c>
    </row>
    <row r="844" spans="1:14" x14ac:dyDescent="0.3">
      <c r="A844" s="38" t="s">
        <v>2730</v>
      </c>
      <c r="B844" s="39" t="s">
        <v>2731</v>
      </c>
      <c r="C844" s="39" t="s">
        <v>3943</v>
      </c>
      <c r="D844" s="39" t="s">
        <v>2731</v>
      </c>
      <c r="E844" s="40">
        <v>10.188978000000001</v>
      </c>
      <c r="F844" s="40">
        <v>5.1658179999999998</v>
      </c>
      <c r="G844" s="40">
        <v>1220</v>
      </c>
      <c r="H844" s="40" t="s">
        <v>3926</v>
      </c>
      <c r="I844" s="40" t="s">
        <v>38</v>
      </c>
      <c r="J844" s="40" t="s">
        <v>4445</v>
      </c>
      <c r="K844" s="40" t="s">
        <v>4446</v>
      </c>
      <c r="L844" s="40" t="s">
        <v>80</v>
      </c>
      <c r="M844" s="35" t="s">
        <v>4</v>
      </c>
      <c r="N844" s="35" t="s">
        <v>5</v>
      </c>
    </row>
    <row r="845" spans="1:14" x14ac:dyDescent="0.3">
      <c r="A845" s="38" t="s">
        <v>1936</v>
      </c>
      <c r="B845" s="39" t="s">
        <v>4469</v>
      </c>
      <c r="C845" s="39" t="s">
        <v>3929</v>
      </c>
      <c r="D845" s="39" t="s">
        <v>3965</v>
      </c>
      <c r="E845" s="40">
        <v>11.56115</v>
      </c>
      <c r="F845" s="40">
        <v>3.9161600000000001</v>
      </c>
      <c r="G845" s="40">
        <v>31</v>
      </c>
      <c r="H845" s="40" t="s">
        <v>3926</v>
      </c>
      <c r="I845" s="40" t="s">
        <v>94</v>
      </c>
      <c r="J845" s="40" t="s">
        <v>4365</v>
      </c>
      <c r="K845" s="40" t="s">
        <v>4366</v>
      </c>
      <c r="L845" s="40" t="s">
        <v>5869</v>
      </c>
      <c r="M845" s="35" t="s">
        <v>7</v>
      </c>
      <c r="N845" s="35" t="s">
        <v>3876</v>
      </c>
    </row>
    <row r="846" spans="1:14" x14ac:dyDescent="0.3">
      <c r="A846" s="38" t="s">
        <v>272</v>
      </c>
      <c r="B846" s="39" t="s">
        <v>649</v>
      </c>
      <c r="C846" s="39" t="s">
        <v>3929</v>
      </c>
      <c r="D846" s="39" t="s">
        <v>649</v>
      </c>
      <c r="E846" s="40">
        <v>11.269555560000001</v>
      </c>
      <c r="F846" s="40">
        <v>2.3826388889999999</v>
      </c>
      <c r="G846" s="40">
        <v>597</v>
      </c>
      <c r="H846" s="40" t="s">
        <v>3926</v>
      </c>
      <c r="I846" s="40" t="s">
        <v>38</v>
      </c>
      <c r="J846" s="40" t="s">
        <v>591</v>
      </c>
      <c r="K846" s="40" t="s">
        <v>3954</v>
      </c>
      <c r="L846" s="40" t="s">
        <v>5869</v>
      </c>
      <c r="M846" s="35" t="s">
        <v>4</v>
      </c>
      <c r="N846" s="35" t="s">
        <v>5</v>
      </c>
    </row>
    <row r="847" spans="1:14" x14ac:dyDescent="0.3">
      <c r="A847" s="38" t="s">
        <v>294</v>
      </c>
      <c r="B847" s="39" t="s">
        <v>354</v>
      </c>
      <c r="C847" s="39" t="s">
        <v>3963</v>
      </c>
      <c r="D847" s="39" t="s">
        <v>354</v>
      </c>
      <c r="E847" s="39">
        <v>10.268388890000001</v>
      </c>
      <c r="F847" s="39">
        <v>6.2943611109999997</v>
      </c>
      <c r="G847" s="39">
        <v>1704</v>
      </c>
      <c r="H847" s="40" t="s">
        <v>3926</v>
      </c>
      <c r="I847" s="40" t="s">
        <v>38</v>
      </c>
      <c r="J847" s="40" t="s">
        <v>3783</v>
      </c>
      <c r="K847" s="40" t="s">
        <v>3964</v>
      </c>
      <c r="L847" s="40" t="s">
        <v>80</v>
      </c>
      <c r="M847" s="35" t="s">
        <v>4</v>
      </c>
      <c r="N847" s="35" t="s">
        <v>5</v>
      </c>
    </row>
    <row r="848" spans="1:14" x14ac:dyDescent="0.3">
      <c r="A848" s="38" t="s">
        <v>2391</v>
      </c>
      <c r="B848" s="39" t="s">
        <v>2392</v>
      </c>
      <c r="C848" s="39" t="s">
        <v>3943</v>
      </c>
      <c r="D848" s="39" t="s">
        <v>2388</v>
      </c>
      <c r="E848" s="40">
        <v>10.048863000000001</v>
      </c>
      <c r="F848" s="40">
        <v>5.4565440000000001</v>
      </c>
      <c r="G848" s="40">
        <v>1395</v>
      </c>
      <c r="H848" s="40" t="s">
        <v>3926</v>
      </c>
      <c r="I848" s="40" t="s">
        <v>38</v>
      </c>
      <c r="J848" s="40" t="s">
        <v>4445</v>
      </c>
      <c r="K848" s="40" t="s">
        <v>4446</v>
      </c>
      <c r="L848" s="40" t="s">
        <v>80</v>
      </c>
      <c r="M848" s="35" t="s">
        <v>4</v>
      </c>
      <c r="N848" s="35" t="s">
        <v>5</v>
      </c>
    </row>
    <row r="849" spans="1:14" x14ac:dyDescent="0.3">
      <c r="A849" s="38" t="s">
        <v>4470</v>
      </c>
      <c r="B849" s="39" t="s">
        <v>4471</v>
      </c>
      <c r="C849" s="39" t="s">
        <v>3976</v>
      </c>
      <c r="D849" s="39" t="s">
        <v>4471</v>
      </c>
      <c r="E849" s="40">
        <v>14.93216</v>
      </c>
      <c r="F849" s="40">
        <v>4.2594250000000002</v>
      </c>
      <c r="G849" s="40">
        <v>628</v>
      </c>
      <c r="H849" s="40" t="s">
        <v>3926</v>
      </c>
      <c r="I849" s="40" t="s">
        <v>38</v>
      </c>
      <c r="J849" s="40" t="s">
        <v>770</v>
      </c>
      <c r="K849" s="40" t="s">
        <v>4210</v>
      </c>
      <c r="L849" s="40" t="s">
        <v>5869</v>
      </c>
      <c r="M849" s="35"/>
      <c r="N849" s="35"/>
    </row>
    <row r="850" spans="1:14" x14ac:dyDescent="0.3">
      <c r="A850" s="38" t="s">
        <v>1127</v>
      </c>
      <c r="B850" s="39" t="s">
        <v>1128</v>
      </c>
      <c r="C850" s="39" t="s">
        <v>3939</v>
      </c>
      <c r="D850" s="39" t="s">
        <v>4078</v>
      </c>
      <c r="E850" s="39">
        <v>13.43897722</v>
      </c>
      <c r="F850" s="39">
        <v>9.2970489080000007</v>
      </c>
      <c r="G850" s="39">
        <v>190</v>
      </c>
      <c r="H850" s="40" t="s">
        <v>3926</v>
      </c>
      <c r="I850" s="40" t="s">
        <v>38</v>
      </c>
      <c r="J850" s="40" t="s">
        <v>3940</v>
      </c>
      <c r="K850" s="40" t="s">
        <v>3941</v>
      </c>
      <c r="L850" s="40" t="s">
        <v>3942</v>
      </c>
      <c r="M850" s="35" t="s">
        <v>7</v>
      </c>
      <c r="N850" s="35" t="s">
        <v>57</v>
      </c>
    </row>
    <row r="851" spans="1:14" x14ac:dyDescent="0.3">
      <c r="A851" s="38" t="s">
        <v>974</v>
      </c>
      <c r="B851" s="39" t="s">
        <v>975</v>
      </c>
      <c r="C851" s="39" t="s">
        <v>3951</v>
      </c>
      <c r="D851" s="39" t="s">
        <v>3988</v>
      </c>
      <c r="E851" s="39">
        <v>14.342685899999999</v>
      </c>
      <c r="F851" s="39">
        <v>10.614196250000001</v>
      </c>
      <c r="G851" s="39">
        <v>396</v>
      </c>
      <c r="H851" s="40" t="s">
        <v>3926</v>
      </c>
      <c r="I851" s="40" t="s">
        <v>38</v>
      </c>
      <c r="J851" s="40" t="s">
        <v>764</v>
      </c>
      <c r="K851" s="40" t="s">
        <v>3989</v>
      </c>
      <c r="L851" s="40" t="s">
        <v>3942</v>
      </c>
      <c r="M851" s="35" t="s">
        <v>7</v>
      </c>
      <c r="N851" s="35" t="s">
        <v>57</v>
      </c>
    </row>
    <row r="852" spans="1:14" x14ac:dyDescent="0.3">
      <c r="A852" s="38" t="s">
        <v>1520</v>
      </c>
      <c r="B852" s="39" t="s">
        <v>1521</v>
      </c>
      <c r="C852" s="39" t="s">
        <v>3951</v>
      </c>
      <c r="D852" s="39" t="s">
        <v>3988</v>
      </c>
      <c r="E852" s="40">
        <v>14.300435480000001</v>
      </c>
      <c r="F852" s="40">
        <v>10.593080280000001</v>
      </c>
      <c r="G852" s="40">
        <v>407</v>
      </c>
      <c r="H852" s="40" t="s">
        <v>3926</v>
      </c>
      <c r="I852" s="40" t="s">
        <v>38</v>
      </c>
      <c r="J852" s="40" t="s">
        <v>655</v>
      </c>
      <c r="K852" s="40" t="s">
        <v>4008</v>
      </c>
      <c r="L852" s="40" t="s">
        <v>3942</v>
      </c>
      <c r="M852" s="35" t="s">
        <v>4</v>
      </c>
      <c r="N852" s="35" t="s">
        <v>5</v>
      </c>
    </row>
    <row r="853" spans="1:14" x14ac:dyDescent="0.3">
      <c r="A853" s="38" t="s">
        <v>1553</v>
      </c>
      <c r="B853" s="39" t="s">
        <v>1554</v>
      </c>
      <c r="C853" s="39" t="s">
        <v>3925</v>
      </c>
      <c r="D853" s="39" t="s">
        <v>1554</v>
      </c>
      <c r="E853" s="40">
        <v>13.815416669999999</v>
      </c>
      <c r="F853" s="40">
        <v>2.2261666670000002</v>
      </c>
      <c r="G853" s="40">
        <v>602</v>
      </c>
      <c r="H853" s="40" t="s">
        <v>3926</v>
      </c>
      <c r="I853" s="40" t="s">
        <v>38</v>
      </c>
      <c r="J853" s="40" t="s">
        <v>641</v>
      </c>
      <c r="K853" s="40" t="s">
        <v>4012</v>
      </c>
      <c r="L853" s="40" t="s">
        <v>5869</v>
      </c>
      <c r="M853" s="35" t="s">
        <v>4</v>
      </c>
      <c r="N853" s="35" t="s">
        <v>3877</v>
      </c>
    </row>
    <row r="854" spans="1:14" x14ac:dyDescent="0.3">
      <c r="A854" s="38" t="s">
        <v>455</v>
      </c>
      <c r="B854" s="39" t="s">
        <v>2351</v>
      </c>
      <c r="C854" s="39" t="s">
        <v>3929</v>
      </c>
      <c r="D854" s="39" t="s">
        <v>4472</v>
      </c>
      <c r="E854" s="40">
        <v>12.199820000000001</v>
      </c>
      <c r="F854" s="40">
        <v>5.23231</v>
      </c>
      <c r="G854" s="40">
        <v>615</v>
      </c>
      <c r="H854" s="40" t="s">
        <v>3926</v>
      </c>
      <c r="I854" s="40" t="s">
        <v>38</v>
      </c>
      <c r="J854" s="40" t="s">
        <v>2284</v>
      </c>
      <c r="K854" s="40" t="s">
        <v>3968</v>
      </c>
      <c r="L854" s="40" t="s">
        <v>80</v>
      </c>
      <c r="M854" s="35" t="s">
        <v>4</v>
      </c>
      <c r="N854" s="35" t="s">
        <v>46</v>
      </c>
    </row>
    <row r="855" spans="1:14" x14ac:dyDescent="0.3">
      <c r="A855" s="38" t="s">
        <v>222</v>
      </c>
      <c r="B855" s="39" t="s">
        <v>1822</v>
      </c>
      <c r="C855" s="39" t="s">
        <v>3958</v>
      </c>
      <c r="D855" s="39" t="s">
        <v>3959</v>
      </c>
      <c r="E855" s="40">
        <v>13.63959</v>
      </c>
      <c r="F855" s="40">
        <v>7.3089899999999997</v>
      </c>
      <c r="G855" s="40">
        <v>15</v>
      </c>
      <c r="H855" s="40" t="s">
        <v>3926</v>
      </c>
      <c r="I855" s="40"/>
      <c r="J855" s="40" t="s">
        <v>749</v>
      </c>
      <c r="K855" s="40" t="s">
        <v>3960</v>
      </c>
      <c r="L855" s="40" t="s">
        <v>3942</v>
      </c>
      <c r="M855" s="35" t="s">
        <v>7</v>
      </c>
      <c r="N855" s="35" t="s">
        <v>3884</v>
      </c>
    </row>
    <row r="856" spans="1:14" x14ac:dyDescent="0.3">
      <c r="A856" s="38" t="s">
        <v>3324</v>
      </c>
      <c r="B856" s="39" t="s">
        <v>4473</v>
      </c>
      <c r="C856" s="39" t="s">
        <v>3933</v>
      </c>
      <c r="D856" s="39" t="s">
        <v>3947</v>
      </c>
      <c r="E856" s="40">
        <v>9.7229720000000004</v>
      </c>
      <c r="F856" s="40">
        <v>4.0656670000000004</v>
      </c>
      <c r="G856" s="40">
        <v>701</v>
      </c>
      <c r="H856" s="40" t="s">
        <v>3926</v>
      </c>
      <c r="I856" s="40" t="s">
        <v>94</v>
      </c>
      <c r="J856" s="40" t="s">
        <v>3107</v>
      </c>
      <c r="K856" s="40" t="s">
        <v>4236</v>
      </c>
      <c r="L856" s="40" t="s">
        <v>78</v>
      </c>
      <c r="M856" s="35" t="s">
        <v>4</v>
      </c>
      <c r="N856" s="35" t="s">
        <v>5</v>
      </c>
    </row>
    <row r="857" spans="1:14" x14ac:dyDescent="0.3">
      <c r="A857" s="38" t="s">
        <v>244</v>
      </c>
      <c r="B857" s="39" t="s">
        <v>2977</v>
      </c>
      <c r="C857" s="39" t="s">
        <v>3934</v>
      </c>
      <c r="D857" s="39" t="s">
        <v>4474</v>
      </c>
      <c r="E857" s="40">
        <v>9.3908876079999999</v>
      </c>
      <c r="F857" s="40">
        <v>5.7147300510000001</v>
      </c>
      <c r="G857" s="40">
        <v>355</v>
      </c>
      <c r="H857" s="40" t="s">
        <v>3926</v>
      </c>
      <c r="I857" s="40" t="s">
        <v>38</v>
      </c>
      <c r="J857" s="40" t="s">
        <v>3783</v>
      </c>
      <c r="K857" s="40" t="s">
        <v>3964</v>
      </c>
      <c r="L857" s="40" t="s">
        <v>80</v>
      </c>
      <c r="M857" s="35" t="s">
        <v>4</v>
      </c>
      <c r="N857" s="35" t="s">
        <v>5</v>
      </c>
    </row>
    <row r="858" spans="1:14" x14ac:dyDescent="0.3">
      <c r="A858" s="38" t="s">
        <v>2349</v>
      </c>
      <c r="B858" s="39" t="s">
        <v>2350</v>
      </c>
      <c r="C858" s="39" t="s">
        <v>3929</v>
      </c>
      <c r="D858" s="39" t="s">
        <v>4475</v>
      </c>
      <c r="E858" s="40">
        <v>11.64738889</v>
      </c>
      <c r="F858" s="40">
        <v>4.5961499999999997</v>
      </c>
      <c r="G858" s="40">
        <v>634</v>
      </c>
      <c r="H858" s="40" t="s">
        <v>3926</v>
      </c>
      <c r="I858" s="40" t="s">
        <v>38</v>
      </c>
      <c r="J858" s="40" t="s">
        <v>2284</v>
      </c>
      <c r="K858" s="40" t="s">
        <v>3968</v>
      </c>
      <c r="L858" s="40" t="s">
        <v>80</v>
      </c>
      <c r="M858" s="35" t="s">
        <v>4</v>
      </c>
      <c r="N858" s="35" t="s">
        <v>3879</v>
      </c>
    </row>
    <row r="859" spans="1:14" x14ac:dyDescent="0.3">
      <c r="A859" s="38" t="s">
        <v>2475</v>
      </c>
      <c r="B859" s="39" t="s">
        <v>2476</v>
      </c>
      <c r="C859" s="39" t="s">
        <v>3943</v>
      </c>
      <c r="D859" s="39" t="s">
        <v>2476</v>
      </c>
      <c r="E859" s="40">
        <v>9.9449799999999993</v>
      </c>
      <c r="F859" s="40">
        <v>5.4607720000000004</v>
      </c>
      <c r="G859" s="40">
        <v>1952</v>
      </c>
      <c r="H859" s="40" t="s">
        <v>3926</v>
      </c>
      <c r="I859" s="40" t="s">
        <v>38</v>
      </c>
      <c r="J859" s="40" t="s">
        <v>4445</v>
      </c>
      <c r="K859" s="40" t="s">
        <v>4446</v>
      </c>
      <c r="L859" s="40" t="s">
        <v>80</v>
      </c>
      <c r="M859" s="35" t="s">
        <v>4</v>
      </c>
      <c r="N859" s="35" t="s">
        <v>3879</v>
      </c>
    </row>
    <row r="860" spans="1:14" x14ac:dyDescent="0.3">
      <c r="A860" s="38" t="s">
        <v>548</v>
      </c>
      <c r="B860" s="39" t="s">
        <v>577</v>
      </c>
      <c r="C860" s="39" t="s">
        <v>3963</v>
      </c>
      <c r="D860" s="39" t="s">
        <v>577</v>
      </c>
      <c r="E860" s="40">
        <v>9.8829999999999991</v>
      </c>
      <c r="F860" s="40">
        <v>5.8363055560000001</v>
      </c>
      <c r="G860" s="40">
        <v>1111</v>
      </c>
      <c r="H860" s="40" t="s">
        <v>3926</v>
      </c>
      <c r="I860" s="40" t="s">
        <v>38</v>
      </c>
      <c r="J860" s="40" t="s">
        <v>3783</v>
      </c>
      <c r="K860" s="40" t="s">
        <v>3964</v>
      </c>
      <c r="L860" s="40" t="s">
        <v>80</v>
      </c>
      <c r="M860" s="35" t="s">
        <v>4</v>
      </c>
      <c r="N860" s="35" t="s">
        <v>5</v>
      </c>
    </row>
    <row r="861" spans="1:14" x14ac:dyDescent="0.3">
      <c r="A861" s="38" t="s">
        <v>3138</v>
      </c>
      <c r="B861" s="39" t="s">
        <v>4476</v>
      </c>
      <c r="C861" s="39" t="s">
        <v>3933</v>
      </c>
      <c r="D861" s="39" t="s">
        <v>3947</v>
      </c>
      <c r="E861" s="40">
        <v>9.729400536</v>
      </c>
      <c r="F861" s="40">
        <v>4.0496686139999998</v>
      </c>
      <c r="G861" s="40">
        <v>701</v>
      </c>
      <c r="H861" s="40" t="s">
        <v>3926</v>
      </c>
      <c r="I861" s="40" t="s">
        <v>94</v>
      </c>
      <c r="J861" s="40" t="s">
        <v>3107</v>
      </c>
      <c r="K861" s="40" t="s">
        <v>4236</v>
      </c>
      <c r="L861" s="40" t="s">
        <v>78</v>
      </c>
      <c r="M861" s="35" t="s">
        <v>4</v>
      </c>
      <c r="N861" s="35" t="s">
        <v>5</v>
      </c>
    </row>
    <row r="862" spans="1:14" x14ac:dyDescent="0.3">
      <c r="A862" s="38" t="s">
        <v>3317</v>
      </c>
      <c r="B862" s="39" t="s">
        <v>4477</v>
      </c>
      <c r="C862" s="39" t="s">
        <v>3933</v>
      </c>
      <c r="D862" s="39" t="s">
        <v>3947</v>
      </c>
      <c r="E862" s="40">
        <v>9.7849939920000004</v>
      </c>
      <c r="F862" s="40">
        <v>4.0266545159999998</v>
      </c>
      <c r="G862" s="40">
        <v>701</v>
      </c>
      <c r="H862" s="40" t="s">
        <v>3926</v>
      </c>
      <c r="I862" s="40" t="s">
        <v>94</v>
      </c>
      <c r="J862" s="40" t="s">
        <v>3107</v>
      </c>
      <c r="K862" s="40" t="s">
        <v>4236</v>
      </c>
      <c r="L862" s="40" t="s">
        <v>78</v>
      </c>
      <c r="M862" s="35" t="s">
        <v>4</v>
      </c>
      <c r="N862" s="35" t="s">
        <v>5</v>
      </c>
    </row>
    <row r="863" spans="1:14" x14ac:dyDescent="0.3">
      <c r="A863" s="38" t="s">
        <v>3326</v>
      </c>
      <c r="B863" s="39" t="s">
        <v>4478</v>
      </c>
      <c r="C863" s="39" t="s">
        <v>3933</v>
      </c>
      <c r="D863" s="39" t="s">
        <v>3947</v>
      </c>
      <c r="E863" s="40">
        <v>9.7308800000000009</v>
      </c>
      <c r="F863" s="40">
        <v>4.0759999999999996</v>
      </c>
      <c r="G863" s="40">
        <v>701</v>
      </c>
      <c r="H863" s="40" t="s">
        <v>3926</v>
      </c>
      <c r="I863" s="40" t="s">
        <v>94</v>
      </c>
      <c r="J863" s="40" t="s">
        <v>3107</v>
      </c>
      <c r="K863" s="40" t="s">
        <v>4236</v>
      </c>
      <c r="L863" s="40" t="s">
        <v>78</v>
      </c>
      <c r="M863" s="35" t="s">
        <v>4</v>
      </c>
      <c r="N863" s="35" t="s">
        <v>5</v>
      </c>
    </row>
    <row r="864" spans="1:14" x14ac:dyDescent="0.3">
      <c r="A864" s="38" t="s">
        <v>3262</v>
      </c>
      <c r="B864" s="39" t="s">
        <v>4479</v>
      </c>
      <c r="C864" s="39" t="s">
        <v>3933</v>
      </c>
      <c r="D864" s="39" t="s">
        <v>3947</v>
      </c>
      <c r="E864" s="40">
        <v>9.7213060329999994</v>
      </c>
      <c r="F864" s="40">
        <v>4.0485649769999998</v>
      </c>
      <c r="G864" s="40">
        <v>701</v>
      </c>
      <c r="H864" s="40" t="s">
        <v>3926</v>
      </c>
      <c r="I864" s="40" t="s">
        <v>94</v>
      </c>
      <c r="J864" s="40" t="s">
        <v>3107</v>
      </c>
      <c r="K864" s="40" t="s">
        <v>4236</v>
      </c>
      <c r="L864" s="40" t="s">
        <v>78</v>
      </c>
      <c r="M864" s="35" t="s">
        <v>7</v>
      </c>
      <c r="N864" s="35" t="s">
        <v>36</v>
      </c>
    </row>
    <row r="865" spans="1:14" x14ac:dyDescent="0.3">
      <c r="A865" s="38" t="s">
        <v>570</v>
      </c>
      <c r="B865" s="39" t="s">
        <v>4480</v>
      </c>
      <c r="C865" s="39" t="s">
        <v>3939</v>
      </c>
      <c r="D865" s="39" t="s">
        <v>4078</v>
      </c>
      <c r="E865" s="40">
        <v>13.386695</v>
      </c>
      <c r="F865" s="40">
        <v>9.3742870000000007</v>
      </c>
      <c r="G865" s="40">
        <v>244</v>
      </c>
      <c r="H865" s="40" t="s">
        <v>3926</v>
      </c>
      <c r="I865" s="40" t="s">
        <v>38</v>
      </c>
      <c r="J865" s="40" t="s">
        <v>3940</v>
      </c>
      <c r="K865" s="40" t="s">
        <v>3941</v>
      </c>
      <c r="L865" s="40" t="s">
        <v>3942</v>
      </c>
      <c r="M865" s="35" t="s">
        <v>7</v>
      </c>
      <c r="N865" s="35" t="s">
        <v>3883</v>
      </c>
    </row>
    <row r="866" spans="1:14" x14ac:dyDescent="0.3">
      <c r="A866" s="38" t="s">
        <v>1483</v>
      </c>
      <c r="B866" s="39" t="s">
        <v>1484</v>
      </c>
      <c r="C866" s="39" t="s">
        <v>3951</v>
      </c>
      <c r="D866" s="39" t="s">
        <v>3988</v>
      </c>
      <c r="E866" s="39">
        <v>14.355102430000001</v>
      </c>
      <c r="F866" s="39">
        <v>10.61519331</v>
      </c>
      <c r="G866" s="39">
        <v>392</v>
      </c>
      <c r="H866" s="40" t="s">
        <v>3926</v>
      </c>
      <c r="I866" s="40" t="s">
        <v>38</v>
      </c>
      <c r="J866" s="40" t="s">
        <v>764</v>
      </c>
      <c r="K866" s="40" t="s">
        <v>3989</v>
      </c>
      <c r="L866" s="40" t="s">
        <v>3942</v>
      </c>
      <c r="M866" s="35" t="s">
        <v>7</v>
      </c>
      <c r="N866" s="35" t="s">
        <v>3856</v>
      </c>
    </row>
    <row r="867" spans="1:14" x14ac:dyDescent="0.3">
      <c r="A867" s="38" t="s">
        <v>932</v>
      </c>
      <c r="B867" s="39" t="s">
        <v>4481</v>
      </c>
      <c r="C867" s="39" t="s">
        <v>3939</v>
      </c>
      <c r="D867" s="39" t="s">
        <v>4482</v>
      </c>
      <c r="E867" s="40">
        <v>13.804220279999999</v>
      </c>
      <c r="F867" s="40">
        <v>9.6369083530000008</v>
      </c>
      <c r="G867" s="40">
        <v>310</v>
      </c>
      <c r="H867" s="40" t="s">
        <v>3926</v>
      </c>
      <c r="I867" s="40" t="s">
        <v>38</v>
      </c>
      <c r="J867" s="40" t="s">
        <v>799</v>
      </c>
      <c r="K867" s="40" t="s">
        <v>4150</v>
      </c>
      <c r="L867" s="40" t="s">
        <v>3942</v>
      </c>
      <c r="M867" s="35" t="s">
        <v>4</v>
      </c>
      <c r="N867" s="35" t="s">
        <v>3877</v>
      </c>
    </row>
    <row r="868" spans="1:14" x14ac:dyDescent="0.3">
      <c r="A868" s="38" t="s">
        <v>3216</v>
      </c>
      <c r="B868" s="39" t="s">
        <v>4483</v>
      </c>
      <c r="C868" s="39" t="s">
        <v>3933</v>
      </c>
      <c r="D868" s="39" t="s">
        <v>3947</v>
      </c>
      <c r="E868" s="40">
        <v>9.7457031819999997</v>
      </c>
      <c r="F868" s="40">
        <v>4.0636079499999997</v>
      </c>
      <c r="G868" s="40">
        <v>20</v>
      </c>
      <c r="H868" s="40" t="s">
        <v>3926</v>
      </c>
      <c r="I868" s="40" t="s">
        <v>94</v>
      </c>
      <c r="J868" s="40" t="s">
        <v>3107</v>
      </c>
      <c r="K868" s="40" t="s">
        <v>4236</v>
      </c>
      <c r="L868" s="40" t="s">
        <v>78</v>
      </c>
      <c r="M868" s="35" t="s">
        <v>4</v>
      </c>
      <c r="N868" s="35" t="s">
        <v>5</v>
      </c>
    </row>
    <row r="869" spans="1:14" x14ac:dyDescent="0.3">
      <c r="A869" s="38" t="s">
        <v>3332</v>
      </c>
      <c r="B869" s="39" t="s">
        <v>4484</v>
      </c>
      <c r="C869" s="39" t="s">
        <v>3933</v>
      </c>
      <c r="D869" s="39" t="s">
        <v>3947</v>
      </c>
      <c r="E869" s="40">
        <v>9.7355407100000004</v>
      </c>
      <c r="F869" s="40">
        <v>4.0445907610000003</v>
      </c>
      <c r="G869" s="40">
        <v>2</v>
      </c>
      <c r="H869" s="40" t="s">
        <v>3926</v>
      </c>
      <c r="I869" s="40" t="s">
        <v>94</v>
      </c>
      <c r="J869" s="40" t="s">
        <v>3107</v>
      </c>
      <c r="K869" s="40" t="s">
        <v>4236</v>
      </c>
      <c r="L869" s="40" t="s">
        <v>78</v>
      </c>
      <c r="M869" s="35" t="s">
        <v>7</v>
      </c>
      <c r="N869" s="35" t="s">
        <v>36</v>
      </c>
    </row>
    <row r="870" spans="1:14" x14ac:dyDescent="0.3">
      <c r="A870" s="38" t="s">
        <v>3302</v>
      </c>
      <c r="B870" s="39" t="s">
        <v>4485</v>
      </c>
      <c r="C870" s="39" t="s">
        <v>3933</v>
      </c>
      <c r="D870" s="39" t="s">
        <v>3947</v>
      </c>
      <c r="E870" s="40">
        <v>9.7453800000000008</v>
      </c>
      <c r="F870" s="40">
        <v>4.0490500000000003</v>
      </c>
      <c r="G870" s="40">
        <v>52</v>
      </c>
      <c r="H870" s="40" t="s">
        <v>3926</v>
      </c>
      <c r="I870" s="40" t="s">
        <v>94</v>
      </c>
      <c r="J870" s="40" t="s">
        <v>3107</v>
      </c>
      <c r="K870" s="40" t="s">
        <v>4236</v>
      </c>
      <c r="L870" s="40" t="s">
        <v>78</v>
      </c>
      <c r="M870" s="35" t="s">
        <v>7</v>
      </c>
      <c r="N870" s="35" t="s">
        <v>3849</v>
      </c>
    </row>
    <row r="871" spans="1:14" x14ac:dyDescent="0.3">
      <c r="A871" s="38" t="s">
        <v>2734</v>
      </c>
      <c r="B871" s="39" t="s">
        <v>2735</v>
      </c>
      <c r="C871" s="39" t="s">
        <v>3943</v>
      </c>
      <c r="D871" s="39" t="s">
        <v>2735</v>
      </c>
      <c r="E871" s="40">
        <v>10.367386</v>
      </c>
      <c r="F871" s="40">
        <v>5.3320970000000001</v>
      </c>
      <c r="G871" s="40">
        <v>1680</v>
      </c>
      <c r="H871" s="40" t="s">
        <v>3926</v>
      </c>
      <c r="I871" s="40" t="s">
        <v>38</v>
      </c>
      <c r="J871" s="40" t="s">
        <v>4445</v>
      </c>
      <c r="K871" s="40" t="s">
        <v>4446</v>
      </c>
      <c r="L871" s="40" t="s">
        <v>80</v>
      </c>
      <c r="M871" s="35" t="s">
        <v>4</v>
      </c>
      <c r="N871" s="35" t="s">
        <v>5</v>
      </c>
    </row>
    <row r="872" spans="1:14" x14ac:dyDescent="0.3">
      <c r="A872" s="38" t="s">
        <v>67</v>
      </c>
      <c r="B872" s="39" t="s">
        <v>3727</v>
      </c>
      <c r="C872" s="39" t="s">
        <v>3934</v>
      </c>
      <c r="D872" s="39" t="s">
        <v>4486</v>
      </c>
      <c r="E872" s="40">
        <v>9.4537399999999998</v>
      </c>
      <c r="F872" s="40">
        <v>4.44224</v>
      </c>
      <c r="G872" s="40">
        <v>0</v>
      </c>
      <c r="H872" s="40" t="s">
        <v>3926</v>
      </c>
      <c r="I872" s="40" t="s">
        <v>38</v>
      </c>
      <c r="J872" s="40" t="s">
        <v>3720</v>
      </c>
      <c r="K872" s="40" t="s">
        <v>3969</v>
      </c>
      <c r="L872" s="40" t="s">
        <v>78</v>
      </c>
      <c r="M872" s="35" t="s">
        <v>4</v>
      </c>
      <c r="N872" s="35" t="s">
        <v>8</v>
      </c>
    </row>
    <row r="873" spans="1:14" x14ac:dyDescent="0.3">
      <c r="A873" s="38" t="s">
        <v>2657</v>
      </c>
      <c r="B873" s="39" t="s">
        <v>2658</v>
      </c>
      <c r="C873" s="39" t="s">
        <v>3943</v>
      </c>
      <c r="D873" s="39" t="s">
        <v>2658</v>
      </c>
      <c r="E873" s="40">
        <v>10.478391439999999</v>
      </c>
      <c r="F873" s="40">
        <v>5.0458136580000001</v>
      </c>
      <c r="G873" s="40">
        <v>1343</v>
      </c>
      <c r="H873" s="40" t="s">
        <v>3926</v>
      </c>
      <c r="I873" s="40" t="s">
        <v>38</v>
      </c>
      <c r="J873" s="40" t="s">
        <v>4445</v>
      </c>
      <c r="K873" s="40" t="s">
        <v>4446</v>
      </c>
      <c r="L873" s="40" t="s">
        <v>80</v>
      </c>
      <c r="M873" s="35" t="s">
        <v>4</v>
      </c>
      <c r="N873" s="35" t="s">
        <v>5</v>
      </c>
    </row>
    <row r="874" spans="1:14" x14ac:dyDescent="0.3">
      <c r="A874" s="38" t="s">
        <v>2669</v>
      </c>
      <c r="B874" s="39" t="s">
        <v>2670</v>
      </c>
      <c r="C874" s="39" t="s">
        <v>3943</v>
      </c>
      <c r="D874" s="39" t="s">
        <v>2388</v>
      </c>
      <c r="E874" s="40">
        <v>10.042298000000001</v>
      </c>
      <c r="F874" s="40">
        <v>5.4337439999999999</v>
      </c>
      <c r="G874" s="40">
        <v>1379</v>
      </c>
      <c r="H874" s="40" t="s">
        <v>3926</v>
      </c>
      <c r="I874" s="40" t="s">
        <v>38</v>
      </c>
      <c r="J874" s="40" t="s">
        <v>4445</v>
      </c>
      <c r="K874" s="40" t="s">
        <v>4446</v>
      </c>
      <c r="L874" s="40" t="s">
        <v>80</v>
      </c>
      <c r="M874" s="35" t="s">
        <v>4</v>
      </c>
      <c r="N874" s="35" t="s">
        <v>5</v>
      </c>
    </row>
    <row r="875" spans="1:14" x14ac:dyDescent="0.3">
      <c r="A875" s="38" t="s">
        <v>1008</v>
      </c>
      <c r="B875" s="39" t="s">
        <v>4487</v>
      </c>
      <c r="C875" s="39" t="s">
        <v>3925</v>
      </c>
      <c r="D875" s="39" t="s">
        <v>1001</v>
      </c>
      <c r="E875" s="40">
        <v>11.145648</v>
      </c>
      <c r="F875" s="40">
        <v>2.931635</v>
      </c>
      <c r="G875" s="40">
        <v>603</v>
      </c>
      <c r="H875" s="40" t="s">
        <v>3926</v>
      </c>
      <c r="I875" s="40" t="s">
        <v>94</v>
      </c>
      <c r="J875" s="40" t="s">
        <v>591</v>
      </c>
      <c r="K875" s="40" t="s">
        <v>3954</v>
      </c>
      <c r="L875" s="40" t="s">
        <v>5869</v>
      </c>
      <c r="M875" s="35" t="s">
        <v>4</v>
      </c>
      <c r="N875" s="35" t="s">
        <v>5</v>
      </c>
    </row>
    <row r="876" spans="1:14" x14ac:dyDescent="0.3">
      <c r="A876" s="38" t="s">
        <v>1011</v>
      </c>
      <c r="B876" s="39" t="s">
        <v>4488</v>
      </c>
      <c r="C876" s="39" t="s">
        <v>3925</v>
      </c>
      <c r="D876" s="39" t="s">
        <v>1001</v>
      </c>
      <c r="E876" s="40">
        <v>11.148268</v>
      </c>
      <c r="F876" s="40">
        <v>2.9102060000000001</v>
      </c>
      <c r="G876" s="40">
        <v>607</v>
      </c>
      <c r="H876" s="40" t="s">
        <v>3926</v>
      </c>
      <c r="I876" s="40" t="s">
        <v>94</v>
      </c>
      <c r="J876" s="40" t="s">
        <v>591</v>
      </c>
      <c r="K876" s="40" t="s">
        <v>3954</v>
      </c>
      <c r="L876" s="40" t="s">
        <v>5869</v>
      </c>
      <c r="M876" s="35" t="s">
        <v>4</v>
      </c>
      <c r="N876" s="35" t="s">
        <v>5</v>
      </c>
    </row>
    <row r="877" spans="1:14" x14ac:dyDescent="0.3">
      <c r="A877" s="38" t="s">
        <v>2129</v>
      </c>
      <c r="B877" s="39" t="s">
        <v>2130</v>
      </c>
      <c r="C877" s="39" t="s">
        <v>3939</v>
      </c>
      <c r="D877" s="39" t="s">
        <v>4489</v>
      </c>
      <c r="E877" s="40">
        <v>13.459167000000001</v>
      </c>
      <c r="F877" s="40">
        <v>9.2664720000000003</v>
      </c>
      <c r="G877" s="40">
        <v>244</v>
      </c>
      <c r="H877" s="40" t="s">
        <v>3926</v>
      </c>
      <c r="I877" s="40"/>
      <c r="J877" s="40" t="s">
        <v>3940</v>
      </c>
      <c r="K877" s="40" t="s">
        <v>3941</v>
      </c>
      <c r="L877" s="40" t="s">
        <v>3942</v>
      </c>
      <c r="M877" s="35" t="s">
        <v>4</v>
      </c>
      <c r="N877" s="35" t="s">
        <v>5</v>
      </c>
    </row>
    <row r="878" spans="1:14" x14ac:dyDescent="0.3">
      <c r="A878" s="38" t="s">
        <v>1449</v>
      </c>
      <c r="B878" s="39" t="s">
        <v>1450</v>
      </c>
      <c r="C878" s="39" t="s">
        <v>3929</v>
      </c>
      <c r="D878" s="39" t="s">
        <v>1450</v>
      </c>
      <c r="E878" s="40">
        <v>11.17152778</v>
      </c>
      <c r="F878" s="40">
        <v>3.7301111109999998</v>
      </c>
      <c r="G878" s="40">
        <v>725</v>
      </c>
      <c r="H878" s="40" t="s">
        <v>3926</v>
      </c>
      <c r="I878" s="40" t="s">
        <v>38</v>
      </c>
      <c r="J878" s="40" t="s">
        <v>809</v>
      </c>
      <c r="K878" s="40" t="s">
        <v>3932</v>
      </c>
      <c r="L878" s="40" t="s">
        <v>5869</v>
      </c>
      <c r="M878" s="35" t="s">
        <v>4</v>
      </c>
      <c r="N878" s="35" t="s">
        <v>5</v>
      </c>
    </row>
    <row r="879" spans="1:14" x14ac:dyDescent="0.3">
      <c r="A879" s="38" t="s">
        <v>2663</v>
      </c>
      <c r="B879" s="39" t="s">
        <v>2664</v>
      </c>
      <c r="C879" s="39" t="s">
        <v>3943</v>
      </c>
      <c r="D879" s="39" t="s">
        <v>4490</v>
      </c>
      <c r="E879" s="40">
        <v>10.61559046</v>
      </c>
      <c r="F879" s="40">
        <v>5.1059102190000001</v>
      </c>
      <c r="G879" s="40">
        <v>1323</v>
      </c>
      <c r="H879" s="40" t="s">
        <v>3926</v>
      </c>
      <c r="I879" s="40" t="s">
        <v>38</v>
      </c>
      <c r="J879" s="40" t="s">
        <v>4445</v>
      </c>
      <c r="K879" s="40" t="s">
        <v>4446</v>
      </c>
      <c r="L879" s="40" t="s">
        <v>80</v>
      </c>
      <c r="M879" s="35" t="s">
        <v>4</v>
      </c>
      <c r="N879" s="35" t="s">
        <v>5</v>
      </c>
    </row>
    <row r="880" spans="1:14" x14ac:dyDescent="0.3">
      <c r="A880" s="38" t="s">
        <v>2167</v>
      </c>
      <c r="B880" s="39" t="s">
        <v>2168</v>
      </c>
      <c r="C880" s="39" t="s">
        <v>3939</v>
      </c>
      <c r="D880" s="39" t="s">
        <v>4078</v>
      </c>
      <c r="E880" s="40">
        <v>13.39861</v>
      </c>
      <c r="F880" s="40">
        <v>9.3292300000000008</v>
      </c>
      <c r="G880" s="40">
        <v>214</v>
      </c>
      <c r="H880" s="40" t="s">
        <v>3926</v>
      </c>
      <c r="I880" s="40"/>
      <c r="J880" s="40" t="s">
        <v>3940</v>
      </c>
      <c r="K880" s="40" t="s">
        <v>3941</v>
      </c>
      <c r="L880" s="40" t="s">
        <v>3942</v>
      </c>
      <c r="M880" s="35" t="s">
        <v>7</v>
      </c>
      <c r="N880" s="35" t="s">
        <v>57</v>
      </c>
    </row>
    <row r="881" spans="1:14" x14ac:dyDescent="0.3">
      <c r="A881" s="38" t="s">
        <v>220</v>
      </c>
      <c r="B881" s="39" t="s">
        <v>1853</v>
      </c>
      <c r="C881" s="39" t="s">
        <v>3958</v>
      </c>
      <c r="D881" s="39" t="s">
        <v>3959</v>
      </c>
      <c r="E881" s="40">
        <v>13.569509999999999</v>
      </c>
      <c r="F881" s="40">
        <v>7.3182</v>
      </c>
      <c r="G881" s="40">
        <v>1147</v>
      </c>
      <c r="H881" s="40" t="s">
        <v>3926</v>
      </c>
      <c r="I881" s="40"/>
      <c r="J881" s="40" t="s">
        <v>749</v>
      </c>
      <c r="K881" s="40" t="s">
        <v>3960</v>
      </c>
      <c r="L881" s="40" t="s">
        <v>3942</v>
      </c>
      <c r="M881" s="35" t="s">
        <v>79</v>
      </c>
      <c r="N881" s="35" t="s">
        <v>5</v>
      </c>
    </row>
    <row r="882" spans="1:14" x14ac:dyDescent="0.3">
      <c r="A882" s="38" t="s">
        <v>3112</v>
      </c>
      <c r="B882" s="39" t="s">
        <v>4491</v>
      </c>
      <c r="C882" s="39" t="s">
        <v>3933</v>
      </c>
      <c r="D882" s="39" t="s">
        <v>3947</v>
      </c>
      <c r="E882" s="40">
        <v>9.7188800000000004</v>
      </c>
      <c r="F882" s="40">
        <v>4.0395700000000003</v>
      </c>
      <c r="G882" s="40">
        <v>11</v>
      </c>
      <c r="H882" s="40" t="s">
        <v>3926</v>
      </c>
      <c r="I882" s="40" t="s">
        <v>94</v>
      </c>
      <c r="J882" s="40" t="s">
        <v>3107</v>
      </c>
      <c r="K882" s="40" t="s">
        <v>4236</v>
      </c>
      <c r="L882" s="40" t="s">
        <v>78</v>
      </c>
      <c r="M882" s="35" t="s">
        <v>7</v>
      </c>
      <c r="N882" s="35" t="s">
        <v>3849</v>
      </c>
    </row>
    <row r="883" spans="1:14" x14ac:dyDescent="0.3">
      <c r="A883" s="38" t="s">
        <v>1336</v>
      </c>
      <c r="B883" s="39" t="s">
        <v>1337</v>
      </c>
      <c r="C883" s="39" t="s">
        <v>3951</v>
      </c>
      <c r="D883" s="39" t="s">
        <v>3988</v>
      </c>
      <c r="E883" s="39">
        <v>14.37240137</v>
      </c>
      <c r="F883" s="39">
        <v>10.62893248</v>
      </c>
      <c r="G883" s="39">
        <v>385</v>
      </c>
      <c r="H883" s="40" t="s">
        <v>3926</v>
      </c>
      <c r="I883" s="40" t="s">
        <v>38</v>
      </c>
      <c r="J883" s="40" t="s">
        <v>764</v>
      </c>
      <c r="K883" s="40" t="s">
        <v>3989</v>
      </c>
      <c r="L883" s="40" t="s">
        <v>3942</v>
      </c>
      <c r="M883" s="35" t="s">
        <v>7</v>
      </c>
      <c r="N883" s="35" t="s">
        <v>3856</v>
      </c>
    </row>
    <row r="884" spans="1:14" x14ac:dyDescent="0.3">
      <c r="A884" s="38" t="s">
        <v>1124</v>
      </c>
      <c r="B884" s="39" t="s">
        <v>4492</v>
      </c>
      <c r="C884" s="39" t="s">
        <v>3939</v>
      </c>
      <c r="D884" s="39" t="s">
        <v>4078</v>
      </c>
      <c r="E884" s="40">
        <v>13.380509999999999</v>
      </c>
      <c r="F884" s="40">
        <v>9.3098949999999991</v>
      </c>
      <c r="G884" s="40">
        <v>238</v>
      </c>
      <c r="H884" s="40" t="s">
        <v>3926</v>
      </c>
      <c r="I884" s="40"/>
      <c r="J884" s="40" t="s">
        <v>3940</v>
      </c>
      <c r="K884" s="40" t="s">
        <v>3941</v>
      </c>
      <c r="L884" s="40" t="s">
        <v>3942</v>
      </c>
      <c r="M884" s="35"/>
      <c r="N884" s="35"/>
    </row>
    <row r="885" spans="1:14" x14ac:dyDescent="0.3">
      <c r="A885" s="38" t="s">
        <v>4493</v>
      </c>
      <c r="B885" s="39" t="s">
        <v>4494</v>
      </c>
      <c r="C885" s="39" t="s">
        <v>3939</v>
      </c>
      <c r="D885" s="39" t="s">
        <v>4495</v>
      </c>
      <c r="E885" s="40">
        <v>13.550879999999999</v>
      </c>
      <c r="F885" s="40">
        <v>9.3518699999999999</v>
      </c>
      <c r="G885" s="35"/>
      <c r="H885" s="40" t="s">
        <v>4496</v>
      </c>
      <c r="I885" s="40" t="s">
        <v>117</v>
      </c>
      <c r="J885" s="40" t="s">
        <v>3940</v>
      </c>
      <c r="K885" s="40" t="s">
        <v>3941</v>
      </c>
      <c r="L885" s="40" t="s">
        <v>3942</v>
      </c>
      <c r="M885" s="35" t="s">
        <v>111</v>
      </c>
      <c r="N885" s="35" t="s">
        <v>4497</v>
      </c>
    </row>
    <row r="886" spans="1:14" x14ac:dyDescent="0.3">
      <c r="A886" s="38" t="s">
        <v>1461</v>
      </c>
      <c r="B886" s="39" t="s">
        <v>1462</v>
      </c>
      <c r="C886" s="39" t="s">
        <v>3951</v>
      </c>
      <c r="D886" s="39" t="s">
        <v>3988</v>
      </c>
      <c r="E886" s="39">
        <v>14.32765043</v>
      </c>
      <c r="F886" s="39">
        <v>10.63404572</v>
      </c>
      <c r="G886" s="39">
        <v>415</v>
      </c>
      <c r="H886" s="40" t="s">
        <v>3926</v>
      </c>
      <c r="I886" s="40" t="s">
        <v>38</v>
      </c>
      <c r="J886" s="40" t="s">
        <v>764</v>
      </c>
      <c r="K886" s="40" t="s">
        <v>3989</v>
      </c>
      <c r="L886" s="40" t="s">
        <v>3942</v>
      </c>
      <c r="M886" s="35" t="s">
        <v>7</v>
      </c>
      <c r="N886" s="35" t="s">
        <v>57</v>
      </c>
    </row>
    <row r="887" spans="1:14" x14ac:dyDescent="0.3">
      <c r="A887" s="38" t="s">
        <v>1467</v>
      </c>
      <c r="B887" s="39" t="s">
        <v>1468</v>
      </c>
      <c r="C887" s="39" t="s">
        <v>3951</v>
      </c>
      <c r="D887" s="39" t="s">
        <v>3988</v>
      </c>
      <c r="E887" s="40">
        <v>14.31955505</v>
      </c>
      <c r="F887" s="40">
        <v>10.589765420000001</v>
      </c>
      <c r="G887" s="40">
        <v>404</v>
      </c>
      <c r="H887" s="40" t="s">
        <v>3926</v>
      </c>
      <c r="I887" s="40" t="s">
        <v>38</v>
      </c>
      <c r="J887" s="40" t="s">
        <v>655</v>
      </c>
      <c r="K887" s="40" t="s">
        <v>4008</v>
      </c>
      <c r="L887" s="40" t="s">
        <v>3942</v>
      </c>
      <c r="M887" s="35" t="s">
        <v>4</v>
      </c>
      <c r="N887" s="35" t="s">
        <v>5</v>
      </c>
    </row>
    <row r="888" spans="1:14" x14ac:dyDescent="0.3">
      <c r="A888" s="38" t="s">
        <v>1477</v>
      </c>
      <c r="B888" s="39" t="s">
        <v>1478</v>
      </c>
      <c r="C888" s="39" t="s">
        <v>3951</v>
      </c>
      <c r="D888" s="39" t="s">
        <v>3988</v>
      </c>
      <c r="E888" s="40">
        <v>14.32128239</v>
      </c>
      <c r="F888" s="40">
        <v>10.59611376</v>
      </c>
      <c r="G888" s="40">
        <v>400</v>
      </c>
      <c r="H888" s="40" t="s">
        <v>3926</v>
      </c>
      <c r="I888" s="40"/>
      <c r="J888" s="40" t="s">
        <v>764</v>
      </c>
      <c r="K888" s="40" t="s">
        <v>3989</v>
      </c>
      <c r="L888" s="40" t="s">
        <v>3942</v>
      </c>
      <c r="M888" s="35" t="s">
        <v>4</v>
      </c>
      <c r="N888" s="35" t="s">
        <v>5</v>
      </c>
    </row>
    <row r="889" spans="1:14" x14ac:dyDescent="0.3">
      <c r="A889" s="38" t="s">
        <v>1502</v>
      </c>
      <c r="B889" s="39" t="s">
        <v>1503</v>
      </c>
      <c r="C889" s="39" t="s">
        <v>3951</v>
      </c>
      <c r="D889" s="39" t="s">
        <v>3988</v>
      </c>
      <c r="E889" s="40">
        <v>14.3429287</v>
      </c>
      <c r="F889" s="40">
        <v>10.606160839999999</v>
      </c>
      <c r="G889" s="40">
        <v>397</v>
      </c>
      <c r="H889" s="40" t="s">
        <v>3926</v>
      </c>
      <c r="I889" s="40" t="s">
        <v>38</v>
      </c>
      <c r="J889" s="40" t="s">
        <v>655</v>
      </c>
      <c r="K889" s="40" t="s">
        <v>4008</v>
      </c>
      <c r="L889" s="40" t="s">
        <v>3942</v>
      </c>
      <c r="M889" s="35" t="s">
        <v>4</v>
      </c>
      <c r="N889" s="35" t="s">
        <v>5</v>
      </c>
    </row>
    <row r="890" spans="1:14" x14ac:dyDescent="0.3">
      <c r="A890" s="38" t="s">
        <v>415</v>
      </c>
      <c r="B890" s="39" t="s">
        <v>1512</v>
      </c>
      <c r="C890" s="39" t="s">
        <v>3951</v>
      </c>
      <c r="D890" s="39" t="s">
        <v>3988</v>
      </c>
      <c r="E890" s="40">
        <v>14.282493909999999</v>
      </c>
      <c r="F890" s="40">
        <v>10.583370009999999</v>
      </c>
      <c r="G890" s="40">
        <v>411</v>
      </c>
      <c r="H890" s="40" t="s">
        <v>3926</v>
      </c>
      <c r="I890" s="40" t="s">
        <v>38</v>
      </c>
      <c r="J890" s="40" t="s">
        <v>655</v>
      </c>
      <c r="K890" s="40" t="s">
        <v>4008</v>
      </c>
      <c r="L890" s="40" t="s">
        <v>3942</v>
      </c>
      <c r="M890" s="35" t="s">
        <v>4</v>
      </c>
      <c r="N890" s="35" t="s">
        <v>5</v>
      </c>
    </row>
    <row r="891" spans="1:14" x14ac:dyDescent="0.3">
      <c r="A891" s="38" t="s">
        <v>2123</v>
      </c>
      <c r="B891" s="39" t="s">
        <v>4498</v>
      </c>
      <c r="C891" s="39" t="s">
        <v>3925</v>
      </c>
      <c r="D891" s="39" t="s">
        <v>4067</v>
      </c>
      <c r="E891" s="40">
        <v>11.98962</v>
      </c>
      <c r="F891" s="40">
        <v>2.9536600000000002</v>
      </c>
      <c r="G891" s="40">
        <v>694</v>
      </c>
      <c r="H891" s="40" t="s">
        <v>3926</v>
      </c>
      <c r="I891" s="40" t="s">
        <v>94</v>
      </c>
      <c r="J891" s="40" t="s">
        <v>641</v>
      </c>
      <c r="K891" s="40" t="s">
        <v>4012</v>
      </c>
      <c r="L891" s="40" t="s">
        <v>5869</v>
      </c>
      <c r="M891" s="35" t="s">
        <v>4</v>
      </c>
      <c r="N891" s="35" t="s">
        <v>5</v>
      </c>
    </row>
    <row r="892" spans="1:14" x14ac:dyDescent="0.3">
      <c r="A892" s="38" t="s">
        <v>2124</v>
      </c>
      <c r="B892" s="39" t="s">
        <v>4499</v>
      </c>
      <c r="C892" s="39" t="s">
        <v>3925</v>
      </c>
      <c r="D892" s="39" t="s">
        <v>4067</v>
      </c>
      <c r="E892" s="40">
        <v>11.981133</v>
      </c>
      <c r="F892" s="40">
        <v>2.9286490000000001</v>
      </c>
      <c r="G892" s="40">
        <v>711</v>
      </c>
      <c r="H892" s="40" t="s">
        <v>3926</v>
      </c>
      <c r="I892" s="40" t="s">
        <v>94</v>
      </c>
      <c r="J892" s="40" t="s">
        <v>641</v>
      </c>
      <c r="K892" s="40" t="s">
        <v>4012</v>
      </c>
      <c r="L892" s="40" t="s">
        <v>5869</v>
      </c>
      <c r="M892" s="35" t="s">
        <v>7</v>
      </c>
      <c r="N892" s="35" t="s">
        <v>3876</v>
      </c>
    </row>
    <row r="893" spans="1:14" x14ac:dyDescent="0.3">
      <c r="A893" s="38" t="s">
        <v>3249</v>
      </c>
      <c r="B893" s="39" t="s">
        <v>4500</v>
      </c>
      <c r="C893" s="39" t="s">
        <v>3933</v>
      </c>
      <c r="D893" s="39" t="s">
        <v>3947</v>
      </c>
      <c r="E893" s="40">
        <v>9.7282100000000007</v>
      </c>
      <c r="F893" s="40">
        <v>4.06928</v>
      </c>
      <c r="G893" s="40">
        <v>19</v>
      </c>
      <c r="H893" s="40" t="s">
        <v>3926</v>
      </c>
      <c r="I893" s="40" t="s">
        <v>94</v>
      </c>
      <c r="J893" s="40" t="s">
        <v>3107</v>
      </c>
      <c r="K893" s="40" t="s">
        <v>4236</v>
      </c>
      <c r="L893" s="40" t="s">
        <v>78</v>
      </c>
      <c r="M893" s="35" t="s">
        <v>7</v>
      </c>
      <c r="N893" s="35" t="s">
        <v>3849</v>
      </c>
    </row>
    <row r="894" spans="1:14" x14ac:dyDescent="0.3">
      <c r="A894" s="38" t="s">
        <v>3766</v>
      </c>
      <c r="B894" s="39" t="s">
        <v>3767</v>
      </c>
      <c r="C894" s="39" t="s">
        <v>3934</v>
      </c>
      <c r="D894" s="39" t="s">
        <v>4501</v>
      </c>
      <c r="E894" s="40">
        <v>9.4148999999999994</v>
      </c>
      <c r="F894" s="40">
        <v>5.0364300000000002</v>
      </c>
      <c r="G894" s="40">
        <v>0</v>
      </c>
      <c r="H894" s="40" t="s">
        <v>3926</v>
      </c>
      <c r="I894" s="40" t="s">
        <v>38</v>
      </c>
      <c r="J894" s="40" t="s">
        <v>3720</v>
      </c>
      <c r="K894" s="40" t="s">
        <v>3969</v>
      </c>
      <c r="L894" s="40" t="s">
        <v>78</v>
      </c>
      <c r="M894" s="35" t="s">
        <v>4</v>
      </c>
      <c r="N894" s="35" t="s">
        <v>8</v>
      </c>
    </row>
    <row r="895" spans="1:14" x14ac:dyDescent="0.3">
      <c r="A895" s="38" t="s">
        <v>1475</v>
      </c>
      <c r="B895" s="39" t="s">
        <v>1476</v>
      </c>
      <c r="C895" s="39" t="s">
        <v>3951</v>
      </c>
      <c r="D895" s="39" t="s">
        <v>3988</v>
      </c>
      <c r="E895" s="40">
        <v>14.32442915</v>
      </c>
      <c r="F895" s="40">
        <v>10.60888302</v>
      </c>
      <c r="G895" s="40">
        <v>405</v>
      </c>
      <c r="H895" s="40" t="s">
        <v>3926</v>
      </c>
      <c r="I895" s="40" t="s">
        <v>38</v>
      </c>
      <c r="J895" s="40" t="s">
        <v>655</v>
      </c>
      <c r="K895" s="40" t="s">
        <v>4008</v>
      </c>
      <c r="L895" s="40" t="s">
        <v>3942</v>
      </c>
      <c r="M895" s="35" t="s">
        <v>4</v>
      </c>
      <c r="N895" s="35" t="s">
        <v>5</v>
      </c>
    </row>
    <row r="896" spans="1:14" x14ac:dyDescent="0.3">
      <c r="A896" s="38" t="s">
        <v>1935</v>
      </c>
      <c r="B896" s="39" t="s">
        <v>4502</v>
      </c>
      <c r="C896" s="39" t="s">
        <v>3929</v>
      </c>
      <c r="D896" s="39" t="s">
        <v>3965</v>
      </c>
      <c r="E896" s="40">
        <v>11.596291000000001</v>
      </c>
      <c r="F896" s="40">
        <v>3.9190049999999998</v>
      </c>
      <c r="G896" s="40">
        <v>714</v>
      </c>
      <c r="H896" s="40" t="s">
        <v>3926</v>
      </c>
      <c r="I896" s="40" t="s">
        <v>94</v>
      </c>
      <c r="J896" s="40" t="s">
        <v>4365</v>
      </c>
      <c r="K896" s="40" t="s">
        <v>4366</v>
      </c>
      <c r="L896" s="40" t="s">
        <v>5869</v>
      </c>
      <c r="M896" s="35" t="s">
        <v>79</v>
      </c>
      <c r="N896" s="35" t="s">
        <v>5</v>
      </c>
    </row>
    <row r="897" spans="1:14" x14ac:dyDescent="0.3">
      <c r="A897" s="38" t="s">
        <v>1294</v>
      </c>
      <c r="B897" s="39" t="s">
        <v>1295</v>
      </c>
      <c r="C897" s="39" t="s">
        <v>3951</v>
      </c>
      <c r="D897" s="39" t="s">
        <v>1293</v>
      </c>
      <c r="E897" s="40">
        <v>14.445527780000001</v>
      </c>
      <c r="F897" s="40">
        <v>10.114694439999999</v>
      </c>
      <c r="G897" s="40">
        <v>374</v>
      </c>
      <c r="H897" s="40" t="s">
        <v>3926</v>
      </c>
      <c r="I897" s="40" t="s">
        <v>38</v>
      </c>
      <c r="J897" s="40" t="s">
        <v>688</v>
      </c>
      <c r="K897" s="40" t="s">
        <v>4027</v>
      </c>
      <c r="L897" s="40" t="s">
        <v>3942</v>
      </c>
      <c r="M897" s="35" t="s">
        <v>4</v>
      </c>
      <c r="N897" s="35" t="s">
        <v>5</v>
      </c>
    </row>
    <row r="898" spans="1:14" x14ac:dyDescent="0.3">
      <c r="A898" s="38" t="s">
        <v>505</v>
      </c>
      <c r="B898" s="39" t="s">
        <v>1699</v>
      </c>
      <c r="C898" s="39" t="s">
        <v>3929</v>
      </c>
      <c r="D898" s="39" t="s">
        <v>3965</v>
      </c>
      <c r="E898" s="40">
        <v>11.592140000000001</v>
      </c>
      <c r="F898" s="40">
        <v>3.9561299999999999</v>
      </c>
      <c r="G898" s="40">
        <v>712</v>
      </c>
      <c r="H898" s="40" t="s">
        <v>3926</v>
      </c>
      <c r="I898" s="40"/>
      <c r="J898" s="40" t="s">
        <v>4365</v>
      </c>
      <c r="K898" s="40" t="s">
        <v>4366</v>
      </c>
      <c r="L898" s="40" t="s">
        <v>5869</v>
      </c>
      <c r="M898" s="35" t="s">
        <v>7</v>
      </c>
      <c r="N898" s="35" t="s">
        <v>36</v>
      </c>
    </row>
    <row r="899" spans="1:14" x14ac:dyDescent="0.3">
      <c r="A899" s="38" t="s">
        <v>484</v>
      </c>
      <c r="B899" s="39" t="s">
        <v>1644</v>
      </c>
      <c r="C899" s="39" t="s">
        <v>3951</v>
      </c>
      <c r="D899" s="39" t="s">
        <v>1644</v>
      </c>
      <c r="E899" s="40">
        <v>14.12858333</v>
      </c>
      <c r="F899" s="40">
        <v>10.76616667</v>
      </c>
      <c r="G899" s="40">
        <v>534</v>
      </c>
      <c r="H899" s="40" t="s">
        <v>3926</v>
      </c>
      <c r="I899" s="40" t="s">
        <v>38</v>
      </c>
      <c r="J899" s="40" t="s">
        <v>655</v>
      </c>
      <c r="K899" s="40" t="s">
        <v>4008</v>
      </c>
      <c r="L899" s="40" t="s">
        <v>3942</v>
      </c>
      <c r="M899" s="35" t="s">
        <v>4</v>
      </c>
      <c r="N899" s="35" t="s">
        <v>3970</v>
      </c>
    </row>
    <row r="900" spans="1:14" x14ac:dyDescent="0.3">
      <c r="A900" s="38" t="s">
        <v>2483</v>
      </c>
      <c r="B900" s="39" t="s">
        <v>2484</v>
      </c>
      <c r="C900" s="39" t="s">
        <v>3943</v>
      </c>
      <c r="D900" s="39" t="s">
        <v>2484</v>
      </c>
      <c r="E900" s="40">
        <v>10.138277779999999</v>
      </c>
      <c r="F900" s="40">
        <v>5.3911777780000003</v>
      </c>
      <c r="G900" s="40">
        <v>1546</v>
      </c>
      <c r="H900" s="40" t="s">
        <v>3926</v>
      </c>
      <c r="I900" s="40" t="s">
        <v>38</v>
      </c>
      <c r="J900" s="40" t="s">
        <v>4445</v>
      </c>
      <c r="K900" s="40" t="s">
        <v>4446</v>
      </c>
      <c r="L900" s="40" t="s">
        <v>80</v>
      </c>
      <c r="M900" s="35" t="s">
        <v>4</v>
      </c>
      <c r="N900" s="35" t="s">
        <v>5</v>
      </c>
    </row>
    <row r="901" spans="1:14" x14ac:dyDescent="0.3">
      <c r="A901" s="38" t="s">
        <v>2479</v>
      </c>
      <c r="B901" s="39" t="s">
        <v>2480</v>
      </c>
      <c r="C901" s="39" t="s">
        <v>3943</v>
      </c>
      <c r="D901" s="39" t="s">
        <v>2480</v>
      </c>
      <c r="E901" s="40">
        <v>10.32666667</v>
      </c>
      <c r="F901" s="40">
        <v>5.3112222219999996</v>
      </c>
      <c r="G901" s="40">
        <v>1653</v>
      </c>
      <c r="H901" s="40" t="s">
        <v>3926</v>
      </c>
      <c r="I901" s="40" t="s">
        <v>38</v>
      </c>
      <c r="J901" s="40" t="s">
        <v>4445</v>
      </c>
      <c r="K901" s="40" t="s">
        <v>4446</v>
      </c>
      <c r="L901" s="40" t="s">
        <v>80</v>
      </c>
      <c r="M901" s="35" t="s">
        <v>4</v>
      </c>
      <c r="N901" s="35" t="s">
        <v>5</v>
      </c>
    </row>
    <row r="902" spans="1:14" x14ac:dyDescent="0.3">
      <c r="A902" s="38" t="s">
        <v>2736</v>
      </c>
      <c r="B902" s="39" t="s">
        <v>2737</v>
      </c>
      <c r="C902" s="39" t="s">
        <v>3943</v>
      </c>
      <c r="D902" s="39" t="s">
        <v>2464</v>
      </c>
      <c r="E902" s="40">
        <v>10.270258</v>
      </c>
      <c r="F902" s="40">
        <v>5.1474330000000004</v>
      </c>
      <c r="G902" s="40">
        <v>1460</v>
      </c>
      <c r="H902" s="40" t="s">
        <v>3926</v>
      </c>
      <c r="I902" s="40" t="s">
        <v>38</v>
      </c>
      <c r="J902" s="40" t="s">
        <v>4445</v>
      </c>
      <c r="K902" s="40" t="s">
        <v>4446</v>
      </c>
      <c r="L902" s="40" t="s">
        <v>80</v>
      </c>
      <c r="M902" s="35" t="s">
        <v>4</v>
      </c>
      <c r="N902" s="35" t="s">
        <v>5</v>
      </c>
    </row>
    <row r="903" spans="1:14" x14ac:dyDescent="0.3">
      <c r="A903" s="38" t="s">
        <v>1004</v>
      </c>
      <c r="B903" s="39" t="s">
        <v>4503</v>
      </c>
      <c r="C903" s="39" t="s">
        <v>3925</v>
      </c>
      <c r="D903" s="39" t="s">
        <v>1001</v>
      </c>
      <c r="E903" s="40">
        <v>11.162604</v>
      </c>
      <c r="F903" s="40">
        <v>2.9254980000000002</v>
      </c>
      <c r="G903" s="40">
        <v>600</v>
      </c>
      <c r="H903" s="40" t="s">
        <v>3926</v>
      </c>
      <c r="I903" s="40" t="s">
        <v>94</v>
      </c>
      <c r="J903" s="40" t="s">
        <v>591</v>
      </c>
      <c r="K903" s="40" t="s">
        <v>3954</v>
      </c>
      <c r="L903" s="40" t="s">
        <v>5869</v>
      </c>
      <c r="M903" s="35" t="s">
        <v>4</v>
      </c>
      <c r="N903" s="35" t="s">
        <v>5</v>
      </c>
    </row>
    <row r="904" spans="1:14" x14ac:dyDescent="0.3">
      <c r="A904" s="38" t="s">
        <v>1625</v>
      </c>
      <c r="B904" s="39" t="s">
        <v>4504</v>
      </c>
      <c r="C904" s="39" t="s">
        <v>3929</v>
      </c>
      <c r="D904" s="39" t="s">
        <v>3965</v>
      </c>
      <c r="E904" s="40">
        <v>11.470998</v>
      </c>
      <c r="F904" s="40">
        <v>3.8312110000000001</v>
      </c>
      <c r="G904" s="40">
        <v>502</v>
      </c>
      <c r="H904" s="40" t="s">
        <v>3926</v>
      </c>
      <c r="I904" s="40" t="s">
        <v>94</v>
      </c>
      <c r="J904" s="40" t="s">
        <v>612</v>
      </c>
      <c r="K904" s="40" t="s">
        <v>4505</v>
      </c>
      <c r="L904" s="40" t="s">
        <v>5869</v>
      </c>
      <c r="M904" s="35" t="s">
        <v>4</v>
      </c>
      <c r="N904" s="35" t="s">
        <v>5</v>
      </c>
    </row>
    <row r="905" spans="1:14" x14ac:dyDescent="0.3">
      <c r="A905" s="38" t="s">
        <v>2144</v>
      </c>
      <c r="B905" s="39" t="s">
        <v>4506</v>
      </c>
      <c r="C905" s="39" t="s">
        <v>3929</v>
      </c>
      <c r="D905" s="39" t="s">
        <v>3965</v>
      </c>
      <c r="E905" s="40">
        <v>11.462841510000001</v>
      </c>
      <c r="F905" s="40">
        <v>3.8413272859999998</v>
      </c>
      <c r="G905" s="40">
        <v>760</v>
      </c>
      <c r="H905" s="40" t="s">
        <v>3926</v>
      </c>
      <c r="I905" s="40" t="s">
        <v>94</v>
      </c>
      <c r="J905" s="40" t="s">
        <v>612</v>
      </c>
      <c r="K905" s="40" t="s">
        <v>4505</v>
      </c>
      <c r="L905" s="40" t="s">
        <v>5869</v>
      </c>
      <c r="M905" s="35" t="s">
        <v>4</v>
      </c>
      <c r="N905" s="35" t="s">
        <v>5</v>
      </c>
    </row>
    <row r="906" spans="1:14" x14ac:dyDescent="0.3">
      <c r="A906" s="38" t="s">
        <v>3258</v>
      </c>
      <c r="B906" s="39" t="s">
        <v>4507</v>
      </c>
      <c r="C906" s="39" t="s">
        <v>3933</v>
      </c>
      <c r="D906" s="39" t="s">
        <v>3947</v>
      </c>
      <c r="E906" s="40">
        <v>9.7145499999999991</v>
      </c>
      <c r="F906" s="40">
        <v>4.0548599999999997</v>
      </c>
      <c r="G906" s="40">
        <v>18</v>
      </c>
      <c r="H906" s="40" t="s">
        <v>3926</v>
      </c>
      <c r="I906" s="40" t="s">
        <v>94</v>
      </c>
      <c r="J906" s="40" t="s">
        <v>3107</v>
      </c>
      <c r="K906" s="40" t="s">
        <v>4236</v>
      </c>
      <c r="L906" s="40" t="s">
        <v>78</v>
      </c>
      <c r="M906" s="35" t="s">
        <v>7</v>
      </c>
      <c r="N906" s="35" t="s">
        <v>3849</v>
      </c>
    </row>
    <row r="907" spans="1:14" x14ac:dyDescent="0.3">
      <c r="A907" s="38" t="s">
        <v>2389</v>
      </c>
      <c r="B907" s="39" t="s">
        <v>2390</v>
      </c>
      <c r="C907" s="39" t="s">
        <v>3943</v>
      </c>
      <c r="D907" s="39" t="s">
        <v>2470</v>
      </c>
      <c r="E907" s="40">
        <v>10.52430556</v>
      </c>
      <c r="F907" s="40">
        <v>5.14</v>
      </c>
      <c r="G907" s="40">
        <v>1260</v>
      </c>
      <c r="H907" s="40" t="s">
        <v>3926</v>
      </c>
      <c r="I907" s="40" t="s">
        <v>38</v>
      </c>
      <c r="J907" s="40" t="s">
        <v>4445</v>
      </c>
      <c r="K907" s="40" t="s">
        <v>4446</v>
      </c>
      <c r="L907" s="40" t="s">
        <v>80</v>
      </c>
      <c r="M907" s="35" t="s">
        <v>4</v>
      </c>
      <c r="N907" s="35" t="s">
        <v>41</v>
      </c>
    </row>
    <row r="908" spans="1:14" x14ac:dyDescent="0.3">
      <c r="A908" s="38" t="s">
        <v>1358</v>
      </c>
      <c r="B908" s="39" t="s">
        <v>1359</v>
      </c>
      <c r="C908" s="39" t="s">
        <v>3951</v>
      </c>
      <c r="D908" s="39" t="s">
        <v>1351</v>
      </c>
      <c r="E908" s="40">
        <v>15.036423579999999</v>
      </c>
      <c r="F908" s="40">
        <v>12.071121270000001</v>
      </c>
      <c r="G908" s="40">
        <v>298</v>
      </c>
      <c r="H908" s="40" t="s">
        <v>3926</v>
      </c>
      <c r="I908" s="40" t="s">
        <v>38</v>
      </c>
      <c r="J908" s="40" t="s">
        <v>895</v>
      </c>
      <c r="K908" s="40" t="s">
        <v>3952</v>
      </c>
      <c r="L908" s="40" t="s">
        <v>3942</v>
      </c>
      <c r="M908" s="35" t="s">
        <v>4</v>
      </c>
      <c r="N908" s="35" t="s">
        <v>5</v>
      </c>
    </row>
    <row r="909" spans="1:14" x14ac:dyDescent="0.3">
      <c r="A909" s="38" t="s">
        <v>753</v>
      </c>
      <c r="B909" s="39" t="s">
        <v>754</v>
      </c>
      <c r="C909" s="39" t="s">
        <v>3958</v>
      </c>
      <c r="D909" s="39" t="s">
        <v>3959</v>
      </c>
      <c r="E909" s="40">
        <v>13.559089999999999</v>
      </c>
      <c r="F909" s="40">
        <v>7.3047899999999997</v>
      </c>
      <c r="G909" s="40">
        <v>1146</v>
      </c>
      <c r="H909" s="40" t="s">
        <v>3926</v>
      </c>
      <c r="I909" s="40"/>
      <c r="J909" s="40" t="s">
        <v>749</v>
      </c>
      <c r="K909" s="40" t="s">
        <v>3960</v>
      </c>
      <c r="L909" s="40" t="s">
        <v>3942</v>
      </c>
      <c r="M909" s="35" t="s">
        <v>7</v>
      </c>
      <c r="N909" s="35" t="s">
        <v>6</v>
      </c>
    </row>
    <row r="910" spans="1:14" x14ac:dyDescent="0.3">
      <c r="A910" s="38" t="s">
        <v>962</v>
      </c>
      <c r="B910" s="39" t="s">
        <v>963</v>
      </c>
      <c r="C910" s="39" t="s">
        <v>3951</v>
      </c>
      <c r="D910" s="39" t="s">
        <v>3988</v>
      </c>
      <c r="E910" s="40">
        <v>14.342599999999999</v>
      </c>
      <c r="F910" s="40">
        <v>10.596939000000001</v>
      </c>
      <c r="G910" s="40">
        <v>394</v>
      </c>
      <c r="H910" s="40" t="s">
        <v>3926</v>
      </c>
      <c r="I910" s="40"/>
      <c r="J910" s="40" t="s">
        <v>764</v>
      </c>
      <c r="K910" s="40" t="s">
        <v>3989</v>
      </c>
      <c r="L910" s="40" t="s">
        <v>3942</v>
      </c>
      <c r="M910" s="35" t="s">
        <v>7</v>
      </c>
      <c r="N910" s="35" t="s">
        <v>57</v>
      </c>
    </row>
    <row r="911" spans="1:14" x14ac:dyDescent="0.3">
      <c r="A911" s="38" t="s">
        <v>3303</v>
      </c>
      <c r="B911" s="39" t="s">
        <v>4508</v>
      </c>
      <c r="C911" s="39" t="s">
        <v>3933</v>
      </c>
      <c r="D911" s="39" t="s">
        <v>3947</v>
      </c>
      <c r="E911" s="40">
        <v>9.7486700000000006</v>
      </c>
      <c r="F911" s="40">
        <v>4.0570700000000004</v>
      </c>
      <c r="G911" s="40">
        <v>40</v>
      </c>
      <c r="H911" s="40" t="s">
        <v>3926</v>
      </c>
      <c r="I911" s="40" t="s">
        <v>94</v>
      </c>
      <c r="J911" s="40" t="s">
        <v>3107</v>
      </c>
      <c r="K911" s="40" t="s">
        <v>4236</v>
      </c>
      <c r="L911" s="40" t="s">
        <v>78</v>
      </c>
      <c r="M911" s="35" t="s">
        <v>7</v>
      </c>
      <c r="N911" s="35" t="s">
        <v>36</v>
      </c>
    </row>
    <row r="912" spans="1:14" x14ac:dyDescent="0.3">
      <c r="A912" s="38" t="s">
        <v>4509</v>
      </c>
      <c r="B912" s="39" t="s">
        <v>4510</v>
      </c>
      <c r="C912" s="39" t="s">
        <v>3976</v>
      </c>
      <c r="D912" s="39" t="s">
        <v>4511</v>
      </c>
      <c r="E912" s="40" t="s">
        <v>4512</v>
      </c>
      <c r="F912" s="40" t="s">
        <v>4513</v>
      </c>
      <c r="G912" s="35"/>
      <c r="H912" s="40" t="s">
        <v>4496</v>
      </c>
      <c r="I912" s="40" t="s">
        <v>117</v>
      </c>
      <c r="J912" s="40" t="s">
        <v>770</v>
      </c>
      <c r="K912" s="40" t="s">
        <v>4210</v>
      </c>
      <c r="L912" s="40" t="s">
        <v>5869</v>
      </c>
      <c r="M912" s="35" t="s">
        <v>111</v>
      </c>
      <c r="N912" s="35" t="s">
        <v>4497</v>
      </c>
    </row>
    <row r="913" spans="1:14" x14ac:dyDescent="0.3">
      <c r="A913" s="38" t="s">
        <v>477</v>
      </c>
      <c r="B913" s="39" t="s">
        <v>1327</v>
      </c>
      <c r="C913" s="39" t="s">
        <v>3951</v>
      </c>
      <c r="D913" s="39" t="s">
        <v>1327</v>
      </c>
      <c r="E913" s="40">
        <v>14.02181695</v>
      </c>
      <c r="F913" s="40">
        <v>11.16390756</v>
      </c>
      <c r="G913" s="40">
        <v>371</v>
      </c>
      <c r="H913" s="40" t="s">
        <v>3926</v>
      </c>
      <c r="I913" s="40" t="s">
        <v>38</v>
      </c>
      <c r="J913" s="40" t="s">
        <v>655</v>
      </c>
      <c r="K913" s="40" t="s">
        <v>4008</v>
      </c>
      <c r="L913" s="40" t="s">
        <v>3942</v>
      </c>
      <c r="M913" s="35" t="s">
        <v>4</v>
      </c>
      <c r="N913" s="35" t="s">
        <v>34</v>
      </c>
    </row>
    <row r="914" spans="1:14" x14ac:dyDescent="0.3">
      <c r="A914" s="38" t="s">
        <v>3310</v>
      </c>
      <c r="B914" s="39" t="s">
        <v>4514</v>
      </c>
      <c r="C914" s="39" t="s">
        <v>3933</v>
      </c>
      <c r="D914" s="39" t="s">
        <v>3947</v>
      </c>
      <c r="E914" s="40">
        <v>9.7268899999999991</v>
      </c>
      <c r="F914" s="40">
        <v>4.0574399999999997</v>
      </c>
      <c r="G914" s="40">
        <v>10</v>
      </c>
      <c r="H914" s="40" t="s">
        <v>3926</v>
      </c>
      <c r="I914" s="40" t="s">
        <v>94</v>
      </c>
      <c r="J914" s="40" t="s">
        <v>3107</v>
      </c>
      <c r="K914" s="40" t="s">
        <v>4236</v>
      </c>
      <c r="L914" s="40" t="s">
        <v>78</v>
      </c>
      <c r="M914" s="35" t="s">
        <v>7</v>
      </c>
      <c r="N914" s="35" t="s">
        <v>3849</v>
      </c>
    </row>
    <row r="915" spans="1:14" x14ac:dyDescent="0.3">
      <c r="A915" s="38" t="s">
        <v>3292</v>
      </c>
      <c r="B915" s="39" t="s">
        <v>4515</v>
      </c>
      <c r="C915" s="39" t="s">
        <v>3933</v>
      </c>
      <c r="D915" s="39" t="s">
        <v>3947</v>
      </c>
      <c r="E915" s="40">
        <v>9.7902520000000006</v>
      </c>
      <c r="F915" s="40">
        <v>4.0331869999999999</v>
      </c>
      <c r="G915" s="40">
        <v>753</v>
      </c>
      <c r="H915" s="40" t="s">
        <v>3926</v>
      </c>
      <c r="I915" s="40" t="s">
        <v>94</v>
      </c>
      <c r="J915" s="40" t="s">
        <v>3107</v>
      </c>
      <c r="K915" s="40" t="s">
        <v>4236</v>
      </c>
      <c r="L915" s="40" t="s">
        <v>78</v>
      </c>
      <c r="M915" s="35" t="s">
        <v>7</v>
      </c>
      <c r="N915" s="35" t="s">
        <v>3876</v>
      </c>
    </row>
    <row r="916" spans="1:14" x14ac:dyDescent="0.3">
      <c r="A916" s="38" t="s">
        <v>3301</v>
      </c>
      <c r="B916" s="39" t="s">
        <v>4516</v>
      </c>
      <c r="C916" s="39" t="s">
        <v>3933</v>
      </c>
      <c r="D916" s="39" t="s">
        <v>3947</v>
      </c>
      <c r="E916" s="40">
        <v>9.7500199999999992</v>
      </c>
      <c r="F916" s="40">
        <v>4.0674999999999999</v>
      </c>
      <c r="G916" s="40">
        <v>12</v>
      </c>
      <c r="H916" s="40" t="s">
        <v>3926</v>
      </c>
      <c r="I916" s="40" t="s">
        <v>94</v>
      </c>
      <c r="J916" s="40" t="s">
        <v>3107</v>
      </c>
      <c r="K916" s="40" t="s">
        <v>4236</v>
      </c>
      <c r="L916" s="40" t="s">
        <v>78</v>
      </c>
      <c r="M916" s="35" t="s">
        <v>7</v>
      </c>
      <c r="N916" s="35" t="s">
        <v>36</v>
      </c>
    </row>
    <row r="917" spans="1:14" x14ac:dyDescent="0.3">
      <c r="A917" s="38" t="s">
        <v>3323</v>
      </c>
      <c r="B917" s="39" t="s">
        <v>4517</v>
      </c>
      <c r="C917" s="39" t="s">
        <v>3933</v>
      </c>
      <c r="D917" s="39" t="s">
        <v>3947</v>
      </c>
      <c r="E917" s="40">
        <v>9.7436836339999999</v>
      </c>
      <c r="F917" s="40">
        <v>4.0441290319999998</v>
      </c>
      <c r="G917" s="40">
        <v>40</v>
      </c>
      <c r="H917" s="40" t="s">
        <v>3926</v>
      </c>
      <c r="I917" s="40" t="s">
        <v>94</v>
      </c>
      <c r="J917" s="40" t="s">
        <v>3107</v>
      </c>
      <c r="K917" s="40" t="s">
        <v>4236</v>
      </c>
      <c r="L917" s="40" t="s">
        <v>78</v>
      </c>
      <c r="M917" s="35" t="s">
        <v>79</v>
      </c>
      <c r="N917" s="35" t="s">
        <v>5</v>
      </c>
    </row>
    <row r="918" spans="1:14" x14ac:dyDescent="0.3">
      <c r="A918" s="38" t="s">
        <v>558</v>
      </c>
      <c r="B918" s="39" t="s">
        <v>4518</v>
      </c>
      <c r="C918" s="39" t="s">
        <v>3933</v>
      </c>
      <c r="D918" s="39" t="s">
        <v>3947</v>
      </c>
      <c r="E918" s="40">
        <v>9.730416</v>
      </c>
      <c r="F918" s="40">
        <v>4.0632859999999997</v>
      </c>
      <c r="G918" s="40">
        <v>15</v>
      </c>
      <c r="H918" s="40" t="s">
        <v>3926</v>
      </c>
      <c r="I918" s="40" t="s">
        <v>94</v>
      </c>
      <c r="J918" s="40" t="s">
        <v>3107</v>
      </c>
      <c r="K918" s="40" t="s">
        <v>4236</v>
      </c>
      <c r="L918" s="40" t="s">
        <v>78</v>
      </c>
      <c r="M918" s="35" t="s">
        <v>7</v>
      </c>
      <c r="N918" s="35" t="s">
        <v>36</v>
      </c>
    </row>
    <row r="919" spans="1:14" x14ac:dyDescent="0.3">
      <c r="A919" s="38" t="s">
        <v>3306</v>
      </c>
      <c r="B919" s="39" t="s">
        <v>4519</v>
      </c>
      <c r="C919" s="39" t="s">
        <v>3933</v>
      </c>
      <c r="D919" s="39" t="s">
        <v>3947</v>
      </c>
      <c r="E919" s="40">
        <v>9.7400599999999997</v>
      </c>
      <c r="F919" s="40">
        <v>4.0544700000000002</v>
      </c>
      <c r="G919" s="40">
        <v>29</v>
      </c>
      <c r="H919" s="40" t="s">
        <v>3926</v>
      </c>
      <c r="I919" s="40" t="s">
        <v>94</v>
      </c>
      <c r="J919" s="40" t="s">
        <v>3107</v>
      </c>
      <c r="K919" s="40" t="s">
        <v>4236</v>
      </c>
      <c r="L919" s="40" t="s">
        <v>78</v>
      </c>
      <c r="M919" s="35" t="s">
        <v>7</v>
      </c>
      <c r="N919" s="35" t="s">
        <v>36</v>
      </c>
    </row>
    <row r="920" spans="1:14" x14ac:dyDescent="0.3">
      <c r="A920" s="38" t="s">
        <v>432</v>
      </c>
      <c r="B920" s="39" t="s">
        <v>4520</v>
      </c>
      <c r="C920" s="39" t="s">
        <v>3933</v>
      </c>
      <c r="D920" s="39" t="s">
        <v>3947</v>
      </c>
      <c r="E920" s="40">
        <v>9.7502600000000008</v>
      </c>
      <c r="F920" s="40">
        <v>4.0280399999999998</v>
      </c>
      <c r="G920" s="40">
        <v>32</v>
      </c>
      <c r="H920" s="40" t="s">
        <v>3926</v>
      </c>
      <c r="I920" s="40" t="s">
        <v>94</v>
      </c>
      <c r="J920" s="40" t="s">
        <v>3107</v>
      </c>
      <c r="K920" s="40" t="s">
        <v>4236</v>
      </c>
      <c r="L920" s="40" t="s">
        <v>78</v>
      </c>
      <c r="M920" s="35" t="s">
        <v>7</v>
      </c>
      <c r="N920" s="35" t="s">
        <v>3876</v>
      </c>
    </row>
    <row r="921" spans="1:14" x14ac:dyDescent="0.3">
      <c r="A921" s="38" t="s">
        <v>4521</v>
      </c>
      <c r="B921" s="39" t="s">
        <v>4522</v>
      </c>
      <c r="C921" s="39" t="s">
        <v>3958</v>
      </c>
      <c r="D921" s="39" t="s">
        <v>3959</v>
      </c>
      <c r="E921" s="40">
        <v>13.576973000000001</v>
      </c>
      <c r="F921" s="40">
        <v>7.3211709999999997</v>
      </c>
      <c r="G921" s="40">
        <v>1138</v>
      </c>
      <c r="H921" s="40" t="s">
        <v>3926</v>
      </c>
      <c r="I921" s="40"/>
      <c r="J921" s="40" t="s">
        <v>749</v>
      </c>
      <c r="K921" s="40" t="s">
        <v>3960</v>
      </c>
      <c r="L921" s="40" t="s">
        <v>3942</v>
      </c>
      <c r="M921" s="35"/>
      <c r="N921" s="35"/>
    </row>
    <row r="922" spans="1:14" x14ac:dyDescent="0.3">
      <c r="A922" s="38" t="s">
        <v>941</v>
      </c>
      <c r="B922" s="39" t="s">
        <v>942</v>
      </c>
      <c r="C922" s="39" t="s">
        <v>3951</v>
      </c>
      <c r="D922" s="39" t="s">
        <v>3988</v>
      </c>
      <c r="E922" s="40">
        <v>14.29463114</v>
      </c>
      <c r="F922" s="40">
        <v>10.58774348</v>
      </c>
      <c r="G922" s="40">
        <v>409</v>
      </c>
      <c r="H922" s="40" t="s">
        <v>3926</v>
      </c>
      <c r="I922" s="40" t="s">
        <v>38</v>
      </c>
      <c r="J922" s="40" t="s">
        <v>655</v>
      </c>
      <c r="K922" s="40" t="s">
        <v>4008</v>
      </c>
      <c r="L922" s="40" t="s">
        <v>3942</v>
      </c>
      <c r="M922" s="35" t="s">
        <v>4</v>
      </c>
      <c r="N922" s="35" t="s">
        <v>5</v>
      </c>
    </row>
    <row r="923" spans="1:14" x14ac:dyDescent="0.3">
      <c r="A923" s="38" t="s">
        <v>479</v>
      </c>
      <c r="B923" s="39" t="s">
        <v>971</v>
      </c>
      <c r="C923" s="39" t="s">
        <v>3951</v>
      </c>
      <c r="D923" s="39" t="s">
        <v>4523</v>
      </c>
      <c r="E923" s="40">
        <v>14.29594</v>
      </c>
      <c r="F923" s="40">
        <v>11.22405</v>
      </c>
      <c r="G923" s="40">
        <v>318</v>
      </c>
      <c r="H923" s="40" t="s">
        <v>3926</v>
      </c>
      <c r="I923" s="40" t="s">
        <v>38</v>
      </c>
      <c r="J923" s="40" t="s">
        <v>655</v>
      </c>
      <c r="K923" s="40" t="s">
        <v>4008</v>
      </c>
      <c r="L923" s="40" t="s">
        <v>3942</v>
      </c>
      <c r="M923" s="35" t="s">
        <v>4</v>
      </c>
      <c r="N923" s="35" t="s">
        <v>3970</v>
      </c>
    </row>
    <row r="924" spans="1:14" x14ac:dyDescent="0.3">
      <c r="A924" s="38" t="s">
        <v>1059</v>
      </c>
      <c r="B924" s="39" t="s">
        <v>1060</v>
      </c>
      <c r="C924" s="39" t="s">
        <v>3929</v>
      </c>
      <c r="D924" s="39" t="s">
        <v>4524</v>
      </c>
      <c r="E924" s="40">
        <v>12.305478620000001</v>
      </c>
      <c r="F924" s="40">
        <v>4.6353183600000003</v>
      </c>
      <c r="G924" s="40">
        <v>613</v>
      </c>
      <c r="H924" s="40" t="s">
        <v>3926</v>
      </c>
      <c r="I924" s="40" t="s">
        <v>38</v>
      </c>
      <c r="J924" s="40" t="s">
        <v>626</v>
      </c>
      <c r="K924" s="40" t="s">
        <v>3985</v>
      </c>
      <c r="L924" s="40" t="s">
        <v>5869</v>
      </c>
      <c r="M924" s="35" t="s">
        <v>4</v>
      </c>
      <c r="N924" s="35" t="s">
        <v>3877</v>
      </c>
    </row>
    <row r="925" spans="1:14" x14ac:dyDescent="0.3">
      <c r="A925" s="38" t="s">
        <v>1223</v>
      </c>
      <c r="B925" s="39" t="s">
        <v>1224</v>
      </c>
      <c r="C925" s="39" t="s">
        <v>3951</v>
      </c>
      <c r="D925" s="39" t="s">
        <v>1293</v>
      </c>
      <c r="E925" s="40">
        <v>14.42675</v>
      </c>
      <c r="F925" s="40">
        <v>10.09527778</v>
      </c>
      <c r="G925" s="40">
        <v>406</v>
      </c>
      <c r="H925" s="40" t="s">
        <v>3926</v>
      </c>
      <c r="I925" s="40" t="s">
        <v>38</v>
      </c>
      <c r="J925" s="40" t="s">
        <v>688</v>
      </c>
      <c r="K925" s="40" t="s">
        <v>4027</v>
      </c>
      <c r="L925" s="40" t="s">
        <v>3942</v>
      </c>
      <c r="M925" s="35" t="s">
        <v>4</v>
      </c>
      <c r="N925" s="35" t="s">
        <v>5</v>
      </c>
    </row>
    <row r="926" spans="1:14" x14ac:dyDescent="0.3">
      <c r="A926" s="38" t="s">
        <v>383</v>
      </c>
      <c r="B926" s="39" t="s">
        <v>1331</v>
      </c>
      <c r="C926" s="39" t="s">
        <v>3939</v>
      </c>
      <c r="D926" s="39" t="s">
        <v>4525</v>
      </c>
      <c r="E926" s="40">
        <v>14.17719063</v>
      </c>
      <c r="F926" s="40">
        <v>10.042467739999999</v>
      </c>
      <c r="G926" s="40">
        <v>435</v>
      </c>
      <c r="H926" s="40" t="s">
        <v>3926</v>
      </c>
      <c r="I926" s="40" t="s">
        <v>38</v>
      </c>
      <c r="J926" s="40" t="s">
        <v>688</v>
      </c>
      <c r="K926" s="40" t="s">
        <v>4027</v>
      </c>
      <c r="L926" s="40" t="s">
        <v>3942</v>
      </c>
      <c r="M926" s="35" t="s">
        <v>4</v>
      </c>
      <c r="N926" s="35" t="s">
        <v>3877</v>
      </c>
    </row>
    <row r="927" spans="1:14" x14ac:dyDescent="0.3">
      <c r="A927" s="38" t="s">
        <v>1559</v>
      </c>
      <c r="B927" s="39" t="s">
        <v>4526</v>
      </c>
      <c r="C927" s="39" t="s">
        <v>3929</v>
      </c>
      <c r="D927" s="39" t="s">
        <v>1557</v>
      </c>
      <c r="E927" s="40">
        <v>11.503444440000001</v>
      </c>
      <c r="F927" s="40">
        <v>3.5270277779999999</v>
      </c>
      <c r="G927" s="40">
        <v>680</v>
      </c>
      <c r="H927" s="40" t="s">
        <v>3926</v>
      </c>
      <c r="I927" s="40" t="s">
        <v>94</v>
      </c>
      <c r="J927" s="40" t="s">
        <v>638</v>
      </c>
      <c r="K927" s="40" t="s">
        <v>3956</v>
      </c>
      <c r="L927" s="40" t="s">
        <v>5869</v>
      </c>
      <c r="M927" s="35" t="s">
        <v>4</v>
      </c>
      <c r="N927" s="35" t="s">
        <v>5</v>
      </c>
    </row>
    <row r="928" spans="1:14" x14ac:dyDescent="0.3">
      <c r="A928" s="38" t="s">
        <v>2103</v>
      </c>
      <c r="B928" s="39" t="s">
        <v>4527</v>
      </c>
      <c r="C928" s="39" t="s">
        <v>3929</v>
      </c>
      <c r="D928" s="39" t="s">
        <v>3965</v>
      </c>
      <c r="E928" s="40">
        <v>11.485022000000001</v>
      </c>
      <c r="F928" s="40">
        <v>3.83501</v>
      </c>
      <c r="G928" s="40">
        <v>701</v>
      </c>
      <c r="H928" s="40" t="s">
        <v>3926</v>
      </c>
      <c r="I928" s="40" t="s">
        <v>94</v>
      </c>
      <c r="J928" s="40" t="s">
        <v>612</v>
      </c>
      <c r="K928" s="40" t="s">
        <v>4505</v>
      </c>
      <c r="L928" s="40" t="s">
        <v>5869</v>
      </c>
      <c r="M928" s="35" t="s">
        <v>4</v>
      </c>
      <c r="N928" s="35" t="s">
        <v>41</v>
      </c>
    </row>
    <row r="929" spans="1:14" x14ac:dyDescent="0.3">
      <c r="A929" s="38" t="s">
        <v>4528</v>
      </c>
      <c r="B929" s="39" t="s">
        <v>4529</v>
      </c>
      <c r="C929" s="39" t="s">
        <v>3958</v>
      </c>
      <c r="D929" s="39" t="s">
        <v>3959</v>
      </c>
      <c r="E929" s="40">
        <v>14.054600000000001</v>
      </c>
      <c r="F929" s="40">
        <v>7.0913399999999998</v>
      </c>
      <c r="G929" s="35"/>
      <c r="H929" s="40" t="s">
        <v>4496</v>
      </c>
      <c r="I929" s="40" t="s">
        <v>117</v>
      </c>
      <c r="J929" s="40" t="s">
        <v>749</v>
      </c>
      <c r="K929" s="40" t="s">
        <v>3960</v>
      </c>
      <c r="L929" s="40" t="s">
        <v>3942</v>
      </c>
      <c r="M929" s="35" t="s">
        <v>111</v>
      </c>
      <c r="N929" s="35" t="s">
        <v>4497</v>
      </c>
    </row>
    <row r="930" spans="1:14" x14ac:dyDescent="0.3">
      <c r="A930" s="38" t="s">
        <v>232</v>
      </c>
      <c r="B930" s="39" t="s">
        <v>1835</v>
      </c>
      <c r="C930" s="39" t="s">
        <v>3958</v>
      </c>
      <c r="D930" s="39" t="s">
        <v>3959</v>
      </c>
      <c r="E930" s="40">
        <v>13.580819999999999</v>
      </c>
      <c r="F930" s="40">
        <v>7.3085500000000003</v>
      </c>
      <c r="G930" s="40">
        <v>1145</v>
      </c>
      <c r="H930" s="40" t="s">
        <v>3926</v>
      </c>
      <c r="I930" s="40" t="s">
        <v>38</v>
      </c>
      <c r="J930" s="40" t="s">
        <v>756</v>
      </c>
      <c r="K930" s="40" t="s">
        <v>4530</v>
      </c>
      <c r="L930" s="40" t="s">
        <v>3942</v>
      </c>
      <c r="M930" s="35" t="s">
        <v>7</v>
      </c>
      <c r="N930" s="35" t="s">
        <v>3858</v>
      </c>
    </row>
    <row r="931" spans="1:14" x14ac:dyDescent="0.3">
      <c r="A931" s="38" t="s">
        <v>230</v>
      </c>
      <c r="B931" s="39" t="s">
        <v>1832</v>
      </c>
      <c r="C931" s="39" t="s">
        <v>3958</v>
      </c>
      <c r="D931" s="39" t="s">
        <v>3959</v>
      </c>
      <c r="E931" s="40">
        <v>13.599234770000001</v>
      </c>
      <c r="F931" s="40">
        <v>7.3099467679999997</v>
      </c>
      <c r="G931" s="40">
        <v>1118</v>
      </c>
      <c r="H931" s="40" t="s">
        <v>3926</v>
      </c>
      <c r="I931" s="40" t="s">
        <v>38</v>
      </c>
      <c r="J931" s="40" t="s">
        <v>756</v>
      </c>
      <c r="K931" s="40" t="s">
        <v>4530</v>
      </c>
      <c r="L931" s="40" t="s">
        <v>3942</v>
      </c>
      <c r="M931" s="35" t="s">
        <v>4</v>
      </c>
      <c r="N931" s="35" t="s">
        <v>5</v>
      </c>
    </row>
    <row r="932" spans="1:14" x14ac:dyDescent="0.3">
      <c r="A932" s="38" t="s">
        <v>340</v>
      </c>
      <c r="B932" s="39" t="s">
        <v>1819</v>
      </c>
      <c r="C932" s="39" t="s">
        <v>3958</v>
      </c>
      <c r="D932" s="39" t="s">
        <v>3959</v>
      </c>
      <c r="E932" s="40">
        <v>13.5685</v>
      </c>
      <c r="F932" s="40">
        <v>7.3292000000000002</v>
      </c>
      <c r="G932" s="40">
        <v>1106</v>
      </c>
      <c r="H932" s="40" t="s">
        <v>3926</v>
      </c>
      <c r="I932" s="40" t="s">
        <v>38</v>
      </c>
      <c r="J932" s="40" t="s">
        <v>756</v>
      </c>
      <c r="K932" s="40" t="s">
        <v>4530</v>
      </c>
      <c r="L932" s="40" t="s">
        <v>3942</v>
      </c>
      <c r="M932" s="35" t="s">
        <v>4</v>
      </c>
      <c r="N932" s="35" t="s">
        <v>5</v>
      </c>
    </row>
    <row r="933" spans="1:14" x14ac:dyDescent="0.3">
      <c r="A933" s="38" t="s">
        <v>1858</v>
      </c>
      <c r="B933" s="39" t="s">
        <v>1859</v>
      </c>
      <c r="C933" s="39" t="s">
        <v>3958</v>
      </c>
      <c r="D933" s="39" t="s">
        <v>3959</v>
      </c>
      <c r="E933" s="40">
        <v>13.593629999999999</v>
      </c>
      <c r="F933" s="40">
        <v>7.32423</v>
      </c>
      <c r="G933" s="40">
        <v>1120</v>
      </c>
      <c r="H933" s="40" t="s">
        <v>3926</v>
      </c>
      <c r="I933" s="40" t="s">
        <v>38</v>
      </c>
      <c r="J933" s="40" t="s">
        <v>756</v>
      </c>
      <c r="K933" s="40" t="s">
        <v>4530</v>
      </c>
      <c r="L933" s="40" t="s">
        <v>3942</v>
      </c>
      <c r="M933" s="35" t="s">
        <v>4</v>
      </c>
      <c r="N933" s="35" t="s">
        <v>5</v>
      </c>
    </row>
    <row r="934" spans="1:14" x14ac:dyDescent="0.3">
      <c r="A934" s="38" t="s">
        <v>1960</v>
      </c>
      <c r="B934" s="39" t="s">
        <v>4531</v>
      </c>
      <c r="C934" s="39" t="s">
        <v>3929</v>
      </c>
      <c r="D934" s="39" t="s">
        <v>3965</v>
      </c>
      <c r="E934" s="40">
        <v>11.472735999999999</v>
      </c>
      <c r="F934" s="40">
        <v>3.8398940000000001</v>
      </c>
      <c r="G934" s="40">
        <v>742</v>
      </c>
      <c r="H934" s="40" t="s">
        <v>3926</v>
      </c>
      <c r="I934" s="40" t="s">
        <v>94</v>
      </c>
      <c r="J934" s="40" t="s">
        <v>612</v>
      </c>
      <c r="K934" s="40" t="s">
        <v>4505</v>
      </c>
      <c r="L934" s="40" t="s">
        <v>5869</v>
      </c>
      <c r="M934" s="35"/>
      <c r="N934" s="35"/>
    </row>
    <row r="935" spans="1:14" x14ac:dyDescent="0.3">
      <c r="A935" s="38" t="s">
        <v>2026</v>
      </c>
      <c r="B935" s="39" t="s">
        <v>2027</v>
      </c>
      <c r="C935" s="39" t="s">
        <v>3929</v>
      </c>
      <c r="D935" s="39" t="s">
        <v>3965</v>
      </c>
      <c r="E935" s="40">
        <v>11.4920007</v>
      </c>
      <c r="F935" s="40">
        <v>3.8570825000000002</v>
      </c>
      <c r="G935" s="40">
        <v>741</v>
      </c>
      <c r="H935" s="40" t="s">
        <v>3926</v>
      </c>
      <c r="I935" s="40" t="s">
        <v>94</v>
      </c>
      <c r="J935" s="40" t="s">
        <v>612</v>
      </c>
      <c r="K935" s="40" t="s">
        <v>4505</v>
      </c>
      <c r="L935" s="40" t="s">
        <v>5869</v>
      </c>
      <c r="M935" s="35" t="s">
        <v>4</v>
      </c>
      <c r="N935" s="35" t="s">
        <v>5</v>
      </c>
    </row>
    <row r="936" spans="1:14" x14ac:dyDescent="0.3">
      <c r="A936" s="38" t="s">
        <v>3300</v>
      </c>
      <c r="B936" s="39" t="s">
        <v>4532</v>
      </c>
      <c r="C936" s="39" t="s">
        <v>3933</v>
      </c>
      <c r="D936" s="39" t="s">
        <v>3947</v>
      </c>
      <c r="E936" s="40">
        <v>9.7501388890000005</v>
      </c>
      <c r="F936" s="40">
        <v>4.0477499999999997</v>
      </c>
      <c r="G936" s="40">
        <v>39</v>
      </c>
      <c r="H936" s="40" t="s">
        <v>3926</v>
      </c>
      <c r="I936" s="40" t="s">
        <v>94</v>
      </c>
      <c r="J936" s="40" t="s">
        <v>3107</v>
      </c>
      <c r="K936" s="40" t="s">
        <v>4236</v>
      </c>
      <c r="L936" s="40" t="s">
        <v>78</v>
      </c>
      <c r="M936" s="35" t="s">
        <v>4</v>
      </c>
      <c r="N936" s="35" t="s">
        <v>5</v>
      </c>
    </row>
    <row r="937" spans="1:14" x14ac:dyDescent="0.3">
      <c r="A937" s="38" t="s">
        <v>3722</v>
      </c>
      <c r="B937" s="39" t="s">
        <v>3723</v>
      </c>
      <c r="C937" s="39" t="s">
        <v>3934</v>
      </c>
      <c r="D937" s="39" t="s">
        <v>4533</v>
      </c>
      <c r="E937" s="40">
        <v>9.2942</v>
      </c>
      <c r="F937" s="40">
        <v>4.5171640000000002</v>
      </c>
      <c r="G937" s="40">
        <v>153</v>
      </c>
      <c r="H937" s="40" t="s">
        <v>3926</v>
      </c>
      <c r="I937" s="40" t="s">
        <v>38</v>
      </c>
      <c r="J937" s="40" t="s">
        <v>3720</v>
      </c>
      <c r="K937" s="40" t="s">
        <v>3969</v>
      </c>
      <c r="L937" s="40" t="s">
        <v>78</v>
      </c>
      <c r="M937" s="35" t="s">
        <v>4</v>
      </c>
      <c r="N937" s="35" t="s">
        <v>8</v>
      </c>
    </row>
    <row r="938" spans="1:14" x14ac:dyDescent="0.3">
      <c r="A938" s="38" t="s">
        <v>800</v>
      </c>
      <c r="B938" s="39" t="s">
        <v>801</v>
      </c>
      <c r="C938" s="39" t="s">
        <v>3976</v>
      </c>
      <c r="D938" s="39" t="s">
        <v>4534</v>
      </c>
      <c r="E938" s="40">
        <v>12.925400160000001</v>
      </c>
      <c r="F938" s="40">
        <v>4.0009727079999999</v>
      </c>
      <c r="G938" s="40">
        <v>715</v>
      </c>
      <c r="H938" s="40" t="s">
        <v>3926</v>
      </c>
      <c r="I938" s="40" t="s">
        <v>38</v>
      </c>
      <c r="J938" s="40" t="s">
        <v>605</v>
      </c>
      <c r="K938" s="40" t="s">
        <v>4034</v>
      </c>
      <c r="L938" s="40" t="s">
        <v>5869</v>
      </c>
      <c r="M938" s="35" t="s">
        <v>4</v>
      </c>
      <c r="N938" s="35" t="s">
        <v>3879</v>
      </c>
    </row>
    <row r="939" spans="1:14" x14ac:dyDescent="0.3">
      <c r="A939" s="38" t="s">
        <v>278</v>
      </c>
      <c r="B939" s="39" t="s">
        <v>312</v>
      </c>
      <c r="C939" s="39" t="s">
        <v>3934</v>
      </c>
      <c r="D939" s="39" t="s">
        <v>4533</v>
      </c>
      <c r="E939" s="40">
        <v>9.3452800000000007</v>
      </c>
      <c r="F939" s="40">
        <v>4.5937219999999996</v>
      </c>
      <c r="G939" s="40">
        <v>191</v>
      </c>
      <c r="H939" s="40" t="s">
        <v>3926</v>
      </c>
      <c r="I939" s="40" t="s">
        <v>38</v>
      </c>
      <c r="J939" s="40" t="s">
        <v>3720</v>
      </c>
      <c r="K939" s="40" t="s">
        <v>3969</v>
      </c>
      <c r="L939" s="40" t="s">
        <v>78</v>
      </c>
      <c r="M939" s="35" t="s">
        <v>4</v>
      </c>
      <c r="N939" s="35" t="s">
        <v>8</v>
      </c>
    </row>
    <row r="940" spans="1:14" x14ac:dyDescent="0.3">
      <c r="A940" s="38" t="s">
        <v>1938</v>
      </c>
      <c r="B940" s="39" t="s">
        <v>1939</v>
      </c>
      <c r="C940" s="39" t="s">
        <v>3929</v>
      </c>
      <c r="D940" s="39" t="s">
        <v>3965</v>
      </c>
      <c r="E940" s="40">
        <v>11.492385000000001</v>
      </c>
      <c r="F940" s="40">
        <v>3.825755</v>
      </c>
      <c r="G940" s="40">
        <v>739</v>
      </c>
      <c r="H940" s="40" t="s">
        <v>3926</v>
      </c>
      <c r="I940" s="40" t="s">
        <v>94</v>
      </c>
      <c r="J940" s="40" t="s">
        <v>612</v>
      </c>
      <c r="K940" s="40" t="s">
        <v>4505</v>
      </c>
      <c r="L940" s="40" t="s">
        <v>5869</v>
      </c>
      <c r="M940" s="35" t="s">
        <v>4</v>
      </c>
      <c r="N940" s="35" t="s">
        <v>5</v>
      </c>
    </row>
    <row r="941" spans="1:14" x14ac:dyDescent="0.3">
      <c r="A941" s="38" t="s">
        <v>1069</v>
      </c>
      <c r="B941" s="39" t="s">
        <v>1070</v>
      </c>
      <c r="C941" s="39" t="s">
        <v>3929</v>
      </c>
      <c r="D941" s="39" t="s">
        <v>4535</v>
      </c>
      <c r="E941" s="40">
        <v>11.883385000000001</v>
      </c>
      <c r="F941" s="40">
        <v>4.0935839999999999</v>
      </c>
      <c r="G941" s="40">
        <v>654</v>
      </c>
      <c r="H941" s="40" t="s">
        <v>3926</v>
      </c>
      <c r="I941" s="40" t="s">
        <v>38</v>
      </c>
      <c r="J941" s="40" t="s">
        <v>605</v>
      </c>
      <c r="K941" s="40" t="s">
        <v>4034</v>
      </c>
      <c r="L941" s="40" t="s">
        <v>5869</v>
      </c>
      <c r="M941" s="35" t="s">
        <v>4</v>
      </c>
      <c r="N941" s="35" t="s">
        <v>3970</v>
      </c>
    </row>
    <row r="942" spans="1:14" x14ac:dyDescent="0.3">
      <c r="A942" s="38" t="s">
        <v>583</v>
      </c>
      <c r="B942" s="39" t="s">
        <v>2261</v>
      </c>
      <c r="C942" s="39" t="s">
        <v>3976</v>
      </c>
      <c r="D942" s="39" t="s">
        <v>2261</v>
      </c>
      <c r="E942" s="40">
        <v>15.049989</v>
      </c>
      <c r="F942" s="40">
        <v>3.5237620000000001</v>
      </c>
      <c r="G942" s="40">
        <v>533</v>
      </c>
      <c r="H942" s="40" t="s">
        <v>3926</v>
      </c>
      <c r="I942" s="40" t="s">
        <v>38</v>
      </c>
      <c r="J942" s="40" t="s">
        <v>695</v>
      </c>
      <c r="K942" s="40" t="s">
        <v>4536</v>
      </c>
      <c r="L942" s="40" t="s">
        <v>5869</v>
      </c>
      <c r="M942" s="35" t="s">
        <v>7</v>
      </c>
      <c r="N942" s="35" t="s">
        <v>3858</v>
      </c>
    </row>
    <row r="943" spans="1:14" x14ac:dyDescent="0.3">
      <c r="A943" s="38" t="s">
        <v>1489</v>
      </c>
      <c r="B943" s="39" t="s">
        <v>1490</v>
      </c>
      <c r="C943" s="39" t="s">
        <v>3951</v>
      </c>
      <c r="D943" s="39" t="s">
        <v>3988</v>
      </c>
      <c r="E943" s="40">
        <v>14.367100000000001</v>
      </c>
      <c r="F943" s="40">
        <v>10.60557</v>
      </c>
      <c r="G943" s="40">
        <v>387</v>
      </c>
      <c r="H943" s="40" t="s">
        <v>3926</v>
      </c>
      <c r="I943" s="40"/>
      <c r="J943" s="40" t="s">
        <v>764</v>
      </c>
      <c r="K943" s="40" t="s">
        <v>3989</v>
      </c>
      <c r="L943" s="40" t="s">
        <v>3942</v>
      </c>
      <c r="M943" s="35" t="s">
        <v>7</v>
      </c>
      <c r="N943" s="35" t="s">
        <v>3856</v>
      </c>
    </row>
    <row r="944" spans="1:14" x14ac:dyDescent="0.3">
      <c r="A944" s="38" t="s">
        <v>1407</v>
      </c>
      <c r="B944" s="39" t="s">
        <v>1408</v>
      </c>
      <c r="C944" s="39" t="s">
        <v>3958</v>
      </c>
      <c r="D944" s="39" t="s">
        <v>4537</v>
      </c>
      <c r="E944" s="40">
        <v>14.20536111</v>
      </c>
      <c r="F944" s="40">
        <v>6.7103333330000003</v>
      </c>
      <c r="G944" s="40">
        <v>1086</v>
      </c>
      <c r="H944" s="40" t="s">
        <v>3926</v>
      </c>
      <c r="I944" s="40" t="s">
        <v>38</v>
      </c>
      <c r="J944" s="40" t="s">
        <v>734</v>
      </c>
      <c r="K944" s="40" t="s">
        <v>4015</v>
      </c>
      <c r="L944" s="40" t="s">
        <v>3942</v>
      </c>
      <c r="M944" s="35" t="s">
        <v>4</v>
      </c>
      <c r="N944" s="35" t="s">
        <v>3970</v>
      </c>
    </row>
    <row r="945" spans="1:14" x14ac:dyDescent="0.3">
      <c r="A945" s="38" t="s">
        <v>401</v>
      </c>
      <c r="B945" s="39" t="s">
        <v>3380</v>
      </c>
      <c r="C945" s="39" t="s">
        <v>3933</v>
      </c>
      <c r="D945" s="39" t="s">
        <v>4538</v>
      </c>
      <c r="E945" s="40">
        <v>9.8677499999999991</v>
      </c>
      <c r="F945" s="40">
        <v>3.7499400000000001</v>
      </c>
      <c r="G945" s="40">
        <v>36</v>
      </c>
      <c r="H945" s="40" t="s">
        <v>3926</v>
      </c>
      <c r="I945" s="40" t="s">
        <v>38</v>
      </c>
      <c r="J945" s="40" t="s">
        <v>3930</v>
      </c>
      <c r="K945" s="40" t="s">
        <v>3931</v>
      </c>
      <c r="L945" s="40" t="s">
        <v>78</v>
      </c>
      <c r="M945" s="35" t="s">
        <v>4</v>
      </c>
      <c r="N945" s="35" t="s">
        <v>3879</v>
      </c>
    </row>
    <row r="946" spans="1:14" x14ac:dyDescent="0.3">
      <c r="A946" s="38" t="s">
        <v>538</v>
      </c>
      <c r="B946" s="39" t="s">
        <v>1736</v>
      </c>
      <c r="C946" s="39" t="s">
        <v>3951</v>
      </c>
      <c r="D946" s="39" t="s">
        <v>1734</v>
      </c>
      <c r="E946" s="40">
        <v>14.138770190000001</v>
      </c>
      <c r="F946" s="40">
        <v>11.04696556</v>
      </c>
      <c r="G946" s="40">
        <v>461</v>
      </c>
      <c r="H946" s="40" t="s">
        <v>3926</v>
      </c>
      <c r="I946" s="40" t="s">
        <v>38</v>
      </c>
      <c r="J946" s="40" t="s">
        <v>655</v>
      </c>
      <c r="K946" s="40" t="s">
        <v>4008</v>
      </c>
      <c r="L946" s="40" t="s">
        <v>3942</v>
      </c>
      <c r="M946" s="35" t="s">
        <v>4</v>
      </c>
      <c r="N946" s="35" t="s">
        <v>5</v>
      </c>
    </row>
    <row r="947" spans="1:14" x14ac:dyDescent="0.3">
      <c r="A947" s="38" t="s">
        <v>14</v>
      </c>
      <c r="B947" s="39" t="s">
        <v>3625</v>
      </c>
      <c r="C947" s="39" t="s">
        <v>3934</v>
      </c>
      <c r="D947" s="39" t="s">
        <v>4539</v>
      </c>
      <c r="E947" s="40">
        <v>9.1262679999999996</v>
      </c>
      <c r="F947" s="40">
        <v>4.4047929999999997</v>
      </c>
      <c r="G947" s="40">
        <v>358</v>
      </c>
      <c r="H947" s="40" t="s">
        <v>3926</v>
      </c>
      <c r="I947" s="40" t="s">
        <v>38</v>
      </c>
      <c r="J947" s="40" t="s">
        <v>3935</v>
      </c>
      <c r="K947" s="40" t="s">
        <v>3936</v>
      </c>
      <c r="L947" s="40" t="s">
        <v>78</v>
      </c>
      <c r="M947" s="35" t="s">
        <v>4</v>
      </c>
      <c r="N947" s="35" t="s">
        <v>8</v>
      </c>
    </row>
    <row r="948" spans="1:14" x14ac:dyDescent="0.3">
      <c r="A948" s="38" t="s">
        <v>3630</v>
      </c>
      <c r="B948" s="39" t="s">
        <v>3631</v>
      </c>
      <c r="C948" s="39" t="s">
        <v>3934</v>
      </c>
      <c r="D948" s="39" t="s">
        <v>4539</v>
      </c>
      <c r="E948" s="40">
        <v>9.2701700000000002</v>
      </c>
      <c r="F948" s="40">
        <v>4.4011500000000003</v>
      </c>
      <c r="G948" s="40">
        <v>259</v>
      </c>
      <c r="H948" s="40" t="s">
        <v>3926</v>
      </c>
      <c r="I948" s="40" t="s">
        <v>38</v>
      </c>
      <c r="J948" s="40" t="s">
        <v>3935</v>
      </c>
      <c r="K948" s="40" t="s">
        <v>3936</v>
      </c>
      <c r="L948" s="40" t="s">
        <v>78</v>
      </c>
      <c r="M948" s="35" t="s">
        <v>4</v>
      </c>
      <c r="N948" s="35" t="s">
        <v>5</v>
      </c>
    </row>
    <row r="949" spans="1:14" x14ac:dyDescent="0.3">
      <c r="A949" s="38" t="s">
        <v>1782</v>
      </c>
      <c r="B949" s="39" t="s">
        <v>1783</v>
      </c>
      <c r="C949" s="39" t="s">
        <v>3929</v>
      </c>
      <c r="D949" s="39" t="s">
        <v>4540</v>
      </c>
      <c r="E949" s="40">
        <v>12.69731153</v>
      </c>
      <c r="F949" s="40">
        <v>4.5944617299999999</v>
      </c>
      <c r="G949" s="40">
        <v>682</v>
      </c>
      <c r="H949" s="40" t="s">
        <v>3926</v>
      </c>
      <c r="I949" s="40" t="s">
        <v>38</v>
      </c>
      <c r="J949" s="40" t="s">
        <v>626</v>
      </c>
      <c r="K949" s="40" t="s">
        <v>3985</v>
      </c>
      <c r="L949" s="40" t="s">
        <v>5869</v>
      </c>
      <c r="M949" s="35" t="s">
        <v>4</v>
      </c>
      <c r="N949" s="35" t="s">
        <v>46</v>
      </c>
    </row>
    <row r="950" spans="1:14" x14ac:dyDescent="0.3">
      <c r="A950" s="38" t="s">
        <v>345</v>
      </c>
      <c r="B950" s="39" t="s">
        <v>357</v>
      </c>
      <c r="C950" s="39" t="s">
        <v>3934</v>
      </c>
      <c r="D950" s="39" t="s">
        <v>4533</v>
      </c>
      <c r="E950" s="40">
        <v>9.3800000000000008</v>
      </c>
      <c r="F950" s="40">
        <v>4.6074999999999999</v>
      </c>
      <c r="G950" s="40">
        <v>260</v>
      </c>
      <c r="H950" s="40" t="s">
        <v>3926</v>
      </c>
      <c r="I950" s="40" t="s">
        <v>38</v>
      </c>
      <c r="J950" s="40" t="s">
        <v>3720</v>
      </c>
      <c r="K950" s="40" t="s">
        <v>3969</v>
      </c>
      <c r="L950" s="40" t="s">
        <v>78</v>
      </c>
      <c r="M950" s="35" t="s">
        <v>4</v>
      </c>
      <c r="N950" s="35" t="s">
        <v>3850</v>
      </c>
    </row>
    <row r="951" spans="1:14" x14ac:dyDescent="0.3">
      <c r="A951" s="38" t="s">
        <v>2306</v>
      </c>
      <c r="B951" s="39" t="s">
        <v>2307</v>
      </c>
      <c r="C951" s="39" t="s">
        <v>3929</v>
      </c>
      <c r="D951" s="39" t="s">
        <v>2293</v>
      </c>
      <c r="E951" s="40">
        <v>11.22687968</v>
      </c>
      <c r="F951" s="40">
        <v>4.1774678080000003</v>
      </c>
      <c r="G951" s="40">
        <v>556</v>
      </c>
      <c r="H951" s="40" t="s">
        <v>3926</v>
      </c>
      <c r="I951" s="40" t="s">
        <v>38</v>
      </c>
      <c r="J951" s="40" t="s">
        <v>2284</v>
      </c>
      <c r="K951" s="40" t="s">
        <v>3968</v>
      </c>
      <c r="L951" s="40" t="s">
        <v>80</v>
      </c>
      <c r="M951" s="35" t="s">
        <v>4</v>
      </c>
      <c r="N951" s="35" t="s">
        <v>5</v>
      </c>
    </row>
    <row r="952" spans="1:14" x14ac:dyDescent="0.3">
      <c r="A952" s="38" t="s">
        <v>264</v>
      </c>
      <c r="B952" s="39" t="s">
        <v>1137</v>
      </c>
      <c r="C952" s="39" t="s">
        <v>3939</v>
      </c>
      <c r="D952" s="39" t="s">
        <v>4078</v>
      </c>
      <c r="E952" s="40">
        <v>13.36876887</v>
      </c>
      <c r="F952" s="40">
        <v>9.2957002729999996</v>
      </c>
      <c r="G952" s="40">
        <v>224</v>
      </c>
      <c r="H952" s="40" t="s">
        <v>3926</v>
      </c>
      <c r="I952" s="40" t="s">
        <v>38</v>
      </c>
      <c r="J952" s="40" t="s">
        <v>621</v>
      </c>
      <c r="K952" s="40" t="s">
        <v>4541</v>
      </c>
      <c r="L952" s="40" t="s">
        <v>3942</v>
      </c>
      <c r="M952" s="35" t="s">
        <v>7</v>
      </c>
      <c r="N952" s="35" t="s">
        <v>3883</v>
      </c>
    </row>
    <row r="953" spans="1:14" x14ac:dyDescent="0.3">
      <c r="A953" s="38" t="s">
        <v>1861</v>
      </c>
      <c r="B953" s="39" t="s">
        <v>1862</v>
      </c>
      <c r="C953" s="39" t="s">
        <v>3958</v>
      </c>
      <c r="D953" s="39" t="s">
        <v>3959</v>
      </c>
      <c r="E953" s="40">
        <v>13.582667000000001</v>
      </c>
      <c r="F953" s="40">
        <v>7.3280279999999998</v>
      </c>
      <c r="G953" s="40">
        <v>1119</v>
      </c>
      <c r="H953" s="40" t="s">
        <v>3926</v>
      </c>
      <c r="I953" s="40" t="s">
        <v>38</v>
      </c>
      <c r="J953" s="40" t="s">
        <v>756</v>
      </c>
      <c r="K953" s="40" t="s">
        <v>4530</v>
      </c>
      <c r="L953" s="40" t="s">
        <v>3942</v>
      </c>
      <c r="M953" s="35" t="s">
        <v>4</v>
      </c>
      <c r="N953" s="35" t="s">
        <v>41</v>
      </c>
    </row>
    <row r="954" spans="1:14" x14ac:dyDescent="0.3">
      <c r="A954" s="38" t="s">
        <v>174</v>
      </c>
      <c r="B954" s="39" t="s">
        <v>180</v>
      </c>
      <c r="C954" s="39" t="s">
        <v>3958</v>
      </c>
      <c r="D954" s="39" t="s">
        <v>3959</v>
      </c>
      <c r="E954" s="40">
        <v>13.588760000000001</v>
      </c>
      <c r="F954" s="40">
        <v>7.3039500000000004</v>
      </c>
      <c r="G954" s="40">
        <v>1135</v>
      </c>
      <c r="H954" s="40" t="s">
        <v>3926</v>
      </c>
      <c r="I954" s="40" t="s">
        <v>38</v>
      </c>
      <c r="J954" s="40" t="s">
        <v>756</v>
      </c>
      <c r="K954" s="40" t="s">
        <v>4530</v>
      </c>
      <c r="L954" s="40" t="s">
        <v>3942</v>
      </c>
      <c r="M954" s="35" t="s">
        <v>4</v>
      </c>
      <c r="N954" s="35" t="s">
        <v>5</v>
      </c>
    </row>
    <row r="955" spans="1:14" x14ac:dyDescent="0.3">
      <c r="A955" s="38" t="s">
        <v>406</v>
      </c>
      <c r="B955" s="39" t="s">
        <v>1630</v>
      </c>
      <c r="C955" s="39" t="s">
        <v>3929</v>
      </c>
      <c r="D955" s="39" t="s">
        <v>4542</v>
      </c>
      <c r="E955" s="40">
        <v>12.226440650000001</v>
      </c>
      <c r="F955" s="40">
        <v>4.5979177939999998</v>
      </c>
      <c r="G955" s="40">
        <v>586</v>
      </c>
      <c r="H955" s="40" t="s">
        <v>3926</v>
      </c>
      <c r="I955" s="40" t="s">
        <v>38</v>
      </c>
      <c r="J955" s="40" t="s">
        <v>626</v>
      </c>
      <c r="K955" s="40" t="s">
        <v>3985</v>
      </c>
      <c r="L955" s="40" t="s">
        <v>5869</v>
      </c>
      <c r="M955" s="35" t="s">
        <v>7</v>
      </c>
      <c r="N955" s="35" t="s">
        <v>3856</v>
      </c>
    </row>
    <row r="956" spans="1:14" x14ac:dyDescent="0.3">
      <c r="A956" s="38" t="s">
        <v>2372</v>
      </c>
      <c r="B956" s="39" t="s">
        <v>2373</v>
      </c>
      <c r="C956" s="39" t="s">
        <v>3943</v>
      </c>
      <c r="D956" s="39" t="s">
        <v>2360</v>
      </c>
      <c r="E956" s="40">
        <v>10.81738056</v>
      </c>
      <c r="F956" s="40">
        <v>4.8691388890000002</v>
      </c>
      <c r="G956" s="40">
        <v>736</v>
      </c>
      <c r="H956" s="40" t="s">
        <v>3926</v>
      </c>
      <c r="I956" s="40" t="s">
        <v>38</v>
      </c>
      <c r="J956" s="40" t="s">
        <v>2284</v>
      </c>
      <c r="K956" s="40" t="s">
        <v>3968</v>
      </c>
      <c r="L956" s="40" t="s">
        <v>80</v>
      </c>
      <c r="M956" s="35" t="s">
        <v>4</v>
      </c>
      <c r="N956" s="35" t="s">
        <v>5</v>
      </c>
    </row>
    <row r="957" spans="1:14" x14ac:dyDescent="0.3">
      <c r="A957" s="38" t="s">
        <v>2732</v>
      </c>
      <c r="B957" s="39" t="s">
        <v>2733</v>
      </c>
      <c r="C957" s="39" t="s">
        <v>3943</v>
      </c>
      <c r="D957" s="39" t="s">
        <v>2733</v>
      </c>
      <c r="E957" s="40">
        <v>10.222829000000001</v>
      </c>
      <c r="F957" s="40">
        <v>5.267684</v>
      </c>
      <c r="G957" s="40">
        <v>1291</v>
      </c>
      <c r="H957" s="40" t="s">
        <v>3926</v>
      </c>
      <c r="I957" s="40" t="s">
        <v>38</v>
      </c>
      <c r="J957" s="40" t="s">
        <v>4445</v>
      </c>
      <c r="K957" s="40" t="s">
        <v>4446</v>
      </c>
      <c r="L957" s="40" t="s">
        <v>80</v>
      </c>
      <c r="M957" s="35" t="s">
        <v>4</v>
      </c>
      <c r="N957" s="35" t="s">
        <v>5</v>
      </c>
    </row>
    <row r="958" spans="1:14" x14ac:dyDescent="0.3">
      <c r="A958" s="38" t="s">
        <v>1907</v>
      </c>
      <c r="B958" s="39" t="s">
        <v>1908</v>
      </c>
      <c r="C958" s="39" t="s">
        <v>3929</v>
      </c>
      <c r="D958" s="39" t="s">
        <v>4543</v>
      </c>
      <c r="E958" s="40">
        <v>12.57495085</v>
      </c>
      <c r="F958" s="40">
        <v>4.6542457669999999</v>
      </c>
      <c r="G958" s="40">
        <v>778</v>
      </c>
      <c r="H958" s="40" t="s">
        <v>3926</v>
      </c>
      <c r="I958" s="40" t="s">
        <v>38</v>
      </c>
      <c r="J958" s="40" t="s">
        <v>626</v>
      </c>
      <c r="K958" s="40" t="s">
        <v>3985</v>
      </c>
      <c r="L958" s="40" t="s">
        <v>5869</v>
      </c>
      <c r="M958" s="35" t="s">
        <v>7</v>
      </c>
      <c r="N958" s="35" t="s">
        <v>6</v>
      </c>
    </row>
    <row r="959" spans="1:14" x14ac:dyDescent="0.3">
      <c r="A959" s="38" t="s">
        <v>3279</v>
      </c>
      <c r="B959" s="39" t="s">
        <v>3280</v>
      </c>
      <c r="C959" s="39" t="s">
        <v>3934</v>
      </c>
      <c r="D959" s="39" t="s">
        <v>4544</v>
      </c>
      <c r="E959" s="39">
        <v>9.4467999999999996</v>
      </c>
      <c r="F959" s="39">
        <v>4.2703499999999996</v>
      </c>
      <c r="G959" s="39">
        <v>37</v>
      </c>
      <c r="H959" s="40" t="s">
        <v>3926</v>
      </c>
      <c r="I959" s="40" t="s">
        <v>38</v>
      </c>
      <c r="J959" s="40" t="s">
        <v>3937</v>
      </c>
      <c r="K959" s="40" t="s">
        <v>3938</v>
      </c>
      <c r="L959" s="40" t="s">
        <v>78</v>
      </c>
      <c r="M959" s="35" t="s">
        <v>4</v>
      </c>
      <c r="N959" s="35" t="s">
        <v>5</v>
      </c>
    </row>
    <row r="960" spans="1:14" x14ac:dyDescent="0.3">
      <c r="A960" s="38" t="s">
        <v>66</v>
      </c>
      <c r="B960" s="39" t="s">
        <v>3726</v>
      </c>
      <c r="C960" s="39" t="s">
        <v>3934</v>
      </c>
      <c r="D960" s="39" t="s">
        <v>4533</v>
      </c>
      <c r="E960" s="40">
        <v>9.269304</v>
      </c>
      <c r="F960" s="40">
        <v>4.637016</v>
      </c>
      <c r="G960" s="40">
        <v>185</v>
      </c>
      <c r="H960" s="40" t="s">
        <v>3926</v>
      </c>
      <c r="I960" s="40" t="s">
        <v>38</v>
      </c>
      <c r="J960" s="40" t="s">
        <v>3720</v>
      </c>
      <c r="K960" s="40" t="s">
        <v>3969</v>
      </c>
      <c r="L960" s="40" t="s">
        <v>78</v>
      </c>
      <c r="M960" s="35" t="s">
        <v>4</v>
      </c>
      <c r="N960" s="35" t="s">
        <v>8</v>
      </c>
    </row>
    <row r="961" spans="1:14" x14ac:dyDescent="0.3">
      <c r="A961" s="38" t="s">
        <v>3309</v>
      </c>
      <c r="B961" s="39" t="s">
        <v>4545</v>
      </c>
      <c r="C961" s="39" t="s">
        <v>3933</v>
      </c>
      <c r="D961" s="39" t="s">
        <v>3947</v>
      </c>
      <c r="E961" s="40">
        <v>9.7387546020000002</v>
      </c>
      <c r="F961" s="40">
        <v>4.05815093</v>
      </c>
      <c r="G961" s="40">
        <v>17</v>
      </c>
      <c r="H961" s="40" t="s">
        <v>3926</v>
      </c>
      <c r="I961" s="40" t="s">
        <v>94</v>
      </c>
      <c r="J961" s="40" t="s">
        <v>3107</v>
      </c>
      <c r="K961" s="40" t="s">
        <v>4236</v>
      </c>
      <c r="L961" s="40" t="s">
        <v>78</v>
      </c>
      <c r="M961" s="35" t="s">
        <v>4</v>
      </c>
      <c r="N961" s="35" t="s">
        <v>5</v>
      </c>
    </row>
    <row r="962" spans="1:14" x14ac:dyDescent="0.3">
      <c r="A962" s="38" t="s">
        <v>914</v>
      </c>
      <c r="B962" s="39" t="s">
        <v>915</v>
      </c>
      <c r="C962" s="39" t="s">
        <v>3939</v>
      </c>
      <c r="D962" s="39" t="s">
        <v>915</v>
      </c>
      <c r="E962" s="40">
        <v>13.54797222</v>
      </c>
      <c r="F962" s="40">
        <v>9.7182499999999994</v>
      </c>
      <c r="G962" s="40">
        <v>433</v>
      </c>
      <c r="H962" s="40" t="s">
        <v>3926</v>
      </c>
      <c r="I962" s="40" t="s">
        <v>38</v>
      </c>
      <c r="J962" s="40" t="s">
        <v>621</v>
      </c>
      <c r="K962" s="40" t="s">
        <v>4541</v>
      </c>
      <c r="L962" s="40" t="s">
        <v>3942</v>
      </c>
      <c r="M962" s="35" t="s">
        <v>4</v>
      </c>
      <c r="N962" s="35" t="s">
        <v>3877</v>
      </c>
    </row>
    <row r="963" spans="1:14" x14ac:dyDescent="0.3">
      <c r="A963" s="38" t="s">
        <v>1383</v>
      </c>
      <c r="B963" s="39" t="s">
        <v>1384</v>
      </c>
      <c r="C963" s="39" t="s">
        <v>3951</v>
      </c>
      <c r="D963" s="39" t="s">
        <v>4546</v>
      </c>
      <c r="E963" s="40">
        <v>14.22869444</v>
      </c>
      <c r="F963" s="40">
        <v>10.269472220000001</v>
      </c>
      <c r="G963" s="40">
        <v>464</v>
      </c>
      <c r="H963" s="40" t="s">
        <v>3926</v>
      </c>
      <c r="I963" s="40" t="s">
        <v>38</v>
      </c>
      <c r="J963" s="40" t="s">
        <v>688</v>
      </c>
      <c r="K963" s="40" t="s">
        <v>4027</v>
      </c>
      <c r="L963" s="40" t="s">
        <v>3942</v>
      </c>
      <c r="M963" s="35" t="s">
        <v>7</v>
      </c>
      <c r="N963" s="35" t="s">
        <v>3882</v>
      </c>
    </row>
    <row r="964" spans="1:14" x14ac:dyDescent="0.3">
      <c r="A964" s="38" t="s">
        <v>1729</v>
      </c>
      <c r="B964" s="39" t="s">
        <v>1730</v>
      </c>
      <c r="C964" s="39" t="s">
        <v>3929</v>
      </c>
      <c r="D964" s="39" t="s">
        <v>3965</v>
      </c>
      <c r="E964" s="40">
        <v>11.479814230000001</v>
      </c>
      <c r="F964" s="40">
        <v>3.8290037109999999</v>
      </c>
      <c r="G964" s="40">
        <v>754</v>
      </c>
      <c r="H964" s="40" t="s">
        <v>3926</v>
      </c>
      <c r="I964" s="40" t="s">
        <v>94</v>
      </c>
      <c r="J964" s="40" t="s">
        <v>612</v>
      </c>
      <c r="K964" s="40" t="s">
        <v>4505</v>
      </c>
      <c r="L964" s="40" t="s">
        <v>5869</v>
      </c>
      <c r="M964" s="35" t="s">
        <v>4</v>
      </c>
      <c r="N964" s="35" t="s">
        <v>5</v>
      </c>
    </row>
    <row r="965" spans="1:14" x14ac:dyDescent="0.3">
      <c r="A965" s="38" t="s">
        <v>1586</v>
      </c>
      <c r="B965" s="39" t="s">
        <v>4547</v>
      </c>
      <c r="C965" s="39" t="s">
        <v>3958</v>
      </c>
      <c r="D965" s="39" t="s">
        <v>4548</v>
      </c>
      <c r="E965" s="40">
        <v>14.05163333</v>
      </c>
      <c r="F965" s="40">
        <v>6.9688972219999998</v>
      </c>
      <c r="G965" s="40">
        <v>1339</v>
      </c>
      <c r="H965" s="40" t="s">
        <v>3926</v>
      </c>
      <c r="I965" s="40" t="s">
        <v>38</v>
      </c>
      <c r="J965" s="40" t="s">
        <v>734</v>
      </c>
      <c r="K965" s="40" t="s">
        <v>4015</v>
      </c>
      <c r="L965" s="40" t="s">
        <v>3942</v>
      </c>
      <c r="M965" s="35" t="s">
        <v>4</v>
      </c>
      <c r="N965" s="35" t="s">
        <v>3970</v>
      </c>
    </row>
    <row r="966" spans="1:14" x14ac:dyDescent="0.3">
      <c r="A966" s="38" t="s">
        <v>3602</v>
      </c>
      <c r="B966" s="39" t="s">
        <v>3603</v>
      </c>
      <c r="C966" s="39" t="s">
        <v>3934</v>
      </c>
      <c r="D966" s="39" t="s">
        <v>4549</v>
      </c>
      <c r="E966" s="40">
        <v>9.3093839999999997</v>
      </c>
      <c r="F966" s="40">
        <v>4.1232300000000004</v>
      </c>
      <c r="G966" s="40">
        <v>431</v>
      </c>
      <c r="H966" s="40" t="s">
        <v>3926</v>
      </c>
      <c r="I966" s="40" t="s">
        <v>38</v>
      </c>
      <c r="J966" s="40" t="s">
        <v>3935</v>
      </c>
      <c r="K966" s="40" t="s">
        <v>3936</v>
      </c>
      <c r="L966" s="40" t="s">
        <v>78</v>
      </c>
      <c r="M966" s="35" t="s">
        <v>4</v>
      </c>
      <c r="N966" s="35" t="s">
        <v>5</v>
      </c>
    </row>
    <row r="967" spans="1:14" x14ac:dyDescent="0.3">
      <c r="A967" s="38" t="s">
        <v>1776</v>
      </c>
      <c r="B967" s="39" t="s">
        <v>1777</v>
      </c>
      <c r="C967" s="39" t="s">
        <v>3929</v>
      </c>
      <c r="D967" s="39" t="s">
        <v>1774</v>
      </c>
      <c r="E967" s="40">
        <v>12.37858486</v>
      </c>
      <c r="F967" s="40">
        <v>4.6667452909999998</v>
      </c>
      <c r="G967" s="40">
        <v>613</v>
      </c>
      <c r="H967" s="40" t="s">
        <v>3926</v>
      </c>
      <c r="I967" s="40" t="s">
        <v>38</v>
      </c>
      <c r="J967" s="40" t="s">
        <v>626</v>
      </c>
      <c r="K967" s="40" t="s">
        <v>3985</v>
      </c>
      <c r="L967" s="40" t="s">
        <v>5869</v>
      </c>
      <c r="M967" s="35" t="s">
        <v>4</v>
      </c>
      <c r="N967" s="35" t="s">
        <v>5</v>
      </c>
    </row>
    <row r="968" spans="1:14" x14ac:dyDescent="0.3">
      <c r="A968" s="38" t="s">
        <v>262</v>
      </c>
      <c r="B968" s="39" t="s">
        <v>1978</v>
      </c>
      <c r="C968" s="39" t="s">
        <v>3929</v>
      </c>
      <c r="D968" s="39" t="s">
        <v>4176</v>
      </c>
      <c r="E968" s="40">
        <v>12.127775</v>
      </c>
      <c r="F968" s="40">
        <v>4.5129450000000002</v>
      </c>
      <c r="G968" s="40">
        <v>609</v>
      </c>
      <c r="H968" s="40" t="s">
        <v>3926</v>
      </c>
      <c r="I968" s="40" t="s">
        <v>38</v>
      </c>
      <c r="J968" s="40" t="s">
        <v>626</v>
      </c>
      <c r="K968" s="40" t="s">
        <v>3985</v>
      </c>
      <c r="L968" s="40" t="s">
        <v>5869</v>
      </c>
      <c r="M968" s="35" t="s">
        <v>4</v>
      </c>
      <c r="N968" s="35" t="s">
        <v>5</v>
      </c>
    </row>
    <row r="969" spans="1:14" x14ac:dyDescent="0.3">
      <c r="A969" s="38" t="s">
        <v>795</v>
      </c>
      <c r="B969" s="39" t="s">
        <v>796</v>
      </c>
      <c r="C969" s="39" t="s">
        <v>3939</v>
      </c>
      <c r="D969" s="39" t="s">
        <v>4078</v>
      </c>
      <c r="E969" s="40">
        <v>13.410352120000001</v>
      </c>
      <c r="F969" s="40">
        <v>9.3136137919999999</v>
      </c>
      <c r="G969" s="40">
        <v>187</v>
      </c>
      <c r="H969" s="40" t="s">
        <v>3926</v>
      </c>
      <c r="I969" s="40" t="s">
        <v>38</v>
      </c>
      <c r="J969" s="40" t="s">
        <v>621</v>
      </c>
      <c r="K969" s="40" t="s">
        <v>4541</v>
      </c>
      <c r="L969" s="40" t="s">
        <v>3942</v>
      </c>
      <c r="M969" s="35" t="s">
        <v>4</v>
      </c>
      <c r="N969" s="35" t="s">
        <v>5</v>
      </c>
    </row>
    <row r="970" spans="1:14" x14ac:dyDescent="0.3">
      <c r="A970" s="38" t="s">
        <v>1140</v>
      </c>
      <c r="B970" s="39" t="s">
        <v>1141</v>
      </c>
      <c r="C970" s="39" t="s">
        <v>3939</v>
      </c>
      <c r="D970" s="39" t="s">
        <v>4078</v>
      </c>
      <c r="E970" s="40">
        <v>13.35663259</v>
      </c>
      <c r="F970" s="40">
        <v>9.3007439919999992</v>
      </c>
      <c r="G970" s="40">
        <v>210</v>
      </c>
      <c r="H970" s="40" t="s">
        <v>3926</v>
      </c>
      <c r="I970" s="40" t="s">
        <v>38</v>
      </c>
      <c r="J970" s="40" t="s">
        <v>621</v>
      </c>
      <c r="K970" s="40" t="s">
        <v>4541</v>
      </c>
      <c r="L970" s="40" t="s">
        <v>3942</v>
      </c>
      <c r="M970" s="35" t="s">
        <v>4</v>
      </c>
      <c r="N970" s="35" t="s">
        <v>5</v>
      </c>
    </row>
    <row r="971" spans="1:14" x14ac:dyDescent="0.3">
      <c r="A971" s="38" t="s">
        <v>845</v>
      </c>
      <c r="B971" s="39" t="s">
        <v>846</v>
      </c>
      <c r="C971" s="39" t="s">
        <v>3939</v>
      </c>
      <c r="D971" s="39" t="s">
        <v>4550</v>
      </c>
      <c r="E971" s="40">
        <v>13.458845309999999</v>
      </c>
      <c r="F971" s="40">
        <v>10.148549969999999</v>
      </c>
      <c r="G971" s="40">
        <v>976</v>
      </c>
      <c r="H971" s="40" t="s">
        <v>3926</v>
      </c>
      <c r="I971" s="40" t="s">
        <v>38</v>
      </c>
      <c r="J971" s="40" t="s">
        <v>799</v>
      </c>
      <c r="K971" s="40" t="s">
        <v>4150</v>
      </c>
      <c r="L971" s="40" t="s">
        <v>3942</v>
      </c>
      <c r="M971" s="35" t="s">
        <v>4</v>
      </c>
      <c r="N971" s="35" t="s">
        <v>5</v>
      </c>
    </row>
    <row r="972" spans="1:14" x14ac:dyDescent="0.3">
      <c r="A972" s="38" t="s">
        <v>883</v>
      </c>
      <c r="B972" s="39" t="s">
        <v>884</v>
      </c>
      <c r="C972" s="39" t="s">
        <v>3939</v>
      </c>
      <c r="D972" s="39" t="s">
        <v>1089</v>
      </c>
      <c r="E972" s="40">
        <v>13.964166669999999</v>
      </c>
      <c r="F972" s="40">
        <v>9.7554999999999996</v>
      </c>
      <c r="G972" s="40">
        <v>292</v>
      </c>
      <c r="H972" s="40" t="s">
        <v>3926</v>
      </c>
      <c r="I972" s="40" t="s">
        <v>38</v>
      </c>
      <c r="J972" s="40" t="s">
        <v>799</v>
      </c>
      <c r="K972" s="40" t="s">
        <v>4150</v>
      </c>
      <c r="L972" s="40" t="s">
        <v>3942</v>
      </c>
      <c r="M972" s="35" t="s">
        <v>4</v>
      </c>
      <c r="N972" s="35" t="s">
        <v>5</v>
      </c>
    </row>
    <row r="973" spans="1:14" x14ac:dyDescent="0.3">
      <c r="A973" s="38" t="s">
        <v>1248</v>
      </c>
      <c r="B973" s="39" t="s">
        <v>1249</v>
      </c>
      <c r="C973" s="39" t="s">
        <v>3939</v>
      </c>
      <c r="D973" s="39" t="s">
        <v>1241</v>
      </c>
      <c r="E973" s="40">
        <v>13.94329705</v>
      </c>
      <c r="F973" s="40">
        <v>9.9317821330000005</v>
      </c>
      <c r="G973" s="40">
        <v>348</v>
      </c>
      <c r="H973" s="40" t="s">
        <v>3926</v>
      </c>
      <c r="I973" s="40" t="s">
        <v>38</v>
      </c>
      <c r="J973" s="40" t="s">
        <v>799</v>
      </c>
      <c r="K973" s="40" t="s">
        <v>4150</v>
      </c>
      <c r="L973" s="40" t="s">
        <v>3942</v>
      </c>
      <c r="M973" s="35" t="s">
        <v>4</v>
      </c>
      <c r="N973" s="35" t="s">
        <v>5</v>
      </c>
    </row>
    <row r="974" spans="1:14" x14ac:dyDescent="0.3">
      <c r="A974" s="38" t="s">
        <v>52</v>
      </c>
      <c r="B974" s="39" t="s">
        <v>2976</v>
      </c>
      <c r="C974" s="39" t="s">
        <v>3934</v>
      </c>
      <c r="D974" s="39" t="s">
        <v>2976</v>
      </c>
      <c r="E974" s="40">
        <v>9.4034166670000001</v>
      </c>
      <c r="F974" s="40">
        <v>5.3179444440000001</v>
      </c>
      <c r="G974" s="40">
        <v>623</v>
      </c>
      <c r="H974" s="40" t="s">
        <v>3926</v>
      </c>
      <c r="I974" s="40" t="s">
        <v>38</v>
      </c>
      <c r="J974" s="40" t="s">
        <v>3783</v>
      </c>
      <c r="K974" s="40" t="s">
        <v>3964</v>
      </c>
      <c r="L974" s="40" t="s">
        <v>80</v>
      </c>
      <c r="M974" s="35" t="s">
        <v>7</v>
      </c>
      <c r="N974" s="35" t="s">
        <v>3846</v>
      </c>
    </row>
    <row r="975" spans="1:14" x14ac:dyDescent="0.3">
      <c r="A975" s="38" t="s">
        <v>385</v>
      </c>
      <c r="B975" s="39" t="s">
        <v>1395</v>
      </c>
      <c r="C975" s="39" t="s">
        <v>3951</v>
      </c>
      <c r="D975" s="39" t="s">
        <v>1395</v>
      </c>
      <c r="E975" s="40">
        <v>14.511316969999999</v>
      </c>
      <c r="F975" s="40">
        <v>10.17712972</v>
      </c>
      <c r="G975" s="40">
        <v>422</v>
      </c>
      <c r="H975" s="40" t="s">
        <v>3926</v>
      </c>
      <c r="I975" s="40" t="s">
        <v>38</v>
      </c>
      <c r="J975" s="40" t="s">
        <v>688</v>
      </c>
      <c r="K975" s="40" t="s">
        <v>4027</v>
      </c>
      <c r="L975" s="40" t="s">
        <v>3942</v>
      </c>
      <c r="M975" s="35" t="s">
        <v>4</v>
      </c>
      <c r="N975" s="35" t="s">
        <v>5</v>
      </c>
    </row>
    <row r="976" spans="1:14" x14ac:dyDescent="0.3">
      <c r="A976" s="38" t="s">
        <v>1836</v>
      </c>
      <c r="B976" s="39" t="s">
        <v>1837</v>
      </c>
      <c r="C976" s="39" t="s">
        <v>3958</v>
      </c>
      <c r="D976" s="39" t="s">
        <v>3959</v>
      </c>
      <c r="E976" s="40">
        <v>13.58441667</v>
      </c>
      <c r="F976" s="40">
        <v>7.3239999999999998</v>
      </c>
      <c r="G976" s="40">
        <v>1126</v>
      </c>
      <c r="H976" s="40" t="s">
        <v>3926</v>
      </c>
      <c r="I976" s="40" t="s">
        <v>38</v>
      </c>
      <c r="J976" s="40" t="s">
        <v>756</v>
      </c>
      <c r="K976" s="40" t="s">
        <v>4530</v>
      </c>
      <c r="L976" s="40" t="s">
        <v>3942</v>
      </c>
      <c r="M976" s="35" t="s">
        <v>4</v>
      </c>
      <c r="N976" s="35" t="s">
        <v>5</v>
      </c>
    </row>
    <row r="977" spans="1:14" x14ac:dyDescent="0.3">
      <c r="A977" s="38" t="s">
        <v>10</v>
      </c>
      <c r="B977" s="39" t="s">
        <v>3801</v>
      </c>
      <c r="C977" s="39" t="s">
        <v>3934</v>
      </c>
      <c r="D977" s="39" t="s">
        <v>4551</v>
      </c>
      <c r="E977" s="40">
        <v>9.4071694440000009</v>
      </c>
      <c r="F977" s="40">
        <v>5.1152694439999999</v>
      </c>
      <c r="G977" s="40">
        <v>480</v>
      </c>
      <c r="H977" s="40" t="s">
        <v>3926</v>
      </c>
      <c r="I977" s="40" t="s">
        <v>38</v>
      </c>
      <c r="J977" s="40" t="s">
        <v>3720</v>
      </c>
      <c r="K977" s="40" t="s">
        <v>3969</v>
      </c>
      <c r="L977" s="40" t="s">
        <v>78</v>
      </c>
      <c r="M977" s="35" t="s">
        <v>4</v>
      </c>
      <c r="N977" s="35" t="s">
        <v>8</v>
      </c>
    </row>
    <row r="978" spans="1:14" x14ac:dyDescent="0.3">
      <c r="A978" s="38" t="s">
        <v>276</v>
      </c>
      <c r="B978" s="39" t="s">
        <v>3725</v>
      </c>
      <c r="C978" s="39" t="s">
        <v>3934</v>
      </c>
      <c r="D978" s="39" t="s">
        <v>4552</v>
      </c>
      <c r="E978" s="40">
        <v>9.3119599999999991</v>
      </c>
      <c r="F978" s="40">
        <v>4.6730499999999999</v>
      </c>
      <c r="G978" s="40">
        <v>597</v>
      </c>
      <c r="H978" s="40" t="s">
        <v>3926</v>
      </c>
      <c r="I978" s="40" t="s">
        <v>38</v>
      </c>
      <c r="J978" s="40" t="s">
        <v>3720</v>
      </c>
      <c r="K978" s="40" t="s">
        <v>3969</v>
      </c>
      <c r="L978" s="40" t="s">
        <v>78</v>
      </c>
      <c r="M978" s="35" t="s">
        <v>4</v>
      </c>
      <c r="N978" s="35" t="s">
        <v>3850</v>
      </c>
    </row>
    <row r="979" spans="1:14" x14ac:dyDescent="0.3">
      <c r="A979" s="38" t="s">
        <v>370</v>
      </c>
      <c r="B979" s="39" t="s">
        <v>1565</v>
      </c>
      <c r="C979" s="39" t="s">
        <v>3976</v>
      </c>
      <c r="D979" s="39" t="s">
        <v>1565</v>
      </c>
      <c r="E979" s="40">
        <v>14.269725210000001</v>
      </c>
      <c r="F979" s="40">
        <v>3.968237926</v>
      </c>
      <c r="G979" s="40">
        <v>648</v>
      </c>
      <c r="H979" s="40" t="s">
        <v>3926</v>
      </c>
      <c r="I979" s="40" t="s">
        <v>38</v>
      </c>
      <c r="J979" s="40" t="s">
        <v>695</v>
      </c>
      <c r="K979" s="40" t="s">
        <v>4536</v>
      </c>
      <c r="L979" s="40" t="s">
        <v>5869</v>
      </c>
      <c r="M979" s="35" t="s">
        <v>4</v>
      </c>
      <c r="N979" s="35" t="s">
        <v>46</v>
      </c>
    </row>
    <row r="980" spans="1:14" x14ac:dyDescent="0.3">
      <c r="A980" s="38" t="s">
        <v>706</v>
      </c>
      <c r="B980" s="39" t="s">
        <v>707</v>
      </c>
      <c r="C980" s="39" t="s">
        <v>3939</v>
      </c>
      <c r="D980" s="39" t="s">
        <v>707</v>
      </c>
      <c r="E980" s="40">
        <v>14.4289889</v>
      </c>
      <c r="F980" s="40">
        <v>9.0756254240000001</v>
      </c>
      <c r="G980" s="40">
        <v>349</v>
      </c>
      <c r="H980" s="40" t="s">
        <v>3926</v>
      </c>
      <c r="I980" s="40" t="s">
        <v>38</v>
      </c>
      <c r="J980" s="40" t="s">
        <v>621</v>
      </c>
      <c r="K980" s="40" t="s">
        <v>4541</v>
      </c>
      <c r="L980" s="40" t="s">
        <v>3942</v>
      </c>
      <c r="M980" s="35" t="s">
        <v>4</v>
      </c>
      <c r="N980" s="35" t="s">
        <v>3877</v>
      </c>
    </row>
    <row r="981" spans="1:14" x14ac:dyDescent="0.3">
      <c r="A981" s="38" t="s">
        <v>1144</v>
      </c>
      <c r="B981" s="39" t="s">
        <v>1145</v>
      </c>
      <c r="C981" s="39" t="s">
        <v>3939</v>
      </c>
      <c r="D981" s="39" t="s">
        <v>4078</v>
      </c>
      <c r="E981" s="40">
        <v>13.34980556</v>
      </c>
      <c r="F981" s="40">
        <v>9.3156388890000006</v>
      </c>
      <c r="G981" s="40">
        <v>205</v>
      </c>
      <c r="H981" s="40" t="s">
        <v>3926</v>
      </c>
      <c r="I981" s="40" t="s">
        <v>38</v>
      </c>
      <c r="J981" s="40" t="s">
        <v>621</v>
      </c>
      <c r="K981" s="40" t="s">
        <v>4541</v>
      </c>
      <c r="L981" s="40" t="s">
        <v>3942</v>
      </c>
      <c r="M981" s="35" t="s">
        <v>4</v>
      </c>
      <c r="N981" s="35" t="s">
        <v>5</v>
      </c>
    </row>
    <row r="982" spans="1:14" x14ac:dyDescent="0.3">
      <c r="A982" s="38" t="s">
        <v>4553</v>
      </c>
      <c r="B982" s="39" t="s">
        <v>4554</v>
      </c>
      <c r="C982" s="39" t="s">
        <v>3951</v>
      </c>
      <c r="D982" s="39" t="s">
        <v>4555</v>
      </c>
      <c r="E982" s="40">
        <v>14.32132</v>
      </c>
      <c r="F982" s="40">
        <v>10.6753</v>
      </c>
      <c r="G982" s="35"/>
      <c r="H982" s="40" t="s">
        <v>4496</v>
      </c>
      <c r="I982" s="40" t="s">
        <v>117</v>
      </c>
      <c r="J982" s="40" t="s">
        <v>764</v>
      </c>
      <c r="K982" s="40" t="s">
        <v>3989</v>
      </c>
      <c r="L982" s="40" t="s">
        <v>3942</v>
      </c>
      <c r="M982" s="35" t="s">
        <v>111</v>
      </c>
      <c r="N982" s="35" t="s">
        <v>4497</v>
      </c>
    </row>
    <row r="983" spans="1:14" x14ac:dyDescent="0.3">
      <c r="A983" s="38" t="s">
        <v>2987</v>
      </c>
      <c r="B983" s="39" t="s">
        <v>2988</v>
      </c>
      <c r="C983" s="39" t="s">
        <v>3963</v>
      </c>
      <c r="D983" s="39" t="s">
        <v>2988</v>
      </c>
      <c r="E983" s="40">
        <v>10.341443999999999</v>
      </c>
      <c r="F983" s="40">
        <v>6.176361</v>
      </c>
      <c r="G983" s="40">
        <v>1341</v>
      </c>
      <c r="H983" s="40" t="s">
        <v>3926</v>
      </c>
      <c r="I983" s="40" t="s">
        <v>38</v>
      </c>
      <c r="J983" s="40" t="s">
        <v>3783</v>
      </c>
      <c r="K983" s="40" t="s">
        <v>3964</v>
      </c>
      <c r="L983" s="40" t="s">
        <v>80</v>
      </c>
      <c r="M983" s="35" t="s">
        <v>4</v>
      </c>
      <c r="N983" s="35" t="s">
        <v>5</v>
      </c>
    </row>
    <row r="984" spans="1:14" x14ac:dyDescent="0.3">
      <c r="A984" s="38" t="s">
        <v>431</v>
      </c>
      <c r="B984" s="39" t="s">
        <v>3395</v>
      </c>
      <c r="C984" s="39" t="s">
        <v>3933</v>
      </c>
      <c r="D984" s="39" t="s">
        <v>3395</v>
      </c>
      <c r="E984" s="40">
        <v>10.71448715</v>
      </c>
      <c r="F984" s="40">
        <v>4.2174540919999997</v>
      </c>
      <c r="G984" s="40">
        <v>662</v>
      </c>
      <c r="H984" s="40" t="s">
        <v>3926</v>
      </c>
      <c r="I984" s="40" t="s">
        <v>38</v>
      </c>
      <c r="J984" s="40" t="s">
        <v>3930</v>
      </c>
      <c r="K984" s="40" t="s">
        <v>3931</v>
      </c>
      <c r="L984" s="40" t="s">
        <v>78</v>
      </c>
      <c r="M984" s="35" t="s">
        <v>4</v>
      </c>
      <c r="N984" s="35" t="s">
        <v>3879</v>
      </c>
    </row>
    <row r="985" spans="1:14" x14ac:dyDescent="0.3">
      <c r="A985" s="38" t="s">
        <v>2241</v>
      </c>
      <c r="B985" s="39" t="s">
        <v>2242</v>
      </c>
      <c r="C985" s="39" t="s">
        <v>3951</v>
      </c>
      <c r="D985" s="39" t="s">
        <v>2242</v>
      </c>
      <c r="E985" s="40">
        <v>15.23066667</v>
      </c>
      <c r="F985" s="40">
        <v>10.33483333</v>
      </c>
      <c r="G985" s="40">
        <v>338</v>
      </c>
      <c r="H985" s="40" t="s">
        <v>3926</v>
      </c>
      <c r="I985" s="40" t="s">
        <v>38</v>
      </c>
      <c r="J985" s="40" t="s">
        <v>697</v>
      </c>
      <c r="K985" s="40" t="s">
        <v>4556</v>
      </c>
      <c r="L985" s="40" t="s">
        <v>3942</v>
      </c>
      <c r="M985" s="35" t="s">
        <v>7</v>
      </c>
      <c r="N985" s="35" t="s">
        <v>3883</v>
      </c>
    </row>
    <row r="986" spans="1:14" x14ac:dyDescent="0.3">
      <c r="A986" s="38" t="s">
        <v>1422</v>
      </c>
      <c r="B986" s="39" t="s">
        <v>4557</v>
      </c>
      <c r="C986" s="39" t="s">
        <v>3929</v>
      </c>
      <c r="D986" s="39" t="s">
        <v>3965</v>
      </c>
      <c r="E986" s="40">
        <v>11.508117</v>
      </c>
      <c r="F986" s="40">
        <v>3.8552240000000002</v>
      </c>
      <c r="G986" s="40">
        <v>742</v>
      </c>
      <c r="H986" s="40" t="s">
        <v>3926</v>
      </c>
      <c r="I986" s="40" t="s">
        <v>94</v>
      </c>
      <c r="J986" s="40" t="s">
        <v>612</v>
      </c>
      <c r="K986" s="40" t="s">
        <v>4505</v>
      </c>
      <c r="L986" s="40" t="s">
        <v>5869</v>
      </c>
      <c r="M986" s="35" t="s">
        <v>4</v>
      </c>
      <c r="N986" s="35" t="s">
        <v>5</v>
      </c>
    </row>
    <row r="987" spans="1:14" x14ac:dyDescent="0.3">
      <c r="A987" s="38" t="s">
        <v>51</v>
      </c>
      <c r="B987" s="39" t="s">
        <v>2978</v>
      </c>
      <c r="C987" s="39" t="s">
        <v>3934</v>
      </c>
      <c r="D987" s="39" t="s">
        <v>2978</v>
      </c>
      <c r="E987" s="40">
        <v>9.5806944440000006</v>
      </c>
      <c r="F987" s="40">
        <v>5.5207569999999997</v>
      </c>
      <c r="G987" s="40">
        <v>253</v>
      </c>
      <c r="H987" s="40" t="s">
        <v>3926</v>
      </c>
      <c r="I987" s="40" t="s">
        <v>38</v>
      </c>
      <c r="J987" s="40" t="s">
        <v>3783</v>
      </c>
      <c r="K987" s="40" t="s">
        <v>3964</v>
      </c>
      <c r="L987" s="40" t="s">
        <v>80</v>
      </c>
      <c r="M987" s="35" t="s">
        <v>4</v>
      </c>
      <c r="N987" s="35" t="s">
        <v>8</v>
      </c>
    </row>
    <row r="988" spans="1:14" x14ac:dyDescent="0.3">
      <c r="A988" s="38" t="s">
        <v>2477</v>
      </c>
      <c r="B988" s="39" t="s">
        <v>2478</v>
      </c>
      <c r="C988" s="39" t="s">
        <v>3943</v>
      </c>
      <c r="D988" s="39" t="s">
        <v>2478</v>
      </c>
      <c r="E988" s="40">
        <v>10.38611111</v>
      </c>
      <c r="F988" s="40">
        <v>5.1721666669999999</v>
      </c>
      <c r="G988" s="40">
        <v>1436</v>
      </c>
      <c r="H988" s="40" t="s">
        <v>3926</v>
      </c>
      <c r="I988" s="40" t="s">
        <v>38</v>
      </c>
      <c r="J988" s="40" t="s">
        <v>4445</v>
      </c>
      <c r="K988" s="40" t="s">
        <v>4446</v>
      </c>
      <c r="L988" s="40" t="s">
        <v>80</v>
      </c>
      <c r="M988" s="35" t="s">
        <v>4</v>
      </c>
      <c r="N988" s="35" t="s">
        <v>5</v>
      </c>
    </row>
    <row r="989" spans="1:14" x14ac:dyDescent="0.3">
      <c r="A989" s="38" t="s">
        <v>1169</v>
      </c>
      <c r="B989" s="39" t="s">
        <v>1170</v>
      </c>
      <c r="C989" s="39" t="s">
        <v>3939</v>
      </c>
      <c r="D989" s="39" t="s">
        <v>4078</v>
      </c>
      <c r="E989" s="40">
        <v>13.405840359999999</v>
      </c>
      <c r="F989" s="40">
        <v>9.3194719369999994</v>
      </c>
      <c r="G989" s="40">
        <v>204</v>
      </c>
      <c r="H989" s="40" t="s">
        <v>3926</v>
      </c>
      <c r="I989" s="40" t="s">
        <v>38</v>
      </c>
      <c r="J989" s="40" t="s">
        <v>621</v>
      </c>
      <c r="K989" s="40" t="s">
        <v>4541</v>
      </c>
      <c r="L989" s="40" t="s">
        <v>3942</v>
      </c>
      <c r="M989" s="35" t="s">
        <v>4</v>
      </c>
      <c r="N989" s="35" t="s">
        <v>5</v>
      </c>
    </row>
    <row r="990" spans="1:14" x14ac:dyDescent="0.3">
      <c r="A990" s="38" t="s">
        <v>1207</v>
      </c>
      <c r="B990" s="39" t="s">
        <v>1208</v>
      </c>
      <c r="C990" s="39" t="s">
        <v>3951</v>
      </c>
      <c r="D990" s="39" t="s">
        <v>1208</v>
      </c>
      <c r="E990" s="40">
        <v>15.426</v>
      </c>
      <c r="F990" s="40">
        <v>10.006167</v>
      </c>
      <c r="G990" s="40">
        <v>333</v>
      </c>
      <c r="H990" s="40" t="s">
        <v>3926</v>
      </c>
      <c r="I990" s="40" t="s">
        <v>38</v>
      </c>
      <c r="J990" s="40" t="s">
        <v>697</v>
      </c>
      <c r="K990" s="40" t="s">
        <v>4556</v>
      </c>
      <c r="L990" s="40" t="s">
        <v>3942</v>
      </c>
      <c r="M990" s="35" t="s">
        <v>4</v>
      </c>
      <c r="N990" s="35" t="s">
        <v>3877</v>
      </c>
    </row>
    <row r="991" spans="1:14" x14ac:dyDescent="0.3">
      <c r="A991" s="38" t="s">
        <v>478</v>
      </c>
      <c r="B991" s="39" t="s">
        <v>1739</v>
      </c>
      <c r="C991" s="39" t="s">
        <v>3951</v>
      </c>
      <c r="D991" s="39" t="s">
        <v>1734</v>
      </c>
      <c r="E991" s="40">
        <v>14.12549012</v>
      </c>
      <c r="F991" s="40">
        <v>11.05647198</v>
      </c>
      <c r="G991" s="40">
        <v>443</v>
      </c>
      <c r="H991" s="40" t="s">
        <v>3926</v>
      </c>
      <c r="I991" s="40" t="s">
        <v>38</v>
      </c>
      <c r="J991" s="40" t="s">
        <v>655</v>
      </c>
      <c r="K991" s="40" t="s">
        <v>4008</v>
      </c>
      <c r="L991" s="40" t="s">
        <v>3942</v>
      </c>
      <c r="M991" s="35" t="s">
        <v>4</v>
      </c>
      <c r="N991" s="35" t="s">
        <v>5</v>
      </c>
    </row>
    <row r="992" spans="1:14" x14ac:dyDescent="0.3">
      <c r="A992" s="38" t="s">
        <v>2174</v>
      </c>
      <c r="B992" s="39" t="s">
        <v>4558</v>
      </c>
      <c r="C992" s="39" t="s">
        <v>3929</v>
      </c>
      <c r="D992" s="39" t="s">
        <v>3965</v>
      </c>
      <c r="E992" s="40">
        <v>11.488721</v>
      </c>
      <c r="F992" s="40">
        <v>3.8315399999999999</v>
      </c>
      <c r="G992" s="40">
        <v>742</v>
      </c>
      <c r="H992" s="40" t="s">
        <v>3926</v>
      </c>
      <c r="I992" s="40" t="s">
        <v>94</v>
      </c>
      <c r="J992" s="40" t="s">
        <v>612</v>
      </c>
      <c r="K992" s="40" t="s">
        <v>4505</v>
      </c>
      <c r="L992" s="40" t="s">
        <v>5869</v>
      </c>
      <c r="M992" s="35" t="s">
        <v>4</v>
      </c>
      <c r="N992" s="35" t="s">
        <v>5</v>
      </c>
    </row>
    <row r="993" spans="1:14" x14ac:dyDescent="0.3">
      <c r="A993" s="38" t="s">
        <v>1437</v>
      </c>
      <c r="B993" s="39" t="s">
        <v>4559</v>
      </c>
      <c r="C993" s="39" t="s">
        <v>3929</v>
      </c>
      <c r="D993" s="39" t="s">
        <v>3965</v>
      </c>
      <c r="E993" s="40">
        <v>11.47958579</v>
      </c>
      <c r="F993" s="40">
        <v>3.841985647</v>
      </c>
      <c r="G993" s="40">
        <v>766</v>
      </c>
      <c r="H993" s="40" t="s">
        <v>3926</v>
      </c>
      <c r="I993" s="40" t="s">
        <v>94</v>
      </c>
      <c r="J993" s="40" t="s">
        <v>612</v>
      </c>
      <c r="K993" s="40" t="s">
        <v>4505</v>
      </c>
      <c r="L993" s="40" t="s">
        <v>5869</v>
      </c>
      <c r="M993" s="35" t="s">
        <v>4</v>
      </c>
      <c r="N993" s="35" t="s">
        <v>41</v>
      </c>
    </row>
    <row r="994" spans="1:14" x14ac:dyDescent="0.3">
      <c r="A994" s="38" t="s">
        <v>237</v>
      </c>
      <c r="B994" s="39" t="s">
        <v>723</v>
      </c>
      <c r="C994" s="39" t="s">
        <v>3939</v>
      </c>
      <c r="D994" s="39" t="s">
        <v>4560</v>
      </c>
      <c r="E994" s="40">
        <v>13.37408039</v>
      </c>
      <c r="F994" s="40">
        <v>9.6715404899999999</v>
      </c>
      <c r="G994" s="40">
        <v>333</v>
      </c>
      <c r="H994" s="40" t="s">
        <v>3926</v>
      </c>
      <c r="I994" s="40" t="s">
        <v>38</v>
      </c>
      <c r="J994" s="40" t="s">
        <v>621</v>
      </c>
      <c r="K994" s="40" t="s">
        <v>4541</v>
      </c>
      <c r="L994" s="40" t="s">
        <v>3942</v>
      </c>
      <c r="M994" s="35" t="s">
        <v>4</v>
      </c>
      <c r="N994" s="35" t="s">
        <v>3970</v>
      </c>
    </row>
    <row r="995" spans="1:14" x14ac:dyDescent="0.3">
      <c r="A995" s="38" t="s">
        <v>674</v>
      </c>
      <c r="B995" s="39" t="s">
        <v>675</v>
      </c>
      <c r="C995" s="39" t="s">
        <v>3929</v>
      </c>
      <c r="D995" s="39" t="s">
        <v>672</v>
      </c>
      <c r="E995" s="40">
        <v>11.88585136</v>
      </c>
      <c r="F995" s="40">
        <v>3.8990274469999999</v>
      </c>
      <c r="G995" s="40">
        <v>693</v>
      </c>
      <c r="H995" s="40" t="s">
        <v>3926</v>
      </c>
      <c r="I995" s="40" t="s">
        <v>38</v>
      </c>
      <c r="J995" s="40" t="s">
        <v>605</v>
      </c>
      <c r="K995" s="40" t="s">
        <v>4034</v>
      </c>
      <c r="L995" s="40" t="s">
        <v>5869</v>
      </c>
      <c r="M995" s="35" t="s">
        <v>4</v>
      </c>
      <c r="N995" s="35" t="s">
        <v>5</v>
      </c>
    </row>
    <row r="996" spans="1:14" x14ac:dyDescent="0.3">
      <c r="A996" s="38" t="s">
        <v>3789</v>
      </c>
      <c r="B996" s="39" t="s">
        <v>3790</v>
      </c>
      <c r="C996" s="39" t="s">
        <v>3933</v>
      </c>
      <c r="D996" s="39" t="s">
        <v>4561</v>
      </c>
      <c r="E996" s="40">
        <v>10.23530556</v>
      </c>
      <c r="F996" s="40">
        <v>4.8406250000000002</v>
      </c>
      <c r="G996" s="40">
        <v>567</v>
      </c>
      <c r="H996" s="40" t="s">
        <v>3926</v>
      </c>
      <c r="I996" s="40" t="s">
        <v>38</v>
      </c>
      <c r="J996" s="40" t="s">
        <v>4445</v>
      </c>
      <c r="K996" s="40" t="s">
        <v>4446</v>
      </c>
      <c r="L996" s="40" t="s">
        <v>80</v>
      </c>
      <c r="M996" s="35" t="s">
        <v>4</v>
      </c>
      <c r="N996" s="35" t="s">
        <v>5</v>
      </c>
    </row>
    <row r="997" spans="1:14" x14ac:dyDescent="0.3">
      <c r="A997" s="38" t="s">
        <v>2487</v>
      </c>
      <c r="B997" s="39" t="s">
        <v>2488</v>
      </c>
      <c r="C997" s="39" t="s">
        <v>3943</v>
      </c>
      <c r="D997" s="39" t="s">
        <v>2388</v>
      </c>
      <c r="E997" s="40">
        <v>10.052072000000001</v>
      </c>
      <c r="F997" s="40">
        <v>5.4469479999999999</v>
      </c>
      <c r="G997" s="40">
        <v>1341</v>
      </c>
      <c r="H997" s="40" t="s">
        <v>3926</v>
      </c>
      <c r="I997" s="40" t="s">
        <v>38</v>
      </c>
      <c r="J997" s="40" t="s">
        <v>4445</v>
      </c>
      <c r="K997" s="40" t="s">
        <v>4446</v>
      </c>
      <c r="L997" s="40" t="s">
        <v>80</v>
      </c>
      <c r="M997" s="35" t="s">
        <v>4</v>
      </c>
      <c r="N997" s="35" t="s">
        <v>5</v>
      </c>
    </row>
    <row r="998" spans="1:14" x14ac:dyDescent="0.3">
      <c r="A998" s="38" t="s">
        <v>3004</v>
      </c>
      <c r="B998" s="39" t="s">
        <v>3005</v>
      </c>
      <c r="C998" s="39" t="s">
        <v>3963</v>
      </c>
      <c r="D998" s="39" t="s">
        <v>3005</v>
      </c>
      <c r="E998" s="39">
        <v>10.24488889</v>
      </c>
      <c r="F998" s="39">
        <v>5.8502000000000001</v>
      </c>
      <c r="G998" s="39">
        <v>1709</v>
      </c>
      <c r="H998" s="40" t="s">
        <v>3926</v>
      </c>
      <c r="I998" s="40" t="s">
        <v>38</v>
      </c>
      <c r="J998" s="40" t="s">
        <v>3783</v>
      </c>
      <c r="K998" s="40" t="s">
        <v>3964</v>
      </c>
      <c r="L998" s="40" t="s">
        <v>80</v>
      </c>
      <c r="M998" s="35" t="s">
        <v>4</v>
      </c>
      <c r="N998" s="35" t="s">
        <v>5</v>
      </c>
    </row>
    <row r="999" spans="1:14" x14ac:dyDescent="0.3">
      <c r="A999" s="38" t="s">
        <v>2651</v>
      </c>
      <c r="B999" s="39" t="s">
        <v>2652</v>
      </c>
      <c r="C999" s="39" t="s">
        <v>3943</v>
      </c>
      <c r="D999" s="39" t="s">
        <v>2652</v>
      </c>
      <c r="E999" s="40">
        <v>10.099833</v>
      </c>
      <c r="F999" s="40">
        <v>5.4964000000000004</v>
      </c>
      <c r="G999" s="40">
        <v>1368</v>
      </c>
      <c r="H999" s="40" t="s">
        <v>3926</v>
      </c>
      <c r="I999" s="40" t="s">
        <v>38</v>
      </c>
      <c r="J999" s="40" t="s">
        <v>4445</v>
      </c>
      <c r="K999" s="40" t="s">
        <v>4446</v>
      </c>
      <c r="L999" s="40" t="s">
        <v>80</v>
      </c>
      <c r="M999" s="35" t="s">
        <v>4</v>
      </c>
      <c r="N999" s="35" t="s">
        <v>5</v>
      </c>
    </row>
    <row r="1000" spans="1:14" x14ac:dyDescent="0.3">
      <c r="A1000" s="38" t="s">
        <v>2665</v>
      </c>
      <c r="B1000" s="39" t="s">
        <v>2666</v>
      </c>
      <c r="C1000" s="39" t="s">
        <v>3943</v>
      </c>
      <c r="D1000" s="39" t="s">
        <v>2666</v>
      </c>
      <c r="E1000" s="40">
        <v>10.57535448</v>
      </c>
      <c r="F1000" s="40">
        <v>5.1307855880000002</v>
      </c>
      <c r="G1000" s="40">
        <v>1322</v>
      </c>
      <c r="H1000" s="40" t="s">
        <v>3926</v>
      </c>
      <c r="I1000" s="40" t="s">
        <v>38</v>
      </c>
      <c r="J1000" s="40" t="s">
        <v>4445</v>
      </c>
      <c r="K1000" s="40" t="s">
        <v>4446</v>
      </c>
      <c r="L1000" s="40" t="s">
        <v>80</v>
      </c>
      <c r="M1000" s="35" t="s">
        <v>4</v>
      </c>
      <c r="N1000" s="35" t="s">
        <v>5</v>
      </c>
    </row>
    <row r="1001" spans="1:14" x14ac:dyDescent="0.3">
      <c r="A1001" s="38" t="s">
        <v>1848</v>
      </c>
      <c r="B1001" s="39" t="s">
        <v>1849</v>
      </c>
      <c r="C1001" s="39" t="s">
        <v>3958</v>
      </c>
      <c r="D1001" s="39" t="s">
        <v>3959</v>
      </c>
      <c r="E1001" s="40">
        <v>13.588050000000001</v>
      </c>
      <c r="F1001" s="40">
        <v>7.32254</v>
      </c>
      <c r="G1001" s="40">
        <v>1116</v>
      </c>
      <c r="H1001" s="40" t="s">
        <v>3926</v>
      </c>
      <c r="I1001" s="40" t="s">
        <v>38</v>
      </c>
      <c r="J1001" s="40" t="s">
        <v>756</v>
      </c>
      <c r="K1001" s="40" t="s">
        <v>4530</v>
      </c>
      <c r="L1001" s="40" t="s">
        <v>3942</v>
      </c>
      <c r="M1001" s="35" t="s">
        <v>4</v>
      </c>
      <c r="N1001" s="35" t="s">
        <v>5</v>
      </c>
    </row>
    <row r="1002" spans="1:14" x14ac:dyDescent="0.3">
      <c r="A1002" s="38" t="s">
        <v>554</v>
      </c>
      <c r="B1002" s="39" t="s">
        <v>2491</v>
      </c>
      <c r="C1002" s="39" t="s">
        <v>3943</v>
      </c>
      <c r="D1002" s="39" t="s">
        <v>2731</v>
      </c>
      <c r="E1002" s="40">
        <v>10.159383330000001</v>
      </c>
      <c r="F1002" s="40">
        <v>5.1540722219999999</v>
      </c>
      <c r="G1002" s="40">
        <v>1146</v>
      </c>
      <c r="H1002" s="40" t="s">
        <v>3926</v>
      </c>
      <c r="I1002" s="40" t="s">
        <v>38</v>
      </c>
      <c r="J1002" s="40" t="s">
        <v>4445</v>
      </c>
      <c r="K1002" s="40" t="s">
        <v>4446</v>
      </c>
      <c r="L1002" s="40" t="s">
        <v>80</v>
      </c>
      <c r="M1002" s="35" t="s">
        <v>4</v>
      </c>
      <c r="N1002" s="35" t="s">
        <v>5</v>
      </c>
    </row>
    <row r="1003" spans="1:14" x14ac:dyDescent="0.3">
      <c r="A1003" s="38" t="s">
        <v>217</v>
      </c>
      <c r="B1003" s="39" t="s">
        <v>2979</v>
      </c>
      <c r="C1003" s="39" t="s">
        <v>3934</v>
      </c>
      <c r="D1003" s="39" t="s">
        <v>2973</v>
      </c>
      <c r="E1003" s="40">
        <v>9.3114166669999996</v>
      </c>
      <c r="F1003" s="40">
        <v>5.7632500000000002</v>
      </c>
      <c r="G1003" s="40">
        <v>124</v>
      </c>
      <c r="H1003" s="40" t="s">
        <v>3926</v>
      </c>
      <c r="I1003" s="40" t="s">
        <v>38</v>
      </c>
      <c r="J1003" s="40" t="s">
        <v>3783</v>
      </c>
      <c r="K1003" s="40" t="s">
        <v>3964</v>
      </c>
      <c r="L1003" s="40" t="s">
        <v>80</v>
      </c>
      <c r="M1003" s="35" t="s">
        <v>4</v>
      </c>
      <c r="N1003" s="35" t="s">
        <v>5</v>
      </c>
    </row>
    <row r="1004" spans="1:14" x14ac:dyDescent="0.3">
      <c r="A1004" s="38" t="s">
        <v>1844</v>
      </c>
      <c r="B1004" s="39" t="s">
        <v>1845</v>
      </c>
      <c r="C1004" s="39" t="s">
        <v>3958</v>
      </c>
      <c r="D1004" s="39" t="s">
        <v>3959</v>
      </c>
      <c r="E1004" s="40">
        <v>13.57935</v>
      </c>
      <c r="F1004" s="40">
        <v>7.3381499999999997</v>
      </c>
      <c r="G1004" s="40">
        <v>1109</v>
      </c>
      <c r="H1004" s="40" t="s">
        <v>3926</v>
      </c>
      <c r="I1004" s="40" t="s">
        <v>38</v>
      </c>
      <c r="J1004" s="40" t="s">
        <v>756</v>
      </c>
      <c r="K1004" s="40" t="s">
        <v>4530</v>
      </c>
      <c r="L1004" s="40" t="s">
        <v>3942</v>
      </c>
      <c r="M1004" s="35" t="s">
        <v>4</v>
      </c>
      <c r="N1004" s="35" t="s">
        <v>5</v>
      </c>
    </row>
    <row r="1005" spans="1:14" x14ac:dyDescent="0.3">
      <c r="A1005" s="38" t="s">
        <v>2308</v>
      </c>
      <c r="B1005" s="39" t="s">
        <v>2309</v>
      </c>
      <c r="C1005" s="39" t="s">
        <v>3929</v>
      </c>
      <c r="D1005" s="39" t="s">
        <v>4562</v>
      </c>
      <c r="E1005" s="40">
        <v>11.800380000000001</v>
      </c>
      <c r="F1005" s="40">
        <v>4.7733400000000001</v>
      </c>
      <c r="G1005" s="40">
        <v>719</v>
      </c>
      <c r="H1005" s="40" t="s">
        <v>3926</v>
      </c>
      <c r="I1005" s="40" t="s">
        <v>38</v>
      </c>
      <c r="J1005" s="40" t="s">
        <v>2284</v>
      </c>
      <c r="K1005" s="40" t="s">
        <v>3968</v>
      </c>
      <c r="L1005" s="40" t="s">
        <v>80</v>
      </c>
      <c r="M1005" s="35" t="s">
        <v>4</v>
      </c>
      <c r="N1005" s="35" t="s">
        <v>3879</v>
      </c>
    </row>
    <row r="1006" spans="1:14" x14ac:dyDescent="0.3">
      <c r="A1006" s="38" t="s">
        <v>2310</v>
      </c>
      <c r="B1006" s="39" t="s">
        <v>2311</v>
      </c>
      <c r="C1006" s="39" t="s">
        <v>3929</v>
      </c>
      <c r="D1006" s="39" t="s">
        <v>4563</v>
      </c>
      <c r="E1006" s="40">
        <v>11.996705</v>
      </c>
      <c r="F1006" s="40">
        <v>4.9100299999999999</v>
      </c>
      <c r="G1006" s="40">
        <v>660</v>
      </c>
      <c r="H1006" s="40" t="s">
        <v>3926</v>
      </c>
      <c r="I1006" s="40" t="s">
        <v>38</v>
      </c>
      <c r="J1006" s="40" t="s">
        <v>2284</v>
      </c>
      <c r="K1006" s="40" t="s">
        <v>3968</v>
      </c>
      <c r="L1006" s="40" t="s">
        <v>80</v>
      </c>
      <c r="M1006" s="35" t="s">
        <v>4</v>
      </c>
      <c r="N1006" s="35" t="s">
        <v>3879</v>
      </c>
    </row>
    <row r="1007" spans="1:14" x14ac:dyDescent="0.3">
      <c r="A1007" s="38" t="s">
        <v>251</v>
      </c>
      <c r="B1007" s="39" t="s">
        <v>3511</v>
      </c>
      <c r="C1007" s="39" t="s">
        <v>3934</v>
      </c>
      <c r="D1007" s="39" t="s">
        <v>4564</v>
      </c>
      <c r="E1007" s="40">
        <v>9.6269799999999996</v>
      </c>
      <c r="F1007" s="40">
        <v>4.7202911289999996</v>
      </c>
      <c r="G1007" s="40">
        <v>292</v>
      </c>
      <c r="H1007" s="40" t="s">
        <v>3926</v>
      </c>
      <c r="I1007" s="40" t="s">
        <v>38</v>
      </c>
      <c r="J1007" s="40" t="s">
        <v>3720</v>
      </c>
      <c r="K1007" s="40" t="s">
        <v>3969</v>
      </c>
      <c r="L1007" s="40" t="s">
        <v>78</v>
      </c>
      <c r="M1007" s="35" t="s">
        <v>4</v>
      </c>
      <c r="N1007" s="35" t="s">
        <v>3850</v>
      </c>
    </row>
    <row r="1008" spans="1:14" x14ac:dyDescent="0.3">
      <c r="A1008" s="38" t="s">
        <v>69</v>
      </c>
      <c r="B1008" s="39" t="s">
        <v>3593</v>
      </c>
      <c r="C1008" s="39" t="s">
        <v>3934</v>
      </c>
      <c r="D1008" s="39" t="s">
        <v>4467</v>
      </c>
      <c r="E1008" s="40">
        <v>9.3291629999999994</v>
      </c>
      <c r="F1008" s="40">
        <v>4.2305190000000001</v>
      </c>
      <c r="G1008" s="40">
        <v>393</v>
      </c>
      <c r="H1008" s="40" t="s">
        <v>3926</v>
      </c>
      <c r="I1008" s="40" t="s">
        <v>38</v>
      </c>
      <c r="J1008" s="40" t="s">
        <v>3935</v>
      </c>
      <c r="K1008" s="40" t="s">
        <v>3936</v>
      </c>
      <c r="L1008" s="40" t="s">
        <v>78</v>
      </c>
      <c r="M1008" s="35" t="s">
        <v>4</v>
      </c>
      <c r="N1008" s="35" t="s">
        <v>34</v>
      </c>
    </row>
    <row r="1009" spans="1:14" x14ac:dyDescent="0.3">
      <c r="A1009" s="38" t="s">
        <v>522</v>
      </c>
      <c r="B1009" s="39" t="s">
        <v>1065</v>
      </c>
      <c r="C1009" s="39" t="s">
        <v>3929</v>
      </c>
      <c r="D1009" s="39" t="s">
        <v>1064</v>
      </c>
      <c r="E1009" s="40">
        <v>10.782666669999999</v>
      </c>
      <c r="F1009" s="40">
        <v>3.6532499999999999</v>
      </c>
      <c r="G1009" s="40">
        <v>313</v>
      </c>
      <c r="H1009" s="40" t="s">
        <v>3926</v>
      </c>
      <c r="I1009" s="40" t="s">
        <v>38</v>
      </c>
      <c r="J1009" s="40" t="s">
        <v>809</v>
      </c>
      <c r="K1009" s="40" t="s">
        <v>3932</v>
      </c>
      <c r="L1009" s="40" t="s">
        <v>5869</v>
      </c>
      <c r="M1009" s="35" t="s">
        <v>4</v>
      </c>
      <c r="N1009" s="35" t="s">
        <v>5</v>
      </c>
    </row>
    <row r="1010" spans="1:14" x14ac:dyDescent="0.3">
      <c r="A1010" s="38" t="s">
        <v>2673</v>
      </c>
      <c r="B1010" s="39" t="s">
        <v>2674</v>
      </c>
      <c r="C1010" s="39" t="s">
        <v>3943</v>
      </c>
      <c r="D1010" s="39" t="s">
        <v>2388</v>
      </c>
      <c r="E1010" s="40">
        <v>10.065484</v>
      </c>
      <c r="F1010" s="40">
        <v>5.4522719999999998</v>
      </c>
      <c r="G1010" s="40">
        <v>1359</v>
      </c>
      <c r="H1010" s="40" t="s">
        <v>3926</v>
      </c>
      <c r="I1010" s="40" t="s">
        <v>38</v>
      </c>
      <c r="J1010" s="40" t="s">
        <v>4445</v>
      </c>
      <c r="K1010" s="40" t="s">
        <v>4446</v>
      </c>
      <c r="L1010" s="40" t="s">
        <v>80</v>
      </c>
      <c r="M1010" s="35" t="s">
        <v>4</v>
      </c>
      <c r="N1010" s="35" t="s">
        <v>5</v>
      </c>
    </row>
    <row r="1011" spans="1:14" x14ac:dyDescent="0.3">
      <c r="A1011" s="38" t="s">
        <v>1133</v>
      </c>
      <c r="B1011" s="39" t="s">
        <v>1134</v>
      </c>
      <c r="C1011" s="39" t="s">
        <v>3939</v>
      </c>
      <c r="D1011" s="39" t="s">
        <v>4078</v>
      </c>
      <c r="E1011" s="40">
        <v>13.38011326</v>
      </c>
      <c r="F1011" s="40">
        <v>9.2867670820000008</v>
      </c>
      <c r="G1011" s="40">
        <v>193</v>
      </c>
      <c r="H1011" s="40" t="s">
        <v>3926</v>
      </c>
      <c r="I1011" s="40" t="s">
        <v>38</v>
      </c>
      <c r="J1011" s="40" t="s">
        <v>621</v>
      </c>
      <c r="K1011" s="40" t="s">
        <v>4541</v>
      </c>
      <c r="L1011" s="40" t="s">
        <v>3942</v>
      </c>
      <c r="M1011" s="35" t="s">
        <v>4</v>
      </c>
      <c r="N1011" s="35" t="s">
        <v>5</v>
      </c>
    </row>
    <row r="1012" spans="1:14" x14ac:dyDescent="0.3">
      <c r="A1012" s="38" t="s">
        <v>619</v>
      </c>
      <c r="B1012" s="39" t="s">
        <v>620</v>
      </c>
      <c r="C1012" s="39" t="s">
        <v>3939</v>
      </c>
      <c r="D1012" s="39" t="s">
        <v>4565</v>
      </c>
      <c r="E1012" s="40">
        <v>13.77636111</v>
      </c>
      <c r="F1012" s="40">
        <v>9.2561666670000005</v>
      </c>
      <c r="G1012" s="40">
        <v>231</v>
      </c>
      <c r="H1012" s="40" t="s">
        <v>3926</v>
      </c>
      <c r="I1012" s="40" t="s">
        <v>38</v>
      </c>
      <c r="J1012" s="40" t="s">
        <v>621</v>
      </c>
      <c r="K1012" s="40" t="s">
        <v>4541</v>
      </c>
      <c r="L1012" s="40" t="s">
        <v>3942</v>
      </c>
      <c r="M1012" s="35" t="s">
        <v>4</v>
      </c>
      <c r="N1012" s="35" t="s">
        <v>5</v>
      </c>
    </row>
    <row r="1013" spans="1:14" x14ac:dyDescent="0.3">
      <c r="A1013" s="38" t="s">
        <v>1146</v>
      </c>
      <c r="B1013" s="39" t="s">
        <v>1147</v>
      </c>
      <c r="C1013" s="39" t="s">
        <v>3939</v>
      </c>
      <c r="D1013" s="39" t="s">
        <v>4078</v>
      </c>
      <c r="E1013" s="40">
        <v>13.34752626</v>
      </c>
      <c r="F1013" s="40">
        <v>9.3049947460000002</v>
      </c>
      <c r="G1013" s="40">
        <v>206</v>
      </c>
      <c r="H1013" s="40" t="s">
        <v>3926</v>
      </c>
      <c r="I1013" s="40" t="s">
        <v>38</v>
      </c>
      <c r="J1013" s="40" t="s">
        <v>621</v>
      </c>
      <c r="K1013" s="40" t="s">
        <v>4541</v>
      </c>
      <c r="L1013" s="40" t="s">
        <v>3942</v>
      </c>
      <c r="M1013" s="35" t="s">
        <v>4</v>
      </c>
      <c r="N1013" s="35" t="s">
        <v>5</v>
      </c>
    </row>
    <row r="1014" spans="1:14" x14ac:dyDescent="0.3">
      <c r="A1014" s="38" t="s">
        <v>1298</v>
      </c>
      <c r="B1014" s="39" t="s">
        <v>1299</v>
      </c>
      <c r="C1014" s="39" t="s">
        <v>3958</v>
      </c>
      <c r="D1014" s="39" t="s">
        <v>4566</v>
      </c>
      <c r="E1014" s="40">
        <v>14.066409090000001</v>
      </c>
      <c r="F1014" s="40">
        <v>6.501430654</v>
      </c>
      <c r="G1014" s="40">
        <v>1041</v>
      </c>
      <c r="H1014" s="40" t="s">
        <v>3926</v>
      </c>
      <c r="I1014" s="40" t="s">
        <v>38</v>
      </c>
      <c r="J1014" s="40" t="s">
        <v>734</v>
      </c>
      <c r="K1014" s="40" t="s">
        <v>4015</v>
      </c>
      <c r="L1014" s="40" t="s">
        <v>3942</v>
      </c>
      <c r="M1014" s="35" t="s">
        <v>4</v>
      </c>
      <c r="N1014" s="35" t="s">
        <v>46</v>
      </c>
    </row>
    <row r="1015" spans="1:14" x14ac:dyDescent="0.3">
      <c r="A1015" s="38" t="s">
        <v>1718</v>
      </c>
      <c r="B1015" s="39" t="s">
        <v>1719</v>
      </c>
      <c r="C1015" s="39" t="s">
        <v>3976</v>
      </c>
      <c r="D1015" s="39" t="s">
        <v>1719</v>
      </c>
      <c r="E1015" s="40">
        <v>15.226314739999999</v>
      </c>
      <c r="F1015" s="40">
        <v>2.047829557</v>
      </c>
      <c r="G1015" s="40">
        <v>383</v>
      </c>
      <c r="H1015" s="40" t="s">
        <v>3926</v>
      </c>
      <c r="I1015" s="40" t="s">
        <v>38</v>
      </c>
      <c r="J1015" s="40" t="s">
        <v>695</v>
      </c>
      <c r="K1015" s="40" t="s">
        <v>4536</v>
      </c>
      <c r="L1015" s="40" t="s">
        <v>5869</v>
      </c>
      <c r="M1015" s="35" t="s">
        <v>4</v>
      </c>
      <c r="N1015" s="35" t="s">
        <v>46</v>
      </c>
    </row>
    <row r="1016" spans="1:14" x14ac:dyDescent="0.3">
      <c r="A1016" s="38" t="s">
        <v>3419</v>
      </c>
      <c r="B1016" s="39" t="s">
        <v>4567</v>
      </c>
      <c r="C1016" s="39" t="s">
        <v>3925</v>
      </c>
      <c r="D1016" s="39" t="s">
        <v>3962</v>
      </c>
      <c r="E1016" s="40">
        <v>9.9110700000000005</v>
      </c>
      <c r="F1016" s="40">
        <v>2.938612</v>
      </c>
      <c r="G1016" s="40">
        <v>17</v>
      </c>
      <c r="H1016" s="40" t="s">
        <v>3926</v>
      </c>
      <c r="I1016" s="40" t="s">
        <v>94</v>
      </c>
      <c r="J1016" s="40" t="s">
        <v>3927</v>
      </c>
      <c r="K1016" s="40" t="s">
        <v>3928</v>
      </c>
      <c r="L1016" s="40" t="s">
        <v>78</v>
      </c>
      <c r="M1016" s="35" t="s">
        <v>4</v>
      </c>
      <c r="N1016" s="35" t="s">
        <v>5</v>
      </c>
    </row>
    <row r="1017" spans="1:14" x14ac:dyDescent="0.3">
      <c r="A1017" s="38" t="s">
        <v>3420</v>
      </c>
      <c r="B1017" s="39" t="s">
        <v>4568</v>
      </c>
      <c r="C1017" s="39" t="s">
        <v>3925</v>
      </c>
      <c r="D1017" s="39" t="s">
        <v>3962</v>
      </c>
      <c r="E1017" s="40">
        <v>9.9236749999999994</v>
      </c>
      <c r="F1017" s="40">
        <v>2.9515440000000002</v>
      </c>
      <c r="G1017" s="40">
        <v>26</v>
      </c>
      <c r="H1017" s="40" t="s">
        <v>3926</v>
      </c>
      <c r="I1017" s="40" t="s">
        <v>94</v>
      </c>
      <c r="J1017" s="40" t="s">
        <v>3927</v>
      </c>
      <c r="K1017" s="40" t="s">
        <v>3928</v>
      </c>
      <c r="L1017" s="40" t="s">
        <v>78</v>
      </c>
      <c r="M1017" s="35" t="s">
        <v>4</v>
      </c>
      <c r="N1017" s="35" t="s">
        <v>5</v>
      </c>
    </row>
    <row r="1018" spans="1:14" x14ac:dyDescent="0.3">
      <c r="A1018" s="38" t="s">
        <v>3736</v>
      </c>
      <c r="B1018" s="39" t="s">
        <v>3737</v>
      </c>
      <c r="C1018" s="39" t="s">
        <v>3934</v>
      </c>
      <c r="D1018" s="39" t="s">
        <v>3780</v>
      </c>
      <c r="E1018" s="40">
        <v>9.4671839999999996</v>
      </c>
      <c r="F1018" s="40">
        <v>4.5953239999999997</v>
      </c>
      <c r="G1018" s="40">
        <v>195</v>
      </c>
      <c r="H1018" s="40" t="s">
        <v>3926</v>
      </c>
      <c r="I1018" s="40" t="s">
        <v>38</v>
      </c>
      <c r="J1018" s="40" t="s">
        <v>3720</v>
      </c>
      <c r="K1018" s="40" t="s">
        <v>3969</v>
      </c>
      <c r="L1018" s="40" t="s">
        <v>78</v>
      </c>
      <c r="M1018" s="35" t="s">
        <v>4</v>
      </c>
      <c r="N1018" s="35" t="s">
        <v>5</v>
      </c>
    </row>
    <row r="1019" spans="1:14" x14ac:dyDescent="0.3">
      <c r="A1019" s="38" t="s">
        <v>3740</v>
      </c>
      <c r="B1019" s="39" t="s">
        <v>3741</v>
      </c>
      <c r="C1019" s="39" t="s">
        <v>3934</v>
      </c>
      <c r="D1019" s="39" t="s">
        <v>3780</v>
      </c>
      <c r="E1019" s="40">
        <v>9.4560833330000005</v>
      </c>
      <c r="F1019" s="40">
        <v>4.6160833329999997</v>
      </c>
      <c r="G1019" s="40">
        <v>219</v>
      </c>
      <c r="H1019" s="40" t="s">
        <v>3926</v>
      </c>
      <c r="I1019" s="40" t="s">
        <v>38</v>
      </c>
      <c r="J1019" s="40" t="s">
        <v>3720</v>
      </c>
      <c r="K1019" s="40" t="s">
        <v>3969</v>
      </c>
      <c r="L1019" s="40" t="s">
        <v>78</v>
      </c>
      <c r="M1019" s="35" t="s">
        <v>4</v>
      </c>
      <c r="N1019" s="35" t="s">
        <v>5</v>
      </c>
    </row>
    <row r="1020" spans="1:14" x14ac:dyDescent="0.3">
      <c r="A1020" s="38" t="s">
        <v>3742</v>
      </c>
      <c r="B1020" s="39" t="s">
        <v>3743</v>
      </c>
      <c r="C1020" s="39" t="s">
        <v>3934</v>
      </c>
      <c r="D1020" s="39" t="s">
        <v>3780</v>
      </c>
      <c r="E1020" s="40">
        <v>9.4691388889999999</v>
      </c>
      <c r="F1020" s="40">
        <v>4.6388611109999998</v>
      </c>
      <c r="G1020" s="40">
        <v>225</v>
      </c>
      <c r="H1020" s="40" t="s">
        <v>3926</v>
      </c>
      <c r="I1020" s="40" t="s">
        <v>38</v>
      </c>
      <c r="J1020" s="40" t="s">
        <v>3720</v>
      </c>
      <c r="K1020" s="40" t="s">
        <v>3969</v>
      </c>
      <c r="L1020" s="40" t="s">
        <v>78</v>
      </c>
      <c r="M1020" s="35" t="s">
        <v>4</v>
      </c>
      <c r="N1020" s="35" t="s">
        <v>5</v>
      </c>
    </row>
    <row r="1021" spans="1:14" x14ac:dyDescent="0.3">
      <c r="A1021" s="38" t="s">
        <v>3746</v>
      </c>
      <c r="B1021" s="39" t="s">
        <v>3747</v>
      </c>
      <c r="C1021" s="39" t="s">
        <v>3934</v>
      </c>
      <c r="D1021" s="39" t="s">
        <v>3780</v>
      </c>
      <c r="E1021" s="40">
        <v>9.4514166670000002</v>
      </c>
      <c r="F1021" s="40">
        <v>4.6439444439999997</v>
      </c>
      <c r="G1021" s="40">
        <v>228</v>
      </c>
      <c r="H1021" s="40" t="s">
        <v>3926</v>
      </c>
      <c r="I1021" s="40" t="s">
        <v>38</v>
      </c>
      <c r="J1021" s="40" t="s">
        <v>3720</v>
      </c>
      <c r="K1021" s="40" t="s">
        <v>3969</v>
      </c>
      <c r="L1021" s="40" t="s">
        <v>78</v>
      </c>
      <c r="M1021" s="35" t="s">
        <v>4</v>
      </c>
      <c r="N1021" s="35" t="s">
        <v>5</v>
      </c>
    </row>
    <row r="1022" spans="1:14" x14ac:dyDescent="0.3">
      <c r="A1022" s="38" t="s">
        <v>3748</v>
      </c>
      <c r="B1022" s="39" t="s">
        <v>3749</v>
      </c>
      <c r="C1022" s="39" t="s">
        <v>3934</v>
      </c>
      <c r="D1022" s="39" t="s">
        <v>3780</v>
      </c>
      <c r="E1022" s="40">
        <v>9.4501388889999998</v>
      </c>
      <c r="F1022" s="40">
        <v>4.654555556</v>
      </c>
      <c r="G1022" s="40">
        <v>258</v>
      </c>
      <c r="H1022" s="40" t="s">
        <v>3926</v>
      </c>
      <c r="I1022" s="40" t="s">
        <v>38</v>
      </c>
      <c r="J1022" s="40" t="s">
        <v>3720</v>
      </c>
      <c r="K1022" s="40" t="s">
        <v>3969</v>
      </c>
      <c r="L1022" s="40" t="s">
        <v>78</v>
      </c>
      <c r="M1022" s="35" t="s">
        <v>4</v>
      </c>
      <c r="N1022" s="35" t="s">
        <v>5</v>
      </c>
    </row>
    <row r="1023" spans="1:14" x14ac:dyDescent="0.3">
      <c r="A1023" s="38" t="s">
        <v>368</v>
      </c>
      <c r="B1023" s="39" t="s">
        <v>3755</v>
      </c>
      <c r="C1023" s="39" t="s">
        <v>3934</v>
      </c>
      <c r="D1023" s="39" t="s">
        <v>3780</v>
      </c>
      <c r="E1023" s="40">
        <v>9.4361388890000004</v>
      </c>
      <c r="F1023" s="40">
        <v>4.6207222200000002</v>
      </c>
      <c r="G1023" s="40">
        <v>238</v>
      </c>
      <c r="H1023" s="40" t="s">
        <v>3926</v>
      </c>
      <c r="I1023" s="40" t="s">
        <v>38</v>
      </c>
      <c r="J1023" s="40" t="s">
        <v>3720</v>
      </c>
      <c r="K1023" s="40" t="s">
        <v>3969</v>
      </c>
      <c r="L1023" s="40" t="s">
        <v>78</v>
      </c>
      <c r="M1023" s="35" t="s">
        <v>4</v>
      </c>
      <c r="N1023" s="35" t="s">
        <v>5</v>
      </c>
    </row>
    <row r="1024" spans="1:14" x14ac:dyDescent="0.3">
      <c r="A1024" s="38" t="s">
        <v>360</v>
      </c>
      <c r="B1024" s="39" t="s">
        <v>3758</v>
      </c>
      <c r="C1024" s="39" t="s">
        <v>3934</v>
      </c>
      <c r="D1024" s="39" t="s">
        <v>3780</v>
      </c>
      <c r="E1024" s="40">
        <v>9.4540277780000004</v>
      </c>
      <c r="F1024" s="40">
        <v>4.6373899999999999</v>
      </c>
      <c r="G1024" s="40">
        <v>238</v>
      </c>
      <c r="H1024" s="40" t="s">
        <v>3926</v>
      </c>
      <c r="I1024" s="40" t="s">
        <v>38</v>
      </c>
      <c r="J1024" s="40" t="s">
        <v>3720</v>
      </c>
      <c r="K1024" s="40" t="s">
        <v>3969</v>
      </c>
      <c r="L1024" s="40" t="s">
        <v>78</v>
      </c>
      <c r="M1024" s="35" t="s">
        <v>4</v>
      </c>
      <c r="N1024" s="35" t="s">
        <v>5</v>
      </c>
    </row>
    <row r="1025" spans="1:14" x14ac:dyDescent="0.3">
      <c r="A1025" s="38" t="s">
        <v>3762</v>
      </c>
      <c r="B1025" s="39" t="s">
        <v>3763</v>
      </c>
      <c r="C1025" s="39" t="s">
        <v>3934</v>
      </c>
      <c r="D1025" s="39" t="s">
        <v>3780</v>
      </c>
      <c r="E1025" s="40">
        <v>9.4389299999999992</v>
      </c>
      <c r="F1025" s="40">
        <v>4.6486580000000002</v>
      </c>
      <c r="G1025" s="40">
        <v>254</v>
      </c>
      <c r="H1025" s="40" t="s">
        <v>3926</v>
      </c>
      <c r="I1025" s="40" t="s">
        <v>38</v>
      </c>
      <c r="J1025" s="40" t="s">
        <v>3720</v>
      </c>
      <c r="K1025" s="40" t="s">
        <v>3969</v>
      </c>
      <c r="L1025" s="40" t="s">
        <v>78</v>
      </c>
      <c r="M1025" s="35" t="s">
        <v>4</v>
      </c>
      <c r="N1025" s="35" t="s">
        <v>5</v>
      </c>
    </row>
    <row r="1026" spans="1:14" x14ac:dyDescent="0.3">
      <c r="A1026" s="38" t="s">
        <v>3764</v>
      </c>
      <c r="B1026" s="39" t="s">
        <v>3765</v>
      </c>
      <c r="C1026" s="39" t="s">
        <v>3934</v>
      </c>
      <c r="D1026" s="39" t="s">
        <v>3780</v>
      </c>
      <c r="E1026" s="40">
        <v>9.4242777780000004</v>
      </c>
      <c r="F1026" s="40">
        <v>4.6446944439999998</v>
      </c>
      <c r="G1026" s="40">
        <v>265</v>
      </c>
      <c r="H1026" s="40" t="s">
        <v>3926</v>
      </c>
      <c r="I1026" s="40" t="s">
        <v>38</v>
      </c>
      <c r="J1026" s="40" t="s">
        <v>3720</v>
      </c>
      <c r="K1026" s="40" t="s">
        <v>3969</v>
      </c>
      <c r="L1026" s="40" t="s">
        <v>78</v>
      </c>
      <c r="M1026" s="35" t="s">
        <v>4</v>
      </c>
      <c r="N1026" s="35" t="s">
        <v>5</v>
      </c>
    </row>
    <row r="1027" spans="1:14" x14ac:dyDescent="0.3">
      <c r="A1027" s="38" t="s">
        <v>369</v>
      </c>
      <c r="B1027" s="39" t="s">
        <v>1425</v>
      </c>
      <c r="C1027" s="39" t="s">
        <v>3925</v>
      </c>
      <c r="D1027" s="39" t="s">
        <v>4569</v>
      </c>
      <c r="E1027" s="40">
        <v>10.628916670000001</v>
      </c>
      <c r="F1027" s="40">
        <v>2.369583333</v>
      </c>
      <c r="G1027" s="40">
        <v>530</v>
      </c>
      <c r="H1027" s="40" t="s">
        <v>3926</v>
      </c>
      <c r="I1027" s="40" t="s">
        <v>38</v>
      </c>
      <c r="J1027" s="40" t="s">
        <v>591</v>
      </c>
      <c r="K1027" s="40" t="s">
        <v>3954</v>
      </c>
      <c r="L1027" s="40" t="s">
        <v>5869</v>
      </c>
      <c r="M1027" s="35" t="s">
        <v>4</v>
      </c>
      <c r="N1027" s="35" t="s">
        <v>5</v>
      </c>
    </row>
    <row r="1028" spans="1:14" x14ac:dyDescent="0.3">
      <c r="A1028" s="38" t="s">
        <v>176</v>
      </c>
      <c r="B1028" s="39" t="s">
        <v>181</v>
      </c>
      <c r="C1028" s="39" t="s">
        <v>3951</v>
      </c>
      <c r="D1028" s="39" t="s">
        <v>181</v>
      </c>
      <c r="E1028" s="40">
        <v>15.197018999999999</v>
      </c>
      <c r="F1028" s="40">
        <v>10.494185</v>
      </c>
      <c r="G1028" s="40">
        <v>315</v>
      </c>
      <c r="H1028" s="40" t="s">
        <v>3926</v>
      </c>
      <c r="I1028" s="40" t="s">
        <v>38</v>
      </c>
      <c r="J1028" s="40" t="s">
        <v>697</v>
      </c>
      <c r="K1028" s="40" t="s">
        <v>4556</v>
      </c>
      <c r="L1028" s="40" t="s">
        <v>3942</v>
      </c>
      <c r="M1028" s="35" t="s">
        <v>4</v>
      </c>
      <c r="N1028" s="35" t="s">
        <v>3877</v>
      </c>
    </row>
    <row r="1029" spans="1:14" x14ac:dyDescent="0.3">
      <c r="A1029" s="38" t="s">
        <v>1300</v>
      </c>
      <c r="B1029" s="39" t="s">
        <v>1301</v>
      </c>
      <c r="C1029" s="39" t="s">
        <v>3951</v>
      </c>
      <c r="D1029" s="39" t="s">
        <v>1301</v>
      </c>
      <c r="E1029" s="40">
        <v>14.92956218</v>
      </c>
      <c r="F1029" s="40">
        <v>10.290917739999999</v>
      </c>
      <c r="G1029" s="40">
        <v>337</v>
      </c>
      <c r="H1029" s="40" t="s">
        <v>3926</v>
      </c>
      <c r="I1029" s="40" t="s">
        <v>38</v>
      </c>
      <c r="J1029" s="40" t="s">
        <v>697</v>
      </c>
      <c r="K1029" s="40" t="s">
        <v>4556</v>
      </c>
      <c r="L1029" s="40" t="s">
        <v>3942</v>
      </c>
      <c r="M1029" s="35" t="s">
        <v>4</v>
      </c>
      <c r="N1029" s="35" t="s">
        <v>5</v>
      </c>
    </row>
    <row r="1030" spans="1:14" x14ac:dyDescent="0.3">
      <c r="A1030" s="38" t="s">
        <v>1528</v>
      </c>
      <c r="B1030" s="39" t="s">
        <v>1529</v>
      </c>
      <c r="C1030" s="39" t="s">
        <v>3951</v>
      </c>
      <c r="D1030" s="39" t="s">
        <v>3988</v>
      </c>
      <c r="E1030" s="40">
        <v>14.298032790000001</v>
      </c>
      <c r="F1030" s="40">
        <v>10.602485339999999</v>
      </c>
      <c r="G1030" s="40">
        <v>406</v>
      </c>
      <c r="H1030" s="40" t="s">
        <v>3926</v>
      </c>
      <c r="I1030" s="40" t="s">
        <v>38</v>
      </c>
      <c r="J1030" s="40" t="s">
        <v>655</v>
      </c>
      <c r="K1030" s="40" t="s">
        <v>4008</v>
      </c>
      <c r="L1030" s="40" t="s">
        <v>3942</v>
      </c>
      <c r="M1030" s="35" t="s">
        <v>4</v>
      </c>
      <c r="N1030" s="35" t="s">
        <v>5</v>
      </c>
    </row>
    <row r="1031" spans="1:14" x14ac:dyDescent="0.3">
      <c r="A1031" s="38" t="s">
        <v>2671</v>
      </c>
      <c r="B1031" s="39" t="s">
        <v>2672</v>
      </c>
      <c r="C1031" s="39" t="s">
        <v>3943</v>
      </c>
      <c r="D1031" s="39" t="s">
        <v>2388</v>
      </c>
      <c r="E1031" s="40">
        <v>10.05778791</v>
      </c>
      <c r="F1031" s="40">
        <v>5.4417477400000003</v>
      </c>
      <c r="G1031" s="40">
        <v>1356</v>
      </c>
      <c r="H1031" s="40" t="s">
        <v>3926</v>
      </c>
      <c r="I1031" s="40" t="s">
        <v>38</v>
      </c>
      <c r="J1031" s="40" t="s">
        <v>4445</v>
      </c>
      <c r="K1031" s="40" t="s">
        <v>4446</v>
      </c>
      <c r="L1031" s="40" t="s">
        <v>80</v>
      </c>
      <c r="M1031" s="35" t="s">
        <v>4</v>
      </c>
      <c r="N1031" s="35" t="s">
        <v>5</v>
      </c>
    </row>
    <row r="1032" spans="1:14" x14ac:dyDescent="0.3">
      <c r="A1032" s="38" t="s">
        <v>332</v>
      </c>
      <c r="B1032" s="39" t="s">
        <v>2395</v>
      </c>
      <c r="C1032" s="39" t="s">
        <v>3943</v>
      </c>
      <c r="D1032" s="39" t="s">
        <v>2652</v>
      </c>
      <c r="E1032" s="40">
        <v>10.11408662</v>
      </c>
      <c r="F1032" s="40">
        <v>5.4909900909999996</v>
      </c>
      <c r="G1032" s="40">
        <v>1531</v>
      </c>
      <c r="H1032" s="40" t="s">
        <v>3926</v>
      </c>
      <c r="I1032" s="40" t="s">
        <v>38</v>
      </c>
      <c r="J1032" s="40" t="s">
        <v>4445</v>
      </c>
      <c r="K1032" s="40" t="s">
        <v>4446</v>
      </c>
      <c r="L1032" s="40" t="s">
        <v>80</v>
      </c>
      <c r="M1032" s="35" t="s">
        <v>4</v>
      </c>
      <c r="N1032" s="35" t="s">
        <v>5</v>
      </c>
    </row>
    <row r="1033" spans="1:14" x14ac:dyDescent="0.3">
      <c r="A1033" s="38" t="s">
        <v>2312</v>
      </c>
      <c r="B1033" s="39" t="s">
        <v>2313</v>
      </c>
      <c r="C1033" s="39" t="s">
        <v>3929</v>
      </c>
      <c r="D1033" s="39" t="s">
        <v>4570</v>
      </c>
      <c r="E1033" s="40">
        <v>11.53494444</v>
      </c>
      <c r="F1033" s="40">
        <v>4.7658055560000001</v>
      </c>
      <c r="G1033" s="40">
        <v>489</v>
      </c>
      <c r="H1033" s="40" t="s">
        <v>3926</v>
      </c>
      <c r="I1033" s="40" t="s">
        <v>38</v>
      </c>
      <c r="J1033" s="40" t="s">
        <v>2284</v>
      </c>
      <c r="K1033" s="40" t="s">
        <v>3968</v>
      </c>
      <c r="L1033" s="40" t="s">
        <v>80</v>
      </c>
      <c r="M1033" s="35" t="s">
        <v>4</v>
      </c>
      <c r="N1033" s="35" t="s">
        <v>3879</v>
      </c>
    </row>
    <row r="1034" spans="1:14" x14ac:dyDescent="0.3">
      <c r="A1034" s="38" t="s">
        <v>228</v>
      </c>
      <c r="B1034" s="39" t="s">
        <v>1833</v>
      </c>
      <c r="C1034" s="39" t="s">
        <v>3958</v>
      </c>
      <c r="D1034" s="39" t="s">
        <v>3959</v>
      </c>
      <c r="E1034" s="40">
        <v>13.6037</v>
      </c>
      <c r="F1034" s="40">
        <v>7.2964500000000001</v>
      </c>
      <c r="G1034" s="40">
        <v>1136</v>
      </c>
      <c r="H1034" s="40" t="s">
        <v>3926</v>
      </c>
      <c r="I1034" s="40" t="s">
        <v>38</v>
      </c>
      <c r="J1034" s="40" t="s">
        <v>756</v>
      </c>
      <c r="K1034" s="40" t="s">
        <v>4530</v>
      </c>
      <c r="L1034" s="40" t="s">
        <v>3942</v>
      </c>
      <c r="M1034" s="35" t="s">
        <v>4</v>
      </c>
      <c r="N1034" s="35" t="s">
        <v>5</v>
      </c>
    </row>
    <row r="1035" spans="1:14" x14ac:dyDescent="0.3">
      <c r="A1035" s="38" t="s">
        <v>1825</v>
      </c>
      <c r="B1035" s="39" t="s">
        <v>1826</v>
      </c>
      <c r="C1035" s="39" t="s">
        <v>3958</v>
      </c>
      <c r="D1035" s="39" t="s">
        <v>3959</v>
      </c>
      <c r="E1035" s="40">
        <v>13.579824929999999</v>
      </c>
      <c r="F1035" s="40">
        <v>7.2972091639999999</v>
      </c>
      <c r="G1035" s="40">
        <v>1160</v>
      </c>
      <c r="H1035" s="40" t="s">
        <v>3926</v>
      </c>
      <c r="I1035" s="40" t="s">
        <v>38</v>
      </c>
      <c r="J1035" s="40" t="s">
        <v>756</v>
      </c>
      <c r="K1035" s="40" t="s">
        <v>4530</v>
      </c>
      <c r="L1035" s="40" t="s">
        <v>3942</v>
      </c>
      <c r="M1035" s="35" t="s">
        <v>4</v>
      </c>
      <c r="N1035" s="35" t="s">
        <v>5</v>
      </c>
    </row>
    <row r="1036" spans="1:14" x14ac:dyDescent="0.3">
      <c r="A1036" s="38" t="s">
        <v>1313</v>
      </c>
      <c r="B1036" s="39" t="s">
        <v>1314</v>
      </c>
      <c r="C1036" s="39" t="s">
        <v>3976</v>
      </c>
      <c r="D1036" s="39" t="s">
        <v>1314</v>
      </c>
      <c r="E1036" s="40">
        <v>15.032590949999999</v>
      </c>
      <c r="F1036" s="40">
        <v>4.1771788680000004</v>
      </c>
      <c r="G1036" s="40">
        <v>625</v>
      </c>
      <c r="H1036" s="40" t="s">
        <v>3926</v>
      </c>
      <c r="I1036" s="40" t="s">
        <v>38</v>
      </c>
      <c r="J1036" s="40" t="s">
        <v>695</v>
      </c>
      <c r="K1036" s="40" t="s">
        <v>4536</v>
      </c>
      <c r="L1036" s="40" t="s">
        <v>5869</v>
      </c>
      <c r="M1036" s="35" t="s">
        <v>4</v>
      </c>
      <c r="N1036" s="35" t="s">
        <v>3877</v>
      </c>
    </row>
    <row r="1037" spans="1:14" x14ac:dyDescent="0.3">
      <c r="A1037" s="38" t="s">
        <v>2361</v>
      </c>
      <c r="B1037" s="39" t="s">
        <v>2362</v>
      </c>
      <c r="C1037" s="39" t="s">
        <v>3929</v>
      </c>
      <c r="D1037" s="39" t="s">
        <v>4571</v>
      </c>
      <c r="E1037" s="40">
        <v>10.875527780000001</v>
      </c>
      <c r="F1037" s="40">
        <v>4.6276944440000003</v>
      </c>
      <c r="G1037" s="40">
        <v>899</v>
      </c>
      <c r="H1037" s="40" t="s">
        <v>3926</v>
      </c>
      <c r="I1037" s="40" t="s">
        <v>38</v>
      </c>
      <c r="J1037" s="40" t="s">
        <v>2284</v>
      </c>
      <c r="K1037" s="40" t="s">
        <v>3968</v>
      </c>
      <c r="L1037" s="40" t="s">
        <v>80</v>
      </c>
      <c r="M1037" s="35" t="s">
        <v>4</v>
      </c>
      <c r="N1037" s="35" t="s">
        <v>3970</v>
      </c>
    </row>
    <row r="1038" spans="1:14" x14ac:dyDescent="0.3">
      <c r="A1038" s="38" t="s">
        <v>2675</v>
      </c>
      <c r="B1038" s="39" t="s">
        <v>2676</v>
      </c>
      <c r="C1038" s="39" t="s">
        <v>3943</v>
      </c>
      <c r="D1038" s="39" t="s">
        <v>2388</v>
      </c>
      <c r="E1038" s="40">
        <v>10.07354355</v>
      </c>
      <c r="F1038" s="40">
        <v>5.4608496070000001</v>
      </c>
      <c r="G1038" s="40">
        <v>1460</v>
      </c>
      <c r="H1038" s="40" t="s">
        <v>3926</v>
      </c>
      <c r="I1038" s="40" t="s">
        <v>38</v>
      </c>
      <c r="J1038" s="40" t="s">
        <v>4445</v>
      </c>
      <c r="K1038" s="40" t="s">
        <v>4446</v>
      </c>
      <c r="L1038" s="40" t="s">
        <v>80</v>
      </c>
      <c r="M1038" s="35" t="s">
        <v>4</v>
      </c>
      <c r="N1038" s="35" t="s">
        <v>5</v>
      </c>
    </row>
    <row r="1039" spans="1:14" x14ac:dyDescent="0.3">
      <c r="A1039" s="38" t="s">
        <v>542</v>
      </c>
      <c r="B1039" s="39" t="s">
        <v>2020</v>
      </c>
      <c r="C1039" s="39" t="s">
        <v>3929</v>
      </c>
      <c r="D1039" s="39" t="s">
        <v>4082</v>
      </c>
      <c r="E1039" s="40">
        <v>11.512135000000001</v>
      </c>
      <c r="F1039" s="40">
        <v>4.1472470000000001</v>
      </c>
      <c r="G1039" s="40">
        <v>568</v>
      </c>
      <c r="H1039" s="40" t="s">
        <v>3926</v>
      </c>
      <c r="I1039" s="40" t="s">
        <v>38</v>
      </c>
      <c r="J1039" s="40" t="s">
        <v>626</v>
      </c>
      <c r="K1039" s="40" t="s">
        <v>3985</v>
      </c>
      <c r="L1039" s="40" t="s">
        <v>5869</v>
      </c>
      <c r="M1039" s="35" t="s">
        <v>4</v>
      </c>
      <c r="N1039" s="35" t="s">
        <v>3879</v>
      </c>
    </row>
    <row r="1040" spans="1:14" x14ac:dyDescent="0.3">
      <c r="A1040" s="38" t="s">
        <v>1173</v>
      </c>
      <c r="B1040" s="39" t="s">
        <v>1174</v>
      </c>
      <c r="C1040" s="39" t="s">
        <v>3939</v>
      </c>
      <c r="D1040" s="39" t="s">
        <v>4078</v>
      </c>
      <c r="E1040" s="40">
        <v>13.39720054</v>
      </c>
      <c r="F1040" s="40">
        <v>9.3468707230000003</v>
      </c>
      <c r="G1040" s="40">
        <v>218</v>
      </c>
      <c r="H1040" s="40" t="s">
        <v>3926</v>
      </c>
      <c r="I1040" s="40" t="s">
        <v>38</v>
      </c>
      <c r="J1040" s="40" t="s">
        <v>621</v>
      </c>
      <c r="K1040" s="40" t="s">
        <v>4541</v>
      </c>
      <c r="L1040" s="40" t="s">
        <v>3942</v>
      </c>
      <c r="M1040" s="35" t="s">
        <v>4</v>
      </c>
      <c r="N1040" s="35" t="s">
        <v>5</v>
      </c>
    </row>
    <row r="1041" spans="1:14" x14ac:dyDescent="0.3">
      <c r="A1041" s="38" t="s">
        <v>253</v>
      </c>
      <c r="B1041" s="39" t="s">
        <v>3685</v>
      </c>
      <c r="C1041" s="39" t="s">
        <v>3933</v>
      </c>
      <c r="D1041" s="39" t="s">
        <v>3681</v>
      </c>
      <c r="E1041" s="40">
        <v>9.3613350000000004</v>
      </c>
      <c r="F1041" s="40">
        <v>4.0749519999999997</v>
      </c>
      <c r="G1041" s="40">
        <v>35</v>
      </c>
      <c r="H1041" s="40" t="s">
        <v>3926</v>
      </c>
      <c r="I1041" s="40" t="s">
        <v>38</v>
      </c>
      <c r="J1041" s="40" t="s">
        <v>3935</v>
      </c>
      <c r="K1041" s="40" t="s">
        <v>3936</v>
      </c>
      <c r="L1041" s="40" t="s">
        <v>78</v>
      </c>
      <c r="M1041" s="35" t="s">
        <v>4</v>
      </c>
      <c r="N1041" s="35" t="s">
        <v>5</v>
      </c>
    </row>
    <row r="1042" spans="1:14" x14ac:dyDescent="0.3">
      <c r="A1042" s="38" t="s">
        <v>3686</v>
      </c>
      <c r="B1042" s="39" t="s">
        <v>3687</v>
      </c>
      <c r="C1042" s="39" t="s">
        <v>3934</v>
      </c>
      <c r="D1042" s="39" t="s">
        <v>3681</v>
      </c>
      <c r="E1042" s="40">
        <v>9.3717489999999994</v>
      </c>
      <c r="F1042" s="40">
        <v>4.0655099999999997</v>
      </c>
      <c r="G1042" s="40">
        <v>19</v>
      </c>
      <c r="H1042" s="40" t="s">
        <v>3926</v>
      </c>
      <c r="I1042" s="40" t="s">
        <v>38</v>
      </c>
      <c r="J1042" s="40" t="s">
        <v>3935</v>
      </c>
      <c r="K1042" s="40" t="s">
        <v>3936</v>
      </c>
      <c r="L1042" s="40" t="s">
        <v>78</v>
      </c>
      <c r="M1042" s="35" t="s">
        <v>4</v>
      </c>
      <c r="N1042" s="35" t="s">
        <v>5</v>
      </c>
    </row>
    <row r="1043" spans="1:14" x14ac:dyDescent="0.3">
      <c r="A1043" s="38" t="s">
        <v>3688</v>
      </c>
      <c r="B1043" s="39" t="s">
        <v>3689</v>
      </c>
      <c r="C1043" s="39" t="s">
        <v>3934</v>
      </c>
      <c r="D1043" s="39" t="s">
        <v>3681</v>
      </c>
      <c r="E1043" s="40">
        <v>9.3678167650000006</v>
      </c>
      <c r="F1043" s="40">
        <v>4.0697727219999997</v>
      </c>
      <c r="G1043" s="40">
        <v>18</v>
      </c>
      <c r="H1043" s="40" t="s">
        <v>3926</v>
      </c>
      <c r="I1043" s="40" t="s">
        <v>38</v>
      </c>
      <c r="J1043" s="40" t="s">
        <v>3935</v>
      </c>
      <c r="K1043" s="40" t="s">
        <v>3936</v>
      </c>
      <c r="L1043" s="40" t="s">
        <v>78</v>
      </c>
      <c r="M1043" s="35" t="s">
        <v>4</v>
      </c>
      <c r="N1043" s="35" t="s">
        <v>5</v>
      </c>
    </row>
    <row r="1044" spans="1:14" x14ac:dyDescent="0.3">
      <c r="A1044" s="38" t="s">
        <v>341</v>
      </c>
      <c r="B1044" s="39" t="s">
        <v>1852</v>
      </c>
      <c r="C1044" s="39" t="s">
        <v>3958</v>
      </c>
      <c r="D1044" s="39" t="s">
        <v>3959</v>
      </c>
      <c r="E1044" s="40">
        <v>13.57673</v>
      </c>
      <c r="F1044" s="40">
        <v>7.3345500000000001</v>
      </c>
      <c r="G1044" s="40">
        <v>1125</v>
      </c>
      <c r="H1044" s="40" t="s">
        <v>3926</v>
      </c>
      <c r="I1044" s="40" t="s">
        <v>38</v>
      </c>
      <c r="J1044" s="40" t="s">
        <v>756</v>
      </c>
      <c r="K1044" s="40" t="s">
        <v>4530</v>
      </c>
      <c r="L1044" s="40" t="s">
        <v>3942</v>
      </c>
      <c r="M1044" s="35" t="s">
        <v>4</v>
      </c>
      <c r="N1044" s="35" t="s">
        <v>5</v>
      </c>
    </row>
    <row r="1045" spans="1:14" x14ac:dyDescent="0.3">
      <c r="A1045" s="38" t="s">
        <v>3694</v>
      </c>
      <c r="B1045" s="39" t="s">
        <v>3695</v>
      </c>
      <c r="C1045" s="39" t="s">
        <v>3934</v>
      </c>
      <c r="D1045" s="39" t="s">
        <v>4572</v>
      </c>
      <c r="E1045" s="40">
        <v>9.2047659999999993</v>
      </c>
      <c r="F1045" s="40">
        <v>4.0810389999999996</v>
      </c>
      <c r="G1045" s="40">
        <v>385</v>
      </c>
      <c r="H1045" s="40" t="s">
        <v>3926</v>
      </c>
      <c r="I1045" s="40" t="s">
        <v>38</v>
      </c>
      <c r="J1045" s="40" t="s">
        <v>3935</v>
      </c>
      <c r="K1045" s="40" t="s">
        <v>3936</v>
      </c>
      <c r="L1045" s="40" t="s">
        <v>78</v>
      </c>
      <c r="M1045" s="35" t="s">
        <v>4</v>
      </c>
      <c r="N1045" s="35" t="s">
        <v>5</v>
      </c>
    </row>
    <row r="1046" spans="1:14" x14ac:dyDescent="0.3">
      <c r="A1046" s="38" t="s">
        <v>411</v>
      </c>
      <c r="B1046" s="39" t="s">
        <v>2113</v>
      </c>
      <c r="C1046" s="39" t="s">
        <v>3951</v>
      </c>
      <c r="D1046" s="39" t="s">
        <v>2113</v>
      </c>
      <c r="E1046" s="40">
        <v>13.991207940000001</v>
      </c>
      <c r="F1046" s="40">
        <v>10.779474130000001</v>
      </c>
      <c r="G1046" s="40">
        <v>671</v>
      </c>
      <c r="H1046" s="40" t="s">
        <v>3926</v>
      </c>
      <c r="I1046" s="40" t="s">
        <v>38</v>
      </c>
      <c r="J1046" s="40" t="s">
        <v>720</v>
      </c>
      <c r="K1046" s="40" t="s">
        <v>4029</v>
      </c>
      <c r="L1046" s="40" t="s">
        <v>3942</v>
      </c>
      <c r="M1046" s="35" t="s">
        <v>4</v>
      </c>
      <c r="N1046" s="35" t="s">
        <v>5</v>
      </c>
    </row>
    <row r="1047" spans="1:14" x14ac:dyDescent="0.3">
      <c r="A1047" s="38" t="s">
        <v>810</v>
      </c>
      <c r="B1047" s="39" t="s">
        <v>4573</v>
      </c>
      <c r="C1047" s="39" t="s">
        <v>3929</v>
      </c>
      <c r="D1047" s="39" t="s">
        <v>3965</v>
      </c>
      <c r="E1047" s="40">
        <v>11.488212770000001</v>
      </c>
      <c r="F1047" s="40">
        <v>3.853966249</v>
      </c>
      <c r="G1047" s="40">
        <v>742</v>
      </c>
      <c r="H1047" s="40" t="s">
        <v>3926</v>
      </c>
      <c r="I1047" s="40" t="s">
        <v>94</v>
      </c>
      <c r="J1047" s="40" t="s">
        <v>612</v>
      </c>
      <c r="K1047" s="40" t="s">
        <v>4505</v>
      </c>
      <c r="L1047" s="40" t="s">
        <v>5869</v>
      </c>
      <c r="M1047" s="35" t="s">
        <v>4</v>
      </c>
      <c r="N1047" s="35" t="s">
        <v>5</v>
      </c>
    </row>
    <row r="1048" spans="1:14" x14ac:dyDescent="0.3">
      <c r="A1048" s="38" t="s">
        <v>1731</v>
      </c>
      <c r="B1048" s="39" t="s">
        <v>4574</v>
      </c>
      <c r="C1048" s="39" t="s">
        <v>3929</v>
      </c>
      <c r="D1048" s="39" t="s">
        <v>3965</v>
      </c>
      <c r="E1048" s="40">
        <v>11.48318512</v>
      </c>
      <c r="F1048" s="40">
        <v>3.8223036590000001</v>
      </c>
      <c r="G1048" s="40">
        <v>742</v>
      </c>
      <c r="H1048" s="40" t="s">
        <v>3926</v>
      </c>
      <c r="I1048" s="40" t="s">
        <v>94</v>
      </c>
      <c r="J1048" s="40" t="s">
        <v>612</v>
      </c>
      <c r="K1048" s="40" t="s">
        <v>4505</v>
      </c>
      <c r="L1048" s="40" t="s">
        <v>5869</v>
      </c>
      <c r="M1048" s="35" t="s">
        <v>4</v>
      </c>
      <c r="N1048" s="35" t="s">
        <v>5</v>
      </c>
    </row>
    <row r="1049" spans="1:14" x14ac:dyDescent="0.3">
      <c r="A1049" s="38" t="s">
        <v>1727</v>
      </c>
      <c r="B1049" s="39" t="s">
        <v>1728</v>
      </c>
      <c r="C1049" s="39" t="s">
        <v>3929</v>
      </c>
      <c r="D1049" s="39" t="s">
        <v>3965</v>
      </c>
      <c r="E1049" s="40">
        <v>11.477500640000001</v>
      </c>
      <c r="F1049" s="40">
        <v>3.8353708630000001</v>
      </c>
      <c r="G1049" s="40">
        <v>754</v>
      </c>
      <c r="H1049" s="40" t="s">
        <v>3926</v>
      </c>
      <c r="I1049" s="40" t="s">
        <v>94</v>
      </c>
      <c r="J1049" s="40" t="s">
        <v>612</v>
      </c>
      <c r="K1049" s="40" t="s">
        <v>4505</v>
      </c>
      <c r="L1049" s="40" t="s">
        <v>5869</v>
      </c>
      <c r="M1049" s="35" t="s">
        <v>4</v>
      </c>
      <c r="N1049" s="35" t="s">
        <v>5</v>
      </c>
    </row>
    <row r="1050" spans="1:14" x14ac:dyDescent="0.3">
      <c r="A1050" s="38" t="s">
        <v>2252</v>
      </c>
      <c r="B1050" s="39" t="s">
        <v>4575</v>
      </c>
      <c r="C1050" s="39" t="s">
        <v>3929</v>
      </c>
      <c r="D1050" s="39" t="s">
        <v>3965</v>
      </c>
      <c r="E1050" s="40">
        <v>11.49887564</v>
      </c>
      <c r="F1050" s="40">
        <v>3.8589115239999998</v>
      </c>
      <c r="G1050" s="40">
        <v>742</v>
      </c>
      <c r="H1050" s="40" t="s">
        <v>3926</v>
      </c>
      <c r="I1050" s="40" t="s">
        <v>94</v>
      </c>
      <c r="J1050" s="40" t="s">
        <v>612</v>
      </c>
      <c r="K1050" s="40" t="s">
        <v>4505</v>
      </c>
      <c r="L1050" s="40" t="s">
        <v>5869</v>
      </c>
      <c r="M1050" s="35" t="s">
        <v>4</v>
      </c>
      <c r="N1050" s="35" t="s">
        <v>5</v>
      </c>
    </row>
    <row r="1051" spans="1:14" x14ac:dyDescent="0.3">
      <c r="A1051" s="38" t="s">
        <v>3286</v>
      </c>
      <c r="B1051" s="39" t="s">
        <v>4576</v>
      </c>
      <c r="C1051" s="39" t="s">
        <v>3933</v>
      </c>
      <c r="D1051" s="39" t="s">
        <v>3947</v>
      </c>
      <c r="E1051" s="40">
        <v>9.7116291419999996</v>
      </c>
      <c r="F1051" s="40">
        <v>4.0591375320000003</v>
      </c>
      <c r="G1051" s="40">
        <v>18</v>
      </c>
      <c r="H1051" s="40" t="s">
        <v>3926</v>
      </c>
      <c r="I1051" s="40" t="s">
        <v>94</v>
      </c>
      <c r="J1051" s="40" t="s">
        <v>3107</v>
      </c>
      <c r="K1051" s="40" t="s">
        <v>4236</v>
      </c>
      <c r="L1051" s="40" t="s">
        <v>78</v>
      </c>
      <c r="M1051" s="35" t="s">
        <v>4</v>
      </c>
      <c r="N1051" s="35" t="s">
        <v>3890</v>
      </c>
    </row>
    <row r="1052" spans="1:14" x14ac:dyDescent="0.3">
      <c r="A1052" s="38" t="s">
        <v>3316</v>
      </c>
      <c r="B1052" s="39" t="s">
        <v>4577</v>
      </c>
      <c r="C1052" s="39" t="s">
        <v>3933</v>
      </c>
      <c r="D1052" s="39" t="s">
        <v>3947</v>
      </c>
      <c r="E1052" s="40">
        <v>9.7533329999999996</v>
      </c>
      <c r="F1052" s="40">
        <v>4.0645259999999999</v>
      </c>
      <c r="G1052" s="40">
        <v>40</v>
      </c>
      <c r="H1052" s="40" t="s">
        <v>3926</v>
      </c>
      <c r="I1052" s="40" t="s">
        <v>94</v>
      </c>
      <c r="J1052" s="40" t="s">
        <v>3107</v>
      </c>
      <c r="K1052" s="40" t="s">
        <v>4236</v>
      </c>
      <c r="L1052" s="40" t="s">
        <v>78</v>
      </c>
      <c r="M1052" s="35" t="s">
        <v>4</v>
      </c>
      <c r="N1052" s="35" t="s">
        <v>5</v>
      </c>
    </row>
    <row r="1053" spans="1:14" x14ac:dyDescent="0.3">
      <c r="A1053" s="38" t="s">
        <v>135</v>
      </c>
      <c r="B1053" s="39" t="s">
        <v>4578</v>
      </c>
      <c r="C1053" s="39" t="s">
        <v>3933</v>
      </c>
      <c r="D1053" s="39" t="s">
        <v>3947</v>
      </c>
      <c r="E1053" s="40">
        <v>9.7410197600000004</v>
      </c>
      <c r="F1053" s="40">
        <v>4.0253660519999999</v>
      </c>
      <c r="G1053" s="40">
        <v>23</v>
      </c>
      <c r="H1053" s="40" t="s">
        <v>3926</v>
      </c>
      <c r="I1053" s="40" t="s">
        <v>94</v>
      </c>
      <c r="J1053" s="40" t="s">
        <v>3107</v>
      </c>
      <c r="K1053" s="40" t="s">
        <v>4236</v>
      </c>
      <c r="L1053" s="40" t="s">
        <v>78</v>
      </c>
      <c r="M1053" s="35" t="s">
        <v>7</v>
      </c>
      <c r="N1053" s="35" t="s">
        <v>36</v>
      </c>
    </row>
    <row r="1054" spans="1:14" x14ac:dyDescent="0.3">
      <c r="A1054" s="38" t="s">
        <v>3261</v>
      </c>
      <c r="B1054" s="39" t="s">
        <v>4579</v>
      </c>
      <c r="C1054" s="39" t="s">
        <v>3933</v>
      </c>
      <c r="D1054" s="39" t="s">
        <v>3947</v>
      </c>
      <c r="E1054" s="40">
        <v>9.7110277780000001</v>
      </c>
      <c r="F1054" s="40">
        <v>4.0538611109999998</v>
      </c>
      <c r="G1054" s="40">
        <v>60</v>
      </c>
      <c r="H1054" s="40" t="s">
        <v>3926</v>
      </c>
      <c r="I1054" s="40" t="s">
        <v>94</v>
      </c>
      <c r="J1054" s="40" t="s">
        <v>3107</v>
      </c>
      <c r="K1054" s="40" t="s">
        <v>4236</v>
      </c>
      <c r="L1054" s="40" t="s">
        <v>78</v>
      </c>
      <c r="M1054" s="35" t="s">
        <v>7</v>
      </c>
      <c r="N1054" s="35" t="s">
        <v>36</v>
      </c>
    </row>
    <row r="1055" spans="1:14" x14ac:dyDescent="0.3">
      <c r="A1055" s="38" t="s">
        <v>3253</v>
      </c>
      <c r="B1055" s="39" t="s">
        <v>4580</v>
      </c>
      <c r="C1055" s="39" t="s">
        <v>3933</v>
      </c>
      <c r="D1055" s="39" t="s">
        <v>3947</v>
      </c>
      <c r="E1055" s="40">
        <v>9.7118310910000005</v>
      </c>
      <c r="F1055" s="40">
        <v>4.055383977</v>
      </c>
      <c r="G1055" s="40">
        <v>0</v>
      </c>
      <c r="H1055" s="40" t="s">
        <v>3926</v>
      </c>
      <c r="I1055" s="40"/>
      <c r="J1055" s="40" t="s">
        <v>3107</v>
      </c>
      <c r="K1055" s="40" t="s">
        <v>4236</v>
      </c>
      <c r="L1055" s="40" t="s">
        <v>78</v>
      </c>
      <c r="M1055" s="35" t="s">
        <v>7</v>
      </c>
      <c r="N1055" s="35" t="s">
        <v>36</v>
      </c>
    </row>
    <row r="1056" spans="1:14" x14ac:dyDescent="0.3">
      <c r="A1056" s="38" t="s">
        <v>589</v>
      </c>
      <c r="B1056" s="39" t="s">
        <v>590</v>
      </c>
      <c r="C1056" s="39" t="s">
        <v>3925</v>
      </c>
      <c r="D1056" s="39" t="s">
        <v>4581</v>
      </c>
      <c r="E1056" s="40">
        <v>11.427108</v>
      </c>
      <c r="F1056" s="40">
        <v>2.3282859999999999</v>
      </c>
      <c r="G1056" s="40">
        <v>602</v>
      </c>
      <c r="H1056" s="40" t="s">
        <v>3926</v>
      </c>
      <c r="I1056" s="40" t="s">
        <v>38</v>
      </c>
      <c r="J1056" s="40" t="s">
        <v>591</v>
      </c>
      <c r="K1056" s="40" t="s">
        <v>3954</v>
      </c>
      <c r="L1056" s="40" t="s">
        <v>5869</v>
      </c>
      <c r="M1056" s="35" t="s">
        <v>4</v>
      </c>
      <c r="N1056" s="35" t="s">
        <v>4019</v>
      </c>
    </row>
    <row r="1057" spans="1:14" x14ac:dyDescent="0.3">
      <c r="A1057" s="38" t="s">
        <v>1784</v>
      </c>
      <c r="B1057" s="39" t="s">
        <v>1785</v>
      </c>
      <c r="C1057" s="39" t="s">
        <v>3976</v>
      </c>
      <c r="D1057" s="39" t="s">
        <v>4582</v>
      </c>
      <c r="E1057" s="40">
        <v>14.918070609999999</v>
      </c>
      <c r="F1057" s="40">
        <v>4.0481100530000003</v>
      </c>
      <c r="G1057" s="40">
        <v>619</v>
      </c>
      <c r="H1057" s="40" t="s">
        <v>3926</v>
      </c>
      <c r="I1057" s="40" t="s">
        <v>38</v>
      </c>
      <c r="J1057" s="40" t="s">
        <v>695</v>
      </c>
      <c r="K1057" s="40" t="s">
        <v>4536</v>
      </c>
      <c r="L1057" s="40" t="s">
        <v>5869</v>
      </c>
      <c r="M1057" s="35" t="s">
        <v>4</v>
      </c>
      <c r="N1057" s="35" t="s">
        <v>3877</v>
      </c>
    </row>
    <row r="1058" spans="1:14" x14ac:dyDescent="0.3">
      <c r="A1058" s="38" t="s">
        <v>712</v>
      </c>
      <c r="B1058" s="39" t="s">
        <v>713</v>
      </c>
      <c r="C1058" s="39" t="s">
        <v>3929</v>
      </c>
      <c r="D1058" s="39" t="s">
        <v>4583</v>
      </c>
      <c r="E1058" s="40">
        <v>12.941822009999999</v>
      </c>
      <c r="F1058" s="40">
        <v>6.961709946</v>
      </c>
      <c r="G1058" s="40">
        <v>1216</v>
      </c>
      <c r="H1058" s="40" t="s">
        <v>3926</v>
      </c>
      <c r="I1058" s="40" t="s">
        <v>38</v>
      </c>
      <c r="J1058" s="40" t="s">
        <v>700</v>
      </c>
      <c r="K1058" s="40" t="s">
        <v>4087</v>
      </c>
      <c r="L1058" s="40" t="s">
        <v>5869</v>
      </c>
      <c r="M1058" s="35" t="s">
        <v>4</v>
      </c>
      <c r="N1058" s="35" t="s">
        <v>3877</v>
      </c>
    </row>
    <row r="1059" spans="1:14" x14ac:dyDescent="0.3">
      <c r="A1059" s="38" t="s">
        <v>435</v>
      </c>
      <c r="B1059" s="39" t="s">
        <v>1876</v>
      </c>
      <c r="C1059" s="39" t="s">
        <v>3976</v>
      </c>
      <c r="D1059" s="39" t="s">
        <v>4584</v>
      </c>
      <c r="E1059" s="40">
        <v>15.31142492</v>
      </c>
      <c r="F1059" s="40">
        <v>3.32149107</v>
      </c>
      <c r="G1059" s="40">
        <v>554</v>
      </c>
      <c r="H1059" s="40" t="s">
        <v>3926</v>
      </c>
      <c r="I1059" s="40" t="s">
        <v>38</v>
      </c>
      <c r="J1059" s="40" t="s">
        <v>695</v>
      </c>
      <c r="K1059" s="40" t="s">
        <v>4536</v>
      </c>
      <c r="L1059" s="40" t="s">
        <v>5869</v>
      </c>
      <c r="M1059" s="35" t="s">
        <v>4</v>
      </c>
      <c r="N1059" s="35" t="s">
        <v>3877</v>
      </c>
    </row>
    <row r="1060" spans="1:14" x14ac:dyDescent="0.3">
      <c r="A1060" s="38" t="s">
        <v>2679</v>
      </c>
      <c r="B1060" s="39" t="s">
        <v>2680</v>
      </c>
      <c r="C1060" s="39" t="s">
        <v>3943</v>
      </c>
      <c r="D1060" s="39" t="s">
        <v>2652</v>
      </c>
      <c r="E1060" s="40">
        <v>10.098832</v>
      </c>
      <c r="F1060" s="40">
        <v>5.4618440000000001</v>
      </c>
      <c r="G1060" s="40">
        <v>1534</v>
      </c>
      <c r="H1060" s="40" t="s">
        <v>3926</v>
      </c>
      <c r="I1060" s="40" t="s">
        <v>38</v>
      </c>
      <c r="J1060" s="40" t="s">
        <v>4445</v>
      </c>
      <c r="K1060" s="40" t="s">
        <v>4446</v>
      </c>
      <c r="L1060" s="40" t="s">
        <v>80</v>
      </c>
      <c r="M1060" s="35" t="s">
        <v>4</v>
      </c>
      <c r="N1060" s="35" t="s">
        <v>5</v>
      </c>
    </row>
    <row r="1061" spans="1:14" x14ac:dyDescent="0.3">
      <c r="A1061" s="38" t="s">
        <v>511</v>
      </c>
      <c r="B1061" s="39" t="s">
        <v>4585</v>
      </c>
      <c r="C1061" s="39" t="s">
        <v>3925</v>
      </c>
      <c r="D1061" s="39" t="s">
        <v>1376</v>
      </c>
      <c r="E1061" s="40">
        <v>11.339472219999999</v>
      </c>
      <c r="F1061" s="40">
        <v>2.1936388889999998</v>
      </c>
      <c r="G1061" s="40">
        <v>587</v>
      </c>
      <c r="H1061" s="40" t="s">
        <v>3926</v>
      </c>
      <c r="I1061" s="40" t="s">
        <v>94</v>
      </c>
      <c r="J1061" s="40" t="s">
        <v>591</v>
      </c>
      <c r="K1061" s="40" t="s">
        <v>3954</v>
      </c>
      <c r="L1061" s="40" t="s">
        <v>5869</v>
      </c>
      <c r="M1061" s="35" t="s">
        <v>4</v>
      </c>
      <c r="N1061" s="35" t="s">
        <v>3970</v>
      </c>
    </row>
    <row r="1062" spans="1:14" x14ac:dyDescent="0.3">
      <c r="A1062" s="38" t="s">
        <v>2406</v>
      </c>
      <c r="B1062" s="39" t="s">
        <v>2407</v>
      </c>
      <c r="C1062" s="39" t="s">
        <v>3943</v>
      </c>
      <c r="D1062" s="39" t="s">
        <v>2388</v>
      </c>
      <c r="E1062" s="40">
        <v>10.056248999999999</v>
      </c>
      <c r="F1062" s="40">
        <v>5.4541899999999996</v>
      </c>
      <c r="G1062" s="40">
        <v>1324</v>
      </c>
      <c r="H1062" s="40" t="s">
        <v>3926</v>
      </c>
      <c r="I1062" s="40" t="s">
        <v>38</v>
      </c>
      <c r="J1062" s="40" t="s">
        <v>4445</v>
      </c>
      <c r="K1062" s="40" t="s">
        <v>4446</v>
      </c>
      <c r="L1062" s="40" t="s">
        <v>80</v>
      </c>
      <c r="M1062" s="35" t="s">
        <v>4</v>
      </c>
      <c r="N1062" s="35" t="s">
        <v>5</v>
      </c>
    </row>
    <row r="1063" spans="1:14" x14ac:dyDescent="0.3">
      <c r="A1063" s="38" t="s">
        <v>1809</v>
      </c>
      <c r="B1063" s="39" t="s">
        <v>1810</v>
      </c>
      <c r="C1063" s="39" t="s">
        <v>3958</v>
      </c>
      <c r="D1063" s="39" t="s">
        <v>3959</v>
      </c>
      <c r="E1063" s="40">
        <v>13.603409729999999</v>
      </c>
      <c r="F1063" s="40">
        <v>7.3346366349999998</v>
      </c>
      <c r="G1063" s="40">
        <v>1110</v>
      </c>
      <c r="H1063" s="40" t="s">
        <v>3926</v>
      </c>
      <c r="I1063" s="40" t="s">
        <v>38</v>
      </c>
      <c r="J1063" s="40" t="s">
        <v>756</v>
      </c>
      <c r="K1063" s="40" t="s">
        <v>4530</v>
      </c>
      <c r="L1063" s="40" t="s">
        <v>3942</v>
      </c>
      <c r="M1063" s="35" t="s">
        <v>4</v>
      </c>
      <c r="N1063" s="35" t="s">
        <v>5</v>
      </c>
    </row>
    <row r="1064" spans="1:14" x14ac:dyDescent="0.3">
      <c r="A1064" s="38" t="s">
        <v>1423</v>
      </c>
      <c r="B1064" s="39" t="s">
        <v>1424</v>
      </c>
      <c r="C1064" s="39" t="s">
        <v>3958</v>
      </c>
      <c r="D1064" s="39" t="s">
        <v>4586</v>
      </c>
      <c r="E1064" s="40">
        <v>12.740609210000001</v>
      </c>
      <c r="F1064" s="40">
        <v>6.5777114389999998</v>
      </c>
      <c r="G1064" s="40">
        <v>891</v>
      </c>
      <c r="H1064" s="40" t="s">
        <v>3926</v>
      </c>
      <c r="I1064" s="40" t="s">
        <v>38</v>
      </c>
      <c r="J1064" s="40" t="s">
        <v>700</v>
      </c>
      <c r="K1064" s="40" t="s">
        <v>4087</v>
      </c>
      <c r="L1064" s="40" t="s">
        <v>3942</v>
      </c>
      <c r="M1064" s="35" t="s">
        <v>4</v>
      </c>
      <c r="N1064" s="35" t="s">
        <v>3877</v>
      </c>
    </row>
    <row r="1065" spans="1:14" x14ac:dyDescent="0.3">
      <c r="A1065" s="38" t="s">
        <v>366</v>
      </c>
      <c r="B1065" s="39" t="s">
        <v>1552</v>
      </c>
      <c r="C1065" s="39" t="s">
        <v>3958</v>
      </c>
      <c r="D1065" s="39" t="s">
        <v>4587</v>
      </c>
      <c r="E1065" s="40">
        <v>12.796498189999999</v>
      </c>
      <c r="F1065" s="40">
        <v>6.3110803119999996</v>
      </c>
      <c r="G1065" s="40">
        <v>875</v>
      </c>
      <c r="H1065" s="40" t="s">
        <v>3926</v>
      </c>
      <c r="I1065" s="40" t="s">
        <v>38</v>
      </c>
      <c r="J1065" s="40" t="s">
        <v>700</v>
      </c>
      <c r="K1065" s="40" t="s">
        <v>4087</v>
      </c>
      <c r="L1065" s="40" t="s">
        <v>3942</v>
      </c>
      <c r="M1065" s="35" t="s">
        <v>4</v>
      </c>
      <c r="N1065" s="35" t="s">
        <v>5</v>
      </c>
    </row>
    <row r="1066" spans="1:14" x14ac:dyDescent="0.3">
      <c r="A1066" s="38" t="s">
        <v>246</v>
      </c>
      <c r="B1066" s="39" t="s">
        <v>3002</v>
      </c>
      <c r="C1066" s="39" t="s">
        <v>3963</v>
      </c>
      <c r="D1066" s="39" t="s">
        <v>3002</v>
      </c>
      <c r="E1066" s="40">
        <v>9.8425277779999991</v>
      </c>
      <c r="F1066" s="40">
        <v>5.9757222219999999</v>
      </c>
      <c r="G1066" s="40">
        <v>1380</v>
      </c>
      <c r="H1066" s="40" t="s">
        <v>3926</v>
      </c>
      <c r="I1066" s="40" t="s">
        <v>38</v>
      </c>
      <c r="J1066" s="40" t="s">
        <v>3783</v>
      </c>
      <c r="K1066" s="40" t="s">
        <v>3964</v>
      </c>
      <c r="L1066" s="40" t="s">
        <v>80</v>
      </c>
      <c r="M1066" s="35" t="s">
        <v>4</v>
      </c>
      <c r="N1066" s="35" t="s">
        <v>34</v>
      </c>
    </row>
    <row r="1067" spans="1:14" x14ac:dyDescent="0.3">
      <c r="A1067" s="38" t="s">
        <v>1701</v>
      </c>
      <c r="B1067" s="39" t="s">
        <v>1702</v>
      </c>
      <c r="C1067" s="39" t="s">
        <v>3929</v>
      </c>
      <c r="D1067" s="39" t="s">
        <v>4588</v>
      </c>
      <c r="E1067" s="40">
        <v>11.14305032</v>
      </c>
      <c r="F1067" s="40">
        <v>3.5748096070000002</v>
      </c>
      <c r="G1067" s="40">
        <v>787</v>
      </c>
      <c r="H1067" s="40" t="s">
        <v>3926</v>
      </c>
      <c r="I1067" s="40" t="s">
        <v>38</v>
      </c>
      <c r="J1067" s="40" t="s">
        <v>809</v>
      </c>
      <c r="K1067" s="40" t="s">
        <v>3932</v>
      </c>
      <c r="L1067" s="40" t="s">
        <v>5869</v>
      </c>
      <c r="M1067" s="35" t="s">
        <v>4</v>
      </c>
      <c r="N1067" s="35" t="s">
        <v>4109</v>
      </c>
    </row>
    <row r="1068" spans="1:14" x14ac:dyDescent="0.3">
      <c r="A1068" s="38" t="s">
        <v>3626</v>
      </c>
      <c r="B1068" s="39" t="s">
        <v>3627</v>
      </c>
      <c r="C1068" s="39" t="s">
        <v>3933</v>
      </c>
      <c r="D1068" s="39" t="s">
        <v>4539</v>
      </c>
      <c r="E1068" s="40">
        <v>9.3152500000000007</v>
      </c>
      <c r="F1068" s="40">
        <v>4.354247</v>
      </c>
      <c r="G1068" s="40">
        <v>249</v>
      </c>
      <c r="H1068" s="40" t="s">
        <v>3926</v>
      </c>
      <c r="I1068" s="40" t="s">
        <v>38</v>
      </c>
      <c r="J1068" s="40" t="s">
        <v>3935</v>
      </c>
      <c r="K1068" s="40" t="s">
        <v>3936</v>
      </c>
      <c r="L1068" s="40" t="s">
        <v>78</v>
      </c>
      <c r="M1068" s="35" t="s">
        <v>4</v>
      </c>
      <c r="N1068" s="35" t="s">
        <v>5</v>
      </c>
    </row>
    <row r="1069" spans="1:14" x14ac:dyDescent="0.3">
      <c r="A1069" s="38" t="s">
        <v>3628</v>
      </c>
      <c r="B1069" s="39" t="s">
        <v>3629</v>
      </c>
      <c r="C1069" s="39" t="s">
        <v>3933</v>
      </c>
      <c r="D1069" s="39" t="s">
        <v>4539</v>
      </c>
      <c r="E1069" s="40">
        <v>9.3208059999999993</v>
      </c>
      <c r="F1069" s="40">
        <v>4.4177499999999998</v>
      </c>
      <c r="G1069" s="40">
        <v>48</v>
      </c>
      <c r="H1069" s="40" t="s">
        <v>3926</v>
      </c>
      <c r="I1069" s="40" t="s">
        <v>38</v>
      </c>
      <c r="J1069" s="40" t="s">
        <v>3935</v>
      </c>
      <c r="K1069" s="40" t="s">
        <v>3936</v>
      </c>
      <c r="L1069" s="40" t="s">
        <v>78</v>
      </c>
      <c r="M1069" s="35" t="s">
        <v>4</v>
      </c>
      <c r="N1069" s="35" t="s">
        <v>5</v>
      </c>
    </row>
    <row r="1070" spans="1:14" x14ac:dyDescent="0.3">
      <c r="A1070" s="38" t="s">
        <v>2014</v>
      </c>
      <c r="B1070" s="39" t="s">
        <v>2015</v>
      </c>
      <c r="C1070" s="39" t="s">
        <v>3929</v>
      </c>
      <c r="D1070" s="39" t="s">
        <v>4589</v>
      </c>
      <c r="E1070" s="40">
        <v>12.82604115</v>
      </c>
      <c r="F1070" s="40">
        <v>7.0279294500000002</v>
      </c>
      <c r="G1070" s="40">
        <v>1091</v>
      </c>
      <c r="H1070" s="40" t="s">
        <v>3926</v>
      </c>
      <c r="I1070" s="40" t="s">
        <v>38</v>
      </c>
      <c r="J1070" s="40" t="s">
        <v>700</v>
      </c>
      <c r="K1070" s="40" t="s">
        <v>4087</v>
      </c>
      <c r="L1070" s="40" t="s">
        <v>5869</v>
      </c>
      <c r="M1070" s="35" t="s">
        <v>4</v>
      </c>
      <c r="N1070" s="35" t="s">
        <v>3877</v>
      </c>
    </row>
    <row r="1071" spans="1:14" x14ac:dyDescent="0.3">
      <c r="A1071" s="38" t="s">
        <v>247</v>
      </c>
      <c r="B1071" s="39" t="s">
        <v>3003</v>
      </c>
      <c r="C1071" s="39" t="s">
        <v>3963</v>
      </c>
      <c r="D1071" s="39" t="s">
        <v>3003</v>
      </c>
      <c r="E1071" s="40">
        <v>9.7564899999999994</v>
      </c>
      <c r="F1071" s="40">
        <v>5.8887010000000002</v>
      </c>
      <c r="G1071" s="40">
        <v>1004</v>
      </c>
      <c r="H1071" s="40" t="s">
        <v>3926</v>
      </c>
      <c r="I1071" s="40" t="s">
        <v>38</v>
      </c>
      <c r="J1071" s="40" t="s">
        <v>3783</v>
      </c>
      <c r="K1071" s="40" t="s">
        <v>3964</v>
      </c>
      <c r="L1071" s="40" t="s">
        <v>80</v>
      </c>
      <c r="M1071" s="35" t="s">
        <v>4</v>
      </c>
      <c r="N1071" s="35" t="s">
        <v>34</v>
      </c>
    </row>
    <row r="1072" spans="1:14" x14ac:dyDescent="0.3">
      <c r="A1072" s="38" t="s">
        <v>3531</v>
      </c>
      <c r="B1072" s="39" t="s">
        <v>3532</v>
      </c>
      <c r="C1072" s="39" t="s">
        <v>3943</v>
      </c>
      <c r="D1072" s="39" t="s">
        <v>3536</v>
      </c>
      <c r="E1072" s="40">
        <v>10.00441736</v>
      </c>
      <c r="F1072" s="40">
        <v>5.3127809719999997</v>
      </c>
      <c r="G1072" s="40">
        <v>827</v>
      </c>
      <c r="H1072" s="40" t="s">
        <v>3926</v>
      </c>
      <c r="I1072" s="40" t="s">
        <v>38</v>
      </c>
      <c r="J1072" s="40" t="s">
        <v>3937</v>
      </c>
      <c r="K1072" s="40" t="s">
        <v>3938</v>
      </c>
      <c r="L1072" s="40" t="s">
        <v>78</v>
      </c>
      <c r="M1072" s="35" t="s">
        <v>4</v>
      </c>
      <c r="N1072" s="35" t="s">
        <v>5</v>
      </c>
    </row>
    <row r="1073" spans="1:14" x14ac:dyDescent="0.3">
      <c r="A1073" s="38" t="s">
        <v>3406</v>
      </c>
      <c r="B1073" s="39" t="s">
        <v>3407</v>
      </c>
      <c r="C1073" s="39" t="s">
        <v>3933</v>
      </c>
      <c r="D1073" s="39" t="s">
        <v>4590</v>
      </c>
      <c r="E1073" s="40">
        <v>10.468230480000001</v>
      </c>
      <c r="F1073" s="40">
        <v>4.1044099689999998</v>
      </c>
      <c r="G1073" s="40">
        <v>225</v>
      </c>
      <c r="H1073" s="40" t="s">
        <v>3926</v>
      </c>
      <c r="I1073" s="40" t="s">
        <v>38</v>
      </c>
      <c r="J1073" s="40" t="s">
        <v>3930</v>
      </c>
      <c r="K1073" s="40" t="s">
        <v>3931</v>
      </c>
      <c r="L1073" s="40" t="s">
        <v>78</v>
      </c>
      <c r="M1073" s="35" t="s">
        <v>4</v>
      </c>
      <c r="N1073" s="35" t="s">
        <v>5</v>
      </c>
    </row>
    <row r="1074" spans="1:14" x14ac:dyDescent="0.3">
      <c r="A1074" s="38" t="s">
        <v>2314</v>
      </c>
      <c r="B1074" s="39" t="s">
        <v>2315</v>
      </c>
      <c r="C1074" s="39" t="s">
        <v>3929</v>
      </c>
      <c r="D1074" s="39" t="s">
        <v>4591</v>
      </c>
      <c r="E1074" s="40">
        <v>11.51956</v>
      </c>
      <c r="F1074" s="40">
        <v>4.6516299999999999</v>
      </c>
      <c r="G1074" s="40">
        <v>496</v>
      </c>
      <c r="H1074" s="40" t="s">
        <v>3926</v>
      </c>
      <c r="I1074" s="40" t="s">
        <v>38</v>
      </c>
      <c r="J1074" s="40" t="s">
        <v>2284</v>
      </c>
      <c r="K1074" s="40" t="s">
        <v>3968</v>
      </c>
      <c r="L1074" s="40" t="s">
        <v>80</v>
      </c>
      <c r="M1074" s="35" t="s">
        <v>4</v>
      </c>
      <c r="N1074" s="35" t="s">
        <v>3970</v>
      </c>
    </row>
    <row r="1075" spans="1:14" x14ac:dyDescent="0.3">
      <c r="A1075" s="38" t="s">
        <v>2197</v>
      </c>
      <c r="B1075" s="39" t="s">
        <v>2198</v>
      </c>
      <c r="C1075" s="39" t="s">
        <v>3958</v>
      </c>
      <c r="D1075" s="39" t="s">
        <v>4088</v>
      </c>
      <c r="E1075" s="40">
        <v>12.625559000000001</v>
      </c>
      <c r="F1075" s="40">
        <v>6.4654150000000001</v>
      </c>
      <c r="G1075" s="40">
        <v>870</v>
      </c>
      <c r="H1075" s="40" t="s">
        <v>3926</v>
      </c>
      <c r="I1075" s="40" t="s">
        <v>38</v>
      </c>
      <c r="J1075" s="40" t="s">
        <v>700</v>
      </c>
      <c r="K1075" s="40" t="s">
        <v>4087</v>
      </c>
      <c r="L1075" s="40" t="s">
        <v>3942</v>
      </c>
      <c r="M1075" s="35" t="s">
        <v>4</v>
      </c>
      <c r="N1075" s="35" t="s">
        <v>5</v>
      </c>
    </row>
    <row r="1076" spans="1:14" x14ac:dyDescent="0.3">
      <c r="A1076" s="38" t="s">
        <v>2232</v>
      </c>
      <c r="B1076" s="39" t="s">
        <v>2233</v>
      </c>
      <c r="C1076" s="39" t="s">
        <v>3958</v>
      </c>
      <c r="D1076" s="39" t="s">
        <v>4592</v>
      </c>
      <c r="E1076" s="40">
        <v>12.37796483</v>
      </c>
      <c r="F1076" s="40">
        <v>6.5325169509999998</v>
      </c>
      <c r="G1076" s="40">
        <v>901</v>
      </c>
      <c r="H1076" s="40" t="s">
        <v>3926</v>
      </c>
      <c r="I1076" s="40" t="s">
        <v>38</v>
      </c>
      <c r="J1076" s="40" t="s">
        <v>700</v>
      </c>
      <c r="K1076" s="40" t="s">
        <v>4087</v>
      </c>
      <c r="L1076" s="40" t="s">
        <v>3942</v>
      </c>
      <c r="M1076" s="35" t="s">
        <v>4</v>
      </c>
      <c r="N1076" s="35" t="s">
        <v>3877</v>
      </c>
    </row>
    <row r="1077" spans="1:14" x14ac:dyDescent="0.3">
      <c r="A1077" s="38" t="s">
        <v>2234</v>
      </c>
      <c r="B1077" s="39" t="s">
        <v>2235</v>
      </c>
      <c r="C1077" s="39" t="s">
        <v>3958</v>
      </c>
      <c r="D1077" s="39" t="s">
        <v>4593</v>
      </c>
      <c r="E1077" s="40">
        <v>12.623777779999999</v>
      </c>
      <c r="F1077" s="40">
        <v>6.7843333330000002</v>
      </c>
      <c r="G1077" s="40">
        <v>1052</v>
      </c>
      <c r="H1077" s="40" t="s">
        <v>3926</v>
      </c>
      <c r="I1077" s="40" t="s">
        <v>38</v>
      </c>
      <c r="J1077" s="40" t="s">
        <v>700</v>
      </c>
      <c r="K1077" s="40" t="s">
        <v>4087</v>
      </c>
      <c r="L1077" s="40" t="s">
        <v>3942</v>
      </c>
      <c r="M1077" s="35" t="s">
        <v>4</v>
      </c>
      <c r="N1077" s="35" t="s">
        <v>3879</v>
      </c>
    </row>
    <row r="1078" spans="1:14" x14ac:dyDescent="0.3">
      <c r="A1078" s="38" t="s">
        <v>610</v>
      </c>
      <c r="B1078" s="39" t="s">
        <v>611</v>
      </c>
      <c r="C1078" s="39" t="s">
        <v>3929</v>
      </c>
      <c r="D1078" s="39" t="s">
        <v>3965</v>
      </c>
      <c r="E1078" s="40">
        <v>11.48914501</v>
      </c>
      <c r="F1078" s="40">
        <v>3.8413514649999998</v>
      </c>
      <c r="G1078" s="40">
        <v>718</v>
      </c>
      <c r="H1078" s="40" t="s">
        <v>3926</v>
      </c>
      <c r="I1078" s="40" t="s">
        <v>94</v>
      </c>
      <c r="J1078" s="40" t="s">
        <v>612</v>
      </c>
      <c r="K1078" s="40" t="s">
        <v>4505</v>
      </c>
      <c r="L1078" s="40" t="s">
        <v>5869</v>
      </c>
      <c r="M1078" s="35" t="s">
        <v>4</v>
      </c>
      <c r="N1078" s="35" t="s">
        <v>41</v>
      </c>
    </row>
    <row r="1079" spans="1:14" x14ac:dyDescent="0.3">
      <c r="A1079" s="38" t="s">
        <v>816</v>
      </c>
      <c r="B1079" s="39" t="s">
        <v>4594</v>
      </c>
      <c r="C1079" s="39" t="s">
        <v>3929</v>
      </c>
      <c r="D1079" s="39" t="s">
        <v>3965</v>
      </c>
      <c r="E1079" s="40">
        <v>11.492354750000001</v>
      </c>
      <c r="F1079" s="40">
        <v>3.83951128</v>
      </c>
      <c r="G1079" s="40">
        <v>742</v>
      </c>
      <c r="H1079" s="40" t="s">
        <v>3926</v>
      </c>
      <c r="I1079" s="40" t="s">
        <v>94</v>
      </c>
      <c r="J1079" s="40" t="s">
        <v>612</v>
      </c>
      <c r="K1079" s="40" t="s">
        <v>4505</v>
      </c>
      <c r="L1079" s="40" t="s">
        <v>5869</v>
      </c>
      <c r="M1079" s="35" t="s">
        <v>4</v>
      </c>
      <c r="N1079" s="35" t="s">
        <v>3890</v>
      </c>
    </row>
    <row r="1080" spans="1:14" x14ac:dyDescent="0.3">
      <c r="A1080" s="38" t="s">
        <v>3163</v>
      </c>
      <c r="B1080" s="39" t="s">
        <v>3164</v>
      </c>
      <c r="C1080" s="39" t="s">
        <v>3933</v>
      </c>
      <c r="D1080" s="39" t="s">
        <v>3947</v>
      </c>
      <c r="E1080" s="40">
        <v>9.7515699999999992</v>
      </c>
      <c r="F1080" s="40">
        <v>4.0412299999999997</v>
      </c>
      <c r="G1080" s="40">
        <v>13</v>
      </c>
      <c r="H1080" s="40" t="s">
        <v>3926</v>
      </c>
      <c r="I1080" s="40"/>
      <c r="J1080" s="40" t="s">
        <v>3107</v>
      </c>
      <c r="K1080" s="40" t="s">
        <v>4236</v>
      </c>
      <c r="L1080" s="40" t="s">
        <v>78</v>
      </c>
      <c r="M1080" s="35" t="s">
        <v>7</v>
      </c>
      <c r="N1080" s="35" t="s">
        <v>36</v>
      </c>
    </row>
    <row r="1081" spans="1:14" x14ac:dyDescent="0.3">
      <c r="A1081" s="38" t="s">
        <v>3100</v>
      </c>
      <c r="B1081" s="39" t="s">
        <v>4595</v>
      </c>
      <c r="C1081" s="39" t="s">
        <v>3933</v>
      </c>
      <c r="D1081" s="39" t="s">
        <v>3947</v>
      </c>
      <c r="E1081" s="40">
        <v>9.7210833329999993</v>
      </c>
      <c r="F1081" s="40">
        <v>4.0114999999999998</v>
      </c>
      <c r="G1081" s="40">
        <v>703</v>
      </c>
      <c r="H1081" s="40" t="s">
        <v>3926</v>
      </c>
      <c r="I1081" s="40" t="s">
        <v>94</v>
      </c>
      <c r="J1081" s="40" t="s">
        <v>3076</v>
      </c>
      <c r="K1081" s="40" t="s">
        <v>4596</v>
      </c>
      <c r="L1081" s="40" t="s">
        <v>78</v>
      </c>
      <c r="M1081" s="35" t="s">
        <v>4</v>
      </c>
      <c r="N1081" s="35" t="s">
        <v>41</v>
      </c>
    </row>
    <row r="1082" spans="1:14" x14ac:dyDescent="0.3">
      <c r="A1082" s="38" t="s">
        <v>3156</v>
      </c>
      <c r="B1082" s="39" t="s">
        <v>4597</v>
      </c>
      <c r="C1082" s="39" t="s">
        <v>3933</v>
      </c>
      <c r="D1082" s="39" t="s">
        <v>3947</v>
      </c>
      <c r="E1082" s="40">
        <v>9.7676274969999994</v>
      </c>
      <c r="F1082" s="40">
        <v>4.0104039419999999</v>
      </c>
      <c r="G1082" s="40">
        <v>703</v>
      </c>
      <c r="H1082" s="40" t="s">
        <v>3926</v>
      </c>
      <c r="I1082" s="40" t="s">
        <v>94</v>
      </c>
      <c r="J1082" s="40" t="s">
        <v>3076</v>
      </c>
      <c r="K1082" s="40" t="s">
        <v>4596</v>
      </c>
      <c r="L1082" s="40" t="s">
        <v>78</v>
      </c>
      <c r="M1082" s="35" t="s">
        <v>4</v>
      </c>
      <c r="N1082" s="35" t="s">
        <v>5</v>
      </c>
    </row>
    <row r="1083" spans="1:14" x14ac:dyDescent="0.3">
      <c r="A1083" s="38" t="s">
        <v>3008</v>
      </c>
      <c r="B1083" s="39" t="s">
        <v>3009</v>
      </c>
      <c r="C1083" s="39" t="s">
        <v>3963</v>
      </c>
      <c r="D1083" s="39" t="s">
        <v>4598</v>
      </c>
      <c r="E1083" s="40">
        <v>10.036142</v>
      </c>
      <c r="F1083" s="40">
        <v>6.2899979999999998</v>
      </c>
      <c r="G1083" s="40">
        <v>683</v>
      </c>
      <c r="H1083" s="40" t="s">
        <v>3926</v>
      </c>
      <c r="I1083" s="40" t="s">
        <v>38</v>
      </c>
      <c r="J1083" s="40" t="s">
        <v>3783</v>
      </c>
      <c r="K1083" s="40" t="s">
        <v>3964</v>
      </c>
      <c r="L1083" s="40" t="s">
        <v>80</v>
      </c>
      <c r="M1083" s="35" t="s">
        <v>4</v>
      </c>
      <c r="N1083" s="35" t="s">
        <v>3879</v>
      </c>
    </row>
    <row r="1084" spans="1:14" x14ac:dyDescent="0.3">
      <c r="A1084" s="38" t="s">
        <v>739</v>
      </c>
      <c r="B1084" s="39" t="s">
        <v>740</v>
      </c>
      <c r="C1084" s="39" t="s">
        <v>3929</v>
      </c>
      <c r="D1084" s="39" t="s">
        <v>738</v>
      </c>
      <c r="E1084" s="40">
        <v>11.653573</v>
      </c>
      <c r="F1084" s="40">
        <v>4.2853709999999996</v>
      </c>
      <c r="G1084" s="40">
        <v>529</v>
      </c>
      <c r="H1084" s="40" t="s">
        <v>3926</v>
      </c>
      <c r="I1084" s="40" t="s">
        <v>38</v>
      </c>
      <c r="J1084" s="40" t="s">
        <v>626</v>
      </c>
      <c r="K1084" s="40" t="s">
        <v>3985</v>
      </c>
      <c r="L1084" s="40" t="s">
        <v>5869</v>
      </c>
      <c r="M1084" s="35" t="s">
        <v>4</v>
      </c>
      <c r="N1084" s="35" t="s">
        <v>3970</v>
      </c>
    </row>
    <row r="1085" spans="1:14" x14ac:dyDescent="0.3">
      <c r="A1085" s="38" t="s">
        <v>210</v>
      </c>
      <c r="B1085" s="39" t="s">
        <v>808</v>
      </c>
      <c r="C1085" s="39" t="s">
        <v>3925</v>
      </c>
      <c r="D1085" s="39" t="s">
        <v>4599</v>
      </c>
      <c r="E1085" s="40">
        <v>10.41295</v>
      </c>
      <c r="F1085" s="40">
        <v>3.08968</v>
      </c>
      <c r="G1085" s="40">
        <v>364</v>
      </c>
      <c r="H1085" s="40" t="s">
        <v>3926</v>
      </c>
      <c r="I1085" s="40" t="s">
        <v>38</v>
      </c>
      <c r="J1085" s="40" t="s">
        <v>809</v>
      </c>
      <c r="K1085" s="40" t="s">
        <v>3932</v>
      </c>
      <c r="L1085" s="40" t="s">
        <v>5869</v>
      </c>
      <c r="M1085" s="35" t="s">
        <v>4</v>
      </c>
      <c r="N1085" s="35" t="s">
        <v>4600</v>
      </c>
    </row>
    <row r="1086" spans="1:14" x14ac:dyDescent="0.3">
      <c r="A1086" s="38" t="s">
        <v>2677</v>
      </c>
      <c r="B1086" s="39" t="s">
        <v>2678</v>
      </c>
      <c r="C1086" s="39" t="s">
        <v>3943</v>
      </c>
      <c r="D1086" s="39" t="s">
        <v>2388</v>
      </c>
      <c r="E1086" s="40">
        <v>10.06235985</v>
      </c>
      <c r="F1086" s="40">
        <v>5.4479036000000001</v>
      </c>
      <c r="G1086" s="40">
        <v>1372</v>
      </c>
      <c r="H1086" s="40" t="s">
        <v>3926</v>
      </c>
      <c r="I1086" s="40" t="s">
        <v>38</v>
      </c>
      <c r="J1086" s="40" t="s">
        <v>4445</v>
      </c>
      <c r="K1086" s="40" t="s">
        <v>4446</v>
      </c>
      <c r="L1086" s="40" t="s">
        <v>80</v>
      </c>
      <c r="M1086" s="35" t="s">
        <v>4</v>
      </c>
      <c r="N1086" s="35" t="s">
        <v>5</v>
      </c>
    </row>
    <row r="1087" spans="1:14" x14ac:dyDescent="0.3">
      <c r="A1087" s="38" t="s">
        <v>443</v>
      </c>
      <c r="B1087" s="39" t="s">
        <v>1274</v>
      </c>
      <c r="C1087" s="39" t="s">
        <v>3958</v>
      </c>
      <c r="D1087" s="39" t="s">
        <v>4601</v>
      </c>
      <c r="E1087" s="40">
        <v>14.64402778</v>
      </c>
      <c r="F1087" s="40">
        <v>7.7269722219999997</v>
      </c>
      <c r="G1087" s="40">
        <v>722</v>
      </c>
      <c r="H1087" s="40" t="s">
        <v>3926</v>
      </c>
      <c r="I1087" s="40" t="s">
        <v>38</v>
      </c>
      <c r="J1087" s="40" t="s">
        <v>705</v>
      </c>
      <c r="K1087" s="40" t="s">
        <v>4048</v>
      </c>
      <c r="L1087" s="40" t="s">
        <v>3942</v>
      </c>
      <c r="M1087" s="35" t="s">
        <v>4</v>
      </c>
      <c r="N1087" s="35" t="s">
        <v>3879</v>
      </c>
    </row>
    <row r="1088" spans="1:14" x14ac:dyDescent="0.3">
      <c r="A1088" s="38" t="s">
        <v>793</v>
      </c>
      <c r="B1088" s="39" t="s">
        <v>794</v>
      </c>
      <c r="C1088" s="39" t="s">
        <v>3939</v>
      </c>
      <c r="D1088" s="39" t="s">
        <v>794</v>
      </c>
      <c r="E1088" s="40">
        <v>13.86514459</v>
      </c>
      <c r="F1088" s="40">
        <v>9.3024839289999992</v>
      </c>
      <c r="G1088" s="40">
        <v>227</v>
      </c>
      <c r="H1088" s="40" t="s">
        <v>3926</v>
      </c>
      <c r="I1088" s="40" t="s">
        <v>38</v>
      </c>
      <c r="J1088" s="40" t="s">
        <v>621</v>
      </c>
      <c r="K1088" s="40" t="s">
        <v>4541</v>
      </c>
      <c r="L1088" s="40" t="s">
        <v>3942</v>
      </c>
      <c r="M1088" s="35" t="s">
        <v>4</v>
      </c>
      <c r="N1088" s="35" t="s">
        <v>4019</v>
      </c>
    </row>
    <row r="1089" spans="1:14" x14ac:dyDescent="0.3">
      <c r="A1089" s="38" t="s">
        <v>882</v>
      </c>
      <c r="B1089" s="39" t="s">
        <v>4602</v>
      </c>
      <c r="C1089" s="39" t="s">
        <v>3929</v>
      </c>
      <c r="D1089" s="39" t="s">
        <v>3965</v>
      </c>
      <c r="E1089" s="40">
        <v>11.501453850000001</v>
      </c>
      <c r="F1089" s="40">
        <v>3.8526912059999998</v>
      </c>
      <c r="G1089" s="40">
        <v>742</v>
      </c>
      <c r="H1089" s="40" t="s">
        <v>3926</v>
      </c>
      <c r="I1089" s="40" t="s">
        <v>94</v>
      </c>
      <c r="J1089" s="40" t="s">
        <v>612</v>
      </c>
      <c r="K1089" s="40" t="s">
        <v>4505</v>
      </c>
      <c r="L1089" s="40" t="s">
        <v>5869</v>
      </c>
      <c r="M1089" s="35" t="s">
        <v>7</v>
      </c>
      <c r="N1089" s="35" t="s">
        <v>3876</v>
      </c>
    </row>
    <row r="1090" spans="1:14" x14ac:dyDescent="0.3">
      <c r="A1090" s="38" t="s">
        <v>1202</v>
      </c>
      <c r="B1090" s="39" t="s">
        <v>1203</v>
      </c>
      <c r="C1090" s="39" t="s">
        <v>3939</v>
      </c>
      <c r="D1090" s="39" t="s">
        <v>1203</v>
      </c>
      <c r="E1090" s="40">
        <v>13.365399999999999</v>
      </c>
      <c r="F1090" s="40">
        <v>9.4324200000000005</v>
      </c>
      <c r="G1090" s="40">
        <v>237</v>
      </c>
      <c r="H1090" s="40" t="s">
        <v>3926</v>
      </c>
      <c r="I1090" s="40" t="s">
        <v>38</v>
      </c>
      <c r="J1090" s="40" t="s">
        <v>621</v>
      </c>
      <c r="K1090" s="40" t="s">
        <v>4541</v>
      </c>
      <c r="L1090" s="40" t="s">
        <v>3942</v>
      </c>
      <c r="M1090" s="35" t="s">
        <v>4</v>
      </c>
      <c r="N1090" s="35" t="s">
        <v>5</v>
      </c>
    </row>
    <row r="1091" spans="1:14" x14ac:dyDescent="0.3">
      <c r="A1091" s="38" t="s">
        <v>3006</v>
      </c>
      <c r="B1091" s="39" t="s">
        <v>3007</v>
      </c>
      <c r="C1091" s="39" t="s">
        <v>3963</v>
      </c>
      <c r="D1091" s="39" t="s">
        <v>4603</v>
      </c>
      <c r="E1091" s="40">
        <v>10.06983333</v>
      </c>
      <c r="F1091" s="40">
        <v>6.1890869999999998</v>
      </c>
      <c r="G1091" s="40">
        <v>591</v>
      </c>
      <c r="H1091" s="40" t="s">
        <v>3926</v>
      </c>
      <c r="I1091" s="40" t="s">
        <v>38</v>
      </c>
      <c r="J1091" s="40" t="s">
        <v>3783</v>
      </c>
      <c r="K1091" s="40" t="s">
        <v>3964</v>
      </c>
      <c r="L1091" s="40" t="s">
        <v>80</v>
      </c>
      <c r="M1091" s="35" t="s">
        <v>4</v>
      </c>
      <c r="N1091" s="35" t="s">
        <v>3879</v>
      </c>
    </row>
    <row r="1092" spans="1:14" x14ac:dyDescent="0.3">
      <c r="A1092" s="38" t="s">
        <v>2114</v>
      </c>
      <c r="B1092" s="39" t="s">
        <v>2115</v>
      </c>
      <c r="C1092" s="39" t="s">
        <v>3939</v>
      </c>
      <c r="D1092" s="39" t="s">
        <v>1241</v>
      </c>
      <c r="E1092" s="40">
        <v>13.94307558</v>
      </c>
      <c r="F1092" s="40">
        <v>9.9423716070000001</v>
      </c>
      <c r="G1092" s="40">
        <v>365</v>
      </c>
      <c r="H1092" s="40" t="s">
        <v>3926</v>
      </c>
      <c r="I1092" s="40" t="s">
        <v>38</v>
      </c>
      <c r="J1092" s="40" t="s">
        <v>799</v>
      </c>
      <c r="K1092" s="40" t="s">
        <v>4150</v>
      </c>
      <c r="L1092" s="40" t="s">
        <v>3942</v>
      </c>
      <c r="M1092" s="35" t="s">
        <v>4</v>
      </c>
      <c r="N1092" s="35" t="s">
        <v>5</v>
      </c>
    </row>
    <row r="1093" spans="1:14" x14ac:dyDescent="0.3">
      <c r="A1093" s="38" t="s">
        <v>227</v>
      </c>
      <c r="B1093" s="39" t="s">
        <v>755</v>
      </c>
      <c r="C1093" s="39" t="s">
        <v>3958</v>
      </c>
      <c r="D1093" s="39" t="s">
        <v>3959</v>
      </c>
      <c r="E1093" s="39">
        <v>13.547844</v>
      </c>
      <c r="F1093" s="39">
        <v>7.3109000000000002</v>
      </c>
      <c r="G1093" s="39">
        <v>1165</v>
      </c>
      <c r="H1093" s="40" t="s">
        <v>3926</v>
      </c>
      <c r="I1093" s="40" t="s">
        <v>38</v>
      </c>
      <c r="J1093" s="40" t="s">
        <v>756</v>
      </c>
      <c r="K1093" s="40" t="s">
        <v>4530</v>
      </c>
      <c r="L1093" s="40" t="s">
        <v>3942</v>
      </c>
      <c r="M1093" s="35" t="s">
        <v>4</v>
      </c>
      <c r="N1093" s="35" t="s">
        <v>5</v>
      </c>
    </row>
    <row r="1094" spans="1:14" x14ac:dyDescent="0.3">
      <c r="A1094" s="38" t="s">
        <v>2217</v>
      </c>
      <c r="B1094" s="39" t="s">
        <v>2218</v>
      </c>
      <c r="C1094" s="39" t="s">
        <v>3951</v>
      </c>
      <c r="D1094" s="39" t="s">
        <v>4604</v>
      </c>
      <c r="E1094" s="40">
        <v>14.83572124</v>
      </c>
      <c r="F1094" s="40">
        <v>10.18042522</v>
      </c>
      <c r="G1094" s="40">
        <v>347</v>
      </c>
      <c r="H1094" s="40" t="s">
        <v>3926</v>
      </c>
      <c r="I1094" s="40" t="s">
        <v>38</v>
      </c>
      <c r="J1094" s="40" t="s">
        <v>688</v>
      </c>
      <c r="K1094" s="40" t="s">
        <v>4027</v>
      </c>
      <c r="L1094" s="40" t="s">
        <v>3942</v>
      </c>
      <c r="M1094" s="35" t="s">
        <v>4</v>
      </c>
      <c r="N1094" s="35" t="s">
        <v>5</v>
      </c>
    </row>
    <row r="1095" spans="1:14" x14ac:dyDescent="0.3">
      <c r="A1095" s="38" t="s">
        <v>47</v>
      </c>
      <c r="B1095" s="39" t="s">
        <v>2980</v>
      </c>
      <c r="C1095" s="39" t="s">
        <v>3934</v>
      </c>
      <c r="D1095" s="39" t="s">
        <v>4605</v>
      </c>
      <c r="E1095" s="40">
        <v>9.5214599999999994</v>
      </c>
      <c r="F1095" s="40">
        <v>5.4960699999999996</v>
      </c>
      <c r="G1095" s="40">
        <v>0</v>
      </c>
      <c r="H1095" s="40" t="s">
        <v>3926</v>
      </c>
      <c r="I1095" s="40" t="s">
        <v>38</v>
      </c>
      <c r="J1095" s="40" t="s">
        <v>3783</v>
      </c>
      <c r="K1095" s="40" t="s">
        <v>3964</v>
      </c>
      <c r="L1095" s="40" t="s">
        <v>80</v>
      </c>
      <c r="M1095" s="35" t="s">
        <v>4</v>
      </c>
      <c r="N1095" s="35" t="s">
        <v>3850</v>
      </c>
    </row>
    <row r="1096" spans="1:14" x14ac:dyDescent="0.3">
      <c r="A1096" s="38" t="s">
        <v>3130</v>
      </c>
      <c r="B1096" s="39" t="s">
        <v>4606</v>
      </c>
      <c r="C1096" s="39" t="s">
        <v>3933</v>
      </c>
      <c r="D1096" s="39" t="s">
        <v>3947</v>
      </c>
      <c r="E1096" s="40">
        <v>9.7385775609999996</v>
      </c>
      <c r="F1096" s="40">
        <v>4.0161498250000003</v>
      </c>
      <c r="G1096" s="40">
        <v>703</v>
      </c>
      <c r="H1096" s="40" t="s">
        <v>3926</v>
      </c>
      <c r="I1096" s="40" t="s">
        <v>94</v>
      </c>
      <c r="J1096" s="40" t="s">
        <v>3076</v>
      </c>
      <c r="K1096" s="40" t="s">
        <v>4596</v>
      </c>
      <c r="L1096" s="40" t="s">
        <v>78</v>
      </c>
      <c r="M1096" s="35" t="s">
        <v>4</v>
      </c>
      <c r="N1096" s="35" t="s">
        <v>5</v>
      </c>
    </row>
    <row r="1097" spans="1:14" x14ac:dyDescent="0.3">
      <c r="A1097" s="38" t="s">
        <v>3136</v>
      </c>
      <c r="B1097" s="39" t="s">
        <v>4607</v>
      </c>
      <c r="C1097" s="39" t="s">
        <v>3933</v>
      </c>
      <c r="D1097" s="39" t="s">
        <v>3947</v>
      </c>
      <c r="E1097" s="40">
        <v>9.7119166670000006</v>
      </c>
      <c r="F1097" s="40">
        <v>4.0377222220000002</v>
      </c>
      <c r="G1097" s="40">
        <v>703</v>
      </c>
      <c r="H1097" s="40" t="s">
        <v>3926</v>
      </c>
      <c r="I1097" s="40" t="s">
        <v>94</v>
      </c>
      <c r="J1097" s="40" t="s">
        <v>3076</v>
      </c>
      <c r="K1097" s="40" t="s">
        <v>4596</v>
      </c>
      <c r="L1097" s="40" t="s">
        <v>78</v>
      </c>
      <c r="M1097" s="35" t="s">
        <v>4</v>
      </c>
      <c r="N1097" s="35" t="s">
        <v>3890</v>
      </c>
    </row>
    <row r="1098" spans="1:14" x14ac:dyDescent="0.3">
      <c r="A1098" s="38" t="s">
        <v>310</v>
      </c>
      <c r="B1098" s="39" t="s">
        <v>4608</v>
      </c>
      <c r="C1098" s="39" t="s">
        <v>3933</v>
      </c>
      <c r="D1098" s="39" t="s">
        <v>3947</v>
      </c>
      <c r="E1098" s="40">
        <v>9.7347760040000004</v>
      </c>
      <c r="F1098" s="40">
        <v>4.026088176</v>
      </c>
      <c r="G1098" s="40">
        <v>703</v>
      </c>
      <c r="H1098" s="40" t="s">
        <v>3926</v>
      </c>
      <c r="I1098" s="40" t="s">
        <v>94</v>
      </c>
      <c r="J1098" s="40" t="s">
        <v>3076</v>
      </c>
      <c r="K1098" s="40" t="s">
        <v>4596</v>
      </c>
      <c r="L1098" s="40" t="s">
        <v>78</v>
      </c>
      <c r="M1098" s="35" t="s">
        <v>4</v>
      </c>
      <c r="N1098" s="35" t="s">
        <v>5</v>
      </c>
    </row>
    <row r="1099" spans="1:14" x14ac:dyDescent="0.3">
      <c r="A1099" s="38" t="s">
        <v>2398</v>
      </c>
      <c r="B1099" s="39" t="s">
        <v>2399</v>
      </c>
      <c r="C1099" s="39" t="s">
        <v>3943</v>
      </c>
      <c r="D1099" s="39" t="s">
        <v>2399</v>
      </c>
      <c r="E1099" s="40">
        <v>10.13644444</v>
      </c>
      <c r="F1099" s="40">
        <v>5.5126666670000004</v>
      </c>
      <c r="G1099" s="40">
        <v>1522</v>
      </c>
      <c r="H1099" s="40" t="s">
        <v>3926</v>
      </c>
      <c r="I1099" s="40" t="s">
        <v>38</v>
      </c>
      <c r="J1099" s="40" t="s">
        <v>4445</v>
      </c>
      <c r="K1099" s="40" t="s">
        <v>4446</v>
      </c>
      <c r="L1099" s="40" t="s">
        <v>80</v>
      </c>
      <c r="M1099" s="35" t="s">
        <v>4</v>
      </c>
      <c r="N1099" s="35" t="s">
        <v>5</v>
      </c>
    </row>
    <row r="1100" spans="1:14" x14ac:dyDescent="0.3">
      <c r="A1100" s="38" t="s">
        <v>2202</v>
      </c>
      <c r="B1100" s="39" t="s">
        <v>2203</v>
      </c>
      <c r="C1100" s="39" t="s">
        <v>3976</v>
      </c>
      <c r="D1100" s="39" t="s">
        <v>4609</v>
      </c>
      <c r="E1100" s="40">
        <v>14.141220840000001</v>
      </c>
      <c r="F1100" s="40">
        <v>4.4625692150000003</v>
      </c>
      <c r="G1100" s="40">
        <v>670</v>
      </c>
      <c r="H1100" s="40" t="s">
        <v>3926</v>
      </c>
      <c r="I1100" s="40" t="s">
        <v>38</v>
      </c>
      <c r="J1100" s="40" t="s">
        <v>695</v>
      </c>
      <c r="K1100" s="40" t="s">
        <v>4536</v>
      </c>
      <c r="L1100" s="40" t="s">
        <v>5869</v>
      </c>
      <c r="M1100" s="35" t="s">
        <v>4</v>
      </c>
      <c r="N1100" s="35" t="s">
        <v>5</v>
      </c>
    </row>
    <row r="1101" spans="1:14" x14ac:dyDescent="0.3">
      <c r="A1101" s="38" t="s">
        <v>301</v>
      </c>
      <c r="B1101" s="39" t="s">
        <v>311</v>
      </c>
      <c r="C1101" s="39" t="s">
        <v>3943</v>
      </c>
      <c r="D1101" s="39" t="s">
        <v>2388</v>
      </c>
      <c r="E1101" s="40">
        <v>10.051314</v>
      </c>
      <c r="F1101" s="40">
        <v>5.4410080000000001</v>
      </c>
      <c r="G1101" s="40">
        <v>1324</v>
      </c>
      <c r="H1101" s="40" t="s">
        <v>3926</v>
      </c>
      <c r="I1101" s="40" t="s">
        <v>38</v>
      </c>
      <c r="J1101" s="40" t="s">
        <v>4445</v>
      </c>
      <c r="K1101" s="40" t="s">
        <v>4446</v>
      </c>
      <c r="L1101" s="40" t="s">
        <v>80</v>
      </c>
      <c r="M1101" s="35" t="s">
        <v>4</v>
      </c>
      <c r="N1101" s="35" t="s">
        <v>41</v>
      </c>
    </row>
    <row r="1102" spans="1:14" x14ac:dyDescent="0.3">
      <c r="A1102" s="38" t="s">
        <v>226</v>
      </c>
      <c r="B1102" s="39" t="s">
        <v>1834</v>
      </c>
      <c r="C1102" s="39" t="s">
        <v>3958</v>
      </c>
      <c r="D1102" s="39" t="s">
        <v>3959</v>
      </c>
      <c r="E1102" s="39">
        <v>13.623900000000001</v>
      </c>
      <c r="F1102" s="39">
        <v>7.3004300000000004</v>
      </c>
      <c r="G1102" s="39">
        <v>1165</v>
      </c>
      <c r="H1102" s="40" t="s">
        <v>3926</v>
      </c>
      <c r="I1102" s="40" t="s">
        <v>38</v>
      </c>
      <c r="J1102" s="40" t="s">
        <v>756</v>
      </c>
      <c r="K1102" s="40" t="s">
        <v>4530</v>
      </c>
      <c r="L1102" s="40" t="s">
        <v>3942</v>
      </c>
      <c r="M1102" s="35" t="s">
        <v>7</v>
      </c>
      <c r="N1102" s="35" t="s">
        <v>6</v>
      </c>
    </row>
    <row r="1103" spans="1:14" x14ac:dyDescent="0.3">
      <c r="A1103" s="38" t="s">
        <v>187</v>
      </c>
      <c r="B1103" s="39" t="s">
        <v>3010</v>
      </c>
      <c r="C1103" s="39" t="s">
        <v>3963</v>
      </c>
      <c r="D1103" s="39" t="s">
        <v>4610</v>
      </c>
      <c r="E1103" s="40">
        <v>9.7139000000000006</v>
      </c>
      <c r="F1103" s="40">
        <v>5.8370839999999999</v>
      </c>
      <c r="G1103" s="40">
        <v>475</v>
      </c>
      <c r="H1103" s="40" t="s">
        <v>3926</v>
      </c>
      <c r="I1103" s="40" t="s">
        <v>38</v>
      </c>
      <c r="J1103" s="40" t="s">
        <v>3783</v>
      </c>
      <c r="K1103" s="40" t="s">
        <v>3964</v>
      </c>
      <c r="L1103" s="40" t="s">
        <v>80</v>
      </c>
      <c r="M1103" s="35" t="s">
        <v>4</v>
      </c>
      <c r="N1103" s="35" t="s">
        <v>5</v>
      </c>
    </row>
    <row r="1104" spans="1:14" x14ac:dyDescent="0.3">
      <c r="A1104" s="38" t="s">
        <v>243</v>
      </c>
      <c r="B1104" s="39" t="s">
        <v>2985</v>
      </c>
      <c r="C1104" s="39" t="s">
        <v>3963</v>
      </c>
      <c r="D1104" s="39" t="s">
        <v>2985</v>
      </c>
      <c r="E1104" s="40">
        <v>9.2497100000000003</v>
      </c>
      <c r="F1104" s="40">
        <v>5.6207500000000001</v>
      </c>
      <c r="G1104" s="40">
        <v>225</v>
      </c>
      <c r="H1104" s="40" t="s">
        <v>3926</v>
      </c>
      <c r="I1104" s="40" t="s">
        <v>38</v>
      </c>
      <c r="J1104" s="40" t="s">
        <v>3783</v>
      </c>
      <c r="K1104" s="40" t="s">
        <v>3964</v>
      </c>
      <c r="L1104" s="40" t="s">
        <v>80</v>
      </c>
      <c r="M1104" s="35" t="s">
        <v>4</v>
      </c>
      <c r="N1104" s="35" t="s">
        <v>5</v>
      </c>
    </row>
    <row r="1105" spans="1:14" x14ac:dyDescent="0.3">
      <c r="A1105" s="38" t="s">
        <v>1850</v>
      </c>
      <c r="B1105" s="39" t="s">
        <v>1851</v>
      </c>
      <c r="C1105" s="39" t="s">
        <v>3958</v>
      </c>
      <c r="D1105" s="39" t="s">
        <v>3959</v>
      </c>
      <c r="E1105" s="39">
        <v>13.58494</v>
      </c>
      <c r="F1105" s="39">
        <v>7.33209</v>
      </c>
      <c r="G1105" s="39">
        <v>1130</v>
      </c>
      <c r="H1105" s="40" t="s">
        <v>3926</v>
      </c>
      <c r="I1105" s="40" t="s">
        <v>38</v>
      </c>
      <c r="J1105" s="40" t="s">
        <v>756</v>
      </c>
      <c r="K1105" s="40" t="s">
        <v>4530</v>
      </c>
      <c r="L1105" s="40" t="s">
        <v>3942</v>
      </c>
      <c r="M1105" s="35" t="s">
        <v>4</v>
      </c>
      <c r="N1105" s="35" t="s">
        <v>5</v>
      </c>
    </row>
    <row r="1106" spans="1:14" x14ac:dyDescent="0.3">
      <c r="A1106" s="38" t="s">
        <v>151</v>
      </c>
      <c r="B1106" s="39" t="s">
        <v>2986</v>
      </c>
      <c r="C1106" s="39" t="s">
        <v>3963</v>
      </c>
      <c r="D1106" s="39" t="s">
        <v>4611</v>
      </c>
      <c r="E1106" s="40">
        <v>10.280441</v>
      </c>
      <c r="F1106" s="40">
        <v>6.1755639999999996</v>
      </c>
      <c r="G1106" s="40">
        <v>1379</v>
      </c>
      <c r="H1106" s="40" t="s">
        <v>3926</v>
      </c>
      <c r="I1106" s="40" t="s">
        <v>38</v>
      </c>
      <c r="J1106" s="40" t="s">
        <v>3783</v>
      </c>
      <c r="K1106" s="40" t="s">
        <v>3964</v>
      </c>
      <c r="L1106" s="40" t="s">
        <v>80</v>
      </c>
      <c r="M1106" s="35" t="s">
        <v>4</v>
      </c>
      <c r="N1106" s="35" t="s">
        <v>5</v>
      </c>
    </row>
    <row r="1107" spans="1:14" x14ac:dyDescent="0.3">
      <c r="A1107" s="38" t="s">
        <v>1963</v>
      </c>
      <c r="B1107" s="39" t="s">
        <v>4612</v>
      </c>
      <c r="C1107" s="39" t="s">
        <v>3929</v>
      </c>
      <c r="D1107" s="39" t="s">
        <v>3965</v>
      </c>
      <c r="E1107" s="40">
        <v>11.456334</v>
      </c>
      <c r="F1107" s="40">
        <v>3.8486310000000001</v>
      </c>
      <c r="G1107" s="40">
        <v>742</v>
      </c>
      <c r="H1107" s="40" t="s">
        <v>3926</v>
      </c>
      <c r="I1107" s="40" t="s">
        <v>94</v>
      </c>
      <c r="J1107" s="40" t="s">
        <v>612</v>
      </c>
      <c r="K1107" s="40" t="s">
        <v>4505</v>
      </c>
      <c r="L1107" s="40" t="s">
        <v>5869</v>
      </c>
      <c r="M1107" s="35" t="s">
        <v>7</v>
      </c>
      <c r="N1107" s="35" t="s">
        <v>57</v>
      </c>
    </row>
    <row r="1108" spans="1:14" x14ac:dyDescent="0.3">
      <c r="A1108" s="38" t="s">
        <v>214</v>
      </c>
      <c r="B1108" s="39" t="s">
        <v>1212</v>
      </c>
      <c r="C1108" s="39" t="s">
        <v>3939</v>
      </c>
      <c r="D1108" s="39" t="s">
        <v>4613</v>
      </c>
      <c r="E1108" s="40">
        <v>14.988060000000001</v>
      </c>
      <c r="F1108" s="40">
        <v>8.6511300000000002</v>
      </c>
      <c r="G1108" s="40">
        <v>499</v>
      </c>
      <c r="H1108" s="40" t="s">
        <v>3926</v>
      </c>
      <c r="I1108" s="40" t="s">
        <v>38</v>
      </c>
      <c r="J1108" s="40" t="s">
        <v>705</v>
      </c>
      <c r="K1108" s="40" t="s">
        <v>4048</v>
      </c>
      <c r="L1108" s="40" t="s">
        <v>3942</v>
      </c>
      <c r="M1108" s="35" t="s">
        <v>4</v>
      </c>
      <c r="N1108" s="35" t="s">
        <v>3879</v>
      </c>
    </row>
    <row r="1109" spans="1:14" x14ac:dyDescent="0.3">
      <c r="A1109" s="38" t="s">
        <v>2494</v>
      </c>
      <c r="B1109" s="39" t="s">
        <v>2495</v>
      </c>
      <c r="C1109" s="39" t="s">
        <v>3943</v>
      </c>
      <c r="D1109" s="39" t="s">
        <v>2388</v>
      </c>
      <c r="E1109" s="40">
        <v>10.069552</v>
      </c>
      <c r="F1109" s="40">
        <v>5.4581388889999998</v>
      </c>
      <c r="G1109" s="40">
        <v>1430</v>
      </c>
      <c r="H1109" s="40" t="s">
        <v>3926</v>
      </c>
      <c r="I1109" s="40" t="s">
        <v>38</v>
      </c>
      <c r="J1109" s="40" t="s">
        <v>4445</v>
      </c>
      <c r="K1109" s="40" t="s">
        <v>4446</v>
      </c>
      <c r="L1109" s="40" t="s">
        <v>80</v>
      </c>
      <c r="M1109" s="35" t="s">
        <v>4</v>
      </c>
      <c r="N1109" s="35" t="s">
        <v>5</v>
      </c>
    </row>
    <row r="1110" spans="1:14" x14ac:dyDescent="0.3">
      <c r="A1110" s="38" t="s">
        <v>3565</v>
      </c>
      <c r="B1110" s="39" t="s">
        <v>3566</v>
      </c>
      <c r="C1110" s="39" t="s">
        <v>3934</v>
      </c>
      <c r="D1110" s="39" t="s">
        <v>3566</v>
      </c>
      <c r="E1110" s="40">
        <v>9.2720000000000002</v>
      </c>
      <c r="F1110" s="40">
        <v>4.2024999999999997</v>
      </c>
      <c r="G1110" s="40">
        <v>860</v>
      </c>
      <c r="H1110" s="40" t="s">
        <v>3926</v>
      </c>
      <c r="I1110" s="40" t="s">
        <v>38</v>
      </c>
      <c r="J1110" s="40" t="s">
        <v>3935</v>
      </c>
      <c r="K1110" s="40" t="s">
        <v>3936</v>
      </c>
      <c r="L1110" s="40" t="s">
        <v>78</v>
      </c>
      <c r="M1110" s="35" t="s">
        <v>4</v>
      </c>
      <c r="N1110" s="35" t="s">
        <v>5</v>
      </c>
    </row>
    <row r="1111" spans="1:14" x14ac:dyDescent="0.3">
      <c r="A1111" s="38" t="s">
        <v>439</v>
      </c>
      <c r="B1111" s="39" t="s">
        <v>1412</v>
      </c>
      <c r="C1111" s="39" t="s">
        <v>3976</v>
      </c>
      <c r="D1111" s="39" t="s">
        <v>4614</v>
      </c>
      <c r="E1111" s="40">
        <v>15.460399369999999</v>
      </c>
      <c r="F1111" s="40">
        <v>2.6892310130000001</v>
      </c>
      <c r="G1111" s="40">
        <v>477</v>
      </c>
      <c r="H1111" s="40" t="s">
        <v>3926</v>
      </c>
      <c r="I1111" s="40" t="s">
        <v>38</v>
      </c>
      <c r="J1111" s="40" t="s">
        <v>695</v>
      </c>
      <c r="K1111" s="40" t="s">
        <v>4536</v>
      </c>
      <c r="L1111" s="40" t="s">
        <v>5869</v>
      </c>
      <c r="M1111" s="35" t="s">
        <v>4</v>
      </c>
      <c r="N1111" s="35" t="s">
        <v>5</v>
      </c>
    </row>
    <row r="1112" spans="1:14" x14ac:dyDescent="0.3">
      <c r="A1112" s="38" t="s">
        <v>2762</v>
      </c>
      <c r="B1112" s="39" t="s">
        <v>2763</v>
      </c>
      <c r="C1112" s="39" t="s">
        <v>3943</v>
      </c>
      <c r="D1112" s="39" t="s">
        <v>2731</v>
      </c>
      <c r="E1112" s="40">
        <v>10.178885810000001</v>
      </c>
      <c r="F1112" s="40">
        <v>5.1576809050000003</v>
      </c>
      <c r="G1112" s="40">
        <v>1187</v>
      </c>
      <c r="H1112" s="40" t="s">
        <v>3926</v>
      </c>
      <c r="I1112" s="40" t="s">
        <v>38</v>
      </c>
      <c r="J1112" s="40" t="s">
        <v>4445</v>
      </c>
      <c r="K1112" s="40" t="s">
        <v>4446</v>
      </c>
      <c r="L1112" s="40" t="s">
        <v>80</v>
      </c>
      <c r="M1112" s="35" t="s">
        <v>4</v>
      </c>
      <c r="N1112" s="35" t="s">
        <v>41</v>
      </c>
    </row>
    <row r="1113" spans="1:14" x14ac:dyDescent="0.3">
      <c r="A1113" s="38" t="s">
        <v>245</v>
      </c>
      <c r="B1113" s="39" t="s">
        <v>3756</v>
      </c>
      <c r="C1113" s="39" t="s">
        <v>3934</v>
      </c>
      <c r="D1113" s="39" t="s">
        <v>3780</v>
      </c>
      <c r="E1113" s="40">
        <v>9.4360555559999995</v>
      </c>
      <c r="F1113" s="40">
        <v>4.6351111109999996</v>
      </c>
      <c r="G1113" s="40">
        <v>249</v>
      </c>
      <c r="H1113" s="40" t="s">
        <v>3926</v>
      </c>
      <c r="I1113" s="40" t="s">
        <v>38</v>
      </c>
      <c r="J1113" s="40" t="s">
        <v>3720</v>
      </c>
      <c r="K1113" s="40" t="s">
        <v>3969</v>
      </c>
      <c r="L1113" s="40" t="s">
        <v>78</v>
      </c>
      <c r="M1113" s="35" t="s">
        <v>4</v>
      </c>
      <c r="N1113" s="35" t="s">
        <v>5</v>
      </c>
    </row>
    <row r="1114" spans="1:14" x14ac:dyDescent="0.3">
      <c r="A1114" s="38" t="s">
        <v>273</v>
      </c>
      <c r="B1114" s="39" t="s">
        <v>2245</v>
      </c>
      <c r="C1114" s="39" t="s">
        <v>3951</v>
      </c>
      <c r="D1114" s="39" t="s">
        <v>2242</v>
      </c>
      <c r="E1114" s="40">
        <v>15.22466667</v>
      </c>
      <c r="F1114" s="40">
        <v>10.344361109999999</v>
      </c>
      <c r="G1114" s="40">
        <v>333</v>
      </c>
      <c r="H1114" s="40" t="s">
        <v>3926</v>
      </c>
      <c r="I1114" s="40" t="s">
        <v>38</v>
      </c>
      <c r="J1114" s="40" t="s">
        <v>697</v>
      </c>
      <c r="K1114" s="40" t="s">
        <v>4556</v>
      </c>
      <c r="L1114" s="40" t="s">
        <v>3942</v>
      </c>
      <c r="M1114" s="35" t="s">
        <v>4</v>
      </c>
      <c r="N1114" s="35" t="s">
        <v>5</v>
      </c>
    </row>
    <row r="1115" spans="1:14" x14ac:dyDescent="0.3">
      <c r="A1115" s="38" t="s">
        <v>1605</v>
      </c>
      <c r="B1115" s="39" t="s">
        <v>1606</v>
      </c>
      <c r="C1115" s="39" t="s">
        <v>3958</v>
      </c>
      <c r="D1115" s="39" t="s">
        <v>4016</v>
      </c>
      <c r="E1115" s="40">
        <v>14.28645457</v>
      </c>
      <c r="F1115" s="40">
        <v>6.5142368590000004</v>
      </c>
      <c r="G1115" s="40">
        <v>1003</v>
      </c>
      <c r="H1115" s="40" t="s">
        <v>3926</v>
      </c>
      <c r="I1115" s="40" t="s">
        <v>38</v>
      </c>
      <c r="J1115" s="40" t="s">
        <v>734</v>
      </c>
      <c r="K1115" s="40" t="s">
        <v>4015</v>
      </c>
      <c r="L1115" s="40" t="s">
        <v>3942</v>
      </c>
      <c r="M1115" s="35" t="s">
        <v>4</v>
      </c>
      <c r="N1115" s="35" t="s">
        <v>5</v>
      </c>
    </row>
    <row r="1116" spans="1:14" x14ac:dyDescent="0.3">
      <c r="A1116" s="38" t="s">
        <v>1607</v>
      </c>
      <c r="B1116" s="39" t="s">
        <v>1608</v>
      </c>
      <c r="C1116" s="39" t="s">
        <v>3958</v>
      </c>
      <c r="D1116" s="39" t="s">
        <v>4016</v>
      </c>
      <c r="E1116" s="40">
        <v>14.29155884</v>
      </c>
      <c r="F1116" s="40">
        <v>6.5193594069999996</v>
      </c>
      <c r="G1116" s="40">
        <v>999</v>
      </c>
      <c r="H1116" s="40" t="s">
        <v>3926</v>
      </c>
      <c r="I1116" s="40" t="s">
        <v>38</v>
      </c>
      <c r="J1116" s="40" t="s">
        <v>734</v>
      </c>
      <c r="K1116" s="40" t="s">
        <v>4015</v>
      </c>
      <c r="L1116" s="40" t="s">
        <v>3942</v>
      </c>
      <c r="M1116" s="35" t="s">
        <v>4</v>
      </c>
      <c r="N1116" s="35" t="s">
        <v>5</v>
      </c>
    </row>
    <row r="1117" spans="1:14" x14ac:dyDescent="0.3">
      <c r="A1117" s="38" t="s">
        <v>2038</v>
      </c>
      <c r="B1117" s="39" t="s">
        <v>2039</v>
      </c>
      <c r="C1117" s="39" t="s">
        <v>3925</v>
      </c>
      <c r="D1117" s="39" t="s">
        <v>4615</v>
      </c>
      <c r="E1117" s="40">
        <v>11.095330000000001</v>
      </c>
      <c r="F1117" s="40">
        <v>2.2120500000000001</v>
      </c>
      <c r="G1117" s="40">
        <v>578</v>
      </c>
      <c r="H1117" s="40" t="s">
        <v>3926</v>
      </c>
      <c r="I1117" s="40" t="s">
        <v>38</v>
      </c>
      <c r="J1117" s="40" t="s">
        <v>591</v>
      </c>
      <c r="K1117" s="40" t="s">
        <v>3954</v>
      </c>
      <c r="L1117" s="40" t="s">
        <v>5869</v>
      </c>
      <c r="M1117" s="35" t="s">
        <v>4</v>
      </c>
      <c r="N1117" s="35" t="s">
        <v>5</v>
      </c>
    </row>
    <row r="1118" spans="1:14" x14ac:dyDescent="0.3">
      <c r="A1118" s="38" t="s">
        <v>1315</v>
      </c>
      <c r="B1118" s="39" t="s">
        <v>1316</v>
      </c>
      <c r="C1118" s="39" t="s">
        <v>3976</v>
      </c>
      <c r="D1118" s="39" t="s">
        <v>1316</v>
      </c>
      <c r="E1118" s="40">
        <v>14.54405556</v>
      </c>
      <c r="F1118" s="40">
        <v>4.8880555560000003</v>
      </c>
      <c r="G1118" s="40">
        <v>791</v>
      </c>
      <c r="H1118" s="40" t="s">
        <v>3926</v>
      </c>
      <c r="I1118" s="40" t="s">
        <v>38</v>
      </c>
      <c r="J1118" s="40" t="s">
        <v>695</v>
      </c>
      <c r="K1118" s="40" t="s">
        <v>4536</v>
      </c>
      <c r="L1118" s="40" t="s">
        <v>5869</v>
      </c>
      <c r="M1118" s="35" t="s">
        <v>4</v>
      </c>
      <c r="N1118" s="35" t="s">
        <v>3877</v>
      </c>
    </row>
    <row r="1119" spans="1:14" x14ac:dyDescent="0.3">
      <c r="A1119" s="38" t="s">
        <v>241</v>
      </c>
      <c r="B1119" s="39" t="s">
        <v>2982</v>
      </c>
      <c r="C1119" s="39" t="s">
        <v>3934</v>
      </c>
      <c r="D1119" s="39" t="s">
        <v>4616</v>
      </c>
      <c r="E1119" s="40">
        <v>9.6257757999999995</v>
      </c>
      <c r="F1119" s="40">
        <v>5.7065238000000003</v>
      </c>
      <c r="G1119" s="40">
        <v>509</v>
      </c>
      <c r="H1119" s="40" t="s">
        <v>3926</v>
      </c>
      <c r="I1119" s="40" t="s">
        <v>38</v>
      </c>
      <c r="J1119" s="40" t="s">
        <v>3783</v>
      </c>
      <c r="K1119" s="40" t="s">
        <v>3964</v>
      </c>
      <c r="L1119" s="40" t="s">
        <v>80</v>
      </c>
      <c r="M1119" s="35" t="s">
        <v>4</v>
      </c>
      <c r="N1119" s="35" t="s">
        <v>4617</v>
      </c>
    </row>
    <row r="1120" spans="1:14" x14ac:dyDescent="0.3">
      <c r="A1120" s="38" t="s">
        <v>667</v>
      </c>
      <c r="B1120" s="39" t="s">
        <v>4618</v>
      </c>
      <c r="C1120" s="39" t="s">
        <v>3929</v>
      </c>
      <c r="D1120" s="39" t="s">
        <v>3965</v>
      </c>
      <c r="E1120" s="40">
        <v>11.489882</v>
      </c>
      <c r="F1120" s="40">
        <v>3.8437269999999999</v>
      </c>
      <c r="G1120" s="40">
        <v>698</v>
      </c>
      <c r="H1120" s="40" t="s">
        <v>3926</v>
      </c>
      <c r="I1120" s="40" t="s">
        <v>94</v>
      </c>
      <c r="J1120" s="40" t="s">
        <v>612</v>
      </c>
      <c r="K1120" s="40" t="s">
        <v>4505</v>
      </c>
      <c r="L1120" s="40" t="s">
        <v>5869</v>
      </c>
      <c r="M1120" s="35" t="s">
        <v>7</v>
      </c>
      <c r="N1120" s="35" t="s">
        <v>3849</v>
      </c>
    </row>
    <row r="1121" spans="1:14" x14ac:dyDescent="0.3">
      <c r="A1121" s="38" t="s">
        <v>3102</v>
      </c>
      <c r="B1121" s="39" t="s">
        <v>4619</v>
      </c>
      <c r="C1121" s="39" t="s">
        <v>3933</v>
      </c>
      <c r="D1121" s="39" t="s">
        <v>3947</v>
      </c>
      <c r="E1121" s="40">
        <v>9.7484166670000008</v>
      </c>
      <c r="F1121" s="40">
        <v>4.010916667</v>
      </c>
      <c r="G1121" s="40">
        <v>703</v>
      </c>
      <c r="H1121" s="40" t="s">
        <v>3926</v>
      </c>
      <c r="I1121" s="40" t="s">
        <v>94</v>
      </c>
      <c r="J1121" s="40" t="s">
        <v>3076</v>
      </c>
      <c r="K1121" s="40" t="s">
        <v>4596</v>
      </c>
      <c r="L1121" s="40" t="s">
        <v>78</v>
      </c>
      <c r="M1121" s="35" t="s">
        <v>4</v>
      </c>
      <c r="N1121" s="35" t="s">
        <v>5</v>
      </c>
    </row>
    <row r="1122" spans="1:14" x14ac:dyDescent="0.3">
      <c r="A1122" s="38" t="s">
        <v>3125</v>
      </c>
      <c r="B1122" s="39" t="s">
        <v>4620</v>
      </c>
      <c r="C1122" s="39" t="s">
        <v>3933</v>
      </c>
      <c r="D1122" s="39" t="s">
        <v>3947</v>
      </c>
      <c r="E1122" s="40">
        <v>9.7256962900000001</v>
      </c>
      <c r="F1122" s="40">
        <v>4.0286419010000003</v>
      </c>
      <c r="G1122" s="40">
        <v>703</v>
      </c>
      <c r="H1122" s="40" t="s">
        <v>3926</v>
      </c>
      <c r="I1122" s="40" t="s">
        <v>94</v>
      </c>
      <c r="J1122" s="40" t="s">
        <v>3076</v>
      </c>
      <c r="K1122" s="40" t="s">
        <v>4596</v>
      </c>
      <c r="L1122" s="40" t="s">
        <v>78</v>
      </c>
      <c r="M1122" s="35" t="s">
        <v>4</v>
      </c>
      <c r="N1122" s="35" t="s">
        <v>41</v>
      </c>
    </row>
    <row r="1123" spans="1:14" x14ac:dyDescent="0.3">
      <c r="A1123" s="38" t="s">
        <v>3148</v>
      </c>
      <c r="B1123" s="39" t="s">
        <v>4621</v>
      </c>
      <c r="C1123" s="39" t="s">
        <v>3933</v>
      </c>
      <c r="D1123" s="39" t="s">
        <v>3947</v>
      </c>
      <c r="E1123" s="40">
        <v>9.7680334850000001</v>
      </c>
      <c r="F1123" s="40">
        <v>4.0295866309999999</v>
      </c>
      <c r="G1123" s="40">
        <v>703</v>
      </c>
      <c r="H1123" s="40" t="s">
        <v>3926</v>
      </c>
      <c r="I1123" s="40" t="s">
        <v>94</v>
      </c>
      <c r="J1123" s="40" t="s">
        <v>3076</v>
      </c>
      <c r="K1123" s="40" t="s">
        <v>4596</v>
      </c>
      <c r="L1123" s="40" t="s">
        <v>78</v>
      </c>
      <c r="M1123" s="35"/>
      <c r="N1123" s="35"/>
    </row>
    <row r="1124" spans="1:14" x14ac:dyDescent="0.3">
      <c r="A1124" s="38" t="s">
        <v>3124</v>
      </c>
      <c r="B1124" s="39" t="s">
        <v>4622</v>
      </c>
      <c r="C1124" s="39" t="s">
        <v>3933</v>
      </c>
      <c r="D1124" s="39" t="s">
        <v>3947</v>
      </c>
      <c r="E1124" s="40">
        <v>9.7270833329999995</v>
      </c>
      <c r="F1124" s="40">
        <v>4.0234444439999999</v>
      </c>
      <c r="G1124" s="40">
        <v>703</v>
      </c>
      <c r="H1124" s="40" t="s">
        <v>3926</v>
      </c>
      <c r="I1124" s="40" t="s">
        <v>94</v>
      </c>
      <c r="J1124" s="40" t="s">
        <v>3076</v>
      </c>
      <c r="K1124" s="40" t="s">
        <v>4596</v>
      </c>
      <c r="L1124" s="40" t="s">
        <v>78</v>
      </c>
      <c r="M1124" s="35" t="s">
        <v>4</v>
      </c>
      <c r="N1124" s="35" t="s">
        <v>5</v>
      </c>
    </row>
    <row r="1125" spans="1:14" x14ac:dyDescent="0.3">
      <c r="A1125" s="38" t="s">
        <v>3158</v>
      </c>
      <c r="B1125" s="39" t="s">
        <v>4623</v>
      </c>
      <c r="C1125" s="39" t="s">
        <v>3933</v>
      </c>
      <c r="D1125" s="39" t="s">
        <v>3947</v>
      </c>
      <c r="E1125" s="40">
        <v>9.7871666669999993</v>
      </c>
      <c r="F1125" s="40">
        <v>3.9927222219999998</v>
      </c>
      <c r="G1125" s="40">
        <v>701</v>
      </c>
      <c r="H1125" s="40" t="s">
        <v>3926</v>
      </c>
      <c r="I1125" s="40" t="s">
        <v>94</v>
      </c>
      <c r="J1125" s="40" t="s">
        <v>3076</v>
      </c>
      <c r="K1125" s="40" t="s">
        <v>4596</v>
      </c>
      <c r="L1125" s="40" t="s">
        <v>78</v>
      </c>
      <c r="M1125" s="35" t="s">
        <v>4</v>
      </c>
      <c r="N1125" s="35" t="s">
        <v>5</v>
      </c>
    </row>
    <row r="1126" spans="1:14" x14ac:dyDescent="0.3">
      <c r="A1126" s="38" t="s">
        <v>1666</v>
      </c>
      <c r="B1126" s="39" t="s">
        <v>1667</v>
      </c>
      <c r="C1126" s="39" t="s">
        <v>3925</v>
      </c>
      <c r="D1126" s="39" t="s">
        <v>1667</v>
      </c>
      <c r="E1126" s="40">
        <v>12.269030559999999</v>
      </c>
      <c r="F1126" s="40">
        <v>3.1145138889999999</v>
      </c>
      <c r="G1126" s="40">
        <v>695</v>
      </c>
      <c r="H1126" s="40" t="s">
        <v>3926</v>
      </c>
      <c r="I1126" s="40" t="s">
        <v>38</v>
      </c>
      <c r="J1126" s="40" t="s">
        <v>641</v>
      </c>
      <c r="K1126" s="40" t="s">
        <v>4012</v>
      </c>
      <c r="L1126" s="40" t="s">
        <v>5869</v>
      </c>
      <c r="M1126" s="35" t="s">
        <v>7</v>
      </c>
      <c r="N1126" s="35" t="s">
        <v>3858</v>
      </c>
    </row>
    <row r="1127" spans="1:14" x14ac:dyDescent="0.3">
      <c r="A1127" s="38" t="s">
        <v>2693</v>
      </c>
      <c r="B1127" s="39" t="s">
        <v>2694</v>
      </c>
      <c r="C1127" s="39" t="s">
        <v>3943</v>
      </c>
      <c r="D1127" s="39" t="s">
        <v>2658</v>
      </c>
      <c r="E1127" s="40">
        <v>10.46514</v>
      </c>
      <c r="F1127" s="40">
        <v>5.11585</v>
      </c>
      <c r="G1127" s="40">
        <v>1540</v>
      </c>
      <c r="H1127" s="40" t="s">
        <v>3926</v>
      </c>
      <c r="I1127" s="40" t="s">
        <v>38</v>
      </c>
      <c r="J1127" s="40" t="s">
        <v>4445</v>
      </c>
      <c r="K1127" s="40" t="s">
        <v>4446</v>
      </c>
      <c r="L1127" s="40" t="s">
        <v>80</v>
      </c>
      <c r="M1127" s="35" t="s">
        <v>4</v>
      </c>
      <c r="N1127" s="35" t="s">
        <v>5</v>
      </c>
    </row>
    <row r="1128" spans="1:14" x14ac:dyDescent="0.3">
      <c r="A1128" s="38" t="s">
        <v>201</v>
      </c>
      <c r="B1128" s="39" t="s">
        <v>2981</v>
      </c>
      <c r="C1128" s="39" t="s">
        <v>3934</v>
      </c>
      <c r="D1128" s="39" t="s">
        <v>4624</v>
      </c>
      <c r="E1128" s="40">
        <v>9.2792522599999998</v>
      </c>
      <c r="F1128" s="40">
        <v>5.6401190000000003</v>
      </c>
      <c r="G1128" s="40">
        <v>134</v>
      </c>
      <c r="H1128" s="40" t="s">
        <v>3926</v>
      </c>
      <c r="I1128" s="40" t="s">
        <v>38</v>
      </c>
      <c r="J1128" s="40" t="s">
        <v>3783</v>
      </c>
      <c r="K1128" s="40" t="s">
        <v>3964</v>
      </c>
      <c r="L1128" s="40" t="s">
        <v>80</v>
      </c>
      <c r="M1128" s="35" t="s">
        <v>4</v>
      </c>
      <c r="N1128" s="35" t="s">
        <v>3850</v>
      </c>
    </row>
    <row r="1129" spans="1:14" x14ac:dyDescent="0.3">
      <c r="A1129" s="38" t="s">
        <v>2681</v>
      </c>
      <c r="B1129" s="39" t="s">
        <v>2682</v>
      </c>
      <c r="C1129" s="39" t="s">
        <v>3943</v>
      </c>
      <c r="D1129" s="39" t="s">
        <v>2484</v>
      </c>
      <c r="E1129" s="40">
        <v>10.1206283</v>
      </c>
      <c r="F1129" s="40">
        <v>5.3643900000000002</v>
      </c>
      <c r="G1129" s="40">
        <v>1587</v>
      </c>
      <c r="H1129" s="40" t="s">
        <v>3926</v>
      </c>
      <c r="I1129" s="40" t="s">
        <v>38</v>
      </c>
      <c r="J1129" s="40" t="s">
        <v>4445</v>
      </c>
      <c r="K1129" s="40" t="s">
        <v>4446</v>
      </c>
      <c r="L1129" s="40" t="s">
        <v>80</v>
      </c>
      <c r="M1129" s="35" t="s">
        <v>4</v>
      </c>
      <c r="N1129" s="35" t="s">
        <v>5</v>
      </c>
    </row>
    <row r="1130" spans="1:14" x14ac:dyDescent="0.3">
      <c r="A1130" s="38" t="s">
        <v>2989</v>
      </c>
      <c r="B1130" s="39" t="s">
        <v>2990</v>
      </c>
      <c r="C1130" s="39" t="s">
        <v>3963</v>
      </c>
      <c r="D1130" s="39" t="s">
        <v>354</v>
      </c>
      <c r="E1130" s="39">
        <v>10.261240000000001</v>
      </c>
      <c r="F1130" s="39">
        <v>6.2548000000000004</v>
      </c>
      <c r="G1130" s="39">
        <v>1616</v>
      </c>
      <c r="H1130" s="40" t="s">
        <v>3926</v>
      </c>
      <c r="I1130" s="40" t="s">
        <v>38</v>
      </c>
      <c r="J1130" s="40" t="s">
        <v>3783</v>
      </c>
      <c r="K1130" s="40" t="s">
        <v>3964</v>
      </c>
      <c r="L1130" s="40" t="s">
        <v>80</v>
      </c>
      <c r="M1130" s="35" t="s">
        <v>4</v>
      </c>
      <c r="N1130" s="35" t="s">
        <v>5</v>
      </c>
    </row>
    <row r="1131" spans="1:14" x14ac:dyDescent="0.3">
      <c r="A1131" s="38" t="s">
        <v>152</v>
      </c>
      <c r="B1131" s="39" t="s">
        <v>2992</v>
      </c>
      <c r="C1131" s="39" t="s">
        <v>3963</v>
      </c>
      <c r="D1131" s="39" t="s">
        <v>4625</v>
      </c>
      <c r="E1131" s="40">
        <v>10.256549</v>
      </c>
      <c r="F1131" s="40">
        <v>6.1390130000000003</v>
      </c>
      <c r="G1131" s="40">
        <v>1266</v>
      </c>
      <c r="H1131" s="40" t="s">
        <v>3926</v>
      </c>
      <c r="I1131" s="40" t="s">
        <v>38</v>
      </c>
      <c r="J1131" s="40" t="s">
        <v>3783</v>
      </c>
      <c r="K1131" s="40" t="s">
        <v>3964</v>
      </c>
      <c r="L1131" s="40" t="s">
        <v>80</v>
      </c>
      <c r="M1131" s="35" t="s">
        <v>4</v>
      </c>
      <c r="N1131" s="35" t="s">
        <v>5</v>
      </c>
    </row>
    <row r="1132" spans="1:14" x14ac:dyDescent="0.3">
      <c r="A1132" s="38" t="s">
        <v>215</v>
      </c>
      <c r="B1132" s="39" t="s">
        <v>4626</v>
      </c>
      <c r="C1132" s="39" t="s">
        <v>3934</v>
      </c>
      <c r="D1132" s="39" t="s">
        <v>2973</v>
      </c>
      <c r="E1132" s="40">
        <v>9.3219899999999996</v>
      </c>
      <c r="F1132" s="40">
        <v>5.7688800000000002</v>
      </c>
      <c r="G1132" s="40">
        <v>188</v>
      </c>
      <c r="H1132" s="40" t="s">
        <v>3926</v>
      </c>
      <c r="I1132" s="40" t="s">
        <v>38</v>
      </c>
      <c r="J1132" s="40" t="s">
        <v>3783</v>
      </c>
      <c r="K1132" s="40" t="s">
        <v>3964</v>
      </c>
      <c r="L1132" s="40" t="s">
        <v>80</v>
      </c>
      <c r="M1132" s="35" t="s">
        <v>4</v>
      </c>
      <c r="N1132" s="35" t="s">
        <v>4109</v>
      </c>
    </row>
    <row r="1133" spans="1:14" x14ac:dyDescent="0.3">
      <c r="A1133" s="38" t="s">
        <v>2685</v>
      </c>
      <c r="B1133" s="39" t="s">
        <v>2686</v>
      </c>
      <c r="C1133" s="39" t="s">
        <v>3943</v>
      </c>
      <c r="D1133" s="39" t="s">
        <v>3885</v>
      </c>
      <c r="E1133" s="40">
        <v>10.572450999999999</v>
      </c>
      <c r="F1133" s="40">
        <v>5.0519470000000002</v>
      </c>
      <c r="G1133" s="40">
        <v>1049</v>
      </c>
      <c r="H1133" s="40" t="s">
        <v>3926</v>
      </c>
      <c r="I1133" s="40" t="s">
        <v>38</v>
      </c>
      <c r="J1133" s="40" t="s">
        <v>4445</v>
      </c>
      <c r="K1133" s="40" t="s">
        <v>4446</v>
      </c>
      <c r="L1133" s="40" t="s">
        <v>80</v>
      </c>
      <c r="M1133" s="35" t="s">
        <v>4</v>
      </c>
      <c r="N1133" s="35" t="s">
        <v>5</v>
      </c>
    </row>
    <row r="1134" spans="1:14" x14ac:dyDescent="0.3">
      <c r="A1134" s="38" t="s">
        <v>342</v>
      </c>
      <c r="B1134" s="39" t="s">
        <v>2991</v>
      </c>
      <c r="C1134" s="39" t="s">
        <v>3963</v>
      </c>
      <c r="D1134" s="39" t="s">
        <v>2991</v>
      </c>
      <c r="E1134" s="40">
        <v>10.235620000000001</v>
      </c>
      <c r="F1134" s="40">
        <v>6.3545299999999996</v>
      </c>
      <c r="G1134" s="40">
        <v>1536</v>
      </c>
      <c r="H1134" s="40" t="s">
        <v>3926</v>
      </c>
      <c r="I1134" s="40" t="s">
        <v>38</v>
      </c>
      <c r="J1134" s="40" t="s">
        <v>3783</v>
      </c>
      <c r="K1134" s="40" t="s">
        <v>3964</v>
      </c>
      <c r="L1134" s="40" t="s">
        <v>80</v>
      </c>
      <c r="M1134" s="35" t="s">
        <v>4</v>
      </c>
      <c r="N1134" s="35" t="s">
        <v>3850</v>
      </c>
    </row>
    <row r="1135" spans="1:14" x14ac:dyDescent="0.3">
      <c r="A1135" s="38" t="s">
        <v>2766</v>
      </c>
      <c r="B1135" s="39" t="s">
        <v>2767</v>
      </c>
      <c r="C1135" s="39" t="s">
        <v>3943</v>
      </c>
      <c r="D1135" s="39" t="s">
        <v>4627</v>
      </c>
      <c r="E1135" s="40">
        <v>10.231991000000001</v>
      </c>
      <c r="F1135" s="40">
        <v>5.3258770000000002</v>
      </c>
      <c r="G1135" s="40">
        <v>1570</v>
      </c>
      <c r="H1135" s="40" t="s">
        <v>3926</v>
      </c>
      <c r="I1135" s="40" t="s">
        <v>38</v>
      </c>
      <c r="J1135" s="40" t="s">
        <v>4445</v>
      </c>
      <c r="K1135" s="40" t="s">
        <v>4446</v>
      </c>
      <c r="L1135" s="40" t="s">
        <v>80</v>
      </c>
      <c r="M1135" s="35" t="s">
        <v>4</v>
      </c>
      <c r="N1135" s="35" t="s">
        <v>3879</v>
      </c>
    </row>
    <row r="1136" spans="1:14" x14ac:dyDescent="0.3">
      <c r="A1136" s="38" t="s">
        <v>2993</v>
      </c>
      <c r="B1136" s="39" t="s">
        <v>2994</v>
      </c>
      <c r="C1136" s="39" t="s">
        <v>3963</v>
      </c>
      <c r="D1136" s="39" t="s">
        <v>2994</v>
      </c>
      <c r="E1136" s="40">
        <v>10.33537664</v>
      </c>
      <c r="F1136" s="40">
        <v>6.2975426839999997</v>
      </c>
      <c r="G1136" s="40">
        <v>1728</v>
      </c>
      <c r="H1136" s="40" t="s">
        <v>3926</v>
      </c>
      <c r="I1136" s="40" t="s">
        <v>38</v>
      </c>
      <c r="J1136" s="40" t="s">
        <v>3783</v>
      </c>
      <c r="K1136" s="40" t="s">
        <v>3964</v>
      </c>
      <c r="L1136" s="40" t="s">
        <v>80</v>
      </c>
      <c r="M1136" s="35" t="s">
        <v>4</v>
      </c>
      <c r="N1136" s="35" t="s">
        <v>3850</v>
      </c>
    </row>
    <row r="1137" spans="1:14" x14ac:dyDescent="0.3">
      <c r="A1137" s="38" t="s">
        <v>62</v>
      </c>
      <c r="B1137" s="39" t="s">
        <v>2995</v>
      </c>
      <c r="C1137" s="39" t="s">
        <v>3963</v>
      </c>
      <c r="D1137" s="39" t="s">
        <v>4628</v>
      </c>
      <c r="E1137" s="40">
        <v>9.3556620689999992</v>
      </c>
      <c r="F1137" s="40">
        <v>5.7750906740000003</v>
      </c>
      <c r="G1137" s="40">
        <v>279</v>
      </c>
      <c r="H1137" s="40" t="s">
        <v>3926</v>
      </c>
      <c r="I1137" s="40" t="s">
        <v>38</v>
      </c>
      <c r="J1137" s="40" t="s">
        <v>3783</v>
      </c>
      <c r="K1137" s="40" t="s">
        <v>3964</v>
      </c>
      <c r="L1137" s="40" t="s">
        <v>80</v>
      </c>
      <c r="M1137" s="35" t="s">
        <v>4</v>
      </c>
      <c r="N1137" s="35" t="s">
        <v>34</v>
      </c>
    </row>
    <row r="1138" spans="1:14" x14ac:dyDescent="0.3">
      <c r="A1138" s="38" t="s">
        <v>2998</v>
      </c>
      <c r="B1138" s="39" t="s">
        <v>2999</v>
      </c>
      <c r="C1138" s="39" t="s">
        <v>3963</v>
      </c>
      <c r="D1138" s="39" t="s">
        <v>354</v>
      </c>
      <c r="E1138" s="40">
        <v>10.294694440000001</v>
      </c>
      <c r="F1138" s="40">
        <v>6.271361111</v>
      </c>
      <c r="G1138" s="40">
        <v>1675</v>
      </c>
      <c r="H1138" s="40" t="s">
        <v>3926</v>
      </c>
      <c r="I1138" s="40" t="s">
        <v>38</v>
      </c>
      <c r="J1138" s="40" t="s">
        <v>3783</v>
      </c>
      <c r="K1138" s="40" t="s">
        <v>3964</v>
      </c>
      <c r="L1138" s="40" t="s">
        <v>80</v>
      </c>
      <c r="M1138" s="35" t="s">
        <v>4</v>
      </c>
      <c r="N1138" s="35" t="s">
        <v>3850</v>
      </c>
    </row>
    <row r="1139" spans="1:14" x14ac:dyDescent="0.3">
      <c r="A1139" s="38" t="s">
        <v>2352</v>
      </c>
      <c r="B1139" s="39" t="s">
        <v>2353</v>
      </c>
      <c r="C1139" s="39" t="s">
        <v>3929</v>
      </c>
      <c r="D1139" s="39" t="s">
        <v>4629</v>
      </c>
      <c r="E1139" s="40">
        <v>11.474489</v>
      </c>
      <c r="F1139" s="40">
        <v>4.5497170000000002</v>
      </c>
      <c r="G1139" s="40">
        <v>541</v>
      </c>
      <c r="H1139" s="40" t="s">
        <v>3926</v>
      </c>
      <c r="I1139" s="40" t="s">
        <v>38</v>
      </c>
      <c r="J1139" s="40" t="s">
        <v>2284</v>
      </c>
      <c r="K1139" s="40" t="s">
        <v>3968</v>
      </c>
      <c r="L1139" s="40" t="s">
        <v>80</v>
      </c>
      <c r="M1139" s="35" t="s">
        <v>4</v>
      </c>
      <c r="N1139" s="35" t="s">
        <v>3889</v>
      </c>
    </row>
    <row r="1140" spans="1:14" x14ac:dyDescent="0.3">
      <c r="A1140" s="38" t="s">
        <v>2697</v>
      </c>
      <c r="B1140" s="39" t="s">
        <v>2698</v>
      </c>
      <c r="C1140" s="39" t="s">
        <v>3943</v>
      </c>
      <c r="D1140" s="39" t="s">
        <v>4630</v>
      </c>
      <c r="E1140" s="40">
        <v>10.18317</v>
      </c>
      <c r="F1140" s="40">
        <v>5.1073599999999999</v>
      </c>
      <c r="G1140" s="40">
        <v>1466</v>
      </c>
      <c r="H1140" s="40" t="s">
        <v>3926</v>
      </c>
      <c r="I1140" s="40" t="s">
        <v>38</v>
      </c>
      <c r="J1140" s="40" t="s">
        <v>4445</v>
      </c>
      <c r="K1140" s="40" t="s">
        <v>4446</v>
      </c>
      <c r="L1140" s="40" t="s">
        <v>80</v>
      </c>
      <c r="M1140" s="35" t="s">
        <v>4</v>
      </c>
      <c r="N1140" s="35" t="s">
        <v>5</v>
      </c>
    </row>
    <row r="1141" spans="1:14" x14ac:dyDescent="0.3">
      <c r="A1141" s="38" t="s">
        <v>2772</v>
      </c>
      <c r="B1141" s="39" t="s">
        <v>2773</v>
      </c>
      <c r="C1141" s="39" t="s">
        <v>3943</v>
      </c>
      <c r="D1141" s="39" t="s">
        <v>2480</v>
      </c>
      <c r="E1141" s="40">
        <v>10.290229999999999</v>
      </c>
      <c r="F1141" s="40">
        <v>5.3072400000000002</v>
      </c>
      <c r="G1141" s="40">
        <v>1650</v>
      </c>
      <c r="H1141" s="40" t="s">
        <v>3926</v>
      </c>
      <c r="I1141" s="40" t="s">
        <v>38</v>
      </c>
      <c r="J1141" s="40" t="s">
        <v>4445</v>
      </c>
      <c r="K1141" s="40" t="s">
        <v>4446</v>
      </c>
      <c r="L1141" s="40" t="s">
        <v>80</v>
      </c>
      <c r="M1141" s="35" t="s">
        <v>4</v>
      </c>
      <c r="N1141" s="35" t="s">
        <v>5</v>
      </c>
    </row>
    <row r="1142" spans="1:14" x14ac:dyDescent="0.3">
      <c r="A1142" s="38" t="s">
        <v>3775</v>
      </c>
      <c r="B1142" s="39" t="s">
        <v>3776</v>
      </c>
      <c r="C1142" s="39" t="s">
        <v>3934</v>
      </c>
      <c r="D1142" s="39" t="s">
        <v>4631</v>
      </c>
      <c r="E1142" s="40">
        <v>9.2823890000000002</v>
      </c>
      <c r="F1142" s="40">
        <v>4.5496309999999998</v>
      </c>
      <c r="G1142" s="40">
        <v>297</v>
      </c>
      <c r="H1142" s="40" t="s">
        <v>3926</v>
      </c>
      <c r="I1142" s="40" t="s">
        <v>38</v>
      </c>
      <c r="J1142" s="40" t="s">
        <v>3720</v>
      </c>
      <c r="K1142" s="40" t="s">
        <v>3969</v>
      </c>
      <c r="L1142" s="40" t="s">
        <v>78</v>
      </c>
      <c r="M1142" s="35" t="s">
        <v>4</v>
      </c>
      <c r="N1142" s="35" t="s">
        <v>34</v>
      </c>
    </row>
    <row r="1143" spans="1:14" x14ac:dyDescent="0.3">
      <c r="A1143" s="38" t="s">
        <v>53</v>
      </c>
      <c r="B1143" s="39" t="s">
        <v>2727</v>
      </c>
      <c r="C1143" s="39" t="s">
        <v>3934</v>
      </c>
      <c r="D1143" s="39" t="s">
        <v>2727</v>
      </c>
      <c r="E1143" s="40">
        <v>9.9698600000000006</v>
      </c>
      <c r="F1143" s="40">
        <v>5.51159</v>
      </c>
      <c r="G1143" s="40">
        <v>1674</v>
      </c>
      <c r="H1143" s="40" t="s">
        <v>3926</v>
      </c>
      <c r="I1143" s="40" t="s">
        <v>38</v>
      </c>
      <c r="J1143" s="40" t="s">
        <v>4445</v>
      </c>
      <c r="K1143" s="40" t="s">
        <v>4446</v>
      </c>
      <c r="L1143" s="40" t="s">
        <v>80</v>
      </c>
      <c r="M1143" s="35" t="s">
        <v>4</v>
      </c>
      <c r="N1143" s="35" t="s">
        <v>5</v>
      </c>
    </row>
    <row r="1144" spans="1:14" x14ac:dyDescent="0.3">
      <c r="A1144" s="38" t="s">
        <v>565</v>
      </c>
      <c r="B1144" s="39" t="s">
        <v>1363</v>
      </c>
      <c r="C1144" s="39" t="s">
        <v>3951</v>
      </c>
      <c r="D1144" s="39" t="s">
        <v>1351</v>
      </c>
      <c r="E1144" s="40">
        <v>15.04699312</v>
      </c>
      <c r="F1144" s="40">
        <v>12.067719159999999</v>
      </c>
      <c r="G1144" s="40">
        <v>297</v>
      </c>
      <c r="H1144" s="40" t="s">
        <v>3926</v>
      </c>
      <c r="I1144" s="40" t="s">
        <v>38</v>
      </c>
      <c r="J1144" s="40" t="s">
        <v>895</v>
      </c>
      <c r="K1144" s="40" t="s">
        <v>3952</v>
      </c>
      <c r="L1144" s="40" t="s">
        <v>3942</v>
      </c>
      <c r="M1144" s="35" t="s">
        <v>4</v>
      </c>
      <c r="N1144" s="35" t="s">
        <v>5</v>
      </c>
    </row>
    <row r="1145" spans="1:14" x14ac:dyDescent="0.3">
      <c r="A1145" s="38" t="s">
        <v>420</v>
      </c>
      <c r="B1145" s="39" t="s">
        <v>1362</v>
      </c>
      <c r="C1145" s="39" t="s">
        <v>3951</v>
      </c>
      <c r="D1145" s="39" t="s">
        <v>1351</v>
      </c>
      <c r="E1145" s="40">
        <v>15.012909909999999</v>
      </c>
      <c r="F1145" s="40">
        <v>12.089725339999999</v>
      </c>
      <c r="G1145" s="40">
        <v>298</v>
      </c>
      <c r="H1145" s="40" t="s">
        <v>3926</v>
      </c>
      <c r="I1145" s="40" t="s">
        <v>38</v>
      </c>
      <c r="J1145" s="40" t="s">
        <v>895</v>
      </c>
      <c r="K1145" s="40" t="s">
        <v>3952</v>
      </c>
      <c r="L1145" s="40" t="s">
        <v>3942</v>
      </c>
      <c r="M1145" s="35" t="s">
        <v>4</v>
      </c>
      <c r="N1145" s="35" t="s">
        <v>5</v>
      </c>
    </row>
    <row r="1146" spans="1:14" x14ac:dyDescent="0.3">
      <c r="A1146" s="38" t="s">
        <v>208</v>
      </c>
      <c r="B1146" s="39" t="s">
        <v>4632</v>
      </c>
      <c r="C1146" s="39" t="s">
        <v>3925</v>
      </c>
      <c r="D1146" s="39" t="s">
        <v>3962</v>
      </c>
      <c r="E1146" s="40">
        <v>9.9549199999999995</v>
      </c>
      <c r="F1146" s="40">
        <v>3.0100899999999999</v>
      </c>
      <c r="G1146" s="40">
        <v>19</v>
      </c>
      <c r="H1146" s="40" t="s">
        <v>3926</v>
      </c>
      <c r="I1146" s="40" t="s">
        <v>94</v>
      </c>
      <c r="J1146" s="40" t="s">
        <v>3927</v>
      </c>
      <c r="K1146" s="40" t="s">
        <v>3928</v>
      </c>
      <c r="L1146" s="40" t="s">
        <v>78</v>
      </c>
      <c r="M1146" s="35" t="s">
        <v>4</v>
      </c>
      <c r="N1146" s="35" t="s">
        <v>5</v>
      </c>
    </row>
    <row r="1147" spans="1:14" x14ac:dyDescent="0.3">
      <c r="A1147" s="38" t="s">
        <v>2996</v>
      </c>
      <c r="B1147" s="39" t="s">
        <v>2997</v>
      </c>
      <c r="C1147" s="39" t="s">
        <v>3963</v>
      </c>
      <c r="D1147" s="39" t="s">
        <v>3881</v>
      </c>
      <c r="E1147" s="40">
        <v>10.121734999999999</v>
      </c>
      <c r="F1147" s="40">
        <v>6.1115719999999998</v>
      </c>
      <c r="G1147" s="40">
        <v>1127</v>
      </c>
      <c r="H1147" s="40" t="s">
        <v>3926</v>
      </c>
      <c r="I1147" s="40" t="s">
        <v>38</v>
      </c>
      <c r="J1147" s="40" t="s">
        <v>3783</v>
      </c>
      <c r="K1147" s="40" t="s">
        <v>3964</v>
      </c>
      <c r="L1147" s="40" t="s">
        <v>80</v>
      </c>
      <c r="M1147" s="35" t="s">
        <v>4</v>
      </c>
      <c r="N1147" s="35" t="s">
        <v>3850</v>
      </c>
    </row>
    <row r="1148" spans="1:14" x14ac:dyDescent="0.3">
      <c r="A1148" s="38" t="s">
        <v>61</v>
      </c>
      <c r="B1148" s="39" t="s">
        <v>2983</v>
      </c>
      <c r="C1148" s="39" t="s">
        <v>3934</v>
      </c>
      <c r="D1148" s="39" t="s">
        <v>4633</v>
      </c>
      <c r="E1148" s="39">
        <v>9.4384399999999999</v>
      </c>
      <c r="F1148" s="39">
        <v>5.6939299999999999</v>
      </c>
      <c r="G1148" s="39">
        <v>148</v>
      </c>
      <c r="H1148" s="40" t="s">
        <v>3926</v>
      </c>
      <c r="I1148" s="40" t="s">
        <v>38</v>
      </c>
      <c r="J1148" s="40" t="s">
        <v>3783</v>
      </c>
      <c r="K1148" s="40" t="s">
        <v>3964</v>
      </c>
      <c r="L1148" s="40" t="s">
        <v>80</v>
      </c>
      <c r="M1148" s="35"/>
      <c r="N1148" s="35"/>
    </row>
    <row r="1149" spans="1:14" x14ac:dyDescent="0.3">
      <c r="A1149" s="38" t="s">
        <v>2984</v>
      </c>
      <c r="B1149" s="39" t="s">
        <v>2952</v>
      </c>
      <c r="C1149" s="39" t="s">
        <v>3963</v>
      </c>
      <c r="D1149" s="39" t="s">
        <v>2952</v>
      </c>
      <c r="E1149" s="40">
        <v>10.153124999999999</v>
      </c>
      <c r="F1149" s="40">
        <v>5.8542969999999999</v>
      </c>
      <c r="G1149" s="40">
        <v>1941</v>
      </c>
      <c r="H1149" s="40" t="s">
        <v>3926</v>
      </c>
      <c r="I1149" s="40" t="s">
        <v>38</v>
      </c>
      <c r="J1149" s="40" t="s">
        <v>3782</v>
      </c>
      <c r="K1149" s="40" t="s">
        <v>4634</v>
      </c>
      <c r="L1149" s="40" t="s">
        <v>80</v>
      </c>
      <c r="M1149" s="35" t="s">
        <v>7</v>
      </c>
      <c r="N1149" s="35" t="s">
        <v>57</v>
      </c>
    </row>
    <row r="1150" spans="1:14" x14ac:dyDescent="0.3">
      <c r="A1150" s="38" t="s">
        <v>2497</v>
      </c>
      <c r="B1150" s="39" t="s">
        <v>2498</v>
      </c>
      <c r="C1150" s="39" t="s">
        <v>3943</v>
      </c>
      <c r="D1150" s="39" t="s">
        <v>2498</v>
      </c>
      <c r="E1150" s="40">
        <v>10.189159999999999</v>
      </c>
      <c r="F1150" s="40">
        <v>5.0656100000000004</v>
      </c>
      <c r="G1150" s="40">
        <v>1263</v>
      </c>
      <c r="H1150" s="40" t="s">
        <v>3926</v>
      </c>
      <c r="I1150" s="40" t="s">
        <v>38</v>
      </c>
      <c r="J1150" s="40" t="s">
        <v>4445</v>
      </c>
      <c r="K1150" s="40" t="s">
        <v>4446</v>
      </c>
      <c r="L1150" s="40" t="s">
        <v>80</v>
      </c>
      <c r="M1150" s="35" t="s">
        <v>4</v>
      </c>
      <c r="N1150" s="35" t="s">
        <v>5</v>
      </c>
    </row>
    <row r="1151" spans="1:14" x14ac:dyDescent="0.3">
      <c r="A1151" s="38" t="s">
        <v>2875</v>
      </c>
      <c r="B1151" s="39" t="s">
        <v>2876</v>
      </c>
      <c r="C1151" s="39" t="s">
        <v>3963</v>
      </c>
      <c r="D1151" s="39" t="s">
        <v>4635</v>
      </c>
      <c r="E1151" s="40">
        <v>10.14045114</v>
      </c>
      <c r="F1151" s="40">
        <v>5.9715766480000001</v>
      </c>
      <c r="G1151" s="40">
        <v>1248</v>
      </c>
      <c r="H1151" s="40" t="s">
        <v>3926</v>
      </c>
      <c r="I1151" s="40" t="s">
        <v>38</v>
      </c>
      <c r="J1151" s="40" t="s">
        <v>3782</v>
      </c>
      <c r="K1151" s="40" t="s">
        <v>4634</v>
      </c>
      <c r="L1151" s="40" t="s">
        <v>80</v>
      </c>
      <c r="M1151" s="35" t="s">
        <v>4</v>
      </c>
      <c r="N1151" s="35" t="s">
        <v>5</v>
      </c>
    </row>
    <row r="1152" spans="1:14" x14ac:dyDescent="0.3">
      <c r="A1152" s="38" t="s">
        <v>1962</v>
      </c>
      <c r="B1152" s="39" t="s">
        <v>4636</v>
      </c>
      <c r="C1152" s="39" t="s">
        <v>3929</v>
      </c>
      <c r="D1152" s="39" t="s">
        <v>1961</v>
      </c>
      <c r="E1152" s="40">
        <v>11.47142</v>
      </c>
      <c r="F1152" s="40">
        <v>3.8437899999999998</v>
      </c>
      <c r="G1152" s="40">
        <v>794</v>
      </c>
      <c r="H1152" s="40" t="s">
        <v>3926</v>
      </c>
      <c r="I1152" s="40" t="s">
        <v>94</v>
      </c>
      <c r="J1152" s="40" t="s">
        <v>612</v>
      </c>
      <c r="K1152" s="40" t="s">
        <v>4505</v>
      </c>
      <c r="L1152" s="40" t="s">
        <v>5869</v>
      </c>
      <c r="M1152" s="35" t="s">
        <v>7</v>
      </c>
      <c r="N1152" s="35" t="s">
        <v>3876</v>
      </c>
    </row>
    <row r="1153" spans="1:14" x14ac:dyDescent="0.3">
      <c r="A1153" s="38" t="s">
        <v>3398</v>
      </c>
      <c r="B1153" s="39" t="s">
        <v>3399</v>
      </c>
      <c r="C1153" s="39" t="s">
        <v>3933</v>
      </c>
      <c r="D1153" s="39" t="s">
        <v>3357</v>
      </c>
      <c r="E1153" s="40">
        <v>10.59965</v>
      </c>
      <c r="F1153" s="40">
        <v>3.9650099999999999</v>
      </c>
      <c r="G1153" s="40">
        <v>242</v>
      </c>
      <c r="H1153" s="40" t="s">
        <v>3926</v>
      </c>
      <c r="I1153" s="40" t="s">
        <v>38</v>
      </c>
      <c r="J1153" s="40" t="s">
        <v>3930</v>
      </c>
      <c r="K1153" s="40" t="s">
        <v>3931</v>
      </c>
      <c r="L1153" s="40" t="s">
        <v>78</v>
      </c>
      <c r="M1153" s="35" t="s">
        <v>4</v>
      </c>
      <c r="N1153" s="35" t="s">
        <v>5</v>
      </c>
    </row>
    <row r="1154" spans="1:14" x14ac:dyDescent="0.3">
      <c r="A1154" s="38" t="s">
        <v>1122</v>
      </c>
      <c r="B1154" s="39" t="s">
        <v>1123</v>
      </c>
      <c r="C1154" s="39" t="s">
        <v>3976</v>
      </c>
      <c r="D1154" s="39" t="s">
        <v>1123</v>
      </c>
      <c r="E1154" s="40">
        <v>15.114790129999999</v>
      </c>
      <c r="F1154" s="40">
        <v>3.9268130000000001</v>
      </c>
      <c r="G1154" s="40">
        <v>66</v>
      </c>
      <c r="H1154" s="40" t="s">
        <v>3926</v>
      </c>
      <c r="I1154" s="40" t="s">
        <v>38</v>
      </c>
      <c r="J1154" s="40" t="s">
        <v>695</v>
      </c>
      <c r="K1154" s="40" t="s">
        <v>4536</v>
      </c>
      <c r="L1154" s="40" t="s">
        <v>5869</v>
      </c>
      <c r="M1154" s="35" t="s">
        <v>4</v>
      </c>
      <c r="N1154" s="35" t="s">
        <v>5</v>
      </c>
    </row>
    <row r="1155" spans="1:14" x14ac:dyDescent="0.3">
      <c r="A1155" s="38" t="s">
        <v>847</v>
      </c>
      <c r="B1155" s="39" t="s">
        <v>848</v>
      </c>
      <c r="C1155" s="39" t="s">
        <v>3939</v>
      </c>
      <c r="D1155" s="39" t="s">
        <v>4637</v>
      </c>
      <c r="E1155" s="40">
        <v>13.76236804</v>
      </c>
      <c r="F1155" s="40">
        <v>9.5550020799999995</v>
      </c>
      <c r="G1155" s="40">
        <v>502</v>
      </c>
      <c r="H1155" s="40" t="s">
        <v>3926</v>
      </c>
      <c r="I1155" s="40" t="s">
        <v>38</v>
      </c>
      <c r="J1155" s="40" t="s">
        <v>621</v>
      </c>
      <c r="K1155" s="40" t="s">
        <v>4541</v>
      </c>
      <c r="L1155" s="40" t="s">
        <v>3942</v>
      </c>
      <c r="M1155" s="35" t="s">
        <v>4</v>
      </c>
      <c r="N1155" s="35" t="s">
        <v>4378</v>
      </c>
    </row>
    <row r="1156" spans="1:14" x14ac:dyDescent="0.3">
      <c r="A1156" s="38" t="s">
        <v>2025</v>
      </c>
      <c r="B1156" s="39" t="s">
        <v>4638</v>
      </c>
      <c r="C1156" s="39" t="s">
        <v>3929</v>
      </c>
      <c r="D1156" s="39" t="s">
        <v>3965</v>
      </c>
      <c r="E1156" s="40">
        <v>11.4864</v>
      </c>
      <c r="F1156" s="40">
        <v>3.85853</v>
      </c>
      <c r="G1156" s="40">
        <v>715</v>
      </c>
      <c r="H1156" s="40" t="s">
        <v>3926</v>
      </c>
      <c r="I1156" s="40" t="s">
        <v>94</v>
      </c>
      <c r="J1156" s="40" t="s">
        <v>612</v>
      </c>
      <c r="K1156" s="40" t="s">
        <v>4505</v>
      </c>
      <c r="L1156" s="40" t="s">
        <v>5869</v>
      </c>
      <c r="M1156" s="35" t="s">
        <v>79</v>
      </c>
      <c r="N1156" s="35" t="s">
        <v>5</v>
      </c>
    </row>
    <row r="1157" spans="1:14" x14ac:dyDescent="0.3">
      <c r="A1157" s="38" t="s">
        <v>99</v>
      </c>
      <c r="B1157" s="39" t="s">
        <v>4639</v>
      </c>
      <c r="C1157" s="39" t="s">
        <v>3933</v>
      </c>
      <c r="D1157" s="39" t="s">
        <v>3947</v>
      </c>
      <c r="E1157" s="40">
        <v>9.7575425249999999</v>
      </c>
      <c r="F1157" s="40">
        <v>4.0194667649999998</v>
      </c>
      <c r="G1157" s="40">
        <v>701</v>
      </c>
      <c r="H1157" s="40" t="s">
        <v>3926</v>
      </c>
      <c r="I1157" s="40" t="s">
        <v>94</v>
      </c>
      <c r="J1157" s="40" t="s">
        <v>3076</v>
      </c>
      <c r="K1157" s="40" t="s">
        <v>4596</v>
      </c>
      <c r="L1157" s="40" t="s">
        <v>78</v>
      </c>
      <c r="M1157" s="35" t="s">
        <v>4</v>
      </c>
      <c r="N1157" s="35" t="s">
        <v>5</v>
      </c>
    </row>
    <row r="1158" spans="1:14" x14ac:dyDescent="0.3">
      <c r="A1158" s="38" t="s">
        <v>2873</v>
      </c>
      <c r="B1158" s="39" t="s">
        <v>2874</v>
      </c>
      <c r="C1158" s="39" t="s">
        <v>3934</v>
      </c>
      <c r="D1158" s="39" t="s">
        <v>2874</v>
      </c>
      <c r="E1158" s="40">
        <v>10.284402</v>
      </c>
      <c r="F1158" s="40">
        <v>5.9980599999999997</v>
      </c>
      <c r="G1158" s="40">
        <v>1903</v>
      </c>
      <c r="H1158" s="40" t="s">
        <v>3926</v>
      </c>
      <c r="I1158" s="40" t="s">
        <v>38</v>
      </c>
      <c r="J1158" s="40" t="s">
        <v>3782</v>
      </c>
      <c r="K1158" s="40" t="s">
        <v>4634</v>
      </c>
      <c r="L1158" s="40" t="s">
        <v>80</v>
      </c>
      <c r="M1158" s="35" t="s">
        <v>4</v>
      </c>
      <c r="N1158" s="35" t="s">
        <v>5</v>
      </c>
    </row>
    <row r="1159" spans="1:14" x14ac:dyDescent="0.3">
      <c r="A1159" s="38" t="s">
        <v>2879</v>
      </c>
      <c r="B1159" s="39" t="s">
        <v>2880</v>
      </c>
      <c r="C1159" s="39" t="s">
        <v>3963</v>
      </c>
      <c r="D1159" s="39" t="s">
        <v>4640</v>
      </c>
      <c r="E1159" s="39">
        <v>10.796094999999999</v>
      </c>
      <c r="F1159" s="39">
        <v>6.420661</v>
      </c>
      <c r="G1159" s="39">
        <v>2091</v>
      </c>
      <c r="H1159" s="40" t="s">
        <v>3926</v>
      </c>
      <c r="I1159" s="40" t="s">
        <v>38</v>
      </c>
      <c r="J1159" s="40" t="s">
        <v>3782</v>
      </c>
      <c r="K1159" s="40" t="s">
        <v>4634</v>
      </c>
      <c r="L1159" s="40" t="s">
        <v>80</v>
      </c>
      <c r="M1159" s="35" t="s">
        <v>4</v>
      </c>
      <c r="N1159" s="35" t="s">
        <v>5</v>
      </c>
    </row>
    <row r="1160" spans="1:14" x14ac:dyDescent="0.3">
      <c r="A1160" s="38" t="s">
        <v>365</v>
      </c>
      <c r="B1160" s="39" t="s">
        <v>2496</v>
      </c>
      <c r="C1160" s="39" t="s">
        <v>3943</v>
      </c>
      <c r="D1160" s="39" t="s">
        <v>4641</v>
      </c>
      <c r="E1160" s="40">
        <v>10.389585</v>
      </c>
      <c r="F1160" s="40">
        <v>5.2544219999999999</v>
      </c>
      <c r="G1160" s="40">
        <v>1866</v>
      </c>
      <c r="H1160" s="40" t="s">
        <v>3926</v>
      </c>
      <c r="I1160" s="40" t="s">
        <v>38</v>
      </c>
      <c r="J1160" s="40" t="s">
        <v>4445</v>
      </c>
      <c r="K1160" s="40" t="s">
        <v>4446</v>
      </c>
      <c r="L1160" s="40" t="s">
        <v>80</v>
      </c>
      <c r="M1160" s="35" t="s">
        <v>7</v>
      </c>
      <c r="N1160" s="35" t="s">
        <v>3876</v>
      </c>
    </row>
    <row r="1161" spans="1:14" x14ac:dyDescent="0.3">
      <c r="A1161" s="38" t="s">
        <v>2703</v>
      </c>
      <c r="B1161" s="39" t="s">
        <v>2704</v>
      </c>
      <c r="C1161" s="39" t="s">
        <v>3943</v>
      </c>
      <c r="D1161" s="39" t="s">
        <v>2470</v>
      </c>
      <c r="E1161" s="40">
        <v>10.519800999999999</v>
      </c>
      <c r="F1161" s="40">
        <v>5.1472110000000004</v>
      </c>
      <c r="G1161" s="40">
        <v>1344</v>
      </c>
      <c r="H1161" s="40" t="s">
        <v>3926</v>
      </c>
      <c r="I1161" s="40" t="s">
        <v>38</v>
      </c>
      <c r="J1161" s="40" t="s">
        <v>4445</v>
      </c>
      <c r="K1161" s="40" t="s">
        <v>4446</v>
      </c>
      <c r="L1161" s="40" t="s">
        <v>80</v>
      </c>
      <c r="M1161" s="35" t="s">
        <v>4</v>
      </c>
      <c r="N1161" s="35" t="s">
        <v>5</v>
      </c>
    </row>
    <row r="1162" spans="1:14" x14ac:dyDescent="0.3">
      <c r="A1162" s="38" t="s">
        <v>2884</v>
      </c>
      <c r="B1162" s="39" t="s">
        <v>2885</v>
      </c>
      <c r="C1162" s="39" t="s">
        <v>3963</v>
      </c>
      <c r="D1162" s="39" t="s">
        <v>2885</v>
      </c>
      <c r="E1162" s="40">
        <v>10.608499999999999</v>
      </c>
      <c r="F1162" s="40">
        <v>6.0838055559999997</v>
      </c>
      <c r="G1162" s="40">
        <v>1879</v>
      </c>
      <c r="H1162" s="40" t="s">
        <v>3926</v>
      </c>
      <c r="I1162" s="40" t="s">
        <v>38</v>
      </c>
      <c r="J1162" s="40" t="s">
        <v>3782</v>
      </c>
      <c r="K1162" s="40" t="s">
        <v>4634</v>
      </c>
      <c r="L1162" s="40" t="s">
        <v>80</v>
      </c>
      <c r="M1162" s="35" t="s">
        <v>4</v>
      </c>
      <c r="N1162" s="35" t="s">
        <v>3970</v>
      </c>
    </row>
    <row r="1163" spans="1:14" x14ac:dyDescent="0.3">
      <c r="A1163" s="38" t="s">
        <v>2705</v>
      </c>
      <c r="B1163" s="39" t="s">
        <v>2706</v>
      </c>
      <c r="C1163" s="39" t="s">
        <v>3943</v>
      </c>
      <c r="D1163" s="39" t="s">
        <v>2706</v>
      </c>
      <c r="E1163" s="40">
        <v>10.455870000000001</v>
      </c>
      <c r="F1163" s="40">
        <v>5.2135600000000002</v>
      </c>
      <c r="G1163" s="40">
        <v>1523</v>
      </c>
      <c r="H1163" s="40" t="s">
        <v>3926</v>
      </c>
      <c r="I1163" s="40" t="s">
        <v>38</v>
      </c>
      <c r="J1163" s="40" t="s">
        <v>4445</v>
      </c>
      <c r="K1163" s="40" t="s">
        <v>4446</v>
      </c>
      <c r="L1163" s="40" t="s">
        <v>80</v>
      </c>
      <c r="M1163" s="35" t="s">
        <v>4</v>
      </c>
      <c r="N1163" s="35" t="s">
        <v>5</v>
      </c>
    </row>
    <row r="1164" spans="1:14" x14ac:dyDescent="0.3">
      <c r="A1164" s="38" t="s">
        <v>841</v>
      </c>
      <c r="B1164" s="39" t="s">
        <v>842</v>
      </c>
      <c r="C1164" s="39" t="s">
        <v>3939</v>
      </c>
      <c r="D1164" s="39" t="s">
        <v>4642</v>
      </c>
      <c r="E1164" s="40">
        <v>14.1733969</v>
      </c>
      <c r="F1164" s="40">
        <v>10.00004858</v>
      </c>
      <c r="G1164" s="40">
        <v>416</v>
      </c>
      <c r="H1164" s="40" t="s">
        <v>3926</v>
      </c>
      <c r="I1164" s="40" t="s">
        <v>38</v>
      </c>
      <c r="J1164" s="40" t="s">
        <v>688</v>
      </c>
      <c r="K1164" s="40" t="s">
        <v>4027</v>
      </c>
      <c r="L1164" s="40" t="s">
        <v>3942</v>
      </c>
      <c r="M1164" s="35" t="s">
        <v>4</v>
      </c>
      <c r="N1164" s="35" t="s">
        <v>8</v>
      </c>
    </row>
    <row r="1165" spans="1:14" x14ac:dyDescent="0.3">
      <c r="A1165" s="38" t="s">
        <v>3157</v>
      </c>
      <c r="B1165" s="39" t="s">
        <v>4643</v>
      </c>
      <c r="C1165" s="39" t="s">
        <v>3933</v>
      </c>
      <c r="D1165" s="39" t="s">
        <v>3947</v>
      </c>
      <c r="E1165" s="40">
        <v>9.778171704</v>
      </c>
      <c r="F1165" s="40">
        <v>4.0124941720000002</v>
      </c>
      <c r="G1165" s="40">
        <v>701</v>
      </c>
      <c r="H1165" s="40" t="s">
        <v>3926</v>
      </c>
      <c r="I1165" s="40" t="s">
        <v>94</v>
      </c>
      <c r="J1165" s="40" t="s">
        <v>3076</v>
      </c>
      <c r="K1165" s="40" t="s">
        <v>4596</v>
      </c>
      <c r="L1165" s="40" t="s">
        <v>78</v>
      </c>
      <c r="M1165" s="35" t="s">
        <v>4</v>
      </c>
      <c r="N1165" s="35" t="s">
        <v>5</v>
      </c>
    </row>
    <row r="1166" spans="1:14" x14ac:dyDescent="0.3">
      <c r="A1166" s="38" t="s">
        <v>2886</v>
      </c>
      <c r="B1166" s="39" t="s">
        <v>2887</v>
      </c>
      <c r="C1166" s="39" t="s">
        <v>3963</v>
      </c>
      <c r="D1166" s="39" t="s">
        <v>2817</v>
      </c>
      <c r="E1166" s="40">
        <v>10.7036</v>
      </c>
      <c r="F1166" s="40">
        <v>6.2024166669999996</v>
      </c>
      <c r="G1166" s="40">
        <v>1933</v>
      </c>
      <c r="H1166" s="40" t="s">
        <v>3926</v>
      </c>
      <c r="I1166" s="40" t="s">
        <v>38</v>
      </c>
      <c r="J1166" s="40" t="s">
        <v>3782</v>
      </c>
      <c r="K1166" s="40" t="s">
        <v>4634</v>
      </c>
      <c r="L1166" s="40" t="s">
        <v>80</v>
      </c>
      <c r="M1166" s="35" t="s">
        <v>4</v>
      </c>
      <c r="N1166" s="35" t="s">
        <v>3970</v>
      </c>
    </row>
    <row r="1167" spans="1:14" x14ac:dyDescent="0.3">
      <c r="A1167" s="38" t="s">
        <v>935</v>
      </c>
      <c r="B1167" s="39" t="s">
        <v>936</v>
      </c>
      <c r="C1167" s="39" t="s">
        <v>3939</v>
      </c>
      <c r="D1167" s="39" t="s">
        <v>4078</v>
      </c>
      <c r="E1167" s="40">
        <v>13.36232601</v>
      </c>
      <c r="F1167" s="40">
        <v>9.3053318310000002</v>
      </c>
      <c r="G1167" s="40">
        <v>223</v>
      </c>
      <c r="H1167" s="40" t="s">
        <v>3926</v>
      </c>
      <c r="I1167" s="40" t="s">
        <v>38</v>
      </c>
      <c r="J1167" s="40" t="s">
        <v>621</v>
      </c>
      <c r="K1167" s="40" t="s">
        <v>4541</v>
      </c>
      <c r="L1167" s="40" t="s">
        <v>3942</v>
      </c>
      <c r="M1167" s="35" t="s">
        <v>4</v>
      </c>
      <c r="N1167" s="35" t="s">
        <v>5</v>
      </c>
    </row>
    <row r="1168" spans="1:14" x14ac:dyDescent="0.3">
      <c r="A1168" s="38" t="s">
        <v>2316</v>
      </c>
      <c r="B1168" s="39" t="s">
        <v>2317</v>
      </c>
      <c r="C1168" s="39" t="s">
        <v>3929</v>
      </c>
      <c r="D1168" s="39" t="s">
        <v>2317</v>
      </c>
      <c r="E1168" s="40">
        <v>11.171894</v>
      </c>
      <c r="F1168" s="40">
        <v>4.6678420000000003</v>
      </c>
      <c r="G1168" s="40">
        <v>523</v>
      </c>
      <c r="H1168" s="40" t="s">
        <v>3926</v>
      </c>
      <c r="I1168" s="40" t="s">
        <v>38</v>
      </c>
      <c r="J1168" s="40" t="s">
        <v>2284</v>
      </c>
      <c r="K1168" s="40" t="s">
        <v>3968</v>
      </c>
      <c r="L1168" s="40" t="s">
        <v>80</v>
      </c>
      <c r="M1168" s="35" t="s">
        <v>4</v>
      </c>
      <c r="N1168" s="35" t="s">
        <v>5</v>
      </c>
    </row>
    <row r="1169" spans="1:14" x14ac:dyDescent="0.3">
      <c r="A1169" s="38" t="s">
        <v>3750</v>
      </c>
      <c r="B1169" s="39" t="s">
        <v>3751</v>
      </c>
      <c r="C1169" s="39" t="s">
        <v>3934</v>
      </c>
      <c r="D1169" s="39" t="s">
        <v>3780</v>
      </c>
      <c r="E1169" s="40">
        <v>9.438701</v>
      </c>
      <c r="F1169" s="40">
        <v>4.6297610000000002</v>
      </c>
      <c r="G1169" s="40">
        <v>242</v>
      </c>
      <c r="H1169" s="40" t="s">
        <v>3926</v>
      </c>
      <c r="I1169" s="40" t="s">
        <v>38</v>
      </c>
      <c r="J1169" s="40" t="s">
        <v>3720</v>
      </c>
      <c r="K1169" s="40" t="s">
        <v>3969</v>
      </c>
      <c r="L1169" s="40" t="s">
        <v>78</v>
      </c>
      <c r="M1169" s="35" t="s">
        <v>4</v>
      </c>
      <c r="N1169" s="35" t="s">
        <v>5</v>
      </c>
    </row>
    <row r="1170" spans="1:14" x14ac:dyDescent="0.3">
      <c r="A1170" s="38" t="s">
        <v>1431</v>
      </c>
      <c r="B1170" s="39" t="s">
        <v>1432</v>
      </c>
      <c r="C1170" s="39" t="s">
        <v>3951</v>
      </c>
      <c r="D1170" s="39" t="s">
        <v>4644</v>
      </c>
      <c r="E1170" s="40">
        <v>14.185750000000001</v>
      </c>
      <c r="F1170" s="40">
        <v>10.10637</v>
      </c>
      <c r="G1170" s="40">
        <v>435</v>
      </c>
      <c r="H1170" s="40" t="s">
        <v>3926</v>
      </c>
      <c r="I1170" s="40" t="s">
        <v>38</v>
      </c>
      <c r="J1170" s="40" t="s">
        <v>688</v>
      </c>
      <c r="K1170" s="40" t="s">
        <v>4027</v>
      </c>
      <c r="L1170" s="40" t="s">
        <v>3942</v>
      </c>
      <c r="M1170" s="35" t="s">
        <v>4</v>
      </c>
      <c r="N1170" s="35" t="s">
        <v>8</v>
      </c>
    </row>
    <row r="1171" spans="1:14" x14ac:dyDescent="0.3">
      <c r="A1171" s="38" t="s">
        <v>3504</v>
      </c>
      <c r="B1171" s="39" t="s">
        <v>3505</v>
      </c>
      <c r="C1171" s="39" t="s">
        <v>3933</v>
      </c>
      <c r="D1171" s="39" t="s">
        <v>3478</v>
      </c>
      <c r="E1171" s="40">
        <v>9.5662900000000004</v>
      </c>
      <c r="F1171" s="40">
        <v>4.4976000000000003</v>
      </c>
      <c r="G1171" s="40">
        <v>118</v>
      </c>
      <c r="H1171" s="40" t="s">
        <v>3926</v>
      </c>
      <c r="I1171" s="40" t="s">
        <v>38</v>
      </c>
      <c r="J1171" s="40" t="s">
        <v>3937</v>
      </c>
      <c r="K1171" s="40" t="s">
        <v>3938</v>
      </c>
      <c r="L1171" s="40" t="s">
        <v>78</v>
      </c>
      <c r="M1171" s="35" t="s">
        <v>4</v>
      </c>
      <c r="N1171" s="35" t="s">
        <v>5</v>
      </c>
    </row>
    <row r="1172" spans="1:14" x14ac:dyDescent="0.3">
      <c r="A1172" s="38" t="s">
        <v>3284</v>
      </c>
      <c r="B1172" s="39" t="s">
        <v>3285</v>
      </c>
      <c r="C1172" s="39" t="s">
        <v>3933</v>
      </c>
      <c r="D1172" s="39" t="s">
        <v>4645</v>
      </c>
      <c r="E1172" s="40">
        <v>9.6697500000000005</v>
      </c>
      <c r="F1172" s="40">
        <v>4.2938333330000003</v>
      </c>
      <c r="G1172" s="40">
        <v>83</v>
      </c>
      <c r="H1172" s="40" t="s">
        <v>3926</v>
      </c>
      <c r="I1172" s="40" t="s">
        <v>38</v>
      </c>
      <c r="J1172" s="40" t="s">
        <v>3937</v>
      </c>
      <c r="K1172" s="40" t="s">
        <v>3938</v>
      </c>
      <c r="L1172" s="40" t="s">
        <v>78</v>
      </c>
      <c r="M1172" s="35" t="s">
        <v>4</v>
      </c>
      <c r="N1172" s="35" t="s">
        <v>5</v>
      </c>
    </row>
    <row r="1173" spans="1:14" x14ac:dyDescent="0.3">
      <c r="A1173" s="38" t="s">
        <v>225</v>
      </c>
      <c r="B1173" s="39" t="s">
        <v>1828</v>
      </c>
      <c r="C1173" s="39" t="s">
        <v>3958</v>
      </c>
      <c r="D1173" s="39" t="s">
        <v>3959</v>
      </c>
      <c r="E1173" s="39">
        <v>13.5641</v>
      </c>
      <c r="F1173" s="39">
        <v>7.2793999999999999</v>
      </c>
      <c r="G1173" s="39">
        <v>1145</v>
      </c>
      <c r="H1173" s="40" t="s">
        <v>3926</v>
      </c>
      <c r="I1173" s="40" t="s">
        <v>38</v>
      </c>
      <c r="J1173" s="40" t="s">
        <v>756</v>
      </c>
      <c r="K1173" s="40" t="s">
        <v>4530</v>
      </c>
      <c r="L1173" s="40" t="s">
        <v>3942</v>
      </c>
      <c r="M1173" s="35" t="s">
        <v>7</v>
      </c>
      <c r="N1173" s="35" t="s">
        <v>3858</v>
      </c>
    </row>
    <row r="1174" spans="1:14" x14ac:dyDescent="0.3">
      <c r="A1174" s="38" t="s">
        <v>1948</v>
      </c>
      <c r="B1174" s="39" t="s">
        <v>1949</v>
      </c>
      <c r="C1174" s="39" t="s">
        <v>3929</v>
      </c>
      <c r="D1174" s="39" t="s">
        <v>4646</v>
      </c>
      <c r="E1174" s="40">
        <v>11.224541</v>
      </c>
      <c r="F1174" s="40">
        <v>3.1909130000000001</v>
      </c>
      <c r="G1174" s="40">
        <v>766</v>
      </c>
      <c r="H1174" s="40" t="s">
        <v>3926</v>
      </c>
      <c r="I1174" s="40" t="s">
        <v>38</v>
      </c>
      <c r="J1174" s="40" t="s">
        <v>638</v>
      </c>
      <c r="K1174" s="40" t="s">
        <v>3956</v>
      </c>
      <c r="L1174" s="40" t="s">
        <v>5869</v>
      </c>
      <c r="M1174" s="35" t="s">
        <v>4</v>
      </c>
      <c r="N1174" s="35" t="s">
        <v>3850</v>
      </c>
    </row>
    <row r="1175" spans="1:14" x14ac:dyDescent="0.3">
      <c r="A1175" s="38" t="s">
        <v>2142</v>
      </c>
      <c r="B1175" s="39" t="s">
        <v>4647</v>
      </c>
      <c r="C1175" s="39" t="s">
        <v>3929</v>
      </c>
      <c r="D1175" s="39" t="s">
        <v>3965</v>
      </c>
      <c r="E1175" s="40">
        <v>11.497440539999999</v>
      </c>
      <c r="F1175" s="40">
        <v>3.84050783</v>
      </c>
      <c r="G1175" s="40">
        <v>741</v>
      </c>
      <c r="H1175" s="40" t="s">
        <v>3926</v>
      </c>
      <c r="I1175" s="40" t="s">
        <v>94</v>
      </c>
      <c r="J1175" s="40" t="s">
        <v>612</v>
      </c>
      <c r="K1175" s="40" t="s">
        <v>4505</v>
      </c>
      <c r="L1175" s="40" t="s">
        <v>5869</v>
      </c>
      <c r="M1175" s="35" t="s">
        <v>4</v>
      </c>
      <c r="N1175" s="35" t="s">
        <v>5</v>
      </c>
    </row>
    <row r="1176" spans="1:14" x14ac:dyDescent="0.3">
      <c r="A1176" s="38" t="s">
        <v>1988</v>
      </c>
      <c r="B1176" s="39" t="s">
        <v>1989</v>
      </c>
      <c r="C1176" s="39" t="s">
        <v>3925</v>
      </c>
      <c r="D1176" s="39" t="s">
        <v>4648</v>
      </c>
      <c r="E1176" s="40">
        <v>11.94828</v>
      </c>
      <c r="F1176" s="40">
        <v>3.2002999999999999</v>
      </c>
      <c r="G1176" s="40">
        <v>668</v>
      </c>
      <c r="H1176" s="40" t="s">
        <v>3926</v>
      </c>
      <c r="I1176" s="40" t="s">
        <v>38</v>
      </c>
      <c r="J1176" s="40" t="s">
        <v>641</v>
      </c>
      <c r="K1176" s="40" t="s">
        <v>4012</v>
      </c>
      <c r="L1176" s="40" t="s">
        <v>5869</v>
      </c>
      <c r="M1176" s="35" t="s">
        <v>4</v>
      </c>
      <c r="N1176" s="35" t="s">
        <v>3850</v>
      </c>
    </row>
    <row r="1177" spans="1:14" x14ac:dyDescent="0.3">
      <c r="A1177" s="38" t="s">
        <v>2322</v>
      </c>
      <c r="B1177" s="39" t="s">
        <v>2323</v>
      </c>
      <c r="C1177" s="39" t="s">
        <v>3929</v>
      </c>
      <c r="D1177" s="39" t="s">
        <v>2323</v>
      </c>
      <c r="E1177" s="40">
        <v>11.47569</v>
      </c>
      <c r="F1177" s="40">
        <v>4.6003100000000003</v>
      </c>
      <c r="G1177" s="40">
        <v>473</v>
      </c>
      <c r="H1177" s="40" t="s">
        <v>3926</v>
      </c>
      <c r="I1177" s="40" t="s">
        <v>38</v>
      </c>
      <c r="J1177" s="40" t="s">
        <v>2284</v>
      </c>
      <c r="K1177" s="40" t="s">
        <v>3968</v>
      </c>
      <c r="L1177" s="40" t="s">
        <v>80</v>
      </c>
      <c r="M1177" s="35" t="s">
        <v>4</v>
      </c>
      <c r="N1177" s="35" t="s">
        <v>5</v>
      </c>
    </row>
    <row r="1178" spans="1:14" x14ac:dyDescent="0.3">
      <c r="A1178" s="38" t="s">
        <v>2270</v>
      </c>
      <c r="B1178" s="39" t="s">
        <v>2271</v>
      </c>
      <c r="C1178" s="39" t="s">
        <v>3951</v>
      </c>
      <c r="D1178" s="39" t="s">
        <v>4649</v>
      </c>
      <c r="E1178" s="40">
        <v>13.91406868</v>
      </c>
      <c r="F1178" s="40">
        <v>10.5830863</v>
      </c>
      <c r="G1178" s="40">
        <v>627</v>
      </c>
      <c r="H1178" s="40" t="s">
        <v>3926</v>
      </c>
      <c r="I1178" s="40" t="s">
        <v>38</v>
      </c>
      <c r="J1178" s="40" t="s">
        <v>720</v>
      </c>
      <c r="K1178" s="40" t="s">
        <v>4029</v>
      </c>
      <c r="L1178" s="40" t="s">
        <v>3942</v>
      </c>
      <c r="M1178" s="35" t="s">
        <v>4</v>
      </c>
      <c r="N1178" s="35" t="s">
        <v>3970</v>
      </c>
    </row>
    <row r="1179" spans="1:14" x14ac:dyDescent="0.3">
      <c r="A1179" s="38" t="s">
        <v>427</v>
      </c>
      <c r="B1179" s="39" t="s">
        <v>4650</v>
      </c>
      <c r="C1179" s="39" t="s">
        <v>3929</v>
      </c>
      <c r="D1179" s="39" t="s">
        <v>3965</v>
      </c>
      <c r="E1179" s="40">
        <v>11.48831</v>
      </c>
      <c r="F1179" s="40">
        <v>3.8182830000000001</v>
      </c>
      <c r="G1179" s="40">
        <v>737</v>
      </c>
      <c r="H1179" s="40" t="s">
        <v>3926</v>
      </c>
      <c r="I1179" s="40" t="s">
        <v>94</v>
      </c>
      <c r="J1179" s="40" t="s">
        <v>612</v>
      </c>
      <c r="K1179" s="40" t="s">
        <v>4505</v>
      </c>
      <c r="L1179" s="40" t="s">
        <v>5869</v>
      </c>
      <c r="M1179" s="35" t="s">
        <v>4</v>
      </c>
      <c r="N1179" s="35" t="s">
        <v>5</v>
      </c>
    </row>
    <row r="1180" spans="1:14" x14ac:dyDescent="0.3">
      <c r="A1180" s="38" t="s">
        <v>1056</v>
      </c>
      <c r="B1180" s="39" t="s">
        <v>4651</v>
      </c>
      <c r="C1180" s="39" t="s">
        <v>3929</v>
      </c>
      <c r="D1180" s="39" t="s">
        <v>3965</v>
      </c>
      <c r="E1180" s="40">
        <v>11.51112204</v>
      </c>
      <c r="F1180" s="40">
        <v>3.8611303870000002</v>
      </c>
      <c r="G1180" s="40">
        <v>736</v>
      </c>
      <c r="H1180" s="40" t="s">
        <v>3926</v>
      </c>
      <c r="I1180" s="40" t="s">
        <v>94</v>
      </c>
      <c r="J1180" s="40" t="s">
        <v>612</v>
      </c>
      <c r="K1180" s="40" t="s">
        <v>4505</v>
      </c>
      <c r="L1180" s="40" t="s">
        <v>5869</v>
      </c>
      <c r="M1180" s="35" t="s">
        <v>4</v>
      </c>
      <c r="N1180" s="35" t="s">
        <v>41</v>
      </c>
    </row>
    <row r="1181" spans="1:14" x14ac:dyDescent="0.3">
      <c r="A1181" s="38" t="s">
        <v>2135</v>
      </c>
      <c r="B1181" s="39" t="s">
        <v>4652</v>
      </c>
      <c r="C1181" s="39" t="s">
        <v>3929</v>
      </c>
      <c r="D1181" s="39" t="s">
        <v>3965</v>
      </c>
      <c r="E1181" s="40">
        <v>11.496198590000001</v>
      </c>
      <c r="F1181" s="40">
        <v>3.845979958</v>
      </c>
      <c r="G1181" s="40">
        <v>744</v>
      </c>
      <c r="H1181" s="40" t="s">
        <v>3926</v>
      </c>
      <c r="I1181" s="40" t="s">
        <v>94</v>
      </c>
      <c r="J1181" s="40" t="s">
        <v>612</v>
      </c>
      <c r="K1181" s="40" t="s">
        <v>4505</v>
      </c>
      <c r="L1181" s="40" t="s">
        <v>5869</v>
      </c>
      <c r="M1181" s="35" t="s">
        <v>4</v>
      </c>
      <c r="N1181" s="35" t="s">
        <v>3890</v>
      </c>
    </row>
    <row r="1182" spans="1:14" x14ac:dyDescent="0.3">
      <c r="A1182" s="38" t="s">
        <v>3117</v>
      </c>
      <c r="B1182" s="39" t="s">
        <v>4653</v>
      </c>
      <c r="C1182" s="39" t="s">
        <v>3933</v>
      </c>
      <c r="D1182" s="39" t="s">
        <v>3947</v>
      </c>
      <c r="E1182" s="40">
        <v>9.7451698869999994</v>
      </c>
      <c r="F1182" s="40">
        <v>4.0024960729999997</v>
      </c>
      <c r="G1182" s="40">
        <v>701</v>
      </c>
      <c r="H1182" s="40" t="s">
        <v>3926</v>
      </c>
      <c r="I1182" s="40" t="s">
        <v>94</v>
      </c>
      <c r="J1182" s="40" t="s">
        <v>3076</v>
      </c>
      <c r="K1182" s="40" t="s">
        <v>4596</v>
      </c>
      <c r="L1182" s="40" t="s">
        <v>78</v>
      </c>
      <c r="M1182" s="35" t="s">
        <v>4</v>
      </c>
      <c r="N1182" s="35" t="s">
        <v>5</v>
      </c>
    </row>
    <row r="1183" spans="1:14" x14ac:dyDescent="0.3">
      <c r="A1183" s="38" t="s">
        <v>3151</v>
      </c>
      <c r="B1183" s="39" t="s">
        <v>4654</v>
      </c>
      <c r="C1183" s="39" t="s">
        <v>3933</v>
      </c>
      <c r="D1183" s="39" t="s">
        <v>3947</v>
      </c>
      <c r="E1183" s="40">
        <v>9.7568518019999999</v>
      </c>
      <c r="F1183" s="40">
        <v>4.0085030469999996</v>
      </c>
      <c r="G1183" s="40">
        <v>701</v>
      </c>
      <c r="H1183" s="40" t="s">
        <v>3926</v>
      </c>
      <c r="I1183" s="40" t="s">
        <v>94</v>
      </c>
      <c r="J1183" s="40" t="s">
        <v>3076</v>
      </c>
      <c r="K1183" s="40" t="s">
        <v>4596</v>
      </c>
      <c r="L1183" s="40" t="s">
        <v>78</v>
      </c>
      <c r="M1183" s="35" t="s">
        <v>4</v>
      </c>
      <c r="N1183" s="35" t="s">
        <v>5</v>
      </c>
    </row>
    <row r="1184" spans="1:14" x14ac:dyDescent="0.3">
      <c r="A1184" s="38" t="s">
        <v>3154</v>
      </c>
      <c r="B1184" s="39" t="s">
        <v>4655</v>
      </c>
      <c r="C1184" s="39" t="s">
        <v>3933</v>
      </c>
      <c r="D1184" s="39" t="s">
        <v>3947</v>
      </c>
      <c r="E1184" s="40">
        <v>9.7680864209999996</v>
      </c>
      <c r="F1184" s="40">
        <v>4.0178207090000004</v>
      </c>
      <c r="G1184" s="40">
        <v>701</v>
      </c>
      <c r="H1184" s="40" t="s">
        <v>3926</v>
      </c>
      <c r="I1184" s="40" t="s">
        <v>94</v>
      </c>
      <c r="J1184" s="40" t="s">
        <v>3076</v>
      </c>
      <c r="K1184" s="40" t="s">
        <v>4596</v>
      </c>
      <c r="L1184" s="40" t="s">
        <v>78</v>
      </c>
      <c r="M1184" s="35" t="s">
        <v>4</v>
      </c>
      <c r="N1184" s="35" t="s">
        <v>5</v>
      </c>
    </row>
    <row r="1185" spans="1:14" x14ac:dyDescent="0.3">
      <c r="A1185" s="38" t="s">
        <v>908</v>
      </c>
      <c r="B1185" s="39" t="s">
        <v>909</v>
      </c>
      <c r="C1185" s="39" t="s">
        <v>3951</v>
      </c>
      <c r="D1185" s="39" t="s">
        <v>909</v>
      </c>
      <c r="E1185" s="40">
        <v>15.106472220000001</v>
      </c>
      <c r="F1185" s="40">
        <v>10.01202778</v>
      </c>
      <c r="G1185" s="40">
        <v>334</v>
      </c>
      <c r="H1185" s="40" t="s">
        <v>3926</v>
      </c>
      <c r="I1185" s="40" t="s">
        <v>38</v>
      </c>
      <c r="J1185" s="40" t="s">
        <v>697</v>
      </c>
      <c r="K1185" s="40" t="s">
        <v>4556</v>
      </c>
      <c r="L1185" s="40" t="s">
        <v>3942</v>
      </c>
      <c r="M1185" s="35" t="s">
        <v>4</v>
      </c>
      <c r="N1185" s="35" t="s">
        <v>4019</v>
      </c>
    </row>
    <row r="1186" spans="1:14" x14ac:dyDescent="0.3">
      <c r="A1186" s="38" t="s">
        <v>1874</v>
      </c>
      <c r="B1186" s="39" t="s">
        <v>4656</v>
      </c>
      <c r="C1186" s="39" t="s">
        <v>3929</v>
      </c>
      <c r="D1186" s="39" t="s">
        <v>3965</v>
      </c>
      <c r="E1186" s="40">
        <v>11.503572999999999</v>
      </c>
      <c r="F1186" s="40">
        <v>3.8554490000000001</v>
      </c>
      <c r="G1186" s="40">
        <v>804</v>
      </c>
      <c r="H1186" s="40" t="s">
        <v>3926</v>
      </c>
      <c r="I1186" s="40" t="s">
        <v>94</v>
      </c>
      <c r="J1186" s="40" t="s">
        <v>612</v>
      </c>
      <c r="K1186" s="40" t="s">
        <v>4505</v>
      </c>
      <c r="L1186" s="40" t="s">
        <v>5869</v>
      </c>
      <c r="M1186" s="35"/>
      <c r="N1186" s="35"/>
    </row>
    <row r="1187" spans="1:14" x14ac:dyDescent="0.3">
      <c r="A1187" s="38" t="s">
        <v>191</v>
      </c>
      <c r="B1187" s="39" t="s">
        <v>642</v>
      </c>
      <c r="C1187" s="39" t="s">
        <v>3925</v>
      </c>
      <c r="D1187" s="39" t="s">
        <v>4657</v>
      </c>
      <c r="E1187" s="40">
        <v>10.553445</v>
      </c>
      <c r="F1187" s="40">
        <v>2.8372259999999998</v>
      </c>
      <c r="G1187" s="40">
        <v>294</v>
      </c>
      <c r="H1187" s="40" t="s">
        <v>3926</v>
      </c>
      <c r="I1187" s="40" t="s">
        <v>38</v>
      </c>
      <c r="J1187" s="40" t="s">
        <v>591</v>
      </c>
      <c r="K1187" s="40" t="s">
        <v>3954</v>
      </c>
      <c r="L1187" s="40" t="s">
        <v>5869</v>
      </c>
      <c r="M1187" s="35" t="s">
        <v>4</v>
      </c>
      <c r="N1187" s="35" t="s">
        <v>3879</v>
      </c>
    </row>
    <row r="1188" spans="1:14" x14ac:dyDescent="0.3">
      <c r="A1188" s="38" t="s">
        <v>2782</v>
      </c>
      <c r="B1188" s="39" t="s">
        <v>2783</v>
      </c>
      <c r="C1188" s="39" t="s">
        <v>3943</v>
      </c>
      <c r="D1188" s="39" t="s">
        <v>4658</v>
      </c>
      <c r="E1188" s="40">
        <v>10.26008</v>
      </c>
      <c r="F1188" s="40">
        <v>5.3425000000000002</v>
      </c>
      <c r="G1188" s="40">
        <v>1682</v>
      </c>
      <c r="H1188" s="40" t="s">
        <v>3926</v>
      </c>
      <c r="I1188" s="40" t="s">
        <v>38</v>
      </c>
      <c r="J1188" s="40" t="s">
        <v>4445</v>
      </c>
      <c r="K1188" s="40" t="s">
        <v>4446</v>
      </c>
      <c r="L1188" s="40" t="s">
        <v>80</v>
      </c>
      <c r="M1188" s="35" t="s">
        <v>4</v>
      </c>
      <c r="N1188" s="35" t="s">
        <v>5</v>
      </c>
    </row>
    <row r="1189" spans="1:14" x14ac:dyDescent="0.3">
      <c r="A1189" s="38" t="s">
        <v>200</v>
      </c>
      <c r="B1189" s="39" t="s">
        <v>767</v>
      </c>
      <c r="C1189" s="39" t="s">
        <v>3925</v>
      </c>
      <c r="D1189" s="39" t="s">
        <v>4659</v>
      </c>
      <c r="E1189" s="40">
        <v>12.44754674</v>
      </c>
      <c r="F1189" s="40">
        <v>3.4441205899999998</v>
      </c>
      <c r="G1189" s="40">
        <v>649</v>
      </c>
      <c r="H1189" s="40" t="s">
        <v>3926</v>
      </c>
      <c r="I1189" s="40" t="s">
        <v>38</v>
      </c>
      <c r="J1189" s="40" t="s">
        <v>641</v>
      </c>
      <c r="K1189" s="40" t="s">
        <v>4012</v>
      </c>
      <c r="L1189" s="40" t="s">
        <v>5869</v>
      </c>
      <c r="M1189" s="35" t="s">
        <v>4</v>
      </c>
      <c r="N1189" s="35" t="s">
        <v>5</v>
      </c>
    </row>
    <row r="1190" spans="1:14" x14ac:dyDescent="0.3">
      <c r="A1190" s="38" t="s">
        <v>68</v>
      </c>
      <c r="B1190" s="39" t="s">
        <v>3728</v>
      </c>
      <c r="C1190" s="39" t="s">
        <v>3934</v>
      </c>
      <c r="D1190" s="39" t="s">
        <v>4660</v>
      </c>
      <c r="E1190" s="40">
        <v>9.2106999999999992</v>
      </c>
      <c r="F1190" s="40">
        <v>4.4311999999999996</v>
      </c>
      <c r="G1190" s="40">
        <v>175</v>
      </c>
      <c r="H1190" s="40" t="s">
        <v>3926</v>
      </c>
      <c r="I1190" s="40" t="s">
        <v>38</v>
      </c>
      <c r="J1190" s="40" t="s">
        <v>3720</v>
      </c>
      <c r="K1190" s="40" t="s">
        <v>3969</v>
      </c>
      <c r="L1190" s="40" t="s">
        <v>78</v>
      </c>
      <c r="M1190" s="35" t="s">
        <v>4</v>
      </c>
      <c r="N1190" s="35" t="s">
        <v>8</v>
      </c>
    </row>
    <row r="1191" spans="1:14" x14ac:dyDescent="0.3">
      <c r="A1191" s="38" t="s">
        <v>1746</v>
      </c>
      <c r="B1191" s="39" t="s">
        <v>1747</v>
      </c>
      <c r="C1191" s="39" t="s">
        <v>3951</v>
      </c>
      <c r="D1191" s="39" t="s">
        <v>4661</v>
      </c>
      <c r="E1191" s="40">
        <v>14.860611110000001</v>
      </c>
      <c r="F1191" s="40">
        <v>10.40722222</v>
      </c>
      <c r="G1191" s="40">
        <v>337</v>
      </c>
      <c r="H1191" s="40" t="s">
        <v>3926</v>
      </c>
      <c r="I1191" s="40" t="s">
        <v>38</v>
      </c>
      <c r="J1191" s="40" t="s">
        <v>697</v>
      </c>
      <c r="K1191" s="40" t="s">
        <v>4556</v>
      </c>
      <c r="L1191" s="40" t="s">
        <v>3942</v>
      </c>
      <c r="M1191" s="35" t="s">
        <v>4</v>
      </c>
      <c r="N1191" s="35" t="s">
        <v>3889</v>
      </c>
    </row>
    <row r="1192" spans="1:14" x14ac:dyDescent="0.3">
      <c r="A1192" s="38" t="s">
        <v>1020</v>
      </c>
      <c r="B1192" s="39" t="s">
        <v>1021</v>
      </c>
      <c r="C1192" s="39" t="s">
        <v>3929</v>
      </c>
      <c r="D1192" s="39" t="s">
        <v>1021</v>
      </c>
      <c r="E1192" s="40">
        <v>11.55061111</v>
      </c>
      <c r="F1192" s="40">
        <v>4.0779880000000004</v>
      </c>
      <c r="G1192" s="40">
        <v>621</v>
      </c>
      <c r="H1192" s="40" t="s">
        <v>3926</v>
      </c>
      <c r="I1192" s="40" t="s">
        <v>38</v>
      </c>
      <c r="J1192" s="40" t="s">
        <v>626</v>
      </c>
      <c r="K1192" s="40" t="s">
        <v>3985</v>
      </c>
      <c r="L1192" s="40" t="s">
        <v>5869</v>
      </c>
      <c r="M1192" s="35" t="s">
        <v>4</v>
      </c>
      <c r="N1192" s="35" t="s">
        <v>5</v>
      </c>
    </row>
    <row r="1193" spans="1:14" x14ac:dyDescent="0.3">
      <c r="A1193" s="38" t="s">
        <v>2780</v>
      </c>
      <c r="B1193" s="39" t="s">
        <v>2781</v>
      </c>
      <c r="C1193" s="39" t="s">
        <v>3943</v>
      </c>
      <c r="D1193" s="39" t="s">
        <v>4662</v>
      </c>
      <c r="E1193" s="40">
        <v>10.165513000000001</v>
      </c>
      <c r="F1193" s="40">
        <v>5.2756600000000002</v>
      </c>
      <c r="G1193" s="40">
        <v>1298</v>
      </c>
      <c r="H1193" s="40" t="s">
        <v>3926</v>
      </c>
      <c r="I1193" s="40" t="s">
        <v>38</v>
      </c>
      <c r="J1193" s="40" t="s">
        <v>4445</v>
      </c>
      <c r="K1193" s="40" t="s">
        <v>4446</v>
      </c>
      <c r="L1193" s="40" t="s">
        <v>80</v>
      </c>
      <c r="M1193" s="35" t="s">
        <v>4</v>
      </c>
      <c r="N1193" s="35" t="s">
        <v>5</v>
      </c>
    </row>
    <row r="1194" spans="1:14" x14ac:dyDescent="0.3">
      <c r="A1194" s="38" t="s">
        <v>2501</v>
      </c>
      <c r="B1194" s="39" t="s">
        <v>2502</v>
      </c>
      <c r="C1194" s="39" t="s">
        <v>3943</v>
      </c>
      <c r="D1194" s="39" t="s">
        <v>2502</v>
      </c>
      <c r="E1194" s="40">
        <v>10.182205</v>
      </c>
      <c r="F1194" s="40">
        <v>5.0764579999999997</v>
      </c>
      <c r="G1194" s="40">
        <v>1368</v>
      </c>
      <c r="H1194" s="40" t="s">
        <v>3926</v>
      </c>
      <c r="I1194" s="40" t="s">
        <v>38</v>
      </c>
      <c r="J1194" s="40" t="s">
        <v>4445</v>
      </c>
      <c r="K1194" s="40" t="s">
        <v>4446</v>
      </c>
      <c r="L1194" s="40" t="s">
        <v>80</v>
      </c>
      <c r="M1194" s="35" t="s">
        <v>4</v>
      </c>
      <c r="N1194" s="35" t="s">
        <v>5</v>
      </c>
    </row>
    <row r="1195" spans="1:14" x14ac:dyDescent="0.3">
      <c r="A1195" s="38" t="s">
        <v>4663</v>
      </c>
      <c r="B1195" s="39" t="s">
        <v>4664</v>
      </c>
      <c r="C1195" s="39" t="s">
        <v>3943</v>
      </c>
      <c r="D1195" s="39" t="s">
        <v>4664</v>
      </c>
      <c r="E1195" s="40">
        <v>10.07422219</v>
      </c>
      <c r="F1195" s="40">
        <v>5.2085462710000003</v>
      </c>
      <c r="G1195" s="40">
        <v>729</v>
      </c>
      <c r="H1195" s="40" t="s">
        <v>3926</v>
      </c>
      <c r="I1195" s="40" t="s">
        <v>38</v>
      </c>
      <c r="J1195" s="40" t="s">
        <v>3937</v>
      </c>
      <c r="K1195" s="40" t="s">
        <v>3938</v>
      </c>
      <c r="L1195" s="40" t="s">
        <v>78</v>
      </c>
      <c r="M1195" s="35" t="s">
        <v>4</v>
      </c>
      <c r="N1195" s="35" t="s">
        <v>5</v>
      </c>
    </row>
    <row r="1196" spans="1:14" x14ac:dyDescent="0.3">
      <c r="A1196" s="38" t="s">
        <v>473</v>
      </c>
      <c r="B1196" s="39" t="s">
        <v>1800</v>
      </c>
      <c r="C1196" s="39" t="s">
        <v>3939</v>
      </c>
      <c r="D1196" s="39" t="s">
        <v>4665</v>
      </c>
      <c r="E1196" s="40">
        <v>13.39329736</v>
      </c>
      <c r="F1196" s="40">
        <v>9.3518686160000009</v>
      </c>
      <c r="G1196" s="40">
        <v>228</v>
      </c>
      <c r="H1196" s="40" t="s">
        <v>3926</v>
      </c>
      <c r="I1196" s="40" t="s">
        <v>38</v>
      </c>
      <c r="J1196" s="40" t="s">
        <v>621</v>
      </c>
      <c r="K1196" s="40" t="s">
        <v>4541</v>
      </c>
      <c r="L1196" s="40" t="s">
        <v>3942</v>
      </c>
      <c r="M1196" s="35" t="s">
        <v>4</v>
      </c>
      <c r="N1196" s="35" t="s">
        <v>5</v>
      </c>
    </row>
    <row r="1197" spans="1:14" x14ac:dyDescent="0.3">
      <c r="A1197" s="38" t="s">
        <v>2888</v>
      </c>
      <c r="B1197" s="39" t="s">
        <v>2889</v>
      </c>
      <c r="C1197" s="39" t="s">
        <v>3963</v>
      </c>
      <c r="D1197" s="39" t="s">
        <v>2889</v>
      </c>
      <c r="E1197" s="40">
        <v>10.72689426</v>
      </c>
      <c r="F1197" s="40">
        <v>6.3109595140000003</v>
      </c>
      <c r="G1197" s="40">
        <v>2193</v>
      </c>
      <c r="H1197" s="40" t="s">
        <v>3926</v>
      </c>
      <c r="I1197" s="40" t="s">
        <v>38</v>
      </c>
      <c r="J1197" s="40" t="s">
        <v>3782</v>
      </c>
      <c r="K1197" s="40" t="s">
        <v>4634</v>
      </c>
      <c r="L1197" s="40" t="s">
        <v>80</v>
      </c>
      <c r="M1197" s="35" t="s">
        <v>4</v>
      </c>
      <c r="N1197" s="35" t="s">
        <v>5</v>
      </c>
    </row>
    <row r="1198" spans="1:14" x14ac:dyDescent="0.3">
      <c r="A1198" s="38" t="s">
        <v>3771</v>
      </c>
      <c r="B1198" s="39" t="s">
        <v>3772</v>
      </c>
      <c r="C1198" s="39" t="s">
        <v>3934</v>
      </c>
      <c r="D1198" s="39" t="s">
        <v>3772</v>
      </c>
      <c r="E1198" s="40">
        <v>9.1090999999999998</v>
      </c>
      <c r="F1198" s="40">
        <v>4.5344100000000003</v>
      </c>
      <c r="G1198" s="40">
        <v>22</v>
      </c>
      <c r="H1198" s="40" t="s">
        <v>3926</v>
      </c>
      <c r="I1198" s="40" t="s">
        <v>38</v>
      </c>
      <c r="J1198" s="40" t="s">
        <v>3720</v>
      </c>
      <c r="K1198" s="40" t="s">
        <v>3969</v>
      </c>
      <c r="L1198" s="40" t="s">
        <v>78</v>
      </c>
      <c r="M1198" s="35" t="s">
        <v>4</v>
      </c>
      <c r="N1198" s="35" t="s">
        <v>3850</v>
      </c>
    </row>
    <row r="1199" spans="1:14" x14ac:dyDescent="0.3">
      <c r="A1199" s="38" t="s">
        <v>171</v>
      </c>
      <c r="B1199" s="39" t="s">
        <v>173</v>
      </c>
      <c r="C1199" s="39" t="s">
        <v>3933</v>
      </c>
      <c r="D1199" s="39" t="s">
        <v>173</v>
      </c>
      <c r="E1199" s="40">
        <v>9.8097721999999994</v>
      </c>
      <c r="F1199" s="40">
        <v>4.6046389999999997</v>
      </c>
      <c r="G1199" s="40">
        <v>130</v>
      </c>
      <c r="H1199" s="40" t="s">
        <v>3926</v>
      </c>
      <c r="I1199" s="40" t="s">
        <v>38</v>
      </c>
      <c r="J1199" s="40" t="s">
        <v>3937</v>
      </c>
      <c r="K1199" s="40" t="s">
        <v>3938</v>
      </c>
      <c r="L1199" s="40" t="s">
        <v>78</v>
      </c>
      <c r="M1199" s="35" t="s">
        <v>4</v>
      </c>
      <c r="N1199" s="35" t="s">
        <v>5</v>
      </c>
    </row>
    <row r="1200" spans="1:14" x14ac:dyDescent="0.3">
      <c r="A1200" s="38" t="s">
        <v>3105</v>
      </c>
      <c r="B1200" s="39" t="s">
        <v>4666</v>
      </c>
      <c r="C1200" s="39" t="s">
        <v>3933</v>
      </c>
      <c r="D1200" s="39" t="s">
        <v>3947</v>
      </c>
      <c r="E1200" s="40">
        <v>9.730461</v>
      </c>
      <c r="F1200" s="40">
        <v>4.0167780000000004</v>
      </c>
      <c r="G1200" s="40">
        <v>701</v>
      </c>
      <c r="H1200" s="40" t="s">
        <v>3926</v>
      </c>
      <c r="I1200" s="40" t="s">
        <v>94</v>
      </c>
      <c r="J1200" s="40" t="s">
        <v>3076</v>
      </c>
      <c r="K1200" s="40" t="s">
        <v>4596</v>
      </c>
      <c r="L1200" s="40" t="s">
        <v>78</v>
      </c>
      <c r="M1200" s="35" t="s">
        <v>4</v>
      </c>
      <c r="N1200" s="35" t="s">
        <v>5</v>
      </c>
    </row>
    <row r="1201" spans="1:14" x14ac:dyDescent="0.3">
      <c r="A1201" s="38" t="s">
        <v>43</v>
      </c>
      <c r="B1201" s="39" t="s">
        <v>2883</v>
      </c>
      <c r="C1201" s="39" t="s">
        <v>3963</v>
      </c>
      <c r="D1201" s="39" t="s">
        <v>2883</v>
      </c>
      <c r="E1201" s="40">
        <v>10.012064779999999</v>
      </c>
      <c r="F1201" s="40">
        <v>5.8790416499999996</v>
      </c>
      <c r="G1201" s="40">
        <v>1385</v>
      </c>
      <c r="H1201" s="40" t="s">
        <v>3926</v>
      </c>
      <c r="I1201" s="40" t="s">
        <v>38</v>
      </c>
      <c r="J1201" s="40" t="s">
        <v>3782</v>
      </c>
      <c r="K1201" s="40" t="s">
        <v>4634</v>
      </c>
      <c r="L1201" s="40" t="s">
        <v>80</v>
      </c>
      <c r="M1201" s="35" t="s">
        <v>4</v>
      </c>
      <c r="N1201" s="35" t="s">
        <v>5</v>
      </c>
    </row>
    <row r="1202" spans="1:14" x14ac:dyDescent="0.3">
      <c r="A1202" s="38" t="s">
        <v>178</v>
      </c>
      <c r="B1202" s="39" t="s">
        <v>643</v>
      </c>
      <c r="C1202" s="39" t="s">
        <v>3929</v>
      </c>
      <c r="D1202" s="39" t="s">
        <v>4667</v>
      </c>
      <c r="E1202" s="40">
        <v>11.10155556</v>
      </c>
      <c r="F1202" s="40">
        <v>3.3911666669999998</v>
      </c>
      <c r="G1202" s="40">
        <v>691</v>
      </c>
      <c r="H1202" s="40" t="s">
        <v>3926</v>
      </c>
      <c r="I1202" s="40" t="s">
        <v>38</v>
      </c>
      <c r="J1202" s="40" t="s">
        <v>638</v>
      </c>
      <c r="K1202" s="40" t="s">
        <v>3956</v>
      </c>
      <c r="L1202" s="40" t="s">
        <v>5869</v>
      </c>
      <c r="M1202" s="35" t="s">
        <v>4</v>
      </c>
      <c r="N1202" s="35" t="s">
        <v>3850</v>
      </c>
    </row>
    <row r="1203" spans="1:14" x14ac:dyDescent="0.3">
      <c r="A1203" s="38" t="s">
        <v>2784</v>
      </c>
      <c r="B1203" s="39" t="s">
        <v>2785</v>
      </c>
      <c r="C1203" s="39" t="s">
        <v>3943</v>
      </c>
      <c r="D1203" s="39" t="s">
        <v>2731</v>
      </c>
      <c r="E1203" s="40">
        <v>10.17006009</v>
      </c>
      <c r="F1203" s="40">
        <v>5.1548999560000004</v>
      </c>
      <c r="G1203" s="40">
        <v>1178</v>
      </c>
      <c r="H1203" s="40" t="s">
        <v>3926</v>
      </c>
      <c r="I1203" s="40" t="s">
        <v>38</v>
      </c>
      <c r="J1203" s="40" t="s">
        <v>4445</v>
      </c>
      <c r="K1203" s="40" t="s">
        <v>4446</v>
      </c>
      <c r="L1203" s="40" t="s">
        <v>80</v>
      </c>
      <c r="M1203" s="35" t="s">
        <v>4</v>
      </c>
      <c r="N1203" s="35" t="s">
        <v>5</v>
      </c>
    </row>
    <row r="1204" spans="1:14" x14ac:dyDescent="0.3">
      <c r="A1204" s="38" t="s">
        <v>256</v>
      </c>
      <c r="B1204" s="39" t="s">
        <v>4668</v>
      </c>
      <c r="C1204" s="39" t="s">
        <v>3976</v>
      </c>
      <c r="D1204" s="39" t="s">
        <v>744</v>
      </c>
      <c r="E1204" s="40">
        <v>14.34790619</v>
      </c>
      <c r="F1204" s="40">
        <v>4.4307486369999998</v>
      </c>
      <c r="G1204" s="40">
        <v>651</v>
      </c>
      <c r="H1204" s="40" t="s">
        <v>3926</v>
      </c>
      <c r="I1204" s="40" t="s">
        <v>94</v>
      </c>
      <c r="J1204" s="40" t="s">
        <v>695</v>
      </c>
      <c r="K1204" s="40" t="s">
        <v>4536</v>
      </c>
      <c r="L1204" s="40" t="s">
        <v>5869</v>
      </c>
      <c r="M1204" s="35" t="s">
        <v>7</v>
      </c>
      <c r="N1204" s="35" t="s">
        <v>3882</v>
      </c>
    </row>
    <row r="1205" spans="1:14" x14ac:dyDescent="0.3">
      <c r="A1205" s="38" t="s">
        <v>745</v>
      </c>
      <c r="B1205" s="39" t="s">
        <v>4669</v>
      </c>
      <c r="C1205" s="39" t="s">
        <v>3976</v>
      </c>
      <c r="D1205" s="39" t="s">
        <v>744</v>
      </c>
      <c r="E1205" s="40">
        <v>14.366790310000001</v>
      </c>
      <c r="F1205" s="40">
        <v>4.4371406159999998</v>
      </c>
      <c r="G1205" s="40">
        <v>683</v>
      </c>
      <c r="H1205" s="40" t="s">
        <v>3926</v>
      </c>
      <c r="I1205" s="40" t="s">
        <v>94</v>
      </c>
      <c r="J1205" s="40" t="s">
        <v>695</v>
      </c>
      <c r="K1205" s="40" t="s">
        <v>4536</v>
      </c>
      <c r="L1205" s="40" t="s">
        <v>5869</v>
      </c>
      <c r="M1205" s="35" t="s">
        <v>4</v>
      </c>
      <c r="N1205" s="35" t="s">
        <v>5</v>
      </c>
    </row>
    <row r="1206" spans="1:14" x14ac:dyDescent="0.3">
      <c r="A1206" s="38" t="s">
        <v>119</v>
      </c>
      <c r="B1206" s="39" t="s">
        <v>4670</v>
      </c>
      <c r="C1206" s="39" t="s">
        <v>3933</v>
      </c>
      <c r="D1206" s="39" t="s">
        <v>3947</v>
      </c>
      <c r="E1206" s="40">
        <v>9.7644095209999993</v>
      </c>
      <c r="F1206" s="40">
        <v>3.9800795930000001</v>
      </c>
      <c r="G1206" s="40">
        <v>701</v>
      </c>
      <c r="H1206" s="40" t="s">
        <v>3926</v>
      </c>
      <c r="I1206" s="40" t="s">
        <v>94</v>
      </c>
      <c r="J1206" s="40" t="s">
        <v>3076</v>
      </c>
      <c r="K1206" s="40" t="s">
        <v>4596</v>
      </c>
      <c r="L1206" s="40" t="s">
        <v>78</v>
      </c>
      <c r="M1206" s="35" t="s">
        <v>4</v>
      </c>
      <c r="N1206" s="35" t="s">
        <v>5</v>
      </c>
    </row>
    <row r="1207" spans="1:14" x14ac:dyDescent="0.3">
      <c r="A1207" s="38" t="s">
        <v>219</v>
      </c>
      <c r="B1207" s="39" t="s">
        <v>1829</v>
      </c>
      <c r="C1207" s="39" t="s">
        <v>3958</v>
      </c>
      <c r="D1207" s="39" t="s">
        <v>3959</v>
      </c>
      <c r="E1207" s="40">
        <v>13.55874</v>
      </c>
      <c r="F1207" s="40">
        <v>7.3242700000000003</v>
      </c>
      <c r="G1207" s="40">
        <v>1109</v>
      </c>
      <c r="H1207" s="40" t="s">
        <v>3926</v>
      </c>
      <c r="I1207" s="40" t="s">
        <v>38</v>
      </c>
      <c r="J1207" s="40" t="s">
        <v>756</v>
      </c>
      <c r="K1207" s="40" t="s">
        <v>4530</v>
      </c>
      <c r="L1207" s="40" t="s">
        <v>3942</v>
      </c>
      <c r="M1207" s="35" t="s">
        <v>7</v>
      </c>
      <c r="N1207" s="35" t="s">
        <v>3883</v>
      </c>
    </row>
    <row r="1208" spans="1:14" x14ac:dyDescent="0.3">
      <c r="A1208" s="38" t="s">
        <v>223</v>
      </c>
      <c r="B1208" s="39" t="s">
        <v>1855</v>
      </c>
      <c r="C1208" s="39" t="s">
        <v>3958</v>
      </c>
      <c r="D1208" s="39" t="s">
        <v>3959</v>
      </c>
      <c r="E1208" s="40">
        <v>13.58141</v>
      </c>
      <c r="F1208" s="40">
        <v>7.3030999999999997</v>
      </c>
      <c r="G1208" s="40">
        <v>1155</v>
      </c>
      <c r="H1208" s="40" t="s">
        <v>3926</v>
      </c>
      <c r="I1208" s="40"/>
      <c r="J1208" s="40" t="s">
        <v>756</v>
      </c>
      <c r="K1208" s="40" t="s">
        <v>4530</v>
      </c>
      <c r="L1208" s="40" t="s">
        <v>3942</v>
      </c>
      <c r="M1208" s="35" t="s">
        <v>4</v>
      </c>
      <c r="N1208" s="35" t="s">
        <v>5</v>
      </c>
    </row>
    <row r="1209" spans="1:14" x14ac:dyDescent="0.3">
      <c r="A1209" s="38" t="s">
        <v>1923</v>
      </c>
      <c r="B1209" s="39" t="s">
        <v>1924</v>
      </c>
      <c r="C1209" s="39" t="s">
        <v>3929</v>
      </c>
      <c r="D1209" s="39" t="s">
        <v>4671</v>
      </c>
      <c r="E1209" s="40">
        <v>11.219939999999999</v>
      </c>
      <c r="F1209" s="40">
        <v>3.3494000000000002</v>
      </c>
      <c r="G1209" s="40">
        <v>691</v>
      </c>
      <c r="H1209" s="40" t="s">
        <v>3926</v>
      </c>
      <c r="I1209" s="40" t="s">
        <v>38</v>
      </c>
      <c r="J1209" s="40" t="s">
        <v>638</v>
      </c>
      <c r="K1209" s="40" t="s">
        <v>3956</v>
      </c>
      <c r="L1209" s="40" t="s">
        <v>5869</v>
      </c>
      <c r="M1209" s="35" t="s">
        <v>4</v>
      </c>
      <c r="N1209" s="35" t="s">
        <v>4672</v>
      </c>
    </row>
    <row r="1210" spans="1:14" x14ac:dyDescent="0.3">
      <c r="A1210" s="38" t="s">
        <v>3526</v>
      </c>
      <c r="B1210" s="39" t="s">
        <v>4673</v>
      </c>
      <c r="C1210" s="39" t="s">
        <v>3933</v>
      </c>
      <c r="D1210" s="39" t="s">
        <v>4146</v>
      </c>
      <c r="E1210" s="40">
        <v>9.9393340000000006</v>
      </c>
      <c r="F1210" s="40">
        <v>4.9732659999999997</v>
      </c>
      <c r="G1210" s="40">
        <v>860</v>
      </c>
      <c r="H1210" s="40" t="s">
        <v>3926</v>
      </c>
      <c r="I1210" s="40" t="s">
        <v>94</v>
      </c>
      <c r="J1210" s="40" t="s">
        <v>3937</v>
      </c>
      <c r="K1210" s="40" t="s">
        <v>3938</v>
      </c>
      <c r="L1210" s="40" t="s">
        <v>78</v>
      </c>
      <c r="M1210" s="35" t="s">
        <v>4</v>
      </c>
      <c r="N1210" s="35" t="s">
        <v>5</v>
      </c>
    </row>
    <row r="1211" spans="1:14" x14ac:dyDescent="0.3">
      <c r="A1211" s="38" t="s">
        <v>142</v>
      </c>
      <c r="B1211" s="39" t="s">
        <v>4674</v>
      </c>
      <c r="C1211" s="39" t="s">
        <v>3929</v>
      </c>
      <c r="D1211" s="39" t="s">
        <v>3965</v>
      </c>
      <c r="E1211" s="40">
        <v>11.50017165</v>
      </c>
      <c r="F1211" s="40">
        <v>3.8448303259999999</v>
      </c>
      <c r="G1211" s="40">
        <v>755</v>
      </c>
      <c r="H1211" s="40" t="s">
        <v>3926</v>
      </c>
      <c r="I1211" s="40" t="s">
        <v>94</v>
      </c>
      <c r="J1211" s="40" t="s">
        <v>612</v>
      </c>
      <c r="K1211" s="40" t="s">
        <v>4505</v>
      </c>
      <c r="L1211" s="40" t="s">
        <v>5869</v>
      </c>
      <c r="M1211" s="35" t="s">
        <v>4</v>
      </c>
      <c r="N1211" s="35" t="s">
        <v>5</v>
      </c>
    </row>
    <row r="1212" spans="1:14" x14ac:dyDescent="0.3">
      <c r="A1212" s="38" t="s">
        <v>2890</v>
      </c>
      <c r="B1212" s="39" t="s">
        <v>2891</v>
      </c>
      <c r="C1212" s="39" t="s">
        <v>3963</v>
      </c>
      <c r="D1212" s="39" t="s">
        <v>4635</v>
      </c>
      <c r="E1212" s="40">
        <v>10.12986111</v>
      </c>
      <c r="F1212" s="40">
        <v>5.9838333329999998</v>
      </c>
      <c r="G1212" s="40">
        <v>1237</v>
      </c>
      <c r="H1212" s="40" t="s">
        <v>3926</v>
      </c>
      <c r="I1212" s="40" t="s">
        <v>38</v>
      </c>
      <c r="J1212" s="40" t="s">
        <v>3782</v>
      </c>
      <c r="K1212" s="40" t="s">
        <v>4634</v>
      </c>
      <c r="L1212" s="40" t="s">
        <v>80</v>
      </c>
      <c r="M1212" s="35" t="s">
        <v>4</v>
      </c>
      <c r="N1212" s="35" t="s">
        <v>5</v>
      </c>
    </row>
    <row r="1213" spans="1:14" x14ac:dyDescent="0.3">
      <c r="A1213" s="38" t="s">
        <v>1302</v>
      </c>
      <c r="B1213" s="39" t="s">
        <v>1303</v>
      </c>
      <c r="C1213" s="39" t="s">
        <v>3976</v>
      </c>
      <c r="D1213" s="39" t="s">
        <v>4675</v>
      </c>
      <c r="E1213" s="40">
        <v>14.46194</v>
      </c>
      <c r="F1213" s="40">
        <v>4.4560399999999998</v>
      </c>
      <c r="G1213" s="40">
        <v>656</v>
      </c>
      <c r="H1213" s="40" t="s">
        <v>3926</v>
      </c>
      <c r="I1213" s="40" t="s">
        <v>38</v>
      </c>
      <c r="J1213" s="40" t="s">
        <v>695</v>
      </c>
      <c r="K1213" s="40" t="s">
        <v>4536</v>
      </c>
      <c r="L1213" s="40" t="s">
        <v>5869</v>
      </c>
      <c r="M1213" s="35" t="s">
        <v>4</v>
      </c>
      <c r="N1213" s="35" t="s">
        <v>3879</v>
      </c>
    </row>
    <row r="1214" spans="1:14" x14ac:dyDescent="0.3">
      <c r="A1214" s="38" t="s">
        <v>2247</v>
      </c>
      <c r="B1214" s="39" t="s">
        <v>2248</v>
      </c>
      <c r="C1214" s="39" t="s">
        <v>3951</v>
      </c>
      <c r="D1214" s="39" t="s">
        <v>2242</v>
      </c>
      <c r="E1214" s="40">
        <v>15.232442000000001</v>
      </c>
      <c r="F1214" s="40">
        <v>10.343622999999999</v>
      </c>
      <c r="G1214" s="40">
        <v>329</v>
      </c>
      <c r="H1214" s="40" t="s">
        <v>3926</v>
      </c>
      <c r="I1214" s="40" t="s">
        <v>38</v>
      </c>
      <c r="J1214" s="40" t="s">
        <v>697</v>
      </c>
      <c r="K1214" s="40" t="s">
        <v>4556</v>
      </c>
      <c r="L1214" s="40" t="s">
        <v>3942</v>
      </c>
      <c r="M1214" s="35" t="s">
        <v>4</v>
      </c>
      <c r="N1214" s="35" t="s">
        <v>5</v>
      </c>
    </row>
    <row r="1215" spans="1:14" x14ac:dyDescent="0.3">
      <c r="A1215" s="38" t="s">
        <v>334</v>
      </c>
      <c r="B1215" s="39" t="s">
        <v>1619</v>
      </c>
      <c r="C1215" s="39" t="s">
        <v>3951</v>
      </c>
      <c r="D1215" s="39" t="s">
        <v>4676</v>
      </c>
      <c r="E1215" s="40">
        <v>14.23281309</v>
      </c>
      <c r="F1215" s="40">
        <v>10.970443919999999</v>
      </c>
      <c r="G1215" s="40">
        <v>411</v>
      </c>
      <c r="H1215" s="40" t="s">
        <v>3926</v>
      </c>
      <c r="I1215" s="40" t="s">
        <v>38</v>
      </c>
      <c r="J1215" s="40" t="s">
        <v>655</v>
      </c>
      <c r="K1215" s="40" t="s">
        <v>4008</v>
      </c>
      <c r="L1215" s="40" t="s">
        <v>3942</v>
      </c>
      <c r="M1215" s="35" t="s">
        <v>4</v>
      </c>
      <c r="N1215" s="35" t="s">
        <v>5</v>
      </c>
    </row>
    <row r="1216" spans="1:14" x14ac:dyDescent="0.3">
      <c r="A1216" s="38" t="s">
        <v>2281</v>
      </c>
      <c r="B1216" s="39" t="s">
        <v>2282</v>
      </c>
      <c r="C1216" s="39" t="s">
        <v>3951</v>
      </c>
      <c r="D1216" s="39" t="s">
        <v>4677</v>
      </c>
      <c r="E1216" s="40">
        <v>13.91654707</v>
      </c>
      <c r="F1216" s="40">
        <v>10.24997926</v>
      </c>
      <c r="G1216" s="40">
        <v>464</v>
      </c>
      <c r="H1216" s="40" t="s">
        <v>3926</v>
      </c>
      <c r="I1216" s="40" t="s">
        <v>38</v>
      </c>
      <c r="J1216" s="40" t="s">
        <v>799</v>
      </c>
      <c r="K1216" s="40" t="s">
        <v>4150</v>
      </c>
      <c r="L1216" s="40" t="s">
        <v>3942</v>
      </c>
      <c r="M1216" s="35" t="s">
        <v>4</v>
      </c>
      <c r="N1216" s="35" t="s">
        <v>3879</v>
      </c>
    </row>
    <row r="1217" spans="1:14" x14ac:dyDescent="0.3">
      <c r="A1217" s="38" t="s">
        <v>2953</v>
      </c>
      <c r="B1217" s="39" t="s">
        <v>2954</v>
      </c>
      <c r="C1217" s="39" t="s">
        <v>3963</v>
      </c>
      <c r="D1217" s="39" t="s">
        <v>4635</v>
      </c>
      <c r="E1217" s="40">
        <v>10.16461</v>
      </c>
      <c r="F1217" s="40">
        <v>5.9707999999999997</v>
      </c>
      <c r="G1217" s="40">
        <v>1262</v>
      </c>
      <c r="H1217" s="40" t="s">
        <v>3926</v>
      </c>
      <c r="I1217" s="40" t="s">
        <v>38</v>
      </c>
      <c r="J1217" s="40" t="s">
        <v>3782</v>
      </c>
      <c r="K1217" s="40" t="s">
        <v>4634</v>
      </c>
      <c r="L1217" s="40" t="s">
        <v>80</v>
      </c>
      <c r="M1217" s="35" t="s">
        <v>4</v>
      </c>
      <c r="N1217" s="35" t="s">
        <v>5</v>
      </c>
    </row>
    <row r="1218" spans="1:14" x14ac:dyDescent="0.3">
      <c r="A1218" s="38" t="s">
        <v>2881</v>
      </c>
      <c r="B1218" s="39" t="s">
        <v>2882</v>
      </c>
      <c r="C1218" s="39" t="s">
        <v>3963</v>
      </c>
      <c r="D1218" s="39" t="s">
        <v>2882</v>
      </c>
      <c r="E1218" s="40">
        <v>10.498529</v>
      </c>
      <c r="F1218" s="40">
        <v>6.2388089999999998</v>
      </c>
      <c r="G1218" s="40">
        <v>2053</v>
      </c>
      <c r="H1218" s="40" t="s">
        <v>3926</v>
      </c>
      <c r="I1218" s="40" t="s">
        <v>38</v>
      </c>
      <c r="J1218" s="40" t="s">
        <v>3782</v>
      </c>
      <c r="K1218" s="40" t="s">
        <v>4634</v>
      </c>
      <c r="L1218" s="40" t="s">
        <v>80</v>
      </c>
      <c r="M1218" s="35" t="s">
        <v>4</v>
      </c>
      <c r="N1218" s="35" t="s">
        <v>5</v>
      </c>
    </row>
    <row r="1219" spans="1:14" x14ac:dyDescent="0.3">
      <c r="A1219" s="38" t="s">
        <v>2955</v>
      </c>
      <c r="B1219" s="39" t="s">
        <v>2956</v>
      </c>
      <c r="C1219" s="39" t="s">
        <v>3963</v>
      </c>
      <c r="D1219" s="39" t="s">
        <v>4635</v>
      </c>
      <c r="E1219" s="40">
        <v>10.200369999999999</v>
      </c>
      <c r="F1219" s="40">
        <v>5.9946999999999999</v>
      </c>
      <c r="G1219" s="40">
        <v>1306</v>
      </c>
      <c r="H1219" s="40" t="s">
        <v>3926</v>
      </c>
      <c r="I1219" s="40" t="s">
        <v>38</v>
      </c>
      <c r="J1219" s="40" t="s">
        <v>3782</v>
      </c>
      <c r="K1219" s="40" t="s">
        <v>4634</v>
      </c>
      <c r="L1219" s="40" t="s">
        <v>80</v>
      </c>
      <c r="M1219" s="35" t="s">
        <v>4</v>
      </c>
      <c r="N1219" s="35" t="s">
        <v>5</v>
      </c>
    </row>
    <row r="1220" spans="1:14" x14ac:dyDescent="0.3">
      <c r="A1220" s="38" t="s">
        <v>2808</v>
      </c>
      <c r="B1220" s="39" t="s">
        <v>2809</v>
      </c>
      <c r="C1220" s="39" t="s">
        <v>3963</v>
      </c>
      <c r="D1220" s="39" t="s">
        <v>4635</v>
      </c>
      <c r="E1220" s="40">
        <v>10.183187</v>
      </c>
      <c r="F1220" s="40">
        <v>5.9502888890000003</v>
      </c>
      <c r="G1220" s="40">
        <v>1528</v>
      </c>
      <c r="H1220" s="40" t="s">
        <v>3926</v>
      </c>
      <c r="I1220" s="40" t="s">
        <v>38</v>
      </c>
      <c r="J1220" s="40" t="s">
        <v>3782</v>
      </c>
      <c r="K1220" s="40" t="s">
        <v>4634</v>
      </c>
      <c r="L1220" s="40" t="s">
        <v>80</v>
      </c>
      <c r="M1220" s="35"/>
      <c r="N1220" s="35"/>
    </row>
    <row r="1221" spans="1:14" x14ac:dyDescent="0.3">
      <c r="A1221" s="38" t="s">
        <v>2374</v>
      </c>
      <c r="B1221" s="39" t="s">
        <v>2375</v>
      </c>
      <c r="C1221" s="39" t="s">
        <v>3933</v>
      </c>
      <c r="D1221" s="39" t="s">
        <v>4678</v>
      </c>
      <c r="E1221" s="40">
        <v>10.229269520000001</v>
      </c>
      <c r="F1221" s="40">
        <v>4.9741999630000002</v>
      </c>
      <c r="G1221" s="40">
        <v>242</v>
      </c>
      <c r="H1221" s="40" t="s">
        <v>3926</v>
      </c>
      <c r="I1221" s="40" t="s">
        <v>38</v>
      </c>
      <c r="J1221" s="40" t="s">
        <v>4445</v>
      </c>
      <c r="K1221" s="40" t="s">
        <v>4446</v>
      </c>
      <c r="L1221" s="40" t="s">
        <v>80</v>
      </c>
      <c r="M1221" s="35" t="s">
        <v>4</v>
      </c>
      <c r="N1221" s="35" t="s">
        <v>3879</v>
      </c>
    </row>
    <row r="1222" spans="1:14" x14ac:dyDescent="0.3">
      <c r="A1222" s="38" t="s">
        <v>2440</v>
      </c>
      <c r="B1222" s="39" t="s">
        <v>2441</v>
      </c>
      <c r="C1222" s="39" t="s">
        <v>3943</v>
      </c>
      <c r="D1222" s="39" t="s">
        <v>2388</v>
      </c>
      <c r="E1222" s="39">
        <v>10.054582999999999</v>
      </c>
      <c r="F1222" s="39">
        <v>5.3873090000000001</v>
      </c>
      <c r="G1222" s="39">
        <v>1462</v>
      </c>
      <c r="H1222" s="40" t="s">
        <v>3926</v>
      </c>
      <c r="I1222" s="40" t="s">
        <v>38</v>
      </c>
      <c r="J1222" s="40" t="s">
        <v>4445</v>
      </c>
      <c r="K1222" s="40" t="s">
        <v>4446</v>
      </c>
      <c r="L1222" s="40" t="s">
        <v>80</v>
      </c>
      <c r="M1222" s="35" t="s">
        <v>7</v>
      </c>
      <c r="N1222" s="35" t="s">
        <v>57</v>
      </c>
    </row>
    <row r="1223" spans="1:14" x14ac:dyDescent="0.3">
      <c r="A1223" s="38" t="s">
        <v>689</v>
      </c>
      <c r="B1223" s="39" t="s">
        <v>690</v>
      </c>
      <c r="C1223" s="39" t="s">
        <v>3939</v>
      </c>
      <c r="D1223" s="39" t="s">
        <v>690</v>
      </c>
      <c r="E1223" s="40">
        <v>13.60990402</v>
      </c>
      <c r="F1223" s="40">
        <v>9.4466210400000001</v>
      </c>
      <c r="G1223" s="40">
        <v>279</v>
      </c>
      <c r="H1223" s="40" t="s">
        <v>3926</v>
      </c>
      <c r="I1223" s="40" t="s">
        <v>38</v>
      </c>
      <c r="J1223" s="40" t="s">
        <v>621</v>
      </c>
      <c r="K1223" s="40" t="s">
        <v>4541</v>
      </c>
      <c r="L1223" s="40" t="s">
        <v>3942</v>
      </c>
      <c r="M1223" s="35" t="s">
        <v>4</v>
      </c>
      <c r="N1223" s="35" t="s">
        <v>46</v>
      </c>
    </row>
    <row r="1224" spans="1:14" x14ac:dyDescent="0.3">
      <c r="A1224" s="38" t="s">
        <v>1242</v>
      </c>
      <c r="B1224" s="39" t="s">
        <v>1243</v>
      </c>
      <c r="C1224" s="39" t="s">
        <v>3939</v>
      </c>
      <c r="D1224" s="39" t="s">
        <v>1241</v>
      </c>
      <c r="E1224" s="40">
        <v>13.960272870000001</v>
      </c>
      <c r="F1224" s="40">
        <v>9.9312749260000004</v>
      </c>
      <c r="G1224" s="40">
        <v>352</v>
      </c>
      <c r="H1224" s="40" t="s">
        <v>3926</v>
      </c>
      <c r="I1224" s="40" t="s">
        <v>38</v>
      </c>
      <c r="J1224" s="40" t="s">
        <v>799</v>
      </c>
      <c r="K1224" s="40" t="s">
        <v>4150</v>
      </c>
      <c r="L1224" s="40" t="s">
        <v>3942</v>
      </c>
      <c r="M1224" s="35" t="s">
        <v>7</v>
      </c>
      <c r="N1224" s="35" t="s">
        <v>3883</v>
      </c>
    </row>
    <row r="1225" spans="1:14" x14ac:dyDescent="0.3">
      <c r="A1225" s="38" t="s">
        <v>2239</v>
      </c>
      <c r="B1225" s="39" t="s">
        <v>2240</v>
      </c>
      <c r="C1225" s="39" t="s">
        <v>3951</v>
      </c>
      <c r="D1225" s="39" t="s">
        <v>4679</v>
      </c>
      <c r="E1225" s="40">
        <v>15.18848</v>
      </c>
      <c r="F1225" s="40">
        <v>10.10033</v>
      </c>
      <c r="G1225" s="40">
        <v>332</v>
      </c>
      <c r="H1225" s="40" t="s">
        <v>3926</v>
      </c>
      <c r="I1225" s="40" t="s">
        <v>38</v>
      </c>
      <c r="J1225" s="40" t="s">
        <v>697</v>
      </c>
      <c r="K1225" s="40" t="s">
        <v>4556</v>
      </c>
      <c r="L1225" s="40" t="s">
        <v>3942</v>
      </c>
      <c r="M1225" s="35" t="s">
        <v>4</v>
      </c>
      <c r="N1225" s="35" t="s">
        <v>8</v>
      </c>
    </row>
    <row r="1226" spans="1:14" x14ac:dyDescent="0.3">
      <c r="A1226" s="38" t="s">
        <v>872</v>
      </c>
      <c r="B1226" s="39" t="s">
        <v>4680</v>
      </c>
      <c r="C1226" s="39" t="s">
        <v>3929</v>
      </c>
      <c r="D1226" s="39" t="s">
        <v>3965</v>
      </c>
      <c r="E1226" s="40">
        <v>11.493603</v>
      </c>
      <c r="F1226" s="40">
        <v>3.8331879999999998</v>
      </c>
      <c r="G1226" s="40">
        <v>742</v>
      </c>
      <c r="H1226" s="40" t="s">
        <v>3926</v>
      </c>
      <c r="I1226" s="40" t="s">
        <v>94</v>
      </c>
      <c r="J1226" s="40" t="s">
        <v>612</v>
      </c>
      <c r="K1226" s="40" t="s">
        <v>4505</v>
      </c>
      <c r="L1226" s="40" t="s">
        <v>5869</v>
      </c>
      <c r="M1226" s="35" t="s">
        <v>4</v>
      </c>
      <c r="N1226" s="35" t="s">
        <v>5</v>
      </c>
    </row>
    <row r="1227" spans="1:14" x14ac:dyDescent="0.3">
      <c r="A1227" s="38" t="s">
        <v>1063</v>
      </c>
      <c r="B1227" s="39" t="s">
        <v>4681</v>
      </c>
      <c r="C1227" s="39" t="s">
        <v>3929</v>
      </c>
      <c r="D1227" s="39" t="s">
        <v>3965</v>
      </c>
      <c r="E1227" s="40">
        <v>11.500903210000001</v>
      </c>
      <c r="F1227" s="40">
        <v>3.8502134030000001</v>
      </c>
      <c r="G1227" s="40">
        <v>721</v>
      </c>
      <c r="H1227" s="40" t="s">
        <v>3926</v>
      </c>
      <c r="I1227" s="40" t="s">
        <v>94</v>
      </c>
      <c r="J1227" s="40" t="s">
        <v>612</v>
      </c>
      <c r="K1227" s="40" t="s">
        <v>4505</v>
      </c>
      <c r="L1227" s="40" t="s">
        <v>5869</v>
      </c>
      <c r="M1227" s="35" t="s">
        <v>4</v>
      </c>
      <c r="N1227" s="35" t="s">
        <v>5</v>
      </c>
    </row>
    <row r="1228" spans="1:14" x14ac:dyDescent="0.3">
      <c r="A1228" s="38" t="s">
        <v>3109</v>
      </c>
      <c r="B1228" s="39" t="s">
        <v>4682</v>
      </c>
      <c r="C1228" s="39" t="s">
        <v>3933</v>
      </c>
      <c r="D1228" s="39" t="s">
        <v>3947</v>
      </c>
      <c r="E1228" s="40">
        <v>9.7193060819999992</v>
      </c>
      <c r="F1228" s="40">
        <v>4.0347613019999997</v>
      </c>
      <c r="G1228" s="40">
        <v>701</v>
      </c>
      <c r="H1228" s="40" t="s">
        <v>3926</v>
      </c>
      <c r="I1228" s="40" t="s">
        <v>94</v>
      </c>
      <c r="J1228" s="40" t="s">
        <v>3076</v>
      </c>
      <c r="K1228" s="40" t="s">
        <v>4596</v>
      </c>
      <c r="L1228" s="40" t="s">
        <v>78</v>
      </c>
      <c r="M1228" s="35" t="s">
        <v>4</v>
      </c>
      <c r="N1228" s="35" t="s">
        <v>41</v>
      </c>
    </row>
    <row r="1229" spans="1:14" x14ac:dyDescent="0.3">
      <c r="A1229" s="38" t="s">
        <v>3145</v>
      </c>
      <c r="B1229" s="39" t="s">
        <v>4683</v>
      </c>
      <c r="C1229" s="39" t="s">
        <v>3933</v>
      </c>
      <c r="D1229" s="39" t="s">
        <v>3947</v>
      </c>
      <c r="E1229" s="40">
        <v>9.7754999999999992</v>
      </c>
      <c r="F1229" s="40">
        <v>3.996</v>
      </c>
      <c r="G1229" s="40">
        <v>701</v>
      </c>
      <c r="H1229" s="40" t="s">
        <v>3926</v>
      </c>
      <c r="I1229" s="40" t="s">
        <v>94</v>
      </c>
      <c r="J1229" s="40" t="s">
        <v>3076</v>
      </c>
      <c r="K1229" s="40" t="s">
        <v>4596</v>
      </c>
      <c r="L1229" s="40" t="s">
        <v>78</v>
      </c>
      <c r="M1229" s="35" t="s">
        <v>4</v>
      </c>
      <c r="N1229" s="35" t="s">
        <v>5</v>
      </c>
    </row>
    <row r="1230" spans="1:14" x14ac:dyDescent="0.3">
      <c r="A1230" s="38" t="s">
        <v>3139</v>
      </c>
      <c r="B1230" s="39" t="s">
        <v>4684</v>
      </c>
      <c r="C1230" s="39" t="s">
        <v>3933</v>
      </c>
      <c r="D1230" s="39" t="s">
        <v>3947</v>
      </c>
      <c r="E1230" s="40">
        <v>9.7986111109999996</v>
      </c>
      <c r="F1230" s="40">
        <v>4.0321111109999999</v>
      </c>
      <c r="G1230" s="40">
        <v>701</v>
      </c>
      <c r="H1230" s="40" t="s">
        <v>3926</v>
      </c>
      <c r="I1230" s="40" t="s">
        <v>94</v>
      </c>
      <c r="J1230" s="40" t="s">
        <v>3076</v>
      </c>
      <c r="K1230" s="40" t="s">
        <v>4596</v>
      </c>
      <c r="L1230" s="40" t="s">
        <v>78</v>
      </c>
      <c r="M1230" s="35" t="s">
        <v>4</v>
      </c>
      <c r="N1230" s="35" t="s">
        <v>5</v>
      </c>
    </row>
    <row r="1231" spans="1:14" x14ac:dyDescent="0.3">
      <c r="A1231" s="38" t="s">
        <v>3652</v>
      </c>
      <c r="B1231" s="39" t="s">
        <v>3653</v>
      </c>
      <c r="C1231" s="39" t="s">
        <v>3934</v>
      </c>
      <c r="D1231" s="39" t="s">
        <v>4026</v>
      </c>
      <c r="E1231" s="40">
        <v>9.2418611110000004</v>
      </c>
      <c r="F1231" s="40">
        <v>3.9622777779999998</v>
      </c>
      <c r="G1231" s="40">
        <v>246</v>
      </c>
      <c r="H1231" s="40" t="s">
        <v>3926</v>
      </c>
      <c r="I1231" s="40" t="s">
        <v>38</v>
      </c>
      <c r="J1231" s="40" t="s">
        <v>3935</v>
      </c>
      <c r="K1231" s="40" t="s">
        <v>3936</v>
      </c>
      <c r="L1231" s="40" t="s">
        <v>78</v>
      </c>
      <c r="M1231" s="35"/>
      <c r="N1231" s="35"/>
    </row>
    <row r="1232" spans="1:14" x14ac:dyDescent="0.3">
      <c r="A1232" s="38" t="s">
        <v>239</v>
      </c>
      <c r="B1232" s="39" t="s">
        <v>576</v>
      </c>
      <c r="C1232" s="39" t="s">
        <v>3951</v>
      </c>
      <c r="D1232" s="39" t="s">
        <v>576</v>
      </c>
      <c r="E1232" s="40">
        <v>15.022875000000001</v>
      </c>
      <c r="F1232" s="40">
        <v>10.66751</v>
      </c>
      <c r="G1232" s="40">
        <v>316</v>
      </c>
      <c r="H1232" s="40" t="s">
        <v>3926</v>
      </c>
      <c r="I1232" s="40" t="s">
        <v>38</v>
      </c>
      <c r="J1232" s="40" t="s">
        <v>697</v>
      </c>
      <c r="K1232" s="40" t="s">
        <v>4556</v>
      </c>
      <c r="L1232" s="40" t="s">
        <v>3942</v>
      </c>
      <c r="M1232" s="35" t="s">
        <v>4</v>
      </c>
      <c r="N1232" s="35" t="s">
        <v>3877</v>
      </c>
    </row>
    <row r="1233" spans="1:14" x14ac:dyDescent="0.3">
      <c r="A1233" s="38" t="s">
        <v>2961</v>
      </c>
      <c r="B1233" s="39" t="s">
        <v>2962</v>
      </c>
      <c r="C1233" s="39" t="s">
        <v>3963</v>
      </c>
      <c r="D1233" s="39" t="s">
        <v>4635</v>
      </c>
      <c r="E1233" s="40">
        <v>10.183342</v>
      </c>
      <c r="F1233" s="40">
        <v>5.9335500000000003</v>
      </c>
      <c r="G1233" s="40">
        <v>1656</v>
      </c>
      <c r="H1233" s="40" t="s">
        <v>3926</v>
      </c>
      <c r="I1233" s="40" t="s">
        <v>38</v>
      </c>
      <c r="J1233" s="40" t="s">
        <v>3782</v>
      </c>
      <c r="K1233" s="40" t="s">
        <v>4634</v>
      </c>
      <c r="L1233" s="40" t="s">
        <v>80</v>
      </c>
      <c r="M1233" s="35" t="s">
        <v>4</v>
      </c>
      <c r="N1233" s="35" t="s">
        <v>5</v>
      </c>
    </row>
    <row r="1234" spans="1:14" x14ac:dyDescent="0.3">
      <c r="A1234" s="38" t="s">
        <v>1767</v>
      </c>
      <c r="B1234" s="39" t="s">
        <v>4685</v>
      </c>
      <c r="C1234" s="39" t="s">
        <v>3929</v>
      </c>
      <c r="D1234" s="39" t="s">
        <v>3965</v>
      </c>
      <c r="E1234" s="40">
        <v>11.50944189</v>
      </c>
      <c r="F1234" s="40">
        <v>3.8423316390000002</v>
      </c>
      <c r="G1234" s="40">
        <v>762</v>
      </c>
      <c r="H1234" s="40" t="s">
        <v>3926</v>
      </c>
      <c r="I1234" s="40" t="s">
        <v>94</v>
      </c>
      <c r="J1234" s="40" t="s">
        <v>612</v>
      </c>
      <c r="K1234" s="40" t="s">
        <v>4505</v>
      </c>
      <c r="L1234" s="40" t="s">
        <v>5869</v>
      </c>
      <c r="M1234" s="35" t="s">
        <v>4</v>
      </c>
      <c r="N1234" s="35" t="s">
        <v>41</v>
      </c>
    </row>
    <row r="1235" spans="1:14" x14ac:dyDescent="0.3">
      <c r="A1235" s="38" t="s">
        <v>285</v>
      </c>
      <c r="B1235" s="39" t="s">
        <v>1775</v>
      </c>
      <c r="C1235" s="39" t="s">
        <v>3929</v>
      </c>
      <c r="D1235" s="39" t="s">
        <v>1774</v>
      </c>
      <c r="E1235" s="40">
        <v>12.36696252</v>
      </c>
      <c r="F1235" s="40">
        <v>4.6637552979999999</v>
      </c>
      <c r="G1235" s="40">
        <v>627</v>
      </c>
      <c r="H1235" s="40" t="s">
        <v>3926</v>
      </c>
      <c r="I1235" s="40" t="s">
        <v>38</v>
      </c>
      <c r="J1235" s="40" t="s">
        <v>626</v>
      </c>
      <c r="K1235" s="40" t="s">
        <v>3985</v>
      </c>
      <c r="L1235" s="40" t="s">
        <v>5869</v>
      </c>
      <c r="M1235" s="35" t="s">
        <v>7</v>
      </c>
      <c r="N1235" s="35" t="s">
        <v>3856</v>
      </c>
    </row>
    <row r="1236" spans="1:14" x14ac:dyDescent="0.3">
      <c r="A1236" s="38" t="s">
        <v>1262</v>
      </c>
      <c r="B1236" s="39" t="s">
        <v>1263</v>
      </c>
      <c r="C1236" s="39" t="s">
        <v>3939</v>
      </c>
      <c r="D1236" s="39" t="s">
        <v>4686</v>
      </c>
      <c r="E1236" s="40">
        <v>14.14958</v>
      </c>
      <c r="F1236" s="40">
        <v>9.4623200000000001</v>
      </c>
      <c r="G1236" s="40">
        <v>350</v>
      </c>
      <c r="H1236" s="40" t="s">
        <v>3926</v>
      </c>
      <c r="I1236" s="40" t="s">
        <v>38</v>
      </c>
      <c r="J1236" s="40" t="s">
        <v>621</v>
      </c>
      <c r="K1236" s="40" t="s">
        <v>4541</v>
      </c>
      <c r="L1236" s="40" t="s">
        <v>3942</v>
      </c>
      <c r="M1236" s="35" t="s">
        <v>4</v>
      </c>
      <c r="N1236" s="35" t="s">
        <v>46</v>
      </c>
    </row>
    <row r="1237" spans="1:14" x14ac:dyDescent="0.3">
      <c r="A1237" s="38" t="s">
        <v>2959</v>
      </c>
      <c r="B1237" s="39" t="s">
        <v>2960</v>
      </c>
      <c r="C1237" s="39" t="s">
        <v>3963</v>
      </c>
      <c r="D1237" s="39" t="s">
        <v>4635</v>
      </c>
      <c r="E1237" s="40">
        <v>10.129416669999999</v>
      </c>
      <c r="F1237" s="40">
        <v>5.9586111109999997</v>
      </c>
      <c r="G1237" s="40">
        <v>1223</v>
      </c>
      <c r="H1237" s="40" t="s">
        <v>3926</v>
      </c>
      <c r="I1237" s="40" t="s">
        <v>38</v>
      </c>
      <c r="J1237" s="40" t="s">
        <v>3782</v>
      </c>
      <c r="K1237" s="40" t="s">
        <v>4634</v>
      </c>
      <c r="L1237" s="40" t="s">
        <v>80</v>
      </c>
      <c r="M1237" s="35" t="s">
        <v>4</v>
      </c>
      <c r="N1237" s="35" t="s">
        <v>4109</v>
      </c>
    </row>
    <row r="1238" spans="1:14" x14ac:dyDescent="0.3">
      <c r="A1238" s="38" t="s">
        <v>281</v>
      </c>
      <c r="B1238" s="39" t="s">
        <v>2963</v>
      </c>
      <c r="C1238" s="39" t="s">
        <v>3963</v>
      </c>
      <c r="D1238" s="39" t="s">
        <v>2952</v>
      </c>
      <c r="E1238" s="40">
        <v>10.14087</v>
      </c>
      <c r="F1238" s="40">
        <v>5.9113800000000003</v>
      </c>
      <c r="G1238" s="40">
        <v>1471</v>
      </c>
      <c r="H1238" s="40" t="s">
        <v>3926</v>
      </c>
      <c r="I1238" s="40" t="s">
        <v>38</v>
      </c>
      <c r="J1238" s="40" t="s">
        <v>3782</v>
      </c>
      <c r="K1238" s="40" t="s">
        <v>4634</v>
      </c>
      <c r="L1238" s="40" t="s">
        <v>80</v>
      </c>
      <c r="M1238" s="35" t="s">
        <v>4</v>
      </c>
      <c r="N1238" s="35" t="s">
        <v>8</v>
      </c>
    </row>
    <row r="1239" spans="1:14" x14ac:dyDescent="0.3">
      <c r="A1239" s="38" t="s">
        <v>2966</v>
      </c>
      <c r="B1239" s="39" t="s">
        <v>2967</v>
      </c>
      <c r="C1239" s="39" t="s">
        <v>3963</v>
      </c>
      <c r="D1239" s="39" t="s">
        <v>4635</v>
      </c>
      <c r="E1239" s="40">
        <v>10.17882</v>
      </c>
      <c r="F1239" s="40">
        <v>5.9811500000000004</v>
      </c>
      <c r="G1239" s="40">
        <v>1</v>
      </c>
      <c r="H1239" s="40" t="s">
        <v>3926</v>
      </c>
      <c r="I1239" s="40" t="s">
        <v>38</v>
      </c>
      <c r="J1239" s="40" t="s">
        <v>3782</v>
      </c>
      <c r="K1239" s="40" t="s">
        <v>4634</v>
      </c>
      <c r="L1239" s="40" t="s">
        <v>80</v>
      </c>
      <c r="M1239" s="35" t="s">
        <v>4</v>
      </c>
      <c r="N1239" s="35" t="s">
        <v>5</v>
      </c>
    </row>
    <row r="1240" spans="1:14" x14ac:dyDescent="0.3">
      <c r="A1240" s="38" t="s">
        <v>330</v>
      </c>
      <c r="B1240" s="39" t="s">
        <v>2521</v>
      </c>
      <c r="C1240" s="39" t="s">
        <v>3943</v>
      </c>
      <c r="D1240" s="39" t="s">
        <v>4687</v>
      </c>
      <c r="E1240" s="39">
        <v>10.09165544</v>
      </c>
      <c r="F1240" s="39">
        <v>5.5468572319999998</v>
      </c>
      <c r="G1240" s="39">
        <v>1519</v>
      </c>
      <c r="H1240" s="40" t="s">
        <v>3926</v>
      </c>
      <c r="I1240" s="40" t="s">
        <v>38</v>
      </c>
      <c r="J1240" s="40" t="s">
        <v>4445</v>
      </c>
      <c r="K1240" s="40" t="s">
        <v>4446</v>
      </c>
      <c r="L1240" s="40" t="s">
        <v>80</v>
      </c>
      <c r="M1240" s="35" t="s">
        <v>4</v>
      </c>
      <c r="N1240" s="35" t="s">
        <v>5</v>
      </c>
    </row>
    <row r="1241" spans="1:14" x14ac:dyDescent="0.3">
      <c r="A1241" s="38" t="s">
        <v>2720</v>
      </c>
      <c r="B1241" s="39" t="s">
        <v>2721</v>
      </c>
      <c r="C1241" s="39" t="s">
        <v>3943</v>
      </c>
      <c r="D1241" s="39" t="s">
        <v>3536</v>
      </c>
      <c r="E1241" s="39">
        <v>9.9417069999999992</v>
      </c>
      <c r="F1241" s="39">
        <v>5.3853280000000003</v>
      </c>
      <c r="G1241" s="39">
        <v>1640</v>
      </c>
      <c r="H1241" s="40" t="s">
        <v>3926</v>
      </c>
      <c r="I1241" s="40" t="s">
        <v>38</v>
      </c>
      <c r="J1241" s="40" t="s">
        <v>4445</v>
      </c>
      <c r="K1241" s="40" t="s">
        <v>4446</v>
      </c>
      <c r="L1241" s="40" t="s">
        <v>80</v>
      </c>
      <c r="M1241" s="35" t="s">
        <v>4</v>
      </c>
      <c r="N1241" s="35" t="s">
        <v>5</v>
      </c>
    </row>
    <row r="1242" spans="1:14" x14ac:dyDescent="0.3">
      <c r="A1242" s="38" t="s">
        <v>2718</v>
      </c>
      <c r="B1242" s="39" t="s">
        <v>2719</v>
      </c>
      <c r="C1242" s="39" t="s">
        <v>3943</v>
      </c>
      <c r="D1242" s="39" t="s">
        <v>2388</v>
      </c>
      <c r="E1242" s="39">
        <v>10.01366</v>
      </c>
      <c r="F1242" s="39">
        <v>5.4562400000000002</v>
      </c>
      <c r="G1242" s="39">
        <v>1490</v>
      </c>
      <c r="H1242" s="40" t="s">
        <v>3926</v>
      </c>
      <c r="I1242" s="40" t="s">
        <v>38</v>
      </c>
      <c r="J1242" s="40" t="s">
        <v>4445</v>
      </c>
      <c r="K1242" s="40" t="s">
        <v>4446</v>
      </c>
      <c r="L1242" s="40" t="s">
        <v>80</v>
      </c>
      <c r="M1242" s="35" t="s">
        <v>4</v>
      </c>
      <c r="N1242" s="35" t="s">
        <v>5</v>
      </c>
    </row>
    <row r="1243" spans="1:14" x14ac:dyDescent="0.3">
      <c r="A1243" s="38" t="s">
        <v>3718</v>
      </c>
      <c r="B1243" s="39" t="s">
        <v>3719</v>
      </c>
      <c r="C1243" s="39" t="s">
        <v>3934</v>
      </c>
      <c r="D1243" s="39" t="s">
        <v>3719</v>
      </c>
      <c r="E1243" s="40">
        <v>9.1784979999999994</v>
      </c>
      <c r="F1243" s="40">
        <v>4.0648429999999998</v>
      </c>
      <c r="G1243" s="40">
        <v>654</v>
      </c>
      <c r="H1243" s="40" t="s">
        <v>3926</v>
      </c>
      <c r="I1243" s="40" t="s">
        <v>38</v>
      </c>
      <c r="J1243" s="40" t="s">
        <v>3935</v>
      </c>
      <c r="K1243" s="40" t="s">
        <v>3936</v>
      </c>
      <c r="L1243" s="40" t="s">
        <v>78</v>
      </c>
      <c r="M1243" s="35" t="s">
        <v>4</v>
      </c>
      <c r="N1243" s="35" t="s">
        <v>5</v>
      </c>
    </row>
    <row r="1244" spans="1:14" x14ac:dyDescent="0.3">
      <c r="A1244" s="38" t="s">
        <v>2912</v>
      </c>
      <c r="B1244" s="39" t="s">
        <v>2913</v>
      </c>
      <c r="C1244" s="39" t="s">
        <v>3963</v>
      </c>
      <c r="D1244" s="39" t="s">
        <v>2874</v>
      </c>
      <c r="E1244" s="40">
        <v>10.2272</v>
      </c>
      <c r="F1244" s="40">
        <v>6.0099450000000001</v>
      </c>
      <c r="G1244" s="40">
        <v>1283</v>
      </c>
      <c r="H1244" s="40" t="s">
        <v>3926</v>
      </c>
      <c r="I1244" s="40" t="s">
        <v>38</v>
      </c>
      <c r="J1244" s="40" t="s">
        <v>3782</v>
      </c>
      <c r="K1244" s="40" t="s">
        <v>4634</v>
      </c>
      <c r="L1244" s="40" t="s">
        <v>80</v>
      </c>
      <c r="M1244" s="35" t="s">
        <v>4</v>
      </c>
      <c r="N1244" s="35" t="s">
        <v>3850</v>
      </c>
    </row>
    <row r="1245" spans="1:14" x14ac:dyDescent="0.3">
      <c r="A1245" s="38" t="s">
        <v>275</v>
      </c>
      <c r="B1245" s="39" t="s">
        <v>964</v>
      </c>
      <c r="C1245" s="39" t="s">
        <v>3951</v>
      </c>
      <c r="D1245" s="39" t="s">
        <v>4688</v>
      </c>
      <c r="E1245" s="40">
        <v>15.135102</v>
      </c>
      <c r="F1245" s="40">
        <v>10.567138</v>
      </c>
      <c r="G1245" s="40">
        <v>317</v>
      </c>
      <c r="H1245" s="40" t="s">
        <v>3926</v>
      </c>
      <c r="I1245" s="40" t="s">
        <v>38</v>
      </c>
      <c r="J1245" s="40" t="s">
        <v>697</v>
      </c>
      <c r="K1245" s="40" t="s">
        <v>4556</v>
      </c>
      <c r="L1245" s="40" t="s">
        <v>3942</v>
      </c>
      <c r="M1245" s="35" t="s">
        <v>4</v>
      </c>
      <c r="N1245" s="35" t="s">
        <v>3879</v>
      </c>
    </row>
    <row r="1246" spans="1:14" x14ac:dyDescent="0.3">
      <c r="A1246" s="38" t="s">
        <v>2169</v>
      </c>
      <c r="B1246" s="39" t="s">
        <v>2170</v>
      </c>
      <c r="C1246" s="39" t="s">
        <v>3925</v>
      </c>
      <c r="D1246" s="39" t="s">
        <v>3957</v>
      </c>
      <c r="E1246" s="40">
        <v>12.40581194</v>
      </c>
      <c r="F1246" s="40">
        <v>3.1779930090000001</v>
      </c>
      <c r="G1246" s="40">
        <v>695</v>
      </c>
      <c r="H1246" s="40" t="s">
        <v>3926</v>
      </c>
      <c r="I1246" s="40" t="s">
        <v>38</v>
      </c>
      <c r="J1246" s="40" t="s">
        <v>641</v>
      </c>
      <c r="K1246" s="40" t="s">
        <v>4012</v>
      </c>
      <c r="L1246" s="40" t="s">
        <v>5869</v>
      </c>
      <c r="M1246" s="35" t="s">
        <v>7</v>
      </c>
      <c r="N1246" s="35" t="s">
        <v>36</v>
      </c>
    </row>
    <row r="1247" spans="1:14" x14ac:dyDescent="0.3">
      <c r="A1247" s="38" t="s">
        <v>873</v>
      </c>
      <c r="B1247" s="39" t="s">
        <v>4689</v>
      </c>
      <c r="C1247" s="39" t="s">
        <v>3929</v>
      </c>
      <c r="D1247" s="39" t="s">
        <v>3965</v>
      </c>
      <c r="E1247" s="40">
        <v>11.493992</v>
      </c>
      <c r="F1247" s="40">
        <v>3.8486799999999999</v>
      </c>
      <c r="G1247" s="40">
        <v>724</v>
      </c>
      <c r="H1247" s="40" t="s">
        <v>3926</v>
      </c>
      <c r="I1247" s="40" t="s">
        <v>94</v>
      </c>
      <c r="J1247" s="40" t="s">
        <v>612</v>
      </c>
      <c r="K1247" s="40" t="s">
        <v>4505</v>
      </c>
      <c r="L1247" s="40" t="s">
        <v>5869</v>
      </c>
      <c r="M1247" s="35" t="s">
        <v>4</v>
      </c>
      <c r="N1247" s="35" t="s">
        <v>5</v>
      </c>
    </row>
    <row r="1248" spans="1:14" x14ac:dyDescent="0.3">
      <c r="A1248" s="38" t="s">
        <v>20</v>
      </c>
      <c r="B1248" s="39" t="s">
        <v>4690</v>
      </c>
      <c r="C1248" s="39" t="s">
        <v>3933</v>
      </c>
      <c r="D1248" s="39" t="s">
        <v>3947</v>
      </c>
      <c r="E1248" s="40">
        <v>9.8054259580000007</v>
      </c>
      <c r="F1248" s="40">
        <v>4.0200733890000002</v>
      </c>
      <c r="G1248" s="40">
        <v>701</v>
      </c>
      <c r="H1248" s="40" t="s">
        <v>3926</v>
      </c>
      <c r="I1248" s="40" t="s">
        <v>94</v>
      </c>
      <c r="J1248" s="40" t="s">
        <v>3076</v>
      </c>
      <c r="K1248" s="40" t="s">
        <v>4596</v>
      </c>
      <c r="L1248" s="40" t="s">
        <v>78</v>
      </c>
      <c r="M1248" s="35" t="s">
        <v>4</v>
      </c>
      <c r="N1248" s="35" t="s">
        <v>5</v>
      </c>
    </row>
    <row r="1249" spans="1:14" x14ac:dyDescent="0.3">
      <c r="A1249" s="38" t="s">
        <v>3135</v>
      </c>
      <c r="B1249" s="39" t="s">
        <v>4691</v>
      </c>
      <c r="C1249" s="39" t="s">
        <v>3933</v>
      </c>
      <c r="D1249" s="39" t="s">
        <v>3947</v>
      </c>
      <c r="E1249" s="40">
        <v>9.7302548869999992</v>
      </c>
      <c r="F1249" s="40">
        <v>4.0283897639999999</v>
      </c>
      <c r="G1249" s="40">
        <v>701</v>
      </c>
      <c r="H1249" s="40" t="s">
        <v>3926</v>
      </c>
      <c r="I1249" s="40" t="s">
        <v>94</v>
      </c>
      <c r="J1249" s="40" t="s">
        <v>3076</v>
      </c>
      <c r="K1249" s="40" t="s">
        <v>4596</v>
      </c>
      <c r="L1249" s="40" t="s">
        <v>78</v>
      </c>
      <c r="M1249" s="35" t="s">
        <v>4</v>
      </c>
      <c r="N1249" s="35" t="s">
        <v>5</v>
      </c>
    </row>
    <row r="1250" spans="1:14" x14ac:dyDescent="0.3">
      <c r="A1250" s="38" t="s">
        <v>3152</v>
      </c>
      <c r="B1250" s="39" t="s">
        <v>4692</v>
      </c>
      <c r="C1250" s="39" t="s">
        <v>3933</v>
      </c>
      <c r="D1250" s="39" t="s">
        <v>3947</v>
      </c>
      <c r="E1250" s="40">
        <v>9.7621998439999995</v>
      </c>
      <c r="F1250" s="40">
        <v>4.0044988220000004</v>
      </c>
      <c r="G1250" s="40">
        <v>701</v>
      </c>
      <c r="H1250" s="40" t="s">
        <v>3926</v>
      </c>
      <c r="I1250" s="40" t="s">
        <v>94</v>
      </c>
      <c r="J1250" s="40" t="s">
        <v>3076</v>
      </c>
      <c r="K1250" s="40" t="s">
        <v>4596</v>
      </c>
      <c r="L1250" s="40" t="s">
        <v>78</v>
      </c>
      <c r="M1250" s="35" t="s">
        <v>4</v>
      </c>
      <c r="N1250" s="35" t="s">
        <v>5</v>
      </c>
    </row>
    <row r="1251" spans="1:14" x14ac:dyDescent="0.3">
      <c r="A1251" s="38" t="s">
        <v>3101</v>
      </c>
      <c r="B1251" s="39" t="s">
        <v>4693</v>
      </c>
      <c r="C1251" s="39" t="s">
        <v>3933</v>
      </c>
      <c r="D1251" s="39" t="s">
        <v>3947</v>
      </c>
      <c r="E1251" s="40">
        <v>9.7414166669999993</v>
      </c>
      <c r="F1251" s="40">
        <v>4.0096388889999997</v>
      </c>
      <c r="G1251" s="40">
        <v>701</v>
      </c>
      <c r="H1251" s="40" t="s">
        <v>3926</v>
      </c>
      <c r="I1251" s="40" t="s">
        <v>94</v>
      </c>
      <c r="J1251" s="40" t="s">
        <v>3076</v>
      </c>
      <c r="K1251" s="40" t="s">
        <v>4596</v>
      </c>
      <c r="L1251" s="40" t="s">
        <v>78</v>
      </c>
      <c r="M1251" s="35" t="s">
        <v>4</v>
      </c>
      <c r="N1251" s="35" t="s">
        <v>5</v>
      </c>
    </row>
    <row r="1252" spans="1:14" x14ac:dyDescent="0.3">
      <c r="A1252" s="38" t="s">
        <v>3159</v>
      </c>
      <c r="B1252" s="39" t="s">
        <v>4694</v>
      </c>
      <c r="C1252" s="39" t="s">
        <v>3933</v>
      </c>
      <c r="D1252" s="39" t="s">
        <v>3947</v>
      </c>
      <c r="E1252" s="40">
        <v>9.7438888890000008</v>
      </c>
      <c r="F1252" s="40">
        <v>4.0194000000000001</v>
      </c>
      <c r="G1252" s="40">
        <v>701</v>
      </c>
      <c r="H1252" s="40" t="s">
        <v>3926</v>
      </c>
      <c r="I1252" s="40" t="s">
        <v>94</v>
      </c>
      <c r="J1252" s="40" t="s">
        <v>3076</v>
      </c>
      <c r="K1252" s="40" t="s">
        <v>4596</v>
      </c>
      <c r="L1252" s="40" t="s">
        <v>78</v>
      </c>
      <c r="M1252" s="35" t="s">
        <v>4</v>
      </c>
      <c r="N1252" s="35" t="s">
        <v>5</v>
      </c>
    </row>
    <row r="1253" spans="1:14" x14ac:dyDescent="0.3">
      <c r="A1253" s="38" t="s">
        <v>3120</v>
      </c>
      <c r="B1253" s="39" t="s">
        <v>3121</v>
      </c>
      <c r="C1253" s="39" t="s">
        <v>3933</v>
      </c>
      <c r="D1253" s="39" t="s">
        <v>3947</v>
      </c>
      <c r="E1253" s="40">
        <v>9.7268399999999993</v>
      </c>
      <c r="F1253" s="40">
        <v>4.0165800000000003</v>
      </c>
      <c r="G1253" s="40">
        <v>11</v>
      </c>
      <c r="H1253" s="40" t="s">
        <v>3926</v>
      </c>
      <c r="I1253" s="40" t="s">
        <v>94</v>
      </c>
      <c r="J1253" s="40" t="s">
        <v>3076</v>
      </c>
      <c r="K1253" s="40" t="s">
        <v>4596</v>
      </c>
      <c r="L1253" s="40" t="s">
        <v>78</v>
      </c>
      <c r="M1253" s="35" t="s">
        <v>4</v>
      </c>
      <c r="N1253" s="35" t="s">
        <v>5</v>
      </c>
    </row>
    <row r="1254" spans="1:14" x14ac:dyDescent="0.3">
      <c r="A1254" s="38" t="s">
        <v>3123</v>
      </c>
      <c r="B1254" s="39" t="s">
        <v>4695</v>
      </c>
      <c r="C1254" s="39" t="s">
        <v>3933</v>
      </c>
      <c r="D1254" s="39" t="s">
        <v>3947</v>
      </c>
      <c r="E1254" s="40">
        <v>9.7329299999999996</v>
      </c>
      <c r="F1254" s="40">
        <v>4.0102500000000001</v>
      </c>
      <c r="G1254" s="40">
        <v>701</v>
      </c>
      <c r="H1254" s="40" t="s">
        <v>3926</v>
      </c>
      <c r="I1254" s="40" t="s">
        <v>94</v>
      </c>
      <c r="J1254" s="40" t="s">
        <v>3076</v>
      </c>
      <c r="K1254" s="40" t="s">
        <v>4596</v>
      </c>
      <c r="L1254" s="40" t="s">
        <v>78</v>
      </c>
      <c r="M1254" s="35" t="s">
        <v>4</v>
      </c>
      <c r="N1254" s="35" t="s">
        <v>5</v>
      </c>
    </row>
    <row r="1255" spans="1:14" x14ac:dyDescent="0.3">
      <c r="A1255" s="38" t="s">
        <v>1306</v>
      </c>
      <c r="B1255" s="39" t="s">
        <v>1307</v>
      </c>
      <c r="C1255" s="39" t="s">
        <v>3939</v>
      </c>
      <c r="D1255" s="39" t="s">
        <v>4696</v>
      </c>
      <c r="E1255" s="40">
        <v>14.21494991</v>
      </c>
      <c r="F1255" s="40">
        <v>9.3400127200000007</v>
      </c>
      <c r="G1255" s="40">
        <v>502</v>
      </c>
      <c r="H1255" s="40" t="s">
        <v>3926</v>
      </c>
      <c r="I1255" s="40" t="s">
        <v>38</v>
      </c>
      <c r="J1255" s="40" t="s">
        <v>621</v>
      </c>
      <c r="K1255" s="40" t="s">
        <v>4541</v>
      </c>
      <c r="L1255" s="40" t="s">
        <v>3942</v>
      </c>
      <c r="M1255" s="35" t="s">
        <v>4</v>
      </c>
      <c r="N1255" s="35" t="s">
        <v>46</v>
      </c>
    </row>
    <row r="1256" spans="1:14" x14ac:dyDescent="0.3">
      <c r="A1256" s="38" t="s">
        <v>855</v>
      </c>
      <c r="B1256" s="39" t="s">
        <v>856</v>
      </c>
      <c r="C1256" s="39" t="s">
        <v>3939</v>
      </c>
      <c r="D1256" s="39" t="s">
        <v>4697</v>
      </c>
      <c r="E1256" s="40">
        <v>14.111588469999999</v>
      </c>
      <c r="F1256" s="40">
        <v>9.4145892379999996</v>
      </c>
      <c r="G1256" s="40">
        <v>315</v>
      </c>
      <c r="H1256" s="40" t="s">
        <v>3926</v>
      </c>
      <c r="I1256" s="40" t="s">
        <v>38</v>
      </c>
      <c r="J1256" s="40" t="s">
        <v>621</v>
      </c>
      <c r="K1256" s="40" t="s">
        <v>4541</v>
      </c>
      <c r="L1256" s="40" t="s">
        <v>3942</v>
      </c>
      <c r="M1256" s="35" t="s">
        <v>4</v>
      </c>
      <c r="N1256" s="35" t="s">
        <v>46</v>
      </c>
    </row>
    <row r="1257" spans="1:14" x14ac:dyDescent="0.3">
      <c r="A1257" s="38" t="s">
        <v>622</v>
      </c>
      <c r="B1257" s="39" t="s">
        <v>623</v>
      </c>
      <c r="C1257" s="39" t="s">
        <v>3939</v>
      </c>
      <c r="D1257" s="39" t="s">
        <v>4698</v>
      </c>
      <c r="E1257" s="40">
        <v>13.70979595</v>
      </c>
      <c r="F1257" s="40">
        <v>9.2890654349999995</v>
      </c>
      <c r="G1257" s="40">
        <v>202</v>
      </c>
      <c r="H1257" s="40" t="s">
        <v>3926</v>
      </c>
      <c r="I1257" s="40" t="s">
        <v>38</v>
      </c>
      <c r="J1257" s="40" t="s">
        <v>621</v>
      </c>
      <c r="K1257" s="40" t="s">
        <v>4541</v>
      </c>
      <c r="L1257" s="40" t="s">
        <v>3942</v>
      </c>
      <c r="M1257" s="35" t="s">
        <v>4</v>
      </c>
      <c r="N1257" s="35" t="s">
        <v>5</v>
      </c>
    </row>
    <row r="1258" spans="1:14" x14ac:dyDescent="0.3">
      <c r="A1258" s="38" t="s">
        <v>2108</v>
      </c>
      <c r="B1258" s="39" t="s">
        <v>2109</v>
      </c>
      <c r="C1258" s="39" t="s">
        <v>3939</v>
      </c>
      <c r="D1258" s="39" t="s">
        <v>4699</v>
      </c>
      <c r="E1258" s="40">
        <v>14.174799999999999</v>
      </c>
      <c r="F1258" s="40">
        <v>8.6797500000000003</v>
      </c>
      <c r="G1258" s="40">
        <v>231</v>
      </c>
      <c r="H1258" s="40" t="s">
        <v>3926</v>
      </c>
      <c r="I1258" s="40" t="s">
        <v>38</v>
      </c>
      <c r="J1258" s="40" t="s">
        <v>705</v>
      </c>
      <c r="K1258" s="40" t="s">
        <v>4048</v>
      </c>
      <c r="L1258" s="40" t="s">
        <v>3942</v>
      </c>
      <c r="M1258" s="35" t="s">
        <v>4</v>
      </c>
      <c r="N1258" s="35" t="s">
        <v>3970</v>
      </c>
    </row>
    <row r="1259" spans="1:14" x14ac:dyDescent="0.3">
      <c r="A1259" s="38" t="s">
        <v>1626</v>
      </c>
      <c r="B1259" s="39" t="s">
        <v>4700</v>
      </c>
      <c r="C1259" s="39" t="s">
        <v>3929</v>
      </c>
      <c r="D1259" s="39" t="s">
        <v>3965</v>
      </c>
      <c r="E1259" s="40">
        <v>11.474246000000001</v>
      </c>
      <c r="F1259" s="40">
        <v>3.8210709999999999</v>
      </c>
      <c r="G1259" s="40">
        <v>734</v>
      </c>
      <c r="H1259" s="40" t="s">
        <v>3926</v>
      </c>
      <c r="I1259" s="40" t="s">
        <v>94</v>
      </c>
      <c r="J1259" s="40" t="s">
        <v>612</v>
      </c>
      <c r="K1259" s="40" t="s">
        <v>4505</v>
      </c>
      <c r="L1259" s="40" t="s">
        <v>5869</v>
      </c>
      <c r="M1259" s="35" t="s">
        <v>4</v>
      </c>
      <c r="N1259" s="35" t="s">
        <v>5</v>
      </c>
    </row>
    <row r="1260" spans="1:14" x14ac:dyDescent="0.3">
      <c r="A1260" s="38" t="s">
        <v>207</v>
      </c>
      <c r="B1260" s="39" t="s">
        <v>4701</v>
      </c>
      <c r="C1260" s="39" t="s">
        <v>3925</v>
      </c>
      <c r="D1260" s="39" t="s">
        <v>4702</v>
      </c>
      <c r="E1260" s="40">
        <v>11.113478000000001</v>
      </c>
      <c r="F1260" s="40">
        <v>2.8805480000000001</v>
      </c>
      <c r="G1260" s="40">
        <v>599.54</v>
      </c>
      <c r="H1260" s="40" t="s">
        <v>3926</v>
      </c>
      <c r="I1260" s="40" t="s">
        <v>94</v>
      </c>
      <c r="J1260" s="40" t="s">
        <v>591</v>
      </c>
      <c r="K1260" s="40" t="s">
        <v>3954</v>
      </c>
      <c r="L1260" s="40" t="s">
        <v>5869</v>
      </c>
      <c r="M1260" s="35" t="s">
        <v>4</v>
      </c>
      <c r="N1260" s="35" t="s">
        <v>5</v>
      </c>
    </row>
    <row r="1261" spans="1:14" x14ac:dyDescent="0.3">
      <c r="A1261" s="38" t="s">
        <v>2906</v>
      </c>
      <c r="B1261" s="39" t="s">
        <v>2907</v>
      </c>
      <c r="C1261" s="39" t="s">
        <v>3963</v>
      </c>
      <c r="D1261" s="39" t="s">
        <v>4635</v>
      </c>
      <c r="E1261" s="40">
        <v>10.150498000000001</v>
      </c>
      <c r="F1261" s="40">
        <v>5.9370609999999999</v>
      </c>
      <c r="G1261" s="40">
        <v>1275</v>
      </c>
      <c r="H1261" s="40" t="s">
        <v>3926</v>
      </c>
      <c r="I1261" s="40" t="s">
        <v>38</v>
      </c>
      <c r="J1261" s="40" t="s">
        <v>3782</v>
      </c>
      <c r="K1261" s="40" t="s">
        <v>4634</v>
      </c>
      <c r="L1261" s="40" t="s">
        <v>80</v>
      </c>
      <c r="M1261" s="35" t="s">
        <v>4</v>
      </c>
      <c r="N1261" s="35" t="s">
        <v>5</v>
      </c>
    </row>
    <row r="1262" spans="1:14" x14ac:dyDescent="0.3">
      <c r="A1262" s="38" t="s">
        <v>568</v>
      </c>
      <c r="B1262" s="39" t="s">
        <v>1748</v>
      </c>
      <c r="C1262" s="39" t="s">
        <v>3951</v>
      </c>
      <c r="D1262" s="39" t="s">
        <v>4703</v>
      </c>
      <c r="E1262" s="40">
        <v>13.89436006</v>
      </c>
      <c r="F1262" s="40">
        <v>10.166061640000001</v>
      </c>
      <c r="G1262" s="40">
        <v>502</v>
      </c>
      <c r="H1262" s="40" t="s">
        <v>3926</v>
      </c>
      <c r="I1262" s="40" t="s">
        <v>38</v>
      </c>
      <c r="J1262" s="40" t="s">
        <v>799</v>
      </c>
      <c r="K1262" s="40" t="s">
        <v>4150</v>
      </c>
      <c r="L1262" s="40" t="s">
        <v>3942</v>
      </c>
      <c r="M1262" s="35" t="s">
        <v>4</v>
      </c>
      <c r="N1262" s="35" t="s">
        <v>4704</v>
      </c>
    </row>
    <row r="1263" spans="1:14" x14ac:dyDescent="0.3">
      <c r="A1263" s="38" t="s">
        <v>372</v>
      </c>
      <c r="B1263" s="39" t="s">
        <v>4705</v>
      </c>
      <c r="C1263" s="39" t="s">
        <v>3929</v>
      </c>
      <c r="D1263" s="39" t="s">
        <v>3965</v>
      </c>
      <c r="E1263" s="40">
        <v>11.46287877</v>
      </c>
      <c r="F1263" s="40">
        <v>3.8320583570000002</v>
      </c>
      <c r="G1263" s="40">
        <v>706</v>
      </c>
      <c r="H1263" s="40" t="s">
        <v>3926</v>
      </c>
      <c r="I1263" s="40" t="s">
        <v>94</v>
      </c>
      <c r="J1263" s="40" t="s">
        <v>612</v>
      </c>
      <c r="K1263" s="40" t="s">
        <v>4505</v>
      </c>
      <c r="L1263" s="40" t="s">
        <v>5869</v>
      </c>
      <c r="M1263" s="35" t="s">
        <v>4</v>
      </c>
      <c r="N1263" s="35" t="s">
        <v>5</v>
      </c>
    </row>
    <row r="1264" spans="1:14" x14ac:dyDescent="0.3">
      <c r="A1264" s="38" t="s">
        <v>825</v>
      </c>
      <c r="B1264" s="39" t="s">
        <v>4706</v>
      </c>
      <c r="C1264" s="39" t="s">
        <v>3929</v>
      </c>
      <c r="D1264" s="39" t="s">
        <v>3965</v>
      </c>
      <c r="E1264" s="40">
        <v>11.49575038</v>
      </c>
      <c r="F1264" s="40">
        <v>3.850814808</v>
      </c>
      <c r="G1264" s="40">
        <v>716</v>
      </c>
      <c r="H1264" s="40" t="s">
        <v>3926</v>
      </c>
      <c r="I1264" s="40" t="s">
        <v>94</v>
      </c>
      <c r="J1264" s="40" t="s">
        <v>612</v>
      </c>
      <c r="K1264" s="40" t="s">
        <v>4505</v>
      </c>
      <c r="L1264" s="40" t="s">
        <v>5869</v>
      </c>
      <c r="M1264" s="35" t="s">
        <v>4</v>
      </c>
      <c r="N1264" s="35" t="s">
        <v>5</v>
      </c>
    </row>
    <row r="1265" spans="1:14" x14ac:dyDescent="0.3">
      <c r="A1265" s="38" t="s">
        <v>815</v>
      </c>
      <c r="B1265" s="39" t="s">
        <v>4707</v>
      </c>
      <c r="C1265" s="39" t="s">
        <v>3929</v>
      </c>
      <c r="D1265" s="39" t="s">
        <v>3965</v>
      </c>
      <c r="E1265" s="40">
        <v>11.487314668</v>
      </c>
      <c r="F1265" s="40">
        <v>3.8504760330000001</v>
      </c>
      <c r="G1265" s="40">
        <v>735</v>
      </c>
      <c r="H1265" s="40" t="s">
        <v>3926</v>
      </c>
      <c r="I1265" s="40" t="s">
        <v>94</v>
      </c>
      <c r="J1265" s="40" t="s">
        <v>612</v>
      </c>
      <c r="K1265" s="40" t="s">
        <v>4505</v>
      </c>
      <c r="L1265" s="40" t="s">
        <v>5869</v>
      </c>
      <c r="M1265" s="35" t="s">
        <v>4</v>
      </c>
      <c r="N1265" s="35" t="s">
        <v>5</v>
      </c>
    </row>
    <row r="1266" spans="1:14" x14ac:dyDescent="0.3">
      <c r="A1266" s="38" t="s">
        <v>22</v>
      </c>
      <c r="B1266" s="39" t="s">
        <v>4708</v>
      </c>
      <c r="C1266" s="39" t="s">
        <v>3933</v>
      </c>
      <c r="D1266" s="39" t="s">
        <v>3947</v>
      </c>
      <c r="E1266" s="40">
        <v>9.7994722220000003</v>
      </c>
      <c r="F1266" s="40">
        <v>4.0041944440000004</v>
      </c>
      <c r="G1266" s="40">
        <v>701</v>
      </c>
      <c r="H1266" s="40" t="s">
        <v>3926</v>
      </c>
      <c r="I1266" s="40" t="s">
        <v>94</v>
      </c>
      <c r="J1266" s="40" t="s">
        <v>3076</v>
      </c>
      <c r="K1266" s="40" t="s">
        <v>4596</v>
      </c>
      <c r="L1266" s="40" t="s">
        <v>78</v>
      </c>
      <c r="M1266" s="35" t="s">
        <v>4</v>
      </c>
      <c r="N1266" s="35" t="s">
        <v>5</v>
      </c>
    </row>
    <row r="1267" spans="1:14" x14ac:dyDescent="0.3">
      <c r="A1267" s="38" t="s">
        <v>3090</v>
      </c>
      <c r="B1267" s="39" t="s">
        <v>4709</v>
      </c>
      <c r="C1267" s="39" t="s">
        <v>3933</v>
      </c>
      <c r="D1267" s="39" t="s">
        <v>3947</v>
      </c>
      <c r="E1267" s="40">
        <v>9.7117419999999992</v>
      </c>
      <c r="F1267" s="40">
        <v>4.041156</v>
      </c>
      <c r="G1267" s="40">
        <v>701</v>
      </c>
      <c r="H1267" s="40" t="s">
        <v>3926</v>
      </c>
      <c r="I1267" s="40" t="s">
        <v>94</v>
      </c>
      <c r="J1267" s="40" t="s">
        <v>3076</v>
      </c>
      <c r="K1267" s="40" t="s">
        <v>4596</v>
      </c>
      <c r="L1267" s="40" t="s">
        <v>78</v>
      </c>
      <c r="M1267" s="35" t="s">
        <v>4</v>
      </c>
      <c r="N1267" s="35" t="s">
        <v>3890</v>
      </c>
    </row>
    <row r="1268" spans="1:14" x14ac:dyDescent="0.3">
      <c r="A1268" s="38" t="s">
        <v>3127</v>
      </c>
      <c r="B1268" s="39" t="s">
        <v>4710</v>
      </c>
      <c r="C1268" s="39" t="s">
        <v>3933</v>
      </c>
      <c r="D1268" s="39" t="s">
        <v>3947</v>
      </c>
      <c r="E1268" s="40">
        <v>9.7486388799999997</v>
      </c>
      <c r="F1268" s="40">
        <v>4.0032305560000001</v>
      </c>
      <c r="G1268" s="40">
        <v>701</v>
      </c>
      <c r="H1268" s="40" t="s">
        <v>3926</v>
      </c>
      <c r="I1268" s="40" t="s">
        <v>94</v>
      </c>
      <c r="J1268" s="40" t="s">
        <v>3076</v>
      </c>
      <c r="K1268" s="40" t="s">
        <v>4596</v>
      </c>
      <c r="L1268" s="40" t="s">
        <v>78</v>
      </c>
      <c r="M1268" s="35" t="s">
        <v>4</v>
      </c>
      <c r="N1268" s="35" t="s">
        <v>5</v>
      </c>
    </row>
    <row r="1269" spans="1:14" x14ac:dyDescent="0.3">
      <c r="A1269" s="38" t="s">
        <v>3131</v>
      </c>
      <c r="B1269" s="39" t="s">
        <v>4711</v>
      </c>
      <c r="C1269" s="39" t="s">
        <v>3933</v>
      </c>
      <c r="D1269" s="39" t="s">
        <v>3947</v>
      </c>
      <c r="E1269" s="40">
        <v>9.7263582040000003</v>
      </c>
      <c r="F1269" s="40">
        <v>4.0104490500000001</v>
      </c>
      <c r="G1269" s="40">
        <v>701</v>
      </c>
      <c r="H1269" s="40" t="s">
        <v>3926</v>
      </c>
      <c r="I1269" s="40" t="s">
        <v>94</v>
      </c>
      <c r="J1269" s="40" t="s">
        <v>3076</v>
      </c>
      <c r="K1269" s="40" t="s">
        <v>4596</v>
      </c>
      <c r="L1269" s="40" t="s">
        <v>78</v>
      </c>
      <c r="M1269" s="35" t="s">
        <v>4</v>
      </c>
      <c r="N1269" s="35" t="s">
        <v>5</v>
      </c>
    </row>
    <row r="1270" spans="1:14" x14ac:dyDescent="0.3">
      <c r="A1270" s="38" t="s">
        <v>3092</v>
      </c>
      <c r="B1270" s="39" t="s">
        <v>3093</v>
      </c>
      <c r="C1270" s="39" t="s">
        <v>3933</v>
      </c>
      <c r="D1270" s="39" t="s">
        <v>3947</v>
      </c>
      <c r="E1270" s="40">
        <v>9.7161088039999992</v>
      </c>
      <c r="F1270" s="40">
        <v>4.0464699040000003</v>
      </c>
      <c r="G1270" s="40">
        <v>19</v>
      </c>
      <c r="H1270" s="40" t="s">
        <v>3926</v>
      </c>
      <c r="I1270" s="40" t="s">
        <v>94</v>
      </c>
      <c r="J1270" s="40" t="s">
        <v>3076</v>
      </c>
      <c r="K1270" s="40" t="s">
        <v>4596</v>
      </c>
      <c r="L1270" s="40" t="s">
        <v>78</v>
      </c>
      <c r="M1270" s="35" t="s">
        <v>4</v>
      </c>
      <c r="N1270" s="35" t="s">
        <v>5</v>
      </c>
    </row>
    <row r="1271" spans="1:14" x14ac:dyDescent="0.3">
      <c r="A1271" s="38" t="s">
        <v>1541</v>
      </c>
      <c r="B1271" s="39" t="s">
        <v>1542</v>
      </c>
      <c r="C1271" s="39" t="s">
        <v>3939</v>
      </c>
      <c r="D1271" s="39" t="s">
        <v>1542</v>
      </c>
      <c r="E1271" s="40">
        <v>13.60897222</v>
      </c>
      <c r="F1271" s="40">
        <v>9.9730555560000003</v>
      </c>
      <c r="G1271" s="40">
        <v>0</v>
      </c>
      <c r="H1271" s="40" t="s">
        <v>3926</v>
      </c>
      <c r="I1271" s="40" t="s">
        <v>38</v>
      </c>
      <c r="J1271" s="40" t="s">
        <v>799</v>
      </c>
      <c r="K1271" s="40" t="s">
        <v>4150</v>
      </c>
      <c r="L1271" s="40" t="s">
        <v>3942</v>
      </c>
      <c r="M1271" s="35" t="s">
        <v>4</v>
      </c>
      <c r="N1271" s="35" t="s">
        <v>5</v>
      </c>
    </row>
    <row r="1272" spans="1:14" x14ac:dyDescent="0.3">
      <c r="A1272" s="38" t="s">
        <v>693</v>
      </c>
      <c r="B1272" s="39" t="s">
        <v>694</v>
      </c>
      <c r="C1272" s="39" t="s">
        <v>3976</v>
      </c>
      <c r="D1272" s="39" t="s">
        <v>4712</v>
      </c>
      <c r="E1272" s="40">
        <v>14.229784260000001</v>
      </c>
      <c r="F1272" s="40">
        <v>4.4067303500000001</v>
      </c>
      <c r="G1272" s="40">
        <v>652</v>
      </c>
      <c r="H1272" s="40" t="s">
        <v>3926</v>
      </c>
      <c r="I1272" s="40" t="s">
        <v>38</v>
      </c>
      <c r="J1272" s="40" t="s">
        <v>695</v>
      </c>
      <c r="K1272" s="40" t="s">
        <v>4536</v>
      </c>
      <c r="L1272" s="40" t="s">
        <v>5869</v>
      </c>
      <c r="M1272" s="35" t="s">
        <v>4</v>
      </c>
      <c r="N1272" s="35" t="s">
        <v>3970</v>
      </c>
    </row>
    <row r="1273" spans="1:14" x14ac:dyDescent="0.3">
      <c r="A1273" s="38" t="s">
        <v>2442</v>
      </c>
      <c r="B1273" s="39" t="s">
        <v>2443</v>
      </c>
      <c r="C1273" s="39" t="s">
        <v>3943</v>
      </c>
      <c r="D1273" s="39" t="s">
        <v>2443</v>
      </c>
      <c r="E1273" s="39">
        <v>10.01004</v>
      </c>
      <c r="F1273" s="39">
        <v>5.5268199999999998</v>
      </c>
      <c r="G1273" s="39">
        <v>1563</v>
      </c>
      <c r="H1273" s="40" t="s">
        <v>3926</v>
      </c>
      <c r="I1273" s="40" t="s">
        <v>38</v>
      </c>
      <c r="J1273" s="40" t="s">
        <v>4445</v>
      </c>
      <c r="K1273" s="40" t="s">
        <v>4446</v>
      </c>
      <c r="L1273" s="40" t="s">
        <v>80</v>
      </c>
      <c r="M1273" s="35" t="s">
        <v>7</v>
      </c>
      <c r="N1273" s="35" t="s">
        <v>6</v>
      </c>
    </row>
    <row r="1274" spans="1:14" x14ac:dyDescent="0.3">
      <c r="A1274" s="38" t="s">
        <v>2524</v>
      </c>
      <c r="B1274" s="39" t="s">
        <v>2525</v>
      </c>
      <c r="C1274" s="39" t="s">
        <v>3943</v>
      </c>
      <c r="D1274" s="39" t="s">
        <v>2525</v>
      </c>
      <c r="E1274" s="39">
        <v>10.347950000000001</v>
      </c>
      <c r="F1274" s="39">
        <v>5.2531600000000003</v>
      </c>
      <c r="G1274" s="39">
        <v>1741</v>
      </c>
      <c r="H1274" s="40" t="s">
        <v>3926</v>
      </c>
      <c r="I1274" s="40" t="s">
        <v>38</v>
      </c>
      <c r="J1274" s="40" t="s">
        <v>4445</v>
      </c>
      <c r="K1274" s="40" t="s">
        <v>4446</v>
      </c>
      <c r="L1274" s="40" t="s">
        <v>80</v>
      </c>
      <c r="M1274" s="35" t="s">
        <v>7</v>
      </c>
      <c r="N1274" s="35" t="s">
        <v>3876</v>
      </c>
    </row>
    <row r="1275" spans="1:14" x14ac:dyDescent="0.3">
      <c r="A1275" s="38" t="s">
        <v>2528</v>
      </c>
      <c r="B1275" s="39" t="s">
        <v>2529</v>
      </c>
      <c r="C1275" s="39" t="s">
        <v>3943</v>
      </c>
      <c r="D1275" s="39" t="s">
        <v>2529</v>
      </c>
      <c r="E1275" s="39">
        <v>10.42778</v>
      </c>
      <c r="F1275" s="39">
        <v>5.1706799999999999</v>
      </c>
      <c r="G1275" s="39">
        <v>1517</v>
      </c>
      <c r="H1275" s="40" t="s">
        <v>3926</v>
      </c>
      <c r="I1275" s="40" t="s">
        <v>38</v>
      </c>
      <c r="J1275" s="40" t="s">
        <v>4445</v>
      </c>
      <c r="K1275" s="40" t="s">
        <v>4446</v>
      </c>
      <c r="L1275" s="40" t="s">
        <v>80</v>
      </c>
      <c r="M1275" s="35" t="s">
        <v>7</v>
      </c>
      <c r="N1275" s="35" t="s">
        <v>3846</v>
      </c>
    </row>
    <row r="1276" spans="1:14" x14ac:dyDescent="0.3">
      <c r="A1276" s="38" t="s">
        <v>2896</v>
      </c>
      <c r="B1276" s="39" t="s">
        <v>2897</v>
      </c>
      <c r="C1276" s="39" t="s">
        <v>3963</v>
      </c>
      <c r="D1276" s="39" t="s">
        <v>2897</v>
      </c>
      <c r="E1276" s="40">
        <v>10.619210000000001</v>
      </c>
      <c r="F1276" s="40">
        <v>5.9365949999999996</v>
      </c>
      <c r="G1276" s="40">
        <v>1247</v>
      </c>
      <c r="H1276" s="40" t="s">
        <v>3926</v>
      </c>
      <c r="I1276" s="40" t="s">
        <v>38</v>
      </c>
      <c r="J1276" s="40" t="s">
        <v>3782</v>
      </c>
      <c r="K1276" s="40" t="s">
        <v>4634</v>
      </c>
      <c r="L1276" s="40" t="s">
        <v>80</v>
      </c>
      <c r="M1276" s="35" t="s">
        <v>4</v>
      </c>
      <c r="N1276" s="35" t="s">
        <v>3850</v>
      </c>
    </row>
    <row r="1277" spans="1:14" x14ac:dyDescent="0.3">
      <c r="A1277" s="38" t="s">
        <v>2140</v>
      </c>
      <c r="B1277" s="39" t="s">
        <v>2141</v>
      </c>
      <c r="C1277" s="39" t="s">
        <v>3976</v>
      </c>
      <c r="D1277" s="39" t="s">
        <v>4713</v>
      </c>
      <c r="E1277" s="40">
        <v>14.99394962</v>
      </c>
      <c r="F1277" s="40">
        <v>3.7863096330000001</v>
      </c>
      <c r="G1277" s="40">
        <v>681</v>
      </c>
      <c r="H1277" s="40" t="s">
        <v>3926</v>
      </c>
      <c r="I1277" s="40" t="s">
        <v>38</v>
      </c>
      <c r="J1277" s="40" t="s">
        <v>695</v>
      </c>
      <c r="K1277" s="40" t="s">
        <v>4536</v>
      </c>
      <c r="L1277" s="40" t="s">
        <v>5869</v>
      </c>
      <c r="M1277" s="35" t="s">
        <v>4</v>
      </c>
      <c r="N1277" s="35" t="s">
        <v>3850</v>
      </c>
    </row>
    <row r="1278" spans="1:14" x14ac:dyDescent="0.3">
      <c r="A1278" s="38" t="s">
        <v>2526</v>
      </c>
      <c r="B1278" s="39" t="s">
        <v>2527</v>
      </c>
      <c r="C1278" s="39" t="s">
        <v>3943</v>
      </c>
      <c r="D1278" s="39" t="s">
        <v>2527</v>
      </c>
      <c r="E1278" s="39">
        <v>10.320550000000001</v>
      </c>
      <c r="F1278" s="39">
        <v>5.2646100000000002</v>
      </c>
      <c r="G1278" s="39">
        <v>1658</v>
      </c>
      <c r="H1278" s="40" t="s">
        <v>3926</v>
      </c>
      <c r="I1278" s="40" t="s">
        <v>38</v>
      </c>
      <c r="J1278" s="40" t="s">
        <v>4445</v>
      </c>
      <c r="K1278" s="40" t="s">
        <v>4446</v>
      </c>
      <c r="L1278" s="40" t="s">
        <v>80</v>
      </c>
      <c r="M1278" s="35" t="s">
        <v>7</v>
      </c>
      <c r="N1278" s="35" t="s">
        <v>3884</v>
      </c>
    </row>
    <row r="1279" spans="1:14" x14ac:dyDescent="0.3">
      <c r="A1279" s="38" t="s">
        <v>2910</v>
      </c>
      <c r="B1279" s="39" t="s">
        <v>2911</v>
      </c>
      <c r="C1279" s="39" t="s">
        <v>3963</v>
      </c>
      <c r="D1279" s="39" t="s">
        <v>4635</v>
      </c>
      <c r="E1279" s="40">
        <v>10.170363</v>
      </c>
      <c r="F1279" s="40">
        <v>5.9441740000000003</v>
      </c>
      <c r="G1279" s="40">
        <v>1518</v>
      </c>
      <c r="H1279" s="40" t="s">
        <v>3926</v>
      </c>
      <c r="I1279" s="40" t="s">
        <v>38</v>
      </c>
      <c r="J1279" s="40" t="s">
        <v>3782</v>
      </c>
      <c r="K1279" s="40" t="s">
        <v>4634</v>
      </c>
      <c r="L1279" s="40" t="s">
        <v>80</v>
      </c>
      <c r="M1279" s="35" t="s">
        <v>4</v>
      </c>
      <c r="N1279" s="35" t="s">
        <v>5</v>
      </c>
    </row>
    <row r="1280" spans="1:14" x14ac:dyDescent="0.3">
      <c r="A1280" s="38" t="s">
        <v>2056</v>
      </c>
      <c r="B1280" s="39" t="s">
        <v>2057</v>
      </c>
      <c r="C1280" s="39" t="s">
        <v>3939</v>
      </c>
      <c r="D1280" s="39" t="s">
        <v>4714</v>
      </c>
      <c r="E1280" s="40">
        <v>13.66908948</v>
      </c>
      <c r="F1280" s="40">
        <v>9.3108709980000004</v>
      </c>
      <c r="G1280" s="40">
        <v>195</v>
      </c>
      <c r="H1280" s="40" t="s">
        <v>3926</v>
      </c>
      <c r="I1280" s="40" t="s">
        <v>38</v>
      </c>
      <c r="J1280" s="40" t="s">
        <v>621</v>
      </c>
      <c r="K1280" s="40" t="s">
        <v>4541</v>
      </c>
      <c r="L1280" s="40" t="s">
        <v>3942</v>
      </c>
      <c r="M1280" s="35" t="s">
        <v>4</v>
      </c>
      <c r="N1280" s="35" t="s">
        <v>3970</v>
      </c>
    </row>
    <row r="1281" spans="1:14" x14ac:dyDescent="0.3">
      <c r="A1281" s="38" t="s">
        <v>2645</v>
      </c>
      <c r="B1281" s="39" t="s">
        <v>2646</v>
      </c>
      <c r="C1281" s="39" t="s">
        <v>3943</v>
      </c>
      <c r="D1281" s="39" t="s">
        <v>2386</v>
      </c>
      <c r="E1281" s="39">
        <v>10.65343</v>
      </c>
      <c r="F1281" s="39">
        <v>5.0926299999999998</v>
      </c>
      <c r="G1281" s="39">
        <v>1186</v>
      </c>
      <c r="H1281" s="40" t="s">
        <v>3926</v>
      </c>
      <c r="I1281" s="40" t="s">
        <v>38</v>
      </c>
      <c r="J1281" s="40" t="s">
        <v>4445</v>
      </c>
      <c r="K1281" s="40" t="s">
        <v>4446</v>
      </c>
      <c r="L1281" s="40" t="s">
        <v>80</v>
      </c>
      <c r="M1281" s="35" t="s">
        <v>4</v>
      </c>
      <c r="N1281" s="35" t="s">
        <v>5</v>
      </c>
    </row>
    <row r="1282" spans="1:14" x14ac:dyDescent="0.3">
      <c r="A1282" s="38" t="s">
        <v>3451</v>
      </c>
      <c r="B1282" s="39" t="s">
        <v>4715</v>
      </c>
      <c r="C1282" s="39" t="s">
        <v>3925</v>
      </c>
      <c r="D1282" s="39" t="s">
        <v>3962</v>
      </c>
      <c r="E1282" s="40">
        <v>9.9191199999999995</v>
      </c>
      <c r="F1282" s="40">
        <v>2.9650699999999999</v>
      </c>
      <c r="G1282" s="40">
        <v>17.899999999999999</v>
      </c>
      <c r="H1282" s="40" t="s">
        <v>3926</v>
      </c>
      <c r="I1282" s="40" t="s">
        <v>94</v>
      </c>
      <c r="J1282" s="40" t="s">
        <v>3927</v>
      </c>
      <c r="K1282" s="40" t="s">
        <v>3928</v>
      </c>
      <c r="L1282" s="40" t="s">
        <v>78</v>
      </c>
      <c r="M1282" s="35" t="s">
        <v>4</v>
      </c>
      <c r="N1282" s="35" t="s">
        <v>5</v>
      </c>
    </row>
    <row r="1283" spans="1:14" x14ac:dyDescent="0.3">
      <c r="A1283" s="38" t="s">
        <v>289</v>
      </c>
      <c r="B1283" s="39" t="s">
        <v>3658</v>
      </c>
      <c r="C1283" s="39" t="s">
        <v>3934</v>
      </c>
      <c r="D1283" s="39" t="s">
        <v>4026</v>
      </c>
      <c r="E1283" s="40">
        <v>9.2051800000000004</v>
      </c>
      <c r="F1283" s="40">
        <v>4.034294</v>
      </c>
      <c r="G1283" s="40">
        <v>71</v>
      </c>
      <c r="H1283" s="40" t="s">
        <v>3926</v>
      </c>
      <c r="I1283" s="40" t="s">
        <v>38</v>
      </c>
      <c r="J1283" s="40" t="s">
        <v>3935</v>
      </c>
      <c r="K1283" s="40" t="s">
        <v>3936</v>
      </c>
      <c r="L1283" s="40" t="s">
        <v>78</v>
      </c>
      <c r="M1283" s="35" t="s">
        <v>4</v>
      </c>
      <c r="N1283" s="35" t="s">
        <v>5</v>
      </c>
    </row>
    <row r="1284" spans="1:14" x14ac:dyDescent="0.3">
      <c r="A1284" s="38" t="s">
        <v>3674</v>
      </c>
      <c r="B1284" s="39" t="s">
        <v>3675</v>
      </c>
      <c r="C1284" s="39" t="s">
        <v>3934</v>
      </c>
      <c r="D1284" s="39" t="s">
        <v>3712</v>
      </c>
      <c r="E1284" s="40">
        <v>9.2765303449999994</v>
      </c>
      <c r="F1284" s="40">
        <v>4.0783082960000003</v>
      </c>
      <c r="G1284" s="40">
        <v>216</v>
      </c>
      <c r="H1284" s="40" t="s">
        <v>3926</v>
      </c>
      <c r="I1284" s="40" t="s">
        <v>38</v>
      </c>
      <c r="J1284" s="40" t="s">
        <v>3935</v>
      </c>
      <c r="K1284" s="40" t="s">
        <v>3936</v>
      </c>
      <c r="L1284" s="40" t="s">
        <v>78</v>
      </c>
      <c r="M1284" s="35" t="s">
        <v>4</v>
      </c>
      <c r="N1284" s="35" t="s">
        <v>8</v>
      </c>
    </row>
    <row r="1285" spans="1:14" x14ac:dyDescent="0.3">
      <c r="A1285" s="38" t="s">
        <v>2902</v>
      </c>
      <c r="B1285" s="39" t="s">
        <v>2903</v>
      </c>
      <c r="C1285" s="39" t="s">
        <v>3963</v>
      </c>
      <c r="D1285" s="39" t="s">
        <v>4635</v>
      </c>
      <c r="E1285" s="40">
        <v>10.162668999999999</v>
      </c>
      <c r="F1285" s="40">
        <v>5.9346329999999998</v>
      </c>
      <c r="G1285" s="40">
        <v>1288</v>
      </c>
      <c r="H1285" s="40" t="s">
        <v>3926</v>
      </c>
      <c r="I1285" s="40" t="s">
        <v>38</v>
      </c>
      <c r="J1285" s="40" t="s">
        <v>3782</v>
      </c>
      <c r="K1285" s="40" t="s">
        <v>4634</v>
      </c>
      <c r="L1285" s="40" t="s">
        <v>80</v>
      </c>
      <c r="M1285" s="35" t="s">
        <v>4</v>
      </c>
      <c r="N1285" s="35" t="s">
        <v>5</v>
      </c>
    </row>
    <row r="1286" spans="1:14" x14ac:dyDescent="0.3">
      <c r="A1286" s="38" t="s">
        <v>2788</v>
      </c>
      <c r="B1286" s="39" t="s">
        <v>2789</v>
      </c>
      <c r="C1286" s="39" t="s">
        <v>3943</v>
      </c>
      <c r="D1286" s="39" t="s">
        <v>4716</v>
      </c>
      <c r="E1286" s="39">
        <v>10.341004999999999</v>
      </c>
      <c r="F1286" s="39">
        <v>5.3519269999999999</v>
      </c>
      <c r="G1286" s="39">
        <v>1611</v>
      </c>
      <c r="H1286" s="40" t="s">
        <v>3926</v>
      </c>
      <c r="I1286" s="40" t="s">
        <v>38</v>
      </c>
      <c r="J1286" s="40" t="s">
        <v>4445</v>
      </c>
      <c r="K1286" s="40" t="s">
        <v>4446</v>
      </c>
      <c r="L1286" s="40" t="s">
        <v>80</v>
      </c>
      <c r="M1286" s="35" t="s">
        <v>4</v>
      </c>
      <c r="N1286" s="35" t="s">
        <v>5</v>
      </c>
    </row>
    <row r="1287" spans="1:14" x14ac:dyDescent="0.3">
      <c r="A1287" s="38" t="s">
        <v>449</v>
      </c>
      <c r="B1287" s="39" t="s">
        <v>2900</v>
      </c>
      <c r="C1287" s="39" t="s">
        <v>3963</v>
      </c>
      <c r="D1287" s="39" t="s">
        <v>4635</v>
      </c>
      <c r="E1287" s="40">
        <v>10.11253</v>
      </c>
      <c r="F1287" s="40">
        <v>6.0124050000000002</v>
      </c>
      <c r="G1287" s="40">
        <v>1299</v>
      </c>
      <c r="H1287" s="40" t="s">
        <v>3926</v>
      </c>
      <c r="I1287" s="40" t="s">
        <v>38</v>
      </c>
      <c r="J1287" s="40" t="s">
        <v>3782</v>
      </c>
      <c r="K1287" s="40" t="s">
        <v>4634</v>
      </c>
      <c r="L1287" s="40" t="s">
        <v>80</v>
      </c>
      <c r="M1287" s="35" t="s">
        <v>4</v>
      </c>
      <c r="N1287" s="35" t="s">
        <v>5</v>
      </c>
    </row>
    <row r="1288" spans="1:14" x14ac:dyDescent="0.3">
      <c r="A1288" s="38" t="s">
        <v>2552</v>
      </c>
      <c r="B1288" s="39" t="s">
        <v>2553</v>
      </c>
      <c r="C1288" s="39" t="s">
        <v>3943</v>
      </c>
      <c r="D1288" s="39" t="s">
        <v>2553</v>
      </c>
      <c r="E1288" s="39">
        <v>10.279529999999999</v>
      </c>
      <c r="F1288" s="39">
        <v>5.2206599999999996</v>
      </c>
      <c r="G1288" s="39">
        <v>1335</v>
      </c>
      <c r="H1288" s="40" t="s">
        <v>3926</v>
      </c>
      <c r="I1288" s="40" t="s">
        <v>38</v>
      </c>
      <c r="J1288" s="40" t="s">
        <v>4445</v>
      </c>
      <c r="K1288" s="40" t="s">
        <v>4446</v>
      </c>
      <c r="L1288" s="40" t="s">
        <v>80</v>
      </c>
      <c r="M1288" s="35" t="s">
        <v>7</v>
      </c>
      <c r="N1288" s="35" t="s">
        <v>6</v>
      </c>
    </row>
    <row r="1289" spans="1:14" x14ac:dyDescent="0.3">
      <c r="A1289" s="38" t="s">
        <v>2228</v>
      </c>
      <c r="B1289" s="39" t="s">
        <v>4717</v>
      </c>
      <c r="C1289" s="39" t="s">
        <v>3929</v>
      </c>
      <c r="D1289" s="39" t="s">
        <v>3965</v>
      </c>
      <c r="E1289" s="40">
        <v>11.498673999999999</v>
      </c>
      <c r="F1289" s="40">
        <v>3.8354029999999999</v>
      </c>
      <c r="G1289" s="40">
        <v>706</v>
      </c>
      <c r="H1289" s="40" t="s">
        <v>3926</v>
      </c>
      <c r="I1289" s="40" t="s">
        <v>94</v>
      </c>
      <c r="J1289" s="40" t="s">
        <v>612</v>
      </c>
      <c r="K1289" s="40" t="s">
        <v>4505</v>
      </c>
      <c r="L1289" s="40" t="s">
        <v>5869</v>
      </c>
      <c r="M1289" s="35" t="s">
        <v>7</v>
      </c>
      <c r="N1289" s="35" t="s">
        <v>36</v>
      </c>
    </row>
    <row r="1290" spans="1:14" x14ac:dyDescent="0.3">
      <c r="A1290" s="38" t="s">
        <v>3122</v>
      </c>
      <c r="B1290" s="39" t="s">
        <v>4718</v>
      </c>
      <c r="C1290" s="39" t="s">
        <v>3933</v>
      </c>
      <c r="D1290" s="39" t="s">
        <v>3947</v>
      </c>
      <c r="E1290" s="40">
        <v>9.723611</v>
      </c>
      <c r="F1290" s="40">
        <v>4.020194</v>
      </c>
      <c r="G1290" s="40">
        <v>701</v>
      </c>
      <c r="H1290" s="40" t="s">
        <v>3926</v>
      </c>
      <c r="I1290" s="40" t="s">
        <v>94</v>
      </c>
      <c r="J1290" s="40" t="s">
        <v>3076</v>
      </c>
      <c r="K1290" s="40" t="s">
        <v>4596</v>
      </c>
      <c r="L1290" s="40" t="s">
        <v>78</v>
      </c>
      <c r="M1290" s="35" t="s">
        <v>4</v>
      </c>
      <c r="N1290" s="35" t="s">
        <v>5</v>
      </c>
    </row>
    <row r="1291" spans="1:14" x14ac:dyDescent="0.3">
      <c r="A1291" s="38" t="s">
        <v>461</v>
      </c>
      <c r="B1291" s="39" t="s">
        <v>4719</v>
      </c>
      <c r="C1291" s="39" t="s">
        <v>3933</v>
      </c>
      <c r="D1291" s="39" t="s">
        <v>3947</v>
      </c>
      <c r="E1291" s="40">
        <v>9.7919099999999997</v>
      </c>
      <c r="F1291" s="40">
        <v>3.9765259999999998</v>
      </c>
      <c r="G1291" s="40">
        <v>701</v>
      </c>
      <c r="H1291" s="40" t="s">
        <v>3926</v>
      </c>
      <c r="I1291" s="40" t="s">
        <v>94</v>
      </c>
      <c r="J1291" s="40" t="s">
        <v>3076</v>
      </c>
      <c r="K1291" s="40" t="s">
        <v>4596</v>
      </c>
      <c r="L1291" s="40" t="s">
        <v>78</v>
      </c>
      <c r="M1291" s="35" t="s">
        <v>4</v>
      </c>
      <c r="N1291" s="35" t="s">
        <v>5</v>
      </c>
    </row>
    <row r="1292" spans="1:14" x14ac:dyDescent="0.3">
      <c r="A1292" s="38" t="s">
        <v>3095</v>
      </c>
      <c r="B1292" s="39" t="s">
        <v>4720</v>
      </c>
      <c r="C1292" s="39" t="s">
        <v>3933</v>
      </c>
      <c r="D1292" s="39" t="s">
        <v>3947</v>
      </c>
      <c r="E1292" s="40">
        <v>9.7639026789999992</v>
      </c>
      <c r="F1292" s="40">
        <v>3.9972714759999999</v>
      </c>
      <c r="G1292" s="40">
        <v>701</v>
      </c>
      <c r="H1292" s="40" t="s">
        <v>3926</v>
      </c>
      <c r="I1292" s="40" t="s">
        <v>94</v>
      </c>
      <c r="J1292" s="40" t="s">
        <v>3076</v>
      </c>
      <c r="K1292" s="40" t="s">
        <v>4596</v>
      </c>
      <c r="L1292" s="40" t="s">
        <v>78</v>
      </c>
      <c r="M1292" s="35" t="s">
        <v>4</v>
      </c>
      <c r="N1292" s="35" t="s">
        <v>5</v>
      </c>
    </row>
    <row r="1293" spans="1:14" x14ac:dyDescent="0.3">
      <c r="A1293" s="38" t="s">
        <v>3110</v>
      </c>
      <c r="B1293" s="39" t="s">
        <v>4721</v>
      </c>
      <c r="C1293" s="39" t="s">
        <v>3933</v>
      </c>
      <c r="D1293" s="39" t="s">
        <v>3947</v>
      </c>
      <c r="E1293" s="40">
        <v>9.7166390000000007</v>
      </c>
      <c r="F1293" s="40">
        <v>4.0371389999999998</v>
      </c>
      <c r="G1293" s="40">
        <v>701</v>
      </c>
      <c r="H1293" s="40" t="s">
        <v>3926</v>
      </c>
      <c r="I1293" s="40" t="s">
        <v>94</v>
      </c>
      <c r="J1293" s="40" t="s">
        <v>3076</v>
      </c>
      <c r="K1293" s="40" t="s">
        <v>4596</v>
      </c>
      <c r="L1293" s="40" t="s">
        <v>78</v>
      </c>
      <c r="M1293" s="35" t="s">
        <v>4</v>
      </c>
      <c r="N1293" s="35" t="s">
        <v>5</v>
      </c>
    </row>
    <row r="1294" spans="1:14" x14ac:dyDescent="0.3">
      <c r="A1294" s="38" t="s">
        <v>3795</v>
      </c>
      <c r="B1294" s="39" t="s">
        <v>3796</v>
      </c>
      <c r="C1294" s="39" t="s">
        <v>3943</v>
      </c>
      <c r="D1294" s="39" t="s">
        <v>2733</v>
      </c>
      <c r="E1294" s="40">
        <v>10.21722209</v>
      </c>
      <c r="F1294" s="40">
        <v>5.2269746179999999</v>
      </c>
      <c r="G1294" s="40">
        <v>1306</v>
      </c>
      <c r="H1294" s="40" t="s">
        <v>3926</v>
      </c>
      <c r="I1294" s="40" t="s">
        <v>38</v>
      </c>
      <c r="J1294" s="40" t="s">
        <v>4445</v>
      </c>
      <c r="K1294" s="40" t="s">
        <v>4446</v>
      </c>
      <c r="L1294" s="40" t="s">
        <v>80</v>
      </c>
      <c r="M1294" s="35" t="s">
        <v>79</v>
      </c>
      <c r="N1294" s="35" t="s">
        <v>5</v>
      </c>
    </row>
    <row r="1295" spans="1:14" x14ac:dyDescent="0.3">
      <c r="A1295" s="38" t="s">
        <v>3793</v>
      </c>
      <c r="B1295" s="39" t="s">
        <v>3794</v>
      </c>
      <c r="C1295" s="39" t="s">
        <v>3943</v>
      </c>
      <c r="D1295" s="39" t="s">
        <v>4722</v>
      </c>
      <c r="E1295" s="40" t="s">
        <v>4723</v>
      </c>
      <c r="F1295" s="40" t="s">
        <v>4724</v>
      </c>
      <c r="G1295" s="40">
        <v>1475</v>
      </c>
      <c r="H1295" s="40" t="s">
        <v>3926</v>
      </c>
      <c r="I1295" s="40" t="s">
        <v>38</v>
      </c>
      <c r="J1295" s="40" t="s">
        <v>4445</v>
      </c>
      <c r="K1295" s="40" t="s">
        <v>4446</v>
      </c>
      <c r="L1295" s="40" t="s">
        <v>80</v>
      </c>
      <c r="M1295" s="35"/>
      <c r="N1295" s="35"/>
    </row>
    <row r="1296" spans="1:14" x14ac:dyDescent="0.3">
      <c r="A1296" s="38" t="s">
        <v>2006</v>
      </c>
      <c r="B1296" s="39" t="s">
        <v>4725</v>
      </c>
      <c r="C1296" s="39" t="s">
        <v>3929</v>
      </c>
      <c r="D1296" s="39" t="s">
        <v>3965</v>
      </c>
      <c r="E1296" s="40">
        <v>11.488453</v>
      </c>
      <c r="F1296" s="40">
        <v>3.8269160000000002</v>
      </c>
      <c r="G1296" s="40">
        <v>253</v>
      </c>
      <c r="H1296" s="40" t="s">
        <v>3926</v>
      </c>
      <c r="I1296" s="40" t="s">
        <v>94</v>
      </c>
      <c r="J1296" s="40" t="s">
        <v>612</v>
      </c>
      <c r="K1296" s="40" t="s">
        <v>4505</v>
      </c>
      <c r="L1296" s="40" t="s">
        <v>5869</v>
      </c>
      <c r="M1296" s="35" t="s">
        <v>7</v>
      </c>
      <c r="N1296" s="35" t="s">
        <v>3849</v>
      </c>
    </row>
    <row r="1297" spans="1:14" x14ac:dyDescent="0.3">
      <c r="A1297" s="38" t="s">
        <v>308</v>
      </c>
      <c r="B1297" s="39" t="s">
        <v>4726</v>
      </c>
      <c r="C1297" s="39" t="s">
        <v>3929</v>
      </c>
      <c r="D1297" s="39" t="s">
        <v>3965</v>
      </c>
      <c r="E1297" s="40">
        <v>11.515812</v>
      </c>
      <c r="F1297" s="40">
        <v>3.864576</v>
      </c>
      <c r="G1297" s="40">
        <v>710</v>
      </c>
      <c r="H1297" s="40" t="s">
        <v>3926</v>
      </c>
      <c r="I1297" s="40" t="s">
        <v>94</v>
      </c>
      <c r="J1297" s="40" t="s">
        <v>612</v>
      </c>
      <c r="K1297" s="40" t="s">
        <v>4505</v>
      </c>
      <c r="L1297" s="40" t="s">
        <v>5869</v>
      </c>
      <c r="M1297" s="35" t="s">
        <v>7</v>
      </c>
      <c r="N1297" s="35" t="s">
        <v>36</v>
      </c>
    </row>
    <row r="1298" spans="1:14" x14ac:dyDescent="0.3">
      <c r="A1298" s="38" t="s">
        <v>2908</v>
      </c>
      <c r="B1298" s="39" t="s">
        <v>2909</v>
      </c>
      <c r="C1298" s="39" t="s">
        <v>3963</v>
      </c>
      <c r="D1298" s="39" t="s">
        <v>4727</v>
      </c>
      <c r="E1298" s="40">
        <v>10.13917</v>
      </c>
      <c r="F1298" s="40">
        <v>5.9347300000000001</v>
      </c>
      <c r="G1298" s="40">
        <v>1306</v>
      </c>
      <c r="H1298" s="40" t="s">
        <v>3926</v>
      </c>
      <c r="I1298" s="40" t="s">
        <v>38</v>
      </c>
      <c r="J1298" s="40" t="s">
        <v>3782</v>
      </c>
      <c r="K1298" s="40" t="s">
        <v>4634</v>
      </c>
      <c r="L1298" s="40" t="s">
        <v>80</v>
      </c>
      <c r="M1298" s="35" t="s">
        <v>4</v>
      </c>
      <c r="N1298" s="35" t="s">
        <v>5</v>
      </c>
    </row>
    <row r="1299" spans="1:14" x14ac:dyDescent="0.3">
      <c r="A1299" s="38" t="s">
        <v>716</v>
      </c>
      <c r="B1299" s="39" t="s">
        <v>717</v>
      </c>
      <c r="C1299" s="39" t="s">
        <v>3939</v>
      </c>
      <c r="D1299" s="39" t="s">
        <v>4728</v>
      </c>
      <c r="E1299" s="40">
        <v>12.97309555</v>
      </c>
      <c r="F1299" s="40">
        <v>9.3453549040000006</v>
      </c>
      <c r="G1299" s="40">
        <v>170</v>
      </c>
      <c r="H1299" s="40" t="s">
        <v>3926</v>
      </c>
      <c r="I1299" s="40" t="s">
        <v>38</v>
      </c>
      <c r="J1299" s="40" t="s">
        <v>621</v>
      </c>
      <c r="K1299" s="40" t="s">
        <v>4541</v>
      </c>
      <c r="L1299" s="40" t="s">
        <v>3942</v>
      </c>
      <c r="M1299" s="35" t="s">
        <v>4</v>
      </c>
      <c r="N1299" s="35" t="s">
        <v>5</v>
      </c>
    </row>
    <row r="1300" spans="1:14" x14ac:dyDescent="0.3">
      <c r="A1300" s="38" t="s">
        <v>48</v>
      </c>
      <c r="B1300" s="39" t="s">
        <v>3721</v>
      </c>
      <c r="C1300" s="39" t="s">
        <v>3934</v>
      </c>
      <c r="D1300" s="39" t="s">
        <v>4729</v>
      </c>
      <c r="E1300" s="40">
        <v>9.14391</v>
      </c>
      <c r="F1300" s="40">
        <v>4.4569099999999997</v>
      </c>
      <c r="G1300" s="40">
        <v>74</v>
      </c>
      <c r="H1300" s="40" t="s">
        <v>3926</v>
      </c>
      <c r="I1300" s="40" t="s">
        <v>38</v>
      </c>
      <c r="J1300" s="40" t="s">
        <v>3720</v>
      </c>
      <c r="K1300" s="40" t="s">
        <v>3969</v>
      </c>
      <c r="L1300" s="40" t="s">
        <v>78</v>
      </c>
      <c r="M1300" s="35" t="s">
        <v>4</v>
      </c>
      <c r="N1300" s="35" t="s">
        <v>8</v>
      </c>
    </row>
    <row r="1301" spans="1:14" x14ac:dyDescent="0.3">
      <c r="A1301" s="38" t="s">
        <v>15</v>
      </c>
      <c r="B1301" s="39" t="s">
        <v>3508</v>
      </c>
      <c r="C1301" s="39" t="s">
        <v>3934</v>
      </c>
      <c r="D1301" s="39" t="s">
        <v>3538</v>
      </c>
      <c r="E1301" s="40">
        <v>9.7692160720000008</v>
      </c>
      <c r="F1301" s="40">
        <v>5.08428053</v>
      </c>
      <c r="G1301" s="40">
        <v>1223</v>
      </c>
      <c r="H1301" s="40" t="s">
        <v>3926</v>
      </c>
      <c r="I1301" s="40" t="s">
        <v>38</v>
      </c>
      <c r="J1301" s="40" t="s">
        <v>3937</v>
      </c>
      <c r="K1301" s="40" t="s">
        <v>3938</v>
      </c>
      <c r="L1301" s="40" t="s">
        <v>78</v>
      </c>
      <c r="M1301" s="35" t="s">
        <v>4</v>
      </c>
      <c r="N1301" s="35" t="s">
        <v>5</v>
      </c>
    </row>
    <row r="1302" spans="1:14" x14ac:dyDescent="0.3">
      <c r="A1302" s="38" t="s">
        <v>3791</v>
      </c>
      <c r="B1302" s="39" t="s">
        <v>3792</v>
      </c>
      <c r="C1302" s="39" t="s">
        <v>3943</v>
      </c>
      <c r="D1302" s="39" t="s">
        <v>2394</v>
      </c>
      <c r="E1302" s="40">
        <v>10.173830000000001</v>
      </c>
      <c r="F1302" s="40">
        <v>5.4412000000000003</v>
      </c>
      <c r="G1302" s="40">
        <v>1519</v>
      </c>
      <c r="H1302" s="40" t="s">
        <v>3926</v>
      </c>
      <c r="I1302" s="40" t="s">
        <v>38</v>
      </c>
      <c r="J1302" s="40" t="s">
        <v>4445</v>
      </c>
      <c r="K1302" s="40" t="s">
        <v>4446</v>
      </c>
      <c r="L1302" s="40" t="s">
        <v>80</v>
      </c>
      <c r="M1302" s="35"/>
      <c r="N1302" s="35"/>
    </row>
    <row r="1303" spans="1:14" x14ac:dyDescent="0.3">
      <c r="A1303" s="38" t="s">
        <v>2723</v>
      </c>
      <c r="B1303" s="39" t="s">
        <v>2724</v>
      </c>
      <c r="C1303" s="39" t="s">
        <v>3943</v>
      </c>
      <c r="D1303" s="39" t="s">
        <v>2470</v>
      </c>
      <c r="E1303" s="40">
        <v>10.512169999999999</v>
      </c>
      <c r="F1303" s="40">
        <v>5.1365629999999998</v>
      </c>
      <c r="G1303" s="40">
        <v>1365</v>
      </c>
      <c r="H1303" s="40" t="s">
        <v>3926</v>
      </c>
      <c r="I1303" s="40"/>
      <c r="J1303" s="40" t="s">
        <v>4445</v>
      </c>
      <c r="K1303" s="40" t="s">
        <v>4446</v>
      </c>
      <c r="L1303" s="40" t="s">
        <v>80</v>
      </c>
      <c r="M1303" s="35" t="s">
        <v>4</v>
      </c>
      <c r="N1303" s="35" t="s">
        <v>5</v>
      </c>
    </row>
    <row r="1304" spans="1:14" x14ac:dyDescent="0.3">
      <c r="A1304" s="38" t="s">
        <v>691</v>
      </c>
      <c r="B1304" s="39" t="s">
        <v>692</v>
      </c>
      <c r="C1304" s="39" t="s">
        <v>3951</v>
      </c>
      <c r="D1304" s="39" t="s">
        <v>690</v>
      </c>
      <c r="E1304" s="39">
        <v>13.681419999999999</v>
      </c>
      <c r="F1304" s="39">
        <v>9.4925599999999992</v>
      </c>
      <c r="G1304" s="39">
        <v>273</v>
      </c>
      <c r="H1304" s="40" t="s">
        <v>3926</v>
      </c>
      <c r="I1304" s="40" t="s">
        <v>38</v>
      </c>
      <c r="J1304" s="40" t="s">
        <v>621</v>
      </c>
      <c r="K1304" s="40" t="s">
        <v>4541</v>
      </c>
      <c r="L1304" s="40" t="s">
        <v>3942</v>
      </c>
      <c r="M1304" s="35" t="s">
        <v>7</v>
      </c>
      <c r="N1304" s="35" t="s">
        <v>6</v>
      </c>
    </row>
    <row r="1305" spans="1:14" x14ac:dyDescent="0.3">
      <c r="A1305" s="38" t="s">
        <v>1171</v>
      </c>
      <c r="B1305" s="39" t="s">
        <v>1172</v>
      </c>
      <c r="C1305" s="39" t="s">
        <v>3939</v>
      </c>
      <c r="D1305" s="39" t="s">
        <v>4078</v>
      </c>
      <c r="E1305" s="39">
        <v>13.399527969999999</v>
      </c>
      <c r="F1305" s="39">
        <v>9.3074981319999992</v>
      </c>
      <c r="G1305" s="39">
        <v>201</v>
      </c>
      <c r="H1305" s="40" t="s">
        <v>3926</v>
      </c>
      <c r="I1305" s="40" t="s">
        <v>38</v>
      </c>
      <c r="J1305" s="40" t="s">
        <v>621</v>
      </c>
      <c r="K1305" s="40" t="s">
        <v>4541</v>
      </c>
      <c r="L1305" s="40" t="s">
        <v>3942</v>
      </c>
      <c r="M1305" s="35" t="s">
        <v>7</v>
      </c>
      <c r="N1305" s="35" t="s">
        <v>3856</v>
      </c>
    </row>
    <row r="1306" spans="1:14" x14ac:dyDescent="0.3">
      <c r="A1306" s="38" t="s">
        <v>327</v>
      </c>
      <c r="B1306" s="39" t="s">
        <v>3624</v>
      </c>
      <c r="C1306" s="39" t="s">
        <v>3933</v>
      </c>
      <c r="D1306" s="39" t="s">
        <v>4730</v>
      </c>
      <c r="E1306" s="40">
        <v>9.4310279999999995</v>
      </c>
      <c r="F1306" s="40">
        <v>4.3433029999999997</v>
      </c>
      <c r="G1306" s="40">
        <v>44</v>
      </c>
      <c r="H1306" s="40" t="s">
        <v>3926</v>
      </c>
      <c r="I1306" s="40" t="s">
        <v>38</v>
      </c>
      <c r="J1306" s="40" t="s">
        <v>3935</v>
      </c>
      <c r="K1306" s="40" t="s">
        <v>3936</v>
      </c>
      <c r="L1306" s="40" t="s">
        <v>78</v>
      </c>
      <c r="M1306" s="35" t="s">
        <v>4</v>
      </c>
      <c r="N1306" s="35" t="s">
        <v>8</v>
      </c>
    </row>
    <row r="1307" spans="1:14" x14ac:dyDescent="0.3">
      <c r="A1307" s="38" t="s">
        <v>1522</v>
      </c>
      <c r="B1307" s="39" t="s">
        <v>1523</v>
      </c>
      <c r="C1307" s="39" t="s">
        <v>3951</v>
      </c>
      <c r="D1307" s="39" t="s">
        <v>3988</v>
      </c>
      <c r="E1307" s="40">
        <v>14.3093333</v>
      </c>
      <c r="F1307" s="40">
        <v>10.589722200000001</v>
      </c>
      <c r="G1307" s="40">
        <v>406</v>
      </c>
      <c r="H1307" s="40" t="s">
        <v>3926</v>
      </c>
      <c r="I1307" s="40" t="s">
        <v>38</v>
      </c>
      <c r="J1307" s="40" t="s">
        <v>655</v>
      </c>
      <c r="K1307" s="40" t="s">
        <v>4008</v>
      </c>
      <c r="L1307" s="40" t="s">
        <v>3942</v>
      </c>
      <c r="M1307" s="35" t="s">
        <v>4</v>
      </c>
      <c r="N1307" s="35" t="e">
        <v>#N/A</v>
      </c>
    </row>
    <row r="1308" spans="1:14" x14ac:dyDescent="0.3">
      <c r="A1308" s="38" t="s">
        <v>2725</v>
      </c>
      <c r="B1308" s="39" t="s">
        <v>2726</v>
      </c>
      <c r="C1308" s="39" t="s">
        <v>3943</v>
      </c>
      <c r="D1308" s="39" t="s">
        <v>2388</v>
      </c>
      <c r="E1308" s="40">
        <v>10.044180559999999</v>
      </c>
      <c r="F1308" s="40">
        <v>5.4285388890000004</v>
      </c>
      <c r="G1308" s="40">
        <v>1440</v>
      </c>
      <c r="H1308" s="40" t="s">
        <v>3926</v>
      </c>
      <c r="I1308" s="40"/>
      <c r="J1308" s="40" t="s">
        <v>4445</v>
      </c>
      <c r="K1308" s="40" t="s">
        <v>4446</v>
      </c>
      <c r="L1308" s="40" t="s">
        <v>80</v>
      </c>
      <c r="M1308" s="35" t="s">
        <v>4</v>
      </c>
      <c r="N1308" s="35" t="s">
        <v>5</v>
      </c>
    </row>
    <row r="1309" spans="1:14" x14ac:dyDescent="0.3">
      <c r="A1309" s="38" t="s">
        <v>843</v>
      </c>
      <c r="B1309" s="39" t="s">
        <v>844</v>
      </c>
      <c r="C1309" s="39" t="s">
        <v>3951</v>
      </c>
      <c r="D1309" s="39" t="s">
        <v>4731</v>
      </c>
      <c r="E1309" s="40">
        <v>15.52624</v>
      </c>
      <c r="F1309" s="40">
        <v>10.06081</v>
      </c>
      <c r="G1309" s="40">
        <v>334</v>
      </c>
      <c r="H1309" s="40" t="s">
        <v>3926</v>
      </c>
      <c r="I1309" s="40" t="s">
        <v>38</v>
      </c>
      <c r="J1309" s="40" t="s">
        <v>697</v>
      </c>
      <c r="K1309" s="40" t="s">
        <v>4556</v>
      </c>
      <c r="L1309" s="40" t="s">
        <v>3942</v>
      </c>
      <c r="M1309" s="35" t="s">
        <v>4</v>
      </c>
      <c r="N1309" s="35" t="s">
        <v>8</v>
      </c>
    </row>
    <row r="1310" spans="1:14" x14ac:dyDescent="0.3">
      <c r="A1310" s="38" t="s">
        <v>1190</v>
      </c>
      <c r="B1310" s="39" t="s">
        <v>1191</v>
      </c>
      <c r="C1310" s="39" t="s">
        <v>3939</v>
      </c>
      <c r="D1310" s="39" t="s">
        <v>4078</v>
      </c>
      <c r="E1310" s="39">
        <v>13.39334303</v>
      </c>
      <c r="F1310" s="39">
        <v>9.3197559999999999</v>
      </c>
      <c r="G1310" s="39">
        <v>203</v>
      </c>
      <c r="H1310" s="40" t="s">
        <v>3926</v>
      </c>
      <c r="I1310" s="40" t="s">
        <v>38</v>
      </c>
      <c r="J1310" s="40" t="s">
        <v>621</v>
      </c>
      <c r="K1310" s="40" t="s">
        <v>4541</v>
      </c>
      <c r="L1310" s="40" t="s">
        <v>3942</v>
      </c>
      <c r="M1310" s="35" t="s">
        <v>7</v>
      </c>
      <c r="N1310" s="35" t="s">
        <v>3856</v>
      </c>
    </row>
    <row r="1311" spans="1:14" x14ac:dyDescent="0.3">
      <c r="A1311" s="38" t="s">
        <v>2898</v>
      </c>
      <c r="B1311" s="39" t="s">
        <v>2899</v>
      </c>
      <c r="C1311" s="39" t="s">
        <v>3963</v>
      </c>
      <c r="D1311" s="39" t="s">
        <v>2899</v>
      </c>
      <c r="E1311" s="40">
        <v>10.380775999999999</v>
      </c>
      <c r="F1311" s="40">
        <v>5.8407260000000001</v>
      </c>
      <c r="G1311" s="40">
        <v>1212</v>
      </c>
      <c r="H1311" s="40" t="s">
        <v>3926</v>
      </c>
      <c r="I1311" s="40" t="s">
        <v>38</v>
      </c>
      <c r="J1311" s="40" t="s">
        <v>3782</v>
      </c>
      <c r="K1311" s="40" t="s">
        <v>4634</v>
      </c>
      <c r="L1311" s="40" t="s">
        <v>80</v>
      </c>
      <c r="M1311" s="35" t="s">
        <v>4</v>
      </c>
      <c r="N1311" s="35" t="s">
        <v>8</v>
      </c>
    </row>
    <row r="1312" spans="1:14" x14ac:dyDescent="0.3">
      <c r="A1312" s="38" t="s">
        <v>2543</v>
      </c>
      <c r="B1312" s="39" t="s">
        <v>2544</v>
      </c>
      <c r="C1312" s="39" t="s">
        <v>3943</v>
      </c>
      <c r="D1312" s="39" t="s">
        <v>4732</v>
      </c>
      <c r="E1312" s="40">
        <v>10.210483999999999</v>
      </c>
      <c r="F1312" s="40">
        <v>5.162083</v>
      </c>
      <c r="G1312" s="40">
        <v>1222</v>
      </c>
      <c r="H1312" s="40" t="s">
        <v>3926</v>
      </c>
      <c r="I1312" s="40"/>
      <c r="J1312" s="40" t="s">
        <v>4445</v>
      </c>
      <c r="K1312" s="40" t="s">
        <v>4446</v>
      </c>
      <c r="L1312" s="40" t="s">
        <v>80</v>
      </c>
      <c r="M1312" s="35" t="s">
        <v>7</v>
      </c>
      <c r="N1312" s="35" t="s">
        <v>3876</v>
      </c>
    </row>
    <row r="1313" spans="1:14" x14ac:dyDescent="0.3">
      <c r="A1313" s="38" t="s">
        <v>3620</v>
      </c>
      <c r="B1313" s="39" t="s">
        <v>3621</v>
      </c>
      <c r="C1313" s="39" t="s">
        <v>3934</v>
      </c>
      <c r="D1313" s="39" t="s">
        <v>3978</v>
      </c>
      <c r="E1313" s="40">
        <v>9.2476299999999991</v>
      </c>
      <c r="F1313" s="40">
        <v>4.1245200000000004</v>
      </c>
      <c r="G1313" s="40">
        <v>694</v>
      </c>
      <c r="H1313" s="40" t="s">
        <v>3926</v>
      </c>
      <c r="I1313" s="40" t="s">
        <v>38</v>
      </c>
      <c r="J1313" s="40" t="s">
        <v>3935</v>
      </c>
      <c r="K1313" s="40" t="s">
        <v>3936</v>
      </c>
      <c r="L1313" s="40" t="s">
        <v>78</v>
      </c>
      <c r="M1313" s="35" t="s">
        <v>4</v>
      </c>
      <c r="N1313" s="35" t="s">
        <v>5</v>
      </c>
    </row>
    <row r="1314" spans="1:14" x14ac:dyDescent="0.3">
      <c r="A1314" s="38" t="s">
        <v>305</v>
      </c>
      <c r="B1314" s="39" t="s">
        <v>4733</v>
      </c>
      <c r="C1314" s="39" t="s">
        <v>3933</v>
      </c>
      <c r="D1314" s="39" t="s">
        <v>3947</v>
      </c>
      <c r="E1314" s="40">
        <v>9.7447450359999994</v>
      </c>
      <c r="F1314" s="40">
        <v>4.0146611229999998</v>
      </c>
      <c r="G1314" s="40">
        <v>701</v>
      </c>
      <c r="H1314" s="40" t="s">
        <v>3926</v>
      </c>
      <c r="I1314" s="40" t="s">
        <v>94</v>
      </c>
      <c r="J1314" s="40" t="s">
        <v>3076</v>
      </c>
      <c r="K1314" s="40" t="s">
        <v>4596</v>
      </c>
      <c r="L1314" s="40" t="s">
        <v>78</v>
      </c>
      <c r="M1314" s="35" t="s">
        <v>4</v>
      </c>
      <c r="N1314" s="35" t="s">
        <v>5</v>
      </c>
    </row>
    <row r="1315" spans="1:14" x14ac:dyDescent="0.3">
      <c r="A1315" s="38" t="s">
        <v>2243</v>
      </c>
      <c r="B1315" s="39" t="s">
        <v>2244</v>
      </c>
      <c r="C1315" s="39" t="s">
        <v>3951</v>
      </c>
      <c r="D1315" s="39" t="s">
        <v>2242</v>
      </c>
      <c r="E1315" s="40">
        <v>15.23714</v>
      </c>
      <c r="F1315" s="40">
        <v>10.324249999999999</v>
      </c>
      <c r="G1315" s="40">
        <v>342</v>
      </c>
      <c r="H1315" s="40" t="s">
        <v>3926</v>
      </c>
      <c r="I1315" s="40" t="s">
        <v>38</v>
      </c>
      <c r="J1315" s="40" t="s">
        <v>697</v>
      </c>
      <c r="K1315" s="40" t="s">
        <v>4556</v>
      </c>
      <c r="L1315" s="40" t="s">
        <v>3942</v>
      </c>
      <c r="M1315" s="35" t="s">
        <v>4</v>
      </c>
      <c r="N1315" s="35" t="s">
        <v>5</v>
      </c>
    </row>
    <row r="1316" spans="1:14" x14ac:dyDescent="0.3">
      <c r="A1316" s="38" t="s">
        <v>37</v>
      </c>
      <c r="B1316" s="39" t="s">
        <v>2380</v>
      </c>
      <c r="C1316" s="39" t="s">
        <v>3943</v>
      </c>
      <c r="D1316" s="39" t="s">
        <v>2380</v>
      </c>
      <c r="E1316" s="40">
        <v>10.89080556</v>
      </c>
      <c r="F1316" s="40">
        <v>5.7293333329999996</v>
      </c>
      <c r="G1316" s="40">
        <v>1214</v>
      </c>
      <c r="H1316" s="40" t="s">
        <v>3926</v>
      </c>
      <c r="I1316" s="40" t="s">
        <v>38</v>
      </c>
      <c r="J1316" s="40" t="s">
        <v>3785</v>
      </c>
      <c r="K1316" s="40" t="s">
        <v>4734</v>
      </c>
      <c r="L1316" s="40" t="s">
        <v>80</v>
      </c>
      <c r="M1316" s="35" t="s">
        <v>4</v>
      </c>
      <c r="N1316" s="35" t="s">
        <v>5</v>
      </c>
    </row>
    <row r="1317" spans="1:14" x14ac:dyDescent="0.3">
      <c r="A1317" s="38" t="s">
        <v>686</v>
      </c>
      <c r="B1317" s="39" t="s">
        <v>687</v>
      </c>
      <c r="C1317" s="39" t="s">
        <v>3951</v>
      </c>
      <c r="D1317" s="39" t="s">
        <v>4735</v>
      </c>
      <c r="E1317" s="40">
        <v>14.66306</v>
      </c>
      <c r="F1317" s="40">
        <v>10.333880000000001</v>
      </c>
      <c r="G1317" s="40">
        <v>381</v>
      </c>
      <c r="H1317" s="40" t="s">
        <v>3926</v>
      </c>
      <c r="I1317" s="40" t="s">
        <v>38</v>
      </c>
      <c r="J1317" s="40" t="s">
        <v>688</v>
      </c>
      <c r="K1317" s="40" t="s">
        <v>4027</v>
      </c>
      <c r="L1317" s="40" t="s">
        <v>3942</v>
      </c>
      <c r="M1317" s="35" t="s">
        <v>4</v>
      </c>
      <c r="N1317" s="35" t="s">
        <v>46</v>
      </c>
    </row>
    <row r="1318" spans="1:14" x14ac:dyDescent="0.3">
      <c r="A1318" s="38" t="s">
        <v>4736</v>
      </c>
      <c r="B1318" s="39" t="s">
        <v>4737</v>
      </c>
      <c r="C1318" s="39" t="s">
        <v>3963</v>
      </c>
      <c r="D1318" s="39" t="s">
        <v>4738</v>
      </c>
      <c r="E1318" s="40">
        <v>10.08236172</v>
      </c>
      <c r="F1318" s="40">
        <v>5.2362787199999996</v>
      </c>
      <c r="G1318" s="40">
        <v>733</v>
      </c>
      <c r="H1318" s="40" t="s">
        <v>3926</v>
      </c>
      <c r="I1318" s="40" t="s">
        <v>38</v>
      </c>
      <c r="J1318" s="40" t="s">
        <v>3937</v>
      </c>
      <c r="K1318" s="40" t="s">
        <v>3938</v>
      </c>
      <c r="L1318" s="40" t="s">
        <v>78</v>
      </c>
      <c r="M1318" s="35" t="s">
        <v>4</v>
      </c>
      <c r="N1318" s="35" t="s">
        <v>5</v>
      </c>
    </row>
    <row r="1319" spans="1:14" x14ac:dyDescent="0.3">
      <c r="A1319" s="38" t="s">
        <v>442</v>
      </c>
      <c r="B1319" s="39" t="s">
        <v>2122</v>
      </c>
      <c r="C1319" s="39" t="s">
        <v>3976</v>
      </c>
      <c r="D1319" s="39" t="s">
        <v>4739</v>
      </c>
      <c r="E1319" s="40">
        <v>15.367748000000001</v>
      </c>
      <c r="F1319" s="40">
        <v>2.638719</v>
      </c>
      <c r="G1319" s="40">
        <v>553</v>
      </c>
      <c r="H1319" s="40" t="s">
        <v>3926</v>
      </c>
      <c r="I1319" s="40" t="s">
        <v>38</v>
      </c>
      <c r="J1319" s="40" t="s">
        <v>695</v>
      </c>
      <c r="K1319" s="40" t="s">
        <v>4536</v>
      </c>
      <c r="L1319" s="40" t="s">
        <v>5869</v>
      </c>
      <c r="M1319" s="35" t="s">
        <v>4</v>
      </c>
      <c r="N1319" s="35" t="s">
        <v>3850</v>
      </c>
    </row>
    <row r="1320" spans="1:14" x14ac:dyDescent="0.3">
      <c r="A1320" s="38" t="s">
        <v>1712</v>
      </c>
      <c r="B1320" s="39" t="s">
        <v>1713</v>
      </c>
      <c r="C1320" s="39" t="s">
        <v>3951</v>
      </c>
      <c r="D1320" s="39" t="s">
        <v>4740</v>
      </c>
      <c r="E1320" s="40">
        <v>13.81625</v>
      </c>
      <c r="F1320" s="40">
        <v>10.77037</v>
      </c>
      <c r="G1320" s="40">
        <v>827</v>
      </c>
      <c r="H1320" s="40" t="s">
        <v>3926</v>
      </c>
      <c r="I1320" s="40" t="s">
        <v>38</v>
      </c>
      <c r="J1320" s="40" t="s">
        <v>720</v>
      </c>
      <c r="K1320" s="40" t="s">
        <v>4029</v>
      </c>
      <c r="L1320" s="40" t="s">
        <v>3942</v>
      </c>
      <c r="M1320" s="35" t="s">
        <v>4</v>
      </c>
      <c r="N1320" s="35" t="s">
        <v>5</v>
      </c>
    </row>
    <row r="1321" spans="1:14" x14ac:dyDescent="0.3">
      <c r="A1321" s="38" t="s">
        <v>566</v>
      </c>
      <c r="B1321" s="39" t="s">
        <v>1714</v>
      </c>
      <c r="C1321" s="39" t="s">
        <v>3951</v>
      </c>
      <c r="D1321" s="39" t="s">
        <v>3988</v>
      </c>
      <c r="E1321" s="40">
        <v>13.8028</v>
      </c>
      <c r="F1321" s="40">
        <v>10.7437583</v>
      </c>
      <c r="G1321" s="40">
        <v>812</v>
      </c>
      <c r="H1321" s="40" t="s">
        <v>3926</v>
      </c>
      <c r="I1321" s="40" t="s">
        <v>38</v>
      </c>
      <c r="J1321" s="40" t="s">
        <v>720</v>
      </c>
      <c r="K1321" s="40" t="s">
        <v>4029</v>
      </c>
      <c r="L1321" s="40" t="s">
        <v>3942</v>
      </c>
      <c r="M1321" s="35" t="s">
        <v>4</v>
      </c>
      <c r="N1321" s="35" t="s">
        <v>5</v>
      </c>
    </row>
    <row r="1322" spans="1:14" x14ac:dyDescent="0.3">
      <c r="A1322" s="38" t="s">
        <v>1807</v>
      </c>
      <c r="B1322" s="39" t="s">
        <v>1808</v>
      </c>
      <c r="C1322" s="39" t="s">
        <v>3958</v>
      </c>
      <c r="D1322" s="39" t="s">
        <v>4086</v>
      </c>
      <c r="E1322" s="40">
        <v>13.275097369999999</v>
      </c>
      <c r="F1322" s="40">
        <v>6.4695662130000002</v>
      </c>
      <c r="G1322" s="40">
        <v>951</v>
      </c>
      <c r="H1322" s="40" t="s">
        <v>3926</v>
      </c>
      <c r="I1322" s="40" t="s">
        <v>38</v>
      </c>
      <c r="J1322" s="40" t="s">
        <v>700</v>
      </c>
      <c r="K1322" s="40" t="s">
        <v>4087</v>
      </c>
      <c r="L1322" s="40" t="s">
        <v>3942</v>
      </c>
      <c r="M1322" s="35" t="s">
        <v>4</v>
      </c>
      <c r="N1322" s="35" t="s">
        <v>3970</v>
      </c>
    </row>
    <row r="1323" spans="1:14" x14ac:dyDescent="0.3">
      <c r="A1323" s="38" t="s">
        <v>224</v>
      </c>
      <c r="B1323" s="39" t="s">
        <v>1860</v>
      </c>
      <c r="C1323" s="39" t="s">
        <v>3958</v>
      </c>
      <c r="D1323" s="39" t="s">
        <v>3959</v>
      </c>
      <c r="E1323" s="40">
        <v>13.597519439999999</v>
      </c>
      <c r="F1323" s="40">
        <v>7.3173888890000001</v>
      </c>
      <c r="G1323" s="40">
        <v>1105</v>
      </c>
      <c r="H1323" s="40" t="s">
        <v>3926</v>
      </c>
      <c r="I1323" s="40"/>
      <c r="J1323" s="40" t="s">
        <v>756</v>
      </c>
      <c r="K1323" s="40" t="s">
        <v>4530</v>
      </c>
      <c r="L1323" s="40" t="s">
        <v>3942</v>
      </c>
      <c r="M1323" s="35" t="s">
        <v>4</v>
      </c>
      <c r="N1323" s="35" t="s">
        <v>5</v>
      </c>
    </row>
    <row r="1324" spans="1:14" x14ac:dyDescent="0.3">
      <c r="A1324" s="38" t="s">
        <v>1981</v>
      </c>
      <c r="B1324" s="39" t="s">
        <v>1982</v>
      </c>
      <c r="C1324" s="39" t="s">
        <v>3929</v>
      </c>
      <c r="D1324" s="39" t="s">
        <v>4176</v>
      </c>
      <c r="E1324" s="40">
        <v>12.121656</v>
      </c>
      <c r="F1324" s="40">
        <v>4.50244</v>
      </c>
      <c r="G1324" s="40">
        <v>610</v>
      </c>
      <c r="H1324" s="40" t="s">
        <v>3926</v>
      </c>
      <c r="I1324" s="40" t="s">
        <v>38</v>
      </c>
      <c r="J1324" s="40" t="s">
        <v>626</v>
      </c>
      <c r="K1324" s="40" t="s">
        <v>3985</v>
      </c>
      <c r="L1324" s="40" t="s">
        <v>5869</v>
      </c>
      <c r="M1324" s="35" t="s">
        <v>4</v>
      </c>
      <c r="N1324" s="35" t="s">
        <v>5</v>
      </c>
    </row>
    <row r="1325" spans="1:14" x14ac:dyDescent="0.3">
      <c r="A1325" s="38" t="s">
        <v>2146</v>
      </c>
      <c r="B1325" s="39" t="s">
        <v>4741</v>
      </c>
      <c r="C1325" s="39" t="s">
        <v>3929</v>
      </c>
      <c r="D1325" s="39" t="s">
        <v>3965</v>
      </c>
      <c r="E1325" s="40">
        <v>11.449978</v>
      </c>
      <c r="F1325" s="40">
        <v>3.8474520000000001</v>
      </c>
      <c r="G1325" s="40">
        <v>709</v>
      </c>
      <c r="H1325" s="40" t="s">
        <v>3926</v>
      </c>
      <c r="I1325" s="40" t="s">
        <v>94</v>
      </c>
      <c r="J1325" s="40" t="s">
        <v>612</v>
      </c>
      <c r="K1325" s="40" t="s">
        <v>4505</v>
      </c>
      <c r="L1325" s="40" t="s">
        <v>5869</v>
      </c>
      <c r="M1325" s="35" t="s">
        <v>7</v>
      </c>
      <c r="N1325" s="35" t="s">
        <v>3876</v>
      </c>
    </row>
    <row r="1326" spans="1:14" x14ac:dyDescent="0.3">
      <c r="A1326" s="38" t="s">
        <v>279</v>
      </c>
      <c r="B1326" s="39" t="s">
        <v>2246</v>
      </c>
      <c r="C1326" s="39" t="s">
        <v>3951</v>
      </c>
      <c r="D1326" s="39" t="s">
        <v>2242</v>
      </c>
      <c r="E1326" s="39">
        <v>15.22073</v>
      </c>
      <c r="F1326" s="39">
        <v>10.33708</v>
      </c>
      <c r="G1326" s="39">
        <v>330</v>
      </c>
      <c r="H1326" s="40" t="s">
        <v>3926</v>
      </c>
      <c r="I1326" s="40" t="s">
        <v>38</v>
      </c>
      <c r="J1326" s="40" t="s">
        <v>697</v>
      </c>
      <c r="K1326" s="40" t="s">
        <v>4556</v>
      </c>
      <c r="L1326" s="40" t="s">
        <v>3942</v>
      </c>
      <c r="M1326" s="35" t="s">
        <v>7</v>
      </c>
      <c r="N1326" s="35" t="s">
        <v>57</v>
      </c>
    </row>
    <row r="1327" spans="1:14" x14ac:dyDescent="0.3">
      <c r="A1327" s="38" t="s">
        <v>1142</v>
      </c>
      <c r="B1327" s="39" t="s">
        <v>1143</v>
      </c>
      <c r="C1327" s="39" t="s">
        <v>3939</v>
      </c>
      <c r="D1327" s="39" t="s">
        <v>4078</v>
      </c>
      <c r="E1327" s="39">
        <v>13.353164509999999</v>
      </c>
      <c r="F1327" s="39">
        <v>9.3201755169999991</v>
      </c>
      <c r="G1327" s="39">
        <v>213</v>
      </c>
      <c r="H1327" s="40" t="s">
        <v>3926</v>
      </c>
      <c r="I1327" s="40" t="s">
        <v>38</v>
      </c>
      <c r="J1327" s="40" t="s">
        <v>621</v>
      </c>
      <c r="K1327" s="40" t="s">
        <v>4541</v>
      </c>
      <c r="L1327" s="40" t="s">
        <v>3942</v>
      </c>
      <c r="M1327" s="35" t="s">
        <v>7</v>
      </c>
      <c r="N1327" s="35" t="s">
        <v>3876</v>
      </c>
    </row>
    <row r="1328" spans="1:14" x14ac:dyDescent="0.3">
      <c r="A1328" s="38" t="s">
        <v>2211</v>
      </c>
      <c r="B1328" s="39" t="s">
        <v>2212</v>
      </c>
      <c r="C1328" s="39" t="s">
        <v>3951</v>
      </c>
      <c r="D1328" s="39" t="s">
        <v>4742</v>
      </c>
      <c r="E1328" s="40">
        <v>14.522036</v>
      </c>
      <c r="F1328" s="40">
        <v>10.04726</v>
      </c>
      <c r="G1328" s="40">
        <v>360</v>
      </c>
      <c r="H1328" s="40" t="s">
        <v>3926</v>
      </c>
      <c r="I1328" s="40" t="s">
        <v>38</v>
      </c>
      <c r="J1328" s="40" t="s">
        <v>688</v>
      </c>
      <c r="K1328" s="40" t="s">
        <v>4027</v>
      </c>
      <c r="L1328" s="40" t="s">
        <v>3942</v>
      </c>
      <c r="M1328" s="35" t="s">
        <v>4</v>
      </c>
      <c r="N1328" s="35" t="s">
        <v>4019</v>
      </c>
    </row>
    <row r="1329" spans="1:14" x14ac:dyDescent="0.3">
      <c r="A1329" s="38" t="s">
        <v>560</v>
      </c>
      <c r="B1329" s="39" t="s">
        <v>4743</v>
      </c>
      <c r="C1329" s="39" t="s">
        <v>3933</v>
      </c>
      <c r="D1329" s="39" t="s">
        <v>3947</v>
      </c>
      <c r="E1329" s="40">
        <v>9.7677300000000002</v>
      </c>
      <c r="F1329" s="40">
        <v>3.9926010000000001</v>
      </c>
      <c r="G1329" s="40">
        <v>701</v>
      </c>
      <c r="H1329" s="40" t="s">
        <v>3926</v>
      </c>
      <c r="I1329" s="40" t="s">
        <v>94</v>
      </c>
      <c r="J1329" s="40" t="s">
        <v>3076</v>
      </c>
      <c r="K1329" s="40" t="s">
        <v>4596</v>
      </c>
      <c r="L1329" s="40" t="s">
        <v>78</v>
      </c>
      <c r="M1329" s="35" t="s">
        <v>7</v>
      </c>
      <c r="N1329" s="35" t="s">
        <v>3876</v>
      </c>
    </row>
    <row r="1330" spans="1:14" x14ac:dyDescent="0.3">
      <c r="A1330" s="38" t="s">
        <v>3128</v>
      </c>
      <c r="B1330" s="39" t="s">
        <v>3129</v>
      </c>
      <c r="C1330" s="39" t="s">
        <v>3933</v>
      </c>
      <c r="D1330" s="39" t="s">
        <v>3947</v>
      </c>
      <c r="E1330" s="40">
        <v>9.7169159999999994</v>
      </c>
      <c r="F1330" s="40">
        <v>4.0134129999999999</v>
      </c>
      <c r="G1330" s="40">
        <v>13</v>
      </c>
      <c r="H1330" s="40" t="s">
        <v>3926</v>
      </c>
      <c r="I1330" s="40" t="s">
        <v>94</v>
      </c>
      <c r="J1330" s="40" t="s">
        <v>3076</v>
      </c>
      <c r="K1330" s="40" t="s">
        <v>4596</v>
      </c>
      <c r="L1330" s="40" t="s">
        <v>78</v>
      </c>
      <c r="M1330" s="35" t="s">
        <v>4</v>
      </c>
      <c r="N1330" s="35" t="s">
        <v>41</v>
      </c>
    </row>
    <row r="1331" spans="1:14" x14ac:dyDescent="0.3">
      <c r="A1331" s="38" t="s">
        <v>3143</v>
      </c>
      <c r="B1331" s="39" t="s">
        <v>3144</v>
      </c>
      <c r="C1331" s="39" t="s">
        <v>3933</v>
      </c>
      <c r="D1331" s="39" t="s">
        <v>3947</v>
      </c>
      <c r="E1331" s="40">
        <v>9.8315277779999999</v>
      </c>
      <c r="F1331" s="40">
        <v>4.0473611109999998</v>
      </c>
      <c r="G1331" s="40">
        <v>10</v>
      </c>
      <c r="H1331" s="40" t="s">
        <v>3926</v>
      </c>
      <c r="I1331" s="40" t="s">
        <v>38</v>
      </c>
      <c r="J1331" s="40" t="s">
        <v>3076</v>
      </c>
      <c r="K1331" s="40" t="s">
        <v>4596</v>
      </c>
      <c r="L1331" s="40" t="s">
        <v>78</v>
      </c>
      <c r="M1331" s="35" t="s">
        <v>7</v>
      </c>
      <c r="N1331" s="35" t="s">
        <v>6</v>
      </c>
    </row>
    <row r="1332" spans="1:14" x14ac:dyDescent="0.3">
      <c r="A1332" s="38" t="s">
        <v>131</v>
      </c>
      <c r="B1332" s="39" t="s">
        <v>4744</v>
      </c>
      <c r="C1332" s="39" t="s">
        <v>3933</v>
      </c>
      <c r="D1332" s="39" t="s">
        <v>3947</v>
      </c>
      <c r="E1332" s="40">
        <v>9.7089400000000001</v>
      </c>
      <c r="F1332" s="40">
        <v>4.0362400000000003</v>
      </c>
      <c r="G1332" s="40">
        <v>701</v>
      </c>
      <c r="H1332" s="40" t="s">
        <v>3926</v>
      </c>
      <c r="I1332" s="40" t="s">
        <v>94</v>
      </c>
      <c r="J1332" s="40" t="s">
        <v>3076</v>
      </c>
      <c r="K1332" s="40" t="s">
        <v>4596</v>
      </c>
      <c r="L1332" s="40" t="s">
        <v>78</v>
      </c>
      <c r="M1332" s="35" t="s">
        <v>7</v>
      </c>
      <c r="N1332" s="35" t="s">
        <v>36</v>
      </c>
    </row>
    <row r="1333" spans="1:14" x14ac:dyDescent="0.3">
      <c r="A1333" s="38" t="s">
        <v>2096</v>
      </c>
      <c r="B1333" s="39" t="s">
        <v>2097</v>
      </c>
      <c r="C1333" s="39" t="s">
        <v>3939</v>
      </c>
      <c r="D1333" s="39" t="s">
        <v>4078</v>
      </c>
      <c r="E1333" s="39">
        <v>13.420170000000001</v>
      </c>
      <c r="F1333" s="39">
        <v>9.3400599999999994</v>
      </c>
      <c r="G1333" s="39">
        <v>188</v>
      </c>
      <c r="H1333" s="40" t="s">
        <v>3926</v>
      </c>
      <c r="I1333" s="40" t="s">
        <v>38</v>
      </c>
      <c r="J1333" s="40" t="s">
        <v>621</v>
      </c>
      <c r="K1333" s="40" t="s">
        <v>4541</v>
      </c>
      <c r="L1333" s="40" t="s">
        <v>3942</v>
      </c>
      <c r="M1333" s="35" t="s">
        <v>7</v>
      </c>
      <c r="N1333" s="35" t="s">
        <v>3876</v>
      </c>
    </row>
    <row r="1334" spans="1:14" x14ac:dyDescent="0.3">
      <c r="A1334" s="38" t="s">
        <v>1192</v>
      </c>
      <c r="B1334" s="39" t="s">
        <v>1193</v>
      </c>
      <c r="C1334" s="39" t="s">
        <v>3939</v>
      </c>
      <c r="D1334" s="39" t="s">
        <v>4078</v>
      </c>
      <c r="E1334" s="39">
        <v>13.36252</v>
      </c>
      <c r="F1334" s="39">
        <v>9.4224300000000003</v>
      </c>
      <c r="G1334" s="39">
        <v>232</v>
      </c>
      <c r="H1334" s="40" t="s">
        <v>3926</v>
      </c>
      <c r="I1334" s="40" t="s">
        <v>38</v>
      </c>
      <c r="J1334" s="40" t="s">
        <v>621</v>
      </c>
      <c r="K1334" s="40" t="s">
        <v>4541</v>
      </c>
      <c r="L1334" s="40" t="s">
        <v>3942</v>
      </c>
      <c r="M1334" s="35" t="s">
        <v>7</v>
      </c>
      <c r="N1334" s="35" t="s">
        <v>3883</v>
      </c>
    </row>
    <row r="1335" spans="1:14" x14ac:dyDescent="0.3">
      <c r="A1335" s="38" t="s">
        <v>2111</v>
      </c>
      <c r="B1335" s="39" t="s">
        <v>2112</v>
      </c>
      <c r="C1335" s="39" t="s">
        <v>3939</v>
      </c>
      <c r="D1335" s="39" t="s">
        <v>2112</v>
      </c>
      <c r="E1335" s="40">
        <v>13.92416158</v>
      </c>
      <c r="F1335" s="40">
        <v>9.7081612629999992</v>
      </c>
      <c r="G1335" s="40">
        <v>361</v>
      </c>
      <c r="H1335" s="40" t="s">
        <v>3926</v>
      </c>
      <c r="I1335" s="40" t="s">
        <v>38</v>
      </c>
      <c r="J1335" s="40" t="s">
        <v>799</v>
      </c>
      <c r="K1335" s="40" t="s">
        <v>4150</v>
      </c>
      <c r="L1335" s="40" t="s">
        <v>3942</v>
      </c>
      <c r="M1335" s="35" t="s">
        <v>4</v>
      </c>
      <c r="N1335" s="35" t="s">
        <v>46</v>
      </c>
    </row>
    <row r="1336" spans="1:14" x14ac:dyDescent="0.3">
      <c r="A1336" s="38" t="s">
        <v>2378</v>
      </c>
      <c r="B1336" s="39" t="s">
        <v>2379</v>
      </c>
      <c r="C1336" s="39" t="s">
        <v>3943</v>
      </c>
      <c r="D1336" s="39" t="s">
        <v>3944</v>
      </c>
      <c r="E1336" s="40">
        <v>10.42122</v>
      </c>
      <c r="F1336" s="40">
        <v>5.4560449999999996</v>
      </c>
      <c r="G1336" s="40">
        <v>1521</v>
      </c>
      <c r="H1336" s="40" t="s">
        <v>3926</v>
      </c>
      <c r="I1336" s="40" t="s">
        <v>38</v>
      </c>
      <c r="J1336" s="40" t="s">
        <v>3785</v>
      </c>
      <c r="K1336" s="40" t="s">
        <v>4734</v>
      </c>
      <c r="L1336" s="40" t="s">
        <v>80</v>
      </c>
      <c r="M1336" s="35"/>
      <c r="N1336" s="35"/>
    </row>
    <row r="1337" spans="1:14" x14ac:dyDescent="0.3">
      <c r="A1337" s="38" t="s">
        <v>2381</v>
      </c>
      <c r="B1337" s="39" t="s">
        <v>2382</v>
      </c>
      <c r="C1337" s="39" t="s">
        <v>3943</v>
      </c>
      <c r="D1337" s="39" t="s">
        <v>2382</v>
      </c>
      <c r="E1337" s="40">
        <v>10.640889</v>
      </c>
      <c r="F1337" s="40">
        <v>5.5256759999999998</v>
      </c>
      <c r="G1337" s="40">
        <v>1102</v>
      </c>
      <c r="H1337" s="40" t="s">
        <v>3926</v>
      </c>
      <c r="I1337" s="40" t="s">
        <v>38</v>
      </c>
      <c r="J1337" s="40" t="s">
        <v>3785</v>
      </c>
      <c r="K1337" s="40" t="s">
        <v>4734</v>
      </c>
      <c r="L1337" s="40" t="s">
        <v>80</v>
      </c>
      <c r="M1337" s="35" t="s">
        <v>4</v>
      </c>
      <c r="N1337" s="35" t="s">
        <v>5</v>
      </c>
    </row>
    <row r="1338" spans="1:14" x14ac:dyDescent="0.3">
      <c r="A1338" s="38" t="s">
        <v>2465</v>
      </c>
      <c r="B1338" s="39" t="s">
        <v>2466</v>
      </c>
      <c r="C1338" s="39" t="s">
        <v>3943</v>
      </c>
      <c r="D1338" s="39" t="s">
        <v>2466</v>
      </c>
      <c r="E1338" s="40">
        <v>10.24900014</v>
      </c>
      <c r="F1338" s="40">
        <v>5.502943696</v>
      </c>
      <c r="G1338" s="40">
        <v>1485</v>
      </c>
      <c r="H1338" s="40" t="s">
        <v>3926</v>
      </c>
      <c r="I1338" s="40" t="s">
        <v>38</v>
      </c>
      <c r="J1338" s="40" t="s">
        <v>3785</v>
      </c>
      <c r="K1338" s="40" t="s">
        <v>4734</v>
      </c>
      <c r="L1338" s="40" t="s">
        <v>80</v>
      </c>
      <c r="M1338" s="35"/>
      <c r="N1338" s="35"/>
    </row>
    <row r="1339" spans="1:14" x14ac:dyDescent="0.3">
      <c r="A1339" s="38" t="s">
        <v>402</v>
      </c>
      <c r="B1339" s="39" t="s">
        <v>3369</v>
      </c>
      <c r="C1339" s="39" t="s">
        <v>3933</v>
      </c>
      <c r="D1339" s="39" t="s">
        <v>3338</v>
      </c>
      <c r="E1339" s="40">
        <v>9.9668333610000008</v>
      </c>
      <c r="F1339" s="40">
        <v>3.8539444220000001</v>
      </c>
      <c r="G1339" s="40">
        <v>79</v>
      </c>
      <c r="H1339" s="40" t="s">
        <v>3926</v>
      </c>
      <c r="I1339" s="40" t="s">
        <v>38</v>
      </c>
      <c r="J1339" s="40" t="s">
        <v>3930</v>
      </c>
      <c r="K1339" s="40" t="s">
        <v>3931</v>
      </c>
      <c r="L1339" s="40" t="s">
        <v>78</v>
      </c>
      <c r="M1339" s="35" t="s">
        <v>4</v>
      </c>
      <c r="N1339" s="35" t="s">
        <v>5</v>
      </c>
    </row>
    <row r="1340" spans="1:14" x14ac:dyDescent="0.3">
      <c r="A1340" s="38" t="s">
        <v>3788</v>
      </c>
      <c r="B1340" s="39" t="s">
        <v>4745</v>
      </c>
      <c r="C1340" s="39" t="s">
        <v>3943</v>
      </c>
      <c r="D1340" s="39" t="s">
        <v>4745</v>
      </c>
      <c r="E1340" s="40">
        <v>10.24418</v>
      </c>
      <c r="F1340" s="40">
        <v>5.6217290000000002</v>
      </c>
      <c r="G1340" s="40">
        <v>1472</v>
      </c>
      <c r="H1340" s="40" t="s">
        <v>3926</v>
      </c>
      <c r="I1340" s="40" t="s">
        <v>38</v>
      </c>
      <c r="J1340" s="40" t="s">
        <v>3785</v>
      </c>
      <c r="K1340" s="40" t="s">
        <v>4734</v>
      </c>
      <c r="L1340" s="40" t="s">
        <v>80</v>
      </c>
      <c r="M1340" s="35"/>
      <c r="N1340" s="35"/>
    </row>
    <row r="1341" spans="1:14" x14ac:dyDescent="0.3">
      <c r="A1341" s="38" t="s">
        <v>1196</v>
      </c>
      <c r="B1341" s="39" t="s">
        <v>1197</v>
      </c>
      <c r="C1341" s="39" t="s">
        <v>3939</v>
      </c>
      <c r="D1341" s="39" t="s">
        <v>4078</v>
      </c>
      <c r="E1341" s="39">
        <v>13.44270476</v>
      </c>
      <c r="F1341" s="39">
        <v>9.3785864839999995</v>
      </c>
      <c r="G1341" s="39">
        <v>201</v>
      </c>
      <c r="H1341" s="40" t="s">
        <v>3926</v>
      </c>
      <c r="I1341" s="40" t="s">
        <v>38</v>
      </c>
      <c r="J1341" s="40" t="s">
        <v>621</v>
      </c>
      <c r="K1341" s="40" t="s">
        <v>4541</v>
      </c>
      <c r="L1341" s="40" t="s">
        <v>3942</v>
      </c>
      <c r="M1341" s="35" t="s">
        <v>7</v>
      </c>
      <c r="N1341" s="35" t="s">
        <v>57</v>
      </c>
    </row>
    <row r="1342" spans="1:14" x14ac:dyDescent="0.3">
      <c r="A1342" s="38" t="s">
        <v>544</v>
      </c>
      <c r="B1342" s="39" t="s">
        <v>1772</v>
      </c>
      <c r="C1342" s="39" t="s">
        <v>3939</v>
      </c>
      <c r="D1342" s="39" t="s">
        <v>1772</v>
      </c>
      <c r="E1342" s="39">
        <v>13.25271</v>
      </c>
      <c r="F1342" s="39">
        <v>9.3098899999999993</v>
      </c>
      <c r="G1342" s="39">
        <v>27</v>
      </c>
      <c r="H1342" s="40" t="s">
        <v>3926</v>
      </c>
      <c r="I1342" s="40" t="s">
        <v>38</v>
      </c>
      <c r="J1342" s="40" t="s">
        <v>621</v>
      </c>
      <c r="K1342" s="40" t="s">
        <v>4541</v>
      </c>
      <c r="L1342" s="40" t="s">
        <v>3942</v>
      </c>
      <c r="M1342" s="35" t="s">
        <v>7</v>
      </c>
      <c r="N1342" s="35" t="s">
        <v>3882</v>
      </c>
    </row>
    <row r="1343" spans="1:14" x14ac:dyDescent="0.3">
      <c r="A1343" s="38" t="s">
        <v>2068</v>
      </c>
      <c r="B1343" s="39" t="s">
        <v>2069</v>
      </c>
      <c r="C1343" s="39" t="s">
        <v>3939</v>
      </c>
      <c r="D1343" s="39" t="s">
        <v>4746</v>
      </c>
      <c r="E1343" s="39">
        <v>14.057700000000001</v>
      </c>
      <c r="F1343" s="39">
        <v>9.5308194400000001</v>
      </c>
      <c r="G1343" s="39">
        <v>319</v>
      </c>
      <c r="H1343" s="40" t="s">
        <v>3926</v>
      </c>
      <c r="I1343" s="40" t="s">
        <v>38</v>
      </c>
      <c r="J1343" s="40" t="s">
        <v>621</v>
      </c>
      <c r="K1343" s="40" t="s">
        <v>4541</v>
      </c>
      <c r="L1343" s="40" t="s">
        <v>3942</v>
      </c>
      <c r="M1343" s="35" t="s">
        <v>4</v>
      </c>
      <c r="N1343" s="35" t="s">
        <v>4378</v>
      </c>
    </row>
    <row r="1344" spans="1:14" x14ac:dyDescent="0.3">
      <c r="A1344" s="38" t="s">
        <v>1100</v>
      </c>
      <c r="B1344" s="39" t="s">
        <v>1101</v>
      </c>
      <c r="C1344" s="39" t="s">
        <v>3951</v>
      </c>
      <c r="D1344" s="39" t="s">
        <v>4661</v>
      </c>
      <c r="E1344" s="39">
        <v>14.82916</v>
      </c>
      <c r="F1344" s="39">
        <v>10.57916</v>
      </c>
      <c r="G1344" s="39">
        <v>326</v>
      </c>
      <c r="H1344" s="40" t="s">
        <v>3926</v>
      </c>
      <c r="I1344" s="40" t="s">
        <v>38</v>
      </c>
      <c r="J1344" s="40" t="s">
        <v>697</v>
      </c>
      <c r="K1344" s="40" t="s">
        <v>4556</v>
      </c>
      <c r="L1344" s="40" t="s">
        <v>3942</v>
      </c>
      <c r="M1344" s="35" t="s">
        <v>4</v>
      </c>
      <c r="N1344" s="35" t="s">
        <v>3879</v>
      </c>
    </row>
    <row r="1345" spans="1:14" x14ac:dyDescent="0.3">
      <c r="A1345" s="38" t="s">
        <v>367</v>
      </c>
      <c r="B1345" s="39" t="s">
        <v>4747</v>
      </c>
      <c r="C1345" s="39" t="s">
        <v>3929</v>
      </c>
      <c r="D1345" s="39" t="s">
        <v>1557</v>
      </c>
      <c r="E1345" s="40">
        <v>11.504189999999999</v>
      </c>
      <c r="F1345" s="40">
        <v>3.50543</v>
      </c>
      <c r="G1345" s="40">
        <v>659</v>
      </c>
      <c r="H1345" s="40" t="s">
        <v>3926</v>
      </c>
      <c r="I1345" s="40" t="s">
        <v>94</v>
      </c>
      <c r="J1345" s="40" t="s">
        <v>638</v>
      </c>
      <c r="K1345" s="40" t="s">
        <v>3956</v>
      </c>
      <c r="L1345" s="40" t="s">
        <v>5869</v>
      </c>
      <c r="M1345" s="35" t="s">
        <v>4</v>
      </c>
      <c r="N1345" s="35" t="s">
        <v>5</v>
      </c>
    </row>
    <row r="1346" spans="1:14" x14ac:dyDescent="0.3">
      <c r="A1346" s="38" t="s">
        <v>1794</v>
      </c>
      <c r="B1346" s="39" t="s">
        <v>1795</v>
      </c>
      <c r="C1346" s="39" t="s">
        <v>3925</v>
      </c>
      <c r="D1346" s="39" t="s">
        <v>4748</v>
      </c>
      <c r="E1346" s="40">
        <v>12.11431844</v>
      </c>
      <c r="F1346" s="40">
        <v>3.149738916</v>
      </c>
      <c r="G1346" s="40">
        <v>682</v>
      </c>
      <c r="H1346" s="40" t="s">
        <v>3926</v>
      </c>
      <c r="I1346" s="40" t="s">
        <v>38</v>
      </c>
      <c r="J1346" s="40" t="s">
        <v>641</v>
      </c>
      <c r="K1346" s="40" t="s">
        <v>4012</v>
      </c>
      <c r="L1346" s="40" t="s">
        <v>5869</v>
      </c>
      <c r="M1346" s="35" t="s">
        <v>4</v>
      </c>
      <c r="N1346" s="35" t="s">
        <v>5</v>
      </c>
    </row>
    <row r="1347" spans="1:14" x14ac:dyDescent="0.3">
      <c r="A1347" s="38" t="s">
        <v>1878</v>
      </c>
      <c r="B1347" s="39" t="s">
        <v>1879</v>
      </c>
      <c r="C1347" s="39" t="s">
        <v>3929</v>
      </c>
      <c r="D1347" s="39" t="s">
        <v>1877</v>
      </c>
      <c r="E1347" s="40">
        <v>11.192014</v>
      </c>
      <c r="F1347" s="40">
        <v>3.2704219999999999</v>
      </c>
      <c r="G1347" s="40">
        <v>848</v>
      </c>
      <c r="H1347" s="40" t="s">
        <v>3926</v>
      </c>
      <c r="I1347" s="40" t="s">
        <v>38</v>
      </c>
      <c r="J1347" s="40" t="s">
        <v>638</v>
      </c>
      <c r="K1347" s="40" t="s">
        <v>3956</v>
      </c>
      <c r="L1347" s="40" t="s">
        <v>5869</v>
      </c>
      <c r="M1347" s="35" t="s">
        <v>4</v>
      </c>
      <c r="N1347" s="35" t="s">
        <v>8</v>
      </c>
    </row>
    <row r="1348" spans="1:14" x14ac:dyDescent="0.3">
      <c r="A1348" s="38" t="s">
        <v>3429</v>
      </c>
      <c r="B1348" s="39" t="s">
        <v>3430</v>
      </c>
      <c r="C1348" s="39" t="s">
        <v>3933</v>
      </c>
      <c r="D1348" s="39" t="s">
        <v>3957</v>
      </c>
      <c r="E1348" s="40">
        <v>10.056777780000001</v>
      </c>
      <c r="F1348" s="40">
        <v>2.5851944439999999</v>
      </c>
      <c r="G1348" s="40">
        <v>59</v>
      </c>
      <c r="H1348" s="40" t="s">
        <v>3926</v>
      </c>
      <c r="I1348" s="40" t="s">
        <v>38</v>
      </c>
      <c r="J1348" s="40" t="s">
        <v>3927</v>
      </c>
      <c r="K1348" s="40" t="s">
        <v>3928</v>
      </c>
      <c r="L1348" s="40" t="s">
        <v>78</v>
      </c>
      <c r="M1348" s="35" t="s">
        <v>4</v>
      </c>
      <c r="N1348" s="35" t="s">
        <v>5</v>
      </c>
    </row>
    <row r="1349" spans="1:14" x14ac:dyDescent="0.3">
      <c r="A1349" s="38" t="s">
        <v>3520</v>
      </c>
      <c r="B1349" s="39" t="s">
        <v>3521</v>
      </c>
      <c r="C1349" s="39" t="s">
        <v>3933</v>
      </c>
      <c r="D1349" s="39" t="s">
        <v>3553</v>
      </c>
      <c r="E1349" s="40">
        <v>9.6623333670000005</v>
      </c>
      <c r="F1349" s="40">
        <v>4.5892777599999999</v>
      </c>
      <c r="G1349" s="40">
        <v>397</v>
      </c>
      <c r="H1349" s="40" t="s">
        <v>3926</v>
      </c>
      <c r="I1349" s="40" t="s">
        <v>38</v>
      </c>
      <c r="J1349" s="40" t="s">
        <v>3937</v>
      </c>
      <c r="K1349" s="40" t="s">
        <v>3938</v>
      </c>
      <c r="L1349" s="40" t="s">
        <v>78</v>
      </c>
      <c r="M1349" s="35" t="s">
        <v>4</v>
      </c>
      <c r="N1349" s="35" t="s">
        <v>5</v>
      </c>
    </row>
    <row r="1350" spans="1:14" x14ac:dyDescent="0.3">
      <c r="A1350" s="38" t="s">
        <v>2892</v>
      </c>
      <c r="B1350" s="39" t="s">
        <v>2893</v>
      </c>
      <c r="C1350" s="39" t="s">
        <v>3963</v>
      </c>
      <c r="D1350" s="39" t="s">
        <v>2893</v>
      </c>
      <c r="E1350" s="40">
        <v>10.71881057</v>
      </c>
      <c r="F1350" s="40">
        <v>6.9556067549999998</v>
      </c>
      <c r="G1350" s="40">
        <v>264</v>
      </c>
      <c r="H1350" s="40" t="s">
        <v>3926</v>
      </c>
      <c r="I1350" s="40" t="s">
        <v>38</v>
      </c>
      <c r="J1350" s="40" t="s">
        <v>3782</v>
      </c>
      <c r="K1350" s="40" t="s">
        <v>4634</v>
      </c>
      <c r="L1350" s="40" t="s">
        <v>80</v>
      </c>
      <c r="M1350" s="35" t="s">
        <v>4</v>
      </c>
      <c r="N1350" s="35" t="s">
        <v>34</v>
      </c>
    </row>
    <row r="1351" spans="1:14" x14ac:dyDescent="0.3">
      <c r="A1351" s="38" t="s">
        <v>2894</v>
      </c>
      <c r="B1351" s="39" t="s">
        <v>2895</v>
      </c>
      <c r="C1351" s="39" t="s">
        <v>3963</v>
      </c>
      <c r="D1351" s="39" t="s">
        <v>2895</v>
      </c>
      <c r="E1351" s="40">
        <v>10.313808999999999</v>
      </c>
      <c r="F1351" s="40">
        <v>6.0067490000000001</v>
      </c>
      <c r="G1351" s="40">
        <v>1692</v>
      </c>
      <c r="H1351" s="40" t="s">
        <v>3926</v>
      </c>
      <c r="I1351" s="40" t="s">
        <v>38</v>
      </c>
      <c r="J1351" s="40" t="s">
        <v>3782</v>
      </c>
      <c r="K1351" s="40" t="s">
        <v>4634</v>
      </c>
      <c r="L1351" s="40" t="s">
        <v>80</v>
      </c>
      <c r="M1351" s="35" t="s">
        <v>4</v>
      </c>
      <c r="N1351" s="35" t="s">
        <v>5</v>
      </c>
    </row>
    <row r="1352" spans="1:14" x14ac:dyDescent="0.3">
      <c r="A1352" s="38" t="s">
        <v>27</v>
      </c>
      <c r="B1352" s="39" t="s">
        <v>4749</v>
      </c>
      <c r="C1352" s="39" t="s">
        <v>3933</v>
      </c>
      <c r="D1352" s="39" t="s">
        <v>3947</v>
      </c>
      <c r="E1352" s="40">
        <v>9.8148239999999998</v>
      </c>
      <c r="F1352" s="40">
        <v>4.0003799999999998</v>
      </c>
      <c r="G1352" s="40">
        <v>701</v>
      </c>
      <c r="H1352" s="40" t="s">
        <v>3926</v>
      </c>
      <c r="I1352" s="40" t="s">
        <v>94</v>
      </c>
      <c r="J1352" s="40" t="s">
        <v>3076</v>
      </c>
      <c r="K1352" s="40" t="s">
        <v>4596</v>
      </c>
      <c r="L1352" s="40" t="s">
        <v>78</v>
      </c>
      <c r="M1352" s="35" t="s">
        <v>4</v>
      </c>
      <c r="N1352" s="35" t="s">
        <v>5</v>
      </c>
    </row>
    <row r="1353" spans="1:14" x14ac:dyDescent="0.3">
      <c r="A1353" s="38" t="s">
        <v>96</v>
      </c>
      <c r="B1353" s="39" t="s">
        <v>4750</v>
      </c>
      <c r="C1353" s="39" t="s">
        <v>3933</v>
      </c>
      <c r="D1353" s="39" t="s">
        <v>3947</v>
      </c>
      <c r="E1353" s="40">
        <v>9.7616285020000007</v>
      </c>
      <c r="F1353" s="40">
        <v>4.0231758180000003</v>
      </c>
      <c r="G1353" s="40">
        <v>701</v>
      </c>
      <c r="H1353" s="40" t="s">
        <v>3926</v>
      </c>
      <c r="I1353" s="40" t="s">
        <v>94</v>
      </c>
      <c r="J1353" s="40" t="s">
        <v>3076</v>
      </c>
      <c r="K1353" s="40" t="s">
        <v>4596</v>
      </c>
      <c r="L1353" s="40" t="s">
        <v>78</v>
      </c>
      <c r="M1353" s="35" t="s">
        <v>7</v>
      </c>
      <c r="N1353" s="35" t="s">
        <v>3849</v>
      </c>
    </row>
    <row r="1354" spans="1:14" x14ac:dyDescent="0.3">
      <c r="A1354" s="38" t="s">
        <v>21</v>
      </c>
      <c r="B1354" s="39" t="s">
        <v>4751</v>
      </c>
      <c r="C1354" s="39" t="s">
        <v>3933</v>
      </c>
      <c r="D1354" s="39" t="s">
        <v>3947</v>
      </c>
      <c r="E1354" s="40">
        <v>9.8228605939999998</v>
      </c>
      <c r="F1354" s="40">
        <v>4.0032099680000002</v>
      </c>
      <c r="G1354" s="40">
        <v>701</v>
      </c>
      <c r="H1354" s="40" t="s">
        <v>3926</v>
      </c>
      <c r="I1354" s="40" t="s">
        <v>94</v>
      </c>
      <c r="J1354" s="40" t="s">
        <v>3076</v>
      </c>
      <c r="K1354" s="40" t="s">
        <v>4596</v>
      </c>
      <c r="L1354" s="40" t="s">
        <v>78</v>
      </c>
      <c r="M1354" s="35" t="s">
        <v>7</v>
      </c>
      <c r="N1354" s="35" t="s">
        <v>36</v>
      </c>
    </row>
    <row r="1355" spans="1:14" x14ac:dyDescent="0.3">
      <c r="A1355" s="38" t="s">
        <v>2555</v>
      </c>
      <c r="B1355" s="39" t="s">
        <v>2556</v>
      </c>
      <c r="C1355" s="39" t="s">
        <v>3958</v>
      </c>
      <c r="D1355" s="39" t="s">
        <v>2556</v>
      </c>
      <c r="E1355" s="40">
        <v>11.80254624</v>
      </c>
      <c r="F1355" s="40">
        <v>6.7644809400000003</v>
      </c>
      <c r="G1355" s="40">
        <v>1134</v>
      </c>
      <c r="H1355" s="40" t="s">
        <v>3926</v>
      </c>
      <c r="I1355" s="40" t="s">
        <v>38</v>
      </c>
      <c r="J1355" s="40" t="s">
        <v>3785</v>
      </c>
      <c r="K1355" s="40" t="s">
        <v>4734</v>
      </c>
      <c r="L1355" s="40" t="s">
        <v>80</v>
      </c>
      <c r="M1355" s="35" t="s">
        <v>7</v>
      </c>
      <c r="N1355" s="35" t="s">
        <v>3856</v>
      </c>
    </row>
    <row r="1356" spans="1:14" x14ac:dyDescent="0.3">
      <c r="A1356" s="38" t="s">
        <v>2877</v>
      </c>
      <c r="B1356" s="39" t="s">
        <v>2878</v>
      </c>
      <c r="C1356" s="39" t="s">
        <v>3963</v>
      </c>
      <c r="D1356" s="39" t="s">
        <v>2878</v>
      </c>
      <c r="E1356" s="40">
        <v>10.4353</v>
      </c>
      <c r="F1356" s="40">
        <v>5.98522</v>
      </c>
      <c r="G1356" s="40">
        <v>1203</v>
      </c>
      <c r="H1356" s="40" t="s">
        <v>3926</v>
      </c>
      <c r="I1356" s="40" t="s">
        <v>38</v>
      </c>
      <c r="J1356" s="40" t="s">
        <v>3782</v>
      </c>
      <c r="K1356" s="40" t="s">
        <v>4634</v>
      </c>
      <c r="L1356" s="40" t="s">
        <v>80</v>
      </c>
      <c r="M1356" s="35" t="s">
        <v>4</v>
      </c>
      <c r="N1356" s="35" t="s">
        <v>3970</v>
      </c>
    </row>
    <row r="1357" spans="1:14" x14ac:dyDescent="0.3">
      <c r="A1357" s="38" t="s">
        <v>274</v>
      </c>
      <c r="B1357" s="39" t="s">
        <v>696</v>
      </c>
      <c r="C1357" s="39" t="s">
        <v>3951</v>
      </c>
      <c r="D1357" s="39" t="s">
        <v>696</v>
      </c>
      <c r="E1357" s="39">
        <v>15.07025297</v>
      </c>
      <c r="F1357" s="39">
        <v>10.39578547</v>
      </c>
      <c r="G1357" s="39">
        <v>650</v>
      </c>
      <c r="H1357" s="40" t="s">
        <v>3926</v>
      </c>
      <c r="I1357" s="40" t="s">
        <v>38</v>
      </c>
      <c r="J1357" s="40" t="s">
        <v>697</v>
      </c>
      <c r="K1357" s="40" t="s">
        <v>4556</v>
      </c>
      <c r="L1357" s="40" t="s">
        <v>3942</v>
      </c>
      <c r="M1357" s="35" t="s">
        <v>7</v>
      </c>
      <c r="N1357" s="35" t="s">
        <v>6</v>
      </c>
    </row>
    <row r="1358" spans="1:14" x14ac:dyDescent="0.3">
      <c r="A1358" s="38" t="s">
        <v>2914</v>
      </c>
      <c r="B1358" s="39" t="s">
        <v>2915</v>
      </c>
      <c r="C1358" s="39" t="s">
        <v>3963</v>
      </c>
      <c r="D1358" s="39" t="s">
        <v>2874</v>
      </c>
      <c r="E1358" s="40">
        <v>10.255388999999999</v>
      </c>
      <c r="F1358" s="40">
        <v>6.0048890000000004</v>
      </c>
      <c r="G1358" s="40">
        <v>1394</v>
      </c>
      <c r="H1358" s="40" t="s">
        <v>3926</v>
      </c>
      <c r="I1358" s="40" t="s">
        <v>38</v>
      </c>
      <c r="J1358" s="40" t="s">
        <v>3782</v>
      </c>
      <c r="K1358" s="40" t="s">
        <v>4634</v>
      </c>
      <c r="L1358" s="40" t="s">
        <v>80</v>
      </c>
      <c r="M1358" s="35" t="s">
        <v>4</v>
      </c>
      <c r="N1358" s="35" t="s">
        <v>5</v>
      </c>
    </row>
    <row r="1359" spans="1:14" x14ac:dyDescent="0.3">
      <c r="A1359" s="38" t="s">
        <v>2557</v>
      </c>
      <c r="B1359" s="39" t="s">
        <v>2558</v>
      </c>
      <c r="C1359" s="39" t="s">
        <v>3958</v>
      </c>
      <c r="D1359" s="39" t="s">
        <v>2558</v>
      </c>
      <c r="E1359" s="40">
        <v>11.47177778</v>
      </c>
      <c r="F1359" s="40">
        <v>6.0834000000000001</v>
      </c>
      <c r="G1359" s="40">
        <v>777</v>
      </c>
      <c r="H1359" s="40" t="s">
        <v>3926</v>
      </c>
      <c r="I1359" s="40" t="s">
        <v>38</v>
      </c>
      <c r="J1359" s="40" t="s">
        <v>3785</v>
      </c>
      <c r="K1359" s="40" t="s">
        <v>4734</v>
      </c>
      <c r="L1359" s="40" t="s">
        <v>80</v>
      </c>
      <c r="M1359" s="35" t="s">
        <v>4</v>
      </c>
      <c r="N1359" s="35" t="s">
        <v>8</v>
      </c>
    </row>
    <row r="1360" spans="1:14" x14ac:dyDescent="0.3">
      <c r="A1360" s="38" t="s">
        <v>2918</v>
      </c>
      <c r="B1360" s="39" t="s">
        <v>2919</v>
      </c>
      <c r="C1360" s="39" t="s">
        <v>3963</v>
      </c>
      <c r="D1360" s="39" t="s">
        <v>2919</v>
      </c>
      <c r="E1360" s="40">
        <v>10.465515999999999</v>
      </c>
      <c r="F1360" s="40">
        <v>6.2407300000000001</v>
      </c>
      <c r="G1360" s="40">
        <v>1781</v>
      </c>
      <c r="H1360" s="40" t="s">
        <v>3926</v>
      </c>
      <c r="I1360" s="40" t="s">
        <v>38</v>
      </c>
      <c r="J1360" s="40" t="s">
        <v>3782</v>
      </c>
      <c r="K1360" s="40" t="s">
        <v>4634</v>
      </c>
      <c r="L1360" s="40" t="s">
        <v>80</v>
      </c>
      <c r="M1360" s="35" t="s">
        <v>4</v>
      </c>
      <c r="N1360" s="35" t="s">
        <v>3850</v>
      </c>
    </row>
    <row r="1361" spans="1:14" x14ac:dyDescent="0.3">
      <c r="A1361" s="38" t="s">
        <v>2574</v>
      </c>
      <c r="B1361" s="39" t="s">
        <v>2575</v>
      </c>
      <c r="C1361" s="39" t="s">
        <v>3943</v>
      </c>
      <c r="D1361" s="39" t="s">
        <v>2575</v>
      </c>
      <c r="E1361" s="40">
        <v>11.209085999999999</v>
      </c>
      <c r="F1361" s="40">
        <v>5.9755229999999999</v>
      </c>
      <c r="G1361" s="40">
        <v>916</v>
      </c>
      <c r="H1361" s="40" t="s">
        <v>3926</v>
      </c>
      <c r="I1361" s="40" t="s">
        <v>38</v>
      </c>
      <c r="J1361" s="40" t="s">
        <v>3785</v>
      </c>
      <c r="K1361" s="40" t="s">
        <v>4734</v>
      </c>
      <c r="L1361" s="40" t="s">
        <v>80</v>
      </c>
      <c r="M1361" s="35" t="s">
        <v>4</v>
      </c>
      <c r="N1361" s="35" t="s">
        <v>5</v>
      </c>
    </row>
    <row r="1362" spans="1:14" x14ac:dyDescent="0.3">
      <c r="A1362" s="38" t="s">
        <v>2580</v>
      </c>
      <c r="B1362" s="39" t="s">
        <v>2581</v>
      </c>
      <c r="C1362" s="39" t="s">
        <v>3943</v>
      </c>
      <c r="D1362" s="39" t="s">
        <v>2380</v>
      </c>
      <c r="E1362" s="40">
        <v>10.880699999999999</v>
      </c>
      <c r="F1362" s="40">
        <v>5.7306299999999997</v>
      </c>
      <c r="G1362" s="40">
        <v>1220</v>
      </c>
      <c r="H1362" s="40" t="s">
        <v>3926</v>
      </c>
      <c r="I1362" s="40" t="s">
        <v>38</v>
      </c>
      <c r="J1362" s="40" t="s">
        <v>3785</v>
      </c>
      <c r="K1362" s="40" t="s">
        <v>4734</v>
      </c>
      <c r="L1362" s="40" t="s">
        <v>80</v>
      </c>
      <c r="M1362" s="35" t="s">
        <v>4</v>
      </c>
      <c r="N1362" s="35" t="s">
        <v>5</v>
      </c>
    </row>
    <row r="1363" spans="1:14" x14ac:dyDescent="0.3">
      <c r="A1363" s="38" t="s">
        <v>2659</v>
      </c>
      <c r="B1363" s="39" t="s">
        <v>2660</v>
      </c>
      <c r="C1363" s="39" t="s">
        <v>3943</v>
      </c>
      <c r="D1363" s="39" t="s">
        <v>2660</v>
      </c>
      <c r="E1363" s="40">
        <v>10.204649290000001</v>
      </c>
      <c r="F1363" s="40">
        <v>5.5850247780000002</v>
      </c>
      <c r="G1363" s="40">
        <v>1638</v>
      </c>
      <c r="H1363" s="40" t="s">
        <v>3926</v>
      </c>
      <c r="I1363" s="40" t="s">
        <v>38</v>
      </c>
      <c r="J1363" s="40" t="s">
        <v>3785</v>
      </c>
      <c r="K1363" s="40" t="s">
        <v>4734</v>
      </c>
      <c r="L1363" s="40" t="s">
        <v>80</v>
      </c>
      <c r="M1363" s="35" t="s">
        <v>4</v>
      </c>
      <c r="N1363" s="35" t="s">
        <v>5</v>
      </c>
    </row>
    <row r="1364" spans="1:14" x14ac:dyDescent="0.3">
      <c r="A1364" s="38" t="s">
        <v>839</v>
      </c>
      <c r="B1364" s="39" t="s">
        <v>840</v>
      </c>
      <c r="C1364" s="39" t="s">
        <v>3976</v>
      </c>
      <c r="D1364" s="39" t="s">
        <v>4752</v>
      </c>
      <c r="E1364" s="40">
        <v>14.592555559999999</v>
      </c>
      <c r="F1364" s="40">
        <v>4.7114166669999999</v>
      </c>
      <c r="G1364" s="40">
        <v>721</v>
      </c>
      <c r="H1364" s="40" t="s">
        <v>3926</v>
      </c>
      <c r="I1364" s="40" t="s">
        <v>38</v>
      </c>
      <c r="J1364" s="40" t="s">
        <v>695</v>
      </c>
      <c r="K1364" s="40" t="s">
        <v>4536</v>
      </c>
      <c r="L1364" s="40" t="s">
        <v>5869</v>
      </c>
      <c r="M1364" s="35" t="s">
        <v>4</v>
      </c>
      <c r="N1364" s="35" t="s">
        <v>3879</v>
      </c>
    </row>
    <row r="1365" spans="1:14" x14ac:dyDescent="0.3">
      <c r="A1365" s="38" t="s">
        <v>3413</v>
      </c>
      <c r="B1365" s="39" t="s">
        <v>3414</v>
      </c>
      <c r="C1365" s="39" t="s">
        <v>3933</v>
      </c>
      <c r="D1365" s="39" t="s">
        <v>3412</v>
      </c>
      <c r="E1365" s="40">
        <v>9.828265</v>
      </c>
      <c r="F1365" s="40">
        <v>2.3788429999999998</v>
      </c>
      <c r="G1365" s="40">
        <v>29</v>
      </c>
      <c r="H1365" s="40" t="s">
        <v>3926</v>
      </c>
      <c r="I1365" s="40" t="s">
        <v>38</v>
      </c>
      <c r="J1365" s="40" t="s">
        <v>3927</v>
      </c>
      <c r="K1365" s="40" t="s">
        <v>3928</v>
      </c>
      <c r="L1365" s="40" t="s">
        <v>78</v>
      </c>
      <c r="M1365" s="35" t="s">
        <v>4</v>
      </c>
      <c r="N1365" s="35" t="s">
        <v>5</v>
      </c>
    </row>
    <row r="1366" spans="1:14" x14ac:dyDescent="0.3">
      <c r="A1366" s="38" t="s">
        <v>900</v>
      </c>
      <c r="B1366" s="39" t="s">
        <v>901</v>
      </c>
      <c r="C1366" s="39" t="s">
        <v>3958</v>
      </c>
      <c r="D1366" s="39" t="s">
        <v>4753</v>
      </c>
      <c r="E1366" s="40">
        <v>12.99833402</v>
      </c>
      <c r="F1366" s="40">
        <v>6.6059404610000003</v>
      </c>
      <c r="G1366" s="40">
        <v>755</v>
      </c>
      <c r="H1366" s="40" t="s">
        <v>3926</v>
      </c>
      <c r="I1366" s="40" t="s">
        <v>38</v>
      </c>
      <c r="J1366" s="40" t="s">
        <v>700</v>
      </c>
      <c r="K1366" s="40" t="s">
        <v>4087</v>
      </c>
      <c r="L1366" s="40" t="s">
        <v>3942</v>
      </c>
      <c r="M1366" s="35" t="s">
        <v>4</v>
      </c>
      <c r="N1366" s="35" t="s">
        <v>3970</v>
      </c>
    </row>
    <row r="1367" spans="1:14" x14ac:dyDescent="0.3">
      <c r="A1367" s="38" t="s">
        <v>2584</v>
      </c>
      <c r="B1367" s="39" t="s">
        <v>2585</v>
      </c>
      <c r="C1367" s="39" t="s">
        <v>3943</v>
      </c>
      <c r="D1367" s="39" t="s">
        <v>2585</v>
      </c>
      <c r="E1367" s="40">
        <v>11.121764000000001</v>
      </c>
      <c r="F1367" s="40">
        <v>5.7176619999999998</v>
      </c>
      <c r="G1367" s="40">
        <v>724</v>
      </c>
      <c r="H1367" s="40" t="s">
        <v>3926</v>
      </c>
      <c r="I1367" s="40" t="s">
        <v>38</v>
      </c>
      <c r="J1367" s="40" t="s">
        <v>3785</v>
      </c>
      <c r="K1367" s="40" t="s">
        <v>4734</v>
      </c>
      <c r="L1367" s="40" t="s">
        <v>80</v>
      </c>
      <c r="M1367" s="35" t="s">
        <v>4</v>
      </c>
      <c r="N1367" s="35" t="s">
        <v>5</v>
      </c>
    </row>
    <row r="1368" spans="1:14" x14ac:dyDescent="0.3">
      <c r="A1368" s="38" t="s">
        <v>2590</v>
      </c>
      <c r="B1368" s="39" t="s">
        <v>2591</v>
      </c>
      <c r="C1368" s="39" t="s">
        <v>3943</v>
      </c>
      <c r="D1368" s="39" t="s">
        <v>2380</v>
      </c>
      <c r="E1368" s="40">
        <v>10.896844960999999</v>
      </c>
      <c r="F1368" s="40">
        <v>5.7349561839999996</v>
      </c>
      <c r="G1368" s="40">
        <v>1178</v>
      </c>
      <c r="H1368" s="40" t="s">
        <v>3926</v>
      </c>
      <c r="I1368" s="40" t="s">
        <v>38</v>
      </c>
      <c r="J1368" s="40" t="s">
        <v>3785</v>
      </c>
      <c r="K1368" s="40" t="s">
        <v>4734</v>
      </c>
      <c r="L1368" s="40" t="s">
        <v>80</v>
      </c>
      <c r="M1368" s="35" t="s">
        <v>7</v>
      </c>
      <c r="N1368" s="35" t="s">
        <v>3883</v>
      </c>
    </row>
    <row r="1369" spans="1:14" x14ac:dyDescent="0.3">
      <c r="A1369" s="38" t="s">
        <v>1296</v>
      </c>
      <c r="B1369" s="39" t="s">
        <v>1297</v>
      </c>
      <c r="C1369" s="39" t="s">
        <v>3951</v>
      </c>
      <c r="D1369" s="39" t="s">
        <v>1293</v>
      </c>
      <c r="E1369" s="40">
        <v>14.460805089999999</v>
      </c>
      <c r="F1369" s="40">
        <v>10.1078978</v>
      </c>
      <c r="G1369" s="40">
        <v>363</v>
      </c>
      <c r="H1369" s="40" t="s">
        <v>3926</v>
      </c>
      <c r="I1369" s="40" t="s">
        <v>38</v>
      </c>
      <c r="J1369" s="40" t="s">
        <v>688</v>
      </c>
      <c r="K1369" s="40" t="s">
        <v>4027</v>
      </c>
      <c r="L1369" s="40" t="s">
        <v>3942</v>
      </c>
      <c r="M1369" s="35" t="s">
        <v>4</v>
      </c>
      <c r="N1369" s="35" t="s">
        <v>5</v>
      </c>
    </row>
    <row r="1370" spans="1:14" x14ac:dyDescent="0.3">
      <c r="A1370" s="38" t="s">
        <v>387</v>
      </c>
      <c r="B1370" s="39" t="s">
        <v>1360</v>
      </c>
      <c r="C1370" s="39" t="s">
        <v>3951</v>
      </c>
      <c r="D1370" s="39" t="s">
        <v>1351</v>
      </c>
      <c r="E1370" s="40">
        <v>15.024654699999999</v>
      </c>
      <c r="F1370" s="40">
        <v>12.0862047</v>
      </c>
      <c r="G1370" s="40">
        <v>301</v>
      </c>
      <c r="H1370" s="40" t="s">
        <v>3926</v>
      </c>
      <c r="I1370" s="40" t="s">
        <v>38</v>
      </c>
      <c r="J1370" s="40" t="s">
        <v>895</v>
      </c>
      <c r="K1370" s="40" t="s">
        <v>3952</v>
      </c>
      <c r="L1370" s="40" t="s">
        <v>3942</v>
      </c>
      <c r="M1370" s="35" t="s">
        <v>4</v>
      </c>
      <c r="N1370" s="35" t="s">
        <v>5</v>
      </c>
    </row>
    <row r="1371" spans="1:14" x14ac:dyDescent="0.3">
      <c r="A1371" s="38" t="s">
        <v>2728</v>
      </c>
      <c r="B1371" s="39" t="s">
        <v>2729</v>
      </c>
      <c r="C1371" s="39" t="s">
        <v>3933</v>
      </c>
      <c r="D1371" s="39" t="s">
        <v>4754</v>
      </c>
      <c r="E1371" s="40">
        <v>10.292336479999999</v>
      </c>
      <c r="F1371" s="40">
        <v>4.7744956639999998</v>
      </c>
      <c r="G1371" s="40">
        <v>75</v>
      </c>
      <c r="H1371" s="40" t="s">
        <v>3926</v>
      </c>
      <c r="I1371" s="40" t="s">
        <v>38</v>
      </c>
      <c r="J1371" s="40" t="s">
        <v>3927</v>
      </c>
      <c r="K1371" s="40" t="s">
        <v>3928</v>
      </c>
      <c r="L1371" s="40" t="s">
        <v>78</v>
      </c>
      <c r="M1371" s="35" t="s">
        <v>4</v>
      </c>
      <c r="N1371" s="35" t="s">
        <v>3850</v>
      </c>
    </row>
    <row r="1372" spans="1:14" x14ac:dyDescent="0.3">
      <c r="A1372" s="38" t="s">
        <v>3375</v>
      </c>
      <c r="B1372" s="39" t="s">
        <v>3376</v>
      </c>
      <c r="C1372" s="39" t="s">
        <v>3933</v>
      </c>
      <c r="D1372" s="39" t="s">
        <v>4755</v>
      </c>
      <c r="E1372" s="40">
        <v>10.106470699999999</v>
      </c>
      <c r="F1372" s="40">
        <v>3.9788042809999999</v>
      </c>
      <c r="G1372" s="40">
        <v>101</v>
      </c>
      <c r="H1372" s="40" t="s">
        <v>3926</v>
      </c>
      <c r="I1372" s="40" t="s">
        <v>38</v>
      </c>
      <c r="J1372" s="40" t="s">
        <v>3930</v>
      </c>
      <c r="K1372" s="40" t="s">
        <v>3931</v>
      </c>
      <c r="L1372" s="40" t="s">
        <v>78</v>
      </c>
      <c r="M1372" s="35" t="s">
        <v>4</v>
      </c>
      <c r="N1372" s="35" t="s">
        <v>5</v>
      </c>
    </row>
    <row r="1373" spans="1:14" x14ac:dyDescent="0.3">
      <c r="A1373" s="38" t="s">
        <v>258</v>
      </c>
      <c r="B1373" s="39" t="s">
        <v>3514</v>
      </c>
      <c r="C1373" s="39" t="s">
        <v>3933</v>
      </c>
      <c r="D1373" s="39" t="s">
        <v>3540</v>
      </c>
      <c r="E1373" s="40">
        <v>9.7282499999999992</v>
      </c>
      <c r="F1373" s="40">
        <v>4.7167300000000001</v>
      </c>
      <c r="G1373" s="40">
        <v>264</v>
      </c>
      <c r="H1373" s="40" t="s">
        <v>3926</v>
      </c>
      <c r="I1373" s="40" t="s">
        <v>38</v>
      </c>
      <c r="J1373" s="40" t="s">
        <v>3937</v>
      </c>
      <c r="K1373" s="40" t="s">
        <v>3938</v>
      </c>
      <c r="L1373" s="40" t="s">
        <v>78</v>
      </c>
      <c r="M1373" s="35" t="s">
        <v>4</v>
      </c>
      <c r="N1373" s="35" t="s">
        <v>5</v>
      </c>
    </row>
    <row r="1374" spans="1:14" x14ac:dyDescent="0.3">
      <c r="A1374" s="38" t="s">
        <v>2588</v>
      </c>
      <c r="B1374" s="39" t="s">
        <v>2589</v>
      </c>
      <c r="C1374" s="39" t="s">
        <v>3943</v>
      </c>
      <c r="D1374" s="39" t="s">
        <v>2382</v>
      </c>
      <c r="E1374" s="40">
        <v>10.62366667</v>
      </c>
      <c r="F1374" s="40">
        <v>5.5059722219999996</v>
      </c>
      <c r="G1374" s="40">
        <v>1077</v>
      </c>
      <c r="H1374" s="40" t="s">
        <v>3926</v>
      </c>
      <c r="I1374" s="40" t="s">
        <v>38</v>
      </c>
      <c r="J1374" s="40" t="s">
        <v>3785</v>
      </c>
      <c r="K1374" s="40" t="s">
        <v>4734</v>
      </c>
      <c r="L1374" s="40" t="s">
        <v>80</v>
      </c>
      <c r="M1374" s="35" t="s">
        <v>4</v>
      </c>
      <c r="N1374" s="35" t="s">
        <v>5</v>
      </c>
    </row>
    <row r="1375" spans="1:14" x14ac:dyDescent="0.3">
      <c r="A1375" s="38" t="s">
        <v>2592</v>
      </c>
      <c r="B1375" s="39" t="s">
        <v>2593</v>
      </c>
      <c r="C1375" s="39" t="s">
        <v>3943</v>
      </c>
      <c r="D1375" s="39" t="s">
        <v>2593</v>
      </c>
      <c r="E1375" s="40">
        <v>11.01599058</v>
      </c>
      <c r="F1375" s="40">
        <v>5.4269608490000003</v>
      </c>
      <c r="G1375" s="40">
        <v>767</v>
      </c>
      <c r="H1375" s="40" t="s">
        <v>3926</v>
      </c>
      <c r="I1375" s="40" t="s">
        <v>38</v>
      </c>
      <c r="J1375" s="40" t="s">
        <v>3785</v>
      </c>
      <c r="K1375" s="40" t="s">
        <v>4734</v>
      </c>
      <c r="L1375" s="40" t="s">
        <v>80</v>
      </c>
      <c r="M1375" s="35" t="s">
        <v>4</v>
      </c>
      <c r="N1375" s="35" t="s">
        <v>3889</v>
      </c>
    </row>
    <row r="1376" spans="1:14" x14ac:dyDescent="0.3">
      <c r="A1376" s="38" t="s">
        <v>271</v>
      </c>
      <c r="B1376" s="39" t="s">
        <v>1374</v>
      </c>
      <c r="C1376" s="39" t="s">
        <v>3951</v>
      </c>
      <c r="D1376" s="39" t="s">
        <v>1374</v>
      </c>
      <c r="E1376" s="39">
        <v>15.089278999999999</v>
      </c>
      <c r="F1376" s="39">
        <v>10.480892000000001</v>
      </c>
      <c r="G1376" s="39">
        <v>318</v>
      </c>
      <c r="H1376" s="40" t="s">
        <v>3926</v>
      </c>
      <c r="I1376" s="40" t="s">
        <v>38</v>
      </c>
      <c r="J1376" s="40" t="s">
        <v>697</v>
      </c>
      <c r="K1376" s="40" t="s">
        <v>4556</v>
      </c>
      <c r="L1376" s="40" t="s">
        <v>3942</v>
      </c>
      <c r="M1376" s="35" t="s">
        <v>4</v>
      </c>
      <c r="N1376" s="35" t="s">
        <v>3879</v>
      </c>
    </row>
    <row r="1377" spans="1:14" x14ac:dyDescent="0.3">
      <c r="A1377" s="38" t="s">
        <v>1219</v>
      </c>
      <c r="B1377" s="39" t="s">
        <v>1220</v>
      </c>
      <c r="C1377" s="39" t="s">
        <v>3951</v>
      </c>
      <c r="D1377" s="39" t="s">
        <v>1301</v>
      </c>
      <c r="E1377" s="39">
        <v>15.063769669999999</v>
      </c>
      <c r="F1377" s="39">
        <v>10.14433039</v>
      </c>
      <c r="G1377" s="39">
        <v>334</v>
      </c>
      <c r="H1377" s="40" t="s">
        <v>3926</v>
      </c>
      <c r="I1377" s="40" t="s">
        <v>38</v>
      </c>
      <c r="J1377" s="40" t="s">
        <v>697</v>
      </c>
      <c r="K1377" s="40" t="s">
        <v>4556</v>
      </c>
      <c r="L1377" s="40" t="s">
        <v>3942</v>
      </c>
      <c r="M1377" s="35" t="s">
        <v>4</v>
      </c>
      <c r="N1377" s="35" t="s">
        <v>3850</v>
      </c>
    </row>
    <row r="1378" spans="1:14" x14ac:dyDescent="0.3">
      <c r="A1378" s="38" t="s">
        <v>1235</v>
      </c>
      <c r="B1378" s="39" t="s">
        <v>1236</v>
      </c>
      <c r="C1378" s="39" t="s">
        <v>3951</v>
      </c>
      <c r="D1378" s="39" t="s">
        <v>1301</v>
      </c>
      <c r="E1378" s="39">
        <v>15.279267000000001</v>
      </c>
      <c r="F1378" s="39">
        <v>10.215508</v>
      </c>
      <c r="G1378" s="39">
        <v>650</v>
      </c>
      <c r="H1378" s="40" t="s">
        <v>3926</v>
      </c>
      <c r="I1378" s="40" t="s">
        <v>38</v>
      </c>
      <c r="J1378" s="40" t="s">
        <v>697</v>
      </c>
      <c r="K1378" s="40" t="s">
        <v>4556</v>
      </c>
      <c r="L1378" s="40" t="s">
        <v>3942</v>
      </c>
      <c r="M1378" s="35" t="s">
        <v>7</v>
      </c>
      <c r="N1378" s="35" t="s">
        <v>6</v>
      </c>
    </row>
    <row r="1379" spans="1:14" x14ac:dyDescent="0.3">
      <c r="A1379" s="38" t="s">
        <v>374</v>
      </c>
      <c r="B1379" s="39" t="s">
        <v>4756</v>
      </c>
      <c r="C1379" s="39" t="s">
        <v>3929</v>
      </c>
      <c r="D1379" s="39" t="s">
        <v>3965</v>
      </c>
      <c r="E1379" s="40">
        <v>11.450657</v>
      </c>
      <c r="F1379" s="40">
        <v>3.8338480000000001</v>
      </c>
      <c r="G1379" s="40">
        <v>745</v>
      </c>
      <c r="H1379" s="40" t="s">
        <v>3926</v>
      </c>
      <c r="I1379" s="40" t="s">
        <v>94</v>
      </c>
      <c r="J1379" s="40" t="s">
        <v>612</v>
      </c>
      <c r="K1379" s="40" t="s">
        <v>4505</v>
      </c>
      <c r="L1379" s="40" t="s">
        <v>5869</v>
      </c>
      <c r="M1379" s="35" t="s">
        <v>79</v>
      </c>
      <c r="N1379" s="35" t="s">
        <v>5</v>
      </c>
    </row>
    <row r="1380" spans="1:14" x14ac:dyDescent="0.3">
      <c r="A1380" s="38" t="s">
        <v>404</v>
      </c>
      <c r="B1380" s="39" t="s">
        <v>3381</v>
      </c>
      <c r="C1380" s="39" t="s">
        <v>3933</v>
      </c>
      <c r="D1380" s="39" t="s">
        <v>4757</v>
      </c>
      <c r="E1380" s="40">
        <v>9.8615680000000001</v>
      </c>
      <c r="F1380" s="40">
        <v>3.8673299999999999</v>
      </c>
      <c r="G1380" s="40">
        <v>23</v>
      </c>
      <c r="H1380" s="40" t="s">
        <v>3926</v>
      </c>
      <c r="I1380" s="40" t="s">
        <v>38</v>
      </c>
      <c r="J1380" s="40" t="s">
        <v>3930</v>
      </c>
      <c r="K1380" s="40" t="s">
        <v>3931</v>
      </c>
      <c r="L1380" s="40" t="s">
        <v>78</v>
      </c>
      <c r="M1380" s="35" t="s">
        <v>4</v>
      </c>
      <c r="N1380" s="35" t="s">
        <v>5</v>
      </c>
    </row>
    <row r="1381" spans="1:14" x14ac:dyDescent="0.3">
      <c r="A1381" s="38" t="s">
        <v>1623</v>
      </c>
      <c r="B1381" s="39" t="s">
        <v>1624</v>
      </c>
      <c r="C1381" s="39" t="s">
        <v>3925</v>
      </c>
      <c r="D1381" s="39" t="s">
        <v>4758</v>
      </c>
      <c r="E1381" s="40">
        <v>10.366884000000001</v>
      </c>
      <c r="F1381" s="40">
        <v>2.389894</v>
      </c>
      <c r="G1381" s="40">
        <v>463</v>
      </c>
      <c r="H1381" s="40" t="s">
        <v>3926</v>
      </c>
      <c r="I1381" s="40" t="s">
        <v>38</v>
      </c>
      <c r="J1381" s="40" t="s">
        <v>591</v>
      </c>
      <c r="K1381" s="40" t="s">
        <v>3954</v>
      </c>
      <c r="L1381" s="40" t="s">
        <v>5869</v>
      </c>
      <c r="M1381" s="35" t="s">
        <v>4</v>
      </c>
      <c r="N1381" s="35" t="s">
        <v>3850</v>
      </c>
    </row>
    <row r="1382" spans="1:14" x14ac:dyDescent="0.3">
      <c r="A1382" s="38" t="s">
        <v>496</v>
      </c>
      <c r="B1382" s="39" t="s">
        <v>1717</v>
      </c>
      <c r="C1382" s="39" t="s">
        <v>3951</v>
      </c>
      <c r="D1382" s="39" t="s">
        <v>4759</v>
      </c>
      <c r="E1382" s="40">
        <v>13.994440000000001</v>
      </c>
      <c r="F1382" s="40">
        <v>10.595138</v>
      </c>
      <c r="G1382" s="40">
        <v>543</v>
      </c>
      <c r="H1382" s="40" t="s">
        <v>3926</v>
      </c>
      <c r="I1382" s="40" t="s">
        <v>38</v>
      </c>
      <c r="J1382" s="40" t="s">
        <v>720</v>
      </c>
      <c r="K1382" s="40" t="s">
        <v>4029</v>
      </c>
      <c r="L1382" s="40" t="s">
        <v>3942</v>
      </c>
      <c r="M1382" s="35" t="s">
        <v>4</v>
      </c>
      <c r="N1382" s="35" t="s">
        <v>3879</v>
      </c>
    </row>
    <row r="1383" spans="1:14" x14ac:dyDescent="0.3">
      <c r="A1383" s="38" t="s">
        <v>381</v>
      </c>
      <c r="B1383" s="39" t="s">
        <v>2901</v>
      </c>
      <c r="C1383" s="39" t="s">
        <v>3963</v>
      </c>
      <c r="D1383" s="39" t="s">
        <v>2874</v>
      </c>
      <c r="E1383" s="40">
        <v>10.258063999999999</v>
      </c>
      <c r="F1383" s="40">
        <v>6.0091229999999998</v>
      </c>
      <c r="G1383" s="40">
        <v>1419</v>
      </c>
      <c r="H1383" s="40" t="s">
        <v>3926</v>
      </c>
      <c r="I1383" s="40" t="s">
        <v>38</v>
      </c>
      <c r="J1383" s="40" t="s">
        <v>3782</v>
      </c>
      <c r="K1383" s="40" t="s">
        <v>4634</v>
      </c>
      <c r="L1383" s="40" t="s">
        <v>80</v>
      </c>
      <c r="M1383" s="35" t="s">
        <v>4</v>
      </c>
      <c r="N1383" s="35" t="s">
        <v>5</v>
      </c>
    </row>
    <row r="1384" spans="1:14" x14ac:dyDescent="0.3">
      <c r="A1384" s="38" t="s">
        <v>3530</v>
      </c>
      <c r="B1384" s="39" t="s">
        <v>4760</v>
      </c>
      <c r="C1384" s="39" t="s">
        <v>3933</v>
      </c>
      <c r="D1384" s="39" t="s">
        <v>3558</v>
      </c>
      <c r="E1384" s="40">
        <v>9.6796667060000008</v>
      </c>
      <c r="F1384" s="40">
        <v>4.64638887</v>
      </c>
      <c r="G1384" s="40">
        <v>162</v>
      </c>
      <c r="H1384" s="40" t="s">
        <v>3926</v>
      </c>
      <c r="I1384" s="40" t="s">
        <v>38</v>
      </c>
      <c r="J1384" s="40" t="s">
        <v>3937</v>
      </c>
      <c r="K1384" s="40" t="s">
        <v>3938</v>
      </c>
      <c r="L1384" s="40" t="s">
        <v>78</v>
      </c>
      <c r="M1384" s="35" t="s">
        <v>4</v>
      </c>
      <c r="N1384" s="35" t="s">
        <v>5</v>
      </c>
    </row>
    <row r="1385" spans="1:14" x14ac:dyDescent="0.3">
      <c r="A1385" s="38" t="s">
        <v>2159</v>
      </c>
      <c r="B1385" s="39" t="s">
        <v>2160</v>
      </c>
      <c r="C1385" s="39" t="s">
        <v>3939</v>
      </c>
      <c r="D1385" s="39" t="s">
        <v>4761</v>
      </c>
      <c r="E1385" s="40">
        <v>13.8543</v>
      </c>
      <c r="F1385" s="40">
        <v>9.7834699999999994</v>
      </c>
      <c r="G1385" s="40">
        <v>330</v>
      </c>
      <c r="H1385" s="40" t="s">
        <v>3926</v>
      </c>
      <c r="I1385" s="40" t="s">
        <v>38</v>
      </c>
      <c r="J1385" s="40" t="s">
        <v>799</v>
      </c>
      <c r="K1385" s="40" t="s">
        <v>4150</v>
      </c>
      <c r="L1385" s="40" t="s">
        <v>3942</v>
      </c>
      <c r="M1385" s="35" t="s">
        <v>4</v>
      </c>
      <c r="N1385" s="35" t="s">
        <v>5</v>
      </c>
    </row>
    <row r="1386" spans="1:14" x14ac:dyDescent="0.3">
      <c r="A1386" s="38" t="s">
        <v>501</v>
      </c>
      <c r="B1386" s="39" t="s">
        <v>4762</v>
      </c>
      <c r="C1386" s="39" t="s">
        <v>3933</v>
      </c>
      <c r="D1386" s="39" t="s">
        <v>3962</v>
      </c>
      <c r="E1386" s="40">
        <v>9.9106199999999998</v>
      </c>
      <c r="F1386" s="40">
        <v>2.9310100000000001</v>
      </c>
      <c r="G1386" s="40">
        <v>17</v>
      </c>
      <c r="H1386" s="40" t="s">
        <v>3926</v>
      </c>
      <c r="I1386" s="40" t="s">
        <v>94</v>
      </c>
      <c r="J1386" s="40" t="s">
        <v>3927</v>
      </c>
      <c r="K1386" s="40" t="s">
        <v>3928</v>
      </c>
      <c r="L1386" s="40" t="s">
        <v>78</v>
      </c>
      <c r="M1386" s="35" t="s">
        <v>4</v>
      </c>
      <c r="N1386" s="35" t="s">
        <v>5</v>
      </c>
    </row>
    <row r="1387" spans="1:14" x14ac:dyDescent="0.3">
      <c r="A1387" s="38" t="s">
        <v>482</v>
      </c>
      <c r="B1387" s="39" t="s">
        <v>2272</v>
      </c>
      <c r="C1387" s="39" t="s">
        <v>3951</v>
      </c>
      <c r="D1387" s="39" t="s">
        <v>4763</v>
      </c>
      <c r="E1387" s="40">
        <v>13.95323</v>
      </c>
      <c r="F1387" s="40">
        <v>10.48775</v>
      </c>
      <c r="G1387" s="40">
        <v>555</v>
      </c>
      <c r="H1387" s="40" t="s">
        <v>3926</v>
      </c>
      <c r="I1387" s="40" t="s">
        <v>38</v>
      </c>
      <c r="J1387" s="40" t="s">
        <v>720</v>
      </c>
      <c r="K1387" s="40" t="s">
        <v>4029</v>
      </c>
      <c r="L1387" s="40" t="s">
        <v>3942</v>
      </c>
      <c r="M1387" s="35" t="s">
        <v>4</v>
      </c>
      <c r="N1387" s="35" t="s">
        <v>3877</v>
      </c>
    </row>
    <row r="1388" spans="1:14" x14ac:dyDescent="0.3">
      <c r="A1388" s="38" t="s">
        <v>2920</v>
      </c>
      <c r="B1388" s="39" t="s">
        <v>2921</v>
      </c>
      <c r="C1388" s="39" t="s">
        <v>3963</v>
      </c>
      <c r="D1388" s="39" t="s">
        <v>2921</v>
      </c>
      <c r="E1388" s="40">
        <v>10.307306000000001</v>
      </c>
      <c r="F1388" s="40">
        <v>6.2242499999999996</v>
      </c>
      <c r="G1388" s="40">
        <v>1481</v>
      </c>
      <c r="H1388" s="40" t="s">
        <v>3926</v>
      </c>
      <c r="I1388" s="40" t="s">
        <v>38</v>
      </c>
      <c r="J1388" s="40" t="s">
        <v>3782</v>
      </c>
      <c r="K1388" s="40" t="s">
        <v>4634</v>
      </c>
      <c r="L1388" s="40" t="s">
        <v>80</v>
      </c>
      <c r="M1388" s="35" t="s">
        <v>4</v>
      </c>
      <c r="N1388" s="35" t="s">
        <v>5</v>
      </c>
    </row>
    <row r="1389" spans="1:14" x14ac:dyDescent="0.3">
      <c r="A1389" s="38" t="s">
        <v>1906</v>
      </c>
      <c r="B1389" s="39" t="s">
        <v>4764</v>
      </c>
      <c r="C1389" s="39" t="s">
        <v>3929</v>
      </c>
      <c r="D1389" s="39" t="s">
        <v>3965</v>
      </c>
      <c r="E1389" s="40">
        <v>11.4867726</v>
      </c>
      <c r="F1389" s="40">
        <v>3.8381879809999999</v>
      </c>
      <c r="G1389" s="40">
        <v>698</v>
      </c>
      <c r="H1389" s="40" t="s">
        <v>3926</v>
      </c>
      <c r="I1389" s="40" t="s">
        <v>94</v>
      </c>
      <c r="J1389" s="40" t="s">
        <v>612</v>
      </c>
      <c r="K1389" s="40" t="s">
        <v>4505</v>
      </c>
      <c r="L1389" s="40" t="s">
        <v>5869</v>
      </c>
      <c r="M1389" s="35" t="s">
        <v>4</v>
      </c>
      <c r="N1389" s="35"/>
    </row>
    <row r="1390" spans="1:14" x14ac:dyDescent="0.3">
      <c r="A1390" s="38" t="s">
        <v>2225</v>
      </c>
      <c r="B1390" s="39" t="s">
        <v>4765</v>
      </c>
      <c r="C1390" s="39" t="s">
        <v>3929</v>
      </c>
      <c r="D1390" s="39" t="s">
        <v>3965</v>
      </c>
      <c r="E1390" s="40">
        <v>11.471133612999999</v>
      </c>
      <c r="F1390" s="40">
        <v>3.82602742</v>
      </c>
      <c r="G1390" s="40">
        <v>744</v>
      </c>
      <c r="H1390" s="40" t="s">
        <v>3926</v>
      </c>
      <c r="I1390" s="40" t="s">
        <v>94</v>
      </c>
      <c r="J1390" s="40" t="s">
        <v>612</v>
      </c>
      <c r="K1390" s="40" t="s">
        <v>4505</v>
      </c>
      <c r="L1390" s="40" t="s">
        <v>5869</v>
      </c>
      <c r="M1390" s="35" t="s">
        <v>79</v>
      </c>
      <c r="N1390" s="35" t="s">
        <v>5</v>
      </c>
    </row>
    <row r="1391" spans="1:14" x14ac:dyDescent="0.3">
      <c r="A1391" s="38" t="s">
        <v>4766</v>
      </c>
      <c r="B1391" s="39" t="s">
        <v>4767</v>
      </c>
      <c r="C1391" s="39" t="s">
        <v>3933</v>
      </c>
      <c r="D1391" s="39" t="s">
        <v>3947</v>
      </c>
      <c r="E1391" s="39">
        <v>9.7119900000000001</v>
      </c>
      <c r="F1391" s="39">
        <v>4.0474600000000001</v>
      </c>
      <c r="G1391" s="39">
        <v>15</v>
      </c>
      <c r="H1391" s="40" t="s">
        <v>3926</v>
      </c>
      <c r="I1391" s="40" t="s">
        <v>94</v>
      </c>
      <c r="J1391" s="40" t="s">
        <v>3076</v>
      </c>
      <c r="K1391" s="40" t="s">
        <v>4596</v>
      </c>
      <c r="L1391" s="40" t="s">
        <v>78</v>
      </c>
      <c r="M1391" s="35" t="s">
        <v>4</v>
      </c>
      <c r="N1391" s="35" t="s">
        <v>5</v>
      </c>
    </row>
    <row r="1392" spans="1:14" x14ac:dyDescent="0.3">
      <c r="A1392" s="38" t="s">
        <v>63</v>
      </c>
      <c r="B1392" s="39" t="s">
        <v>2922</v>
      </c>
      <c r="C1392" s="39" t="s">
        <v>3963</v>
      </c>
      <c r="D1392" s="39" t="s">
        <v>2922</v>
      </c>
      <c r="E1392" s="40">
        <v>11.04256</v>
      </c>
      <c r="F1392" s="40">
        <v>6.6481199999999996</v>
      </c>
      <c r="G1392" s="40">
        <v>1192</v>
      </c>
      <c r="H1392" s="40" t="s">
        <v>3926</v>
      </c>
      <c r="I1392" s="40" t="s">
        <v>38</v>
      </c>
      <c r="J1392" s="40" t="s">
        <v>3782</v>
      </c>
      <c r="K1392" s="40" t="s">
        <v>4634</v>
      </c>
      <c r="L1392" s="40" t="s">
        <v>80</v>
      </c>
      <c r="M1392" s="35" t="s">
        <v>4</v>
      </c>
      <c r="N1392" s="35" t="s">
        <v>34</v>
      </c>
    </row>
    <row r="1393" spans="1:14" x14ac:dyDescent="0.3">
      <c r="A1393" s="38" t="s">
        <v>2171</v>
      </c>
      <c r="B1393" s="39" t="s">
        <v>4768</v>
      </c>
      <c r="C1393" s="39" t="s">
        <v>3929</v>
      </c>
      <c r="D1393" s="39" t="s">
        <v>3965</v>
      </c>
      <c r="E1393" s="40">
        <v>11.48221</v>
      </c>
      <c r="F1393" s="40">
        <v>3.8378160000000001</v>
      </c>
      <c r="G1393" s="40">
        <v>720</v>
      </c>
      <c r="H1393" s="40" t="s">
        <v>3926</v>
      </c>
      <c r="I1393" s="40" t="s">
        <v>94</v>
      </c>
      <c r="J1393" s="40" t="s">
        <v>612</v>
      </c>
      <c r="K1393" s="40" t="s">
        <v>4505</v>
      </c>
      <c r="L1393" s="40" t="s">
        <v>5869</v>
      </c>
      <c r="M1393" s="35" t="s">
        <v>7</v>
      </c>
      <c r="N1393" s="35" t="s">
        <v>3849</v>
      </c>
    </row>
    <row r="1394" spans="1:14" x14ac:dyDescent="0.3">
      <c r="A1394" s="38" t="s">
        <v>1135</v>
      </c>
      <c r="B1394" s="39" t="s">
        <v>1136</v>
      </c>
      <c r="C1394" s="39" t="s">
        <v>3939</v>
      </c>
      <c r="D1394" s="39" t="s">
        <v>4078</v>
      </c>
      <c r="E1394" s="39">
        <v>13.374180000000001</v>
      </c>
      <c r="F1394" s="39">
        <v>9.2906399999999998</v>
      </c>
      <c r="G1394" s="39">
        <v>227</v>
      </c>
      <c r="H1394" s="40" t="s">
        <v>3926</v>
      </c>
      <c r="I1394" s="40" t="s">
        <v>38</v>
      </c>
      <c r="J1394" s="40" t="s">
        <v>621</v>
      </c>
      <c r="K1394" s="40" t="s">
        <v>4541</v>
      </c>
      <c r="L1394" s="40" t="s">
        <v>3942</v>
      </c>
      <c r="M1394" s="35" t="s">
        <v>7</v>
      </c>
      <c r="N1394" s="35" t="s">
        <v>3856</v>
      </c>
    </row>
    <row r="1395" spans="1:14" x14ac:dyDescent="0.3">
      <c r="A1395" s="38" t="s">
        <v>953</v>
      </c>
      <c r="B1395" s="39" t="s">
        <v>954</v>
      </c>
      <c r="C1395" s="39" t="s">
        <v>3925</v>
      </c>
      <c r="D1395" s="39" t="s">
        <v>948</v>
      </c>
      <c r="E1395" s="40">
        <v>12.689621000000001</v>
      </c>
      <c r="F1395" s="40">
        <v>2.6744409999999998</v>
      </c>
      <c r="G1395" s="40">
        <v>699</v>
      </c>
      <c r="H1395" s="40" t="s">
        <v>3926</v>
      </c>
      <c r="I1395" s="40" t="s">
        <v>38</v>
      </c>
      <c r="J1395" s="40" t="s">
        <v>641</v>
      </c>
      <c r="K1395" s="40" t="s">
        <v>4012</v>
      </c>
      <c r="L1395" s="40" t="s">
        <v>5869</v>
      </c>
      <c r="M1395" s="35" t="s">
        <v>4</v>
      </c>
      <c r="N1395" s="35" t="s">
        <v>5</v>
      </c>
    </row>
    <row r="1396" spans="1:14" x14ac:dyDescent="0.3">
      <c r="A1396" s="38" t="s">
        <v>983</v>
      </c>
      <c r="B1396" s="39" t="s">
        <v>984</v>
      </c>
      <c r="C1396" s="39" t="s">
        <v>3951</v>
      </c>
      <c r="D1396" s="39" t="s">
        <v>4769</v>
      </c>
      <c r="E1396" s="40">
        <v>13.830394999999999</v>
      </c>
      <c r="F1396" s="40">
        <v>10.292048299999999</v>
      </c>
      <c r="G1396" s="40">
        <v>548</v>
      </c>
      <c r="H1396" s="40" t="s">
        <v>3926</v>
      </c>
      <c r="I1396" s="40" t="s">
        <v>38</v>
      </c>
      <c r="J1396" s="40" t="s">
        <v>720</v>
      </c>
      <c r="K1396" s="40" t="s">
        <v>4029</v>
      </c>
      <c r="L1396" s="40" t="s">
        <v>3942</v>
      </c>
      <c r="M1396" s="35" t="s">
        <v>4</v>
      </c>
      <c r="N1396" s="35" t="s">
        <v>3879</v>
      </c>
    </row>
    <row r="1397" spans="1:14" x14ac:dyDescent="0.3">
      <c r="A1397" s="38" t="s">
        <v>494</v>
      </c>
      <c r="B1397" s="39" t="s">
        <v>1361</v>
      </c>
      <c r="C1397" s="39" t="s">
        <v>3951</v>
      </c>
      <c r="D1397" s="39" t="s">
        <v>1351</v>
      </c>
      <c r="E1397" s="40">
        <v>15.016107999999999</v>
      </c>
      <c r="F1397" s="40">
        <v>12.072015</v>
      </c>
      <c r="G1397" s="40">
        <v>298</v>
      </c>
      <c r="H1397" s="40" t="s">
        <v>3926</v>
      </c>
      <c r="I1397" s="40" t="s">
        <v>38</v>
      </c>
      <c r="J1397" s="40" t="s">
        <v>895</v>
      </c>
      <c r="K1397" s="40" t="s">
        <v>3952</v>
      </c>
      <c r="L1397" s="40" t="s">
        <v>3942</v>
      </c>
      <c r="M1397" s="35" t="s">
        <v>4</v>
      </c>
      <c r="N1397" s="35" t="s">
        <v>4109</v>
      </c>
    </row>
    <row r="1398" spans="1:14" x14ac:dyDescent="0.3">
      <c r="A1398" s="38" t="s">
        <v>1352</v>
      </c>
      <c r="B1398" s="39" t="s">
        <v>1353</v>
      </c>
      <c r="C1398" s="39" t="s">
        <v>3951</v>
      </c>
      <c r="D1398" s="39" t="s">
        <v>1351</v>
      </c>
      <c r="E1398" s="40">
        <v>14.99759865</v>
      </c>
      <c r="F1398" s="40">
        <v>12.085933539999999</v>
      </c>
      <c r="G1398" s="40">
        <v>295</v>
      </c>
      <c r="H1398" s="40" t="s">
        <v>3926</v>
      </c>
      <c r="I1398" s="40" t="s">
        <v>38</v>
      </c>
      <c r="J1398" s="40" t="s">
        <v>895</v>
      </c>
      <c r="K1398" s="40" t="s">
        <v>3952</v>
      </c>
      <c r="L1398" s="40" t="s">
        <v>3942</v>
      </c>
      <c r="M1398" s="35" t="s">
        <v>4</v>
      </c>
      <c r="N1398" s="35" t="e">
        <v>#N/A</v>
      </c>
    </row>
    <row r="1399" spans="1:14" x14ac:dyDescent="0.3">
      <c r="A1399" s="38" t="s">
        <v>3096</v>
      </c>
      <c r="B1399" s="39" t="s">
        <v>4770</v>
      </c>
      <c r="C1399" s="39" t="s">
        <v>3933</v>
      </c>
      <c r="D1399" s="39" t="s">
        <v>3947</v>
      </c>
      <c r="E1399" s="40">
        <v>9.7673199999999998</v>
      </c>
      <c r="F1399" s="40">
        <v>4.0035119999999997</v>
      </c>
      <c r="G1399" s="40">
        <v>21</v>
      </c>
      <c r="H1399" s="40" t="s">
        <v>3926</v>
      </c>
      <c r="I1399" s="40" t="s">
        <v>94</v>
      </c>
      <c r="J1399" s="40" t="s">
        <v>3076</v>
      </c>
      <c r="K1399" s="40" t="s">
        <v>4596</v>
      </c>
      <c r="L1399" s="40" t="s">
        <v>78</v>
      </c>
      <c r="M1399" s="35" t="s">
        <v>4</v>
      </c>
      <c r="N1399" s="35" t="s">
        <v>5</v>
      </c>
    </row>
    <row r="1400" spans="1:14" x14ac:dyDescent="0.3">
      <c r="A1400" s="38" t="s">
        <v>2279</v>
      </c>
      <c r="B1400" s="39" t="s">
        <v>2280</v>
      </c>
      <c r="C1400" s="39" t="s">
        <v>3951</v>
      </c>
      <c r="D1400" s="39" t="s">
        <v>2280</v>
      </c>
      <c r="E1400" s="39">
        <v>15.025219999999999</v>
      </c>
      <c r="F1400" s="39">
        <v>10.004490000000001</v>
      </c>
      <c r="G1400" s="39">
        <v>878</v>
      </c>
      <c r="H1400" s="40" t="s">
        <v>3926</v>
      </c>
      <c r="I1400" s="40" t="s">
        <v>38</v>
      </c>
      <c r="J1400" s="40" t="s">
        <v>697</v>
      </c>
      <c r="K1400" s="40" t="s">
        <v>4556</v>
      </c>
      <c r="L1400" s="40" t="s">
        <v>3942</v>
      </c>
      <c r="M1400" s="35" t="s">
        <v>7</v>
      </c>
      <c r="N1400" s="35" t="s">
        <v>6</v>
      </c>
    </row>
    <row r="1401" spans="1:14" x14ac:dyDescent="0.3">
      <c r="A1401" s="38" t="s">
        <v>1538</v>
      </c>
      <c r="B1401" s="39" t="s">
        <v>1539</v>
      </c>
      <c r="C1401" s="39" t="s">
        <v>3951</v>
      </c>
      <c r="D1401" s="39" t="s">
        <v>4771</v>
      </c>
      <c r="E1401" s="40">
        <v>13.867609</v>
      </c>
      <c r="F1401" s="40">
        <v>10.28393</v>
      </c>
      <c r="G1401" s="40">
        <v>521</v>
      </c>
      <c r="H1401" s="40" t="s">
        <v>3926</v>
      </c>
      <c r="I1401" s="40" t="s">
        <v>38</v>
      </c>
      <c r="J1401" s="40" t="s">
        <v>720</v>
      </c>
      <c r="K1401" s="40" t="s">
        <v>4029</v>
      </c>
      <c r="L1401" s="40" t="s">
        <v>3942</v>
      </c>
      <c r="M1401" s="35" t="s">
        <v>4</v>
      </c>
      <c r="N1401" s="35" t="s">
        <v>3850</v>
      </c>
    </row>
    <row r="1402" spans="1:14" x14ac:dyDescent="0.3">
      <c r="A1402" s="38" t="s">
        <v>2396</v>
      </c>
      <c r="B1402" s="39" t="s">
        <v>2397</v>
      </c>
      <c r="C1402" s="39" t="s">
        <v>3943</v>
      </c>
      <c r="D1402" s="39" t="s">
        <v>4745</v>
      </c>
      <c r="E1402" s="40">
        <v>10.263342</v>
      </c>
      <c r="F1402" s="40">
        <v>5.6247740000000004</v>
      </c>
      <c r="G1402" s="40">
        <v>1389</v>
      </c>
      <c r="H1402" s="40" t="s">
        <v>3926</v>
      </c>
      <c r="I1402" s="40" t="s">
        <v>38</v>
      </c>
      <c r="J1402" s="40" t="s">
        <v>3785</v>
      </c>
      <c r="K1402" s="40" t="s">
        <v>4734</v>
      </c>
      <c r="L1402" s="40" t="s">
        <v>80</v>
      </c>
      <c r="M1402" s="35" t="s">
        <v>4</v>
      </c>
      <c r="N1402" s="35" t="s">
        <v>5</v>
      </c>
    </row>
    <row r="1403" spans="1:14" x14ac:dyDescent="0.3">
      <c r="A1403" s="38" t="s">
        <v>1689</v>
      </c>
      <c r="B1403" s="39" t="s">
        <v>1690</v>
      </c>
      <c r="C1403" s="39" t="s">
        <v>3951</v>
      </c>
      <c r="D1403" s="39" t="s">
        <v>4772</v>
      </c>
      <c r="E1403" s="40">
        <v>13.850009999999999</v>
      </c>
      <c r="F1403" s="40">
        <v>10.560560000000001</v>
      </c>
      <c r="G1403" s="40">
        <v>670</v>
      </c>
      <c r="H1403" s="40" t="s">
        <v>3926</v>
      </c>
      <c r="I1403" s="40" t="s">
        <v>38</v>
      </c>
      <c r="J1403" s="40" t="s">
        <v>720</v>
      </c>
      <c r="K1403" s="40" t="s">
        <v>4029</v>
      </c>
      <c r="L1403" s="40" t="s">
        <v>3942</v>
      </c>
      <c r="M1403" s="35" t="s">
        <v>4</v>
      </c>
      <c r="N1403" s="35" t="s">
        <v>46</v>
      </c>
    </row>
    <row r="1404" spans="1:14" x14ac:dyDescent="0.3">
      <c r="A1404" s="38" t="s">
        <v>437</v>
      </c>
      <c r="B1404" s="39" t="s">
        <v>1752</v>
      </c>
      <c r="C1404" s="39" t="s">
        <v>3925</v>
      </c>
      <c r="D1404" s="39" t="s">
        <v>4773</v>
      </c>
      <c r="E1404" s="40">
        <v>11.741167000000001</v>
      </c>
      <c r="F1404" s="40">
        <v>2.656444</v>
      </c>
      <c r="G1404" s="40">
        <v>601</v>
      </c>
      <c r="H1404" s="40" t="s">
        <v>3926</v>
      </c>
      <c r="I1404" s="40" t="s">
        <v>38</v>
      </c>
      <c r="J1404" s="40" t="s">
        <v>641</v>
      </c>
      <c r="K1404" s="40" t="s">
        <v>4012</v>
      </c>
      <c r="L1404" s="40" t="s">
        <v>5869</v>
      </c>
      <c r="M1404" s="35" t="s">
        <v>4</v>
      </c>
      <c r="N1404" s="35" t="s">
        <v>4109</v>
      </c>
    </row>
    <row r="1405" spans="1:14" x14ac:dyDescent="0.3">
      <c r="A1405" s="38" t="s">
        <v>2667</v>
      </c>
      <c r="B1405" s="39" t="s">
        <v>2668</v>
      </c>
      <c r="C1405" s="39" t="s">
        <v>3943</v>
      </c>
      <c r="D1405" s="39" t="s">
        <v>2668</v>
      </c>
      <c r="E1405" s="40">
        <v>10.20737033</v>
      </c>
      <c r="F1405" s="40">
        <v>5.6773095189999996</v>
      </c>
      <c r="G1405" s="40">
        <v>1569</v>
      </c>
      <c r="H1405" s="40" t="s">
        <v>3926</v>
      </c>
      <c r="I1405" s="40" t="s">
        <v>38</v>
      </c>
      <c r="J1405" s="40" t="s">
        <v>3785</v>
      </c>
      <c r="K1405" s="40" t="s">
        <v>4734</v>
      </c>
      <c r="L1405" s="40" t="s">
        <v>80</v>
      </c>
      <c r="M1405" s="35" t="s">
        <v>4</v>
      </c>
      <c r="N1405" s="35" t="s">
        <v>5</v>
      </c>
    </row>
    <row r="1406" spans="1:14" x14ac:dyDescent="0.3">
      <c r="A1406" s="38" t="s">
        <v>2968</v>
      </c>
      <c r="B1406" s="39" t="s">
        <v>2969</v>
      </c>
      <c r="C1406" s="39" t="s">
        <v>3963</v>
      </c>
      <c r="D1406" s="39" t="s">
        <v>4774</v>
      </c>
      <c r="E1406" s="40">
        <v>10.06854</v>
      </c>
      <c r="F1406" s="40">
        <v>5.77623</v>
      </c>
      <c r="G1406" s="40">
        <v>2051</v>
      </c>
      <c r="H1406" s="40" t="s">
        <v>3926</v>
      </c>
      <c r="I1406" s="40" t="s">
        <v>38</v>
      </c>
      <c r="J1406" s="40" t="s">
        <v>3782</v>
      </c>
      <c r="K1406" s="40" t="s">
        <v>4634</v>
      </c>
      <c r="L1406" s="40" t="s">
        <v>80</v>
      </c>
      <c r="M1406" s="35"/>
      <c r="N1406" s="35"/>
    </row>
    <row r="1407" spans="1:14" x14ac:dyDescent="0.3">
      <c r="A1407" s="38" t="s">
        <v>3134</v>
      </c>
      <c r="B1407" s="39" t="s">
        <v>4775</v>
      </c>
      <c r="C1407" s="39" t="s">
        <v>3933</v>
      </c>
      <c r="D1407" s="39" t="s">
        <v>3947</v>
      </c>
      <c r="E1407" s="40">
        <v>9.7347881170000008</v>
      </c>
      <c r="F1407" s="40">
        <v>4.0175187829999999</v>
      </c>
      <c r="G1407" s="40">
        <v>10</v>
      </c>
      <c r="H1407" s="40" t="s">
        <v>3926</v>
      </c>
      <c r="I1407" s="40" t="s">
        <v>94</v>
      </c>
      <c r="J1407" s="40" t="s">
        <v>3076</v>
      </c>
      <c r="K1407" s="40" t="s">
        <v>4596</v>
      </c>
      <c r="L1407" s="40" t="s">
        <v>78</v>
      </c>
      <c r="M1407" s="35" t="s">
        <v>4</v>
      </c>
      <c r="N1407" s="35" t="s">
        <v>5</v>
      </c>
    </row>
    <row r="1408" spans="1:14" x14ac:dyDescent="0.3">
      <c r="A1408" s="38" t="s">
        <v>1115</v>
      </c>
      <c r="B1408" s="39" t="s">
        <v>1116</v>
      </c>
      <c r="C1408" s="39" t="s">
        <v>3951</v>
      </c>
      <c r="D1408" s="39" t="s">
        <v>4776</v>
      </c>
      <c r="E1408" s="40">
        <v>13.752709640000001</v>
      </c>
      <c r="F1408" s="40">
        <v>10.29583085</v>
      </c>
      <c r="G1408" s="40">
        <v>647</v>
      </c>
      <c r="H1408" s="40" t="s">
        <v>3926</v>
      </c>
      <c r="I1408" s="40" t="s">
        <v>38</v>
      </c>
      <c r="J1408" s="40" t="s">
        <v>720</v>
      </c>
      <c r="K1408" s="40" t="s">
        <v>4029</v>
      </c>
      <c r="L1408" s="40" t="s">
        <v>3942</v>
      </c>
      <c r="M1408" s="35" t="s">
        <v>4</v>
      </c>
      <c r="N1408" s="35" t="s">
        <v>3877</v>
      </c>
    </row>
    <row r="1409" spans="1:14" x14ac:dyDescent="0.3">
      <c r="A1409" s="38" t="s">
        <v>1256</v>
      </c>
      <c r="B1409" s="39" t="s">
        <v>1257</v>
      </c>
      <c r="C1409" s="39" t="s">
        <v>3951</v>
      </c>
      <c r="D1409" s="39" t="s">
        <v>4777</v>
      </c>
      <c r="E1409" s="40">
        <v>13.5503</v>
      </c>
      <c r="F1409" s="40">
        <v>10.339729999999999</v>
      </c>
      <c r="G1409" s="40">
        <v>772</v>
      </c>
      <c r="H1409" s="40" t="s">
        <v>3926</v>
      </c>
      <c r="I1409" s="40" t="s">
        <v>38</v>
      </c>
      <c r="J1409" s="40" t="s">
        <v>799</v>
      </c>
      <c r="K1409" s="40" t="s">
        <v>4150</v>
      </c>
      <c r="L1409" s="40" t="s">
        <v>3942</v>
      </c>
      <c r="M1409" s="35" t="s">
        <v>4</v>
      </c>
      <c r="N1409" s="35" t="s">
        <v>5</v>
      </c>
    </row>
    <row r="1410" spans="1:14" x14ac:dyDescent="0.3">
      <c r="A1410" s="38" t="s">
        <v>3344</v>
      </c>
      <c r="B1410" s="39" t="s">
        <v>3345</v>
      </c>
      <c r="C1410" s="39" t="s">
        <v>3933</v>
      </c>
      <c r="D1410" s="39" t="s">
        <v>3345</v>
      </c>
      <c r="E1410" s="40">
        <v>10.11505</v>
      </c>
      <c r="F1410" s="40">
        <v>3.9529899999999998</v>
      </c>
      <c r="G1410" s="40">
        <v>131</v>
      </c>
      <c r="H1410" s="40" t="s">
        <v>3926</v>
      </c>
      <c r="I1410" s="40" t="s">
        <v>38</v>
      </c>
      <c r="J1410" s="40" t="s">
        <v>3930</v>
      </c>
      <c r="K1410" s="40" t="s">
        <v>3931</v>
      </c>
      <c r="L1410" s="40" t="s">
        <v>78</v>
      </c>
      <c r="M1410" s="35" t="s">
        <v>4</v>
      </c>
      <c r="N1410" s="35" t="s">
        <v>5</v>
      </c>
    </row>
    <row r="1411" spans="1:14" x14ac:dyDescent="0.3">
      <c r="A1411" s="38" t="s">
        <v>3346</v>
      </c>
      <c r="B1411" s="39" t="s">
        <v>3347</v>
      </c>
      <c r="C1411" s="39" t="s">
        <v>3933</v>
      </c>
      <c r="D1411" s="39" t="s">
        <v>3347</v>
      </c>
      <c r="E1411" s="40">
        <v>10.551838</v>
      </c>
      <c r="F1411" s="40">
        <v>3.9563540000000001</v>
      </c>
      <c r="G1411" s="40">
        <v>403</v>
      </c>
      <c r="H1411" s="40" t="s">
        <v>3926</v>
      </c>
      <c r="I1411" s="40" t="s">
        <v>38</v>
      </c>
      <c r="J1411" s="40" t="s">
        <v>3930</v>
      </c>
      <c r="K1411" s="40" t="s">
        <v>3931</v>
      </c>
      <c r="L1411" s="40" t="s">
        <v>78</v>
      </c>
      <c r="M1411" s="35" t="s">
        <v>4</v>
      </c>
      <c r="N1411" s="35" t="s">
        <v>5</v>
      </c>
    </row>
    <row r="1412" spans="1:14" x14ac:dyDescent="0.3">
      <c r="A1412" s="38" t="s">
        <v>350</v>
      </c>
      <c r="B1412" s="39" t="s">
        <v>3389</v>
      </c>
      <c r="C1412" s="39" t="s">
        <v>3933</v>
      </c>
      <c r="D1412" s="39" t="s">
        <v>4778</v>
      </c>
      <c r="E1412" s="40">
        <v>10.25852781</v>
      </c>
      <c r="F1412" s="40">
        <v>3.619138859</v>
      </c>
      <c r="G1412" s="40">
        <v>240</v>
      </c>
      <c r="H1412" s="40" t="s">
        <v>3926</v>
      </c>
      <c r="I1412" s="40" t="s">
        <v>38</v>
      </c>
      <c r="J1412" s="40" t="s">
        <v>3930</v>
      </c>
      <c r="K1412" s="40" t="s">
        <v>3931</v>
      </c>
      <c r="L1412" s="40" t="s">
        <v>78</v>
      </c>
      <c r="M1412" s="35" t="s">
        <v>4</v>
      </c>
      <c r="N1412" s="35" t="s">
        <v>3850</v>
      </c>
    </row>
    <row r="1413" spans="1:14" x14ac:dyDescent="0.3">
      <c r="A1413" s="38" t="s">
        <v>2609</v>
      </c>
      <c r="B1413" s="39" t="s">
        <v>2610</v>
      </c>
      <c r="C1413" s="39" t="s">
        <v>3943</v>
      </c>
      <c r="D1413" s="39" t="s">
        <v>2380</v>
      </c>
      <c r="E1413" s="40">
        <v>10.915457999999999</v>
      </c>
      <c r="F1413" s="40">
        <v>5.7285979999999999</v>
      </c>
      <c r="G1413" s="40">
        <v>1198</v>
      </c>
      <c r="H1413" s="40" t="s">
        <v>3926</v>
      </c>
      <c r="I1413" s="40" t="s">
        <v>38</v>
      </c>
      <c r="J1413" s="40" t="s">
        <v>3785</v>
      </c>
      <c r="K1413" s="40" t="s">
        <v>4734</v>
      </c>
      <c r="L1413" s="40" t="s">
        <v>80</v>
      </c>
      <c r="M1413" s="35" t="s">
        <v>4</v>
      </c>
      <c r="N1413" s="35" t="s">
        <v>5</v>
      </c>
    </row>
    <row r="1414" spans="1:14" x14ac:dyDescent="0.3">
      <c r="A1414" s="38" t="s">
        <v>1865</v>
      </c>
      <c r="B1414" s="39" t="s">
        <v>1866</v>
      </c>
      <c r="C1414" s="39" t="s">
        <v>3958</v>
      </c>
      <c r="D1414" s="39" t="s">
        <v>3959</v>
      </c>
      <c r="E1414" s="40">
        <v>13.547499999999999</v>
      </c>
      <c r="F1414" s="40">
        <v>7.4143999999999997</v>
      </c>
      <c r="G1414" s="40">
        <v>1087</v>
      </c>
      <c r="H1414" s="40" t="s">
        <v>3926</v>
      </c>
      <c r="I1414" s="40" t="s">
        <v>38</v>
      </c>
      <c r="J1414" s="40" t="s">
        <v>831</v>
      </c>
      <c r="K1414" s="40" t="s">
        <v>4779</v>
      </c>
      <c r="L1414" s="40" t="s">
        <v>3942</v>
      </c>
      <c r="M1414" s="35" t="s">
        <v>4</v>
      </c>
      <c r="N1414" s="35" t="s">
        <v>5</v>
      </c>
    </row>
    <row r="1415" spans="1:14" x14ac:dyDescent="0.3">
      <c r="A1415" s="38" t="s">
        <v>1958</v>
      </c>
      <c r="B1415" s="39" t="s">
        <v>1959</v>
      </c>
      <c r="C1415" s="39" t="s">
        <v>3929</v>
      </c>
      <c r="D1415" s="39" t="s">
        <v>4780</v>
      </c>
      <c r="E1415" s="40">
        <v>11.36356</v>
      </c>
      <c r="F1415" s="40">
        <v>4.2195799999999997</v>
      </c>
      <c r="G1415" s="40">
        <v>495</v>
      </c>
      <c r="H1415" s="40" t="s">
        <v>3926</v>
      </c>
      <c r="I1415" s="40" t="s">
        <v>38</v>
      </c>
      <c r="J1415" s="40" t="s">
        <v>626</v>
      </c>
      <c r="K1415" s="40" t="s">
        <v>3985</v>
      </c>
      <c r="L1415" s="40" t="s">
        <v>5869</v>
      </c>
      <c r="M1415" s="35" t="s">
        <v>4</v>
      </c>
      <c r="N1415" s="35" t="s">
        <v>3879</v>
      </c>
    </row>
    <row r="1416" spans="1:14" x14ac:dyDescent="0.3">
      <c r="A1416" s="38" t="s">
        <v>3404</v>
      </c>
      <c r="B1416" s="39" t="s">
        <v>3405</v>
      </c>
      <c r="C1416" s="39" t="s">
        <v>3933</v>
      </c>
      <c r="D1416" s="39" t="s">
        <v>3405</v>
      </c>
      <c r="E1416" s="40">
        <v>10.382439</v>
      </c>
      <c r="F1416" s="40">
        <v>3.6897669999999998</v>
      </c>
      <c r="G1416" s="40">
        <v>89</v>
      </c>
      <c r="H1416" s="40" t="s">
        <v>3926</v>
      </c>
      <c r="I1416" s="40" t="s">
        <v>38</v>
      </c>
      <c r="J1416" s="40" t="s">
        <v>3930</v>
      </c>
      <c r="K1416" s="40" t="s">
        <v>3931</v>
      </c>
      <c r="L1416" s="40" t="s">
        <v>78</v>
      </c>
      <c r="M1416" s="35" t="s">
        <v>4</v>
      </c>
      <c r="N1416" s="35" t="s">
        <v>3850</v>
      </c>
    </row>
    <row r="1417" spans="1:14" x14ac:dyDescent="0.3">
      <c r="A1417" s="38" t="s">
        <v>2155</v>
      </c>
      <c r="B1417" s="39" t="s">
        <v>2156</v>
      </c>
      <c r="C1417" s="39" t="s">
        <v>3939</v>
      </c>
      <c r="D1417" s="39" t="s">
        <v>4781</v>
      </c>
      <c r="E1417" s="40">
        <v>13.73895257</v>
      </c>
      <c r="F1417" s="40">
        <v>9.7704064529999997</v>
      </c>
      <c r="G1417" s="40">
        <v>338</v>
      </c>
      <c r="H1417" s="40" t="s">
        <v>3926</v>
      </c>
      <c r="I1417" s="40" t="s">
        <v>38</v>
      </c>
      <c r="J1417" s="40" t="s">
        <v>799</v>
      </c>
      <c r="K1417" s="40" t="s">
        <v>4150</v>
      </c>
      <c r="L1417" s="40" t="s">
        <v>3942</v>
      </c>
      <c r="M1417" s="35" t="s">
        <v>4</v>
      </c>
      <c r="N1417" s="35" t="s">
        <v>46</v>
      </c>
    </row>
    <row r="1418" spans="1:14" x14ac:dyDescent="0.3">
      <c r="A1418" s="38" t="s">
        <v>23</v>
      </c>
      <c r="B1418" s="39" t="s">
        <v>4782</v>
      </c>
      <c r="C1418" s="39" t="s">
        <v>3933</v>
      </c>
      <c r="D1418" s="39" t="s">
        <v>3947</v>
      </c>
      <c r="E1418" s="40">
        <v>9.8450000000000006</v>
      </c>
      <c r="F1418" s="40">
        <v>3.9995590000000001</v>
      </c>
      <c r="G1418" s="40">
        <v>8</v>
      </c>
      <c r="H1418" s="40" t="s">
        <v>3926</v>
      </c>
      <c r="I1418" s="40" t="s">
        <v>94</v>
      </c>
      <c r="J1418" s="40" t="s">
        <v>3076</v>
      </c>
      <c r="K1418" s="40" t="s">
        <v>4596</v>
      </c>
      <c r="L1418" s="40" t="s">
        <v>78</v>
      </c>
      <c r="M1418" s="35" t="s">
        <v>7</v>
      </c>
      <c r="N1418" s="35" t="s">
        <v>3876</v>
      </c>
    </row>
    <row r="1419" spans="1:14" x14ac:dyDescent="0.3">
      <c r="A1419" s="38" t="s">
        <v>408</v>
      </c>
      <c r="B1419" s="39" t="s">
        <v>1411</v>
      </c>
      <c r="C1419" s="39" t="s">
        <v>3951</v>
      </c>
      <c r="D1419" s="39" t="s">
        <v>1411</v>
      </c>
      <c r="E1419" s="40">
        <v>15.094942</v>
      </c>
      <c r="F1419" s="40">
        <v>11.780098000000001</v>
      </c>
      <c r="G1419" s="40">
        <v>298</v>
      </c>
      <c r="H1419" s="40" t="s">
        <v>3926</v>
      </c>
      <c r="I1419" s="40" t="s">
        <v>38</v>
      </c>
      <c r="J1419" s="40" t="s">
        <v>895</v>
      </c>
      <c r="K1419" s="40" t="s">
        <v>3952</v>
      </c>
      <c r="L1419" s="40" t="s">
        <v>3942</v>
      </c>
      <c r="M1419" s="35" t="s">
        <v>4</v>
      </c>
      <c r="N1419" s="35" t="s">
        <v>46</v>
      </c>
    </row>
    <row r="1420" spans="1:14" x14ac:dyDescent="0.3">
      <c r="A1420" s="38" t="s">
        <v>2083</v>
      </c>
      <c r="B1420" s="39" t="s">
        <v>2084</v>
      </c>
      <c r="C1420" s="39" t="s">
        <v>3939</v>
      </c>
      <c r="D1420" s="39" t="s">
        <v>2082</v>
      </c>
      <c r="E1420" s="39">
        <v>13.49900794</v>
      </c>
      <c r="F1420" s="39">
        <v>9.3812828800000005</v>
      </c>
      <c r="G1420" s="39">
        <v>187</v>
      </c>
      <c r="H1420" s="40" t="s">
        <v>3926</v>
      </c>
      <c r="I1420" s="40" t="s">
        <v>38</v>
      </c>
      <c r="J1420" s="40" t="s">
        <v>621</v>
      </c>
      <c r="K1420" s="40" t="s">
        <v>4541</v>
      </c>
      <c r="L1420" s="40" t="s">
        <v>3942</v>
      </c>
      <c r="M1420" s="35" t="s">
        <v>7</v>
      </c>
      <c r="N1420" s="35" t="s">
        <v>3882</v>
      </c>
    </row>
    <row r="1421" spans="1:14" x14ac:dyDescent="0.3">
      <c r="A1421" s="38" t="s">
        <v>491</v>
      </c>
      <c r="B1421" s="39" t="s">
        <v>958</v>
      </c>
      <c r="C1421" s="39" t="s">
        <v>3951</v>
      </c>
      <c r="D1421" s="39" t="s">
        <v>4783</v>
      </c>
      <c r="E1421" s="40">
        <v>14.311170000000001</v>
      </c>
      <c r="F1421" s="40">
        <v>10.794449999999999</v>
      </c>
      <c r="G1421" s="40">
        <v>394</v>
      </c>
      <c r="H1421" s="40" t="s">
        <v>3926</v>
      </c>
      <c r="I1421" s="40" t="s">
        <v>38</v>
      </c>
      <c r="J1421" s="40" t="s">
        <v>655</v>
      </c>
      <c r="K1421" s="40" t="s">
        <v>4008</v>
      </c>
      <c r="L1421" s="40" t="s">
        <v>3942</v>
      </c>
      <c r="M1421" s="35" t="s">
        <v>4</v>
      </c>
      <c r="N1421" s="35" t="s">
        <v>3879</v>
      </c>
    </row>
    <row r="1422" spans="1:14" x14ac:dyDescent="0.3">
      <c r="A1422" s="38" t="s">
        <v>231</v>
      </c>
      <c r="B1422" s="39" t="s">
        <v>1838</v>
      </c>
      <c r="C1422" s="39" t="s">
        <v>3958</v>
      </c>
      <c r="D1422" s="39" t="s">
        <v>3959</v>
      </c>
      <c r="E1422" s="40">
        <v>13.588944440000001</v>
      </c>
      <c r="F1422" s="40">
        <v>7.2953888889999998</v>
      </c>
      <c r="G1422" s="40">
        <v>1186</v>
      </c>
      <c r="H1422" s="40" t="s">
        <v>3926</v>
      </c>
      <c r="I1422" s="40" t="s">
        <v>38</v>
      </c>
      <c r="J1422" s="40" t="s">
        <v>831</v>
      </c>
      <c r="K1422" s="40" t="s">
        <v>4779</v>
      </c>
      <c r="L1422" s="40" t="s">
        <v>3942</v>
      </c>
      <c r="M1422" s="35" t="s">
        <v>7</v>
      </c>
      <c r="N1422" s="35" t="s">
        <v>3858</v>
      </c>
    </row>
    <row r="1423" spans="1:14" x14ac:dyDescent="0.3">
      <c r="A1423" s="38" t="s">
        <v>2607</v>
      </c>
      <c r="B1423" s="39" t="s">
        <v>2608</v>
      </c>
      <c r="C1423" s="39" t="s">
        <v>3943</v>
      </c>
      <c r="D1423" s="39" t="s">
        <v>2380</v>
      </c>
      <c r="E1423" s="40">
        <v>10.906758</v>
      </c>
      <c r="F1423" s="40">
        <v>5.7239329999999997</v>
      </c>
      <c r="G1423" s="40">
        <v>1142</v>
      </c>
      <c r="H1423" s="40" t="s">
        <v>3926</v>
      </c>
      <c r="I1423" s="40" t="s">
        <v>38</v>
      </c>
      <c r="J1423" s="40" t="s">
        <v>3785</v>
      </c>
      <c r="K1423" s="40" t="s">
        <v>4734</v>
      </c>
      <c r="L1423" s="40" t="s">
        <v>80</v>
      </c>
      <c r="M1423" s="35" t="s">
        <v>4</v>
      </c>
      <c r="N1423" s="35" t="s">
        <v>5</v>
      </c>
    </row>
    <row r="1424" spans="1:14" x14ac:dyDescent="0.3">
      <c r="A1424" s="38" t="s">
        <v>1319</v>
      </c>
      <c r="B1424" s="39" t="s">
        <v>1320</v>
      </c>
      <c r="C1424" s="39" t="s">
        <v>3951</v>
      </c>
      <c r="D1424" s="39" t="s">
        <v>4784</v>
      </c>
      <c r="E1424" s="40">
        <v>13.66309775</v>
      </c>
      <c r="F1424" s="40">
        <v>10.568921080000001</v>
      </c>
      <c r="G1424" s="40">
        <v>934</v>
      </c>
      <c r="H1424" s="40" t="s">
        <v>3926</v>
      </c>
      <c r="I1424" s="40" t="s">
        <v>38</v>
      </c>
      <c r="J1424" s="40" t="s">
        <v>720</v>
      </c>
      <c r="K1424" s="40" t="s">
        <v>4029</v>
      </c>
      <c r="L1424" s="40" t="s">
        <v>3942</v>
      </c>
      <c r="M1424" s="35" t="s">
        <v>4</v>
      </c>
      <c r="N1424" s="35" t="s">
        <v>3970</v>
      </c>
    </row>
    <row r="1425" spans="1:14" x14ac:dyDescent="0.3">
      <c r="A1425" s="38" t="s">
        <v>240</v>
      </c>
      <c r="B1425" s="39" t="s">
        <v>3515</v>
      </c>
      <c r="C1425" s="39" t="s">
        <v>3933</v>
      </c>
      <c r="D1425" s="39" t="s">
        <v>3540</v>
      </c>
      <c r="E1425" s="40">
        <v>9.73777778</v>
      </c>
      <c r="F1425" s="40">
        <v>4.7126700000000001</v>
      </c>
      <c r="G1425" s="40">
        <v>233</v>
      </c>
      <c r="H1425" s="40" t="s">
        <v>3926</v>
      </c>
      <c r="I1425" s="40" t="s">
        <v>38</v>
      </c>
      <c r="J1425" s="40" t="s">
        <v>3937</v>
      </c>
      <c r="K1425" s="40" t="s">
        <v>3938</v>
      </c>
      <c r="L1425" s="40" t="s">
        <v>78</v>
      </c>
      <c r="M1425" s="35" t="s">
        <v>4</v>
      </c>
      <c r="N1425" s="35" t="s">
        <v>5</v>
      </c>
    </row>
    <row r="1426" spans="1:14" x14ac:dyDescent="0.3">
      <c r="A1426" s="38" t="s">
        <v>1742</v>
      </c>
      <c r="B1426" s="39" t="s">
        <v>1743</v>
      </c>
      <c r="C1426" s="39" t="s">
        <v>3951</v>
      </c>
      <c r="D1426" s="39" t="s">
        <v>4785</v>
      </c>
      <c r="E1426" s="40">
        <v>14.232417979999999</v>
      </c>
      <c r="F1426" s="40">
        <v>10.358144680000001</v>
      </c>
      <c r="G1426" s="40">
        <v>480</v>
      </c>
      <c r="H1426" s="40" t="s">
        <v>3926</v>
      </c>
      <c r="I1426" s="40" t="s">
        <v>38</v>
      </c>
      <c r="J1426" s="40" t="s">
        <v>688</v>
      </c>
      <c r="K1426" s="40" t="s">
        <v>4027</v>
      </c>
      <c r="L1426" s="40" t="s">
        <v>3942</v>
      </c>
      <c r="M1426" s="35" t="s">
        <v>4</v>
      </c>
      <c r="N1426" s="35" t="s">
        <v>3879</v>
      </c>
    </row>
    <row r="1427" spans="1:14" x14ac:dyDescent="0.3">
      <c r="A1427" s="38" t="s">
        <v>2613</v>
      </c>
      <c r="B1427" s="39" t="s">
        <v>2614</v>
      </c>
      <c r="C1427" s="39" t="s">
        <v>3943</v>
      </c>
      <c r="D1427" s="39" t="s">
        <v>2380</v>
      </c>
      <c r="E1427" s="40">
        <v>10.89542778</v>
      </c>
      <c r="F1427" s="40">
        <v>5.7383055560000003</v>
      </c>
      <c r="G1427" s="40">
        <v>1174</v>
      </c>
      <c r="H1427" s="40" t="s">
        <v>3926</v>
      </c>
      <c r="I1427" s="40" t="s">
        <v>38</v>
      </c>
      <c r="J1427" s="40" t="s">
        <v>3785</v>
      </c>
      <c r="K1427" s="40" t="s">
        <v>4734</v>
      </c>
      <c r="L1427" s="40" t="s">
        <v>80</v>
      </c>
      <c r="M1427" s="35" t="s">
        <v>4</v>
      </c>
      <c r="N1427" s="35" t="s">
        <v>5</v>
      </c>
    </row>
    <row r="1428" spans="1:14" x14ac:dyDescent="0.3">
      <c r="A1428" s="38" t="s">
        <v>1205</v>
      </c>
      <c r="B1428" s="39" t="s">
        <v>1206</v>
      </c>
      <c r="C1428" s="39" t="s">
        <v>3976</v>
      </c>
      <c r="D1428" s="39" t="s">
        <v>4786</v>
      </c>
      <c r="E1428" s="40">
        <v>14.708956069999999</v>
      </c>
      <c r="F1428" s="40">
        <v>4.6995185050000003</v>
      </c>
      <c r="G1428" s="40">
        <v>667</v>
      </c>
      <c r="H1428" s="40" t="s">
        <v>3926</v>
      </c>
      <c r="I1428" s="40" t="s">
        <v>38</v>
      </c>
      <c r="J1428" s="40" t="s">
        <v>695</v>
      </c>
      <c r="K1428" s="40" t="s">
        <v>4536</v>
      </c>
      <c r="L1428" s="40" t="s">
        <v>5869</v>
      </c>
      <c r="M1428" s="35" t="s">
        <v>4</v>
      </c>
      <c r="N1428" s="35" t="s">
        <v>4109</v>
      </c>
    </row>
    <row r="1429" spans="1:14" x14ac:dyDescent="0.3">
      <c r="A1429" s="38" t="s">
        <v>3358</v>
      </c>
      <c r="B1429" s="39" t="s">
        <v>3359</v>
      </c>
      <c r="C1429" s="39" t="s">
        <v>3933</v>
      </c>
      <c r="D1429" s="39" t="s">
        <v>3359</v>
      </c>
      <c r="E1429" s="40">
        <v>10.5571</v>
      </c>
      <c r="F1429" s="40">
        <v>4.1062200000000004</v>
      </c>
      <c r="G1429" s="40">
        <v>274</v>
      </c>
      <c r="H1429" s="40" t="s">
        <v>3926</v>
      </c>
      <c r="I1429" s="40" t="s">
        <v>38</v>
      </c>
      <c r="J1429" s="40" t="s">
        <v>3930</v>
      </c>
      <c r="K1429" s="40" t="s">
        <v>3931</v>
      </c>
      <c r="L1429" s="40" t="s">
        <v>78</v>
      </c>
      <c r="M1429" s="35" t="s">
        <v>4</v>
      </c>
      <c r="N1429" s="35" t="s">
        <v>5</v>
      </c>
    </row>
    <row r="1430" spans="1:14" x14ac:dyDescent="0.3">
      <c r="A1430" s="38" t="s">
        <v>515</v>
      </c>
      <c r="B1430" s="39" t="s">
        <v>3365</v>
      </c>
      <c r="C1430" s="39" t="s">
        <v>3933</v>
      </c>
      <c r="D1430" s="39" t="s">
        <v>4787</v>
      </c>
      <c r="E1430" s="40">
        <v>10.515552</v>
      </c>
      <c r="F1430" s="40">
        <v>3.7805119999999999</v>
      </c>
      <c r="G1430" s="40">
        <v>155</v>
      </c>
      <c r="H1430" s="40" t="s">
        <v>3926</v>
      </c>
      <c r="I1430" s="40" t="s">
        <v>38</v>
      </c>
      <c r="J1430" s="40" t="s">
        <v>3930</v>
      </c>
      <c r="K1430" s="40" t="s">
        <v>3931</v>
      </c>
      <c r="L1430" s="40" t="s">
        <v>78</v>
      </c>
      <c r="M1430" s="35" t="s">
        <v>4</v>
      </c>
      <c r="N1430" s="35" t="s">
        <v>8</v>
      </c>
    </row>
    <row r="1431" spans="1:14" x14ac:dyDescent="0.3">
      <c r="A1431" s="38" t="s">
        <v>353</v>
      </c>
      <c r="B1431" s="39" t="s">
        <v>2275</v>
      </c>
      <c r="C1431" s="39" t="s">
        <v>3951</v>
      </c>
      <c r="D1431" s="39" t="s">
        <v>4788</v>
      </c>
      <c r="E1431" s="40">
        <v>13.82775262</v>
      </c>
      <c r="F1431" s="40">
        <v>10.71362892</v>
      </c>
      <c r="G1431" s="40">
        <v>821</v>
      </c>
      <c r="H1431" s="40" t="s">
        <v>3926</v>
      </c>
      <c r="I1431" s="40" t="s">
        <v>38</v>
      </c>
      <c r="J1431" s="40" t="s">
        <v>655</v>
      </c>
      <c r="K1431" s="40" t="s">
        <v>4008</v>
      </c>
      <c r="L1431" s="40" t="s">
        <v>3942</v>
      </c>
      <c r="M1431" s="35" t="s">
        <v>4</v>
      </c>
      <c r="N1431" s="35" t="s">
        <v>5</v>
      </c>
    </row>
    <row r="1432" spans="1:14" x14ac:dyDescent="0.3">
      <c r="A1432" s="38" t="s">
        <v>2085</v>
      </c>
      <c r="B1432" s="39" t="s">
        <v>2086</v>
      </c>
      <c r="C1432" s="39" t="s">
        <v>3939</v>
      </c>
      <c r="D1432" s="39" t="s">
        <v>2082</v>
      </c>
      <c r="E1432" s="40">
        <v>13.50366</v>
      </c>
      <c r="F1432" s="40">
        <v>9.3941400000000002</v>
      </c>
      <c r="G1432" s="40">
        <v>192</v>
      </c>
      <c r="H1432" s="40" t="s">
        <v>3926</v>
      </c>
      <c r="I1432" s="40"/>
      <c r="J1432" s="40" t="s">
        <v>621</v>
      </c>
      <c r="K1432" s="40" t="s">
        <v>4541</v>
      </c>
      <c r="L1432" s="40" t="s">
        <v>3942</v>
      </c>
      <c r="M1432" s="35" t="s">
        <v>7</v>
      </c>
      <c r="N1432" s="35" t="s">
        <v>3884</v>
      </c>
    </row>
    <row r="1433" spans="1:14" x14ac:dyDescent="0.3">
      <c r="A1433" s="38" t="s">
        <v>3861</v>
      </c>
      <c r="B1433" s="39" t="s">
        <v>4789</v>
      </c>
      <c r="C1433" s="39" t="s">
        <v>3939</v>
      </c>
      <c r="D1433" s="39" t="s">
        <v>4495</v>
      </c>
      <c r="E1433" s="40">
        <v>13.634919999999999</v>
      </c>
      <c r="F1433" s="40">
        <v>9.4610299999999992</v>
      </c>
      <c r="G1433" s="35"/>
      <c r="H1433" s="40" t="s">
        <v>4496</v>
      </c>
      <c r="I1433" s="40" t="s">
        <v>117</v>
      </c>
      <c r="J1433" s="40" t="s">
        <v>621</v>
      </c>
      <c r="K1433" s="40" t="s">
        <v>4541</v>
      </c>
      <c r="L1433" s="40" t="s">
        <v>3942</v>
      </c>
      <c r="M1433" s="35" t="s">
        <v>111</v>
      </c>
      <c r="N1433" s="35" t="s">
        <v>4497</v>
      </c>
    </row>
    <row r="1434" spans="1:14" x14ac:dyDescent="0.3">
      <c r="A1434" s="38" t="s">
        <v>120</v>
      </c>
      <c r="B1434" s="39" t="s">
        <v>4790</v>
      </c>
      <c r="C1434" s="39" t="s">
        <v>3933</v>
      </c>
      <c r="D1434" s="39" t="s">
        <v>3947</v>
      </c>
      <c r="E1434" s="40">
        <v>9.7453940760000002</v>
      </c>
      <c r="F1434" s="40">
        <v>3.9695681129999998</v>
      </c>
      <c r="G1434" s="40">
        <v>8</v>
      </c>
      <c r="H1434" s="40" t="s">
        <v>3926</v>
      </c>
      <c r="I1434" s="40" t="s">
        <v>94</v>
      </c>
      <c r="J1434" s="40" t="s">
        <v>3076</v>
      </c>
      <c r="K1434" s="40" t="s">
        <v>4596</v>
      </c>
      <c r="L1434" s="40" t="s">
        <v>78</v>
      </c>
      <c r="M1434" s="35" t="s">
        <v>4</v>
      </c>
      <c r="N1434" s="35" t="s">
        <v>3850</v>
      </c>
    </row>
    <row r="1435" spans="1:14" x14ac:dyDescent="0.3">
      <c r="A1435" s="38" t="s">
        <v>457</v>
      </c>
      <c r="B1435" s="39" t="s">
        <v>4791</v>
      </c>
      <c r="C1435" s="39" t="s">
        <v>3933</v>
      </c>
      <c r="D1435" s="39" t="s">
        <v>3947</v>
      </c>
      <c r="E1435" s="40">
        <v>9.8141716809999995</v>
      </c>
      <c r="F1435" s="40">
        <v>3.9793101910000002</v>
      </c>
      <c r="G1435" s="40">
        <v>34</v>
      </c>
      <c r="H1435" s="40" t="s">
        <v>3926</v>
      </c>
      <c r="I1435" s="40" t="s">
        <v>94</v>
      </c>
      <c r="J1435" s="40" t="s">
        <v>3076</v>
      </c>
      <c r="K1435" s="40" t="s">
        <v>4596</v>
      </c>
      <c r="L1435" s="40" t="s">
        <v>78</v>
      </c>
      <c r="M1435" s="35" t="s">
        <v>7</v>
      </c>
      <c r="N1435" s="35" t="s">
        <v>3846</v>
      </c>
    </row>
    <row r="1436" spans="1:14" x14ac:dyDescent="0.3">
      <c r="A1436" s="38" t="s">
        <v>3862</v>
      </c>
      <c r="B1436" s="39" t="s">
        <v>4792</v>
      </c>
      <c r="C1436" s="39" t="s">
        <v>3939</v>
      </c>
      <c r="D1436" s="39" t="s">
        <v>4495</v>
      </c>
      <c r="E1436" s="40" t="s">
        <v>4793</v>
      </c>
      <c r="F1436" s="40" t="s">
        <v>4794</v>
      </c>
      <c r="G1436" s="35"/>
      <c r="H1436" s="40" t="s">
        <v>4496</v>
      </c>
      <c r="I1436" s="40" t="s">
        <v>117</v>
      </c>
      <c r="J1436" s="40" t="s">
        <v>621</v>
      </c>
      <c r="K1436" s="40" t="s">
        <v>4541</v>
      </c>
      <c r="L1436" s="40" t="s">
        <v>3942</v>
      </c>
      <c r="M1436" s="35" t="s">
        <v>111</v>
      </c>
      <c r="N1436" s="35" t="s">
        <v>4497</v>
      </c>
    </row>
    <row r="1437" spans="1:14" x14ac:dyDescent="0.3">
      <c r="A1437" s="38" t="s">
        <v>718</v>
      </c>
      <c r="B1437" s="39" t="s">
        <v>719</v>
      </c>
      <c r="C1437" s="39" t="s">
        <v>3951</v>
      </c>
      <c r="D1437" s="39" t="s">
        <v>4795</v>
      </c>
      <c r="E1437" s="40">
        <v>13.76604895</v>
      </c>
      <c r="F1437" s="40">
        <v>10.583605759999999</v>
      </c>
      <c r="G1437" s="40">
        <v>808</v>
      </c>
      <c r="H1437" s="40" t="s">
        <v>3926</v>
      </c>
      <c r="I1437" s="40" t="s">
        <v>38</v>
      </c>
      <c r="J1437" s="40" t="s">
        <v>720</v>
      </c>
      <c r="K1437" s="40" t="s">
        <v>4029</v>
      </c>
      <c r="L1437" s="40" t="s">
        <v>3942</v>
      </c>
      <c r="M1437" s="35" t="s">
        <v>4</v>
      </c>
      <c r="N1437" s="35" t="s">
        <v>3877</v>
      </c>
    </row>
    <row r="1438" spans="1:14" x14ac:dyDescent="0.3">
      <c r="A1438" s="38" t="s">
        <v>2402</v>
      </c>
      <c r="B1438" s="39" t="s">
        <v>2403</v>
      </c>
      <c r="C1438" s="39" t="s">
        <v>3943</v>
      </c>
      <c r="D1438" s="39" t="s">
        <v>4796</v>
      </c>
      <c r="E1438" s="40">
        <v>11.57961111</v>
      </c>
      <c r="F1438" s="40">
        <v>6.411805556</v>
      </c>
      <c r="G1438" s="40">
        <v>1234</v>
      </c>
      <c r="H1438" s="40" t="s">
        <v>3926</v>
      </c>
      <c r="I1438" s="40" t="s">
        <v>38</v>
      </c>
      <c r="J1438" s="40" t="s">
        <v>3785</v>
      </c>
      <c r="K1438" s="40" t="s">
        <v>4734</v>
      </c>
      <c r="L1438" s="40" t="s">
        <v>80</v>
      </c>
      <c r="M1438" s="35" t="s">
        <v>4</v>
      </c>
      <c r="N1438" s="35" t="s">
        <v>3889</v>
      </c>
    </row>
    <row r="1439" spans="1:14" x14ac:dyDescent="0.3">
      <c r="A1439" s="38" t="s">
        <v>379</v>
      </c>
      <c r="B1439" s="39" t="s">
        <v>3334</v>
      </c>
      <c r="C1439" s="39" t="s">
        <v>3933</v>
      </c>
      <c r="D1439" s="39" t="s">
        <v>4797</v>
      </c>
      <c r="E1439" s="40">
        <v>10.587097</v>
      </c>
      <c r="F1439" s="40">
        <v>3.9262969999999999</v>
      </c>
      <c r="G1439" s="40">
        <v>228</v>
      </c>
      <c r="H1439" s="40" t="s">
        <v>3926</v>
      </c>
      <c r="I1439" s="40" t="s">
        <v>38</v>
      </c>
      <c r="J1439" s="40" t="s">
        <v>3930</v>
      </c>
      <c r="K1439" s="40" t="s">
        <v>3931</v>
      </c>
      <c r="L1439" s="40" t="s">
        <v>78</v>
      </c>
      <c r="M1439" s="35" t="s">
        <v>4</v>
      </c>
      <c r="N1439" s="35" t="s">
        <v>5</v>
      </c>
    </row>
    <row r="1440" spans="1:14" x14ac:dyDescent="0.3">
      <c r="A1440" s="38" t="s">
        <v>3443</v>
      </c>
      <c r="B1440" s="39" t="s">
        <v>3444</v>
      </c>
      <c r="C1440" s="39" t="s">
        <v>3933</v>
      </c>
      <c r="D1440" s="39" t="s">
        <v>3444</v>
      </c>
      <c r="E1440" s="40">
        <v>10.032160559999999</v>
      </c>
      <c r="F1440" s="40">
        <v>2.946655786</v>
      </c>
      <c r="G1440" s="40">
        <v>69</v>
      </c>
      <c r="H1440" s="40" t="s">
        <v>3926</v>
      </c>
      <c r="I1440" s="40" t="s">
        <v>38</v>
      </c>
      <c r="J1440" s="40" t="s">
        <v>3927</v>
      </c>
      <c r="K1440" s="40" t="s">
        <v>3928</v>
      </c>
      <c r="L1440" s="40" t="s">
        <v>78</v>
      </c>
      <c r="M1440" s="35" t="s">
        <v>4</v>
      </c>
      <c r="N1440" s="35" t="s">
        <v>4109</v>
      </c>
    </row>
    <row r="1441" spans="1:14" x14ac:dyDescent="0.3">
      <c r="A1441" s="38" t="s">
        <v>989</v>
      </c>
      <c r="B1441" s="39" t="s">
        <v>990</v>
      </c>
      <c r="C1441" s="39" t="s">
        <v>3939</v>
      </c>
      <c r="D1441" s="39" t="s">
        <v>4798</v>
      </c>
      <c r="E1441" s="40">
        <v>13.75698644</v>
      </c>
      <c r="F1441" s="40">
        <v>10.097598530000001</v>
      </c>
      <c r="G1441" s="40">
        <v>410</v>
      </c>
      <c r="H1441" s="40" t="s">
        <v>3926</v>
      </c>
      <c r="I1441" s="40" t="s">
        <v>38</v>
      </c>
      <c r="J1441" s="40" t="s">
        <v>799</v>
      </c>
      <c r="K1441" s="40" t="s">
        <v>4150</v>
      </c>
      <c r="L1441" s="40" t="s">
        <v>3942</v>
      </c>
      <c r="M1441" s="35" t="s">
        <v>4</v>
      </c>
      <c r="N1441" s="35" t="s">
        <v>5</v>
      </c>
    </row>
    <row r="1442" spans="1:14" x14ac:dyDescent="0.3">
      <c r="A1442" s="38" t="s">
        <v>3464</v>
      </c>
      <c r="B1442" s="39" t="s">
        <v>4799</v>
      </c>
      <c r="C1442" s="39" t="s">
        <v>3933</v>
      </c>
      <c r="D1442" s="39" t="s">
        <v>3462</v>
      </c>
      <c r="E1442" s="40">
        <v>10.135024400000001</v>
      </c>
      <c r="F1442" s="40">
        <v>3.7839063999999998</v>
      </c>
      <c r="G1442" s="40">
        <v>70</v>
      </c>
      <c r="H1442" s="40" t="s">
        <v>3926</v>
      </c>
      <c r="I1442" s="40" t="s">
        <v>94</v>
      </c>
      <c r="J1442" s="40" t="s">
        <v>3930</v>
      </c>
      <c r="K1442" s="40" t="s">
        <v>3931</v>
      </c>
      <c r="L1442" s="40" t="s">
        <v>78</v>
      </c>
      <c r="M1442" s="35" t="s">
        <v>4</v>
      </c>
      <c r="N1442" s="35" t="s">
        <v>3879</v>
      </c>
    </row>
    <row r="1443" spans="1:14" x14ac:dyDescent="0.3">
      <c r="A1443" s="38" t="s">
        <v>3662</v>
      </c>
      <c r="B1443" s="39" t="s">
        <v>3663</v>
      </c>
      <c r="C1443" s="39" t="s">
        <v>3934</v>
      </c>
      <c r="D1443" s="39" t="s">
        <v>4026</v>
      </c>
      <c r="E1443" s="40">
        <v>9.1684028000000009</v>
      </c>
      <c r="F1443" s="40">
        <v>4.0212133999999997</v>
      </c>
      <c r="G1443" s="40">
        <v>79</v>
      </c>
      <c r="H1443" s="40" t="s">
        <v>3926</v>
      </c>
      <c r="I1443" s="40" t="s">
        <v>38</v>
      </c>
      <c r="J1443" s="40" t="s">
        <v>3935</v>
      </c>
      <c r="K1443" s="40" t="s">
        <v>3936</v>
      </c>
      <c r="L1443" s="40" t="s">
        <v>78</v>
      </c>
      <c r="M1443" s="35" t="s">
        <v>4</v>
      </c>
      <c r="N1443" s="35" t="s">
        <v>5</v>
      </c>
    </row>
    <row r="1444" spans="1:14" x14ac:dyDescent="0.3">
      <c r="A1444" s="38" t="s">
        <v>563</v>
      </c>
      <c r="B1444" s="39" t="s">
        <v>1451</v>
      </c>
      <c r="C1444" s="39" t="s">
        <v>3939</v>
      </c>
      <c r="D1444" s="39" t="s">
        <v>4800</v>
      </c>
      <c r="E1444" s="40">
        <v>13.704643280000001</v>
      </c>
      <c r="F1444" s="40">
        <v>10.14307851</v>
      </c>
      <c r="G1444" s="40">
        <v>519</v>
      </c>
      <c r="H1444" s="40" t="s">
        <v>3926</v>
      </c>
      <c r="I1444" s="40" t="s">
        <v>38</v>
      </c>
      <c r="J1444" s="40" t="s">
        <v>799</v>
      </c>
      <c r="K1444" s="40" t="s">
        <v>4150</v>
      </c>
      <c r="L1444" s="40" t="s">
        <v>3942</v>
      </c>
      <c r="M1444" s="35" t="s">
        <v>4</v>
      </c>
      <c r="N1444" s="35" t="s">
        <v>5</v>
      </c>
    </row>
    <row r="1445" spans="1:14" x14ac:dyDescent="0.3">
      <c r="A1445" s="38" t="s">
        <v>4801</v>
      </c>
      <c r="B1445" s="39" t="s">
        <v>4802</v>
      </c>
      <c r="C1445" s="39" t="s">
        <v>3939</v>
      </c>
      <c r="D1445" s="39" t="s">
        <v>4495</v>
      </c>
      <c r="E1445" s="40">
        <v>13.27497</v>
      </c>
      <c r="F1445" s="40">
        <v>9.2560699999999994</v>
      </c>
      <c r="G1445" s="35"/>
      <c r="H1445" s="40" t="s">
        <v>4496</v>
      </c>
      <c r="I1445" s="40" t="s">
        <v>117</v>
      </c>
      <c r="J1445" s="40" t="s">
        <v>621</v>
      </c>
      <c r="K1445" s="40" t="s">
        <v>4541</v>
      </c>
      <c r="L1445" s="40" t="s">
        <v>3942</v>
      </c>
      <c r="M1445" s="35" t="s">
        <v>111</v>
      </c>
      <c r="N1445" s="35" t="s">
        <v>4497</v>
      </c>
    </row>
    <row r="1446" spans="1:14" x14ac:dyDescent="0.3">
      <c r="A1446" s="38" t="s">
        <v>1587</v>
      </c>
      <c r="B1446" s="39" t="s">
        <v>1588</v>
      </c>
      <c r="C1446" s="39" t="s">
        <v>3925</v>
      </c>
      <c r="D1446" s="39" t="s">
        <v>4803</v>
      </c>
      <c r="E1446" s="40">
        <v>12.15047</v>
      </c>
      <c r="F1446" s="40">
        <v>2.6520929999999998</v>
      </c>
      <c r="G1446" s="40">
        <v>629</v>
      </c>
      <c r="H1446" s="40" t="s">
        <v>3926</v>
      </c>
      <c r="I1446" s="40" t="s">
        <v>38</v>
      </c>
      <c r="J1446" s="40" t="s">
        <v>641</v>
      </c>
      <c r="K1446" s="40" t="s">
        <v>4012</v>
      </c>
      <c r="L1446" s="40" t="s">
        <v>5869</v>
      </c>
      <c r="M1446" s="35" t="s">
        <v>4</v>
      </c>
      <c r="N1446" s="35" t="s">
        <v>8</v>
      </c>
    </row>
    <row r="1447" spans="1:14" x14ac:dyDescent="0.3">
      <c r="A1447" s="38" t="s">
        <v>534</v>
      </c>
      <c r="B1447" s="39" t="s">
        <v>1790</v>
      </c>
      <c r="C1447" s="39" t="s">
        <v>3933</v>
      </c>
      <c r="D1447" s="39" t="s">
        <v>4804</v>
      </c>
      <c r="E1447" s="40">
        <v>10.558162859999999</v>
      </c>
      <c r="F1447" s="40">
        <v>3.665055594</v>
      </c>
      <c r="G1447" s="40">
        <v>67</v>
      </c>
      <c r="H1447" s="40" t="s">
        <v>3926</v>
      </c>
      <c r="I1447" s="40" t="s">
        <v>38</v>
      </c>
      <c r="J1447" s="40" t="s">
        <v>809</v>
      </c>
      <c r="K1447" s="40" t="s">
        <v>3932</v>
      </c>
      <c r="L1447" s="40" t="s">
        <v>5869</v>
      </c>
      <c r="M1447" s="35" t="s">
        <v>4</v>
      </c>
      <c r="N1447" s="35" t="s">
        <v>3879</v>
      </c>
    </row>
    <row r="1448" spans="1:14" x14ac:dyDescent="0.3">
      <c r="A1448" s="38" t="s">
        <v>3860</v>
      </c>
      <c r="B1448" s="39" t="s">
        <v>4805</v>
      </c>
      <c r="C1448" s="39" t="s">
        <v>3939</v>
      </c>
      <c r="D1448" s="39" t="s">
        <v>4495</v>
      </c>
      <c r="E1448" s="40" t="s">
        <v>4806</v>
      </c>
      <c r="F1448" s="40" t="s">
        <v>4807</v>
      </c>
      <c r="G1448" s="35"/>
      <c r="H1448" s="40" t="s">
        <v>4496</v>
      </c>
      <c r="I1448" s="40" t="s">
        <v>117</v>
      </c>
      <c r="J1448" s="40" t="s">
        <v>621</v>
      </c>
      <c r="K1448" s="40" t="s">
        <v>4541</v>
      </c>
      <c r="L1448" s="40" t="s">
        <v>3942</v>
      </c>
      <c r="M1448" s="35" t="s">
        <v>111</v>
      </c>
      <c r="N1448" s="35" t="s">
        <v>4497</v>
      </c>
    </row>
    <row r="1449" spans="1:14" x14ac:dyDescent="0.3">
      <c r="A1449" s="38" t="s">
        <v>76</v>
      </c>
      <c r="B1449" s="39" t="s">
        <v>4808</v>
      </c>
      <c r="C1449" s="39" t="s">
        <v>3933</v>
      </c>
      <c r="D1449" s="39" t="s">
        <v>3947</v>
      </c>
      <c r="E1449" s="40">
        <v>9.8199179999999995</v>
      </c>
      <c r="F1449" s="40">
        <v>4.0132909999999997</v>
      </c>
      <c r="G1449" s="40">
        <v>43</v>
      </c>
      <c r="H1449" s="40" t="s">
        <v>3926</v>
      </c>
      <c r="I1449" s="40" t="s">
        <v>94</v>
      </c>
      <c r="J1449" s="40" t="s">
        <v>3076</v>
      </c>
      <c r="K1449" s="40" t="s">
        <v>4596</v>
      </c>
      <c r="L1449" s="40" t="s">
        <v>78</v>
      </c>
      <c r="M1449" s="35" t="s">
        <v>7</v>
      </c>
      <c r="N1449" s="35" t="s">
        <v>3876</v>
      </c>
    </row>
    <row r="1450" spans="1:14" x14ac:dyDescent="0.3">
      <c r="A1450" s="38" t="s">
        <v>3097</v>
      </c>
      <c r="B1450" s="39" t="s">
        <v>4809</v>
      </c>
      <c r="C1450" s="39" t="s">
        <v>3933</v>
      </c>
      <c r="D1450" s="39" t="s">
        <v>3947</v>
      </c>
      <c r="E1450" s="40">
        <v>9.7730420000000002</v>
      </c>
      <c r="F1450" s="40">
        <v>3.9890490000000001</v>
      </c>
      <c r="G1450" s="40">
        <v>22</v>
      </c>
      <c r="H1450" s="40" t="s">
        <v>3926</v>
      </c>
      <c r="I1450" s="40" t="s">
        <v>94</v>
      </c>
      <c r="J1450" s="40" t="s">
        <v>3076</v>
      </c>
      <c r="K1450" s="40" t="s">
        <v>4596</v>
      </c>
      <c r="L1450" s="40" t="s">
        <v>78</v>
      </c>
      <c r="M1450" s="35" t="s">
        <v>4</v>
      </c>
      <c r="N1450" s="35" t="s">
        <v>5</v>
      </c>
    </row>
    <row r="1451" spans="1:14" x14ac:dyDescent="0.3">
      <c r="A1451" s="38" t="s">
        <v>323</v>
      </c>
      <c r="B1451" s="39" t="s">
        <v>3435</v>
      </c>
      <c r="C1451" s="39" t="s">
        <v>3933</v>
      </c>
      <c r="D1451" s="39" t="s">
        <v>3435</v>
      </c>
      <c r="E1451" s="40">
        <v>10.114940000000001</v>
      </c>
      <c r="F1451" s="40">
        <v>3.63666</v>
      </c>
      <c r="G1451" s="40">
        <v>57</v>
      </c>
      <c r="H1451" s="40" t="s">
        <v>3926</v>
      </c>
      <c r="I1451" s="40" t="s">
        <v>38</v>
      </c>
      <c r="J1451" s="40" t="s">
        <v>3927</v>
      </c>
      <c r="K1451" s="40" t="s">
        <v>3928</v>
      </c>
      <c r="L1451" s="40" t="s">
        <v>78</v>
      </c>
      <c r="M1451" s="35" t="s">
        <v>4</v>
      </c>
      <c r="N1451" s="35" t="s">
        <v>5</v>
      </c>
    </row>
    <row r="1452" spans="1:14" x14ac:dyDescent="0.3">
      <c r="A1452" s="38" t="s">
        <v>3098</v>
      </c>
      <c r="B1452" s="39" t="s">
        <v>4810</v>
      </c>
      <c r="C1452" s="39" t="s">
        <v>3933</v>
      </c>
      <c r="D1452" s="39" t="s">
        <v>3947</v>
      </c>
      <c r="E1452" s="40">
        <v>9.7589501159999994</v>
      </c>
      <c r="F1452" s="40">
        <v>3.996633584</v>
      </c>
      <c r="G1452" s="40">
        <v>4</v>
      </c>
      <c r="H1452" s="40" t="s">
        <v>3926</v>
      </c>
      <c r="I1452" s="40" t="s">
        <v>94</v>
      </c>
      <c r="J1452" s="40" t="s">
        <v>3076</v>
      </c>
      <c r="K1452" s="40" t="s">
        <v>4596</v>
      </c>
      <c r="L1452" s="40" t="s">
        <v>78</v>
      </c>
      <c r="M1452" s="35" t="s">
        <v>4</v>
      </c>
      <c r="N1452" s="35" t="s">
        <v>5</v>
      </c>
    </row>
    <row r="1453" spans="1:14" x14ac:dyDescent="0.3">
      <c r="A1453" s="38" t="s">
        <v>547</v>
      </c>
      <c r="B1453" s="39" t="s">
        <v>2923</v>
      </c>
      <c r="C1453" s="39" t="s">
        <v>3963</v>
      </c>
      <c r="D1453" s="39" t="s">
        <v>4811</v>
      </c>
      <c r="E1453" s="40">
        <v>10.159727</v>
      </c>
      <c r="F1453" s="40">
        <v>5.8020189999999996</v>
      </c>
      <c r="G1453" s="40">
        <v>1791</v>
      </c>
      <c r="H1453" s="40" t="s">
        <v>3926</v>
      </c>
      <c r="I1453" s="40" t="s">
        <v>38</v>
      </c>
      <c r="J1453" s="40" t="s">
        <v>3782</v>
      </c>
      <c r="K1453" s="40" t="s">
        <v>4634</v>
      </c>
      <c r="L1453" s="40" t="s">
        <v>80</v>
      </c>
      <c r="M1453" s="35" t="s">
        <v>4</v>
      </c>
      <c r="N1453" s="35" t="s">
        <v>5</v>
      </c>
    </row>
    <row r="1454" spans="1:14" x14ac:dyDescent="0.3">
      <c r="A1454" s="38" t="s">
        <v>172</v>
      </c>
      <c r="B1454" s="39" t="s">
        <v>3348</v>
      </c>
      <c r="C1454" s="39" t="s">
        <v>3933</v>
      </c>
      <c r="D1454" s="39" t="s">
        <v>4812</v>
      </c>
      <c r="E1454" s="40">
        <v>10.328799999999999</v>
      </c>
      <c r="F1454" s="40">
        <v>3.7234400000000001</v>
      </c>
      <c r="G1454" s="40">
        <v>120</v>
      </c>
      <c r="H1454" s="40" t="s">
        <v>3926</v>
      </c>
      <c r="I1454" s="40" t="s">
        <v>38</v>
      </c>
      <c r="J1454" s="40" t="s">
        <v>3930</v>
      </c>
      <c r="K1454" s="40" t="s">
        <v>3931</v>
      </c>
      <c r="L1454" s="40" t="s">
        <v>78</v>
      </c>
      <c r="M1454" s="35" t="s">
        <v>4</v>
      </c>
      <c r="N1454" s="35" t="s">
        <v>3850</v>
      </c>
    </row>
    <row r="1455" spans="1:14" x14ac:dyDescent="0.3">
      <c r="A1455" s="38" t="s">
        <v>1635</v>
      </c>
      <c r="B1455" s="39" t="s">
        <v>1636</v>
      </c>
      <c r="C1455" s="39" t="s">
        <v>3929</v>
      </c>
      <c r="D1455" s="39" t="s">
        <v>4813</v>
      </c>
      <c r="E1455" s="40">
        <v>12.755314</v>
      </c>
      <c r="F1455" s="40">
        <v>4.9358370000000003</v>
      </c>
      <c r="G1455" s="40">
        <v>593</v>
      </c>
      <c r="H1455" s="40" t="s">
        <v>3926</v>
      </c>
      <c r="I1455" s="40" t="s">
        <v>38</v>
      </c>
      <c r="J1455" s="40" t="s">
        <v>626</v>
      </c>
      <c r="K1455" s="40" t="s">
        <v>3985</v>
      </c>
      <c r="L1455" s="40" t="s">
        <v>5869</v>
      </c>
      <c r="M1455" s="35"/>
      <c r="N1455" s="35"/>
    </row>
    <row r="1456" spans="1:14" x14ac:dyDescent="0.3">
      <c r="A1456" s="38" t="s">
        <v>2052</v>
      </c>
      <c r="B1456" s="39" t="s">
        <v>2053</v>
      </c>
      <c r="C1456" s="39" t="s">
        <v>3929</v>
      </c>
      <c r="D1456" s="39" t="s">
        <v>4814</v>
      </c>
      <c r="E1456" s="40">
        <v>12.6159166</v>
      </c>
      <c r="F1456" s="40">
        <v>4.9006944399999997</v>
      </c>
      <c r="G1456" s="40">
        <v>589</v>
      </c>
      <c r="H1456" s="40" t="s">
        <v>3926</v>
      </c>
      <c r="I1456" s="40" t="s">
        <v>38</v>
      </c>
      <c r="J1456" s="40" t="s">
        <v>626</v>
      </c>
      <c r="K1456" s="40" t="s">
        <v>3985</v>
      </c>
      <c r="L1456" s="40" t="s">
        <v>5869</v>
      </c>
      <c r="M1456" s="35" t="s">
        <v>7</v>
      </c>
      <c r="N1456" s="35" t="s">
        <v>6</v>
      </c>
    </row>
    <row r="1457" spans="1:14" x14ac:dyDescent="0.3">
      <c r="A1457" s="38" t="s">
        <v>2262</v>
      </c>
      <c r="B1457" s="39" t="s">
        <v>2263</v>
      </c>
      <c r="C1457" s="39" t="s">
        <v>3976</v>
      </c>
      <c r="D1457" s="39" t="s">
        <v>4815</v>
      </c>
      <c r="E1457" s="40">
        <v>15.020321709999999</v>
      </c>
      <c r="F1457" s="40">
        <v>4.0317675380000004</v>
      </c>
      <c r="G1457" s="40">
        <v>611</v>
      </c>
      <c r="H1457" s="40" t="s">
        <v>3926</v>
      </c>
      <c r="I1457" s="40" t="s">
        <v>38</v>
      </c>
      <c r="J1457" s="40" t="s">
        <v>695</v>
      </c>
      <c r="K1457" s="40" t="s">
        <v>4536</v>
      </c>
      <c r="L1457" s="40" t="s">
        <v>5869</v>
      </c>
      <c r="M1457" s="35" t="s">
        <v>4</v>
      </c>
      <c r="N1457" s="35" t="s">
        <v>3877</v>
      </c>
    </row>
    <row r="1458" spans="1:14" x14ac:dyDescent="0.3">
      <c r="A1458" s="38" t="s">
        <v>2054</v>
      </c>
      <c r="B1458" s="39" t="s">
        <v>2055</v>
      </c>
      <c r="C1458" s="39" t="s">
        <v>3976</v>
      </c>
      <c r="D1458" s="39" t="s">
        <v>4816</v>
      </c>
      <c r="E1458" s="40">
        <v>14.555601449999999</v>
      </c>
      <c r="F1458" s="40">
        <v>5.1998215129999998</v>
      </c>
      <c r="G1458" s="40">
        <v>893</v>
      </c>
      <c r="H1458" s="40" t="s">
        <v>3926</v>
      </c>
      <c r="I1458" s="40" t="s">
        <v>38</v>
      </c>
      <c r="J1458" s="40" t="s">
        <v>695</v>
      </c>
      <c r="K1458" s="40" t="s">
        <v>4536</v>
      </c>
      <c r="L1458" s="40" t="s">
        <v>5869</v>
      </c>
      <c r="M1458" s="35" t="s">
        <v>4</v>
      </c>
      <c r="N1458" s="35" t="s">
        <v>8</v>
      </c>
    </row>
    <row r="1459" spans="1:14" x14ac:dyDescent="0.3">
      <c r="A1459" s="38" t="s">
        <v>3355</v>
      </c>
      <c r="B1459" s="39" t="s">
        <v>3356</v>
      </c>
      <c r="C1459" s="39" t="s">
        <v>3933</v>
      </c>
      <c r="D1459" s="39" t="s">
        <v>3356</v>
      </c>
      <c r="E1459" s="40">
        <v>10.670152</v>
      </c>
      <c r="F1459" s="40">
        <v>4.0926910000000003</v>
      </c>
      <c r="G1459" s="40">
        <v>243</v>
      </c>
      <c r="H1459" s="40" t="s">
        <v>3926</v>
      </c>
      <c r="I1459" s="40" t="s">
        <v>38</v>
      </c>
      <c r="J1459" s="40" t="s">
        <v>3930</v>
      </c>
      <c r="K1459" s="40" t="s">
        <v>3931</v>
      </c>
      <c r="L1459" s="40" t="s">
        <v>78</v>
      </c>
      <c r="M1459" s="35" t="s">
        <v>4</v>
      </c>
      <c r="N1459" s="35" t="s">
        <v>3850</v>
      </c>
    </row>
    <row r="1460" spans="1:14" x14ac:dyDescent="0.3">
      <c r="A1460" s="38" t="s">
        <v>532</v>
      </c>
      <c r="B1460" s="39" t="s">
        <v>3364</v>
      </c>
      <c r="C1460" s="39" t="s">
        <v>3933</v>
      </c>
      <c r="D1460" s="39" t="s">
        <v>3364</v>
      </c>
      <c r="E1460" s="40">
        <v>10.61636</v>
      </c>
      <c r="F1460" s="40">
        <v>3.8074400000000002</v>
      </c>
      <c r="G1460" s="40">
        <v>198</v>
      </c>
      <c r="H1460" s="40" t="s">
        <v>3926</v>
      </c>
      <c r="I1460" s="40" t="s">
        <v>38</v>
      </c>
      <c r="J1460" s="40" t="s">
        <v>3930</v>
      </c>
      <c r="K1460" s="40" t="s">
        <v>3931</v>
      </c>
      <c r="L1460" s="40" t="s">
        <v>78</v>
      </c>
      <c r="M1460" s="35" t="s">
        <v>4</v>
      </c>
      <c r="N1460" s="35" t="s">
        <v>5</v>
      </c>
    </row>
    <row r="1461" spans="1:14" x14ac:dyDescent="0.3">
      <c r="A1461" s="38" t="s">
        <v>1317</v>
      </c>
      <c r="B1461" s="39" t="s">
        <v>1318</v>
      </c>
      <c r="C1461" s="39" t="s">
        <v>3976</v>
      </c>
      <c r="D1461" s="39" t="s">
        <v>4817</v>
      </c>
      <c r="E1461" s="40">
        <v>15.348837</v>
      </c>
      <c r="F1461" s="40">
        <v>2.271064</v>
      </c>
      <c r="G1461" s="40">
        <v>342</v>
      </c>
      <c r="H1461" s="40" t="s">
        <v>3926</v>
      </c>
      <c r="I1461" s="40" t="s">
        <v>38</v>
      </c>
      <c r="J1461" s="40" t="s">
        <v>695</v>
      </c>
      <c r="K1461" s="40" t="s">
        <v>4536</v>
      </c>
      <c r="L1461" s="40" t="s">
        <v>5869</v>
      </c>
      <c r="M1461" s="35" t="s">
        <v>4</v>
      </c>
      <c r="N1461" s="35" t="s">
        <v>4704</v>
      </c>
    </row>
    <row r="1462" spans="1:14" x14ac:dyDescent="0.3">
      <c r="A1462" s="38" t="s">
        <v>3153</v>
      </c>
      <c r="B1462" s="39" t="s">
        <v>4818</v>
      </c>
      <c r="C1462" s="39" t="s">
        <v>3933</v>
      </c>
      <c r="D1462" s="39" t="s">
        <v>3947</v>
      </c>
      <c r="E1462" s="40">
        <v>9.7738645789999996</v>
      </c>
      <c r="F1462" s="40">
        <v>4.0212480480000004</v>
      </c>
      <c r="G1462" s="40">
        <v>28</v>
      </c>
      <c r="H1462" s="40" t="s">
        <v>3926</v>
      </c>
      <c r="I1462" s="40" t="s">
        <v>94</v>
      </c>
      <c r="J1462" s="40" t="s">
        <v>3076</v>
      </c>
      <c r="K1462" s="40" t="s">
        <v>4596</v>
      </c>
      <c r="L1462" s="40" t="s">
        <v>78</v>
      </c>
      <c r="M1462" s="35" t="s">
        <v>4</v>
      </c>
      <c r="N1462" s="35" t="s">
        <v>5</v>
      </c>
    </row>
    <row r="1463" spans="1:14" x14ac:dyDescent="0.3">
      <c r="A1463" s="38" t="s">
        <v>3140</v>
      </c>
      <c r="B1463" s="39" t="s">
        <v>4819</v>
      </c>
      <c r="C1463" s="39" t="s">
        <v>3933</v>
      </c>
      <c r="D1463" s="39" t="s">
        <v>3947</v>
      </c>
      <c r="E1463" s="40">
        <v>9.8015899999999991</v>
      </c>
      <c r="F1463" s="40">
        <v>3.9889399999999999</v>
      </c>
      <c r="G1463" s="40">
        <v>23</v>
      </c>
      <c r="H1463" s="40" t="s">
        <v>3926</v>
      </c>
      <c r="I1463" s="40" t="s">
        <v>94</v>
      </c>
      <c r="J1463" s="40" t="s">
        <v>3076</v>
      </c>
      <c r="K1463" s="40" t="s">
        <v>4596</v>
      </c>
      <c r="L1463" s="40" t="s">
        <v>78</v>
      </c>
      <c r="M1463" s="35" t="s">
        <v>7</v>
      </c>
      <c r="N1463" s="35" t="s">
        <v>3876</v>
      </c>
    </row>
    <row r="1464" spans="1:14" x14ac:dyDescent="0.3">
      <c r="A1464" s="38" t="s">
        <v>3342</v>
      </c>
      <c r="B1464" s="39" t="s">
        <v>3343</v>
      </c>
      <c r="C1464" s="39" t="s">
        <v>3933</v>
      </c>
      <c r="D1464" s="39" t="s">
        <v>4820</v>
      </c>
      <c r="E1464" s="40">
        <v>10.480359999999999</v>
      </c>
      <c r="F1464" s="40">
        <v>4.1411300000000004</v>
      </c>
      <c r="G1464" s="40">
        <v>225</v>
      </c>
      <c r="H1464" s="40" t="s">
        <v>3926</v>
      </c>
      <c r="I1464" s="40" t="s">
        <v>38</v>
      </c>
      <c r="J1464" s="40" t="s">
        <v>3930</v>
      </c>
      <c r="K1464" s="40" t="s">
        <v>3931</v>
      </c>
      <c r="L1464" s="40" t="s">
        <v>78</v>
      </c>
      <c r="M1464" s="35" t="s">
        <v>4</v>
      </c>
      <c r="N1464" s="35" t="s">
        <v>5</v>
      </c>
    </row>
    <row r="1465" spans="1:14" x14ac:dyDescent="0.3">
      <c r="A1465" s="38" t="s">
        <v>184</v>
      </c>
      <c r="B1465" s="39" t="s">
        <v>1398</v>
      </c>
      <c r="C1465" s="39" t="s">
        <v>3929</v>
      </c>
      <c r="D1465" s="39" t="s">
        <v>3965</v>
      </c>
      <c r="E1465" s="40">
        <v>11.48578813</v>
      </c>
      <c r="F1465" s="40">
        <v>4.0890786800000001</v>
      </c>
      <c r="G1465" s="40">
        <v>665</v>
      </c>
      <c r="H1465" s="40" t="s">
        <v>3926</v>
      </c>
      <c r="I1465" s="40" t="s">
        <v>38</v>
      </c>
      <c r="J1465" s="40" t="s">
        <v>626</v>
      </c>
      <c r="K1465" s="40" t="s">
        <v>3985</v>
      </c>
      <c r="L1465" s="40" t="s">
        <v>5869</v>
      </c>
      <c r="M1465" s="35" t="s">
        <v>4</v>
      </c>
      <c r="N1465" s="35" t="s">
        <v>3970</v>
      </c>
    </row>
    <row r="1466" spans="1:14" x14ac:dyDescent="0.3">
      <c r="A1466" s="38" t="s">
        <v>862</v>
      </c>
      <c r="B1466" s="39" t="s">
        <v>4821</v>
      </c>
      <c r="C1466" s="39" t="s">
        <v>3929</v>
      </c>
      <c r="D1466" s="39" t="s">
        <v>3965</v>
      </c>
      <c r="E1466" s="40">
        <v>11.468579999999999</v>
      </c>
      <c r="F1466" s="40">
        <v>3.8367900000000001</v>
      </c>
      <c r="G1466" s="40">
        <v>774</v>
      </c>
      <c r="H1466" s="40" t="s">
        <v>3926</v>
      </c>
      <c r="I1466" s="40" t="s">
        <v>94</v>
      </c>
      <c r="J1466" s="40" t="s">
        <v>612</v>
      </c>
      <c r="K1466" s="40" t="s">
        <v>4505</v>
      </c>
      <c r="L1466" s="40" t="s">
        <v>5869</v>
      </c>
      <c r="M1466" s="35" t="s">
        <v>7</v>
      </c>
      <c r="N1466" s="35" t="s">
        <v>36</v>
      </c>
    </row>
    <row r="1467" spans="1:14" x14ac:dyDescent="0.3">
      <c r="A1467" s="38" t="s">
        <v>202</v>
      </c>
      <c r="B1467" s="39" t="s">
        <v>4822</v>
      </c>
      <c r="C1467" s="39" t="s">
        <v>3929</v>
      </c>
      <c r="D1467" s="39" t="s">
        <v>3965</v>
      </c>
      <c r="E1467" s="40">
        <v>11.50334571</v>
      </c>
      <c r="F1467" s="40">
        <v>3.8435185779999999</v>
      </c>
      <c r="G1467" s="40">
        <v>0</v>
      </c>
      <c r="H1467" s="40" t="s">
        <v>3926</v>
      </c>
      <c r="I1467" s="40" t="s">
        <v>94</v>
      </c>
      <c r="J1467" s="40" t="s">
        <v>612</v>
      </c>
      <c r="K1467" s="40" t="s">
        <v>4505</v>
      </c>
      <c r="L1467" s="40" t="s">
        <v>5869</v>
      </c>
      <c r="M1467" s="35" t="s">
        <v>7</v>
      </c>
      <c r="N1467" s="35" t="s">
        <v>36</v>
      </c>
    </row>
    <row r="1468" spans="1:14" x14ac:dyDescent="0.3">
      <c r="A1468" s="38" t="s">
        <v>300</v>
      </c>
      <c r="B1468" s="39" t="s">
        <v>1364</v>
      </c>
      <c r="C1468" s="39" t="s">
        <v>3951</v>
      </c>
      <c r="D1468" s="39" t="s">
        <v>1351</v>
      </c>
      <c r="E1468" s="40">
        <v>15.02115094</v>
      </c>
      <c r="F1468" s="40">
        <v>12.077497839999999</v>
      </c>
      <c r="G1468" s="40">
        <v>294</v>
      </c>
      <c r="H1468" s="40" t="s">
        <v>3926</v>
      </c>
      <c r="I1468" s="40" t="s">
        <v>38</v>
      </c>
      <c r="J1468" s="40" t="s">
        <v>895</v>
      </c>
      <c r="K1468" s="40" t="s">
        <v>3952</v>
      </c>
      <c r="L1468" s="40" t="s">
        <v>3942</v>
      </c>
      <c r="M1468" s="35" t="s">
        <v>4</v>
      </c>
      <c r="N1468" s="35" t="s">
        <v>8</v>
      </c>
    </row>
    <row r="1469" spans="1:14" x14ac:dyDescent="0.3">
      <c r="A1469" s="38" t="s">
        <v>1694</v>
      </c>
      <c r="B1469" s="39" t="s">
        <v>1695</v>
      </c>
      <c r="C1469" s="39" t="s">
        <v>3976</v>
      </c>
      <c r="D1469" s="39" t="s">
        <v>1693</v>
      </c>
      <c r="E1469" s="39">
        <v>14.574845209999999</v>
      </c>
      <c r="F1469" s="39">
        <v>4.1014213570000004</v>
      </c>
      <c r="G1469" s="39">
        <v>625</v>
      </c>
      <c r="H1469" s="40" t="s">
        <v>3926</v>
      </c>
      <c r="I1469" s="40" t="s">
        <v>38</v>
      </c>
      <c r="J1469" s="40" t="s">
        <v>695</v>
      </c>
      <c r="K1469" s="40" t="s">
        <v>4536</v>
      </c>
      <c r="L1469" s="40" t="s">
        <v>5869</v>
      </c>
      <c r="M1469" s="35" t="s">
        <v>4</v>
      </c>
      <c r="N1469" s="35" t="s">
        <v>3879</v>
      </c>
    </row>
    <row r="1470" spans="1:14" x14ac:dyDescent="0.3">
      <c r="A1470" s="38" t="s">
        <v>338</v>
      </c>
      <c r="B1470" s="39" t="s">
        <v>1589</v>
      </c>
      <c r="C1470" s="39" t="s">
        <v>3976</v>
      </c>
      <c r="D1470" s="39" t="s">
        <v>790</v>
      </c>
      <c r="E1470" s="40">
        <v>13.3291944</v>
      </c>
      <c r="F1470" s="40">
        <v>5.7049444400000002</v>
      </c>
      <c r="G1470" s="40">
        <v>730</v>
      </c>
      <c r="H1470" s="40" t="s">
        <v>3926</v>
      </c>
      <c r="I1470" s="40" t="s">
        <v>38</v>
      </c>
      <c r="J1470" s="40" t="s">
        <v>700</v>
      </c>
      <c r="K1470" s="40" t="s">
        <v>4087</v>
      </c>
      <c r="L1470" s="40" t="s">
        <v>5869</v>
      </c>
      <c r="M1470" s="35"/>
      <c r="N1470" s="35"/>
    </row>
    <row r="1471" spans="1:14" x14ac:dyDescent="0.3">
      <c r="A1471" s="38" t="s">
        <v>546</v>
      </c>
      <c r="B1471" s="39" t="s">
        <v>2072</v>
      </c>
      <c r="C1471" s="39" t="s">
        <v>3958</v>
      </c>
      <c r="D1471" s="39" t="s">
        <v>4823</v>
      </c>
      <c r="E1471" s="40">
        <v>13.357211639999999</v>
      </c>
      <c r="F1471" s="40">
        <v>6.0117513850000002</v>
      </c>
      <c r="G1471" s="40">
        <v>865</v>
      </c>
      <c r="H1471" s="40" t="s">
        <v>3926</v>
      </c>
      <c r="I1471" s="40" t="s">
        <v>38</v>
      </c>
      <c r="J1471" s="40" t="s">
        <v>700</v>
      </c>
      <c r="K1471" s="40" t="s">
        <v>4087</v>
      </c>
      <c r="L1471" s="40" t="s">
        <v>3942</v>
      </c>
      <c r="M1471" s="35" t="s">
        <v>7</v>
      </c>
      <c r="N1471" s="35" t="s">
        <v>6</v>
      </c>
    </row>
    <row r="1472" spans="1:14" x14ac:dyDescent="0.3">
      <c r="A1472" s="38" t="s">
        <v>1761</v>
      </c>
      <c r="B1472" s="39" t="s">
        <v>4824</v>
      </c>
      <c r="C1472" s="39" t="s">
        <v>3929</v>
      </c>
      <c r="D1472" s="39" t="s">
        <v>3965</v>
      </c>
      <c r="E1472" s="40">
        <v>11.48129801</v>
      </c>
      <c r="F1472" s="40">
        <v>3.8661583510000002</v>
      </c>
      <c r="G1472" s="40">
        <v>750</v>
      </c>
      <c r="H1472" s="40" t="s">
        <v>3926</v>
      </c>
      <c r="I1472" s="40" t="s">
        <v>94</v>
      </c>
      <c r="J1472" s="40" t="s">
        <v>632</v>
      </c>
      <c r="K1472" s="40" t="s">
        <v>4825</v>
      </c>
      <c r="L1472" s="40" t="s">
        <v>5869</v>
      </c>
      <c r="M1472" s="35" t="s">
        <v>4</v>
      </c>
      <c r="N1472" s="35" t="s">
        <v>5</v>
      </c>
    </row>
    <row r="1473" spans="1:14" x14ac:dyDescent="0.3">
      <c r="A1473" s="38" t="s">
        <v>3141</v>
      </c>
      <c r="B1473" s="39" t="s">
        <v>4826</v>
      </c>
      <c r="C1473" s="39" t="s">
        <v>3933</v>
      </c>
      <c r="D1473" s="39" t="s">
        <v>3947</v>
      </c>
      <c r="E1473" s="40">
        <v>9.8245699999999996</v>
      </c>
      <c r="F1473" s="40">
        <v>3.9898600000000002</v>
      </c>
      <c r="G1473" s="40">
        <v>41</v>
      </c>
      <c r="H1473" s="40" t="s">
        <v>3926</v>
      </c>
      <c r="I1473" s="40" t="s">
        <v>94</v>
      </c>
      <c r="J1473" s="40" t="s">
        <v>3076</v>
      </c>
      <c r="K1473" s="40" t="s">
        <v>4596</v>
      </c>
      <c r="L1473" s="40" t="s">
        <v>78</v>
      </c>
      <c r="M1473" s="35" t="s">
        <v>7</v>
      </c>
      <c r="N1473" s="35" t="s">
        <v>3876</v>
      </c>
    </row>
    <row r="1474" spans="1:14" x14ac:dyDescent="0.3">
      <c r="A1474" s="38" t="s">
        <v>1179</v>
      </c>
      <c r="B1474" s="39" t="s">
        <v>1180</v>
      </c>
      <c r="C1474" s="39" t="s">
        <v>3939</v>
      </c>
      <c r="D1474" s="39" t="s">
        <v>4078</v>
      </c>
      <c r="E1474" s="40">
        <v>13.39424923</v>
      </c>
      <c r="F1474" s="40">
        <v>9.3049089639999991</v>
      </c>
      <c r="G1474" s="40">
        <v>206</v>
      </c>
      <c r="H1474" s="40" t="s">
        <v>3926</v>
      </c>
      <c r="I1474" s="40" t="s">
        <v>38</v>
      </c>
      <c r="J1474" s="40" t="s">
        <v>876</v>
      </c>
      <c r="K1474" s="40" t="s">
        <v>4827</v>
      </c>
      <c r="L1474" s="40" t="s">
        <v>3942</v>
      </c>
      <c r="M1474" s="35"/>
      <c r="N1474" s="35"/>
    </row>
    <row r="1475" spans="1:14" x14ac:dyDescent="0.3">
      <c r="A1475" s="38" t="s">
        <v>2786</v>
      </c>
      <c r="B1475" s="39" t="s">
        <v>2787</v>
      </c>
      <c r="C1475" s="39" t="s">
        <v>3943</v>
      </c>
      <c r="D1475" s="39" t="s">
        <v>4828</v>
      </c>
      <c r="E1475" s="40">
        <v>10.089029</v>
      </c>
      <c r="F1475" s="40">
        <v>5.1649770000000004</v>
      </c>
      <c r="G1475" s="40">
        <v>879</v>
      </c>
      <c r="H1475" s="40" t="s">
        <v>3926</v>
      </c>
      <c r="I1475" s="40" t="s">
        <v>38</v>
      </c>
      <c r="J1475" s="40" t="s">
        <v>3937</v>
      </c>
      <c r="K1475" s="40" t="s">
        <v>3938</v>
      </c>
      <c r="L1475" s="40" t="s">
        <v>78</v>
      </c>
      <c r="M1475" s="35" t="s">
        <v>4</v>
      </c>
      <c r="N1475" s="35" t="s">
        <v>5</v>
      </c>
    </row>
    <row r="1476" spans="1:14" x14ac:dyDescent="0.3">
      <c r="A1476" s="38" t="s">
        <v>2941</v>
      </c>
      <c r="B1476" s="39" t="s">
        <v>2942</v>
      </c>
      <c r="C1476" s="39" t="s">
        <v>3963</v>
      </c>
      <c r="D1476" s="39" t="s">
        <v>4635</v>
      </c>
      <c r="E1476" s="39">
        <v>10.1557306</v>
      </c>
      <c r="F1476" s="39">
        <v>5.92761111</v>
      </c>
      <c r="G1476" s="39">
        <v>1510</v>
      </c>
      <c r="H1476" s="40" t="s">
        <v>3926</v>
      </c>
      <c r="I1476" s="40" t="s">
        <v>38</v>
      </c>
      <c r="J1476" s="40" t="s">
        <v>3782</v>
      </c>
      <c r="K1476" s="40" t="s">
        <v>4634</v>
      </c>
      <c r="L1476" s="40" t="s">
        <v>80</v>
      </c>
      <c r="M1476" s="35" t="s">
        <v>4</v>
      </c>
      <c r="N1476" s="35" t="s">
        <v>5</v>
      </c>
    </row>
    <row r="1477" spans="1:14" x14ac:dyDescent="0.3">
      <c r="A1477" s="38" t="s">
        <v>458</v>
      </c>
      <c r="B1477" s="39" t="s">
        <v>3408</v>
      </c>
      <c r="C1477" s="39" t="s">
        <v>3933</v>
      </c>
      <c r="D1477" s="39" t="s">
        <v>4829</v>
      </c>
      <c r="E1477" s="40">
        <v>9.6445360000000004</v>
      </c>
      <c r="F1477" s="40">
        <v>3.6675309999999999</v>
      </c>
      <c r="G1477" s="40">
        <v>11</v>
      </c>
      <c r="H1477" s="40" t="s">
        <v>3926</v>
      </c>
      <c r="I1477" s="40" t="s">
        <v>38</v>
      </c>
      <c r="J1477" s="40" t="s">
        <v>3930</v>
      </c>
      <c r="K1477" s="40" t="s">
        <v>3931</v>
      </c>
      <c r="L1477" s="40" t="s">
        <v>78</v>
      </c>
      <c r="M1477" s="35" t="s">
        <v>4</v>
      </c>
      <c r="N1477" s="35" t="s">
        <v>3879</v>
      </c>
    </row>
    <row r="1478" spans="1:14" x14ac:dyDescent="0.3">
      <c r="A1478" s="38" t="s">
        <v>1696</v>
      </c>
      <c r="B1478" s="39" t="s">
        <v>4830</v>
      </c>
      <c r="C1478" s="39" t="s">
        <v>3929</v>
      </c>
      <c r="D1478" s="39" t="s">
        <v>3965</v>
      </c>
      <c r="E1478" s="40">
        <v>11.496103720000001</v>
      </c>
      <c r="F1478" s="40">
        <v>3.8671797680000002</v>
      </c>
      <c r="G1478" s="40">
        <v>760</v>
      </c>
      <c r="H1478" s="40" t="s">
        <v>3926</v>
      </c>
      <c r="I1478" s="40" t="s">
        <v>94</v>
      </c>
      <c r="J1478" s="40" t="s">
        <v>632</v>
      </c>
      <c r="K1478" s="40" t="s">
        <v>4825</v>
      </c>
      <c r="L1478" s="40" t="s">
        <v>5869</v>
      </c>
      <c r="M1478" s="35" t="s">
        <v>4</v>
      </c>
      <c r="N1478" s="35" t="s">
        <v>41</v>
      </c>
    </row>
    <row r="1479" spans="1:14" x14ac:dyDescent="0.3">
      <c r="A1479" s="38" t="s">
        <v>29</v>
      </c>
      <c r="B1479" s="39" t="s">
        <v>3577</v>
      </c>
      <c r="C1479" s="39" t="s">
        <v>3934</v>
      </c>
      <c r="D1479" s="39" t="s">
        <v>3978</v>
      </c>
      <c r="E1479" s="40">
        <v>9.2372169999999993</v>
      </c>
      <c r="F1479" s="40">
        <v>4.149858</v>
      </c>
      <c r="G1479" s="40">
        <v>0</v>
      </c>
      <c r="H1479" s="40" t="s">
        <v>3926</v>
      </c>
      <c r="I1479" s="40" t="s">
        <v>38</v>
      </c>
      <c r="J1479" s="40" t="s">
        <v>3935</v>
      </c>
      <c r="K1479" s="40" t="s">
        <v>3936</v>
      </c>
      <c r="L1479" s="40" t="s">
        <v>78</v>
      </c>
      <c r="M1479" s="35" t="s">
        <v>4</v>
      </c>
      <c r="N1479" s="35" t="s">
        <v>5</v>
      </c>
    </row>
    <row r="1480" spans="1:14" x14ac:dyDescent="0.3">
      <c r="A1480" s="38" t="s">
        <v>1237</v>
      </c>
      <c r="B1480" s="39" t="s">
        <v>1238</v>
      </c>
      <c r="C1480" s="39" t="s">
        <v>3951</v>
      </c>
      <c r="D1480" s="39" t="s">
        <v>4831</v>
      </c>
      <c r="E1480" s="39">
        <v>15.252560000000001</v>
      </c>
      <c r="F1480" s="39">
        <v>10.023899999999999</v>
      </c>
      <c r="G1480" s="39">
        <v>329</v>
      </c>
      <c r="H1480" s="40" t="s">
        <v>3926</v>
      </c>
      <c r="I1480" s="40" t="s">
        <v>38</v>
      </c>
      <c r="J1480" s="40" t="s">
        <v>697</v>
      </c>
      <c r="K1480" s="40" t="s">
        <v>4556</v>
      </c>
      <c r="L1480" s="40" t="s">
        <v>3942</v>
      </c>
      <c r="M1480" s="35" t="s">
        <v>4</v>
      </c>
      <c r="N1480" s="35" t="s">
        <v>8</v>
      </c>
    </row>
    <row r="1481" spans="1:14" x14ac:dyDescent="0.3">
      <c r="A1481" s="38" t="s">
        <v>3377</v>
      </c>
      <c r="B1481" s="39" t="s">
        <v>3378</v>
      </c>
      <c r="C1481" s="39" t="s">
        <v>3933</v>
      </c>
      <c r="D1481" s="39" t="s">
        <v>3142</v>
      </c>
      <c r="E1481" s="40">
        <v>10.016555500000001</v>
      </c>
      <c r="F1481" s="40">
        <v>3.9984999999999999</v>
      </c>
      <c r="G1481" s="40">
        <v>125</v>
      </c>
      <c r="H1481" s="40" t="s">
        <v>3926</v>
      </c>
      <c r="I1481" s="40" t="s">
        <v>38</v>
      </c>
      <c r="J1481" s="40" t="s">
        <v>3930</v>
      </c>
      <c r="K1481" s="40" t="s">
        <v>3931</v>
      </c>
      <c r="L1481" s="40" t="s">
        <v>78</v>
      </c>
      <c r="M1481" s="35" t="s">
        <v>7</v>
      </c>
      <c r="N1481" s="35" t="s">
        <v>4832</v>
      </c>
    </row>
    <row r="1482" spans="1:14" x14ac:dyDescent="0.3">
      <c r="A1482" s="38" t="s">
        <v>168</v>
      </c>
      <c r="B1482" s="39" t="s">
        <v>1966</v>
      </c>
      <c r="C1482" s="39" t="s">
        <v>3925</v>
      </c>
      <c r="D1482" s="39" t="s">
        <v>1966</v>
      </c>
      <c r="E1482" s="40">
        <v>11.324051000000001</v>
      </c>
      <c r="F1482" s="40">
        <v>3.8412350000000002</v>
      </c>
      <c r="G1482" s="40">
        <v>800</v>
      </c>
      <c r="H1482" s="40" t="s">
        <v>3926</v>
      </c>
      <c r="I1482" s="40" t="s">
        <v>38</v>
      </c>
      <c r="J1482" s="40" t="s">
        <v>632</v>
      </c>
      <c r="K1482" s="40" t="s">
        <v>4825</v>
      </c>
      <c r="L1482" s="40" t="s">
        <v>5869</v>
      </c>
      <c r="M1482" s="35" t="s">
        <v>4</v>
      </c>
      <c r="N1482" s="35" t="s">
        <v>5</v>
      </c>
    </row>
    <row r="1483" spans="1:14" x14ac:dyDescent="0.3">
      <c r="A1483" s="38" t="s">
        <v>1641</v>
      </c>
      <c r="B1483" s="39" t="s">
        <v>1642</v>
      </c>
      <c r="C1483" s="39" t="s">
        <v>3929</v>
      </c>
      <c r="D1483" s="39" t="s">
        <v>1064</v>
      </c>
      <c r="E1483" s="40">
        <v>10.89945339</v>
      </c>
      <c r="F1483" s="40">
        <v>3.5724312220000001</v>
      </c>
      <c r="G1483" s="40">
        <v>504</v>
      </c>
      <c r="H1483" s="40" t="s">
        <v>3926</v>
      </c>
      <c r="I1483" s="40" t="s">
        <v>38</v>
      </c>
      <c r="J1483" s="40" t="s">
        <v>809</v>
      </c>
      <c r="K1483" s="40" t="s">
        <v>3932</v>
      </c>
      <c r="L1483" s="40" t="s">
        <v>5869</v>
      </c>
      <c r="M1483" s="35" t="s">
        <v>7</v>
      </c>
      <c r="N1483" s="35" t="s">
        <v>6</v>
      </c>
    </row>
    <row r="1484" spans="1:14" x14ac:dyDescent="0.3">
      <c r="A1484" s="38" t="s">
        <v>4833</v>
      </c>
      <c r="B1484" s="39" t="s">
        <v>3396</v>
      </c>
      <c r="C1484" s="39" t="s">
        <v>3933</v>
      </c>
      <c r="D1484" s="39" t="s">
        <v>4834</v>
      </c>
      <c r="E1484" s="40">
        <v>10.0662778</v>
      </c>
      <c r="F1484" s="40">
        <v>3.9014166700000001</v>
      </c>
      <c r="G1484" s="40">
        <v>64</v>
      </c>
      <c r="H1484" s="40" t="s">
        <v>3926</v>
      </c>
      <c r="I1484" s="40" t="s">
        <v>38</v>
      </c>
      <c r="J1484" s="40" t="s">
        <v>3930</v>
      </c>
      <c r="K1484" s="40" t="s">
        <v>3931</v>
      </c>
      <c r="L1484" s="40" t="s">
        <v>78</v>
      </c>
      <c r="M1484" s="35" t="s">
        <v>4</v>
      </c>
      <c r="N1484" s="35" t="s">
        <v>8</v>
      </c>
    </row>
    <row r="1485" spans="1:14" x14ac:dyDescent="0.3">
      <c r="A1485" s="38" t="s">
        <v>1275</v>
      </c>
      <c r="B1485" s="39" t="s">
        <v>1276</v>
      </c>
      <c r="C1485" s="39" t="s">
        <v>3951</v>
      </c>
      <c r="D1485" s="39" t="s">
        <v>1276</v>
      </c>
      <c r="E1485" s="39">
        <v>15.170017</v>
      </c>
      <c r="F1485" s="39">
        <v>10.048408</v>
      </c>
      <c r="G1485" s="39">
        <v>326</v>
      </c>
      <c r="H1485" s="40" t="s">
        <v>3926</v>
      </c>
      <c r="I1485" s="40" t="s">
        <v>38</v>
      </c>
      <c r="J1485" s="40" t="s">
        <v>697</v>
      </c>
      <c r="K1485" s="40" t="s">
        <v>4556</v>
      </c>
      <c r="L1485" s="40" t="s">
        <v>3942</v>
      </c>
      <c r="M1485" s="35" t="s">
        <v>7</v>
      </c>
      <c r="N1485" s="35" t="s">
        <v>3846</v>
      </c>
    </row>
    <row r="1486" spans="1:14" x14ac:dyDescent="0.3">
      <c r="A1486" s="38" t="s">
        <v>2934</v>
      </c>
      <c r="B1486" s="39" t="s">
        <v>4835</v>
      </c>
      <c r="C1486" s="39" t="s">
        <v>3963</v>
      </c>
      <c r="D1486" s="39" t="s">
        <v>4635</v>
      </c>
      <c r="E1486" s="39">
        <v>10.151759999999999</v>
      </c>
      <c r="F1486" s="39">
        <v>5.9619400000000002</v>
      </c>
      <c r="G1486" s="39">
        <v>1236</v>
      </c>
      <c r="H1486" s="40" t="s">
        <v>3926</v>
      </c>
      <c r="I1486" s="40" t="s">
        <v>38</v>
      </c>
      <c r="J1486" s="40" t="s">
        <v>3782</v>
      </c>
      <c r="K1486" s="40" t="s">
        <v>4634</v>
      </c>
      <c r="L1486" s="40" t="s">
        <v>80</v>
      </c>
      <c r="M1486" s="35" t="s">
        <v>4</v>
      </c>
      <c r="N1486" s="35" t="s">
        <v>5</v>
      </c>
    </row>
    <row r="1487" spans="1:14" x14ac:dyDescent="0.3">
      <c r="A1487" s="38" t="s">
        <v>533</v>
      </c>
      <c r="B1487" s="39" t="s">
        <v>1269</v>
      </c>
      <c r="C1487" s="39" t="s">
        <v>3933</v>
      </c>
      <c r="D1487" s="39" t="s">
        <v>3383</v>
      </c>
      <c r="E1487" s="39">
        <v>10.61905556</v>
      </c>
      <c r="F1487" s="39">
        <v>3.6764999999999999</v>
      </c>
      <c r="G1487" s="39">
        <v>197</v>
      </c>
      <c r="H1487" s="40" t="s">
        <v>3926</v>
      </c>
      <c r="I1487" s="40" t="s">
        <v>38</v>
      </c>
      <c r="J1487" s="40" t="s">
        <v>809</v>
      </c>
      <c r="K1487" s="40" t="s">
        <v>3932</v>
      </c>
      <c r="L1487" s="40" t="s">
        <v>5869</v>
      </c>
      <c r="M1487" s="35" t="s">
        <v>7</v>
      </c>
      <c r="N1487" s="35" t="s">
        <v>6</v>
      </c>
    </row>
    <row r="1488" spans="1:14" x14ac:dyDescent="0.3">
      <c r="A1488" s="38" t="s">
        <v>361</v>
      </c>
      <c r="B1488" s="39" t="s">
        <v>2051</v>
      </c>
      <c r="C1488" s="39" t="s">
        <v>3929</v>
      </c>
      <c r="D1488" s="39" t="s">
        <v>4836</v>
      </c>
      <c r="E1488" s="39">
        <v>11.245194440000001</v>
      </c>
      <c r="F1488" s="39">
        <v>3.5917500000000002</v>
      </c>
      <c r="G1488" s="39">
        <v>689</v>
      </c>
      <c r="H1488" s="40" t="s">
        <v>3926</v>
      </c>
      <c r="I1488" s="40" t="s">
        <v>38</v>
      </c>
      <c r="J1488" s="40" t="s">
        <v>809</v>
      </c>
      <c r="K1488" s="40" t="s">
        <v>3932</v>
      </c>
      <c r="L1488" s="40" t="s">
        <v>5869</v>
      </c>
      <c r="M1488" s="35" t="s">
        <v>7</v>
      </c>
      <c r="N1488" s="35" t="s">
        <v>3883</v>
      </c>
    </row>
    <row r="1489" spans="1:14" x14ac:dyDescent="0.3">
      <c r="A1489" s="38" t="s">
        <v>136</v>
      </c>
      <c r="B1489" s="39" t="s">
        <v>4837</v>
      </c>
      <c r="C1489" s="39" t="s">
        <v>3933</v>
      </c>
      <c r="D1489" s="39" t="s">
        <v>3947</v>
      </c>
      <c r="E1489" s="40">
        <v>9.7122899999999994</v>
      </c>
      <c r="F1489" s="40">
        <v>4.0308400000000004</v>
      </c>
      <c r="G1489" s="40">
        <v>29</v>
      </c>
      <c r="H1489" s="40" t="s">
        <v>3926</v>
      </c>
      <c r="I1489" s="40" t="s">
        <v>94</v>
      </c>
      <c r="J1489" s="40" t="s">
        <v>3076</v>
      </c>
      <c r="K1489" s="40" t="s">
        <v>4596</v>
      </c>
      <c r="L1489" s="40" t="s">
        <v>78</v>
      </c>
      <c r="M1489" s="35" t="s">
        <v>7</v>
      </c>
      <c r="N1489" s="35" t="s">
        <v>3849</v>
      </c>
    </row>
    <row r="1490" spans="1:14" x14ac:dyDescent="0.3">
      <c r="A1490" s="38" t="s">
        <v>2489</v>
      </c>
      <c r="B1490" s="39" t="s">
        <v>2490</v>
      </c>
      <c r="C1490" s="39" t="s">
        <v>3943</v>
      </c>
      <c r="D1490" s="39" t="s">
        <v>4838</v>
      </c>
      <c r="E1490" s="40">
        <v>11.779888890000001</v>
      </c>
      <c r="F1490" s="40">
        <v>6.706611111</v>
      </c>
      <c r="G1490" s="40">
        <v>1172</v>
      </c>
      <c r="H1490" s="40" t="s">
        <v>3926</v>
      </c>
      <c r="I1490" s="40" t="s">
        <v>38</v>
      </c>
      <c r="J1490" s="40" t="s">
        <v>3785</v>
      </c>
      <c r="K1490" s="40" t="s">
        <v>4734</v>
      </c>
      <c r="L1490" s="40" t="s">
        <v>80</v>
      </c>
      <c r="M1490" s="35" t="s">
        <v>4</v>
      </c>
      <c r="N1490" s="35" t="s">
        <v>3970</v>
      </c>
    </row>
    <row r="1491" spans="1:14" x14ac:dyDescent="0.3">
      <c r="A1491" s="38" t="s">
        <v>2400</v>
      </c>
      <c r="B1491" s="39" t="s">
        <v>2401</v>
      </c>
      <c r="C1491" s="39" t="s">
        <v>3943</v>
      </c>
      <c r="D1491" s="39" t="s">
        <v>2380</v>
      </c>
      <c r="E1491" s="40">
        <v>10.891291669999999</v>
      </c>
      <c r="F1491" s="40">
        <v>5.7221000000000002</v>
      </c>
      <c r="G1491" s="40">
        <v>1208</v>
      </c>
      <c r="H1491" s="40" t="s">
        <v>3926</v>
      </c>
      <c r="I1491" s="40" t="s">
        <v>38</v>
      </c>
      <c r="J1491" s="40" t="s">
        <v>3785</v>
      </c>
      <c r="K1491" s="40" t="s">
        <v>4734</v>
      </c>
      <c r="L1491" s="40" t="s">
        <v>80</v>
      </c>
      <c r="M1491" s="35" t="s">
        <v>4</v>
      </c>
      <c r="N1491" s="35" t="s">
        <v>5</v>
      </c>
    </row>
    <row r="1492" spans="1:14" x14ac:dyDescent="0.3">
      <c r="A1492" s="38" t="s">
        <v>2621</v>
      </c>
      <c r="B1492" s="39" t="s">
        <v>2622</v>
      </c>
      <c r="C1492" s="39" t="s">
        <v>3943</v>
      </c>
      <c r="D1492" s="39" t="s">
        <v>2380</v>
      </c>
      <c r="E1492" s="40">
        <v>10.872109999999999</v>
      </c>
      <c r="F1492" s="40">
        <v>5.7245999999999997</v>
      </c>
      <c r="G1492" s="40">
        <v>1223</v>
      </c>
      <c r="H1492" s="40" t="s">
        <v>3926</v>
      </c>
      <c r="I1492" s="40" t="s">
        <v>38</v>
      </c>
      <c r="J1492" s="40" t="s">
        <v>3785</v>
      </c>
      <c r="K1492" s="40" t="s">
        <v>4734</v>
      </c>
      <c r="L1492" s="40" t="s">
        <v>80</v>
      </c>
      <c r="M1492" s="35" t="s">
        <v>4</v>
      </c>
      <c r="N1492" s="35" t="s">
        <v>5</v>
      </c>
    </row>
    <row r="1493" spans="1:14" x14ac:dyDescent="0.3">
      <c r="A1493" s="38" t="s">
        <v>3555</v>
      </c>
      <c r="B1493" s="39" t="s">
        <v>4839</v>
      </c>
      <c r="C1493" s="39" t="s">
        <v>3933</v>
      </c>
      <c r="D1493" s="39" t="s">
        <v>4146</v>
      </c>
      <c r="E1493" s="39">
        <v>9.9389679999999991</v>
      </c>
      <c r="F1493" s="39">
        <v>4.9618549999999999</v>
      </c>
      <c r="G1493" s="39">
        <v>893</v>
      </c>
      <c r="H1493" s="40" t="s">
        <v>3926</v>
      </c>
      <c r="I1493" s="40" t="s">
        <v>94</v>
      </c>
      <c r="J1493" s="40" t="s">
        <v>3937</v>
      </c>
      <c r="K1493" s="40" t="s">
        <v>3938</v>
      </c>
      <c r="L1493" s="40" t="s">
        <v>78</v>
      </c>
      <c r="M1493" s="35" t="s">
        <v>4</v>
      </c>
      <c r="N1493" s="35" t="s">
        <v>5</v>
      </c>
    </row>
    <row r="1494" spans="1:14" x14ac:dyDescent="0.3">
      <c r="A1494" s="38" t="s">
        <v>2268</v>
      </c>
      <c r="B1494" s="39" t="s">
        <v>2269</v>
      </c>
      <c r="C1494" s="39" t="s">
        <v>3929</v>
      </c>
      <c r="D1494" s="39" t="s">
        <v>2269</v>
      </c>
      <c r="E1494" s="40">
        <v>11.44375</v>
      </c>
      <c r="F1494" s="40">
        <v>3.9450555559999998</v>
      </c>
      <c r="G1494" s="40">
        <v>818</v>
      </c>
      <c r="H1494" s="40" t="s">
        <v>3926</v>
      </c>
      <c r="I1494" s="40" t="s">
        <v>38</v>
      </c>
      <c r="J1494" s="40" t="s">
        <v>632</v>
      </c>
      <c r="K1494" s="40" t="s">
        <v>4825</v>
      </c>
      <c r="L1494" s="40" t="s">
        <v>5869</v>
      </c>
      <c r="M1494" s="35" t="s">
        <v>7</v>
      </c>
      <c r="N1494" s="35" t="s">
        <v>36</v>
      </c>
    </row>
    <row r="1495" spans="1:14" x14ac:dyDescent="0.3">
      <c r="A1495" s="38" t="s">
        <v>2091</v>
      </c>
      <c r="B1495" s="39" t="s">
        <v>2092</v>
      </c>
      <c r="C1495" s="39" t="s">
        <v>3958</v>
      </c>
      <c r="D1495" s="39" t="s">
        <v>4840</v>
      </c>
      <c r="E1495" s="40">
        <v>13.226000000000001</v>
      </c>
      <c r="F1495" s="40">
        <v>8.476972</v>
      </c>
      <c r="G1495" s="40">
        <v>482</v>
      </c>
      <c r="H1495" s="40" t="s">
        <v>3926</v>
      </c>
      <c r="I1495" s="40" t="s">
        <v>38</v>
      </c>
      <c r="J1495" s="40" t="s">
        <v>876</v>
      </c>
      <c r="K1495" s="40" t="s">
        <v>4827</v>
      </c>
      <c r="L1495" s="40" t="s">
        <v>3942</v>
      </c>
      <c r="M1495" s="35" t="s">
        <v>4</v>
      </c>
      <c r="N1495" s="35" t="s">
        <v>3879</v>
      </c>
    </row>
    <row r="1496" spans="1:14" x14ac:dyDescent="0.3">
      <c r="A1496" s="38" t="s">
        <v>1221</v>
      </c>
      <c r="B1496" s="39" t="s">
        <v>1222</v>
      </c>
      <c r="C1496" s="39" t="s">
        <v>3939</v>
      </c>
      <c r="D1496" s="39" t="s">
        <v>1222</v>
      </c>
      <c r="E1496" s="40">
        <v>13.570167</v>
      </c>
      <c r="F1496" s="40">
        <v>8.5237780000000001</v>
      </c>
      <c r="G1496" s="40">
        <v>549</v>
      </c>
      <c r="H1496" s="40" t="s">
        <v>3926</v>
      </c>
      <c r="I1496" s="40" t="s">
        <v>38</v>
      </c>
      <c r="J1496" s="40" t="s">
        <v>876</v>
      </c>
      <c r="K1496" s="40" t="s">
        <v>4827</v>
      </c>
      <c r="L1496" s="40" t="s">
        <v>3942</v>
      </c>
      <c r="M1496" s="35" t="s">
        <v>4</v>
      </c>
      <c r="N1496" s="35" t="s">
        <v>3877</v>
      </c>
    </row>
    <row r="1497" spans="1:14" x14ac:dyDescent="0.3">
      <c r="A1497" s="38" t="s">
        <v>910</v>
      </c>
      <c r="B1497" s="39" t="s">
        <v>911</v>
      </c>
      <c r="C1497" s="39" t="s">
        <v>3951</v>
      </c>
      <c r="D1497" s="39" t="s">
        <v>909</v>
      </c>
      <c r="E1497" s="40">
        <v>15.13386</v>
      </c>
      <c r="F1497" s="40">
        <v>10.01136</v>
      </c>
      <c r="G1497" s="40">
        <v>326</v>
      </c>
      <c r="H1497" s="40" t="s">
        <v>3926</v>
      </c>
      <c r="I1497" s="40" t="s">
        <v>38</v>
      </c>
      <c r="J1497" s="40" t="s">
        <v>697</v>
      </c>
      <c r="K1497" s="40" t="s">
        <v>4556</v>
      </c>
      <c r="L1497" s="40" t="s">
        <v>3942</v>
      </c>
      <c r="M1497" s="35" t="s">
        <v>4</v>
      </c>
      <c r="N1497" s="35"/>
    </row>
    <row r="1498" spans="1:14" x14ac:dyDescent="0.3">
      <c r="A1498" s="38" t="s">
        <v>4841</v>
      </c>
      <c r="B1498" s="39" t="s">
        <v>4842</v>
      </c>
      <c r="C1498" s="39" t="s">
        <v>3951</v>
      </c>
      <c r="D1498" s="39" t="s">
        <v>3988</v>
      </c>
      <c r="E1498" s="40" t="s">
        <v>4843</v>
      </c>
      <c r="F1498" s="40" t="s">
        <v>4844</v>
      </c>
      <c r="G1498" s="35"/>
      <c r="H1498" s="40" t="s">
        <v>4496</v>
      </c>
      <c r="I1498" s="40" t="s">
        <v>117</v>
      </c>
      <c r="J1498" s="40" t="s">
        <v>697</v>
      </c>
      <c r="K1498" s="40" t="s">
        <v>4556</v>
      </c>
      <c r="L1498" s="40" t="s">
        <v>3942</v>
      </c>
      <c r="M1498" s="35" t="s">
        <v>111</v>
      </c>
      <c r="N1498" s="35" t="s">
        <v>4497</v>
      </c>
    </row>
    <row r="1499" spans="1:14" x14ac:dyDescent="0.3">
      <c r="A1499" s="38" t="s">
        <v>3909</v>
      </c>
      <c r="B1499" s="39" t="s">
        <v>4845</v>
      </c>
      <c r="C1499" s="39" t="s">
        <v>3951</v>
      </c>
      <c r="D1499" s="39" t="s">
        <v>3988</v>
      </c>
      <c r="E1499" s="40">
        <v>15.10764</v>
      </c>
      <c r="F1499" s="40">
        <v>10.253450000000001</v>
      </c>
      <c r="G1499" s="35"/>
      <c r="H1499" s="40" t="s">
        <v>4496</v>
      </c>
      <c r="I1499" s="40" t="s">
        <v>117</v>
      </c>
      <c r="J1499" s="40" t="s">
        <v>697</v>
      </c>
      <c r="K1499" s="40" t="s">
        <v>4556</v>
      </c>
      <c r="L1499" s="40" t="s">
        <v>3942</v>
      </c>
      <c r="M1499" s="35" t="s">
        <v>111</v>
      </c>
      <c r="N1499" s="35" t="s">
        <v>4497</v>
      </c>
    </row>
    <row r="1500" spans="1:14" x14ac:dyDescent="0.3">
      <c r="A1500" s="38" t="s">
        <v>4846</v>
      </c>
      <c r="B1500" s="39" t="s">
        <v>4847</v>
      </c>
      <c r="C1500" s="39" t="s">
        <v>3951</v>
      </c>
      <c r="D1500" s="39" t="s">
        <v>3988</v>
      </c>
      <c r="E1500" s="40">
        <v>15.234709000000001</v>
      </c>
      <c r="F1500" s="40">
        <v>10.466224</v>
      </c>
      <c r="G1500" s="35"/>
      <c r="H1500" s="40" t="s">
        <v>4496</v>
      </c>
      <c r="I1500" s="40" t="s">
        <v>117</v>
      </c>
      <c r="J1500" s="40" t="s">
        <v>697</v>
      </c>
      <c r="K1500" s="40" t="s">
        <v>4556</v>
      </c>
      <c r="L1500" s="40" t="s">
        <v>3942</v>
      </c>
      <c r="M1500" s="35" t="s">
        <v>111</v>
      </c>
      <c r="N1500" s="35" t="s">
        <v>4497</v>
      </c>
    </row>
    <row r="1501" spans="1:14" x14ac:dyDescent="0.3">
      <c r="A1501" s="38" t="s">
        <v>2033</v>
      </c>
      <c r="B1501" s="39" t="s">
        <v>2034</v>
      </c>
      <c r="C1501" s="39" t="s">
        <v>3929</v>
      </c>
      <c r="D1501" s="39" t="s">
        <v>2034</v>
      </c>
      <c r="E1501" s="40">
        <v>11.384074849999999</v>
      </c>
      <c r="F1501" s="40">
        <v>4.031921906</v>
      </c>
      <c r="G1501" s="40">
        <v>0</v>
      </c>
      <c r="H1501" s="40" t="s">
        <v>3926</v>
      </c>
      <c r="I1501" s="40" t="s">
        <v>38</v>
      </c>
      <c r="J1501" s="40" t="s">
        <v>632</v>
      </c>
      <c r="K1501" s="40" t="s">
        <v>4825</v>
      </c>
      <c r="L1501" s="40" t="s">
        <v>5869</v>
      </c>
      <c r="M1501" s="35" t="s">
        <v>4</v>
      </c>
      <c r="N1501" s="35" t="s">
        <v>5</v>
      </c>
    </row>
    <row r="1502" spans="1:14" x14ac:dyDescent="0.3">
      <c r="A1502" s="38" t="s">
        <v>3126</v>
      </c>
      <c r="B1502" s="39" t="s">
        <v>4848</v>
      </c>
      <c r="C1502" s="39" t="s">
        <v>3933</v>
      </c>
      <c r="D1502" s="39" t="s">
        <v>3947</v>
      </c>
      <c r="E1502" s="40">
        <v>9.7499800000000008</v>
      </c>
      <c r="F1502" s="40">
        <v>3.9981900000000001</v>
      </c>
      <c r="G1502" s="40">
        <v>10</v>
      </c>
      <c r="H1502" s="40" t="s">
        <v>3926</v>
      </c>
      <c r="I1502" s="40" t="s">
        <v>94</v>
      </c>
      <c r="J1502" s="40" t="s">
        <v>3076</v>
      </c>
      <c r="K1502" s="40" t="s">
        <v>4596</v>
      </c>
      <c r="L1502" s="40" t="s">
        <v>78</v>
      </c>
      <c r="M1502" s="35" t="s">
        <v>7</v>
      </c>
      <c r="N1502" s="35" t="s">
        <v>57</v>
      </c>
    </row>
    <row r="1503" spans="1:14" x14ac:dyDescent="0.3">
      <c r="A1503" s="38" t="s">
        <v>3150</v>
      </c>
      <c r="B1503" s="39" t="s">
        <v>4849</v>
      </c>
      <c r="C1503" s="39" t="s">
        <v>3933</v>
      </c>
      <c r="D1503" s="39" t="s">
        <v>3947</v>
      </c>
      <c r="E1503" s="40">
        <v>9.7743099999999998</v>
      </c>
      <c r="F1503" s="40">
        <v>4.0268600000000001</v>
      </c>
      <c r="G1503" s="40">
        <v>40</v>
      </c>
      <c r="H1503" s="40" t="s">
        <v>3926</v>
      </c>
      <c r="I1503" s="40" t="s">
        <v>94</v>
      </c>
      <c r="J1503" s="40" t="s">
        <v>3076</v>
      </c>
      <c r="K1503" s="40" t="s">
        <v>4596</v>
      </c>
      <c r="L1503" s="40" t="s">
        <v>78</v>
      </c>
      <c r="M1503" s="35" t="s">
        <v>79</v>
      </c>
      <c r="N1503" s="35" t="s">
        <v>5</v>
      </c>
    </row>
    <row r="1504" spans="1:14" x14ac:dyDescent="0.3">
      <c r="A1504" s="38" t="s">
        <v>2559</v>
      </c>
      <c r="B1504" s="39" t="s">
        <v>2560</v>
      </c>
      <c r="C1504" s="39" t="s">
        <v>3958</v>
      </c>
      <c r="D1504" s="39" t="s">
        <v>4850</v>
      </c>
      <c r="E1504" s="40">
        <v>11.56548692</v>
      </c>
      <c r="F1504" s="40">
        <v>6.4863052559999996</v>
      </c>
      <c r="G1504" s="40">
        <v>1295</v>
      </c>
      <c r="H1504" s="40" t="s">
        <v>3926</v>
      </c>
      <c r="I1504" s="40" t="s">
        <v>38</v>
      </c>
      <c r="J1504" s="40" t="s">
        <v>3785</v>
      </c>
      <c r="K1504" s="40" t="s">
        <v>4734</v>
      </c>
      <c r="L1504" s="40" t="s">
        <v>80</v>
      </c>
      <c r="M1504" s="35" t="s">
        <v>4</v>
      </c>
      <c r="N1504" s="35" t="s">
        <v>3879</v>
      </c>
    </row>
    <row r="1505" spans="1:14" x14ac:dyDescent="0.3">
      <c r="A1505" s="38" t="s">
        <v>3900</v>
      </c>
      <c r="B1505" s="39" t="s">
        <v>4851</v>
      </c>
      <c r="C1505" s="39" t="s">
        <v>3951</v>
      </c>
      <c r="D1505" s="39" t="s">
        <v>3988</v>
      </c>
      <c r="E1505" s="40" t="s">
        <v>4852</v>
      </c>
      <c r="F1505" s="40" t="s">
        <v>4853</v>
      </c>
      <c r="G1505" s="35"/>
      <c r="H1505" s="40" t="s">
        <v>4496</v>
      </c>
      <c r="I1505" s="40" t="s">
        <v>117</v>
      </c>
      <c r="J1505" s="40" t="s">
        <v>697</v>
      </c>
      <c r="K1505" s="40" t="s">
        <v>4556</v>
      </c>
      <c r="L1505" s="40" t="s">
        <v>3942</v>
      </c>
      <c r="M1505" s="35" t="s">
        <v>111</v>
      </c>
      <c r="N1505" s="35" t="s">
        <v>4497</v>
      </c>
    </row>
    <row r="1506" spans="1:14" x14ac:dyDescent="0.3">
      <c r="A1506" s="38" t="s">
        <v>4854</v>
      </c>
      <c r="B1506" s="39" t="s">
        <v>4855</v>
      </c>
      <c r="C1506" s="39" t="s">
        <v>3951</v>
      </c>
      <c r="D1506" s="39" t="s">
        <v>3988</v>
      </c>
      <c r="E1506" s="40">
        <v>15.29355</v>
      </c>
      <c r="F1506" s="40">
        <v>10.31012</v>
      </c>
      <c r="G1506" s="35"/>
      <c r="H1506" s="40" t="s">
        <v>4496</v>
      </c>
      <c r="I1506" s="40" t="s">
        <v>117</v>
      </c>
      <c r="J1506" s="40" t="s">
        <v>697</v>
      </c>
      <c r="K1506" s="40" t="s">
        <v>4556</v>
      </c>
      <c r="L1506" s="40" t="s">
        <v>3942</v>
      </c>
      <c r="M1506" s="35" t="s">
        <v>111</v>
      </c>
      <c r="N1506" s="35" t="s">
        <v>4497</v>
      </c>
    </row>
    <row r="1507" spans="1:14" x14ac:dyDescent="0.3">
      <c r="A1507" s="38" t="s">
        <v>2617</v>
      </c>
      <c r="B1507" s="39" t="s">
        <v>2618</v>
      </c>
      <c r="C1507" s="39" t="s">
        <v>3943</v>
      </c>
      <c r="D1507" s="39" t="s">
        <v>4856</v>
      </c>
      <c r="E1507" s="40">
        <v>11.05672</v>
      </c>
      <c r="F1507" s="40">
        <v>5.8473800000000002</v>
      </c>
      <c r="G1507" s="40">
        <v>0</v>
      </c>
      <c r="H1507" s="40" t="s">
        <v>3926</v>
      </c>
      <c r="I1507" s="40" t="s">
        <v>38</v>
      </c>
      <c r="J1507" s="40" t="s">
        <v>3785</v>
      </c>
      <c r="K1507" s="40" t="s">
        <v>4734</v>
      </c>
      <c r="L1507" s="40" t="s">
        <v>80</v>
      </c>
      <c r="M1507" s="35" t="s">
        <v>4</v>
      </c>
      <c r="N1507" s="35" t="s">
        <v>3877</v>
      </c>
    </row>
    <row r="1508" spans="1:14" x14ac:dyDescent="0.3">
      <c r="A1508" s="38" t="s">
        <v>1252</v>
      </c>
      <c r="B1508" s="39" t="s">
        <v>1253</v>
      </c>
      <c r="C1508" s="39" t="s">
        <v>3939</v>
      </c>
      <c r="D1508" s="39" t="s">
        <v>1251</v>
      </c>
      <c r="E1508" s="39">
        <v>14.71246</v>
      </c>
      <c r="F1508" s="39">
        <v>10.13251</v>
      </c>
      <c r="G1508" s="39">
        <v>369</v>
      </c>
      <c r="H1508" s="40" t="s">
        <v>3926</v>
      </c>
      <c r="I1508" s="40" t="s">
        <v>38</v>
      </c>
      <c r="J1508" s="40" t="s">
        <v>688</v>
      </c>
      <c r="K1508" s="40" t="s">
        <v>4027</v>
      </c>
      <c r="L1508" s="40" t="s">
        <v>3942</v>
      </c>
      <c r="M1508" s="35" t="s">
        <v>7</v>
      </c>
      <c r="N1508" s="35" t="s">
        <v>3876</v>
      </c>
    </row>
    <row r="1509" spans="1:14" x14ac:dyDescent="0.3">
      <c r="A1509" s="38" t="s">
        <v>409</v>
      </c>
      <c r="B1509" s="39" t="s">
        <v>2569</v>
      </c>
      <c r="C1509" s="39" t="s">
        <v>3943</v>
      </c>
      <c r="D1509" s="39" t="s">
        <v>4857</v>
      </c>
      <c r="E1509" s="40">
        <v>11.613909019999999</v>
      </c>
      <c r="F1509" s="40">
        <v>6.3442297480000001</v>
      </c>
      <c r="G1509" s="40">
        <v>1211</v>
      </c>
      <c r="H1509" s="40" t="s">
        <v>3926</v>
      </c>
      <c r="I1509" s="40" t="s">
        <v>38</v>
      </c>
      <c r="J1509" s="40" t="s">
        <v>3785</v>
      </c>
      <c r="K1509" s="40" t="s">
        <v>4734</v>
      </c>
      <c r="L1509" s="40" t="s">
        <v>80</v>
      </c>
      <c r="M1509" s="35" t="s">
        <v>4</v>
      </c>
      <c r="N1509" s="35" t="s">
        <v>3877</v>
      </c>
    </row>
    <row r="1510" spans="1:14" x14ac:dyDescent="0.3">
      <c r="A1510" s="38" t="s">
        <v>2118</v>
      </c>
      <c r="B1510" s="39" t="s">
        <v>2119</v>
      </c>
      <c r="C1510" s="39" t="s">
        <v>3951</v>
      </c>
      <c r="D1510" s="39" t="s">
        <v>4858</v>
      </c>
      <c r="E1510" s="40">
        <v>14.25830556</v>
      </c>
      <c r="F1510" s="40">
        <v>10.45972222</v>
      </c>
      <c r="G1510" s="40">
        <v>423</v>
      </c>
      <c r="H1510" s="40" t="s">
        <v>3926</v>
      </c>
      <c r="I1510" s="40" t="s">
        <v>38</v>
      </c>
      <c r="J1510" s="40" t="s">
        <v>710</v>
      </c>
      <c r="K1510" s="40" t="s">
        <v>4859</v>
      </c>
      <c r="L1510" s="40" t="s">
        <v>3942</v>
      </c>
      <c r="M1510" s="35" t="s">
        <v>4</v>
      </c>
      <c r="N1510" s="35" t="s">
        <v>5</v>
      </c>
    </row>
    <row r="1511" spans="1:14" x14ac:dyDescent="0.3">
      <c r="A1511" s="38" t="s">
        <v>2949</v>
      </c>
      <c r="B1511" s="39" t="s">
        <v>4860</v>
      </c>
      <c r="C1511" s="39" t="s">
        <v>3963</v>
      </c>
      <c r="D1511" s="39" t="s">
        <v>3978</v>
      </c>
      <c r="E1511" s="39">
        <v>10.162387433999999</v>
      </c>
      <c r="F1511" s="39">
        <v>5.9898595930000003</v>
      </c>
      <c r="G1511" s="39">
        <v>1250</v>
      </c>
      <c r="H1511" s="40" t="s">
        <v>3926</v>
      </c>
      <c r="I1511" s="40" t="s">
        <v>38</v>
      </c>
      <c r="J1511" s="40" t="s">
        <v>3782</v>
      </c>
      <c r="K1511" s="40" t="s">
        <v>4634</v>
      </c>
      <c r="L1511" s="40" t="s">
        <v>80</v>
      </c>
      <c r="M1511" s="35" t="s">
        <v>4</v>
      </c>
      <c r="N1511" s="35"/>
    </row>
    <row r="1512" spans="1:14" x14ac:dyDescent="0.3">
      <c r="A1512" s="38" t="s">
        <v>1429</v>
      </c>
      <c r="B1512" s="39" t="s">
        <v>1430</v>
      </c>
      <c r="C1512" s="39" t="s">
        <v>3951</v>
      </c>
      <c r="D1512" s="39" t="s">
        <v>1430</v>
      </c>
      <c r="E1512" s="40">
        <v>14.945201000000001</v>
      </c>
      <c r="F1512" s="40">
        <v>10.840525</v>
      </c>
      <c r="G1512" s="40">
        <v>0</v>
      </c>
      <c r="H1512" s="40" t="s">
        <v>3926</v>
      </c>
      <c r="I1512" s="40" t="s">
        <v>38</v>
      </c>
      <c r="J1512" s="40" t="s">
        <v>710</v>
      </c>
      <c r="K1512" s="40" t="s">
        <v>4859</v>
      </c>
      <c r="L1512" s="40" t="s">
        <v>3942</v>
      </c>
      <c r="M1512" s="35" t="s">
        <v>4</v>
      </c>
      <c r="N1512" s="35" t="s">
        <v>5</v>
      </c>
    </row>
    <row r="1513" spans="1:14" x14ac:dyDescent="0.3">
      <c r="A1513" s="38" t="s">
        <v>2136</v>
      </c>
      <c r="B1513" s="39" t="s">
        <v>2137</v>
      </c>
      <c r="C1513" s="39" t="s">
        <v>3929</v>
      </c>
      <c r="D1513" s="39" t="s">
        <v>3965</v>
      </c>
      <c r="E1513" s="40">
        <v>11.48182622</v>
      </c>
      <c r="F1513" s="40">
        <v>3.8608267939999998</v>
      </c>
      <c r="G1513" s="40">
        <v>783</v>
      </c>
      <c r="H1513" s="40" t="s">
        <v>3926</v>
      </c>
      <c r="I1513" s="40" t="s">
        <v>94</v>
      </c>
      <c r="J1513" s="40" t="s">
        <v>632</v>
      </c>
      <c r="K1513" s="40" t="s">
        <v>4825</v>
      </c>
      <c r="L1513" s="40" t="s">
        <v>5869</v>
      </c>
      <c r="M1513" s="35" t="s">
        <v>4</v>
      </c>
      <c r="N1513" s="35" t="s">
        <v>5</v>
      </c>
    </row>
    <row r="1514" spans="1:14" x14ac:dyDescent="0.3">
      <c r="A1514" s="38" t="s">
        <v>1920</v>
      </c>
      <c r="B1514" s="39" t="s">
        <v>4861</v>
      </c>
      <c r="C1514" s="39" t="s">
        <v>3929</v>
      </c>
      <c r="D1514" s="39" t="s">
        <v>3965</v>
      </c>
      <c r="E1514" s="40">
        <v>11.454439000000001</v>
      </c>
      <c r="F1514" s="40">
        <v>3.8984380000000001</v>
      </c>
      <c r="G1514" s="40">
        <v>742</v>
      </c>
      <c r="H1514" s="40" t="s">
        <v>3926</v>
      </c>
      <c r="I1514" s="40" t="s">
        <v>94</v>
      </c>
      <c r="J1514" s="40" t="s">
        <v>632</v>
      </c>
      <c r="K1514" s="40" t="s">
        <v>4825</v>
      </c>
      <c r="L1514" s="40" t="s">
        <v>5869</v>
      </c>
      <c r="M1514" s="35" t="s">
        <v>4</v>
      </c>
      <c r="N1514" s="35" t="s">
        <v>5</v>
      </c>
    </row>
    <row r="1515" spans="1:14" x14ac:dyDescent="0.3">
      <c r="A1515" s="38" t="s">
        <v>447</v>
      </c>
      <c r="B1515" s="39" t="s">
        <v>4862</v>
      </c>
      <c r="C1515" s="39" t="s">
        <v>3933</v>
      </c>
      <c r="D1515" s="39" t="s">
        <v>3947</v>
      </c>
      <c r="E1515" s="40">
        <v>9.78546826</v>
      </c>
      <c r="F1515" s="40">
        <v>4.0033089750000004</v>
      </c>
      <c r="G1515" s="40">
        <v>40</v>
      </c>
      <c r="H1515" s="40" t="s">
        <v>3926</v>
      </c>
      <c r="I1515" s="40" t="s">
        <v>94</v>
      </c>
      <c r="J1515" s="40" t="s">
        <v>3076</v>
      </c>
      <c r="K1515" s="40" t="s">
        <v>4596</v>
      </c>
      <c r="L1515" s="40" t="s">
        <v>78</v>
      </c>
      <c r="M1515" s="35" t="s">
        <v>79</v>
      </c>
      <c r="N1515" s="35" t="s">
        <v>5</v>
      </c>
    </row>
    <row r="1516" spans="1:14" x14ac:dyDescent="0.3">
      <c r="A1516" s="38" t="s">
        <v>2619</v>
      </c>
      <c r="B1516" s="39" t="s">
        <v>2620</v>
      </c>
      <c r="C1516" s="39" t="s">
        <v>3943</v>
      </c>
      <c r="D1516" s="39" t="s">
        <v>2382</v>
      </c>
      <c r="E1516" s="40">
        <v>10.636027779999999</v>
      </c>
      <c r="F1516" s="40">
        <v>5.5117500000000001</v>
      </c>
      <c r="G1516" s="40">
        <v>1058</v>
      </c>
      <c r="H1516" s="40" t="s">
        <v>3926</v>
      </c>
      <c r="I1516" s="40" t="s">
        <v>38</v>
      </c>
      <c r="J1516" s="40" t="s">
        <v>3785</v>
      </c>
      <c r="K1516" s="40" t="s">
        <v>4734</v>
      </c>
      <c r="L1516" s="40" t="s">
        <v>80</v>
      </c>
      <c r="M1516" s="35" t="s">
        <v>4</v>
      </c>
      <c r="N1516" s="35" t="s">
        <v>5</v>
      </c>
    </row>
    <row r="1517" spans="1:14" x14ac:dyDescent="0.3">
      <c r="A1517" s="38" t="s">
        <v>2582</v>
      </c>
      <c r="B1517" s="39" t="s">
        <v>2583</v>
      </c>
      <c r="C1517" s="39" t="s">
        <v>3943</v>
      </c>
      <c r="D1517" s="39" t="s">
        <v>4863</v>
      </c>
      <c r="E1517" s="40">
        <v>11.489656</v>
      </c>
      <c r="F1517" s="40">
        <v>5.7820590000000003</v>
      </c>
      <c r="G1517" s="40">
        <v>786</v>
      </c>
      <c r="H1517" s="40" t="s">
        <v>3926</v>
      </c>
      <c r="I1517" s="40" t="s">
        <v>38</v>
      </c>
      <c r="J1517" s="40" t="s">
        <v>3785</v>
      </c>
      <c r="K1517" s="40" t="s">
        <v>4734</v>
      </c>
      <c r="L1517" s="40" t="s">
        <v>80</v>
      </c>
      <c r="M1517" s="35" t="s">
        <v>4</v>
      </c>
      <c r="N1517" s="35" t="s">
        <v>5</v>
      </c>
    </row>
    <row r="1518" spans="1:14" x14ac:dyDescent="0.3">
      <c r="A1518" s="38" t="s">
        <v>1163</v>
      </c>
      <c r="B1518" s="39" t="s">
        <v>1164</v>
      </c>
      <c r="C1518" s="39" t="s">
        <v>3939</v>
      </c>
      <c r="D1518" s="39" t="s">
        <v>4078</v>
      </c>
      <c r="E1518" s="40">
        <v>13.412625309999999</v>
      </c>
      <c r="F1518" s="40">
        <v>9.3414236440000007</v>
      </c>
      <c r="G1518" s="40">
        <v>202</v>
      </c>
      <c r="H1518" s="40" t="s">
        <v>3926</v>
      </c>
      <c r="I1518" s="40" t="s">
        <v>38</v>
      </c>
      <c r="J1518" s="40" t="s">
        <v>876</v>
      </c>
      <c r="K1518" s="40" t="s">
        <v>4827</v>
      </c>
      <c r="L1518" s="40" t="s">
        <v>3942</v>
      </c>
      <c r="M1518" s="35" t="s">
        <v>4</v>
      </c>
      <c r="N1518" s="35" t="s">
        <v>5</v>
      </c>
    </row>
    <row r="1519" spans="1:14" x14ac:dyDescent="0.3">
      <c r="A1519" s="38" t="s">
        <v>1246</v>
      </c>
      <c r="B1519" s="39" t="s">
        <v>1247</v>
      </c>
      <c r="C1519" s="39" t="s">
        <v>3939</v>
      </c>
      <c r="D1519" s="39" t="s">
        <v>1241</v>
      </c>
      <c r="E1519" s="39">
        <v>13.93837809</v>
      </c>
      <c r="F1519" s="39">
        <v>9.922418102</v>
      </c>
      <c r="G1519" s="39">
        <v>350</v>
      </c>
      <c r="H1519" s="40" t="s">
        <v>3926</v>
      </c>
      <c r="I1519" s="40" t="s">
        <v>38</v>
      </c>
      <c r="J1519" s="40" t="s">
        <v>799</v>
      </c>
      <c r="K1519" s="40" t="s">
        <v>4150</v>
      </c>
      <c r="L1519" s="40" t="s">
        <v>3942</v>
      </c>
      <c r="M1519" s="35" t="s">
        <v>7</v>
      </c>
      <c r="N1519" s="35" t="s">
        <v>57</v>
      </c>
    </row>
    <row r="1520" spans="1:14" x14ac:dyDescent="0.3">
      <c r="A1520" s="38" t="s">
        <v>418</v>
      </c>
      <c r="B1520" s="39" t="s">
        <v>1309</v>
      </c>
      <c r="C1520" s="39" t="s">
        <v>3951</v>
      </c>
      <c r="D1520" s="39" t="s">
        <v>1308</v>
      </c>
      <c r="E1520" s="39">
        <v>14.9712</v>
      </c>
      <c r="F1520" s="39">
        <v>10.118969999999999</v>
      </c>
      <c r="G1520" s="39">
        <v>342</v>
      </c>
      <c r="H1520" s="40" t="s">
        <v>3926</v>
      </c>
      <c r="I1520" s="40" t="s">
        <v>38</v>
      </c>
      <c r="J1520" s="40" t="s">
        <v>688</v>
      </c>
      <c r="K1520" s="40" t="s">
        <v>4027</v>
      </c>
      <c r="L1520" s="40" t="s">
        <v>3942</v>
      </c>
      <c r="M1520" s="35" t="s">
        <v>7</v>
      </c>
      <c r="N1520" s="35" t="s">
        <v>3856</v>
      </c>
    </row>
    <row r="1521" spans="1:14" x14ac:dyDescent="0.3">
      <c r="A1521" s="38" t="s">
        <v>2586</v>
      </c>
      <c r="B1521" s="39" t="s">
        <v>2587</v>
      </c>
      <c r="C1521" s="39" t="s">
        <v>3943</v>
      </c>
      <c r="D1521" s="39" t="s">
        <v>2380</v>
      </c>
      <c r="E1521" s="40">
        <v>10.911051</v>
      </c>
      <c r="F1521" s="40">
        <v>5.7353709999999998</v>
      </c>
      <c r="G1521" s="40">
        <v>1050</v>
      </c>
      <c r="H1521" s="40" t="s">
        <v>3926</v>
      </c>
      <c r="I1521" s="40" t="s">
        <v>38</v>
      </c>
      <c r="J1521" s="40" t="s">
        <v>3785</v>
      </c>
      <c r="K1521" s="40" t="s">
        <v>4734</v>
      </c>
      <c r="L1521" s="40" t="s">
        <v>80</v>
      </c>
      <c r="M1521" s="35" t="s">
        <v>4</v>
      </c>
      <c r="N1521" s="35" t="s">
        <v>5</v>
      </c>
    </row>
    <row r="1522" spans="1:14" x14ac:dyDescent="0.3">
      <c r="A1522" s="38" t="s">
        <v>714</v>
      </c>
      <c r="B1522" s="39" t="s">
        <v>715</v>
      </c>
      <c r="C1522" s="39" t="s">
        <v>3939</v>
      </c>
      <c r="D1522" s="39" t="s">
        <v>715</v>
      </c>
      <c r="E1522" s="40">
        <v>13.641</v>
      </c>
      <c r="F1522" s="40">
        <v>8.1963889999999999</v>
      </c>
      <c r="G1522" s="40">
        <v>1379</v>
      </c>
      <c r="H1522" s="40" t="s">
        <v>3926</v>
      </c>
      <c r="I1522" s="40" t="s">
        <v>38</v>
      </c>
      <c r="J1522" s="40" t="s">
        <v>876</v>
      </c>
      <c r="K1522" s="40" t="s">
        <v>4827</v>
      </c>
      <c r="L1522" s="40" t="s">
        <v>3942</v>
      </c>
      <c r="M1522" s="35" t="s">
        <v>4</v>
      </c>
      <c r="N1522" s="35" t="s">
        <v>3877</v>
      </c>
    </row>
    <row r="1523" spans="1:14" x14ac:dyDescent="0.3">
      <c r="A1523" s="38" t="s">
        <v>3155</v>
      </c>
      <c r="B1523" s="39" t="s">
        <v>4864</v>
      </c>
      <c r="C1523" s="39" t="s">
        <v>3933</v>
      </c>
      <c r="D1523" s="39" t="s">
        <v>3947</v>
      </c>
      <c r="E1523" s="40">
        <v>9.7723220000000008</v>
      </c>
      <c r="F1523" s="40">
        <v>4.006132</v>
      </c>
      <c r="G1523" s="40">
        <v>40</v>
      </c>
      <c r="H1523" s="40" t="s">
        <v>3926</v>
      </c>
      <c r="I1523" s="40" t="s">
        <v>94</v>
      </c>
      <c r="J1523" s="40" t="s">
        <v>3076</v>
      </c>
      <c r="K1523" s="40" t="s">
        <v>4596</v>
      </c>
      <c r="L1523" s="40" t="s">
        <v>78</v>
      </c>
      <c r="M1523" s="35" t="s">
        <v>7</v>
      </c>
      <c r="N1523" s="35" t="s">
        <v>36</v>
      </c>
    </row>
    <row r="1524" spans="1:14" x14ac:dyDescent="0.3">
      <c r="A1524" s="38" t="s">
        <v>1083</v>
      </c>
      <c r="B1524" s="39" t="s">
        <v>1084</v>
      </c>
      <c r="C1524" s="39" t="s">
        <v>3929</v>
      </c>
      <c r="D1524" s="39" t="s">
        <v>1084</v>
      </c>
      <c r="E1524" s="40">
        <v>11.19563889</v>
      </c>
      <c r="F1524" s="40">
        <v>4.0974722220000004</v>
      </c>
      <c r="G1524" s="40">
        <v>566</v>
      </c>
      <c r="H1524" s="40" t="s">
        <v>3926</v>
      </c>
      <c r="I1524" s="40" t="s">
        <v>38</v>
      </c>
      <c r="J1524" s="40" t="s">
        <v>632</v>
      </c>
      <c r="K1524" s="40" t="s">
        <v>4825</v>
      </c>
      <c r="L1524" s="40" t="s">
        <v>5869</v>
      </c>
      <c r="M1524" s="35" t="s">
        <v>4</v>
      </c>
      <c r="N1524" s="35" t="s">
        <v>5</v>
      </c>
    </row>
    <row r="1525" spans="1:14" x14ac:dyDescent="0.3">
      <c r="A1525" s="38" t="s">
        <v>1409</v>
      </c>
      <c r="B1525" s="39" t="s">
        <v>1410</v>
      </c>
      <c r="C1525" s="39" t="s">
        <v>3929</v>
      </c>
      <c r="D1525" s="39" t="s">
        <v>1410</v>
      </c>
      <c r="E1525" s="40">
        <v>11.22727776</v>
      </c>
      <c r="F1525" s="40">
        <v>3.8938333310000002</v>
      </c>
      <c r="G1525" s="40">
        <v>687</v>
      </c>
      <c r="H1525" s="40" t="s">
        <v>3926</v>
      </c>
      <c r="I1525" s="40" t="s">
        <v>38</v>
      </c>
      <c r="J1525" s="40" t="s">
        <v>632</v>
      </c>
      <c r="K1525" s="40" t="s">
        <v>4825</v>
      </c>
      <c r="L1525" s="40" t="s">
        <v>5869</v>
      </c>
      <c r="M1525" s="35" t="s">
        <v>4</v>
      </c>
      <c r="N1525" s="35" t="s">
        <v>3970</v>
      </c>
    </row>
    <row r="1526" spans="1:14" x14ac:dyDescent="0.3">
      <c r="A1526" s="38" t="s">
        <v>2689</v>
      </c>
      <c r="B1526" s="39" t="s">
        <v>2690</v>
      </c>
      <c r="C1526" s="39" t="s">
        <v>3943</v>
      </c>
      <c r="D1526" s="39" t="s">
        <v>4865</v>
      </c>
      <c r="E1526" s="40">
        <v>10.30095262</v>
      </c>
      <c r="F1526" s="40">
        <v>5.5786664249999998</v>
      </c>
      <c r="G1526" s="40">
        <v>1344</v>
      </c>
      <c r="H1526" s="40" t="s">
        <v>3926</v>
      </c>
      <c r="I1526" s="40" t="s">
        <v>38</v>
      </c>
      <c r="J1526" s="40" t="s">
        <v>3785</v>
      </c>
      <c r="K1526" s="40" t="s">
        <v>4734</v>
      </c>
      <c r="L1526" s="40" t="s">
        <v>80</v>
      </c>
      <c r="M1526" s="35" t="s">
        <v>4</v>
      </c>
      <c r="N1526" s="35" t="s">
        <v>5</v>
      </c>
    </row>
    <row r="1527" spans="1:14" x14ac:dyDescent="0.3">
      <c r="A1527" s="38" t="s">
        <v>2647</v>
      </c>
      <c r="B1527" s="39" t="s">
        <v>2648</v>
      </c>
      <c r="C1527" s="39" t="s">
        <v>3963</v>
      </c>
      <c r="D1527" s="39" t="s">
        <v>4866</v>
      </c>
      <c r="E1527" s="40">
        <v>10.200261579999999</v>
      </c>
      <c r="F1527" s="40">
        <v>5.6288939129999997</v>
      </c>
      <c r="G1527" s="40">
        <v>1715</v>
      </c>
      <c r="H1527" s="40" t="s">
        <v>3926</v>
      </c>
      <c r="I1527" s="40" t="s">
        <v>38</v>
      </c>
      <c r="J1527" s="40" t="s">
        <v>3785</v>
      </c>
      <c r="K1527" s="40" t="s">
        <v>4734</v>
      </c>
      <c r="L1527" s="40" t="s">
        <v>80</v>
      </c>
      <c r="M1527" s="35" t="s">
        <v>4</v>
      </c>
      <c r="N1527" s="35" t="s">
        <v>3850</v>
      </c>
    </row>
    <row r="1528" spans="1:14" x14ac:dyDescent="0.3">
      <c r="A1528" s="38" t="s">
        <v>2175</v>
      </c>
      <c r="B1528" s="39" t="s">
        <v>2176</v>
      </c>
      <c r="C1528" s="39" t="s">
        <v>3958</v>
      </c>
      <c r="D1528" s="39" t="s">
        <v>2176</v>
      </c>
      <c r="E1528" s="40">
        <v>13.562028</v>
      </c>
      <c r="F1528" s="40">
        <v>7.5756389999999998</v>
      </c>
      <c r="G1528" s="40">
        <v>1379</v>
      </c>
      <c r="H1528" s="40" t="s">
        <v>3926</v>
      </c>
      <c r="I1528" s="40" t="s">
        <v>38</v>
      </c>
      <c r="J1528" s="40" t="s">
        <v>831</v>
      </c>
      <c r="K1528" s="40" t="s">
        <v>4779</v>
      </c>
      <c r="L1528" s="40" t="s">
        <v>3942</v>
      </c>
      <c r="M1528" s="35" t="s">
        <v>4</v>
      </c>
      <c r="N1528" s="35" t="s">
        <v>4019</v>
      </c>
    </row>
    <row r="1529" spans="1:14" x14ac:dyDescent="0.3">
      <c r="A1529" s="38" t="s">
        <v>293</v>
      </c>
      <c r="B1529" s="39" t="s">
        <v>2278</v>
      </c>
      <c r="C1529" s="39" t="s">
        <v>3951</v>
      </c>
      <c r="D1529" s="39" t="s">
        <v>3988</v>
      </c>
      <c r="E1529" s="40">
        <v>14.30985284</v>
      </c>
      <c r="F1529" s="40">
        <v>10.6048531</v>
      </c>
      <c r="G1529" s="40">
        <v>417</v>
      </c>
      <c r="H1529" s="40" t="s">
        <v>3926</v>
      </c>
      <c r="I1529" s="40" t="s">
        <v>38</v>
      </c>
      <c r="J1529" s="40" t="s">
        <v>710</v>
      </c>
      <c r="K1529" s="40" t="s">
        <v>4859</v>
      </c>
      <c r="L1529" s="40" t="s">
        <v>3942</v>
      </c>
      <c r="M1529" s="35"/>
      <c r="N1529" s="35"/>
    </row>
    <row r="1530" spans="1:14" x14ac:dyDescent="0.3">
      <c r="A1530" s="38" t="s">
        <v>1105</v>
      </c>
      <c r="B1530" s="39" t="s">
        <v>1106</v>
      </c>
      <c r="C1530" s="39" t="s">
        <v>3951</v>
      </c>
      <c r="D1530" s="39" t="s">
        <v>1692</v>
      </c>
      <c r="E1530" s="39">
        <v>14.572030379999999</v>
      </c>
      <c r="F1530" s="39">
        <v>10.389787610000001</v>
      </c>
      <c r="G1530" s="39">
        <v>356</v>
      </c>
      <c r="H1530" s="40" t="s">
        <v>3926</v>
      </c>
      <c r="I1530" s="40" t="s">
        <v>38</v>
      </c>
      <c r="J1530" s="40" t="s">
        <v>688</v>
      </c>
      <c r="K1530" s="40" t="s">
        <v>4027</v>
      </c>
      <c r="L1530" s="40" t="s">
        <v>3942</v>
      </c>
      <c r="M1530" s="35" t="s">
        <v>7</v>
      </c>
      <c r="N1530" s="35" t="s">
        <v>6</v>
      </c>
    </row>
    <row r="1531" spans="1:14" x14ac:dyDescent="0.3">
      <c r="A1531" s="38" t="s">
        <v>888</v>
      </c>
      <c r="B1531" s="39" t="s">
        <v>4867</v>
      </c>
      <c r="C1531" s="39" t="s">
        <v>3929</v>
      </c>
      <c r="D1531" s="39" t="s">
        <v>3965</v>
      </c>
      <c r="E1531" s="40">
        <v>11.4762036</v>
      </c>
      <c r="F1531" s="40">
        <v>3.8474708359999998</v>
      </c>
      <c r="G1531" s="40">
        <v>742</v>
      </c>
      <c r="H1531" s="40" t="s">
        <v>3926</v>
      </c>
      <c r="I1531" s="40" t="s">
        <v>94</v>
      </c>
      <c r="J1531" s="40" t="s">
        <v>632</v>
      </c>
      <c r="K1531" s="40" t="s">
        <v>4825</v>
      </c>
      <c r="L1531" s="40" t="s">
        <v>5869</v>
      </c>
      <c r="M1531" s="35" t="s">
        <v>4</v>
      </c>
      <c r="N1531" s="35" t="s">
        <v>5</v>
      </c>
    </row>
    <row r="1532" spans="1:14" x14ac:dyDescent="0.3">
      <c r="A1532" s="38" t="s">
        <v>1533</v>
      </c>
      <c r="B1532" s="39" t="s">
        <v>1534</v>
      </c>
      <c r="C1532" s="39" t="s">
        <v>3951</v>
      </c>
      <c r="D1532" s="39" t="s">
        <v>1534</v>
      </c>
      <c r="E1532" s="39">
        <v>14.029159999999999</v>
      </c>
      <c r="F1532" s="39">
        <v>10.112500000000001</v>
      </c>
      <c r="G1532" s="39">
        <v>408</v>
      </c>
      <c r="H1532" s="40" t="s">
        <v>3926</v>
      </c>
      <c r="I1532" s="40" t="s">
        <v>38</v>
      </c>
      <c r="J1532" s="40" t="s">
        <v>799</v>
      </c>
      <c r="K1532" s="40" t="s">
        <v>4150</v>
      </c>
      <c r="L1532" s="40" t="s">
        <v>3942</v>
      </c>
      <c r="M1532" s="35" t="s">
        <v>4</v>
      </c>
      <c r="N1532" s="35" t="s">
        <v>3879</v>
      </c>
    </row>
    <row r="1533" spans="1:14" x14ac:dyDescent="0.3">
      <c r="A1533" s="38" t="s">
        <v>375</v>
      </c>
      <c r="B1533" s="39" t="s">
        <v>4868</v>
      </c>
      <c r="C1533" s="39" t="s">
        <v>3929</v>
      </c>
      <c r="D1533" s="39" t="s">
        <v>3965</v>
      </c>
      <c r="E1533" s="40">
        <v>11.46078</v>
      </c>
      <c r="F1533" s="40">
        <v>3.8701370000000002</v>
      </c>
      <c r="G1533" s="40">
        <v>742</v>
      </c>
      <c r="H1533" s="40" t="s">
        <v>3926</v>
      </c>
      <c r="I1533" s="40" t="s">
        <v>94</v>
      </c>
      <c r="J1533" s="40" t="s">
        <v>632</v>
      </c>
      <c r="K1533" s="40" t="s">
        <v>4825</v>
      </c>
      <c r="L1533" s="40" t="s">
        <v>5869</v>
      </c>
      <c r="M1533" s="35" t="s">
        <v>4</v>
      </c>
      <c r="N1533" s="35" t="s">
        <v>5</v>
      </c>
    </row>
    <row r="1534" spans="1:14" x14ac:dyDescent="0.3">
      <c r="A1534" s="38" t="s">
        <v>581</v>
      </c>
      <c r="B1534" s="39" t="s">
        <v>2223</v>
      </c>
      <c r="C1534" s="39" t="s">
        <v>3951</v>
      </c>
      <c r="D1534" s="39" t="s">
        <v>2223</v>
      </c>
      <c r="E1534" s="39">
        <v>13.73043</v>
      </c>
      <c r="F1534" s="39">
        <v>10.92793</v>
      </c>
      <c r="G1534" s="39">
        <v>1046</v>
      </c>
      <c r="H1534" s="40" t="s">
        <v>3926</v>
      </c>
      <c r="I1534" s="40" t="s">
        <v>38</v>
      </c>
      <c r="J1534" s="40" t="s">
        <v>720</v>
      </c>
      <c r="K1534" s="40" t="s">
        <v>4029</v>
      </c>
      <c r="L1534" s="40" t="s">
        <v>3942</v>
      </c>
      <c r="M1534" s="35" t="s">
        <v>7</v>
      </c>
      <c r="N1534" s="35" t="s">
        <v>6</v>
      </c>
    </row>
    <row r="1535" spans="1:14" x14ac:dyDescent="0.3">
      <c r="A1535" s="38" t="s">
        <v>896</v>
      </c>
      <c r="B1535" s="39" t="s">
        <v>4869</v>
      </c>
      <c r="C1535" s="39" t="s">
        <v>3929</v>
      </c>
      <c r="D1535" s="39" t="s">
        <v>3965</v>
      </c>
      <c r="E1535" s="40">
        <v>11.453436999999999</v>
      </c>
      <c r="F1535" s="40">
        <v>3.8883960000000002</v>
      </c>
      <c r="G1535" s="40">
        <v>742</v>
      </c>
      <c r="H1535" s="40" t="s">
        <v>3926</v>
      </c>
      <c r="I1535" s="40" t="s">
        <v>94</v>
      </c>
      <c r="J1535" s="40" t="s">
        <v>632</v>
      </c>
      <c r="K1535" s="40" t="s">
        <v>4825</v>
      </c>
      <c r="L1535" s="40" t="s">
        <v>5869</v>
      </c>
      <c r="M1535" s="35" t="s">
        <v>4</v>
      </c>
      <c r="N1535" s="35" t="s">
        <v>5</v>
      </c>
    </row>
    <row r="1536" spans="1:14" x14ac:dyDescent="0.3">
      <c r="A1536" s="38" t="s">
        <v>490</v>
      </c>
      <c r="B1536" s="39" t="s">
        <v>1310</v>
      </c>
      <c r="C1536" s="39" t="s">
        <v>3951</v>
      </c>
      <c r="D1536" s="39" t="s">
        <v>4870</v>
      </c>
      <c r="E1536" s="40">
        <v>14.20672532</v>
      </c>
      <c r="F1536" s="40">
        <v>10.52290829</v>
      </c>
      <c r="G1536" s="40">
        <v>438</v>
      </c>
      <c r="H1536" s="40" t="s">
        <v>3926</v>
      </c>
      <c r="I1536" s="40" t="s">
        <v>38</v>
      </c>
      <c r="J1536" s="40" t="s">
        <v>710</v>
      </c>
      <c r="K1536" s="40" t="s">
        <v>4859</v>
      </c>
      <c r="L1536" s="40" t="s">
        <v>3942</v>
      </c>
      <c r="M1536" s="35" t="s">
        <v>4</v>
      </c>
      <c r="N1536" s="35" t="s">
        <v>5</v>
      </c>
    </row>
    <row r="1537" spans="1:14" x14ac:dyDescent="0.3">
      <c r="A1537" s="38" t="s">
        <v>897</v>
      </c>
      <c r="B1537" s="39" t="s">
        <v>898</v>
      </c>
      <c r="C1537" s="39" t="s">
        <v>3951</v>
      </c>
      <c r="D1537" s="39" t="s">
        <v>898</v>
      </c>
      <c r="E1537" s="39">
        <v>14.39583</v>
      </c>
      <c r="F1537" s="39">
        <v>10.7875</v>
      </c>
      <c r="G1537" s="39">
        <v>355</v>
      </c>
      <c r="H1537" s="40" t="s">
        <v>3926</v>
      </c>
      <c r="I1537" s="40" t="s">
        <v>38</v>
      </c>
      <c r="J1537" s="40" t="s">
        <v>655</v>
      </c>
      <c r="K1537" s="40" t="s">
        <v>4008</v>
      </c>
      <c r="L1537" s="40" t="s">
        <v>3942</v>
      </c>
      <c r="M1537" s="35" t="s">
        <v>4</v>
      </c>
      <c r="N1537" s="35" t="s">
        <v>3879</v>
      </c>
    </row>
    <row r="1538" spans="1:14" x14ac:dyDescent="0.3">
      <c r="A1538" s="38" t="s">
        <v>2683</v>
      </c>
      <c r="B1538" s="39" t="s">
        <v>2684</v>
      </c>
      <c r="C1538" s="39" t="s">
        <v>3943</v>
      </c>
      <c r="D1538" s="39" t="s">
        <v>4745</v>
      </c>
      <c r="E1538" s="40">
        <v>10.257853000000001</v>
      </c>
      <c r="F1538" s="40">
        <v>5.6144150000000002</v>
      </c>
      <c r="G1538" s="40">
        <v>1421</v>
      </c>
      <c r="H1538" s="40" t="s">
        <v>3926</v>
      </c>
      <c r="I1538" s="40" t="s">
        <v>38</v>
      </c>
      <c r="J1538" s="40" t="s">
        <v>3785</v>
      </c>
      <c r="K1538" s="40" t="s">
        <v>4734</v>
      </c>
      <c r="L1538" s="40" t="s">
        <v>80</v>
      </c>
      <c r="M1538" s="35" t="s">
        <v>4</v>
      </c>
      <c r="N1538" s="35" t="s">
        <v>5</v>
      </c>
    </row>
    <row r="1539" spans="1:14" x14ac:dyDescent="0.3">
      <c r="A1539" s="38" t="s">
        <v>2687</v>
      </c>
      <c r="B1539" s="39" t="s">
        <v>2688</v>
      </c>
      <c r="C1539" s="39" t="s">
        <v>3943</v>
      </c>
      <c r="D1539" s="39" t="s">
        <v>4745</v>
      </c>
      <c r="E1539" s="40">
        <v>10.257313999999999</v>
      </c>
      <c r="F1539" s="40">
        <v>5.6272060000000002</v>
      </c>
      <c r="G1539" s="40">
        <v>1398</v>
      </c>
      <c r="H1539" s="40" t="s">
        <v>3926</v>
      </c>
      <c r="I1539" s="40" t="s">
        <v>38</v>
      </c>
      <c r="J1539" s="40" t="s">
        <v>3785</v>
      </c>
      <c r="K1539" s="40" t="s">
        <v>4734</v>
      </c>
      <c r="L1539" s="40" t="s">
        <v>80</v>
      </c>
      <c r="M1539" s="35" t="s">
        <v>4</v>
      </c>
      <c r="N1539" s="35" t="s">
        <v>5</v>
      </c>
    </row>
    <row r="1540" spans="1:14" x14ac:dyDescent="0.3">
      <c r="A1540" s="38" t="s">
        <v>1882</v>
      </c>
      <c r="B1540" s="39" t="s">
        <v>1883</v>
      </c>
      <c r="C1540" s="39" t="s">
        <v>3939</v>
      </c>
      <c r="D1540" s="39" t="s">
        <v>4871</v>
      </c>
      <c r="E1540" s="40">
        <v>13.50997222</v>
      </c>
      <c r="F1540" s="40">
        <v>9.0578055559999999</v>
      </c>
      <c r="G1540" s="40">
        <v>356</v>
      </c>
      <c r="H1540" s="40" t="s">
        <v>3926</v>
      </c>
      <c r="I1540" s="40" t="s">
        <v>38</v>
      </c>
      <c r="J1540" s="40" t="s">
        <v>876</v>
      </c>
      <c r="K1540" s="40" t="s">
        <v>4827</v>
      </c>
      <c r="L1540" s="40" t="s">
        <v>3942</v>
      </c>
      <c r="M1540" s="35" t="s">
        <v>4</v>
      </c>
      <c r="N1540" s="35" t="s">
        <v>5</v>
      </c>
    </row>
    <row r="1541" spans="1:14" x14ac:dyDescent="0.3">
      <c r="A1541" s="38" t="s">
        <v>708</v>
      </c>
      <c r="B1541" s="39" t="s">
        <v>709</v>
      </c>
      <c r="C1541" s="39" t="s">
        <v>3951</v>
      </c>
      <c r="D1541" s="39" t="s">
        <v>709</v>
      </c>
      <c r="E1541" s="40">
        <v>14.478233879999999</v>
      </c>
      <c r="F1541" s="40">
        <v>10.695740689999999</v>
      </c>
      <c r="G1541" s="40">
        <v>363</v>
      </c>
      <c r="H1541" s="40" t="s">
        <v>3926</v>
      </c>
      <c r="I1541" s="40" t="s">
        <v>38</v>
      </c>
      <c r="J1541" s="40" t="s">
        <v>710</v>
      </c>
      <c r="K1541" s="40" t="s">
        <v>4859</v>
      </c>
      <c r="L1541" s="40" t="s">
        <v>3942</v>
      </c>
      <c r="M1541" s="35" t="s">
        <v>4</v>
      </c>
      <c r="N1541" s="35" t="s">
        <v>3889</v>
      </c>
    </row>
    <row r="1542" spans="1:14" x14ac:dyDescent="0.3">
      <c r="A1542" s="38" t="s">
        <v>335</v>
      </c>
      <c r="B1542" s="39" t="s">
        <v>1530</v>
      </c>
      <c r="C1542" s="39" t="s">
        <v>3951</v>
      </c>
      <c r="D1542" s="39" t="s">
        <v>3988</v>
      </c>
      <c r="E1542" s="39">
        <v>14.291589780000001</v>
      </c>
      <c r="F1542" s="39">
        <v>10.59619329</v>
      </c>
      <c r="G1542" s="39">
        <v>404</v>
      </c>
      <c r="H1542" s="40" t="s">
        <v>3926</v>
      </c>
      <c r="I1542" s="40" t="s">
        <v>38</v>
      </c>
      <c r="J1542" s="40" t="s">
        <v>655</v>
      </c>
      <c r="K1542" s="40" t="s">
        <v>4008</v>
      </c>
      <c r="L1542" s="40" t="s">
        <v>3942</v>
      </c>
      <c r="M1542" s="35" t="s">
        <v>7</v>
      </c>
      <c r="N1542" s="35" t="s">
        <v>3856</v>
      </c>
    </row>
    <row r="1543" spans="1:14" x14ac:dyDescent="0.3">
      <c r="A1543" s="38" t="s">
        <v>1925</v>
      </c>
      <c r="B1543" s="39" t="s">
        <v>4872</v>
      </c>
      <c r="C1543" s="39" t="s">
        <v>3929</v>
      </c>
      <c r="D1543" s="39" t="s">
        <v>3965</v>
      </c>
      <c r="E1543" s="40">
        <v>11.457069430000001</v>
      </c>
      <c r="F1543" s="40">
        <v>3.8794786320000001</v>
      </c>
      <c r="G1543" s="40">
        <v>742</v>
      </c>
      <c r="H1543" s="40" t="s">
        <v>3926</v>
      </c>
      <c r="I1543" s="40" t="s">
        <v>94</v>
      </c>
      <c r="J1543" s="40" t="s">
        <v>632</v>
      </c>
      <c r="K1543" s="40" t="s">
        <v>4825</v>
      </c>
      <c r="L1543" s="40" t="s">
        <v>5869</v>
      </c>
      <c r="M1543" s="35" t="s">
        <v>4</v>
      </c>
      <c r="N1543" s="35" t="s">
        <v>5</v>
      </c>
    </row>
    <row r="1544" spans="1:14" x14ac:dyDescent="0.3">
      <c r="A1544" s="38" t="s">
        <v>1210</v>
      </c>
      <c r="B1544" s="39" t="s">
        <v>1211</v>
      </c>
      <c r="C1544" s="39" t="s">
        <v>3976</v>
      </c>
      <c r="D1544" s="39" t="s">
        <v>4873</v>
      </c>
      <c r="E1544" s="39">
        <v>14.83356859</v>
      </c>
      <c r="F1544" s="39">
        <v>4.3303083359999999</v>
      </c>
      <c r="G1544" s="39">
        <v>637</v>
      </c>
      <c r="H1544" s="40" t="s">
        <v>3926</v>
      </c>
      <c r="I1544" s="40" t="s">
        <v>38</v>
      </c>
      <c r="J1544" s="40" t="s">
        <v>695</v>
      </c>
      <c r="K1544" s="40" t="s">
        <v>4536</v>
      </c>
      <c r="L1544" s="40" t="s">
        <v>5869</v>
      </c>
      <c r="M1544" s="35" t="s">
        <v>4</v>
      </c>
      <c r="N1544" s="35" t="s">
        <v>3877</v>
      </c>
    </row>
    <row r="1545" spans="1:14" x14ac:dyDescent="0.3">
      <c r="A1545" s="38" t="s">
        <v>2629</v>
      </c>
      <c r="B1545" s="39" t="s">
        <v>2630</v>
      </c>
      <c r="C1545" s="39" t="s">
        <v>3943</v>
      </c>
      <c r="D1545" s="39" t="s">
        <v>4874</v>
      </c>
      <c r="E1545" s="40">
        <v>10.945707000000001</v>
      </c>
      <c r="F1545" s="40">
        <v>5.8263490000000004</v>
      </c>
      <c r="G1545" s="40">
        <v>1312</v>
      </c>
      <c r="H1545" s="40" t="s">
        <v>3926</v>
      </c>
      <c r="I1545" s="40" t="s">
        <v>38</v>
      </c>
      <c r="J1545" s="40" t="s">
        <v>3785</v>
      </c>
      <c r="K1545" s="40" t="s">
        <v>4734</v>
      </c>
      <c r="L1545" s="40" t="s">
        <v>80</v>
      </c>
      <c r="M1545" s="35" t="s">
        <v>4</v>
      </c>
      <c r="N1545" s="35" t="s">
        <v>3970</v>
      </c>
    </row>
    <row r="1546" spans="1:14" x14ac:dyDescent="0.3">
      <c r="A1546" s="38" t="s">
        <v>819</v>
      </c>
      <c r="B1546" s="39" t="s">
        <v>820</v>
      </c>
      <c r="C1546" s="39" t="s">
        <v>3951</v>
      </c>
      <c r="D1546" s="39" t="s">
        <v>820</v>
      </c>
      <c r="E1546" s="40">
        <v>14.617508000000001</v>
      </c>
      <c r="F1546" s="40">
        <v>10.737931</v>
      </c>
      <c r="G1546" s="40">
        <v>343</v>
      </c>
      <c r="H1546" s="40" t="s">
        <v>3926</v>
      </c>
      <c r="I1546" s="40" t="s">
        <v>38</v>
      </c>
      <c r="J1546" s="40" t="s">
        <v>710</v>
      </c>
      <c r="K1546" s="40" t="s">
        <v>4859</v>
      </c>
      <c r="L1546" s="40" t="s">
        <v>3942</v>
      </c>
      <c r="M1546" s="35" t="s">
        <v>4</v>
      </c>
      <c r="N1546" s="35" t="s">
        <v>3970</v>
      </c>
    </row>
    <row r="1547" spans="1:14" x14ac:dyDescent="0.3">
      <c r="A1547" s="38" t="s">
        <v>2653</v>
      </c>
      <c r="B1547" s="39" t="s">
        <v>2654</v>
      </c>
      <c r="C1547" s="39" t="s">
        <v>3943</v>
      </c>
      <c r="D1547" s="39" t="s">
        <v>2654</v>
      </c>
      <c r="E1547" s="40">
        <v>10.36611111</v>
      </c>
      <c r="F1547" s="40">
        <v>5.6907500000000004</v>
      </c>
      <c r="G1547" s="40">
        <v>1171</v>
      </c>
      <c r="H1547" s="40" t="s">
        <v>3926</v>
      </c>
      <c r="I1547" s="40" t="s">
        <v>38</v>
      </c>
      <c r="J1547" s="40" t="s">
        <v>3785</v>
      </c>
      <c r="K1547" s="40" t="s">
        <v>4734</v>
      </c>
      <c r="L1547" s="40" t="s">
        <v>80</v>
      </c>
      <c r="M1547" s="35" t="s">
        <v>4</v>
      </c>
      <c r="N1547" s="35" t="s">
        <v>5</v>
      </c>
    </row>
    <row r="1548" spans="1:14" x14ac:dyDescent="0.3">
      <c r="A1548" s="38" t="s">
        <v>2578</v>
      </c>
      <c r="B1548" s="39" t="s">
        <v>2579</v>
      </c>
      <c r="C1548" s="39" t="s">
        <v>3943</v>
      </c>
      <c r="D1548" s="39" t="s">
        <v>2579</v>
      </c>
      <c r="E1548" s="40">
        <v>11.29461</v>
      </c>
      <c r="F1548" s="40">
        <v>6.0490700000000004</v>
      </c>
      <c r="G1548" s="40">
        <v>721</v>
      </c>
      <c r="H1548" s="40" t="s">
        <v>3926</v>
      </c>
      <c r="I1548" s="40" t="s">
        <v>38</v>
      </c>
      <c r="J1548" s="40" t="s">
        <v>3785</v>
      </c>
      <c r="K1548" s="40" t="s">
        <v>4734</v>
      </c>
      <c r="L1548" s="40" t="s">
        <v>80</v>
      </c>
      <c r="M1548" s="35" t="s">
        <v>4</v>
      </c>
      <c r="N1548" s="35" t="s">
        <v>5</v>
      </c>
    </row>
    <row r="1549" spans="1:14" x14ac:dyDescent="0.3">
      <c r="A1549" s="38" t="s">
        <v>1230</v>
      </c>
      <c r="B1549" s="39" t="s">
        <v>1231</v>
      </c>
      <c r="C1549" s="39" t="s">
        <v>3939</v>
      </c>
      <c r="D1549" s="39" t="s">
        <v>4078</v>
      </c>
      <c r="E1549" s="40">
        <v>13.38475571</v>
      </c>
      <c r="F1549" s="40">
        <v>9.3272808929999993</v>
      </c>
      <c r="G1549" s="40">
        <v>222</v>
      </c>
      <c r="H1549" s="40" t="s">
        <v>3926</v>
      </c>
      <c r="I1549" s="40" t="s">
        <v>38</v>
      </c>
      <c r="J1549" s="40" t="s">
        <v>876</v>
      </c>
      <c r="K1549" s="40" t="s">
        <v>4827</v>
      </c>
      <c r="L1549" s="40" t="s">
        <v>3942</v>
      </c>
      <c r="M1549" s="35" t="s">
        <v>4</v>
      </c>
      <c r="N1549" s="35" t="s">
        <v>5</v>
      </c>
    </row>
    <row r="1550" spans="1:14" x14ac:dyDescent="0.3">
      <c r="A1550" s="38" t="s">
        <v>2089</v>
      </c>
      <c r="B1550" s="39" t="s">
        <v>2090</v>
      </c>
      <c r="C1550" s="39" t="s">
        <v>3939</v>
      </c>
      <c r="D1550" s="39" t="s">
        <v>4078</v>
      </c>
      <c r="E1550" s="40">
        <v>13.385375679999999</v>
      </c>
      <c r="F1550" s="40">
        <v>9.3153302849999999</v>
      </c>
      <c r="G1550" s="40">
        <v>226</v>
      </c>
      <c r="H1550" s="40" t="s">
        <v>3926</v>
      </c>
      <c r="I1550" s="40" t="s">
        <v>38</v>
      </c>
      <c r="J1550" s="40" t="s">
        <v>876</v>
      </c>
      <c r="K1550" s="40" t="s">
        <v>4827</v>
      </c>
      <c r="L1550" s="40" t="s">
        <v>3942</v>
      </c>
      <c r="M1550" s="35" t="s">
        <v>7</v>
      </c>
      <c r="N1550" s="35" t="s">
        <v>3858</v>
      </c>
    </row>
    <row r="1551" spans="1:14" x14ac:dyDescent="0.3">
      <c r="A1551" s="38" t="s">
        <v>1463</v>
      </c>
      <c r="B1551" s="39" t="s">
        <v>1464</v>
      </c>
      <c r="C1551" s="39" t="s">
        <v>3951</v>
      </c>
      <c r="D1551" s="39" t="s">
        <v>3988</v>
      </c>
      <c r="E1551" s="40">
        <v>14.31575</v>
      </c>
      <c r="F1551" s="40">
        <v>10.596083330000001</v>
      </c>
      <c r="G1551" s="40">
        <v>403</v>
      </c>
      <c r="H1551" s="40" t="s">
        <v>3926</v>
      </c>
      <c r="I1551" s="40" t="s">
        <v>38</v>
      </c>
      <c r="J1551" s="40" t="s">
        <v>710</v>
      </c>
      <c r="K1551" s="40" t="s">
        <v>4859</v>
      </c>
      <c r="L1551" s="40" t="s">
        <v>3942</v>
      </c>
      <c r="M1551" s="35" t="s">
        <v>4</v>
      </c>
      <c r="N1551" s="35" t="s">
        <v>5</v>
      </c>
    </row>
    <row r="1552" spans="1:14" x14ac:dyDescent="0.3">
      <c r="A1552" s="38" t="s">
        <v>1386</v>
      </c>
      <c r="B1552" s="39" t="s">
        <v>1387</v>
      </c>
      <c r="C1552" s="39" t="s">
        <v>3939</v>
      </c>
      <c r="D1552" s="39" t="s">
        <v>1387</v>
      </c>
      <c r="E1552" s="40">
        <v>13.6617503</v>
      </c>
      <c r="F1552" s="40">
        <v>9.0611305299999998</v>
      </c>
      <c r="G1552" s="40">
        <v>228</v>
      </c>
      <c r="H1552" s="40" t="s">
        <v>3926</v>
      </c>
      <c r="I1552" s="40" t="s">
        <v>38</v>
      </c>
      <c r="J1552" s="40" t="s">
        <v>876</v>
      </c>
      <c r="K1552" s="40" t="s">
        <v>4827</v>
      </c>
      <c r="L1552" s="40" t="s">
        <v>3942</v>
      </c>
      <c r="M1552" s="35" t="s">
        <v>4</v>
      </c>
      <c r="N1552" s="35" t="s">
        <v>5</v>
      </c>
    </row>
    <row r="1553" spans="1:14" x14ac:dyDescent="0.3">
      <c r="A1553" s="38" t="s">
        <v>1517</v>
      </c>
      <c r="B1553" s="39" t="s">
        <v>1518</v>
      </c>
      <c r="C1553" s="39" t="s">
        <v>3951</v>
      </c>
      <c r="D1553" s="39" t="s">
        <v>3988</v>
      </c>
      <c r="E1553" s="40">
        <v>14.32445774</v>
      </c>
      <c r="F1553" s="40">
        <v>10.589946879999999</v>
      </c>
      <c r="G1553" s="40">
        <v>398</v>
      </c>
      <c r="H1553" s="40" t="s">
        <v>3926</v>
      </c>
      <c r="I1553" s="40" t="s">
        <v>38</v>
      </c>
      <c r="J1553" s="40" t="s">
        <v>710</v>
      </c>
      <c r="K1553" s="40" t="s">
        <v>4859</v>
      </c>
      <c r="L1553" s="40" t="s">
        <v>3942</v>
      </c>
      <c r="M1553" s="35" t="s">
        <v>4</v>
      </c>
      <c r="N1553" s="35" t="s">
        <v>5</v>
      </c>
    </row>
    <row r="1554" spans="1:14" x14ac:dyDescent="0.3">
      <c r="A1554" s="38" t="s">
        <v>1148</v>
      </c>
      <c r="B1554" s="39" t="s">
        <v>1149</v>
      </c>
      <c r="C1554" s="39" t="s">
        <v>3939</v>
      </c>
      <c r="D1554" s="39" t="s">
        <v>4078</v>
      </c>
      <c r="E1554" s="40">
        <v>13.399875979999999</v>
      </c>
      <c r="F1554" s="40">
        <v>9.2967548739999994</v>
      </c>
      <c r="G1554" s="40">
        <v>191</v>
      </c>
      <c r="H1554" s="40" t="s">
        <v>3926</v>
      </c>
      <c r="I1554" s="40" t="s">
        <v>38</v>
      </c>
      <c r="J1554" s="40" t="s">
        <v>876</v>
      </c>
      <c r="K1554" s="40" t="s">
        <v>4827</v>
      </c>
      <c r="L1554" s="40" t="s">
        <v>3942</v>
      </c>
      <c r="M1554" s="35" t="s">
        <v>4</v>
      </c>
      <c r="N1554" s="35" t="s">
        <v>5</v>
      </c>
    </row>
    <row r="1555" spans="1:14" x14ac:dyDescent="0.3">
      <c r="A1555" s="38" t="s">
        <v>1796</v>
      </c>
      <c r="B1555" s="39" t="s">
        <v>1797</v>
      </c>
      <c r="C1555" s="39" t="s">
        <v>3951</v>
      </c>
      <c r="D1555" s="39" t="s">
        <v>1797</v>
      </c>
      <c r="E1555" s="40">
        <v>14.03714587</v>
      </c>
      <c r="F1555" s="40">
        <v>10.27962445</v>
      </c>
      <c r="G1555" s="40">
        <v>444</v>
      </c>
      <c r="H1555" s="40" t="s">
        <v>3926</v>
      </c>
      <c r="I1555" s="40" t="s">
        <v>38</v>
      </c>
      <c r="J1555" s="40" t="s">
        <v>710</v>
      </c>
      <c r="K1555" s="40" t="s">
        <v>4859</v>
      </c>
      <c r="L1555" s="40" t="s">
        <v>3942</v>
      </c>
      <c r="M1555" s="35" t="s">
        <v>4</v>
      </c>
      <c r="N1555" s="35" t="s">
        <v>3850</v>
      </c>
    </row>
    <row r="1556" spans="1:14" x14ac:dyDescent="0.3">
      <c r="A1556" s="38" t="s">
        <v>137</v>
      </c>
      <c r="B1556" s="39" t="s">
        <v>4875</v>
      </c>
      <c r="C1556" s="39" t="s">
        <v>3933</v>
      </c>
      <c r="D1556" s="39" t="s">
        <v>3947</v>
      </c>
      <c r="E1556" s="40">
        <v>9.7304399999999998</v>
      </c>
      <c r="F1556" s="40">
        <v>4.0231899999999996</v>
      </c>
      <c r="G1556" s="40">
        <v>20</v>
      </c>
      <c r="H1556" s="40" t="s">
        <v>3926</v>
      </c>
      <c r="I1556" s="40" t="s">
        <v>94</v>
      </c>
      <c r="J1556" s="40" t="s">
        <v>3076</v>
      </c>
      <c r="K1556" s="40" t="s">
        <v>4596</v>
      </c>
      <c r="L1556" s="40" t="s">
        <v>78</v>
      </c>
      <c r="M1556" s="35" t="s">
        <v>7</v>
      </c>
      <c r="N1556" s="35" t="s">
        <v>36</v>
      </c>
    </row>
    <row r="1557" spans="1:14" x14ac:dyDescent="0.3">
      <c r="A1557" s="38" t="s">
        <v>1547</v>
      </c>
      <c r="B1557" s="39" t="s">
        <v>1548</v>
      </c>
      <c r="C1557" s="39" t="s">
        <v>3951</v>
      </c>
      <c r="D1557" s="39" t="s">
        <v>1301</v>
      </c>
      <c r="E1557" s="39">
        <v>13.58584001</v>
      </c>
      <c r="F1557" s="39">
        <v>10.337542559999999</v>
      </c>
      <c r="G1557" s="39">
        <v>778</v>
      </c>
      <c r="H1557" s="40" t="s">
        <v>3926</v>
      </c>
      <c r="I1557" s="40" t="s">
        <v>38</v>
      </c>
      <c r="J1557" s="40" t="s">
        <v>799</v>
      </c>
      <c r="K1557" s="40" t="s">
        <v>4150</v>
      </c>
      <c r="L1557" s="40" t="s">
        <v>3942</v>
      </c>
      <c r="M1557" s="35" t="s">
        <v>7</v>
      </c>
      <c r="N1557" s="35" t="s">
        <v>6</v>
      </c>
    </row>
    <row r="1558" spans="1:14" x14ac:dyDescent="0.3">
      <c r="A1558" s="38" t="s">
        <v>1839</v>
      </c>
      <c r="B1558" s="39" t="s">
        <v>1840</v>
      </c>
      <c r="C1558" s="39" t="s">
        <v>3958</v>
      </c>
      <c r="D1558" s="39" t="s">
        <v>3959</v>
      </c>
      <c r="E1558" s="40">
        <v>13.557</v>
      </c>
      <c r="F1558" s="40">
        <v>7.4322220000000003</v>
      </c>
      <c r="G1558" s="40">
        <v>1080</v>
      </c>
      <c r="H1558" s="40" t="s">
        <v>3926</v>
      </c>
      <c r="I1558" s="40" t="s">
        <v>38</v>
      </c>
      <c r="J1558" s="40" t="s">
        <v>831</v>
      </c>
      <c r="K1558" s="40" t="s">
        <v>4779</v>
      </c>
      <c r="L1558" s="40" t="s">
        <v>3942</v>
      </c>
      <c r="M1558" s="35" t="s">
        <v>4</v>
      </c>
      <c r="N1558" s="35" t="s">
        <v>5</v>
      </c>
    </row>
    <row r="1559" spans="1:14" x14ac:dyDescent="0.3">
      <c r="A1559" s="38" t="s">
        <v>2062</v>
      </c>
      <c r="B1559" s="39" t="s">
        <v>4876</v>
      </c>
      <c r="C1559" s="39" t="s">
        <v>3929</v>
      </c>
      <c r="D1559" s="39" t="s">
        <v>3965</v>
      </c>
      <c r="E1559" s="40">
        <v>11.469170999999999</v>
      </c>
      <c r="F1559" s="40">
        <v>3.880325</v>
      </c>
      <c r="G1559" s="40">
        <v>742</v>
      </c>
      <c r="H1559" s="40" t="s">
        <v>3926</v>
      </c>
      <c r="I1559" s="40" t="s">
        <v>94</v>
      </c>
      <c r="J1559" s="40" t="s">
        <v>632</v>
      </c>
      <c r="K1559" s="40" t="s">
        <v>4825</v>
      </c>
      <c r="L1559" s="40" t="s">
        <v>5869</v>
      </c>
      <c r="M1559" s="35" t="s">
        <v>4</v>
      </c>
      <c r="N1559" s="35" t="s">
        <v>5</v>
      </c>
    </row>
    <row r="1560" spans="1:14" x14ac:dyDescent="0.3">
      <c r="A1560" s="38" t="s">
        <v>436</v>
      </c>
      <c r="B1560" s="39" t="s">
        <v>869</v>
      </c>
      <c r="C1560" s="39" t="s">
        <v>3939</v>
      </c>
      <c r="D1560" s="39" t="s">
        <v>869</v>
      </c>
      <c r="E1560" s="40">
        <v>12.79780556</v>
      </c>
      <c r="F1560" s="40">
        <v>8.6177499999999991</v>
      </c>
      <c r="G1560" s="40">
        <v>325</v>
      </c>
      <c r="H1560" s="40" t="s">
        <v>3926</v>
      </c>
      <c r="I1560" s="40" t="s">
        <v>38</v>
      </c>
      <c r="J1560" s="40" t="s">
        <v>876</v>
      </c>
      <c r="K1560" s="40" t="s">
        <v>4827</v>
      </c>
      <c r="L1560" s="40" t="s">
        <v>3942</v>
      </c>
      <c r="M1560" s="35" t="s">
        <v>4</v>
      </c>
      <c r="N1560" s="35" t="s">
        <v>46</v>
      </c>
    </row>
    <row r="1561" spans="1:14" x14ac:dyDescent="0.3">
      <c r="A1561" s="38" t="s">
        <v>1254</v>
      </c>
      <c r="B1561" s="39" t="s">
        <v>1255</v>
      </c>
      <c r="C1561" s="39" t="s">
        <v>3939</v>
      </c>
      <c r="D1561" s="39" t="s">
        <v>4877</v>
      </c>
      <c r="E1561" s="40">
        <v>13.73305556</v>
      </c>
      <c r="F1561" s="40">
        <v>8.4763888890000008</v>
      </c>
      <c r="G1561" s="40">
        <v>385</v>
      </c>
      <c r="H1561" s="40" t="s">
        <v>3926</v>
      </c>
      <c r="I1561" s="40" t="s">
        <v>38</v>
      </c>
      <c r="J1561" s="40" t="s">
        <v>876</v>
      </c>
      <c r="K1561" s="40" t="s">
        <v>4827</v>
      </c>
      <c r="L1561" s="40" t="s">
        <v>3942</v>
      </c>
      <c r="M1561" s="35" t="s">
        <v>4</v>
      </c>
      <c r="N1561" s="35" t="s">
        <v>3877</v>
      </c>
    </row>
    <row r="1562" spans="1:14" x14ac:dyDescent="0.3">
      <c r="A1562" s="38" t="s">
        <v>1856</v>
      </c>
      <c r="B1562" s="39" t="s">
        <v>1857</v>
      </c>
      <c r="C1562" s="39" t="s">
        <v>3958</v>
      </c>
      <c r="D1562" s="39" t="s">
        <v>3959</v>
      </c>
      <c r="E1562" s="40">
        <v>13.5495</v>
      </c>
      <c r="F1562" s="40">
        <v>7.3827999999999996</v>
      </c>
      <c r="G1562" s="40">
        <v>1099</v>
      </c>
      <c r="H1562" s="40" t="s">
        <v>3926</v>
      </c>
      <c r="I1562" s="40" t="s">
        <v>38</v>
      </c>
      <c r="J1562" s="40" t="s">
        <v>831</v>
      </c>
      <c r="K1562" s="40" t="s">
        <v>4779</v>
      </c>
      <c r="L1562" s="40" t="s">
        <v>3942</v>
      </c>
      <c r="M1562" s="35" t="s">
        <v>4</v>
      </c>
      <c r="N1562" s="35" t="s">
        <v>5</v>
      </c>
    </row>
    <row r="1563" spans="1:14" x14ac:dyDescent="0.3">
      <c r="A1563" s="38" t="s">
        <v>386</v>
      </c>
      <c r="B1563" s="39" t="s">
        <v>1357</v>
      </c>
      <c r="C1563" s="39" t="s">
        <v>3951</v>
      </c>
      <c r="D1563" s="39" t="s">
        <v>1351</v>
      </c>
      <c r="E1563" s="39">
        <v>15.026923</v>
      </c>
      <c r="F1563" s="39">
        <v>12.074465999999999</v>
      </c>
      <c r="G1563" s="39">
        <v>295</v>
      </c>
      <c r="H1563" s="40" t="s">
        <v>3926</v>
      </c>
      <c r="I1563" s="40" t="s">
        <v>38</v>
      </c>
      <c r="J1563" s="40" t="s">
        <v>895</v>
      </c>
      <c r="K1563" s="40" t="s">
        <v>3952</v>
      </c>
      <c r="L1563" s="40" t="s">
        <v>3942</v>
      </c>
      <c r="M1563" s="35" t="s">
        <v>7</v>
      </c>
      <c r="N1563" s="35" t="s">
        <v>3856</v>
      </c>
    </row>
    <row r="1564" spans="1:14" x14ac:dyDescent="0.3">
      <c r="A1564" s="38" t="s">
        <v>1377</v>
      </c>
      <c r="B1564" s="39" t="s">
        <v>4878</v>
      </c>
      <c r="C1564" s="39" t="s">
        <v>3925</v>
      </c>
      <c r="D1564" s="39" t="s">
        <v>1376</v>
      </c>
      <c r="E1564" s="39">
        <v>11.33806828</v>
      </c>
      <c r="F1564" s="39">
        <v>2.185370034</v>
      </c>
      <c r="G1564" s="39">
        <v>581</v>
      </c>
      <c r="H1564" s="40" t="s">
        <v>3926</v>
      </c>
      <c r="I1564" s="40" t="s">
        <v>94</v>
      </c>
      <c r="J1564" s="40" t="s">
        <v>591</v>
      </c>
      <c r="K1564" s="40" t="s">
        <v>3954</v>
      </c>
      <c r="L1564" s="40" t="s">
        <v>5869</v>
      </c>
      <c r="M1564" s="35" t="s">
        <v>7</v>
      </c>
      <c r="N1564" s="35" t="s">
        <v>3846</v>
      </c>
    </row>
    <row r="1565" spans="1:14" x14ac:dyDescent="0.3">
      <c r="A1565" s="38" t="s">
        <v>1500</v>
      </c>
      <c r="B1565" s="39" t="s">
        <v>1501</v>
      </c>
      <c r="C1565" s="39" t="s">
        <v>3951</v>
      </c>
      <c r="D1565" s="39" t="s">
        <v>3988</v>
      </c>
      <c r="E1565" s="40">
        <v>14.332000000000001</v>
      </c>
      <c r="F1565" s="40">
        <v>10.60341667</v>
      </c>
      <c r="G1565" s="40">
        <v>401</v>
      </c>
      <c r="H1565" s="40" t="s">
        <v>3926</v>
      </c>
      <c r="I1565" s="40" t="s">
        <v>38</v>
      </c>
      <c r="J1565" s="40" t="s">
        <v>710</v>
      </c>
      <c r="K1565" s="40" t="s">
        <v>4859</v>
      </c>
      <c r="L1565" s="40" t="s">
        <v>3942</v>
      </c>
      <c r="M1565" s="35" t="s">
        <v>4</v>
      </c>
      <c r="N1565" s="35" t="s">
        <v>5</v>
      </c>
    </row>
    <row r="1566" spans="1:14" x14ac:dyDescent="0.3">
      <c r="A1566" s="38" t="s">
        <v>1872</v>
      </c>
      <c r="B1566" s="39" t="s">
        <v>1873</v>
      </c>
      <c r="C1566" s="39" t="s">
        <v>3958</v>
      </c>
      <c r="D1566" s="39" t="s">
        <v>3959</v>
      </c>
      <c r="E1566" s="40">
        <v>13.581490000000001</v>
      </c>
      <c r="F1566" s="40">
        <v>7.3573700000000004</v>
      </c>
      <c r="G1566" s="40">
        <v>32</v>
      </c>
      <c r="H1566" s="40" t="s">
        <v>3926</v>
      </c>
      <c r="I1566" s="40" t="s">
        <v>38</v>
      </c>
      <c r="J1566" s="40" t="s">
        <v>831</v>
      </c>
      <c r="K1566" s="40" t="s">
        <v>4779</v>
      </c>
      <c r="L1566" s="40" t="s">
        <v>3942</v>
      </c>
      <c r="M1566" s="35" t="s">
        <v>4</v>
      </c>
      <c r="N1566" s="35" t="s">
        <v>5</v>
      </c>
    </row>
    <row r="1567" spans="1:14" x14ac:dyDescent="0.3">
      <c r="A1567" s="38" t="s">
        <v>1113</v>
      </c>
      <c r="B1567" s="39" t="s">
        <v>1114</v>
      </c>
      <c r="C1567" s="39" t="s">
        <v>3939</v>
      </c>
      <c r="D1567" s="39" t="s">
        <v>4879</v>
      </c>
      <c r="E1567" s="40">
        <v>13.590870109999999</v>
      </c>
      <c r="F1567" s="40">
        <v>8.0853801040000004</v>
      </c>
      <c r="G1567" s="40">
        <v>541</v>
      </c>
      <c r="H1567" s="40" t="s">
        <v>3926</v>
      </c>
      <c r="I1567" s="40" t="s">
        <v>38</v>
      </c>
      <c r="J1567" s="40" t="s">
        <v>876</v>
      </c>
      <c r="K1567" s="40" t="s">
        <v>4827</v>
      </c>
      <c r="L1567" s="40" t="s">
        <v>3942</v>
      </c>
      <c r="M1567" s="35" t="s">
        <v>4</v>
      </c>
      <c r="N1567" s="35" t="s">
        <v>3877</v>
      </c>
    </row>
    <row r="1568" spans="1:14" x14ac:dyDescent="0.3">
      <c r="A1568" s="38" t="s">
        <v>1152</v>
      </c>
      <c r="B1568" s="39" t="s">
        <v>1153</v>
      </c>
      <c r="C1568" s="39" t="s">
        <v>3939</v>
      </c>
      <c r="D1568" s="39" t="s">
        <v>4078</v>
      </c>
      <c r="E1568" s="40">
        <v>13.40175181</v>
      </c>
      <c r="F1568" s="40">
        <v>9.3137122510000001</v>
      </c>
      <c r="G1568" s="40">
        <v>185</v>
      </c>
      <c r="H1568" s="40" t="s">
        <v>3926</v>
      </c>
      <c r="I1568" s="40" t="s">
        <v>38</v>
      </c>
      <c r="J1568" s="40" t="s">
        <v>876</v>
      </c>
      <c r="K1568" s="40" t="s">
        <v>4827</v>
      </c>
      <c r="L1568" s="40" t="s">
        <v>3942</v>
      </c>
      <c r="M1568" s="35" t="s">
        <v>4</v>
      </c>
      <c r="N1568" s="35" t="s">
        <v>5</v>
      </c>
    </row>
    <row r="1569" spans="1:14" x14ac:dyDescent="0.3">
      <c r="A1569" s="38" t="s">
        <v>2410</v>
      </c>
      <c r="B1569" s="39" t="s">
        <v>2411</v>
      </c>
      <c r="C1569" s="39" t="s">
        <v>3943</v>
      </c>
      <c r="D1569" s="39" t="s">
        <v>2382</v>
      </c>
      <c r="E1569" s="40">
        <v>10.601877</v>
      </c>
      <c r="F1569" s="40">
        <v>5.4846349999999999</v>
      </c>
      <c r="G1569" s="40">
        <v>1035</v>
      </c>
      <c r="H1569" s="40" t="s">
        <v>3926</v>
      </c>
      <c r="I1569" s="40" t="s">
        <v>38</v>
      </c>
      <c r="J1569" s="40" t="s">
        <v>3785</v>
      </c>
      <c r="K1569" s="40" t="s">
        <v>4734</v>
      </c>
      <c r="L1569" s="40" t="s">
        <v>80</v>
      </c>
      <c r="M1569" s="35" t="s">
        <v>4</v>
      </c>
      <c r="N1569" s="35" t="s">
        <v>5</v>
      </c>
    </row>
    <row r="1570" spans="1:14" x14ac:dyDescent="0.3">
      <c r="A1570" s="38" t="s">
        <v>2695</v>
      </c>
      <c r="B1570" s="39" t="s">
        <v>2696</v>
      </c>
      <c r="C1570" s="39" t="s">
        <v>3943</v>
      </c>
      <c r="D1570" s="39" t="s">
        <v>4880</v>
      </c>
      <c r="E1570" s="40">
        <v>10.288911000000001</v>
      </c>
      <c r="F1570" s="40">
        <v>5.6783070000000002</v>
      </c>
      <c r="G1570" s="40">
        <v>1323</v>
      </c>
      <c r="H1570" s="40" t="s">
        <v>3926</v>
      </c>
      <c r="I1570" s="40" t="s">
        <v>38</v>
      </c>
      <c r="J1570" s="40" t="s">
        <v>3785</v>
      </c>
      <c r="K1570" s="40" t="s">
        <v>4734</v>
      </c>
      <c r="L1570" s="40" t="s">
        <v>80</v>
      </c>
      <c r="M1570" s="35" t="s">
        <v>4</v>
      </c>
      <c r="N1570" s="35" t="s">
        <v>5</v>
      </c>
    </row>
    <row r="1571" spans="1:14" x14ac:dyDescent="0.3">
      <c r="A1571" s="38" t="s">
        <v>823</v>
      </c>
      <c r="B1571" s="39" t="s">
        <v>824</v>
      </c>
      <c r="C1571" s="39" t="s">
        <v>3951</v>
      </c>
      <c r="D1571" s="39" t="s">
        <v>820</v>
      </c>
      <c r="E1571" s="40">
        <v>14.600315</v>
      </c>
      <c r="F1571" s="40">
        <v>10.734609000000001</v>
      </c>
      <c r="G1571" s="40">
        <v>352</v>
      </c>
      <c r="H1571" s="40" t="s">
        <v>3926</v>
      </c>
      <c r="I1571" s="40" t="s">
        <v>38</v>
      </c>
      <c r="J1571" s="40" t="s">
        <v>710</v>
      </c>
      <c r="K1571" s="40" t="s">
        <v>4859</v>
      </c>
      <c r="L1571" s="40" t="s">
        <v>3942</v>
      </c>
      <c r="M1571" s="35" t="s">
        <v>4</v>
      </c>
      <c r="N1571" s="35" t="s">
        <v>5</v>
      </c>
    </row>
    <row r="1572" spans="1:14" x14ac:dyDescent="0.3">
      <c r="A1572" s="38" t="s">
        <v>661</v>
      </c>
      <c r="B1572" s="39" t="s">
        <v>4881</v>
      </c>
      <c r="C1572" s="39" t="s">
        <v>3929</v>
      </c>
      <c r="D1572" s="39" t="s">
        <v>3965</v>
      </c>
      <c r="E1572" s="40">
        <v>11.495165999999999</v>
      </c>
      <c r="F1572" s="40">
        <v>3.8641420000000002</v>
      </c>
      <c r="G1572" s="40">
        <v>742</v>
      </c>
      <c r="H1572" s="40" t="s">
        <v>3926</v>
      </c>
      <c r="I1572" s="40" t="s">
        <v>94</v>
      </c>
      <c r="J1572" s="40" t="s">
        <v>632</v>
      </c>
      <c r="K1572" s="40" t="s">
        <v>4825</v>
      </c>
      <c r="L1572" s="40" t="s">
        <v>5869</v>
      </c>
      <c r="M1572" s="35" t="s">
        <v>4</v>
      </c>
      <c r="N1572" s="35" t="s">
        <v>41</v>
      </c>
    </row>
    <row r="1573" spans="1:14" x14ac:dyDescent="0.3">
      <c r="A1573" s="38" t="s">
        <v>2655</v>
      </c>
      <c r="B1573" s="39" t="s">
        <v>2656</v>
      </c>
      <c r="C1573" s="39" t="s">
        <v>3943</v>
      </c>
      <c r="D1573" s="39" t="s">
        <v>4882</v>
      </c>
      <c r="E1573" s="40">
        <v>10.491792999999999</v>
      </c>
      <c r="F1573" s="40">
        <v>5.7008859999999997</v>
      </c>
      <c r="G1573" s="40">
        <v>1269</v>
      </c>
      <c r="H1573" s="40" t="s">
        <v>3926</v>
      </c>
      <c r="I1573" s="40" t="s">
        <v>38</v>
      </c>
      <c r="J1573" s="40" t="s">
        <v>3785</v>
      </c>
      <c r="K1573" s="40" t="s">
        <v>4734</v>
      </c>
      <c r="L1573" s="40" t="s">
        <v>80</v>
      </c>
      <c r="M1573" s="35" t="s">
        <v>4</v>
      </c>
      <c r="N1573" s="35" t="s">
        <v>5</v>
      </c>
    </row>
    <row r="1574" spans="1:14" x14ac:dyDescent="0.3">
      <c r="A1574" s="38" t="s">
        <v>2200</v>
      </c>
      <c r="B1574" s="39" t="s">
        <v>2201</v>
      </c>
      <c r="C1574" s="39" t="s">
        <v>3958</v>
      </c>
      <c r="D1574" s="39" t="s">
        <v>2201</v>
      </c>
      <c r="E1574" s="40">
        <v>12.66219444</v>
      </c>
      <c r="F1574" s="40">
        <v>7.3697777779999996</v>
      </c>
      <c r="G1574" s="40">
        <v>1116</v>
      </c>
      <c r="H1574" s="40" t="s">
        <v>3926</v>
      </c>
      <c r="I1574" s="40" t="s">
        <v>38</v>
      </c>
      <c r="J1574" s="40" t="s">
        <v>831</v>
      </c>
      <c r="K1574" s="40" t="s">
        <v>4779</v>
      </c>
      <c r="L1574" s="40" t="s">
        <v>3942</v>
      </c>
      <c r="M1574" s="35" t="s">
        <v>4</v>
      </c>
      <c r="N1574" s="35" t="s">
        <v>5</v>
      </c>
    </row>
    <row r="1575" spans="1:14" x14ac:dyDescent="0.3">
      <c r="A1575" s="38" t="s">
        <v>1213</v>
      </c>
      <c r="B1575" s="39" t="s">
        <v>1214</v>
      </c>
      <c r="C1575" s="39" t="s">
        <v>3958</v>
      </c>
      <c r="D1575" s="39" t="s">
        <v>4883</v>
      </c>
      <c r="E1575" s="39">
        <v>13.878584999999999</v>
      </c>
      <c r="F1575" s="39">
        <v>6.4128080000000001</v>
      </c>
      <c r="G1575" s="39">
        <v>993</v>
      </c>
      <c r="H1575" s="40" t="s">
        <v>3926</v>
      </c>
      <c r="I1575" s="40" t="s">
        <v>38</v>
      </c>
      <c r="J1575" s="40" t="s">
        <v>734</v>
      </c>
      <c r="K1575" s="40" t="s">
        <v>4015</v>
      </c>
      <c r="L1575" s="40" t="s">
        <v>3942</v>
      </c>
      <c r="M1575" s="35" t="s">
        <v>4</v>
      </c>
      <c r="N1575" s="35" t="s">
        <v>3877</v>
      </c>
    </row>
    <row r="1576" spans="1:14" x14ac:dyDescent="0.3">
      <c r="A1576" s="38" t="s">
        <v>2179</v>
      </c>
      <c r="B1576" s="39" t="s">
        <v>2180</v>
      </c>
      <c r="C1576" s="39" t="s">
        <v>3939</v>
      </c>
      <c r="D1576" s="39" t="s">
        <v>4871</v>
      </c>
      <c r="E1576" s="40">
        <v>13.23188889</v>
      </c>
      <c r="F1576" s="40">
        <v>9.0112222220000007</v>
      </c>
      <c r="G1576" s="40">
        <v>263</v>
      </c>
      <c r="H1576" s="40" t="s">
        <v>3926</v>
      </c>
      <c r="I1576" s="40" t="s">
        <v>38</v>
      </c>
      <c r="J1576" s="40" t="s">
        <v>876</v>
      </c>
      <c r="K1576" s="40" t="s">
        <v>4827</v>
      </c>
      <c r="L1576" s="40" t="s">
        <v>3942</v>
      </c>
      <c r="M1576" s="35" t="s">
        <v>4</v>
      </c>
      <c r="N1576" s="35" t="s">
        <v>3970</v>
      </c>
    </row>
    <row r="1577" spans="1:14" x14ac:dyDescent="0.3">
      <c r="A1577" s="38" t="s">
        <v>1232</v>
      </c>
      <c r="B1577" s="39" t="s">
        <v>1233</v>
      </c>
      <c r="C1577" s="39" t="s">
        <v>3939</v>
      </c>
      <c r="D1577" s="39" t="s">
        <v>4078</v>
      </c>
      <c r="E1577" s="40">
        <v>13.37758333</v>
      </c>
      <c r="F1577" s="40">
        <v>9.2956944440000004</v>
      </c>
      <c r="G1577" s="40">
        <v>196</v>
      </c>
      <c r="H1577" s="40" t="s">
        <v>3926</v>
      </c>
      <c r="I1577" s="40" t="s">
        <v>38</v>
      </c>
      <c r="J1577" s="40" t="s">
        <v>876</v>
      </c>
      <c r="K1577" s="40" t="s">
        <v>4827</v>
      </c>
      <c r="L1577" s="40" t="s">
        <v>3942</v>
      </c>
      <c r="M1577" s="35" t="s">
        <v>4</v>
      </c>
      <c r="N1577" s="35" t="s">
        <v>5</v>
      </c>
    </row>
    <row r="1578" spans="1:14" x14ac:dyDescent="0.3">
      <c r="A1578" s="38" t="s">
        <v>832</v>
      </c>
      <c r="B1578" s="39" t="s">
        <v>833</v>
      </c>
      <c r="C1578" s="39" t="s">
        <v>3976</v>
      </c>
      <c r="D1578" s="39" t="s">
        <v>4884</v>
      </c>
      <c r="E1578" s="39">
        <v>14.594326840000001</v>
      </c>
      <c r="F1578" s="39">
        <v>4.3893419140000001</v>
      </c>
      <c r="G1578" s="39">
        <v>673</v>
      </c>
      <c r="H1578" s="40" t="s">
        <v>3926</v>
      </c>
      <c r="I1578" s="40" t="s">
        <v>38</v>
      </c>
      <c r="J1578" s="40" t="s">
        <v>695</v>
      </c>
      <c r="K1578" s="40" t="s">
        <v>4536</v>
      </c>
      <c r="L1578" s="40" t="s">
        <v>5869</v>
      </c>
      <c r="M1578" s="35" t="s">
        <v>4</v>
      </c>
      <c r="N1578" s="35" t="s">
        <v>46</v>
      </c>
    </row>
    <row r="1579" spans="1:14" x14ac:dyDescent="0.3">
      <c r="A1579" s="38" t="s">
        <v>488</v>
      </c>
      <c r="B1579" s="39" t="s">
        <v>1204</v>
      </c>
      <c r="C1579" s="39" t="s">
        <v>3951</v>
      </c>
      <c r="D1579" s="39" t="s">
        <v>4885</v>
      </c>
      <c r="E1579" s="40">
        <v>14.136710000000001</v>
      </c>
      <c r="F1579" s="40">
        <v>10.5383</v>
      </c>
      <c r="G1579" s="40">
        <v>476</v>
      </c>
      <c r="H1579" s="40" t="s">
        <v>3926</v>
      </c>
      <c r="I1579" s="40" t="s">
        <v>38</v>
      </c>
      <c r="J1579" s="40" t="s">
        <v>710</v>
      </c>
      <c r="K1579" s="40" t="s">
        <v>4859</v>
      </c>
      <c r="L1579" s="40" t="s">
        <v>3942</v>
      </c>
      <c r="M1579" s="35" t="s">
        <v>4</v>
      </c>
      <c r="N1579" s="35" t="s">
        <v>5</v>
      </c>
    </row>
    <row r="1580" spans="1:14" x14ac:dyDescent="0.3">
      <c r="A1580" s="38" t="s">
        <v>1435</v>
      </c>
      <c r="B1580" s="39" t="s">
        <v>1436</v>
      </c>
      <c r="C1580" s="39" t="s">
        <v>3951</v>
      </c>
      <c r="D1580" s="39" t="s">
        <v>1430</v>
      </c>
      <c r="E1580" s="40">
        <v>14.954555559999999</v>
      </c>
      <c r="F1580" s="40">
        <v>10.84902778</v>
      </c>
      <c r="G1580" s="40">
        <v>315</v>
      </c>
      <c r="H1580" s="40" t="s">
        <v>3926</v>
      </c>
      <c r="I1580" s="40" t="s">
        <v>38</v>
      </c>
      <c r="J1580" s="40" t="s">
        <v>710</v>
      </c>
      <c r="K1580" s="40" t="s">
        <v>4859</v>
      </c>
      <c r="L1580" s="40" t="s">
        <v>3942</v>
      </c>
      <c r="M1580" s="35" t="s">
        <v>4</v>
      </c>
      <c r="N1580" s="35" t="s">
        <v>4109</v>
      </c>
    </row>
    <row r="1581" spans="1:14" x14ac:dyDescent="0.3">
      <c r="A1581" s="38" t="s">
        <v>1645</v>
      </c>
      <c r="B1581" s="39" t="s">
        <v>1646</v>
      </c>
      <c r="C1581" s="39" t="s">
        <v>3951</v>
      </c>
      <c r="D1581" s="39" t="s">
        <v>4886</v>
      </c>
      <c r="E1581" s="40">
        <v>14.270693659999999</v>
      </c>
      <c r="F1581" s="40">
        <v>10.56449598</v>
      </c>
      <c r="G1581" s="40">
        <v>419</v>
      </c>
      <c r="H1581" s="40" t="s">
        <v>3926</v>
      </c>
      <c r="I1581" s="40" t="s">
        <v>38</v>
      </c>
      <c r="J1581" s="40" t="s">
        <v>710</v>
      </c>
      <c r="K1581" s="40" t="s">
        <v>4859</v>
      </c>
      <c r="L1581" s="40" t="s">
        <v>3942</v>
      </c>
      <c r="M1581" s="35" t="s">
        <v>4</v>
      </c>
      <c r="N1581" s="35" t="s">
        <v>3970</v>
      </c>
    </row>
    <row r="1582" spans="1:14" x14ac:dyDescent="0.3">
      <c r="A1582" s="38" t="s">
        <v>1830</v>
      </c>
      <c r="B1582" s="39" t="s">
        <v>1831</v>
      </c>
      <c r="C1582" s="39" t="s">
        <v>3958</v>
      </c>
      <c r="D1582" s="39" t="s">
        <v>3959</v>
      </c>
      <c r="E1582" s="40">
        <v>13.548719999999999</v>
      </c>
      <c r="F1582" s="40">
        <v>7.4119299999999999</v>
      </c>
      <c r="G1582" s="40">
        <v>1080</v>
      </c>
      <c r="H1582" s="40" t="s">
        <v>3926</v>
      </c>
      <c r="I1582" s="40" t="s">
        <v>38</v>
      </c>
      <c r="J1582" s="40" t="s">
        <v>831</v>
      </c>
      <c r="K1582" s="40" t="s">
        <v>4779</v>
      </c>
      <c r="L1582" s="40" t="s">
        <v>3942</v>
      </c>
      <c r="M1582" s="35" t="s">
        <v>4</v>
      </c>
      <c r="N1582" s="35" t="s">
        <v>5</v>
      </c>
    </row>
    <row r="1583" spans="1:14" x14ac:dyDescent="0.3">
      <c r="A1583" s="38" t="s">
        <v>912</v>
      </c>
      <c r="B1583" s="39" t="s">
        <v>913</v>
      </c>
      <c r="C1583" s="39" t="s">
        <v>3958</v>
      </c>
      <c r="D1583" s="39" t="s">
        <v>4887</v>
      </c>
      <c r="E1583" s="40">
        <v>13.53925005</v>
      </c>
      <c r="F1583" s="40">
        <v>7.7253197629999999</v>
      </c>
      <c r="G1583" s="40">
        <v>608</v>
      </c>
      <c r="H1583" s="40" t="s">
        <v>3926</v>
      </c>
      <c r="I1583" s="40" t="s">
        <v>38</v>
      </c>
      <c r="J1583" s="40" t="s">
        <v>831</v>
      </c>
      <c r="K1583" s="40" t="s">
        <v>4779</v>
      </c>
      <c r="L1583" s="40" t="s">
        <v>3942</v>
      </c>
      <c r="M1583" s="35" t="s">
        <v>4</v>
      </c>
      <c r="N1583" s="35" t="s">
        <v>3877</v>
      </c>
    </row>
    <row r="1584" spans="1:14" x14ac:dyDescent="0.3">
      <c r="A1584" s="38" t="s">
        <v>1813</v>
      </c>
      <c r="B1584" s="39" t="s">
        <v>1814</v>
      </c>
      <c r="C1584" s="39" t="s">
        <v>3958</v>
      </c>
      <c r="D1584" s="39" t="s">
        <v>4888</v>
      </c>
      <c r="E1584" s="40">
        <v>13.61781929</v>
      </c>
      <c r="F1584" s="40">
        <v>7.9005018600000003</v>
      </c>
      <c r="G1584" s="40">
        <v>610</v>
      </c>
      <c r="H1584" s="40" t="s">
        <v>3926</v>
      </c>
      <c r="I1584" s="40" t="s">
        <v>38</v>
      </c>
      <c r="J1584" s="40" t="s">
        <v>831</v>
      </c>
      <c r="K1584" s="40" t="s">
        <v>4779</v>
      </c>
      <c r="L1584" s="40" t="s">
        <v>3942</v>
      </c>
      <c r="M1584" s="35" t="s">
        <v>4</v>
      </c>
      <c r="N1584" s="35" t="s">
        <v>3879</v>
      </c>
    </row>
    <row r="1585" spans="1:14" x14ac:dyDescent="0.3">
      <c r="A1585" s="38" t="s">
        <v>2023</v>
      </c>
      <c r="B1585" s="39" t="s">
        <v>2024</v>
      </c>
      <c r="C1585" s="39" t="s">
        <v>3929</v>
      </c>
      <c r="D1585" s="39" t="s">
        <v>4082</v>
      </c>
      <c r="E1585" s="39">
        <v>11.53349</v>
      </c>
      <c r="F1585" s="39">
        <v>4.1695700000000002</v>
      </c>
      <c r="G1585" s="39">
        <v>533</v>
      </c>
      <c r="H1585" s="40" t="s">
        <v>3926</v>
      </c>
      <c r="I1585" s="40" t="s">
        <v>38</v>
      </c>
      <c r="J1585" s="40" t="s">
        <v>626</v>
      </c>
      <c r="K1585" s="40" t="s">
        <v>3985</v>
      </c>
      <c r="L1585" s="40" t="s">
        <v>5869</v>
      </c>
      <c r="M1585" s="35" t="s">
        <v>4</v>
      </c>
      <c r="N1585" s="35" t="s">
        <v>5</v>
      </c>
    </row>
    <row r="1586" spans="1:14" x14ac:dyDescent="0.3">
      <c r="A1586" s="38" t="s">
        <v>2215</v>
      </c>
      <c r="B1586" s="39" t="s">
        <v>2216</v>
      </c>
      <c r="C1586" s="39" t="s">
        <v>3939</v>
      </c>
      <c r="D1586" s="39" t="s">
        <v>2214</v>
      </c>
      <c r="E1586" s="39">
        <v>15.353083</v>
      </c>
      <c r="F1586" s="39">
        <v>7.7682570000000002</v>
      </c>
      <c r="G1586" s="39">
        <v>516</v>
      </c>
      <c r="H1586" s="40" t="s">
        <v>3926</v>
      </c>
      <c r="I1586" s="40" t="s">
        <v>38</v>
      </c>
      <c r="J1586" s="40" t="s">
        <v>705</v>
      </c>
      <c r="K1586" s="40" t="s">
        <v>4048</v>
      </c>
      <c r="L1586" s="40" t="s">
        <v>3942</v>
      </c>
      <c r="M1586" s="35" t="s">
        <v>7</v>
      </c>
      <c r="N1586" s="35" t="s">
        <v>3856</v>
      </c>
    </row>
    <row r="1587" spans="1:14" x14ac:dyDescent="0.3">
      <c r="A1587" s="38" t="s">
        <v>2412</v>
      </c>
      <c r="B1587" s="39" t="s">
        <v>2413</v>
      </c>
      <c r="C1587" s="39" t="s">
        <v>3943</v>
      </c>
      <c r="D1587" s="39" t="s">
        <v>2380</v>
      </c>
      <c r="E1587" s="40">
        <v>10.89963889</v>
      </c>
      <c r="F1587" s="40">
        <v>5.7246111109999998</v>
      </c>
      <c r="G1587" s="40">
        <v>1175</v>
      </c>
      <c r="H1587" s="40" t="s">
        <v>3926</v>
      </c>
      <c r="I1587" s="40" t="s">
        <v>38</v>
      </c>
      <c r="J1587" s="40" t="s">
        <v>3785</v>
      </c>
      <c r="K1587" s="40" t="s">
        <v>4734</v>
      </c>
      <c r="L1587" s="40" t="s">
        <v>80</v>
      </c>
      <c r="M1587" s="35" t="s">
        <v>4</v>
      </c>
      <c r="N1587" s="35" t="s">
        <v>5</v>
      </c>
    </row>
    <row r="1588" spans="1:14" x14ac:dyDescent="0.3">
      <c r="A1588" s="38" t="s">
        <v>1647</v>
      </c>
      <c r="B1588" s="39" t="s">
        <v>1648</v>
      </c>
      <c r="C1588" s="39" t="s">
        <v>3929</v>
      </c>
      <c r="D1588" s="39" t="s">
        <v>3965</v>
      </c>
      <c r="E1588" s="40">
        <v>11.485326000000001</v>
      </c>
      <c r="F1588" s="40">
        <v>3.8782749999999999</v>
      </c>
      <c r="G1588" s="40">
        <v>804</v>
      </c>
      <c r="H1588" s="40" t="s">
        <v>3926</v>
      </c>
      <c r="I1588" s="40" t="s">
        <v>94</v>
      </c>
      <c r="J1588" s="40" t="s">
        <v>632</v>
      </c>
      <c r="K1588" s="40" t="s">
        <v>4825</v>
      </c>
      <c r="L1588" s="40" t="s">
        <v>5869</v>
      </c>
      <c r="M1588" s="35" t="s">
        <v>4</v>
      </c>
      <c r="N1588" s="35" t="s">
        <v>41</v>
      </c>
    </row>
    <row r="1589" spans="1:14" x14ac:dyDescent="0.3">
      <c r="A1589" s="38" t="s">
        <v>1082</v>
      </c>
      <c r="B1589" s="39" t="s">
        <v>4889</v>
      </c>
      <c r="C1589" s="39" t="s">
        <v>3929</v>
      </c>
      <c r="D1589" s="39" t="s">
        <v>3965</v>
      </c>
      <c r="E1589" s="40">
        <v>11.479153910000001</v>
      </c>
      <c r="F1589" s="40">
        <v>3.854154651</v>
      </c>
      <c r="G1589" s="40">
        <v>742</v>
      </c>
      <c r="H1589" s="40" t="s">
        <v>3926</v>
      </c>
      <c r="I1589" s="40" t="s">
        <v>94</v>
      </c>
      <c r="J1589" s="40" t="s">
        <v>632</v>
      </c>
      <c r="K1589" s="40" t="s">
        <v>4825</v>
      </c>
      <c r="L1589" s="40" t="s">
        <v>5869</v>
      </c>
      <c r="M1589" s="35" t="s">
        <v>4</v>
      </c>
      <c r="N1589" s="35" t="s">
        <v>5</v>
      </c>
    </row>
    <row r="1590" spans="1:14" x14ac:dyDescent="0.3">
      <c r="A1590" s="38" t="s">
        <v>118</v>
      </c>
      <c r="B1590" s="39" t="s">
        <v>4890</v>
      </c>
      <c r="C1590" s="39" t="s">
        <v>3933</v>
      </c>
      <c r="D1590" s="39" t="s">
        <v>3947</v>
      </c>
      <c r="E1590" s="40">
        <v>9.8233246659999995</v>
      </c>
      <c r="F1590" s="40">
        <v>4.0254625969999998</v>
      </c>
      <c r="G1590" s="40">
        <v>35</v>
      </c>
      <c r="H1590" s="40" t="s">
        <v>3926</v>
      </c>
      <c r="I1590" s="40" t="s">
        <v>94</v>
      </c>
      <c r="J1590" s="40" t="s">
        <v>3076</v>
      </c>
      <c r="K1590" s="40" t="s">
        <v>4596</v>
      </c>
      <c r="L1590" s="40" t="s">
        <v>78</v>
      </c>
      <c r="M1590" s="35" t="s">
        <v>7</v>
      </c>
      <c r="N1590" s="35" t="s">
        <v>3876</v>
      </c>
    </row>
    <row r="1591" spans="1:14" x14ac:dyDescent="0.3">
      <c r="A1591" s="38" t="s">
        <v>19</v>
      </c>
      <c r="B1591" s="39" t="s">
        <v>4891</v>
      </c>
      <c r="C1591" s="39" t="s">
        <v>3933</v>
      </c>
      <c r="D1591" s="39" t="s">
        <v>3947</v>
      </c>
      <c r="E1591" s="40">
        <v>9.8096899999999998</v>
      </c>
      <c r="F1591" s="40">
        <v>4.0113000000000003</v>
      </c>
      <c r="G1591" s="40">
        <v>49</v>
      </c>
      <c r="H1591" s="40" t="s">
        <v>3926</v>
      </c>
      <c r="I1591" s="40" t="s">
        <v>94</v>
      </c>
      <c r="J1591" s="40" t="s">
        <v>3076</v>
      </c>
      <c r="K1591" s="40" t="s">
        <v>4596</v>
      </c>
      <c r="L1591" s="40" t="s">
        <v>78</v>
      </c>
      <c r="M1591" s="35" t="s">
        <v>7</v>
      </c>
      <c r="N1591" s="35" t="s">
        <v>36</v>
      </c>
    </row>
    <row r="1592" spans="1:14" x14ac:dyDescent="0.3">
      <c r="A1592" s="38" t="s">
        <v>2627</v>
      </c>
      <c r="B1592" s="39" t="s">
        <v>2628</v>
      </c>
      <c r="C1592" s="39" t="s">
        <v>3943</v>
      </c>
      <c r="D1592" s="39" t="s">
        <v>4892</v>
      </c>
      <c r="E1592" s="40">
        <v>10.74681</v>
      </c>
      <c r="F1592" s="40">
        <v>5.64154</v>
      </c>
      <c r="G1592" s="40">
        <v>1242</v>
      </c>
      <c r="H1592" s="40" t="s">
        <v>3926</v>
      </c>
      <c r="I1592" s="40" t="s">
        <v>38</v>
      </c>
      <c r="J1592" s="40" t="s">
        <v>3785</v>
      </c>
      <c r="K1592" s="40" t="s">
        <v>4734</v>
      </c>
      <c r="L1592" s="40" t="s">
        <v>80</v>
      </c>
      <c r="M1592" s="35" t="s">
        <v>4</v>
      </c>
      <c r="N1592" s="35" t="s">
        <v>5</v>
      </c>
    </row>
    <row r="1593" spans="1:14" x14ac:dyDescent="0.3">
      <c r="A1593" s="38" t="s">
        <v>483</v>
      </c>
      <c r="B1593" s="39" t="s">
        <v>2077</v>
      </c>
      <c r="C1593" s="39" t="s">
        <v>3951</v>
      </c>
      <c r="D1593" s="39" t="s">
        <v>2077</v>
      </c>
      <c r="E1593" s="40">
        <v>14.48852778</v>
      </c>
      <c r="F1593" s="40">
        <v>10.98438889</v>
      </c>
      <c r="G1593" s="40">
        <v>324</v>
      </c>
      <c r="H1593" s="40" t="s">
        <v>3926</v>
      </c>
      <c r="I1593" s="40" t="s">
        <v>38</v>
      </c>
      <c r="J1593" s="40" t="s">
        <v>710</v>
      </c>
      <c r="K1593" s="40" t="s">
        <v>4859</v>
      </c>
      <c r="L1593" s="40" t="s">
        <v>3942</v>
      </c>
      <c r="M1593" s="35" t="s">
        <v>7</v>
      </c>
      <c r="N1593" s="35" t="s">
        <v>6</v>
      </c>
    </row>
    <row r="1594" spans="1:14" x14ac:dyDescent="0.3">
      <c r="A1594" s="38" t="s">
        <v>250</v>
      </c>
      <c r="B1594" s="39" t="s">
        <v>2636</v>
      </c>
      <c r="C1594" s="39" t="s">
        <v>3943</v>
      </c>
      <c r="D1594" s="39" t="s">
        <v>4893</v>
      </c>
      <c r="E1594" s="40">
        <v>10.791734</v>
      </c>
      <c r="F1594" s="40">
        <v>5.7724390000000003</v>
      </c>
      <c r="G1594" s="40">
        <v>1234</v>
      </c>
      <c r="H1594" s="40" t="s">
        <v>3926</v>
      </c>
      <c r="I1594" s="40" t="s">
        <v>38</v>
      </c>
      <c r="J1594" s="40" t="s">
        <v>3785</v>
      </c>
      <c r="K1594" s="40" t="s">
        <v>4734</v>
      </c>
      <c r="L1594" s="40" t="s">
        <v>80</v>
      </c>
      <c r="M1594" s="35" t="s">
        <v>4</v>
      </c>
      <c r="N1594" s="35" t="s">
        <v>5</v>
      </c>
    </row>
    <row r="1595" spans="1:14" x14ac:dyDescent="0.3">
      <c r="A1595" s="38" t="s">
        <v>2505</v>
      </c>
      <c r="B1595" s="39" t="s">
        <v>2506</v>
      </c>
      <c r="C1595" s="39" t="s">
        <v>3943</v>
      </c>
      <c r="D1595" s="39" t="s">
        <v>2506</v>
      </c>
      <c r="E1595" s="40">
        <v>10.562298999999999</v>
      </c>
      <c r="F1595" s="40">
        <v>5.6579920000000001</v>
      </c>
      <c r="G1595" s="40">
        <v>1163</v>
      </c>
      <c r="H1595" s="40" t="s">
        <v>3926</v>
      </c>
      <c r="I1595" s="40" t="s">
        <v>38</v>
      </c>
      <c r="J1595" s="40" t="s">
        <v>3785</v>
      </c>
      <c r="K1595" s="40" t="s">
        <v>4734</v>
      </c>
      <c r="L1595" s="40" t="s">
        <v>80</v>
      </c>
      <c r="M1595" s="35" t="s">
        <v>4</v>
      </c>
      <c r="N1595" s="35" t="s">
        <v>5</v>
      </c>
    </row>
    <row r="1596" spans="1:14" x14ac:dyDescent="0.3">
      <c r="A1596" s="38" t="s">
        <v>185</v>
      </c>
      <c r="B1596" s="39" t="s">
        <v>861</v>
      </c>
      <c r="C1596" s="39" t="s">
        <v>3929</v>
      </c>
      <c r="D1596" s="39" t="s">
        <v>1563</v>
      </c>
      <c r="E1596" s="39">
        <v>11.942473</v>
      </c>
      <c r="F1596" s="39">
        <v>4.4136839999999999</v>
      </c>
      <c r="G1596" s="39">
        <v>610</v>
      </c>
      <c r="H1596" s="40" t="s">
        <v>3926</v>
      </c>
      <c r="I1596" s="40" t="s">
        <v>38</v>
      </c>
      <c r="J1596" s="40" t="s">
        <v>626</v>
      </c>
      <c r="K1596" s="40" t="s">
        <v>3985</v>
      </c>
      <c r="L1596" s="40" t="s">
        <v>5869</v>
      </c>
      <c r="M1596" s="35" t="s">
        <v>7</v>
      </c>
      <c r="N1596" s="35" t="s">
        <v>3846</v>
      </c>
    </row>
    <row r="1597" spans="1:14" x14ac:dyDescent="0.3">
      <c r="A1597" s="38" t="s">
        <v>1098</v>
      </c>
      <c r="B1597" s="39" t="s">
        <v>1099</v>
      </c>
      <c r="C1597" s="39" t="s">
        <v>3939</v>
      </c>
      <c r="D1597" s="39" t="s">
        <v>1099</v>
      </c>
      <c r="E1597" s="39">
        <v>14.39478106</v>
      </c>
      <c r="F1597" s="39">
        <v>8.3652298649999999</v>
      </c>
      <c r="G1597" s="39">
        <v>330</v>
      </c>
      <c r="H1597" s="40" t="s">
        <v>3926</v>
      </c>
      <c r="I1597" s="40" t="s">
        <v>38</v>
      </c>
      <c r="J1597" s="40" t="s">
        <v>705</v>
      </c>
      <c r="K1597" s="40" t="s">
        <v>4048</v>
      </c>
      <c r="L1597" s="40" t="s">
        <v>3942</v>
      </c>
      <c r="M1597" s="35" t="s">
        <v>7</v>
      </c>
      <c r="N1597" s="35" t="s">
        <v>6</v>
      </c>
    </row>
    <row r="1598" spans="1:14" x14ac:dyDescent="0.3">
      <c r="A1598" s="38" t="s">
        <v>1167</v>
      </c>
      <c r="B1598" s="39" t="s">
        <v>1168</v>
      </c>
      <c r="C1598" s="39" t="s">
        <v>3939</v>
      </c>
      <c r="D1598" s="39" t="s">
        <v>4078</v>
      </c>
      <c r="E1598" s="40">
        <v>13.39949412</v>
      </c>
      <c r="F1598" s="40">
        <v>9.3026958969999995</v>
      </c>
      <c r="G1598" s="40">
        <v>192</v>
      </c>
      <c r="H1598" s="40" t="s">
        <v>3926</v>
      </c>
      <c r="I1598" s="40" t="s">
        <v>38</v>
      </c>
      <c r="J1598" s="40" t="s">
        <v>876</v>
      </c>
      <c r="K1598" s="40" t="s">
        <v>4827</v>
      </c>
      <c r="L1598" s="40" t="s">
        <v>3942</v>
      </c>
      <c r="M1598" s="35" t="s">
        <v>4</v>
      </c>
      <c r="N1598" s="35" t="s">
        <v>5</v>
      </c>
    </row>
    <row r="1599" spans="1:14" x14ac:dyDescent="0.3">
      <c r="A1599" s="38" t="s">
        <v>1388</v>
      </c>
      <c r="B1599" s="39" t="s">
        <v>1389</v>
      </c>
      <c r="C1599" s="39" t="s">
        <v>3939</v>
      </c>
      <c r="D1599" s="39" t="s">
        <v>1387</v>
      </c>
      <c r="E1599" s="40">
        <v>13.66715537</v>
      </c>
      <c r="F1599" s="40">
        <v>9.0507661739999996</v>
      </c>
      <c r="G1599" s="40">
        <v>237</v>
      </c>
      <c r="H1599" s="40" t="s">
        <v>3926</v>
      </c>
      <c r="I1599" s="40" t="s">
        <v>38</v>
      </c>
      <c r="J1599" s="40" t="s">
        <v>876</v>
      </c>
      <c r="K1599" s="40" t="s">
        <v>4827</v>
      </c>
      <c r="L1599" s="40" t="s">
        <v>3942</v>
      </c>
      <c r="M1599" s="35" t="s">
        <v>4</v>
      </c>
      <c r="N1599" s="35" t="s">
        <v>5</v>
      </c>
    </row>
    <row r="1600" spans="1:14" x14ac:dyDescent="0.3">
      <c r="A1600" s="38" t="s">
        <v>2127</v>
      </c>
      <c r="B1600" s="39" t="s">
        <v>2128</v>
      </c>
      <c r="C1600" s="39" t="s">
        <v>3939</v>
      </c>
      <c r="D1600" s="39" t="s">
        <v>4489</v>
      </c>
      <c r="E1600" s="40">
        <v>13.510289999999999</v>
      </c>
      <c r="F1600" s="40">
        <v>9.1794399999999996</v>
      </c>
      <c r="G1600" s="40">
        <v>313</v>
      </c>
      <c r="H1600" s="40" t="s">
        <v>3926</v>
      </c>
      <c r="I1600" s="40" t="s">
        <v>38</v>
      </c>
      <c r="J1600" s="40" t="s">
        <v>876</v>
      </c>
      <c r="K1600" s="40" t="s">
        <v>4827</v>
      </c>
      <c r="L1600" s="40" t="s">
        <v>3942</v>
      </c>
      <c r="M1600" s="35" t="s">
        <v>4</v>
      </c>
      <c r="N1600" s="35" t="s">
        <v>3889</v>
      </c>
    </row>
    <row r="1601" spans="1:14" x14ac:dyDescent="0.3">
      <c r="A1601" s="38" t="s">
        <v>1270</v>
      </c>
      <c r="B1601" s="39" t="s">
        <v>1271</v>
      </c>
      <c r="C1601" s="39" t="s">
        <v>3951</v>
      </c>
      <c r="D1601" s="39" t="s">
        <v>4894</v>
      </c>
      <c r="E1601" s="39">
        <v>14.313919029999999</v>
      </c>
      <c r="F1601" s="39">
        <v>12.692421</v>
      </c>
      <c r="G1601" s="39">
        <v>289</v>
      </c>
      <c r="H1601" s="40" t="s">
        <v>3926</v>
      </c>
      <c r="I1601" s="40" t="s">
        <v>38</v>
      </c>
      <c r="J1601" s="40" t="s">
        <v>818</v>
      </c>
      <c r="K1601" s="40" t="s">
        <v>4036</v>
      </c>
      <c r="L1601" s="40" t="s">
        <v>3942</v>
      </c>
      <c r="M1601" s="35" t="s">
        <v>4</v>
      </c>
      <c r="N1601" s="35" t="s">
        <v>3879</v>
      </c>
    </row>
    <row r="1602" spans="1:14" x14ac:dyDescent="0.3">
      <c r="A1602" s="38" t="s">
        <v>1426</v>
      </c>
      <c r="B1602" s="39" t="s">
        <v>1427</v>
      </c>
      <c r="C1602" s="39" t="s">
        <v>3951</v>
      </c>
      <c r="D1602" s="39" t="s">
        <v>4895</v>
      </c>
      <c r="E1602" s="39">
        <v>14.472499790000001</v>
      </c>
      <c r="F1602" s="39">
        <v>12.63541977</v>
      </c>
      <c r="G1602" s="39">
        <v>293</v>
      </c>
      <c r="H1602" s="40" t="s">
        <v>3926</v>
      </c>
      <c r="I1602" s="40" t="s">
        <v>38</v>
      </c>
      <c r="J1602" s="40" t="s">
        <v>818</v>
      </c>
      <c r="K1602" s="40" t="s">
        <v>4036</v>
      </c>
      <c r="L1602" s="40" t="s">
        <v>3942</v>
      </c>
      <c r="M1602" s="35" t="s">
        <v>4</v>
      </c>
      <c r="N1602" s="35" t="s">
        <v>3879</v>
      </c>
    </row>
    <row r="1603" spans="1:14" x14ac:dyDescent="0.3">
      <c r="A1603" s="38" t="s">
        <v>2010</v>
      </c>
      <c r="B1603" s="39" t="s">
        <v>2011</v>
      </c>
      <c r="C1603" s="39" t="s">
        <v>3976</v>
      </c>
      <c r="D1603" s="39" t="s">
        <v>2011</v>
      </c>
      <c r="E1603" s="39">
        <v>14.676729999999999</v>
      </c>
      <c r="F1603" s="39">
        <v>4.3918799999999996</v>
      </c>
      <c r="G1603" s="39">
        <v>640</v>
      </c>
      <c r="H1603" s="40" t="s">
        <v>3926</v>
      </c>
      <c r="I1603" s="40" t="s">
        <v>38</v>
      </c>
      <c r="J1603" s="40" t="s">
        <v>695</v>
      </c>
      <c r="K1603" s="40" t="s">
        <v>4536</v>
      </c>
      <c r="L1603" s="40" t="s">
        <v>5869</v>
      </c>
      <c r="M1603" s="35" t="s">
        <v>7</v>
      </c>
      <c r="N1603" s="35" t="s">
        <v>3846</v>
      </c>
    </row>
    <row r="1604" spans="1:14" x14ac:dyDescent="0.3">
      <c r="A1604" s="38" t="s">
        <v>346</v>
      </c>
      <c r="B1604" s="39" t="s">
        <v>1390</v>
      </c>
      <c r="C1604" s="39" t="s">
        <v>3939</v>
      </c>
      <c r="D1604" s="39" t="s">
        <v>1387</v>
      </c>
      <c r="E1604" s="40">
        <v>13.677430040000001</v>
      </c>
      <c r="F1604" s="40">
        <v>9.0595998259999995</v>
      </c>
      <c r="G1604" s="40">
        <v>242</v>
      </c>
      <c r="H1604" s="40" t="s">
        <v>3926</v>
      </c>
      <c r="I1604" s="40" t="s">
        <v>38</v>
      </c>
      <c r="J1604" s="40" t="s">
        <v>876</v>
      </c>
      <c r="K1604" s="40" t="s">
        <v>4827</v>
      </c>
      <c r="L1604" s="40" t="s">
        <v>3942</v>
      </c>
      <c r="M1604" s="35" t="s">
        <v>4</v>
      </c>
      <c r="N1604" s="35" t="s">
        <v>41</v>
      </c>
    </row>
    <row r="1605" spans="1:14" x14ac:dyDescent="0.3">
      <c r="A1605" s="38" t="s">
        <v>229</v>
      </c>
      <c r="B1605" s="39" t="s">
        <v>1843</v>
      </c>
      <c r="C1605" s="39" t="s">
        <v>3958</v>
      </c>
      <c r="D1605" s="39" t="s">
        <v>3959</v>
      </c>
      <c r="E1605" s="40">
        <v>13.573935000000001</v>
      </c>
      <c r="F1605" s="40">
        <v>7.31135</v>
      </c>
      <c r="G1605" s="40">
        <v>1069</v>
      </c>
      <c r="H1605" s="40" t="s">
        <v>3926</v>
      </c>
      <c r="I1605" s="40" t="s">
        <v>38</v>
      </c>
      <c r="J1605" s="40" t="s">
        <v>831</v>
      </c>
      <c r="K1605" s="40" t="s">
        <v>4779</v>
      </c>
      <c r="L1605" s="40" t="s">
        <v>3942</v>
      </c>
      <c r="M1605" s="35" t="s">
        <v>4</v>
      </c>
      <c r="N1605" s="35" t="s">
        <v>5</v>
      </c>
    </row>
    <row r="1606" spans="1:14" x14ac:dyDescent="0.3">
      <c r="A1606" s="38" t="s">
        <v>1885</v>
      </c>
      <c r="B1606" s="39" t="s">
        <v>1886</v>
      </c>
      <c r="C1606" s="39" t="s">
        <v>3939</v>
      </c>
      <c r="D1606" s="39" t="s">
        <v>4871</v>
      </c>
      <c r="E1606" s="40">
        <v>13.511055560000001</v>
      </c>
      <c r="F1606" s="40">
        <v>9.022583333</v>
      </c>
      <c r="G1606" s="40">
        <v>321</v>
      </c>
      <c r="H1606" s="40" t="s">
        <v>3926</v>
      </c>
      <c r="I1606" s="40" t="s">
        <v>38</v>
      </c>
      <c r="J1606" s="40" t="s">
        <v>876</v>
      </c>
      <c r="K1606" s="40" t="s">
        <v>4827</v>
      </c>
      <c r="L1606" s="40" t="s">
        <v>3942</v>
      </c>
      <c r="M1606" s="35" t="s">
        <v>4</v>
      </c>
      <c r="N1606" s="35" t="s">
        <v>5</v>
      </c>
    </row>
    <row r="1607" spans="1:14" x14ac:dyDescent="0.3">
      <c r="A1607" s="38" t="s">
        <v>1799</v>
      </c>
      <c r="B1607" s="39" t="s">
        <v>4896</v>
      </c>
      <c r="C1607" s="39" t="s">
        <v>3929</v>
      </c>
      <c r="D1607" s="39" t="s">
        <v>3965</v>
      </c>
      <c r="E1607" s="40">
        <v>11.488843060000001</v>
      </c>
      <c r="F1607" s="40">
        <v>3.8647355179999998</v>
      </c>
      <c r="G1607" s="40">
        <v>742</v>
      </c>
      <c r="H1607" s="40" t="s">
        <v>3926</v>
      </c>
      <c r="I1607" s="40" t="s">
        <v>94</v>
      </c>
      <c r="J1607" s="40" t="s">
        <v>632</v>
      </c>
      <c r="K1607" s="40" t="s">
        <v>4825</v>
      </c>
      <c r="L1607" s="40" t="s">
        <v>5869</v>
      </c>
      <c r="M1607" s="35" t="s">
        <v>4</v>
      </c>
      <c r="N1607" s="35" t="s">
        <v>5</v>
      </c>
    </row>
    <row r="1608" spans="1:14" x14ac:dyDescent="0.3">
      <c r="A1608" s="38" t="s">
        <v>939</v>
      </c>
      <c r="B1608" s="39" t="s">
        <v>940</v>
      </c>
      <c r="C1608" s="39" t="s">
        <v>3939</v>
      </c>
      <c r="D1608" s="39" t="s">
        <v>940</v>
      </c>
      <c r="E1608" s="40">
        <v>13.516278</v>
      </c>
      <c r="F1608" s="40">
        <v>8.7860829999999996</v>
      </c>
      <c r="G1608" s="40">
        <v>324</v>
      </c>
      <c r="H1608" s="40" t="s">
        <v>3926</v>
      </c>
      <c r="I1608" s="40" t="s">
        <v>38</v>
      </c>
      <c r="J1608" s="40" t="s">
        <v>876</v>
      </c>
      <c r="K1608" s="40" t="s">
        <v>4827</v>
      </c>
      <c r="L1608" s="40" t="s">
        <v>3942</v>
      </c>
      <c r="M1608" s="35" t="s">
        <v>4</v>
      </c>
      <c r="N1608" s="35" t="s">
        <v>8</v>
      </c>
    </row>
    <row r="1609" spans="1:14" x14ac:dyDescent="0.3">
      <c r="A1609" s="38" t="s">
        <v>344</v>
      </c>
      <c r="B1609" s="39" t="s">
        <v>2940</v>
      </c>
      <c r="C1609" s="39" t="s">
        <v>3963</v>
      </c>
      <c r="D1609" s="39" t="s">
        <v>4635</v>
      </c>
      <c r="E1609" s="39">
        <v>10.130277</v>
      </c>
      <c r="F1609" s="39">
        <v>5.9480833000000004</v>
      </c>
      <c r="G1609" s="39">
        <v>1247</v>
      </c>
      <c r="H1609" s="40" t="s">
        <v>3926</v>
      </c>
      <c r="I1609" s="40" t="s">
        <v>38</v>
      </c>
      <c r="J1609" s="40" t="s">
        <v>3782</v>
      </c>
      <c r="K1609" s="40" t="s">
        <v>4634</v>
      </c>
      <c r="L1609" s="40" t="s">
        <v>80</v>
      </c>
      <c r="M1609" s="35" t="s">
        <v>4</v>
      </c>
      <c r="N1609" s="35" t="s">
        <v>5</v>
      </c>
    </row>
    <row r="1610" spans="1:14" x14ac:dyDescent="0.3">
      <c r="A1610" s="38" t="s">
        <v>2594</v>
      </c>
      <c r="B1610" s="39" t="s">
        <v>2595</v>
      </c>
      <c r="C1610" s="39" t="s">
        <v>3943</v>
      </c>
      <c r="D1610" s="39" t="s">
        <v>2595</v>
      </c>
      <c r="E1610" s="40">
        <v>10.614302</v>
      </c>
      <c r="F1610" s="40">
        <v>5.648746</v>
      </c>
      <c r="G1610" s="40">
        <v>1172</v>
      </c>
      <c r="H1610" s="40" t="s">
        <v>3926</v>
      </c>
      <c r="I1610" s="40" t="s">
        <v>38</v>
      </c>
      <c r="J1610" s="40" t="s">
        <v>3785</v>
      </c>
      <c r="K1610" s="40" t="s">
        <v>4734</v>
      </c>
      <c r="L1610" s="40" t="s">
        <v>80</v>
      </c>
      <c r="M1610" s="35" t="s">
        <v>4</v>
      </c>
      <c r="N1610" s="35" t="s">
        <v>5</v>
      </c>
    </row>
    <row r="1611" spans="1:14" x14ac:dyDescent="0.3">
      <c r="A1611" s="38" t="s">
        <v>2120</v>
      </c>
      <c r="B1611" s="39" t="s">
        <v>2121</v>
      </c>
      <c r="C1611" s="39" t="s">
        <v>3951</v>
      </c>
      <c r="D1611" s="39" t="s">
        <v>4858</v>
      </c>
      <c r="E1611" s="40">
        <v>14.23457</v>
      </c>
      <c r="F1611" s="40">
        <v>10.448180000000001</v>
      </c>
      <c r="G1611" s="40">
        <v>427</v>
      </c>
      <c r="H1611" s="40" t="s">
        <v>3926</v>
      </c>
      <c r="I1611" s="40" t="s">
        <v>38</v>
      </c>
      <c r="J1611" s="40" t="s">
        <v>710</v>
      </c>
      <c r="K1611" s="40" t="s">
        <v>4859</v>
      </c>
      <c r="L1611" s="40" t="s">
        <v>3942</v>
      </c>
      <c r="M1611" s="35" t="s">
        <v>4</v>
      </c>
      <c r="N1611" s="35" t="s">
        <v>3877</v>
      </c>
    </row>
    <row r="1612" spans="1:14" x14ac:dyDescent="0.3">
      <c r="A1612" s="38" t="s">
        <v>2615</v>
      </c>
      <c r="B1612" s="39" t="s">
        <v>2616</v>
      </c>
      <c r="C1612" s="39" t="s">
        <v>3943</v>
      </c>
      <c r="D1612" s="39" t="s">
        <v>2616</v>
      </c>
      <c r="E1612" s="40">
        <v>10.762173000000001</v>
      </c>
      <c r="F1612" s="40">
        <v>5.7329280000000002</v>
      </c>
      <c r="G1612" s="40">
        <v>1213</v>
      </c>
      <c r="H1612" s="40" t="s">
        <v>3926</v>
      </c>
      <c r="I1612" s="40" t="s">
        <v>38</v>
      </c>
      <c r="J1612" s="40" t="s">
        <v>3785</v>
      </c>
      <c r="K1612" s="40" t="s">
        <v>4734</v>
      </c>
      <c r="L1612" s="40" t="s">
        <v>80</v>
      </c>
      <c r="M1612" s="35" t="s">
        <v>4</v>
      </c>
      <c r="N1612" s="35" t="s">
        <v>3970</v>
      </c>
    </row>
    <row r="1613" spans="1:14" x14ac:dyDescent="0.3">
      <c r="A1613" s="38" t="s">
        <v>557</v>
      </c>
      <c r="B1613" s="39" t="s">
        <v>1564</v>
      </c>
      <c r="C1613" s="39" t="s">
        <v>3929</v>
      </c>
      <c r="D1613" s="39" t="s">
        <v>1563</v>
      </c>
      <c r="E1613" s="39">
        <v>11.91034679</v>
      </c>
      <c r="F1613" s="39">
        <v>4.4446903200000003</v>
      </c>
      <c r="G1613" s="39">
        <v>578</v>
      </c>
      <c r="H1613" s="40" t="s">
        <v>3926</v>
      </c>
      <c r="I1613" s="40" t="s">
        <v>38</v>
      </c>
      <c r="J1613" s="40" t="s">
        <v>626</v>
      </c>
      <c r="K1613" s="40" t="s">
        <v>3985</v>
      </c>
      <c r="L1613" s="40" t="s">
        <v>5869</v>
      </c>
      <c r="M1613" s="35" t="s">
        <v>7</v>
      </c>
      <c r="N1613" s="35" t="s">
        <v>36</v>
      </c>
    </row>
    <row r="1614" spans="1:14" x14ac:dyDescent="0.3">
      <c r="A1614" s="38" t="s">
        <v>166</v>
      </c>
      <c r="B1614" s="39" t="s">
        <v>685</v>
      </c>
      <c r="C1614" s="39" t="s">
        <v>3939</v>
      </c>
      <c r="D1614" s="39" t="s">
        <v>4897</v>
      </c>
      <c r="E1614" s="40">
        <v>13.527277</v>
      </c>
      <c r="F1614" s="40">
        <v>8.6523640000000004</v>
      </c>
      <c r="G1614" s="40">
        <v>316.7</v>
      </c>
      <c r="H1614" s="40" t="s">
        <v>3926</v>
      </c>
      <c r="I1614" s="40" t="s">
        <v>38</v>
      </c>
      <c r="J1614" s="40" t="s">
        <v>876</v>
      </c>
      <c r="K1614" s="40" t="s">
        <v>4827</v>
      </c>
      <c r="L1614" s="40" t="s">
        <v>3942</v>
      </c>
      <c r="M1614" s="35" t="s">
        <v>4</v>
      </c>
      <c r="N1614" s="35" t="s">
        <v>4378</v>
      </c>
    </row>
    <row r="1615" spans="1:14" x14ac:dyDescent="0.3">
      <c r="A1615" s="38" t="s">
        <v>2206</v>
      </c>
      <c r="B1615" s="39" t="s">
        <v>2207</v>
      </c>
      <c r="C1615" s="39" t="s">
        <v>3939</v>
      </c>
      <c r="D1615" s="39" t="s">
        <v>4898</v>
      </c>
      <c r="E1615" s="40">
        <v>13.51412</v>
      </c>
      <c r="F1615" s="40">
        <v>8.9180700000000002</v>
      </c>
      <c r="G1615" s="40">
        <v>307</v>
      </c>
      <c r="H1615" s="40" t="s">
        <v>3926</v>
      </c>
      <c r="I1615" s="40" t="s">
        <v>38</v>
      </c>
      <c r="J1615" s="40" t="s">
        <v>876</v>
      </c>
      <c r="K1615" s="40" t="s">
        <v>4827</v>
      </c>
      <c r="L1615" s="40" t="s">
        <v>3942</v>
      </c>
      <c r="M1615" s="35" t="s">
        <v>4</v>
      </c>
      <c r="N1615" s="35" t="s">
        <v>4899</v>
      </c>
    </row>
    <row r="1616" spans="1:14" x14ac:dyDescent="0.3">
      <c r="A1616" s="38" t="s">
        <v>2249</v>
      </c>
      <c r="B1616" s="39" t="s">
        <v>2250</v>
      </c>
      <c r="C1616" s="39" t="s">
        <v>3958</v>
      </c>
      <c r="D1616" s="39" t="s">
        <v>4900</v>
      </c>
      <c r="E1616" s="39">
        <v>14.9756453</v>
      </c>
      <c r="F1616" s="39">
        <v>7.0129499070000003</v>
      </c>
      <c r="G1616" s="39">
        <v>1300</v>
      </c>
      <c r="H1616" s="40" t="s">
        <v>3926</v>
      </c>
      <c r="I1616" s="40" t="s">
        <v>38</v>
      </c>
      <c r="J1616" s="40" t="s">
        <v>734</v>
      </c>
      <c r="K1616" s="40" t="s">
        <v>4015</v>
      </c>
      <c r="L1616" s="40" t="s">
        <v>3942</v>
      </c>
      <c r="M1616" s="35" t="s">
        <v>4</v>
      </c>
      <c r="N1616" s="35" t="s">
        <v>3879</v>
      </c>
    </row>
    <row r="1617" spans="1:14" x14ac:dyDescent="0.3">
      <c r="A1617" s="38" t="s">
        <v>902</v>
      </c>
      <c r="B1617" s="39" t="s">
        <v>903</v>
      </c>
      <c r="C1617" s="39" t="s">
        <v>3958</v>
      </c>
      <c r="D1617" s="39" t="s">
        <v>4901</v>
      </c>
      <c r="E1617" s="39">
        <v>12.06114</v>
      </c>
      <c r="F1617" s="39">
        <v>6.65618</v>
      </c>
      <c r="G1617" s="39">
        <v>1060</v>
      </c>
      <c r="H1617" s="40" t="s">
        <v>3926</v>
      </c>
      <c r="I1617" s="40" t="s">
        <v>38</v>
      </c>
      <c r="J1617" s="40" t="s">
        <v>700</v>
      </c>
      <c r="K1617" s="40" t="s">
        <v>4087</v>
      </c>
      <c r="L1617" s="40" t="s">
        <v>3942</v>
      </c>
      <c r="M1617" s="35" t="s">
        <v>4</v>
      </c>
      <c r="N1617" s="35" t="s">
        <v>3879</v>
      </c>
    </row>
    <row r="1618" spans="1:14" x14ac:dyDescent="0.3">
      <c r="A1618" s="38" t="s">
        <v>1811</v>
      </c>
      <c r="B1618" s="39" t="s">
        <v>1812</v>
      </c>
      <c r="C1618" s="39" t="s">
        <v>3958</v>
      </c>
      <c r="D1618" s="39" t="s">
        <v>3959</v>
      </c>
      <c r="E1618" s="40">
        <v>13.551530380000001</v>
      </c>
      <c r="F1618" s="40">
        <v>7.4183101880000004</v>
      </c>
      <c r="G1618" s="40">
        <v>1093</v>
      </c>
      <c r="H1618" s="40" t="s">
        <v>3926</v>
      </c>
      <c r="I1618" s="40" t="s">
        <v>38</v>
      </c>
      <c r="J1618" s="40" t="s">
        <v>831</v>
      </c>
      <c r="K1618" s="40" t="s">
        <v>4779</v>
      </c>
      <c r="L1618" s="40" t="s">
        <v>3942</v>
      </c>
      <c r="M1618" s="35" t="s">
        <v>4</v>
      </c>
      <c r="N1618" s="35" t="s">
        <v>5</v>
      </c>
    </row>
    <row r="1619" spans="1:14" x14ac:dyDescent="0.3">
      <c r="A1619" s="38" t="s">
        <v>307</v>
      </c>
      <c r="B1619" s="39" t="s">
        <v>3543</v>
      </c>
      <c r="C1619" s="39" t="s">
        <v>3933</v>
      </c>
      <c r="D1619" s="39" t="s">
        <v>3540</v>
      </c>
      <c r="E1619" s="39">
        <v>9.7012300000000007</v>
      </c>
      <c r="F1619" s="39">
        <v>4.7228399999999997</v>
      </c>
      <c r="G1619" s="39">
        <v>420</v>
      </c>
      <c r="H1619" s="40" t="s">
        <v>3926</v>
      </c>
      <c r="I1619" s="40" t="s">
        <v>38</v>
      </c>
      <c r="J1619" s="40" t="s">
        <v>3937</v>
      </c>
      <c r="K1619" s="40" t="s">
        <v>3938</v>
      </c>
      <c r="L1619" s="40" t="s">
        <v>78</v>
      </c>
      <c r="M1619" s="35" t="s">
        <v>7</v>
      </c>
      <c r="N1619" s="35" t="s">
        <v>3876</v>
      </c>
    </row>
    <row r="1620" spans="1:14" x14ac:dyDescent="0.3">
      <c r="A1620" s="38" t="s">
        <v>2570</v>
      </c>
      <c r="B1620" s="39" t="s">
        <v>2571</v>
      </c>
      <c r="C1620" s="39" t="s">
        <v>3963</v>
      </c>
      <c r="D1620" s="39" t="s">
        <v>4902</v>
      </c>
      <c r="E1620" s="40">
        <v>11.319546989999999</v>
      </c>
      <c r="F1620" s="40">
        <v>6.4088443039999996</v>
      </c>
      <c r="G1620" s="40">
        <v>805</v>
      </c>
      <c r="H1620" s="40" t="s">
        <v>3926</v>
      </c>
      <c r="I1620" s="40" t="s">
        <v>38</v>
      </c>
      <c r="J1620" s="40" t="s">
        <v>3785</v>
      </c>
      <c r="K1620" s="40" t="s">
        <v>4734</v>
      </c>
      <c r="L1620" s="40" t="s">
        <v>80</v>
      </c>
      <c r="M1620" s="35" t="s">
        <v>4</v>
      </c>
      <c r="N1620" s="35" t="s">
        <v>3879</v>
      </c>
    </row>
    <row r="1621" spans="1:14" x14ac:dyDescent="0.3">
      <c r="A1621" s="38" t="s">
        <v>742</v>
      </c>
      <c r="B1621" s="39" t="s">
        <v>743</v>
      </c>
      <c r="C1621" s="39" t="s">
        <v>3958</v>
      </c>
      <c r="D1621" s="39" t="s">
        <v>4903</v>
      </c>
      <c r="E1621" s="39">
        <v>14.724999840000001</v>
      </c>
      <c r="F1621" s="39">
        <v>6.3286940569999999</v>
      </c>
      <c r="G1621" s="39">
        <v>1080</v>
      </c>
      <c r="H1621" s="40" t="s">
        <v>3926</v>
      </c>
      <c r="I1621" s="40" t="s">
        <v>38</v>
      </c>
      <c r="J1621" s="40" t="s">
        <v>734</v>
      </c>
      <c r="K1621" s="40" t="s">
        <v>4015</v>
      </c>
      <c r="L1621" s="40" t="s">
        <v>3942</v>
      </c>
      <c r="M1621" s="35" t="s">
        <v>4</v>
      </c>
      <c r="N1621" s="35" t="s">
        <v>46</v>
      </c>
    </row>
    <row r="1622" spans="1:14" x14ac:dyDescent="0.3">
      <c r="A1622" s="38" t="s">
        <v>3522</v>
      </c>
      <c r="B1622" s="39" t="s">
        <v>3523</v>
      </c>
      <c r="C1622" s="39" t="s">
        <v>3933</v>
      </c>
      <c r="D1622" s="39" t="s">
        <v>3553</v>
      </c>
      <c r="E1622" s="39">
        <v>9.6305399999999999</v>
      </c>
      <c r="F1622" s="39">
        <v>4.5908600000000002</v>
      </c>
      <c r="G1622" s="39">
        <v>234</v>
      </c>
      <c r="H1622" s="40" t="s">
        <v>3926</v>
      </c>
      <c r="I1622" s="40" t="s">
        <v>38</v>
      </c>
      <c r="J1622" s="40" t="s">
        <v>3937</v>
      </c>
      <c r="K1622" s="40" t="s">
        <v>3938</v>
      </c>
      <c r="L1622" s="40" t="s">
        <v>78</v>
      </c>
      <c r="M1622" s="35" t="s">
        <v>7</v>
      </c>
      <c r="N1622" s="35" t="s">
        <v>36</v>
      </c>
    </row>
    <row r="1623" spans="1:14" x14ac:dyDescent="0.3">
      <c r="A1623" s="38" t="s">
        <v>2181</v>
      </c>
      <c r="B1623" s="39" t="s">
        <v>2182</v>
      </c>
      <c r="C1623" s="39" t="s">
        <v>3951</v>
      </c>
      <c r="D1623" s="39" t="s">
        <v>4904</v>
      </c>
      <c r="E1623" s="39">
        <v>13.51906</v>
      </c>
      <c r="F1623" s="39">
        <v>10.167999999999999</v>
      </c>
      <c r="G1623" s="39">
        <v>833</v>
      </c>
      <c r="H1623" s="40" t="s">
        <v>3926</v>
      </c>
      <c r="I1623" s="40" t="s">
        <v>38</v>
      </c>
      <c r="J1623" s="40" t="s">
        <v>799</v>
      </c>
      <c r="K1623" s="40" t="s">
        <v>4150</v>
      </c>
      <c r="L1623" s="40" t="s">
        <v>3942</v>
      </c>
      <c r="M1623" s="35" t="s">
        <v>4</v>
      </c>
      <c r="N1623" s="35" t="s">
        <v>5</v>
      </c>
    </row>
    <row r="1624" spans="1:14" x14ac:dyDescent="0.3">
      <c r="A1624" s="38" t="s">
        <v>1215</v>
      </c>
      <c r="B1624" s="39" t="s">
        <v>1216</v>
      </c>
      <c r="C1624" s="39" t="s">
        <v>3951</v>
      </c>
      <c r="D1624" s="39" t="s">
        <v>4905</v>
      </c>
      <c r="E1624" s="39">
        <v>13.72207511</v>
      </c>
      <c r="F1624" s="39">
        <v>10.945534609999999</v>
      </c>
      <c r="G1624" s="39">
        <v>887</v>
      </c>
      <c r="H1624" s="40" t="s">
        <v>3926</v>
      </c>
      <c r="I1624" s="40" t="s">
        <v>38</v>
      </c>
      <c r="J1624" s="40" t="s">
        <v>720</v>
      </c>
      <c r="K1624" s="40" t="s">
        <v>4029</v>
      </c>
      <c r="L1624" s="40" t="s">
        <v>3942</v>
      </c>
      <c r="M1624" s="35" t="s">
        <v>7</v>
      </c>
      <c r="N1624" s="35" t="s">
        <v>6</v>
      </c>
    </row>
    <row r="1625" spans="1:14" x14ac:dyDescent="0.3">
      <c r="A1625" s="38" t="s">
        <v>3559</v>
      </c>
      <c r="B1625" s="39" t="s">
        <v>3560</v>
      </c>
      <c r="C1625" s="39" t="s">
        <v>3933</v>
      </c>
      <c r="D1625" s="39" t="s">
        <v>3558</v>
      </c>
      <c r="E1625" s="39">
        <v>9.7103699999999993</v>
      </c>
      <c r="F1625" s="39">
        <v>4.6416000000000004</v>
      </c>
      <c r="G1625" s="39">
        <v>156</v>
      </c>
      <c r="H1625" s="40" t="s">
        <v>3926</v>
      </c>
      <c r="I1625" s="40" t="s">
        <v>38</v>
      </c>
      <c r="J1625" s="40" t="s">
        <v>3937</v>
      </c>
      <c r="K1625" s="40" t="s">
        <v>3938</v>
      </c>
      <c r="L1625" s="40" t="s">
        <v>78</v>
      </c>
      <c r="M1625" s="35" t="s">
        <v>7</v>
      </c>
      <c r="N1625" s="35" t="s">
        <v>3876</v>
      </c>
    </row>
    <row r="1626" spans="1:14" x14ac:dyDescent="0.3">
      <c r="A1626" s="38" t="s">
        <v>485</v>
      </c>
      <c r="B1626" s="39" t="s">
        <v>1738</v>
      </c>
      <c r="C1626" s="39" t="s">
        <v>3951</v>
      </c>
      <c r="D1626" s="39" t="s">
        <v>1734</v>
      </c>
      <c r="E1626" s="39">
        <v>14.110722900000001</v>
      </c>
      <c r="F1626" s="39">
        <v>11.08609068</v>
      </c>
      <c r="G1626" s="39">
        <v>418</v>
      </c>
      <c r="H1626" s="40" t="s">
        <v>3926</v>
      </c>
      <c r="I1626" s="40" t="s">
        <v>38</v>
      </c>
      <c r="J1626" s="40" t="s">
        <v>655</v>
      </c>
      <c r="K1626" s="40" t="s">
        <v>4008</v>
      </c>
      <c r="L1626" s="40" t="s">
        <v>3942</v>
      </c>
      <c r="M1626" s="35" t="s">
        <v>7</v>
      </c>
      <c r="N1626" s="35" t="s">
        <v>3882</v>
      </c>
    </row>
    <row r="1627" spans="1:14" x14ac:dyDescent="0.3">
      <c r="A1627" s="38" t="s">
        <v>3455</v>
      </c>
      <c r="B1627" s="39" t="s">
        <v>4906</v>
      </c>
      <c r="C1627" s="39" t="s">
        <v>3925</v>
      </c>
      <c r="D1627" s="39" t="s">
        <v>3962</v>
      </c>
      <c r="E1627" s="39">
        <v>9.8707521190000005</v>
      </c>
      <c r="F1627" s="39">
        <v>2.7223981180000001</v>
      </c>
      <c r="G1627" s="39">
        <v>20</v>
      </c>
      <c r="H1627" s="40" t="s">
        <v>3926</v>
      </c>
      <c r="I1627" s="40" t="s">
        <v>94</v>
      </c>
      <c r="J1627" s="40" t="s">
        <v>3927</v>
      </c>
      <c r="K1627" s="40" t="s">
        <v>3928</v>
      </c>
      <c r="L1627" s="40" t="s">
        <v>78</v>
      </c>
      <c r="M1627" s="35" t="s">
        <v>4</v>
      </c>
      <c r="N1627" s="35" t="s">
        <v>3879</v>
      </c>
    </row>
    <row r="1628" spans="1:14" x14ac:dyDescent="0.3">
      <c r="A1628" s="38" t="s">
        <v>3459</v>
      </c>
      <c r="B1628" s="39" t="s">
        <v>3460</v>
      </c>
      <c r="C1628" s="39" t="s">
        <v>3933</v>
      </c>
      <c r="D1628" s="39" t="s">
        <v>4907</v>
      </c>
      <c r="E1628" s="39">
        <v>10.075969000000001</v>
      </c>
      <c r="F1628" s="39">
        <v>3.494218</v>
      </c>
      <c r="G1628" s="39">
        <v>29</v>
      </c>
      <c r="H1628" s="40" t="s">
        <v>3926</v>
      </c>
      <c r="I1628" s="40" t="s">
        <v>38</v>
      </c>
      <c r="J1628" s="40" t="s">
        <v>3927</v>
      </c>
      <c r="K1628" s="40" t="s">
        <v>3928</v>
      </c>
      <c r="L1628" s="40" t="s">
        <v>78</v>
      </c>
      <c r="M1628" s="35" t="s">
        <v>7</v>
      </c>
      <c r="N1628" s="35" t="s">
        <v>36</v>
      </c>
    </row>
    <row r="1629" spans="1:14" x14ac:dyDescent="0.3">
      <c r="A1629" s="38" t="s">
        <v>985</v>
      </c>
      <c r="B1629" s="39" t="s">
        <v>986</v>
      </c>
      <c r="C1629" s="39" t="s">
        <v>3939</v>
      </c>
      <c r="D1629" s="39" t="s">
        <v>4769</v>
      </c>
      <c r="E1629" s="39">
        <v>13.311579999999999</v>
      </c>
      <c r="F1629" s="39">
        <v>10.06255</v>
      </c>
      <c r="G1629" s="39">
        <v>1060</v>
      </c>
      <c r="H1629" s="40" t="s">
        <v>3926</v>
      </c>
      <c r="I1629" s="40" t="s">
        <v>38</v>
      </c>
      <c r="J1629" s="40" t="s">
        <v>799</v>
      </c>
      <c r="K1629" s="40" t="s">
        <v>4150</v>
      </c>
      <c r="L1629" s="40" t="s">
        <v>3942</v>
      </c>
      <c r="M1629" s="35" t="s">
        <v>4</v>
      </c>
      <c r="N1629" s="35" t="s">
        <v>3879</v>
      </c>
    </row>
    <row r="1630" spans="1:14" x14ac:dyDescent="0.3">
      <c r="A1630" s="38" t="s">
        <v>3546</v>
      </c>
      <c r="B1630" s="39" t="s">
        <v>3547</v>
      </c>
      <c r="C1630" s="39" t="s">
        <v>3933</v>
      </c>
      <c r="D1630" s="39" t="s">
        <v>4007</v>
      </c>
      <c r="E1630" s="39">
        <v>9.7892650000000003</v>
      </c>
      <c r="F1630" s="39">
        <v>4.8359310000000004</v>
      </c>
      <c r="G1630" s="39">
        <v>514</v>
      </c>
      <c r="H1630" s="40" t="s">
        <v>3926</v>
      </c>
      <c r="I1630" s="40" t="s">
        <v>38</v>
      </c>
      <c r="J1630" s="40" t="s">
        <v>3937</v>
      </c>
      <c r="K1630" s="40" t="s">
        <v>3938</v>
      </c>
      <c r="L1630" s="40" t="s">
        <v>78</v>
      </c>
      <c r="M1630" s="35" t="s">
        <v>7</v>
      </c>
      <c r="N1630" s="35" t="s">
        <v>36</v>
      </c>
    </row>
    <row r="1631" spans="1:14" x14ac:dyDescent="0.3">
      <c r="A1631" s="38" t="s">
        <v>552</v>
      </c>
      <c r="B1631" s="39" t="s">
        <v>4908</v>
      </c>
      <c r="C1631" s="39" t="s">
        <v>3933</v>
      </c>
      <c r="D1631" s="39" t="s">
        <v>3947</v>
      </c>
      <c r="E1631" s="40">
        <v>9.7273025549999996</v>
      </c>
      <c r="F1631" s="40">
        <v>4.0326751439999997</v>
      </c>
      <c r="G1631" s="40">
        <v>13</v>
      </c>
      <c r="H1631" s="40" t="s">
        <v>3926</v>
      </c>
      <c r="I1631" s="40" t="s">
        <v>94</v>
      </c>
      <c r="J1631" s="40" t="s">
        <v>3076</v>
      </c>
      <c r="K1631" s="40" t="s">
        <v>4596</v>
      </c>
      <c r="L1631" s="40" t="s">
        <v>78</v>
      </c>
      <c r="M1631" s="35" t="s">
        <v>4</v>
      </c>
      <c r="N1631" s="35" t="s">
        <v>5</v>
      </c>
    </row>
    <row r="1632" spans="1:14" x14ac:dyDescent="0.3">
      <c r="A1632" s="38" t="s">
        <v>3108</v>
      </c>
      <c r="B1632" s="39" t="s">
        <v>4909</v>
      </c>
      <c r="C1632" s="39" t="s">
        <v>3933</v>
      </c>
      <c r="D1632" s="39" t="s">
        <v>3947</v>
      </c>
      <c r="E1632" s="40">
        <v>9.7227399999999999</v>
      </c>
      <c r="F1632" s="40">
        <v>4.0352600000000001</v>
      </c>
      <c r="G1632" s="40">
        <v>8</v>
      </c>
      <c r="H1632" s="40" t="s">
        <v>3926</v>
      </c>
      <c r="I1632" s="40" t="s">
        <v>94</v>
      </c>
      <c r="J1632" s="40" t="s">
        <v>3076</v>
      </c>
      <c r="K1632" s="40" t="s">
        <v>4596</v>
      </c>
      <c r="L1632" s="40" t="s">
        <v>78</v>
      </c>
      <c r="M1632" s="35" t="s">
        <v>7</v>
      </c>
      <c r="N1632" s="35" t="s">
        <v>3849</v>
      </c>
    </row>
    <row r="1633" spans="1:14" x14ac:dyDescent="0.3">
      <c r="A1633" s="38" t="s">
        <v>567</v>
      </c>
      <c r="B1633" s="39" t="s">
        <v>2110</v>
      </c>
      <c r="C1633" s="39" t="s">
        <v>3951</v>
      </c>
      <c r="D1633" s="39" t="s">
        <v>2110</v>
      </c>
      <c r="E1633" s="39">
        <v>13.597294</v>
      </c>
      <c r="F1633" s="39">
        <v>10.517419309999999</v>
      </c>
      <c r="G1633" s="39">
        <v>1042</v>
      </c>
      <c r="H1633" s="40" t="s">
        <v>3926</v>
      </c>
      <c r="I1633" s="40" t="s">
        <v>38</v>
      </c>
      <c r="J1633" s="40" t="s">
        <v>720</v>
      </c>
      <c r="K1633" s="40" t="s">
        <v>4029</v>
      </c>
      <c r="L1633" s="40" t="s">
        <v>3942</v>
      </c>
      <c r="M1633" s="35" t="s">
        <v>4</v>
      </c>
      <c r="N1633" s="35" t="s">
        <v>3970</v>
      </c>
    </row>
    <row r="1634" spans="1:14" x14ac:dyDescent="0.3">
      <c r="A1634" s="38" t="s">
        <v>3118</v>
      </c>
      <c r="B1634" s="39" t="s">
        <v>4910</v>
      </c>
      <c r="C1634" s="39" t="s">
        <v>3933</v>
      </c>
      <c r="D1634" s="39" t="s">
        <v>3947</v>
      </c>
      <c r="E1634" s="40">
        <v>9.7370246920000003</v>
      </c>
      <c r="F1634" s="40">
        <v>3.9883299779999999</v>
      </c>
      <c r="G1634" s="40">
        <v>11</v>
      </c>
      <c r="H1634" s="40" t="s">
        <v>3926</v>
      </c>
      <c r="I1634" s="40" t="s">
        <v>94</v>
      </c>
      <c r="J1634" s="40" t="s">
        <v>3076</v>
      </c>
      <c r="K1634" s="40" t="s">
        <v>4596</v>
      </c>
      <c r="L1634" s="40" t="s">
        <v>78</v>
      </c>
      <c r="M1634" s="35" t="s">
        <v>7</v>
      </c>
      <c r="N1634" s="35" t="s">
        <v>57</v>
      </c>
    </row>
    <row r="1635" spans="1:14" x14ac:dyDescent="0.3">
      <c r="A1635" s="38" t="s">
        <v>906</v>
      </c>
      <c r="B1635" s="39" t="s">
        <v>907</v>
      </c>
      <c r="C1635" s="39" t="s">
        <v>3951</v>
      </c>
      <c r="D1635" s="39" t="s">
        <v>4911</v>
      </c>
      <c r="E1635" s="39">
        <v>14.295430850000001</v>
      </c>
      <c r="F1635" s="39">
        <v>12.879772579999999</v>
      </c>
      <c r="G1635" s="39">
        <v>283</v>
      </c>
      <c r="H1635" s="40" t="s">
        <v>3926</v>
      </c>
      <c r="I1635" s="40" t="s">
        <v>38</v>
      </c>
      <c r="J1635" s="40" t="s">
        <v>818</v>
      </c>
      <c r="K1635" s="40" t="s">
        <v>4036</v>
      </c>
      <c r="L1635" s="40" t="s">
        <v>3942</v>
      </c>
      <c r="M1635" s="35" t="s">
        <v>4</v>
      </c>
      <c r="N1635" s="35" t="s">
        <v>46</v>
      </c>
    </row>
    <row r="1636" spans="1:14" x14ac:dyDescent="0.3">
      <c r="A1636" s="38" t="s">
        <v>2183</v>
      </c>
      <c r="B1636" s="39" t="s">
        <v>2184</v>
      </c>
      <c r="C1636" s="39" t="s">
        <v>3951</v>
      </c>
      <c r="D1636" s="39" t="s">
        <v>2184</v>
      </c>
      <c r="E1636" s="39">
        <v>14.275805950000001</v>
      </c>
      <c r="F1636" s="39">
        <v>12.782990590000001</v>
      </c>
      <c r="G1636" s="39">
        <v>289</v>
      </c>
      <c r="H1636" s="40" t="s">
        <v>3926</v>
      </c>
      <c r="I1636" s="40" t="s">
        <v>38</v>
      </c>
      <c r="J1636" s="40" t="s">
        <v>818</v>
      </c>
      <c r="K1636" s="40" t="s">
        <v>4036</v>
      </c>
      <c r="L1636" s="40" t="s">
        <v>3942</v>
      </c>
      <c r="M1636" s="35" t="s">
        <v>4</v>
      </c>
      <c r="N1636" s="35" t="s">
        <v>34</v>
      </c>
    </row>
    <row r="1637" spans="1:14" x14ac:dyDescent="0.3">
      <c r="A1637" s="38" t="s">
        <v>1744</v>
      </c>
      <c r="B1637" s="39" t="s">
        <v>1745</v>
      </c>
      <c r="C1637" s="39" t="s">
        <v>3951</v>
      </c>
      <c r="D1637" s="39" t="s">
        <v>4912</v>
      </c>
      <c r="E1637" s="39">
        <v>13.566520000000001</v>
      </c>
      <c r="F1637" s="39">
        <v>10.42773</v>
      </c>
      <c r="G1637" s="39">
        <v>891</v>
      </c>
      <c r="H1637" s="40" t="s">
        <v>3926</v>
      </c>
      <c r="I1637" s="40" t="s">
        <v>38</v>
      </c>
      <c r="J1637" s="40" t="s">
        <v>799</v>
      </c>
      <c r="K1637" s="40" t="s">
        <v>4150</v>
      </c>
      <c r="L1637" s="40" t="s">
        <v>3942</v>
      </c>
      <c r="M1637" s="35" t="s">
        <v>4</v>
      </c>
      <c r="N1637" s="35"/>
    </row>
    <row r="1638" spans="1:14" x14ac:dyDescent="0.3">
      <c r="A1638" s="38" t="s">
        <v>445</v>
      </c>
      <c r="B1638" s="39" t="s">
        <v>2058</v>
      </c>
      <c r="C1638" s="39" t="s">
        <v>3958</v>
      </c>
      <c r="D1638" s="39" t="s">
        <v>4913</v>
      </c>
      <c r="E1638" s="39">
        <v>14.44455859</v>
      </c>
      <c r="F1638" s="39">
        <v>7.6774954040000001</v>
      </c>
      <c r="G1638" s="39">
        <v>838</v>
      </c>
      <c r="H1638" s="40" t="s">
        <v>3926</v>
      </c>
      <c r="I1638" s="40" t="s">
        <v>38</v>
      </c>
      <c r="J1638" s="40" t="s">
        <v>705</v>
      </c>
      <c r="K1638" s="40" t="s">
        <v>4048</v>
      </c>
      <c r="L1638" s="40" t="s">
        <v>3942</v>
      </c>
      <c r="M1638" s="35" t="s">
        <v>7</v>
      </c>
      <c r="N1638" s="35" t="s">
        <v>6</v>
      </c>
    </row>
    <row r="1639" spans="1:14" x14ac:dyDescent="0.3">
      <c r="A1639" s="38" t="s">
        <v>2611</v>
      </c>
      <c r="B1639" s="39" t="s">
        <v>2612</v>
      </c>
      <c r="C1639" s="39" t="s">
        <v>3943</v>
      </c>
      <c r="D1639" s="39" t="s">
        <v>2612</v>
      </c>
      <c r="E1639" s="40">
        <v>10.674911</v>
      </c>
      <c r="F1639" s="40">
        <v>5.8746729999999996</v>
      </c>
      <c r="G1639" s="40">
        <v>1170</v>
      </c>
      <c r="H1639" s="40" t="s">
        <v>3926</v>
      </c>
      <c r="I1639" s="40" t="s">
        <v>38</v>
      </c>
      <c r="J1639" s="40" t="s">
        <v>3785</v>
      </c>
      <c r="K1639" s="40" t="s">
        <v>4734</v>
      </c>
      <c r="L1639" s="40" t="s">
        <v>80</v>
      </c>
      <c r="M1639" s="35" t="s">
        <v>4</v>
      </c>
      <c r="N1639" s="35" t="s">
        <v>5</v>
      </c>
    </row>
    <row r="1640" spans="1:14" x14ac:dyDescent="0.3">
      <c r="A1640" s="38" t="s">
        <v>213</v>
      </c>
      <c r="B1640" s="39" t="s">
        <v>4914</v>
      </c>
      <c r="C1640" s="39" t="s">
        <v>3925</v>
      </c>
      <c r="D1640" s="39" t="s">
        <v>3962</v>
      </c>
      <c r="E1640" s="39">
        <v>9.9156099999999991</v>
      </c>
      <c r="F1640" s="39">
        <v>2.9492400000000001</v>
      </c>
      <c r="G1640" s="39">
        <v>50</v>
      </c>
      <c r="H1640" s="40" t="s">
        <v>3926</v>
      </c>
      <c r="I1640" s="40" t="s">
        <v>94</v>
      </c>
      <c r="J1640" s="40" t="s">
        <v>3927</v>
      </c>
      <c r="K1640" s="40" t="s">
        <v>3928</v>
      </c>
      <c r="L1640" s="40" t="s">
        <v>78</v>
      </c>
      <c r="M1640" s="35" t="s">
        <v>7</v>
      </c>
      <c r="N1640" s="35" t="s">
        <v>36</v>
      </c>
    </row>
    <row r="1641" spans="1:14" x14ac:dyDescent="0.3">
      <c r="A1641" s="38" t="s">
        <v>3692</v>
      </c>
      <c r="B1641" s="39" t="s">
        <v>3693</v>
      </c>
      <c r="C1641" s="39" t="s">
        <v>3934</v>
      </c>
      <c r="D1641" s="39" t="s">
        <v>4026</v>
      </c>
      <c r="E1641" s="39">
        <v>9.2248000000000001</v>
      </c>
      <c r="F1641" s="39">
        <v>4.0115999999999996</v>
      </c>
      <c r="G1641" s="39">
        <v>88</v>
      </c>
      <c r="H1641" s="40" t="s">
        <v>3926</v>
      </c>
      <c r="I1641" s="40" t="s">
        <v>38</v>
      </c>
      <c r="J1641" s="40" t="s">
        <v>3935</v>
      </c>
      <c r="K1641" s="40" t="s">
        <v>3936</v>
      </c>
      <c r="L1641" s="40" t="s">
        <v>78</v>
      </c>
      <c r="M1641" s="35" t="s">
        <v>4</v>
      </c>
      <c r="N1641" s="35" t="s">
        <v>5</v>
      </c>
    </row>
    <row r="1642" spans="1:14" x14ac:dyDescent="0.3">
      <c r="A1642" s="38" t="s">
        <v>3642</v>
      </c>
      <c r="B1642" s="39" t="s">
        <v>3643</v>
      </c>
      <c r="C1642" s="39" t="s">
        <v>3934</v>
      </c>
      <c r="D1642" s="39" t="s">
        <v>4026</v>
      </c>
      <c r="E1642" s="39">
        <v>9.2173599999999993</v>
      </c>
      <c r="F1642" s="39">
        <v>3.9952800000000002</v>
      </c>
      <c r="G1642" s="39">
        <v>71</v>
      </c>
      <c r="H1642" s="40" t="s">
        <v>3926</v>
      </c>
      <c r="I1642" s="40" t="s">
        <v>38</v>
      </c>
      <c r="J1642" s="40" t="s">
        <v>3935</v>
      </c>
      <c r="K1642" s="40" t="s">
        <v>3936</v>
      </c>
      <c r="L1642" s="40" t="s">
        <v>78</v>
      </c>
      <c r="M1642" s="35" t="s">
        <v>4</v>
      </c>
      <c r="N1642" s="35" t="s">
        <v>5</v>
      </c>
    </row>
    <row r="1643" spans="1:14" x14ac:dyDescent="0.3">
      <c r="A1643" s="38" t="s">
        <v>574</v>
      </c>
      <c r="B1643" s="39" t="s">
        <v>4915</v>
      </c>
      <c r="C1643" s="39" t="s">
        <v>3934</v>
      </c>
      <c r="D1643" s="39" t="s">
        <v>4026</v>
      </c>
      <c r="E1643" s="39">
        <v>9.2848100000000002</v>
      </c>
      <c r="F1643" s="39">
        <v>3.9926699999999999</v>
      </c>
      <c r="G1643" s="39">
        <v>54</v>
      </c>
      <c r="H1643" s="40" t="s">
        <v>3926</v>
      </c>
      <c r="I1643" s="40" t="s">
        <v>38</v>
      </c>
      <c r="J1643" s="40" t="s">
        <v>3935</v>
      </c>
      <c r="K1643" s="40" t="s">
        <v>3936</v>
      </c>
      <c r="L1643" s="40" t="s">
        <v>78</v>
      </c>
      <c r="M1643" s="35" t="s">
        <v>4</v>
      </c>
      <c r="N1643" s="35" t="s">
        <v>3850</v>
      </c>
    </row>
    <row r="1644" spans="1:14" x14ac:dyDescent="0.3">
      <c r="A1644" s="38" t="s">
        <v>751</v>
      </c>
      <c r="B1644" s="39" t="s">
        <v>752</v>
      </c>
      <c r="C1644" s="39" t="s">
        <v>3939</v>
      </c>
      <c r="D1644" s="39" t="s">
        <v>752</v>
      </c>
      <c r="E1644" s="40">
        <v>12.95731232</v>
      </c>
      <c r="F1644" s="40">
        <v>9.0950404230000004</v>
      </c>
      <c r="G1644" s="40">
        <v>193</v>
      </c>
      <c r="H1644" s="40" t="s">
        <v>3926</v>
      </c>
      <c r="I1644" s="40" t="s">
        <v>38</v>
      </c>
      <c r="J1644" s="40" t="s">
        <v>876</v>
      </c>
      <c r="K1644" s="40" t="s">
        <v>4827</v>
      </c>
      <c r="L1644" s="40" t="s">
        <v>3942</v>
      </c>
      <c r="M1644" s="35" t="s">
        <v>4</v>
      </c>
      <c r="N1644" s="35" t="s">
        <v>3877</v>
      </c>
    </row>
    <row r="1645" spans="1:14" x14ac:dyDescent="0.3">
      <c r="A1645" s="38" t="s">
        <v>2944</v>
      </c>
      <c r="B1645" s="39" t="s">
        <v>2945</v>
      </c>
      <c r="C1645" s="39" t="s">
        <v>3963</v>
      </c>
      <c r="D1645" s="39" t="s">
        <v>4635</v>
      </c>
      <c r="E1645" s="39">
        <v>10.174574585</v>
      </c>
      <c r="F1645" s="39">
        <v>5.9511520999999998</v>
      </c>
      <c r="G1645" s="39">
        <v>1485</v>
      </c>
      <c r="H1645" s="40" t="s">
        <v>3926</v>
      </c>
      <c r="I1645" s="40" t="s">
        <v>38</v>
      </c>
      <c r="J1645" s="40" t="s">
        <v>3782</v>
      </c>
      <c r="K1645" s="40" t="s">
        <v>4634</v>
      </c>
      <c r="L1645" s="40" t="s">
        <v>80</v>
      </c>
      <c r="M1645" s="35" t="s">
        <v>4</v>
      </c>
      <c r="N1645" s="35" t="s">
        <v>5</v>
      </c>
    </row>
    <row r="1646" spans="1:14" x14ac:dyDescent="0.3">
      <c r="A1646" s="38" t="s">
        <v>2601</v>
      </c>
      <c r="B1646" s="39" t="s">
        <v>2602</v>
      </c>
      <c r="C1646" s="39" t="s">
        <v>3943</v>
      </c>
      <c r="D1646" s="39" t="s">
        <v>2602</v>
      </c>
      <c r="E1646" s="40">
        <v>10.680891000000001</v>
      </c>
      <c r="F1646" s="40">
        <v>5.5728350000000004</v>
      </c>
      <c r="G1646" s="40">
        <v>1126</v>
      </c>
      <c r="H1646" s="40" t="s">
        <v>3926</v>
      </c>
      <c r="I1646" s="40" t="s">
        <v>38</v>
      </c>
      <c r="J1646" s="40" t="s">
        <v>3785</v>
      </c>
      <c r="K1646" s="40" t="s">
        <v>4734</v>
      </c>
      <c r="L1646" s="40" t="s">
        <v>80</v>
      </c>
      <c r="M1646" s="35" t="s">
        <v>4</v>
      </c>
      <c r="N1646" s="35" t="s">
        <v>5</v>
      </c>
    </row>
    <row r="1647" spans="1:14" x14ac:dyDescent="0.3">
      <c r="A1647" s="38" t="s">
        <v>746</v>
      </c>
      <c r="B1647" s="39" t="s">
        <v>4916</v>
      </c>
      <c r="C1647" s="39" t="s">
        <v>3976</v>
      </c>
      <c r="D1647" s="39" t="s">
        <v>744</v>
      </c>
      <c r="E1647" s="40">
        <v>14.37003</v>
      </c>
      <c r="F1647" s="40">
        <v>4.4248799999999999</v>
      </c>
      <c r="G1647" s="40">
        <v>630</v>
      </c>
      <c r="H1647" s="40" t="s">
        <v>3926</v>
      </c>
      <c r="I1647" s="40" t="s">
        <v>94</v>
      </c>
      <c r="J1647" s="40" t="s">
        <v>695</v>
      </c>
      <c r="K1647" s="40" t="s">
        <v>4536</v>
      </c>
      <c r="L1647" s="40" t="s">
        <v>5869</v>
      </c>
      <c r="M1647" s="35" t="s">
        <v>7</v>
      </c>
      <c r="N1647" s="35" t="s">
        <v>6</v>
      </c>
    </row>
    <row r="1648" spans="1:14" x14ac:dyDescent="0.3">
      <c r="A1648" s="38" t="s">
        <v>4917</v>
      </c>
      <c r="B1648" s="39" t="s">
        <v>4918</v>
      </c>
      <c r="C1648" s="39" t="s">
        <v>3925</v>
      </c>
      <c r="D1648" s="39" t="s">
        <v>1001</v>
      </c>
      <c r="E1648" s="39">
        <v>11.147550000000001</v>
      </c>
      <c r="F1648" s="39">
        <v>2.9174199999999999</v>
      </c>
      <c r="G1648" s="39">
        <v>599</v>
      </c>
      <c r="H1648" s="40" t="s">
        <v>3926</v>
      </c>
      <c r="I1648" s="40" t="s">
        <v>94</v>
      </c>
      <c r="J1648" s="40" t="s">
        <v>591</v>
      </c>
      <c r="K1648" s="40" t="s">
        <v>3954</v>
      </c>
      <c r="L1648" s="40" t="s">
        <v>5869</v>
      </c>
      <c r="M1648" s="35"/>
      <c r="N1648" s="35"/>
    </row>
    <row r="1649" spans="1:14" x14ac:dyDescent="0.3">
      <c r="A1649" s="38" t="s">
        <v>3099</v>
      </c>
      <c r="B1649" s="39" t="s">
        <v>4919</v>
      </c>
      <c r="C1649" s="39" t="s">
        <v>3933</v>
      </c>
      <c r="D1649" s="39" t="s">
        <v>3947</v>
      </c>
      <c r="E1649" s="40">
        <v>9.79073028</v>
      </c>
      <c r="F1649" s="40">
        <v>4.0127128599999997</v>
      </c>
      <c r="G1649" s="40">
        <v>46</v>
      </c>
      <c r="H1649" s="40" t="s">
        <v>3926</v>
      </c>
      <c r="I1649" s="40" t="s">
        <v>94</v>
      </c>
      <c r="J1649" s="40" t="s">
        <v>3076</v>
      </c>
      <c r="K1649" s="40" t="s">
        <v>4596</v>
      </c>
      <c r="L1649" s="40" t="s">
        <v>78</v>
      </c>
      <c r="M1649" s="35"/>
      <c r="N1649" s="35"/>
    </row>
    <row r="1650" spans="1:14" x14ac:dyDescent="0.3">
      <c r="A1650" s="38" t="s">
        <v>2264</v>
      </c>
      <c r="B1650" s="39" t="s">
        <v>4920</v>
      </c>
      <c r="C1650" s="39" t="s">
        <v>3929</v>
      </c>
      <c r="D1650" s="39" t="s">
        <v>3965</v>
      </c>
      <c r="E1650" s="40">
        <v>11.453133640000001</v>
      </c>
      <c r="F1650" s="40">
        <v>3.872155529</v>
      </c>
      <c r="G1650" s="40">
        <v>742</v>
      </c>
      <c r="H1650" s="40" t="s">
        <v>3926</v>
      </c>
      <c r="I1650" s="40" t="s">
        <v>94</v>
      </c>
      <c r="J1650" s="40" t="s">
        <v>632</v>
      </c>
      <c r="K1650" s="40" t="s">
        <v>4825</v>
      </c>
      <c r="L1650" s="40" t="s">
        <v>5869</v>
      </c>
      <c r="M1650" s="35" t="s">
        <v>4</v>
      </c>
      <c r="N1650" s="35" t="s">
        <v>5</v>
      </c>
    </row>
    <row r="1651" spans="1:14" x14ac:dyDescent="0.3">
      <c r="A1651" s="38" t="s">
        <v>1976</v>
      </c>
      <c r="B1651" s="39" t="s">
        <v>1977</v>
      </c>
      <c r="C1651" s="39" t="s">
        <v>3929</v>
      </c>
      <c r="D1651" s="39" t="s">
        <v>4921</v>
      </c>
      <c r="E1651" s="39">
        <v>11.164960000000001</v>
      </c>
      <c r="F1651" s="39">
        <v>3.77542</v>
      </c>
      <c r="G1651" s="39">
        <v>713</v>
      </c>
      <c r="H1651" s="40" t="s">
        <v>3926</v>
      </c>
      <c r="I1651" s="40" t="s">
        <v>38</v>
      </c>
      <c r="J1651" s="40" t="s">
        <v>809</v>
      </c>
      <c r="K1651" s="40" t="s">
        <v>3932</v>
      </c>
      <c r="L1651" s="40" t="s">
        <v>5869</v>
      </c>
      <c r="M1651" s="35" t="s">
        <v>4</v>
      </c>
      <c r="N1651" s="35" t="s">
        <v>46</v>
      </c>
    </row>
    <row r="1652" spans="1:14" x14ac:dyDescent="0.3">
      <c r="A1652" s="38" t="s">
        <v>521</v>
      </c>
      <c r="B1652" s="39" t="s">
        <v>3397</v>
      </c>
      <c r="C1652" s="39" t="s">
        <v>3933</v>
      </c>
      <c r="D1652" s="39" t="s">
        <v>3353</v>
      </c>
      <c r="E1652" s="39">
        <v>10.4977</v>
      </c>
      <c r="F1652" s="39">
        <v>3.8355000000000001</v>
      </c>
      <c r="G1652" s="39">
        <v>713</v>
      </c>
      <c r="H1652" s="40" t="s">
        <v>3926</v>
      </c>
      <c r="I1652" s="40" t="s">
        <v>38</v>
      </c>
      <c r="J1652" s="40" t="s">
        <v>3930</v>
      </c>
      <c r="K1652" s="40" t="s">
        <v>3931</v>
      </c>
      <c r="L1652" s="40" t="s">
        <v>78</v>
      </c>
      <c r="M1652" s="35" t="s">
        <v>4</v>
      </c>
      <c r="N1652" s="35" t="s">
        <v>46</v>
      </c>
    </row>
    <row r="1653" spans="1:14" x14ac:dyDescent="0.3">
      <c r="A1653" s="38" t="s">
        <v>1964</v>
      </c>
      <c r="B1653" s="39" t="s">
        <v>1965</v>
      </c>
      <c r="C1653" s="39" t="s">
        <v>3925</v>
      </c>
      <c r="D1653" s="39" t="s">
        <v>4922</v>
      </c>
      <c r="E1653" s="39">
        <v>10.100006</v>
      </c>
      <c r="F1653" s="39">
        <v>3.341386</v>
      </c>
      <c r="G1653" s="39">
        <v>64</v>
      </c>
      <c r="H1653" s="40" t="s">
        <v>3926</v>
      </c>
      <c r="I1653" s="40" t="s">
        <v>38</v>
      </c>
      <c r="J1653" s="40" t="s">
        <v>638</v>
      </c>
      <c r="K1653" s="40" t="s">
        <v>3956</v>
      </c>
      <c r="L1653" s="40" t="s">
        <v>5869</v>
      </c>
      <c r="M1653" s="35" t="s">
        <v>7</v>
      </c>
      <c r="N1653" s="35" t="s">
        <v>3876</v>
      </c>
    </row>
    <row r="1654" spans="1:14" x14ac:dyDescent="0.3">
      <c r="A1654" s="38" t="s">
        <v>615</v>
      </c>
      <c r="B1654" s="39" t="s">
        <v>616</v>
      </c>
      <c r="C1654" s="39" t="s">
        <v>3925</v>
      </c>
      <c r="D1654" s="39" t="s">
        <v>4923</v>
      </c>
      <c r="E1654" s="39">
        <v>10.860250000000001</v>
      </c>
      <c r="F1654" s="39">
        <v>3.0336500000000002</v>
      </c>
      <c r="G1654" s="39">
        <v>725</v>
      </c>
      <c r="H1654" s="40" t="s">
        <v>3926</v>
      </c>
      <c r="I1654" s="40" t="s">
        <v>38</v>
      </c>
      <c r="J1654" s="40" t="s">
        <v>591</v>
      </c>
      <c r="K1654" s="40" t="s">
        <v>3954</v>
      </c>
      <c r="L1654" s="40" t="s">
        <v>5869</v>
      </c>
      <c r="M1654" s="35" t="s">
        <v>4</v>
      </c>
      <c r="N1654" s="35" t="s">
        <v>5</v>
      </c>
    </row>
    <row r="1655" spans="1:14" x14ac:dyDescent="0.3">
      <c r="A1655" s="38" t="s">
        <v>2418</v>
      </c>
      <c r="B1655" s="39" t="s">
        <v>2419</v>
      </c>
      <c r="C1655" s="39" t="s">
        <v>3943</v>
      </c>
      <c r="D1655" s="39" t="s">
        <v>2380</v>
      </c>
      <c r="E1655" s="40">
        <v>10.905661</v>
      </c>
      <c r="F1655" s="40">
        <v>5.7161</v>
      </c>
      <c r="G1655" s="40">
        <v>1144</v>
      </c>
      <c r="H1655" s="40" t="s">
        <v>3926</v>
      </c>
      <c r="I1655" s="40" t="s">
        <v>38</v>
      </c>
      <c r="J1655" s="40" t="s">
        <v>3785</v>
      </c>
      <c r="K1655" s="40" t="s">
        <v>4734</v>
      </c>
      <c r="L1655" s="40" t="s">
        <v>80</v>
      </c>
      <c r="M1655" s="35" t="s">
        <v>4</v>
      </c>
      <c r="N1655" s="35" t="s">
        <v>5</v>
      </c>
    </row>
    <row r="1656" spans="1:14" x14ac:dyDescent="0.3">
      <c r="A1656" s="38" t="s">
        <v>209</v>
      </c>
      <c r="B1656" s="39" t="s">
        <v>4924</v>
      </c>
      <c r="C1656" s="39" t="s">
        <v>3925</v>
      </c>
      <c r="D1656" s="39" t="s">
        <v>3962</v>
      </c>
      <c r="E1656" s="39">
        <v>9.9750300000000003</v>
      </c>
      <c r="F1656" s="39">
        <v>3.0691000000000002</v>
      </c>
      <c r="G1656" s="39">
        <v>18</v>
      </c>
      <c r="H1656" s="40" t="s">
        <v>3926</v>
      </c>
      <c r="I1656" s="40" t="s">
        <v>94</v>
      </c>
      <c r="J1656" s="40" t="s">
        <v>3927</v>
      </c>
      <c r="K1656" s="40" t="s">
        <v>3928</v>
      </c>
      <c r="L1656" s="40" t="s">
        <v>78</v>
      </c>
      <c r="M1656" s="35" t="s">
        <v>7</v>
      </c>
      <c r="N1656" s="35" t="s">
        <v>3883</v>
      </c>
    </row>
    <row r="1657" spans="1:14" x14ac:dyDescent="0.3">
      <c r="A1657" s="38" t="s">
        <v>1228</v>
      </c>
      <c r="B1657" s="39" t="s">
        <v>1229</v>
      </c>
      <c r="C1657" s="39" t="s">
        <v>3939</v>
      </c>
      <c r="D1657" s="39" t="s">
        <v>4078</v>
      </c>
      <c r="E1657" s="40">
        <v>13.405530000000001</v>
      </c>
      <c r="F1657" s="40">
        <v>9.3103499999999997</v>
      </c>
      <c r="G1657" s="40">
        <v>185</v>
      </c>
      <c r="H1657" s="40" t="s">
        <v>3926</v>
      </c>
      <c r="I1657" s="40" t="s">
        <v>38</v>
      </c>
      <c r="J1657" s="40" t="s">
        <v>876</v>
      </c>
      <c r="K1657" s="40" t="s">
        <v>4827</v>
      </c>
      <c r="L1657" s="40" t="s">
        <v>3942</v>
      </c>
      <c r="M1657" s="35" t="s">
        <v>4</v>
      </c>
      <c r="N1657" s="35" t="s">
        <v>5</v>
      </c>
    </row>
    <row r="1658" spans="1:14" x14ac:dyDescent="0.3">
      <c r="A1658" s="38" t="s">
        <v>1258</v>
      </c>
      <c r="B1658" s="39" t="s">
        <v>1259</v>
      </c>
      <c r="C1658" s="39" t="s">
        <v>3951</v>
      </c>
      <c r="D1658" s="39" t="s">
        <v>1259</v>
      </c>
      <c r="E1658" s="40">
        <v>14.830423570000001</v>
      </c>
      <c r="F1658" s="40">
        <v>10.88262486</v>
      </c>
      <c r="G1658" s="40">
        <v>316</v>
      </c>
      <c r="H1658" s="40" t="s">
        <v>3926</v>
      </c>
      <c r="I1658" s="40" t="s">
        <v>38</v>
      </c>
      <c r="J1658" s="40" t="s">
        <v>710</v>
      </c>
      <c r="K1658" s="40" t="s">
        <v>4859</v>
      </c>
      <c r="L1658" s="40" t="s">
        <v>3942</v>
      </c>
      <c r="M1658" s="35" t="s">
        <v>4</v>
      </c>
      <c r="N1658" s="35" t="s">
        <v>5</v>
      </c>
    </row>
    <row r="1659" spans="1:14" x14ac:dyDescent="0.3">
      <c r="A1659" s="38" t="s">
        <v>2236</v>
      </c>
      <c r="B1659" s="39" t="s">
        <v>2237</v>
      </c>
      <c r="C1659" s="39" t="s">
        <v>3958</v>
      </c>
      <c r="D1659" s="39" t="s">
        <v>4925</v>
      </c>
      <c r="E1659" s="40">
        <v>13.55816667</v>
      </c>
      <c r="F1659" s="40">
        <v>7.2422222219999997</v>
      </c>
      <c r="G1659" s="40">
        <v>1235</v>
      </c>
      <c r="H1659" s="40" t="s">
        <v>3926</v>
      </c>
      <c r="I1659" s="40" t="s">
        <v>38</v>
      </c>
      <c r="J1659" s="40" t="s">
        <v>831</v>
      </c>
      <c r="K1659" s="40" t="s">
        <v>4779</v>
      </c>
      <c r="L1659" s="40" t="s">
        <v>3942</v>
      </c>
      <c r="M1659" s="35" t="s">
        <v>4</v>
      </c>
      <c r="N1659" s="35" t="s">
        <v>5</v>
      </c>
    </row>
    <row r="1660" spans="1:14" x14ac:dyDescent="0.3">
      <c r="A1660" s="38" t="s">
        <v>2383</v>
      </c>
      <c r="B1660" s="39" t="s">
        <v>2384</v>
      </c>
      <c r="C1660" s="39" t="s">
        <v>3943</v>
      </c>
      <c r="D1660" s="39" t="s">
        <v>2384</v>
      </c>
      <c r="E1660" s="40">
        <v>10.740596719999999</v>
      </c>
      <c r="F1660" s="40">
        <v>5.6378866360000002</v>
      </c>
      <c r="G1660" s="40">
        <v>1241</v>
      </c>
      <c r="H1660" s="40" t="s">
        <v>3926</v>
      </c>
      <c r="I1660" s="40" t="s">
        <v>38</v>
      </c>
      <c r="J1660" s="40" t="s">
        <v>3785</v>
      </c>
      <c r="K1660" s="40" t="s">
        <v>4734</v>
      </c>
      <c r="L1660" s="40" t="s">
        <v>80</v>
      </c>
      <c r="M1660" s="35" t="s">
        <v>4</v>
      </c>
      <c r="N1660" s="35" t="s">
        <v>5</v>
      </c>
    </row>
    <row r="1661" spans="1:14" x14ac:dyDescent="0.3">
      <c r="A1661" s="38" t="s">
        <v>3149</v>
      </c>
      <c r="B1661" s="39" t="s">
        <v>4926</v>
      </c>
      <c r="C1661" s="39" t="s">
        <v>3933</v>
      </c>
      <c r="D1661" s="39" t="s">
        <v>3947</v>
      </c>
      <c r="E1661" s="40">
        <v>9.8165399999999998</v>
      </c>
      <c r="F1661" s="40">
        <v>4.0369000000000002</v>
      </c>
      <c r="G1661" s="40">
        <v>29</v>
      </c>
      <c r="H1661" s="40" t="s">
        <v>3926</v>
      </c>
      <c r="I1661" s="40" t="s">
        <v>94</v>
      </c>
      <c r="J1661" s="40" t="s">
        <v>3076</v>
      </c>
      <c r="K1661" s="40" t="s">
        <v>4596</v>
      </c>
      <c r="L1661" s="40" t="s">
        <v>78</v>
      </c>
      <c r="M1661" s="35"/>
      <c r="N1661" s="35"/>
    </row>
    <row r="1662" spans="1:14" x14ac:dyDescent="0.3">
      <c r="A1662" s="38" t="s">
        <v>3438</v>
      </c>
      <c r="B1662" s="39" t="s">
        <v>3439</v>
      </c>
      <c r="C1662" s="39" t="s">
        <v>3933</v>
      </c>
      <c r="D1662" s="39" t="s">
        <v>3439</v>
      </c>
      <c r="E1662" s="39">
        <v>10.101207</v>
      </c>
      <c r="F1662" s="39">
        <v>3.5781610000000001</v>
      </c>
      <c r="G1662" s="39">
        <v>51</v>
      </c>
      <c r="H1662" s="40" t="s">
        <v>3926</v>
      </c>
      <c r="I1662" s="40" t="s">
        <v>38</v>
      </c>
      <c r="J1662" s="40" t="s">
        <v>3927</v>
      </c>
      <c r="K1662" s="40" t="s">
        <v>3928</v>
      </c>
      <c r="L1662" s="40" t="s">
        <v>78</v>
      </c>
      <c r="M1662" s="35" t="s">
        <v>4</v>
      </c>
      <c r="N1662" s="35" t="s">
        <v>5</v>
      </c>
    </row>
    <row r="1663" spans="1:14" x14ac:dyDescent="0.3">
      <c r="A1663" s="38" t="s">
        <v>497</v>
      </c>
      <c r="B1663" s="39" t="s">
        <v>2205</v>
      </c>
      <c r="C1663" s="39" t="s">
        <v>3951</v>
      </c>
      <c r="D1663" s="39" t="s">
        <v>2205</v>
      </c>
      <c r="E1663" s="39">
        <v>14.14724857</v>
      </c>
      <c r="F1663" s="39">
        <v>10.86825425</v>
      </c>
      <c r="G1663" s="39">
        <v>445</v>
      </c>
      <c r="H1663" s="40" t="s">
        <v>3926</v>
      </c>
      <c r="I1663" s="40" t="s">
        <v>38</v>
      </c>
      <c r="J1663" s="40" t="s">
        <v>655</v>
      </c>
      <c r="K1663" s="40" t="s">
        <v>4008</v>
      </c>
      <c r="L1663" s="40" t="s">
        <v>3942</v>
      </c>
      <c r="M1663" s="35" t="s">
        <v>4</v>
      </c>
      <c r="N1663" s="35" t="s">
        <v>5</v>
      </c>
    </row>
    <row r="1664" spans="1:14" x14ac:dyDescent="0.3">
      <c r="A1664" s="38" t="s">
        <v>2163</v>
      </c>
      <c r="B1664" s="39" t="s">
        <v>2164</v>
      </c>
      <c r="C1664" s="39" t="s">
        <v>3951</v>
      </c>
      <c r="D1664" s="39" t="s">
        <v>2164</v>
      </c>
      <c r="E1664" s="39">
        <v>13.910361910000001</v>
      </c>
      <c r="F1664" s="39">
        <v>10.748629559999999</v>
      </c>
      <c r="G1664" s="39">
        <v>750</v>
      </c>
      <c r="H1664" s="40" t="s">
        <v>3926</v>
      </c>
      <c r="I1664" s="40" t="s">
        <v>38</v>
      </c>
      <c r="J1664" s="40" t="s">
        <v>720</v>
      </c>
      <c r="K1664" s="40" t="s">
        <v>4029</v>
      </c>
      <c r="L1664" s="40" t="s">
        <v>3942</v>
      </c>
      <c r="M1664" s="35" t="s">
        <v>4</v>
      </c>
      <c r="N1664" s="35" t="s">
        <v>4019</v>
      </c>
    </row>
    <row r="1665" spans="1:14" x14ac:dyDescent="0.3">
      <c r="A1665" s="38" t="s">
        <v>1118</v>
      </c>
      <c r="B1665" s="39" t="s">
        <v>1119</v>
      </c>
      <c r="C1665" s="39" t="s">
        <v>3939</v>
      </c>
      <c r="D1665" s="39" t="s">
        <v>1241</v>
      </c>
      <c r="E1665" s="39">
        <v>13.8298182</v>
      </c>
      <c r="F1665" s="39">
        <v>9.8282745469999995</v>
      </c>
      <c r="G1665" s="39">
        <v>380</v>
      </c>
      <c r="H1665" s="40" t="s">
        <v>3926</v>
      </c>
      <c r="I1665" s="40" t="s">
        <v>38</v>
      </c>
      <c r="J1665" s="40" t="s">
        <v>799</v>
      </c>
      <c r="K1665" s="40" t="s">
        <v>4150</v>
      </c>
      <c r="L1665" s="40" t="s">
        <v>3942</v>
      </c>
      <c r="M1665" s="35" t="s">
        <v>4</v>
      </c>
      <c r="N1665" s="35" t="s">
        <v>3879</v>
      </c>
    </row>
    <row r="1666" spans="1:14" x14ac:dyDescent="0.3">
      <c r="A1666" s="38" t="s">
        <v>1338</v>
      </c>
      <c r="B1666" s="39" t="s">
        <v>1339</v>
      </c>
      <c r="C1666" s="39" t="s">
        <v>3951</v>
      </c>
      <c r="D1666" s="39" t="s">
        <v>4927</v>
      </c>
      <c r="E1666" s="39">
        <v>13.67134227</v>
      </c>
      <c r="F1666" s="39">
        <v>10.72088022</v>
      </c>
      <c r="G1666" s="39">
        <v>881</v>
      </c>
      <c r="H1666" s="40" t="s">
        <v>3926</v>
      </c>
      <c r="I1666" s="40" t="s">
        <v>38</v>
      </c>
      <c r="J1666" s="40" t="s">
        <v>720</v>
      </c>
      <c r="K1666" s="40" t="s">
        <v>4029</v>
      </c>
      <c r="L1666" s="40" t="s">
        <v>3942</v>
      </c>
      <c r="M1666" s="35" t="s">
        <v>7</v>
      </c>
      <c r="N1666" s="35" t="s">
        <v>57</v>
      </c>
    </row>
    <row r="1667" spans="1:14" x14ac:dyDescent="0.3">
      <c r="A1667" s="38" t="s">
        <v>930</v>
      </c>
      <c r="B1667" s="39" t="s">
        <v>931</v>
      </c>
      <c r="C1667" s="39" t="s">
        <v>3939</v>
      </c>
      <c r="D1667" s="39" t="s">
        <v>4928</v>
      </c>
      <c r="E1667" s="40">
        <v>13.712719999999999</v>
      </c>
      <c r="F1667" s="40">
        <v>8.3913759999999993</v>
      </c>
      <c r="G1667" s="40">
        <v>352</v>
      </c>
      <c r="H1667" s="40" t="s">
        <v>3926</v>
      </c>
      <c r="I1667" s="40" t="s">
        <v>38</v>
      </c>
      <c r="J1667" s="40" t="s">
        <v>876</v>
      </c>
      <c r="K1667" s="40" t="s">
        <v>4827</v>
      </c>
      <c r="L1667" s="40" t="s">
        <v>3942</v>
      </c>
      <c r="M1667" s="35" t="s">
        <v>4</v>
      </c>
      <c r="N1667" s="35" t="s">
        <v>3879</v>
      </c>
    </row>
    <row r="1668" spans="1:14" x14ac:dyDescent="0.3">
      <c r="A1668" s="38" t="s">
        <v>500</v>
      </c>
      <c r="B1668" s="39" t="s">
        <v>4929</v>
      </c>
      <c r="C1668" s="39" t="s">
        <v>3925</v>
      </c>
      <c r="D1668" s="39" t="s">
        <v>3962</v>
      </c>
      <c r="E1668" s="39">
        <v>9.9488099999999999</v>
      </c>
      <c r="F1668" s="39">
        <v>2.9327299999999998</v>
      </c>
      <c r="G1668" s="39">
        <v>65</v>
      </c>
      <c r="H1668" s="40" t="s">
        <v>3926</v>
      </c>
      <c r="I1668" s="40" t="s">
        <v>94</v>
      </c>
      <c r="J1668" s="40" t="s">
        <v>3927</v>
      </c>
      <c r="K1668" s="40" t="s">
        <v>3928</v>
      </c>
      <c r="L1668" s="40" t="s">
        <v>78</v>
      </c>
      <c r="M1668" s="35" t="s">
        <v>7</v>
      </c>
      <c r="N1668" s="35" t="s">
        <v>3846</v>
      </c>
    </row>
    <row r="1669" spans="1:14" x14ac:dyDescent="0.3">
      <c r="A1669" s="38" t="s">
        <v>1911</v>
      </c>
      <c r="B1669" s="39" t="s">
        <v>1912</v>
      </c>
      <c r="C1669" s="39" t="s">
        <v>3933</v>
      </c>
      <c r="D1669" s="39" t="s">
        <v>1912</v>
      </c>
      <c r="E1669" s="39">
        <v>11.106059999999999</v>
      </c>
      <c r="F1669" s="39">
        <v>3.8881899999999998</v>
      </c>
      <c r="G1669" s="39">
        <v>584</v>
      </c>
      <c r="H1669" s="40" t="s">
        <v>3926</v>
      </c>
      <c r="I1669" s="40" t="s">
        <v>38</v>
      </c>
      <c r="J1669" s="40" t="s">
        <v>809</v>
      </c>
      <c r="K1669" s="40" t="s">
        <v>3932</v>
      </c>
      <c r="L1669" s="40" t="s">
        <v>5869</v>
      </c>
      <c r="M1669" s="35" t="s">
        <v>7</v>
      </c>
      <c r="N1669" s="35" t="s">
        <v>6</v>
      </c>
    </row>
    <row r="1670" spans="1:14" x14ac:dyDescent="0.3">
      <c r="A1670" s="38" t="s">
        <v>904</v>
      </c>
      <c r="B1670" s="39" t="s">
        <v>905</v>
      </c>
      <c r="C1670" s="39" t="s">
        <v>3951</v>
      </c>
      <c r="D1670" s="39" t="s">
        <v>4930</v>
      </c>
      <c r="E1670" s="40">
        <v>14.605913109999999</v>
      </c>
      <c r="F1670" s="40">
        <v>10.53111593</v>
      </c>
      <c r="G1670" s="40">
        <v>349</v>
      </c>
      <c r="H1670" s="40" t="s">
        <v>3926</v>
      </c>
      <c r="I1670" s="40" t="s">
        <v>38</v>
      </c>
      <c r="J1670" s="40" t="s">
        <v>710</v>
      </c>
      <c r="K1670" s="40" t="s">
        <v>4859</v>
      </c>
      <c r="L1670" s="40" t="s">
        <v>3942</v>
      </c>
      <c r="M1670" s="35" t="s">
        <v>4</v>
      </c>
      <c r="N1670" s="35" t="s">
        <v>5</v>
      </c>
    </row>
    <row r="1671" spans="1:14" x14ac:dyDescent="0.3">
      <c r="A1671" s="38" t="s">
        <v>636</v>
      </c>
      <c r="B1671" s="39" t="s">
        <v>637</v>
      </c>
      <c r="C1671" s="39" t="s">
        <v>3929</v>
      </c>
      <c r="D1671" s="39" t="s">
        <v>637</v>
      </c>
      <c r="E1671" s="39">
        <v>11.572122999999999</v>
      </c>
      <c r="F1671" s="39">
        <v>3.192669</v>
      </c>
      <c r="G1671" s="39">
        <v>689</v>
      </c>
      <c r="H1671" s="40" t="s">
        <v>3926</v>
      </c>
      <c r="I1671" s="40" t="s">
        <v>38</v>
      </c>
      <c r="J1671" s="40" t="s">
        <v>638</v>
      </c>
      <c r="K1671" s="40" t="s">
        <v>3956</v>
      </c>
      <c r="L1671" s="40" t="s">
        <v>5869</v>
      </c>
      <c r="M1671" s="35" t="s">
        <v>4</v>
      </c>
      <c r="N1671" s="35" t="s">
        <v>5</v>
      </c>
    </row>
    <row r="1672" spans="1:14" x14ac:dyDescent="0.3">
      <c r="A1672" s="38" t="s">
        <v>2100</v>
      </c>
      <c r="B1672" s="39" t="s">
        <v>2101</v>
      </c>
      <c r="C1672" s="39" t="s">
        <v>3951</v>
      </c>
      <c r="D1672" s="39" t="s">
        <v>4931</v>
      </c>
      <c r="E1672" s="40">
        <v>15.051030000000001</v>
      </c>
      <c r="F1672" s="40">
        <v>10.84768</v>
      </c>
      <c r="G1672" s="40">
        <v>317</v>
      </c>
      <c r="H1672" s="40" t="s">
        <v>3926</v>
      </c>
      <c r="I1672" s="40" t="s">
        <v>38</v>
      </c>
      <c r="J1672" s="40" t="s">
        <v>710</v>
      </c>
      <c r="K1672" s="40" t="s">
        <v>4859</v>
      </c>
      <c r="L1672" s="40" t="s">
        <v>3942</v>
      </c>
      <c r="M1672" s="35" t="s">
        <v>4</v>
      </c>
      <c r="N1672" s="35" t="s">
        <v>3970</v>
      </c>
    </row>
    <row r="1673" spans="1:14" x14ac:dyDescent="0.3">
      <c r="A1673" s="38" t="s">
        <v>1550</v>
      </c>
      <c r="B1673" s="39" t="s">
        <v>1551</v>
      </c>
      <c r="C1673" s="39" t="s">
        <v>3958</v>
      </c>
      <c r="D1673" s="39" t="s">
        <v>1551</v>
      </c>
      <c r="E1673" s="39">
        <v>14.17004</v>
      </c>
      <c r="F1673" s="39">
        <v>7.6242799999999997</v>
      </c>
      <c r="G1673" s="39">
        <v>869</v>
      </c>
      <c r="H1673" s="40" t="s">
        <v>3926</v>
      </c>
      <c r="I1673" s="40" t="s">
        <v>38</v>
      </c>
      <c r="J1673" s="40" t="s">
        <v>705</v>
      </c>
      <c r="K1673" s="40" t="s">
        <v>4048</v>
      </c>
      <c r="L1673" s="40" t="s">
        <v>3942</v>
      </c>
      <c r="M1673" s="35" t="s">
        <v>7</v>
      </c>
      <c r="N1673" s="35" t="s">
        <v>6</v>
      </c>
    </row>
    <row r="1674" spans="1:14" x14ac:dyDescent="0.3">
      <c r="A1674" s="38" t="s">
        <v>2185</v>
      </c>
      <c r="B1674" s="39" t="s">
        <v>2186</v>
      </c>
      <c r="C1674" s="39" t="s">
        <v>3939</v>
      </c>
      <c r="D1674" s="39" t="s">
        <v>2186</v>
      </c>
      <c r="E1674" s="39">
        <v>14.18850029</v>
      </c>
      <c r="F1674" s="39">
        <v>8.3996568800000002</v>
      </c>
      <c r="G1674" s="39">
        <v>367</v>
      </c>
      <c r="H1674" s="40" t="s">
        <v>3926</v>
      </c>
      <c r="I1674" s="40" t="s">
        <v>38</v>
      </c>
      <c r="J1674" s="40" t="s">
        <v>705</v>
      </c>
      <c r="K1674" s="40" t="s">
        <v>4048</v>
      </c>
      <c r="L1674" s="40" t="s">
        <v>3942</v>
      </c>
      <c r="M1674" s="35" t="s">
        <v>4</v>
      </c>
      <c r="N1674" s="35" t="s">
        <v>3970</v>
      </c>
    </row>
    <row r="1675" spans="1:14" x14ac:dyDescent="0.3">
      <c r="A1675" s="38" t="s">
        <v>835</v>
      </c>
      <c r="B1675" s="39" t="s">
        <v>836</v>
      </c>
      <c r="C1675" s="39" t="s">
        <v>3976</v>
      </c>
      <c r="D1675" s="39" t="s">
        <v>836</v>
      </c>
      <c r="E1675" s="40">
        <v>13.43594918</v>
      </c>
      <c r="F1675" s="40">
        <v>4.5707334749999999</v>
      </c>
      <c r="G1675" s="40">
        <v>721</v>
      </c>
      <c r="H1675" s="40" t="s">
        <v>3926</v>
      </c>
      <c r="I1675" s="40" t="s">
        <v>38</v>
      </c>
      <c r="J1675" s="40" t="s">
        <v>759</v>
      </c>
      <c r="K1675" s="40" t="s">
        <v>4932</v>
      </c>
      <c r="L1675" s="40" t="s">
        <v>5869</v>
      </c>
      <c r="M1675" s="35" t="s">
        <v>4</v>
      </c>
      <c r="N1675" s="35" t="s">
        <v>5</v>
      </c>
    </row>
    <row r="1676" spans="1:14" x14ac:dyDescent="0.3">
      <c r="A1676" s="38" t="s">
        <v>284</v>
      </c>
      <c r="B1676" s="39" t="s">
        <v>1793</v>
      </c>
      <c r="C1676" s="39" t="s">
        <v>3929</v>
      </c>
      <c r="D1676" s="39" t="s">
        <v>4933</v>
      </c>
      <c r="E1676" s="39">
        <v>11.733779999999999</v>
      </c>
      <c r="F1676" s="39">
        <v>4.3758499999999998</v>
      </c>
      <c r="G1676" s="39">
        <v>529</v>
      </c>
      <c r="H1676" s="40" t="s">
        <v>3926</v>
      </c>
      <c r="I1676" s="40" t="s">
        <v>38</v>
      </c>
      <c r="J1676" s="40" t="s">
        <v>626</v>
      </c>
      <c r="K1676" s="40" t="s">
        <v>3985</v>
      </c>
      <c r="L1676" s="40" t="s">
        <v>5869</v>
      </c>
      <c r="M1676" s="35" t="s">
        <v>4</v>
      </c>
      <c r="N1676" s="35" t="s">
        <v>3877</v>
      </c>
    </row>
    <row r="1677" spans="1:14" x14ac:dyDescent="0.3">
      <c r="A1677" s="38" t="s">
        <v>3518</v>
      </c>
      <c r="B1677" s="39" t="s">
        <v>3519</v>
      </c>
      <c r="C1677" s="39" t="s">
        <v>3933</v>
      </c>
      <c r="D1677" s="39" t="s">
        <v>3549</v>
      </c>
      <c r="E1677" s="39">
        <v>9.9575700000000005</v>
      </c>
      <c r="F1677" s="39">
        <v>5.1254</v>
      </c>
      <c r="G1677" s="39">
        <v>813</v>
      </c>
      <c r="H1677" s="40" t="s">
        <v>3926</v>
      </c>
      <c r="I1677" s="40" t="s">
        <v>38</v>
      </c>
      <c r="J1677" s="40" t="s">
        <v>3937</v>
      </c>
      <c r="K1677" s="40" t="s">
        <v>3938</v>
      </c>
      <c r="L1677" s="40" t="s">
        <v>78</v>
      </c>
      <c r="M1677" s="35" t="s">
        <v>79</v>
      </c>
      <c r="N1677" s="35" t="s">
        <v>5</v>
      </c>
    </row>
    <row r="1678" spans="1:14" x14ac:dyDescent="0.3">
      <c r="A1678" s="38" t="s">
        <v>510</v>
      </c>
      <c r="B1678" s="39" t="s">
        <v>4934</v>
      </c>
      <c r="C1678" s="39" t="s">
        <v>3925</v>
      </c>
      <c r="D1678" s="39" t="s">
        <v>3962</v>
      </c>
      <c r="E1678" s="39">
        <v>9.9319299999999995</v>
      </c>
      <c r="F1678" s="39">
        <v>2.81908</v>
      </c>
      <c r="G1678" s="39">
        <v>43</v>
      </c>
      <c r="H1678" s="40" t="s">
        <v>3926</v>
      </c>
      <c r="I1678" s="40" t="s">
        <v>94</v>
      </c>
      <c r="J1678" s="40" t="s">
        <v>3927</v>
      </c>
      <c r="K1678" s="40" t="s">
        <v>3928</v>
      </c>
      <c r="L1678" s="40" t="s">
        <v>78</v>
      </c>
      <c r="M1678" s="35" t="s">
        <v>7</v>
      </c>
      <c r="N1678" s="35" t="s">
        <v>3846</v>
      </c>
    </row>
    <row r="1679" spans="1:14" x14ac:dyDescent="0.3">
      <c r="A1679" s="38" t="s">
        <v>233</v>
      </c>
      <c r="B1679" s="39" t="s">
        <v>2078</v>
      </c>
      <c r="C1679" s="39" t="s">
        <v>3958</v>
      </c>
      <c r="D1679" s="39" t="s">
        <v>2078</v>
      </c>
      <c r="E1679" s="39">
        <v>15.138037690000001</v>
      </c>
      <c r="F1679" s="39">
        <v>8.1430764579999995</v>
      </c>
      <c r="G1679" s="39">
        <v>603</v>
      </c>
      <c r="H1679" s="40" t="s">
        <v>3926</v>
      </c>
      <c r="I1679" s="40" t="s">
        <v>38</v>
      </c>
      <c r="J1679" s="40" t="s">
        <v>705</v>
      </c>
      <c r="K1679" s="40" t="s">
        <v>4048</v>
      </c>
      <c r="L1679" s="40" t="s">
        <v>3942</v>
      </c>
      <c r="M1679" s="35" t="s">
        <v>7</v>
      </c>
      <c r="N1679" s="35" t="s">
        <v>6</v>
      </c>
    </row>
    <row r="1680" spans="1:14" x14ac:dyDescent="0.3">
      <c r="A1680" s="38" t="s">
        <v>937</v>
      </c>
      <c r="B1680" s="39" t="s">
        <v>938</v>
      </c>
      <c r="C1680" s="39" t="s">
        <v>3976</v>
      </c>
      <c r="D1680" s="39" t="s">
        <v>938</v>
      </c>
      <c r="E1680" s="40">
        <v>13.357758329999999</v>
      </c>
      <c r="F1680" s="40">
        <v>4.8370583329999999</v>
      </c>
      <c r="G1680" s="40">
        <v>716</v>
      </c>
      <c r="H1680" s="40" t="s">
        <v>3926</v>
      </c>
      <c r="I1680" s="40" t="s">
        <v>38</v>
      </c>
      <c r="J1680" s="40" t="s">
        <v>759</v>
      </c>
      <c r="K1680" s="40" t="s">
        <v>4932</v>
      </c>
      <c r="L1680" s="40" t="s">
        <v>5869</v>
      </c>
      <c r="M1680" s="35" t="s">
        <v>4</v>
      </c>
      <c r="N1680" s="35" t="s">
        <v>5</v>
      </c>
    </row>
    <row r="1681" spans="1:14" x14ac:dyDescent="0.3">
      <c r="A1681" s="38" t="s">
        <v>2060</v>
      </c>
      <c r="B1681" s="39" t="s">
        <v>2061</v>
      </c>
      <c r="C1681" s="39" t="s">
        <v>3951</v>
      </c>
      <c r="D1681" s="39" t="s">
        <v>4935</v>
      </c>
      <c r="E1681" s="39">
        <v>14.496244969999999</v>
      </c>
      <c r="F1681" s="39">
        <v>10.521407549999999</v>
      </c>
      <c r="G1681" s="39">
        <v>369</v>
      </c>
      <c r="H1681" s="40" t="s">
        <v>3926</v>
      </c>
      <c r="I1681" s="40" t="s">
        <v>38</v>
      </c>
      <c r="J1681" s="40" t="s">
        <v>710</v>
      </c>
      <c r="K1681" s="40" t="s">
        <v>4859</v>
      </c>
      <c r="L1681" s="40" t="s">
        <v>3942</v>
      </c>
      <c r="M1681" s="35" t="s">
        <v>4</v>
      </c>
      <c r="N1681" s="35" t="s">
        <v>3879</v>
      </c>
    </row>
    <row r="1682" spans="1:14" x14ac:dyDescent="0.3">
      <c r="A1682" s="38" t="s">
        <v>924</v>
      </c>
      <c r="B1682" s="39" t="s">
        <v>925</v>
      </c>
      <c r="C1682" s="39" t="s">
        <v>3925</v>
      </c>
      <c r="D1682" s="39" t="s">
        <v>4936</v>
      </c>
      <c r="E1682" s="39">
        <v>12.416114</v>
      </c>
      <c r="F1682" s="39">
        <v>3.0671520000000001</v>
      </c>
      <c r="G1682" s="39">
        <v>725</v>
      </c>
      <c r="H1682" s="40" t="s">
        <v>3926</v>
      </c>
      <c r="I1682" s="40" t="s">
        <v>38</v>
      </c>
      <c r="J1682" s="40" t="s">
        <v>641</v>
      </c>
      <c r="K1682" s="40" t="s">
        <v>4012</v>
      </c>
      <c r="L1682" s="40" t="s">
        <v>5869</v>
      </c>
      <c r="M1682" s="35" t="s">
        <v>7</v>
      </c>
      <c r="N1682" s="35" t="s">
        <v>3849</v>
      </c>
    </row>
    <row r="1683" spans="1:14" x14ac:dyDescent="0.3">
      <c r="A1683" s="38" t="s">
        <v>318</v>
      </c>
      <c r="B1683" s="39" t="s">
        <v>1680</v>
      </c>
      <c r="C1683" s="39" t="s">
        <v>3925</v>
      </c>
      <c r="D1683" s="39" t="s">
        <v>1680</v>
      </c>
      <c r="E1683" s="39">
        <v>11.954167999999999</v>
      </c>
      <c r="F1683" s="39">
        <v>2.9958339999999999</v>
      </c>
      <c r="G1683" s="39">
        <v>1553</v>
      </c>
      <c r="H1683" s="40" t="s">
        <v>3926</v>
      </c>
      <c r="I1683" s="40" t="s">
        <v>38</v>
      </c>
      <c r="J1683" s="40" t="s">
        <v>641</v>
      </c>
      <c r="K1683" s="40" t="s">
        <v>4012</v>
      </c>
      <c r="L1683" s="40" t="s">
        <v>5869</v>
      </c>
      <c r="M1683" s="35" t="s">
        <v>7</v>
      </c>
      <c r="N1683" s="35" t="s">
        <v>3846</v>
      </c>
    </row>
    <row r="1684" spans="1:14" x14ac:dyDescent="0.3">
      <c r="A1684" s="38" t="s">
        <v>196</v>
      </c>
      <c r="B1684" s="39" t="s">
        <v>1540</v>
      </c>
      <c r="C1684" s="39" t="s">
        <v>3939</v>
      </c>
      <c r="D1684" s="39" t="s">
        <v>4937</v>
      </c>
      <c r="E1684" s="40">
        <v>14.25110181</v>
      </c>
      <c r="F1684" s="40">
        <v>9.0045399719999999</v>
      </c>
      <c r="G1684" s="40">
        <v>502</v>
      </c>
      <c r="H1684" s="40" t="s">
        <v>3926</v>
      </c>
      <c r="I1684" s="40" t="s">
        <v>38</v>
      </c>
      <c r="J1684" s="40" t="s">
        <v>876</v>
      </c>
      <c r="K1684" s="40" t="s">
        <v>4827</v>
      </c>
      <c r="L1684" s="40" t="s">
        <v>3942</v>
      </c>
      <c r="M1684" s="35" t="s">
        <v>4</v>
      </c>
      <c r="N1684" s="35" t="s">
        <v>46</v>
      </c>
    </row>
    <row r="1685" spans="1:14" x14ac:dyDescent="0.3">
      <c r="A1685" s="38" t="s">
        <v>2716</v>
      </c>
      <c r="B1685" s="39" t="s">
        <v>2717</v>
      </c>
      <c r="C1685" s="39" t="s">
        <v>3943</v>
      </c>
      <c r="D1685" s="39" t="s">
        <v>4882</v>
      </c>
      <c r="E1685" s="40">
        <v>10.445923000000001</v>
      </c>
      <c r="F1685" s="40">
        <v>5.7151249999999996</v>
      </c>
      <c r="G1685" s="40">
        <v>1269</v>
      </c>
      <c r="H1685" s="40" t="s">
        <v>3926</v>
      </c>
      <c r="I1685" s="40" t="s">
        <v>38</v>
      </c>
      <c r="J1685" s="40" t="s">
        <v>3785</v>
      </c>
      <c r="K1685" s="40" t="s">
        <v>4734</v>
      </c>
      <c r="L1685" s="40" t="s">
        <v>80</v>
      </c>
      <c r="M1685" s="35" t="s">
        <v>4</v>
      </c>
      <c r="N1685" s="35" t="s">
        <v>5</v>
      </c>
    </row>
    <row r="1686" spans="1:14" x14ac:dyDescent="0.3">
      <c r="A1686" s="38" t="s">
        <v>456</v>
      </c>
      <c r="B1686" s="39" t="s">
        <v>2635</v>
      </c>
      <c r="C1686" s="39" t="s">
        <v>3943</v>
      </c>
      <c r="D1686" s="39" t="s">
        <v>4938</v>
      </c>
      <c r="E1686" s="40">
        <v>10.732094999999999</v>
      </c>
      <c r="F1686" s="40">
        <v>5.826333</v>
      </c>
      <c r="G1686" s="40">
        <v>1169</v>
      </c>
      <c r="H1686" s="40" t="s">
        <v>3926</v>
      </c>
      <c r="I1686" s="40" t="s">
        <v>38</v>
      </c>
      <c r="J1686" s="40" t="s">
        <v>3785</v>
      </c>
      <c r="K1686" s="40" t="s">
        <v>4734</v>
      </c>
      <c r="L1686" s="40" t="s">
        <v>80</v>
      </c>
      <c r="M1686" s="35" t="s">
        <v>4</v>
      </c>
      <c r="N1686" s="35" t="s">
        <v>5</v>
      </c>
    </row>
    <row r="1687" spans="1:14" x14ac:dyDescent="0.3">
      <c r="A1687" s="38" t="s">
        <v>2416</v>
      </c>
      <c r="B1687" s="39" t="s">
        <v>2417</v>
      </c>
      <c r="C1687" s="39" t="s">
        <v>3943</v>
      </c>
      <c r="D1687" s="39" t="s">
        <v>2380</v>
      </c>
      <c r="E1687" s="40">
        <v>10.920590000000001</v>
      </c>
      <c r="F1687" s="40">
        <v>5.7333800000000004</v>
      </c>
      <c r="G1687" s="40">
        <v>1168</v>
      </c>
      <c r="H1687" s="40" t="s">
        <v>3926</v>
      </c>
      <c r="I1687" s="40" t="s">
        <v>38</v>
      </c>
      <c r="J1687" s="40" t="s">
        <v>3785</v>
      </c>
      <c r="K1687" s="40" t="s">
        <v>4734</v>
      </c>
      <c r="L1687" s="40" t="s">
        <v>80</v>
      </c>
      <c r="M1687" s="35" t="s">
        <v>4</v>
      </c>
      <c r="N1687" s="35" t="s">
        <v>5</v>
      </c>
    </row>
    <row r="1688" spans="1:14" x14ac:dyDescent="0.3">
      <c r="A1688" s="38" t="s">
        <v>837</v>
      </c>
      <c r="B1688" s="39" t="s">
        <v>838</v>
      </c>
      <c r="C1688" s="39" t="s">
        <v>3939</v>
      </c>
      <c r="D1688" s="39" t="s">
        <v>4939</v>
      </c>
      <c r="E1688" s="39">
        <v>14.508760000000001</v>
      </c>
      <c r="F1688" s="39">
        <v>8.3789800000000003</v>
      </c>
      <c r="G1688" s="39">
        <v>638</v>
      </c>
      <c r="H1688" s="40" t="s">
        <v>3926</v>
      </c>
      <c r="I1688" s="40" t="s">
        <v>38</v>
      </c>
      <c r="J1688" s="40" t="s">
        <v>705</v>
      </c>
      <c r="K1688" s="40" t="s">
        <v>4048</v>
      </c>
      <c r="L1688" s="40" t="s">
        <v>3942</v>
      </c>
      <c r="M1688" s="35" t="s">
        <v>7</v>
      </c>
      <c r="N1688" s="35" t="s">
        <v>6</v>
      </c>
    </row>
    <row r="1689" spans="1:14" x14ac:dyDescent="0.3">
      <c r="A1689" s="38" t="s">
        <v>198</v>
      </c>
      <c r="B1689" s="39" t="s">
        <v>3445</v>
      </c>
      <c r="C1689" s="39" t="s">
        <v>3925</v>
      </c>
      <c r="D1689" s="39" t="s">
        <v>3412</v>
      </c>
      <c r="E1689" s="39">
        <v>10.32798</v>
      </c>
      <c r="F1689" s="39">
        <v>2.3727</v>
      </c>
      <c r="G1689" s="39">
        <v>407</v>
      </c>
      <c r="H1689" s="40" t="s">
        <v>3926</v>
      </c>
      <c r="I1689" s="40" t="s">
        <v>38</v>
      </c>
      <c r="J1689" s="40" t="s">
        <v>591</v>
      </c>
      <c r="K1689" s="40" t="s">
        <v>3954</v>
      </c>
      <c r="L1689" s="40" t="s">
        <v>5869</v>
      </c>
      <c r="M1689" s="35" t="s">
        <v>7</v>
      </c>
      <c r="N1689" s="35" t="s">
        <v>6</v>
      </c>
    </row>
    <row r="1690" spans="1:14" x14ac:dyDescent="0.3">
      <c r="A1690" s="38" t="s">
        <v>2631</v>
      </c>
      <c r="B1690" s="39" t="s">
        <v>2632</v>
      </c>
      <c r="C1690" s="39" t="s">
        <v>3943</v>
      </c>
      <c r="D1690" s="39" t="s">
        <v>2380</v>
      </c>
      <c r="E1690" s="40">
        <v>10.875457000000001</v>
      </c>
      <c r="F1690" s="40">
        <v>5.7328859999999997</v>
      </c>
      <c r="G1690" s="40">
        <v>1224</v>
      </c>
      <c r="H1690" s="40" t="s">
        <v>3926</v>
      </c>
      <c r="I1690" s="40" t="s">
        <v>38</v>
      </c>
      <c r="J1690" s="40" t="s">
        <v>3785</v>
      </c>
      <c r="K1690" s="40" t="s">
        <v>4734</v>
      </c>
      <c r="L1690" s="40" t="s">
        <v>80</v>
      </c>
      <c r="M1690" s="35" t="s">
        <v>4</v>
      </c>
      <c r="N1690" s="35" t="s">
        <v>5</v>
      </c>
    </row>
    <row r="1691" spans="1:14" x14ac:dyDescent="0.3">
      <c r="A1691" s="38" t="s">
        <v>388</v>
      </c>
      <c r="B1691" s="39" t="s">
        <v>3777</v>
      </c>
      <c r="C1691" s="39" t="s">
        <v>3934</v>
      </c>
      <c r="D1691" s="39" t="s">
        <v>3777</v>
      </c>
      <c r="E1691" s="39">
        <v>8.4994200000000006</v>
      </c>
      <c r="F1691" s="39">
        <v>4.5484</v>
      </c>
      <c r="G1691" s="39">
        <v>5</v>
      </c>
      <c r="H1691" s="40" t="s">
        <v>3926</v>
      </c>
      <c r="I1691" s="40" t="s">
        <v>38</v>
      </c>
      <c r="J1691" s="40" t="s">
        <v>3935</v>
      </c>
      <c r="K1691" s="40" t="s">
        <v>3936</v>
      </c>
      <c r="L1691" s="40" t="s">
        <v>78</v>
      </c>
      <c r="M1691" s="35" t="s">
        <v>7</v>
      </c>
      <c r="N1691" s="35" t="s">
        <v>36</v>
      </c>
    </row>
    <row r="1692" spans="1:14" x14ac:dyDescent="0.3">
      <c r="A1692" s="38" t="s">
        <v>926</v>
      </c>
      <c r="B1692" s="39" t="s">
        <v>927</v>
      </c>
      <c r="C1692" s="39" t="s">
        <v>3976</v>
      </c>
      <c r="D1692" s="39" t="s">
        <v>927</v>
      </c>
      <c r="E1692" s="40">
        <v>13.58666667</v>
      </c>
      <c r="F1692" s="40">
        <v>4.3759638890000003</v>
      </c>
      <c r="G1692" s="40">
        <v>663</v>
      </c>
      <c r="H1692" s="40" t="s">
        <v>3926</v>
      </c>
      <c r="I1692" s="40" t="s">
        <v>38</v>
      </c>
      <c r="J1692" s="40" t="s">
        <v>759</v>
      </c>
      <c r="K1692" s="40" t="s">
        <v>4932</v>
      </c>
      <c r="L1692" s="40" t="s">
        <v>5869</v>
      </c>
      <c r="M1692" s="35" t="s">
        <v>4</v>
      </c>
      <c r="N1692" s="35" t="s">
        <v>5</v>
      </c>
    </row>
    <row r="1693" spans="1:14" x14ac:dyDescent="0.3">
      <c r="A1693" s="38" t="s">
        <v>1657</v>
      </c>
      <c r="B1693" s="39" t="s">
        <v>1658</v>
      </c>
      <c r="C1693" s="39" t="s">
        <v>3925</v>
      </c>
      <c r="D1693" s="39" t="s">
        <v>1658</v>
      </c>
      <c r="E1693" s="39">
        <v>12.26511</v>
      </c>
      <c r="F1693" s="39">
        <v>3.1953999999999998</v>
      </c>
      <c r="G1693" s="39">
        <v>641</v>
      </c>
      <c r="H1693" s="40" t="s">
        <v>3926</v>
      </c>
      <c r="I1693" s="40" t="s">
        <v>38</v>
      </c>
      <c r="J1693" s="40" t="s">
        <v>641</v>
      </c>
      <c r="K1693" s="40" t="s">
        <v>4012</v>
      </c>
      <c r="L1693" s="40" t="s">
        <v>5869</v>
      </c>
      <c r="M1693" s="35" t="s">
        <v>7</v>
      </c>
      <c r="N1693" s="35" t="s">
        <v>6</v>
      </c>
    </row>
    <row r="1694" spans="1:14" x14ac:dyDescent="0.3">
      <c r="A1694" s="38" t="s">
        <v>2421</v>
      </c>
      <c r="B1694" s="39" t="s">
        <v>2422</v>
      </c>
      <c r="C1694" s="39" t="s">
        <v>3943</v>
      </c>
      <c r="D1694" s="39" t="s">
        <v>4940</v>
      </c>
      <c r="E1694" s="40">
        <v>11.152048000000001</v>
      </c>
      <c r="F1694" s="40">
        <v>5.6471260000000001</v>
      </c>
      <c r="G1694" s="40">
        <v>707</v>
      </c>
      <c r="H1694" s="40" t="s">
        <v>3926</v>
      </c>
      <c r="I1694" s="40" t="s">
        <v>38</v>
      </c>
      <c r="J1694" s="40" t="s">
        <v>3785</v>
      </c>
      <c r="K1694" s="40" t="s">
        <v>4734</v>
      </c>
      <c r="L1694" s="40" t="s">
        <v>80</v>
      </c>
      <c r="M1694" s="35" t="s">
        <v>4</v>
      </c>
      <c r="N1694" s="35" t="s">
        <v>3850</v>
      </c>
    </row>
    <row r="1695" spans="1:14" x14ac:dyDescent="0.3">
      <c r="A1695" s="38" t="s">
        <v>70</v>
      </c>
      <c r="B1695" s="39" t="s">
        <v>4941</v>
      </c>
      <c r="C1695" s="39" t="s">
        <v>3934</v>
      </c>
      <c r="D1695" s="39" t="s">
        <v>4026</v>
      </c>
      <c r="E1695" s="39">
        <v>9.1693055000000001</v>
      </c>
      <c r="F1695" s="39">
        <v>4.0128333300000003</v>
      </c>
      <c r="G1695" s="39">
        <v>26</v>
      </c>
      <c r="H1695" s="40" t="s">
        <v>3926</v>
      </c>
      <c r="I1695" s="40" t="s">
        <v>38</v>
      </c>
      <c r="J1695" s="40" t="s">
        <v>3935</v>
      </c>
      <c r="K1695" s="40" t="s">
        <v>3936</v>
      </c>
      <c r="L1695" s="40" t="s">
        <v>78</v>
      </c>
      <c r="M1695" s="35" t="s">
        <v>4</v>
      </c>
      <c r="N1695" s="35"/>
    </row>
    <row r="1696" spans="1:14" x14ac:dyDescent="0.3">
      <c r="A1696" s="38" t="s">
        <v>343</v>
      </c>
      <c r="B1696" s="39" t="s">
        <v>2933</v>
      </c>
      <c r="C1696" s="39" t="s">
        <v>3963</v>
      </c>
      <c r="D1696" s="39" t="s">
        <v>4635</v>
      </c>
      <c r="E1696" s="39">
        <v>10.135848559999999</v>
      </c>
      <c r="F1696" s="39">
        <v>5.9554388989999998</v>
      </c>
      <c r="G1696" s="39">
        <v>1261</v>
      </c>
      <c r="H1696" s="40" t="s">
        <v>3926</v>
      </c>
      <c r="I1696" s="40" t="s">
        <v>38</v>
      </c>
      <c r="J1696" s="40" t="s">
        <v>3782</v>
      </c>
      <c r="K1696" s="40" t="s">
        <v>4634</v>
      </c>
      <c r="L1696" s="40" t="s">
        <v>80</v>
      </c>
      <c r="M1696" s="35" t="s">
        <v>4</v>
      </c>
      <c r="N1696" s="35" t="s">
        <v>5</v>
      </c>
    </row>
    <row r="1697" spans="1:14" x14ac:dyDescent="0.3">
      <c r="A1697" s="38" t="s">
        <v>3713</v>
      </c>
      <c r="B1697" s="39" t="s">
        <v>3714</v>
      </c>
      <c r="C1697" s="39" t="s">
        <v>3934</v>
      </c>
      <c r="D1697" s="39" t="s">
        <v>3712</v>
      </c>
      <c r="E1697" s="39">
        <v>9.3284400000000005</v>
      </c>
      <c r="F1697" s="39">
        <v>4.0882399999999999</v>
      </c>
      <c r="G1697" s="39">
        <v>178</v>
      </c>
      <c r="H1697" s="40" t="s">
        <v>3926</v>
      </c>
      <c r="I1697" s="40" t="s">
        <v>38</v>
      </c>
      <c r="J1697" s="40" t="s">
        <v>3935</v>
      </c>
      <c r="K1697" s="40" t="s">
        <v>3936</v>
      </c>
      <c r="L1697" s="40" t="s">
        <v>78</v>
      </c>
      <c r="M1697" s="35" t="s">
        <v>7</v>
      </c>
      <c r="N1697" s="35" t="s">
        <v>3884</v>
      </c>
    </row>
    <row r="1698" spans="1:14" x14ac:dyDescent="0.3">
      <c r="A1698" s="38" t="s">
        <v>4942</v>
      </c>
      <c r="B1698" s="39" t="s">
        <v>3618</v>
      </c>
      <c r="C1698" s="39" t="s">
        <v>3934</v>
      </c>
      <c r="D1698" s="39" t="s">
        <v>3978</v>
      </c>
      <c r="E1698" s="39">
        <v>9.2432800000000004</v>
      </c>
      <c r="F1698" s="39">
        <v>4.1433499999999999</v>
      </c>
      <c r="G1698" s="39">
        <v>837</v>
      </c>
      <c r="H1698" s="40" t="s">
        <v>3926</v>
      </c>
      <c r="I1698" s="40" t="s">
        <v>38</v>
      </c>
      <c r="J1698" s="40" t="s">
        <v>3935</v>
      </c>
      <c r="K1698" s="40" t="s">
        <v>3936</v>
      </c>
      <c r="L1698" s="40" t="s">
        <v>78</v>
      </c>
      <c r="M1698" s="35" t="s">
        <v>4</v>
      </c>
      <c r="N1698" s="35"/>
    </row>
    <row r="1699" spans="1:14" x14ac:dyDescent="0.3">
      <c r="A1699" s="38" t="s">
        <v>3843</v>
      </c>
      <c r="B1699" s="39" t="s">
        <v>3619</v>
      </c>
      <c r="C1699" s="39" t="s">
        <v>3934</v>
      </c>
      <c r="D1699" s="39" t="s">
        <v>3978</v>
      </c>
      <c r="E1699" s="39">
        <v>9.2511100000000006</v>
      </c>
      <c r="F1699" s="39">
        <v>4.1463799999999997</v>
      </c>
      <c r="G1699" s="39">
        <v>782</v>
      </c>
      <c r="H1699" s="40" t="s">
        <v>3926</v>
      </c>
      <c r="I1699" s="40" t="s">
        <v>38</v>
      </c>
      <c r="J1699" s="40" t="s">
        <v>3935</v>
      </c>
      <c r="K1699" s="40" t="s">
        <v>3936</v>
      </c>
      <c r="L1699" s="40" t="s">
        <v>78</v>
      </c>
      <c r="M1699" s="35" t="s">
        <v>4</v>
      </c>
      <c r="N1699" s="35"/>
    </row>
    <row r="1700" spans="1:14" x14ac:dyDescent="0.3">
      <c r="A1700" s="38" t="s">
        <v>3682</v>
      </c>
      <c r="B1700" s="39" t="s">
        <v>3683</v>
      </c>
      <c r="C1700" s="39" t="s">
        <v>3934</v>
      </c>
      <c r="D1700" s="39" t="s">
        <v>3681</v>
      </c>
      <c r="E1700" s="39">
        <v>9.3573330000000006</v>
      </c>
      <c r="F1700" s="39">
        <v>4.0841387999999998</v>
      </c>
      <c r="G1700" s="39">
        <v>42</v>
      </c>
      <c r="H1700" s="40" t="s">
        <v>3926</v>
      </c>
      <c r="I1700" s="40" t="s">
        <v>38</v>
      </c>
      <c r="J1700" s="40" t="s">
        <v>3935</v>
      </c>
      <c r="K1700" s="40" t="s">
        <v>3936</v>
      </c>
      <c r="L1700" s="40" t="s">
        <v>78</v>
      </c>
      <c r="M1700" s="35" t="s">
        <v>4</v>
      </c>
      <c r="N1700" s="35" t="s">
        <v>5</v>
      </c>
    </row>
    <row r="1701" spans="1:14" x14ac:dyDescent="0.3">
      <c r="A1701" s="38" t="s">
        <v>3684</v>
      </c>
      <c r="B1701" s="39" t="s">
        <v>4943</v>
      </c>
      <c r="C1701" s="39" t="s">
        <v>3934</v>
      </c>
      <c r="D1701" s="39" t="s">
        <v>3681</v>
      </c>
      <c r="E1701" s="39">
        <v>9.3507751999999993</v>
      </c>
      <c r="F1701" s="39">
        <v>4.0888059600000002</v>
      </c>
      <c r="G1701" s="39">
        <v>63</v>
      </c>
      <c r="H1701" s="40" t="s">
        <v>3926</v>
      </c>
      <c r="I1701" s="40" t="s">
        <v>38</v>
      </c>
      <c r="J1701" s="40" t="s">
        <v>3935</v>
      </c>
      <c r="K1701" s="40" t="s">
        <v>3936</v>
      </c>
      <c r="L1701" s="40" t="s">
        <v>78</v>
      </c>
      <c r="M1701" s="35" t="s">
        <v>4</v>
      </c>
      <c r="N1701" s="35" t="s">
        <v>5</v>
      </c>
    </row>
    <row r="1702" spans="1:14" x14ac:dyDescent="0.3">
      <c r="A1702" s="38" t="s">
        <v>3617</v>
      </c>
      <c r="B1702" s="39" t="s">
        <v>4944</v>
      </c>
      <c r="C1702" s="39" t="s">
        <v>3934</v>
      </c>
      <c r="D1702" s="39" t="s">
        <v>3712</v>
      </c>
      <c r="E1702" s="39">
        <v>9.3193099999999998</v>
      </c>
      <c r="F1702" s="39">
        <v>4.0927300000000004</v>
      </c>
      <c r="G1702" s="39">
        <v>233</v>
      </c>
      <c r="H1702" s="40" t="s">
        <v>3926</v>
      </c>
      <c r="I1702" s="40" t="s">
        <v>38</v>
      </c>
      <c r="J1702" s="40" t="s">
        <v>3935</v>
      </c>
      <c r="K1702" s="40" t="s">
        <v>3936</v>
      </c>
      <c r="L1702" s="40" t="s">
        <v>78</v>
      </c>
      <c r="M1702" s="35" t="s">
        <v>4</v>
      </c>
      <c r="N1702" s="35" t="s">
        <v>5</v>
      </c>
    </row>
    <row r="1703" spans="1:14" x14ac:dyDescent="0.3">
      <c r="A1703" s="38" t="s">
        <v>3563</v>
      </c>
      <c r="B1703" s="39" t="s">
        <v>3564</v>
      </c>
      <c r="C1703" s="39" t="s">
        <v>3934</v>
      </c>
      <c r="D1703" s="39" t="s">
        <v>4945</v>
      </c>
      <c r="E1703" s="39">
        <v>9.2729400000000002</v>
      </c>
      <c r="F1703" s="39">
        <v>4.1705670000000001</v>
      </c>
      <c r="G1703" s="39">
        <v>702</v>
      </c>
      <c r="H1703" s="40" t="s">
        <v>3926</v>
      </c>
      <c r="I1703" s="40" t="s">
        <v>38</v>
      </c>
      <c r="J1703" s="40" t="s">
        <v>3935</v>
      </c>
      <c r="K1703" s="40" t="s">
        <v>3936</v>
      </c>
      <c r="L1703" s="40" t="s">
        <v>78</v>
      </c>
      <c r="M1703" s="35" t="s">
        <v>4</v>
      </c>
      <c r="N1703" s="35" t="s">
        <v>5</v>
      </c>
    </row>
    <row r="1704" spans="1:14" x14ac:dyDescent="0.3">
      <c r="A1704" s="38" t="s">
        <v>2423</v>
      </c>
      <c r="B1704" s="39" t="s">
        <v>2424</v>
      </c>
      <c r="C1704" s="39" t="s">
        <v>3943</v>
      </c>
      <c r="D1704" s="39" t="s">
        <v>4940</v>
      </c>
      <c r="E1704" s="40">
        <v>11.172957</v>
      </c>
      <c r="F1704" s="40">
        <v>5.6561120000000003</v>
      </c>
      <c r="G1704" s="40">
        <v>720</v>
      </c>
      <c r="H1704" s="40" t="s">
        <v>3926</v>
      </c>
      <c r="I1704" s="40" t="s">
        <v>38</v>
      </c>
      <c r="J1704" s="40" t="s">
        <v>3785</v>
      </c>
      <c r="K1704" s="40" t="s">
        <v>4734</v>
      </c>
      <c r="L1704" s="40" t="s">
        <v>80</v>
      </c>
      <c r="M1704" s="35" t="s">
        <v>4</v>
      </c>
      <c r="N1704" s="35" t="s">
        <v>3850</v>
      </c>
    </row>
    <row r="1705" spans="1:14" x14ac:dyDescent="0.3">
      <c r="A1705" s="38" t="s">
        <v>2063</v>
      </c>
      <c r="B1705" s="39" t="s">
        <v>4946</v>
      </c>
      <c r="C1705" s="39" t="s">
        <v>3929</v>
      </c>
      <c r="D1705" s="39" t="s">
        <v>3965</v>
      </c>
      <c r="E1705" s="40">
        <v>11.473720999999999</v>
      </c>
      <c r="F1705" s="40">
        <v>3.8785859999999999</v>
      </c>
      <c r="G1705" s="40">
        <v>742</v>
      </c>
      <c r="H1705" s="40" t="s">
        <v>3926</v>
      </c>
      <c r="I1705" s="40" t="s">
        <v>94</v>
      </c>
      <c r="J1705" s="40" t="s">
        <v>632</v>
      </c>
      <c r="K1705" s="40" t="s">
        <v>4825</v>
      </c>
      <c r="L1705" s="40" t="s">
        <v>5869</v>
      </c>
      <c r="M1705" s="35" t="s">
        <v>4</v>
      </c>
      <c r="N1705" s="35" t="s">
        <v>5</v>
      </c>
    </row>
    <row r="1706" spans="1:14" x14ac:dyDescent="0.3">
      <c r="A1706" s="38" t="s">
        <v>2503</v>
      </c>
      <c r="B1706" s="39" t="s">
        <v>2504</v>
      </c>
      <c r="C1706" s="39" t="s">
        <v>3943</v>
      </c>
      <c r="D1706" s="39" t="s">
        <v>2504</v>
      </c>
      <c r="E1706" s="40">
        <v>10.65691</v>
      </c>
      <c r="F1706" s="40">
        <v>5.3856599999999997</v>
      </c>
      <c r="G1706" s="40">
        <v>983</v>
      </c>
      <c r="H1706" s="40" t="s">
        <v>3926</v>
      </c>
      <c r="I1706" s="40" t="s">
        <v>38</v>
      </c>
      <c r="J1706" s="40" t="s">
        <v>3785</v>
      </c>
      <c r="K1706" s="40" t="s">
        <v>4734</v>
      </c>
      <c r="L1706" s="40" t="s">
        <v>80</v>
      </c>
      <c r="M1706" s="35" t="s">
        <v>4</v>
      </c>
      <c r="N1706" s="35" t="s">
        <v>3879</v>
      </c>
    </row>
    <row r="1707" spans="1:14" x14ac:dyDescent="0.3">
      <c r="A1707" s="38" t="s">
        <v>2429</v>
      </c>
      <c r="B1707" s="39" t="s">
        <v>2430</v>
      </c>
      <c r="C1707" s="39" t="s">
        <v>3943</v>
      </c>
      <c r="D1707" s="39" t="s">
        <v>2430</v>
      </c>
      <c r="E1707" s="40">
        <v>10.51872</v>
      </c>
      <c r="F1707" s="40">
        <v>5.6598800000000002</v>
      </c>
      <c r="G1707" s="40">
        <v>1174</v>
      </c>
      <c r="H1707" s="40" t="s">
        <v>3926</v>
      </c>
      <c r="I1707" s="40" t="s">
        <v>38</v>
      </c>
      <c r="J1707" s="40" t="s">
        <v>3785</v>
      </c>
      <c r="K1707" s="40" t="s">
        <v>4734</v>
      </c>
      <c r="L1707" s="40" t="s">
        <v>80</v>
      </c>
      <c r="M1707" s="35" t="s">
        <v>4</v>
      </c>
      <c r="N1707" s="35" t="s">
        <v>3879</v>
      </c>
    </row>
    <row r="1708" spans="1:14" x14ac:dyDescent="0.3">
      <c r="A1708" s="38" t="s">
        <v>2633</v>
      </c>
      <c r="B1708" s="39" t="s">
        <v>2634</v>
      </c>
      <c r="C1708" s="39" t="s">
        <v>3943</v>
      </c>
      <c r="D1708" s="39" t="s">
        <v>2380</v>
      </c>
      <c r="E1708" s="40">
        <v>10.883953999999999</v>
      </c>
      <c r="F1708" s="40">
        <v>5.7378410000000004</v>
      </c>
      <c r="G1708" s="40">
        <v>1171</v>
      </c>
      <c r="H1708" s="40" t="s">
        <v>3926</v>
      </c>
      <c r="I1708" s="40" t="s">
        <v>38</v>
      </c>
      <c r="J1708" s="40" t="s">
        <v>3785</v>
      </c>
      <c r="K1708" s="40" t="s">
        <v>4734</v>
      </c>
      <c r="L1708" s="40" t="s">
        <v>80</v>
      </c>
      <c r="M1708" s="35" t="s">
        <v>4</v>
      </c>
      <c r="N1708" s="35" t="s">
        <v>5</v>
      </c>
    </row>
    <row r="1709" spans="1:14" x14ac:dyDescent="0.3">
      <c r="A1709" s="38" t="s">
        <v>2356</v>
      </c>
      <c r="B1709" s="39" t="s">
        <v>4947</v>
      </c>
      <c r="C1709" s="39" t="s">
        <v>3929</v>
      </c>
      <c r="D1709" s="39" t="s">
        <v>2287</v>
      </c>
      <c r="E1709" s="39">
        <v>11.235777779999999</v>
      </c>
      <c r="F1709" s="39">
        <v>4.7377222220000004</v>
      </c>
      <c r="G1709" s="39">
        <v>497</v>
      </c>
      <c r="H1709" s="40" t="s">
        <v>3926</v>
      </c>
      <c r="I1709" s="40" t="s">
        <v>94</v>
      </c>
      <c r="J1709" s="40" t="s">
        <v>2284</v>
      </c>
      <c r="K1709" s="40" t="s">
        <v>3968</v>
      </c>
      <c r="L1709" s="40" t="s">
        <v>80</v>
      </c>
      <c r="M1709" s="35" t="s">
        <v>4</v>
      </c>
      <c r="N1709" s="35" t="s">
        <v>5</v>
      </c>
    </row>
    <row r="1710" spans="1:14" x14ac:dyDescent="0.3">
      <c r="A1710" s="38" t="s">
        <v>1927</v>
      </c>
      <c r="B1710" s="39" t="s">
        <v>4948</v>
      </c>
      <c r="C1710" s="39" t="s">
        <v>3929</v>
      </c>
      <c r="D1710" s="39" t="s">
        <v>3965</v>
      </c>
      <c r="E1710" s="40">
        <v>11.446991000000001</v>
      </c>
      <c r="F1710" s="40">
        <v>3.865783</v>
      </c>
      <c r="G1710" s="40">
        <v>742</v>
      </c>
      <c r="H1710" s="40" t="s">
        <v>3926</v>
      </c>
      <c r="I1710" s="40" t="s">
        <v>94</v>
      </c>
      <c r="J1710" s="40" t="s">
        <v>632</v>
      </c>
      <c r="K1710" s="40" t="s">
        <v>4825</v>
      </c>
      <c r="L1710" s="40" t="s">
        <v>5869</v>
      </c>
      <c r="M1710" s="35"/>
      <c r="N1710" s="35"/>
    </row>
    <row r="1711" spans="1:14" x14ac:dyDescent="0.3">
      <c r="A1711" s="38" t="s">
        <v>617</v>
      </c>
      <c r="B1711" s="39" t="s">
        <v>618</v>
      </c>
      <c r="C1711" s="39" t="s">
        <v>3976</v>
      </c>
      <c r="D1711" s="39" t="s">
        <v>618</v>
      </c>
      <c r="E1711" s="39">
        <v>13.11641</v>
      </c>
      <c r="F1711" s="39">
        <v>3.9866600000000001</v>
      </c>
      <c r="G1711" s="39">
        <v>693</v>
      </c>
      <c r="H1711" s="40" t="s">
        <v>3926</v>
      </c>
      <c r="I1711" s="40" t="s">
        <v>38</v>
      </c>
      <c r="J1711" s="40" t="s">
        <v>605</v>
      </c>
      <c r="K1711" s="40" t="s">
        <v>4034</v>
      </c>
      <c r="L1711" s="40" t="s">
        <v>5869</v>
      </c>
      <c r="M1711" s="35" t="s">
        <v>7</v>
      </c>
      <c r="N1711" s="35" t="s">
        <v>6</v>
      </c>
    </row>
    <row r="1712" spans="1:14" x14ac:dyDescent="0.3">
      <c r="A1712" s="38" t="s">
        <v>2427</v>
      </c>
      <c r="B1712" s="39" t="s">
        <v>2428</v>
      </c>
      <c r="C1712" s="39" t="s">
        <v>3943</v>
      </c>
      <c r="D1712" s="39" t="s">
        <v>2428</v>
      </c>
      <c r="E1712" s="40">
        <v>10.530250000000001</v>
      </c>
      <c r="F1712" s="40">
        <v>5.6344200000000004</v>
      </c>
      <c r="G1712" s="40">
        <v>1165</v>
      </c>
      <c r="H1712" s="40" t="s">
        <v>3926</v>
      </c>
      <c r="I1712" s="40" t="s">
        <v>38</v>
      </c>
      <c r="J1712" s="40" t="s">
        <v>3785</v>
      </c>
      <c r="K1712" s="40" t="s">
        <v>4734</v>
      </c>
      <c r="L1712" s="40" t="s">
        <v>80</v>
      </c>
      <c r="M1712" s="35" t="s">
        <v>4</v>
      </c>
      <c r="N1712" s="35" t="s">
        <v>5</v>
      </c>
    </row>
    <row r="1713" spans="1:14" x14ac:dyDescent="0.3">
      <c r="A1713" s="38" t="s">
        <v>333</v>
      </c>
      <c r="B1713" s="39" t="s">
        <v>4949</v>
      </c>
      <c r="C1713" s="39" t="s">
        <v>3933</v>
      </c>
      <c r="D1713" s="39" t="s">
        <v>3947</v>
      </c>
      <c r="E1713" s="40">
        <v>9.7803439999999995</v>
      </c>
      <c r="F1713" s="40">
        <v>3.979349</v>
      </c>
      <c r="G1713" s="40">
        <v>43</v>
      </c>
      <c r="H1713" s="40" t="s">
        <v>3926</v>
      </c>
      <c r="I1713" s="40" t="s">
        <v>94</v>
      </c>
      <c r="J1713" s="40" t="s">
        <v>3076</v>
      </c>
      <c r="K1713" s="40" t="s">
        <v>4596</v>
      </c>
      <c r="L1713" s="40" t="s">
        <v>78</v>
      </c>
      <c r="M1713" s="35" t="s">
        <v>79</v>
      </c>
      <c r="N1713" s="35" t="s">
        <v>5</v>
      </c>
    </row>
    <row r="1714" spans="1:14" x14ac:dyDescent="0.3">
      <c r="A1714" s="38" t="s">
        <v>3077</v>
      </c>
      <c r="B1714" s="39" t="s">
        <v>4950</v>
      </c>
      <c r="C1714" s="39" t="s">
        <v>3933</v>
      </c>
      <c r="D1714" s="39" t="s">
        <v>3947</v>
      </c>
      <c r="E1714" s="40">
        <v>9.7138217880000006</v>
      </c>
      <c r="F1714" s="40">
        <v>4.0449067640000003</v>
      </c>
      <c r="G1714" s="40">
        <v>27</v>
      </c>
      <c r="H1714" s="40" t="s">
        <v>3926</v>
      </c>
      <c r="I1714" s="40" t="s">
        <v>94</v>
      </c>
      <c r="J1714" s="40" t="s">
        <v>3076</v>
      </c>
      <c r="K1714" s="40" t="s">
        <v>4596</v>
      </c>
      <c r="L1714" s="40" t="s">
        <v>78</v>
      </c>
      <c r="M1714" s="35" t="s">
        <v>7</v>
      </c>
      <c r="N1714" s="35" t="s">
        <v>36</v>
      </c>
    </row>
    <row r="1715" spans="1:14" x14ac:dyDescent="0.3">
      <c r="A1715" s="38" t="s">
        <v>299</v>
      </c>
      <c r="B1715" s="39" t="s">
        <v>2507</v>
      </c>
      <c r="C1715" s="39" t="s">
        <v>3943</v>
      </c>
      <c r="D1715" s="39" t="s">
        <v>2382</v>
      </c>
      <c r="E1715" s="39">
        <v>10.645837999999999</v>
      </c>
      <c r="F1715" s="39">
        <v>5.5048700000000004</v>
      </c>
      <c r="G1715" s="39">
        <v>1078</v>
      </c>
      <c r="H1715" s="40" t="s">
        <v>3926</v>
      </c>
      <c r="I1715" s="40" t="s">
        <v>38</v>
      </c>
      <c r="J1715" s="40" t="s">
        <v>3785</v>
      </c>
      <c r="K1715" s="40" t="s">
        <v>4734</v>
      </c>
      <c r="L1715" s="40" t="s">
        <v>80</v>
      </c>
      <c r="M1715" s="35" t="s">
        <v>7</v>
      </c>
      <c r="N1715" s="35" t="s">
        <v>57</v>
      </c>
    </row>
    <row r="1716" spans="1:14" x14ac:dyDescent="0.3">
      <c r="A1716" s="38" t="s">
        <v>3615</v>
      </c>
      <c r="B1716" s="39" t="s">
        <v>3616</v>
      </c>
      <c r="C1716" s="39" t="s">
        <v>3934</v>
      </c>
      <c r="D1716" s="39" t="s">
        <v>3712</v>
      </c>
      <c r="E1716" s="39">
        <v>9.3142300000000002</v>
      </c>
      <c r="F1716" s="39">
        <v>4.09354</v>
      </c>
      <c r="G1716" s="39">
        <v>245</v>
      </c>
      <c r="H1716" s="40" t="s">
        <v>3926</v>
      </c>
      <c r="I1716" s="40" t="s">
        <v>38</v>
      </c>
      <c r="J1716" s="40" t="s">
        <v>3935</v>
      </c>
      <c r="K1716" s="40" t="s">
        <v>3936</v>
      </c>
      <c r="L1716" s="40" t="s">
        <v>78</v>
      </c>
      <c r="M1716" s="35" t="s">
        <v>4</v>
      </c>
      <c r="N1716" s="35" t="s">
        <v>5</v>
      </c>
    </row>
    <row r="1717" spans="1:14" x14ac:dyDescent="0.3">
      <c r="A1717" s="38" t="s">
        <v>188</v>
      </c>
      <c r="B1717" s="39" t="s">
        <v>2357</v>
      </c>
      <c r="C1717" s="39" t="s">
        <v>3929</v>
      </c>
      <c r="D1717" s="39" t="s">
        <v>2319</v>
      </c>
      <c r="E1717" s="39">
        <v>11.442842494000001</v>
      </c>
      <c r="F1717" s="39">
        <v>4.3615461959999999</v>
      </c>
      <c r="G1717" s="39">
        <v>553</v>
      </c>
      <c r="H1717" s="40" t="s">
        <v>3926</v>
      </c>
      <c r="I1717" s="40" t="s">
        <v>38</v>
      </c>
      <c r="J1717" s="40" t="s">
        <v>2284</v>
      </c>
      <c r="K1717" s="40" t="s">
        <v>3968</v>
      </c>
      <c r="L1717" s="40" t="s">
        <v>80</v>
      </c>
      <c r="M1717" s="35" t="s">
        <v>4</v>
      </c>
      <c r="N1717" s="35" t="s">
        <v>5</v>
      </c>
    </row>
    <row r="1718" spans="1:14" x14ac:dyDescent="0.3">
      <c r="A1718" s="38" t="s">
        <v>2639</v>
      </c>
      <c r="B1718" s="39" t="s">
        <v>2640</v>
      </c>
      <c r="C1718" s="39" t="s">
        <v>3943</v>
      </c>
      <c r="D1718" s="39" t="s">
        <v>2640</v>
      </c>
      <c r="E1718" s="39">
        <v>10.803623</v>
      </c>
      <c r="F1718" s="39">
        <v>5.6515930000000001</v>
      </c>
      <c r="G1718" s="39">
        <v>1192</v>
      </c>
      <c r="H1718" s="40" t="s">
        <v>3926</v>
      </c>
      <c r="I1718" s="40" t="s">
        <v>38</v>
      </c>
      <c r="J1718" s="40" t="s">
        <v>3785</v>
      </c>
      <c r="K1718" s="40" t="s">
        <v>4734</v>
      </c>
      <c r="L1718" s="40" t="s">
        <v>80</v>
      </c>
      <c r="M1718" s="35" t="s">
        <v>4</v>
      </c>
      <c r="N1718" s="35" t="s">
        <v>3879</v>
      </c>
    </row>
    <row r="1719" spans="1:14" x14ac:dyDescent="0.3">
      <c r="A1719" s="38" t="s">
        <v>462</v>
      </c>
      <c r="B1719" s="39" t="s">
        <v>4951</v>
      </c>
      <c r="C1719" s="39" t="s">
        <v>3933</v>
      </c>
      <c r="D1719" s="39" t="s">
        <v>3947</v>
      </c>
      <c r="E1719" s="40">
        <v>9.8031900000000007</v>
      </c>
      <c r="F1719" s="40">
        <v>3.98062</v>
      </c>
      <c r="G1719" s="40">
        <v>36</v>
      </c>
      <c r="H1719" s="40" t="s">
        <v>3926</v>
      </c>
      <c r="I1719" s="40" t="s">
        <v>94</v>
      </c>
      <c r="J1719" s="40" t="s">
        <v>3076</v>
      </c>
      <c r="K1719" s="40" t="s">
        <v>4596</v>
      </c>
      <c r="L1719" s="40" t="s">
        <v>78</v>
      </c>
      <c r="M1719" s="35" t="s">
        <v>7</v>
      </c>
      <c r="N1719" s="35" t="s">
        <v>3876</v>
      </c>
    </row>
    <row r="1720" spans="1:14" x14ac:dyDescent="0.3">
      <c r="A1720" s="38" t="s">
        <v>2518</v>
      </c>
      <c r="B1720" s="39" t="s">
        <v>2519</v>
      </c>
      <c r="C1720" s="39" t="s">
        <v>3943</v>
      </c>
      <c r="D1720" s="39" t="s">
        <v>2519</v>
      </c>
      <c r="E1720" s="39">
        <v>11.0974</v>
      </c>
      <c r="F1720" s="39">
        <v>5.49742</v>
      </c>
      <c r="G1720" s="39">
        <v>752</v>
      </c>
      <c r="H1720" s="40" t="s">
        <v>3926</v>
      </c>
      <c r="I1720" s="40" t="s">
        <v>38</v>
      </c>
      <c r="J1720" s="40" t="s">
        <v>3785</v>
      </c>
      <c r="K1720" s="40" t="s">
        <v>4734</v>
      </c>
      <c r="L1720" s="40" t="s">
        <v>80</v>
      </c>
      <c r="M1720" s="35" t="s">
        <v>7</v>
      </c>
      <c r="N1720" s="35" t="s">
        <v>6</v>
      </c>
    </row>
    <row r="1721" spans="1:14" x14ac:dyDescent="0.3">
      <c r="A1721" s="38" t="s">
        <v>1396</v>
      </c>
      <c r="B1721" s="39" t="s">
        <v>1397</v>
      </c>
      <c r="C1721" s="39" t="s">
        <v>3929</v>
      </c>
      <c r="D1721" s="39" t="s">
        <v>1397</v>
      </c>
      <c r="E1721" s="39">
        <v>11.45316</v>
      </c>
      <c r="F1721" s="39">
        <v>3.92279</v>
      </c>
      <c r="G1721" s="39">
        <v>880</v>
      </c>
      <c r="H1721" s="40" t="s">
        <v>3926</v>
      </c>
      <c r="I1721" s="40" t="s">
        <v>38</v>
      </c>
      <c r="J1721" s="40" t="s">
        <v>632</v>
      </c>
      <c r="K1721" s="40" t="s">
        <v>4825</v>
      </c>
      <c r="L1721" s="40" t="s">
        <v>5869</v>
      </c>
      <c r="M1721" s="35" t="s">
        <v>4</v>
      </c>
      <c r="N1721" s="35" t="s">
        <v>5</v>
      </c>
    </row>
    <row r="1722" spans="1:14" x14ac:dyDescent="0.3">
      <c r="A1722" s="38" t="s">
        <v>1244</v>
      </c>
      <c r="B1722" s="39" t="s">
        <v>1245</v>
      </c>
      <c r="C1722" s="39" t="s">
        <v>3939</v>
      </c>
      <c r="D1722" s="39" t="s">
        <v>1241</v>
      </c>
      <c r="E1722" s="39">
        <v>13.91157439</v>
      </c>
      <c r="F1722" s="39">
        <v>9.8510495720000009</v>
      </c>
      <c r="G1722" s="39">
        <v>339</v>
      </c>
      <c r="H1722" s="40" t="s">
        <v>3926</v>
      </c>
      <c r="I1722" s="40" t="s">
        <v>38</v>
      </c>
      <c r="J1722" s="40" t="s">
        <v>799</v>
      </c>
      <c r="K1722" s="40" t="s">
        <v>4150</v>
      </c>
      <c r="L1722" s="40" t="s">
        <v>3942</v>
      </c>
      <c r="M1722" s="35" t="s">
        <v>7</v>
      </c>
      <c r="N1722" s="35" t="s">
        <v>6</v>
      </c>
    </row>
    <row r="1723" spans="1:14" x14ac:dyDescent="0.3">
      <c r="A1723" s="38" t="s">
        <v>1590</v>
      </c>
      <c r="B1723" s="39" t="s">
        <v>1591</v>
      </c>
      <c r="C1723" s="39" t="s">
        <v>3925</v>
      </c>
      <c r="D1723" s="39" t="s">
        <v>4952</v>
      </c>
      <c r="E1723" s="39">
        <v>13.062144999999999</v>
      </c>
      <c r="F1723" s="39">
        <v>2.7271320000000001</v>
      </c>
      <c r="G1723" s="39">
        <v>671</v>
      </c>
      <c r="H1723" s="40" t="s">
        <v>3926</v>
      </c>
      <c r="I1723" s="40" t="s">
        <v>38</v>
      </c>
      <c r="J1723" s="40" t="s">
        <v>641</v>
      </c>
      <c r="K1723" s="40" t="s">
        <v>4012</v>
      </c>
      <c r="L1723" s="40" t="s">
        <v>5869</v>
      </c>
      <c r="M1723" s="35" t="s">
        <v>4</v>
      </c>
      <c r="N1723" s="35"/>
    </row>
    <row r="1724" spans="1:14" x14ac:dyDescent="0.3">
      <c r="A1724" s="38" t="s">
        <v>1129</v>
      </c>
      <c r="B1724" s="39" t="s">
        <v>4953</v>
      </c>
      <c r="C1724" s="39" t="s">
        <v>3976</v>
      </c>
      <c r="D1724" s="39" t="s">
        <v>4014</v>
      </c>
      <c r="E1724" s="39">
        <v>14.561</v>
      </c>
      <c r="F1724" s="39">
        <v>5.8662000000000001</v>
      </c>
      <c r="G1724" s="39">
        <v>1011</v>
      </c>
      <c r="H1724" s="40" t="s">
        <v>3926</v>
      </c>
      <c r="I1724" s="40" t="s">
        <v>94</v>
      </c>
      <c r="J1724" s="40" t="s">
        <v>734</v>
      </c>
      <c r="K1724" s="40" t="s">
        <v>4015</v>
      </c>
      <c r="L1724" s="40" t="s">
        <v>5869</v>
      </c>
      <c r="M1724" s="35" t="s">
        <v>7</v>
      </c>
      <c r="N1724" s="35" t="s">
        <v>6</v>
      </c>
    </row>
    <row r="1725" spans="1:14" x14ac:dyDescent="0.3">
      <c r="A1725" s="38" t="s">
        <v>2438</v>
      </c>
      <c r="B1725" s="39" t="s">
        <v>2439</v>
      </c>
      <c r="C1725" s="39" t="s">
        <v>3943</v>
      </c>
      <c r="D1725" s="39" t="s">
        <v>2660</v>
      </c>
      <c r="E1725" s="39">
        <v>10.229164900000001</v>
      </c>
      <c r="F1725" s="39">
        <v>5.5494054349999997</v>
      </c>
      <c r="G1725" s="39">
        <v>1496</v>
      </c>
      <c r="H1725" s="40" t="s">
        <v>3926</v>
      </c>
      <c r="I1725" s="40" t="s">
        <v>38</v>
      </c>
      <c r="J1725" s="40" t="s">
        <v>3785</v>
      </c>
      <c r="K1725" s="40" t="s">
        <v>4734</v>
      </c>
      <c r="L1725" s="40" t="s">
        <v>80</v>
      </c>
      <c r="M1725" s="35" t="s">
        <v>7</v>
      </c>
      <c r="N1725" s="35" t="s">
        <v>3846</v>
      </c>
    </row>
    <row r="1726" spans="1:14" x14ac:dyDescent="0.3">
      <c r="A1726" s="38" t="s">
        <v>463</v>
      </c>
      <c r="B1726" s="39" t="s">
        <v>4954</v>
      </c>
      <c r="C1726" s="39" t="s">
        <v>3933</v>
      </c>
      <c r="D1726" s="39" t="s">
        <v>3947</v>
      </c>
      <c r="E1726" s="40">
        <v>9.7931899999999992</v>
      </c>
      <c r="F1726" s="40">
        <v>3.9681299999999999</v>
      </c>
      <c r="G1726" s="40">
        <v>22</v>
      </c>
      <c r="H1726" s="40" t="s">
        <v>3926</v>
      </c>
      <c r="I1726" s="40" t="s">
        <v>94</v>
      </c>
      <c r="J1726" s="40" t="s">
        <v>3076</v>
      </c>
      <c r="K1726" s="40" t="s">
        <v>4596</v>
      </c>
      <c r="L1726" s="40" t="s">
        <v>78</v>
      </c>
      <c r="M1726" s="35" t="s">
        <v>7</v>
      </c>
      <c r="N1726" s="35" t="s">
        <v>57</v>
      </c>
    </row>
    <row r="1727" spans="1:14" x14ac:dyDescent="0.3">
      <c r="A1727" s="38" t="s">
        <v>631</v>
      </c>
      <c r="B1727" s="39" t="s">
        <v>4955</v>
      </c>
      <c r="C1727" s="39" t="s">
        <v>3929</v>
      </c>
      <c r="D1727" s="39" t="s">
        <v>3965</v>
      </c>
      <c r="E1727" s="40">
        <v>11.468569</v>
      </c>
      <c r="F1727" s="40">
        <v>3.893141</v>
      </c>
      <c r="G1727" s="40">
        <v>742</v>
      </c>
      <c r="H1727" s="40" t="s">
        <v>3926</v>
      </c>
      <c r="I1727" s="40" t="s">
        <v>94</v>
      </c>
      <c r="J1727" s="40" t="s">
        <v>632</v>
      </c>
      <c r="K1727" s="40" t="s">
        <v>4825</v>
      </c>
      <c r="L1727" s="40" t="s">
        <v>5869</v>
      </c>
      <c r="M1727" s="35" t="s">
        <v>4</v>
      </c>
      <c r="N1727" s="35" t="s">
        <v>5</v>
      </c>
    </row>
    <row r="1728" spans="1:14" x14ac:dyDescent="0.3">
      <c r="A1728" s="38" t="s">
        <v>2435</v>
      </c>
      <c r="B1728" s="39" t="s">
        <v>2436</v>
      </c>
      <c r="C1728" s="39" t="s">
        <v>3943</v>
      </c>
      <c r="D1728" s="39" t="s">
        <v>2380</v>
      </c>
      <c r="E1728" s="39">
        <v>10.8879</v>
      </c>
      <c r="F1728" s="39">
        <v>5.7349800000000002</v>
      </c>
      <c r="G1728" s="39">
        <v>1140</v>
      </c>
      <c r="H1728" s="40" t="s">
        <v>3926</v>
      </c>
      <c r="I1728" s="40" t="s">
        <v>38</v>
      </c>
      <c r="J1728" s="40" t="s">
        <v>3785</v>
      </c>
      <c r="K1728" s="40" t="s">
        <v>4734</v>
      </c>
      <c r="L1728" s="40" t="s">
        <v>80</v>
      </c>
      <c r="M1728" s="35" t="s">
        <v>7</v>
      </c>
      <c r="N1728" s="35" t="s">
        <v>57</v>
      </c>
    </row>
    <row r="1729" spans="1:14" x14ac:dyDescent="0.3">
      <c r="A1729" s="38" t="s">
        <v>2433</v>
      </c>
      <c r="B1729" s="39" t="s">
        <v>2434</v>
      </c>
      <c r="C1729" s="39" t="s">
        <v>3943</v>
      </c>
      <c r="D1729" s="39" t="s">
        <v>2380</v>
      </c>
      <c r="E1729" s="39">
        <v>10.89039</v>
      </c>
      <c r="F1729" s="39">
        <v>5.7172780000000003</v>
      </c>
      <c r="G1729" s="39">
        <v>1191</v>
      </c>
      <c r="H1729" s="40" t="s">
        <v>3926</v>
      </c>
      <c r="I1729" s="40" t="s">
        <v>38</v>
      </c>
      <c r="J1729" s="40" t="s">
        <v>3785</v>
      </c>
      <c r="K1729" s="40" t="s">
        <v>4734</v>
      </c>
      <c r="L1729" s="40" t="s">
        <v>80</v>
      </c>
      <c r="M1729" s="35" t="s">
        <v>7</v>
      </c>
      <c r="N1729" s="35" t="s">
        <v>3846</v>
      </c>
    </row>
    <row r="1730" spans="1:14" x14ac:dyDescent="0.3">
      <c r="A1730" s="38" t="s">
        <v>3388</v>
      </c>
      <c r="B1730" s="39" t="s">
        <v>4956</v>
      </c>
      <c r="C1730" s="39" t="s">
        <v>3933</v>
      </c>
      <c r="D1730" s="39" t="s">
        <v>3385</v>
      </c>
      <c r="E1730" s="39">
        <v>9.9641950000000001</v>
      </c>
      <c r="F1730" s="39">
        <v>3.9604529999999998</v>
      </c>
      <c r="G1730" s="39">
        <v>72</v>
      </c>
      <c r="H1730" s="40" t="s">
        <v>3926</v>
      </c>
      <c r="I1730" s="40" t="s">
        <v>38</v>
      </c>
      <c r="J1730" s="40" t="s">
        <v>3930</v>
      </c>
      <c r="K1730" s="40" t="s">
        <v>3931</v>
      </c>
      <c r="L1730" s="40" t="s">
        <v>78</v>
      </c>
      <c r="M1730" s="35" t="s">
        <v>4</v>
      </c>
      <c r="N1730" s="35"/>
    </row>
    <row r="1731" spans="1:14" x14ac:dyDescent="0.3">
      <c r="A1731" s="38" t="s">
        <v>3373</v>
      </c>
      <c r="B1731" s="39" t="s">
        <v>4957</v>
      </c>
      <c r="C1731" s="39" t="s">
        <v>3933</v>
      </c>
      <c r="D1731" s="39" t="s">
        <v>3462</v>
      </c>
      <c r="E1731" s="39">
        <v>10.094920999999999</v>
      </c>
      <c r="F1731" s="39">
        <v>3.8239709999999998</v>
      </c>
      <c r="G1731" s="39">
        <v>63</v>
      </c>
      <c r="H1731" s="40" t="s">
        <v>3926</v>
      </c>
      <c r="I1731" s="40" t="s">
        <v>94</v>
      </c>
      <c r="J1731" s="40" t="s">
        <v>3930</v>
      </c>
      <c r="K1731" s="40" t="s">
        <v>3931</v>
      </c>
      <c r="L1731" s="40" t="s">
        <v>78</v>
      </c>
      <c r="M1731" s="35" t="s">
        <v>4</v>
      </c>
      <c r="N1731" s="35"/>
    </row>
    <row r="1732" spans="1:14" x14ac:dyDescent="0.3">
      <c r="A1732" s="38" t="s">
        <v>348</v>
      </c>
      <c r="B1732" s="39" t="s">
        <v>3572</v>
      </c>
      <c r="C1732" s="39" t="s">
        <v>3934</v>
      </c>
      <c r="D1732" s="39" t="s">
        <v>3978</v>
      </c>
      <c r="E1732" s="39">
        <v>9.3043560000000003</v>
      </c>
      <c r="F1732" s="39">
        <v>4.1453300000000004</v>
      </c>
      <c r="G1732" s="39">
        <v>666</v>
      </c>
      <c r="H1732" s="40" t="s">
        <v>3926</v>
      </c>
      <c r="I1732" s="40" t="s">
        <v>38</v>
      </c>
      <c r="J1732" s="40" t="s">
        <v>3935</v>
      </c>
      <c r="K1732" s="40" t="s">
        <v>3936</v>
      </c>
      <c r="L1732" s="40" t="s">
        <v>78</v>
      </c>
      <c r="M1732" s="35" t="s">
        <v>79</v>
      </c>
      <c r="N1732" s="35" t="s">
        <v>5</v>
      </c>
    </row>
    <row r="1733" spans="1:14" x14ac:dyDescent="0.3">
      <c r="A1733" s="38" t="s">
        <v>549</v>
      </c>
      <c r="B1733" s="39" t="s">
        <v>3571</v>
      </c>
      <c r="C1733" s="39" t="s">
        <v>3934</v>
      </c>
      <c r="D1733" s="39" t="s">
        <v>3978</v>
      </c>
      <c r="E1733" s="39">
        <v>9.3041499999999999</v>
      </c>
      <c r="F1733" s="39">
        <v>4.15381</v>
      </c>
      <c r="G1733" s="39">
        <v>528</v>
      </c>
      <c r="H1733" s="40" t="s">
        <v>3926</v>
      </c>
      <c r="I1733" s="40" t="s">
        <v>38</v>
      </c>
      <c r="J1733" s="40" t="s">
        <v>3935</v>
      </c>
      <c r="K1733" s="40" t="s">
        <v>3936</v>
      </c>
      <c r="L1733" s="40" t="s">
        <v>78</v>
      </c>
      <c r="M1733" s="35" t="s">
        <v>4</v>
      </c>
      <c r="N1733" s="35" t="s">
        <v>5</v>
      </c>
    </row>
    <row r="1734" spans="1:14" x14ac:dyDescent="0.3">
      <c r="A1734" s="38" t="s">
        <v>1953</v>
      </c>
      <c r="B1734" s="39" t="s">
        <v>1954</v>
      </c>
      <c r="C1734" s="39" t="s">
        <v>3929</v>
      </c>
      <c r="D1734" s="39" t="s">
        <v>3965</v>
      </c>
      <c r="E1734" s="39">
        <v>11.389912300000001</v>
      </c>
      <c r="F1734" s="39">
        <v>3.8661723019999998</v>
      </c>
      <c r="G1734" s="39">
        <v>801</v>
      </c>
      <c r="H1734" s="40" t="s">
        <v>3926</v>
      </c>
      <c r="I1734" s="40" t="s">
        <v>38</v>
      </c>
      <c r="J1734" s="40" t="s">
        <v>632</v>
      </c>
      <c r="K1734" s="40" t="s">
        <v>4825</v>
      </c>
      <c r="L1734" s="40" t="s">
        <v>5869</v>
      </c>
      <c r="M1734" s="35" t="s">
        <v>4</v>
      </c>
      <c r="N1734" s="35" t="s">
        <v>3970</v>
      </c>
    </row>
    <row r="1735" spans="1:14" x14ac:dyDescent="0.3">
      <c r="A1735" s="38" t="s">
        <v>147</v>
      </c>
      <c r="B1735" s="39" t="s">
        <v>4958</v>
      </c>
      <c r="C1735" s="39" t="s">
        <v>3929</v>
      </c>
      <c r="D1735" s="39" t="s">
        <v>3965</v>
      </c>
      <c r="E1735" s="40">
        <v>11.431025999999999</v>
      </c>
      <c r="F1735" s="40">
        <v>3.8762189999999999</v>
      </c>
      <c r="G1735" s="40">
        <v>727</v>
      </c>
      <c r="H1735" s="40" t="s">
        <v>3926</v>
      </c>
      <c r="I1735" s="40" t="s">
        <v>94</v>
      </c>
      <c r="J1735" s="40" t="s">
        <v>632</v>
      </c>
      <c r="K1735" s="40" t="s">
        <v>4825</v>
      </c>
      <c r="L1735" s="40" t="s">
        <v>5869</v>
      </c>
      <c r="M1735" s="35" t="s">
        <v>7</v>
      </c>
      <c r="N1735" s="35" t="s">
        <v>3876</v>
      </c>
    </row>
    <row r="1736" spans="1:14" x14ac:dyDescent="0.3">
      <c r="A1736" s="38" t="s">
        <v>123</v>
      </c>
      <c r="B1736" s="39" t="s">
        <v>4959</v>
      </c>
      <c r="C1736" s="39" t="s">
        <v>3933</v>
      </c>
      <c r="D1736" s="39" t="s">
        <v>3947</v>
      </c>
      <c r="E1736" s="40">
        <v>9.794143</v>
      </c>
      <c r="F1736" s="40">
        <v>3.9966189999999999</v>
      </c>
      <c r="G1736" s="40">
        <v>24</v>
      </c>
      <c r="H1736" s="40" t="s">
        <v>3926</v>
      </c>
      <c r="I1736" s="40" t="s">
        <v>94</v>
      </c>
      <c r="J1736" s="40" t="s">
        <v>3076</v>
      </c>
      <c r="K1736" s="40" t="s">
        <v>4596</v>
      </c>
      <c r="L1736" s="40" t="s">
        <v>78</v>
      </c>
      <c r="M1736" s="35" t="s">
        <v>7</v>
      </c>
      <c r="N1736" s="35" t="s">
        <v>36</v>
      </c>
    </row>
    <row r="1737" spans="1:14" x14ac:dyDescent="0.3">
      <c r="A1737" s="38" t="s">
        <v>1093</v>
      </c>
      <c r="B1737" s="39" t="s">
        <v>4960</v>
      </c>
      <c r="C1737" s="39" t="s">
        <v>3951</v>
      </c>
      <c r="D1737" s="39" t="s">
        <v>4035</v>
      </c>
      <c r="E1737" s="39">
        <v>14.22471</v>
      </c>
      <c r="F1737" s="39">
        <v>12.37622</v>
      </c>
      <c r="G1737" s="39">
        <v>286</v>
      </c>
      <c r="H1737" s="40" t="s">
        <v>3926</v>
      </c>
      <c r="I1737" s="40" t="s">
        <v>38</v>
      </c>
      <c r="J1737" s="40" t="s">
        <v>818</v>
      </c>
      <c r="K1737" s="40" t="s">
        <v>4036</v>
      </c>
      <c r="L1737" s="40" t="s">
        <v>3942</v>
      </c>
      <c r="M1737" s="35" t="s">
        <v>4</v>
      </c>
      <c r="N1737" s="35" t="s">
        <v>3850</v>
      </c>
    </row>
    <row r="1738" spans="1:14" x14ac:dyDescent="0.3">
      <c r="A1738" s="38" t="s">
        <v>2368</v>
      </c>
      <c r="B1738" s="39" t="s">
        <v>2369</v>
      </c>
      <c r="C1738" s="39" t="s">
        <v>3929</v>
      </c>
      <c r="D1738" s="39" t="s">
        <v>2293</v>
      </c>
      <c r="E1738" s="39">
        <v>11.205656729999999</v>
      </c>
      <c r="F1738" s="39">
        <v>4.2595929750000003</v>
      </c>
      <c r="G1738" s="39">
        <v>423</v>
      </c>
      <c r="H1738" s="40" t="s">
        <v>3926</v>
      </c>
      <c r="I1738" s="40" t="s">
        <v>38</v>
      </c>
      <c r="J1738" s="40" t="s">
        <v>2284</v>
      </c>
      <c r="K1738" s="40" t="s">
        <v>3968</v>
      </c>
      <c r="L1738" s="40" t="s">
        <v>80</v>
      </c>
      <c r="M1738" s="35" t="s">
        <v>4</v>
      </c>
      <c r="N1738" s="35" t="s">
        <v>5</v>
      </c>
    </row>
    <row r="1739" spans="1:14" x14ac:dyDescent="0.3">
      <c r="A1739" s="38" t="s">
        <v>487</v>
      </c>
      <c r="B1739" s="39" t="s">
        <v>1735</v>
      </c>
      <c r="C1739" s="39" t="s">
        <v>3951</v>
      </c>
      <c r="D1739" s="39" t="s">
        <v>1734</v>
      </c>
      <c r="E1739" s="39">
        <v>14.12866</v>
      </c>
      <c r="F1739" s="39">
        <v>11.049397000000001</v>
      </c>
      <c r="G1739" s="39">
        <v>462</v>
      </c>
      <c r="H1739" s="40" t="s">
        <v>3926</v>
      </c>
      <c r="I1739" s="40" t="s">
        <v>38</v>
      </c>
      <c r="J1739" s="40" t="s">
        <v>655</v>
      </c>
      <c r="K1739" s="40" t="s">
        <v>4008</v>
      </c>
      <c r="L1739" s="40" t="s">
        <v>3942</v>
      </c>
      <c r="M1739" s="35" t="s">
        <v>4</v>
      </c>
      <c r="N1739" s="35" t="s">
        <v>5</v>
      </c>
    </row>
    <row r="1740" spans="1:14" x14ac:dyDescent="0.3">
      <c r="A1740" s="38" t="s">
        <v>2093</v>
      </c>
      <c r="B1740" s="39" t="s">
        <v>2094</v>
      </c>
      <c r="C1740" s="39" t="s">
        <v>3939</v>
      </c>
      <c r="D1740" s="39" t="s">
        <v>4840</v>
      </c>
      <c r="E1740" s="40">
        <v>13.24269975</v>
      </c>
      <c r="F1740" s="40">
        <v>8.4725799540000004</v>
      </c>
      <c r="G1740" s="40">
        <v>478</v>
      </c>
      <c r="H1740" s="40" t="s">
        <v>3926</v>
      </c>
      <c r="I1740" s="40" t="s">
        <v>38</v>
      </c>
      <c r="J1740" s="40" t="s">
        <v>876</v>
      </c>
      <c r="K1740" s="40" t="s">
        <v>4827</v>
      </c>
      <c r="L1740" s="40" t="s">
        <v>3942</v>
      </c>
      <c r="M1740" s="35" t="s">
        <v>4</v>
      </c>
      <c r="N1740" s="35" t="s">
        <v>5</v>
      </c>
    </row>
    <row r="1741" spans="1:14" x14ac:dyDescent="0.3">
      <c r="A1741" s="38" t="s">
        <v>260</v>
      </c>
      <c r="B1741" s="39" t="s">
        <v>2437</v>
      </c>
      <c r="C1741" s="39" t="s">
        <v>3943</v>
      </c>
      <c r="D1741" s="39" t="s">
        <v>2380</v>
      </c>
      <c r="E1741" s="39">
        <v>10.89955</v>
      </c>
      <c r="F1741" s="39">
        <v>5.7295340000000001</v>
      </c>
      <c r="G1741" s="39">
        <v>1140</v>
      </c>
      <c r="H1741" s="40" t="s">
        <v>3926</v>
      </c>
      <c r="I1741" s="40" t="s">
        <v>38</v>
      </c>
      <c r="J1741" s="40" t="s">
        <v>3785</v>
      </c>
      <c r="K1741" s="40" t="s">
        <v>4734</v>
      </c>
      <c r="L1741" s="40" t="s">
        <v>80</v>
      </c>
      <c r="M1741" s="35" t="s">
        <v>7</v>
      </c>
      <c r="N1741" s="35" t="s">
        <v>3876</v>
      </c>
    </row>
    <row r="1742" spans="1:14" x14ac:dyDescent="0.3">
      <c r="A1742" s="38" t="s">
        <v>1225</v>
      </c>
      <c r="B1742" s="39" t="s">
        <v>1226</v>
      </c>
      <c r="C1742" s="39" t="s">
        <v>3976</v>
      </c>
      <c r="D1742" s="39" t="s">
        <v>1226</v>
      </c>
      <c r="E1742" s="40">
        <v>13.37752703</v>
      </c>
      <c r="F1742" s="40">
        <v>5.2169685159999997</v>
      </c>
      <c r="G1742" s="40">
        <v>687</v>
      </c>
      <c r="H1742" s="40" t="s">
        <v>3926</v>
      </c>
      <c r="I1742" s="40" t="s">
        <v>38</v>
      </c>
      <c r="J1742" s="40" t="s">
        <v>759</v>
      </c>
      <c r="K1742" s="40" t="s">
        <v>4932</v>
      </c>
      <c r="L1742" s="40" t="s">
        <v>5869</v>
      </c>
      <c r="M1742" s="35" t="s">
        <v>7</v>
      </c>
      <c r="N1742" s="35" t="s">
        <v>6</v>
      </c>
    </row>
    <row r="1743" spans="1:14" x14ac:dyDescent="0.3">
      <c r="A1743" s="38" t="s">
        <v>3650</v>
      </c>
      <c r="B1743" s="39" t="s">
        <v>3651</v>
      </c>
      <c r="C1743" s="39" t="s">
        <v>3934</v>
      </c>
      <c r="D1743" s="39" t="s">
        <v>4026</v>
      </c>
      <c r="E1743" s="39">
        <v>9.0958489999999994</v>
      </c>
      <c r="F1743" s="39">
        <v>4.0315510000000003</v>
      </c>
      <c r="G1743" s="39">
        <v>36</v>
      </c>
      <c r="H1743" s="40" t="s">
        <v>3926</v>
      </c>
      <c r="I1743" s="40" t="s">
        <v>38</v>
      </c>
      <c r="J1743" s="40" t="s">
        <v>3935</v>
      </c>
      <c r="K1743" s="40" t="s">
        <v>3936</v>
      </c>
      <c r="L1743" s="40" t="s">
        <v>78</v>
      </c>
      <c r="M1743" s="35" t="s">
        <v>7</v>
      </c>
      <c r="N1743" s="35" t="s">
        <v>36</v>
      </c>
    </row>
    <row r="1744" spans="1:14" x14ac:dyDescent="0.3">
      <c r="A1744" s="38" t="s">
        <v>2366</v>
      </c>
      <c r="B1744" s="39" t="s">
        <v>2367</v>
      </c>
      <c r="C1744" s="39" t="s">
        <v>3929</v>
      </c>
      <c r="D1744" s="39" t="s">
        <v>4961</v>
      </c>
      <c r="E1744" s="39">
        <v>11.277049999999999</v>
      </c>
      <c r="F1744" s="39">
        <v>4.3530800000000003</v>
      </c>
      <c r="G1744" s="39">
        <v>395</v>
      </c>
      <c r="H1744" s="40" t="s">
        <v>3926</v>
      </c>
      <c r="I1744" s="40" t="s">
        <v>38</v>
      </c>
      <c r="J1744" s="40" t="s">
        <v>2284</v>
      </c>
      <c r="K1744" s="40" t="s">
        <v>3968</v>
      </c>
      <c r="L1744" s="40" t="s">
        <v>80</v>
      </c>
      <c r="M1744" s="35" t="s">
        <v>7</v>
      </c>
      <c r="N1744" s="35" t="s">
        <v>6</v>
      </c>
    </row>
    <row r="1745" spans="1:14" x14ac:dyDescent="0.3">
      <c r="A1745" s="38" t="s">
        <v>1051</v>
      </c>
      <c r="B1745" s="39" t="s">
        <v>1052</v>
      </c>
      <c r="C1745" s="39" t="s">
        <v>3925</v>
      </c>
      <c r="D1745" s="39" t="s">
        <v>4962</v>
      </c>
      <c r="E1745" s="39">
        <v>11.7803</v>
      </c>
      <c r="F1745" s="39">
        <v>2.9594</v>
      </c>
      <c r="G1745" s="39">
        <v>713</v>
      </c>
      <c r="H1745" s="40" t="s">
        <v>3926</v>
      </c>
      <c r="I1745" s="40" t="s">
        <v>38</v>
      </c>
      <c r="J1745" s="40" t="s">
        <v>641</v>
      </c>
      <c r="K1745" s="40" t="s">
        <v>4012</v>
      </c>
      <c r="L1745" s="40" t="s">
        <v>5869</v>
      </c>
      <c r="M1745" s="35" t="s">
        <v>4</v>
      </c>
      <c r="N1745" s="35"/>
    </row>
    <row r="1746" spans="1:14" x14ac:dyDescent="0.3">
      <c r="A1746" s="38" t="s">
        <v>1015</v>
      </c>
      <c r="B1746" s="39" t="s">
        <v>1016</v>
      </c>
      <c r="C1746" s="39" t="s">
        <v>3929</v>
      </c>
      <c r="D1746" s="39" t="s">
        <v>4963</v>
      </c>
      <c r="E1746" s="39">
        <v>11.75019</v>
      </c>
      <c r="F1746" s="39">
        <v>4.1937899999999999</v>
      </c>
      <c r="G1746" s="39">
        <v>573</v>
      </c>
      <c r="H1746" s="40" t="s">
        <v>3926</v>
      </c>
      <c r="I1746" s="40" t="s">
        <v>38</v>
      </c>
      <c r="J1746" s="40" t="s">
        <v>626</v>
      </c>
      <c r="K1746" s="40" t="s">
        <v>3985</v>
      </c>
      <c r="L1746" s="40" t="s">
        <v>5869</v>
      </c>
      <c r="M1746" s="35" t="s">
        <v>7</v>
      </c>
      <c r="N1746" s="35" t="s">
        <v>3846</v>
      </c>
    </row>
    <row r="1747" spans="1:14" x14ac:dyDescent="0.3">
      <c r="A1747" s="38" t="s">
        <v>1346</v>
      </c>
      <c r="B1747" s="39" t="s">
        <v>1347</v>
      </c>
      <c r="C1747" s="39" t="s">
        <v>3929</v>
      </c>
      <c r="D1747" s="39" t="s">
        <v>4964</v>
      </c>
      <c r="E1747" s="39">
        <v>12.117330000000001</v>
      </c>
      <c r="F1747" s="39">
        <v>3.9051800000000001</v>
      </c>
      <c r="G1747" s="39">
        <v>702</v>
      </c>
      <c r="H1747" s="40" t="s">
        <v>3926</v>
      </c>
      <c r="I1747" s="40" t="s">
        <v>38</v>
      </c>
      <c r="J1747" s="40" t="s">
        <v>605</v>
      </c>
      <c r="K1747" s="40" t="s">
        <v>4034</v>
      </c>
      <c r="L1747" s="40" t="s">
        <v>5869</v>
      </c>
      <c r="M1747" s="35" t="s">
        <v>7</v>
      </c>
      <c r="N1747" s="35" t="s">
        <v>3846</v>
      </c>
    </row>
    <row r="1748" spans="1:14" x14ac:dyDescent="0.3">
      <c r="A1748" s="38" t="s">
        <v>349</v>
      </c>
      <c r="B1748" s="39" t="s">
        <v>866</v>
      </c>
      <c r="C1748" s="39" t="s">
        <v>3929</v>
      </c>
      <c r="D1748" s="39" t="s">
        <v>4965</v>
      </c>
      <c r="E1748" s="39">
        <v>11.723775</v>
      </c>
      <c r="F1748" s="39">
        <v>3.9254959999999999</v>
      </c>
      <c r="G1748" s="39">
        <v>751</v>
      </c>
      <c r="H1748" s="40" t="s">
        <v>3926</v>
      </c>
      <c r="I1748" s="40" t="s">
        <v>38</v>
      </c>
      <c r="J1748" s="40" t="s">
        <v>605</v>
      </c>
      <c r="K1748" s="40" t="s">
        <v>4034</v>
      </c>
      <c r="L1748" s="40" t="s">
        <v>5869</v>
      </c>
      <c r="M1748" s="35" t="s">
        <v>7</v>
      </c>
      <c r="N1748" s="35" t="s">
        <v>3876</v>
      </c>
    </row>
    <row r="1749" spans="1:14" x14ac:dyDescent="0.3">
      <c r="A1749" s="38" t="s">
        <v>2935</v>
      </c>
      <c r="B1749" s="39" t="s">
        <v>2936</v>
      </c>
      <c r="C1749" s="39" t="s">
        <v>3963</v>
      </c>
      <c r="D1749" s="39" t="s">
        <v>4635</v>
      </c>
      <c r="E1749" s="39">
        <v>10.152419999999999</v>
      </c>
      <c r="F1749" s="39">
        <v>5.9520799999999996</v>
      </c>
      <c r="G1749" s="39">
        <v>1250</v>
      </c>
      <c r="H1749" s="40" t="s">
        <v>3926</v>
      </c>
      <c r="I1749" s="40" t="s">
        <v>38</v>
      </c>
      <c r="J1749" s="40" t="s">
        <v>3782</v>
      </c>
      <c r="K1749" s="40" t="s">
        <v>4634</v>
      </c>
      <c r="L1749" s="40" t="s">
        <v>80</v>
      </c>
      <c r="M1749" s="35" t="s">
        <v>4</v>
      </c>
      <c r="N1749" s="35" t="s">
        <v>5</v>
      </c>
    </row>
    <row r="1750" spans="1:14" x14ac:dyDescent="0.3">
      <c r="A1750" s="38" t="s">
        <v>382</v>
      </c>
      <c r="B1750" s="39" t="s">
        <v>2932</v>
      </c>
      <c r="C1750" s="39" t="s">
        <v>3963</v>
      </c>
      <c r="D1750" s="39" t="s">
        <v>4635</v>
      </c>
      <c r="E1750" s="39">
        <v>10.173774999999999</v>
      </c>
      <c r="F1750" s="39">
        <v>5.9725000000000001</v>
      </c>
      <c r="G1750" s="39">
        <v>1260</v>
      </c>
      <c r="H1750" s="40" t="s">
        <v>3926</v>
      </c>
      <c r="I1750" s="40" t="s">
        <v>38</v>
      </c>
      <c r="J1750" s="40" t="s">
        <v>3782</v>
      </c>
      <c r="K1750" s="40" t="s">
        <v>4634</v>
      </c>
      <c r="L1750" s="40" t="s">
        <v>80</v>
      </c>
      <c r="M1750" s="35" t="s">
        <v>4</v>
      </c>
      <c r="N1750" s="35" t="s">
        <v>5</v>
      </c>
    </row>
    <row r="1751" spans="1:14" x14ac:dyDescent="0.3">
      <c r="A1751" s="38" t="s">
        <v>1637</v>
      </c>
      <c r="B1751" s="39" t="s">
        <v>1638</v>
      </c>
      <c r="C1751" s="39" t="s">
        <v>3929</v>
      </c>
      <c r="D1751" s="39" t="s">
        <v>4966</v>
      </c>
      <c r="E1751" s="39">
        <v>12.835900000000001</v>
      </c>
      <c r="F1751" s="39">
        <v>4.8651</v>
      </c>
      <c r="G1751" s="39">
        <v>745</v>
      </c>
      <c r="H1751" s="40" t="s">
        <v>3926</v>
      </c>
      <c r="I1751" s="40" t="s">
        <v>38</v>
      </c>
      <c r="J1751" s="40" t="s">
        <v>626</v>
      </c>
      <c r="K1751" s="40" t="s">
        <v>3985</v>
      </c>
      <c r="L1751" s="40" t="s">
        <v>5869</v>
      </c>
      <c r="M1751" s="35" t="s">
        <v>4</v>
      </c>
      <c r="N1751" s="35"/>
    </row>
    <row r="1752" spans="1:14" x14ac:dyDescent="0.3">
      <c r="A1752" s="38" t="s">
        <v>640</v>
      </c>
      <c r="B1752" s="39" t="s">
        <v>4967</v>
      </c>
      <c r="C1752" s="39" t="s">
        <v>3925</v>
      </c>
      <c r="D1752" s="39" t="s">
        <v>4968</v>
      </c>
      <c r="E1752" s="39">
        <v>13.312965</v>
      </c>
      <c r="F1752" s="39">
        <v>2.6309710000000002</v>
      </c>
      <c r="G1752" s="39">
        <v>731</v>
      </c>
      <c r="H1752" s="40" t="s">
        <v>3926</v>
      </c>
      <c r="I1752" s="40" t="s">
        <v>38</v>
      </c>
      <c r="J1752" s="40" t="s">
        <v>641</v>
      </c>
      <c r="K1752" s="40" t="s">
        <v>4012</v>
      </c>
      <c r="L1752" s="40" t="s">
        <v>5869</v>
      </c>
      <c r="M1752" s="35" t="s">
        <v>4</v>
      </c>
      <c r="N1752" s="35"/>
    </row>
    <row r="1753" spans="1:14" x14ac:dyDescent="0.3">
      <c r="A1753" s="38" t="s">
        <v>3601</v>
      </c>
      <c r="B1753" s="39" t="s">
        <v>4969</v>
      </c>
      <c r="C1753" s="39" t="s">
        <v>3934</v>
      </c>
      <c r="D1753" s="39" t="s">
        <v>3978</v>
      </c>
      <c r="E1753" s="39">
        <v>9.3027354879999997</v>
      </c>
      <c r="F1753" s="39">
        <v>4.1396489440000002</v>
      </c>
      <c r="G1753" s="39">
        <v>513</v>
      </c>
      <c r="H1753" s="40" t="s">
        <v>3926</v>
      </c>
      <c r="I1753" s="40" t="s">
        <v>38</v>
      </c>
      <c r="J1753" s="40" t="s">
        <v>3935</v>
      </c>
      <c r="K1753" s="40" t="s">
        <v>3936</v>
      </c>
      <c r="L1753" s="40" t="s">
        <v>78</v>
      </c>
      <c r="M1753" s="35"/>
      <c r="N1753" s="35"/>
    </row>
    <row r="1754" spans="1:14" x14ac:dyDescent="0.3">
      <c r="A1754" s="38" t="s">
        <v>3119</v>
      </c>
      <c r="B1754" s="39" t="s">
        <v>4970</v>
      </c>
      <c r="C1754" s="39" t="s">
        <v>3933</v>
      </c>
      <c r="D1754" s="39" t="s">
        <v>3947</v>
      </c>
      <c r="E1754" s="40">
        <v>9.7371065669999997</v>
      </c>
      <c r="F1754" s="40">
        <v>4.0084996659999996</v>
      </c>
      <c r="G1754" s="40">
        <v>4</v>
      </c>
      <c r="H1754" s="40" t="s">
        <v>3926</v>
      </c>
      <c r="I1754" s="40" t="s">
        <v>94</v>
      </c>
      <c r="J1754" s="40" t="s">
        <v>3076</v>
      </c>
      <c r="K1754" s="40" t="s">
        <v>4596</v>
      </c>
      <c r="L1754" s="40" t="s">
        <v>78</v>
      </c>
      <c r="M1754" s="35" t="s">
        <v>4</v>
      </c>
      <c r="N1754" s="35" t="s">
        <v>5</v>
      </c>
    </row>
    <row r="1755" spans="1:14" x14ac:dyDescent="0.3">
      <c r="A1755" s="38" t="s">
        <v>371</v>
      </c>
      <c r="B1755" s="39" t="s">
        <v>4971</v>
      </c>
      <c r="C1755" s="39" t="s">
        <v>3963</v>
      </c>
      <c r="D1755" s="39" t="s">
        <v>2874</v>
      </c>
      <c r="E1755" s="39">
        <v>10.247678000000001</v>
      </c>
      <c r="F1755" s="39">
        <v>6.0185250000000003</v>
      </c>
      <c r="G1755" s="39">
        <v>1304</v>
      </c>
      <c r="H1755" s="40" t="s">
        <v>3926</v>
      </c>
      <c r="I1755" s="40" t="s">
        <v>38</v>
      </c>
      <c r="J1755" s="40" t="s">
        <v>3782</v>
      </c>
      <c r="K1755" s="40" t="s">
        <v>4634</v>
      </c>
      <c r="L1755" s="40" t="s">
        <v>80</v>
      </c>
      <c r="M1755" s="35" t="s">
        <v>4</v>
      </c>
      <c r="N1755" s="35" t="s">
        <v>8</v>
      </c>
    </row>
    <row r="1756" spans="1:14" x14ac:dyDescent="0.3">
      <c r="A1756" s="38" t="s">
        <v>356</v>
      </c>
      <c r="B1756" s="39" t="s">
        <v>3584</v>
      </c>
      <c r="C1756" s="39" t="s">
        <v>3934</v>
      </c>
      <c r="D1756" s="39" t="s">
        <v>3978</v>
      </c>
      <c r="E1756" s="39">
        <v>9.2917417560000004</v>
      </c>
      <c r="F1756" s="39">
        <v>4.1534585279999998</v>
      </c>
      <c r="G1756" s="39">
        <v>785</v>
      </c>
      <c r="H1756" s="40" t="s">
        <v>3926</v>
      </c>
      <c r="I1756" s="40" t="s">
        <v>38</v>
      </c>
      <c r="J1756" s="40" t="s">
        <v>3935</v>
      </c>
      <c r="K1756" s="40" t="s">
        <v>3936</v>
      </c>
      <c r="L1756" s="40" t="s">
        <v>78</v>
      </c>
      <c r="M1756" s="35" t="s">
        <v>4</v>
      </c>
      <c r="N1756" s="35" t="s">
        <v>5</v>
      </c>
    </row>
    <row r="1757" spans="1:14" x14ac:dyDescent="0.3">
      <c r="A1757" s="38" t="s">
        <v>4972</v>
      </c>
      <c r="B1757" s="39" t="s">
        <v>4973</v>
      </c>
      <c r="C1757" s="39" t="s">
        <v>3934</v>
      </c>
      <c r="D1757" s="39" t="s">
        <v>4026</v>
      </c>
      <c r="E1757" s="39">
        <v>9.2177500000000006</v>
      </c>
      <c r="F1757" s="39">
        <v>4.02666667</v>
      </c>
      <c r="G1757" s="39">
        <v>125</v>
      </c>
      <c r="H1757" s="40" t="s">
        <v>3926</v>
      </c>
      <c r="I1757" s="40" t="s">
        <v>38</v>
      </c>
      <c r="J1757" s="40" t="s">
        <v>3935</v>
      </c>
      <c r="K1757" s="40" t="s">
        <v>3936</v>
      </c>
      <c r="L1757" s="40" t="s">
        <v>78</v>
      </c>
      <c r="M1757" s="35" t="s">
        <v>4</v>
      </c>
      <c r="N1757" s="35"/>
    </row>
    <row r="1758" spans="1:14" x14ac:dyDescent="0.3">
      <c r="A1758" s="38" t="s">
        <v>290</v>
      </c>
      <c r="B1758" s="39" t="s">
        <v>3654</v>
      </c>
      <c r="C1758" s="39" t="s">
        <v>3934</v>
      </c>
      <c r="D1758" s="39" t="s">
        <v>4026</v>
      </c>
      <c r="E1758" s="39">
        <v>9.1944199809999994</v>
      </c>
      <c r="F1758" s="39">
        <v>4.0293031409999998</v>
      </c>
      <c r="G1758" s="39">
        <v>43</v>
      </c>
      <c r="H1758" s="40" t="s">
        <v>3926</v>
      </c>
      <c r="I1758" s="40" t="s">
        <v>38</v>
      </c>
      <c r="J1758" s="40" t="s">
        <v>3935</v>
      </c>
      <c r="K1758" s="40" t="s">
        <v>3936</v>
      </c>
      <c r="L1758" s="40" t="s">
        <v>78</v>
      </c>
      <c r="M1758" s="35" t="s">
        <v>4</v>
      </c>
      <c r="N1758" s="35" t="s">
        <v>5</v>
      </c>
    </row>
    <row r="1759" spans="1:14" x14ac:dyDescent="0.3">
      <c r="A1759" s="38" t="s">
        <v>3657</v>
      </c>
      <c r="B1759" s="39" t="s">
        <v>4974</v>
      </c>
      <c r="C1759" s="39" t="s">
        <v>3934</v>
      </c>
      <c r="D1759" s="39" t="s">
        <v>4026</v>
      </c>
      <c r="E1759" s="39">
        <v>9.2047756369999991</v>
      </c>
      <c r="F1759" s="39">
        <v>4.0153491150000002</v>
      </c>
      <c r="G1759" s="39">
        <v>21</v>
      </c>
      <c r="H1759" s="40" t="s">
        <v>3926</v>
      </c>
      <c r="I1759" s="40" t="s">
        <v>38</v>
      </c>
      <c r="J1759" s="40" t="s">
        <v>3935</v>
      </c>
      <c r="K1759" s="40" t="s">
        <v>3936</v>
      </c>
      <c r="L1759" s="40" t="s">
        <v>78</v>
      </c>
      <c r="M1759" s="35" t="s">
        <v>79</v>
      </c>
      <c r="N1759" s="35" t="s">
        <v>5</v>
      </c>
    </row>
    <row r="1760" spans="1:14" x14ac:dyDescent="0.3">
      <c r="A1760" s="38" t="s">
        <v>3608</v>
      </c>
      <c r="B1760" s="39" t="s">
        <v>3609</v>
      </c>
      <c r="C1760" s="39" t="s">
        <v>3934</v>
      </c>
      <c r="D1760" s="39" t="s">
        <v>3978</v>
      </c>
      <c r="E1760" s="39">
        <v>9.2818170000000002</v>
      </c>
      <c r="F1760" s="39">
        <v>4.1585219999999996</v>
      </c>
      <c r="G1760" s="39">
        <v>616</v>
      </c>
      <c r="H1760" s="40" t="s">
        <v>3926</v>
      </c>
      <c r="I1760" s="40" t="s">
        <v>38</v>
      </c>
      <c r="J1760" s="40" t="s">
        <v>3935</v>
      </c>
      <c r="K1760" s="40" t="s">
        <v>3936</v>
      </c>
      <c r="L1760" s="40" t="s">
        <v>78</v>
      </c>
      <c r="M1760" s="35" t="s">
        <v>4</v>
      </c>
      <c r="N1760" s="35" t="s">
        <v>5</v>
      </c>
    </row>
    <row r="1761" spans="1:14" x14ac:dyDescent="0.3">
      <c r="A1761" s="38" t="s">
        <v>3672</v>
      </c>
      <c r="B1761" s="39" t="s">
        <v>3673</v>
      </c>
      <c r="C1761" s="39" t="s">
        <v>3934</v>
      </c>
      <c r="D1761" s="39" t="s">
        <v>4975</v>
      </c>
      <c r="E1761" s="39">
        <v>9.2276165100000007</v>
      </c>
      <c r="F1761" s="39">
        <v>4.0582985249999997</v>
      </c>
      <c r="G1761" s="39">
        <v>240</v>
      </c>
      <c r="H1761" s="40" t="s">
        <v>3926</v>
      </c>
      <c r="I1761" s="40" t="s">
        <v>38</v>
      </c>
      <c r="J1761" s="40" t="s">
        <v>3935</v>
      </c>
      <c r="K1761" s="40" t="s">
        <v>3936</v>
      </c>
      <c r="L1761" s="40" t="s">
        <v>78</v>
      </c>
      <c r="M1761" s="35" t="s">
        <v>4</v>
      </c>
      <c r="N1761" s="35" t="s">
        <v>5</v>
      </c>
    </row>
    <row r="1762" spans="1:14" x14ac:dyDescent="0.3">
      <c r="A1762" s="38" t="s">
        <v>3569</v>
      </c>
      <c r="B1762" s="39" t="s">
        <v>3570</v>
      </c>
      <c r="C1762" s="39" t="s">
        <v>3934</v>
      </c>
      <c r="D1762" s="39" t="s">
        <v>3978</v>
      </c>
      <c r="E1762" s="39">
        <v>9.2641901769999997</v>
      </c>
      <c r="F1762" s="39">
        <v>4.1578287779999998</v>
      </c>
      <c r="G1762" s="39">
        <v>706</v>
      </c>
      <c r="H1762" s="40" t="s">
        <v>3926</v>
      </c>
      <c r="I1762" s="40" t="s">
        <v>38</v>
      </c>
      <c r="J1762" s="40" t="s">
        <v>3935</v>
      </c>
      <c r="K1762" s="40" t="s">
        <v>3936</v>
      </c>
      <c r="L1762" s="40" t="s">
        <v>78</v>
      </c>
      <c r="M1762" s="35" t="s">
        <v>4</v>
      </c>
      <c r="N1762" s="35" t="s">
        <v>5</v>
      </c>
    </row>
    <row r="1763" spans="1:14" x14ac:dyDescent="0.3">
      <c r="A1763" s="38" t="s">
        <v>3580</v>
      </c>
      <c r="B1763" s="39" t="s">
        <v>3581</v>
      </c>
      <c r="C1763" s="39" t="s">
        <v>3934</v>
      </c>
      <c r="D1763" s="39" t="s">
        <v>3978</v>
      </c>
      <c r="E1763" s="39">
        <v>9.2732779999999995</v>
      </c>
      <c r="F1763" s="39">
        <v>4.1609917000000003</v>
      </c>
      <c r="G1763" s="39">
        <v>665</v>
      </c>
      <c r="H1763" s="40" t="s">
        <v>3926</v>
      </c>
      <c r="I1763" s="40" t="s">
        <v>38</v>
      </c>
      <c r="J1763" s="40" t="s">
        <v>3935</v>
      </c>
      <c r="K1763" s="40" t="s">
        <v>3936</v>
      </c>
      <c r="L1763" s="40" t="s">
        <v>78</v>
      </c>
      <c r="M1763" s="35" t="s">
        <v>79</v>
      </c>
      <c r="N1763" s="35" t="s">
        <v>5</v>
      </c>
    </row>
    <row r="1764" spans="1:14" x14ac:dyDescent="0.3">
      <c r="A1764" s="38" t="s">
        <v>3582</v>
      </c>
      <c r="B1764" s="39" t="s">
        <v>3583</v>
      </c>
      <c r="C1764" s="39" t="s">
        <v>3934</v>
      </c>
      <c r="D1764" s="39" t="s">
        <v>3978</v>
      </c>
      <c r="E1764" s="39">
        <v>9.2602499999999992</v>
      </c>
      <c r="F1764" s="39">
        <v>4.1488800000000001</v>
      </c>
      <c r="G1764" s="39">
        <v>708</v>
      </c>
      <c r="H1764" s="40" t="s">
        <v>3926</v>
      </c>
      <c r="I1764" s="40" t="s">
        <v>38</v>
      </c>
      <c r="J1764" s="40" t="s">
        <v>3935</v>
      </c>
      <c r="K1764" s="40" t="s">
        <v>3936</v>
      </c>
      <c r="L1764" s="40" t="s">
        <v>78</v>
      </c>
      <c r="M1764" s="35" t="s">
        <v>4</v>
      </c>
      <c r="N1764" s="35" t="s">
        <v>5</v>
      </c>
    </row>
    <row r="1765" spans="1:14" x14ac:dyDescent="0.3">
      <c r="A1765" s="38" t="s">
        <v>3585</v>
      </c>
      <c r="B1765" s="39" t="s">
        <v>3586</v>
      </c>
      <c r="C1765" s="39" t="s">
        <v>3934</v>
      </c>
      <c r="D1765" s="39" t="s">
        <v>3978</v>
      </c>
      <c r="E1765" s="39">
        <v>9.2829290039999997</v>
      </c>
      <c r="F1765" s="39">
        <v>4.15111864</v>
      </c>
      <c r="G1765" s="39">
        <v>590</v>
      </c>
      <c r="H1765" s="40" t="s">
        <v>3926</v>
      </c>
      <c r="I1765" s="40" t="s">
        <v>38</v>
      </c>
      <c r="J1765" s="40" t="s">
        <v>3935</v>
      </c>
      <c r="K1765" s="40" t="s">
        <v>3936</v>
      </c>
      <c r="L1765" s="40" t="s">
        <v>78</v>
      </c>
      <c r="M1765" s="35" t="s">
        <v>4</v>
      </c>
      <c r="N1765" s="35" t="s">
        <v>5</v>
      </c>
    </row>
    <row r="1766" spans="1:14" x14ac:dyDescent="0.3">
      <c r="A1766" s="38" t="s">
        <v>3655</v>
      </c>
      <c r="B1766" s="39" t="s">
        <v>3656</v>
      </c>
      <c r="C1766" s="39" t="s">
        <v>3934</v>
      </c>
      <c r="D1766" s="39" t="s">
        <v>4026</v>
      </c>
      <c r="E1766" s="39">
        <v>9.21035</v>
      </c>
      <c r="F1766" s="39">
        <v>4.0152099999999997</v>
      </c>
      <c r="G1766" s="39">
        <v>12</v>
      </c>
      <c r="H1766" s="40" t="s">
        <v>3926</v>
      </c>
      <c r="I1766" s="40" t="s">
        <v>38</v>
      </c>
      <c r="J1766" s="40" t="s">
        <v>3935</v>
      </c>
      <c r="K1766" s="40" t="s">
        <v>3936</v>
      </c>
      <c r="L1766" s="40" t="s">
        <v>78</v>
      </c>
      <c r="M1766" s="35" t="s">
        <v>4</v>
      </c>
      <c r="N1766" s="35" t="s">
        <v>41</v>
      </c>
    </row>
    <row r="1767" spans="1:14" x14ac:dyDescent="0.3">
      <c r="A1767" s="38" t="s">
        <v>3659</v>
      </c>
      <c r="B1767" s="39" t="s">
        <v>3660</v>
      </c>
      <c r="C1767" s="39" t="s">
        <v>3934</v>
      </c>
      <c r="D1767" s="39" t="s">
        <v>4026</v>
      </c>
      <c r="E1767" s="39">
        <v>9.1909700000000001</v>
      </c>
      <c r="F1767" s="39">
        <v>4.0170669999999999</v>
      </c>
      <c r="G1767" s="39">
        <v>39</v>
      </c>
      <c r="H1767" s="40" t="s">
        <v>3926</v>
      </c>
      <c r="I1767" s="40" t="s">
        <v>38</v>
      </c>
      <c r="J1767" s="40" t="s">
        <v>3935</v>
      </c>
      <c r="K1767" s="40" t="s">
        <v>3936</v>
      </c>
      <c r="L1767" s="40" t="s">
        <v>78</v>
      </c>
      <c r="M1767" s="35" t="s">
        <v>4</v>
      </c>
      <c r="N1767" s="35"/>
    </row>
    <row r="1768" spans="1:14" x14ac:dyDescent="0.3">
      <c r="A1768" s="38" t="s">
        <v>3605</v>
      </c>
      <c r="B1768" s="39" t="s">
        <v>3606</v>
      </c>
      <c r="C1768" s="39" t="s">
        <v>3934</v>
      </c>
      <c r="D1768" s="39" t="s">
        <v>3978</v>
      </c>
      <c r="E1768" s="39">
        <v>9.2935199999999991</v>
      </c>
      <c r="F1768" s="39">
        <v>4.1583300000000003</v>
      </c>
      <c r="G1768" s="39">
        <v>575</v>
      </c>
      <c r="H1768" s="40" t="s">
        <v>3926</v>
      </c>
      <c r="I1768" s="40" t="s">
        <v>38</v>
      </c>
      <c r="J1768" s="40" t="s">
        <v>3935</v>
      </c>
      <c r="K1768" s="40" t="s">
        <v>3936</v>
      </c>
      <c r="L1768" s="40" t="s">
        <v>78</v>
      </c>
      <c r="M1768" s="35" t="s">
        <v>4</v>
      </c>
      <c r="N1768" s="35" t="s">
        <v>5</v>
      </c>
    </row>
    <row r="1769" spans="1:14" x14ac:dyDescent="0.3">
      <c r="A1769" s="38" t="s">
        <v>3690</v>
      </c>
      <c r="B1769" s="39" t="s">
        <v>3691</v>
      </c>
      <c r="C1769" s="39" t="s">
        <v>3934</v>
      </c>
      <c r="D1769" s="39" t="s">
        <v>4026</v>
      </c>
      <c r="E1769" s="39">
        <v>9.2118138700000003</v>
      </c>
      <c r="F1769" s="39">
        <v>4.0210842920000003</v>
      </c>
      <c r="G1769" s="39">
        <v>85</v>
      </c>
      <c r="H1769" s="40" t="s">
        <v>3926</v>
      </c>
      <c r="I1769" s="40" t="s">
        <v>38</v>
      </c>
      <c r="J1769" s="40" t="s">
        <v>3935</v>
      </c>
      <c r="K1769" s="40" t="s">
        <v>3936</v>
      </c>
      <c r="L1769" s="40" t="s">
        <v>78</v>
      </c>
      <c r="M1769" s="35" t="s">
        <v>4</v>
      </c>
      <c r="N1769" s="35"/>
    </row>
    <row r="1770" spans="1:14" x14ac:dyDescent="0.3">
      <c r="A1770" s="38" t="s">
        <v>3622</v>
      </c>
      <c r="B1770" s="39" t="s">
        <v>3623</v>
      </c>
      <c r="C1770" s="39" t="s">
        <v>3934</v>
      </c>
      <c r="D1770" s="39" t="s">
        <v>3978</v>
      </c>
      <c r="E1770" s="39">
        <v>9.3044100000000007</v>
      </c>
      <c r="F1770" s="39">
        <v>4.1587100000000001</v>
      </c>
      <c r="G1770" s="39">
        <v>529</v>
      </c>
      <c r="H1770" s="40" t="s">
        <v>3926</v>
      </c>
      <c r="I1770" s="40" t="s">
        <v>38</v>
      </c>
      <c r="J1770" s="40" t="s">
        <v>3935</v>
      </c>
      <c r="K1770" s="40" t="s">
        <v>3936</v>
      </c>
      <c r="L1770" s="40" t="s">
        <v>78</v>
      </c>
      <c r="M1770" s="35" t="s">
        <v>4</v>
      </c>
      <c r="N1770" s="35" t="s">
        <v>5</v>
      </c>
    </row>
    <row r="1771" spans="1:14" x14ac:dyDescent="0.3">
      <c r="A1771" s="38" t="s">
        <v>2939</v>
      </c>
      <c r="B1771" s="39" t="s">
        <v>4635</v>
      </c>
      <c r="C1771" s="39" t="s">
        <v>3963</v>
      </c>
      <c r="D1771" s="39" t="s">
        <v>4635</v>
      </c>
      <c r="E1771" s="39">
        <v>10.14494</v>
      </c>
      <c r="F1771" s="39">
        <v>5.9593400000000001</v>
      </c>
      <c r="G1771" s="39">
        <v>1265</v>
      </c>
      <c r="H1771" s="40" t="s">
        <v>3926</v>
      </c>
      <c r="I1771" s="40" t="s">
        <v>38</v>
      </c>
      <c r="J1771" s="40" t="s">
        <v>3782</v>
      </c>
      <c r="K1771" s="40" t="s">
        <v>4634</v>
      </c>
      <c r="L1771" s="40" t="s">
        <v>80</v>
      </c>
      <c r="M1771" s="35" t="s">
        <v>4</v>
      </c>
      <c r="N1771" s="35" t="s">
        <v>5</v>
      </c>
    </row>
    <row r="1772" spans="1:14" x14ac:dyDescent="0.3">
      <c r="A1772" s="38" t="s">
        <v>2950</v>
      </c>
      <c r="B1772" s="39" t="s">
        <v>4976</v>
      </c>
      <c r="C1772" s="39" t="s">
        <v>3963</v>
      </c>
      <c r="D1772" s="39" t="s">
        <v>4635</v>
      </c>
      <c r="E1772" s="40">
        <v>10.174574585</v>
      </c>
      <c r="F1772" s="40">
        <v>5.9511520999999998</v>
      </c>
      <c r="G1772" s="40">
        <v>1485</v>
      </c>
      <c r="H1772" s="40" t="s">
        <v>3926</v>
      </c>
      <c r="I1772" s="40" t="s">
        <v>38</v>
      </c>
      <c r="J1772" s="40" t="s">
        <v>3782</v>
      </c>
      <c r="K1772" s="40" t="s">
        <v>4634</v>
      </c>
      <c r="L1772" s="40" t="s">
        <v>80</v>
      </c>
      <c r="M1772" s="35" t="s">
        <v>4</v>
      </c>
      <c r="N1772" s="35"/>
    </row>
    <row r="1773" spans="1:14" x14ac:dyDescent="0.3">
      <c r="A1773" s="38" t="s">
        <v>2951</v>
      </c>
      <c r="B1773" s="39" t="s">
        <v>4977</v>
      </c>
      <c r="C1773" s="39" t="s">
        <v>3963</v>
      </c>
      <c r="D1773" s="39" t="s">
        <v>2952</v>
      </c>
      <c r="E1773" s="40">
        <v>10.159671235999999</v>
      </c>
      <c r="F1773" s="40">
        <v>5.8850037449999997</v>
      </c>
      <c r="G1773" s="40">
        <v>1735</v>
      </c>
      <c r="H1773" s="40" t="s">
        <v>3926</v>
      </c>
      <c r="I1773" s="40" t="s">
        <v>38</v>
      </c>
      <c r="J1773" s="40" t="s">
        <v>3782</v>
      </c>
      <c r="K1773" s="40" t="s">
        <v>4634</v>
      </c>
      <c r="L1773" s="40" t="s">
        <v>80</v>
      </c>
      <c r="M1773" s="35" t="s">
        <v>7</v>
      </c>
      <c r="N1773" s="35" t="s">
        <v>3883</v>
      </c>
    </row>
    <row r="1774" spans="1:14" x14ac:dyDescent="0.3">
      <c r="A1774" s="38" t="s">
        <v>4978</v>
      </c>
      <c r="B1774" s="39" t="s">
        <v>4979</v>
      </c>
      <c r="C1774" s="39" t="s">
        <v>3963</v>
      </c>
      <c r="D1774" s="39" t="s">
        <v>4980</v>
      </c>
      <c r="E1774" s="40">
        <v>10.239309</v>
      </c>
      <c r="F1774" s="40">
        <v>6.0330079999999997</v>
      </c>
      <c r="G1774" s="40">
        <v>1259</v>
      </c>
      <c r="H1774" s="40" t="s">
        <v>3926</v>
      </c>
      <c r="I1774" s="40" t="s">
        <v>38</v>
      </c>
      <c r="J1774" s="40" t="s">
        <v>3782</v>
      </c>
      <c r="K1774" s="40" t="s">
        <v>4634</v>
      </c>
      <c r="L1774" s="40" t="s">
        <v>80</v>
      </c>
      <c r="M1774" s="35" t="s">
        <v>7</v>
      </c>
      <c r="N1774" s="35" t="s">
        <v>57</v>
      </c>
    </row>
    <row r="1775" spans="1:14" x14ac:dyDescent="0.3">
      <c r="A1775" s="38" t="s">
        <v>3855</v>
      </c>
      <c r="B1775" s="39" t="s">
        <v>4981</v>
      </c>
      <c r="C1775" s="39" t="s">
        <v>3963</v>
      </c>
      <c r="D1775" s="39" t="s">
        <v>4635</v>
      </c>
      <c r="E1775" s="40">
        <v>10.081028</v>
      </c>
      <c r="F1775" s="40">
        <v>5.9741169999999997</v>
      </c>
      <c r="G1775" s="40">
        <v>1277</v>
      </c>
      <c r="H1775" s="40" t="s">
        <v>3926</v>
      </c>
      <c r="I1775" s="40" t="s">
        <v>38</v>
      </c>
      <c r="J1775" s="40" t="s">
        <v>3782</v>
      </c>
      <c r="K1775" s="40" t="s">
        <v>4634</v>
      </c>
      <c r="L1775" s="40" t="s">
        <v>80</v>
      </c>
      <c r="M1775" s="35" t="s">
        <v>7</v>
      </c>
      <c r="N1775" s="35" t="s">
        <v>3887</v>
      </c>
    </row>
    <row r="1776" spans="1:14" x14ac:dyDescent="0.3">
      <c r="A1776" s="38" t="s">
        <v>2930</v>
      </c>
      <c r="B1776" s="39" t="s">
        <v>2931</v>
      </c>
      <c r="C1776" s="39" t="s">
        <v>3963</v>
      </c>
      <c r="D1776" s="39" t="s">
        <v>4635</v>
      </c>
      <c r="E1776" s="40">
        <v>10.1563</v>
      </c>
      <c r="F1776" s="40">
        <v>5.9743599999999999</v>
      </c>
      <c r="G1776" s="40">
        <v>1267</v>
      </c>
      <c r="H1776" s="40" t="s">
        <v>3926</v>
      </c>
      <c r="I1776" s="40" t="s">
        <v>38</v>
      </c>
      <c r="J1776" s="40" t="s">
        <v>3782</v>
      </c>
      <c r="K1776" s="40" t="s">
        <v>4634</v>
      </c>
      <c r="L1776" s="40" t="s">
        <v>80</v>
      </c>
      <c r="M1776" s="35" t="s">
        <v>4</v>
      </c>
      <c r="N1776" s="35" t="s">
        <v>5</v>
      </c>
    </row>
    <row r="1777" spans="1:14" x14ac:dyDescent="0.3">
      <c r="A1777" s="38" t="s">
        <v>4982</v>
      </c>
      <c r="B1777" s="39" t="s">
        <v>4983</v>
      </c>
      <c r="C1777" s="39" t="s">
        <v>3963</v>
      </c>
      <c r="D1777" s="39" t="s">
        <v>2880</v>
      </c>
      <c r="E1777" s="40" t="s">
        <v>4984</v>
      </c>
      <c r="F1777" s="40" t="s">
        <v>4985</v>
      </c>
      <c r="G1777" s="40">
        <v>2144</v>
      </c>
      <c r="H1777" s="40" t="s">
        <v>3926</v>
      </c>
      <c r="I1777" s="40" t="s">
        <v>38</v>
      </c>
      <c r="J1777" s="40" t="s">
        <v>3782</v>
      </c>
      <c r="K1777" s="40" t="s">
        <v>4634</v>
      </c>
      <c r="L1777" s="40" t="s">
        <v>80</v>
      </c>
      <c r="M1777" s="35" t="s">
        <v>4</v>
      </c>
      <c r="N1777" s="35"/>
    </row>
    <row r="1778" spans="1:14" x14ac:dyDescent="0.3">
      <c r="A1778" s="38" t="s">
        <v>4986</v>
      </c>
      <c r="B1778" s="39" t="s">
        <v>4987</v>
      </c>
      <c r="C1778" s="39" t="s">
        <v>3963</v>
      </c>
      <c r="D1778" s="39" t="s">
        <v>2883</v>
      </c>
      <c r="E1778" s="40" t="s">
        <v>4988</v>
      </c>
      <c r="F1778" s="40" t="s">
        <v>4989</v>
      </c>
      <c r="G1778" s="40">
        <v>1355</v>
      </c>
      <c r="H1778" s="40" t="s">
        <v>3926</v>
      </c>
      <c r="I1778" s="40" t="s">
        <v>38</v>
      </c>
      <c r="J1778" s="40" t="s">
        <v>3782</v>
      </c>
      <c r="K1778" s="40" t="s">
        <v>4634</v>
      </c>
      <c r="L1778" s="40" t="s">
        <v>80</v>
      </c>
      <c r="M1778" s="35" t="s">
        <v>4</v>
      </c>
      <c r="N1778" s="35"/>
    </row>
    <row r="1779" spans="1:14" x14ac:dyDescent="0.3">
      <c r="A1779" s="38" t="s">
        <v>206</v>
      </c>
      <c r="B1779" s="39" t="s">
        <v>3739</v>
      </c>
      <c r="C1779" s="39" t="s">
        <v>3934</v>
      </c>
      <c r="D1779" s="39" t="s">
        <v>3780</v>
      </c>
      <c r="E1779" s="39">
        <v>9.4454780409999994</v>
      </c>
      <c r="F1779" s="39">
        <v>4.6208197499999999</v>
      </c>
      <c r="G1779" s="39">
        <v>223</v>
      </c>
      <c r="H1779" s="40" t="s">
        <v>3926</v>
      </c>
      <c r="I1779" s="40" t="s">
        <v>38</v>
      </c>
      <c r="J1779" s="40" t="s">
        <v>3720</v>
      </c>
      <c r="K1779" s="40" t="s">
        <v>3969</v>
      </c>
      <c r="L1779" s="40" t="s">
        <v>78</v>
      </c>
      <c r="M1779" s="35" t="s">
        <v>4</v>
      </c>
      <c r="N1779" s="35" t="s">
        <v>5</v>
      </c>
    </row>
    <row r="1780" spans="1:14" x14ac:dyDescent="0.3">
      <c r="A1780" s="38" t="s">
        <v>3760</v>
      </c>
      <c r="B1780" s="39" t="s">
        <v>3761</v>
      </c>
      <c r="C1780" s="39" t="s">
        <v>3934</v>
      </c>
      <c r="D1780" s="39" t="s">
        <v>3780</v>
      </c>
      <c r="E1780" s="39">
        <v>9.4460344050000007</v>
      </c>
      <c r="F1780" s="39">
        <v>4.6310690279999998</v>
      </c>
      <c r="G1780" s="39">
        <v>236</v>
      </c>
      <c r="H1780" s="40" t="s">
        <v>3926</v>
      </c>
      <c r="I1780" s="40" t="s">
        <v>38</v>
      </c>
      <c r="J1780" s="40" t="s">
        <v>3720</v>
      </c>
      <c r="K1780" s="40" t="s">
        <v>3969</v>
      </c>
      <c r="L1780" s="40" t="s">
        <v>78</v>
      </c>
      <c r="M1780" s="35" t="s">
        <v>4</v>
      </c>
      <c r="N1780" s="35" t="s">
        <v>5</v>
      </c>
    </row>
    <row r="1781" spans="1:14" x14ac:dyDescent="0.3">
      <c r="A1781" s="38" t="s">
        <v>4990</v>
      </c>
      <c r="B1781" s="39" t="s">
        <v>4991</v>
      </c>
      <c r="C1781" s="39" t="s">
        <v>3963</v>
      </c>
      <c r="D1781" s="39" t="s">
        <v>4635</v>
      </c>
      <c r="E1781" s="40">
        <v>10.242944</v>
      </c>
      <c r="F1781" s="40">
        <v>6.0108329999999999</v>
      </c>
      <c r="G1781" s="40">
        <v>1294</v>
      </c>
      <c r="H1781" s="40" t="s">
        <v>3926</v>
      </c>
      <c r="I1781" s="40" t="s">
        <v>38</v>
      </c>
      <c r="J1781" s="40" t="s">
        <v>3782</v>
      </c>
      <c r="K1781" s="40" t="s">
        <v>4634</v>
      </c>
      <c r="L1781" s="40" t="s">
        <v>80</v>
      </c>
      <c r="M1781" s="35" t="s">
        <v>4</v>
      </c>
      <c r="N1781" s="35"/>
    </row>
    <row r="1782" spans="1:14" x14ac:dyDescent="0.3">
      <c r="A1782" s="38" t="s">
        <v>4992</v>
      </c>
      <c r="B1782" s="39" t="s">
        <v>4993</v>
      </c>
      <c r="C1782" s="39" t="s">
        <v>3963</v>
      </c>
      <c r="D1782" s="39" t="s">
        <v>2795</v>
      </c>
      <c r="E1782" s="40">
        <v>10.078659</v>
      </c>
      <c r="F1782" s="40">
        <v>6.3822049999999999</v>
      </c>
      <c r="G1782" s="40">
        <v>1098</v>
      </c>
      <c r="H1782" s="40" t="s">
        <v>3926</v>
      </c>
      <c r="I1782" s="40" t="s">
        <v>38</v>
      </c>
      <c r="J1782" s="40" t="s">
        <v>3782</v>
      </c>
      <c r="K1782" s="40" t="s">
        <v>4634</v>
      </c>
      <c r="L1782" s="40" t="s">
        <v>80</v>
      </c>
      <c r="M1782" s="35" t="s">
        <v>4</v>
      </c>
      <c r="N1782" s="35"/>
    </row>
    <row r="1783" spans="1:14" x14ac:dyDescent="0.3">
      <c r="A1783" s="38" t="s">
        <v>4994</v>
      </c>
      <c r="B1783" s="39" t="s">
        <v>4995</v>
      </c>
      <c r="C1783" s="39" t="s">
        <v>3963</v>
      </c>
      <c r="D1783" s="39" t="s">
        <v>2798</v>
      </c>
      <c r="E1783" s="40" t="s">
        <v>4996</v>
      </c>
      <c r="F1783" s="40" t="s">
        <v>4997</v>
      </c>
      <c r="G1783" s="40">
        <v>1261</v>
      </c>
      <c r="H1783" s="40" t="s">
        <v>3926</v>
      </c>
      <c r="I1783" s="40" t="s">
        <v>38</v>
      </c>
      <c r="J1783" s="40" t="s">
        <v>3782</v>
      </c>
      <c r="K1783" s="40" t="s">
        <v>4634</v>
      </c>
      <c r="L1783" s="40" t="s">
        <v>80</v>
      </c>
      <c r="M1783" s="35" t="s">
        <v>4</v>
      </c>
      <c r="N1783" s="35"/>
    </row>
    <row r="1784" spans="1:14" x14ac:dyDescent="0.3">
      <c r="A1784" s="38" t="s">
        <v>3892</v>
      </c>
      <c r="B1784" s="39" t="s">
        <v>4998</v>
      </c>
      <c r="C1784" s="39" t="s">
        <v>3934</v>
      </c>
      <c r="D1784" s="39" t="s">
        <v>2973</v>
      </c>
      <c r="E1784" s="40">
        <v>9.3162029999999998</v>
      </c>
      <c r="F1784" s="40">
        <v>5.752631</v>
      </c>
      <c r="G1784" s="40">
        <v>92</v>
      </c>
      <c r="H1784" s="40" t="s">
        <v>3926</v>
      </c>
      <c r="I1784" s="40" t="s">
        <v>38</v>
      </c>
      <c r="J1784" s="40" t="s">
        <v>3782</v>
      </c>
      <c r="K1784" s="40" t="s">
        <v>4634</v>
      </c>
      <c r="L1784" s="40" t="s">
        <v>80</v>
      </c>
      <c r="M1784" s="35" t="s">
        <v>7</v>
      </c>
      <c r="N1784" s="35" t="s">
        <v>3846</v>
      </c>
    </row>
    <row r="1785" spans="1:14" x14ac:dyDescent="0.3">
      <c r="A1785" s="38" t="s">
        <v>3587</v>
      </c>
      <c r="B1785" s="39" t="s">
        <v>3588</v>
      </c>
      <c r="C1785" s="39" t="s">
        <v>3934</v>
      </c>
      <c r="D1785" s="39" t="s">
        <v>3978</v>
      </c>
      <c r="E1785" s="39">
        <v>9.2881624479999996</v>
      </c>
      <c r="F1785" s="39">
        <v>4.1471633260000003</v>
      </c>
      <c r="G1785" s="39">
        <v>559</v>
      </c>
      <c r="H1785" s="40" t="s">
        <v>3926</v>
      </c>
      <c r="I1785" s="40" t="s">
        <v>38</v>
      </c>
      <c r="J1785" s="40" t="s">
        <v>3935</v>
      </c>
      <c r="K1785" s="40" t="s">
        <v>3936</v>
      </c>
      <c r="L1785" s="40" t="s">
        <v>78</v>
      </c>
      <c r="M1785" s="35" t="s">
        <v>4</v>
      </c>
      <c r="N1785" s="35" t="s">
        <v>5</v>
      </c>
    </row>
    <row r="1786" spans="1:14" x14ac:dyDescent="0.3">
      <c r="A1786" s="38" t="s">
        <v>3578</v>
      </c>
      <c r="B1786" s="39" t="s">
        <v>3579</v>
      </c>
      <c r="C1786" s="39" t="s">
        <v>3934</v>
      </c>
      <c r="D1786" s="39" t="s">
        <v>3978</v>
      </c>
      <c r="E1786" s="39">
        <v>9.2191957769999995</v>
      </c>
      <c r="F1786" s="39">
        <v>4.1347642779999996</v>
      </c>
      <c r="G1786" s="39">
        <v>966</v>
      </c>
      <c r="H1786" s="40" t="s">
        <v>3926</v>
      </c>
      <c r="I1786" s="40" t="s">
        <v>38</v>
      </c>
      <c r="J1786" s="40" t="s">
        <v>3935</v>
      </c>
      <c r="K1786" s="40" t="s">
        <v>3936</v>
      </c>
      <c r="L1786" s="40" t="s">
        <v>78</v>
      </c>
      <c r="M1786" s="35" t="s">
        <v>4</v>
      </c>
      <c r="N1786" s="35" t="s">
        <v>5</v>
      </c>
    </row>
    <row r="1787" spans="1:14" x14ac:dyDescent="0.3">
      <c r="A1787" s="38" t="s">
        <v>3610</v>
      </c>
      <c r="B1787" s="39" t="s">
        <v>4999</v>
      </c>
      <c r="C1787" s="39" t="s">
        <v>3934</v>
      </c>
      <c r="D1787" s="39" t="s">
        <v>3978</v>
      </c>
      <c r="E1787" s="39">
        <v>9.2866920000000004</v>
      </c>
      <c r="F1787" s="39">
        <v>4.1594990000000003</v>
      </c>
      <c r="G1787" s="39">
        <v>600</v>
      </c>
      <c r="H1787" s="40" t="s">
        <v>3926</v>
      </c>
      <c r="I1787" s="40" t="s">
        <v>38</v>
      </c>
      <c r="J1787" s="40" t="s">
        <v>3935</v>
      </c>
      <c r="K1787" s="40" t="s">
        <v>3936</v>
      </c>
      <c r="L1787" s="40" t="s">
        <v>78</v>
      </c>
      <c r="M1787" s="35" t="s">
        <v>4</v>
      </c>
      <c r="N1787" s="35" t="s">
        <v>5</v>
      </c>
    </row>
    <row r="1788" spans="1:14" x14ac:dyDescent="0.3">
      <c r="A1788" s="38" t="s">
        <v>211</v>
      </c>
      <c r="B1788" s="39" t="s">
        <v>3759</v>
      </c>
      <c r="C1788" s="39" t="s">
        <v>3934</v>
      </c>
      <c r="D1788" s="39" t="s">
        <v>3780</v>
      </c>
      <c r="E1788" s="39">
        <v>9.4315711619999991</v>
      </c>
      <c r="F1788" s="39">
        <v>4.627730809</v>
      </c>
      <c r="G1788" s="39">
        <v>243</v>
      </c>
      <c r="H1788" s="40" t="s">
        <v>3926</v>
      </c>
      <c r="I1788" s="40" t="s">
        <v>38</v>
      </c>
      <c r="J1788" s="40" t="s">
        <v>3720</v>
      </c>
      <c r="K1788" s="40" t="s">
        <v>3969</v>
      </c>
      <c r="L1788" s="40" t="s">
        <v>78</v>
      </c>
      <c r="M1788" s="35" t="s">
        <v>4</v>
      </c>
      <c r="N1788" s="35" t="s">
        <v>5</v>
      </c>
    </row>
    <row r="1789" spans="1:14" x14ac:dyDescent="0.3">
      <c r="A1789" s="38" t="s">
        <v>1087</v>
      </c>
      <c r="B1789" s="39" t="s">
        <v>5000</v>
      </c>
      <c r="C1789" s="39" t="s">
        <v>3929</v>
      </c>
      <c r="D1789" s="39" t="s">
        <v>3965</v>
      </c>
      <c r="E1789" s="40">
        <v>11.475661000000001</v>
      </c>
      <c r="F1789" s="40">
        <v>3.9136899999999999</v>
      </c>
      <c r="G1789" s="40">
        <v>914</v>
      </c>
      <c r="H1789" s="40" t="s">
        <v>3926</v>
      </c>
      <c r="I1789" s="40" t="s">
        <v>94</v>
      </c>
      <c r="J1789" s="40" t="s">
        <v>632</v>
      </c>
      <c r="K1789" s="40" t="s">
        <v>4825</v>
      </c>
      <c r="L1789" s="40" t="s">
        <v>5869</v>
      </c>
      <c r="M1789" s="35" t="s">
        <v>4</v>
      </c>
      <c r="N1789" s="35" t="s">
        <v>5</v>
      </c>
    </row>
    <row r="1790" spans="1:14" x14ac:dyDescent="0.3">
      <c r="A1790" s="38" t="s">
        <v>3757</v>
      </c>
      <c r="B1790" s="39" t="s">
        <v>5001</v>
      </c>
      <c r="C1790" s="39" t="s">
        <v>3934</v>
      </c>
      <c r="D1790" s="39" t="s">
        <v>3780</v>
      </c>
      <c r="E1790" s="39">
        <v>9.428110663</v>
      </c>
      <c r="F1790" s="39">
        <v>4.6375565769999998</v>
      </c>
      <c r="G1790" s="39">
        <v>252</v>
      </c>
      <c r="H1790" s="40" t="s">
        <v>3926</v>
      </c>
      <c r="I1790" s="40" t="s">
        <v>38</v>
      </c>
      <c r="J1790" s="40" t="s">
        <v>3720</v>
      </c>
      <c r="K1790" s="40" t="s">
        <v>3969</v>
      </c>
      <c r="L1790" s="40" t="s">
        <v>78</v>
      </c>
      <c r="M1790" s="35" t="s">
        <v>4</v>
      </c>
      <c r="N1790" s="35"/>
    </row>
    <row r="1791" spans="1:14" x14ac:dyDescent="0.3">
      <c r="A1791" s="38" t="s">
        <v>3576</v>
      </c>
      <c r="B1791" s="39" t="s">
        <v>5002</v>
      </c>
      <c r="C1791" s="39" t="s">
        <v>3934</v>
      </c>
      <c r="D1791" s="39" t="s">
        <v>3978</v>
      </c>
      <c r="E1791" s="39">
        <v>9.2243165999999999</v>
      </c>
      <c r="F1791" s="39">
        <v>4.1491449999999999</v>
      </c>
      <c r="G1791" s="39">
        <v>993</v>
      </c>
      <c r="H1791" s="40" t="s">
        <v>3926</v>
      </c>
      <c r="I1791" s="40" t="s">
        <v>38</v>
      </c>
      <c r="J1791" s="40" t="s">
        <v>3935</v>
      </c>
      <c r="K1791" s="40" t="s">
        <v>3936</v>
      </c>
      <c r="L1791" s="40" t="s">
        <v>78</v>
      </c>
      <c r="M1791" s="35" t="s">
        <v>4</v>
      </c>
      <c r="N1791" s="35"/>
    </row>
    <row r="1792" spans="1:14" x14ac:dyDescent="0.3">
      <c r="A1792" s="38" t="s">
        <v>3597</v>
      </c>
      <c r="B1792" s="39" t="s">
        <v>3598</v>
      </c>
      <c r="C1792" s="39" t="s">
        <v>3934</v>
      </c>
      <c r="D1792" s="39" t="s">
        <v>3978</v>
      </c>
      <c r="E1792" s="39">
        <v>9.2375833299999996</v>
      </c>
      <c r="F1792" s="39">
        <v>4.1626388900000002</v>
      </c>
      <c r="G1792" s="39">
        <v>960</v>
      </c>
      <c r="H1792" s="40" t="s">
        <v>3926</v>
      </c>
      <c r="I1792" s="40" t="s">
        <v>38</v>
      </c>
      <c r="J1792" s="40" t="s">
        <v>3935</v>
      </c>
      <c r="K1792" s="40" t="s">
        <v>3936</v>
      </c>
      <c r="L1792" s="40" t="s">
        <v>78</v>
      </c>
      <c r="M1792" s="35" t="s">
        <v>4</v>
      </c>
      <c r="N1792" s="35" t="s">
        <v>5</v>
      </c>
    </row>
    <row r="1793" spans="1:14" x14ac:dyDescent="0.3">
      <c r="A1793" s="38" t="s">
        <v>3868</v>
      </c>
      <c r="B1793" s="39" t="s">
        <v>5003</v>
      </c>
      <c r="C1793" s="39" t="s">
        <v>3934</v>
      </c>
      <c r="D1793" s="39" t="s">
        <v>5004</v>
      </c>
      <c r="E1793" s="40">
        <v>9.1824999999999992</v>
      </c>
      <c r="F1793" s="40">
        <v>4.9594040000000001</v>
      </c>
      <c r="G1793" s="40">
        <v>131</v>
      </c>
      <c r="H1793" s="40" t="s">
        <v>3926</v>
      </c>
      <c r="I1793" s="40" t="s">
        <v>38</v>
      </c>
      <c r="J1793" s="40" t="s">
        <v>3782</v>
      </c>
      <c r="K1793" s="40" t="s">
        <v>4634</v>
      </c>
      <c r="L1793" s="40" t="s">
        <v>80</v>
      </c>
      <c r="M1793" s="35" t="s">
        <v>4</v>
      </c>
      <c r="N1793" s="35"/>
    </row>
    <row r="1794" spans="1:14" x14ac:dyDescent="0.3">
      <c r="A1794" s="38" t="s">
        <v>3893</v>
      </c>
      <c r="B1794" s="39" t="s">
        <v>5005</v>
      </c>
      <c r="C1794" s="39" t="s">
        <v>3934</v>
      </c>
      <c r="D1794" s="39" t="s">
        <v>2973</v>
      </c>
      <c r="E1794" s="40">
        <v>9.3078610000000008</v>
      </c>
      <c r="F1794" s="40">
        <v>5.7569439999999998</v>
      </c>
      <c r="G1794" s="40">
        <v>93</v>
      </c>
      <c r="H1794" s="40" t="s">
        <v>3926</v>
      </c>
      <c r="I1794" s="40" t="s">
        <v>38</v>
      </c>
      <c r="J1794" s="40" t="s">
        <v>3782</v>
      </c>
      <c r="K1794" s="40" t="s">
        <v>4634</v>
      </c>
      <c r="L1794" s="40" t="s">
        <v>80</v>
      </c>
      <c r="M1794" s="35" t="s">
        <v>4</v>
      </c>
      <c r="N1794" s="35"/>
    </row>
    <row r="1795" spans="1:14" x14ac:dyDescent="0.3">
      <c r="A1795" s="38" t="s">
        <v>3896</v>
      </c>
      <c r="B1795" s="39" t="s">
        <v>2943</v>
      </c>
      <c r="C1795" s="39" t="s">
        <v>3963</v>
      </c>
      <c r="D1795" s="39" t="s">
        <v>4980</v>
      </c>
      <c r="E1795" s="40">
        <v>10.247678000000001</v>
      </c>
      <c r="F1795" s="40">
        <v>6.0185250000000003</v>
      </c>
      <c r="G1795" s="40">
        <v>1304</v>
      </c>
      <c r="H1795" s="40" t="s">
        <v>3926</v>
      </c>
      <c r="I1795" s="40"/>
      <c r="J1795" s="40" t="s">
        <v>3782</v>
      </c>
      <c r="K1795" s="40" t="s">
        <v>4634</v>
      </c>
      <c r="L1795" s="40" t="s">
        <v>80</v>
      </c>
      <c r="M1795" s="35" t="s">
        <v>4</v>
      </c>
      <c r="N1795" s="35"/>
    </row>
    <row r="1796" spans="1:14" x14ac:dyDescent="0.3">
      <c r="A1796" s="38" t="s">
        <v>449</v>
      </c>
      <c r="B1796" s="39" t="s">
        <v>5006</v>
      </c>
      <c r="C1796" s="39" t="s">
        <v>3963</v>
      </c>
      <c r="D1796" s="39" t="s">
        <v>4635</v>
      </c>
      <c r="E1796" s="40" t="s">
        <v>5007</v>
      </c>
      <c r="F1796" s="40" t="s">
        <v>5008</v>
      </c>
      <c r="G1796" s="35"/>
      <c r="H1796" s="40" t="s">
        <v>4496</v>
      </c>
      <c r="I1796" s="40" t="s">
        <v>117</v>
      </c>
      <c r="J1796" s="40" t="s">
        <v>3782</v>
      </c>
      <c r="K1796" s="40" t="s">
        <v>4634</v>
      </c>
      <c r="L1796" s="40" t="s">
        <v>80</v>
      </c>
      <c r="M1796" s="35" t="s">
        <v>4</v>
      </c>
      <c r="N1796" s="35" t="s">
        <v>4497</v>
      </c>
    </row>
    <row r="1797" spans="1:14" x14ac:dyDescent="0.3">
      <c r="A1797" s="38" t="s">
        <v>2896</v>
      </c>
      <c r="B1797" s="39" t="s">
        <v>5009</v>
      </c>
      <c r="C1797" s="39" t="s">
        <v>3963</v>
      </c>
      <c r="D1797" s="39" t="s">
        <v>4635</v>
      </c>
      <c r="E1797" s="40">
        <v>10.640336980000001</v>
      </c>
      <c r="F1797" s="40">
        <v>5.9967876110000002</v>
      </c>
      <c r="G1797" s="35"/>
      <c r="H1797" s="40" t="s">
        <v>4496</v>
      </c>
      <c r="I1797" s="40" t="s">
        <v>117</v>
      </c>
      <c r="J1797" s="40" t="s">
        <v>3782</v>
      </c>
      <c r="K1797" s="40" t="s">
        <v>4634</v>
      </c>
      <c r="L1797" s="40" t="s">
        <v>80</v>
      </c>
      <c r="M1797" s="35" t="s">
        <v>4</v>
      </c>
      <c r="N1797" s="35" t="s">
        <v>4497</v>
      </c>
    </row>
    <row r="1798" spans="1:14" x14ac:dyDescent="0.3">
      <c r="A1798" s="38" t="s">
        <v>1613</v>
      </c>
      <c r="B1798" s="39" t="s">
        <v>5010</v>
      </c>
      <c r="C1798" s="39" t="s">
        <v>3925</v>
      </c>
      <c r="D1798" s="39" t="s">
        <v>5011</v>
      </c>
      <c r="E1798" s="39">
        <v>13.101660000000001</v>
      </c>
      <c r="F1798" s="39">
        <v>2.7189299999999998</v>
      </c>
      <c r="G1798" s="39">
        <v>688</v>
      </c>
      <c r="H1798" s="40" t="s">
        <v>3926</v>
      </c>
      <c r="I1798" s="40" t="s">
        <v>38</v>
      </c>
      <c r="J1798" s="40" t="s">
        <v>641</v>
      </c>
      <c r="K1798" s="40" t="s">
        <v>4012</v>
      </c>
      <c r="L1798" s="40" t="s">
        <v>5869</v>
      </c>
      <c r="M1798" s="35" t="s">
        <v>7</v>
      </c>
      <c r="N1798" s="35" t="s">
        <v>3846</v>
      </c>
    </row>
    <row r="1799" spans="1:14" x14ac:dyDescent="0.3">
      <c r="A1799" s="38" t="s">
        <v>502</v>
      </c>
      <c r="B1799" s="39" t="s">
        <v>5012</v>
      </c>
      <c r="C1799" s="39" t="s">
        <v>3925</v>
      </c>
      <c r="D1799" s="39" t="s">
        <v>5013</v>
      </c>
      <c r="E1799" s="39">
        <v>11.515027999999999</v>
      </c>
      <c r="F1799" s="39">
        <v>3.468388</v>
      </c>
      <c r="G1799" s="39">
        <v>654</v>
      </c>
      <c r="H1799" s="40" t="s">
        <v>3926</v>
      </c>
      <c r="I1799" s="40" t="s">
        <v>38</v>
      </c>
      <c r="J1799" s="40" t="s">
        <v>638</v>
      </c>
      <c r="K1799" s="40" t="s">
        <v>3956</v>
      </c>
      <c r="L1799" s="40" t="s">
        <v>5869</v>
      </c>
      <c r="M1799" s="35" t="s">
        <v>7</v>
      </c>
      <c r="N1799" s="35" t="s">
        <v>3876</v>
      </c>
    </row>
    <row r="1800" spans="1:14" x14ac:dyDescent="0.3">
      <c r="A1800" s="38" t="s">
        <v>466</v>
      </c>
      <c r="B1800" s="39" t="s">
        <v>5014</v>
      </c>
      <c r="C1800" s="39" t="s">
        <v>3929</v>
      </c>
      <c r="D1800" s="39" t="s">
        <v>3965</v>
      </c>
      <c r="E1800" s="40">
        <v>11.488709999999999</v>
      </c>
      <c r="F1800" s="40">
        <v>3.88585</v>
      </c>
      <c r="G1800" s="40">
        <v>824</v>
      </c>
      <c r="H1800" s="40" t="s">
        <v>3926</v>
      </c>
      <c r="I1800" s="40" t="s">
        <v>94</v>
      </c>
      <c r="J1800" s="40" t="s">
        <v>632</v>
      </c>
      <c r="K1800" s="40" t="s">
        <v>4825</v>
      </c>
      <c r="L1800" s="40" t="s">
        <v>5869</v>
      </c>
      <c r="M1800" s="35" t="s">
        <v>7</v>
      </c>
      <c r="N1800" s="35" t="s">
        <v>36</v>
      </c>
    </row>
    <row r="1801" spans="1:14" x14ac:dyDescent="0.3">
      <c r="A1801" s="38" t="s">
        <v>249</v>
      </c>
      <c r="B1801" s="39" t="s">
        <v>5015</v>
      </c>
      <c r="C1801" s="39" t="s">
        <v>3929</v>
      </c>
      <c r="D1801" s="39" t="s">
        <v>3780</v>
      </c>
      <c r="E1801" s="39">
        <v>9.4641999999999999</v>
      </c>
      <c r="F1801" s="39">
        <v>4.6326000000000001</v>
      </c>
      <c r="G1801" s="39">
        <v>223</v>
      </c>
      <c r="H1801" s="40" t="s">
        <v>3926</v>
      </c>
      <c r="I1801" s="40" t="s">
        <v>38</v>
      </c>
      <c r="J1801" s="40" t="s">
        <v>3720</v>
      </c>
      <c r="K1801" s="40" t="s">
        <v>3969</v>
      </c>
      <c r="L1801" s="40" t="s">
        <v>78</v>
      </c>
      <c r="M1801" s="35" t="s">
        <v>4</v>
      </c>
      <c r="N1801" s="35" t="s">
        <v>3850</v>
      </c>
    </row>
    <row r="1802" spans="1:14" x14ac:dyDescent="0.3">
      <c r="A1802" s="38" t="s">
        <v>376</v>
      </c>
      <c r="B1802" s="39" t="s">
        <v>3661</v>
      </c>
      <c r="C1802" s="39" t="s">
        <v>3929</v>
      </c>
      <c r="D1802" s="39" t="s">
        <v>4026</v>
      </c>
      <c r="E1802" s="39">
        <v>9.2251388900000002</v>
      </c>
      <c r="F1802" s="39">
        <v>4.0628611100000001</v>
      </c>
      <c r="G1802" s="39">
        <v>1304</v>
      </c>
      <c r="H1802" s="40" t="s">
        <v>3926</v>
      </c>
      <c r="I1802" s="40" t="s">
        <v>38</v>
      </c>
      <c r="J1802" s="40" t="s">
        <v>3935</v>
      </c>
      <c r="K1802" s="40" t="s">
        <v>3936</v>
      </c>
      <c r="L1802" s="40" t="s">
        <v>78</v>
      </c>
      <c r="M1802" s="35" t="s">
        <v>4</v>
      </c>
      <c r="N1802" s="35" t="s">
        <v>5</v>
      </c>
    </row>
    <row r="1803" spans="1:14" x14ac:dyDescent="0.3">
      <c r="A1803" s="38" t="s">
        <v>1986</v>
      </c>
      <c r="B1803" s="39" t="s">
        <v>1987</v>
      </c>
      <c r="C1803" s="39" t="s">
        <v>3976</v>
      </c>
      <c r="D1803" s="39" t="s">
        <v>1987</v>
      </c>
      <c r="E1803" s="40">
        <v>13.29252778</v>
      </c>
      <c r="F1803" s="40">
        <v>4.1651666670000003</v>
      </c>
      <c r="G1803" s="40">
        <v>722</v>
      </c>
      <c r="H1803" s="40" t="s">
        <v>3926</v>
      </c>
      <c r="I1803" s="40" t="s">
        <v>38</v>
      </c>
      <c r="J1803" s="40" t="s">
        <v>759</v>
      </c>
      <c r="K1803" s="40" t="s">
        <v>4932</v>
      </c>
      <c r="L1803" s="40" t="s">
        <v>5869</v>
      </c>
      <c r="M1803" s="35" t="s">
        <v>4</v>
      </c>
      <c r="N1803" s="35" t="s">
        <v>5</v>
      </c>
    </row>
    <row r="1804" spans="1:14" x14ac:dyDescent="0.3">
      <c r="A1804" s="38" t="s">
        <v>757</v>
      </c>
      <c r="B1804" s="39" t="s">
        <v>758</v>
      </c>
      <c r="C1804" s="39" t="s">
        <v>3976</v>
      </c>
      <c r="D1804" s="39" t="s">
        <v>758</v>
      </c>
      <c r="E1804" s="40">
        <v>13.289799070000001</v>
      </c>
      <c r="F1804" s="40">
        <v>4.9247428600000003</v>
      </c>
      <c r="G1804" s="40">
        <v>614</v>
      </c>
      <c r="H1804" s="40" t="s">
        <v>3926</v>
      </c>
      <c r="I1804" s="40" t="s">
        <v>38</v>
      </c>
      <c r="J1804" s="40" t="s">
        <v>759</v>
      </c>
      <c r="K1804" s="40" t="s">
        <v>4932</v>
      </c>
      <c r="L1804" s="40" t="s">
        <v>5869</v>
      </c>
      <c r="M1804" s="35" t="s">
        <v>7</v>
      </c>
      <c r="N1804" s="35" t="s">
        <v>3876</v>
      </c>
    </row>
    <row r="1805" spans="1:14" x14ac:dyDescent="0.3">
      <c r="A1805" s="38" t="s">
        <v>920</v>
      </c>
      <c r="B1805" s="39" t="s">
        <v>921</v>
      </c>
      <c r="C1805" s="39" t="s">
        <v>3976</v>
      </c>
      <c r="D1805" s="39" t="s">
        <v>5016</v>
      </c>
      <c r="E1805" s="40">
        <v>13.348309629999999</v>
      </c>
      <c r="F1805" s="40">
        <v>4.5790919920000004</v>
      </c>
      <c r="G1805" s="40">
        <v>716</v>
      </c>
      <c r="H1805" s="40" t="s">
        <v>3926</v>
      </c>
      <c r="I1805" s="40" t="s">
        <v>38</v>
      </c>
      <c r="J1805" s="40" t="s">
        <v>759</v>
      </c>
      <c r="K1805" s="40" t="s">
        <v>4932</v>
      </c>
      <c r="L1805" s="40" t="s">
        <v>5869</v>
      </c>
      <c r="M1805" s="35" t="s">
        <v>4</v>
      </c>
      <c r="N1805" s="35" t="s">
        <v>5</v>
      </c>
    </row>
    <row r="1806" spans="1:14" x14ac:dyDescent="0.3">
      <c r="A1806" s="38" t="s">
        <v>1344</v>
      </c>
      <c r="B1806" s="39" t="s">
        <v>1345</v>
      </c>
      <c r="C1806" s="39" t="s">
        <v>3976</v>
      </c>
      <c r="D1806" s="39" t="s">
        <v>1345</v>
      </c>
      <c r="E1806" s="40">
        <v>13.507347709999999</v>
      </c>
      <c r="F1806" s="40">
        <v>4.3122656519999998</v>
      </c>
      <c r="G1806" s="40">
        <v>660</v>
      </c>
      <c r="H1806" s="40" t="s">
        <v>3926</v>
      </c>
      <c r="I1806" s="40" t="s">
        <v>38</v>
      </c>
      <c r="J1806" s="40" t="s">
        <v>759</v>
      </c>
      <c r="K1806" s="40" t="s">
        <v>4932</v>
      </c>
      <c r="L1806" s="40" t="s">
        <v>5869</v>
      </c>
      <c r="M1806" s="35" t="s">
        <v>4</v>
      </c>
      <c r="N1806" s="35" t="s">
        <v>3970</v>
      </c>
    </row>
    <row r="1807" spans="1:14" x14ac:dyDescent="0.3">
      <c r="A1807" s="38" t="s">
        <v>3595</v>
      </c>
      <c r="B1807" s="39" t="s">
        <v>3596</v>
      </c>
      <c r="C1807" s="39" t="s">
        <v>3934</v>
      </c>
      <c r="D1807" s="39" t="s">
        <v>3978</v>
      </c>
      <c r="E1807" s="40">
        <v>9.2539125999999996</v>
      </c>
      <c r="F1807" s="40">
        <v>4.1565310000000002</v>
      </c>
      <c r="G1807" s="40">
        <v>785</v>
      </c>
      <c r="H1807" s="40" t="s">
        <v>3926</v>
      </c>
      <c r="I1807" s="40" t="s">
        <v>38</v>
      </c>
      <c r="J1807" s="40" t="s">
        <v>3935</v>
      </c>
      <c r="K1807" s="40" t="s">
        <v>3936</v>
      </c>
      <c r="L1807" s="40" t="s">
        <v>78</v>
      </c>
      <c r="M1807" s="35" t="s">
        <v>4</v>
      </c>
      <c r="N1807" s="35" t="s">
        <v>5</v>
      </c>
    </row>
    <row r="1808" spans="1:14" x14ac:dyDescent="0.3">
      <c r="A1808" s="38" t="s">
        <v>1420</v>
      </c>
      <c r="B1808" s="39" t="s">
        <v>1421</v>
      </c>
      <c r="C1808" s="39" t="s">
        <v>3976</v>
      </c>
      <c r="D1808" s="39" t="s">
        <v>1421</v>
      </c>
      <c r="E1808" s="40">
        <v>13.62118403</v>
      </c>
      <c r="F1808" s="40">
        <v>4.472683279</v>
      </c>
      <c r="G1808" s="40">
        <v>662</v>
      </c>
      <c r="H1808" s="40" t="s">
        <v>3926</v>
      </c>
      <c r="I1808" s="40" t="s">
        <v>38</v>
      </c>
      <c r="J1808" s="40" t="s">
        <v>759</v>
      </c>
      <c r="K1808" s="40" t="s">
        <v>4932</v>
      </c>
      <c r="L1808" s="40" t="s">
        <v>5869</v>
      </c>
      <c r="M1808" s="35" t="s">
        <v>4</v>
      </c>
      <c r="N1808" s="35" t="s">
        <v>5</v>
      </c>
    </row>
    <row r="1809" spans="1:14" x14ac:dyDescent="0.3">
      <c r="A1809" s="38" t="s">
        <v>3831</v>
      </c>
      <c r="B1809" s="39" t="s">
        <v>5017</v>
      </c>
      <c r="C1809" s="39" t="s">
        <v>3933</v>
      </c>
      <c r="D1809" s="39" t="s">
        <v>5018</v>
      </c>
      <c r="E1809" s="40">
        <v>9.5645539320000008</v>
      </c>
      <c r="F1809" s="40">
        <v>4.4323546379999996</v>
      </c>
      <c r="G1809" s="40">
        <v>86</v>
      </c>
      <c r="H1809" s="40" t="s">
        <v>3926</v>
      </c>
      <c r="I1809" s="40" t="s">
        <v>38</v>
      </c>
      <c r="J1809" s="40" t="s">
        <v>3937</v>
      </c>
      <c r="K1809" s="40" t="s">
        <v>3938</v>
      </c>
      <c r="L1809" s="40" t="s">
        <v>78</v>
      </c>
      <c r="M1809" s="35" t="s">
        <v>4</v>
      </c>
      <c r="N1809" s="35"/>
    </row>
    <row r="1810" spans="1:14" x14ac:dyDescent="0.3">
      <c r="A1810" s="38" t="s">
        <v>5019</v>
      </c>
      <c r="B1810" s="39" t="s">
        <v>5020</v>
      </c>
      <c r="C1810" s="39" t="s">
        <v>3963</v>
      </c>
      <c r="D1810" s="39" t="s">
        <v>4635</v>
      </c>
      <c r="E1810" s="40" t="s">
        <v>5021</v>
      </c>
      <c r="F1810" s="40" t="s">
        <v>5022</v>
      </c>
      <c r="G1810" s="35"/>
      <c r="H1810" s="40" t="s">
        <v>4496</v>
      </c>
      <c r="I1810" s="40" t="s">
        <v>117</v>
      </c>
      <c r="J1810" s="40" t="s">
        <v>3782</v>
      </c>
      <c r="K1810" s="40" t="s">
        <v>4634</v>
      </c>
      <c r="L1810" s="40" t="s">
        <v>80</v>
      </c>
      <c r="M1810" s="35" t="s">
        <v>78</v>
      </c>
      <c r="N1810" s="35" t="s">
        <v>4497</v>
      </c>
    </row>
    <row r="1811" spans="1:14" x14ac:dyDescent="0.3">
      <c r="A1811" s="38" t="s">
        <v>5023</v>
      </c>
      <c r="B1811" s="39" t="s">
        <v>5024</v>
      </c>
      <c r="C1811" s="39" t="s">
        <v>3934</v>
      </c>
      <c r="D1811" s="39" t="s">
        <v>4635</v>
      </c>
      <c r="E1811" s="40">
        <v>10.174574585</v>
      </c>
      <c r="F1811" s="40">
        <v>5.9511520999999998</v>
      </c>
      <c r="G1811" s="40">
        <v>1485</v>
      </c>
      <c r="H1811" s="40" t="s">
        <v>3926</v>
      </c>
      <c r="I1811" s="40" t="s">
        <v>38</v>
      </c>
      <c r="J1811" s="40" t="s">
        <v>3935</v>
      </c>
      <c r="K1811" s="40" t="s">
        <v>3936</v>
      </c>
      <c r="L1811" s="40" t="s">
        <v>78</v>
      </c>
      <c r="M1811" s="35"/>
      <c r="N1811" s="35"/>
    </row>
    <row r="1812" spans="1:14" x14ac:dyDescent="0.3">
      <c r="A1812" s="38" t="s">
        <v>3832</v>
      </c>
      <c r="B1812" s="39" t="s">
        <v>5025</v>
      </c>
      <c r="C1812" s="39" t="s">
        <v>3933</v>
      </c>
      <c r="D1812" s="39" t="s">
        <v>4449</v>
      </c>
      <c r="E1812" s="40">
        <v>11.63039</v>
      </c>
      <c r="F1812" s="40">
        <v>3.9292099999999999</v>
      </c>
      <c r="G1812" s="40">
        <v>662</v>
      </c>
      <c r="H1812" s="40" t="s">
        <v>3926</v>
      </c>
      <c r="I1812" s="40" t="s">
        <v>38</v>
      </c>
      <c r="J1812" s="40" t="s">
        <v>3937</v>
      </c>
      <c r="K1812" s="40" t="s">
        <v>3938</v>
      </c>
      <c r="L1812" s="40" t="s">
        <v>78</v>
      </c>
      <c r="M1812" s="35" t="s">
        <v>4</v>
      </c>
      <c r="N1812" s="35" t="s">
        <v>5</v>
      </c>
    </row>
    <row r="1813" spans="1:14" x14ac:dyDescent="0.3">
      <c r="A1813" s="38" t="s">
        <v>3821</v>
      </c>
      <c r="B1813" s="39" t="s">
        <v>3822</v>
      </c>
      <c r="C1813" s="39" t="s">
        <v>3925</v>
      </c>
      <c r="D1813" s="39" t="s">
        <v>4635</v>
      </c>
      <c r="E1813" s="40">
        <v>10.174574585</v>
      </c>
      <c r="F1813" s="40">
        <v>5.9511520999999998</v>
      </c>
      <c r="G1813" s="40">
        <v>1485</v>
      </c>
      <c r="H1813" s="40" t="s">
        <v>3926</v>
      </c>
      <c r="I1813" s="40" t="s">
        <v>38</v>
      </c>
      <c r="J1813" s="40" t="s">
        <v>3927</v>
      </c>
      <c r="K1813" s="40" t="s">
        <v>3928</v>
      </c>
      <c r="L1813" s="40" t="s">
        <v>78</v>
      </c>
      <c r="M1813" s="35" t="s">
        <v>4</v>
      </c>
      <c r="N1813" s="35"/>
    </row>
    <row r="1814" spans="1:14" x14ac:dyDescent="0.3">
      <c r="A1814" s="38" t="s">
        <v>3812</v>
      </c>
      <c r="B1814" s="39" t="s">
        <v>5001</v>
      </c>
      <c r="C1814" s="39" t="s">
        <v>3934</v>
      </c>
      <c r="D1814" s="39" t="s">
        <v>3780</v>
      </c>
      <c r="E1814" s="40">
        <v>9.428110663</v>
      </c>
      <c r="F1814" s="40">
        <v>4.6375565769999998</v>
      </c>
      <c r="G1814" s="40">
        <v>252</v>
      </c>
      <c r="H1814" s="40" t="s">
        <v>3926</v>
      </c>
      <c r="I1814" s="40" t="s">
        <v>38</v>
      </c>
      <c r="J1814" s="40" t="s">
        <v>3935</v>
      </c>
      <c r="K1814" s="40" t="s">
        <v>3936</v>
      </c>
      <c r="L1814" s="40" t="s">
        <v>78</v>
      </c>
      <c r="M1814" s="35" t="s">
        <v>7</v>
      </c>
      <c r="N1814" s="35" t="s">
        <v>57</v>
      </c>
    </row>
    <row r="1815" spans="1:14" x14ac:dyDescent="0.3">
      <c r="A1815" s="38" t="s">
        <v>1798</v>
      </c>
      <c r="B1815" s="39" t="s">
        <v>807</v>
      </c>
      <c r="C1815" s="39" t="s">
        <v>3929</v>
      </c>
      <c r="D1815" s="39" t="s">
        <v>4356</v>
      </c>
      <c r="E1815" s="40">
        <v>11.404638800000001</v>
      </c>
      <c r="F1815" s="40">
        <v>3.7513333329999998</v>
      </c>
      <c r="G1815" s="40">
        <v>722</v>
      </c>
      <c r="H1815" s="40" t="s">
        <v>3926</v>
      </c>
      <c r="I1815" s="40" t="s">
        <v>38</v>
      </c>
      <c r="J1815" s="40" t="s">
        <v>605</v>
      </c>
      <c r="K1815" s="40" t="s">
        <v>4034</v>
      </c>
      <c r="L1815" s="40" t="s">
        <v>5869</v>
      </c>
      <c r="M1815" s="35" t="s">
        <v>4</v>
      </c>
      <c r="N1815" s="35" t="s">
        <v>5</v>
      </c>
    </row>
    <row r="1816" spans="1:14" x14ac:dyDescent="0.3">
      <c r="A1816" s="38" t="s">
        <v>205</v>
      </c>
      <c r="B1816" s="39" t="s">
        <v>1946</v>
      </c>
      <c r="C1816" s="39" t="s">
        <v>3929</v>
      </c>
      <c r="D1816" s="39" t="s">
        <v>5026</v>
      </c>
      <c r="E1816" s="40">
        <v>11.61816</v>
      </c>
      <c r="F1816" s="40">
        <v>3.8944399999999999</v>
      </c>
      <c r="G1816" s="40">
        <v>716</v>
      </c>
      <c r="H1816" s="40" t="s">
        <v>3926</v>
      </c>
      <c r="I1816" s="40" t="s">
        <v>38</v>
      </c>
      <c r="J1816" s="40" t="s">
        <v>638</v>
      </c>
      <c r="K1816" s="40" t="s">
        <v>3956</v>
      </c>
      <c r="L1816" s="40" t="s">
        <v>5869</v>
      </c>
      <c r="M1816" s="35" t="s">
        <v>7</v>
      </c>
      <c r="N1816" s="35" t="s">
        <v>3846</v>
      </c>
    </row>
    <row r="1817" spans="1:14" x14ac:dyDescent="0.3">
      <c r="A1817" s="38" t="s">
        <v>2191</v>
      </c>
      <c r="B1817" s="39" t="s">
        <v>5027</v>
      </c>
      <c r="C1817" s="39" t="s">
        <v>3958</v>
      </c>
      <c r="D1817" s="39" t="s">
        <v>1531</v>
      </c>
      <c r="E1817" s="40">
        <v>13.176916670000001</v>
      </c>
      <c r="F1817" s="40">
        <v>6.8271940000000004</v>
      </c>
      <c r="G1817" s="40">
        <v>969</v>
      </c>
      <c r="H1817" s="40" t="s">
        <v>3926</v>
      </c>
      <c r="I1817" s="40" t="s">
        <v>38</v>
      </c>
      <c r="J1817" s="40" t="s">
        <v>700</v>
      </c>
      <c r="K1817" s="40" t="s">
        <v>4087</v>
      </c>
      <c r="L1817" s="40" t="s">
        <v>3942</v>
      </c>
      <c r="M1817" s="35" t="s">
        <v>4</v>
      </c>
      <c r="N1817" s="35"/>
    </row>
    <row r="1818" spans="1:14" x14ac:dyDescent="0.3">
      <c r="A1818" s="38" t="s">
        <v>282</v>
      </c>
      <c r="B1818" s="39" t="s">
        <v>2432</v>
      </c>
      <c r="C1818" s="39" t="s">
        <v>3943</v>
      </c>
      <c r="D1818" s="39" t="s">
        <v>2382</v>
      </c>
      <c r="E1818" s="39">
        <v>10.622356999999999</v>
      </c>
      <c r="F1818" s="39">
        <v>5.5156530000000004</v>
      </c>
      <c r="G1818" s="39">
        <v>1082</v>
      </c>
      <c r="H1818" s="40" t="s">
        <v>3926</v>
      </c>
      <c r="I1818" s="40" t="s">
        <v>38</v>
      </c>
      <c r="J1818" s="40" t="s">
        <v>3785</v>
      </c>
      <c r="K1818" s="40" t="s">
        <v>4734</v>
      </c>
      <c r="L1818" s="40" t="s">
        <v>80</v>
      </c>
      <c r="M1818" s="35" t="s">
        <v>7</v>
      </c>
      <c r="N1818" s="35" t="s">
        <v>3884</v>
      </c>
    </row>
    <row r="1819" spans="1:14" x14ac:dyDescent="0.3">
      <c r="A1819" s="38" t="s">
        <v>5028</v>
      </c>
      <c r="B1819" s="39" t="s">
        <v>5029</v>
      </c>
      <c r="C1819" s="39" t="s">
        <v>3963</v>
      </c>
      <c r="D1819" s="39" t="s">
        <v>4635</v>
      </c>
      <c r="E1819" s="40" t="s">
        <v>5030</v>
      </c>
      <c r="F1819" s="40" t="s">
        <v>5031</v>
      </c>
      <c r="G1819" s="35"/>
      <c r="H1819" s="40" t="s">
        <v>4496</v>
      </c>
      <c r="I1819" s="40" t="s">
        <v>117</v>
      </c>
      <c r="J1819" s="40" t="s">
        <v>3782</v>
      </c>
      <c r="K1819" s="40" t="s">
        <v>4634</v>
      </c>
      <c r="L1819" s="40" t="s">
        <v>80</v>
      </c>
      <c r="M1819" s="35" t="s">
        <v>78</v>
      </c>
      <c r="N1819" s="35" t="s">
        <v>4497</v>
      </c>
    </row>
    <row r="1820" spans="1:14" x14ac:dyDescent="0.3">
      <c r="A1820" s="38" t="s">
        <v>2796</v>
      </c>
      <c r="B1820" s="39" t="s">
        <v>2797</v>
      </c>
      <c r="C1820" s="39" t="s">
        <v>3963</v>
      </c>
      <c r="D1820" s="39" t="s">
        <v>4635</v>
      </c>
      <c r="E1820" s="40">
        <v>10.164778</v>
      </c>
      <c r="F1820" s="40">
        <v>5.9527380000000001</v>
      </c>
      <c r="G1820" s="40">
        <v>1436</v>
      </c>
      <c r="H1820" s="40" t="s">
        <v>3926</v>
      </c>
      <c r="I1820" s="40" t="s">
        <v>38</v>
      </c>
      <c r="J1820" s="40" t="s">
        <v>3786</v>
      </c>
      <c r="K1820" s="40" t="s">
        <v>5032</v>
      </c>
      <c r="L1820" s="40" t="s">
        <v>80</v>
      </c>
      <c r="M1820" s="35" t="s">
        <v>7</v>
      </c>
      <c r="N1820" s="35" t="s">
        <v>3876</v>
      </c>
    </row>
    <row r="1821" spans="1:14" x14ac:dyDescent="0.3">
      <c r="A1821" s="38" t="s">
        <v>2800</v>
      </c>
      <c r="B1821" s="39" t="s">
        <v>2801</v>
      </c>
      <c r="C1821" s="39" t="s">
        <v>3963</v>
      </c>
      <c r="D1821" s="39" t="s">
        <v>4635</v>
      </c>
      <c r="E1821" s="40">
        <v>10.15175</v>
      </c>
      <c r="F1821" s="40">
        <v>5.9570277779999996</v>
      </c>
      <c r="G1821" s="40">
        <v>1238</v>
      </c>
      <c r="H1821" s="40" t="s">
        <v>3926</v>
      </c>
      <c r="I1821" s="40" t="s">
        <v>38</v>
      </c>
      <c r="J1821" s="40" t="s">
        <v>3786</v>
      </c>
      <c r="K1821" s="40" t="s">
        <v>5032</v>
      </c>
      <c r="L1821" s="40" t="s">
        <v>80</v>
      </c>
      <c r="M1821" s="35" t="s">
        <v>7</v>
      </c>
      <c r="N1821" s="35" t="s">
        <v>3856</v>
      </c>
    </row>
    <row r="1822" spans="1:14" x14ac:dyDescent="0.3">
      <c r="A1822" s="38" t="s">
        <v>2957</v>
      </c>
      <c r="B1822" s="39" t="s">
        <v>2958</v>
      </c>
      <c r="C1822" s="39" t="s">
        <v>3963</v>
      </c>
      <c r="D1822" s="39" t="s">
        <v>4635</v>
      </c>
      <c r="E1822" s="40">
        <v>10.140155</v>
      </c>
      <c r="F1822" s="40">
        <v>5.9474780000000003</v>
      </c>
      <c r="G1822" s="40">
        <v>1261</v>
      </c>
      <c r="H1822" s="40" t="s">
        <v>3926</v>
      </c>
      <c r="I1822" s="40" t="s">
        <v>38</v>
      </c>
      <c r="J1822" s="40" t="s">
        <v>3786</v>
      </c>
      <c r="K1822" s="40" t="s">
        <v>5032</v>
      </c>
      <c r="L1822" s="40" t="s">
        <v>80</v>
      </c>
      <c r="M1822" s="35" t="s">
        <v>4</v>
      </c>
      <c r="N1822" s="35" t="s">
        <v>5</v>
      </c>
    </row>
    <row r="1823" spans="1:14" x14ac:dyDescent="0.3">
      <c r="A1823" s="38" t="s">
        <v>2522</v>
      </c>
      <c r="B1823" s="39" t="s">
        <v>2523</v>
      </c>
      <c r="C1823" s="39" t="s">
        <v>3943</v>
      </c>
      <c r="D1823" s="39" t="s">
        <v>2523</v>
      </c>
      <c r="E1823" s="39">
        <v>10.26543</v>
      </c>
      <c r="F1823" s="39">
        <v>5.5982599999999998</v>
      </c>
      <c r="G1823" s="39">
        <v>1352</v>
      </c>
      <c r="H1823" s="40" t="s">
        <v>3926</v>
      </c>
      <c r="I1823" s="40" t="s">
        <v>38</v>
      </c>
      <c r="J1823" s="40" t="s">
        <v>3785</v>
      </c>
      <c r="K1823" s="40" t="s">
        <v>4734</v>
      </c>
      <c r="L1823" s="40" t="s">
        <v>80</v>
      </c>
      <c r="M1823" s="35" t="s">
        <v>7</v>
      </c>
      <c r="N1823" s="35" t="s">
        <v>6</v>
      </c>
    </row>
    <row r="1824" spans="1:14" x14ac:dyDescent="0.3">
      <c r="A1824" s="38" t="s">
        <v>3833</v>
      </c>
      <c r="B1824" s="39" t="s">
        <v>5033</v>
      </c>
      <c r="C1824" s="39" t="s">
        <v>3933</v>
      </c>
      <c r="D1824" s="39" t="s">
        <v>5034</v>
      </c>
      <c r="E1824" s="40">
        <v>9.6429670000000005</v>
      </c>
      <c r="F1824" s="40">
        <v>4.609273</v>
      </c>
      <c r="G1824" s="40">
        <v>413</v>
      </c>
      <c r="H1824" s="40" t="s">
        <v>3926</v>
      </c>
      <c r="I1824" s="40" t="s">
        <v>38</v>
      </c>
      <c r="J1824" s="40" t="s">
        <v>3937</v>
      </c>
      <c r="K1824" s="40" t="s">
        <v>3938</v>
      </c>
      <c r="L1824" s="40" t="s">
        <v>78</v>
      </c>
      <c r="M1824" s="35" t="s">
        <v>4</v>
      </c>
      <c r="N1824" s="35"/>
    </row>
    <row r="1825" spans="1:14" x14ac:dyDescent="0.3">
      <c r="A1825" s="38" t="s">
        <v>2563</v>
      </c>
      <c r="B1825" s="39" t="s">
        <v>2564</v>
      </c>
      <c r="C1825" s="39" t="s">
        <v>3958</v>
      </c>
      <c r="D1825" s="39" t="s">
        <v>5035</v>
      </c>
      <c r="E1825" s="39">
        <v>11.93638889</v>
      </c>
      <c r="F1825" s="39">
        <v>6.7180555599999998</v>
      </c>
      <c r="G1825" s="39">
        <v>1110</v>
      </c>
      <c r="H1825" s="40" t="s">
        <v>3926</v>
      </c>
      <c r="I1825" s="40" t="s">
        <v>38</v>
      </c>
      <c r="J1825" s="40" t="s">
        <v>3785</v>
      </c>
      <c r="K1825" s="40" t="s">
        <v>4734</v>
      </c>
      <c r="L1825" s="40" t="s">
        <v>80</v>
      </c>
      <c r="M1825" s="35" t="s">
        <v>4</v>
      </c>
      <c r="N1825" s="35" t="s">
        <v>46</v>
      </c>
    </row>
    <row r="1826" spans="1:14" x14ac:dyDescent="0.3">
      <c r="A1826" s="38" t="s">
        <v>5036</v>
      </c>
      <c r="B1826" s="39" t="s">
        <v>5037</v>
      </c>
      <c r="C1826" s="39" t="s">
        <v>3925</v>
      </c>
      <c r="D1826" s="39" t="s">
        <v>4404</v>
      </c>
      <c r="E1826" s="40">
        <v>13.510070000000001</v>
      </c>
      <c r="F1826" s="40">
        <v>2.22763</v>
      </c>
      <c r="G1826" s="40">
        <v>618</v>
      </c>
      <c r="H1826" s="40" t="s">
        <v>3926</v>
      </c>
      <c r="I1826" s="40" t="s">
        <v>38</v>
      </c>
      <c r="J1826" s="40" t="s">
        <v>641</v>
      </c>
      <c r="K1826" s="40" t="s">
        <v>4012</v>
      </c>
      <c r="L1826" s="40" t="s">
        <v>5869</v>
      </c>
      <c r="M1826" s="35" t="s">
        <v>4</v>
      </c>
      <c r="N1826" s="35" t="s">
        <v>3879</v>
      </c>
    </row>
    <row r="1827" spans="1:14" x14ac:dyDescent="0.3">
      <c r="A1827" s="38" t="s">
        <v>5038</v>
      </c>
      <c r="B1827" s="39" t="s">
        <v>5039</v>
      </c>
      <c r="C1827" s="39" t="s">
        <v>3929</v>
      </c>
      <c r="D1827" s="39" t="s">
        <v>4082</v>
      </c>
      <c r="E1827" s="40">
        <v>11.595981</v>
      </c>
      <c r="F1827" s="40">
        <v>4.2223870000000003</v>
      </c>
      <c r="G1827" s="40">
        <v>513</v>
      </c>
      <c r="H1827" s="40" t="s">
        <v>3926</v>
      </c>
      <c r="I1827" s="40" t="s">
        <v>38</v>
      </c>
      <c r="J1827" s="40" t="s">
        <v>626</v>
      </c>
      <c r="K1827" s="40" t="s">
        <v>3985</v>
      </c>
      <c r="L1827" s="40" t="s">
        <v>5869</v>
      </c>
      <c r="M1827" s="35" t="s">
        <v>4</v>
      </c>
      <c r="N1827" s="35"/>
    </row>
    <row r="1828" spans="1:14" x14ac:dyDescent="0.3">
      <c r="A1828" s="38" t="s">
        <v>5040</v>
      </c>
      <c r="B1828" s="39" t="s">
        <v>5041</v>
      </c>
      <c r="C1828" s="39" t="s">
        <v>3976</v>
      </c>
      <c r="D1828" s="39" t="s">
        <v>5042</v>
      </c>
      <c r="E1828" s="40">
        <v>13.399559999999999</v>
      </c>
      <c r="F1828" s="40">
        <v>4.2046700000000001</v>
      </c>
      <c r="G1828" s="40">
        <v>675</v>
      </c>
      <c r="H1828" s="40" t="s">
        <v>3926</v>
      </c>
      <c r="I1828" s="40" t="s">
        <v>38</v>
      </c>
      <c r="J1828" s="40" t="s">
        <v>2284</v>
      </c>
      <c r="K1828" s="40" t="s">
        <v>3968</v>
      </c>
      <c r="L1828" s="40" t="s">
        <v>80</v>
      </c>
      <c r="M1828" s="35" t="s">
        <v>4</v>
      </c>
      <c r="N1828" s="35"/>
    </row>
    <row r="1829" spans="1:14" x14ac:dyDescent="0.3">
      <c r="A1829" s="38" t="s">
        <v>1132</v>
      </c>
      <c r="B1829" s="39" t="s">
        <v>5043</v>
      </c>
      <c r="C1829" s="39" t="s">
        <v>3976</v>
      </c>
      <c r="D1829" s="39" t="s">
        <v>4078</v>
      </c>
      <c r="E1829" s="40">
        <v>14.539490000000001</v>
      </c>
      <c r="F1829" s="40">
        <v>5.9071199999999999</v>
      </c>
      <c r="G1829" s="40">
        <v>1024</v>
      </c>
      <c r="H1829" s="40" t="s">
        <v>3926</v>
      </c>
      <c r="I1829" s="40" t="s">
        <v>94</v>
      </c>
      <c r="J1829" s="40" t="s">
        <v>734</v>
      </c>
      <c r="K1829" s="40" t="s">
        <v>4015</v>
      </c>
      <c r="L1829" s="40" t="s">
        <v>5869</v>
      </c>
      <c r="M1829" s="35" t="s">
        <v>4</v>
      </c>
      <c r="N1829" s="35"/>
    </row>
    <row r="1830" spans="1:14" x14ac:dyDescent="0.3">
      <c r="A1830" s="38" t="s">
        <v>981</v>
      </c>
      <c r="B1830" s="39" t="s">
        <v>982</v>
      </c>
      <c r="C1830" s="39" t="s">
        <v>3976</v>
      </c>
      <c r="D1830" s="39" t="s">
        <v>978</v>
      </c>
      <c r="E1830" s="40">
        <v>13.45396751</v>
      </c>
      <c r="F1830" s="40">
        <v>4.2421874669999999</v>
      </c>
      <c r="G1830" s="40">
        <v>687</v>
      </c>
      <c r="H1830" s="40" t="s">
        <v>3926</v>
      </c>
      <c r="I1830" s="40" t="s">
        <v>38</v>
      </c>
      <c r="J1830" s="40" t="s">
        <v>759</v>
      </c>
      <c r="K1830" s="40" t="s">
        <v>4932</v>
      </c>
      <c r="L1830" s="40" t="s">
        <v>5869</v>
      </c>
      <c r="M1830" s="35" t="s">
        <v>4</v>
      </c>
      <c r="N1830" s="35" t="s">
        <v>5</v>
      </c>
    </row>
    <row r="1831" spans="1:14" x14ac:dyDescent="0.3">
      <c r="A1831" s="38" t="s">
        <v>1950</v>
      </c>
      <c r="B1831" s="39" t="s">
        <v>5044</v>
      </c>
      <c r="C1831" s="39" t="s">
        <v>3925</v>
      </c>
      <c r="D1831" s="39" t="s">
        <v>1951</v>
      </c>
      <c r="E1831" s="40">
        <v>13.408300000000001</v>
      </c>
      <c r="F1831" s="40">
        <v>2.3821699999999999</v>
      </c>
      <c r="G1831" s="40">
        <v>654</v>
      </c>
      <c r="H1831" s="40" t="s">
        <v>3926</v>
      </c>
      <c r="I1831" s="40" t="s">
        <v>38</v>
      </c>
      <c r="J1831" s="40" t="s">
        <v>641</v>
      </c>
      <c r="K1831" s="40" t="s">
        <v>4012</v>
      </c>
      <c r="L1831" s="40" t="s">
        <v>5869</v>
      </c>
      <c r="M1831" s="35" t="s">
        <v>4</v>
      </c>
      <c r="N1831" s="35" t="s">
        <v>3879</v>
      </c>
    </row>
    <row r="1832" spans="1:14" x14ac:dyDescent="0.3">
      <c r="A1832" s="38" t="s">
        <v>3808</v>
      </c>
      <c r="B1832" s="39" t="s">
        <v>3809</v>
      </c>
      <c r="C1832" s="39" t="s">
        <v>3934</v>
      </c>
      <c r="D1832" s="39" t="s">
        <v>4026</v>
      </c>
      <c r="E1832" s="40">
        <v>9.2038489999999999</v>
      </c>
      <c r="F1832" s="40">
        <v>4.0267559999999998</v>
      </c>
      <c r="G1832" s="40">
        <v>41</v>
      </c>
      <c r="H1832" s="40" t="s">
        <v>3926</v>
      </c>
      <c r="I1832" s="40" t="s">
        <v>38</v>
      </c>
      <c r="J1832" s="40" t="s">
        <v>3935</v>
      </c>
      <c r="K1832" s="40" t="s">
        <v>3936</v>
      </c>
      <c r="L1832" s="40" t="s">
        <v>78</v>
      </c>
      <c r="M1832" s="35" t="s">
        <v>7</v>
      </c>
      <c r="N1832" s="35" t="s">
        <v>57</v>
      </c>
    </row>
    <row r="1833" spans="1:14" x14ac:dyDescent="0.3">
      <c r="A1833" s="38" t="s">
        <v>434</v>
      </c>
      <c r="B1833" s="39" t="s">
        <v>5045</v>
      </c>
      <c r="C1833" s="39" t="s">
        <v>3934</v>
      </c>
      <c r="D1833" s="39" t="s">
        <v>3978</v>
      </c>
      <c r="E1833" s="40">
        <v>9.2903830000000003</v>
      </c>
      <c r="F1833" s="40">
        <v>4.1728860000000001</v>
      </c>
      <c r="G1833" s="40">
        <v>596</v>
      </c>
      <c r="H1833" s="40" t="s">
        <v>3926</v>
      </c>
      <c r="I1833" s="40" t="s">
        <v>38</v>
      </c>
      <c r="J1833" s="40" t="s">
        <v>3935</v>
      </c>
      <c r="K1833" s="40" t="s">
        <v>3936</v>
      </c>
      <c r="L1833" s="40" t="s">
        <v>78</v>
      </c>
      <c r="M1833" s="35" t="s">
        <v>7</v>
      </c>
      <c r="N1833" s="35" t="s">
        <v>3887</v>
      </c>
    </row>
    <row r="1834" spans="1:14" x14ac:dyDescent="0.3">
      <c r="A1834" s="38" t="s">
        <v>39</v>
      </c>
      <c r="B1834" s="39" t="s">
        <v>3810</v>
      </c>
      <c r="C1834" s="39" t="s">
        <v>3934</v>
      </c>
      <c r="D1834" s="39" t="s">
        <v>3978</v>
      </c>
      <c r="E1834" s="40">
        <v>9.2470230000000004</v>
      </c>
      <c r="F1834" s="40">
        <v>4.1612209</v>
      </c>
      <c r="G1834" s="40">
        <v>874</v>
      </c>
      <c r="H1834" s="40" t="s">
        <v>3926</v>
      </c>
      <c r="I1834" s="40" t="s">
        <v>38</v>
      </c>
      <c r="J1834" s="40" t="s">
        <v>3935</v>
      </c>
      <c r="K1834" s="40" t="s">
        <v>3936</v>
      </c>
      <c r="L1834" s="40" t="s">
        <v>78</v>
      </c>
      <c r="M1834" s="35" t="s">
        <v>7</v>
      </c>
      <c r="N1834" s="35" t="s">
        <v>3887</v>
      </c>
    </row>
    <row r="1835" spans="1:14" x14ac:dyDescent="0.3">
      <c r="A1835" s="38" t="s">
        <v>3806</v>
      </c>
      <c r="B1835" s="39" t="s">
        <v>3807</v>
      </c>
      <c r="C1835" s="39" t="s">
        <v>3934</v>
      </c>
      <c r="D1835" s="39" t="s">
        <v>4026</v>
      </c>
      <c r="E1835" s="40">
        <v>9.2115399999999994</v>
      </c>
      <c r="F1835" s="40">
        <v>4.0469799999999996</v>
      </c>
      <c r="G1835" s="40">
        <v>135</v>
      </c>
      <c r="H1835" s="40" t="s">
        <v>3926</v>
      </c>
      <c r="I1835" s="40" t="s">
        <v>38</v>
      </c>
      <c r="J1835" s="40" t="s">
        <v>3935</v>
      </c>
      <c r="K1835" s="40" t="s">
        <v>3936</v>
      </c>
      <c r="L1835" s="40" t="s">
        <v>78</v>
      </c>
      <c r="M1835" s="35" t="s">
        <v>7</v>
      </c>
      <c r="N1835" s="35" t="s">
        <v>3887</v>
      </c>
    </row>
    <row r="1836" spans="1:14" x14ac:dyDescent="0.3">
      <c r="A1836" s="38" t="s">
        <v>3804</v>
      </c>
      <c r="B1836" s="39" t="s">
        <v>3805</v>
      </c>
      <c r="C1836" s="39" t="s">
        <v>3934</v>
      </c>
      <c r="D1836" s="39" t="s">
        <v>4026</v>
      </c>
      <c r="E1836" s="40">
        <v>9.1565483000000008</v>
      </c>
      <c r="F1836" s="40">
        <v>4.0187382999999999</v>
      </c>
      <c r="G1836" s="40">
        <v>65</v>
      </c>
      <c r="H1836" s="40" t="s">
        <v>3926</v>
      </c>
      <c r="I1836" s="40" t="s">
        <v>38</v>
      </c>
      <c r="J1836" s="40" t="s">
        <v>3935</v>
      </c>
      <c r="K1836" s="40" t="s">
        <v>3936</v>
      </c>
      <c r="L1836" s="40" t="s">
        <v>78</v>
      </c>
      <c r="M1836" s="35" t="s">
        <v>7</v>
      </c>
      <c r="N1836" s="35" t="s">
        <v>57</v>
      </c>
    </row>
    <row r="1837" spans="1:14" x14ac:dyDescent="0.3">
      <c r="A1837" s="38" t="s">
        <v>3803</v>
      </c>
      <c r="B1837" s="39" t="s">
        <v>5046</v>
      </c>
      <c r="C1837" s="39" t="s">
        <v>3934</v>
      </c>
      <c r="D1837" s="39" t="s">
        <v>4026</v>
      </c>
      <c r="E1837" s="40">
        <v>9.1848100000000006</v>
      </c>
      <c r="F1837" s="40">
        <v>4.0237889999999998</v>
      </c>
      <c r="G1837" s="40">
        <v>70</v>
      </c>
      <c r="H1837" s="40" t="s">
        <v>3926</v>
      </c>
      <c r="I1837" s="40" t="s">
        <v>38</v>
      </c>
      <c r="J1837" s="40" t="s">
        <v>3935</v>
      </c>
      <c r="K1837" s="40" t="s">
        <v>3936</v>
      </c>
      <c r="L1837" s="40" t="s">
        <v>78</v>
      </c>
      <c r="M1837" s="35" t="s">
        <v>7</v>
      </c>
      <c r="N1837" s="35" t="s">
        <v>57</v>
      </c>
    </row>
    <row r="1838" spans="1:14" x14ac:dyDescent="0.3">
      <c r="A1838" s="38" t="s">
        <v>1926</v>
      </c>
      <c r="B1838" s="39" t="s">
        <v>5047</v>
      </c>
      <c r="C1838" s="39" t="s">
        <v>3929</v>
      </c>
      <c r="D1838" s="39" t="s">
        <v>3965</v>
      </c>
      <c r="E1838" s="40">
        <v>11.46002</v>
      </c>
      <c r="F1838" s="40">
        <v>3.858473</v>
      </c>
      <c r="G1838" s="40">
        <v>765</v>
      </c>
      <c r="H1838" s="40" t="s">
        <v>3926</v>
      </c>
      <c r="I1838" s="40" t="s">
        <v>94</v>
      </c>
      <c r="J1838" s="40" t="s">
        <v>632</v>
      </c>
      <c r="K1838" s="40" t="s">
        <v>4825</v>
      </c>
      <c r="L1838" s="40" t="s">
        <v>5869</v>
      </c>
      <c r="M1838" s="35" t="s">
        <v>7</v>
      </c>
      <c r="N1838" s="35" t="s">
        <v>3876</v>
      </c>
    </row>
    <row r="1839" spans="1:14" x14ac:dyDescent="0.3">
      <c r="A1839" s="38" t="s">
        <v>1239</v>
      </c>
      <c r="B1839" s="39" t="s">
        <v>5048</v>
      </c>
      <c r="C1839" s="39" t="s">
        <v>3929</v>
      </c>
      <c r="D1839" s="39" t="s">
        <v>5048</v>
      </c>
      <c r="E1839" s="40">
        <v>11.056139999999999</v>
      </c>
      <c r="F1839" s="40">
        <v>4.0651400000000004</v>
      </c>
      <c r="G1839" s="40">
        <v>389</v>
      </c>
      <c r="H1839" s="40" t="s">
        <v>3926</v>
      </c>
      <c r="I1839" s="40" t="s">
        <v>38</v>
      </c>
      <c r="J1839" s="40" t="s">
        <v>809</v>
      </c>
      <c r="K1839" s="40" t="s">
        <v>3932</v>
      </c>
      <c r="L1839" s="40" t="s">
        <v>5869</v>
      </c>
      <c r="M1839" s="35" t="s">
        <v>7</v>
      </c>
      <c r="N1839" s="35" t="s">
        <v>6</v>
      </c>
    </row>
    <row r="1840" spans="1:14" x14ac:dyDescent="0.3">
      <c r="A1840" s="38" t="s">
        <v>3895</v>
      </c>
      <c r="B1840" s="39" t="s">
        <v>5049</v>
      </c>
      <c r="C1840" s="39" t="s">
        <v>3958</v>
      </c>
      <c r="D1840" s="39" t="s">
        <v>4088</v>
      </c>
      <c r="E1840" s="40">
        <v>12.478252901999999</v>
      </c>
      <c r="F1840" s="40">
        <v>6.5131192550000003</v>
      </c>
      <c r="G1840" s="40">
        <v>892</v>
      </c>
      <c r="H1840" s="40" t="s">
        <v>3926</v>
      </c>
      <c r="I1840" s="40" t="s">
        <v>38</v>
      </c>
      <c r="J1840" s="40" t="s">
        <v>700</v>
      </c>
      <c r="K1840" s="40" t="s">
        <v>4087</v>
      </c>
      <c r="L1840" s="40" t="s">
        <v>3942</v>
      </c>
      <c r="M1840" s="35" t="s">
        <v>4</v>
      </c>
      <c r="N1840" s="35"/>
    </row>
    <row r="1841" spans="1:14" x14ac:dyDescent="0.3">
      <c r="A1841" s="38" t="s">
        <v>5050</v>
      </c>
      <c r="B1841" s="39" t="s">
        <v>5051</v>
      </c>
      <c r="C1841" s="39" t="s">
        <v>3958</v>
      </c>
      <c r="D1841" s="39" t="s">
        <v>5052</v>
      </c>
      <c r="E1841" s="40">
        <v>11.577</v>
      </c>
      <c r="F1841" s="40">
        <v>6.2858999999999998</v>
      </c>
      <c r="G1841" s="40">
        <v>742</v>
      </c>
      <c r="H1841" s="40" t="s">
        <v>3926</v>
      </c>
      <c r="I1841" s="40" t="s">
        <v>38</v>
      </c>
      <c r="J1841" s="40" t="s">
        <v>734</v>
      </c>
      <c r="K1841" s="40" t="s">
        <v>4015</v>
      </c>
      <c r="L1841" s="40" t="s">
        <v>3942</v>
      </c>
      <c r="M1841" s="35" t="s">
        <v>79</v>
      </c>
      <c r="N1841" s="35" t="s">
        <v>5</v>
      </c>
    </row>
    <row r="1842" spans="1:14" x14ac:dyDescent="0.3">
      <c r="A1842" s="38" t="s">
        <v>3910</v>
      </c>
      <c r="B1842" s="39" t="s">
        <v>5053</v>
      </c>
      <c r="C1842" s="39" t="s">
        <v>3951</v>
      </c>
      <c r="D1842" s="39" t="s">
        <v>5054</v>
      </c>
      <c r="E1842" s="40">
        <v>14.454549</v>
      </c>
      <c r="F1842" s="40">
        <v>11.327851000000001</v>
      </c>
      <c r="G1842" s="40">
        <v>302</v>
      </c>
      <c r="H1842" s="40" t="s">
        <v>3926</v>
      </c>
      <c r="I1842" s="40" t="s">
        <v>38</v>
      </c>
      <c r="J1842" s="40" t="s">
        <v>895</v>
      </c>
      <c r="K1842" s="40" t="s">
        <v>3952</v>
      </c>
      <c r="L1842" s="40" t="s">
        <v>3942</v>
      </c>
      <c r="M1842" s="35" t="s">
        <v>4</v>
      </c>
      <c r="N1842" s="35"/>
    </row>
    <row r="1843" spans="1:14" x14ac:dyDescent="0.3">
      <c r="A1843" s="38" t="s">
        <v>2199</v>
      </c>
      <c r="B1843" s="39" t="s">
        <v>5055</v>
      </c>
      <c r="C1843" s="39" t="s">
        <v>3951</v>
      </c>
      <c r="D1843" s="39" t="s">
        <v>5056</v>
      </c>
      <c r="E1843" s="40">
        <v>14.713946999999999</v>
      </c>
      <c r="F1843" s="40">
        <v>12.106871999999999</v>
      </c>
      <c r="G1843" s="40">
        <v>296</v>
      </c>
      <c r="H1843" s="40" t="s">
        <v>3926</v>
      </c>
      <c r="I1843" s="40" t="s">
        <v>38</v>
      </c>
      <c r="J1843" s="40" t="s">
        <v>895</v>
      </c>
      <c r="K1843" s="40" t="s">
        <v>3952</v>
      </c>
      <c r="L1843" s="40" t="s">
        <v>3942</v>
      </c>
      <c r="M1843" s="35" t="s">
        <v>4</v>
      </c>
      <c r="N1843" s="35"/>
    </row>
    <row r="1844" spans="1:14" x14ac:dyDescent="0.3">
      <c r="A1844" s="38" t="s">
        <v>3834</v>
      </c>
      <c r="B1844" s="39" t="s">
        <v>5057</v>
      </c>
      <c r="C1844" s="39" t="s">
        <v>3933</v>
      </c>
      <c r="D1844" s="39" t="s">
        <v>4007</v>
      </c>
      <c r="E1844" s="40">
        <v>9.8199810000000003</v>
      </c>
      <c r="F1844" s="40">
        <v>4.8416420000000002</v>
      </c>
      <c r="G1844" s="40">
        <v>519</v>
      </c>
      <c r="H1844" s="40" t="s">
        <v>3926</v>
      </c>
      <c r="I1844" s="40" t="s">
        <v>38</v>
      </c>
      <c r="J1844" s="40" t="s">
        <v>3937</v>
      </c>
      <c r="K1844" s="40" t="s">
        <v>3938</v>
      </c>
      <c r="L1844" s="40" t="s">
        <v>78</v>
      </c>
      <c r="M1844" s="35" t="s">
        <v>79</v>
      </c>
      <c r="N1844" s="35" t="s">
        <v>5</v>
      </c>
    </row>
    <row r="1845" spans="1:14" x14ac:dyDescent="0.3">
      <c r="A1845" s="38" t="s">
        <v>3835</v>
      </c>
      <c r="B1845" s="39" t="s">
        <v>3836</v>
      </c>
      <c r="C1845" s="39" t="s">
        <v>3933</v>
      </c>
      <c r="D1845" s="39" t="s">
        <v>3836</v>
      </c>
      <c r="E1845" s="40">
        <v>9.6027710000000006</v>
      </c>
      <c r="F1845" s="40">
        <v>4.2887979999999999</v>
      </c>
      <c r="G1845" s="40">
        <v>85</v>
      </c>
      <c r="H1845" s="40" t="s">
        <v>3926</v>
      </c>
      <c r="I1845" s="40" t="s">
        <v>38</v>
      </c>
      <c r="J1845" s="40" t="s">
        <v>3937</v>
      </c>
      <c r="K1845" s="40" t="s">
        <v>3938</v>
      </c>
      <c r="L1845" s="40" t="s">
        <v>78</v>
      </c>
      <c r="M1845" s="35" t="s">
        <v>7</v>
      </c>
      <c r="N1845" s="35" t="s">
        <v>6</v>
      </c>
    </row>
    <row r="1846" spans="1:14" x14ac:dyDescent="0.3">
      <c r="A1846" s="38" t="s">
        <v>5058</v>
      </c>
      <c r="B1846" s="39" t="s">
        <v>5004</v>
      </c>
      <c r="C1846" s="39" t="s">
        <v>3929</v>
      </c>
      <c r="D1846" s="39" t="s">
        <v>5004</v>
      </c>
      <c r="E1846" s="40">
        <v>12.883386</v>
      </c>
      <c r="F1846" s="40">
        <v>4.9594040000000001</v>
      </c>
      <c r="G1846" s="40">
        <v>591</v>
      </c>
      <c r="H1846" s="40" t="s">
        <v>3926</v>
      </c>
      <c r="I1846" s="40" t="s">
        <v>38</v>
      </c>
      <c r="J1846" s="40" t="s">
        <v>626</v>
      </c>
      <c r="K1846" s="40" t="s">
        <v>3985</v>
      </c>
      <c r="L1846" s="40" t="s">
        <v>5869</v>
      </c>
      <c r="M1846" s="35" t="s">
        <v>7</v>
      </c>
      <c r="N1846" s="35" t="s">
        <v>5059</v>
      </c>
    </row>
    <row r="1847" spans="1:14" x14ac:dyDescent="0.3">
      <c r="A1847" s="38" t="s">
        <v>5060</v>
      </c>
      <c r="B1847" s="39" t="s">
        <v>5061</v>
      </c>
      <c r="C1847" s="39" t="s">
        <v>3929</v>
      </c>
      <c r="D1847" s="39" t="s">
        <v>5061</v>
      </c>
      <c r="E1847" s="40">
        <v>12.00362</v>
      </c>
      <c r="F1847" s="40">
        <v>3.9656699999999998</v>
      </c>
      <c r="G1847" s="40">
        <v>704</v>
      </c>
      <c r="H1847" s="40" t="s">
        <v>3926</v>
      </c>
      <c r="I1847" s="40" t="s">
        <v>38</v>
      </c>
      <c r="J1847" s="40" t="s">
        <v>626</v>
      </c>
      <c r="K1847" s="40" t="s">
        <v>3985</v>
      </c>
      <c r="L1847" s="40" t="s">
        <v>5869</v>
      </c>
      <c r="M1847" s="35" t="s">
        <v>7</v>
      </c>
      <c r="N1847" s="35" t="s">
        <v>6</v>
      </c>
    </row>
    <row r="1848" spans="1:14" x14ac:dyDescent="0.3">
      <c r="A1848" s="38" t="s">
        <v>5062</v>
      </c>
      <c r="B1848" s="39" t="s">
        <v>5063</v>
      </c>
      <c r="C1848" s="39" t="s">
        <v>3925</v>
      </c>
      <c r="D1848" s="39" t="s">
        <v>4067</v>
      </c>
      <c r="E1848" s="40">
        <v>12.0246</v>
      </c>
      <c r="F1848" s="40">
        <v>3.0007000000000001</v>
      </c>
      <c r="G1848" s="40">
        <v>736</v>
      </c>
      <c r="H1848" s="40" t="s">
        <v>3926</v>
      </c>
      <c r="I1848" s="40" t="s">
        <v>38</v>
      </c>
      <c r="J1848" s="40" t="s">
        <v>809</v>
      </c>
      <c r="K1848" s="40" t="s">
        <v>3932</v>
      </c>
      <c r="L1848" s="40" t="s">
        <v>5869</v>
      </c>
      <c r="M1848" s="35" t="s">
        <v>7</v>
      </c>
      <c r="N1848" s="35" t="s">
        <v>6</v>
      </c>
    </row>
    <row r="1849" spans="1:14" x14ac:dyDescent="0.3">
      <c r="A1849" s="38" t="s">
        <v>1668</v>
      </c>
      <c r="B1849" s="39" t="s">
        <v>5064</v>
      </c>
      <c r="C1849" s="39" t="s">
        <v>3929</v>
      </c>
      <c r="D1849" s="39" t="s">
        <v>3965</v>
      </c>
      <c r="E1849" s="40">
        <v>11.47900263</v>
      </c>
      <c r="F1849" s="40">
        <v>3.877098953</v>
      </c>
      <c r="G1849" s="40">
        <v>844</v>
      </c>
      <c r="H1849" s="40" t="s">
        <v>3926</v>
      </c>
      <c r="I1849" s="40" t="s">
        <v>94</v>
      </c>
      <c r="J1849" s="40" t="s">
        <v>632</v>
      </c>
      <c r="K1849" s="40" t="s">
        <v>4825</v>
      </c>
      <c r="L1849" s="40" t="s">
        <v>5869</v>
      </c>
      <c r="M1849" s="35" t="s">
        <v>4</v>
      </c>
      <c r="N1849" s="35" t="s">
        <v>5</v>
      </c>
    </row>
    <row r="1850" spans="1:14" x14ac:dyDescent="0.3">
      <c r="A1850" s="38" t="s">
        <v>3891</v>
      </c>
      <c r="B1850" s="39" t="s">
        <v>5065</v>
      </c>
      <c r="C1850" s="39" t="s">
        <v>3925</v>
      </c>
      <c r="D1850" s="39" t="s">
        <v>4067</v>
      </c>
      <c r="E1850" s="40">
        <v>12.024781000000001</v>
      </c>
      <c r="F1850" s="40">
        <v>3.0788190000000002</v>
      </c>
      <c r="G1850" s="40">
        <v>689</v>
      </c>
      <c r="H1850" s="40" t="s">
        <v>3926</v>
      </c>
      <c r="I1850" s="40" t="s">
        <v>38</v>
      </c>
      <c r="J1850" s="40" t="s">
        <v>641</v>
      </c>
      <c r="K1850" s="40" t="s">
        <v>4012</v>
      </c>
      <c r="L1850" s="40" t="s">
        <v>5869</v>
      </c>
      <c r="M1850" s="35" t="s">
        <v>7</v>
      </c>
      <c r="N1850" s="35" t="s">
        <v>6</v>
      </c>
    </row>
    <row r="1851" spans="1:14" x14ac:dyDescent="0.3">
      <c r="A1851" s="38" t="s">
        <v>5066</v>
      </c>
      <c r="B1851" s="39" t="s">
        <v>5067</v>
      </c>
      <c r="C1851" s="39" t="s">
        <v>3925</v>
      </c>
      <c r="D1851" s="39" t="s">
        <v>649</v>
      </c>
      <c r="E1851" s="40">
        <v>11.232100000000001</v>
      </c>
      <c r="F1851" s="40">
        <v>2.4266899999999998</v>
      </c>
      <c r="G1851" s="40">
        <v>614</v>
      </c>
      <c r="H1851" s="40" t="s">
        <v>3926</v>
      </c>
      <c r="I1851" s="40" t="s">
        <v>38</v>
      </c>
      <c r="J1851" s="40" t="s">
        <v>591</v>
      </c>
      <c r="K1851" s="40" t="s">
        <v>3954</v>
      </c>
      <c r="L1851" s="40" t="s">
        <v>5869</v>
      </c>
      <c r="M1851" s="35" t="s">
        <v>7</v>
      </c>
      <c r="N1851" s="35" t="s">
        <v>6</v>
      </c>
    </row>
    <row r="1852" spans="1:14" x14ac:dyDescent="0.3">
      <c r="A1852" s="38" t="s">
        <v>1578</v>
      </c>
      <c r="B1852" s="39" t="s">
        <v>1579</v>
      </c>
      <c r="C1852" s="39" t="s">
        <v>3958</v>
      </c>
      <c r="D1852" s="39" t="s">
        <v>5068</v>
      </c>
      <c r="E1852" s="40">
        <v>13.589888889999999</v>
      </c>
      <c r="F1852" s="40">
        <v>7.862388889</v>
      </c>
      <c r="G1852" s="40">
        <v>654</v>
      </c>
      <c r="H1852" s="40" t="s">
        <v>3926</v>
      </c>
      <c r="I1852" s="40" t="s">
        <v>38</v>
      </c>
      <c r="J1852" s="40" t="s">
        <v>831</v>
      </c>
      <c r="K1852" s="40" t="s">
        <v>4779</v>
      </c>
      <c r="L1852" s="40" t="s">
        <v>3942</v>
      </c>
      <c r="M1852" s="35" t="s">
        <v>4</v>
      </c>
      <c r="N1852" s="35" t="s">
        <v>3877</v>
      </c>
    </row>
    <row r="1853" spans="1:14" x14ac:dyDescent="0.3">
      <c r="A1853" s="38" t="s">
        <v>441</v>
      </c>
      <c r="B1853" s="39" t="s">
        <v>1537</v>
      </c>
      <c r="C1853" s="39" t="s">
        <v>3958</v>
      </c>
      <c r="D1853" s="39" t="s">
        <v>5069</v>
      </c>
      <c r="E1853" s="40">
        <v>12.338805560000001</v>
      </c>
      <c r="F1853" s="40">
        <v>7.6559722219999999</v>
      </c>
      <c r="G1853" s="40">
        <v>602</v>
      </c>
      <c r="H1853" s="40" t="s">
        <v>3926</v>
      </c>
      <c r="I1853" s="40" t="s">
        <v>38</v>
      </c>
      <c r="J1853" s="40" t="s">
        <v>831</v>
      </c>
      <c r="K1853" s="40" t="s">
        <v>4779</v>
      </c>
      <c r="L1853" s="40" t="s">
        <v>3942</v>
      </c>
      <c r="M1853" s="35" t="s">
        <v>4</v>
      </c>
      <c r="N1853" s="35" t="s">
        <v>3879</v>
      </c>
    </row>
    <row r="1854" spans="1:14" x14ac:dyDescent="0.3">
      <c r="A1854" s="38" t="s">
        <v>2964</v>
      </c>
      <c r="B1854" s="39" t="s">
        <v>2965</v>
      </c>
      <c r="C1854" s="39" t="s">
        <v>3963</v>
      </c>
      <c r="D1854" s="39" t="s">
        <v>4635</v>
      </c>
      <c r="E1854" s="40">
        <v>10.153200999999999</v>
      </c>
      <c r="F1854" s="40">
        <v>5.9875800000000003</v>
      </c>
      <c r="G1854" s="40">
        <v>1</v>
      </c>
      <c r="H1854" s="40" t="s">
        <v>3926</v>
      </c>
      <c r="I1854" s="40" t="s">
        <v>38</v>
      </c>
      <c r="J1854" s="40" t="s">
        <v>3786</v>
      </c>
      <c r="K1854" s="40" t="s">
        <v>5032</v>
      </c>
      <c r="L1854" s="40" t="s">
        <v>80</v>
      </c>
      <c r="M1854" s="35" t="s">
        <v>4</v>
      </c>
      <c r="N1854" s="35" t="s">
        <v>5</v>
      </c>
    </row>
    <row r="1855" spans="1:14" x14ac:dyDescent="0.3">
      <c r="A1855" s="38" t="s">
        <v>2561</v>
      </c>
      <c r="B1855" s="39" t="s">
        <v>2562</v>
      </c>
      <c r="C1855" s="39" t="s">
        <v>3958</v>
      </c>
      <c r="D1855" s="39" t="s">
        <v>5070</v>
      </c>
      <c r="E1855" s="39">
        <v>11.98019</v>
      </c>
      <c r="F1855" s="39">
        <v>7.0679699999999999</v>
      </c>
      <c r="G1855" s="39">
        <v>1040</v>
      </c>
      <c r="H1855" s="40" t="s">
        <v>3926</v>
      </c>
      <c r="I1855" s="40" t="s">
        <v>38</v>
      </c>
      <c r="J1855" s="40" t="s">
        <v>3785</v>
      </c>
      <c r="K1855" s="40" t="s">
        <v>4734</v>
      </c>
      <c r="L1855" s="40" t="s">
        <v>80</v>
      </c>
      <c r="M1855" s="35" t="s">
        <v>4</v>
      </c>
      <c r="N1855" s="35" t="s">
        <v>3879</v>
      </c>
    </row>
    <row r="1856" spans="1:14" x14ac:dyDescent="0.3">
      <c r="A1856" s="38" t="s">
        <v>2641</v>
      </c>
      <c r="B1856" s="39" t="s">
        <v>2642</v>
      </c>
      <c r="C1856" s="39" t="s">
        <v>3943</v>
      </c>
      <c r="D1856" s="39" t="s">
        <v>2382</v>
      </c>
      <c r="E1856" s="39">
        <v>10.6676</v>
      </c>
      <c r="F1856" s="39">
        <v>5.5187299999999997</v>
      </c>
      <c r="G1856" s="39">
        <v>1140</v>
      </c>
      <c r="H1856" s="40" t="s">
        <v>3926</v>
      </c>
      <c r="I1856" s="40" t="s">
        <v>38</v>
      </c>
      <c r="J1856" s="40" t="s">
        <v>3785</v>
      </c>
      <c r="K1856" s="40" t="s">
        <v>4734</v>
      </c>
      <c r="L1856" s="40" t="s">
        <v>80</v>
      </c>
      <c r="M1856" s="35" t="s">
        <v>4</v>
      </c>
      <c r="N1856" s="35" t="s">
        <v>5</v>
      </c>
    </row>
    <row r="1857" spans="1:14" x14ac:dyDescent="0.3">
      <c r="A1857" s="38" t="s">
        <v>5071</v>
      </c>
      <c r="B1857" s="39" t="s">
        <v>5072</v>
      </c>
      <c r="C1857" s="39" t="s">
        <v>3929</v>
      </c>
      <c r="D1857" s="39" t="s">
        <v>4176</v>
      </c>
      <c r="E1857" s="40">
        <v>12.007429</v>
      </c>
      <c r="F1857" s="40">
        <v>4.5012980000000002</v>
      </c>
      <c r="G1857" s="40">
        <v>598</v>
      </c>
      <c r="H1857" s="40" t="s">
        <v>3926</v>
      </c>
      <c r="I1857" s="40" t="s">
        <v>38</v>
      </c>
      <c r="J1857" s="40" t="s">
        <v>626</v>
      </c>
      <c r="K1857" s="40" t="s">
        <v>3985</v>
      </c>
      <c r="L1857" s="40" t="s">
        <v>5869</v>
      </c>
      <c r="M1857" s="35" t="s">
        <v>4</v>
      </c>
      <c r="N1857" s="35">
        <v>0</v>
      </c>
    </row>
    <row r="1858" spans="1:14" x14ac:dyDescent="0.3">
      <c r="A1858" s="38" t="s">
        <v>916</v>
      </c>
      <c r="B1858" s="39" t="s">
        <v>917</v>
      </c>
      <c r="C1858" s="39" t="s">
        <v>3976</v>
      </c>
      <c r="D1858" s="39" t="s">
        <v>5073</v>
      </c>
      <c r="E1858" s="40">
        <v>13.525797109999999</v>
      </c>
      <c r="F1858" s="40">
        <v>5.1924613639999997</v>
      </c>
      <c r="G1858" s="40">
        <v>739</v>
      </c>
      <c r="H1858" s="40" t="s">
        <v>3926</v>
      </c>
      <c r="I1858" s="40" t="s">
        <v>38</v>
      </c>
      <c r="J1858" s="40" t="s">
        <v>759</v>
      </c>
      <c r="K1858" s="40" t="s">
        <v>4932</v>
      </c>
      <c r="L1858" s="40" t="s">
        <v>5869</v>
      </c>
      <c r="M1858" s="35" t="s">
        <v>4</v>
      </c>
      <c r="N1858" s="35" t="s">
        <v>3879</v>
      </c>
    </row>
    <row r="1859" spans="1:14" x14ac:dyDescent="0.3">
      <c r="A1859" s="38" t="s">
        <v>5074</v>
      </c>
      <c r="B1859" s="39" t="s">
        <v>5075</v>
      </c>
      <c r="C1859" s="39" t="s">
        <v>3925</v>
      </c>
      <c r="D1859" s="39" t="s">
        <v>5076</v>
      </c>
      <c r="E1859" s="40">
        <v>11.34258</v>
      </c>
      <c r="F1859" s="40">
        <v>2.2708200000000001</v>
      </c>
      <c r="G1859" s="40">
        <v>700</v>
      </c>
      <c r="H1859" s="40" t="s">
        <v>3926</v>
      </c>
      <c r="I1859" s="40" t="s">
        <v>38</v>
      </c>
      <c r="J1859" s="40" t="s">
        <v>591</v>
      </c>
      <c r="K1859" s="40" t="s">
        <v>3954</v>
      </c>
      <c r="L1859" s="40" t="s">
        <v>5869</v>
      </c>
      <c r="M1859" s="35" t="s">
        <v>7</v>
      </c>
      <c r="N1859" s="35" t="s">
        <v>6</v>
      </c>
    </row>
    <row r="1860" spans="1:14" x14ac:dyDescent="0.3">
      <c r="A1860" s="38" t="s">
        <v>1596</v>
      </c>
      <c r="B1860" s="39" t="s">
        <v>5077</v>
      </c>
      <c r="C1860" s="39" t="s">
        <v>3925</v>
      </c>
      <c r="D1860" s="39" t="s">
        <v>5078</v>
      </c>
      <c r="E1860" s="40">
        <v>10.547985000000001</v>
      </c>
      <c r="F1860" s="40">
        <v>3.1693880000000001</v>
      </c>
      <c r="G1860" s="40">
        <v>365</v>
      </c>
      <c r="H1860" s="40" t="s">
        <v>3926</v>
      </c>
      <c r="I1860" s="40" t="s">
        <v>38</v>
      </c>
      <c r="J1860" s="40" t="s">
        <v>809</v>
      </c>
      <c r="K1860" s="40" t="s">
        <v>3932</v>
      </c>
      <c r="L1860" s="40" t="s">
        <v>5869</v>
      </c>
      <c r="M1860" s="35"/>
      <c r="N1860" s="35"/>
    </row>
    <row r="1861" spans="1:14" x14ac:dyDescent="0.3">
      <c r="A1861" s="38" t="s">
        <v>1715</v>
      </c>
      <c r="B1861" s="39" t="s">
        <v>1716</v>
      </c>
      <c r="C1861" s="39" t="s">
        <v>3951</v>
      </c>
      <c r="D1861" s="39" t="s">
        <v>4028</v>
      </c>
      <c r="E1861" s="40">
        <v>13.79742839</v>
      </c>
      <c r="F1861" s="40">
        <v>10.73494021</v>
      </c>
      <c r="G1861" s="40">
        <v>809</v>
      </c>
      <c r="H1861" s="40" t="s">
        <v>3926</v>
      </c>
      <c r="I1861" s="40" t="s">
        <v>38</v>
      </c>
      <c r="J1861" s="40" t="s">
        <v>720</v>
      </c>
      <c r="K1861" s="40" t="s">
        <v>4029</v>
      </c>
      <c r="L1861" s="40" t="s">
        <v>3942</v>
      </c>
      <c r="M1861" s="35" t="s">
        <v>4</v>
      </c>
      <c r="N1861" s="35" t="s">
        <v>5</v>
      </c>
    </row>
    <row r="1862" spans="1:14" x14ac:dyDescent="0.3">
      <c r="A1862" s="38" t="s">
        <v>2970</v>
      </c>
      <c r="B1862" s="39" t="s">
        <v>2971</v>
      </c>
      <c r="C1862" s="39" t="s">
        <v>3963</v>
      </c>
      <c r="D1862" s="39" t="s">
        <v>4635</v>
      </c>
      <c r="E1862" s="40">
        <v>10.15929</v>
      </c>
      <c r="F1862" s="40">
        <v>5.9636100000000001</v>
      </c>
      <c r="G1862" s="40">
        <v>1289</v>
      </c>
      <c r="H1862" s="40" t="s">
        <v>3926</v>
      </c>
      <c r="I1862" s="40" t="s">
        <v>38</v>
      </c>
      <c r="J1862" s="40" t="s">
        <v>3786</v>
      </c>
      <c r="K1862" s="40" t="s">
        <v>5032</v>
      </c>
      <c r="L1862" s="40" t="s">
        <v>80</v>
      </c>
      <c r="M1862" s="35" t="s">
        <v>4</v>
      </c>
      <c r="N1862" s="35" t="s">
        <v>5</v>
      </c>
    </row>
    <row r="1863" spans="1:14" x14ac:dyDescent="0.3">
      <c r="A1863" s="38" t="s">
        <v>550</v>
      </c>
      <c r="B1863" s="39" t="s">
        <v>2722</v>
      </c>
      <c r="C1863" s="39" t="s">
        <v>3943</v>
      </c>
      <c r="D1863" s="39" t="s">
        <v>5079</v>
      </c>
      <c r="E1863" s="39">
        <v>10.147864480000001</v>
      </c>
      <c r="F1863" s="39">
        <v>5.7368316559999997</v>
      </c>
      <c r="G1863" s="39">
        <v>1743</v>
      </c>
      <c r="H1863" s="40" t="s">
        <v>3926</v>
      </c>
      <c r="I1863" s="40" t="s">
        <v>38</v>
      </c>
      <c r="J1863" s="40" t="s">
        <v>3785</v>
      </c>
      <c r="K1863" s="40" t="s">
        <v>4734</v>
      </c>
      <c r="L1863" s="40" t="s">
        <v>80</v>
      </c>
      <c r="M1863" s="35" t="s">
        <v>4</v>
      </c>
      <c r="N1863" s="35" t="s">
        <v>5</v>
      </c>
    </row>
    <row r="1864" spans="1:14" x14ac:dyDescent="0.3">
      <c r="A1864" s="38" t="s">
        <v>460</v>
      </c>
      <c r="B1864" s="39" t="s">
        <v>2972</v>
      </c>
      <c r="C1864" s="39" t="s">
        <v>3963</v>
      </c>
      <c r="D1864" s="39" t="s">
        <v>4635</v>
      </c>
      <c r="E1864" s="40">
        <v>10.21741667</v>
      </c>
      <c r="F1864" s="40">
        <v>6.0127222219999998</v>
      </c>
      <c r="G1864" s="40">
        <v>1340</v>
      </c>
      <c r="H1864" s="40" t="s">
        <v>3926</v>
      </c>
      <c r="I1864" s="40" t="s">
        <v>38</v>
      </c>
      <c r="J1864" s="40" t="s">
        <v>3786</v>
      </c>
      <c r="K1864" s="40" t="s">
        <v>5032</v>
      </c>
      <c r="L1864" s="40" t="s">
        <v>80</v>
      </c>
      <c r="M1864" s="35" t="s">
        <v>4</v>
      </c>
      <c r="N1864" s="35" t="s">
        <v>5</v>
      </c>
    </row>
    <row r="1865" spans="1:14" x14ac:dyDescent="0.3">
      <c r="A1865" s="38" t="s">
        <v>3011</v>
      </c>
      <c r="B1865" s="39" t="s">
        <v>3012</v>
      </c>
      <c r="C1865" s="39" t="s">
        <v>3943</v>
      </c>
      <c r="D1865" s="39" t="s">
        <v>4635</v>
      </c>
      <c r="E1865" s="40">
        <v>10.11797222</v>
      </c>
      <c r="F1865" s="40">
        <v>5.9276944440000001</v>
      </c>
      <c r="G1865" s="40">
        <v>0</v>
      </c>
      <c r="H1865" s="40" t="s">
        <v>3926</v>
      </c>
      <c r="I1865" s="40" t="s">
        <v>38</v>
      </c>
      <c r="J1865" s="40" t="s">
        <v>3786</v>
      </c>
      <c r="K1865" s="40" t="s">
        <v>5032</v>
      </c>
      <c r="L1865" s="40" t="s">
        <v>80</v>
      </c>
      <c r="M1865" s="35" t="s">
        <v>4</v>
      </c>
      <c r="N1865" s="35" t="s">
        <v>5</v>
      </c>
    </row>
    <row r="1866" spans="1:14" x14ac:dyDescent="0.3">
      <c r="A1866" s="38" t="s">
        <v>3814</v>
      </c>
      <c r="B1866" s="39" t="s">
        <v>5080</v>
      </c>
      <c r="C1866" s="39" t="s">
        <v>3963</v>
      </c>
      <c r="D1866" s="39" t="s">
        <v>3632</v>
      </c>
      <c r="E1866" s="40">
        <v>9.4138710000000003</v>
      </c>
      <c r="F1866" s="40">
        <v>4.2892159999999997</v>
      </c>
      <c r="G1866" s="40">
        <v>42</v>
      </c>
      <c r="H1866" s="40" t="s">
        <v>3926</v>
      </c>
      <c r="I1866" s="40" t="s">
        <v>38</v>
      </c>
      <c r="J1866" s="40" t="s">
        <v>3935</v>
      </c>
      <c r="K1866" s="40" t="s">
        <v>3936</v>
      </c>
      <c r="L1866" s="40" t="s">
        <v>78</v>
      </c>
      <c r="M1866" s="35" t="s">
        <v>4</v>
      </c>
      <c r="N1866" s="35"/>
    </row>
    <row r="1867" spans="1:14" x14ac:dyDescent="0.3">
      <c r="A1867" s="38" t="s">
        <v>5081</v>
      </c>
      <c r="B1867" s="39" t="s">
        <v>5082</v>
      </c>
      <c r="C1867" s="39" t="s">
        <v>3963</v>
      </c>
      <c r="D1867" s="39" t="s">
        <v>5082</v>
      </c>
      <c r="E1867" s="40">
        <v>11.9438</v>
      </c>
      <c r="F1867" s="40">
        <v>4.8148999999999997</v>
      </c>
      <c r="G1867" s="40">
        <v>631</v>
      </c>
      <c r="H1867" s="40" t="s">
        <v>3926</v>
      </c>
      <c r="I1867" s="40" t="s">
        <v>38</v>
      </c>
      <c r="J1867" s="40" t="s">
        <v>2284</v>
      </c>
      <c r="K1867" s="40" t="s">
        <v>3968</v>
      </c>
      <c r="L1867" s="40" t="s">
        <v>80</v>
      </c>
      <c r="M1867" s="35" t="s">
        <v>7</v>
      </c>
      <c r="N1867" s="35" t="s">
        <v>6</v>
      </c>
    </row>
    <row r="1868" spans="1:14" x14ac:dyDescent="0.3">
      <c r="A1868" s="38" t="s">
        <v>55</v>
      </c>
      <c r="B1868" s="39" t="s">
        <v>2420</v>
      </c>
      <c r="C1868" s="39" t="s">
        <v>3943</v>
      </c>
      <c r="D1868" s="39" t="s">
        <v>5083</v>
      </c>
      <c r="E1868" s="39">
        <v>10.59618</v>
      </c>
      <c r="F1868" s="39">
        <v>5.5173800000000002</v>
      </c>
      <c r="G1868" s="39">
        <v>1114</v>
      </c>
      <c r="H1868" s="40" t="s">
        <v>3926</v>
      </c>
      <c r="I1868" s="40" t="s">
        <v>38</v>
      </c>
      <c r="J1868" s="40" t="s">
        <v>3785</v>
      </c>
      <c r="K1868" s="40" t="s">
        <v>4734</v>
      </c>
      <c r="L1868" s="40" t="s">
        <v>80</v>
      </c>
      <c r="M1868" s="35" t="s">
        <v>4</v>
      </c>
      <c r="N1868" s="35" t="s">
        <v>5</v>
      </c>
    </row>
    <row r="1869" spans="1:14" x14ac:dyDescent="0.3">
      <c r="A1869" s="38" t="s">
        <v>1841</v>
      </c>
      <c r="B1869" s="39" t="s">
        <v>1842</v>
      </c>
      <c r="C1869" s="39" t="s">
        <v>3958</v>
      </c>
      <c r="D1869" s="39" t="s">
        <v>3959</v>
      </c>
      <c r="E1869" s="40">
        <v>13.55766234</v>
      </c>
      <c r="F1869" s="40">
        <v>7.43703234</v>
      </c>
      <c r="G1869" s="40">
        <v>1093</v>
      </c>
      <c r="H1869" s="40" t="s">
        <v>3926</v>
      </c>
      <c r="I1869" s="40" t="s">
        <v>38</v>
      </c>
      <c r="J1869" s="40" t="s">
        <v>831</v>
      </c>
      <c r="K1869" s="40" t="s">
        <v>4779</v>
      </c>
      <c r="L1869" s="40" t="s">
        <v>3942</v>
      </c>
      <c r="M1869" s="35" t="s">
        <v>4</v>
      </c>
      <c r="N1869" s="35" t="s">
        <v>5</v>
      </c>
    </row>
    <row r="1870" spans="1:14" x14ac:dyDescent="0.3">
      <c r="A1870" s="38" t="s">
        <v>1177</v>
      </c>
      <c r="B1870" s="39" t="s">
        <v>1178</v>
      </c>
      <c r="C1870" s="39" t="s">
        <v>3939</v>
      </c>
      <c r="D1870" s="39" t="s">
        <v>4078</v>
      </c>
      <c r="E1870" s="39">
        <v>13.4112487</v>
      </c>
      <c r="F1870" s="39">
        <v>9.317623695</v>
      </c>
      <c r="G1870" s="39">
        <v>178</v>
      </c>
      <c r="H1870" s="40" t="s">
        <v>3926</v>
      </c>
      <c r="I1870" s="40" t="s">
        <v>38</v>
      </c>
      <c r="J1870" s="40" t="s">
        <v>876</v>
      </c>
      <c r="K1870" s="40" t="s">
        <v>4827</v>
      </c>
      <c r="L1870" s="40" t="s">
        <v>3942</v>
      </c>
      <c r="M1870" s="35" t="s">
        <v>7</v>
      </c>
      <c r="N1870" s="35" t="s">
        <v>57</v>
      </c>
    </row>
    <row r="1871" spans="1:14" x14ac:dyDescent="0.3">
      <c r="A1871" s="38" t="s">
        <v>2904</v>
      </c>
      <c r="B1871" s="39" t="s">
        <v>2905</v>
      </c>
      <c r="C1871" s="39" t="s">
        <v>3963</v>
      </c>
      <c r="D1871" s="39" t="s">
        <v>4635</v>
      </c>
      <c r="E1871" s="40">
        <v>10.18257</v>
      </c>
      <c r="F1871" s="40">
        <v>5.9678990000000001</v>
      </c>
      <c r="G1871" s="40">
        <v>1315</v>
      </c>
      <c r="H1871" s="40" t="s">
        <v>3926</v>
      </c>
      <c r="I1871" s="40" t="s">
        <v>38</v>
      </c>
      <c r="J1871" s="40" t="s">
        <v>3786</v>
      </c>
      <c r="K1871" s="40" t="s">
        <v>5032</v>
      </c>
      <c r="L1871" s="40" t="s">
        <v>80</v>
      </c>
      <c r="M1871" s="35" t="s">
        <v>4</v>
      </c>
      <c r="N1871" s="35" t="s">
        <v>5</v>
      </c>
    </row>
    <row r="1872" spans="1:14" x14ac:dyDescent="0.3">
      <c r="A1872" s="38" t="s">
        <v>3813</v>
      </c>
      <c r="B1872" s="39" t="s">
        <v>5084</v>
      </c>
      <c r="C1872" s="39" t="s">
        <v>3934</v>
      </c>
      <c r="D1872" s="39" t="s">
        <v>5085</v>
      </c>
      <c r="E1872" s="40">
        <v>9.3553611100000005</v>
      </c>
      <c r="F1872" s="40">
        <v>4.32888611</v>
      </c>
      <c r="G1872" s="40">
        <v>128</v>
      </c>
      <c r="H1872" s="40" t="s">
        <v>3926</v>
      </c>
      <c r="I1872" s="40" t="s">
        <v>38</v>
      </c>
      <c r="J1872" s="40" t="s">
        <v>3935</v>
      </c>
      <c r="K1872" s="40" t="s">
        <v>3936</v>
      </c>
      <c r="L1872" s="40" t="s">
        <v>78</v>
      </c>
      <c r="M1872" s="35" t="s">
        <v>4</v>
      </c>
      <c r="N1872" s="35"/>
    </row>
    <row r="1873" spans="1:14" x14ac:dyDescent="0.3">
      <c r="A1873" s="38" t="s">
        <v>2565</v>
      </c>
      <c r="B1873" s="39" t="s">
        <v>2566</v>
      </c>
      <c r="C1873" s="39" t="s">
        <v>3958</v>
      </c>
      <c r="D1873" s="39" t="s">
        <v>5035</v>
      </c>
      <c r="E1873" s="39">
        <v>12.012269999999999</v>
      </c>
      <c r="F1873" s="39">
        <v>6.6860099999999996</v>
      </c>
      <c r="G1873" s="39">
        <v>954</v>
      </c>
      <c r="H1873" s="40" t="s">
        <v>3926</v>
      </c>
      <c r="I1873" s="40" t="s">
        <v>38</v>
      </c>
      <c r="J1873" s="40" t="s">
        <v>3785</v>
      </c>
      <c r="K1873" s="40" t="s">
        <v>4734</v>
      </c>
      <c r="L1873" s="40" t="s">
        <v>80</v>
      </c>
      <c r="M1873" s="35" t="s">
        <v>7</v>
      </c>
      <c r="N1873" s="35" t="s">
        <v>3846</v>
      </c>
    </row>
    <row r="1874" spans="1:14" x14ac:dyDescent="0.3">
      <c r="A1874" s="38" t="s">
        <v>2446</v>
      </c>
      <c r="B1874" s="39" t="s">
        <v>2447</v>
      </c>
      <c r="C1874" s="39" t="s">
        <v>3943</v>
      </c>
      <c r="D1874" s="39" t="s">
        <v>2447</v>
      </c>
      <c r="E1874" s="39">
        <v>10.300660000000001</v>
      </c>
      <c r="F1874" s="39">
        <v>5.632422</v>
      </c>
      <c r="G1874" s="39">
        <v>1299</v>
      </c>
      <c r="H1874" s="40" t="s">
        <v>3926</v>
      </c>
      <c r="I1874" s="40" t="s">
        <v>38</v>
      </c>
      <c r="J1874" s="40" t="s">
        <v>3785</v>
      </c>
      <c r="K1874" s="40" t="s">
        <v>4734</v>
      </c>
      <c r="L1874" s="40" t="s">
        <v>80</v>
      </c>
      <c r="M1874" s="35" t="s">
        <v>7</v>
      </c>
      <c r="N1874" s="35" t="s">
        <v>3876</v>
      </c>
    </row>
    <row r="1875" spans="1:14" x14ac:dyDescent="0.3">
      <c r="A1875" s="38" t="s">
        <v>5086</v>
      </c>
      <c r="B1875" s="39" t="s">
        <v>5087</v>
      </c>
      <c r="C1875" s="39" t="s">
        <v>3925</v>
      </c>
      <c r="D1875" s="39" t="s">
        <v>4067</v>
      </c>
      <c r="E1875" s="40">
        <v>11.686638889999999</v>
      </c>
      <c r="F1875" s="40">
        <v>2.9645277779999999</v>
      </c>
      <c r="G1875" s="40">
        <v>727</v>
      </c>
      <c r="H1875" s="40" t="s">
        <v>3926</v>
      </c>
      <c r="I1875" s="40" t="s">
        <v>38</v>
      </c>
      <c r="J1875" s="40" t="s">
        <v>641</v>
      </c>
      <c r="K1875" s="40" t="s">
        <v>4012</v>
      </c>
      <c r="L1875" s="40" t="s">
        <v>5869</v>
      </c>
      <c r="M1875" s="35" t="s">
        <v>4</v>
      </c>
      <c r="N1875" s="35"/>
    </row>
    <row r="1876" spans="1:14" x14ac:dyDescent="0.3">
      <c r="A1876" s="38" t="s">
        <v>11</v>
      </c>
      <c r="B1876" s="39" t="s">
        <v>3820</v>
      </c>
      <c r="C1876" s="39" t="s">
        <v>3925</v>
      </c>
      <c r="D1876" s="39" t="s">
        <v>4599</v>
      </c>
      <c r="E1876" s="40" t="s">
        <v>5088</v>
      </c>
      <c r="F1876" s="40" t="s">
        <v>5089</v>
      </c>
      <c r="G1876" s="40">
        <v>99</v>
      </c>
      <c r="H1876" s="40" t="s">
        <v>3926</v>
      </c>
      <c r="I1876" s="40" t="s">
        <v>38</v>
      </c>
      <c r="J1876" s="40" t="s">
        <v>3927</v>
      </c>
      <c r="K1876" s="40" t="s">
        <v>3928</v>
      </c>
      <c r="L1876" s="40" t="s">
        <v>78</v>
      </c>
      <c r="M1876" s="35" t="s">
        <v>7</v>
      </c>
      <c r="N1876" s="35" t="s">
        <v>6</v>
      </c>
    </row>
    <row r="1877" spans="1:14" x14ac:dyDescent="0.3">
      <c r="A1877" s="38" t="s">
        <v>492</v>
      </c>
      <c r="B1877" s="39" t="s">
        <v>976</v>
      </c>
      <c r="C1877" s="39" t="s">
        <v>3951</v>
      </c>
      <c r="D1877" s="39" t="s">
        <v>976</v>
      </c>
      <c r="E1877" s="40">
        <v>14.247833</v>
      </c>
      <c r="F1877" s="40">
        <v>10.747101000000001</v>
      </c>
      <c r="G1877" s="40">
        <v>455</v>
      </c>
      <c r="H1877" s="40" t="s">
        <v>3926</v>
      </c>
      <c r="I1877" s="40" t="s">
        <v>38</v>
      </c>
      <c r="J1877" s="40" t="s">
        <v>655</v>
      </c>
      <c r="K1877" s="40" t="s">
        <v>4008</v>
      </c>
      <c r="L1877" s="40" t="s">
        <v>3942</v>
      </c>
      <c r="M1877" s="35" t="s">
        <v>7</v>
      </c>
      <c r="N1877" s="35" t="s">
        <v>6</v>
      </c>
    </row>
    <row r="1878" spans="1:14" x14ac:dyDescent="0.3">
      <c r="A1878" s="38" t="s">
        <v>2095</v>
      </c>
      <c r="B1878" s="39" t="s">
        <v>5090</v>
      </c>
      <c r="C1878" s="39" t="s">
        <v>3929</v>
      </c>
      <c r="D1878" s="39" t="s">
        <v>3965</v>
      </c>
      <c r="E1878" s="40">
        <v>11.50118958</v>
      </c>
      <c r="F1878" s="40">
        <v>3.863102069</v>
      </c>
      <c r="G1878" s="40">
        <v>732</v>
      </c>
      <c r="H1878" s="40" t="s">
        <v>3926</v>
      </c>
      <c r="I1878" s="40" t="s">
        <v>94</v>
      </c>
      <c r="J1878" s="40" t="s">
        <v>632</v>
      </c>
      <c r="K1878" s="40" t="s">
        <v>4825</v>
      </c>
      <c r="L1878" s="40" t="s">
        <v>5869</v>
      </c>
      <c r="M1878" s="35" t="s">
        <v>4</v>
      </c>
      <c r="N1878" s="35" t="s">
        <v>41</v>
      </c>
    </row>
    <row r="1879" spans="1:14" x14ac:dyDescent="0.3">
      <c r="A1879" s="38" t="s">
        <v>765</v>
      </c>
      <c r="B1879" s="39" t="s">
        <v>766</v>
      </c>
      <c r="C1879" s="39" t="s">
        <v>3958</v>
      </c>
      <c r="D1879" s="39" t="s">
        <v>5091</v>
      </c>
      <c r="E1879" s="40">
        <v>14.37025573</v>
      </c>
      <c r="F1879" s="40">
        <v>6.2555780199999997</v>
      </c>
      <c r="G1879" s="40">
        <v>986</v>
      </c>
      <c r="H1879" s="40" t="s">
        <v>3926</v>
      </c>
      <c r="I1879" s="40" t="s">
        <v>38</v>
      </c>
      <c r="J1879" s="40" t="s">
        <v>734</v>
      </c>
      <c r="K1879" s="40" t="s">
        <v>4015</v>
      </c>
      <c r="L1879" s="40" t="s">
        <v>3942</v>
      </c>
      <c r="M1879" s="35" t="s">
        <v>7</v>
      </c>
      <c r="N1879" s="35" t="s">
        <v>6</v>
      </c>
    </row>
    <row r="1880" spans="1:14" x14ac:dyDescent="0.3">
      <c r="A1880" s="38" t="s">
        <v>2916</v>
      </c>
      <c r="B1880" s="39" t="s">
        <v>2917</v>
      </c>
      <c r="C1880" s="39" t="s">
        <v>3963</v>
      </c>
      <c r="D1880" s="39" t="s">
        <v>4635</v>
      </c>
      <c r="E1880" s="40">
        <v>10.153093</v>
      </c>
      <c r="F1880" s="40">
        <v>5.9435089999999997</v>
      </c>
      <c r="G1880" s="40">
        <v>1288</v>
      </c>
      <c r="H1880" s="40" t="s">
        <v>3926</v>
      </c>
      <c r="I1880" s="40" t="s">
        <v>38</v>
      </c>
      <c r="J1880" s="40" t="s">
        <v>3786</v>
      </c>
      <c r="K1880" s="40" t="s">
        <v>5032</v>
      </c>
      <c r="L1880" s="40" t="s">
        <v>80</v>
      </c>
      <c r="M1880" s="35" t="s">
        <v>4</v>
      </c>
      <c r="N1880" s="35" t="s">
        <v>5</v>
      </c>
    </row>
    <row r="1881" spans="1:14" x14ac:dyDescent="0.3">
      <c r="A1881" s="38" t="s">
        <v>531</v>
      </c>
      <c r="B1881" s="39" t="s">
        <v>5092</v>
      </c>
      <c r="C1881" s="39" t="s">
        <v>3929</v>
      </c>
      <c r="D1881" s="39" t="s">
        <v>5092</v>
      </c>
      <c r="E1881" s="40">
        <v>10.741770000000001</v>
      </c>
      <c r="F1881" s="40">
        <v>3.8166099999999998</v>
      </c>
      <c r="G1881" s="40">
        <v>208</v>
      </c>
      <c r="H1881" s="40" t="s">
        <v>3926</v>
      </c>
      <c r="I1881" s="40" t="s">
        <v>38</v>
      </c>
      <c r="J1881" s="40" t="s">
        <v>809</v>
      </c>
      <c r="K1881" s="40" t="s">
        <v>3932</v>
      </c>
      <c r="L1881" s="40" t="s">
        <v>5869</v>
      </c>
      <c r="M1881" s="35" t="s">
        <v>7</v>
      </c>
      <c r="N1881" s="35" t="s">
        <v>3846</v>
      </c>
    </row>
    <row r="1882" spans="1:14" x14ac:dyDescent="0.3">
      <c r="A1882" s="38" t="s">
        <v>2138</v>
      </c>
      <c r="B1882" s="39" t="s">
        <v>2139</v>
      </c>
      <c r="C1882" s="39" t="s">
        <v>3951</v>
      </c>
      <c r="D1882" s="39" t="s">
        <v>2139</v>
      </c>
      <c r="E1882" s="39">
        <v>14.729932</v>
      </c>
      <c r="F1882" s="39">
        <v>10.671268</v>
      </c>
      <c r="G1882" s="39">
        <v>330</v>
      </c>
      <c r="H1882" s="40" t="s">
        <v>3926</v>
      </c>
      <c r="I1882" s="40" t="s">
        <v>38</v>
      </c>
      <c r="J1882" s="40" t="s">
        <v>710</v>
      </c>
      <c r="K1882" s="40" t="s">
        <v>4859</v>
      </c>
      <c r="L1882" s="40" t="s">
        <v>3942</v>
      </c>
      <c r="M1882" s="35" t="s">
        <v>4</v>
      </c>
      <c r="N1882" s="35" t="s">
        <v>3879</v>
      </c>
    </row>
    <row r="1883" spans="1:14" x14ac:dyDescent="0.3">
      <c r="A1883" s="38" t="s">
        <v>2946</v>
      </c>
      <c r="B1883" s="39" t="s">
        <v>2947</v>
      </c>
      <c r="C1883" s="39" t="s">
        <v>3963</v>
      </c>
      <c r="D1883" s="39" t="s">
        <v>4635</v>
      </c>
      <c r="E1883" s="39">
        <v>10.146864860000001</v>
      </c>
      <c r="F1883" s="39">
        <v>5.953281585</v>
      </c>
      <c r="G1883" s="39">
        <v>1244</v>
      </c>
      <c r="H1883" s="40" t="s">
        <v>3926</v>
      </c>
      <c r="I1883" s="40" t="s">
        <v>38</v>
      </c>
      <c r="J1883" s="40" t="s">
        <v>3786</v>
      </c>
      <c r="K1883" s="40" t="s">
        <v>5032</v>
      </c>
      <c r="L1883" s="40" t="s">
        <v>80</v>
      </c>
      <c r="M1883" s="35" t="s">
        <v>4</v>
      </c>
      <c r="N1883" s="35" t="s">
        <v>5</v>
      </c>
    </row>
    <row r="1884" spans="1:14" x14ac:dyDescent="0.3">
      <c r="A1884" s="38" t="s">
        <v>2948</v>
      </c>
      <c r="B1884" s="39" t="s">
        <v>5093</v>
      </c>
      <c r="C1884" s="39" t="s">
        <v>3963</v>
      </c>
      <c r="D1884" s="39" t="s">
        <v>4635</v>
      </c>
      <c r="E1884" s="39">
        <v>10.197214647999999</v>
      </c>
      <c r="F1884" s="39">
        <v>5.9401656259999998</v>
      </c>
      <c r="G1884" s="39">
        <v>1636</v>
      </c>
      <c r="H1884" s="40" t="s">
        <v>3926</v>
      </c>
      <c r="I1884" s="40" t="s">
        <v>38</v>
      </c>
      <c r="J1884" s="40" t="s">
        <v>3786</v>
      </c>
      <c r="K1884" s="40" t="s">
        <v>5032</v>
      </c>
      <c r="L1884" s="40" t="s">
        <v>80</v>
      </c>
      <c r="M1884" s="35"/>
      <c r="N1884" s="35"/>
    </row>
    <row r="1885" spans="1:14" x14ac:dyDescent="0.3">
      <c r="A1885" s="38" t="s">
        <v>2444</v>
      </c>
      <c r="B1885" s="39" t="s">
        <v>2445</v>
      </c>
      <c r="C1885" s="39" t="s">
        <v>3943</v>
      </c>
      <c r="D1885" s="39" t="s">
        <v>2445</v>
      </c>
      <c r="E1885" s="39">
        <v>10.959490000000001</v>
      </c>
      <c r="F1885" s="39">
        <v>5.5056599999999998</v>
      </c>
      <c r="G1885" s="39">
        <v>934</v>
      </c>
      <c r="H1885" s="40" t="s">
        <v>3926</v>
      </c>
      <c r="I1885" s="40" t="s">
        <v>38</v>
      </c>
      <c r="J1885" s="40" t="s">
        <v>3785</v>
      </c>
      <c r="K1885" s="40" t="s">
        <v>4734</v>
      </c>
      <c r="L1885" s="40" t="s">
        <v>80</v>
      </c>
      <c r="M1885" s="35" t="s">
        <v>7</v>
      </c>
      <c r="N1885" s="35" t="s">
        <v>6</v>
      </c>
    </row>
    <row r="1886" spans="1:14" x14ac:dyDescent="0.3">
      <c r="A1886" s="38" t="s">
        <v>2851</v>
      </c>
      <c r="B1886" s="39" t="s">
        <v>2852</v>
      </c>
      <c r="C1886" s="39" t="s">
        <v>3963</v>
      </c>
      <c r="D1886" s="39" t="s">
        <v>4635</v>
      </c>
      <c r="E1886" s="39">
        <v>10.172800000000001</v>
      </c>
      <c r="F1886" s="39">
        <v>5.9655300000000002</v>
      </c>
      <c r="G1886" s="39">
        <v>1263</v>
      </c>
      <c r="H1886" s="40" t="s">
        <v>3926</v>
      </c>
      <c r="I1886" s="40" t="s">
        <v>38</v>
      </c>
      <c r="J1886" s="40" t="s">
        <v>3786</v>
      </c>
      <c r="K1886" s="40" t="s">
        <v>5032</v>
      </c>
      <c r="L1886" s="40" t="s">
        <v>80</v>
      </c>
      <c r="M1886" s="35" t="s">
        <v>79</v>
      </c>
      <c r="N1886" s="35" t="s">
        <v>5</v>
      </c>
    </row>
    <row r="1887" spans="1:14" x14ac:dyDescent="0.3">
      <c r="A1887" s="38" t="s">
        <v>1050</v>
      </c>
      <c r="B1887" s="39" t="s">
        <v>5094</v>
      </c>
      <c r="C1887" s="39" t="s">
        <v>3929</v>
      </c>
      <c r="D1887" s="39" t="s">
        <v>3965</v>
      </c>
      <c r="E1887" s="40">
        <v>11.504308</v>
      </c>
      <c r="F1887" s="40">
        <v>3.859626</v>
      </c>
      <c r="G1887" s="40">
        <v>808</v>
      </c>
      <c r="H1887" s="40" t="s">
        <v>3926</v>
      </c>
      <c r="I1887" s="40" t="s">
        <v>94</v>
      </c>
      <c r="J1887" s="40" t="s">
        <v>632</v>
      </c>
      <c r="K1887" s="40" t="s">
        <v>4825</v>
      </c>
      <c r="L1887" s="40" t="s">
        <v>5869</v>
      </c>
      <c r="M1887" s="35" t="s">
        <v>4</v>
      </c>
      <c r="N1887" s="35" t="s">
        <v>3890</v>
      </c>
    </row>
    <row r="1888" spans="1:14" x14ac:dyDescent="0.3">
      <c r="A1888" s="38" t="s">
        <v>1957</v>
      </c>
      <c r="B1888" s="39" t="s">
        <v>5095</v>
      </c>
      <c r="C1888" s="39" t="s">
        <v>3929</v>
      </c>
      <c r="D1888" s="39" t="s">
        <v>3965</v>
      </c>
      <c r="E1888" s="40">
        <v>11.470218579999999</v>
      </c>
      <c r="F1888" s="40">
        <v>3.8716341719999998</v>
      </c>
      <c r="G1888" s="40">
        <v>760</v>
      </c>
      <c r="H1888" s="40" t="s">
        <v>3926</v>
      </c>
      <c r="I1888" s="40" t="s">
        <v>94</v>
      </c>
      <c r="J1888" s="40" t="s">
        <v>632</v>
      </c>
      <c r="K1888" s="40" t="s">
        <v>4825</v>
      </c>
      <c r="L1888" s="40" t="s">
        <v>5869</v>
      </c>
      <c r="M1888" s="35" t="s">
        <v>4</v>
      </c>
      <c r="N1888" s="35" t="s">
        <v>5</v>
      </c>
    </row>
    <row r="1889" spans="1:14" x14ac:dyDescent="0.3">
      <c r="A1889" s="38" t="s">
        <v>1928</v>
      </c>
      <c r="B1889" s="39" t="s">
        <v>5096</v>
      </c>
      <c r="C1889" s="39" t="s">
        <v>3929</v>
      </c>
      <c r="D1889" s="39" t="s">
        <v>3965</v>
      </c>
      <c r="E1889" s="40">
        <v>11.422029609999999</v>
      </c>
      <c r="F1889" s="40">
        <v>3.8735003739999998</v>
      </c>
      <c r="G1889" s="40">
        <v>740</v>
      </c>
      <c r="H1889" s="40" t="s">
        <v>3926</v>
      </c>
      <c r="I1889" s="40" t="s">
        <v>94</v>
      </c>
      <c r="J1889" s="40" t="s">
        <v>632</v>
      </c>
      <c r="K1889" s="40" t="s">
        <v>4825</v>
      </c>
      <c r="L1889" s="40" t="s">
        <v>5869</v>
      </c>
      <c r="M1889" s="35" t="s">
        <v>4</v>
      </c>
      <c r="N1889" s="35" t="s">
        <v>5</v>
      </c>
    </row>
    <row r="1890" spans="1:14" x14ac:dyDescent="0.3">
      <c r="A1890" s="38" t="s">
        <v>1380</v>
      </c>
      <c r="B1890" s="39" t="s">
        <v>5097</v>
      </c>
      <c r="C1890" s="39" t="s">
        <v>3929</v>
      </c>
      <c r="D1890" s="39" t="s">
        <v>3965</v>
      </c>
      <c r="E1890" s="40">
        <v>11.504474999999999</v>
      </c>
      <c r="F1890" s="40">
        <v>3.8677229999999998</v>
      </c>
      <c r="G1890" s="40">
        <v>735</v>
      </c>
      <c r="H1890" s="40" t="s">
        <v>3926</v>
      </c>
      <c r="I1890" s="40" t="s">
        <v>94</v>
      </c>
      <c r="J1890" s="40" t="s">
        <v>632</v>
      </c>
      <c r="K1890" s="40" t="s">
        <v>4825</v>
      </c>
      <c r="L1890" s="40" t="s">
        <v>5869</v>
      </c>
      <c r="M1890" s="35" t="s">
        <v>4</v>
      </c>
      <c r="N1890" s="35" t="s">
        <v>5</v>
      </c>
    </row>
    <row r="1891" spans="1:14" x14ac:dyDescent="0.3">
      <c r="A1891" s="38" t="s">
        <v>465</v>
      </c>
      <c r="B1891" s="39" t="s">
        <v>5098</v>
      </c>
      <c r="C1891" s="39" t="s">
        <v>3929</v>
      </c>
      <c r="D1891" s="39" t="s">
        <v>3965</v>
      </c>
      <c r="E1891" s="40">
        <v>11.480086</v>
      </c>
      <c r="F1891" s="40">
        <v>3.8815309999999998</v>
      </c>
      <c r="G1891" s="40">
        <v>780</v>
      </c>
      <c r="H1891" s="40" t="s">
        <v>3926</v>
      </c>
      <c r="I1891" s="40" t="s">
        <v>94</v>
      </c>
      <c r="J1891" s="40" t="s">
        <v>632</v>
      </c>
      <c r="K1891" s="40" t="s">
        <v>4825</v>
      </c>
      <c r="L1891" s="40" t="s">
        <v>5869</v>
      </c>
      <c r="M1891" s="35" t="s">
        <v>7</v>
      </c>
      <c r="N1891" s="35" t="s">
        <v>36</v>
      </c>
    </row>
    <row r="1892" spans="1:14" x14ac:dyDescent="0.3">
      <c r="A1892" s="38" t="s">
        <v>2064</v>
      </c>
      <c r="B1892" s="39" t="s">
        <v>5099</v>
      </c>
      <c r="C1892" s="39" t="s">
        <v>3929</v>
      </c>
      <c r="D1892" s="39" t="s">
        <v>3965</v>
      </c>
      <c r="E1892" s="40">
        <v>11.460815</v>
      </c>
      <c r="F1892" s="40">
        <v>3.8855559999999998</v>
      </c>
      <c r="G1892" s="40">
        <v>736</v>
      </c>
      <c r="H1892" s="40" t="s">
        <v>3926</v>
      </c>
      <c r="I1892" s="40" t="s">
        <v>94</v>
      </c>
      <c r="J1892" s="40" t="s">
        <v>632</v>
      </c>
      <c r="K1892" s="40" t="s">
        <v>4825</v>
      </c>
      <c r="L1892" s="40" t="s">
        <v>5869</v>
      </c>
      <c r="M1892" s="35" t="s">
        <v>7</v>
      </c>
      <c r="N1892" s="35" t="s">
        <v>3876</v>
      </c>
    </row>
    <row r="1893" spans="1:14" x14ac:dyDescent="0.3">
      <c r="A1893" s="38" t="s">
        <v>2066</v>
      </c>
      <c r="B1893" s="39" t="s">
        <v>5100</v>
      </c>
      <c r="C1893" s="39" t="s">
        <v>3929</v>
      </c>
      <c r="D1893" s="39" t="s">
        <v>3965</v>
      </c>
      <c r="E1893" s="40">
        <v>11.472671999999999</v>
      </c>
      <c r="F1893" s="40">
        <v>3.8762300000000001</v>
      </c>
      <c r="G1893" s="40">
        <v>744</v>
      </c>
      <c r="H1893" s="40" t="s">
        <v>3926</v>
      </c>
      <c r="I1893" s="40" t="s">
        <v>94</v>
      </c>
      <c r="J1893" s="40" t="s">
        <v>632</v>
      </c>
      <c r="K1893" s="40" t="s">
        <v>4825</v>
      </c>
      <c r="L1893" s="40" t="s">
        <v>5869</v>
      </c>
      <c r="M1893" s="35" t="s">
        <v>7</v>
      </c>
      <c r="N1893" s="35" t="s">
        <v>36</v>
      </c>
    </row>
    <row r="1894" spans="1:14" x14ac:dyDescent="0.3">
      <c r="A1894" s="38" t="s">
        <v>1081</v>
      </c>
      <c r="B1894" s="39" t="s">
        <v>5101</v>
      </c>
      <c r="C1894" s="39" t="s">
        <v>3929</v>
      </c>
      <c r="D1894" s="39" t="s">
        <v>3965</v>
      </c>
      <c r="E1894" s="40">
        <v>11.465529999999999</v>
      </c>
      <c r="F1894" s="40">
        <v>3.8506999999999998</v>
      </c>
      <c r="G1894" s="40">
        <v>789</v>
      </c>
      <c r="H1894" s="40" t="s">
        <v>3926</v>
      </c>
      <c r="I1894" s="40" t="s">
        <v>94</v>
      </c>
      <c r="J1894" s="40" t="s">
        <v>632</v>
      </c>
      <c r="K1894" s="40" t="s">
        <v>4825</v>
      </c>
      <c r="L1894" s="40" t="s">
        <v>5869</v>
      </c>
      <c r="M1894" s="35" t="s">
        <v>7</v>
      </c>
      <c r="N1894" s="35" t="s">
        <v>3876</v>
      </c>
    </row>
    <row r="1895" spans="1:14" x14ac:dyDescent="0.3">
      <c r="A1895" s="38" t="s">
        <v>1661</v>
      </c>
      <c r="B1895" s="39" t="s">
        <v>5102</v>
      </c>
      <c r="C1895" s="39" t="s">
        <v>3929</v>
      </c>
      <c r="D1895" s="39" t="s">
        <v>3965</v>
      </c>
      <c r="E1895" s="40">
        <v>11.472882999999999</v>
      </c>
      <c r="F1895" s="40">
        <v>3.86314</v>
      </c>
      <c r="G1895" s="40">
        <v>796</v>
      </c>
      <c r="H1895" s="40" t="s">
        <v>3926</v>
      </c>
      <c r="I1895" s="40" t="s">
        <v>94</v>
      </c>
      <c r="J1895" s="40" t="s">
        <v>632</v>
      </c>
      <c r="K1895" s="40" t="s">
        <v>4825</v>
      </c>
      <c r="L1895" s="40" t="s">
        <v>5869</v>
      </c>
      <c r="M1895" s="35" t="s">
        <v>79</v>
      </c>
      <c r="N1895" s="35" t="s">
        <v>5</v>
      </c>
    </row>
    <row r="1896" spans="1:14" x14ac:dyDescent="0.3">
      <c r="A1896" s="38" t="s">
        <v>2065</v>
      </c>
      <c r="B1896" s="39" t="s">
        <v>5103</v>
      </c>
      <c r="C1896" s="39" t="s">
        <v>3929</v>
      </c>
      <c r="D1896" s="39" t="s">
        <v>3965</v>
      </c>
      <c r="E1896" s="40">
        <v>11.467409999999999</v>
      </c>
      <c r="F1896" s="40">
        <v>3.8758900000000001</v>
      </c>
      <c r="G1896" s="40">
        <v>715</v>
      </c>
      <c r="H1896" s="40" t="s">
        <v>3926</v>
      </c>
      <c r="I1896" s="40" t="s">
        <v>94</v>
      </c>
      <c r="J1896" s="40" t="s">
        <v>632</v>
      </c>
      <c r="K1896" s="40" t="s">
        <v>4825</v>
      </c>
      <c r="L1896" s="40" t="s">
        <v>5869</v>
      </c>
      <c r="M1896" s="35" t="s">
        <v>7</v>
      </c>
      <c r="N1896" s="35" t="s">
        <v>3876</v>
      </c>
    </row>
    <row r="1897" spans="1:14" x14ac:dyDescent="0.3">
      <c r="A1897" s="38" t="s">
        <v>1043</v>
      </c>
      <c r="B1897" s="39" t="s">
        <v>5104</v>
      </c>
      <c r="C1897" s="39" t="s">
        <v>3929</v>
      </c>
      <c r="D1897" s="39" t="s">
        <v>3965</v>
      </c>
      <c r="E1897" s="40">
        <v>11.470928730000001</v>
      </c>
      <c r="F1897" s="40">
        <v>3.856959045</v>
      </c>
      <c r="G1897" s="40">
        <v>796</v>
      </c>
      <c r="H1897" s="40" t="s">
        <v>3926</v>
      </c>
      <c r="I1897" s="40" t="s">
        <v>94</v>
      </c>
      <c r="J1897" s="40" t="s">
        <v>632</v>
      </c>
      <c r="K1897" s="40" t="s">
        <v>4825</v>
      </c>
      <c r="L1897" s="40" t="s">
        <v>5869</v>
      </c>
      <c r="M1897" s="35" t="s">
        <v>4</v>
      </c>
      <c r="N1897" s="35" t="s">
        <v>5</v>
      </c>
    </row>
    <row r="1898" spans="1:14" x14ac:dyDescent="0.3">
      <c r="A1898" s="38" t="s">
        <v>1973</v>
      </c>
      <c r="B1898" s="39" t="s">
        <v>1974</v>
      </c>
      <c r="C1898" s="39" t="s">
        <v>3929</v>
      </c>
      <c r="D1898" s="39" t="s">
        <v>5105</v>
      </c>
      <c r="E1898" s="40">
        <v>11.264653879999999</v>
      </c>
      <c r="F1898" s="40">
        <v>3.889509383</v>
      </c>
      <c r="G1898" s="40">
        <v>696</v>
      </c>
      <c r="H1898" s="40" t="s">
        <v>3926</v>
      </c>
      <c r="I1898" s="40"/>
      <c r="J1898" s="40" t="s">
        <v>632</v>
      </c>
      <c r="K1898" s="40" t="s">
        <v>4825</v>
      </c>
      <c r="L1898" s="40" t="s">
        <v>5869</v>
      </c>
      <c r="M1898" s="35" t="s">
        <v>4</v>
      </c>
      <c r="N1898" s="35" t="s">
        <v>3850</v>
      </c>
    </row>
    <row r="1899" spans="1:14" x14ac:dyDescent="0.3">
      <c r="A1899" s="38" t="s">
        <v>1026</v>
      </c>
      <c r="B1899" s="39" t="s">
        <v>1027</v>
      </c>
      <c r="C1899" s="39" t="s">
        <v>3929</v>
      </c>
      <c r="D1899" s="39" t="s">
        <v>3965</v>
      </c>
      <c r="E1899" s="40">
        <v>11.352887000000001</v>
      </c>
      <c r="F1899" s="40">
        <v>3.8882949999999998</v>
      </c>
      <c r="G1899" s="40">
        <v>823</v>
      </c>
      <c r="H1899" s="40" t="s">
        <v>3926</v>
      </c>
      <c r="I1899" s="40"/>
      <c r="J1899" s="40" t="s">
        <v>632</v>
      </c>
      <c r="K1899" s="40" t="s">
        <v>4825</v>
      </c>
      <c r="L1899" s="40" t="s">
        <v>5869</v>
      </c>
      <c r="M1899" s="35" t="s">
        <v>4</v>
      </c>
      <c r="N1899" s="35" t="s">
        <v>3879</v>
      </c>
    </row>
    <row r="1900" spans="1:14" x14ac:dyDescent="0.3">
      <c r="A1900" s="38" t="s">
        <v>1024</v>
      </c>
      <c r="B1900" s="39" t="s">
        <v>1025</v>
      </c>
      <c r="C1900" s="39" t="s">
        <v>3929</v>
      </c>
      <c r="D1900" s="39" t="s">
        <v>5106</v>
      </c>
      <c r="E1900" s="40">
        <v>11.444621</v>
      </c>
      <c r="F1900" s="40">
        <v>3.9106000000000001</v>
      </c>
      <c r="G1900" s="40">
        <v>731</v>
      </c>
      <c r="H1900" s="40" t="s">
        <v>3926</v>
      </c>
      <c r="I1900" s="40"/>
      <c r="J1900" s="40" t="s">
        <v>632</v>
      </c>
      <c r="K1900" s="40" t="s">
        <v>4825</v>
      </c>
      <c r="L1900" s="40" t="s">
        <v>5869</v>
      </c>
      <c r="M1900" s="35" t="s">
        <v>7</v>
      </c>
      <c r="N1900" s="35" t="s">
        <v>3876</v>
      </c>
    </row>
    <row r="1901" spans="1:14" x14ac:dyDescent="0.3">
      <c r="A1901" s="38" t="s">
        <v>1759</v>
      </c>
      <c r="B1901" s="39" t="s">
        <v>1760</v>
      </c>
      <c r="C1901" s="39" t="s">
        <v>3929</v>
      </c>
      <c r="D1901" s="39" t="s">
        <v>3965</v>
      </c>
      <c r="E1901" s="40">
        <v>11.434089999999999</v>
      </c>
      <c r="F1901" s="40">
        <v>3.9157000000000002</v>
      </c>
      <c r="G1901" s="40">
        <v>878</v>
      </c>
      <c r="H1901" s="40" t="s">
        <v>3926</v>
      </c>
      <c r="I1901" s="40"/>
      <c r="J1901" s="40" t="s">
        <v>632</v>
      </c>
      <c r="K1901" s="40" t="s">
        <v>4825</v>
      </c>
      <c r="L1901" s="40" t="s">
        <v>5869</v>
      </c>
      <c r="M1901" s="35" t="s">
        <v>7</v>
      </c>
      <c r="N1901" s="35" t="s">
        <v>3876</v>
      </c>
    </row>
    <row r="1902" spans="1:14" x14ac:dyDescent="0.3">
      <c r="A1902" s="38" t="s">
        <v>212</v>
      </c>
      <c r="B1902" s="39" t="s">
        <v>2067</v>
      </c>
      <c r="C1902" s="39" t="s">
        <v>3929</v>
      </c>
      <c r="D1902" s="39" t="s">
        <v>5107</v>
      </c>
      <c r="E1902" s="40">
        <v>11.41155</v>
      </c>
      <c r="F1902" s="40">
        <v>3.8823099999999999</v>
      </c>
      <c r="G1902" s="40">
        <v>794</v>
      </c>
      <c r="H1902" s="40" t="s">
        <v>3926</v>
      </c>
      <c r="I1902" s="40"/>
      <c r="J1902" s="40" t="s">
        <v>632</v>
      </c>
      <c r="K1902" s="40" t="s">
        <v>4825</v>
      </c>
      <c r="L1902" s="40" t="s">
        <v>5869</v>
      </c>
      <c r="M1902" s="35" t="s">
        <v>7</v>
      </c>
      <c r="N1902" s="35" t="s">
        <v>3884</v>
      </c>
    </row>
    <row r="1903" spans="1:14" x14ac:dyDescent="0.3">
      <c r="A1903" s="38" t="s">
        <v>1999</v>
      </c>
      <c r="B1903" s="39" t="s">
        <v>5108</v>
      </c>
      <c r="C1903" s="39" t="s">
        <v>3929</v>
      </c>
      <c r="D1903" s="39" t="s">
        <v>3965</v>
      </c>
      <c r="E1903" s="40">
        <v>11.513026999999999</v>
      </c>
      <c r="F1903" s="40">
        <v>3.8853939999999998</v>
      </c>
      <c r="G1903" s="40">
        <v>752</v>
      </c>
      <c r="H1903" s="40" t="s">
        <v>3926</v>
      </c>
      <c r="I1903" s="40" t="s">
        <v>94</v>
      </c>
      <c r="J1903" s="40" t="s">
        <v>594</v>
      </c>
      <c r="K1903" s="40" t="s">
        <v>5109</v>
      </c>
      <c r="L1903" s="40" t="s">
        <v>5869</v>
      </c>
      <c r="M1903" s="35" t="s">
        <v>4</v>
      </c>
      <c r="N1903" s="35" t="s">
        <v>41</v>
      </c>
    </row>
    <row r="1904" spans="1:14" x14ac:dyDescent="0.3">
      <c r="A1904" s="38" t="s">
        <v>1038</v>
      </c>
      <c r="B1904" s="39" t="s">
        <v>1039</v>
      </c>
      <c r="C1904" s="39" t="s">
        <v>3929</v>
      </c>
      <c r="D1904" s="39" t="s">
        <v>3965</v>
      </c>
      <c r="E1904" s="40">
        <v>11.522290999999999</v>
      </c>
      <c r="F1904" s="40">
        <v>3.8691529999999998</v>
      </c>
      <c r="G1904" s="40">
        <v>709</v>
      </c>
      <c r="H1904" s="40" t="s">
        <v>3926</v>
      </c>
      <c r="I1904" s="40" t="s">
        <v>94</v>
      </c>
      <c r="J1904" s="40" t="s">
        <v>594</v>
      </c>
      <c r="K1904" s="40" t="s">
        <v>5109</v>
      </c>
      <c r="L1904" s="40" t="s">
        <v>5869</v>
      </c>
      <c r="M1904" s="35" t="s">
        <v>4</v>
      </c>
      <c r="N1904" s="35" t="s">
        <v>41</v>
      </c>
    </row>
    <row r="1905" spans="1:14" x14ac:dyDescent="0.3">
      <c r="A1905" s="38" t="s">
        <v>1455</v>
      </c>
      <c r="B1905" s="39" t="s">
        <v>5110</v>
      </c>
      <c r="C1905" s="39" t="s">
        <v>3929</v>
      </c>
      <c r="D1905" s="39" t="s">
        <v>3965</v>
      </c>
      <c r="E1905" s="40">
        <v>11.53341</v>
      </c>
      <c r="F1905" s="40">
        <v>3.9055019999999998</v>
      </c>
      <c r="G1905" s="40">
        <v>760</v>
      </c>
      <c r="H1905" s="40" t="s">
        <v>3926</v>
      </c>
      <c r="I1905" s="40" t="s">
        <v>94</v>
      </c>
      <c r="J1905" s="40" t="s">
        <v>594</v>
      </c>
      <c r="K1905" s="40" t="s">
        <v>5109</v>
      </c>
      <c r="L1905" s="40" t="s">
        <v>5869</v>
      </c>
      <c r="M1905" s="35" t="s">
        <v>4</v>
      </c>
      <c r="N1905" s="35" t="s">
        <v>5</v>
      </c>
    </row>
    <row r="1906" spans="1:14" x14ac:dyDescent="0.3">
      <c r="A1906" s="38" t="s">
        <v>1076</v>
      </c>
      <c r="B1906" s="39" t="s">
        <v>5111</v>
      </c>
      <c r="C1906" s="39" t="s">
        <v>3929</v>
      </c>
      <c r="D1906" s="39" t="s">
        <v>3965</v>
      </c>
      <c r="E1906" s="40">
        <v>11.523887</v>
      </c>
      <c r="F1906" s="40">
        <v>3.8818320000000002</v>
      </c>
      <c r="G1906" s="40">
        <v>760</v>
      </c>
      <c r="H1906" s="40" t="s">
        <v>3926</v>
      </c>
      <c r="I1906" s="40" t="s">
        <v>94</v>
      </c>
      <c r="J1906" s="40" t="s">
        <v>594</v>
      </c>
      <c r="K1906" s="40" t="s">
        <v>5109</v>
      </c>
      <c r="L1906" s="40" t="s">
        <v>5869</v>
      </c>
      <c r="M1906" s="35"/>
      <c r="N1906" s="35"/>
    </row>
    <row r="1907" spans="1:14" x14ac:dyDescent="0.3">
      <c r="A1907" s="38" t="s">
        <v>865</v>
      </c>
      <c r="B1907" s="39" t="s">
        <v>5112</v>
      </c>
      <c r="C1907" s="39" t="s">
        <v>3929</v>
      </c>
      <c r="D1907" s="39" t="s">
        <v>3965</v>
      </c>
      <c r="E1907" s="40">
        <v>11.535695</v>
      </c>
      <c r="F1907" s="40">
        <v>3.8854649999999999</v>
      </c>
      <c r="G1907" s="40">
        <v>760</v>
      </c>
      <c r="H1907" s="40" t="s">
        <v>3926</v>
      </c>
      <c r="I1907" s="40" t="s">
        <v>94</v>
      </c>
      <c r="J1907" s="40" t="s">
        <v>594</v>
      </c>
      <c r="K1907" s="40" t="s">
        <v>5109</v>
      </c>
      <c r="L1907" s="40" t="s">
        <v>5869</v>
      </c>
      <c r="M1907" s="35" t="s">
        <v>4</v>
      </c>
      <c r="N1907" s="35" t="s">
        <v>41</v>
      </c>
    </row>
    <row r="1908" spans="1:14" x14ac:dyDescent="0.3">
      <c r="A1908" s="38" t="s">
        <v>572</v>
      </c>
      <c r="B1908" s="39" t="s">
        <v>5113</v>
      </c>
      <c r="C1908" s="39" t="s">
        <v>3929</v>
      </c>
      <c r="D1908" s="39" t="s">
        <v>3965</v>
      </c>
      <c r="E1908" s="40">
        <v>11.544388</v>
      </c>
      <c r="F1908" s="40">
        <v>3.8686029999999998</v>
      </c>
      <c r="G1908" s="40">
        <v>760</v>
      </c>
      <c r="H1908" s="40" t="s">
        <v>3926</v>
      </c>
      <c r="I1908" s="40" t="s">
        <v>94</v>
      </c>
      <c r="J1908" s="40" t="s">
        <v>594</v>
      </c>
      <c r="K1908" s="40" t="s">
        <v>5109</v>
      </c>
      <c r="L1908" s="40" t="s">
        <v>5869</v>
      </c>
      <c r="M1908" s="35" t="s">
        <v>4</v>
      </c>
      <c r="N1908" s="35" t="s">
        <v>5</v>
      </c>
    </row>
    <row r="1909" spans="1:14" x14ac:dyDescent="0.3">
      <c r="A1909" s="38" t="s">
        <v>1670</v>
      </c>
      <c r="B1909" s="39" t="s">
        <v>5114</v>
      </c>
      <c r="C1909" s="39" t="s">
        <v>3929</v>
      </c>
      <c r="D1909" s="39" t="s">
        <v>3965</v>
      </c>
      <c r="E1909" s="40">
        <v>11.544205</v>
      </c>
      <c r="F1909" s="40">
        <v>3.888595</v>
      </c>
      <c r="G1909" s="40">
        <v>742</v>
      </c>
      <c r="H1909" s="40" t="s">
        <v>3926</v>
      </c>
      <c r="I1909" s="40" t="s">
        <v>94</v>
      </c>
      <c r="J1909" s="40" t="s">
        <v>594</v>
      </c>
      <c r="K1909" s="40" t="s">
        <v>5109</v>
      </c>
      <c r="L1909" s="40" t="s">
        <v>5869</v>
      </c>
      <c r="M1909" s="35"/>
      <c r="N1909" s="35"/>
    </row>
    <row r="1910" spans="1:14" x14ac:dyDescent="0.3">
      <c r="A1910" s="38" t="s">
        <v>668</v>
      </c>
      <c r="B1910" s="39" t="s">
        <v>5115</v>
      </c>
      <c r="C1910" s="39" t="s">
        <v>3929</v>
      </c>
      <c r="D1910" s="39" t="s">
        <v>3965</v>
      </c>
      <c r="E1910" s="40">
        <v>11.533517</v>
      </c>
      <c r="F1910" s="40">
        <v>3.8686379999999998</v>
      </c>
      <c r="G1910" s="40">
        <v>576</v>
      </c>
      <c r="H1910" s="40" t="s">
        <v>3926</v>
      </c>
      <c r="I1910" s="40" t="s">
        <v>94</v>
      </c>
      <c r="J1910" s="40" t="s">
        <v>594</v>
      </c>
      <c r="K1910" s="40" t="s">
        <v>5109</v>
      </c>
      <c r="L1910" s="40" t="s">
        <v>5869</v>
      </c>
      <c r="M1910" s="35" t="s">
        <v>4</v>
      </c>
      <c r="N1910" s="35" t="s">
        <v>3890</v>
      </c>
    </row>
    <row r="1911" spans="1:14" x14ac:dyDescent="0.3">
      <c r="A1911" s="38" t="s">
        <v>955</v>
      </c>
      <c r="B1911" s="39" t="s">
        <v>5116</v>
      </c>
      <c r="C1911" s="39" t="s">
        <v>3929</v>
      </c>
      <c r="D1911" s="39" t="s">
        <v>3965</v>
      </c>
      <c r="E1911" s="40">
        <v>11.519784</v>
      </c>
      <c r="F1911" s="40">
        <v>3.878968</v>
      </c>
      <c r="G1911" s="40">
        <v>502</v>
      </c>
      <c r="H1911" s="40" t="s">
        <v>3926</v>
      </c>
      <c r="I1911" s="40" t="s">
        <v>94</v>
      </c>
      <c r="J1911" s="40" t="s">
        <v>594</v>
      </c>
      <c r="K1911" s="40" t="s">
        <v>5109</v>
      </c>
      <c r="L1911" s="40" t="s">
        <v>5869</v>
      </c>
      <c r="M1911" s="35" t="s">
        <v>4</v>
      </c>
      <c r="N1911" s="35" t="s">
        <v>5</v>
      </c>
    </row>
    <row r="1912" spans="1:14" x14ac:dyDescent="0.3">
      <c r="A1912" s="38" t="s">
        <v>1036</v>
      </c>
      <c r="B1912" s="39" t="s">
        <v>5117</v>
      </c>
      <c r="C1912" s="39" t="s">
        <v>3929</v>
      </c>
      <c r="D1912" s="39" t="s">
        <v>3965</v>
      </c>
      <c r="E1912" s="40">
        <v>11.529439</v>
      </c>
      <c r="F1912" s="40">
        <v>3.8915359999999999</v>
      </c>
      <c r="G1912" s="40">
        <v>447</v>
      </c>
      <c r="H1912" s="40" t="s">
        <v>3926</v>
      </c>
      <c r="I1912" s="40" t="s">
        <v>94</v>
      </c>
      <c r="J1912" s="40" t="s">
        <v>594</v>
      </c>
      <c r="K1912" s="40" t="s">
        <v>5109</v>
      </c>
      <c r="L1912" s="40" t="s">
        <v>5869</v>
      </c>
      <c r="M1912" s="35" t="s">
        <v>4</v>
      </c>
      <c r="N1912" s="35" t="s">
        <v>41</v>
      </c>
    </row>
    <row r="1913" spans="1:14" x14ac:dyDescent="0.3">
      <c r="A1913" s="38" t="s">
        <v>1266</v>
      </c>
      <c r="B1913" s="39" t="s">
        <v>5118</v>
      </c>
      <c r="C1913" s="39" t="s">
        <v>3929</v>
      </c>
      <c r="D1913" s="39" t="s">
        <v>3965</v>
      </c>
      <c r="E1913" s="40">
        <v>11.519819</v>
      </c>
      <c r="F1913" s="40">
        <v>3.8824679999999998</v>
      </c>
      <c r="G1913" s="40">
        <v>742</v>
      </c>
      <c r="H1913" s="40" t="s">
        <v>3926</v>
      </c>
      <c r="I1913" s="40" t="s">
        <v>94</v>
      </c>
      <c r="J1913" s="40" t="s">
        <v>594</v>
      </c>
      <c r="K1913" s="40" t="s">
        <v>5109</v>
      </c>
      <c r="L1913" s="40" t="s">
        <v>5869</v>
      </c>
      <c r="M1913" s="35"/>
      <c r="N1913" s="35"/>
    </row>
    <row r="1914" spans="1:14" x14ac:dyDescent="0.3">
      <c r="A1914" s="38" t="s">
        <v>2001</v>
      </c>
      <c r="B1914" s="39" t="s">
        <v>5119</v>
      </c>
      <c r="C1914" s="39" t="s">
        <v>3929</v>
      </c>
      <c r="D1914" s="39" t="s">
        <v>3965</v>
      </c>
      <c r="E1914" s="40">
        <v>11.539171</v>
      </c>
      <c r="F1914" s="40">
        <v>3.881907</v>
      </c>
      <c r="G1914" s="40">
        <v>742</v>
      </c>
      <c r="H1914" s="40" t="s">
        <v>3926</v>
      </c>
      <c r="I1914" s="40" t="s">
        <v>94</v>
      </c>
      <c r="J1914" s="40" t="s">
        <v>594</v>
      </c>
      <c r="K1914" s="40" t="s">
        <v>5109</v>
      </c>
      <c r="L1914" s="40" t="s">
        <v>5869</v>
      </c>
      <c r="M1914" s="35" t="s">
        <v>4</v>
      </c>
      <c r="N1914" s="35" t="s">
        <v>5</v>
      </c>
    </row>
    <row r="1915" spans="1:14" x14ac:dyDescent="0.3">
      <c r="A1915" s="38" t="s">
        <v>2134</v>
      </c>
      <c r="B1915" s="39" t="s">
        <v>5120</v>
      </c>
      <c r="C1915" s="39" t="s">
        <v>3929</v>
      </c>
      <c r="D1915" s="39" t="s">
        <v>3965</v>
      </c>
      <c r="E1915" s="40">
        <v>11.525157</v>
      </c>
      <c r="F1915" s="40">
        <v>3.876214</v>
      </c>
      <c r="G1915" s="40">
        <v>742</v>
      </c>
      <c r="H1915" s="40" t="s">
        <v>3926</v>
      </c>
      <c r="I1915" s="40" t="s">
        <v>94</v>
      </c>
      <c r="J1915" s="40" t="s">
        <v>594</v>
      </c>
      <c r="K1915" s="40" t="s">
        <v>5109</v>
      </c>
      <c r="L1915" s="40" t="s">
        <v>5869</v>
      </c>
      <c r="M1915" s="35" t="s">
        <v>4</v>
      </c>
      <c r="N1915" s="35" t="s">
        <v>5</v>
      </c>
    </row>
    <row r="1916" spans="1:14" x14ac:dyDescent="0.3">
      <c r="A1916" s="38" t="s">
        <v>870</v>
      </c>
      <c r="B1916" s="39" t="s">
        <v>5121</v>
      </c>
      <c r="C1916" s="39" t="s">
        <v>3929</v>
      </c>
      <c r="D1916" s="39" t="s">
        <v>3965</v>
      </c>
      <c r="E1916" s="40">
        <v>11.536329</v>
      </c>
      <c r="F1916" s="40">
        <v>3.8723000000000001</v>
      </c>
      <c r="G1916" s="40">
        <v>742</v>
      </c>
      <c r="H1916" s="40" t="s">
        <v>3926</v>
      </c>
      <c r="I1916" s="40" t="s">
        <v>94</v>
      </c>
      <c r="J1916" s="40" t="s">
        <v>594</v>
      </c>
      <c r="K1916" s="40" t="s">
        <v>5109</v>
      </c>
      <c r="L1916" s="40" t="s">
        <v>5869</v>
      </c>
      <c r="M1916" s="35" t="s">
        <v>4</v>
      </c>
      <c r="N1916" s="35" t="s">
        <v>5</v>
      </c>
    </row>
    <row r="1917" spans="1:14" x14ac:dyDescent="0.3">
      <c r="A1917" s="38" t="s">
        <v>3091</v>
      </c>
      <c r="B1917" s="39" t="s">
        <v>5122</v>
      </c>
      <c r="C1917" s="39" t="s">
        <v>3933</v>
      </c>
      <c r="D1917" s="39" t="s">
        <v>3947</v>
      </c>
      <c r="E1917" s="40">
        <v>9.7153500000000008</v>
      </c>
      <c r="F1917" s="40">
        <v>4.0422599999999997</v>
      </c>
      <c r="G1917" s="40">
        <v>16</v>
      </c>
      <c r="H1917" s="40" t="s">
        <v>3926</v>
      </c>
      <c r="I1917" s="40" t="s">
        <v>94</v>
      </c>
      <c r="J1917" s="40" t="s">
        <v>3076</v>
      </c>
      <c r="K1917" s="40" t="s">
        <v>4596</v>
      </c>
      <c r="L1917" s="40" t="s">
        <v>78</v>
      </c>
      <c r="M1917" s="35" t="s">
        <v>4</v>
      </c>
      <c r="N1917" s="35" t="s">
        <v>5</v>
      </c>
    </row>
    <row r="1918" spans="1:14" x14ac:dyDescent="0.3">
      <c r="A1918" s="38" t="s">
        <v>3104</v>
      </c>
      <c r="B1918" s="39" t="s">
        <v>5123</v>
      </c>
      <c r="C1918" s="39" t="s">
        <v>3933</v>
      </c>
      <c r="D1918" s="39" t="s">
        <v>3947</v>
      </c>
      <c r="E1918" s="40">
        <v>9.7339120000000001</v>
      </c>
      <c r="F1918" s="40">
        <v>4.0324910000000003</v>
      </c>
      <c r="G1918" s="40">
        <v>2</v>
      </c>
      <c r="H1918" s="40" t="s">
        <v>3926</v>
      </c>
      <c r="I1918" s="40" t="s">
        <v>94</v>
      </c>
      <c r="J1918" s="40" t="s">
        <v>3076</v>
      </c>
      <c r="K1918" s="40" t="s">
        <v>4596</v>
      </c>
      <c r="L1918" s="40" t="s">
        <v>78</v>
      </c>
      <c r="M1918" s="35"/>
      <c r="N1918" s="35"/>
    </row>
    <row r="1919" spans="1:14" x14ac:dyDescent="0.3">
      <c r="A1919" s="38" t="s">
        <v>3852</v>
      </c>
      <c r="B1919" s="39" t="s">
        <v>5124</v>
      </c>
      <c r="C1919" s="39" t="s">
        <v>3933</v>
      </c>
      <c r="D1919" s="39" t="s">
        <v>3947</v>
      </c>
      <c r="E1919" s="40">
        <v>9.7963399990000006</v>
      </c>
      <c r="F1919" s="40">
        <v>4.018515786</v>
      </c>
      <c r="G1919" s="40">
        <v>63</v>
      </c>
      <c r="H1919" s="40" t="s">
        <v>3926</v>
      </c>
      <c r="I1919" s="40" t="s">
        <v>94</v>
      </c>
      <c r="J1919" s="40" t="s">
        <v>3076</v>
      </c>
      <c r="K1919" s="40" t="s">
        <v>4596</v>
      </c>
      <c r="L1919" s="40" t="s">
        <v>78</v>
      </c>
      <c r="M1919" s="35"/>
      <c r="N1919" s="35"/>
    </row>
    <row r="1920" spans="1:14" x14ac:dyDescent="0.3">
      <c r="A1920" s="38" t="s">
        <v>3146</v>
      </c>
      <c r="B1920" s="39" t="s">
        <v>3147</v>
      </c>
      <c r="C1920" s="39" t="s">
        <v>3933</v>
      </c>
      <c r="D1920" s="39" t="s">
        <v>3947</v>
      </c>
      <c r="E1920" s="40">
        <v>9.7682178739999994</v>
      </c>
      <c r="F1920" s="40">
        <v>3.9994228760000001</v>
      </c>
      <c r="G1920" s="40">
        <v>0</v>
      </c>
      <c r="H1920" s="40" t="s">
        <v>3926</v>
      </c>
      <c r="I1920" s="40"/>
      <c r="J1920" s="40" t="s">
        <v>3076</v>
      </c>
      <c r="K1920" s="40" t="s">
        <v>4596</v>
      </c>
      <c r="L1920" s="40" t="s">
        <v>78</v>
      </c>
      <c r="M1920" s="35" t="s">
        <v>7</v>
      </c>
      <c r="N1920" s="35" t="s">
        <v>36</v>
      </c>
    </row>
    <row r="1921" spans="1:14" x14ac:dyDescent="0.3">
      <c r="A1921" s="38" t="s">
        <v>5125</v>
      </c>
      <c r="B1921" s="39" t="s">
        <v>5126</v>
      </c>
      <c r="C1921" s="39" t="s">
        <v>3933</v>
      </c>
      <c r="D1921" s="39" t="s">
        <v>3947</v>
      </c>
      <c r="E1921" s="40">
        <v>9.7197800000000001</v>
      </c>
      <c r="F1921" s="40">
        <v>4.0229499999999998</v>
      </c>
      <c r="G1921" s="40">
        <v>26</v>
      </c>
      <c r="H1921" s="40" t="s">
        <v>3926</v>
      </c>
      <c r="I1921" s="40"/>
      <c r="J1921" s="40" t="s">
        <v>3076</v>
      </c>
      <c r="K1921" s="40" t="s">
        <v>4596</v>
      </c>
      <c r="L1921" s="40" t="s">
        <v>78</v>
      </c>
      <c r="M1921" s="35"/>
      <c r="N1921" s="35"/>
    </row>
    <row r="1922" spans="1:14" x14ac:dyDescent="0.3">
      <c r="A1922" s="38" t="s">
        <v>3802</v>
      </c>
      <c r="B1922" s="39" t="s">
        <v>3103</v>
      </c>
      <c r="C1922" s="39" t="s">
        <v>3933</v>
      </c>
      <c r="D1922" s="39" t="s">
        <v>3947</v>
      </c>
      <c r="E1922" s="40">
        <v>9.7197800000000001</v>
      </c>
      <c r="F1922" s="40">
        <v>4.0229499999999998</v>
      </c>
      <c r="G1922" s="40">
        <v>12</v>
      </c>
      <c r="H1922" s="40" t="s">
        <v>3926</v>
      </c>
      <c r="I1922" s="40"/>
      <c r="J1922" s="40" t="s">
        <v>3076</v>
      </c>
      <c r="K1922" s="40" t="s">
        <v>4596</v>
      </c>
      <c r="L1922" s="40" t="s">
        <v>78</v>
      </c>
      <c r="M1922" s="35"/>
      <c r="N1922" s="35"/>
    </row>
    <row r="1923" spans="1:14" x14ac:dyDescent="0.3">
      <c r="A1923" s="38" t="s">
        <v>3069</v>
      </c>
      <c r="B1923" s="39" t="s">
        <v>5127</v>
      </c>
      <c r="C1923" s="39" t="s">
        <v>3933</v>
      </c>
      <c r="D1923" s="39" t="s">
        <v>3947</v>
      </c>
      <c r="E1923" s="40">
        <v>9.6990664409999994</v>
      </c>
      <c r="F1923" s="40">
        <v>4.0469503280000003</v>
      </c>
      <c r="G1923" s="40">
        <v>703</v>
      </c>
      <c r="H1923" s="40" t="s">
        <v>3926</v>
      </c>
      <c r="I1923" s="40" t="s">
        <v>94</v>
      </c>
      <c r="J1923" s="40" t="s">
        <v>5128</v>
      </c>
      <c r="K1923" s="40" t="s">
        <v>5129</v>
      </c>
      <c r="L1923" s="40" t="s">
        <v>78</v>
      </c>
      <c r="M1923" s="35" t="s">
        <v>4</v>
      </c>
      <c r="N1923" s="35" t="s">
        <v>41</v>
      </c>
    </row>
    <row r="1924" spans="1:14" x14ac:dyDescent="0.3">
      <c r="A1924" s="38" t="s">
        <v>3039</v>
      </c>
      <c r="B1924" s="39" t="s">
        <v>5130</v>
      </c>
      <c r="C1924" s="39" t="s">
        <v>3933</v>
      </c>
      <c r="D1924" s="39" t="s">
        <v>3947</v>
      </c>
      <c r="E1924" s="40">
        <v>9.6915750000000003</v>
      </c>
      <c r="F1924" s="40">
        <v>4.0324333330000002</v>
      </c>
      <c r="G1924" s="40">
        <v>703</v>
      </c>
      <c r="H1924" s="40" t="s">
        <v>3926</v>
      </c>
      <c r="I1924" s="40" t="s">
        <v>94</v>
      </c>
      <c r="J1924" s="40" t="s">
        <v>5128</v>
      </c>
      <c r="K1924" s="40" t="s">
        <v>5129</v>
      </c>
      <c r="L1924" s="40" t="s">
        <v>78</v>
      </c>
      <c r="M1924" s="35" t="s">
        <v>7</v>
      </c>
      <c r="N1924" s="35" t="s">
        <v>3876</v>
      </c>
    </row>
    <row r="1925" spans="1:14" x14ac:dyDescent="0.3">
      <c r="A1925" s="38" t="s">
        <v>3070</v>
      </c>
      <c r="B1925" s="39" t="s">
        <v>5131</v>
      </c>
      <c r="C1925" s="39" t="s">
        <v>3933</v>
      </c>
      <c r="D1925" s="39" t="s">
        <v>3947</v>
      </c>
      <c r="E1925" s="40">
        <v>9.6933194310000008</v>
      </c>
      <c r="F1925" s="40">
        <v>4.049020777</v>
      </c>
      <c r="G1925" s="40">
        <v>703</v>
      </c>
      <c r="H1925" s="40" t="s">
        <v>3926</v>
      </c>
      <c r="I1925" s="40" t="s">
        <v>94</v>
      </c>
      <c r="J1925" s="40" t="s">
        <v>5128</v>
      </c>
      <c r="K1925" s="40" t="s">
        <v>5129</v>
      </c>
      <c r="L1925" s="40" t="s">
        <v>78</v>
      </c>
      <c r="M1925" s="35" t="s">
        <v>4</v>
      </c>
      <c r="N1925" s="35" t="s">
        <v>5</v>
      </c>
    </row>
    <row r="1926" spans="1:14" x14ac:dyDescent="0.3">
      <c r="A1926" s="38" t="s">
        <v>3063</v>
      </c>
      <c r="B1926" s="39" t="s">
        <v>5132</v>
      </c>
      <c r="C1926" s="39" t="s">
        <v>3933</v>
      </c>
      <c r="D1926" s="39" t="s">
        <v>3947</v>
      </c>
      <c r="E1926" s="40">
        <v>9.6938494520000003</v>
      </c>
      <c r="F1926" s="40">
        <v>4.0524674129999996</v>
      </c>
      <c r="G1926" s="40">
        <v>703</v>
      </c>
      <c r="H1926" s="40" t="s">
        <v>3926</v>
      </c>
      <c r="I1926" s="40" t="s">
        <v>94</v>
      </c>
      <c r="J1926" s="40" t="s">
        <v>5128</v>
      </c>
      <c r="K1926" s="40" t="s">
        <v>5129</v>
      </c>
      <c r="L1926" s="40" t="s">
        <v>78</v>
      </c>
      <c r="M1926" s="35" t="s">
        <v>4</v>
      </c>
      <c r="N1926" s="35" t="s">
        <v>41</v>
      </c>
    </row>
    <row r="1927" spans="1:14" x14ac:dyDescent="0.3">
      <c r="A1927" s="38" t="s">
        <v>3030</v>
      </c>
      <c r="B1927" s="39" t="s">
        <v>5133</v>
      </c>
      <c r="C1927" s="39" t="s">
        <v>3933</v>
      </c>
      <c r="D1927" s="39" t="s">
        <v>3947</v>
      </c>
      <c r="E1927" s="40">
        <v>9.6960922650000008</v>
      </c>
      <c r="F1927" s="40">
        <v>4.0371671859999996</v>
      </c>
      <c r="G1927" s="40">
        <v>703</v>
      </c>
      <c r="H1927" s="40" t="s">
        <v>3926</v>
      </c>
      <c r="I1927" s="40" t="s">
        <v>94</v>
      </c>
      <c r="J1927" s="40" t="s">
        <v>5128</v>
      </c>
      <c r="K1927" s="40" t="s">
        <v>5129</v>
      </c>
      <c r="L1927" s="40" t="s">
        <v>78</v>
      </c>
      <c r="M1927" s="35" t="s">
        <v>4</v>
      </c>
      <c r="N1927" s="35" t="s">
        <v>5</v>
      </c>
    </row>
    <row r="1928" spans="1:14" x14ac:dyDescent="0.3">
      <c r="A1928" s="38" t="s">
        <v>3071</v>
      </c>
      <c r="B1928" s="39" t="s">
        <v>3072</v>
      </c>
      <c r="C1928" s="39" t="s">
        <v>3933</v>
      </c>
      <c r="D1928" s="39" t="s">
        <v>3947</v>
      </c>
      <c r="E1928" s="40">
        <v>9.6945277779999994</v>
      </c>
      <c r="F1928" s="40">
        <v>4.0476388889999999</v>
      </c>
      <c r="G1928" s="40">
        <v>15</v>
      </c>
      <c r="H1928" s="40" t="s">
        <v>3926</v>
      </c>
      <c r="I1928" s="40" t="s">
        <v>38</v>
      </c>
      <c r="J1928" s="40" t="s">
        <v>5128</v>
      </c>
      <c r="K1928" s="40" t="s">
        <v>5129</v>
      </c>
      <c r="L1928" s="40" t="s">
        <v>78</v>
      </c>
      <c r="M1928" s="35"/>
      <c r="N1928" s="35"/>
    </row>
    <row r="1929" spans="1:14" x14ac:dyDescent="0.3">
      <c r="A1929" s="38" t="s">
        <v>5134</v>
      </c>
      <c r="B1929" s="39" t="s">
        <v>5135</v>
      </c>
      <c r="C1929" s="39" t="s">
        <v>3933</v>
      </c>
      <c r="D1929" s="39" t="s">
        <v>3947</v>
      </c>
      <c r="E1929" s="40">
        <v>9.6988611109999994</v>
      </c>
      <c r="F1929" s="40">
        <v>4.0558611109999996</v>
      </c>
      <c r="G1929" s="40">
        <v>703</v>
      </c>
      <c r="H1929" s="40" t="s">
        <v>3926</v>
      </c>
      <c r="I1929" s="40" t="s">
        <v>94</v>
      </c>
      <c r="J1929" s="40" t="s">
        <v>5128</v>
      </c>
      <c r="K1929" s="40" t="s">
        <v>5129</v>
      </c>
      <c r="L1929" s="40" t="s">
        <v>78</v>
      </c>
      <c r="M1929" s="35"/>
      <c r="N1929" s="35"/>
    </row>
    <row r="1930" spans="1:14" x14ac:dyDescent="0.3">
      <c r="A1930" s="38" t="s">
        <v>3044</v>
      </c>
      <c r="B1930" s="39" t="s">
        <v>5136</v>
      </c>
      <c r="C1930" s="39" t="s">
        <v>3933</v>
      </c>
      <c r="D1930" s="39" t="s">
        <v>3947</v>
      </c>
      <c r="E1930" s="40">
        <v>9.6822605300000006</v>
      </c>
      <c r="F1930" s="40">
        <v>4.0398468919999999</v>
      </c>
      <c r="G1930" s="40">
        <v>701</v>
      </c>
      <c r="H1930" s="40" t="s">
        <v>3926</v>
      </c>
      <c r="I1930" s="40" t="s">
        <v>94</v>
      </c>
      <c r="J1930" s="40" t="s">
        <v>5128</v>
      </c>
      <c r="K1930" s="40" t="s">
        <v>5129</v>
      </c>
      <c r="L1930" s="40" t="s">
        <v>78</v>
      </c>
      <c r="M1930" s="35" t="s">
        <v>4</v>
      </c>
      <c r="N1930" s="35" t="s">
        <v>5</v>
      </c>
    </row>
    <row r="1931" spans="1:14" x14ac:dyDescent="0.3">
      <c r="A1931" s="38" t="s">
        <v>3081</v>
      </c>
      <c r="B1931" s="39" t="s">
        <v>5137</v>
      </c>
      <c r="C1931" s="39" t="s">
        <v>3933</v>
      </c>
      <c r="D1931" s="39" t="s">
        <v>3947</v>
      </c>
      <c r="E1931" s="40">
        <v>9.6935233279999995</v>
      </c>
      <c r="F1931" s="40">
        <v>4.0452296759999999</v>
      </c>
      <c r="G1931" s="40">
        <v>703</v>
      </c>
      <c r="H1931" s="40" t="s">
        <v>3926</v>
      </c>
      <c r="I1931" s="40" t="s">
        <v>94</v>
      </c>
      <c r="J1931" s="40" t="s">
        <v>5128</v>
      </c>
      <c r="K1931" s="40" t="s">
        <v>5129</v>
      </c>
      <c r="L1931" s="40" t="s">
        <v>78</v>
      </c>
      <c r="M1931" s="35" t="s">
        <v>4</v>
      </c>
      <c r="N1931" s="35" t="s">
        <v>5</v>
      </c>
    </row>
    <row r="1932" spans="1:14" x14ac:dyDescent="0.3">
      <c r="A1932" s="38" t="s">
        <v>3054</v>
      </c>
      <c r="B1932" s="39" t="s">
        <v>3055</v>
      </c>
      <c r="C1932" s="39" t="s">
        <v>3933</v>
      </c>
      <c r="D1932" s="39" t="s">
        <v>3947</v>
      </c>
      <c r="E1932" s="40">
        <v>9.6955166669999997</v>
      </c>
      <c r="F1932" s="40">
        <v>4.0502083329999996</v>
      </c>
      <c r="G1932" s="40">
        <v>15</v>
      </c>
      <c r="H1932" s="40" t="s">
        <v>3926</v>
      </c>
      <c r="I1932" s="40" t="s">
        <v>38</v>
      </c>
      <c r="J1932" s="40" t="s">
        <v>5128</v>
      </c>
      <c r="K1932" s="40" t="s">
        <v>5129</v>
      </c>
      <c r="L1932" s="40" t="s">
        <v>78</v>
      </c>
      <c r="M1932" s="35" t="s">
        <v>7</v>
      </c>
      <c r="N1932" s="35" t="s">
        <v>36</v>
      </c>
    </row>
    <row r="1933" spans="1:14" x14ac:dyDescent="0.3">
      <c r="A1933" s="38" t="s">
        <v>3032</v>
      </c>
      <c r="B1933" s="39" t="s">
        <v>5138</v>
      </c>
      <c r="C1933" s="39" t="s">
        <v>3933</v>
      </c>
      <c r="D1933" s="39" t="s">
        <v>3947</v>
      </c>
      <c r="E1933" s="40">
        <v>9.6881944440000005</v>
      </c>
      <c r="F1933" s="40">
        <v>4.0462499999999997</v>
      </c>
      <c r="G1933" s="40">
        <v>703</v>
      </c>
      <c r="H1933" s="40" t="s">
        <v>3926</v>
      </c>
      <c r="I1933" s="40" t="s">
        <v>94</v>
      </c>
      <c r="J1933" s="40" t="s">
        <v>5128</v>
      </c>
      <c r="K1933" s="40" t="s">
        <v>5129</v>
      </c>
      <c r="L1933" s="40" t="s">
        <v>78</v>
      </c>
      <c r="M1933" s="35" t="s">
        <v>4</v>
      </c>
      <c r="N1933" s="35" t="s">
        <v>41</v>
      </c>
    </row>
    <row r="1934" spans="1:14" x14ac:dyDescent="0.3">
      <c r="A1934" s="38" t="s">
        <v>3050</v>
      </c>
      <c r="B1934" s="39" t="s">
        <v>5139</v>
      </c>
      <c r="C1934" s="39" t="s">
        <v>3933</v>
      </c>
      <c r="D1934" s="39" t="s">
        <v>3947</v>
      </c>
      <c r="E1934" s="40">
        <v>9.6880555560000001</v>
      </c>
      <c r="F1934" s="40">
        <v>4.0374722219999999</v>
      </c>
      <c r="G1934" s="40">
        <v>703</v>
      </c>
      <c r="H1934" s="40" t="s">
        <v>3926</v>
      </c>
      <c r="I1934" s="40" t="s">
        <v>94</v>
      </c>
      <c r="J1934" s="40" t="s">
        <v>5128</v>
      </c>
      <c r="K1934" s="40" t="s">
        <v>5129</v>
      </c>
      <c r="L1934" s="40" t="s">
        <v>78</v>
      </c>
      <c r="M1934" s="35" t="s">
        <v>4</v>
      </c>
      <c r="N1934" s="35" t="s">
        <v>41</v>
      </c>
    </row>
    <row r="1935" spans="1:14" x14ac:dyDescent="0.3">
      <c r="A1935" s="38" t="s">
        <v>3029</v>
      </c>
      <c r="B1935" s="39" t="s">
        <v>5140</v>
      </c>
      <c r="C1935" s="39" t="s">
        <v>3933</v>
      </c>
      <c r="D1935" s="39" t="s">
        <v>3947</v>
      </c>
      <c r="E1935" s="40">
        <v>9.6838833330000007</v>
      </c>
      <c r="F1935" s="40">
        <v>4.0338861110000002</v>
      </c>
      <c r="G1935" s="40">
        <v>703</v>
      </c>
      <c r="H1935" s="40" t="s">
        <v>3926</v>
      </c>
      <c r="I1935" s="40" t="s">
        <v>94</v>
      </c>
      <c r="J1935" s="40" t="s">
        <v>5128</v>
      </c>
      <c r="K1935" s="40" t="s">
        <v>5129</v>
      </c>
      <c r="L1935" s="40" t="s">
        <v>78</v>
      </c>
      <c r="M1935" s="35" t="s">
        <v>4</v>
      </c>
      <c r="N1935" s="35" t="s">
        <v>41</v>
      </c>
    </row>
    <row r="1936" spans="1:14" x14ac:dyDescent="0.3">
      <c r="A1936" s="38" t="s">
        <v>3020</v>
      </c>
      <c r="B1936" s="39" t="s">
        <v>5141</v>
      </c>
      <c r="C1936" s="39" t="s">
        <v>3933</v>
      </c>
      <c r="D1936" s="39" t="s">
        <v>3947</v>
      </c>
      <c r="E1936" s="40">
        <v>9.6967444440000001</v>
      </c>
      <c r="F1936" s="40">
        <v>4.0293805559999996</v>
      </c>
      <c r="G1936" s="40">
        <v>703</v>
      </c>
      <c r="H1936" s="40" t="s">
        <v>3926</v>
      </c>
      <c r="I1936" s="40" t="s">
        <v>94</v>
      </c>
      <c r="J1936" s="40" t="s">
        <v>5128</v>
      </c>
      <c r="K1936" s="40" t="s">
        <v>5129</v>
      </c>
      <c r="L1936" s="40" t="s">
        <v>78</v>
      </c>
      <c r="M1936" s="35"/>
      <c r="N1936" s="35"/>
    </row>
    <row r="1937" spans="1:14" x14ac:dyDescent="0.3">
      <c r="A1937" s="38" t="s">
        <v>3023</v>
      </c>
      <c r="B1937" s="39" t="s">
        <v>5142</v>
      </c>
      <c r="C1937" s="39" t="s">
        <v>3933</v>
      </c>
      <c r="D1937" s="39" t="s">
        <v>3947</v>
      </c>
      <c r="E1937" s="40">
        <v>9.6861111110000007</v>
      </c>
      <c r="F1937" s="40">
        <v>4.0441111110000003</v>
      </c>
      <c r="G1937" s="40">
        <v>703</v>
      </c>
      <c r="H1937" s="40" t="s">
        <v>3926</v>
      </c>
      <c r="I1937" s="40" t="s">
        <v>94</v>
      </c>
      <c r="J1937" s="40" t="s">
        <v>5128</v>
      </c>
      <c r="K1937" s="40" t="s">
        <v>5129</v>
      </c>
      <c r="L1937" s="40" t="s">
        <v>78</v>
      </c>
      <c r="M1937" s="35" t="s">
        <v>4</v>
      </c>
      <c r="N1937" s="35" t="s">
        <v>5</v>
      </c>
    </row>
    <row r="1938" spans="1:14" x14ac:dyDescent="0.3">
      <c r="A1938" s="38" t="s">
        <v>3075</v>
      </c>
      <c r="B1938" s="39" t="s">
        <v>5143</v>
      </c>
      <c r="C1938" s="39" t="s">
        <v>3933</v>
      </c>
      <c r="D1938" s="39" t="s">
        <v>3947</v>
      </c>
      <c r="E1938" s="40">
        <v>9.7078948700000005</v>
      </c>
      <c r="F1938" s="40">
        <v>4.0433141539999999</v>
      </c>
      <c r="G1938" s="40">
        <v>703</v>
      </c>
      <c r="H1938" s="40" t="s">
        <v>3926</v>
      </c>
      <c r="I1938" s="40" t="s">
        <v>94</v>
      </c>
      <c r="J1938" s="40" t="s">
        <v>5128</v>
      </c>
      <c r="K1938" s="40" t="s">
        <v>5129</v>
      </c>
      <c r="L1938" s="40" t="s">
        <v>78</v>
      </c>
      <c r="M1938" s="35" t="s">
        <v>4</v>
      </c>
      <c r="N1938" s="35" t="s">
        <v>41</v>
      </c>
    </row>
    <row r="1939" spans="1:14" x14ac:dyDescent="0.3">
      <c r="A1939" s="38" t="s">
        <v>3031</v>
      </c>
      <c r="B1939" s="39" t="s">
        <v>5144</v>
      </c>
      <c r="C1939" s="39" t="s">
        <v>3933</v>
      </c>
      <c r="D1939" s="39" t="s">
        <v>3947</v>
      </c>
      <c r="E1939" s="40">
        <v>9.7019444440000004</v>
      </c>
      <c r="F1939" s="40">
        <v>4.029083333</v>
      </c>
      <c r="G1939" s="40">
        <v>703</v>
      </c>
      <c r="H1939" s="40" t="s">
        <v>3926</v>
      </c>
      <c r="I1939" s="40" t="s">
        <v>94</v>
      </c>
      <c r="J1939" s="40" t="s">
        <v>5128</v>
      </c>
      <c r="K1939" s="40" t="s">
        <v>5129</v>
      </c>
      <c r="L1939" s="40" t="s">
        <v>78</v>
      </c>
      <c r="M1939" s="35" t="s">
        <v>4</v>
      </c>
      <c r="N1939" s="35" t="s">
        <v>5</v>
      </c>
    </row>
    <row r="1940" spans="1:14" x14ac:dyDescent="0.3">
      <c r="A1940" s="38" t="s">
        <v>3057</v>
      </c>
      <c r="B1940" s="39" t="s">
        <v>5145</v>
      </c>
      <c r="C1940" s="39" t="s">
        <v>3933</v>
      </c>
      <c r="D1940" s="39" t="s">
        <v>3947</v>
      </c>
      <c r="E1940" s="40">
        <v>9.6990769320000005</v>
      </c>
      <c r="F1940" s="40">
        <v>4.0409648730000001</v>
      </c>
      <c r="G1940" s="40">
        <v>703</v>
      </c>
      <c r="H1940" s="40" t="s">
        <v>3926</v>
      </c>
      <c r="I1940" s="40" t="s">
        <v>94</v>
      </c>
      <c r="J1940" s="40" t="s">
        <v>5128</v>
      </c>
      <c r="K1940" s="40" t="s">
        <v>5129</v>
      </c>
      <c r="L1940" s="40" t="s">
        <v>78</v>
      </c>
      <c r="M1940" s="35" t="s">
        <v>4</v>
      </c>
      <c r="N1940" s="35" t="s">
        <v>5</v>
      </c>
    </row>
    <row r="1941" spans="1:14" x14ac:dyDescent="0.3">
      <c r="A1941" s="38" t="s">
        <v>3113</v>
      </c>
      <c r="B1941" s="39" t="s">
        <v>5146</v>
      </c>
      <c r="C1941" s="39" t="s">
        <v>3933</v>
      </c>
      <c r="D1941" s="39" t="s">
        <v>3947</v>
      </c>
      <c r="E1941" s="40">
        <v>9.7068055560000008</v>
      </c>
      <c r="F1941" s="40">
        <v>4.0239166669999999</v>
      </c>
      <c r="G1941" s="40">
        <v>703</v>
      </c>
      <c r="H1941" s="40" t="s">
        <v>3926</v>
      </c>
      <c r="I1941" s="40" t="s">
        <v>94</v>
      </c>
      <c r="J1941" s="40" t="s">
        <v>5128</v>
      </c>
      <c r="K1941" s="40" t="s">
        <v>5129</v>
      </c>
      <c r="L1941" s="40" t="s">
        <v>78</v>
      </c>
      <c r="M1941" s="35" t="s">
        <v>4</v>
      </c>
      <c r="N1941" s="35" t="s">
        <v>5</v>
      </c>
    </row>
    <row r="1942" spans="1:14" x14ac:dyDescent="0.3">
      <c r="A1942" s="38" t="s">
        <v>3137</v>
      </c>
      <c r="B1942" s="39" t="s">
        <v>5147</v>
      </c>
      <c r="C1942" s="39" t="s">
        <v>3933</v>
      </c>
      <c r="D1942" s="39" t="s">
        <v>3947</v>
      </c>
      <c r="E1942" s="40">
        <v>9.7063888889999994</v>
      </c>
      <c r="F1942" s="40">
        <v>4.0343055559999996</v>
      </c>
      <c r="G1942" s="40">
        <v>703</v>
      </c>
      <c r="H1942" s="40" t="s">
        <v>3926</v>
      </c>
      <c r="I1942" s="40" t="s">
        <v>94</v>
      </c>
      <c r="J1942" s="40" t="s">
        <v>5128</v>
      </c>
      <c r="K1942" s="40" t="s">
        <v>5129</v>
      </c>
      <c r="L1942" s="40" t="s">
        <v>78</v>
      </c>
      <c r="M1942" s="35" t="s">
        <v>4</v>
      </c>
      <c r="N1942" s="35" t="s">
        <v>5</v>
      </c>
    </row>
    <row r="1943" spans="1:14" x14ac:dyDescent="0.3">
      <c r="A1943" s="38" t="s">
        <v>3047</v>
      </c>
      <c r="B1943" s="39" t="s">
        <v>5148</v>
      </c>
      <c r="C1943" s="39" t="s">
        <v>3933</v>
      </c>
      <c r="D1943" s="39" t="s">
        <v>3947</v>
      </c>
      <c r="E1943" s="40">
        <v>9.6993898590000001</v>
      </c>
      <c r="F1943" s="40">
        <v>4.0335205609999996</v>
      </c>
      <c r="G1943" s="40">
        <v>703</v>
      </c>
      <c r="H1943" s="40" t="s">
        <v>3926</v>
      </c>
      <c r="I1943" s="40" t="s">
        <v>94</v>
      </c>
      <c r="J1943" s="40" t="s">
        <v>5128</v>
      </c>
      <c r="K1943" s="40" t="s">
        <v>5129</v>
      </c>
      <c r="L1943" s="40" t="s">
        <v>78</v>
      </c>
      <c r="M1943" s="35" t="s">
        <v>4</v>
      </c>
      <c r="N1943" s="35" t="s">
        <v>41</v>
      </c>
    </row>
    <row r="1944" spans="1:14" x14ac:dyDescent="0.3">
      <c r="A1944" s="38" t="s">
        <v>3024</v>
      </c>
      <c r="B1944" s="39" t="s">
        <v>3025</v>
      </c>
      <c r="C1944" s="39" t="s">
        <v>3933</v>
      </c>
      <c r="D1944" s="39" t="s">
        <v>3947</v>
      </c>
      <c r="E1944" s="40">
        <v>9.6856805559999994</v>
      </c>
      <c r="F1944" s="40">
        <v>4.0393611109999998</v>
      </c>
      <c r="G1944" s="40">
        <v>0</v>
      </c>
      <c r="H1944" s="40" t="s">
        <v>3926</v>
      </c>
      <c r="I1944" s="40" t="s">
        <v>38</v>
      </c>
      <c r="J1944" s="40" t="s">
        <v>5128</v>
      </c>
      <c r="K1944" s="40" t="s">
        <v>5129</v>
      </c>
      <c r="L1944" s="40" t="s">
        <v>78</v>
      </c>
      <c r="M1944" s="35" t="s">
        <v>7</v>
      </c>
      <c r="N1944" s="35" t="s">
        <v>36</v>
      </c>
    </row>
    <row r="1945" spans="1:14" x14ac:dyDescent="0.3">
      <c r="A1945" s="38" t="s">
        <v>3014</v>
      </c>
      <c r="B1945" s="39" t="s">
        <v>3015</v>
      </c>
      <c r="C1945" s="39" t="s">
        <v>3933</v>
      </c>
      <c r="D1945" s="39" t="s">
        <v>3947</v>
      </c>
      <c r="E1945" s="40">
        <v>9.6874439999999993</v>
      </c>
      <c r="F1945" s="40">
        <v>4.0405559999999996</v>
      </c>
      <c r="G1945" s="40">
        <v>0</v>
      </c>
      <c r="H1945" s="40" t="s">
        <v>3926</v>
      </c>
      <c r="I1945" s="40" t="s">
        <v>38</v>
      </c>
      <c r="J1945" s="40" t="s">
        <v>5128</v>
      </c>
      <c r="K1945" s="40" t="s">
        <v>5129</v>
      </c>
      <c r="L1945" s="40" t="s">
        <v>78</v>
      </c>
      <c r="M1945" s="35" t="s">
        <v>7</v>
      </c>
      <c r="N1945" s="35" t="s">
        <v>36</v>
      </c>
    </row>
    <row r="1946" spans="1:14" x14ac:dyDescent="0.3">
      <c r="A1946" s="38" t="s">
        <v>3085</v>
      </c>
      <c r="B1946" s="39" t="s">
        <v>5149</v>
      </c>
      <c r="C1946" s="39" t="s">
        <v>3933</v>
      </c>
      <c r="D1946" s="39" t="s">
        <v>3947</v>
      </c>
      <c r="E1946" s="40">
        <v>9.6983333330000008</v>
      </c>
      <c r="F1946" s="40">
        <v>4.0495555559999996</v>
      </c>
      <c r="G1946" s="40">
        <v>701</v>
      </c>
      <c r="H1946" s="40" t="s">
        <v>3926</v>
      </c>
      <c r="I1946" s="40" t="s">
        <v>94</v>
      </c>
      <c r="J1946" s="40" t="s">
        <v>5128</v>
      </c>
      <c r="K1946" s="40" t="s">
        <v>5129</v>
      </c>
      <c r="L1946" s="40" t="s">
        <v>78</v>
      </c>
      <c r="M1946" s="35" t="s">
        <v>4</v>
      </c>
      <c r="N1946" s="35" t="s">
        <v>41</v>
      </c>
    </row>
    <row r="1947" spans="1:14" x14ac:dyDescent="0.3">
      <c r="A1947" s="38" t="s">
        <v>3035</v>
      </c>
      <c r="B1947" s="39" t="s">
        <v>5150</v>
      </c>
      <c r="C1947" s="39" t="s">
        <v>3933</v>
      </c>
      <c r="D1947" s="39" t="s">
        <v>3947</v>
      </c>
      <c r="E1947" s="40">
        <v>9.6926111109999997</v>
      </c>
      <c r="F1947" s="40">
        <v>4.0382222219999999</v>
      </c>
      <c r="G1947" s="40">
        <v>701</v>
      </c>
      <c r="H1947" s="40" t="s">
        <v>3926</v>
      </c>
      <c r="I1947" s="40" t="s">
        <v>94</v>
      </c>
      <c r="J1947" s="40" t="s">
        <v>5128</v>
      </c>
      <c r="K1947" s="40" t="s">
        <v>5129</v>
      </c>
      <c r="L1947" s="40" t="s">
        <v>78</v>
      </c>
      <c r="M1947" s="35" t="s">
        <v>4</v>
      </c>
      <c r="N1947" s="35" t="s">
        <v>5</v>
      </c>
    </row>
    <row r="1948" spans="1:14" x14ac:dyDescent="0.3">
      <c r="A1948" s="38" t="s">
        <v>3038</v>
      </c>
      <c r="B1948" s="39" t="s">
        <v>5151</v>
      </c>
      <c r="C1948" s="39" t="s">
        <v>3933</v>
      </c>
      <c r="D1948" s="39" t="s">
        <v>3947</v>
      </c>
      <c r="E1948" s="40">
        <v>9.7011944440000004</v>
      </c>
      <c r="F1948" s="40">
        <v>4.0083055559999998</v>
      </c>
      <c r="G1948" s="40">
        <v>701</v>
      </c>
      <c r="H1948" s="40" t="s">
        <v>3926</v>
      </c>
      <c r="I1948" s="40" t="s">
        <v>94</v>
      </c>
      <c r="J1948" s="40" t="s">
        <v>5128</v>
      </c>
      <c r="K1948" s="40" t="s">
        <v>5129</v>
      </c>
      <c r="L1948" s="40" t="s">
        <v>78</v>
      </c>
      <c r="M1948" s="35" t="s">
        <v>4</v>
      </c>
      <c r="N1948" s="35" t="s">
        <v>5</v>
      </c>
    </row>
    <row r="1949" spans="1:14" x14ac:dyDescent="0.3">
      <c r="A1949" s="38" t="s">
        <v>3094</v>
      </c>
      <c r="B1949" s="39" t="s">
        <v>5152</v>
      </c>
      <c r="C1949" s="39" t="s">
        <v>3933</v>
      </c>
      <c r="D1949" s="39" t="s">
        <v>3947</v>
      </c>
      <c r="E1949" s="40">
        <v>9.7068611110000003</v>
      </c>
      <c r="F1949" s="40">
        <v>4.0513333329999996</v>
      </c>
      <c r="G1949" s="40">
        <v>701</v>
      </c>
      <c r="H1949" s="40" t="s">
        <v>3926</v>
      </c>
      <c r="I1949" s="40" t="s">
        <v>94</v>
      </c>
      <c r="J1949" s="40" t="s">
        <v>5128</v>
      </c>
      <c r="K1949" s="40" t="s">
        <v>5129</v>
      </c>
      <c r="L1949" s="40" t="s">
        <v>78</v>
      </c>
      <c r="M1949" s="35" t="s">
        <v>4</v>
      </c>
      <c r="N1949" s="35" t="s">
        <v>5</v>
      </c>
    </row>
    <row r="1950" spans="1:14" x14ac:dyDescent="0.3">
      <c r="A1950" s="38" t="s">
        <v>40</v>
      </c>
      <c r="B1950" s="39" t="s">
        <v>5153</v>
      </c>
      <c r="C1950" s="39" t="s">
        <v>3933</v>
      </c>
      <c r="D1950" s="39" t="s">
        <v>3947</v>
      </c>
      <c r="E1950" s="40">
        <v>9.7061060000000001</v>
      </c>
      <c r="F1950" s="40">
        <v>4.0400830000000001</v>
      </c>
      <c r="G1950" s="40">
        <v>701</v>
      </c>
      <c r="H1950" s="40" t="s">
        <v>3926</v>
      </c>
      <c r="I1950" s="40" t="s">
        <v>94</v>
      </c>
      <c r="J1950" s="40" t="s">
        <v>5128</v>
      </c>
      <c r="K1950" s="40" t="s">
        <v>5129</v>
      </c>
      <c r="L1950" s="40" t="s">
        <v>78</v>
      </c>
      <c r="M1950" s="35" t="s">
        <v>4</v>
      </c>
      <c r="N1950" s="35" t="s">
        <v>3890</v>
      </c>
    </row>
    <row r="1951" spans="1:14" x14ac:dyDescent="0.3">
      <c r="A1951" s="38" t="s">
        <v>3088</v>
      </c>
      <c r="B1951" s="39" t="s">
        <v>5154</v>
      </c>
      <c r="C1951" s="39" t="s">
        <v>3933</v>
      </c>
      <c r="D1951" s="39" t="s">
        <v>3947</v>
      </c>
      <c r="E1951" s="40">
        <v>9.6963232779999995</v>
      </c>
      <c r="F1951" s="40">
        <v>4.0475537859999999</v>
      </c>
      <c r="G1951" s="40">
        <v>701</v>
      </c>
      <c r="H1951" s="40" t="s">
        <v>3926</v>
      </c>
      <c r="I1951" s="40" t="s">
        <v>94</v>
      </c>
      <c r="J1951" s="40" t="s">
        <v>5128</v>
      </c>
      <c r="K1951" s="40" t="s">
        <v>5129</v>
      </c>
      <c r="L1951" s="40" t="s">
        <v>78</v>
      </c>
      <c r="M1951" s="35" t="s">
        <v>4</v>
      </c>
      <c r="N1951" s="35" t="s">
        <v>3890</v>
      </c>
    </row>
    <row r="1952" spans="1:14" x14ac:dyDescent="0.3">
      <c r="A1952" s="38" t="s">
        <v>3079</v>
      </c>
      <c r="B1952" s="39" t="s">
        <v>5155</v>
      </c>
      <c r="C1952" s="39" t="s">
        <v>3933</v>
      </c>
      <c r="D1952" s="39" t="s">
        <v>3947</v>
      </c>
      <c r="E1952" s="40">
        <v>9.7084548759999993</v>
      </c>
      <c r="F1952" s="40">
        <v>4.046558213</v>
      </c>
      <c r="G1952" s="40">
        <v>701</v>
      </c>
      <c r="H1952" s="40" t="s">
        <v>3926</v>
      </c>
      <c r="I1952" s="40" t="s">
        <v>94</v>
      </c>
      <c r="J1952" s="40" t="s">
        <v>5128</v>
      </c>
      <c r="K1952" s="40" t="s">
        <v>5129</v>
      </c>
      <c r="L1952" s="40" t="s">
        <v>78</v>
      </c>
      <c r="M1952" s="35" t="s">
        <v>4</v>
      </c>
      <c r="N1952" s="35" t="s">
        <v>3890</v>
      </c>
    </row>
    <row r="1953" spans="1:14" x14ac:dyDescent="0.3">
      <c r="A1953" s="38" t="s">
        <v>3048</v>
      </c>
      <c r="B1953" s="39" t="s">
        <v>5156</v>
      </c>
      <c r="C1953" s="39" t="s">
        <v>3933</v>
      </c>
      <c r="D1953" s="39" t="s">
        <v>3947</v>
      </c>
      <c r="E1953" s="40">
        <v>9.7097432379999997</v>
      </c>
      <c r="F1953" s="40">
        <v>4.0223513239999997</v>
      </c>
      <c r="G1953" s="40">
        <v>703</v>
      </c>
      <c r="H1953" s="40" t="s">
        <v>3926</v>
      </c>
      <c r="I1953" s="40" t="s">
        <v>94</v>
      </c>
      <c r="J1953" s="40" t="s">
        <v>5128</v>
      </c>
      <c r="K1953" s="40" t="s">
        <v>5129</v>
      </c>
      <c r="L1953" s="40" t="s">
        <v>78</v>
      </c>
      <c r="M1953" s="35" t="s">
        <v>4</v>
      </c>
      <c r="N1953" s="35" t="s">
        <v>3890</v>
      </c>
    </row>
    <row r="1954" spans="1:14" x14ac:dyDescent="0.3">
      <c r="A1954" s="38" t="s">
        <v>3049</v>
      </c>
      <c r="B1954" s="39" t="s">
        <v>5157</v>
      </c>
      <c r="C1954" s="39" t="s">
        <v>3933</v>
      </c>
      <c r="D1954" s="39" t="s">
        <v>3947</v>
      </c>
      <c r="E1954" s="40">
        <v>9.6992100000000008</v>
      </c>
      <c r="F1954" s="40">
        <v>4.0201200000000004</v>
      </c>
      <c r="G1954" s="40">
        <v>701</v>
      </c>
      <c r="H1954" s="40" t="s">
        <v>3926</v>
      </c>
      <c r="I1954" s="40" t="s">
        <v>94</v>
      </c>
      <c r="J1954" s="40" t="s">
        <v>5128</v>
      </c>
      <c r="K1954" s="40" t="s">
        <v>5129</v>
      </c>
      <c r="L1954" s="40" t="s">
        <v>78</v>
      </c>
      <c r="M1954" s="35" t="s">
        <v>4</v>
      </c>
      <c r="N1954" s="35" t="s">
        <v>3890</v>
      </c>
    </row>
    <row r="1955" spans="1:14" x14ac:dyDescent="0.3">
      <c r="A1955" s="38" t="s">
        <v>3052</v>
      </c>
      <c r="B1955" s="39" t="s">
        <v>5158</v>
      </c>
      <c r="C1955" s="39" t="s">
        <v>3933</v>
      </c>
      <c r="D1955" s="39" t="s">
        <v>3947</v>
      </c>
      <c r="E1955" s="40">
        <v>9.6898269999999993</v>
      </c>
      <c r="F1955" s="40">
        <v>4.0406969999999998</v>
      </c>
      <c r="G1955" s="40">
        <v>701</v>
      </c>
      <c r="H1955" s="40" t="s">
        <v>3926</v>
      </c>
      <c r="I1955" s="40" t="s">
        <v>94</v>
      </c>
      <c r="J1955" s="40" t="s">
        <v>5128</v>
      </c>
      <c r="K1955" s="40" t="s">
        <v>5129</v>
      </c>
      <c r="L1955" s="40" t="s">
        <v>78</v>
      </c>
      <c r="M1955" s="35" t="s">
        <v>4</v>
      </c>
      <c r="N1955" s="35" t="s">
        <v>5</v>
      </c>
    </row>
    <row r="1956" spans="1:14" x14ac:dyDescent="0.3">
      <c r="A1956" s="38" t="s">
        <v>3042</v>
      </c>
      <c r="B1956" s="39" t="s">
        <v>5159</v>
      </c>
      <c r="C1956" s="39" t="s">
        <v>3933</v>
      </c>
      <c r="D1956" s="39" t="s">
        <v>3947</v>
      </c>
      <c r="E1956" s="40">
        <v>9.7016222699999997</v>
      </c>
      <c r="F1956" s="40">
        <v>4.0246775609999998</v>
      </c>
      <c r="G1956" s="40">
        <v>701</v>
      </c>
      <c r="H1956" s="40" t="s">
        <v>3926</v>
      </c>
      <c r="I1956" s="40" t="s">
        <v>94</v>
      </c>
      <c r="J1956" s="40" t="s">
        <v>5128</v>
      </c>
      <c r="K1956" s="40" t="s">
        <v>5129</v>
      </c>
      <c r="L1956" s="40" t="s">
        <v>78</v>
      </c>
      <c r="M1956" s="35" t="s">
        <v>4</v>
      </c>
      <c r="N1956" s="35" t="s">
        <v>5</v>
      </c>
    </row>
    <row r="1957" spans="1:14" x14ac:dyDescent="0.3">
      <c r="A1957" s="38" t="s">
        <v>3051</v>
      </c>
      <c r="B1957" s="39" t="s">
        <v>5160</v>
      </c>
      <c r="C1957" s="39" t="s">
        <v>3933</v>
      </c>
      <c r="D1957" s="39" t="s">
        <v>3947</v>
      </c>
      <c r="E1957" s="40">
        <v>9.6902699999999999</v>
      </c>
      <c r="F1957" s="40">
        <v>4.0260300000000004</v>
      </c>
      <c r="G1957" s="40">
        <v>701</v>
      </c>
      <c r="H1957" s="40" t="s">
        <v>3926</v>
      </c>
      <c r="I1957" s="40" t="s">
        <v>94</v>
      </c>
      <c r="J1957" s="40" t="s">
        <v>5128</v>
      </c>
      <c r="K1957" s="40" t="s">
        <v>5129</v>
      </c>
      <c r="L1957" s="40" t="s">
        <v>78</v>
      </c>
      <c r="M1957" s="35" t="s">
        <v>4</v>
      </c>
      <c r="N1957" s="35" t="s">
        <v>5</v>
      </c>
    </row>
    <row r="1958" spans="1:14" x14ac:dyDescent="0.3">
      <c r="A1958" s="38" t="s">
        <v>3082</v>
      </c>
      <c r="B1958" s="39" t="s">
        <v>5161</v>
      </c>
      <c r="C1958" s="39" t="s">
        <v>3933</v>
      </c>
      <c r="D1958" s="39" t="s">
        <v>3947</v>
      </c>
      <c r="E1958" s="40">
        <v>9.6864170000000005</v>
      </c>
      <c r="F1958" s="40">
        <v>4.0294439999999998</v>
      </c>
      <c r="G1958" s="40">
        <v>701</v>
      </c>
      <c r="H1958" s="40" t="s">
        <v>3926</v>
      </c>
      <c r="I1958" s="40" t="s">
        <v>94</v>
      </c>
      <c r="J1958" s="40" t="s">
        <v>5128</v>
      </c>
      <c r="K1958" s="40" t="s">
        <v>5129</v>
      </c>
      <c r="L1958" s="40" t="s">
        <v>78</v>
      </c>
      <c r="M1958" s="35" t="s">
        <v>4</v>
      </c>
      <c r="N1958" s="35" t="s">
        <v>41</v>
      </c>
    </row>
    <row r="1959" spans="1:14" x14ac:dyDescent="0.3">
      <c r="A1959" s="38" t="s">
        <v>3078</v>
      </c>
      <c r="B1959" s="39" t="s">
        <v>5162</v>
      </c>
      <c r="C1959" s="39" t="s">
        <v>3933</v>
      </c>
      <c r="D1959" s="39" t="s">
        <v>3947</v>
      </c>
      <c r="E1959" s="40">
        <v>9.7035017379999999</v>
      </c>
      <c r="F1959" s="40">
        <v>4.044757937</v>
      </c>
      <c r="G1959" s="40">
        <v>701</v>
      </c>
      <c r="H1959" s="40" t="s">
        <v>3926</v>
      </c>
      <c r="I1959" s="40" t="s">
        <v>94</v>
      </c>
      <c r="J1959" s="40" t="s">
        <v>5128</v>
      </c>
      <c r="K1959" s="40" t="s">
        <v>5129</v>
      </c>
      <c r="L1959" s="40" t="s">
        <v>78</v>
      </c>
      <c r="M1959" s="35" t="s">
        <v>4</v>
      </c>
      <c r="N1959" s="35" t="s">
        <v>41</v>
      </c>
    </row>
    <row r="1960" spans="1:14" x14ac:dyDescent="0.3">
      <c r="A1960" s="38" t="s">
        <v>403</v>
      </c>
      <c r="B1960" s="39" t="s">
        <v>3087</v>
      </c>
      <c r="C1960" s="39" t="s">
        <v>3933</v>
      </c>
      <c r="D1960" s="39" t="s">
        <v>5163</v>
      </c>
      <c r="E1960" s="40">
        <v>9.627010018</v>
      </c>
      <c r="F1960" s="40">
        <v>3.8655299840000001</v>
      </c>
      <c r="G1960" s="40">
        <v>7</v>
      </c>
      <c r="H1960" s="40" t="s">
        <v>3926</v>
      </c>
      <c r="I1960" s="40" t="s">
        <v>38</v>
      </c>
      <c r="J1960" s="40" t="s">
        <v>5128</v>
      </c>
      <c r="K1960" s="40" t="s">
        <v>5129</v>
      </c>
      <c r="L1960" s="40" t="s">
        <v>78</v>
      </c>
      <c r="M1960" s="35" t="s">
        <v>4</v>
      </c>
      <c r="N1960" s="35" t="s">
        <v>3877</v>
      </c>
    </row>
    <row r="1961" spans="1:14" x14ac:dyDescent="0.3">
      <c r="A1961" s="38" t="s">
        <v>3034</v>
      </c>
      <c r="B1961" s="39" t="s">
        <v>5164</v>
      </c>
      <c r="C1961" s="39" t="s">
        <v>3933</v>
      </c>
      <c r="D1961" s="39" t="s">
        <v>3947</v>
      </c>
      <c r="E1961" s="39">
        <v>9.7022700000000004</v>
      </c>
      <c r="F1961" s="39">
        <v>4.0392910000000004</v>
      </c>
      <c r="G1961" s="39">
        <v>28</v>
      </c>
      <c r="H1961" s="40" t="s">
        <v>3926</v>
      </c>
      <c r="I1961" s="40" t="s">
        <v>94</v>
      </c>
      <c r="J1961" s="40" t="s">
        <v>5128</v>
      </c>
      <c r="K1961" s="40" t="s">
        <v>5129</v>
      </c>
      <c r="L1961" s="40" t="s">
        <v>78</v>
      </c>
      <c r="M1961" s="35" t="s">
        <v>7</v>
      </c>
      <c r="N1961" s="35" t="s">
        <v>36</v>
      </c>
    </row>
    <row r="1962" spans="1:14" x14ac:dyDescent="0.3">
      <c r="A1962" s="38" t="s">
        <v>3016</v>
      </c>
      <c r="B1962" s="39" t="s">
        <v>5165</v>
      </c>
      <c r="C1962" s="39" t="s">
        <v>3933</v>
      </c>
      <c r="D1962" s="39" t="s">
        <v>3947</v>
      </c>
      <c r="E1962" s="40">
        <v>9.7203834990000004</v>
      </c>
      <c r="F1962" s="40">
        <v>4.0004659020000002</v>
      </c>
      <c r="G1962" s="40">
        <v>701</v>
      </c>
      <c r="H1962" s="40" t="s">
        <v>3926</v>
      </c>
      <c r="I1962" s="40" t="s">
        <v>94</v>
      </c>
      <c r="J1962" s="40" t="s">
        <v>5128</v>
      </c>
      <c r="K1962" s="40" t="s">
        <v>5129</v>
      </c>
      <c r="L1962" s="40" t="s">
        <v>78</v>
      </c>
      <c r="M1962" s="35" t="s">
        <v>7</v>
      </c>
      <c r="N1962" s="35" t="s">
        <v>3876</v>
      </c>
    </row>
    <row r="1963" spans="1:14" x14ac:dyDescent="0.3">
      <c r="A1963" s="38" t="s">
        <v>3064</v>
      </c>
      <c r="B1963" s="39" t="s">
        <v>5166</v>
      </c>
      <c r="C1963" s="39" t="s">
        <v>3933</v>
      </c>
      <c r="D1963" s="39" t="s">
        <v>3947</v>
      </c>
      <c r="E1963" s="40">
        <v>9.6978500000000007</v>
      </c>
      <c r="F1963" s="40">
        <v>4.0524399999999998</v>
      </c>
      <c r="G1963" s="40">
        <v>701</v>
      </c>
      <c r="H1963" s="40" t="s">
        <v>3926</v>
      </c>
      <c r="I1963" s="40" t="s">
        <v>94</v>
      </c>
      <c r="J1963" s="40" t="s">
        <v>5128</v>
      </c>
      <c r="K1963" s="40" t="s">
        <v>5129</v>
      </c>
      <c r="L1963" s="40" t="s">
        <v>78</v>
      </c>
      <c r="M1963" s="35" t="s">
        <v>7</v>
      </c>
      <c r="N1963" s="35" t="s">
        <v>36</v>
      </c>
    </row>
    <row r="1964" spans="1:14" x14ac:dyDescent="0.3">
      <c r="A1964" s="38" t="s">
        <v>133</v>
      </c>
      <c r="B1964" s="39" t="s">
        <v>5167</v>
      </c>
      <c r="C1964" s="39" t="s">
        <v>3933</v>
      </c>
      <c r="D1964" s="39" t="s">
        <v>3947</v>
      </c>
      <c r="E1964" s="40">
        <v>9.7156400000000005</v>
      </c>
      <c r="F1964" s="40">
        <v>4.032</v>
      </c>
      <c r="G1964" s="40">
        <v>31</v>
      </c>
      <c r="H1964" s="40" t="s">
        <v>3926</v>
      </c>
      <c r="I1964" s="40" t="s">
        <v>94</v>
      </c>
      <c r="J1964" s="40" t="s">
        <v>5128</v>
      </c>
      <c r="K1964" s="40" t="s">
        <v>5129</v>
      </c>
      <c r="L1964" s="40" t="s">
        <v>78</v>
      </c>
      <c r="M1964" s="35" t="s">
        <v>7</v>
      </c>
      <c r="N1964" s="35" t="s">
        <v>36</v>
      </c>
    </row>
    <row r="1965" spans="1:14" x14ac:dyDescent="0.3">
      <c r="A1965" s="38" t="s">
        <v>3066</v>
      </c>
      <c r="B1965" s="39" t="s">
        <v>5168</v>
      </c>
      <c r="C1965" s="39" t="s">
        <v>3933</v>
      </c>
      <c r="D1965" s="39" t="s">
        <v>3947</v>
      </c>
      <c r="E1965" s="40">
        <v>9.7020579999999992</v>
      </c>
      <c r="F1965" s="40">
        <v>4.0493040000000002</v>
      </c>
      <c r="G1965" s="40">
        <v>10</v>
      </c>
      <c r="H1965" s="40" t="s">
        <v>3926</v>
      </c>
      <c r="I1965" s="40" t="s">
        <v>94</v>
      </c>
      <c r="J1965" s="40" t="s">
        <v>5128</v>
      </c>
      <c r="K1965" s="40" t="s">
        <v>5129</v>
      </c>
      <c r="L1965" s="40" t="s">
        <v>78</v>
      </c>
      <c r="M1965" s="35" t="s">
        <v>7</v>
      </c>
      <c r="N1965" s="35" t="s">
        <v>36</v>
      </c>
    </row>
    <row r="1966" spans="1:14" x14ac:dyDescent="0.3">
      <c r="A1966" s="38" t="s">
        <v>3018</v>
      </c>
      <c r="B1966" s="39" t="s">
        <v>5169</v>
      </c>
      <c r="C1966" s="39" t="s">
        <v>3933</v>
      </c>
      <c r="D1966" s="39" t="s">
        <v>3947</v>
      </c>
      <c r="E1966" s="40">
        <v>9.6973800000000008</v>
      </c>
      <c r="F1966" s="40">
        <v>4.0262500000000001</v>
      </c>
      <c r="G1966" s="40">
        <v>15</v>
      </c>
      <c r="H1966" s="40" t="s">
        <v>3926</v>
      </c>
      <c r="I1966" s="40" t="s">
        <v>94</v>
      </c>
      <c r="J1966" s="40" t="s">
        <v>5128</v>
      </c>
      <c r="K1966" s="40" t="s">
        <v>5129</v>
      </c>
      <c r="L1966" s="40" t="s">
        <v>78</v>
      </c>
      <c r="M1966" s="35" t="s">
        <v>7</v>
      </c>
      <c r="N1966" s="35" t="s">
        <v>3876</v>
      </c>
    </row>
    <row r="1967" spans="1:14" x14ac:dyDescent="0.3">
      <c r="A1967" s="38" t="s">
        <v>3019</v>
      </c>
      <c r="B1967" s="39" t="s">
        <v>5170</v>
      </c>
      <c r="C1967" s="39" t="s">
        <v>3933</v>
      </c>
      <c r="D1967" s="39" t="s">
        <v>3947</v>
      </c>
      <c r="E1967" s="40">
        <v>9.6945999999999994</v>
      </c>
      <c r="F1967" s="40">
        <v>4.0273899999999996</v>
      </c>
      <c r="G1967" s="40">
        <v>14</v>
      </c>
      <c r="H1967" s="40" t="s">
        <v>3926</v>
      </c>
      <c r="I1967" s="40" t="s">
        <v>94</v>
      </c>
      <c r="J1967" s="40" t="s">
        <v>5128</v>
      </c>
      <c r="K1967" s="40" t="s">
        <v>5129</v>
      </c>
      <c r="L1967" s="40" t="s">
        <v>78</v>
      </c>
      <c r="M1967" s="35" t="s">
        <v>7</v>
      </c>
      <c r="N1967" s="35" t="s">
        <v>36</v>
      </c>
    </row>
    <row r="1968" spans="1:14" x14ac:dyDescent="0.3">
      <c r="A1968" s="38" t="s">
        <v>3027</v>
      </c>
      <c r="B1968" s="39" t="s">
        <v>5171</v>
      </c>
      <c r="C1968" s="39" t="s">
        <v>3933</v>
      </c>
      <c r="D1968" s="39" t="s">
        <v>3947</v>
      </c>
      <c r="E1968" s="40">
        <v>9.6962174319999992</v>
      </c>
      <c r="F1968" s="40">
        <v>4.0337908909999998</v>
      </c>
      <c r="G1968" s="40">
        <v>31</v>
      </c>
      <c r="H1968" s="40" t="s">
        <v>3926</v>
      </c>
      <c r="I1968" s="40" t="s">
        <v>94</v>
      </c>
      <c r="J1968" s="40" t="s">
        <v>5128</v>
      </c>
      <c r="K1968" s="40" t="s">
        <v>5129</v>
      </c>
      <c r="L1968" s="40" t="s">
        <v>78</v>
      </c>
      <c r="M1968" s="35" t="s">
        <v>79</v>
      </c>
      <c r="N1968" s="35" t="s">
        <v>5</v>
      </c>
    </row>
    <row r="1969" spans="1:14" x14ac:dyDescent="0.3">
      <c r="A1969" s="38" t="s">
        <v>3040</v>
      </c>
      <c r="B1969" s="39" t="s">
        <v>5172</v>
      </c>
      <c r="C1969" s="39" t="s">
        <v>3933</v>
      </c>
      <c r="D1969" s="39" t="s">
        <v>3947</v>
      </c>
      <c r="E1969" s="40">
        <v>9.7043111100000008</v>
      </c>
      <c r="F1969" s="40">
        <v>4.0199388799999998</v>
      </c>
      <c r="G1969" s="40">
        <v>28</v>
      </c>
      <c r="H1969" s="40" t="s">
        <v>3926</v>
      </c>
      <c r="I1969" s="40" t="s">
        <v>94</v>
      </c>
      <c r="J1969" s="40" t="s">
        <v>5128</v>
      </c>
      <c r="K1969" s="40" t="s">
        <v>5129</v>
      </c>
      <c r="L1969" s="40" t="s">
        <v>78</v>
      </c>
      <c r="M1969" s="35" t="s">
        <v>4</v>
      </c>
      <c r="N1969" s="35"/>
    </row>
    <row r="1970" spans="1:14" x14ac:dyDescent="0.3">
      <c r="A1970" s="38" t="s">
        <v>3115</v>
      </c>
      <c r="B1970" s="39" t="s">
        <v>5173</v>
      </c>
      <c r="C1970" s="39" t="s">
        <v>3933</v>
      </c>
      <c r="D1970" s="39" t="s">
        <v>3947</v>
      </c>
      <c r="E1970" s="40">
        <v>9.7037329999999997</v>
      </c>
      <c r="F1970" s="40">
        <v>4.0315750000000001</v>
      </c>
      <c r="G1970" s="40">
        <v>18</v>
      </c>
      <c r="H1970" s="40" t="s">
        <v>3926</v>
      </c>
      <c r="I1970" s="40" t="s">
        <v>94</v>
      </c>
      <c r="J1970" s="40" t="s">
        <v>5128</v>
      </c>
      <c r="K1970" s="40" t="s">
        <v>5129</v>
      </c>
      <c r="L1970" s="40" t="s">
        <v>78</v>
      </c>
      <c r="M1970" s="35" t="s">
        <v>7</v>
      </c>
      <c r="N1970" s="35" t="s">
        <v>57</v>
      </c>
    </row>
    <row r="1971" spans="1:14" x14ac:dyDescent="0.3">
      <c r="A1971" s="38" t="s">
        <v>5174</v>
      </c>
      <c r="B1971" s="39" t="s">
        <v>5175</v>
      </c>
      <c r="C1971" s="39" t="s">
        <v>3933</v>
      </c>
      <c r="D1971" s="39" t="s">
        <v>3947</v>
      </c>
      <c r="E1971" s="40">
        <v>9.7108519999999992</v>
      </c>
      <c r="F1971" s="40">
        <v>4.004397</v>
      </c>
      <c r="G1971" s="40">
        <v>19</v>
      </c>
      <c r="H1971" s="40" t="s">
        <v>3926</v>
      </c>
      <c r="I1971" s="40" t="s">
        <v>94</v>
      </c>
      <c r="J1971" s="40" t="s">
        <v>5128</v>
      </c>
      <c r="K1971" s="40" t="s">
        <v>5129</v>
      </c>
      <c r="L1971" s="40" t="s">
        <v>78</v>
      </c>
      <c r="M1971" s="35" t="s">
        <v>79</v>
      </c>
      <c r="N1971" s="35" t="s">
        <v>5</v>
      </c>
    </row>
    <row r="1972" spans="1:14" x14ac:dyDescent="0.3">
      <c r="A1972" s="38" t="s">
        <v>3043</v>
      </c>
      <c r="B1972" s="39" t="s">
        <v>5176</v>
      </c>
      <c r="C1972" s="39" t="s">
        <v>3933</v>
      </c>
      <c r="D1972" s="39" t="s">
        <v>3947</v>
      </c>
      <c r="E1972" s="40">
        <v>9.6866119160000004</v>
      </c>
      <c r="F1972" s="40">
        <v>4.0415117409999999</v>
      </c>
      <c r="G1972" s="40">
        <v>15</v>
      </c>
      <c r="H1972" s="40" t="s">
        <v>3926</v>
      </c>
      <c r="I1972" s="40" t="s">
        <v>94</v>
      </c>
      <c r="J1972" s="40" t="s">
        <v>5128</v>
      </c>
      <c r="K1972" s="40" t="s">
        <v>5129</v>
      </c>
      <c r="L1972" s="40" t="s">
        <v>78</v>
      </c>
      <c r="M1972" s="35" t="s">
        <v>4</v>
      </c>
      <c r="N1972" s="35" t="s">
        <v>5</v>
      </c>
    </row>
    <row r="1973" spans="1:14" x14ac:dyDescent="0.3">
      <c r="A1973" s="38" t="s">
        <v>3116</v>
      </c>
      <c r="B1973" s="39" t="s">
        <v>5177</v>
      </c>
      <c r="C1973" s="39" t="s">
        <v>3933</v>
      </c>
      <c r="D1973" s="39" t="s">
        <v>3947</v>
      </c>
      <c r="E1973" s="40">
        <v>9.705944444</v>
      </c>
      <c r="F1973" s="40">
        <v>4.0177500000000004</v>
      </c>
      <c r="G1973" s="40">
        <v>11</v>
      </c>
      <c r="H1973" s="40" t="s">
        <v>3926</v>
      </c>
      <c r="I1973" s="40" t="s">
        <v>94</v>
      </c>
      <c r="J1973" s="40" t="s">
        <v>5128</v>
      </c>
      <c r="K1973" s="40" t="s">
        <v>5129</v>
      </c>
      <c r="L1973" s="40" t="s">
        <v>78</v>
      </c>
      <c r="M1973" s="35" t="s">
        <v>4</v>
      </c>
      <c r="N1973" s="35" t="s">
        <v>5</v>
      </c>
    </row>
    <row r="1974" spans="1:14" x14ac:dyDescent="0.3">
      <c r="A1974" s="38" t="s">
        <v>3017</v>
      </c>
      <c r="B1974" s="39" t="s">
        <v>5178</v>
      </c>
      <c r="C1974" s="39" t="s">
        <v>3933</v>
      </c>
      <c r="D1974" s="39" t="s">
        <v>3947</v>
      </c>
      <c r="E1974" s="40">
        <v>9.6955238480000006</v>
      </c>
      <c r="F1974" s="40">
        <v>4.022382532</v>
      </c>
      <c r="G1974" s="40">
        <v>16.5</v>
      </c>
      <c r="H1974" s="40" t="s">
        <v>3926</v>
      </c>
      <c r="I1974" s="40" t="s">
        <v>94</v>
      </c>
      <c r="J1974" s="40" t="s">
        <v>5128</v>
      </c>
      <c r="K1974" s="40" t="s">
        <v>5129</v>
      </c>
      <c r="L1974" s="40" t="s">
        <v>78</v>
      </c>
      <c r="M1974" s="35" t="s">
        <v>4</v>
      </c>
      <c r="N1974" s="35" t="s">
        <v>5</v>
      </c>
    </row>
    <row r="1975" spans="1:14" x14ac:dyDescent="0.3">
      <c r="A1975" s="38" t="s">
        <v>3065</v>
      </c>
      <c r="B1975" s="39" t="s">
        <v>5179</v>
      </c>
      <c r="C1975" s="39" t="s">
        <v>3933</v>
      </c>
      <c r="D1975" s="39" t="s">
        <v>3947</v>
      </c>
      <c r="E1975" s="40">
        <v>9.7024330820000007</v>
      </c>
      <c r="F1975" s="40">
        <v>4.0524582599999999</v>
      </c>
      <c r="G1975" s="40">
        <v>13</v>
      </c>
      <c r="H1975" s="40" t="s">
        <v>3926</v>
      </c>
      <c r="I1975" s="40" t="s">
        <v>94</v>
      </c>
      <c r="J1975" s="40" t="s">
        <v>5128</v>
      </c>
      <c r="K1975" s="40" t="s">
        <v>5129</v>
      </c>
      <c r="L1975" s="40" t="s">
        <v>78</v>
      </c>
      <c r="M1975" s="35" t="s">
        <v>4</v>
      </c>
      <c r="N1975" s="35" t="s">
        <v>41</v>
      </c>
    </row>
    <row r="1976" spans="1:14" x14ac:dyDescent="0.3">
      <c r="A1976" s="38" t="s">
        <v>3046</v>
      </c>
      <c r="B1976" s="39" t="s">
        <v>5180</v>
      </c>
      <c r="C1976" s="39" t="s">
        <v>3933</v>
      </c>
      <c r="D1976" s="39" t="s">
        <v>3947</v>
      </c>
      <c r="E1976" s="40">
        <v>9.7102420459999994</v>
      </c>
      <c r="F1976" s="40">
        <v>4.0271321090000001</v>
      </c>
      <c r="G1976" s="40">
        <v>12</v>
      </c>
      <c r="H1976" s="40" t="s">
        <v>3926</v>
      </c>
      <c r="I1976" s="40" t="s">
        <v>94</v>
      </c>
      <c r="J1976" s="40" t="s">
        <v>5128</v>
      </c>
      <c r="K1976" s="40" t="s">
        <v>5129</v>
      </c>
      <c r="L1976" s="40" t="s">
        <v>78</v>
      </c>
      <c r="M1976" s="35" t="s">
        <v>4</v>
      </c>
      <c r="N1976" s="35" t="s">
        <v>41</v>
      </c>
    </row>
    <row r="1977" spans="1:14" x14ac:dyDescent="0.3">
      <c r="A1977" s="38" t="s">
        <v>3041</v>
      </c>
      <c r="B1977" s="39" t="s">
        <v>5181</v>
      </c>
      <c r="C1977" s="39" t="s">
        <v>3933</v>
      </c>
      <c r="D1977" s="39" t="s">
        <v>3947</v>
      </c>
      <c r="E1977" s="40">
        <v>9.7150794279999992</v>
      </c>
      <c r="F1977" s="40">
        <v>4.0285728900000004</v>
      </c>
      <c r="G1977" s="40">
        <v>37</v>
      </c>
      <c r="H1977" s="40" t="s">
        <v>3926</v>
      </c>
      <c r="I1977" s="40" t="s">
        <v>94</v>
      </c>
      <c r="J1977" s="40" t="s">
        <v>5128</v>
      </c>
      <c r="K1977" s="40" t="s">
        <v>5129</v>
      </c>
      <c r="L1977" s="40" t="s">
        <v>78</v>
      </c>
      <c r="M1977" s="35" t="s">
        <v>4</v>
      </c>
      <c r="N1977" s="35" t="s">
        <v>5</v>
      </c>
    </row>
    <row r="1978" spans="1:14" x14ac:dyDescent="0.3">
      <c r="A1978" s="38" t="s">
        <v>3028</v>
      </c>
      <c r="B1978" s="39" t="s">
        <v>5182</v>
      </c>
      <c r="C1978" s="39" t="s">
        <v>3933</v>
      </c>
      <c r="D1978" s="39" t="s">
        <v>3947</v>
      </c>
      <c r="E1978" s="40">
        <v>9.6940682959999993</v>
      </c>
      <c r="F1978" s="40">
        <v>4.0414936240000001</v>
      </c>
      <c r="G1978" s="40">
        <v>0</v>
      </c>
      <c r="H1978" s="40" t="s">
        <v>3926</v>
      </c>
      <c r="I1978" s="40" t="s">
        <v>94</v>
      </c>
      <c r="J1978" s="40" t="s">
        <v>5128</v>
      </c>
      <c r="K1978" s="40" t="s">
        <v>5129</v>
      </c>
      <c r="L1978" s="40" t="s">
        <v>78</v>
      </c>
      <c r="M1978" s="35" t="s">
        <v>4</v>
      </c>
      <c r="N1978" s="35" t="s">
        <v>41</v>
      </c>
    </row>
    <row r="1979" spans="1:14" x14ac:dyDescent="0.3">
      <c r="A1979" s="38" t="s">
        <v>3053</v>
      </c>
      <c r="B1979" s="39" t="s">
        <v>5183</v>
      </c>
      <c r="C1979" s="39" t="s">
        <v>3933</v>
      </c>
      <c r="D1979" s="39" t="s">
        <v>3947</v>
      </c>
      <c r="E1979" s="40">
        <v>9.6953910000000008</v>
      </c>
      <c r="F1979" s="40">
        <v>4.0546090000000001</v>
      </c>
      <c r="G1979" s="40">
        <v>1</v>
      </c>
      <c r="H1979" s="40" t="s">
        <v>3926</v>
      </c>
      <c r="I1979" s="40" t="s">
        <v>94</v>
      </c>
      <c r="J1979" s="40" t="s">
        <v>5128</v>
      </c>
      <c r="K1979" s="40" t="s">
        <v>5129</v>
      </c>
      <c r="L1979" s="40" t="s">
        <v>78</v>
      </c>
      <c r="M1979" s="35" t="s">
        <v>4</v>
      </c>
      <c r="N1979" s="35" t="s">
        <v>41</v>
      </c>
    </row>
    <row r="1980" spans="1:14" x14ac:dyDescent="0.3">
      <c r="A1980" s="38" t="s">
        <v>537</v>
      </c>
      <c r="B1980" s="39" t="s">
        <v>5184</v>
      </c>
      <c r="C1980" s="39" t="s">
        <v>3933</v>
      </c>
      <c r="D1980" s="39" t="s">
        <v>3947</v>
      </c>
      <c r="E1980" s="40">
        <v>9.7009443760000007</v>
      </c>
      <c r="F1980" s="40">
        <v>4.0447554439999998</v>
      </c>
      <c r="G1980" s="40">
        <v>22</v>
      </c>
      <c r="H1980" s="40" t="s">
        <v>3926</v>
      </c>
      <c r="I1980" s="40" t="s">
        <v>94</v>
      </c>
      <c r="J1980" s="40" t="s">
        <v>5128</v>
      </c>
      <c r="K1980" s="40" t="s">
        <v>5129</v>
      </c>
      <c r="L1980" s="40" t="s">
        <v>78</v>
      </c>
      <c r="M1980" s="35" t="s">
        <v>4</v>
      </c>
      <c r="N1980" s="35" t="s">
        <v>41</v>
      </c>
    </row>
    <row r="1981" spans="1:14" x14ac:dyDescent="0.3">
      <c r="A1981" s="38" t="s">
        <v>3045</v>
      </c>
      <c r="B1981" s="39" t="s">
        <v>5185</v>
      </c>
      <c r="C1981" s="39" t="s">
        <v>3933</v>
      </c>
      <c r="D1981" s="39" t="s">
        <v>3947</v>
      </c>
      <c r="E1981" s="40">
        <v>9.7093001680000004</v>
      </c>
      <c r="F1981" s="40">
        <v>4.0320665150000004</v>
      </c>
      <c r="G1981" s="40">
        <v>13</v>
      </c>
      <c r="H1981" s="40" t="s">
        <v>3926</v>
      </c>
      <c r="I1981" s="40" t="s">
        <v>94</v>
      </c>
      <c r="J1981" s="40" t="s">
        <v>5128</v>
      </c>
      <c r="K1981" s="40" t="s">
        <v>5129</v>
      </c>
      <c r="L1981" s="40" t="s">
        <v>78</v>
      </c>
      <c r="M1981" s="35" t="s">
        <v>4</v>
      </c>
      <c r="N1981" s="35" t="s">
        <v>41</v>
      </c>
    </row>
    <row r="1982" spans="1:14" x14ac:dyDescent="0.3">
      <c r="A1982" s="38" t="s">
        <v>3114</v>
      </c>
      <c r="B1982" s="39" t="s">
        <v>5186</v>
      </c>
      <c r="C1982" s="39" t="s">
        <v>3933</v>
      </c>
      <c r="D1982" s="39" t="s">
        <v>3947</v>
      </c>
      <c r="E1982" s="40">
        <v>9.7051388890000005</v>
      </c>
      <c r="F1982" s="40">
        <v>4.028333333</v>
      </c>
      <c r="G1982" s="40">
        <v>13</v>
      </c>
      <c r="H1982" s="40" t="s">
        <v>3926</v>
      </c>
      <c r="I1982" s="40" t="s">
        <v>94</v>
      </c>
      <c r="J1982" s="40" t="s">
        <v>5128</v>
      </c>
      <c r="K1982" s="40" t="s">
        <v>5129</v>
      </c>
      <c r="L1982" s="40" t="s">
        <v>78</v>
      </c>
      <c r="M1982" s="35" t="s">
        <v>4</v>
      </c>
      <c r="N1982" s="35" t="s">
        <v>41</v>
      </c>
    </row>
    <row r="1983" spans="1:14" x14ac:dyDescent="0.3">
      <c r="A1983" s="38" t="s">
        <v>3033</v>
      </c>
      <c r="B1983" s="39" t="s">
        <v>5187</v>
      </c>
      <c r="C1983" s="39" t="s">
        <v>3933</v>
      </c>
      <c r="D1983" s="39" t="s">
        <v>3947</v>
      </c>
      <c r="E1983" s="40">
        <v>9.6921209009999991</v>
      </c>
      <c r="F1983" s="40">
        <v>4.0353811039999998</v>
      </c>
      <c r="G1983" s="40">
        <v>15</v>
      </c>
      <c r="H1983" s="40" t="s">
        <v>3926</v>
      </c>
      <c r="I1983" s="40" t="s">
        <v>94</v>
      </c>
      <c r="J1983" s="40" t="s">
        <v>5128</v>
      </c>
      <c r="K1983" s="40" t="s">
        <v>5129</v>
      </c>
      <c r="L1983" s="40" t="s">
        <v>78</v>
      </c>
      <c r="M1983" s="35" t="s">
        <v>4</v>
      </c>
      <c r="N1983" s="35" t="s">
        <v>5</v>
      </c>
    </row>
    <row r="1984" spans="1:14" x14ac:dyDescent="0.3">
      <c r="A1984" s="38" t="s">
        <v>132</v>
      </c>
      <c r="B1984" s="39" t="s">
        <v>5188</v>
      </c>
      <c r="C1984" s="39" t="s">
        <v>3933</v>
      </c>
      <c r="D1984" s="39" t="s">
        <v>3947</v>
      </c>
      <c r="E1984" s="40">
        <v>9.7120614199999995</v>
      </c>
      <c r="F1984" s="40">
        <v>4.0339329099999999</v>
      </c>
      <c r="G1984" s="40">
        <v>16</v>
      </c>
      <c r="H1984" s="40" t="s">
        <v>3926</v>
      </c>
      <c r="I1984" s="40" t="s">
        <v>94</v>
      </c>
      <c r="J1984" s="40" t="s">
        <v>5128</v>
      </c>
      <c r="K1984" s="40" t="s">
        <v>5129</v>
      </c>
      <c r="L1984" s="40" t="s">
        <v>78</v>
      </c>
      <c r="M1984" s="35" t="s">
        <v>4</v>
      </c>
      <c r="N1984" s="35" t="s">
        <v>41</v>
      </c>
    </row>
    <row r="1985" spans="1:14" x14ac:dyDescent="0.3">
      <c r="A1985" s="38" t="s">
        <v>3084</v>
      </c>
      <c r="B1985" s="39" t="s">
        <v>5189</v>
      </c>
      <c r="C1985" s="39" t="s">
        <v>3933</v>
      </c>
      <c r="D1985" s="39" t="s">
        <v>3947</v>
      </c>
      <c r="E1985" s="40">
        <v>9.7040830000000007</v>
      </c>
      <c r="F1985" s="40">
        <v>4.04244</v>
      </c>
      <c r="G1985" s="40">
        <v>19</v>
      </c>
      <c r="H1985" s="40" t="s">
        <v>3926</v>
      </c>
      <c r="I1985" s="40" t="s">
        <v>94</v>
      </c>
      <c r="J1985" s="40" t="s">
        <v>5128</v>
      </c>
      <c r="K1985" s="40" t="s">
        <v>5129</v>
      </c>
      <c r="L1985" s="40" t="s">
        <v>78</v>
      </c>
      <c r="M1985" s="35" t="s">
        <v>4</v>
      </c>
      <c r="N1985" s="35" t="s">
        <v>5</v>
      </c>
    </row>
    <row r="1986" spans="1:14" x14ac:dyDescent="0.3">
      <c r="A1986" s="38" t="s">
        <v>3086</v>
      </c>
      <c r="B1986" s="39" t="s">
        <v>5190</v>
      </c>
      <c r="C1986" s="39" t="s">
        <v>3933</v>
      </c>
      <c r="D1986" s="39" t="s">
        <v>3947</v>
      </c>
      <c r="E1986" s="40">
        <v>9.7045491399999992</v>
      </c>
      <c r="F1986" s="40">
        <v>4.0478001819999996</v>
      </c>
      <c r="G1986" s="40">
        <v>12</v>
      </c>
      <c r="H1986" s="40" t="s">
        <v>3926</v>
      </c>
      <c r="I1986" s="40" t="s">
        <v>94</v>
      </c>
      <c r="J1986" s="40" t="s">
        <v>5128</v>
      </c>
      <c r="K1986" s="40" t="s">
        <v>5129</v>
      </c>
      <c r="L1986" s="40" t="s">
        <v>78</v>
      </c>
      <c r="M1986" s="35" t="s">
        <v>4</v>
      </c>
      <c r="N1986" s="35" t="s">
        <v>3890</v>
      </c>
    </row>
    <row r="1987" spans="1:14" x14ac:dyDescent="0.3">
      <c r="A1987" s="38" t="s">
        <v>3013</v>
      </c>
      <c r="B1987" s="39" t="s">
        <v>5191</v>
      </c>
      <c r="C1987" s="39" t="s">
        <v>3933</v>
      </c>
      <c r="D1987" s="39" t="s">
        <v>3947</v>
      </c>
      <c r="E1987" s="40">
        <v>9.6990833330000008</v>
      </c>
      <c r="F1987" s="40">
        <v>4.0381666669999996</v>
      </c>
      <c r="G1987" s="40">
        <v>25</v>
      </c>
      <c r="H1987" s="40" t="s">
        <v>3926</v>
      </c>
      <c r="I1987" s="40" t="s">
        <v>94</v>
      </c>
      <c r="J1987" s="40" t="s">
        <v>5128</v>
      </c>
      <c r="K1987" s="40" t="s">
        <v>5129</v>
      </c>
      <c r="L1987" s="40" t="s">
        <v>78</v>
      </c>
      <c r="M1987" s="35" t="s">
        <v>4</v>
      </c>
      <c r="N1987" s="35" t="s">
        <v>41</v>
      </c>
    </row>
    <row r="1988" spans="1:14" x14ac:dyDescent="0.3">
      <c r="A1988" s="38" t="s">
        <v>3058</v>
      </c>
      <c r="B1988" s="39" t="s">
        <v>5192</v>
      </c>
      <c r="C1988" s="39" t="s">
        <v>3933</v>
      </c>
      <c r="D1988" s="39" t="s">
        <v>3947</v>
      </c>
      <c r="E1988" s="40">
        <v>9.6972563130000005</v>
      </c>
      <c r="F1988" s="40">
        <v>4.0439376139999998</v>
      </c>
      <c r="G1988" s="40">
        <v>8</v>
      </c>
      <c r="H1988" s="40" t="s">
        <v>3926</v>
      </c>
      <c r="I1988" s="40" t="s">
        <v>94</v>
      </c>
      <c r="J1988" s="40" t="s">
        <v>5128</v>
      </c>
      <c r="K1988" s="40" t="s">
        <v>5129</v>
      </c>
      <c r="L1988" s="40" t="s">
        <v>78</v>
      </c>
      <c r="M1988" s="35" t="s">
        <v>4</v>
      </c>
      <c r="N1988" s="35" t="s">
        <v>41</v>
      </c>
    </row>
    <row r="1989" spans="1:14" x14ac:dyDescent="0.3">
      <c r="A1989" s="38" t="s">
        <v>3080</v>
      </c>
      <c r="B1989" s="39" t="s">
        <v>5193</v>
      </c>
      <c r="C1989" s="39" t="s">
        <v>3933</v>
      </c>
      <c r="D1989" s="39" t="s">
        <v>3947</v>
      </c>
      <c r="E1989" s="40">
        <v>9.7068019230000004</v>
      </c>
      <c r="F1989" s="40">
        <v>4.0453760330000001</v>
      </c>
      <c r="G1989" s="40">
        <v>24</v>
      </c>
      <c r="H1989" s="40" t="s">
        <v>3926</v>
      </c>
      <c r="I1989" s="40" t="s">
        <v>94</v>
      </c>
      <c r="J1989" s="40" t="s">
        <v>5128</v>
      </c>
      <c r="K1989" s="40" t="s">
        <v>5129</v>
      </c>
      <c r="L1989" s="40" t="s">
        <v>78</v>
      </c>
      <c r="M1989" s="35" t="s">
        <v>7</v>
      </c>
      <c r="N1989" s="35" t="s">
        <v>36</v>
      </c>
    </row>
    <row r="1990" spans="1:14" x14ac:dyDescent="0.3">
      <c r="A1990" s="38" t="s">
        <v>134</v>
      </c>
      <c r="B1990" s="39" t="s">
        <v>5194</v>
      </c>
      <c r="C1990" s="39" t="s">
        <v>3933</v>
      </c>
      <c r="D1990" s="39" t="s">
        <v>3947</v>
      </c>
      <c r="E1990" s="40">
        <v>9.7008203900000005</v>
      </c>
      <c r="F1990" s="40">
        <v>4.0416225409999997</v>
      </c>
      <c r="G1990" s="40">
        <v>48</v>
      </c>
      <c r="H1990" s="40" t="s">
        <v>3926</v>
      </c>
      <c r="I1990" s="40" t="s">
        <v>94</v>
      </c>
      <c r="J1990" s="40" t="s">
        <v>5128</v>
      </c>
      <c r="K1990" s="40" t="s">
        <v>5129</v>
      </c>
      <c r="L1990" s="40" t="s">
        <v>78</v>
      </c>
      <c r="M1990" s="35" t="s">
        <v>7</v>
      </c>
      <c r="N1990" s="35" t="s">
        <v>36</v>
      </c>
    </row>
    <row r="1991" spans="1:14" x14ac:dyDescent="0.3">
      <c r="A1991" s="38" t="s">
        <v>3021</v>
      </c>
      <c r="B1991" s="39" t="s">
        <v>5195</v>
      </c>
      <c r="C1991" s="39" t="s">
        <v>3933</v>
      </c>
      <c r="D1991" s="39" t="s">
        <v>3947</v>
      </c>
      <c r="E1991" s="40">
        <v>9.7026868779999997</v>
      </c>
      <c r="F1991" s="40">
        <v>4.034740341</v>
      </c>
      <c r="G1991" s="40">
        <v>28</v>
      </c>
      <c r="H1991" s="40" t="s">
        <v>3926</v>
      </c>
      <c r="I1991" s="40" t="s">
        <v>94</v>
      </c>
      <c r="J1991" s="40" t="s">
        <v>5128</v>
      </c>
      <c r="K1991" s="40" t="s">
        <v>5129</v>
      </c>
      <c r="L1991" s="40" t="s">
        <v>78</v>
      </c>
      <c r="M1991" s="35" t="s">
        <v>7</v>
      </c>
      <c r="N1991" s="35" t="s">
        <v>3876</v>
      </c>
    </row>
    <row r="1992" spans="1:14" x14ac:dyDescent="0.3">
      <c r="A1992" s="38" t="s">
        <v>3073</v>
      </c>
      <c r="B1992" s="39" t="s">
        <v>5196</v>
      </c>
      <c r="C1992" s="39" t="s">
        <v>3933</v>
      </c>
      <c r="D1992" s="39" t="s">
        <v>3947</v>
      </c>
      <c r="E1992" s="40">
        <v>9.6945277779999994</v>
      </c>
      <c r="F1992" s="40">
        <v>4.0476388889999999</v>
      </c>
      <c r="G1992" s="40">
        <v>31</v>
      </c>
      <c r="H1992" s="40" t="s">
        <v>3926</v>
      </c>
      <c r="I1992" s="40" t="s">
        <v>94</v>
      </c>
      <c r="J1992" s="40" t="s">
        <v>5128</v>
      </c>
      <c r="K1992" s="40" t="s">
        <v>5129</v>
      </c>
      <c r="L1992" s="40" t="s">
        <v>78</v>
      </c>
      <c r="M1992" s="35"/>
      <c r="N1992" s="35"/>
    </row>
    <row r="1993" spans="1:14" x14ac:dyDescent="0.3">
      <c r="A1993" s="38" t="s">
        <v>5197</v>
      </c>
      <c r="B1993" s="39" t="s">
        <v>5198</v>
      </c>
      <c r="C1993" s="39" t="s">
        <v>3933</v>
      </c>
      <c r="D1993" s="39" t="s">
        <v>3947</v>
      </c>
      <c r="E1993" s="40">
        <v>9.6961948240000009</v>
      </c>
      <c r="F1993" s="40">
        <v>4.0340323629999997</v>
      </c>
      <c r="G1993" s="40">
        <v>0</v>
      </c>
      <c r="H1993" s="40" t="s">
        <v>3926</v>
      </c>
      <c r="I1993" s="40"/>
      <c r="J1993" s="40" t="s">
        <v>5128</v>
      </c>
      <c r="K1993" s="40" t="s">
        <v>5129</v>
      </c>
      <c r="L1993" s="40" t="s">
        <v>78</v>
      </c>
      <c r="M1993" s="35"/>
      <c r="N1993" s="35"/>
    </row>
    <row r="1994" spans="1:14" x14ac:dyDescent="0.3">
      <c r="A1994" s="38" t="s">
        <v>571</v>
      </c>
      <c r="B1994" s="39" t="s">
        <v>5199</v>
      </c>
      <c r="C1994" s="39" t="s">
        <v>3933</v>
      </c>
      <c r="D1994" s="39" t="s">
        <v>3947</v>
      </c>
      <c r="E1994" s="40">
        <v>9.694908152</v>
      </c>
      <c r="F1994" s="40">
        <v>4.0512760500000002</v>
      </c>
      <c r="G1994" s="40">
        <v>0</v>
      </c>
      <c r="H1994" s="40" t="s">
        <v>3926</v>
      </c>
      <c r="I1994" s="40" t="s">
        <v>94</v>
      </c>
      <c r="J1994" s="40" t="s">
        <v>5128</v>
      </c>
      <c r="K1994" s="40" t="s">
        <v>5129</v>
      </c>
      <c r="L1994" s="40" t="s">
        <v>78</v>
      </c>
      <c r="M1994" s="35" t="s">
        <v>7</v>
      </c>
      <c r="N1994" s="35" t="s">
        <v>36</v>
      </c>
    </row>
    <row r="1995" spans="1:14" x14ac:dyDescent="0.3">
      <c r="A1995" s="38" t="s">
        <v>3067</v>
      </c>
      <c r="B1995" s="39" t="s">
        <v>3068</v>
      </c>
      <c r="C1995" s="39" t="s">
        <v>3933</v>
      </c>
      <c r="D1995" s="39" t="s">
        <v>3947</v>
      </c>
      <c r="E1995" s="40">
        <v>9.6988611109999994</v>
      </c>
      <c r="F1995" s="40">
        <v>4.0558611109999996</v>
      </c>
      <c r="G1995" s="40">
        <v>14</v>
      </c>
      <c r="H1995" s="40" t="s">
        <v>3926</v>
      </c>
      <c r="I1995" s="40" t="s">
        <v>94</v>
      </c>
      <c r="J1995" s="40" t="s">
        <v>5128</v>
      </c>
      <c r="K1995" s="40" t="s">
        <v>5129</v>
      </c>
      <c r="L1995" s="40" t="s">
        <v>78</v>
      </c>
      <c r="M1995" s="35"/>
      <c r="N1995" s="35"/>
    </row>
    <row r="1996" spans="1:14" x14ac:dyDescent="0.3">
      <c r="A1996" s="38" t="s">
        <v>3036</v>
      </c>
      <c r="B1996" s="39" t="s">
        <v>3037</v>
      </c>
      <c r="C1996" s="39" t="s">
        <v>3933</v>
      </c>
      <c r="D1996" s="39" t="s">
        <v>3947</v>
      </c>
      <c r="E1996" s="40">
        <v>9.6878679999999999</v>
      </c>
      <c r="F1996" s="40">
        <v>4.0424350000000002</v>
      </c>
      <c r="G1996" s="40">
        <v>16</v>
      </c>
      <c r="H1996" s="40" t="s">
        <v>3926</v>
      </c>
      <c r="I1996" s="40"/>
      <c r="J1996" s="40" t="s">
        <v>5128</v>
      </c>
      <c r="K1996" s="40" t="s">
        <v>5129</v>
      </c>
      <c r="L1996" s="40" t="s">
        <v>78</v>
      </c>
      <c r="M1996" s="35" t="s">
        <v>7</v>
      </c>
      <c r="N1996" s="35" t="s">
        <v>36</v>
      </c>
    </row>
    <row r="1997" spans="1:14" x14ac:dyDescent="0.3">
      <c r="A1997" s="38" t="s">
        <v>3829</v>
      </c>
      <c r="B1997" s="39" t="s">
        <v>3830</v>
      </c>
      <c r="C1997" s="39" t="s">
        <v>3933</v>
      </c>
      <c r="D1997" s="39" t="s">
        <v>3947</v>
      </c>
      <c r="E1997" s="40">
        <v>9.6885729999999999</v>
      </c>
      <c r="F1997" s="40">
        <v>4.0422669999999998</v>
      </c>
      <c r="G1997" s="40">
        <v>0</v>
      </c>
      <c r="H1997" s="40" t="s">
        <v>3926</v>
      </c>
      <c r="I1997" s="40"/>
      <c r="J1997" s="40" t="s">
        <v>5128</v>
      </c>
      <c r="K1997" s="40" t="s">
        <v>5129</v>
      </c>
      <c r="L1997" s="40" t="s">
        <v>78</v>
      </c>
      <c r="M1997" s="35"/>
      <c r="N1997" s="35"/>
    </row>
    <row r="1998" spans="1:14" x14ac:dyDescent="0.3">
      <c r="A1998" s="38" t="s">
        <v>3202</v>
      </c>
      <c r="B1998" s="39" t="s">
        <v>5200</v>
      </c>
      <c r="C1998" s="39" t="s">
        <v>3933</v>
      </c>
      <c r="D1998" s="39" t="s">
        <v>3947</v>
      </c>
      <c r="E1998" s="40">
        <v>9.7364898610000008</v>
      </c>
      <c r="F1998" s="40">
        <v>4.1001338929999998</v>
      </c>
      <c r="G1998" s="40">
        <v>703</v>
      </c>
      <c r="H1998" s="40" t="s">
        <v>3926</v>
      </c>
      <c r="I1998" s="40" t="s">
        <v>94</v>
      </c>
      <c r="J1998" s="40" t="s">
        <v>5201</v>
      </c>
      <c r="K1998" s="40" t="s">
        <v>5202</v>
      </c>
      <c r="L1998" s="40" t="s">
        <v>78</v>
      </c>
      <c r="M1998" s="35" t="s">
        <v>4</v>
      </c>
      <c r="N1998" s="35" t="s">
        <v>41</v>
      </c>
    </row>
    <row r="1999" spans="1:14" x14ac:dyDescent="0.3">
      <c r="A1999" s="38" t="s">
        <v>3060</v>
      </c>
      <c r="B1999" s="39" t="s">
        <v>5203</v>
      </c>
      <c r="C1999" s="39" t="s">
        <v>3933</v>
      </c>
      <c r="D1999" s="39" t="s">
        <v>3947</v>
      </c>
      <c r="E1999" s="40">
        <v>9.7217220270000002</v>
      </c>
      <c r="F1999" s="40">
        <v>4.076343359</v>
      </c>
      <c r="G1999" s="40">
        <v>703</v>
      </c>
      <c r="H1999" s="40" t="s">
        <v>3926</v>
      </c>
      <c r="I1999" s="40" t="s">
        <v>94</v>
      </c>
      <c r="J1999" s="40" t="s">
        <v>5201</v>
      </c>
      <c r="K1999" s="40" t="s">
        <v>5202</v>
      </c>
      <c r="L1999" s="40" t="s">
        <v>78</v>
      </c>
      <c r="M1999" s="35" t="s">
        <v>4</v>
      </c>
      <c r="N1999" s="35" t="s">
        <v>5</v>
      </c>
    </row>
    <row r="2000" spans="1:14" x14ac:dyDescent="0.3">
      <c r="A2000" s="38" t="s">
        <v>328</v>
      </c>
      <c r="B2000" s="39" t="s">
        <v>5204</v>
      </c>
      <c r="C2000" s="39" t="s">
        <v>3933</v>
      </c>
      <c r="D2000" s="39" t="s">
        <v>3947</v>
      </c>
      <c r="E2000" s="40">
        <v>9.6801666669999999</v>
      </c>
      <c r="F2000" s="40">
        <v>4.0364166670000001</v>
      </c>
      <c r="G2000" s="40">
        <v>703</v>
      </c>
      <c r="H2000" s="40" t="s">
        <v>3926</v>
      </c>
      <c r="I2000" s="40" t="s">
        <v>94</v>
      </c>
      <c r="J2000" s="40" t="s">
        <v>5201</v>
      </c>
      <c r="K2000" s="40" t="s">
        <v>5202</v>
      </c>
      <c r="L2000" s="40" t="s">
        <v>78</v>
      </c>
      <c r="M2000" s="35" t="s">
        <v>4</v>
      </c>
      <c r="N2000" s="35" t="s">
        <v>5</v>
      </c>
    </row>
    <row r="2001" spans="1:14" x14ac:dyDescent="0.3">
      <c r="A2001" s="38" t="s">
        <v>3853</v>
      </c>
      <c r="B2001" s="39" t="s">
        <v>3854</v>
      </c>
      <c r="C2001" s="39" t="s">
        <v>3976</v>
      </c>
      <c r="D2001" s="39" t="s">
        <v>3854</v>
      </c>
      <c r="E2001" s="40">
        <v>13.262269999999999</v>
      </c>
      <c r="F2001" s="40">
        <v>4.5804499999999999</v>
      </c>
      <c r="G2001" s="40">
        <v>701</v>
      </c>
      <c r="H2001" s="40" t="s">
        <v>3926</v>
      </c>
      <c r="I2001" s="40" t="s">
        <v>38</v>
      </c>
      <c r="J2001" s="40" t="s">
        <v>591</v>
      </c>
      <c r="K2001" s="40" t="s">
        <v>3954</v>
      </c>
      <c r="L2001" s="40" t="s">
        <v>5869</v>
      </c>
      <c r="M2001" s="35"/>
      <c r="N2001" s="35"/>
    </row>
    <row r="2002" spans="1:14" x14ac:dyDescent="0.3">
      <c r="A2002" s="38" t="s">
        <v>16</v>
      </c>
      <c r="B2002" s="39" t="s">
        <v>5205</v>
      </c>
      <c r="C2002" s="39" t="s">
        <v>3925</v>
      </c>
      <c r="D2002" s="39" t="s">
        <v>5205</v>
      </c>
      <c r="E2002" s="40">
        <v>10.111931999999999</v>
      </c>
      <c r="F2002" s="40">
        <v>2.819636</v>
      </c>
      <c r="G2002" s="40">
        <v>58</v>
      </c>
      <c r="H2002" s="40" t="s">
        <v>3926</v>
      </c>
      <c r="I2002" s="40" t="s">
        <v>38</v>
      </c>
      <c r="J2002" s="40" t="s">
        <v>3927</v>
      </c>
      <c r="K2002" s="40" t="s">
        <v>3928</v>
      </c>
      <c r="L2002" s="40" t="s">
        <v>78</v>
      </c>
      <c r="M2002" s="35"/>
      <c r="N2002" s="35"/>
    </row>
    <row r="2003" spans="1:14" x14ac:dyDescent="0.3">
      <c r="A2003" s="38" t="s">
        <v>5206</v>
      </c>
      <c r="B2003" s="39" t="s">
        <v>5207</v>
      </c>
      <c r="C2003" s="39" t="s">
        <v>3925</v>
      </c>
      <c r="D2003" s="39" t="s">
        <v>5207</v>
      </c>
      <c r="E2003" s="40">
        <v>11.922558</v>
      </c>
      <c r="F2003" s="40">
        <v>3.0886469999999999</v>
      </c>
      <c r="G2003" s="40">
        <v>701</v>
      </c>
      <c r="H2003" s="40" t="s">
        <v>3926</v>
      </c>
      <c r="I2003" s="40" t="s">
        <v>38</v>
      </c>
      <c r="J2003" s="40" t="s">
        <v>641</v>
      </c>
      <c r="K2003" s="40" t="s">
        <v>4012</v>
      </c>
      <c r="L2003" s="40" t="s">
        <v>5869</v>
      </c>
      <c r="M2003" s="35"/>
      <c r="N2003" s="35"/>
    </row>
    <row r="2004" spans="1:14" x14ac:dyDescent="0.3">
      <c r="A2004" s="38" t="s">
        <v>5208</v>
      </c>
      <c r="B2004" s="39" t="s">
        <v>5209</v>
      </c>
      <c r="C2004" s="39" t="s">
        <v>3925</v>
      </c>
      <c r="D2004" s="39" t="s">
        <v>5209</v>
      </c>
      <c r="E2004" s="40">
        <v>11.178698880000001</v>
      </c>
      <c r="F2004" s="40">
        <v>2.452893242</v>
      </c>
      <c r="G2004" s="40">
        <v>599</v>
      </c>
      <c r="H2004" s="40" t="s">
        <v>3926</v>
      </c>
      <c r="I2004" s="40" t="s">
        <v>38</v>
      </c>
      <c r="J2004" s="40" t="s">
        <v>641</v>
      </c>
      <c r="K2004" s="40" t="s">
        <v>4012</v>
      </c>
      <c r="L2004" s="40" t="s">
        <v>5869</v>
      </c>
      <c r="M2004" s="35"/>
      <c r="N2004" s="35"/>
    </row>
    <row r="2005" spans="1:14" x14ac:dyDescent="0.3">
      <c r="A2005" s="38" t="s">
        <v>17</v>
      </c>
      <c r="B2005" s="39" t="s">
        <v>5210</v>
      </c>
      <c r="C2005" s="39" t="s">
        <v>3925</v>
      </c>
      <c r="D2005" s="39" t="s">
        <v>5205</v>
      </c>
      <c r="E2005" s="40">
        <v>10.268199279999999</v>
      </c>
      <c r="F2005" s="40">
        <v>2.7833047870000001</v>
      </c>
      <c r="G2005" s="40">
        <v>184</v>
      </c>
      <c r="H2005" s="40" t="s">
        <v>3926</v>
      </c>
      <c r="I2005" s="40" t="s">
        <v>38</v>
      </c>
      <c r="J2005" s="40" t="s">
        <v>591</v>
      </c>
      <c r="K2005" s="40" t="s">
        <v>3954</v>
      </c>
      <c r="L2005" s="40" t="s">
        <v>5869</v>
      </c>
      <c r="M2005" s="35"/>
      <c r="N2005" s="35"/>
    </row>
    <row r="2006" spans="1:14" x14ac:dyDescent="0.3">
      <c r="A2006" s="38" t="s">
        <v>3204</v>
      </c>
      <c r="B2006" s="39" t="s">
        <v>5211</v>
      </c>
      <c r="C2006" s="39" t="s">
        <v>3933</v>
      </c>
      <c r="D2006" s="39" t="s">
        <v>3947</v>
      </c>
      <c r="E2006" s="40">
        <v>9.7359839840000006</v>
      </c>
      <c r="F2006" s="40">
        <v>4.0910935520000002</v>
      </c>
      <c r="G2006" s="40">
        <v>703</v>
      </c>
      <c r="H2006" s="40" t="s">
        <v>3926</v>
      </c>
      <c r="I2006" s="40" t="s">
        <v>94</v>
      </c>
      <c r="J2006" s="40" t="s">
        <v>5201</v>
      </c>
      <c r="K2006" s="40" t="s">
        <v>5202</v>
      </c>
      <c r="L2006" s="40" t="s">
        <v>78</v>
      </c>
      <c r="M2006" s="35" t="s">
        <v>4</v>
      </c>
      <c r="N2006" s="35" t="s">
        <v>5</v>
      </c>
    </row>
    <row r="2007" spans="1:14" x14ac:dyDescent="0.3">
      <c r="A2007" s="38" t="s">
        <v>3476</v>
      </c>
      <c r="B2007" s="39" t="s">
        <v>5212</v>
      </c>
      <c r="C2007" s="39" t="s">
        <v>3933</v>
      </c>
      <c r="D2007" s="39" t="s">
        <v>3947</v>
      </c>
      <c r="E2007" s="40">
        <v>9.6723894700000006</v>
      </c>
      <c r="F2007" s="40">
        <v>4.0864144339999999</v>
      </c>
      <c r="G2007" s="40">
        <v>703</v>
      </c>
      <c r="H2007" s="40" t="s">
        <v>3926</v>
      </c>
      <c r="I2007" s="40" t="s">
        <v>94</v>
      </c>
      <c r="J2007" s="40" t="s">
        <v>5201</v>
      </c>
      <c r="K2007" s="40" t="s">
        <v>5202</v>
      </c>
      <c r="L2007" s="40" t="s">
        <v>78</v>
      </c>
      <c r="M2007" s="35" t="s">
        <v>4</v>
      </c>
      <c r="N2007" s="35" t="s">
        <v>5</v>
      </c>
    </row>
    <row r="2008" spans="1:14" x14ac:dyDescent="0.3">
      <c r="A2008" s="38" t="s">
        <v>3471</v>
      </c>
      <c r="B2008" s="39" t="s">
        <v>5213</v>
      </c>
      <c r="C2008" s="39" t="s">
        <v>3933</v>
      </c>
      <c r="D2008" s="39" t="s">
        <v>3947</v>
      </c>
      <c r="E2008" s="40">
        <v>9.6568260329999998</v>
      </c>
      <c r="F2008" s="40">
        <v>4.1166003069999997</v>
      </c>
      <c r="G2008" s="40">
        <v>701</v>
      </c>
      <c r="H2008" s="40" t="s">
        <v>3926</v>
      </c>
      <c r="I2008" s="40" t="s">
        <v>94</v>
      </c>
      <c r="J2008" s="40" t="s">
        <v>5201</v>
      </c>
      <c r="K2008" s="40" t="s">
        <v>5202</v>
      </c>
      <c r="L2008" s="40" t="s">
        <v>78</v>
      </c>
      <c r="M2008" s="35" t="s">
        <v>4</v>
      </c>
      <c r="N2008" s="35" t="s">
        <v>5</v>
      </c>
    </row>
    <row r="2009" spans="1:14" x14ac:dyDescent="0.3">
      <c r="A2009" s="38" t="s">
        <v>3473</v>
      </c>
      <c r="B2009" s="39" t="s">
        <v>5214</v>
      </c>
      <c r="C2009" s="39" t="s">
        <v>3933</v>
      </c>
      <c r="D2009" s="39" t="s">
        <v>3947</v>
      </c>
      <c r="E2009" s="40">
        <v>9.6542867169999997</v>
      </c>
      <c r="F2009" s="40">
        <v>4.0861048660000003</v>
      </c>
      <c r="G2009" s="40">
        <v>701</v>
      </c>
      <c r="H2009" s="40" t="s">
        <v>3926</v>
      </c>
      <c r="I2009" s="40" t="s">
        <v>94</v>
      </c>
      <c r="J2009" s="40" t="s">
        <v>5201</v>
      </c>
      <c r="K2009" s="40" t="s">
        <v>5202</v>
      </c>
      <c r="L2009" s="40" t="s">
        <v>78</v>
      </c>
      <c r="M2009" s="35" t="s">
        <v>4</v>
      </c>
      <c r="N2009" s="35" t="s">
        <v>5</v>
      </c>
    </row>
    <row r="2010" spans="1:14" x14ac:dyDescent="0.3">
      <c r="A2010" s="38" t="s">
        <v>3493</v>
      </c>
      <c r="B2010" s="39" t="s">
        <v>5215</v>
      </c>
      <c r="C2010" s="39" t="s">
        <v>3933</v>
      </c>
      <c r="D2010" s="39" t="s">
        <v>3947</v>
      </c>
      <c r="E2010" s="40">
        <v>9.6674312130000004</v>
      </c>
      <c r="F2010" s="40">
        <v>4.0967854099999998</v>
      </c>
      <c r="G2010" s="40">
        <v>701</v>
      </c>
      <c r="H2010" s="40" t="s">
        <v>3926</v>
      </c>
      <c r="I2010" s="40" t="s">
        <v>94</v>
      </c>
      <c r="J2010" s="40" t="s">
        <v>5201</v>
      </c>
      <c r="K2010" s="40" t="s">
        <v>5202</v>
      </c>
      <c r="L2010" s="40" t="s">
        <v>78</v>
      </c>
      <c r="M2010" s="35" t="s">
        <v>4</v>
      </c>
      <c r="N2010" s="35" t="s">
        <v>5</v>
      </c>
    </row>
    <row r="2011" spans="1:14" x14ac:dyDescent="0.3">
      <c r="A2011" s="38" t="s">
        <v>3484</v>
      </c>
      <c r="B2011" s="39" t="s">
        <v>5216</v>
      </c>
      <c r="C2011" s="39" t="s">
        <v>3933</v>
      </c>
      <c r="D2011" s="39" t="s">
        <v>3947</v>
      </c>
      <c r="E2011" s="40">
        <v>9.6637192420000009</v>
      </c>
      <c r="F2011" s="40">
        <v>4.0859723839999997</v>
      </c>
      <c r="G2011" s="40">
        <v>701</v>
      </c>
      <c r="H2011" s="40" t="s">
        <v>3926</v>
      </c>
      <c r="I2011" s="40" t="s">
        <v>94</v>
      </c>
      <c r="J2011" s="40" t="s">
        <v>5201</v>
      </c>
      <c r="K2011" s="40" t="s">
        <v>5202</v>
      </c>
      <c r="L2011" s="40" t="s">
        <v>78</v>
      </c>
      <c r="M2011" s="35" t="s">
        <v>4</v>
      </c>
      <c r="N2011" s="35" t="s">
        <v>5</v>
      </c>
    </row>
    <row r="2012" spans="1:14" x14ac:dyDescent="0.3">
      <c r="A2012" s="38" t="s">
        <v>3074</v>
      </c>
      <c r="B2012" s="39" t="s">
        <v>5217</v>
      </c>
      <c r="C2012" s="39" t="s">
        <v>3933</v>
      </c>
      <c r="D2012" s="39" t="s">
        <v>3947</v>
      </c>
      <c r="E2012" s="40">
        <v>9.7043333329999992</v>
      </c>
      <c r="F2012" s="40">
        <v>4.059583333</v>
      </c>
      <c r="G2012" s="40">
        <v>701</v>
      </c>
      <c r="H2012" s="40" t="s">
        <v>3926</v>
      </c>
      <c r="I2012" s="40" t="s">
        <v>94</v>
      </c>
      <c r="J2012" s="40" t="s">
        <v>5201</v>
      </c>
      <c r="K2012" s="40" t="s">
        <v>5202</v>
      </c>
      <c r="L2012" s="40" t="s">
        <v>78</v>
      </c>
      <c r="M2012" s="35" t="s">
        <v>4</v>
      </c>
      <c r="N2012" s="35" t="s">
        <v>3890</v>
      </c>
    </row>
    <row r="2013" spans="1:14" x14ac:dyDescent="0.3">
      <c r="A2013" s="38" t="s">
        <v>3479</v>
      </c>
      <c r="B2013" s="39" t="s">
        <v>5218</v>
      </c>
      <c r="C2013" s="39" t="s">
        <v>3933</v>
      </c>
      <c r="D2013" s="39" t="s">
        <v>3480</v>
      </c>
      <c r="E2013" s="40">
        <v>9.592954314</v>
      </c>
      <c r="F2013" s="40">
        <v>4.1734353459999998</v>
      </c>
      <c r="G2013" s="40">
        <v>62</v>
      </c>
      <c r="H2013" s="40" t="s">
        <v>3926</v>
      </c>
      <c r="I2013" s="40" t="s">
        <v>94</v>
      </c>
      <c r="J2013" s="40" t="s">
        <v>3937</v>
      </c>
      <c r="K2013" s="40" t="s">
        <v>3938</v>
      </c>
      <c r="L2013" s="40" t="s">
        <v>78</v>
      </c>
      <c r="M2013" s="35" t="s">
        <v>4</v>
      </c>
      <c r="N2013" s="35" t="s">
        <v>5</v>
      </c>
    </row>
    <row r="2014" spans="1:14" x14ac:dyDescent="0.3">
      <c r="A2014" s="38" t="s">
        <v>3503</v>
      </c>
      <c r="B2014" s="39" t="s">
        <v>5219</v>
      </c>
      <c r="C2014" s="39" t="s">
        <v>3933</v>
      </c>
      <c r="D2014" s="39" t="s">
        <v>5220</v>
      </c>
      <c r="E2014" s="40">
        <v>9.6001192510000006</v>
      </c>
      <c r="F2014" s="40">
        <v>4.1654919340000003</v>
      </c>
      <c r="G2014" s="40">
        <v>62</v>
      </c>
      <c r="H2014" s="40" t="s">
        <v>3926</v>
      </c>
      <c r="I2014" s="40" t="s">
        <v>94</v>
      </c>
      <c r="J2014" s="40" t="s">
        <v>3937</v>
      </c>
      <c r="K2014" s="40" t="s">
        <v>3938</v>
      </c>
      <c r="L2014" s="40" t="s">
        <v>78</v>
      </c>
      <c r="M2014" s="35" t="s">
        <v>4</v>
      </c>
      <c r="N2014" s="35" t="s">
        <v>5</v>
      </c>
    </row>
    <row r="2015" spans="1:14" x14ac:dyDescent="0.3">
      <c r="A2015" s="38" t="s">
        <v>459</v>
      </c>
      <c r="B2015" s="39" t="s">
        <v>5221</v>
      </c>
      <c r="C2015" s="39" t="s">
        <v>3933</v>
      </c>
      <c r="D2015" s="39" t="s">
        <v>3469</v>
      </c>
      <c r="E2015" s="40">
        <v>9.5903889000000007</v>
      </c>
      <c r="F2015" s="40">
        <v>4.1461940000000004</v>
      </c>
      <c r="G2015" s="40">
        <v>54</v>
      </c>
      <c r="H2015" s="40" t="s">
        <v>3926</v>
      </c>
      <c r="I2015" s="40" t="s">
        <v>94</v>
      </c>
      <c r="J2015" s="40" t="s">
        <v>3937</v>
      </c>
      <c r="K2015" s="40" t="s">
        <v>3938</v>
      </c>
      <c r="L2015" s="40" t="s">
        <v>78</v>
      </c>
      <c r="M2015" s="35" t="s">
        <v>4</v>
      </c>
      <c r="N2015" s="35"/>
    </row>
    <row r="2016" spans="1:14" x14ac:dyDescent="0.3">
      <c r="A2016" s="38" t="s">
        <v>3275</v>
      </c>
      <c r="B2016" s="39" t="s">
        <v>5222</v>
      </c>
      <c r="C2016" s="39" t="s">
        <v>3933</v>
      </c>
      <c r="D2016" s="39" t="s">
        <v>3947</v>
      </c>
      <c r="E2016" s="40">
        <v>9.6568051199999996</v>
      </c>
      <c r="F2016" s="40">
        <v>4.0690272280000004</v>
      </c>
      <c r="G2016" s="40">
        <v>701</v>
      </c>
      <c r="H2016" s="40" t="s">
        <v>3926</v>
      </c>
      <c r="I2016" s="40" t="s">
        <v>94</v>
      </c>
      <c r="J2016" s="40" t="s">
        <v>5201</v>
      </c>
      <c r="K2016" s="40" t="s">
        <v>5202</v>
      </c>
      <c r="L2016" s="40" t="s">
        <v>78</v>
      </c>
      <c r="M2016" s="35" t="s">
        <v>4</v>
      </c>
      <c r="N2016" s="35" t="s">
        <v>5</v>
      </c>
    </row>
    <row r="2017" spans="1:14" x14ac:dyDescent="0.3">
      <c r="A2017" s="38" t="s">
        <v>3282</v>
      </c>
      <c r="B2017" s="39" t="s">
        <v>5223</v>
      </c>
      <c r="C2017" s="39" t="s">
        <v>3933</v>
      </c>
      <c r="D2017" s="39" t="s">
        <v>3947</v>
      </c>
      <c r="E2017" s="40">
        <v>9.6417222220000003</v>
      </c>
      <c r="F2017" s="40">
        <v>4.0983333330000002</v>
      </c>
      <c r="G2017" s="40">
        <v>701</v>
      </c>
      <c r="H2017" s="40" t="s">
        <v>3926</v>
      </c>
      <c r="I2017" s="40" t="s">
        <v>94</v>
      </c>
      <c r="J2017" s="40" t="s">
        <v>5201</v>
      </c>
      <c r="K2017" s="40" t="s">
        <v>5202</v>
      </c>
      <c r="L2017" s="40" t="s">
        <v>78</v>
      </c>
      <c r="M2017" s="35" t="s">
        <v>4</v>
      </c>
      <c r="N2017" s="35" t="s">
        <v>5</v>
      </c>
    </row>
    <row r="2018" spans="1:14" x14ac:dyDescent="0.3">
      <c r="A2018" s="38" t="s">
        <v>3218</v>
      </c>
      <c r="B2018" s="39" t="s">
        <v>5224</v>
      </c>
      <c r="C2018" s="39" t="s">
        <v>3933</v>
      </c>
      <c r="D2018" s="39" t="s">
        <v>3947</v>
      </c>
      <c r="E2018" s="40">
        <v>9.7289296800000002</v>
      </c>
      <c r="F2018" s="40">
        <v>4.0832597130000003</v>
      </c>
      <c r="G2018" s="40">
        <v>701</v>
      </c>
      <c r="H2018" s="40" t="s">
        <v>3926</v>
      </c>
      <c r="I2018" s="40" t="s">
        <v>94</v>
      </c>
      <c r="J2018" s="40" t="s">
        <v>5201</v>
      </c>
      <c r="K2018" s="40" t="s">
        <v>5202</v>
      </c>
      <c r="L2018" s="40" t="s">
        <v>78</v>
      </c>
      <c r="M2018" s="35" t="s">
        <v>4</v>
      </c>
      <c r="N2018" s="35" t="s">
        <v>5</v>
      </c>
    </row>
    <row r="2019" spans="1:14" x14ac:dyDescent="0.3">
      <c r="A2019" s="38" t="s">
        <v>3266</v>
      </c>
      <c r="B2019" s="39" t="s">
        <v>5225</v>
      </c>
      <c r="C2019" s="39" t="s">
        <v>3933</v>
      </c>
      <c r="D2019" s="39" t="s">
        <v>3947</v>
      </c>
      <c r="E2019" s="40">
        <v>9.6881197950000004</v>
      </c>
      <c r="F2019" s="40">
        <v>4.069114355</v>
      </c>
      <c r="G2019" s="40">
        <v>701</v>
      </c>
      <c r="H2019" s="40" t="s">
        <v>3926</v>
      </c>
      <c r="I2019" s="40" t="s">
        <v>94</v>
      </c>
      <c r="J2019" s="40" t="s">
        <v>5201</v>
      </c>
      <c r="K2019" s="40" t="s">
        <v>5202</v>
      </c>
      <c r="L2019" s="40" t="s">
        <v>78</v>
      </c>
      <c r="M2019" s="35"/>
      <c r="N2019" s="35"/>
    </row>
    <row r="2020" spans="1:14" x14ac:dyDescent="0.3">
      <c r="A2020" s="38" t="s">
        <v>3277</v>
      </c>
      <c r="B2020" s="39" t="s">
        <v>5226</v>
      </c>
      <c r="C2020" s="39" t="s">
        <v>3933</v>
      </c>
      <c r="D2020" s="39" t="s">
        <v>3947</v>
      </c>
      <c r="E2020" s="40">
        <v>9.6593889999999991</v>
      </c>
      <c r="F2020" s="40">
        <v>4.0809439999999997</v>
      </c>
      <c r="G2020" s="40">
        <v>701</v>
      </c>
      <c r="H2020" s="40" t="s">
        <v>3926</v>
      </c>
      <c r="I2020" s="40" t="s">
        <v>94</v>
      </c>
      <c r="J2020" s="40" t="s">
        <v>5201</v>
      </c>
      <c r="K2020" s="40" t="s">
        <v>5202</v>
      </c>
      <c r="L2020" s="40" t="s">
        <v>78</v>
      </c>
      <c r="M2020" s="35" t="s">
        <v>4</v>
      </c>
      <c r="N2020" s="35" t="s">
        <v>5</v>
      </c>
    </row>
    <row r="2021" spans="1:14" x14ac:dyDescent="0.3">
      <c r="A2021" s="38" t="s">
        <v>3492</v>
      </c>
      <c r="B2021" s="39" t="s">
        <v>5227</v>
      </c>
      <c r="C2021" s="39" t="s">
        <v>3933</v>
      </c>
      <c r="D2021" s="39" t="s">
        <v>3947</v>
      </c>
      <c r="E2021" s="40">
        <v>9.676142102</v>
      </c>
      <c r="F2021" s="40">
        <v>4.0744396820000004</v>
      </c>
      <c r="G2021" s="40">
        <v>701</v>
      </c>
      <c r="H2021" s="40" t="s">
        <v>3926</v>
      </c>
      <c r="I2021" s="40" t="s">
        <v>94</v>
      </c>
      <c r="J2021" s="40" t="s">
        <v>5201</v>
      </c>
      <c r="K2021" s="40" t="s">
        <v>5202</v>
      </c>
      <c r="L2021" s="40" t="s">
        <v>78</v>
      </c>
      <c r="M2021" s="35" t="s">
        <v>4</v>
      </c>
      <c r="N2021" s="35" t="s">
        <v>5</v>
      </c>
    </row>
    <row r="2022" spans="1:14" x14ac:dyDescent="0.3">
      <c r="A2022" s="38" t="s">
        <v>3271</v>
      </c>
      <c r="B2022" s="39" t="s">
        <v>5228</v>
      </c>
      <c r="C2022" s="39" t="s">
        <v>3933</v>
      </c>
      <c r="D2022" s="39" t="s">
        <v>3947</v>
      </c>
      <c r="E2022" s="40">
        <v>9.7098691919999993</v>
      </c>
      <c r="F2022" s="40">
        <v>4.0679976870000001</v>
      </c>
      <c r="G2022" s="40">
        <v>701</v>
      </c>
      <c r="H2022" s="40" t="s">
        <v>3926</v>
      </c>
      <c r="I2022" s="40" t="s">
        <v>94</v>
      </c>
      <c r="J2022" s="40" t="s">
        <v>5201</v>
      </c>
      <c r="K2022" s="40" t="s">
        <v>5202</v>
      </c>
      <c r="L2022" s="40" t="s">
        <v>78</v>
      </c>
      <c r="M2022" s="35" t="s">
        <v>4</v>
      </c>
      <c r="N2022" s="35" t="s">
        <v>5</v>
      </c>
    </row>
    <row r="2023" spans="1:14" x14ac:dyDescent="0.3">
      <c r="A2023" s="38" t="s">
        <v>3022</v>
      </c>
      <c r="B2023" s="39" t="s">
        <v>5229</v>
      </c>
      <c r="C2023" s="39" t="s">
        <v>3933</v>
      </c>
      <c r="D2023" s="39" t="s">
        <v>3947</v>
      </c>
      <c r="E2023" s="40">
        <v>9.6700802209999992</v>
      </c>
      <c r="F2023" s="40">
        <v>4.022040681</v>
      </c>
      <c r="G2023" s="40">
        <v>701</v>
      </c>
      <c r="H2023" s="40" t="s">
        <v>3926</v>
      </c>
      <c r="I2023" s="40" t="s">
        <v>94</v>
      </c>
      <c r="J2023" s="40" t="s">
        <v>5201</v>
      </c>
      <c r="K2023" s="40" t="s">
        <v>5202</v>
      </c>
      <c r="L2023" s="40" t="s">
        <v>78</v>
      </c>
      <c r="M2023" s="35" t="s">
        <v>4</v>
      </c>
      <c r="N2023" s="35" t="s">
        <v>5</v>
      </c>
    </row>
    <row r="2024" spans="1:14" x14ac:dyDescent="0.3">
      <c r="A2024" s="38" t="s">
        <v>3203</v>
      </c>
      <c r="B2024" s="39" t="s">
        <v>5230</v>
      </c>
      <c r="C2024" s="39" t="s">
        <v>3933</v>
      </c>
      <c r="D2024" s="39" t="s">
        <v>3947</v>
      </c>
      <c r="E2024" s="40">
        <v>9.7427675180000008</v>
      </c>
      <c r="F2024" s="40">
        <v>4.0872461419999997</v>
      </c>
      <c r="G2024" s="40">
        <v>701</v>
      </c>
      <c r="H2024" s="40" t="s">
        <v>3926</v>
      </c>
      <c r="I2024" s="40" t="s">
        <v>94</v>
      </c>
      <c r="J2024" s="40" t="s">
        <v>5201</v>
      </c>
      <c r="K2024" s="40" t="s">
        <v>5202</v>
      </c>
      <c r="L2024" s="40" t="s">
        <v>78</v>
      </c>
      <c r="M2024" s="35" t="s">
        <v>4</v>
      </c>
      <c r="N2024" s="35" t="s">
        <v>41</v>
      </c>
    </row>
    <row r="2025" spans="1:14" x14ac:dyDescent="0.3">
      <c r="A2025" s="38" t="s">
        <v>3483</v>
      </c>
      <c r="B2025" s="39" t="s">
        <v>5231</v>
      </c>
      <c r="C2025" s="39" t="s">
        <v>3933</v>
      </c>
      <c r="D2025" s="39" t="s">
        <v>3947</v>
      </c>
      <c r="E2025" s="40">
        <v>9.6449115770000002</v>
      </c>
      <c r="F2025" s="40">
        <v>4.112341936</v>
      </c>
      <c r="G2025" s="40">
        <v>701</v>
      </c>
      <c r="H2025" s="40" t="s">
        <v>3926</v>
      </c>
      <c r="I2025" s="40" t="s">
        <v>94</v>
      </c>
      <c r="J2025" s="40" t="s">
        <v>5201</v>
      </c>
      <c r="K2025" s="40" t="s">
        <v>5202</v>
      </c>
      <c r="L2025" s="40" t="s">
        <v>78</v>
      </c>
      <c r="M2025" s="35" t="s">
        <v>4</v>
      </c>
      <c r="N2025" s="35" t="s">
        <v>5</v>
      </c>
    </row>
    <row r="2026" spans="1:14" x14ac:dyDescent="0.3">
      <c r="A2026" s="38" t="s">
        <v>3056</v>
      </c>
      <c r="B2026" s="39" t="s">
        <v>5232</v>
      </c>
      <c r="C2026" s="39" t="s">
        <v>3933</v>
      </c>
      <c r="D2026" s="39" t="s">
        <v>3947</v>
      </c>
      <c r="E2026" s="40">
        <v>9.6660303499999998</v>
      </c>
      <c r="F2026" s="40">
        <v>4.0272517270000003</v>
      </c>
      <c r="G2026" s="40">
        <v>701</v>
      </c>
      <c r="H2026" s="40" t="s">
        <v>3926</v>
      </c>
      <c r="I2026" s="40" t="s">
        <v>94</v>
      </c>
      <c r="J2026" s="40" t="s">
        <v>5201</v>
      </c>
      <c r="K2026" s="40" t="s">
        <v>5202</v>
      </c>
      <c r="L2026" s="40" t="s">
        <v>78</v>
      </c>
      <c r="M2026" s="35" t="s">
        <v>4</v>
      </c>
      <c r="N2026" s="35" t="s">
        <v>5</v>
      </c>
    </row>
    <row r="2027" spans="1:14" x14ac:dyDescent="0.3">
      <c r="A2027" s="38" t="s">
        <v>189</v>
      </c>
      <c r="B2027" s="39" t="s">
        <v>5233</v>
      </c>
      <c r="C2027" s="39" t="s">
        <v>3934</v>
      </c>
      <c r="D2027" s="39" t="s">
        <v>5234</v>
      </c>
      <c r="E2027" s="40">
        <v>9.5713699999999999</v>
      </c>
      <c r="F2027" s="40">
        <v>4.1094900000000001</v>
      </c>
      <c r="G2027" s="40">
        <v>0</v>
      </c>
      <c r="H2027" s="40" t="s">
        <v>3926</v>
      </c>
      <c r="I2027" s="40" t="s">
        <v>94</v>
      </c>
      <c r="J2027" s="40" t="s">
        <v>5201</v>
      </c>
      <c r="K2027" s="40" t="s">
        <v>5202</v>
      </c>
      <c r="L2027" s="40" t="s">
        <v>78</v>
      </c>
      <c r="M2027" s="35" t="s">
        <v>4</v>
      </c>
      <c r="N2027" s="35" t="s">
        <v>5</v>
      </c>
    </row>
    <row r="2028" spans="1:14" x14ac:dyDescent="0.3">
      <c r="A2028" s="38" t="s">
        <v>3264</v>
      </c>
      <c r="B2028" s="39" t="s">
        <v>5235</v>
      </c>
      <c r="C2028" s="39" t="s">
        <v>3933</v>
      </c>
      <c r="D2028" s="39" t="s">
        <v>3947</v>
      </c>
      <c r="E2028" s="40">
        <v>9.6829542750000002</v>
      </c>
      <c r="F2028" s="40">
        <v>4.0803252209999998</v>
      </c>
      <c r="G2028" s="40">
        <v>701</v>
      </c>
      <c r="H2028" s="40" t="s">
        <v>3926</v>
      </c>
      <c r="I2028" s="40" t="s">
        <v>94</v>
      </c>
      <c r="J2028" s="40" t="s">
        <v>5201</v>
      </c>
      <c r="K2028" s="40" t="s">
        <v>5202</v>
      </c>
      <c r="L2028" s="40" t="s">
        <v>78</v>
      </c>
      <c r="M2028" s="35" t="s">
        <v>4</v>
      </c>
      <c r="N2028" s="35" t="s">
        <v>5</v>
      </c>
    </row>
    <row r="2029" spans="1:14" x14ac:dyDescent="0.3">
      <c r="A2029" s="38" t="s">
        <v>3278</v>
      </c>
      <c r="B2029" s="39" t="s">
        <v>5236</v>
      </c>
      <c r="C2029" s="39" t="s">
        <v>3933</v>
      </c>
      <c r="D2029" s="39" t="s">
        <v>3947</v>
      </c>
      <c r="E2029" s="40">
        <v>9.6495744390000002</v>
      </c>
      <c r="F2029" s="40">
        <v>4.0790985380000002</v>
      </c>
      <c r="G2029" s="40">
        <v>701</v>
      </c>
      <c r="H2029" s="40" t="s">
        <v>3926</v>
      </c>
      <c r="I2029" s="40" t="s">
        <v>94</v>
      </c>
      <c r="J2029" s="40" t="s">
        <v>5201</v>
      </c>
      <c r="K2029" s="40" t="s">
        <v>5202</v>
      </c>
      <c r="L2029" s="40" t="s">
        <v>78</v>
      </c>
      <c r="M2029" s="35" t="s">
        <v>4</v>
      </c>
      <c r="N2029" s="35" t="s">
        <v>5</v>
      </c>
    </row>
    <row r="2030" spans="1:14" x14ac:dyDescent="0.3">
      <c r="A2030" s="38" t="s">
        <v>3283</v>
      </c>
      <c r="B2030" s="39" t="s">
        <v>5237</v>
      </c>
      <c r="C2030" s="39" t="s">
        <v>3933</v>
      </c>
      <c r="D2030" s="39" t="s">
        <v>3947</v>
      </c>
      <c r="E2030" s="40">
        <v>9.6464999999999996</v>
      </c>
      <c r="F2030" s="40">
        <v>4.0846388889999998</v>
      </c>
      <c r="G2030" s="40">
        <v>701</v>
      </c>
      <c r="H2030" s="40" t="s">
        <v>3926</v>
      </c>
      <c r="I2030" s="40" t="s">
        <v>94</v>
      </c>
      <c r="J2030" s="40" t="s">
        <v>5201</v>
      </c>
      <c r="K2030" s="40" t="s">
        <v>5202</v>
      </c>
      <c r="L2030" s="40" t="s">
        <v>78</v>
      </c>
      <c r="M2030" s="35" t="s">
        <v>4</v>
      </c>
      <c r="N2030" s="35" t="s">
        <v>5</v>
      </c>
    </row>
    <row r="2031" spans="1:14" x14ac:dyDescent="0.3">
      <c r="A2031" s="38" t="s">
        <v>3061</v>
      </c>
      <c r="B2031" s="39" t="s">
        <v>5238</v>
      </c>
      <c r="C2031" s="39" t="s">
        <v>3933</v>
      </c>
      <c r="D2031" s="39" t="s">
        <v>3947</v>
      </c>
      <c r="E2031" s="40">
        <v>9.7194652720000008</v>
      </c>
      <c r="F2031" s="40">
        <v>4.0798608649999997</v>
      </c>
      <c r="G2031" s="40">
        <v>701</v>
      </c>
      <c r="H2031" s="40" t="s">
        <v>3926</v>
      </c>
      <c r="I2031" s="40" t="s">
        <v>94</v>
      </c>
      <c r="J2031" s="40" t="s">
        <v>5201</v>
      </c>
      <c r="K2031" s="40" t="s">
        <v>5202</v>
      </c>
      <c r="L2031" s="40" t="s">
        <v>78</v>
      </c>
      <c r="M2031" s="35" t="s">
        <v>4</v>
      </c>
      <c r="N2031" s="35" t="s">
        <v>41</v>
      </c>
    </row>
    <row r="2032" spans="1:14" x14ac:dyDescent="0.3">
      <c r="A2032" s="38" t="s">
        <v>3089</v>
      </c>
      <c r="B2032" s="39" t="s">
        <v>5239</v>
      </c>
      <c r="C2032" s="39" t="s">
        <v>3933</v>
      </c>
      <c r="D2032" s="39" t="s">
        <v>3947</v>
      </c>
      <c r="E2032" s="40">
        <v>9.7314689219999995</v>
      </c>
      <c r="F2032" s="40">
        <v>4.0984706610000003</v>
      </c>
      <c r="G2032" s="40">
        <v>701</v>
      </c>
      <c r="H2032" s="40" t="s">
        <v>3926</v>
      </c>
      <c r="I2032" s="40" t="s">
        <v>94</v>
      </c>
      <c r="J2032" s="40" t="s">
        <v>5201</v>
      </c>
      <c r="K2032" s="40" t="s">
        <v>5202</v>
      </c>
      <c r="L2032" s="40" t="s">
        <v>78</v>
      </c>
      <c r="M2032" s="35" t="s">
        <v>4</v>
      </c>
      <c r="N2032" s="35" t="s">
        <v>5</v>
      </c>
    </row>
    <row r="2033" spans="1:14" x14ac:dyDescent="0.3">
      <c r="A2033" s="38" t="s">
        <v>3256</v>
      </c>
      <c r="B2033" s="39" t="s">
        <v>5240</v>
      </c>
      <c r="C2033" s="39" t="s">
        <v>3933</v>
      </c>
      <c r="D2033" s="39" t="s">
        <v>3947</v>
      </c>
      <c r="E2033" s="40">
        <v>9.7101748850000007</v>
      </c>
      <c r="F2033" s="40">
        <v>4.0637417439999997</v>
      </c>
      <c r="G2033" s="40">
        <v>701</v>
      </c>
      <c r="H2033" s="40" t="s">
        <v>3926</v>
      </c>
      <c r="I2033" s="40" t="s">
        <v>94</v>
      </c>
      <c r="J2033" s="40" t="s">
        <v>5201</v>
      </c>
      <c r="K2033" s="40" t="s">
        <v>5202</v>
      </c>
      <c r="L2033" s="40" t="s">
        <v>78</v>
      </c>
      <c r="M2033" s="35" t="s">
        <v>4</v>
      </c>
      <c r="N2033" s="35" t="s">
        <v>41</v>
      </c>
    </row>
    <row r="2034" spans="1:14" x14ac:dyDescent="0.3">
      <c r="A2034" s="38" t="s">
        <v>3494</v>
      </c>
      <c r="B2034" s="39" t="s">
        <v>5241</v>
      </c>
      <c r="C2034" s="39" t="s">
        <v>3933</v>
      </c>
      <c r="D2034" s="39" t="s">
        <v>3947</v>
      </c>
      <c r="E2034" s="40">
        <v>9.6787700000000001</v>
      </c>
      <c r="F2034" s="40">
        <v>4.0795000000000003</v>
      </c>
      <c r="G2034" s="40">
        <v>703</v>
      </c>
      <c r="H2034" s="40" t="s">
        <v>3926</v>
      </c>
      <c r="I2034" s="40" t="s">
        <v>94</v>
      </c>
      <c r="J2034" s="40" t="s">
        <v>5201</v>
      </c>
      <c r="K2034" s="40" t="s">
        <v>5202</v>
      </c>
      <c r="L2034" s="40" t="s">
        <v>78</v>
      </c>
      <c r="M2034" s="35" t="s">
        <v>4</v>
      </c>
      <c r="N2034" s="35" t="s">
        <v>5</v>
      </c>
    </row>
    <row r="2035" spans="1:14" x14ac:dyDescent="0.3">
      <c r="A2035" s="38" t="s">
        <v>3059</v>
      </c>
      <c r="B2035" s="39" t="s">
        <v>5242</v>
      </c>
      <c r="C2035" s="39" t="s">
        <v>3933</v>
      </c>
      <c r="D2035" s="39" t="s">
        <v>3947</v>
      </c>
      <c r="E2035" s="40">
        <v>9.7029800000000002</v>
      </c>
      <c r="F2035" s="40">
        <v>4.0565519999999999</v>
      </c>
      <c r="G2035" s="40">
        <v>703</v>
      </c>
      <c r="H2035" s="40" t="s">
        <v>3926</v>
      </c>
      <c r="I2035" s="40" t="s">
        <v>94</v>
      </c>
      <c r="J2035" s="40" t="s">
        <v>5201</v>
      </c>
      <c r="K2035" s="40" t="s">
        <v>5202</v>
      </c>
      <c r="L2035" s="40" t="s">
        <v>78</v>
      </c>
      <c r="M2035" s="35" t="s">
        <v>4</v>
      </c>
      <c r="N2035" s="35" t="s">
        <v>41</v>
      </c>
    </row>
    <row r="2036" spans="1:14" x14ac:dyDescent="0.3">
      <c r="A2036" s="38" t="s">
        <v>3276</v>
      </c>
      <c r="B2036" s="39" t="s">
        <v>5243</v>
      </c>
      <c r="C2036" s="39" t="s">
        <v>3933</v>
      </c>
      <c r="D2036" s="39" t="s">
        <v>3947</v>
      </c>
      <c r="E2036" s="40">
        <v>9.6669037909999993</v>
      </c>
      <c r="F2036" s="40">
        <v>4.0661340069999996</v>
      </c>
      <c r="G2036" s="40">
        <v>701</v>
      </c>
      <c r="H2036" s="40" t="s">
        <v>3926</v>
      </c>
      <c r="I2036" s="40" t="s">
        <v>94</v>
      </c>
      <c r="J2036" s="40" t="s">
        <v>5201</v>
      </c>
      <c r="K2036" s="40" t="s">
        <v>5202</v>
      </c>
      <c r="L2036" s="40" t="s">
        <v>78</v>
      </c>
      <c r="M2036" s="35" t="s">
        <v>4</v>
      </c>
      <c r="N2036" s="35" t="s">
        <v>5</v>
      </c>
    </row>
    <row r="2037" spans="1:14" x14ac:dyDescent="0.3">
      <c r="A2037" s="38" t="s">
        <v>3273</v>
      </c>
      <c r="B2037" s="39" t="s">
        <v>5244</v>
      </c>
      <c r="C2037" s="39" t="s">
        <v>3933</v>
      </c>
      <c r="D2037" s="39" t="s">
        <v>3947</v>
      </c>
      <c r="E2037" s="40">
        <v>9.6631599589999997</v>
      </c>
      <c r="F2037" s="40">
        <v>4.0754900430000003</v>
      </c>
      <c r="G2037" s="40">
        <v>701</v>
      </c>
      <c r="H2037" s="40" t="s">
        <v>3926</v>
      </c>
      <c r="I2037" s="40" t="s">
        <v>94</v>
      </c>
      <c r="J2037" s="40" t="s">
        <v>5201</v>
      </c>
      <c r="K2037" s="40" t="s">
        <v>5202</v>
      </c>
      <c r="L2037" s="40" t="s">
        <v>78</v>
      </c>
      <c r="M2037" s="35" t="s">
        <v>4</v>
      </c>
      <c r="N2037" s="35" t="s">
        <v>5</v>
      </c>
    </row>
    <row r="2038" spans="1:14" x14ac:dyDescent="0.3">
      <c r="A2038" s="38" t="s">
        <v>3230</v>
      </c>
      <c r="B2038" s="39" t="s">
        <v>5245</v>
      </c>
      <c r="C2038" s="39" t="s">
        <v>3933</v>
      </c>
      <c r="D2038" s="39" t="s">
        <v>3947</v>
      </c>
      <c r="E2038" s="40">
        <v>9.7380490010000003</v>
      </c>
      <c r="F2038" s="40">
        <v>4.0835016340000001</v>
      </c>
      <c r="G2038" s="40">
        <v>701</v>
      </c>
      <c r="H2038" s="40" t="s">
        <v>3926</v>
      </c>
      <c r="I2038" s="40" t="s">
        <v>94</v>
      </c>
      <c r="J2038" s="40" t="s">
        <v>5201</v>
      </c>
      <c r="K2038" s="40" t="s">
        <v>5202</v>
      </c>
      <c r="L2038" s="40" t="s">
        <v>78</v>
      </c>
      <c r="M2038" s="35" t="s">
        <v>4</v>
      </c>
      <c r="N2038" s="35" t="s">
        <v>41</v>
      </c>
    </row>
    <row r="2039" spans="1:14" x14ac:dyDescent="0.3">
      <c r="A2039" s="38" t="s">
        <v>3696</v>
      </c>
      <c r="B2039" s="39" t="s">
        <v>3697</v>
      </c>
      <c r="C2039" s="39" t="s">
        <v>3933</v>
      </c>
      <c r="D2039" s="39" t="s">
        <v>5246</v>
      </c>
      <c r="E2039" s="40">
        <v>9.4067111109999999</v>
      </c>
      <c r="F2039" s="40">
        <v>4.1254178570000004</v>
      </c>
      <c r="G2039" s="40">
        <v>28</v>
      </c>
      <c r="H2039" s="40" t="s">
        <v>3926</v>
      </c>
      <c r="I2039" s="40" t="s">
        <v>38</v>
      </c>
      <c r="J2039" s="40" t="s">
        <v>5201</v>
      </c>
      <c r="K2039" s="40" t="s">
        <v>5202</v>
      </c>
      <c r="L2039" s="40" t="s">
        <v>78</v>
      </c>
      <c r="M2039" s="35" t="s">
        <v>4</v>
      </c>
      <c r="N2039" s="35" t="s">
        <v>5</v>
      </c>
    </row>
    <row r="2040" spans="1:14" x14ac:dyDescent="0.3">
      <c r="A2040" s="38" t="s">
        <v>3502</v>
      </c>
      <c r="B2040" s="39" t="s">
        <v>5247</v>
      </c>
      <c r="C2040" s="39" t="s">
        <v>3933</v>
      </c>
      <c r="D2040" s="39" t="s">
        <v>3947</v>
      </c>
      <c r="E2040" s="40">
        <v>9.6313377990000006</v>
      </c>
      <c r="F2040" s="40">
        <v>4.1020617389999998</v>
      </c>
      <c r="G2040" s="40">
        <v>701</v>
      </c>
      <c r="H2040" s="40" t="s">
        <v>3926</v>
      </c>
      <c r="I2040" s="40" t="s">
        <v>94</v>
      </c>
      <c r="J2040" s="40" t="s">
        <v>5201</v>
      </c>
      <c r="K2040" s="40" t="s">
        <v>5202</v>
      </c>
      <c r="L2040" s="40" t="s">
        <v>78</v>
      </c>
      <c r="M2040" s="35" t="s">
        <v>4</v>
      </c>
      <c r="N2040" s="35" t="s">
        <v>5</v>
      </c>
    </row>
    <row r="2041" spans="1:14" x14ac:dyDescent="0.3">
      <c r="A2041" s="38" t="s">
        <v>3299</v>
      </c>
      <c r="B2041" s="39" t="s">
        <v>5248</v>
      </c>
      <c r="C2041" s="39" t="s">
        <v>3933</v>
      </c>
      <c r="D2041" s="39" t="s">
        <v>3947</v>
      </c>
      <c r="E2041" s="40">
        <v>9.7414983779999993</v>
      </c>
      <c r="F2041" s="40">
        <v>4.0937957980000004</v>
      </c>
      <c r="G2041" s="40">
        <v>701</v>
      </c>
      <c r="H2041" s="40" t="s">
        <v>3926</v>
      </c>
      <c r="I2041" s="40" t="s">
        <v>94</v>
      </c>
      <c r="J2041" s="40" t="s">
        <v>5201</v>
      </c>
      <c r="K2041" s="40" t="s">
        <v>5202</v>
      </c>
      <c r="L2041" s="40" t="s">
        <v>78</v>
      </c>
      <c r="M2041" s="35" t="s">
        <v>4</v>
      </c>
      <c r="N2041" s="35" t="s">
        <v>5</v>
      </c>
    </row>
    <row r="2042" spans="1:14" x14ac:dyDescent="0.3">
      <c r="A2042" s="38" t="s">
        <v>3499</v>
      </c>
      <c r="B2042" s="39" t="s">
        <v>5249</v>
      </c>
      <c r="C2042" s="39" t="s">
        <v>3933</v>
      </c>
      <c r="D2042" s="39" t="s">
        <v>3947</v>
      </c>
      <c r="E2042" s="40">
        <v>9.5960400000000003</v>
      </c>
      <c r="F2042" s="40">
        <v>4.1059603999999998</v>
      </c>
      <c r="G2042" s="40">
        <v>701</v>
      </c>
      <c r="H2042" s="40" t="s">
        <v>3926</v>
      </c>
      <c r="I2042" s="40" t="s">
        <v>94</v>
      </c>
      <c r="J2042" s="40" t="s">
        <v>5201</v>
      </c>
      <c r="K2042" s="40" t="s">
        <v>5202</v>
      </c>
      <c r="L2042" s="40" t="s">
        <v>78</v>
      </c>
      <c r="M2042" s="35" t="s">
        <v>4</v>
      </c>
      <c r="N2042" s="35" t="s">
        <v>5</v>
      </c>
    </row>
    <row r="2043" spans="1:14" x14ac:dyDescent="0.3">
      <c r="A2043" s="38" t="s">
        <v>3274</v>
      </c>
      <c r="B2043" s="39" t="s">
        <v>5250</v>
      </c>
      <c r="C2043" s="39" t="s">
        <v>3933</v>
      </c>
      <c r="D2043" s="39" t="s">
        <v>3947</v>
      </c>
      <c r="E2043" s="40">
        <v>9.650118333</v>
      </c>
      <c r="F2043" s="40">
        <v>4.0705834999999997</v>
      </c>
      <c r="G2043" s="40">
        <v>701</v>
      </c>
      <c r="H2043" s="40" t="s">
        <v>3926</v>
      </c>
      <c r="I2043" s="40" t="s">
        <v>94</v>
      </c>
      <c r="J2043" s="40" t="s">
        <v>5201</v>
      </c>
      <c r="K2043" s="40" t="s">
        <v>5202</v>
      </c>
      <c r="L2043" s="40" t="s">
        <v>78</v>
      </c>
      <c r="M2043" s="35" t="s">
        <v>4</v>
      </c>
      <c r="N2043" s="35" t="s">
        <v>5</v>
      </c>
    </row>
    <row r="2044" spans="1:14" x14ac:dyDescent="0.3">
      <c r="A2044" s="38" t="s">
        <v>3496</v>
      </c>
      <c r="B2044" s="39" t="s">
        <v>5251</v>
      </c>
      <c r="C2044" s="39" t="s">
        <v>3933</v>
      </c>
      <c r="D2044" s="39" t="s">
        <v>3947</v>
      </c>
      <c r="E2044" s="40">
        <v>9.617381</v>
      </c>
      <c r="F2044" s="40">
        <v>4.1094809999999997</v>
      </c>
      <c r="G2044" s="40">
        <v>701</v>
      </c>
      <c r="H2044" s="40" t="s">
        <v>3926</v>
      </c>
      <c r="I2044" s="40" t="s">
        <v>94</v>
      </c>
      <c r="J2044" s="40" t="s">
        <v>5201</v>
      </c>
      <c r="K2044" s="40" t="s">
        <v>5202</v>
      </c>
      <c r="L2044" s="40" t="s">
        <v>78</v>
      </c>
      <c r="M2044" s="35" t="s">
        <v>4</v>
      </c>
      <c r="N2044" s="35" t="s">
        <v>5</v>
      </c>
    </row>
    <row r="2045" spans="1:14" x14ac:dyDescent="0.3">
      <c r="A2045" s="38" t="s">
        <v>3220</v>
      </c>
      <c r="B2045" s="39" t="s">
        <v>5252</v>
      </c>
      <c r="C2045" s="39" t="s">
        <v>3933</v>
      </c>
      <c r="D2045" s="39" t="s">
        <v>3947</v>
      </c>
      <c r="E2045" s="40">
        <v>9.72969434</v>
      </c>
      <c r="F2045" s="40">
        <v>4.0919983039999996</v>
      </c>
      <c r="G2045" s="40">
        <v>701</v>
      </c>
      <c r="H2045" s="40" t="s">
        <v>3926</v>
      </c>
      <c r="I2045" s="40" t="s">
        <v>94</v>
      </c>
      <c r="J2045" s="40" t="s">
        <v>5201</v>
      </c>
      <c r="K2045" s="40" t="s">
        <v>5202</v>
      </c>
      <c r="L2045" s="40" t="s">
        <v>78</v>
      </c>
      <c r="M2045" s="35" t="s">
        <v>4</v>
      </c>
      <c r="N2045" s="35" t="s">
        <v>41</v>
      </c>
    </row>
    <row r="2046" spans="1:14" x14ac:dyDescent="0.3">
      <c r="A2046" s="38" t="s">
        <v>138</v>
      </c>
      <c r="B2046" s="39" t="s">
        <v>5253</v>
      </c>
      <c r="C2046" s="39" t="s">
        <v>3933</v>
      </c>
      <c r="D2046" s="39" t="s">
        <v>3947</v>
      </c>
      <c r="E2046" s="40">
        <v>9.6611142050000005</v>
      </c>
      <c r="F2046" s="40">
        <v>4.06175409</v>
      </c>
      <c r="G2046" s="40">
        <v>701</v>
      </c>
      <c r="H2046" s="40" t="s">
        <v>3926</v>
      </c>
      <c r="I2046" s="40" t="s">
        <v>94</v>
      </c>
      <c r="J2046" s="40" t="s">
        <v>5201</v>
      </c>
      <c r="K2046" s="40" t="s">
        <v>5202</v>
      </c>
      <c r="L2046" s="40" t="s">
        <v>78</v>
      </c>
      <c r="M2046" s="35" t="s">
        <v>4</v>
      </c>
      <c r="N2046" s="35" t="s">
        <v>5</v>
      </c>
    </row>
    <row r="2047" spans="1:14" x14ac:dyDescent="0.3">
      <c r="A2047" s="38" t="s">
        <v>3272</v>
      </c>
      <c r="B2047" s="39" t="s">
        <v>5254</v>
      </c>
      <c r="C2047" s="39" t="s">
        <v>3933</v>
      </c>
      <c r="D2047" s="39" t="s">
        <v>3947</v>
      </c>
      <c r="E2047" s="40">
        <v>9.6803209999999993</v>
      </c>
      <c r="F2047" s="40">
        <v>4.0749430000000002</v>
      </c>
      <c r="G2047" s="40">
        <v>701</v>
      </c>
      <c r="H2047" s="40" t="s">
        <v>3926</v>
      </c>
      <c r="I2047" s="40" t="s">
        <v>94</v>
      </c>
      <c r="J2047" s="40" t="s">
        <v>5201</v>
      </c>
      <c r="K2047" s="40" t="s">
        <v>5202</v>
      </c>
      <c r="L2047" s="40" t="s">
        <v>78</v>
      </c>
      <c r="M2047" s="35" t="s">
        <v>4</v>
      </c>
      <c r="N2047" s="35" t="s">
        <v>5</v>
      </c>
    </row>
    <row r="2048" spans="1:14" x14ac:dyDescent="0.3">
      <c r="A2048" s="38" t="s">
        <v>3470</v>
      </c>
      <c r="B2048" s="39" t="s">
        <v>5255</v>
      </c>
      <c r="C2048" s="39" t="s">
        <v>3933</v>
      </c>
      <c r="D2048" s="39" t="s">
        <v>3947</v>
      </c>
      <c r="E2048" s="40">
        <v>9.6728871200000004</v>
      </c>
      <c r="F2048" s="40">
        <v>4.082381668</v>
      </c>
      <c r="G2048" s="40">
        <v>701</v>
      </c>
      <c r="H2048" s="40" t="s">
        <v>3926</v>
      </c>
      <c r="I2048" s="40" t="s">
        <v>94</v>
      </c>
      <c r="J2048" s="40" t="s">
        <v>5201</v>
      </c>
      <c r="K2048" s="40" t="s">
        <v>5202</v>
      </c>
      <c r="L2048" s="40" t="s">
        <v>78</v>
      </c>
      <c r="M2048" s="35" t="s">
        <v>4</v>
      </c>
      <c r="N2048" s="35" t="s">
        <v>5</v>
      </c>
    </row>
    <row r="2049" spans="1:14" x14ac:dyDescent="0.3">
      <c r="A2049" s="38" t="s">
        <v>3083</v>
      </c>
      <c r="B2049" s="39" t="s">
        <v>5256</v>
      </c>
      <c r="C2049" s="39" t="s">
        <v>3933</v>
      </c>
      <c r="D2049" s="39" t="s">
        <v>3947</v>
      </c>
      <c r="E2049" s="40">
        <v>9.6963799999999996</v>
      </c>
      <c r="F2049" s="40">
        <v>4.0649129999999998</v>
      </c>
      <c r="G2049" s="40">
        <v>701</v>
      </c>
      <c r="H2049" s="40" t="s">
        <v>3926</v>
      </c>
      <c r="I2049" s="40" t="s">
        <v>94</v>
      </c>
      <c r="J2049" s="40" t="s">
        <v>5201</v>
      </c>
      <c r="K2049" s="40" t="s">
        <v>5202</v>
      </c>
      <c r="L2049" s="40" t="s">
        <v>78</v>
      </c>
      <c r="M2049" s="35" t="s">
        <v>4</v>
      </c>
      <c r="N2049" s="35" t="s">
        <v>5</v>
      </c>
    </row>
    <row r="2050" spans="1:14" x14ac:dyDescent="0.3">
      <c r="A2050" s="38" t="s">
        <v>3269</v>
      </c>
      <c r="B2050" s="39" t="s">
        <v>5257</v>
      </c>
      <c r="C2050" s="39" t="s">
        <v>3933</v>
      </c>
      <c r="D2050" s="39" t="s">
        <v>3947</v>
      </c>
      <c r="E2050" s="40">
        <v>9.7126093139999998</v>
      </c>
      <c r="F2050" s="40">
        <v>4.0668966260000001</v>
      </c>
      <c r="G2050" s="40">
        <v>701</v>
      </c>
      <c r="H2050" s="40" t="s">
        <v>3926</v>
      </c>
      <c r="I2050" s="40" t="s">
        <v>94</v>
      </c>
      <c r="J2050" s="40" t="s">
        <v>5201</v>
      </c>
      <c r="K2050" s="40" t="s">
        <v>5202</v>
      </c>
      <c r="L2050" s="40" t="s">
        <v>78</v>
      </c>
      <c r="M2050" s="35" t="s">
        <v>4</v>
      </c>
      <c r="N2050" s="35" t="s">
        <v>5</v>
      </c>
    </row>
    <row r="2051" spans="1:14" x14ac:dyDescent="0.3">
      <c r="A2051" s="38" t="s">
        <v>3487</v>
      </c>
      <c r="B2051" s="39" t="s">
        <v>5258</v>
      </c>
      <c r="C2051" s="39" t="s">
        <v>3933</v>
      </c>
      <c r="D2051" s="39" t="s">
        <v>3947</v>
      </c>
      <c r="E2051" s="40">
        <v>9.6706800000000008</v>
      </c>
      <c r="F2051" s="40">
        <v>4.0796299999999999</v>
      </c>
      <c r="G2051" s="40">
        <v>701</v>
      </c>
      <c r="H2051" s="40" t="s">
        <v>3926</v>
      </c>
      <c r="I2051" s="40" t="s">
        <v>94</v>
      </c>
      <c r="J2051" s="40" t="s">
        <v>5201</v>
      </c>
      <c r="K2051" s="40" t="s">
        <v>5202</v>
      </c>
      <c r="L2051" s="40" t="s">
        <v>78</v>
      </c>
      <c r="M2051" s="35" t="s">
        <v>4</v>
      </c>
      <c r="N2051" s="35" t="s">
        <v>41</v>
      </c>
    </row>
    <row r="2052" spans="1:14" x14ac:dyDescent="0.3">
      <c r="A2052" s="38" t="s">
        <v>3715</v>
      </c>
      <c r="B2052" s="39" t="s">
        <v>3716</v>
      </c>
      <c r="C2052" s="39" t="s">
        <v>3934</v>
      </c>
      <c r="D2052" s="39" t="s">
        <v>3681</v>
      </c>
      <c r="E2052" s="39">
        <v>9.503838</v>
      </c>
      <c r="F2052" s="39">
        <v>4.1618300000000001</v>
      </c>
      <c r="G2052" s="39">
        <v>13</v>
      </c>
      <c r="H2052" s="40" t="s">
        <v>3926</v>
      </c>
      <c r="I2052" s="40" t="s">
        <v>38</v>
      </c>
      <c r="J2052" s="40" t="s">
        <v>5201</v>
      </c>
      <c r="K2052" s="40" t="s">
        <v>5202</v>
      </c>
      <c r="L2052" s="40" t="s">
        <v>78</v>
      </c>
      <c r="M2052" s="35" t="s">
        <v>4</v>
      </c>
      <c r="N2052" s="35" t="s">
        <v>5</v>
      </c>
    </row>
    <row r="2053" spans="1:14" x14ac:dyDescent="0.3">
      <c r="A2053" s="38" t="s">
        <v>3489</v>
      </c>
      <c r="B2053" s="39" t="s">
        <v>5259</v>
      </c>
      <c r="C2053" s="39" t="s">
        <v>3933</v>
      </c>
      <c r="D2053" s="39" t="s">
        <v>3947</v>
      </c>
      <c r="E2053" s="40">
        <v>9.6257398720000005</v>
      </c>
      <c r="F2053" s="40">
        <v>4.1037602629999999</v>
      </c>
      <c r="G2053" s="40">
        <v>701</v>
      </c>
      <c r="H2053" s="40" t="s">
        <v>3926</v>
      </c>
      <c r="I2053" s="40" t="s">
        <v>94</v>
      </c>
      <c r="J2053" s="40" t="s">
        <v>5201</v>
      </c>
      <c r="K2053" s="40" t="s">
        <v>5202</v>
      </c>
      <c r="L2053" s="40" t="s">
        <v>78</v>
      </c>
      <c r="M2053" s="35" t="s">
        <v>4</v>
      </c>
      <c r="N2053" s="35" t="s">
        <v>5</v>
      </c>
    </row>
    <row r="2054" spans="1:14" x14ac:dyDescent="0.3">
      <c r="A2054" s="38" t="s">
        <v>5260</v>
      </c>
      <c r="B2054" s="39" t="s">
        <v>5261</v>
      </c>
      <c r="C2054" s="39" t="s">
        <v>3933</v>
      </c>
      <c r="D2054" s="39" t="s">
        <v>3947</v>
      </c>
      <c r="E2054" s="40">
        <v>9.6775862880000005</v>
      </c>
      <c r="F2054" s="40">
        <v>4.0686491709999997</v>
      </c>
      <c r="G2054" s="40">
        <v>701</v>
      </c>
      <c r="H2054" s="40" t="s">
        <v>3926</v>
      </c>
      <c r="I2054" s="40" t="s">
        <v>94</v>
      </c>
      <c r="J2054" s="40" t="s">
        <v>5201</v>
      </c>
      <c r="K2054" s="40" t="s">
        <v>5202</v>
      </c>
      <c r="L2054" s="40" t="s">
        <v>78</v>
      </c>
      <c r="M2054" s="35" t="s">
        <v>4</v>
      </c>
      <c r="N2054" s="35"/>
    </row>
    <row r="2055" spans="1:14" x14ac:dyDescent="0.3">
      <c r="A2055" s="38" t="s">
        <v>127</v>
      </c>
      <c r="B2055" s="39" t="s">
        <v>5262</v>
      </c>
      <c r="C2055" s="39" t="s">
        <v>3933</v>
      </c>
      <c r="D2055" s="39" t="s">
        <v>3947</v>
      </c>
      <c r="E2055" s="39">
        <v>9.7042099999999998</v>
      </c>
      <c r="F2055" s="39">
        <v>4.0376500000000002</v>
      </c>
      <c r="G2055" s="39">
        <v>29</v>
      </c>
      <c r="H2055" s="40" t="s">
        <v>3926</v>
      </c>
      <c r="I2055" s="40" t="s">
        <v>94</v>
      </c>
      <c r="J2055" s="40" t="s">
        <v>5201</v>
      </c>
      <c r="K2055" s="40" t="s">
        <v>5202</v>
      </c>
      <c r="L2055" s="40" t="s">
        <v>78</v>
      </c>
      <c r="M2055" s="35" t="s">
        <v>7</v>
      </c>
      <c r="N2055" s="35" t="s">
        <v>36</v>
      </c>
    </row>
    <row r="2056" spans="1:14" x14ac:dyDescent="0.3">
      <c r="A2056" s="38" t="s">
        <v>506</v>
      </c>
      <c r="B2056" s="39" t="s">
        <v>5263</v>
      </c>
      <c r="C2056" s="39" t="s">
        <v>3933</v>
      </c>
      <c r="D2056" s="39" t="s">
        <v>3947</v>
      </c>
      <c r="E2056" s="40">
        <v>9.6565899999999996</v>
      </c>
      <c r="F2056" s="40">
        <v>4.0763299999999996</v>
      </c>
      <c r="G2056" s="40">
        <v>5</v>
      </c>
      <c r="H2056" s="40" t="s">
        <v>3926</v>
      </c>
      <c r="I2056" s="40" t="s">
        <v>94</v>
      </c>
      <c r="J2056" s="40" t="s">
        <v>5201</v>
      </c>
      <c r="K2056" s="40" t="s">
        <v>5202</v>
      </c>
      <c r="L2056" s="40" t="s">
        <v>78</v>
      </c>
      <c r="M2056" s="35" t="s">
        <v>4</v>
      </c>
      <c r="N2056" s="35" t="s">
        <v>5</v>
      </c>
    </row>
    <row r="2057" spans="1:14" x14ac:dyDescent="0.3">
      <c r="A2057" s="38" t="s">
        <v>3221</v>
      </c>
      <c r="B2057" s="39" t="s">
        <v>5264</v>
      </c>
      <c r="C2057" s="39" t="s">
        <v>3933</v>
      </c>
      <c r="D2057" s="39" t="s">
        <v>3947</v>
      </c>
      <c r="E2057" s="40">
        <v>9.7336569970000006</v>
      </c>
      <c r="F2057" s="40">
        <v>4.086691965</v>
      </c>
      <c r="G2057" s="40">
        <v>8</v>
      </c>
      <c r="H2057" s="40" t="s">
        <v>3926</v>
      </c>
      <c r="I2057" s="40" t="s">
        <v>94</v>
      </c>
      <c r="J2057" s="40" t="s">
        <v>5201</v>
      </c>
      <c r="K2057" s="40" t="s">
        <v>5202</v>
      </c>
      <c r="L2057" s="40" t="s">
        <v>78</v>
      </c>
      <c r="M2057" s="35" t="s">
        <v>4</v>
      </c>
      <c r="N2057" s="35" t="s">
        <v>5</v>
      </c>
    </row>
    <row r="2058" spans="1:14" x14ac:dyDescent="0.3">
      <c r="A2058" s="38" t="s">
        <v>3495</v>
      </c>
      <c r="B2058" s="39" t="s">
        <v>5265</v>
      </c>
      <c r="C2058" s="39" t="s">
        <v>3933</v>
      </c>
      <c r="D2058" s="39" t="s">
        <v>3947</v>
      </c>
      <c r="E2058" s="40">
        <v>9.6862600000000008</v>
      </c>
      <c r="F2058" s="40">
        <v>4.0726100000000001</v>
      </c>
      <c r="G2058" s="40">
        <v>9</v>
      </c>
      <c r="H2058" s="40" t="s">
        <v>3926</v>
      </c>
      <c r="I2058" s="40" t="s">
        <v>94</v>
      </c>
      <c r="J2058" s="40" t="s">
        <v>5201</v>
      </c>
      <c r="K2058" s="40" t="s">
        <v>5202</v>
      </c>
      <c r="L2058" s="40" t="s">
        <v>78</v>
      </c>
      <c r="M2058" s="35" t="s">
        <v>4</v>
      </c>
      <c r="N2058" s="35" t="s">
        <v>5</v>
      </c>
    </row>
    <row r="2059" spans="1:14" x14ac:dyDescent="0.3">
      <c r="A2059" s="38" t="s">
        <v>3062</v>
      </c>
      <c r="B2059" s="39" t="s">
        <v>5266</v>
      </c>
      <c r="C2059" s="39" t="s">
        <v>3933</v>
      </c>
      <c r="D2059" s="39" t="s">
        <v>3947</v>
      </c>
      <c r="E2059" s="40">
        <v>9.7279199999999992</v>
      </c>
      <c r="F2059" s="40">
        <v>4.0775699999999997</v>
      </c>
      <c r="G2059" s="40">
        <v>3</v>
      </c>
      <c r="H2059" s="40" t="s">
        <v>3926</v>
      </c>
      <c r="I2059" s="40" t="s">
        <v>94</v>
      </c>
      <c r="J2059" s="40" t="s">
        <v>5201</v>
      </c>
      <c r="K2059" s="40" t="s">
        <v>5202</v>
      </c>
      <c r="L2059" s="40" t="s">
        <v>78</v>
      </c>
      <c r="M2059" s="35" t="s">
        <v>7</v>
      </c>
      <c r="N2059" s="35" t="s">
        <v>36</v>
      </c>
    </row>
    <row r="2060" spans="1:14" x14ac:dyDescent="0.3">
      <c r="A2060" s="38" t="s">
        <v>3500</v>
      </c>
      <c r="B2060" s="39" t="s">
        <v>5267</v>
      </c>
      <c r="C2060" s="39" t="s">
        <v>3933</v>
      </c>
      <c r="D2060" s="39" t="s">
        <v>3947</v>
      </c>
      <c r="E2060" s="40">
        <v>9.6102408639999997</v>
      </c>
      <c r="F2060" s="40">
        <v>4.0994980280000002</v>
      </c>
      <c r="G2060" s="40">
        <v>7</v>
      </c>
      <c r="H2060" s="40" t="s">
        <v>3926</v>
      </c>
      <c r="I2060" s="40" t="s">
        <v>94</v>
      </c>
      <c r="J2060" s="40" t="s">
        <v>5201</v>
      </c>
      <c r="K2060" s="40" t="s">
        <v>5202</v>
      </c>
      <c r="L2060" s="40" t="s">
        <v>78</v>
      </c>
      <c r="M2060" s="35" t="s">
        <v>4</v>
      </c>
      <c r="N2060" s="35" t="s">
        <v>5</v>
      </c>
    </row>
    <row r="2061" spans="1:14" x14ac:dyDescent="0.3">
      <c r="A2061" s="38" t="s">
        <v>3281</v>
      </c>
      <c r="B2061" s="39" t="s">
        <v>5268</v>
      </c>
      <c r="C2061" s="39" t="s">
        <v>3933</v>
      </c>
      <c r="D2061" s="39" t="s">
        <v>3947</v>
      </c>
      <c r="E2061" s="40">
        <v>9.6340055840000005</v>
      </c>
      <c r="F2061" s="40">
        <v>4.1121464159999999</v>
      </c>
      <c r="G2061" s="40">
        <v>10</v>
      </c>
      <c r="H2061" s="40" t="s">
        <v>3926</v>
      </c>
      <c r="I2061" s="40" t="s">
        <v>94</v>
      </c>
      <c r="J2061" s="40" t="s">
        <v>5201</v>
      </c>
      <c r="K2061" s="40" t="s">
        <v>5202</v>
      </c>
      <c r="L2061" s="40" t="s">
        <v>78</v>
      </c>
      <c r="M2061" s="35" t="s">
        <v>79</v>
      </c>
      <c r="N2061" s="35" t="s">
        <v>5</v>
      </c>
    </row>
    <row r="2062" spans="1:14" x14ac:dyDescent="0.3">
      <c r="A2062" s="38" t="s">
        <v>3466</v>
      </c>
      <c r="B2062" s="39" t="s">
        <v>5269</v>
      </c>
      <c r="C2062" s="39" t="s">
        <v>3933</v>
      </c>
      <c r="D2062" s="39" t="s">
        <v>3947</v>
      </c>
      <c r="E2062" s="40">
        <v>9.6384350150000007</v>
      </c>
      <c r="F2062" s="40">
        <v>4.0965336710000004</v>
      </c>
      <c r="G2062" s="40">
        <v>4</v>
      </c>
      <c r="H2062" s="40" t="s">
        <v>3926</v>
      </c>
      <c r="I2062" s="40" t="s">
        <v>94</v>
      </c>
      <c r="J2062" s="40" t="s">
        <v>5201</v>
      </c>
      <c r="K2062" s="40" t="s">
        <v>5202</v>
      </c>
      <c r="L2062" s="40" t="s">
        <v>78</v>
      </c>
      <c r="M2062" s="35" t="s">
        <v>7</v>
      </c>
      <c r="N2062" s="35" t="s">
        <v>3876</v>
      </c>
    </row>
    <row r="2063" spans="1:14" x14ac:dyDescent="0.3">
      <c r="A2063" s="38" t="s">
        <v>593</v>
      </c>
      <c r="B2063" s="39" t="s">
        <v>5270</v>
      </c>
      <c r="C2063" s="39" t="s">
        <v>3929</v>
      </c>
      <c r="D2063" s="39" t="s">
        <v>3965</v>
      </c>
      <c r="E2063" s="40">
        <v>11.531801</v>
      </c>
      <c r="F2063" s="40">
        <v>3.917427</v>
      </c>
      <c r="G2063" s="40">
        <v>742</v>
      </c>
      <c r="H2063" s="40" t="s">
        <v>3926</v>
      </c>
      <c r="I2063" s="40" t="s">
        <v>94</v>
      </c>
      <c r="J2063" s="40" t="s">
        <v>594</v>
      </c>
      <c r="K2063" s="40" t="s">
        <v>5109</v>
      </c>
      <c r="L2063" s="40" t="s">
        <v>5869</v>
      </c>
      <c r="M2063" s="35" t="s">
        <v>4</v>
      </c>
      <c r="N2063" s="35" t="s">
        <v>41</v>
      </c>
    </row>
    <row r="2064" spans="1:14" x14ac:dyDescent="0.3">
      <c r="A2064" s="38" t="s">
        <v>1078</v>
      </c>
      <c r="B2064" s="39" t="s">
        <v>5271</v>
      </c>
      <c r="C2064" s="39" t="s">
        <v>3929</v>
      </c>
      <c r="D2064" s="39" t="s">
        <v>3965</v>
      </c>
      <c r="E2064" s="40">
        <v>11.527512</v>
      </c>
      <c r="F2064" s="40">
        <v>3.9105720000000002</v>
      </c>
      <c r="G2064" s="40">
        <v>576</v>
      </c>
      <c r="H2064" s="40" t="s">
        <v>3926</v>
      </c>
      <c r="I2064" s="40" t="s">
        <v>94</v>
      </c>
      <c r="J2064" s="40" t="s">
        <v>594</v>
      </c>
      <c r="K2064" s="40" t="s">
        <v>5109</v>
      </c>
      <c r="L2064" s="40" t="s">
        <v>5869</v>
      </c>
      <c r="M2064" s="35" t="s">
        <v>4</v>
      </c>
      <c r="N2064" s="35" t="s">
        <v>5</v>
      </c>
    </row>
    <row r="2065" spans="1:14" x14ac:dyDescent="0.3">
      <c r="A2065" s="38" t="s">
        <v>730</v>
      </c>
      <c r="B2065" s="39" t="s">
        <v>731</v>
      </c>
      <c r="C2065" s="39" t="s">
        <v>3929</v>
      </c>
      <c r="D2065" s="39" t="s">
        <v>3965</v>
      </c>
      <c r="E2065" s="40">
        <v>11.507231000000001</v>
      </c>
      <c r="F2065" s="40">
        <v>3.8895970000000002</v>
      </c>
      <c r="G2065" s="40">
        <v>743</v>
      </c>
      <c r="H2065" s="40" t="s">
        <v>3926</v>
      </c>
      <c r="I2065" s="40" t="s">
        <v>94</v>
      </c>
      <c r="J2065" s="40" t="s">
        <v>594</v>
      </c>
      <c r="K2065" s="40" t="s">
        <v>5109</v>
      </c>
      <c r="L2065" s="40" t="s">
        <v>5869</v>
      </c>
      <c r="M2065" s="35" t="s">
        <v>4</v>
      </c>
      <c r="N2065" s="35" t="s">
        <v>5</v>
      </c>
    </row>
    <row r="2066" spans="1:14" x14ac:dyDescent="0.3">
      <c r="A2066" s="38" t="s">
        <v>595</v>
      </c>
      <c r="B2066" s="39" t="s">
        <v>5272</v>
      </c>
      <c r="C2066" s="39" t="s">
        <v>3929</v>
      </c>
      <c r="D2066" s="39" t="s">
        <v>3965</v>
      </c>
      <c r="E2066" s="40">
        <v>11.567608999999999</v>
      </c>
      <c r="F2066" s="40">
        <v>3.891438</v>
      </c>
      <c r="G2066" s="40">
        <v>742</v>
      </c>
      <c r="H2066" s="40" t="s">
        <v>3926</v>
      </c>
      <c r="I2066" s="40" t="s">
        <v>94</v>
      </c>
      <c r="J2066" s="40" t="s">
        <v>594</v>
      </c>
      <c r="K2066" s="40" t="s">
        <v>5109</v>
      </c>
      <c r="L2066" s="40" t="s">
        <v>5869</v>
      </c>
      <c r="M2066" s="35" t="s">
        <v>4</v>
      </c>
      <c r="N2066" s="35" t="s">
        <v>5</v>
      </c>
    </row>
    <row r="2067" spans="1:14" x14ac:dyDescent="0.3">
      <c r="A2067" s="38" t="s">
        <v>1095</v>
      </c>
      <c r="B2067" s="39" t="s">
        <v>5273</v>
      </c>
      <c r="C2067" s="39" t="s">
        <v>3929</v>
      </c>
      <c r="D2067" s="39" t="s">
        <v>3965</v>
      </c>
      <c r="E2067" s="40">
        <v>11.531596</v>
      </c>
      <c r="F2067" s="40">
        <v>3.8760340000000002</v>
      </c>
      <c r="G2067" s="40">
        <v>742</v>
      </c>
      <c r="H2067" s="40" t="s">
        <v>3926</v>
      </c>
      <c r="I2067" s="40" t="s">
        <v>94</v>
      </c>
      <c r="J2067" s="40" t="s">
        <v>594</v>
      </c>
      <c r="K2067" s="40" t="s">
        <v>5109</v>
      </c>
      <c r="L2067" s="40" t="s">
        <v>5869</v>
      </c>
      <c r="M2067" s="35" t="s">
        <v>4</v>
      </c>
      <c r="N2067" s="35" t="s">
        <v>5</v>
      </c>
    </row>
    <row r="2068" spans="1:14" x14ac:dyDescent="0.3">
      <c r="A2068" s="38" t="s">
        <v>2007</v>
      </c>
      <c r="B2068" s="39" t="s">
        <v>5274</v>
      </c>
      <c r="C2068" s="39" t="s">
        <v>3929</v>
      </c>
      <c r="D2068" s="39" t="s">
        <v>3965</v>
      </c>
      <c r="E2068" s="40">
        <v>11.527169000000001</v>
      </c>
      <c r="F2068" s="40">
        <v>3.886984</v>
      </c>
      <c r="G2068" s="40">
        <v>742</v>
      </c>
      <c r="H2068" s="40" t="s">
        <v>3926</v>
      </c>
      <c r="I2068" s="40" t="s">
        <v>94</v>
      </c>
      <c r="J2068" s="40" t="s">
        <v>594</v>
      </c>
      <c r="K2068" s="40" t="s">
        <v>5109</v>
      </c>
      <c r="L2068" s="40" t="s">
        <v>5869</v>
      </c>
      <c r="M2068" s="35" t="s">
        <v>4</v>
      </c>
      <c r="N2068" s="35" t="s">
        <v>5</v>
      </c>
    </row>
    <row r="2069" spans="1:14" x14ac:dyDescent="0.3">
      <c r="A2069" s="38" t="s">
        <v>1037</v>
      </c>
      <c r="B2069" s="39" t="s">
        <v>5275</v>
      </c>
      <c r="C2069" s="39" t="s">
        <v>3929</v>
      </c>
      <c r="D2069" s="39" t="s">
        <v>3965</v>
      </c>
      <c r="E2069" s="40">
        <v>11.530484</v>
      </c>
      <c r="F2069" s="40">
        <v>3.8816440000000001</v>
      </c>
      <c r="G2069" s="40">
        <v>742</v>
      </c>
      <c r="H2069" s="40" t="s">
        <v>3926</v>
      </c>
      <c r="I2069" s="40" t="s">
        <v>94</v>
      </c>
      <c r="J2069" s="40" t="s">
        <v>594</v>
      </c>
      <c r="K2069" s="40" t="s">
        <v>5109</v>
      </c>
      <c r="L2069" s="40" t="s">
        <v>5869</v>
      </c>
      <c r="M2069" s="35" t="s">
        <v>4</v>
      </c>
      <c r="N2069" s="35" t="s">
        <v>5</v>
      </c>
    </row>
    <row r="2070" spans="1:14" x14ac:dyDescent="0.3">
      <c r="A2070" s="38" t="s">
        <v>2046</v>
      </c>
      <c r="B2070" s="39" t="s">
        <v>5276</v>
      </c>
      <c r="C2070" s="39" t="s">
        <v>3929</v>
      </c>
      <c r="D2070" s="39" t="s">
        <v>3965</v>
      </c>
      <c r="E2070" s="40">
        <v>11.533712</v>
      </c>
      <c r="F2070" s="40">
        <v>3.8959169999999999</v>
      </c>
      <c r="G2070" s="40">
        <v>742</v>
      </c>
      <c r="H2070" s="40" t="s">
        <v>3926</v>
      </c>
      <c r="I2070" s="40" t="s">
        <v>94</v>
      </c>
      <c r="J2070" s="40" t="s">
        <v>594</v>
      </c>
      <c r="K2070" s="40" t="s">
        <v>5109</v>
      </c>
      <c r="L2070" s="40" t="s">
        <v>5869</v>
      </c>
      <c r="M2070" s="35" t="s">
        <v>4</v>
      </c>
      <c r="N2070" s="35" t="s">
        <v>5</v>
      </c>
    </row>
    <row r="2071" spans="1:14" x14ac:dyDescent="0.3">
      <c r="A2071" s="38" t="s">
        <v>2104</v>
      </c>
      <c r="B2071" s="39" t="s">
        <v>2105</v>
      </c>
      <c r="C2071" s="39" t="s">
        <v>3929</v>
      </c>
      <c r="D2071" s="39" t="s">
        <v>3965</v>
      </c>
      <c r="E2071" s="40">
        <v>11.520026</v>
      </c>
      <c r="F2071" s="40">
        <v>3.8849320000000001</v>
      </c>
      <c r="G2071" s="40">
        <v>743</v>
      </c>
      <c r="H2071" s="40" t="s">
        <v>3926</v>
      </c>
      <c r="I2071" s="40" t="s">
        <v>94</v>
      </c>
      <c r="J2071" s="40" t="s">
        <v>594</v>
      </c>
      <c r="K2071" s="40" t="s">
        <v>5109</v>
      </c>
      <c r="L2071" s="40" t="s">
        <v>5869</v>
      </c>
      <c r="M2071" s="35" t="s">
        <v>4</v>
      </c>
      <c r="N2071" s="35" t="s">
        <v>5</v>
      </c>
    </row>
    <row r="2072" spans="1:14" x14ac:dyDescent="0.3">
      <c r="A2072" s="38" t="s">
        <v>1117</v>
      </c>
      <c r="B2072" s="39" t="s">
        <v>5277</v>
      </c>
      <c r="C2072" s="39" t="s">
        <v>3929</v>
      </c>
      <c r="D2072" s="39" t="s">
        <v>3965</v>
      </c>
      <c r="E2072" s="40">
        <v>11.543483999999999</v>
      </c>
      <c r="F2072" s="40">
        <v>3.8595269999999999</v>
      </c>
      <c r="G2072" s="40">
        <v>742</v>
      </c>
      <c r="H2072" s="40" t="s">
        <v>3926</v>
      </c>
      <c r="I2072" s="40" t="s">
        <v>94</v>
      </c>
      <c r="J2072" s="40" t="s">
        <v>594</v>
      </c>
      <c r="K2072" s="40" t="s">
        <v>5109</v>
      </c>
      <c r="L2072" s="40" t="s">
        <v>5869</v>
      </c>
      <c r="M2072" s="35" t="s">
        <v>7</v>
      </c>
      <c r="N2072" s="35" t="s">
        <v>36</v>
      </c>
    </row>
    <row r="2073" spans="1:14" x14ac:dyDescent="0.3">
      <c r="A2073" s="38" t="s">
        <v>530</v>
      </c>
      <c r="B2073" s="39" t="s">
        <v>5278</v>
      </c>
      <c r="C2073" s="39" t="s">
        <v>3929</v>
      </c>
      <c r="D2073" s="39" t="s">
        <v>3965</v>
      </c>
      <c r="E2073" s="40">
        <v>11.539206</v>
      </c>
      <c r="F2073" s="40">
        <v>3.874959</v>
      </c>
      <c r="G2073" s="40">
        <v>744</v>
      </c>
      <c r="H2073" s="40" t="s">
        <v>3926</v>
      </c>
      <c r="I2073" s="40" t="s">
        <v>94</v>
      </c>
      <c r="J2073" s="40" t="s">
        <v>594</v>
      </c>
      <c r="K2073" s="40" t="s">
        <v>5109</v>
      </c>
      <c r="L2073" s="40" t="s">
        <v>5869</v>
      </c>
      <c r="M2073" s="35" t="s">
        <v>7</v>
      </c>
      <c r="N2073" s="35" t="s">
        <v>36</v>
      </c>
    </row>
    <row r="2074" spans="1:14" x14ac:dyDescent="0.3">
      <c r="A2074" s="38" t="s">
        <v>1669</v>
      </c>
      <c r="B2074" s="39" t="s">
        <v>5279</v>
      </c>
      <c r="C2074" s="39" t="s">
        <v>3929</v>
      </c>
      <c r="D2074" s="39" t="s">
        <v>3965</v>
      </c>
      <c r="E2074" s="40">
        <v>11.538017999999999</v>
      </c>
      <c r="F2074" s="40">
        <v>3.8875660000000001</v>
      </c>
      <c r="G2074" s="40">
        <v>767</v>
      </c>
      <c r="H2074" s="40" t="s">
        <v>3926</v>
      </c>
      <c r="I2074" s="40" t="s">
        <v>94</v>
      </c>
      <c r="J2074" s="40" t="s">
        <v>594</v>
      </c>
      <c r="K2074" s="40" t="s">
        <v>5109</v>
      </c>
      <c r="L2074" s="40" t="s">
        <v>5869</v>
      </c>
      <c r="M2074" s="35" t="s">
        <v>4</v>
      </c>
      <c r="N2074" s="35" t="s">
        <v>5</v>
      </c>
    </row>
    <row r="2075" spans="1:14" x14ac:dyDescent="0.3">
      <c r="A2075" s="38" t="s">
        <v>2208</v>
      </c>
      <c r="B2075" s="39" t="s">
        <v>5280</v>
      </c>
      <c r="C2075" s="39" t="s">
        <v>3929</v>
      </c>
      <c r="D2075" s="39" t="s">
        <v>3965</v>
      </c>
      <c r="E2075" s="40">
        <v>11.526486</v>
      </c>
      <c r="F2075" s="40">
        <v>3.904452</v>
      </c>
      <c r="G2075" s="40">
        <v>734</v>
      </c>
      <c r="H2075" s="40" t="s">
        <v>3926</v>
      </c>
      <c r="I2075" s="40" t="s">
        <v>94</v>
      </c>
      <c r="J2075" s="40" t="s">
        <v>594</v>
      </c>
      <c r="K2075" s="40" t="s">
        <v>5109</v>
      </c>
      <c r="L2075" s="40" t="s">
        <v>5869</v>
      </c>
      <c r="M2075" s="35" t="s">
        <v>4</v>
      </c>
      <c r="N2075" s="35" t="s">
        <v>5</v>
      </c>
    </row>
    <row r="2076" spans="1:14" x14ac:dyDescent="0.3">
      <c r="A2076" s="38" t="s">
        <v>871</v>
      </c>
      <c r="B2076" s="39" t="s">
        <v>5281</v>
      </c>
      <c r="C2076" s="39" t="s">
        <v>3929</v>
      </c>
      <c r="D2076" s="39" t="s">
        <v>3965</v>
      </c>
      <c r="E2076" s="40">
        <v>11.533733</v>
      </c>
      <c r="F2076" s="40">
        <v>3.900131</v>
      </c>
      <c r="G2076" s="40">
        <v>772</v>
      </c>
      <c r="H2076" s="40" t="s">
        <v>3926</v>
      </c>
      <c r="I2076" s="40" t="s">
        <v>94</v>
      </c>
      <c r="J2076" s="40" t="s">
        <v>594</v>
      </c>
      <c r="K2076" s="40" t="s">
        <v>5109</v>
      </c>
      <c r="L2076" s="40" t="s">
        <v>5869</v>
      </c>
      <c r="M2076" s="35" t="s">
        <v>4</v>
      </c>
      <c r="N2076" s="35" t="s">
        <v>5</v>
      </c>
    </row>
    <row r="2077" spans="1:14" x14ac:dyDescent="0.3">
      <c r="A2077" s="38" t="s">
        <v>1079</v>
      </c>
      <c r="B2077" s="39" t="s">
        <v>5282</v>
      </c>
      <c r="C2077" s="39" t="s">
        <v>3929</v>
      </c>
      <c r="D2077" s="39" t="s">
        <v>3965</v>
      </c>
      <c r="E2077" s="40">
        <v>11.525809000000001</v>
      </c>
      <c r="F2077" s="40">
        <v>3.9198300000000001</v>
      </c>
      <c r="G2077" s="40">
        <v>765</v>
      </c>
      <c r="H2077" s="40" t="s">
        <v>3926</v>
      </c>
      <c r="I2077" s="40" t="s">
        <v>94</v>
      </c>
      <c r="J2077" s="40" t="s">
        <v>594</v>
      </c>
      <c r="K2077" s="40" t="s">
        <v>5109</v>
      </c>
      <c r="L2077" s="40" t="s">
        <v>5869</v>
      </c>
      <c r="M2077" s="35" t="s">
        <v>4</v>
      </c>
      <c r="N2077" s="35" t="s">
        <v>5</v>
      </c>
    </row>
    <row r="2078" spans="1:14" x14ac:dyDescent="0.3">
      <c r="A2078" s="38" t="s">
        <v>5283</v>
      </c>
      <c r="B2078" s="39" t="s">
        <v>5284</v>
      </c>
      <c r="C2078" s="39" t="s">
        <v>3929</v>
      </c>
      <c r="D2078" s="39" t="s">
        <v>3965</v>
      </c>
      <c r="E2078" s="40">
        <v>11.520114</v>
      </c>
      <c r="F2078" s="40">
        <v>3.9189189999999998</v>
      </c>
      <c r="G2078" s="40">
        <v>773</v>
      </c>
      <c r="H2078" s="40" t="s">
        <v>3926</v>
      </c>
      <c r="I2078" s="40" t="s">
        <v>94</v>
      </c>
      <c r="J2078" s="40" t="s">
        <v>594</v>
      </c>
      <c r="K2078" s="40" t="s">
        <v>5109</v>
      </c>
      <c r="L2078" s="40" t="s">
        <v>5869</v>
      </c>
      <c r="M2078" s="35"/>
      <c r="N2078" s="35"/>
    </row>
    <row r="2079" spans="1:14" x14ac:dyDescent="0.3">
      <c r="A2079" s="38" t="s">
        <v>1708</v>
      </c>
      <c r="B2079" s="39" t="s">
        <v>5285</v>
      </c>
      <c r="C2079" s="39" t="s">
        <v>3929</v>
      </c>
      <c r="D2079" s="39" t="s">
        <v>3965</v>
      </c>
      <c r="E2079" s="40">
        <v>11.54186</v>
      </c>
      <c r="F2079" s="40">
        <v>3.8748520000000002</v>
      </c>
      <c r="G2079" s="40">
        <v>750</v>
      </c>
      <c r="H2079" s="40" t="s">
        <v>3926</v>
      </c>
      <c r="I2079" s="40" t="s">
        <v>94</v>
      </c>
      <c r="J2079" s="40" t="s">
        <v>594</v>
      </c>
      <c r="K2079" s="40" t="s">
        <v>5109</v>
      </c>
      <c r="L2079" s="40" t="s">
        <v>5869</v>
      </c>
      <c r="M2079" s="35" t="s">
        <v>4</v>
      </c>
      <c r="N2079" s="35" t="s">
        <v>5</v>
      </c>
    </row>
    <row r="2080" spans="1:14" x14ac:dyDescent="0.3">
      <c r="A2080" s="38" t="s">
        <v>1277</v>
      </c>
      <c r="B2080" s="39" t="s">
        <v>5286</v>
      </c>
      <c r="C2080" s="39" t="s">
        <v>3929</v>
      </c>
      <c r="D2080" s="39" t="s">
        <v>3965</v>
      </c>
      <c r="E2080" s="40">
        <v>11.541961000000001</v>
      </c>
      <c r="F2080" s="40">
        <v>3.8976639999999998</v>
      </c>
      <c r="G2080" s="40">
        <v>770</v>
      </c>
      <c r="H2080" s="40" t="s">
        <v>3926</v>
      </c>
      <c r="I2080" s="40" t="s">
        <v>94</v>
      </c>
      <c r="J2080" s="40" t="s">
        <v>594</v>
      </c>
      <c r="K2080" s="40" t="s">
        <v>5109</v>
      </c>
      <c r="L2080" s="40" t="s">
        <v>5869</v>
      </c>
      <c r="M2080" s="35" t="s">
        <v>4</v>
      </c>
      <c r="N2080" s="35" t="s">
        <v>41</v>
      </c>
    </row>
    <row r="2081" spans="1:14" x14ac:dyDescent="0.3">
      <c r="A2081" s="38" t="s">
        <v>1757</v>
      </c>
      <c r="B2081" s="39" t="s">
        <v>5287</v>
      </c>
      <c r="C2081" s="39" t="s">
        <v>3929</v>
      </c>
      <c r="D2081" s="39" t="s">
        <v>3965</v>
      </c>
      <c r="E2081" s="40">
        <v>11.52795779</v>
      </c>
      <c r="F2081" s="40">
        <v>3.8642242379999998</v>
      </c>
      <c r="G2081" s="40">
        <v>742</v>
      </c>
      <c r="H2081" s="40" t="s">
        <v>3926</v>
      </c>
      <c r="I2081" s="40" t="s">
        <v>94</v>
      </c>
      <c r="J2081" s="40" t="s">
        <v>594</v>
      </c>
      <c r="K2081" s="40" t="s">
        <v>5109</v>
      </c>
      <c r="L2081" s="40" t="s">
        <v>5869</v>
      </c>
      <c r="M2081" s="35" t="s">
        <v>4</v>
      </c>
      <c r="N2081" s="35" t="s">
        <v>3890</v>
      </c>
    </row>
    <row r="2082" spans="1:14" x14ac:dyDescent="0.3">
      <c r="A2082" s="38" t="s">
        <v>1733</v>
      </c>
      <c r="B2082" s="39" t="s">
        <v>5288</v>
      </c>
      <c r="C2082" s="39" t="s">
        <v>3929</v>
      </c>
      <c r="D2082" s="39" t="s">
        <v>3965</v>
      </c>
      <c r="E2082" s="40">
        <v>11.52491187</v>
      </c>
      <c r="F2082" s="40">
        <v>3.8619825300000001</v>
      </c>
      <c r="G2082" s="40">
        <v>725</v>
      </c>
      <c r="H2082" s="40" t="s">
        <v>3926</v>
      </c>
      <c r="I2082" s="40" t="s">
        <v>94</v>
      </c>
      <c r="J2082" s="40" t="s">
        <v>594</v>
      </c>
      <c r="K2082" s="40" t="s">
        <v>5109</v>
      </c>
      <c r="L2082" s="40" t="s">
        <v>5869</v>
      </c>
      <c r="M2082" s="35" t="s">
        <v>4</v>
      </c>
      <c r="N2082" s="35" t="s">
        <v>5</v>
      </c>
    </row>
    <row r="2083" spans="1:14" x14ac:dyDescent="0.3">
      <c r="A2083" s="38" t="s">
        <v>1762</v>
      </c>
      <c r="B2083" s="39" t="s">
        <v>5289</v>
      </c>
      <c r="C2083" s="39" t="s">
        <v>3929</v>
      </c>
      <c r="D2083" s="39" t="s">
        <v>3965</v>
      </c>
      <c r="E2083" s="40">
        <v>11.573967</v>
      </c>
      <c r="F2083" s="40">
        <v>3.8967529999999999</v>
      </c>
      <c r="G2083" s="40">
        <v>706</v>
      </c>
      <c r="H2083" s="40" t="s">
        <v>3926</v>
      </c>
      <c r="I2083" s="40" t="s">
        <v>94</v>
      </c>
      <c r="J2083" s="40" t="s">
        <v>594</v>
      </c>
      <c r="K2083" s="40" t="s">
        <v>5109</v>
      </c>
      <c r="L2083" s="40" t="s">
        <v>5869</v>
      </c>
      <c r="M2083" s="35" t="s">
        <v>4</v>
      </c>
      <c r="N2083" s="35" t="s">
        <v>5</v>
      </c>
    </row>
    <row r="2084" spans="1:14" x14ac:dyDescent="0.3">
      <c r="A2084" s="38" t="s">
        <v>1285</v>
      </c>
      <c r="B2084" s="39" t="s">
        <v>5290</v>
      </c>
      <c r="C2084" s="39" t="s">
        <v>3929</v>
      </c>
      <c r="D2084" s="39" t="s">
        <v>3965</v>
      </c>
      <c r="E2084" s="40">
        <v>11.52237882</v>
      </c>
      <c r="F2084" s="40">
        <v>3.8653385139999998</v>
      </c>
      <c r="G2084" s="40">
        <v>742</v>
      </c>
      <c r="H2084" s="40" t="s">
        <v>3926</v>
      </c>
      <c r="I2084" s="40" t="s">
        <v>94</v>
      </c>
      <c r="J2084" s="40" t="s">
        <v>594</v>
      </c>
      <c r="K2084" s="40" t="s">
        <v>5109</v>
      </c>
      <c r="L2084" s="40" t="s">
        <v>5869</v>
      </c>
      <c r="M2084" s="35" t="s">
        <v>4</v>
      </c>
      <c r="N2084" s="35" t="s">
        <v>5</v>
      </c>
    </row>
    <row r="2085" spans="1:14" x14ac:dyDescent="0.3">
      <c r="A2085" s="38" t="s">
        <v>573</v>
      </c>
      <c r="B2085" s="39" t="s">
        <v>5291</v>
      </c>
      <c r="C2085" s="39" t="s">
        <v>3929</v>
      </c>
      <c r="D2085" s="39" t="s">
        <v>3965</v>
      </c>
      <c r="E2085" s="40">
        <v>11.541368</v>
      </c>
      <c r="F2085" s="40">
        <v>3.8653960000000001</v>
      </c>
      <c r="G2085" s="40">
        <v>734</v>
      </c>
      <c r="H2085" s="40" t="s">
        <v>3926</v>
      </c>
      <c r="I2085" s="40" t="s">
        <v>94</v>
      </c>
      <c r="J2085" s="40" t="s">
        <v>594</v>
      </c>
      <c r="K2085" s="40" t="s">
        <v>5109</v>
      </c>
      <c r="L2085" s="40" t="s">
        <v>5869</v>
      </c>
      <c r="M2085" s="35" t="s">
        <v>4</v>
      </c>
      <c r="N2085" s="35" t="s">
        <v>5</v>
      </c>
    </row>
    <row r="2086" spans="1:14" x14ac:dyDescent="0.3">
      <c r="A2086" s="38" t="s">
        <v>1278</v>
      </c>
      <c r="B2086" s="39" t="s">
        <v>5292</v>
      </c>
      <c r="C2086" s="39" t="s">
        <v>3929</v>
      </c>
      <c r="D2086" s="39" t="s">
        <v>3965</v>
      </c>
      <c r="E2086" s="40">
        <v>11.549262000000001</v>
      </c>
      <c r="F2086" s="40">
        <v>3.8788070000000001</v>
      </c>
      <c r="G2086" s="40">
        <v>775</v>
      </c>
      <c r="H2086" s="40" t="s">
        <v>3926</v>
      </c>
      <c r="I2086" s="40" t="s">
        <v>94</v>
      </c>
      <c r="J2086" s="40" t="s">
        <v>594</v>
      </c>
      <c r="K2086" s="40" t="s">
        <v>5109</v>
      </c>
      <c r="L2086" s="40" t="s">
        <v>5869</v>
      </c>
      <c r="M2086" s="35" t="s">
        <v>4</v>
      </c>
      <c r="N2086" s="35" t="s">
        <v>5</v>
      </c>
    </row>
    <row r="2087" spans="1:14" x14ac:dyDescent="0.3">
      <c r="A2087" s="38" t="s">
        <v>2204</v>
      </c>
      <c r="B2087" s="39" t="s">
        <v>5293</v>
      </c>
      <c r="C2087" s="39" t="s">
        <v>3929</v>
      </c>
      <c r="D2087" s="39" t="s">
        <v>3965</v>
      </c>
      <c r="E2087" s="40">
        <v>11.55179</v>
      </c>
      <c r="F2087" s="40">
        <v>3.8845830000000001</v>
      </c>
      <c r="G2087" s="40">
        <v>753</v>
      </c>
      <c r="H2087" s="40" t="s">
        <v>3926</v>
      </c>
      <c r="I2087" s="40" t="s">
        <v>94</v>
      </c>
      <c r="J2087" s="40" t="s">
        <v>594</v>
      </c>
      <c r="K2087" s="40" t="s">
        <v>5109</v>
      </c>
      <c r="L2087" s="40" t="s">
        <v>5869</v>
      </c>
      <c r="M2087" s="35" t="s">
        <v>4</v>
      </c>
      <c r="N2087" s="35" t="s">
        <v>5</v>
      </c>
    </row>
    <row r="2088" spans="1:14" x14ac:dyDescent="0.3">
      <c r="A2088" s="38" t="s">
        <v>864</v>
      </c>
      <c r="B2088" s="39" t="s">
        <v>5294</v>
      </c>
      <c r="C2088" s="39" t="s">
        <v>3929</v>
      </c>
      <c r="D2088" s="39" t="s">
        <v>3965</v>
      </c>
      <c r="E2088" s="40">
        <v>11.545785</v>
      </c>
      <c r="F2088" s="40">
        <v>3.8758659999999998</v>
      </c>
      <c r="G2088" s="40">
        <v>762</v>
      </c>
      <c r="H2088" s="40" t="s">
        <v>3926</v>
      </c>
      <c r="I2088" s="40" t="s">
        <v>94</v>
      </c>
      <c r="J2088" s="40" t="s">
        <v>594</v>
      </c>
      <c r="K2088" s="40" t="s">
        <v>5109</v>
      </c>
      <c r="L2088" s="40" t="s">
        <v>5869</v>
      </c>
      <c r="M2088" s="35" t="s">
        <v>7</v>
      </c>
      <c r="N2088" s="35" t="s">
        <v>36</v>
      </c>
    </row>
    <row r="2089" spans="1:14" x14ac:dyDescent="0.3">
      <c r="A2089" s="38" t="s">
        <v>2230</v>
      </c>
      <c r="B2089" s="39" t="s">
        <v>5295</v>
      </c>
      <c r="C2089" s="39" t="s">
        <v>3929</v>
      </c>
      <c r="D2089" s="39" t="s">
        <v>3965</v>
      </c>
      <c r="E2089" s="40">
        <v>11.535310000000001</v>
      </c>
      <c r="F2089" s="40">
        <v>3.8897400000000002</v>
      </c>
      <c r="G2089" s="40">
        <v>745</v>
      </c>
      <c r="H2089" s="40" t="s">
        <v>3926</v>
      </c>
      <c r="I2089" s="40" t="s">
        <v>94</v>
      </c>
      <c r="J2089" s="40" t="s">
        <v>594</v>
      </c>
      <c r="K2089" s="40" t="s">
        <v>5109</v>
      </c>
      <c r="L2089" s="40" t="s">
        <v>5869</v>
      </c>
      <c r="M2089" s="35" t="s">
        <v>7</v>
      </c>
      <c r="N2089" s="35" t="s">
        <v>36</v>
      </c>
    </row>
    <row r="2090" spans="1:14" x14ac:dyDescent="0.3">
      <c r="A2090" s="38" t="s">
        <v>1080</v>
      </c>
      <c r="B2090" s="39" t="s">
        <v>5296</v>
      </c>
      <c r="C2090" s="39" t="s">
        <v>3929</v>
      </c>
      <c r="D2090" s="39" t="s">
        <v>3965</v>
      </c>
      <c r="E2090" s="40">
        <v>11.525084</v>
      </c>
      <c r="F2090" s="40">
        <v>3.9143080000000001</v>
      </c>
      <c r="G2090" s="40">
        <v>778</v>
      </c>
      <c r="H2090" s="40" t="s">
        <v>3926</v>
      </c>
      <c r="I2090" s="40" t="s">
        <v>94</v>
      </c>
      <c r="J2090" s="40" t="s">
        <v>594</v>
      </c>
      <c r="K2090" s="40" t="s">
        <v>5109</v>
      </c>
      <c r="L2090" s="40" t="s">
        <v>5869</v>
      </c>
      <c r="M2090" s="35" t="s">
        <v>4</v>
      </c>
      <c r="N2090" s="35" t="s">
        <v>5</v>
      </c>
    </row>
    <row r="2091" spans="1:14" x14ac:dyDescent="0.3">
      <c r="A2091" s="38" t="s">
        <v>1763</v>
      </c>
      <c r="B2091" s="39" t="s">
        <v>5297</v>
      </c>
      <c r="C2091" s="39" t="s">
        <v>3929</v>
      </c>
      <c r="D2091" s="39" t="s">
        <v>3965</v>
      </c>
      <c r="E2091" s="40">
        <v>11.586754000000001</v>
      </c>
      <c r="F2091" s="40">
        <v>3.9031899999999999</v>
      </c>
      <c r="G2091" s="40">
        <v>120</v>
      </c>
      <c r="H2091" s="40" t="s">
        <v>3926</v>
      </c>
      <c r="I2091" s="40" t="s">
        <v>94</v>
      </c>
      <c r="J2091" s="40" t="s">
        <v>594</v>
      </c>
      <c r="K2091" s="40" t="s">
        <v>5109</v>
      </c>
      <c r="L2091" s="40" t="s">
        <v>5869</v>
      </c>
      <c r="M2091" s="35" t="s">
        <v>7</v>
      </c>
      <c r="N2091" s="35" t="s">
        <v>3883</v>
      </c>
    </row>
    <row r="2092" spans="1:14" x14ac:dyDescent="0.3">
      <c r="A2092" s="38" t="s">
        <v>1077</v>
      </c>
      <c r="B2092" s="39" t="s">
        <v>5298</v>
      </c>
      <c r="C2092" s="39" t="s">
        <v>3929</v>
      </c>
      <c r="D2092" s="39" t="s">
        <v>3965</v>
      </c>
      <c r="E2092" s="40">
        <v>11.52703</v>
      </c>
      <c r="F2092" s="40">
        <v>3.8798400000000002</v>
      </c>
      <c r="G2092" s="40">
        <v>751</v>
      </c>
      <c r="H2092" s="40" t="s">
        <v>3926</v>
      </c>
      <c r="I2092" s="40" t="s">
        <v>94</v>
      </c>
      <c r="J2092" s="40" t="s">
        <v>594</v>
      </c>
      <c r="K2092" s="40" t="s">
        <v>5109</v>
      </c>
      <c r="L2092" s="40" t="s">
        <v>5869</v>
      </c>
      <c r="M2092" s="35" t="s">
        <v>7</v>
      </c>
      <c r="N2092" s="35" t="s">
        <v>36</v>
      </c>
    </row>
    <row r="2093" spans="1:14" x14ac:dyDescent="0.3">
      <c r="A2093" s="38" t="s">
        <v>58</v>
      </c>
      <c r="B2093" s="39" t="s">
        <v>867</v>
      </c>
      <c r="C2093" s="39" t="s">
        <v>3929</v>
      </c>
      <c r="D2093" s="39" t="s">
        <v>3965</v>
      </c>
      <c r="E2093" s="40">
        <v>11.520035549999999</v>
      </c>
      <c r="F2093" s="40">
        <v>3.8643768719999998</v>
      </c>
      <c r="G2093" s="40">
        <v>714</v>
      </c>
      <c r="H2093" s="40" t="s">
        <v>3926</v>
      </c>
      <c r="I2093" s="40"/>
      <c r="J2093" s="40" t="s">
        <v>594</v>
      </c>
      <c r="K2093" s="40" t="s">
        <v>5109</v>
      </c>
      <c r="L2093" s="40" t="s">
        <v>5869</v>
      </c>
      <c r="M2093" s="35"/>
      <c r="N2093" s="35"/>
    </row>
    <row r="2094" spans="1:14" x14ac:dyDescent="0.3">
      <c r="A2094" s="38" t="s">
        <v>1697</v>
      </c>
      <c r="B2094" s="39" t="s">
        <v>1698</v>
      </c>
      <c r="C2094" s="39" t="s">
        <v>3929</v>
      </c>
      <c r="D2094" s="39" t="s">
        <v>3965</v>
      </c>
      <c r="E2094" s="40">
        <v>11.522944710000001</v>
      </c>
      <c r="F2094" s="40">
        <v>3.8891341439999998</v>
      </c>
      <c r="G2094" s="40">
        <v>0</v>
      </c>
      <c r="H2094" s="40" t="s">
        <v>3926</v>
      </c>
      <c r="I2094" s="40"/>
      <c r="J2094" s="40" t="s">
        <v>594</v>
      </c>
      <c r="K2094" s="40" t="s">
        <v>5109</v>
      </c>
      <c r="L2094" s="40" t="s">
        <v>5869</v>
      </c>
      <c r="M2094" s="35" t="s">
        <v>7</v>
      </c>
      <c r="N2094" s="35" t="s">
        <v>36</v>
      </c>
    </row>
    <row r="2095" spans="1:14" x14ac:dyDescent="0.3">
      <c r="A2095" s="38" t="s">
        <v>1671</v>
      </c>
      <c r="B2095" s="39" t="s">
        <v>1672</v>
      </c>
      <c r="C2095" s="39" t="s">
        <v>3929</v>
      </c>
      <c r="D2095" s="39" t="s">
        <v>1672</v>
      </c>
      <c r="E2095" s="40">
        <v>11.638828999999999</v>
      </c>
      <c r="F2095" s="40">
        <v>3.725924</v>
      </c>
      <c r="G2095" s="40">
        <v>710</v>
      </c>
      <c r="H2095" s="40" t="s">
        <v>3926</v>
      </c>
      <c r="I2095" s="40" t="s">
        <v>38</v>
      </c>
      <c r="J2095" s="40" t="s">
        <v>5299</v>
      </c>
      <c r="K2095" s="40" t="s">
        <v>5300</v>
      </c>
      <c r="L2095" s="40" t="s">
        <v>5869</v>
      </c>
      <c r="M2095" s="35" t="s">
        <v>4</v>
      </c>
      <c r="N2095" s="35" t="s">
        <v>5</v>
      </c>
    </row>
    <row r="2096" spans="1:14" x14ac:dyDescent="0.3">
      <c r="A2096" s="38" t="s">
        <v>644</v>
      </c>
      <c r="B2096" s="39" t="s">
        <v>645</v>
      </c>
      <c r="C2096" s="39" t="s">
        <v>3929</v>
      </c>
      <c r="D2096" s="39" t="s">
        <v>645</v>
      </c>
      <c r="E2096" s="40">
        <v>11.331657140000001</v>
      </c>
      <c r="F2096" s="40">
        <v>3.5036710339999999</v>
      </c>
      <c r="G2096" s="40">
        <v>671</v>
      </c>
      <c r="H2096" s="40" t="s">
        <v>3926</v>
      </c>
      <c r="I2096" s="40" t="s">
        <v>38</v>
      </c>
      <c r="J2096" s="40" t="s">
        <v>5299</v>
      </c>
      <c r="K2096" s="40" t="s">
        <v>5300</v>
      </c>
      <c r="L2096" s="40" t="s">
        <v>5869</v>
      </c>
      <c r="M2096" s="35" t="s">
        <v>4</v>
      </c>
      <c r="N2096" s="35" t="s">
        <v>5</v>
      </c>
    </row>
    <row r="2097" spans="1:14" x14ac:dyDescent="0.3">
      <c r="A2097" s="38" t="s">
        <v>1018</v>
      </c>
      <c r="B2097" s="39" t="s">
        <v>5301</v>
      </c>
      <c r="C2097" s="39" t="s">
        <v>3929</v>
      </c>
      <c r="D2097" s="39" t="s">
        <v>3965</v>
      </c>
      <c r="E2097" s="40">
        <v>11.505106</v>
      </c>
      <c r="F2097" s="40">
        <v>3.8322150000000001</v>
      </c>
      <c r="G2097" s="40">
        <v>742</v>
      </c>
      <c r="H2097" s="40" t="s">
        <v>3926</v>
      </c>
      <c r="I2097" s="40" t="s">
        <v>94</v>
      </c>
      <c r="J2097" s="40" t="s">
        <v>5299</v>
      </c>
      <c r="K2097" s="40" t="s">
        <v>5300</v>
      </c>
      <c r="L2097" s="40" t="s">
        <v>5869</v>
      </c>
      <c r="M2097" s="35" t="s">
        <v>4</v>
      </c>
      <c r="N2097" s="35" t="s">
        <v>5</v>
      </c>
    </row>
    <row r="2098" spans="1:14" x14ac:dyDescent="0.3">
      <c r="A2098" s="38" t="s">
        <v>2028</v>
      </c>
      <c r="B2098" s="39" t="s">
        <v>2029</v>
      </c>
      <c r="C2098" s="39" t="s">
        <v>3929</v>
      </c>
      <c r="D2098" s="39" t="s">
        <v>3965</v>
      </c>
      <c r="E2098" s="40">
        <v>11.503841</v>
      </c>
      <c r="F2098" s="40">
        <v>3.824948</v>
      </c>
      <c r="G2098" s="40">
        <v>725</v>
      </c>
      <c r="H2098" s="40" t="s">
        <v>3926</v>
      </c>
      <c r="I2098" s="40" t="s">
        <v>94</v>
      </c>
      <c r="J2098" s="40" t="s">
        <v>5299</v>
      </c>
      <c r="K2098" s="40" t="s">
        <v>5300</v>
      </c>
      <c r="L2098" s="40" t="s">
        <v>5869</v>
      </c>
      <c r="M2098" s="35" t="s">
        <v>4</v>
      </c>
      <c r="N2098" s="35" t="s">
        <v>5</v>
      </c>
    </row>
    <row r="2099" spans="1:14" x14ac:dyDescent="0.3">
      <c r="A2099" s="38" t="s">
        <v>811</v>
      </c>
      <c r="B2099" s="39" t="s">
        <v>5302</v>
      </c>
      <c r="C2099" s="39" t="s">
        <v>3929</v>
      </c>
      <c r="D2099" s="39" t="s">
        <v>3965</v>
      </c>
      <c r="E2099" s="40">
        <v>11.564674</v>
      </c>
      <c r="F2099" s="40">
        <v>3.8496730000000001</v>
      </c>
      <c r="G2099" s="40">
        <v>756</v>
      </c>
      <c r="H2099" s="40" t="s">
        <v>3926</v>
      </c>
      <c r="I2099" s="40" t="s">
        <v>94</v>
      </c>
      <c r="J2099" s="40" t="s">
        <v>5299</v>
      </c>
      <c r="K2099" s="40" t="s">
        <v>5300</v>
      </c>
      <c r="L2099" s="40" t="s">
        <v>5869</v>
      </c>
      <c r="M2099" s="35" t="s">
        <v>4</v>
      </c>
      <c r="N2099" s="35" t="s">
        <v>5</v>
      </c>
    </row>
    <row r="2100" spans="1:14" x14ac:dyDescent="0.3">
      <c r="A2100" s="38" t="s">
        <v>677</v>
      </c>
      <c r="B2100" s="39" t="s">
        <v>5303</v>
      </c>
      <c r="C2100" s="39" t="s">
        <v>3929</v>
      </c>
      <c r="D2100" s="39" t="s">
        <v>3965</v>
      </c>
      <c r="E2100" s="40">
        <v>11.553216859999999</v>
      </c>
      <c r="F2100" s="40">
        <v>3.8251352060000001</v>
      </c>
      <c r="G2100" s="40">
        <v>742</v>
      </c>
      <c r="H2100" s="40" t="s">
        <v>3926</v>
      </c>
      <c r="I2100" s="40" t="s">
        <v>94</v>
      </c>
      <c r="J2100" s="40" t="s">
        <v>5299</v>
      </c>
      <c r="K2100" s="40" t="s">
        <v>5300</v>
      </c>
      <c r="L2100" s="40" t="s">
        <v>5869</v>
      </c>
      <c r="M2100" s="35" t="s">
        <v>4</v>
      </c>
      <c r="N2100" s="35" t="s">
        <v>5</v>
      </c>
    </row>
    <row r="2101" spans="1:14" x14ac:dyDescent="0.3">
      <c r="A2101" s="38" t="s">
        <v>1922</v>
      </c>
      <c r="B2101" s="39" t="s">
        <v>5304</v>
      </c>
      <c r="C2101" s="39" t="s">
        <v>3929</v>
      </c>
      <c r="D2101" s="39" t="s">
        <v>3965</v>
      </c>
      <c r="E2101" s="40">
        <v>11.572165589999999</v>
      </c>
      <c r="F2101" s="40">
        <v>3.8174105859999998</v>
      </c>
      <c r="G2101" s="40">
        <v>742</v>
      </c>
      <c r="H2101" s="40" t="s">
        <v>3926</v>
      </c>
      <c r="I2101" s="40" t="s">
        <v>94</v>
      </c>
      <c r="J2101" s="40" t="s">
        <v>5299</v>
      </c>
      <c r="K2101" s="40" t="s">
        <v>5300</v>
      </c>
      <c r="L2101" s="40" t="s">
        <v>5869</v>
      </c>
      <c r="M2101" s="35" t="s">
        <v>4</v>
      </c>
      <c r="N2101" s="35" t="s">
        <v>5</v>
      </c>
    </row>
    <row r="2102" spans="1:14" x14ac:dyDescent="0.3">
      <c r="A2102" s="38" t="s">
        <v>1073</v>
      </c>
      <c r="B2102" s="39" t="s">
        <v>5305</v>
      </c>
      <c r="C2102" s="39" t="s">
        <v>3929</v>
      </c>
      <c r="D2102" s="39" t="s">
        <v>3965</v>
      </c>
      <c r="E2102" s="40">
        <v>11.549132999999999</v>
      </c>
      <c r="F2102" s="40">
        <v>3.8543349999999998</v>
      </c>
      <c r="G2102" s="40">
        <v>742</v>
      </c>
      <c r="H2102" s="40" t="s">
        <v>3926</v>
      </c>
      <c r="I2102" s="40" t="s">
        <v>94</v>
      </c>
      <c r="J2102" s="40" t="s">
        <v>5299</v>
      </c>
      <c r="K2102" s="40" t="s">
        <v>5300</v>
      </c>
      <c r="L2102" s="40" t="s">
        <v>5869</v>
      </c>
      <c r="M2102" s="35" t="s">
        <v>4</v>
      </c>
      <c r="N2102" s="35" t="s">
        <v>5</v>
      </c>
    </row>
    <row r="2103" spans="1:14" x14ac:dyDescent="0.3">
      <c r="A2103" s="38" t="s">
        <v>1054</v>
      </c>
      <c r="B2103" s="39" t="s">
        <v>5306</v>
      </c>
      <c r="C2103" s="39" t="s">
        <v>3929</v>
      </c>
      <c r="D2103" s="39" t="s">
        <v>3965</v>
      </c>
      <c r="E2103" s="40">
        <v>11.544484000000001</v>
      </c>
      <c r="F2103" s="40">
        <v>3.8625419999999999</v>
      </c>
      <c r="G2103" s="40">
        <v>742</v>
      </c>
      <c r="H2103" s="40" t="s">
        <v>3926</v>
      </c>
      <c r="I2103" s="40" t="s">
        <v>94</v>
      </c>
      <c r="J2103" s="40" t="s">
        <v>5299</v>
      </c>
      <c r="K2103" s="40" t="s">
        <v>5300</v>
      </c>
      <c r="L2103" s="40" t="s">
        <v>5869</v>
      </c>
      <c r="M2103" s="35" t="s">
        <v>4</v>
      </c>
      <c r="N2103" s="35" t="s">
        <v>5</v>
      </c>
    </row>
    <row r="2104" spans="1:14" x14ac:dyDescent="0.3">
      <c r="A2104" s="38" t="s">
        <v>3878</v>
      </c>
      <c r="B2104" s="39" t="s">
        <v>5307</v>
      </c>
      <c r="C2104" s="39" t="s">
        <v>3929</v>
      </c>
      <c r="D2104" s="39" t="s">
        <v>3965</v>
      </c>
      <c r="E2104" s="40">
        <v>11.562673999999999</v>
      </c>
      <c r="F2104" s="40">
        <v>3.8367490000000002</v>
      </c>
      <c r="G2104" s="40">
        <v>742</v>
      </c>
      <c r="H2104" s="40" t="s">
        <v>3926</v>
      </c>
      <c r="I2104" s="40" t="s">
        <v>94</v>
      </c>
      <c r="J2104" s="40" t="s">
        <v>5299</v>
      </c>
      <c r="K2104" s="40" t="s">
        <v>5300</v>
      </c>
      <c r="L2104" s="40" t="s">
        <v>5869</v>
      </c>
      <c r="M2104" s="35" t="s">
        <v>4</v>
      </c>
      <c r="N2104" s="35" t="s">
        <v>5</v>
      </c>
    </row>
    <row r="2105" spans="1:14" x14ac:dyDescent="0.3">
      <c r="A2105" s="38" t="s">
        <v>1890</v>
      </c>
      <c r="B2105" s="39" t="s">
        <v>1891</v>
      </c>
      <c r="C2105" s="39" t="s">
        <v>3929</v>
      </c>
      <c r="D2105" s="39" t="s">
        <v>4836</v>
      </c>
      <c r="E2105" s="40">
        <v>11.29763889</v>
      </c>
      <c r="F2105" s="40">
        <v>3.590972222</v>
      </c>
      <c r="G2105" s="40">
        <v>671</v>
      </c>
      <c r="H2105" s="40" t="s">
        <v>3926</v>
      </c>
      <c r="I2105" s="40" t="s">
        <v>38</v>
      </c>
      <c r="J2105" s="40" t="s">
        <v>5299</v>
      </c>
      <c r="K2105" s="40" t="s">
        <v>5300</v>
      </c>
      <c r="L2105" s="40" t="s">
        <v>5869</v>
      </c>
      <c r="M2105" s="35" t="s">
        <v>7</v>
      </c>
      <c r="N2105" s="35" t="s">
        <v>3883</v>
      </c>
    </row>
    <row r="2106" spans="1:14" x14ac:dyDescent="0.3">
      <c r="A2106" s="38" t="s">
        <v>673</v>
      </c>
      <c r="B2106" s="39" t="s">
        <v>5308</v>
      </c>
      <c r="C2106" s="39" t="s">
        <v>3929</v>
      </c>
      <c r="D2106" s="39" t="s">
        <v>3965</v>
      </c>
      <c r="E2106" s="40">
        <v>11.55130278</v>
      </c>
      <c r="F2106" s="40">
        <v>3.8305708520000001</v>
      </c>
      <c r="G2106" s="40">
        <v>742</v>
      </c>
      <c r="H2106" s="40" t="s">
        <v>3926</v>
      </c>
      <c r="I2106" s="40" t="s">
        <v>94</v>
      </c>
      <c r="J2106" s="40" t="s">
        <v>5299</v>
      </c>
      <c r="K2106" s="40" t="s">
        <v>5300</v>
      </c>
      <c r="L2106" s="40" t="s">
        <v>5869</v>
      </c>
      <c r="M2106" s="35" t="s">
        <v>4</v>
      </c>
      <c r="N2106" s="35" t="s">
        <v>5</v>
      </c>
    </row>
    <row r="2107" spans="1:14" x14ac:dyDescent="0.3">
      <c r="A2107" s="38" t="s">
        <v>2036</v>
      </c>
      <c r="B2107" s="39" t="s">
        <v>2037</v>
      </c>
      <c r="C2107" s="39" t="s">
        <v>3929</v>
      </c>
      <c r="D2107" s="39" t="s">
        <v>5309</v>
      </c>
      <c r="E2107" s="40">
        <v>11.27998</v>
      </c>
      <c r="F2107" s="40">
        <v>3.4272</v>
      </c>
      <c r="G2107" s="40">
        <v>663</v>
      </c>
      <c r="H2107" s="40" t="s">
        <v>3926</v>
      </c>
      <c r="I2107" s="40" t="s">
        <v>38</v>
      </c>
      <c r="J2107" s="40" t="s">
        <v>5299</v>
      </c>
      <c r="K2107" s="40" t="s">
        <v>5300</v>
      </c>
      <c r="L2107" s="40" t="s">
        <v>5869</v>
      </c>
      <c r="M2107" s="35" t="s">
        <v>4</v>
      </c>
      <c r="N2107" s="35" t="s">
        <v>5</v>
      </c>
    </row>
    <row r="2108" spans="1:14" x14ac:dyDescent="0.3">
      <c r="A2108" s="38" t="s">
        <v>592</v>
      </c>
      <c r="B2108" s="39" t="s">
        <v>5310</v>
      </c>
      <c r="C2108" s="39" t="s">
        <v>3929</v>
      </c>
      <c r="D2108" s="39" t="s">
        <v>3965</v>
      </c>
      <c r="E2108" s="40">
        <v>11.58138218</v>
      </c>
      <c r="F2108" s="40">
        <v>3.8137936130000001</v>
      </c>
      <c r="G2108" s="40">
        <v>742</v>
      </c>
      <c r="H2108" s="40" t="s">
        <v>3926</v>
      </c>
      <c r="I2108" s="40" t="s">
        <v>94</v>
      </c>
      <c r="J2108" s="40" t="s">
        <v>5299</v>
      </c>
      <c r="K2108" s="40" t="s">
        <v>5300</v>
      </c>
      <c r="L2108" s="40" t="s">
        <v>5869</v>
      </c>
      <c r="M2108" s="35" t="s">
        <v>4</v>
      </c>
      <c r="N2108" s="35" t="s">
        <v>5</v>
      </c>
    </row>
    <row r="2109" spans="1:14" x14ac:dyDescent="0.3">
      <c r="A2109" s="38" t="s">
        <v>1675</v>
      </c>
      <c r="B2109" s="39" t="s">
        <v>1676</v>
      </c>
      <c r="C2109" s="39" t="s">
        <v>3929</v>
      </c>
      <c r="D2109" s="39" t="s">
        <v>1672</v>
      </c>
      <c r="E2109" s="40">
        <v>11.644398000000001</v>
      </c>
      <c r="F2109" s="40">
        <v>3.71502</v>
      </c>
      <c r="G2109" s="40">
        <v>713</v>
      </c>
      <c r="H2109" s="40" t="s">
        <v>3926</v>
      </c>
      <c r="I2109" s="40" t="s">
        <v>38</v>
      </c>
      <c r="J2109" s="40" t="s">
        <v>5299</v>
      </c>
      <c r="K2109" s="40" t="s">
        <v>5300</v>
      </c>
      <c r="L2109" s="40" t="s">
        <v>5869</v>
      </c>
      <c r="M2109" s="35" t="s">
        <v>4</v>
      </c>
      <c r="N2109" s="35" t="s">
        <v>5</v>
      </c>
    </row>
    <row r="2110" spans="1:14" x14ac:dyDescent="0.3">
      <c r="A2110" s="38" t="s">
        <v>129</v>
      </c>
      <c r="B2110" s="39" t="s">
        <v>5311</v>
      </c>
      <c r="C2110" s="39" t="s">
        <v>3929</v>
      </c>
      <c r="D2110" s="39" t="s">
        <v>3965</v>
      </c>
      <c r="E2110" s="40">
        <v>11.549643</v>
      </c>
      <c r="F2110" s="40">
        <v>3.8650769999999999</v>
      </c>
      <c r="G2110" s="40">
        <v>742</v>
      </c>
      <c r="H2110" s="40" t="s">
        <v>3926</v>
      </c>
      <c r="I2110" s="40" t="s">
        <v>94</v>
      </c>
      <c r="J2110" s="40" t="s">
        <v>5299</v>
      </c>
      <c r="K2110" s="40" t="s">
        <v>5300</v>
      </c>
      <c r="L2110" s="40" t="s">
        <v>5869</v>
      </c>
      <c r="M2110" s="35" t="s">
        <v>7</v>
      </c>
      <c r="N2110" s="35" t="s">
        <v>36</v>
      </c>
    </row>
    <row r="2111" spans="1:14" x14ac:dyDescent="0.3">
      <c r="A2111" s="38" t="s">
        <v>2047</v>
      </c>
      <c r="B2111" s="39" t="s">
        <v>5312</v>
      </c>
      <c r="C2111" s="39" t="s">
        <v>3929</v>
      </c>
      <c r="D2111" s="39" t="s">
        <v>3965</v>
      </c>
      <c r="E2111" s="40">
        <v>11.551569150000001</v>
      </c>
      <c r="F2111" s="40">
        <v>3.820349899</v>
      </c>
      <c r="G2111" s="40">
        <v>720</v>
      </c>
      <c r="H2111" s="40" t="s">
        <v>3926</v>
      </c>
      <c r="I2111" s="40" t="s">
        <v>94</v>
      </c>
      <c r="J2111" s="40" t="s">
        <v>5299</v>
      </c>
      <c r="K2111" s="40" t="s">
        <v>5300</v>
      </c>
      <c r="L2111" s="40" t="s">
        <v>5869</v>
      </c>
      <c r="M2111" s="35" t="s">
        <v>4</v>
      </c>
      <c r="N2111" s="35" t="s">
        <v>5</v>
      </c>
    </row>
    <row r="2112" spans="1:14" x14ac:dyDescent="0.3">
      <c r="A2112" s="38" t="s">
        <v>399</v>
      </c>
      <c r="B2112" s="39" t="s">
        <v>5313</v>
      </c>
      <c r="C2112" s="39" t="s">
        <v>3929</v>
      </c>
      <c r="D2112" s="39" t="s">
        <v>3965</v>
      </c>
      <c r="E2112" s="40">
        <v>11.594061999999999</v>
      </c>
      <c r="F2112" s="40">
        <v>3.8107160000000002</v>
      </c>
      <c r="G2112" s="40">
        <v>745</v>
      </c>
      <c r="H2112" s="40" t="s">
        <v>3926</v>
      </c>
      <c r="I2112" s="40" t="s">
        <v>94</v>
      </c>
      <c r="J2112" s="40" t="s">
        <v>5299</v>
      </c>
      <c r="K2112" s="40" t="s">
        <v>5300</v>
      </c>
      <c r="L2112" s="40" t="s">
        <v>5869</v>
      </c>
      <c r="M2112" s="35" t="s">
        <v>7</v>
      </c>
      <c r="N2112" s="35" t="s">
        <v>3876</v>
      </c>
    </row>
    <row r="2113" spans="1:14" x14ac:dyDescent="0.3">
      <c r="A2113" s="38" t="s">
        <v>1983</v>
      </c>
      <c r="B2113" s="39" t="s">
        <v>5314</v>
      </c>
      <c r="C2113" s="39" t="s">
        <v>3929</v>
      </c>
      <c r="D2113" s="39" t="s">
        <v>1984</v>
      </c>
      <c r="E2113" s="40">
        <v>11.571994999999999</v>
      </c>
      <c r="F2113" s="40">
        <v>3.7961010000000002</v>
      </c>
      <c r="G2113" s="40">
        <v>731</v>
      </c>
      <c r="H2113" s="40" t="s">
        <v>3926</v>
      </c>
      <c r="I2113" s="40" t="s">
        <v>94</v>
      </c>
      <c r="J2113" s="40" t="s">
        <v>5299</v>
      </c>
      <c r="K2113" s="40" t="s">
        <v>5300</v>
      </c>
      <c r="L2113" s="40" t="s">
        <v>5869</v>
      </c>
      <c r="M2113" s="35" t="s">
        <v>7</v>
      </c>
      <c r="N2113" s="35" t="s">
        <v>3876</v>
      </c>
    </row>
    <row r="2114" spans="1:14" x14ac:dyDescent="0.3">
      <c r="A2114" s="38" t="s">
        <v>1381</v>
      </c>
      <c r="B2114" s="39" t="s">
        <v>5315</v>
      </c>
      <c r="C2114" s="39" t="s">
        <v>3929</v>
      </c>
      <c r="D2114" s="39" t="s">
        <v>1382</v>
      </c>
      <c r="E2114" s="40">
        <v>11.596235999999999</v>
      </c>
      <c r="F2114" s="40">
        <v>3.83609</v>
      </c>
      <c r="G2114" s="40">
        <v>120</v>
      </c>
      <c r="H2114" s="40" t="s">
        <v>3926</v>
      </c>
      <c r="I2114" s="40" t="s">
        <v>94</v>
      </c>
      <c r="J2114" s="40" t="s">
        <v>5299</v>
      </c>
      <c r="K2114" s="40" t="s">
        <v>5300</v>
      </c>
      <c r="L2114" s="40" t="s">
        <v>5869</v>
      </c>
      <c r="M2114" s="35" t="s">
        <v>7</v>
      </c>
      <c r="N2114" s="35" t="s">
        <v>3883</v>
      </c>
    </row>
    <row r="2115" spans="1:14" x14ac:dyDescent="0.3">
      <c r="A2115" s="38" t="s">
        <v>1075</v>
      </c>
      <c r="B2115" s="39" t="s">
        <v>5316</v>
      </c>
      <c r="C2115" s="39" t="s">
        <v>3929</v>
      </c>
      <c r="D2115" s="39" t="s">
        <v>3965</v>
      </c>
      <c r="E2115" s="40">
        <v>11.481978</v>
      </c>
      <c r="F2115" s="40">
        <v>3.7801</v>
      </c>
      <c r="G2115" s="40">
        <v>721</v>
      </c>
      <c r="H2115" s="40" t="s">
        <v>3926</v>
      </c>
      <c r="I2115" s="40" t="s">
        <v>94</v>
      </c>
      <c r="J2115" s="40" t="s">
        <v>5299</v>
      </c>
      <c r="K2115" s="40" t="s">
        <v>5300</v>
      </c>
      <c r="L2115" s="40" t="s">
        <v>5869</v>
      </c>
      <c r="M2115" s="35" t="s">
        <v>7</v>
      </c>
      <c r="N2115" s="35" t="s">
        <v>57</v>
      </c>
    </row>
    <row r="2116" spans="1:14" x14ac:dyDescent="0.3">
      <c r="A2116" s="38" t="s">
        <v>1019</v>
      </c>
      <c r="B2116" s="39" t="s">
        <v>5317</v>
      </c>
      <c r="C2116" s="39" t="s">
        <v>3929</v>
      </c>
      <c r="D2116" s="39" t="s">
        <v>3965</v>
      </c>
      <c r="E2116" s="40">
        <v>11.49639666</v>
      </c>
      <c r="F2116" s="40">
        <v>3.829149911</v>
      </c>
      <c r="G2116" s="40">
        <v>759</v>
      </c>
      <c r="H2116" s="40" t="s">
        <v>3926</v>
      </c>
      <c r="I2116" s="40" t="s">
        <v>94</v>
      </c>
      <c r="J2116" s="40" t="s">
        <v>5299</v>
      </c>
      <c r="K2116" s="40" t="s">
        <v>5300</v>
      </c>
      <c r="L2116" s="40" t="s">
        <v>5869</v>
      </c>
      <c r="M2116" s="35" t="s">
        <v>7</v>
      </c>
      <c r="N2116" s="35" t="s">
        <v>36</v>
      </c>
    </row>
    <row r="2117" spans="1:14" x14ac:dyDescent="0.3">
      <c r="A2117" s="38" t="s">
        <v>1985</v>
      </c>
      <c r="B2117" s="39" t="s">
        <v>5318</v>
      </c>
      <c r="C2117" s="39" t="s">
        <v>3929</v>
      </c>
      <c r="D2117" s="39" t="s">
        <v>3965</v>
      </c>
      <c r="E2117" s="40">
        <v>11.55775</v>
      </c>
      <c r="F2117" s="40">
        <v>3.7917800000000002</v>
      </c>
      <c r="G2117" s="40">
        <v>716</v>
      </c>
      <c r="H2117" s="40" t="s">
        <v>3926</v>
      </c>
      <c r="I2117" s="40" t="s">
        <v>94</v>
      </c>
      <c r="J2117" s="40" t="s">
        <v>5299</v>
      </c>
      <c r="K2117" s="40" t="s">
        <v>5300</v>
      </c>
      <c r="L2117" s="40" t="s">
        <v>5869</v>
      </c>
      <c r="M2117" s="35" t="s">
        <v>7</v>
      </c>
      <c r="N2117" s="35" t="s">
        <v>3876</v>
      </c>
    </row>
    <row r="2118" spans="1:14" x14ac:dyDescent="0.3">
      <c r="A2118" s="38" t="s">
        <v>678</v>
      </c>
      <c r="B2118" s="39" t="s">
        <v>5319</v>
      </c>
      <c r="C2118" s="39" t="s">
        <v>3929</v>
      </c>
      <c r="D2118" s="39" t="s">
        <v>3965</v>
      </c>
      <c r="E2118" s="40">
        <v>11.589710999999999</v>
      </c>
      <c r="F2118" s="40">
        <v>3.8223560000000001</v>
      </c>
      <c r="G2118" s="40">
        <v>748</v>
      </c>
      <c r="H2118" s="40" t="s">
        <v>3926</v>
      </c>
      <c r="I2118" s="40" t="s">
        <v>94</v>
      </c>
      <c r="J2118" s="40" t="s">
        <v>5299</v>
      </c>
      <c r="K2118" s="40" t="s">
        <v>5300</v>
      </c>
      <c r="L2118" s="40" t="s">
        <v>5869</v>
      </c>
      <c r="M2118" s="35" t="s">
        <v>7</v>
      </c>
      <c r="N2118" s="35" t="s">
        <v>3856</v>
      </c>
    </row>
    <row r="2119" spans="1:14" x14ac:dyDescent="0.3">
      <c r="A2119" s="38" t="s">
        <v>5320</v>
      </c>
      <c r="B2119" s="39" t="s">
        <v>5321</v>
      </c>
      <c r="C2119" s="39" t="s">
        <v>3929</v>
      </c>
      <c r="D2119" s="39" t="s">
        <v>3965</v>
      </c>
      <c r="E2119" s="40">
        <v>11.557015</v>
      </c>
      <c r="F2119" s="40">
        <v>3.798807</v>
      </c>
      <c r="G2119" s="40">
        <v>741</v>
      </c>
      <c r="H2119" s="40" t="s">
        <v>3926</v>
      </c>
      <c r="I2119" s="40" t="s">
        <v>94</v>
      </c>
      <c r="J2119" s="40" t="s">
        <v>5299</v>
      </c>
      <c r="K2119" s="40" t="s">
        <v>5300</v>
      </c>
      <c r="L2119" s="40" t="s">
        <v>5869</v>
      </c>
      <c r="M2119" s="35"/>
      <c r="N2119" s="35"/>
    </row>
    <row r="2120" spans="1:14" x14ac:dyDescent="0.3">
      <c r="A2120" s="38" t="s">
        <v>1097</v>
      </c>
      <c r="B2120" s="39" t="s">
        <v>5322</v>
      </c>
      <c r="C2120" s="39" t="s">
        <v>3929</v>
      </c>
      <c r="D2120" s="39" t="s">
        <v>3965</v>
      </c>
      <c r="E2120" s="40">
        <v>11.55799</v>
      </c>
      <c r="F2120" s="40">
        <v>3.9279700000000002</v>
      </c>
      <c r="G2120" s="40">
        <v>697</v>
      </c>
      <c r="H2120" s="40" t="s">
        <v>3926</v>
      </c>
      <c r="I2120" s="40" t="s">
        <v>94</v>
      </c>
      <c r="J2120" s="40" t="s">
        <v>5299</v>
      </c>
      <c r="K2120" s="40" t="s">
        <v>5300</v>
      </c>
      <c r="L2120" s="40" t="s">
        <v>5869</v>
      </c>
      <c r="M2120" s="35" t="s">
        <v>7</v>
      </c>
      <c r="N2120" s="35" t="s">
        <v>36</v>
      </c>
    </row>
    <row r="2121" spans="1:14" x14ac:dyDescent="0.3">
      <c r="A2121" s="38" t="s">
        <v>887</v>
      </c>
      <c r="B2121" s="39" t="s">
        <v>5323</v>
      </c>
      <c r="C2121" s="39" t="s">
        <v>3929</v>
      </c>
      <c r="D2121" s="39" t="s">
        <v>3965</v>
      </c>
      <c r="E2121" s="40">
        <v>11.510219279999999</v>
      </c>
      <c r="F2121" s="40">
        <v>3.830818641</v>
      </c>
      <c r="G2121" s="40">
        <v>729</v>
      </c>
      <c r="H2121" s="40" t="s">
        <v>3926</v>
      </c>
      <c r="I2121" s="40" t="s">
        <v>94</v>
      </c>
      <c r="J2121" s="40" t="s">
        <v>5299</v>
      </c>
      <c r="K2121" s="40" t="s">
        <v>5300</v>
      </c>
      <c r="L2121" s="40" t="s">
        <v>5869</v>
      </c>
      <c r="M2121" s="35" t="s">
        <v>4</v>
      </c>
      <c r="N2121" s="35" t="s">
        <v>5</v>
      </c>
    </row>
    <row r="2122" spans="1:14" x14ac:dyDescent="0.3">
      <c r="A2122" s="38" t="s">
        <v>1053</v>
      </c>
      <c r="B2122" s="39" t="s">
        <v>5324</v>
      </c>
      <c r="C2122" s="39" t="s">
        <v>3929</v>
      </c>
      <c r="D2122" s="39" t="s">
        <v>3965</v>
      </c>
      <c r="E2122" s="40">
        <v>11.553742</v>
      </c>
      <c r="F2122" s="40">
        <v>3.8625919999999998</v>
      </c>
      <c r="G2122" s="40">
        <v>748</v>
      </c>
      <c r="H2122" s="40" t="s">
        <v>3926</v>
      </c>
      <c r="I2122" s="40" t="s">
        <v>94</v>
      </c>
      <c r="J2122" s="40" t="s">
        <v>5299</v>
      </c>
      <c r="K2122" s="40" t="s">
        <v>5300</v>
      </c>
      <c r="L2122" s="40" t="s">
        <v>5869</v>
      </c>
      <c r="M2122" s="35" t="s">
        <v>4</v>
      </c>
      <c r="N2122" s="35" t="s">
        <v>5</v>
      </c>
    </row>
    <row r="2123" spans="1:14" x14ac:dyDescent="0.3">
      <c r="A2123" s="38" t="s">
        <v>2157</v>
      </c>
      <c r="B2123" s="39" t="s">
        <v>5325</v>
      </c>
      <c r="C2123" s="39" t="s">
        <v>3929</v>
      </c>
      <c r="D2123" s="39" t="s">
        <v>3965</v>
      </c>
      <c r="E2123" s="40">
        <v>11.50918396</v>
      </c>
      <c r="F2123" s="40">
        <v>3.8172068779999999</v>
      </c>
      <c r="G2123" s="40">
        <v>677</v>
      </c>
      <c r="H2123" s="40" t="s">
        <v>3926</v>
      </c>
      <c r="I2123" s="40" t="s">
        <v>94</v>
      </c>
      <c r="J2123" s="40" t="s">
        <v>5299</v>
      </c>
      <c r="K2123" s="40" t="s">
        <v>5300</v>
      </c>
      <c r="L2123" s="40" t="s">
        <v>5869</v>
      </c>
      <c r="M2123" s="35" t="s">
        <v>4</v>
      </c>
      <c r="N2123" s="35" t="s">
        <v>5</v>
      </c>
    </row>
    <row r="2124" spans="1:14" x14ac:dyDescent="0.3">
      <c r="A2124" s="38" t="s">
        <v>813</v>
      </c>
      <c r="B2124" s="39" t="s">
        <v>5326</v>
      </c>
      <c r="C2124" s="39" t="s">
        <v>3929</v>
      </c>
      <c r="D2124" s="39" t="s">
        <v>3965</v>
      </c>
      <c r="E2124" s="40">
        <v>11.579594</v>
      </c>
      <c r="F2124" s="40">
        <v>3.8481040000000002</v>
      </c>
      <c r="G2124" s="40">
        <v>736</v>
      </c>
      <c r="H2124" s="40" t="s">
        <v>3926</v>
      </c>
      <c r="I2124" s="40" t="s">
        <v>94</v>
      </c>
      <c r="J2124" s="40" t="s">
        <v>5299</v>
      </c>
      <c r="K2124" s="40" t="s">
        <v>5300</v>
      </c>
      <c r="L2124" s="40" t="s">
        <v>5869</v>
      </c>
      <c r="M2124" s="35" t="s">
        <v>4</v>
      </c>
      <c r="N2124" s="35" t="s">
        <v>5</v>
      </c>
    </row>
    <row r="2125" spans="1:14" x14ac:dyDescent="0.3">
      <c r="A2125" s="38" t="s">
        <v>676</v>
      </c>
      <c r="B2125" s="39" t="s">
        <v>5327</v>
      </c>
      <c r="C2125" s="39" t="s">
        <v>3929</v>
      </c>
      <c r="D2125" s="39" t="s">
        <v>3965</v>
      </c>
      <c r="E2125" s="40">
        <v>11.55371852</v>
      </c>
      <c r="F2125" s="40">
        <v>3.8349455099999998</v>
      </c>
      <c r="G2125" s="40">
        <v>746</v>
      </c>
      <c r="H2125" s="40" t="s">
        <v>3926</v>
      </c>
      <c r="I2125" s="40" t="s">
        <v>94</v>
      </c>
      <c r="J2125" s="40" t="s">
        <v>5299</v>
      </c>
      <c r="K2125" s="40" t="s">
        <v>5300</v>
      </c>
      <c r="L2125" s="40" t="s">
        <v>5869</v>
      </c>
      <c r="M2125" s="35" t="s">
        <v>4</v>
      </c>
      <c r="N2125" s="35" t="s">
        <v>5</v>
      </c>
    </row>
    <row r="2126" spans="1:14" x14ac:dyDescent="0.3">
      <c r="A2126" s="38" t="s">
        <v>1764</v>
      </c>
      <c r="B2126" s="39" t="s">
        <v>5328</v>
      </c>
      <c r="C2126" s="39" t="s">
        <v>3929</v>
      </c>
      <c r="D2126" s="39" t="s">
        <v>3965</v>
      </c>
      <c r="E2126" s="40">
        <v>11.538936</v>
      </c>
      <c r="F2126" s="40">
        <v>3.8104439999999999</v>
      </c>
      <c r="G2126" s="40">
        <v>705</v>
      </c>
      <c r="H2126" s="40" t="s">
        <v>3926</v>
      </c>
      <c r="I2126" s="40" t="s">
        <v>94</v>
      </c>
      <c r="J2126" s="40" t="s">
        <v>5299</v>
      </c>
      <c r="K2126" s="40" t="s">
        <v>5300</v>
      </c>
      <c r="L2126" s="40" t="s">
        <v>5869</v>
      </c>
      <c r="M2126" s="35" t="s">
        <v>4</v>
      </c>
      <c r="N2126" s="35" t="s">
        <v>5</v>
      </c>
    </row>
    <row r="2127" spans="1:14" x14ac:dyDescent="0.3">
      <c r="A2127" s="38" t="s">
        <v>1055</v>
      </c>
      <c r="B2127" s="39" t="s">
        <v>5329</v>
      </c>
      <c r="C2127" s="39" t="s">
        <v>3929</v>
      </c>
      <c r="D2127" s="39" t="s">
        <v>3965</v>
      </c>
      <c r="E2127" s="40">
        <v>11.547782</v>
      </c>
      <c r="F2127" s="40">
        <v>3.8598029999999999</v>
      </c>
      <c r="G2127" s="40">
        <v>753</v>
      </c>
      <c r="H2127" s="40" t="s">
        <v>3926</v>
      </c>
      <c r="I2127" s="40" t="s">
        <v>94</v>
      </c>
      <c r="J2127" s="40" t="s">
        <v>5299</v>
      </c>
      <c r="K2127" s="40" t="s">
        <v>5300</v>
      </c>
      <c r="L2127" s="40" t="s">
        <v>5869</v>
      </c>
      <c r="M2127" s="35" t="s">
        <v>4</v>
      </c>
      <c r="N2127" s="35" t="s">
        <v>41</v>
      </c>
    </row>
    <row r="2128" spans="1:14" x14ac:dyDescent="0.3">
      <c r="A2128" s="38" t="s">
        <v>2002</v>
      </c>
      <c r="B2128" s="39" t="s">
        <v>5330</v>
      </c>
      <c r="C2128" s="39" t="s">
        <v>3929</v>
      </c>
      <c r="D2128" s="39" t="s">
        <v>3965</v>
      </c>
      <c r="E2128" s="40">
        <v>11.5041178</v>
      </c>
      <c r="F2128" s="40">
        <v>3.8171729569999999</v>
      </c>
      <c r="G2128" s="40">
        <v>762</v>
      </c>
      <c r="H2128" s="40" t="s">
        <v>3926</v>
      </c>
      <c r="I2128" s="40" t="s">
        <v>94</v>
      </c>
      <c r="J2128" s="40" t="s">
        <v>5299</v>
      </c>
      <c r="K2128" s="40" t="s">
        <v>5300</v>
      </c>
      <c r="L2128" s="40" t="s">
        <v>5869</v>
      </c>
      <c r="M2128" s="35" t="s">
        <v>4</v>
      </c>
      <c r="N2128" s="35" t="s">
        <v>5</v>
      </c>
    </row>
    <row r="2129" spans="1:14" x14ac:dyDescent="0.3">
      <c r="A2129" s="38" t="s">
        <v>1975</v>
      </c>
      <c r="B2129" s="39" t="s">
        <v>5331</v>
      </c>
      <c r="C2129" s="39" t="s">
        <v>3929</v>
      </c>
      <c r="D2129" s="39" t="s">
        <v>3965</v>
      </c>
      <c r="E2129" s="40">
        <v>11.61304112</v>
      </c>
      <c r="F2129" s="40">
        <v>3.8054327749999999</v>
      </c>
      <c r="G2129" s="40">
        <v>738</v>
      </c>
      <c r="H2129" s="40" t="s">
        <v>3926</v>
      </c>
      <c r="I2129" s="40" t="s">
        <v>94</v>
      </c>
      <c r="J2129" s="40" t="s">
        <v>5299</v>
      </c>
      <c r="K2129" s="40" t="s">
        <v>5300</v>
      </c>
      <c r="L2129" s="40" t="s">
        <v>5869</v>
      </c>
      <c r="M2129" s="35" t="s">
        <v>7</v>
      </c>
      <c r="N2129" s="35" t="s">
        <v>57</v>
      </c>
    </row>
    <row r="2130" spans="1:14" x14ac:dyDescent="0.3">
      <c r="A2130" s="38" t="s">
        <v>450</v>
      </c>
      <c r="B2130" s="39" t="s">
        <v>5332</v>
      </c>
      <c r="C2130" s="39" t="s">
        <v>3929</v>
      </c>
      <c r="D2130" s="39" t="s">
        <v>3965</v>
      </c>
      <c r="E2130" s="40">
        <v>11.535496999999999</v>
      </c>
      <c r="F2130" s="40">
        <v>3.8591139999999999</v>
      </c>
      <c r="G2130" s="40">
        <v>769</v>
      </c>
      <c r="H2130" s="40" t="s">
        <v>3926</v>
      </c>
      <c r="I2130" s="40" t="s">
        <v>94</v>
      </c>
      <c r="J2130" s="40" t="s">
        <v>5299</v>
      </c>
      <c r="K2130" s="40" t="s">
        <v>5300</v>
      </c>
      <c r="L2130" s="40" t="s">
        <v>5869</v>
      </c>
      <c r="M2130" s="35" t="s">
        <v>7</v>
      </c>
      <c r="N2130" s="35" t="s">
        <v>36</v>
      </c>
    </row>
    <row r="2131" spans="1:14" x14ac:dyDescent="0.3">
      <c r="A2131" s="38" t="s">
        <v>1765</v>
      </c>
      <c r="B2131" s="39" t="s">
        <v>5333</v>
      </c>
      <c r="C2131" s="39" t="s">
        <v>3929</v>
      </c>
      <c r="D2131" s="39" t="s">
        <v>3965</v>
      </c>
      <c r="E2131" s="40">
        <v>11.536925999999999</v>
      </c>
      <c r="F2131" s="40">
        <v>3.7992149999999998</v>
      </c>
      <c r="G2131" s="40">
        <v>687</v>
      </c>
      <c r="H2131" s="40" t="s">
        <v>3926</v>
      </c>
      <c r="I2131" s="40" t="s">
        <v>94</v>
      </c>
      <c r="J2131" s="40" t="s">
        <v>5299</v>
      </c>
      <c r="K2131" s="40" t="s">
        <v>5300</v>
      </c>
      <c r="L2131" s="40" t="s">
        <v>5869</v>
      </c>
      <c r="M2131" s="35" t="s">
        <v>7</v>
      </c>
      <c r="N2131" s="35" t="s">
        <v>3849</v>
      </c>
    </row>
    <row r="2132" spans="1:14" x14ac:dyDescent="0.3">
      <c r="A2132" s="38" t="s">
        <v>398</v>
      </c>
      <c r="B2132" s="39" t="s">
        <v>5334</v>
      </c>
      <c r="C2132" s="39" t="s">
        <v>3929</v>
      </c>
      <c r="D2132" s="39" t="s">
        <v>3965</v>
      </c>
      <c r="E2132" s="40">
        <v>11.55982</v>
      </c>
      <c r="F2132" s="40">
        <v>3.80708</v>
      </c>
      <c r="G2132" s="40">
        <v>878</v>
      </c>
      <c r="H2132" s="40" t="s">
        <v>3926</v>
      </c>
      <c r="I2132" s="40" t="s">
        <v>94</v>
      </c>
      <c r="J2132" s="40" t="s">
        <v>5299</v>
      </c>
      <c r="K2132" s="40" t="s">
        <v>5300</v>
      </c>
      <c r="L2132" s="40" t="s">
        <v>5869</v>
      </c>
      <c r="M2132" s="35" t="s">
        <v>7</v>
      </c>
      <c r="N2132" s="35" t="s">
        <v>57</v>
      </c>
    </row>
    <row r="2133" spans="1:14" x14ac:dyDescent="0.3">
      <c r="A2133" s="38" t="s">
        <v>2143</v>
      </c>
      <c r="B2133" s="39" t="s">
        <v>5335</v>
      </c>
      <c r="C2133" s="39" t="s">
        <v>3929</v>
      </c>
      <c r="D2133" s="39" t="s">
        <v>3965</v>
      </c>
      <c r="E2133" s="40">
        <v>11.488196</v>
      </c>
      <c r="F2133" s="40">
        <v>3.7912149999999998</v>
      </c>
      <c r="G2133" s="40">
        <v>694</v>
      </c>
      <c r="H2133" s="40" t="s">
        <v>3926</v>
      </c>
      <c r="I2133" s="40" t="s">
        <v>94</v>
      </c>
      <c r="J2133" s="40" t="s">
        <v>5299</v>
      </c>
      <c r="K2133" s="40" t="s">
        <v>5300</v>
      </c>
      <c r="L2133" s="40" t="s">
        <v>5869</v>
      </c>
      <c r="M2133" s="35" t="s">
        <v>7</v>
      </c>
      <c r="N2133" s="35" t="s">
        <v>3876</v>
      </c>
    </row>
    <row r="2134" spans="1:14" x14ac:dyDescent="0.3">
      <c r="A2134" s="38" t="s">
        <v>814</v>
      </c>
      <c r="B2134" s="39" t="s">
        <v>5336</v>
      </c>
      <c r="C2134" s="39" t="s">
        <v>3929</v>
      </c>
      <c r="D2134" s="39" t="s">
        <v>3965</v>
      </c>
      <c r="E2134" s="40">
        <v>11.5709708</v>
      </c>
      <c r="F2134" s="40">
        <v>3.8439399999999999</v>
      </c>
      <c r="G2134" s="40">
        <v>728</v>
      </c>
      <c r="H2134" s="40" t="s">
        <v>3926</v>
      </c>
      <c r="I2134" s="40" t="s">
        <v>94</v>
      </c>
      <c r="J2134" s="40" t="s">
        <v>5299</v>
      </c>
      <c r="K2134" s="40" t="s">
        <v>5300</v>
      </c>
      <c r="L2134" s="40" t="s">
        <v>5869</v>
      </c>
      <c r="M2134" s="35" t="s">
        <v>7</v>
      </c>
      <c r="N2134" s="35" t="s">
        <v>36</v>
      </c>
    </row>
    <row r="2135" spans="1:14" x14ac:dyDescent="0.3">
      <c r="A2135" s="38" t="s">
        <v>545</v>
      </c>
      <c r="B2135" s="39" t="s">
        <v>5337</v>
      </c>
      <c r="C2135" s="39" t="s">
        <v>3929</v>
      </c>
      <c r="D2135" s="39" t="s">
        <v>3965</v>
      </c>
      <c r="E2135" s="40">
        <v>11.49616</v>
      </c>
      <c r="F2135" s="40">
        <v>3.8021400000000001</v>
      </c>
      <c r="G2135" s="40">
        <v>713</v>
      </c>
      <c r="H2135" s="40" t="s">
        <v>3926</v>
      </c>
      <c r="I2135" s="40" t="s">
        <v>94</v>
      </c>
      <c r="J2135" s="40" t="s">
        <v>5299</v>
      </c>
      <c r="K2135" s="40" t="s">
        <v>5300</v>
      </c>
      <c r="L2135" s="40" t="s">
        <v>5869</v>
      </c>
      <c r="M2135" s="35" t="s">
        <v>7</v>
      </c>
      <c r="N2135" s="35" t="s">
        <v>36</v>
      </c>
    </row>
    <row r="2136" spans="1:14" x14ac:dyDescent="0.3">
      <c r="A2136" s="38" t="s">
        <v>390</v>
      </c>
      <c r="B2136" s="39" t="s">
        <v>5338</v>
      </c>
      <c r="C2136" s="39" t="s">
        <v>3929</v>
      </c>
      <c r="D2136" s="39" t="s">
        <v>4356</v>
      </c>
      <c r="E2136" s="40">
        <v>11.404638800000001</v>
      </c>
      <c r="F2136" s="40">
        <v>3.7513333329999998</v>
      </c>
      <c r="G2136" s="40">
        <v>722</v>
      </c>
      <c r="H2136" s="40" t="s">
        <v>3926</v>
      </c>
      <c r="I2136" s="40" t="s">
        <v>94</v>
      </c>
      <c r="J2136" s="40" t="s">
        <v>5299</v>
      </c>
      <c r="K2136" s="40" t="s">
        <v>5300</v>
      </c>
      <c r="L2136" s="40" t="s">
        <v>5869</v>
      </c>
      <c r="M2136" s="35" t="s">
        <v>7</v>
      </c>
      <c r="N2136" s="35" t="s">
        <v>57</v>
      </c>
    </row>
    <row r="2137" spans="1:14" x14ac:dyDescent="0.3">
      <c r="A2137" s="38" t="s">
        <v>5339</v>
      </c>
      <c r="B2137" s="39" t="s">
        <v>5340</v>
      </c>
      <c r="C2137" s="39" t="s">
        <v>3929</v>
      </c>
      <c r="D2137" s="39" t="s">
        <v>1672</v>
      </c>
      <c r="E2137" s="40">
        <v>11.62649</v>
      </c>
      <c r="F2137" s="40">
        <v>3.7875700000000001</v>
      </c>
      <c r="G2137" s="40">
        <v>742</v>
      </c>
      <c r="H2137" s="40" t="s">
        <v>3926</v>
      </c>
      <c r="I2137" s="40" t="s">
        <v>94</v>
      </c>
      <c r="J2137" s="40" t="s">
        <v>5299</v>
      </c>
      <c r="K2137" s="40" t="s">
        <v>5300</v>
      </c>
      <c r="L2137" s="40" t="s">
        <v>5869</v>
      </c>
      <c r="M2137" s="35" t="s">
        <v>7</v>
      </c>
      <c r="N2137" s="35" t="s">
        <v>3876</v>
      </c>
    </row>
    <row r="2138" spans="1:14" x14ac:dyDescent="0.3">
      <c r="A2138" s="38" t="s">
        <v>141</v>
      </c>
      <c r="B2138" s="39" t="s">
        <v>5341</v>
      </c>
      <c r="C2138" s="39" t="s">
        <v>3929</v>
      </c>
      <c r="D2138" s="39" t="s">
        <v>3965</v>
      </c>
      <c r="E2138" s="40">
        <v>11.499097000000001</v>
      </c>
      <c r="F2138" s="40">
        <v>3.8196469999999998</v>
      </c>
      <c r="G2138" s="40">
        <v>729</v>
      </c>
      <c r="H2138" s="40" t="s">
        <v>3926</v>
      </c>
      <c r="I2138" s="40" t="s">
        <v>94</v>
      </c>
      <c r="J2138" s="40" t="s">
        <v>5299</v>
      </c>
      <c r="K2138" s="40" t="s">
        <v>5300</v>
      </c>
      <c r="L2138" s="40" t="s">
        <v>5869</v>
      </c>
      <c r="M2138" s="35" t="s">
        <v>7</v>
      </c>
      <c r="N2138" s="35" t="s">
        <v>36</v>
      </c>
    </row>
    <row r="2139" spans="1:14" x14ac:dyDescent="0.3">
      <c r="A2139" s="38" t="s">
        <v>1599</v>
      </c>
      <c r="B2139" s="39" t="s">
        <v>5342</v>
      </c>
      <c r="C2139" s="39" t="s">
        <v>3929</v>
      </c>
      <c r="D2139" s="39" t="s">
        <v>3965</v>
      </c>
      <c r="E2139" s="40">
        <v>11.459033</v>
      </c>
      <c r="F2139" s="40">
        <v>3.8096070000000002</v>
      </c>
      <c r="G2139" s="40">
        <v>755</v>
      </c>
      <c r="H2139" s="40" t="s">
        <v>3926</v>
      </c>
      <c r="I2139" s="40" t="s">
        <v>94</v>
      </c>
      <c r="J2139" s="40" t="s">
        <v>5299</v>
      </c>
      <c r="K2139" s="40" t="s">
        <v>5300</v>
      </c>
      <c r="L2139" s="40" t="s">
        <v>5869</v>
      </c>
      <c r="M2139" s="35" t="s">
        <v>4</v>
      </c>
      <c r="N2139" s="35"/>
    </row>
    <row r="2140" spans="1:14" x14ac:dyDescent="0.3">
      <c r="A2140" s="38" t="s">
        <v>1921</v>
      </c>
      <c r="B2140" s="39" t="s">
        <v>5343</v>
      </c>
      <c r="C2140" s="39" t="s">
        <v>3929</v>
      </c>
      <c r="D2140" s="39" t="s">
        <v>3965</v>
      </c>
      <c r="E2140" s="40">
        <v>11.56096</v>
      </c>
      <c r="F2140" s="40">
        <v>3.8216299999999999</v>
      </c>
      <c r="G2140" s="40">
        <v>120</v>
      </c>
      <c r="H2140" s="40" t="s">
        <v>3926</v>
      </c>
      <c r="I2140" s="40" t="s">
        <v>94</v>
      </c>
      <c r="J2140" s="40" t="s">
        <v>5299</v>
      </c>
      <c r="K2140" s="40" t="s">
        <v>5300</v>
      </c>
      <c r="L2140" s="40" t="s">
        <v>5869</v>
      </c>
      <c r="M2140" s="35" t="s">
        <v>7</v>
      </c>
      <c r="N2140" s="35" t="s">
        <v>3876</v>
      </c>
    </row>
    <row r="2141" spans="1:14" x14ac:dyDescent="0.3">
      <c r="A2141" s="38" t="s">
        <v>1917</v>
      </c>
      <c r="B2141" s="39" t="s">
        <v>5344</v>
      </c>
      <c r="C2141" s="39" t="s">
        <v>3929</v>
      </c>
      <c r="D2141" s="39" t="s">
        <v>3965</v>
      </c>
      <c r="E2141" s="40">
        <v>11.595409999999999</v>
      </c>
      <c r="F2141" s="40">
        <v>3.8474910000000002</v>
      </c>
      <c r="G2141" s="40">
        <v>737</v>
      </c>
      <c r="H2141" s="40" t="s">
        <v>3926</v>
      </c>
      <c r="I2141" s="40" t="s">
        <v>94</v>
      </c>
      <c r="J2141" s="40" t="s">
        <v>5299</v>
      </c>
      <c r="K2141" s="40" t="s">
        <v>5300</v>
      </c>
      <c r="L2141" s="40" t="s">
        <v>5869</v>
      </c>
      <c r="M2141" s="35" t="s">
        <v>79</v>
      </c>
      <c r="N2141" s="35" t="s">
        <v>5</v>
      </c>
    </row>
    <row r="2142" spans="1:14" x14ac:dyDescent="0.3">
      <c r="A2142" s="38" t="s">
        <v>1673</v>
      </c>
      <c r="B2142" s="39" t="s">
        <v>1674</v>
      </c>
      <c r="C2142" s="39" t="s">
        <v>3929</v>
      </c>
      <c r="D2142" s="39" t="s">
        <v>1672</v>
      </c>
      <c r="E2142" s="40">
        <v>11.640700000000001</v>
      </c>
      <c r="F2142" s="40">
        <v>3.7563800000000001</v>
      </c>
      <c r="G2142" s="40">
        <v>725</v>
      </c>
      <c r="H2142" s="40" t="s">
        <v>3926</v>
      </c>
      <c r="I2142" s="40"/>
      <c r="J2142" s="40" t="s">
        <v>5299</v>
      </c>
      <c r="K2142" s="40" t="s">
        <v>5300</v>
      </c>
      <c r="L2142" s="40" t="s">
        <v>5869</v>
      </c>
      <c r="M2142" s="35" t="s">
        <v>7</v>
      </c>
      <c r="N2142" s="35" t="s">
        <v>3884</v>
      </c>
    </row>
    <row r="2143" spans="1:14" x14ac:dyDescent="0.3">
      <c r="A2143" s="38" t="s">
        <v>1995</v>
      </c>
      <c r="B2143" s="39" t="s">
        <v>1996</v>
      </c>
      <c r="C2143" s="39" t="s">
        <v>3929</v>
      </c>
      <c r="D2143" s="39" t="s">
        <v>1996</v>
      </c>
      <c r="E2143" s="40">
        <v>11.4487849</v>
      </c>
      <c r="F2143" s="40">
        <v>3.7878712000000001</v>
      </c>
      <c r="G2143" s="40">
        <v>742</v>
      </c>
      <c r="H2143" s="40" t="s">
        <v>3926</v>
      </c>
      <c r="I2143" s="40" t="s">
        <v>38</v>
      </c>
      <c r="J2143" s="40" t="s">
        <v>629</v>
      </c>
      <c r="K2143" s="40" t="s">
        <v>5345</v>
      </c>
      <c r="L2143" s="40" t="s">
        <v>5869</v>
      </c>
      <c r="M2143" s="35" t="s">
        <v>4</v>
      </c>
      <c r="N2143" s="35" t="s">
        <v>5</v>
      </c>
    </row>
    <row r="2144" spans="1:14" x14ac:dyDescent="0.3">
      <c r="A2144" s="38" t="s">
        <v>426</v>
      </c>
      <c r="B2144" s="39" t="s">
        <v>5346</v>
      </c>
      <c r="C2144" s="39" t="s">
        <v>3929</v>
      </c>
      <c r="D2144" s="39" t="s">
        <v>3965</v>
      </c>
      <c r="E2144" s="40">
        <v>11.474468010000001</v>
      </c>
      <c r="F2144" s="40">
        <v>3.8140996220000001</v>
      </c>
      <c r="G2144" s="40">
        <v>742</v>
      </c>
      <c r="H2144" s="40" t="s">
        <v>3926</v>
      </c>
      <c r="I2144" s="40" t="s">
        <v>94</v>
      </c>
      <c r="J2144" s="40" t="s">
        <v>629</v>
      </c>
      <c r="K2144" s="40" t="s">
        <v>5345</v>
      </c>
      <c r="L2144" s="40" t="s">
        <v>5869</v>
      </c>
      <c r="M2144" s="35" t="s">
        <v>4</v>
      </c>
      <c r="N2144" s="35" t="s">
        <v>5</v>
      </c>
    </row>
    <row r="2145" spans="1:14" x14ac:dyDescent="0.3">
      <c r="A2145" s="38" t="s">
        <v>1571</v>
      </c>
      <c r="B2145" s="39" t="s">
        <v>1572</v>
      </c>
      <c r="C2145" s="39" t="s">
        <v>3929</v>
      </c>
      <c r="D2145" s="39" t="s">
        <v>4396</v>
      </c>
      <c r="E2145" s="40">
        <v>11.400497</v>
      </c>
      <c r="F2145" s="40">
        <v>3.7853150000000002</v>
      </c>
      <c r="G2145" s="40">
        <v>744</v>
      </c>
      <c r="H2145" s="40" t="s">
        <v>3926</v>
      </c>
      <c r="I2145" s="40" t="s">
        <v>38</v>
      </c>
      <c r="J2145" s="40" t="s">
        <v>629</v>
      </c>
      <c r="K2145" s="40" t="s">
        <v>5345</v>
      </c>
      <c r="L2145" s="40" t="s">
        <v>5869</v>
      </c>
      <c r="M2145" s="35" t="s">
        <v>4</v>
      </c>
      <c r="N2145" s="35" t="s">
        <v>5</v>
      </c>
    </row>
    <row r="2146" spans="1:14" x14ac:dyDescent="0.3">
      <c r="A2146" s="38" t="s">
        <v>721</v>
      </c>
      <c r="B2146" s="39" t="s">
        <v>5347</v>
      </c>
      <c r="C2146" s="39" t="s">
        <v>3929</v>
      </c>
      <c r="D2146" s="39" t="s">
        <v>3965</v>
      </c>
      <c r="E2146" s="40">
        <v>11.48608235</v>
      </c>
      <c r="F2146" s="40">
        <v>3.7989176310000001</v>
      </c>
      <c r="G2146" s="40">
        <v>742</v>
      </c>
      <c r="H2146" s="40" t="s">
        <v>3926</v>
      </c>
      <c r="I2146" s="40" t="s">
        <v>94</v>
      </c>
      <c r="J2146" s="40" t="s">
        <v>629</v>
      </c>
      <c r="K2146" s="40" t="s">
        <v>5345</v>
      </c>
      <c r="L2146" s="40" t="s">
        <v>5869</v>
      </c>
      <c r="M2146" s="35" t="s">
        <v>4</v>
      </c>
      <c r="N2146" s="35" t="s">
        <v>5</v>
      </c>
    </row>
    <row r="2147" spans="1:14" x14ac:dyDescent="0.3">
      <c r="A2147" s="38" t="s">
        <v>658</v>
      </c>
      <c r="B2147" s="39" t="s">
        <v>659</v>
      </c>
      <c r="C2147" s="39" t="s">
        <v>3929</v>
      </c>
      <c r="D2147" s="39" t="s">
        <v>659</v>
      </c>
      <c r="E2147" s="40">
        <v>11.30451081</v>
      </c>
      <c r="F2147" s="40">
        <v>3.7911464229999998</v>
      </c>
      <c r="G2147" s="40">
        <v>0</v>
      </c>
      <c r="H2147" s="40" t="s">
        <v>3926</v>
      </c>
      <c r="I2147" s="40" t="s">
        <v>38</v>
      </c>
      <c r="J2147" s="40" t="s">
        <v>629</v>
      </c>
      <c r="K2147" s="40" t="s">
        <v>5345</v>
      </c>
      <c r="L2147" s="40" t="s">
        <v>5869</v>
      </c>
      <c r="M2147" s="35" t="s">
        <v>4</v>
      </c>
      <c r="N2147" s="35" t="s">
        <v>5</v>
      </c>
    </row>
    <row r="2148" spans="1:14" x14ac:dyDescent="0.3">
      <c r="A2148" s="38" t="s">
        <v>358</v>
      </c>
      <c r="B2148" s="39" t="s">
        <v>5348</v>
      </c>
      <c r="C2148" s="39" t="s">
        <v>3929</v>
      </c>
      <c r="D2148" s="39" t="s">
        <v>3965</v>
      </c>
      <c r="E2148" s="40">
        <v>11.496820230000001</v>
      </c>
      <c r="F2148" s="40">
        <v>3.7948312980000001</v>
      </c>
      <c r="G2148" s="40">
        <v>742</v>
      </c>
      <c r="H2148" s="40" t="s">
        <v>3926</v>
      </c>
      <c r="I2148" s="40" t="s">
        <v>94</v>
      </c>
      <c r="J2148" s="40" t="s">
        <v>629</v>
      </c>
      <c r="K2148" s="40" t="s">
        <v>5345</v>
      </c>
      <c r="L2148" s="40" t="s">
        <v>5869</v>
      </c>
      <c r="M2148" s="35" t="s">
        <v>4</v>
      </c>
      <c r="N2148" s="35" t="s">
        <v>5</v>
      </c>
    </row>
    <row r="2149" spans="1:14" x14ac:dyDescent="0.3">
      <c r="A2149" s="38" t="s">
        <v>448</v>
      </c>
      <c r="B2149" s="39" t="s">
        <v>630</v>
      </c>
      <c r="C2149" s="39" t="s">
        <v>3929</v>
      </c>
      <c r="D2149" s="39" t="s">
        <v>5349</v>
      </c>
      <c r="E2149" s="40">
        <v>11.470420000000001</v>
      </c>
      <c r="F2149" s="40">
        <v>3.7565200000000001</v>
      </c>
      <c r="G2149" s="40">
        <v>732</v>
      </c>
      <c r="H2149" s="40" t="s">
        <v>3926</v>
      </c>
      <c r="I2149" s="40" t="s">
        <v>38</v>
      </c>
      <c r="J2149" s="40" t="s">
        <v>629</v>
      </c>
      <c r="K2149" s="40" t="s">
        <v>5345</v>
      </c>
      <c r="L2149" s="40" t="s">
        <v>5869</v>
      </c>
      <c r="M2149" s="35" t="s">
        <v>4</v>
      </c>
      <c r="N2149" s="35" t="s">
        <v>5</v>
      </c>
    </row>
    <row r="2150" spans="1:14" x14ac:dyDescent="0.3">
      <c r="A2150" s="38" t="s">
        <v>1997</v>
      </c>
      <c r="B2150" s="39" t="s">
        <v>1998</v>
      </c>
      <c r="C2150" s="39" t="s">
        <v>3929</v>
      </c>
      <c r="D2150" s="39" t="s">
        <v>1996</v>
      </c>
      <c r="E2150" s="40">
        <v>11.42333</v>
      </c>
      <c r="F2150" s="40">
        <v>3.7871199999999998</v>
      </c>
      <c r="G2150" s="40">
        <v>736</v>
      </c>
      <c r="H2150" s="40" t="s">
        <v>3926</v>
      </c>
      <c r="I2150" s="40" t="s">
        <v>38</v>
      </c>
      <c r="J2150" s="40" t="s">
        <v>629</v>
      </c>
      <c r="K2150" s="40" t="s">
        <v>5345</v>
      </c>
      <c r="L2150" s="40" t="s">
        <v>5869</v>
      </c>
      <c r="M2150" s="35" t="s">
        <v>4</v>
      </c>
      <c r="N2150" s="35" t="s">
        <v>5</v>
      </c>
    </row>
    <row r="2151" spans="1:14" x14ac:dyDescent="0.3">
      <c r="A2151" s="38" t="s">
        <v>1569</v>
      </c>
      <c r="B2151" s="39" t="s">
        <v>1570</v>
      </c>
      <c r="C2151" s="39" t="s">
        <v>3929</v>
      </c>
      <c r="D2151" s="39" t="s">
        <v>4396</v>
      </c>
      <c r="E2151" s="40">
        <v>11.371361</v>
      </c>
      <c r="F2151" s="40">
        <v>3.7959999999999998</v>
      </c>
      <c r="G2151" s="40">
        <v>731</v>
      </c>
      <c r="H2151" s="40" t="s">
        <v>3926</v>
      </c>
      <c r="I2151" s="40" t="s">
        <v>38</v>
      </c>
      <c r="J2151" s="40" t="s">
        <v>629</v>
      </c>
      <c r="K2151" s="40" t="s">
        <v>5345</v>
      </c>
      <c r="L2151" s="40" t="s">
        <v>5869</v>
      </c>
      <c r="M2151" s="35" t="s">
        <v>4</v>
      </c>
      <c r="N2151" s="35" t="s">
        <v>5</v>
      </c>
    </row>
    <row r="2152" spans="1:14" x14ac:dyDescent="0.3">
      <c r="A2152" s="38" t="s">
        <v>722</v>
      </c>
      <c r="B2152" s="39" t="s">
        <v>5350</v>
      </c>
      <c r="C2152" s="39" t="s">
        <v>3929</v>
      </c>
      <c r="D2152" s="39" t="s">
        <v>3965</v>
      </c>
      <c r="E2152" s="40">
        <v>11.47322102</v>
      </c>
      <c r="F2152" s="40">
        <v>3.789493958</v>
      </c>
      <c r="G2152" s="40">
        <v>742</v>
      </c>
      <c r="H2152" s="40" t="s">
        <v>3926</v>
      </c>
      <c r="I2152" s="40" t="s">
        <v>94</v>
      </c>
      <c r="J2152" s="40" t="s">
        <v>629</v>
      </c>
      <c r="K2152" s="40" t="s">
        <v>5345</v>
      </c>
      <c r="L2152" s="40" t="s">
        <v>5869</v>
      </c>
      <c r="M2152" s="35" t="s">
        <v>4</v>
      </c>
      <c r="N2152" s="35" t="s">
        <v>5</v>
      </c>
    </row>
    <row r="2153" spans="1:14" x14ac:dyDescent="0.3">
      <c r="A2153" s="38" t="s">
        <v>806</v>
      </c>
      <c r="B2153" s="39" t="s">
        <v>807</v>
      </c>
      <c r="C2153" s="39" t="s">
        <v>3929</v>
      </c>
      <c r="D2153" s="39" t="s">
        <v>4396</v>
      </c>
      <c r="E2153" s="40">
        <v>11.404638800000001</v>
      </c>
      <c r="F2153" s="40">
        <v>3.7513333329999998</v>
      </c>
      <c r="G2153" s="40">
        <v>722</v>
      </c>
      <c r="H2153" s="40" t="s">
        <v>3926</v>
      </c>
      <c r="I2153" s="40" t="s">
        <v>38</v>
      </c>
      <c r="J2153" s="40" t="s">
        <v>629</v>
      </c>
      <c r="K2153" s="40" t="s">
        <v>5345</v>
      </c>
      <c r="L2153" s="40" t="s">
        <v>5869</v>
      </c>
      <c r="M2153" s="35" t="s">
        <v>7</v>
      </c>
      <c r="N2153" s="35" t="s">
        <v>3884</v>
      </c>
    </row>
    <row r="2154" spans="1:14" x14ac:dyDescent="0.3">
      <c r="A2154" s="38" t="s">
        <v>1573</v>
      </c>
      <c r="B2154" s="39" t="s">
        <v>1574</v>
      </c>
      <c r="C2154" s="39" t="s">
        <v>3929</v>
      </c>
      <c r="D2154" s="39" t="s">
        <v>4396</v>
      </c>
      <c r="E2154" s="40">
        <v>11.342784999999999</v>
      </c>
      <c r="F2154" s="40">
        <v>3.7994933299999998</v>
      </c>
      <c r="G2154" s="40">
        <v>744</v>
      </c>
      <c r="H2154" s="40" t="s">
        <v>3926</v>
      </c>
      <c r="I2154" s="40" t="s">
        <v>38</v>
      </c>
      <c r="J2154" s="40" t="s">
        <v>629</v>
      </c>
      <c r="K2154" s="40" t="s">
        <v>5345</v>
      </c>
      <c r="L2154" s="40" t="s">
        <v>5869</v>
      </c>
      <c r="M2154" s="35" t="s">
        <v>4</v>
      </c>
      <c r="N2154" s="35" t="s">
        <v>5</v>
      </c>
    </row>
    <row r="2155" spans="1:14" x14ac:dyDescent="0.3">
      <c r="A2155" s="38" t="s">
        <v>451</v>
      </c>
      <c r="B2155" s="39" t="s">
        <v>1892</v>
      </c>
      <c r="C2155" s="39" t="s">
        <v>3929</v>
      </c>
      <c r="D2155" s="39" t="s">
        <v>4836</v>
      </c>
      <c r="E2155" s="39">
        <v>11.430654000000001</v>
      </c>
      <c r="F2155" s="39">
        <v>3.719646</v>
      </c>
      <c r="G2155" s="39">
        <v>744</v>
      </c>
      <c r="H2155" s="40" t="s">
        <v>3926</v>
      </c>
      <c r="I2155" s="40" t="s">
        <v>38</v>
      </c>
      <c r="J2155" s="40" t="s">
        <v>629</v>
      </c>
      <c r="K2155" s="40" t="s">
        <v>5345</v>
      </c>
      <c r="L2155" s="40" t="s">
        <v>5869</v>
      </c>
      <c r="M2155" s="35" t="s">
        <v>7</v>
      </c>
      <c r="N2155" s="35" t="s">
        <v>3876</v>
      </c>
    </row>
    <row r="2156" spans="1:14" x14ac:dyDescent="0.3">
      <c r="A2156" s="38" t="s">
        <v>1013</v>
      </c>
      <c r="B2156" s="39" t="s">
        <v>5351</v>
      </c>
      <c r="C2156" s="39" t="s">
        <v>3929</v>
      </c>
      <c r="D2156" s="39" t="s">
        <v>3965</v>
      </c>
      <c r="E2156" s="40">
        <v>11.480613999999999</v>
      </c>
      <c r="F2156" s="40">
        <v>3.805545</v>
      </c>
      <c r="G2156" s="40">
        <v>742</v>
      </c>
      <c r="H2156" s="40" t="s">
        <v>3926</v>
      </c>
      <c r="I2156" s="40" t="s">
        <v>94</v>
      </c>
      <c r="J2156" s="40" t="s">
        <v>629</v>
      </c>
      <c r="K2156" s="40" t="s">
        <v>5345</v>
      </c>
      <c r="L2156" s="40" t="s">
        <v>5869</v>
      </c>
      <c r="M2156" s="35" t="s">
        <v>7</v>
      </c>
      <c r="N2156" s="35" t="s">
        <v>36</v>
      </c>
    </row>
    <row r="2157" spans="1:14" x14ac:dyDescent="0.3">
      <c r="A2157" s="38" t="s">
        <v>585</v>
      </c>
      <c r="B2157" s="39" t="s">
        <v>5352</v>
      </c>
      <c r="C2157" s="39" t="s">
        <v>3929</v>
      </c>
      <c r="D2157" s="39" t="s">
        <v>3965</v>
      </c>
      <c r="E2157" s="40">
        <v>11.432776</v>
      </c>
      <c r="F2157" s="40">
        <v>3.809469</v>
      </c>
      <c r="G2157" s="40">
        <v>742</v>
      </c>
      <c r="H2157" s="40" t="s">
        <v>3926</v>
      </c>
      <c r="I2157" s="40" t="s">
        <v>94</v>
      </c>
      <c r="J2157" s="40" t="s">
        <v>629</v>
      </c>
      <c r="K2157" s="40" t="s">
        <v>5345</v>
      </c>
      <c r="L2157" s="40" t="s">
        <v>5869</v>
      </c>
      <c r="M2157" s="35" t="s">
        <v>7</v>
      </c>
      <c r="N2157" s="35" t="s">
        <v>3846</v>
      </c>
    </row>
    <row r="2158" spans="1:14" x14ac:dyDescent="0.3">
      <c r="A2158" s="38" t="s">
        <v>627</v>
      </c>
      <c r="B2158" s="39" t="s">
        <v>628</v>
      </c>
      <c r="C2158" s="39" t="s">
        <v>3929</v>
      </c>
      <c r="D2158" s="39" t="s">
        <v>3965</v>
      </c>
      <c r="E2158" s="39">
        <v>11.46787</v>
      </c>
      <c r="F2158" s="39">
        <v>3.7706200000000001</v>
      </c>
      <c r="G2158" s="39">
        <v>718</v>
      </c>
      <c r="H2158" s="40" t="s">
        <v>3926</v>
      </c>
      <c r="I2158" s="40" t="s">
        <v>94</v>
      </c>
      <c r="J2158" s="40" t="s">
        <v>629</v>
      </c>
      <c r="K2158" s="40" t="s">
        <v>5345</v>
      </c>
      <c r="L2158" s="40" t="s">
        <v>5869</v>
      </c>
      <c r="M2158" s="35" t="s">
        <v>7</v>
      </c>
      <c r="N2158" s="35" t="s">
        <v>3856</v>
      </c>
    </row>
    <row r="2159" spans="1:14" x14ac:dyDescent="0.3">
      <c r="A2159" s="38" t="s">
        <v>633</v>
      </c>
      <c r="B2159" s="39" t="s">
        <v>5353</v>
      </c>
      <c r="C2159" s="39" t="s">
        <v>3929</v>
      </c>
      <c r="D2159" s="39" t="s">
        <v>3965</v>
      </c>
      <c r="E2159" s="40">
        <v>11.501651000000001</v>
      </c>
      <c r="F2159" s="40">
        <v>3.8087680000000002</v>
      </c>
      <c r="G2159" s="40">
        <v>749</v>
      </c>
      <c r="H2159" s="40" t="s">
        <v>3926</v>
      </c>
      <c r="I2159" s="40" t="s">
        <v>94</v>
      </c>
      <c r="J2159" s="40" t="s">
        <v>629</v>
      </c>
      <c r="K2159" s="40" t="s">
        <v>5345</v>
      </c>
      <c r="L2159" s="40" t="s">
        <v>5869</v>
      </c>
      <c r="M2159" s="35" t="s">
        <v>4</v>
      </c>
      <c r="N2159" s="35" t="s">
        <v>3970</v>
      </c>
    </row>
    <row r="2160" spans="1:14" x14ac:dyDescent="0.3">
      <c r="A2160" s="38" t="s">
        <v>1662</v>
      </c>
      <c r="B2160" s="39" t="s">
        <v>5354</v>
      </c>
      <c r="C2160" s="39" t="s">
        <v>3929</v>
      </c>
      <c r="D2160" s="39" t="s">
        <v>3965</v>
      </c>
      <c r="E2160" s="40">
        <v>11.490964999999999</v>
      </c>
      <c r="F2160" s="40">
        <v>3.7857889999999998</v>
      </c>
      <c r="G2160" s="40">
        <v>714</v>
      </c>
      <c r="H2160" s="40" t="s">
        <v>3926</v>
      </c>
      <c r="I2160" s="40" t="s">
        <v>94</v>
      </c>
      <c r="J2160" s="40" t="s">
        <v>629</v>
      </c>
      <c r="K2160" s="40" t="s">
        <v>5345</v>
      </c>
      <c r="L2160" s="40" t="s">
        <v>5869</v>
      </c>
      <c r="M2160" s="35" t="s">
        <v>4</v>
      </c>
      <c r="N2160" s="35" t="s">
        <v>5</v>
      </c>
    </row>
    <row r="2161" spans="1:14" x14ac:dyDescent="0.3">
      <c r="A2161" s="38" t="s">
        <v>899</v>
      </c>
      <c r="B2161" s="39" t="s">
        <v>5355</v>
      </c>
      <c r="C2161" s="39" t="s">
        <v>3929</v>
      </c>
      <c r="D2161" s="39" t="s">
        <v>3965</v>
      </c>
      <c r="E2161" s="40">
        <v>11.490055999999999</v>
      </c>
      <c r="F2161" s="40">
        <v>3.8101389999999999</v>
      </c>
      <c r="G2161" s="40">
        <v>43</v>
      </c>
      <c r="H2161" s="40" t="s">
        <v>3926</v>
      </c>
      <c r="I2161" s="40" t="s">
        <v>94</v>
      </c>
      <c r="J2161" s="40" t="s">
        <v>629</v>
      </c>
      <c r="K2161" s="40" t="s">
        <v>5345</v>
      </c>
      <c r="L2161" s="40" t="s">
        <v>5869</v>
      </c>
      <c r="M2161" s="35" t="s">
        <v>4</v>
      </c>
      <c r="N2161" s="35" t="s">
        <v>5</v>
      </c>
    </row>
    <row r="2162" spans="1:14" x14ac:dyDescent="0.3">
      <c r="A2162" s="38" t="s">
        <v>1627</v>
      </c>
      <c r="B2162" s="39" t="s">
        <v>5356</v>
      </c>
      <c r="C2162" s="39" t="s">
        <v>3929</v>
      </c>
      <c r="D2162" s="39" t="s">
        <v>3965</v>
      </c>
      <c r="E2162" s="40">
        <v>11.46543118</v>
      </c>
      <c r="F2162" s="40">
        <v>3.825755579</v>
      </c>
      <c r="G2162" s="40">
        <v>711</v>
      </c>
      <c r="H2162" s="40" t="s">
        <v>3926</v>
      </c>
      <c r="I2162" s="40" t="s">
        <v>94</v>
      </c>
      <c r="J2162" s="40" t="s">
        <v>629</v>
      </c>
      <c r="K2162" s="40" t="s">
        <v>5345</v>
      </c>
      <c r="L2162" s="40" t="s">
        <v>5869</v>
      </c>
      <c r="M2162" s="35" t="s">
        <v>4</v>
      </c>
      <c r="N2162" s="35" t="s">
        <v>5</v>
      </c>
    </row>
    <row r="2163" spans="1:14" x14ac:dyDescent="0.3">
      <c r="A2163" s="38" t="s">
        <v>373</v>
      </c>
      <c r="B2163" s="39" t="s">
        <v>5357</v>
      </c>
      <c r="C2163" s="39" t="s">
        <v>3929</v>
      </c>
      <c r="D2163" s="39" t="s">
        <v>3965</v>
      </c>
      <c r="E2163" s="40">
        <v>11.446244999999999</v>
      </c>
      <c r="F2163" s="40">
        <v>3.8199000000000001</v>
      </c>
      <c r="G2163" s="40">
        <v>740</v>
      </c>
      <c r="H2163" s="40" t="s">
        <v>3926</v>
      </c>
      <c r="I2163" s="40" t="s">
        <v>94</v>
      </c>
      <c r="J2163" s="40" t="s">
        <v>629</v>
      </c>
      <c r="K2163" s="40" t="s">
        <v>5345</v>
      </c>
      <c r="L2163" s="40" t="s">
        <v>5869</v>
      </c>
      <c r="M2163" s="35" t="s">
        <v>7</v>
      </c>
      <c r="N2163" s="35" t="s">
        <v>3876</v>
      </c>
    </row>
    <row r="2164" spans="1:14" x14ac:dyDescent="0.3">
      <c r="A2164" s="38" t="s">
        <v>5358</v>
      </c>
      <c r="B2164" s="39" t="s">
        <v>5359</v>
      </c>
      <c r="C2164" s="39" t="s">
        <v>3929</v>
      </c>
      <c r="D2164" s="39" t="s">
        <v>3965</v>
      </c>
      <c r="E2164" s="40">
        <v>11.41949</v>
      </c>
      <c r="F2164" s="40">
        <v>3.8107099999999998</v>
      </c>
      <c r="G2164" s="40">
        <v>770</v>
      </c>
      <c r="H2164" s="40" t="s">
        <v>3926</v>
      </c>
      <c r="I2164" s="40" t="s">
        <v>94</v>
      </c>
      <c r="J2164" s="40" t="s">
        <v>629</v>
      </c>
      <c r="K2164" s="40" t="s">
        <v>5345</v>
      </c>
      <c r="L2164" s="40" t="s">
        <v>5869</v>
      </c>
      <c r="M2164" s="35" t="s">
        <v>7</v>
      </c>
      <c r="N2164" s="35" t="s">
        <v>6</v>
      </c>
    </row>
    <row r="2165" spans="1:14" x14ac:dyDescent="0.3">
      <c r="A2165" s="38" t="s">
        <v>2145</v>
      </c>
      <c r="B2165" s="39" t="s">
        <v>5360</v>
      </c>
      <c r="C2165" s="39" t="s">
        <v>3929</v>
      </c>
      <c r="D2165" s="39" t="s">
        <v>3965</v>
      </c>
      <c r="E2165" s="40">
        <v>11.476447370000001</v>
      </c>
      <c r="F2165" s="40">
        <v>3.8020563690000002</v>
      </c>
      <c r="G2165" s="40">
        <v>764</v>
      </c>
      <c r="H2165" s="40" t="s">
        <v>3926</v>
      </c>
      <c r="I2165" s="40" t="s">
        <v>94</v>
      </c>
      <c r="J2165" s="40" t="s">
        <v>629</v>
      </c>
      <c r="K2165" s="40" t="s">
        <v>5345</v>
      </c>
      <c r="L2165" s="40" t="s">
        <v>5869</v>
      </c>
      <c r="M2165" s="35" t="s">
        <v>79</v>
      </c>
      <c r="N2165" s="35" t="s">
        <v>5</v>
      </c>
    </row>
    <row r="2166" spans="1:14" x14ac:dyDescent="0.3">
      <c r="A2166" s="38" t="s">
        <v>5361</v>
      </c>
      <c r="B2166" s="39" t="s">
        <v>5362</v>
      </c>
      <c r="C2166" s="39" t="s">
        <v>3929</v>
      </c>
      <c r="D2166" s="39" t="s">
        <v>4396</v>
      </c>
      <c r="E2166" s="40">
        <v>11.45515</v>
      </c>
      <c r="F2166" s="40">
        <v>3.7688160000000002</v>
      </c>
      <c r="G2166" s="40">
        <v>737</v>
      </c>
      <c r="H2166" s="40" t="s">
        <v>3926</v>
      </c>
      <c r="I2166" s="40" t="s">
        <v>94</v>
      </c>
      <c r="J2166" s="40" t="s">
        <v>629</v>
      </c>
      <c r="K2166" s="40" t="s">
        <v>5345</v>
      </c>
      <c r="L2166" s="40" t="s">
        <v>5869</v>
      </c>
      <c r="M2166" s="35" t="s">
        <v>4</v>
      </c>
      <c r="N2166" s="35"/>
    </row>
    <row r="2167" spans="1:14" x14ac:dyDescent="0.3">
      <c r="A2167" s="38" t="s">
        <v>1555</v>
      </c>
      <c r="B2167" s="39" t="s">
        <v>5363</v>
      </c>
      <c r="C2167" s="39" t="s">
        <v>3929</v>
      </c>
      <c r="D2167" s="39" t="s">
        <v>3965</v>
      </c>
      <c r="E2167" s="40">
        <v>11.462896000000001</v>
      </c>
      <c r="F2167" s="40">
        <v>3.8025139999999999</v>
      </c>
      <c r="G2167" s="40">
        <v>721</v>
      </c>
      <c r="H2167" s="40" t="s">
        <v>3926</v>
      </c>
      <c r="I2167" s="40" t="s">
        <v>94</v>
      </c>
      <c r="J2167" s="40" t="s">
        <v>629</v>
      </c>
      <c r="K2167" s="40" t="s">
        <v>5345</v>
      </c>
      <c r="L2167" s="40" t="s">
        <v>5869</v>
      </c>
      <c r="M2167" s="35" t="s">
        <v>7</v>
      </c>
      <c r="N2167" s="35" t="s">
        <v>36</v>
      </c>
    </row>
    <row r="2168" spans="1:14" x14ac:dyDescent="0.3">
      <c r="A2168" s="38" t="s">
        <v>446</v>
      </c>
      <c r="B2168" s="39" t="s">
        <v>1568</v>
      </c>
      <c r="C2168" s="39" t="s">
        <v>3929</v>
      </c>
      <c r="D2168" s="39" t="s">
        <v>4396</v>
      </c>
      <c r="E2168" s="40">
        <v>11.403852000000001</v>
      </c>
      <c r="F2168" s="40">
        <v>3.7935300000000001</v>
      </c>
      <c r="G2168" s="40">
        <v>769</v>
      </c>
      <c r="H2168" s="40" t="s">
        <v>3926</v>
      </c>
      <c r="I2168" s="40"/>
      <c r="J2168" s="40" t="s">
        <v>629</v>
      </c>
      <c r="K2168" s="40" t="s">
        <v>5345</v>
      </c>
      <c r="L2168" s="40" t="s">
        <v>5869</v>
      </c>
      <c r="M2168" s="35" t="s">
        <v>7</v>
      </c>
      <c r="N2168" s="35" t="s">
        <v>57</v>
      </c>
    </row>
    <row r="2169" spans="1:14" x14ac:dyDescent="0.3">
      <c r="A2169" s="38" t="s">
        <v>1044</v>
      </c>
      <c r="B2169" s="39" t="s">
        <v>1045</v>
      </c>
      <c r="C2169" s="39" t="s">
        <v>3929</v>
      </c>
      <c r="D2169" s="39" t="s">
        <v>3965</v>
      </c>
      <c r="E2169" s="40">
        <v>11.520114</v>
      </c>
      <c r="F2169" s="40">
        <v>3.9189189999999998</v>
      </c>
      <c r="G2169" s="40">
        <v>773</v>
      </c>
      <c r="H2169" s="40" t="s">
        <v>3926</v>
      </c>
      <c r="I2169" s="40" t="s">
        <v>38</v>
      </c>
      <c r="J2169" s="40" t="s">
        <v>601</v>
      </c>
      <c r="K2169" s="40" t="s">
        <v>5364</v>
      </c>
      <c r="L2169" s="40" t="s">
        <v>5869</v>
      </c>
      <c r="M2169" s="35" t="s">
        <v>4</v>
      </c>
      <c r="N2169" s="35" t="s">
        <v>41</v>
      </c>
    </row>
    <row r="2170" spans="1:14" x14ac:dyDescent="0.3">
      <c r="A2170" s="38" t="s">
        <v>1967</v>
      </c>
      <c r="B2170" s="39" t="s">
        <v>5365</v>
      </c>
      <c r="C2170" s="39" t="s">
        <v>3929</v>
      </c>
      <c r="D2170" s="39" t="s">
        <v>1968</v>
      </c>
      <c r="E2170" s="40">
        <v>11.546942</v>
      </c>
      <c r="F2170" s="40">
        <v>4.0408030000000004</v>
      </c>
      <c r="G2170" s="40">
        <v>760</v>
      </c>
      <c r="H2170" s="40" t="s">
        <v>3926</v>
      </c>
      <c r="I2170" s="40" t="s">
        <v>94</v>
      </c>
      <c r="J2170" s="40" t="s">
        <v>601</v>
      </c>
      <c r="K2170" s="40" t="s">
        <v>5364</v>
      </c>
      <c r="L2170" s="40" t="s">
        <v>5869</v>
      </c>
      <c r="M2170" s="35" t="s">
        <v>4</v>
      </c>
      <c r="N2170" s="35" t="s">
        <v>5</v>
      </c>
    </row>
    <row r="2171" spans="1:14" x14ac:dyDescent="0.3">
      <c r="A2171" s="38" t="s">
        <v>2040</v>
      </c>
      <c r="B2171" s="39" t="s">
        <v>2041</v>
      </c>
      <c r="C2171" s="39" t="s">
        <v>3929</v>
      </c>
      <c r="D2171" s="39" t="s">
        <v>3965</v>
      </c>
      <c r="E2171" s="40">
        <v>11.525606</v>
      </c>
      <c r="F2171" s="40">
        <v>3.9491610000000001</v>
      </c>
      <c r="G2171" s="40">
        <v>749</v>
      </c>
      <c r="H2171" s="40" t="s">
        <v>3926</v>
      </c>
      <c r="I2171" s="40" t="s">
        <v>94</v>
      </c>
      <c r="J2171" s="40" t="s">
        <v>601</v>
      </c>
      <c r="K2171" s="40" t="s">
        <v>5364</v>
      </c>
      <c r="L2171" s="40" t="s">
        <v>5869</v>
      </c>
      <c r="M2171" s="35" t="s">
        <v>4</v>
      </c>
      <c r="N2171" s="35" t="s">
        <v>5</v>
      </c>
    </row>
    <row r="2172" spans="1:14" x14ac:dyDescent="0.3">
      <c r="A2172" s="38" t="s">
        <v>1941</v>
      </c>
      <c r="B2172" s="39" t="s">
        <v>5366</v>
      </c>
      <c r="C2172" s="39" t="s">
        <v>3929</v>
      </c>
      <c r="D2172" s="39" t="s">
        <v>3965</v>
      </c>
      <c r="E2172" s="40">
        <v>11.557994000000001</v>
      </c>
      <c r="F2172" s="40">
        <v>3.8904800000000002</v>
      </c>
      <c r="G2172" s="40">
        <v>447</v>
      </c>
      <c r="H2172" s="40" t="s">
        <v>3926</v>
      </c>
      <c r="I2172" s="40" t="s">
        <v>94</v>
      </c>
      <c r="J2172" s="40" t="s">
        <v>601</v>
      </c>
      <c r="K2172" s="40" t="s">
        <v>5364</v>
      </c>
      <c r="L2172" s="40" t="s">
        <v>5869</v>
      </c>
      <c r="M2172" s="35" t="s">
        <v>4</v>
      </c>
      <c r="N2172" s="35" t="s">
        <v>5</v>
      </c>
    </row>
    <row r="2173" spans="1:14" x14ac:dyDescent="0.3">
      <c r="A2173" s="38" t="s">
        <v>2035</v>
      </c>
      <c r="B2173" s="39" t="s">
        <v>5367</v>
      </c>
      <c r="C2173" s="39" t="s">
        <v>3929</v>
      </c>
      <c r="D2173" s="39" t="s">
        <v>3965</v>
      </c>
      <c r="E2173" s="40">
        <v>11.525333</v>
      </c>
      <c r="F2173" s="40">
        <v>3.9275329999999999</v>
      </c>
      <c r="G2173" s="40">
        <v>742</v>
      </c>
      <c r="H2173" s="40" t="s">
        <v>3926</v>
      </c>
      <c r="I2173" s="40" t="s">
        <v>94</v>
      </c>
      <c r="J2173" s="40" t="s">
        <v>601</v>
      </c>
      <c r="K2173" s="40" t="s">
        <v>5364</v>
      </c>
      <c r="L2173" s="40" t="s">
        <v>5869</v>
      </c>
      <c r="M2173" s="35" t="s">
        <v>4</v>
      </c>
      <c r="N2173" s="35" t="s">
        <v>5</v>
      </c>
    </row>
    <row r="2174" spans="1:14" x14ac:dyDescent="0.3">
      <c r="A2174" s="38" t="s">
        <v>1956</v>
      </c>
      <c r="B2174" s="39" t="s">
        <v>5368</v>
      </c>
      <c r="C2174" s="39" t="s">
        <v>3929</v>
      </c>
      <c r="D2174" s="39" t="s">
        <v>3965</v>
      </c>
      <c r="E2174" s="40">
        <v>11.492239</v>
      </c>
      <c r="F2174" s="40">
        <v>3.9578850000000001</v>
      </c>
      <c r="G2174" s="40">
        <v>742</v>
      </c>
      <c r="H2174" s="40" t="s">
        <v>3926</v>
      </c>
      <c r="I2174" s="40" t="s">
        <v>94</v>
      </c>
      <c r="J2174" s="40" t="s">
        <v>601</v>
      </c>
      <c r="K2174" s="40" t="s">
        <v>5364</v>
      </c>
      <c r="L2174" s="40" t="s">
        <v>5869</v>
      </c>
      <c r="M2174" s="35" t="s">
        <v>4</v>
      </c>
      <c r="N2174" s="35" t="s">
        <v>5</v>
      </c>
    </row>
    <row r="2175" spans="1:14" x14ac:dyDescent="0.3">
      <c r="A2175" s="38" t="s">
        <v>1035</v>
      </c>
      <c r="B2175" s="39" t="s">
        <v>5369</v>
      </c>
      <c r="C2175" s="39" t="s">
        <v>3929</v>
      </c>
      <c r="D2175" s="39" t="s">
        <v>3965</v>
      </c>
      <c r="E2175" s="40">
        <v>11.560649</v>
      </c>
      <c r="F2175" s="40">
        <v>3.9029940000000001</v>
      </c>
      <c r="G2175" s="40">
        <v>742</v>
      </c>
      <c r="H2175" s="40" t="s">
        <v>3926</v>
      </c>
      <c r="I2175" s="40" t="s">
        <v>94</v>
      </c>
      <c r="J2175" s="40" t="s">
        <v>601</v>
      </c>
      <c r="K2175" s="40" t="s">
        <v>5364</v>
      </c>
      <c r="L2175" s="40" t="s">
        <v>5869</v>
      </c>
      <c r="M2175" s="35" t="s">
        <v>4</v>
      </c>
      <c r="N2175" s="35" t="s">
        <v>5</v>
      </c>
    </row>
    <row r="2176" spans="1:14" x14ac:dyDescent="0.3">
      <c r="A2176" s="38" t="s">
        <v>1992</v>
      </c>
      <c r="B2176" s="39" t="s">
        <v>1993</v>
      </c>
      <c r="C2176" s="39" t="s">
        <v>3929</v>
      </c>
      <c r="D2176" s="39" t="s">
        <v>3965</v>
      </c>
      <c r="E2176" s="40">
        <v>11.537552</v>
      </c>
      <c r="F2176" s="40">
        <v>3.9661019999999998</v>
      </c>
      <c r="G2176" s="40">
        <v>699</v>
      </c>
      <c r="H2176" s="40" t="s">
        <v>3926</v>
      </c>
      <c r="I2176" s="40" t="s">
        <v>94</v>
      </c>
      <c r="J2176" s="40" t="s">
        <v>601</v>
      </c>
      <c r="K2176" s="40" t="s">
        <v>5364</v>
      </c>
      <c r="L2176" s="40" t="s">
        <v>5869</v>
      </c>
      <c r="M2176" s="35" t="s">
        <v>4</v>
      </c>
      <c r="N2176" s="35" t="s">
        <v>5</v>
      </c>
    </row>
    <row r="2177" spans="1:14" x14ac:dyDescent="0.3">
      <c r="A2177" s="38" t="s">
        <v>1945</v>
      </c>
      <c r="B2177" s="39" t="s">
        <v>5370</v>
      </c>
      <c r="C2177" s="39" t="s">
        <v>3929</v>
      </c>
      <c r="D2177" s="39" t="s">
        <v>3965</v>
      </c>
      <c r="E2177" s="40">
        <v>11.560802000000001</v>
      </c>
      <c r="F2177" s="40">
        <v>3.8804509999999999</v>
      </c>
      <c r="G2177" s="40">
        <v>742</v>
      </c>
      <c r="H2177" s="40" t="s">
        <v>3926</v>
      </c>
      <c r="I2177" s="40" t="s">
        <v>94</v>
      </c>
      <c r="J2177" s="40" t="s">
        <v>601</v>
      </c>
      <c r="K2177" s="40" t="s">
        <v>5364</v>
      </c>
      <c r="L2177" s="40" t="s">
        <v>5869</v>
      </c>
      <c r="M2177" s="35" t="s">
        <v>4</v>
      </c>
      <c r="N2177" s="35" t="s">
        <v>5</v>
      </c>
    </row>
    <row r="2178" spans="1:14" x14ac:dyDescent="0.3">
      <c r="A2178" s="38" t="s">
        <v>1654</v>
      </c>
      <c r="B2178" s="39" t="s">
        <v>1655</v>
      </c>
      <c r="C2178" s="39" t="s">
        <v>3929</v>
      </c>
      <c r="D2178" s="39" t="s">
        <v>3965</v>
      </c>
      <c r="E2178" s="40">
        <v>11.521255</v>
      </c>
      <c r="F2178" s="40">
        <v>3.9363860000000002</v>
      </c>
      <c r="G2178" s="40">
        <v>150</v>
      </c>
      <c r="H2178" s="40" t="s">
        <v>3926</v>
      </c>
      <c r="I2178" s="40" t="s">
        <v>94</v>
      </c>
      <c r="J2178" s="40" t="s">
        <v>601</v>
      </c>
      <c r="K2178" s="40" t="s">
        <v>5364</v>
      </c>
      <c r="L2178" s="40" t="s">
        <v>5869</v>
      </c>
      <c r="M2178" s="35" t="s">
        <v>4</v>
      </c>
      <c r="N2178" s="35" t="s">
        <v>5</v>
      </c>
    </row>
    <row r="2179" spans="1:14" x14ac:dyDescent="0.3">
      <c r="A2179" s="38" t="s">
        <v>1267</v>
      </c>
      <c r="B2179" s="39" t="s">
        <v>1268</v>
      </c>
      <c r="C2179" s="39" t="s">
        <v>3929</v>
      </c>
      <c r="D2179" s="39" t="s">
        <v>3965</v>
      </c>
      <c r="E2179" s="40">
        <v>11.543184</v>
      </c>
      <c r="F2179" s="40">
        <v>3.908512</v>
      </c>
      <c r="G2179" s="40">
        <v>38</v>
      </c>
      <c r="H2179" s="40" t="s">
        <v>3926</v>
      </c>
      <c r="I2179" s="40" t="s">
        <v>94</v>
      </c>
      <c r="J2179" s="40" t="s">
        <v>601</v>
      </c>
      <c r="K2179" s="40" t="s">
        <v>5364</v>
      </c>
      <c r="L2179" s="40" t="s">
        <v>5869</v>
      </c>
      <c r="M2179" s="35" t="s">
        <v>4</v>
      </c>
      <c r="N2179" s="35" t="s">
        <v>5</v>
      </c>
    </row>
    <row r="2180" spans="1:14" x14ac:dyDescent="0.3">
      <c r="A2180" s="38" t="s">
        <v>1897</v>
      </c>
      <c r="B2180" s="39" t="s">
        <v>5371</v>
      </c>
      <c r="C2180" s="39" t="s">
        <v>3929</v>
      </c>
      <c r="D2180" s="39" t="s">
        <v>3965</v>
      </c>
      <c r="E2180" s="40">
        <v>11.550224999999999</v>
      </c>
      <c r="F2180" s="40">
        <v>3.8979159999999999</v>
      </c>
      <c r="G2180" s="40">
        <v>742</v>
      </c>
      <c r="H2180" s="40" t="s">
        <v>3926</v>
      </c>
      <c r="I2180" s="40" t="s">
        <v>94</v>
      </c>
      <c r="J2180" s="40" t="s">
        <v>601</v>
      </c>
      <c r="K2180" s="40" t="s">
        <v>5364</v>
      </c>
      <c r="L2180" s="40" t="s">
        <v>5869</v>
      </c>
      <c r="M2180" s="35" t="s">
        <v>4</v>
      </c>
      <c r="N2180" s="35" t="s">
        <v>5</v>
      </c>
    </row>
    <row r="2181" spans="1:14" x14ac:dyDescent="0.3">
      <c r="A2181" s="38" t="s">
        <v>1048</v>
      </c>
      <c r="B2181" s="39" t="s">
        <v>5372</v>
      </c>
      <c r="C2181" s="39" t="s">
        <v>3929</v>
      </c>
      <c r="D2181" s="39" t="s">
        <v>3965</v>
      </c>
      <c r="E2181" s="40">
        <v>11.501763</v>
      </c>
      <c r="F2181" s="40">
        <v>3.924836</v>
      </c>
      <c r="G2181" s="40">
        <v>742</v>
      </c>
      <c r="H2181" s="40" t="s">
        <v>3926</v>
      </c>
      <c r="I2181" s="40" t="s">
        <v>94</v>
      </c>
      <c r="J2181" s="40" t="s">
        <v>601</v>
      </c>
      <c r="K2181" s="40" t="s">
        <v>5364</v>
      </c>
      <c r="L2181" s="40" t="s">
        <v>5869</v>
      </c>
      <c r="M2181" s="35" t="s">
        <v>4</v>
      </c>
      <c r="N2181" s="35" t="s">
        <v>5</v>
      </c>
    </row>
    <row r="2182" spans="1:14" x14ac:dyDescent="0.3">
      <c r="A2182" s="38" t="s">
        <v>351</v>
      </c>
      <c r="B2182" s="39" t="s">
        <v>5373</v>
      </c>
      <c r="C2182" s="39" t="s">
        <v>3929</v>
      </c>
      <c r="D2182" s="39" t="s">
        <v>3965</v>
      </c>
      <c r="E2182" s="40">
        <v>11.547940000000001</v>
      </c>
      <c r="F2182" s="40">
        <v>3.8931740000000001</v>
      </c>
      <c r="G2182" s="40">
        <v>742</v>
      </c>
      <c r="H2182" s="40" t="s">
        <v>3926</v>
      </c>
      <c r="I2182" s="40" t="s">
        <v>94</v>
      </c>
      <c r="J2182" s="40" t="s">
        <v>601</v>
      </c>
      <c r="K2182" s="40" t="s">
        <v>5364</v>
      </c>
      <c r="L2182" s="40" t="s">
        <v>5869</v>
      </c>
      <c r="M2182" s="35" t="s">
        <v>4</v>
      </c>
      <c r="N2182" s="35" t="s">
        <v>5</v>
      </c>
    </row>
    <row r="2183" spans="1:14" x14ac:dyDescent="0.3">
      <c r="A2183" s="38" t="s">
        <v>1046</v>
      </c>
      <c r="B2183" s="39" t="s">
        <v>5374</v>
      </c>
      <c r="C2183" s="39" t="s">
        <v>3929</v>
      </c>
      <c r="D2183" s="39" t="s">
        <v>3965</v>
      </c>
      <c r="E2183" s="40">
        <v>11.510467999999999</v>
      </c>
      <c r="F2183" s="40">
        <v>3.9317060000000001</v>
      </c>
      <c r="G2183" s="40">
        <v>742</v>
      </c>
      <c r="H2183" s="40" t="s">
        <v>3926</v>
      </c>
      <c r="I2183" s="40" t="s">
        <v>94</v>
      </c>
      <c r="J2183" s="40" t="s">
        <v>601</v>
      </c>
      <c r="K2183" s="40" t="s">
        <v>5364</v>
      </c>
      <c r="L2183" s="40" t="s">
        <v>5869</v>
      </c>
      <c r="M2183" s="35" t="s">
        <v>4</v>
      </c>
      <c r="N2183" s="35" t="s">
        <v>5</v>
      </c>
    </row>
    <row r="2184" spans="1:14" x14ac:dyDescent="0.3">
      <c r="A2184" s="38" t="s">
        <v>2131</v>
      </c>
      <c r="B2184" s="39" t="s">
        <v>5375</v>
      </c>
      <c r="C2184" s="39" t="s">
        <v>3929</v>
      </c>
      <c r="D2184" s="39" t="s">
        <v>3965</v>
      </c>
      <c r="E2184" s="40">
        <v>11.537020999999999</v>
      </c>
      <c r="F2184" s="40">
        <v>3.9130449999999999</v>
      </c>
      <c r="G2184" s="40">
        <v>742</v>
      </c>
      <c r="H2184" s="40" t="s">
        <v>3926</v>
      </c>
      <c r="I2184" s="40" t="s">
        <v>94</v>
      </c>
      <c r="J2184" s="40" t="s">
        <v>601</v>
      </c>
      <c r="K2184" s="40" t="s">
        <v>5364</v>
      </c>
      <c r="L2184" s="40" t="s">
        <v>5869</v>
      </c>
      <c r="M2184" s="35" t="s">
        <v>4</v>
      </c>
      <c r="N2184" s="35" t="s">
        <v>5</v>
      </c>
    </row>
    <row r="2185" spans="1:14" x14ac:dyDescent="0.3">
      <c r="A2185" s="38" t="s">
        <v>1656</v>
      </c>
      <c r="B2185" s="39" t="s">
        <v>5376</v>
      </c>
      <c r="C2185" s="39" t="s">
        <v>3929</v>
      </c>
      <c r="D2185" s="39" t="s">
        <v>3965</v>
      </c>
      <c r="E2185" s="40">
        <v>11.520854999999999</v>
      </c>
      <c r="F2185" s="40">
        <v>3.9433370000000001</v>
      </c>
      <c r="G2185" s="40">
        <v>742</v>
      </c>
      <c r="H2185" s="40" t="s">
        <v>3926</v>
      </c>
      <c r="I2185" s="40" t="s">
        <v>94</v>
      </c>
      <c r="J2185" s="40" t="s">
        <v>601</v>
      </c>
      <c r="K2185" s="40" t="s">
        <v>5364</v>
      </c>
      <c r="L2185" s="40" t="s">
        <v>5869</v>
      </c>
      <c r="M2185" s="35" t="s">
        <v>4</v>
      </c>
      <c r="N2185" s="35" t="s">
        <v>5</v>
      </c>
    </row>
    <row r="2186" spans="1:14" x14ac:dyDescent="0.3">
      <c r="A2186" s="38" t="s">
        <v>634</v>
      </c>
      <c r="B2186" s="39" t="s">
        <v>5377</v>
      </c>
      <c r="C2186" s="39" t="s">
        <v>3929</v>
      </c>
      <c r="D2186" s="39" t="s">
        <v>3965</v>
      </c>
      <c r="E2186" s="40">
        <v>11.555141669999999</v>
      </c>
      <c r="F2186" s="40">
        <v>3.9993050000000001</v>
      </c>
      <c r="G2186" s="40">
        <v>665</v>
      </c>
      <c r="H2186" s="40" t="s">
        <v>3926</v>
      </c>
      <c r="I2186" s="40" t="s">
        <v>94</v>
      </c>
      <c r="J2186" s="40" t="s">
        <v>601</v>
      </c>
      <c r="K2186" s="40" t="s">
        <v>5364</v>
      </c>
      <c r="L2186" s="40" t="s">
        <v>5869</v>
      </c>
      <c r="M2186" s="35" t="s">
        <v>4</v>
      </c>
      <c r="N2186" s="35" t="s">
        <v>5</v>
      </c>
    </row>
    <row r="2187" spans="1:14" x14ac:dyDescent="0.3">
      <c r="A2187" s="38" t="s">
        <v>635</v>
      </c>
      <c r="B2187" s="39" t="s">
        <v>5378</v>
      </c>
      <c r="C2187" s="39" t="s">
        <v>3929</v>
      </c>
      <c r="D2187" s="39" t="s">
        <v>3965</v>
      </c>
      <c r="E2187" s="40">
        <v>11.54435966</v>
      </c>
      <c r="F2187" s="40">
        <v>3.9761584179999998</v>
      </c>
      <c r="G2187" s="40">
        <v>702</v>
      </c>
      <c r="H2187" s="40" t="s">
        <v>3926</v>
      </c>
      <c r="I2187" s="40" t="s">
        <v>94</v>
      </c>
      <c r="J2187" s="40" t="s">
        <v>601</v>
      </c>
      <c r="K2187" s="40" t="s">
        <v>5364</v>
      </c>
      <c r="L2187" s="40" t="s">
        <v>5869</v>
      </c>
      <c r="M2187" s="35" t="s">
        <v>4</v>
      </c>
      <c r="N2187" s="35" t="s">
        <v>5</v>
      </c>
    </row>
    <row r="2188" spans="1:14" x14ac:dyDescent="0.3">
      <c r="A2188" s="38" t="s">
        <v>2017</v>
      </c>
      <c r="B2188" s="39" t="s">
        <v>5379</v>
      </c>
      <c r="C2188" s="39" t="s">
        <v>3929</v>
      </c>
      <c r="D2188" s="39" t="s">
        <v>3965</v>
      </c>
      <c r="E2188" s="39">
        <v>11.511552</v>
      </c>
      <c r="F2188" s="39">
        <v>4.0008319999999999</v>
      </c>
      <c r="G2188" s="39">
        <v>672</v>
      </c>
      <c r="H2188" s="40" t="s">
        <v>3926</v>
      </c>
      <c r="I2188" s="40" t="s">
        <v>94</v>
      </c>
      <c r="J2188" s="40" t="s">
        <v>601</v>
      </c>
      <c r="K2188" s="40" t="s">
        <v>5364</v>
      </c>
      <c r="L2188" s="40" t="s">
        <v>5869</v>
      </c>
      <c r="M2188" s="35" t="s">
        <v>7</v>
      </c>
      <c r="N2188" s="35" t="s">
        <v>3846</v>
      </c>
    </row>
    <row r="2189" spans="1:14" x14ac:dyDescent="0.3">
      <c r="A2189" s="38" t="s">
        <v>1943</v>
      </c>
      <c r="B2189" s="39" t="s">
        <v>5380</v>
      </c>
      <c r="C2189" s="39" t="s">
        <v>3929</v>
      </c>
      <c r="D2189" s="39" t="s">
        <v>3965</v>
      </c>
      <c r="E2189" s="40">
        <v>11.564614000000001</v>
      </c>
      <c r="F2189" s="40">
        <v>3.8985430000000001</v>
      </c>
      <c r="G2189" s="40">
        <v>742</v>
      </c>
      <c r="H2189" s="40" t="s">
        <v>3926</v>
      </c>
      <c r="I2189" s="40" t="s">
        <v>94</v>
      </c>
      <c r="J2189" s="40" t="s">
        <v>601</v>
      </c>
      <c r="K2189" s="40" t="s">
        <v>5364</v>
      </c>
      <c r="L2189" s="40" t="s">
        <v>5869</v>
      </c>
      <c r="M2189" s="35" t="s">
        <v>7</v>
      </c>
      <c r="N2189" s="35" t="s">
        <v>36</v>
      </c>
    </row>
    <row r="2190" spans="1:14" x14ac:dyDescent="0.3">
      <c r="A2190" s="38" t="s">
        <v>2253</v>
      </c>
      <c r="B2190" s="39" t="s">
        <v>2254</v>
      </c>
      <c r="C2190" s="39" t="s">
        <v>3929</v>
      </c>
      <c r="D2190" s="39" t="s">
        <v>2254</v>
      </c>
      <c r="E2190" s="39">
        <v>11.477969999999999</v>
      </c>
      <c r="F2190" s="39">
        <v>3.9850400000000001</v>
      </c>
      <c r="G2190" s="39">
        <v>739</v>
      </c>
      <c r="H2190" s="40" t="s">
        <v>3926</v>
      </c>
      <c r="I2190" s="40" t="s">
        <v>38</v>
      </c>
      <c r="J2190" s="40" t="s">
        <v>601</v>
      </c>
      <c r="K2190" s="40" t="s">
        <v>5364</v>
      </c>
      <c r="L2190" s="40" t="s">
        <v>5869</v>
      </c>
      <c r="M2190" s="35" t="s">
        <v>7</v>
      </c>
      <c r="N2190" s="35" t="s">
        <v>3884</v>
      </c>
    </row>
    <row r="2191" spans="1:14" x14ac:dyDescent="0.3">
      <c r="A2191" s="38" t="s">
        <v>1970</v>
      </c>
      <c r="B2191" s="39" t="s">
        <v>1971</v>
      </c>
      <c r="C2191" s="39" t="s">
        <v>3929</v>
      </c>
      <c r="D2191" s="39" t="s">
        <v>1968</v>
      </c>
      <c r="E2191" s="39">
        <v>11.574897999999999</v>
      </c>
      <c r="F2191" s="39">
        <v>4.034853333</v>
      </c>
      <c r="G2191" s="39">
        <v>617</v>
      </c>
      <c r="H2191" s="40" t="s">
        <v>3926</v>
      </c>
      <c r="I2191" s="40" t="s">
        <v>38</v>
      </c>
      <c r="J2191" s="40" t="s">
        <v>601</v>
      </c>
      <c r="K2191" s="40" t="s">
        <v>5364</v>
      </c>
      <c r="L2191" s="40" t="s">
        <v>5869</v>
      </c>
      <c r="M2191" s="35" t="s">
        <v>7</v>
      </c>
      <c r="N2191" s="35" t="s">
        <v>6</v>
      </c>
    </row>
    <row r="2192" spans="1:14" x14ac:dyDescent="0.3">
      <c r="A2192" s="38" t="s">
        <v>5381</v>
      </c>
      <c r="B2192" s="39" t="s">
        <v>5382</v>
      </c>
      <c r="C2192" s="39" t="s">
        <v>3929</v>
      </c>
      <c r="D2192" s="39" t="s">
        <v>3965</v>
      </c>
      <c r="E2192" s="40">
        <v>11.542111</v>
      </c>
      <c r="F2192" s="40">
        <v>3.9467500000000002</v>
      </c>
      <c r="G2192" s="40">
        <v>742</v>
      </c>
      <c r="H2192" s="40" t="s">
        <v>3926</v>
      </c>
      <c r="I2192" s="40" t="s">
        <v>94</v>
      </c>
      <c r="J2192" s="40" t="s">
        <v>601</v>
      </c>
      <c r="K2192" s="40" t="s">
        <v>5364</v>
      </c>
      <c r="L2192" s="40" t="s">
        <v>5869</v>
      </c>
      <c r="M2192" s="35" t="s">
        <v>7</v>
      </c>
      <c r="N2192" s="35" t="s">
        <v>36</v>
      </c>
    </row>
    <row r="2193" spans="1:14" x14ac:dyDescent="0.3">
      <c r="A2193" s="38" t="s">
        <v>2018</v>
      </c>
      <c r="B2193" s="39" t="s">
        <v>5383</v>
      </c>
      <c r="C2193" s="39" t="s">
        <v>3929</v>
      </c>
      <c r="D2193" s="39" t="s">
        <v>3965</v>
      </c>
      <c r="E2193" s="40">
        <v>11.520830269999999</v>
      </c>
      <c r="F2193" s="40">
        <v>3.9833483470000002</v>
      </c>
      <c r="G2193" s="40">
        <v>703</v>
      </c>
      <c r="H2193" s="40" t="s">
        <v>3926</v>
      </c>
      <c r="I2193" s="40" t="s">
        <v>94</v>
      </c>
      <c r="J2193" s="40" t="s">
        <v>601</v>
      </c>
      <c r="K2193" s="40" t="s">
        <v>5364</v>
      </c>
      <c r="L2193" s="40" t="s">
        <v>5869</v>
      </c>
      <c r="M2193" s="35" t="s">
        <v>4</v>
      </c>
      <c r="N2193" s="35" t="s">
        <v>5</v>
      </c>
    </row>
    <row r="2194" spans="1:14" x14ac:dyDescent="0.3">
      <c r="A2194" s="38" t="s">
        <v>600</v>
      </c>
      <c r="B2194" s="39" t="s">
        <v>5384</v>
      </c>
      <c r="C2194" s="39" t="s">
        <v>3929</v>
      </c>
      <c r="D2194" s="39" t="s">
        <v>3965</v>
      </c>
      <c r="E2194" s="40">
        <v>11.569823</v>
      </c>
      <c r="F2194" s="40">
        <v>3.8839000000000001</v>
      </c>
      <c r="G2194" s="40">
        <v>707</v>
      </c>
      <c r="H2194" s="40" t="s">
        <v>3926</v>
      </c>
      <c r="I2194" s="40" t="s">
        <v>94</v>
      </c>
      <c r="J2194" s="40" t="s">
        <v>601</v>
      </c>
      <c r="K2194" s="40" t="s">
        <v>5364</v>
      </c>
      <c r="L2194" s="40" t="s">
        <v>5869</v>
      </c>
      <c r="M2194" s="35" t="s">
        <v>7</v>
      </c>
      <c r="N2194" s="35" t="s">
        <v>57</v>
      </c>
    </row>
    <row r="2195" spans="1:14" x14ac:dyDescent="0.3">
      <c r="A2195" s="38" t="s">
        <v>1899</v>
      </c>
      <c r="B2195" s="39" t="s">
        <v>5385</v>
      </c>
      <c r="C2195" s="39" t="s">
        <v>3929</v>
      </c>
      <c r="D2195" s="39" t="s">
        <v>3965</v>
      </c>
      <c r="E2195" s="40">
        <v>11.551038999999999</v>
      </c>
      <c r="F2195" s="40">
        <v>3.910434</v>
      </c>
      <c r="G2195" s="40">
        <v>740</v>
      </c>
      <c r="H2195" s="40" t="s">
        <v>3926</v>
      </c>
      <c r="I2195" s="40" t="s">
        <v>94</v>
      </c>
      <c r="J2195" s="40" t="s">
        <v>601</v>
      </c>
      <c r="K2195" s="40" t="s">
        <v>5364</v>
      </c>
      <c r="L2195" s="40" t="s">
        <v>5869</v>
      </c>
      <c r="M2195" s="35" t="s">
        <v>4</v>
      </c>
      <c r="N2195" s="35" t="s">
        <v>5</v>
      </c>
    </row>
    <row r="2196" spans="1:14" x14ac:dyDescent="0.3">
      <c r="A2196" s="38" t="s">
        <v>2016</v>
      </c>
      <c r="B2196" s="39" t="s">
        <v>5386</v>
      </c>
      <c r="C2196" s="39" t="s">
        <v>3929</v>
      </c>
      <c r="D2196" s="39" t="s">
        <v>3965</v>
      </c>
      <c r="E2196" s="40">
        <v>11.502916000000001</v>
      </c>
      <c r="F2196" s="40">
        <v>3.949163</v>
      </c>
      <c r="G2196" s="40">
        <v>856</v>
      </c>
      <c r="H2196" s="40" t="s">
        <v>3926</v>
      </c>
      <c r="I2196" s="40" t="s">
        <v>94</v>
      </c>
      <c r="J2196" s="40" t="s">
        <v>601</v>
      </c>
      <c r="K2196" s="40" t="s">
        <v>5364</v>
      </c>
      <c r="L2196" s="40" t="s">
        <v>5869</v>
      </c>
      <c r="M2196" s="35" t="s">
        <v>4</v>
      </c>
      <c r="N2196" s="35" t="s">
        <v>5</v>
      </c>
    </row>
    <row r="2197" spans="1:14" x14ac:dyDescent="0.3">
      <c r="A2197" s="38" t="s">
        <v>2042</v>
      </c>
      <c r="B2197" s="39" t="s">
        <v>5387</v>
      </c>
      <c r="C2197" s="39" t="s">
        <v>3929</v>
      </c>
      <c r="D2197" s="39" t="s">
        <v>3965</v>
      </c>
      <c r="E2197" s="40">
        <v>11.533754</v>
      </c>
      <c r="F2197" s="40">
        <v>3.9554520000000002</v>
      </c>
      <c r="G2197" s="40">
        <v>695</v>
      </c>
      <c r="H2197" s="40" t="s">
        <v>3926</v>
      </c>
      <c r="I2197" s="40" t="s">
        <v>94</v>
      </c>
      <c r="J2197" s="40" t="s">
        <v>601</v>
      </c>
      <c r="K2197" s="40" t="s">
        <v>5364</v>
      </c>
      <c r="L2197" s="40" t="s">
        <v>5869</v>
      </c>
      <c r="M2197" s="35" t="s">
        <v>4</v>
      </c>
      <c r="N2197" s="35" t="s">
        <v>5</v>
      </c>
    </row>
    <row r="2198" spans="1:14" x14ac:dyDescent="0.3">
      <c r="A2198" s="38" t="s">
        <v>1031</v>
      </c>
      <c r="B2198" s="39" t="s">
        <v>5388</v>
      </c>
      <c r="C2198" s="39" t="s">
        <v>3929</v>
      </c>
      <c r="D2198" s="39" t="s">
        <v>3965</v>
      </c>
      <c r="E2198" s="40">
        <v>11.537156</v>
      </c>
      <c r="F2198" s="40">
        <v>3.9319860000000002</v>
      </c>
      <c r="G2198" s="40">
        <v>698</v>
      </c>
      <c r="H2198" s="40" t="s">
        <v>3926</v>
      </c>
      <c r="I2198" s="40" t="s">
        <v>94</v>
      </c>
      <c r="J2198" s="40" t="s">
        <v>601</v>
      </c>
      <c r="K2198" s="40" t="s">
        <v>5364</v>
      </c>
      <c r="L2198" s="40" t="s">
        <v>5869</v>
      </c>
      <c r="M2198" s="35" t="s">
        <v>4</v>
      </c>
      <c r="N2198" s="35" t="s">
        <v>5</v>
      </c>
    </row>
    <row r="2199" spans="1:14" x14ac:dyDescent="0.3">
      <c r="A2199" s="38" t="s">
        <v>1047</v>
      </c>
      <c r="B2199" s="39" t="s">
        <v>5389</v>
      </c>
      <c r="C2199" s="39" t="s">
        <v>3929</v>
      </c>
      <c r="D2199" s="39" t="s">
        <v>3965</v>
      </c>
      <c r="E2199" s="40">
        <v>11.511899</v>
      </c>
      <c r="F2199" s="40">
        <v>3.9238529999999998</v>
      </c>
      <c r="G2199" s="40">
        <v>724</v>
      </c>
      <c r="H2199" s="40" t="s">
        <v>3926</v>
      </c>
      <c r="I2199" s="40" t="s">
        <v>94</v>
      </c>
      <c r="J2199" s="40" t="s">
        <v>601</v>
      </c>
      <c r="K2199" s="40" t="s">
        <v>5364</v>
      </c>
      <c r="L2199" s="40" t="s">
        <v>5869</v>
      </c>
      <c r="M2199" s="35" t="s">
        <v>4</v>
      </c>
      <c r="N2199" s="35" t="s">
        <v>5</v>
      </c>
    </row>
    <row r="2200" spans="1:14" x14ac:dyDescent="0.3">
      <c r="A2200" s="38" t="s">
        <v>1940</v>
      </c>
      <c r="B2200" s="39" t="s">
        <v>5390</v>
      </c>
      <c r="C2200" s="39" t="s">
        <v>3929</v>
      </c>
      <c r="D2200" s="39" t="s">
        <v>3965</v>
      </c>
      <c r="E2200" s="40">
        <v>11.509549</v>
      </c>
      <c r="F2200" s="40">
        <v>3.9592290000000001</v>
      </c>
      <c r="G2200" s="40">
        <v>779</v>
      </c>
      <c r="H2200" s="40" t="s">
        <v>3926</v>
      </c>
      <c r="I2200" s="40" t="s">
        <v>94</v>
      </c>
      <c r="J2200" s="40" t="s">
        <v>601</v>
      </c>
      <c r="K2200" s="40" t="s">
        <v>5364</v>
      </c>
      <c r="L2200" s="40" t="s">
        <v>5869</v>
      </c>
      <c r="M2200" s="35" t="s">
        <v>4</v>
      </c>
      <c r="N2200" s="35" t="s">
        <v>5</v>
      </c>
    </row>
    <row r="2201" spans="1:14" x14ac:dyDescent="0.3">
      <c r="A2201" s="38" t="s">
        <v>1898</v>
      </c>
      <c r="B2201" s="39" t="s">
        <v>5391</v>
      </c>
      <c r="C2201" s="39" t="s">
        <v>3929</v>
      </c>
      <c r="D2201" s="39" t="s">
        <v>3965</v>
      </c>
      <c r="E2201" s="40">
        <v>11.541328</v>
      </c>
      <c r="F2201" s="40">
        <v>3.904776</v>
      </c>
      <c r="G2201" s="40">
        <v>728</v>
      </c>
      <c r="H2201" s="40" t="s">
        <v>3926</v>
      </c>
      <c r="I2201" s="40" t="s">
        <v>94</v>
      </c>
      <c r="J2201" s="40" t="s">
        <v>601</v>
      </c>
      <c r="K2201" s="40" t="s">
        <v>5364</v>
      </c>
      <c r="L2201" s="40" t="s">
        <v>5869</v>
      </c>
      <c r="M2201" s="35" t="s">
        <v>7</v>
      </c>
      <c r="N2201" s="35" t="s">
        <v>36</v>
      </c>
    </row>
    <row r="2202" spans="1:14" x14ac:dyDescent="0.3">
      <c r="A2202" s="38" t="s">
        <v>1049</v>
      </c>
      <c r="B2202" s="39" t="s">
        <v>5392</v>
      </c>
      <c r="C2202" s="39" t="s">
        <v>3929</v>
      </c>
      <c r="D2202" s="39" t="s">
        <v>3965</v>
      </c>
      <c r="E2202" s="40">
        <v>11.51721</v>
      </c>
      <c r="F2202" s="40">
        <v>3.9383530000000002</v>
      </c>
      <c r="G2202" s="40">
        <v>746</v>
      </c>
      <c r="H2202" s="40" t="s">
        <v>3926</v>
      </c>
      <c r="I2202" s="40" t="s">
        <v>94</v>
      </c>
      <c r="J2202" s="40" t="s">
        <v>601</v>
      </c>
      <c r="K2202" s="40" t="s">
        <v>5364</v>
      </c>
      <c r="L2202" s="40" t="s">
        <v>5869</v>
      </c>
      <c r="M2202" s="35" t="s">
        <v>4</v>
      </c>
      <c r="N2202" s="35" t="s">
        <v>5</v>
      </c>
    </row>
    <row r="2203" spans="1:14" x14ac:dyDescent="0.3">
      <c r="A2203" s="38" t="s">
        <v>1930</v>
      </c>
      <c r="B2203" s="39" t="s">
        <v>5393</v>
      </c>
      <c r="C2203" s="39" t="s">
        <v>3929</v>
      </c>
      <c r="D2203" s="39" t="s">
        <v>3965</v>
      </c>
      <c r="E2203" s="40">
        <v>11.528779999999999</v>
      </c>
      <c r="F2203" s="40">
        <v>3.9285000000000001</v>
      </c>
      <c r="G2203" s="40">
        <v>731</v>
      </c>
      <c r="H2203" s="40" t="s">
        <v>3926</v>
      </c>
      <c r="I2203" s="40" t="s">
        <v>94</v>
      </c>
      <c r="J2203" s="40" t="s">
        <v>601</v>
      </c>
      <c r="K2203" s="40" t="s">
        <v>5364</v>
      </c>
      <c r="L2203" s="40" t="s">
        <v>5869</v>
      </c>
      <c r="M2203" s="35" t="s">
        <v>7</v>
      </c>
      <c r="N2203" s="35" t="s">
        <v>3876</v>
      </c>
    </row>
    <row r="2204" spans="1:14" x14ac:dyDescent="0.3">
      <c r="A2204" s="38" t="s">
        <v>2019</v>
      </c>
      <c r="B2204" s="39" t="s">
        <v>5394</v>
      </c>
      <c r="C2204" s="39" t="s">
        <v>3929</v>
      </c>
      <c r="D2204" s="39" t="s">
        <v>3965</v>
      </c>
      <c r="E2204" s="40">
        <v>11.521941</v>
      </c>
      <c r="F2204" s="40">
        <v>3.965919</v>
      </c>
      <c r="G2204" s="40">
        <v>745</v>
      </c>
      <c r="H2204" s="40" t="s">
        <v>3926</v>
      </c>
      <c r="I2204" s="40" t="s">
        <v>94</v>
      </c>
      <c r="J2204" s="40" t="s">
        <v>601</v>
      </c>
      <c r="K2204" s="40" t="s">
        <v>5364</v>
      </c>
      <c r="L2204" s="40" t="s">
        <v>5869</v>
      </c>
      <c r="M2204" s="35" t="s">
        <v>7</v>
      </c>
      <c r="N2204" s="35" t="s">
        <v>3856</v>
      </c>
    </row>
    <row r="2205" spans="1:14" x14ac:dyDescent="0.3">
      <c r="A2205" s="38" t="s">
        <v>1032</v>
      </c>
      <c r="B2205" s="39" t="s">
        <v>5395</v>
      </c>
      <c r="C2205" s="39" t="s">
        <v>3929</v>
      </c>
      <c r="D2205" s="39" t="s">
        <v>3965</v>
      </c>
      <c r="E2205" s="40">
        <v>11.549239999999999</v>
      </c>
      <c r="F2205" s="40">
        <v>3.9400200000000001</v>
      </c>
      <c r="G2205" s="40">
        <v>670</v>
      </c>
      <c r="H2205" s="40" t="s">
        <v>3926</v>
      </c>
      <c r="I2205" s="40" t="s">
        <v>94</v>
      </c>
      <c r="J2205" s="40" t="s">
        <v>601</v>
      </c>
      <c r="K2205" s="40" t="s">
        <v>5364</v>
      </c>
      <c r="L2205" s="40" t="s">
        <v>5869</v>
      </c>
      <c r="M2205" s="35" t="s">
        <v>7</v>
      </c>
      <c r="N2205" s="35" t="s">
        <v>3876</v>
      </c>
    </row>
    <row r="2206" spans="1:14" x14ac:dyDescent="0.3">
      <c r="A2206" s="38" t="s">
        <v>149</v>
      </c>
      <c r="B2206" s="39" t="s">
        <v>5396</v>
      </c>
      <c r="C2206" s="39" t="s">
        <v>3929</v>
      </c>
      <c r="D2206" s="39" t="s">
        <v>3965</v>
      </c>
      <c r="E2206" s="40">
        <v>11.55275</v>
      </c>
      <c r="F2206" s="40">
        <v>4.0186599999999997</v>
      </c>
      <c r="G2206" s="40">
        <v>694</v>
      </c>
      <c r="H2206" s="40" t="s">
        <v>3926</v>
      </c>
      <c r="I2206" s="40" t="s">
        <v>94</v>
      </c>
      <c r="J2206" s="40" t="s">
        <v>601</v>
      </c>
      <c r="K2206" s="40" t="s">
        <v>5364</v>
      </c>
      <c r="L2206" s="40" t="s">
        <v>5869</v>
      </c>
      <c r="M2206" s="35" t="s">
        <v>7</v>
      </c>
      <c r="N2206" s="35" t="s">
        <v>3884</v>
      </c>
    </row>
    <row r="2207" spans="1:14" x14ac:dyDescent="0.3">
      <c r="A2207" s="38" t="s">
        <v>555</v>
      </c>
      <c r="B2207" s="39" t="s">
        <v>5397</v>
      </c>
      <c r="C2207" s="39" t="s">
        <v>3929</v>
      </c>
      <c r="D2207" s="39" t="s">
        <v>3965</v>
      </c>
      <c r="E2207" s="40">
        <v>11.548017</v>
      </c>
      <c r="F2207" s="40">
        <v>3.9613559999999999</v>
      </c>
      <c r="G2207" s="40">
        <v>643</v>
      </c>
      <c r="H2207" s="40" t="s">
        <v>3926</v>
      </c>
      <c r="I2207" s="40" t="s">
        <v>94</v>
      </c>
      <c r="J2207" s="40" t="s">
        <v>601</v>
      </c>
      <c r="K2207" s="40" t="s">
        <v>5364</v>
      </c>
      <c r="L2207" s="40" t="s">
        <v>5869</v>
      </c>
      <c r="M2207" s="35" t="s">
        <v>79</v>
      </c>
      <c r="N2207" s="35" t="s">
        <v>5</v>
      </c>
    </row>
    <row r="2208" spans="1:14" x14ac:dyDescent="0.3">
      <c r="A2208" s="38" t="s">
        <v>5398</v>
      </c>
      <c r="B2208" s="39" t="s">
        <v>5399</v>
      </c>
      <c r="C2208" s="39" t="s">
        <v>3929</v>
      </c>
      <c r="D2208" s="39" t="s">
        <v>999</v>
      </c>
      <c r="E2208" s="40">
        <v>11.609209999999999</v>
      </c>
      <c r="F2208" s="40">
        <v>3.94041</v>
      </c>
      <c r="G2208" s="40">
        <v>677</v>
      </c>
      <c r="H2208" s="40" t="s">
        <v>3926</v>
      </c>
      <c r="I2208" s="40" t="s">
        <v>94</v>
      </c>
      <c r="J2208" s="40" t="s">
        <v>601</v>
      </c>
      <c r="K2208" s="40" t="s">
        <v>5364</v>
      </c>
      <c r="L2208" s="40" t="s">
        <v>5869</v>
      </c>
      <c r="M2208" s="35" t="s">
        <v>7</v>
      </c>
      <c r="N2208" s="35" t="s">
        <v>3846</v>
      </c>
    </row>
    <row r="2209" spans="1:14" x14ac:dyDescent="0.3">
      <c r="A2209" s="38" t="s">
        <v>1942</v>
      </c>
      <c r="B2209" s="39" t="s">
        <v>5400</v>
      </c>
      <c r="C2209" s="39" t="s">
        <v>3929</v>
      </c>
      <c r="D2209" s="39" t="s">
        <v>3965</v>
      </c>
      <c r="E2209" s="40">
        <v>11.557753</v>
      </c>
      <c r="F2209" s="40">
        <v>3.8853469999999999</v>
      </c>
      <c r="G2209" s="40">
        <v>744</v>
      </c>
      <c r="H2209" s="40" t="s">
        <v>3926</v>
      </c>
      <c r="I2209" s="40" t="s">
        <v>94</v>
      </c>
      <c r="J2209" s="40" t="s">
        <v>601</v>
      </c>
      <c r="K2209" s="40" t="s">
        <v>5364</v>
      </c>
      <c r="L2209" s="40" t="s">
        <v>5869</v>
      </c>
      <c r="M2209" s="35" t="s">
        <v>7</v>
      </c>
      <c r="N2209" s="35" t="s">
        <v>36</v>
      </c>
    </row>
    <row r="2210" spans="1:14" x14ac:dyDescent="0.3">
      <c r="A2210" s="38" t="s">
        <v>128</v>
      </c>
      <c r="B2210" s="39" t="s">
        <v>5401</v>
      </c>
      <c r="C2210" s="39" t="s">
        <v>3929</v>
      </c>
      <c r="D2210" s="39" t="s">
        <v>3965</v>
      </c>
      <c r="E2210" s="40">
        <v>11.58928</v>
      </c>
      <c r="F2210" s="40">
        <v>3.8817499999999998</v>
      </c>
      <c r="G2210" s="40">
        <v>726</v>
      </c>
      <c r="H2210" s="40" t="s">
        <v>3926</v>
      </c>
      <c r="I2210" s="40" t="s">
        <v>94</v>
      </c>
      <c r="J2210" s="40" t="s">
        <v>601</v>
      </c>
      <c r="K2210" s="40" t="s">
        <v>5364</v>
      </c>
      <c r="L2210" s="40" t="s">
        <v>5869</v>
      </c>
      <c r="M2210" s="35" t="s">
        <v>7</v>
      </c>
      <c r="N2210" s="35" t="s">
        <v>3876</v>
      </c>
    </row>
    <row r="2211" spans="1:14" x14ac:dyDescent="0.3">
      <c r="A2211" s="38" t="s">
        <v>602</v>
      </c>
      <c r="B2211" s="39" t="s">
        <v>5402</v>
      </c>
      <c r="C2211" s="39" t="s">
        <v>3929</v>
      </c>
      <c r="D2211" s="39" t="s">
        <v>596</v>
      </c>
      <c r="E2211" s="40">
        <v>11.575469999999999</v>
      </c>
      <c r="F2211" s="40">
        <v>3.8775599999999999</v>
      </c>
      <c r="G2211" s="40">
        <v>718</v>
      </c>
      <c r="H2211" s="40" t="s">
        <v>3926</v>
      </c>
      <c r="I2211" s="40" t="s">
        <v>94</v>
      </c>
      <c r="J2211" s="40" t="s">
        <v>601</v>
      </c>
      <c r="K2211" s="40" t="s">
        <v>5364</v>
      </c>
      <c r="L2211" s="40" t="s">
        <v>5869</v>
      </c>
      <c r="M2211" s="35" t="s">
        <v>7</v>
      </c>
      <c r="N2211" s="35" t="s">
        <v>3876</v>
      </c>
    </row>
    <row r="2212" spans="1:14" x14ac:dyDescent="0.3">
      <c r="A2212" s="38" t="s">
        <v>1944</v>
      </c>
      <c r="B2212" s="39" t="s">
        <v>5403</v>
      </c>
      <c r="C2212" s="39" t="s">
        <v>3929</v>
      </c>
      <c r="D2212" s="39" t="s">
        <v>3965</v>
      </c>
      <c r="E2212" s="40">
        <v>11.556940000000001</v>
      </c>
      <c r="F2212" s="40">
        <v>3.88062</v>
      </c>
      <c r="G2212" s="40">
        <v>750</v>
      </c>
      <c r="H2212" s="40" t="s">
        <v>3926</v>
      </c>
      <c r="I2212" s="40" t="s">
        <v>94</v>
      </c>
      <c r="J2212" s="40" t="s">
        <v>601</v>
      </c>
      <c r="K2212" s="40" t="s">
        <v>5364</v>
      </c>
      <c r="L2212" s="40" t="s">
        <v>5869</v>
      </c>
      <c r="M2212" s="35" t="s">
        <v>7</v>
      </c>
      <c r="N2212" s="35" t="s">
        <v>36</v>
      </c>
    </row>
    <row r="2213" spans="1:14" x14ac:dyDescent="0.3">
      <c r="A2213" s="38" t="s">
        <v>5404</v>
      </c>
      <c r="B2213" s="39" t="s">
        <v>5405</v>
      </c>
      <c r="C2213" s="39" t="s">
        <v>3929</v>
      </c>
      <c r="D2213" s="39" t="s">
        <v>3965</v>
      </c>
      <c r="E2213" s="40">
        <v>11.5199</v>
      </c>
      <c r="F2213" s="40">
        <v>3.93282</v>
      </c>
      <c r="G2213" s="40">
        <v>732</v>
      </c>
      <c r="H2213" s="40" t="s">
        <v>3926</v>
      </c>
      <c r="I2213" s="40" t="s">
        <v>94</v>
      </c>
      <c r="J2213" s="40" t="s">
        <v>601</v>
      </c>
      <c r="K2213" s="40" t="s">
        <v>5364</v>
      </c>
      <c r="L2213" s="40" t="s">
        <v>5869</v>
      </c>
      <c r="M2213" s="35" t="s">
        <v>79</v>
      </c>
      <c r="N2213" s="35" t="s">
        <v>5</v>
      </c>
    </row>
    <row r="2214" spans="1:14" x14ac:dyDescent="0.3">
      <c r="A2214" s="38" t="s">
        <v>1947</v>
      </c>
      <c r="B2214" s="39" t="s">
        <v>5406</v>
      </c>
      <c r="C2214" s="39" t="s">
        <v>3929</v>
      </c>
      <c r="D2214" s="39" t="s">
        <v>3965</v>
      </c>
      <c r="E2214" s="40">
        <v>11.583138890000001</v>
      </c>
      <c r="F2214" s="40">
        <v>3.8915277779999999</v>
      </c>
      <c r="G2214" s="40">
        <v>738</v>
      </c>
      <c r="H2214" s="40" t="s">
        <v>3926</v>
      </c>
      <c r="I2214" s="40" t="s">
        <v>94</v>
      </c>
      <c r="J2214" s="40" t="s">
        <v>601</v>
      </c>
      <c r="K2214" s="40" t="s">
        <v>5364</v>
      </c>
      <c r="L2214" s="40" t="s">
        <v>5869</v>
      </c>
      <c r="M2214" s="35" t="s">
        <v>79</v>
      </c>
      <c r="N2214" s="35" t="s">
        <v>5</v>
      </c>
    </row>
    <row r="2215" spans="1:14" x14ac:dyDescent="0.3">
      <c r="A2215" s="38" t="s">
        <v>148</v>
      </c>
      <c r="B2215" s="39" t="s">
        <v>5407</v>
      </c>
      <c r="C2215" s="39" t="s">
        <v>3929</v>
      </c>
      <c r="D2215" s="39" t="s">
        <v>5026</v>
      </c>
      <c r="E2215" s="40">
        <v>11.61816</v>
      </c>
      <c r="F2215" s="40">
        <v>3.8944399999999999</v>
      </c>
      <c r="G2215" s="40">
        <v>716</v>
      </c>
      <c r="H2215" s="40" t="s">
        <v>3926</v>
      </c>
      <c r="I2215" s="40" t="s">
        <v>94</v>
      </c>
      <c r="J2215" s="40" t="s">
        <v>601</v>
      </c>
      <c r="K2215" s="40" t="s">
        <v>5364</v>
      </c>
      <c r="L2215" s="40" t="s">
        <v>5869</v>
      </c>
      <c r="M2215" s="35" t="s">
        <v>7</v>
      </c>
      <c r="N2215" s="35" t="s">
        <v>3876</v>
      </c>
    </row>
    <row r="2216" spans="1:14" x14ac:dyDescent="0.3">
      <c r="A2216" s="38" t="s">
        <v>1280</v>
      </c>
      <c r="B2216" s="39" t="s">
        <v>5408</v>
      </c>
      <c r="C2216" s="39" t="s">
        <v>3929</v>
      </c>
      <c r="D2216" s="39" t="s">
        <v>3965</v>
      </c>
      <c r="E2216" s="40">
        <v>11.501203</v>
      </c>
      <c r="F2216" s="40">
        <v>3.8735019999999998</v>
      </c>
      <c r="G2216" s="40">
        <v>710</v>
      </c>
      <c r="H2216" s="40" t="s">
        <v>3926</v>
      </c>
      <c r="I2216" s="40" t="s">
        <v>94</v>
      </c>
      <c r="J2216" s="40" t="s">
        <v>736</v>
      </c>
      <c r="K2216" s="40" t="s">
        <v>5409</v>
      </c>
      <c r="L2216" s="40" t="s">
        <v>5869</v>
      </c>
      <c r="M2216" s="35" t="s">
        <v>4</v>
      </c>
      <c r="N2216" s="35" t="s">
        <v>41</v>
      </c>
    </row>
    <row r="2217" spans="1:14" x14ac:dyDescent="0.3">
      <c r="A2217" s="38" t="s">
        <v>1385</v>
      </c>
      <c r="B2217" s="39" t="s">
        <v>5410</v>
      </c>
      <c r="C2217" s="39" t="s">
        <v>3929</v>
      </c>
      <c r="D2217" s="39" t="s">
        <v>3965</v>
      </c>
      <c r="E2217" s="40">
        <v>11.52570336</v>
      </c>
      <c r="F2217" s="40">
        <v>3.8707275829999999</v>
      </c>
      <c r="G2217" s="40">
        <v>719</v>
      </c>
      <c r="H2217" s="40" t="s">
        <v>3926</v>
      </c>
      <c r="I2217" s="40" t="s">
        <v>94</v>
      </c>
      <c r="J2217" s="40" t="s">
        <v>736</v>
      </c>
      <c r="K2217" s="40" t="s">
        <v>5409</v>
      </c>
      <c r="L2217" s="40" t="s">
        <v>5869</v>
      </c>
      <c r="M2217" s="35" t="s">
        <v>7</v>
      </c>
      <c r="N2217" s="35" t="s">
        <v>3876</v>
      </c>
    </row>
    <row r="2218" spans="1:14" x14ac:dyDescent="0.3">
      <c r="A2218" s="38" t="s">
        <v>1265</v>
      </c>
      <c r="B2218" s="39" t="s">
        <v>5411</v>
      </c>
      <c r="C2218" s="39" t="s">
        <v>3929</v>
      </c>
      <c r="D2218" s="39" t="s">
        <v>3965</v>
      </c>
      <c r="E2218" s="40">
        <v>11.51223246</v>
      </c>
      <c r="F2218" s="40">
        <v>3.8645170310000001</v>
      </c>
      <c r="G2218" s="40">
        <v>742</v>
      </c>
      <c r="H2218" s="40" t="s">
        <v>3926</v>
      </c>
      <c r="I2218" s="40" t="s">
        <v>94</v>
      </c>
      <c r="J2218" s="40" t="s">
        <v>736</v>
      </c>
      <c r="K2218" s="40" t="s">
        <v>5409</v>
      </c>
      <c r="L2218" s="40" t="s">
        <v>5869</v>
      </c>
      <c r="M2218" s="35"/>
      <c r="N2218" s="35"/>
    </row>
    <row r="2219" spans="1:14" x14ac:dyDescent="0.3">
      <c r="A2219" s="38" t="s">
        <v>2043</v>
      </c>
      <c r="B2219" s="39" t="s">
        <v>5412</v>
      </c>
      <c r="C2219" s="39" t="s">
        <v>3929</v>
      </c>
      <c r="D2219" s="39" t="s">
        <v>3965</v>
      </c>
      <c r="E2219" s="40">
        <v>11.515089</v>
      </c>
      <c r="F2219" s="40">
        <v>3.8470719999999998</v>
      </c>
      <c r="G2219" s="40">
        <v>502</v>
      </c>
      <c r="H2219" s="40" t="s">
        <v>3926</v>
      </c>
      <c r="I2219" s="40" t="s">
        <v>94</v>
      </c>
      <c r="J2219" s="40" t="s">
        <v>736</v>
      </c>
      <c r="K2219" s="40" t="s">
        <v>5409</v>
      </c>
      <c r="L2219" s="40" t="s">
        <v>5869</v>
      </c>
      <c r="M2219" s="35" t="s">
        <v>4</v>
      </c>
      <c r="N2219" s="35" t="s">
        <v>41</v>
      </c>
    </row>
    <row r="2220" spans="1:14" x14ac:dyDescent="0.3">
      <c r="A2220" s="38" t="s">
        <v>1290</v>
      </c>
      <c r="B2220" s="39" t="s">
        <v>1291</v>
      </c>
      <c r="C2220" s="39" t="s">
        <v>3929</v>
      </c>
      <c r="D2220" s="39" t="s">
        <v>3965</v>
      </c>
      <c r="E2220" s="40">
        <v>11.492765</v>
      </c>
      <c r="F2220" s="40">
        <v>3.8891499999999999</v>
      </c>
      <c r="G2220" s="40">
        <v>795</v>
      </c>
      <c r="H2220" s="40" t="s">
        <v>3926</v>
      </c>
      <c r="I2220" s="40" t="s">
        <v>94</v>
      </c>
      <c r="J2220" s="40" t="s">
        <v>736</v>
      </c>
      <c r="K2220" s="40" t="s">
        <v>5409</v>
      </c>
      <c r="L2220" s="40" t="s">
        <v>5869</v>
      </c>
      <c r="M2220" s="35" t="s">
        <v>4</v>
      </c>
      <c r="N2220" s="35" t="s">
        <v>5</v>
      </c>
    </row>
    <row r="2221" spans="1:14" x14ac:dyDescent="0.3">
      <c r="A2221" s="38" t="s">
        <v>13</v>
      </c>
      <c r="B2221" s="39" t="s">
        <v>5413</v>
      </c>
      <c r="C2221" s="39" t="s">
        <v>3929</v>
      </c>
      <c r="D2221" s="39" t="s">
        <v>5414</v>
      </c>
      <c r="E2221" s="40" t="s">
        <v>5415</v>
      </c>
      <c r="F2221" s="40" t="s">
        <v>5416</v>
      </c>
      <c r="G2221" s="40">
        <v>76</v>
      </c>
      <c r="H2221" s="40" t="s">
        <v>3926</v>
      </c>
      <c r="I2221" s="40" t="s">
        <v>38</v>
      </c>
      <c r="J2221" s="40" t="s">
        <v>3927</v>
      </c>
      <c r="K2221" s="40" t="s">
        <v>3928</v>
      </c>
      <c r="L2221" s="40" t="s">
        <v>78</v>
      </c>
      <c r="M2221" s="35" t="s">
        <v>7</v>
      </c>
      <c r="N2221" s="35" t="s">
        <v>6</v>
      </c>
    </row>
    <row r="2222" spans="1:14" x14ac:dyDescent="0.3">
      <c r="A2222" s="38" t="s">
        <v>1566</v>
      </c>
      <c r="B2222" s="39" t="s">
        <v>5417</v>
      </c>
      <c r="C2222" s="39" t="s">
        <v>3929</v>
      </c>
      <c r="D2222" s="39" t="s">
        <v>3965</v>
      </c>
      <c r="E2222" s="40">
        <v>11.48395094</v>
      </c>
      <c r="F2222" s="40">
        <v>3.9060524069999998</v>
      </c>
      <c r="G2222" s="40">
        <v>1080</v>
      </c>
      <c r="H2222" s="40" t="s">
        <v>3926</v>
      </c>
      <c r="I2222" s="40" t="s">
        <v>94</v>
      </c>
      <c r="J2222" s="40" t="s">
        <v>736</v>
      </c>
      <c r="K2222" s="40" t="s">
        <v>5409</v>
      </c>
      <c r="L2222" s="40" t="s">
        <v>5869</v>
      </c>
      <c r="M2222" s="35"/>
      <c r="N2222" s="35"/>
    </row>
    <row r="2223" spans="1:14" x14ac:dyDescent="0.3">
      <c r="A2223" s="38" t="s">
        <v>150</v>
      </c>
      <c r="B2223" s="39" t="s">
        <v>170</v>
      </c>
      <c r="C2223" s="39" t="s">
        <v>3929</v>
      </c>
      <c r="D2223" s="39" t="s">
        <v>3965</v>
      </c>
      <c r="E2223" s="40">
        <v>11.51741709</v>
      </c>
      <c r="F2223" s="40">
        <v>3.8375253050000002</v>
      </c>
      <c r="G2223" s="40">
        <v>733</v>
      </c>
      <c r="H2223" s="40" t="s">
        <v>3926</v>
      </c>
      <c r="I2223" s="40" t="s">
        <v>38</v>
      </c>
      <c r="J2223" s="40" t="s">
        <v>736</v>
      </c>
      <c r="K2223" s="40" t="s">
        <v>5409</v>
      </c>
      <c r="L2223" s="40" t="s">
        <v>5869</v>
      </c>
      <c r="M2223" s="35" t="s">
        <v>4</v>
      </c>
      <c r="N2223" s="35" t="s">
        <v>5</v>
      </c>
    </row>
    <row r="2224" spans="1:14" x14ac:dyDescent="0.3">
      <c r="A2224" s="38" t="s">
        <v>1281</v>
      </c>
      <c r="B2224" s="39" t="s">
        <v>1282</v>
      </c>
      <c r="C2224" s="39" t="s">
        <v>3929</v>
      </c>
      <c r="D2224" s="39" t="s">
        <v>3965</v>
      </c>
      <c r="E2224" s="40">
        <v>11.517609999999999</v>
      </c>
      <c r="F2224" s="40">
        <v>3.8721100000000002</v>
      </c>
      <c r="G2224" s="40">
        <v>751</v>
      </c>
      <c r="H2224" s="40" t="s">
        <v>3926</v>
      </c>
      <c r="I2224" s="40" t="s">
        <v>38</v>
      </c>
      <c r="J2224" s="40" t="s">
        <v>736</v>
      </c>
      <c r="K2224" s="40" t="s">
        <v>5409</v>
      </c>
      <c r="L2224" s="40" t="s">
        <v>5869</v>
      </c>
      <c r="M2224" s="35" t="s">
        <v>4</v>
      </c>
      <c r="N2224" s="35" t="s">
        <v>41</v>
      </c>
    </row>
    <row r="2225" spans="1:14" x14ac:dyDescent="0.3">
      <c r="A2225" s="38" t="s">
        <v>1062</v>
      </c>
      <c r="B2225" s="39" t="s">
        <v>5418</v>
      </c>
      <c r="C2225" s="39" t="s">
        <v>3929</v>
      </c>
      <c r="D2225" s="39" t="s">
        <v>3965</v>
      </c>
      <c r="E2225" s="40">
        <v>11.511620000000001</v>
      </c>
      <c r="F2225" s="40">
        <v>3.8770790000000002</v>
      </c>
      <c r="G2225" s="40">
        <v>447</v>
      </c>
      <c r="H2225" s="40" t="s">
        <v>3926</v>
      </c>
      <c r="I2225" s="40" t="s">
        <v>94</v>
      </c>
      <c r="J2225" s="40" t="s">
        <v>736</v>
      </c>
      <c r="K2225" s="40" t="s">
        <v>5409</v>
      </c>
      <c r="L2225" s="40" t="s">
        <v>5869</v>
      </c>
      <c r="M2225" s="35" t="s">
        <v>4</v>
      </c>
      <c r="N2225" s="35" t="s">
        <v>41</v>
      </c>
    </row>
    <row r="2226" spans="1:14" x14ac:dyDescent="0.3">
      <c r="A2226" s="38" t="s">
        <v>146</v>
      </c>
      <c r="B2226" s="39" t="s">
        <v>5419</v>
      </c>
      <c r="C2226" s="39" t="s">
        <v>3929</v>
      </c>
      <c r="D2226" s="39" t="s">
        <v>3965</v>
      </c>
      <c r="E2226" s="40">
        <v>11.494458</v>
      </c>
      <c r="F2226" s="40">
        <v>3.878174</v>
      </c>
      <c r="G2226" s="40">
        <v>742</v>
      </c>
      <c r="H2226" s="40" t="s">
        <v>3926</v>
      </c>
      <c r="I2226" s="40" t="s">
        <v>94</v>
      </c>
      <c r="J2226" s="40" t="s">
        <v>736</v>
      </c>
      <c r="K2226" s="40" t="s">
        <v>5409</v>
      </c>
      <c r="L2226" s="40" t="s">
        <v>5869</v>
      </c>
      <c r="M2226" s="35" t="s">
        <v>4</v>
      </c>
      <c r="N2226" s="35" t="s">
        <v>3890</v>
      </c>
    </row>
    <row r="2227" spans="1:14" x14ac:dyDescent="0.3">
      <c r="A2227" s="38" t="s">
        <v>890</v>
      </c>
      <c r="B2227" s="39" t="s">
        <v>891</v>
      </c>
      <c r="C2227" s="39" t="s">
        <v>3929</v>
      </c>
      <c r="D2227" s="39" t="s">
        <v>3965</v>
      </c>
      <c r="E2227" s="40">
        <v>11.51793159</v>
      </c>
      <c r="F2227" s="40">
        <v>3.8596251719999999</v>
      </c>
      <c r="G2227" s="40">
        <v>765</v>
      </c>
      <c r="H2227" s="40" t="s">
        <v>3926</v>
      </c>
      <c r="I2227" s="40" t="s">
        <v>94</v>
      </c>
      <c r="J2227" s="40" t="s">
        <v>736</v>
      </c>
      <c r="K2227" s="40" t="s">
        <v>5409</v>
      </c>
      <c r="L2227" s="40" t="s">
        <v>5869</v>
      </c>
      <c r="M2227" s="35" t="s">
        <v>4</v>
      </c>
      <c r="N2227" s="35" t="s">
        <v>41</v>
      </c>
    </row>
    <row r="2228" spans="1:14" x14ac:dyDescent="0.3">
      <c r="A2228" s="38" t="s">
        <v>859</v>
      </c>
      <c r="B2228" s="39" t="s">
        <v>860</v>
      </c>
      <c r="C2228" s="39" t="s">
        <v>3929</v>
      </c>
      <c r="D2228" s="39" t="s">
        <v>3965</v>
      </c>
      <c r="E2228" s="40">
        <v>11.504709999999999</v>
      </c>
      <c r="F2228" s="40">
        <v>3.8767010000000002</v>
      </c>
      <c r="G2228" s="40">
        <v>736</v>
      </c>
      <c r="H2228" s="40" t="s">
        <v>3926</v>
      </c>
      <c r="I2228" s="40" t="s">
        <v>94</v>
      </c>
      <c r="J2228" s="40" t="s">
        <v>736</v>
      </c>
      <c r="K2228" s="40" t="s">
        <v>5409</v>
      </c>
      <c r="L2228" s="40" t="s">
        <v>5869</v>
      </c>
      <c r="M2228" s="35" t="s">
        <v>4</v>
      </c>
      <c r="N2228" s="35" t="s">
        <v>3890</v>
      </c>
    </row>
    <row r="2229" spans="1:14" x14ac:dyDescent="0.3">
      <c r="A2229" s="38" t="s">
        <v>2132</v>
      </c>
      <c r="B2229" s="39" t="s">
        <v>5420</v>
      </c>
      <c r="C2229" s="39" t="s">
        <v>3929</v>
      </c>
      <c r="D2229" s="39" t="s">
        <v>3965</v>
      </c>
      <c r="E2229" s="40">
        <v>11.506624</v>
      </c>
      <c r="F2229" s="40">
        <v>3.8732899999999999</v>
      </c>
      <c r="G2229" s="40">
        <v>747</v>
      </c>
      <c r="H2229" s="40" t="s">
        <v>3926</v>
      </c>
      <c r="I2229" s="40" t="s">
        <v>94</v>
      </c>
      <c r="J2229" s="40" t="s">
        <v>736</v>
      </c>
      <c r="K2229" s="40" t="s">
        <v>5409</v>
      </c>
      <c r="L2229" s="40" t="s">
        <v>5869</v>
      </c>
      <c r="M2229" s="35" t="s">
        <v>4</v>
      </c>
      <c r="N2229" s="35" t="s">
        <v>5</v>
      </c>
    </row>
    <row r="2230" spans="1:14" x14ac:dyDescent="0.3">
      <c r="A2230" s="38" t="s">
        <v>1756</v>
      </c>
      <c r="B2230" s="39" t="s">
        <v>5421</v>
      </c>
      <c r="C2230" s="39" t="s">
        <v>3929</v>
      </c>
      <c r="D2230" s="39" t="s">
        <v>3965</v>
      </c>
      <c r="E2230" s="40">
        <v>11.531129999999999</v>
      </c>
      <c r="F2230" s="40">
        <v>3.8579444440000001</v>
      </c>
      <c r="G2230" s="40">
        <v>742</v>
      </c>
      <c r="H2230" s="40" t="s">
        <v>3926</v>
      </c>
      <c r="I2230" s="40" t="s">
        <v>94</v>
      </c>
      <c r="J2230" s="40" t="s">
        <v>736</v>
      </c>
      <c r="K2230" s="40" t="s">
        <v>5409</v>
      </c>
      <c r="L2230" s="40" t="s">
        <v>5869</v>
      </c>
      <c r="M2230" s="35"/>
      <c r="N2230" s="35"/>
    </row>
    <row r="2231" spans="1:14" x14ac:dyDescent="0.3">
      <c r="A2231" s="38" t="s">
        <v>1283</v>
      </c>
      <c r="B2231" s="39" t="s">
        <v>1284</v>
      </c>
      <c r="C2231" s="39" t="s">
        <v>3929</v>
      </c>
      <c r="D2231" s="39" t="s">
        <v>3965</v>
      </c>
      <c r="E2231" s="40">
        <v>11.51652</v>
      </c>
      <c r="F2231" s="40">
        <v>3.8761700000000001</v>
      </c>
      <c r="G2231" s="40">
        <v>748</v>
      </c>
      <c r="H2231" s="40" t="s">
        <v>3926</v>
      </c>
      <c r="I2231" s="40" t="s">
        <v>94</v>
      </c>
      <c r="J2231" s="40" t="s">
        <v>736</v>
      </c>
      <c r="K2231" s="40" t="s">
        <v>5409</v>
      </c>
      <c r="L2231" s="40" t="s">
        <v>5869</v>
      </c>
      <c r="M2231" s="35" t="s">
        <v>4</v>
      </c>
      <c r="N2231" s="35" t="s">
        <v>5</v>
      </c>
    </row>
    <row r="2232" spans="1:14" x14ac:dyDescent="0.3">
      <c r="A2232" s="38" t="s">
        <v>467</v>
      </c>
      <c r="B2232" s="39" t="s">
        <v>5422</v>
      </c>
      <c r="C2232" s="39" t="s">
        <v>3929</v>
      </c>
      <c r="D2232" s="39" t="s">
        <v>3965</v>
      </c>
      <c r="E2232" s="40">
        <v>11.492374</v>
      </c>
      <c r="F2232" s="40">
        <v>3.8835009999999999</v>
      </c>
      <c r="G2232" s="40">
        <v>742</v>
      </c>
      <c r="H2232" s="40" t="s">
        <v>3926</v>
      </c>
      <c r="I2232" s="40" t="s">
        <v>94</v>
      </c>
      <c r="J2232" s="40" t="s">
        <v>736</v>
      </c>
      <c r="K2232" s="40" t="s">
        <v>5409</v>
      </c>
      <c r="L2232" s="40" t="s">
        <v>5869</v>
      </c>
      <c r="M2232" s="35" t="s">
        <v>4</v>
      </c>
      <c r="N2232" s="35" t="s">
        <v>41</v>
      </c>
    </row>
    <row r="2233" spans="1:14" x14ac:dyDescent="0.3">
      <c r="A2233" s="38" t="s">
        <v>1725</v>
      </c>
      <c r="B2233" s="39" t="s">
        <v>1726</v>
      </c>
      <c r="C2233" s="39" t="s">
        <v>3929</v>
      </c>
      <c r="D2233" s="39" t="s">
        <v>3965</v>
      </c>
      <c r="E2233" s="40">
        <v>11.519482999999999</v>
      </c>
      <c r="F2233" s="40">
        <v>3.8675700000000002</v>
      </c>
      <c r="G2233" s="40">
        <v>713</v>
      </c>
      <c r="H2233" s="40" t="s">
        <v>3926</v>
      </c>
      <c r="I2233" s="40" t="s">
        <v>94</v>
      </c>
      <c r="J2233" s="40" t="s">
        <v>736</v>
      </c>
      <c r="K2233" s="40" t="s">
        <v>5409</v>
      </c>
      <c r="L2233" s="40" t="s">
        <v>5869</v>
      </c>
      <c r="M2233" s="35" t="s">
        <v>4</v>
      </c>
      <c r="N2233" s="35" t="s">
        <v>41</v>
      </c>
    </row>
    <row r="2234" spans="1:14" x14ac:dyDescent="0.3">
      <c r="A2234" s="38" t="s">
        <v>145</v>
      </c>
      <c r="B2234" s="39" t="s">
        <v>5423</v>
      </c>
      <c r="C2234" s="39" t="s">
        <v>3929</v>
      </c>
      <c r="D2234" s="39" t="s">
        <v>3965</v>
      </c>
      <c r="E2234" s="40">
        <v>11.49769</v>
      </c>
      <c r="F2234" s="40">
        <v>3.8822179999999999</v>
      </c>
      <c r="G2234" s="40">
        <v>742</v>
      </c>
      <c r="H2234" s="40" t="s">
        <v>3926</v>
      </c>
      <c r="I2234" s="40" t="s">
        <v>94</v>
      </c>
      <c r="J2234" s="40" t="s">
        <v>736</v>
      </c>
      <c r="K2234" s="40" t="s">
        <v>5409</v>
      </c>
      <c r="L2234" s="40" t="s">
        <v>5869</v>
      </c>
      <c r="M2234" s="35" t="s">
        <v>4</v>
      </c>
      <c r="N2234" s="35" t="s">
        <v>5</v>
      </c>
    </row>
    <row r="2235" spans="1:14" x14ac:dyDescent="0.3">
      <c r="A2235" s="38" t="s">
        <v>3828</v>
      </c>
      <c r="B2235" s="39" t="s">
        <v>5424</v>
      </c>
      <c r="C2235" s="39" t="s">
        <v>3933</v>
      </c>
      <c r="D2235" s="39" t="s">
        <v>3947</v>
      </c>
      <c r="E2235" s="40">
        <v>9.6787530000000004</v>
      </c>
      <c r="F2235" s="40">
        <v>4.0187249999999999</v>
      </c>
      <c r="G2235" s="40">
        <v>3</v>
      </c>
      <c r="H2235" s="40" t="s">
        <v>3926</v>
      </c>
      <c r="I2235" s="40" t="s">
        <v>94</v>
      </c>
      <c r="J2235" s="40" t="s">
        <v>5201</v>
      </c>
      <c r="K2235" s="40" t="s">
        <v>5202</v>
      </c>
      <c r="L2235" s="40" t="s">
        <v>78</v>
      </c>
      <c r="M2235" s="35" t="s">
        <v>7</v>
      </c>
      <c r="N2235" s="35" t="s">
        <v>3876</v>
      </c>
    </row>
    <row r="2236" spans="1:14" x14ac:dyDescent="0.3">
      <c r="A2236" s="38" t="s">
        <v>3472</v>
      </c>
      <c r="B2236" s="39" t="s">
        <v>5425</v>
      </c>
      <c r="C2236" s="39" t="s">
        <v>3933</v>
      </c>
      <c r="D2236" s="39" t="s">
        <v>3947</v>
      </c>
      <c r="E2236" s="40">
        <v>9.670909</v>
      </c>
      <c r="F2236" s="40">
        <v>4.1157269999999997</v>
      </c>
      <c r="G2236" s="40">
        <v>16</v>
      </c>
      <c r="H2236" s="40" t="s">
        <v>3926</v>
      </c>
      <c r="I2236" s="40" t="s">
        <v>94</v>
      </c>
      <c r="J2236" s="40" t="s">
        <v>5201</v>
      </c>
      <c r="K2236" s="40" t="s">
        <v>5202</v>
      </c>
      <c r="L2236" s="40" t="s">
        <v>78</v>
      </c>
      <c r="M2236" s="35" t="s">
        <v>7</v>
      </c>
      <c r="N2236" s="35" t="s">
        <v>3876</v>
      </c>
    </row>
    <row r="2237" spans="1:14" x14ac:dyDescent="0.3">
      <c r="A2237" s="38" t="s">
        <v>331</v>
      </c>
      <c r="B2237" s="39" t="s">
        <v>5426</v>
      </c>
      <c r="C2237" s="39" t="s">
        <v>3958</v>
      </c>
      <c r="D2237" s="39" t="s">
        <v>5427</v>
      </c>
      <c r="E2237" s="40">
        <v>14.55749484</v>
      </c>
      <c r="F2237" s="40">
        <v>5.8920055619999996</v>
      </c>
      <c r="G2237" s="40">
        <v>1030</v>
      </c>
      <c r="H2237" s="40" t="s">
        <v>3926</v>
      </c>
      <c r="I2237" s="40" t="s">
        <v>94</v>
      </c>
      <c r="J2237" s="40" t="s">
        <v>734</v>
      </c>
      <c r="K2237" s="40" t="s">
        <v>4015</v>
      </c>
      <c r="L2237" s="40" t="s">
        <v>3942</v>
      </c>
      <c r="M2237" s="35" t="s">
        <v>4</v>
      </c>
      <c r="N2237" s="35" t="s">
        <v>3970</v>
      </c>
    </row>
    <row r="2238" spans="1:14" x14ac:dyDescent="0.3">
      <c r="A2238" s="38" t="s">
        <v>1061</v>
      </c>
      <c r="B2238" s="39" t="s">
        <v>5428</v>
      </c>
      <c r="C2238" s="39" t="s">
        <v>3929</v>
      </c>
      <c r="D2238" s="39" t="s">
        <v>3965</v>
      </c>
      <c r="E2238" s="40">
        <v>11.493415000000001</v>
      </c>
      <c r="F2238" s="40">
        <v>3.8725640000000001</v>
      </c>
      <c r="G2238" s="40">
        <v>742</v>
      </c>
      <c r="H2238" s="40" t="s">
        <v>3926</v>
      </c>
      <c r="I2238" s="40" t="s">
        <v>94</v>
      </c>
      <c r="J2238" s="40" t="s">
        <v>736</v>
      </c>
      <c r="K2238" s="40" t="s">
        <v>5409</v>
      </c>
      <c r="L2238" s="40" t="s">
        <v>5869</v>
      </c>
      <c r="M2238" s="35" t="s">
        <v>4</v>
      </c>
      <c r="N2238" s="35" t="s">
        <v>5</v>
      </c>
    </row>
    <row r="2239" spans="1:14" x14ac:dyDescent="0.3">
      <c r="A2239" s="38" t="s">
        <v>1289</v>
      </c>
      <c r="B2239" s="39" t="s">
        <v>5429</v>
      </c>
      <c r="C2239" s="39" t="s">
        <v>3929</v>
      </c>
      <c r="D2239" s="39" t="s">
        <v>3965</v>
      </c>
      <c r="E2239" s="40">
        <v>11.492224</v>
      </c>
      <c r="F2239" s="40">
        <v>3.8928199999999999</v>
      </c>
      <c r="G2239" s="40">
        <v>742</v>
      </c>
      <c r="H2239" s="40" t="s">
        <v>3926</v>
      </c>
      <c r="I2239" s="40" t="s">
        <v>94</v>
      </c>
      <c r="J2239" s="40" t="s">
        <v>736</v>
      </c>
      <c r="K2239" s="40" t="s">
        <v>5409</v>
      </c>
      <c r="L2239" s="40" t="s">
        <v>5869</v>
      </c>
      <c r="M2239" s="35" t="s">
        <v>4</v>
      </c>
      <c r="N2239" s="35" t="s">
        <v>5</v>
      </c>
    </row>
    <row r="2240" spans="1:14" x14ac:dyDescent="0.3">
      <c r="A2240" s="38" t="s">
        <v>1766</v>
      </c>
      <c r="B2240" s="39" t="s">
        <v>5430</v>
      </c>
      <c r="C2240" s="39" t="s">
        <v>3929</v>
      </c>
      <c r="D2240" s="39" t="s">
        <v>3965</v>
      </c>
      <c r="E2240" s="40">
        <v>11.52171669</v>
      </c>
      <c r="F2240" s="40">
        <v>3.850132823</v>
      </c>
      <c r="G2240" s="40">
        <v>742</v>
      </c>
      <c r="H2240" s="40" t="s">
        <v>3926</v>
      </c>
      <c r="I2240" s="40" t="s">
        <v>94</v>
      </c>
      <c r="J2240" s="40" t="s">
        <v>736</v>
      </c>
      <c r="K2240" s="40" t="s">
        <v>5409</v>
      </c>
      <c r="L2240" s="40" t="s">
        <v>5869</v>
      </c>
      <c r="M2240" s="35" t="s">
        <v>4</v>
      </c>
      <c r="N2240" s="35" t="s">
        <v>5</v>
      </c>
    </row>
    <row r="2241" spans="1:14" x14ac:dyDescent="0.3">
      <c r="A2241" s="38" t="s">
        <v>1724</v>
      </c>
      <c r="B2241" s="39" t="s">
        <v>5431</v>
      </c>
      <c r="C2241" s="39" t="s">
        <v>3929</v>
      </c>
      <c r="D2241" s="39" t="s">
        <v>3965</v>
      </c>
      <c r="E2241" s="40">
        <v>11.49567</v>
      </c>
      <c r="F2241" s="40">
        <v>3.9124400000000001</v>
      </c>
      <c r="G2241" s="40">
        <v>869</v>
      </c>
      <c r="H2241" s="40" t="s">
        <v>3926</v>
      </c>
      <c r="I2241" s="40" t="s">
        <v>94</v>
      </c>
      <c r="J2241" s="40" t="s">
        <v>736</v>
      </c>
      <c r="K2241" s="40" t="s">
        <v>5409</v>
      </c>
      <c r="L2241" s="40" t="s">
        <v>5869</v>
      </c>
      <c r="M2241" s="35" t="s">
        <v>7</v>
      </c>
      <c r="N2241" s="35" t="s">
        <v>36</v>
      </c>
    </row>
    <row r="2242" spans="1:14" x14ac:dyDescent="0.3">
      <c r="A2242" s="38" t="s">
        <v>551</v>
      </c>
      <c r="B2242" s="39" t="s">
        <v>5432</v>
      </c>
      <c r="C2242" s="39" t="s">
        <v>3929</v>
      </c>
      <c r="D2242" s="39" t="s">
        <v>3965</v>
      </c>
      <c r="E2242" s="40">
        <v>11.513166999999999</v>
      </c>
      <c r="F2242" s="40">
        <v>3.8687819999999999</v>
      </c>
      <c r="G2242" s="40">
        <v>746</v>
      </c>
      <c r="H2242" s="40" t="s">
        <v>3926</v>
      </c>
      <c r="I2242" s="40" t="s">
        <v>94</v>
      </c>
      <c r="J2242" s="40" t="s">
        <v>736</v>
      </c>
      <c r="K2242" s="40" t="s">
        <v>5409</v>
      </c>
      <c r="L2242" s="40" t="s">
        <v>5869</v>
      </c>
      <c r="M2242" s="35" t="s">
        <v>7</v>
      </c>
      <c r="N2242" s="35" t="s">
        <v>36</v>
      </c>
    </row>
    <row r="2243" spans="1:14" x14ac:dyDescent="0.3">
      <c r="A2243" s="38" t="s">
        <v>2358</v>
      </c>
      <c r="B2243" s="39" t="s">
        <v>5433</v>
      </c>
      <c r="C2243" s="39" t="s">
        <v>3929</v>
      </c>
      <c r="D2243" s="39" t="s">
        <v>2287</v>
      </c>
      <c r="E2243" s="40">
        <v>11.222497000000001</v>
      </c>
      <c r="F2243" s="40">
        <v>4.731293</v>
      </c>
      <c r="G2243" s="40">
        <v>500</v>
      </c>
      <c r="H2243" s="40" t="s">
        <v>3926</v>
      </c>
      <c r="I2243" s="40" t="s">
        <v>94</v>
      </c>
      <c r="J2243" s="40" t="s">
        <v>2284</v>
      </c>
      <c r="K2243" s="40" t="s">
        <v>3968</v>
      </c>
      <c r="L2243" s="40" t="s">
        <v>80</v>
      </c>
      <c r="M2243" s="35" t="s">
        <v>79</v>
      </c>
      <c r="N2243" s="35" t="s">
        <v>5</v>
      </c>
    </row>
    <row r="2244" spans="1:14" x14ac:dyDescent="0.3">
      <c r="A2244" s="38" t="s">
        <v>880</v>
      </c>
      <c r="B2244" s="39" t="s">
        <v>5434</v>
      </c>
      <c r="C2244" s="39" t="s">
        <v>3929</v>
      </c>
      <c r="D2244" s="39" t="s">
        <v>3965</v>
      </c>
      <c r="E2244" s="40">
        <v>11.516149110000001</v>
      </c>
      <c r="F2244" s="40">
        <v>3.8691111010000001</v>
      </c>
      <c r="G2244" s="40">
        <v>695</v>
      </c>
      <c r="H2244" s="40" t="s">
        <v>3926</v>
      </c>
      <c r="I2244" s="40" t="s">
        <v>94</v>
      </c>
      <c r="J2244" s="40" t="s">
        <v>736</v>
      </c>
      <c r="K2244" s="40" t="s">
        <v>5409</v>
      </c>
      <c r="L2244" s="40" t="s">
        <v>5869</v>
      </c>
      <c r="M2244" s="35" t="s">
        <v>4</v>
      </c>
      <c r="N2244" s="35" t="s">
        <v>5</v>
      </c>
    </row>
    <row r="2245" spans="1:14" x14ac:dyDescent="0.3">
      <c r="A2245" s="38" t="s">
        <v>892</v>
      </c>
      <c r="B2245" s="39" t="s">
        <v>5435</v>
      </c>
      <c r="C2245" s="39" t="s">
        <v>3929</v>
      </c>
      <c r="D2245" s="39" t="s">
        <v>3965</v>
      </c>
      <c r="E2245" s="40">
        <v>11.52080801</v>
      </c>
      <c r="F2245" s="40">
        <v>3.8604311459999998</v>
      </c>
      <c r="G2245" s="40">
        <v>720</v>
      </c>
      <c r="H2245" s="40" t="s">
        <v>3926</v>
      </c>
      <c r="I2245" s="40" t="s">
        <v>94</v>
      </c>
      <c r="J2245" s="40" t="s">
        <v>736</v>
      </c>
      <c r="K2245" s="40" t="s">
        <v>5409</v>
      </c>
      <c r="L2245" s="40" t="s">
        <v>5869</v>
      </c>
      <c r="M2245" s="35" t="s">
        <v>7</v>
      </c>
      <c r="N2245" s="35" t="s">
        <v>3876</v>
      </c>
    </row>
    <row r="2246" spans="1:14" x14ac:dyDescent="0.3">
      <c r="A2246" s="38" t="s">
        <v>1643</v>
      </c>
      <c r="B2246" s="39" t="s">
        <v>5436</v>
      </c>
      <c r="C2246" s="39" t="s">
        <v>3929</v>
      </c>
      <c r="D2246" s="39" t="s">
        <v>3965</v>
      </c>
      <c r="E2246" s="40">
        <v>11.519183999999999</v>
      </c>
      <c r="F2246" s="40">
        <v>3.8645860000000001</v>
      </c>
      <c r="G2246" s="40">
        <v>725</v>
      </c>
      <c r="H2246" s="40" t="s">
        <v>3926</v>
      </c>
      <c r="I2246" s="40" t="s">
        <v>94</v>
      </c>
      <c r="J2246" s="40" t="s">
        <v>736</v>
      </c>
      <c r="K2246" s="40" t="s">
        <v>5409</v>
      </c>
      <c r="L2246" s="40" t="s">
        <v>5869</v>
      </c>
      <c r="M2246" s="35" t="s">
        <v>4</v>
      </c>
      <c r="N2246" s="35" t="s">
        <v>41</v>
      </c>
    </row>
    <row r="2247" spans="1:14" x14ac:dyDescent="0.3">
      <c r="A2247" s="38" t="s">
        <v>1279</v>
      </c>
      <c r="B2247" s="39" t="s">
        <v>5437</v>
      </c>
      <c r="C2247" s="39" t="s">
        <v>3929</v>
      </c>
      <c r="D2247" s="39" t="s">
        <v>3965</v>
      </c>
      <c r="E2247" s="40">
        <v>11.502414999999999</v>
      </c>
      <c r="F2247" s="40">
        <v>3.8812850000000001</v>
      </c>
      <c r="G2247" s="40">
        <v>720</v>
      </c>
      <c r="H2247" s="40" t="s">
        <v>3926</v>
      </c>
      <c r="I2247" s="40" t="s">
        <v>94</v>
      </c>
      <c r="J2247" s="40" t="s">
        <v>736</v>
      </c>
      <c r="K2247" s="40" t="s">
        <v>5409</v>
      </c>
      <c r="L2247" s="40" t="s">
        <v>5869</v>
      </c>
      <c r="M2247" s="35" t="s">
        <v>4</v>
      </c>
      <c r="N2247" s="35" t="s">
        <v>5</v>
      </c>
    </row>
    <row r="2248" spans="1:14" x14ac:dyDescent="0.3">
      <c r="A2248" s="38" t="s">
        <v>879</v>
      </c>
      <c r="B2248" s="39" t="s">
        <v>5438</v>
      </c>
      <c r="C2248" s="39" t="s">
        <v>3929</v>
      </c>
      <c r="D2248" s="39" t="s">
        <v>3965</v>
      </c>
      <c r="E2248" s="40">
        <v>11.517780999999999</v>
      </c>
      <c r="F2248" s="40">
        <v>3.8688799999999999</v>
      </c>
      <c r="G2248" s="40">
        <v>727</v>
      </c>
      <c r="H2248" s="40" t="s">
        <v>3926</v>
      </c>
      <c r="I2248" s="40" t="s">
        <v>94</v>
      </c>
      <c r="J2248" s="40" t="s">
        <v>736</v>
      </c>
      <c r="K2248" s="40" t="s">
        <v>5409</v>
      </c>
      <c r="L2248" s="40" t="s">
        <v>5869</v>
      </c>
      <c r="M2248" s="35" t="s">
        <v>4</v>
      </c>
      <c r="N2248" s="35" t="s">
        <v>5</v>
      </c>
    </row>
    <row r="2249" spans="1:14" x14ac:dyDescent="0.3">
      <c r="A2249" s="38" t="s">
        <v>1418</v>
      </c>
      <c r="B2249" s="39" t="s">
        <v>1419</v>
      </c>
      <c r="C2249" s="39" t="s">
        <v>3976</v>
      </c>
      <c r="D2249" s="39" t="s">
        <v>5439</v>
      </c>
      <c r="E2249" s="40">
        <v>13.49000084</v>
      </c>
      <c r="F2249" s="40">
        <v>5.3717004340000001</v>
      </c>
      <c r="G2249" s="40">
        <v>650</v>
      </c>
      <c r="H2249" s="40" t="s">
        <v>3926</v>
      </c>
      <c r="I2249" s="40" t="s">
        <v>38</v>
      </c>
      <c r="J2249" s="40" t="s">
        <v>759</v>
      </c>
      <c r="K2249" s="40" t="s">
        <v>4932</v>
      </c>
      <c r="L2249" s="40" t="s">
        <v>5869</v>
      </c>
      <c r="M2249" s="35" t="s">
        <v>4</v>
      </c>
      <c r="N2249" s="35" t="s">
        <v>3970</v>
      </c>
    </row>
    <row r="2250" spans="1:14" x14ac:dyDescent="0.3">
      <c r="A2250" s="38" t="s">
        <v>2194</v>
      </c>
      <c r="B2250" s="39" t="s">
        <v>5440</v>
      </c>
      <c r="C2250" s="39" t="s">
        <v>3976</v>
      </c>
      <c r="D2250" s="39" t="s">
        <v>5441</v>
      </c>
      <c r="E2250" s="40">
        <v>13.3706944</v>
      </c>
      <c r="F2250" s="40">
        <v>5.5439722219999998</v>
      </c>
      <c r="G2250" s="40">
        <v>688</v>
      </c>
      <c r="H2250" s="40" t="s">
        <v>3926</v>
      </c>
      <c r="I2250" s="40" t="s">
        <v>38</v>
      </c>
      <c r="J2250" s="40" t="s">
        <v>759</v>
      </c>
      <c r="K2250" s="40" t="s">
        <v>4932</v>
      </c>
      <c r="L2250" s="40" t="s">
        <v>5869</v>
      </c>
      <c r="M2250" s="35" t="s">
        <v>7</v>
      </c>
      <c r="N2250" s="35" t="s">
        <v>6</v>
      </c>
    </row>
    <row r="2251" spans="1:14" x14ac:dyDescent="0.3">
      <c r="A2251" s="38" t="s">
        <v>139</v>
      </c>
      <c r="B2251" s="39" t="s">
        <v>5442</v>
      </c>
      <c r="C2251" s="39" t="s">
        <v>3933</v>
      </c>
      <c r="D2251" s="39" t="s">
        <v>3947</v>
      </c>
      <c r="E2251" s="40">
        <v>9.6549820000000004</v>
      </c>
      <c r="F2251" s="40">
        <v>4.1100399999999997</v>
      </c>
      <c r="G2251" s="40">
        <v>5</v>
      </c>
      <c r="H2251" s="40" t="s">
        <v>3926</v>
      </c>
      <c r="I2251" s="40" t="s">
        <v>94</v>
      </c>
      <c r="J2251" s="40" t="s">
        <v>5201</v>
      </c>
      <c r="K2251" s="40" t="s">
        <v>5202</v>
      </c>
      <c r="L2251" s="40" t="s">
        <v>78</v>
      </c>
      <c r="M2251" s="35" t="s">
        <v>7</v>
      </c>
      <c r="N2251" s="35" t="s">
        <v>36</v>
      </c>
    </row>
    <row r="2252" spans="1:14" x14ac:dyDescent="0.3">
      <c r="A2252" s="38" t="s">
        <v>3486</v>
      </c>
      <c r="B2252" s="39" t="s">
        <v>5443</v>
      </c>
      <c r="C2252" s="39" t="s">
        <v>3933</v>
      </c>
      <c r="D2252" s="39" t="s">
        <v>3947</v>
      </c>
      <c r="E2252" s="40">
        <v>9.6771499999999993</v>
      </c>
      <c r="F2252" s="40">
        <v>4.0857799999999997</v>
      </c>
      <c r="G2252" s="40">
        <v>4</v>
      </c>
      <c r="H2252" s="40" t="s">
        <v>3926</v>
      </c>
      <c r="I2252" s="40" t="s">
        <v>94</v>
      </c>
      <c r="J2252" s="40" t="s">
        <v>5201</v>
      </c>
      <c r="K2252" s="40" t="s">
        <v>5202</v>
      </c>
      <c r="L2252" s="40" t="s">
        <v>78</v>
      </c>
      <c r="M2252" s="35" t="s">
        <v>7</v>
      </c>
      <c r="N2252" s="35" t="s">
        <v>36</v>
      </c>
    </row>
    <row r="2253" spans="1:14" x14ac:dyDescent="0.3">
      <c r="A2253" s="38" t="s">
        <v>3467</v>
      </c>
      <c r="B2253" s="39" t="s">
        <v>5444</v>
      </c>
      <c r="C2253" s="39" t="s">
        <v>3933</v>
      </c>
      <c r="D2253" s="39" t="s">
        <v>3947</v>
      </c>
      <c r="E2253" s="40">
        <v>9.5844039999999993</v>
      </c>
      <c r="F2253" s="40">
        <v>4.0914099999999998</v>
      </c>
      <c r="G2253" s="40">
        <v>23</v>
      </c>
      <c r="H2253" s="40" t="s">
        <v>3926</v>
      </c>
      <c r="I2253" s="40" t="s">
        <v>94</v>
      </c>
      <c r="J2253" s="40" t="s">
        <v>5201</v>
      </c>
      <c r="K2253" s="40" t="s">
        <v>5202</v>
      </c>
      <c r="L2253" s="40" t="s">
        <v>78</v>
      </c>
      <c r="M2253" s="35" t="s">
        <v>7</v>
      </c>
      <c r="N2253" s="35" t="s">
        <v>3876</v>
      </c>
    </row>
    <row r="2254" spans="1:14" x14ac:dyDescent="0.3">
      <c r="A2254" s="38" t="s">
        <v>5445</v>
      </c>
      <c r="B2254" s="39" t="s">
        <v>5446</v>
      </c>
      <c r="C2254" s="39" t="s">
        <v>3933</v>
      </c>
      <c r="D2254" s="39" t="s">
        <v>4146</v>
      </c>
      <c r="E2254" s="40">
        <v>9.9377194440000007</v>
      </c>
      <c r="F2254" s="40">
        <v>4.9499111109999996</v>
      </c>
      <c r="G2254" s="40">
        <v>815</v>
      </c>
      <c r="H2254" s="40" t="s">
        <v>3926</v>
      </c>
      <c r="I2254" s="40" t="s">
        <v>94</v>
      </c>
      <c r="J2254" s="40" t="s">
        <v>3937</v>
      </c>
      <c r="K2254" s="40" t="s">
        <v>3938</v>
      </c>
      <c r="L2254" s="40" t="s">
        <v>78</v>
      </c>
      <c r="M2254" s="35" t="s">
        <v>4</v>
      </c>
      <c r="N2254" s="35" t="s">
        <v>5</v>
      </c>
    </row>
    <row r="2255" spans="1:14" x14ac:dyDescent="0.3">
      <c r="A2255" s="38" t="s">
        <v>3219</v>
      </c>
      <c r="B2255" s="39" t="s">
        <v>5447</v>
      </c>
      <c r="C2255" s="39" t="s">
        <v>3933</v>
      </c>
      <c r="D2255" s="39" t="s">
        <v>3947</v>
      </c>
      <c r="E2255" s="40">
        <v>9.7465600000000006</v>
      </c>
      <c r="F2255" s="40">
        <v>4.0920300000000003</v>
      </c>
      <c r="G2255" s="40">
        <v>29</v>
      </c>
      <c r="H2255" s="40" t="s">
        <v>3926</v>
      </c>
      <c r="I2255" s="40" t="s">
        <v>94</v>
      </c>
      <c r="J2255" s="40" t="s">
        <v>5201</v>
      </c>
      <c r="K2255" s="40" t="s">
        <v>5202</v>
      </c>
      <c r="L2255" s="40" t="s">
        <v>78</v>
      </c>
      <c r="M2255" s="35" t="s">
        <v>7</v>
      </c>
      <c r="N2255" s="35" t="s">
        <v>36</v>
      </c>
    </row>
    <row r="2256" spans="1:14" x14ac:dyDescent="0.3">
      <c r="A2256" s="38" t="s">
        <v>121</v>
      </c>
      <c r="B2256" s="39" t="s">
        <v>5448</v>
      </c>
      <c r="C2256" s="39" t="s">
        <v>3933</v>
      </c>
      <c r="D2256" s="39" t="s">
        <v>3947</v>
      </c>
      <c r="E2256" s="40">
        <v>9.7045499999999993</v>
      </c>
      <c r="F2256" s="40">
        <v>4.0542299999999996</v>
      </c>
      <c r="G2256" s="40">
        <v>15</v>
      </c>
      <c r="H2256" s="40" t="s">
        <v>3926</v>
      </c>
      <c r="I2256" s="40" t="s">
        <v>94</v>
      </c>
      <c r="J2256" s="40" t="s">
        <v>5201</v>
      </c>
      <c r="K2256" s="40" t="s">
        <v>5202</v>
      </c>
      <c r="L2256" s="40" t="s">
        <v>78</v>
      </c>
      <c r="M2256" s="35" t="s">
        <v>7</v>
      </c>
      <c r="N2256" s="35" t="s">
        <v>36</v>
      </c>
    </row>
    <row r="2257" spans="1:14" x14ac:dyDescent="0.3">
      <c r="A2257" s="38" t="s">
        <v>508</v>
      </c>
      <c r="B2257" s="39" t="s">
        <v>5449</v>
      </c>
      <c r="C2257" s="39" t="s">
        <v>3925</v>
      </c>
      <c r="D2257" s="39" t="s">
        <v>3962</v>
      </c>
      <c r="E2257" s="40">
        <v>9.9404939999999993</v>
      </c>
      <c r="F2257" s="40">
        <v>2.9946809999999999</v>
      </c>
      <c r="G2257" s="40">
        <v>44</v>
      </c>
      <c r="H2257" s="40" t="s">
        <v>3926</v>
      </c>
      <c r="I2257" s="40" t="s">
        <v>94</v>
      </c>
      <c r="J2257" s="40" t="s">
        <v>3927</v>
      </c>
      <c r="K2257" s="40" t="s">
        <v>3928</v>
      </c>
      <c r="L2257" s="40" t="s">
        <v>78</v>
      </c>
      <c r="M2257" s="35" t="s">
        <v>4</v>
      </c>
      <c r="N2257" s="35" t="s">
        <v>5</v>
      </c>
    </row>
    <row r="2258" spans="1:14" x14ac:dyDescent="0.3">
      <c r="A2258" s="38" t="s">
        <v>503</v>
      </c>
      <c r="B2258" s="39" t="s">
        <v>5450</v>
      </c>
      <c r="C2258" s="39" t="s">
        <v>3925</v>
      </c>
      <c r="D2258" s="39" t="s">
        <v>3962</v>
      </c>
      <c r="E2258" s="40">
        <v>9.9148750000000003</v>
      </c>
      <c r="F2258" s="40">
        <v>2.9685169999999999</v>
      </c>
      <c r="G2258" s="40">
        <v>11</v>
      </c>
      <c r="H2258" s="40" t="s">
        <v>3926</v>
      </c>
      <c r="I2258" s="40" t="s">
        <v>94</v>
      </c>
      <c r="J2258" s="40" t="s">
        <v>3927</v>
      </c>
      <c r="K2258" s="40" t="s">
        <v>3928</v>
      </c>
      <c r="L2258" s="40" t="s">
        <v>78</v>
      </c>
      <c r="M2258" s="35" t="s">
        <v>4</v>
      </c>
      <c r="N2258" s="35" t="s">
        <v>5</v>
      </c>
    </row>
    <row r="2259" spans="1:14" x14ac:dyDescent="0.3">
      <c r="A2259" s="38" t="s">
        <v>509</v>
      </c>
      <c r="B2259" s="39" t="s">
        <v>5451</v>
      </c>
      <c r="C2259" s="39" t="s">
        <v>3925</v>
      </c>
      <c r="D2259" s="39" t="s">
        <v>3962</v>
      </c>
      <c r="E2259" s="40">
        <v>9.9296799999999994</v>
      </c>
      <c r="F2259" s="40">
        <v>2.9873500000000002</v>
      </c>
      <c r="G2259" s="40">
        <v>15</v>
      </c>
      <c r="H2259" s="40" t="s">
        <v>3926</v>
      </c>
      <c r="I2259" s="40" t="s">
        <v>94</v>
      </c>
      <c r="J2259" s="40" t="s">
        <v>3927</v>
      </c>
      <c r="K2259" s="40" t="s">
        <v>3928</v>
      </c>
      <c r="L2259" s="40" t="s">
        <v>78</v>
      </c>
      <c r="M2259" s="35" t="s">
        <v>7</v>
      </c>
      <c r="N2259" s="35" t="s">
        <v>3858</v>
      </c>
    </row>
    <row r="2260" spans="1:14" x14ac:dyDescent="0.3">
      <c r="A2260" s="38" t="s">
        <v>1007</v>
      </c>
      <c r="B2260" s="39" t="s">
        <v>5452</v>
      </c>
      <c r="C2260" s="39" t="s">
        <v>3925</v>
      </c>
      <c r="D2260" s="39" t="s">
        <v>1001</v>
      </c>
      <c r="E2260" s="40">
        <v>11.167070000000001</v>
      </c>
      <c r="F2260" s="40">
        <v>2.9175200000000001</v>
      </c>
      <c r="G2260" s="40">
        <v>611</v>
      </c>
      <c r="H2260" s="40" t="s">
        <v>3926</v>
      </c>
      <c r="I2260" s="40" t="s">
        <v>94</v>
      </c>
      <c r="J2260" s="40" t="s">
        <v>591</v>
      </c>
      <c r="K2260" s="40" t="s">
        <v>3954</v>
      </c>
      <c r="L2260" s="40" t="s">
        <v>5869</v>
      </c>
      <c r="M2260" s="35" t="s">
        <v>4</v>
      </c>
      <c r="N2260" s="35" t="s">
        <v>5</v>
      </c>
    </row>
    <row r="2261" spans="1:14" x14ac:dyDescent="0.3">
      <c r="A2261" s="38" t="s">
        <v>3449</v>
      </c>
      <c r="B2261" s="39" t="s">
        <v>5453</v>
      </c>
      <c r="C2261" s="39" t="s">
        <v>3925</v>
      </c>
      <c r="D2261" s="39" t="s">
        <v>3962</v>
      </c>
      <c r="E2261" s="40">
        <v>9.9034800000000001</v>
      </c>
      <c r="F2261" s="40">
        <v>2.9102100000000002</v>
      </c>
      <c r="G2261" s="40">
        <v>21</v>
      </c>
      <c r="H2261" s="40" t="s">
        <v>3926</v>
      </c>
      <c r="I2261" s="40" t="s">
        <v>94</v>
      </c>
      <c r="J2261" s="40" t="s">
        <v>3927</v>
      </c>
      <c r="K2261" s="40" t="s">
        <v>3928</v>
      </c>
      <c r="L2261" s="40" t="s">
        <v>78</v>
      </c>
      <c r="M2261" s="35" t="s">
        <v>7</v>
      </c>
      <c r="N2261" s="35" t="s">
        <v>57</v>
      </c>
    </row>
    <row r="2262" spans="1:14" x14ac:dyDescent="0.3">
      <c r="A2262" s="38" t="s">
        <v>3418</v>
      </c>
      <c r="B2262" s="39" t="s">
        <v>5454</v>
      </c>
      <c r="C2262" s="39" t="s">
        <v>3925</v>
      </c>
      <c r="D2262" s="39" t="s">
        <v>3962</v>
      </c>
      <c r="E2262" s="40">
        <v>9.8909500000000001</v>
      </c>
      <c r="F2262" s="40">
        <v>2.86985</v>
      </c>
      <c r="G2262" s="40">
        <v>20</v>
      </c>
      <c r="H2262" s="40" t="s">
        <v>3926</v>
      </c>
      <c r="I2262" s="40" t="s">
        <v>94</v>
      </c>
      <c r="J2262" s="40" t="s">
        <v>3927</v>
      </c>
      <c r="K2262" s="40" t="s">
        <v>3928</v>
      </c>
      <c r="L2262" s="40" t="s">
        <v>78</v>
      </c>
      <c r="M2262" s="35" t="s">
        <v>7</v>
      </c>
      <c r="N2262" s="35" t="s">
        <v>3876</v>
      </c>
    </row>
    <row r="2263" spans="1:14" x14ac:dyDescent="0.3">
      <c r="A2263" s="38" t="s">
        <v>3452</v>
      </c>
      <c r="B2263" s="39" t="s">
        <v>5455</v>
      </c>
      <c r="C2263" s="39" t="s">
        <v>3925</v>
      </c>
      <c r="D2263" s="39" t="s">
        <v>3962</v>
      </c>
      <c r="E2263" s="40">
        <v>9.9386299999999999</v>
      </c>
      <c r="F2263" s="40">
        <v>2.9628009999999998</v>
      </c>
      <c r="G2263" s="40">
        <v>23</v>
      </c>
      <c r="H2263" s="40" t="s">
        <v>3926</v>
      </c>
      <c r="I2263" s="40" t="s">
        <v>94</v>
      </c>
      <c r="J2263" s="40" t="s">
        <v>3927</v>
      </c>
      <c r="K2263" s="40" t="s">
        <v>3928</v>
      </c>
      <c r="L2263" s="40" t="s">
        <v>78</v>
      </c>
      <c r="M2263" s="35" t="s">
        <v>7</v>
      </c>
      <c r="N2263" s="35" t="s">
        <v>3876</v>
      </c>
    </row>
    <row r="2264" spans="1:14" x14ac:dyDescent="0.3">
      <c r="A2264" s="38" t="s">
        <v>3453</v>
      </c>
      <c r="B2264" s="39" t="s">
        <v>5456</v>
      </c>
      <c r="C2264" s="39" t="s">
        <v>3925</v>
      </c>
      <c r="D2264" s="39" t="s">
        <v>3962</v>
      </c>
      <c r="E2264" s="40">
        <v>9.92807</v>
      </c>
      <c r="F2264" s="40">
        <v>2.9576099999999999</v>
      </c>
      <c r="G2264" s="40">
        <v>23</v>
      </c>
      <c r="H2264" s="40" t="s">
        <v>3926</v>
      </c>
      <c r="I2264" s="40" t="s">
        <v>94</v>
      </c>
      <c r="J2264" s="40" t="s">
        <v>3927</v>
      </c>
      <c r="K2264" s="40" t="s">
        <v>3928</v>
      </c>
      <c r="L2264" s="40" t="s">
        <v>78</v>
      </c>
      <c r="M2264" s="35" t="s">
        <v>7</v>
      </c>
      <c r="N2264" s="35" t="s">
        <v>3858</v>
      </c>
    </row>
    <row r="2265" spans="1:14" x14ac:dyDescent="0.3">
      <c r="A2265" s="38" t="s">
        <v>1010</v>
      </c>
      <c r="B2265" s="39" t="s">
        <v>5457</v>
      </c>
      <c r="C2265" s="39" t="s">
        <v>3925</v>
      </c>
      <c r="D2265" s="39" t="s">
        <v>1001</v>
      </c>
      <c r="E2265" s="40">
        <v>11.155720000000001</v>
      </c>
      <c r="F2265" s="40">
        <v>2.9389599999999998</v>
      </c>
      <c r="G2265" s="40">
        <v>394</v>
      </c>
      <c r="H2265" s="40" t="s">
        <v>3926</v>
      </c>
      <c r="I2265" s="40" t="s">
        <v>94</v>
      </c>
      <c r="J2265" s="40" t="s">
        <v>591</v>
      </c>
      <c r="K2265" s="40" t="s">
        <v>3954</v>
      </c>
      <c r="L2265" s="40" t="s">
        <v>5869</v>
      </c>
      <c r="M2265" s="35" t="s">
        <v>7</v>
      </c>
      <c r="N2265" s="35" t="s">
        <v>3876</v>
      </c>
    </row>
    <row r="2266" spans="1:14" x14ac:dyDescent="0.3">
      <c r="A2266" s="38" t="s">
        <v>1006</v>
      </c>
      <c r="B2266" s="39" t="s">
        <v>5458</v>
      </c>
      <c r="C2266" s="39" t="s">
        <v>3925</v>
      </c>
      <c r="D2266" s="39" t="s">
        <v>1001</v>
      </c>
      <c r="E2266" s="40">
        <v>11.16102347</v>
      </c>
      <c r="F2266" s="40">
        <v>2.9045550520000001</v>
      </c>
      <c r="G2266" s="40">
        <v>598</v>
      </c>
      <c r="H2266" s="40" t="s">
        <v>3926</v>
      </c>
      <c r="I2266" s="40" t="s">
        <v>94</v>
      </c>
      <c r="J2266" s="40" t="s">
        <v>591</v>
      </c>
      <c r="K2266" s="40" t="s">
        <v>3954</v>
      </c>
      <c r="L2266" s="40" t="s">
        <v>5869</v>
      </c>
      <c r="M2266" s="35" t="s">
        <v>7</v>
      </c>
      <c r="N2266" s="35" t="s">
        <v>3876</v>
      </c>
    </row>
    <row r="2267" spans="1:14" x14ac:dyDescent="0.3">
      <c r="A2267" s="38" t="s">
        <v>315</v>
      </c>
      <c r="B2267" s="39" t="s">
        <v>5459</v>
      </c>
      <c r="C2267" s="39" t="s">
        <v>3925</v>
      </c>
      <c r="D2267" s="39" t="s">
        <v>4067</v>
      </c>
      <c r="E2267" s="40">
        <v>11.97847</v>
      </c>
      <c r="F2267" s="40">
        <v>2.9432800000000001</v>
      </c>
      <c r="G2267" s="40">
        <v>668</v>
      </c>
      <c r="H2267" s="40" t="s">
        <v>3926</v>
      </c>
      <c r="I2267" s="40" t="s">
        <v>94</v>
      </c>
      <c r="J2267" s="40" t="s">
        <v>641</v>
      </c>
      <c r="K2267" s="40" t="s">
        <v>4012</v>
      </c>
      <c r="L2267" s="40" t="s">
        <v>5869</v>
      </c>
      <c r="M2267" s="35" t="s">
        <v>7</v>
      </c>
      <c r="N2267" s="35" t="s">
        <v>3856</v>
      </c>
    </row>
    <row r="2268" spans="1:14" x14ac:dyDescent="0.3">
      <c r="A2268" s="38" t="s">
        <v>3468</v>
      </c>
      <c r="B2268" s="39" t="s">
        <v>5460</v>
      </c>
      <c r="C2268" s="39" t="s">
        <v>3933</v>
      </c>
      <c r="D2268" s="39" t="s">
        <v>3947</v>
      </c>
      <c r="E2268" s="40">
        <v>9.6273300000000006</v>
      </c>
      <c r="F2268" s="40">
        <v>4.0903</v>
      </c>
      <c r="G2268" s="40">
        <v>15</v>
      </c>
      <c r="H2268" s="40" t="s">
        <v>3926</v>
      </c>
      <c r="I2268" s="40" t="s">
        <v>94</v>
      </c>
      <c r="J2268" s="40" t="s">
        <v>5201</v>
      </c>
      <c r="K2268" s="40" t="s">
        <v>5202</v>
      </c>
      <c r="L2268" s="40" t="s">
        <v>78</v>
      </c>
      <c r="M2268" s="35" t="s">
        <v>7</v>
      </c>
      <c r="N2268" s="35" t="s">
        <v>3856</v>
      </c>
    </row>
    <row r="2269" spans="1:14" x14ac:dyDescent="0.3">
      <c r="A2269" s="38" t="s">
        <v>1264</v>
      </c>
      <c r="B2269" s="39" t="s">
        <v>5461</v>
      </c>
      <c r="C2269" s="39" t="s">
        <v>3929</v>
      </c>
      <c r="D2269" s="39" t="s">
        <v>3965</v>
      </c>
      <c r="E2269" s="40">
        <v>11.509499</v>
      </c>
      <c r="F2269" s="40">
        <v>3.8710840000000002</v>
      </c>
      <c r="G2269" s="40">
        <v>745</v>
      </c>
      <c r="H2269" s="40" t="s">
        <v>3926</v>
      </c>
      <c r="I2269" s="40" t="s">
        <v>94</v>
      </c>
      <c r="J2269" s="40" t="s">
        <v>736</v>
      </c>
      <c r="K2269" s="40" t="s">
        <v>5409</v>
      </c>
      <c r="L2269" s="40" t="s">
        <v>5869</v>
      </c>
      <c r="M2269" s="35" t="s">
        <v>4</v>
      </c>
      <c r="N2269" s="35" t="s">
        <v>5</v>
      </c>
    </row>
    <row r="2270" spans="1:14" x14ac:dyDescent="0.3">
      <c r="A2270" s="38" t="s">
        <v>1165</v>
      </c>
      <c r="B2270" s="39" t="s">
        <v>1166</v>
      </c>
      <c r="C2270" s="39" t="s">
        <v>3939</v>
      </c>
      <c r="D2270" s="39" t="s">
        <v>4078</v>
      </c>
      <c r="E2270" s="39">
        <v>13.41672672</v>
      </c>
      <c r="F2270" s="39">
        <v>9.3464188999999998</v>
      </c>
      <c r="G2270" s="39">
        <v>192</v>
      </c>
      <c r="H2270" s="40" t="s">
        <v>3926</v>
      </c>
      <c r="I2270" s="40" t="s">
        <v>38</v>
      </c>
      <c r="J2270" s="40" t="s">
        <v>876</v>
      </c>
      <c r="K2270" s="40" t="s">
        <v>4827</v>
      </c>
      <c r="L2270" s="40" t="s">
        <v>3942</v>
      </c>
      <c r="M2270" s="35" t="s">
        <v>7</v>
      </c>
      <c r="N2270" s="35" t="s">
        <v>57</v>
      </c>
    </row>
    <row r="2271" spans="1:14" x14ac:dyDescent="0.3">
      <c r="A2271" s="38" t="s">
        <v>2265</v>
      </c>
      <c r="B2271" s="39" t="s">
        <v>263</v>
      </c>
      <c r="C2271" s="39" t="s">
        <v>3929</v>
      </c>
      <c r="D2271" s="39" t="s">
        <v>5462</v>
      </c>
      <c r="E2271" s="40">
        <v>11.695220000000001</v>
      </c>
      <c r="F2271" s="40">
        <v>3.4802780000000002</v>
      </c>
      <c r="G2271" s="40">
        <v>653</v>
      </c>
      <c r="H2271" s="40" t="s">
        <v>3926</v>
      </c>
      <c r="I2271" s="40"/>
      <c r="J2271" s="40" t="s">
        <v>638</v>
      </c>
      <c r="K2271" s="40" t="s">
        <v>3956</v>
      </c>
      <c r="L2271" s="40" t="s">
        <v>5869</v>
      </c>
      <c r="M2271" s="35" t="s">
        <v>4</v>
      </c>
      <c r="N2271" s="35" t="s">
        <v>4019</v>
      </c>
    </row>
    <row r="2272" spans="1:14" x14ac:dyDescent="0.3">
      <c r="A2272" s="38" t="s">
        <v>1631</v>
      </c>
      <c r="B2272" s="39" t="s">
        <v>1632</v>
      </c>
      <c r="C2272" s="39" t="s">
        <v>3925</v>
      </c>
      <c r="D2272" s="39" t="s">
        <v>5463</v>
      </c>
      <c r="E2272" s="40">
        <v>11.803432000000001</v>
      </c>
      <c r="F2272" s="40">
        <v>3.1932450000000001</v>
      </c>
      <c r="G2272" s="40">
        <v>710</v>
      </c>
      <c r="H2272" s="40" t="s">
        <v>3926</v>
      </c>
      <c r="I2272" s="40"/>
      <c r="J2272" s="40" t="s">
        <v>638</v>
      </c>
      <c r="K2272" s="40" t="s">
        <v>3956</v>
      </c>
      <c r="L2272" s="40" t="s">
        <v>5869</v>
      </c>
      <c r="M2272" s="35" t="s">
        <v>7</v>
      </c>
      <c r="N2272" s="35" t="s">
        <v>3856</v>
      </c>
    </row>
    <row r="2273" spans="1:14" x14ac:dyDescent="0.3">
      <c r="A2273" s="38" t="s">
        <v>2448</v>
      </c>
      <c r="B2273" s="39" t="s">
        <v>2449</v>
      </c>
      <c r="C2273" s="39" t="s">
        <v>3943</v>
      </c>
      <c r="D2273" s="39" t="s">
        <v>2449</v>
      </c>
      <c r="E2273" s="39">
        <v>10.83156</v>
      </c>
      <c r="F2273" s="39">
        <v>5.4279200000000003</v>
      </c>
      <c r="G2273" s="39">
        <v>934</v>
      </c>
      <c r="H2273" s="40" t="s">
        <v>3926</v>
      </c>
      <c r="I2273" s="40" t="s">
        <v>38</v>
      </c>
      <c r="J2273" s="40" t="s">
        <v>3785</v>
      </c>
      <c r="K2273" s="40" t="s">
        <v>4734</v>
      </c>
      <c r="L2273" s="40" t="s">
        <v>80</v>
      </c>
      <c r="M2273" s="35" t="s">
        <v>7</v>
      </c>
      <c r="N2273" s="35" t="s">
        <v>6</v>
      </c>
    </row>
    <row r="2274" spans="1:14" x14ac:dyDescent="0.3">
      <c r="A2274" s="38" t="s">
        <v>2251</v>
      </c>
      <c r="B2274" s="39" t="s">
        <v>5464</v>
      </c>
      <c r="C2274" s="39" t="s">
        <v>3929</v>
      </c>
      <c r="D2274" s="39" t="s">
        <v>3965</v>
      </c>
      <c r="E2274" s="40">
        <v>11.51730068</v>
      </c>
      <c r="F2274" s="40">
        <v>3.8665228580000002</v>
      </c>
      <c r="G2274" s="40">
        <v>725</v>
      </c>
      <c r="H2274" s="40" t="s">
        <v>3926</v>
      </c>
      <c r="I2274" s="40" t="s">
        <v>94</v>
      </c>
      <c r="J2274" s="40" t="s">
        <v>736</v>
      </c>
      <c r="K2274" s="40" t="s">
        <v>5409</v>
      </c>
      <c r="L2274" s="40" t="s">
        <v>5869</v>
      </c>
      <c r="M2274" s="35" t="s">
        <v>4</v>
      </c>
      <c r="N2274" s="35" t="s">
        <v>41</v>
      </c>
    </row>
    <row r="2275" spans="1:14" x14ac:dyDescent="0.3">
      <c r="A2275" s="38" t="s">
        <v>498</v>
      </c>
      <c r="B2275" s="39" t="s">
        <v>1969</v>
      </c>
      <c r="C2275" s="39" t="s">
        <v>3929</v>
      </c>
      <c r="D2275" s="39" t="s">
        <v>3965</v>
      </c>
      <c r="E2275" s="40">
        <v>11.538100999999999</v>
      </c>
      <c r="F2275" s="40">
        <v>4.1068689999999997</v>
      </c>
      <c r="G2275" s="40">
        <v>602</v>
      </c>
      <c r="H2275" s="40" t="s">
        <v>3926</v>
      </c>
      <c r="I2275" s="40"/>
      <c r="J2275" s="40" t="s">
        <v>626</v>
      </c>
      <c r="K2275" s="40" t="s">
        <v>3985</v>
      </c>
      <c r="L2275" s="40" t="s">
        <v>5869</v>
      </c>
      <c r="M2275" s="35" t="s">
        <v>4</v>
      </c>
      <c r="N2275" s="35" t="s">
        <v>3970</v>
      </c>
    </row>
    <row r="2276" spans="1:14" x14ac:dyDescent="0.3">
      <c r="A2276" s="38" t="s">
        <v>863</v>
      </c>
      <c r="B2276" s="39" t="s">
        <v>5465</v>
      </c>
      <c r="C2276" s="39" t="s">
        <v>3929</v>
      </c>
      <c r="D2276" s="39" t="s">
        <v>3965</v>
      </c>
      <c r="E2276" s="40">
        <v>11.506643</v>
      </c>
      <c r="F2276" s="40">
        <v>3.8807930000000002</v>
      </c>
      <c r="G2276" s="40">
        <v>781</v>
      </c>
      <c r="H2276" s="40" t="s">
        <v>3926</v>
      </c>
      <c r="I2276" s="40" t="s">
        <v>94</v>
      </c>
      <c r="J2276" s="40" t="s">
        <v>736</v>
      </c>
      <c r="K2276" s="40" t="s">
        <v>5409</v>
      </c>
      <c r="L2276" s="40" t="s">
        <v>5869</v>
      </c>
      <c r="M2276" s="35" t="s">
        <v>4</v>
      </c>
      <c r="N2276" s="35" t="s">
        <v>41</v>
      </c>
    </row>
    <row r="2277" spans="1:14" x14ac:dyDescent="0.3">
      <c r="A2277" s="38" t="s">
        <v>918</v>
      </c>
      <c r="B2277" s="39" t="s">
        <v>919</v>
      </c>
      <c r="C2277" s="39" t="s">
        <v>3958</v>
      </c>
      <c r="D2277" s="39" t="s">
        <v>5466</v>
      </c>
      <c r="E2277" s="40">
        <v>13.777139910000001</v>
      </c>
      <c r="F2277" s="40">
        <v>7.5845572729999997</v>
      </c>
      <c r="G2277" s="40">
        <v>1220</v>
      </c>
      <c r="H2277" s="40" t="s">
        <v>3926</v>
      </c>
      <c r="I2277" s="40" t="s">
        <v>38</v>
      </c>
      <c r="J2277" s="40" t="s">
        <v>831</v>
      </c>
      <c r="K2277" s="40" t="s">
        <v>4779</v>
      </c>
      <c r="L2277" s="40" t="s">
        <v>3942</v>
      </c>
      <c r="M2277" s="35" t="s">
        <v>4</v>
      </c>
      <c r="N2277" s="35" t="s">
        <v>3879</v>
      </c>
    </row>
    <row r="2278" spans="1:14" x14ac:dyDescent="0.3">
      <c r="A2278" s="38" t="s">
        <v>325</v>
      </c>
      <c r="B2278" s="39" t="s">
        <v>1867</v>
      </c>
      <c r="C2278" s="39" t="s">
        <v>3958</v>
      </c>
      <c r="D2278" s="39" t="s">
        <v>3959</v>
      </c>
      <c r="E2278" s="40">
        <v>13.55338976</v>
      </c>
      <c r="F2278" s="40">
        <v>7.4138712870000001</v>
      </c>
      <c r="G2278" s="40">
        <v>1885</v>
      </c>
      <c r="H2278" s="40" t="s">
        <v>3926</v>
      </c>
      <c r="I2278" s="40" t="s">
        <v>38</v>
      </c>
      <c r="J2278" s="40" t="s">
        <v>831</v>
      </c>
      <c r="K2278" s="40" t="s">
        <v>4779</v>
      </c>
      <c r="L2278" s="40" t="s">
        <v>3942</v>
      </c>
      <c r="M2278" s="35" t="s">
        <v>4</v>
      </c>
      <c r="N2278" s="35" t="s">
        <v>5</v>
      </c>
    </row>
    <row r="2279" spans="1:14" x14ac:dyDescent="0.3">
      <c r="A2279" s="38" t="s">
        <v>440</v>
      </c>
      <c r="B2279" s="39" t="s">
        <v>959</v>
      </c>
      <c r="C2279" s="39" t="s">
        <v>3958</v>
      </c>
      <c r="D2279" s="39" t="s">
        <v>4783</v>
      </c>
      <c r="E2279" s="40">
        <v>12.39039811</v>
      </c>
      <c r="F2279" s="40">
        <v>7.6496812759999999</v>
      </c>
      <c r="G2279" s="40">
        <v>535</v>
      </c>
      <c r="H2279" s="40" t="s">
        <v>3926</v>
      </c>
      <c r="I2279" s="40" t="s">
        <v>38</v>
      </c>
      <c r="J2279" s="40" t="s">
        <v>831</v>
      </c>
      <c r="K2279" s="40" t="s">
        <v>4779</v>
      </c>
      <c r="L2279" s="40" t="s">
        <v>3942</v>
      </c>
      <c r="M2279" s="35" t="s">
        <v>4</v>
      </c>
      <c r="N2279" s="35" t="s">
        <v>3879</v>
      </c>
    </row>
    <row r="2280" spans="1:14" x14ac:dyDescent="0.3">
      <c r="A2280" s="38" t="s">
        <v>5467</v>
      </c>
      <c r="B2280" s="39" t="s">
        <v>3798</v>
      </c>
      <c r="C2280" s="39" t="s">
        <v>3925</v>
      </c>
      <c r="D2280" s="39" t="s">
        <v>3798</v>
      </c>
      <c r="E2280" s="40">
        <v>10.825388889999999</v>
      </c>
      <c r="F2280" s="40">
        <v>4.3959999999999999</v>
      </c>
      <c r="G2280" s="40">
        <v>982</v>
      </c>
      <c r="H2280" s="40" t="s">
        <v>3926</v>
      </c>
      <c r="I2280" s="40"/>
      <c r="J2280" s="40" t="s">
        <v>2284</v>
      </c>
      <c r="K2280" s="40" t="s">
        <v>3968</v>
      </c>
      <c r="L2280" s="40" t="s">
        <v>80</v>
      </c>
      <c r="M2280" s="35"/>
      <c r="N2280" s="35"/>
    </row>
    <row r="2281" spans="1:14" x14ac:dyDescent="0.3">
      <c r="A2281" s="38" t="s">
        <v>2189</v>
      </c>
      <c r="B2281" s="39" t="s">
        <v>2190</v>
      </c>
      <c r="C2281" s="39" t="s">
        <v>3951</v>
      </c>
      <c r="D2281" s="39" t="s">
        <v>2190</v>
      </c>
      <c r="E2281" s="39">
        <v>15.0434</v>
      </c>
      <c r="F2281" s="39">
        <v>11.00198</v>
      </c>
      <c r="G2281" s="39">
        <v>190</v>
      </c>
      <c r="H2281" s="40" t="s">
        <v>3926</v>
      </c>
      <c r="I2281" s="40" t="s">
        <v>38</v>
      </c>
      <c r="J2281" s="40" t="s">
        <v>710</v>
      </c>
      <c r="K2281" s="40" t="s">
        <v>4859</v>
      </c>
      <c r="L2281" s="40" t="s">
        <v>3942</v>
      </c>
      <c r="M2281" s="35" t="s">
        <v>7</v>
      </c>
      <c r="N2281" s="35" t="s">
        <v>6</v>
      </c>
    </row>
    <row r="2282" spans="1:14" x14ac:dyDescent="0.3">
      <c r="A2282" s="38" t="s">
        <v>283</v>
      </c>
      <c r="B2282" s="39" t="s">
        <v>741</v>
      </c>
      <c r="C2282" s="39" t="s">
        <v>3929</v>
      </c>
      <c r="D2282" s="39" t="s">
        <v>738</v>
      </c>
      <c r="E2282" s="40">
        <v>11.628444</v>
      </c>
      <c r="F2282" s="40">
        <v>4.3421099999999999</v>
      </c>
      <c r="G2282" s="40">
        <v>460</v>
      </c>
      <c r="H2282" s="40" t="s">
        <v>3926</v>
      </c>
      <c r="I2282" s="40"/>
      <c r="J2282" s="40" t="s">
        <v>626</v>
      </c>
      <c r="K2282" s="40" t="s">
        <v>3985</v>
      </c>
      <c r="L2282" s="40" t="s">
        <v>5869</v>
      </c>
      <c r="M2282" s="35" t="s">
        <v>4</v>
      </c>
      <c r="N2282" s="35" t="s">
        <v>5</v>
      </c>
    </row>
    <row r="2283" spans="1:14" x14ac:dyDescent="0.3">
      <c r="A2283" s="38" t="s">
        <v>1002</v>
      </c>
      <c r="B2283" s="39" t="s">
        <v>1003</v>
      </c>
      <c r="C2283" s="39" t="s">
        <v>3925</v>
      </c>
      <c r="D2283" s="39" t="s">
        <v>1001</v>
      </c>
      <c r="E2283" s="40">
        <v>11.147550000000001</v>
      </c>
      <c r="F2283" s="40">
        <v>2.9174199999999999</v>
      </c>
      <c r="G2283" s="40">
        <v>599</v>
      </c>
      <c r="H2283" s="40" t="s">
        <v>3926</v>
      </c>
      <c r="I2283" s="40"/>
      <c r="J2283" s="40" t="s">
        <v>591</v>
      </c>
      <c r="K2283" s="40" t="s">
        <v>3954</v>
      </c>
      <c r="L2283" s="40" t="s">
        <v>5869</v>
      </c>
      <c r="M2283" s="35" t="s">
        <v>7</v>
      </c>
      <c r="N2283" s="35" t="s">
        <v>3876</v>
      </c>
    </row>
    <row r="2284" spans="1:14" x14ac:dyDescent="0.3">
      <c r="A2284" s="38" t="s">
        <v>2455</v>
      </c>
      <c r="B2284" s="39" t="s">
        <v>2456</v>
      </c>
      <c r="C2284" s="39" t="s">
        <v>3943</v>
      </c>
      <c r="D2284" s="39" t="s">
        <v>4745</v>
      </c>
      <c r="E2284" s="39">
        <v>10.231159999999999</v>
      </c>
      <c r="F2284" s="39">
        <v>5.6460299999999997</v>
      </c>
      <c r="G2284" s="39">
        <v>1477</v>
      </c>
      <c r="H2284" s="40" t="s">
        <v>3926</v>
      </c>
      <c r="I2284" s="40" t="s">
        <v>38</v>
      </c>
      <c r="J2284" s="40" t="s">
        <v>3785</v>
      </c>
      <c r="K2284" s="40" t="s">
        <v>4734</v>
      </c>
      <c r="L2284" s="40" t="s">
        <v>80</v>
      </c>
      <c r="M2284" s="35" t="s">
        <v>7</v>
      </c>
      <c r="N2284" s="35" t="s">
        <v>3884</v>
      </c>
    </row>
    <row r="2285" spans="1:14" x14ac:dyDescent="0.3">
      <c r="A2285" s="38" t="s">
        <v>1234</v>
      </c>
      <c r="B2285" s="39" t="s">
        <v>5468</v>
      </c>
      <c r="C2285" s="39" t="s">
        <v>3929</v>
      </c>
      <c r="D2285" s="39" t="s">
        <v>3965</v>
      </c>
      <c r="E2285" s="40">
        <v>11.523033</v>
      </c>
      <c r="F2285" s="40">
        <v>3.8430300000000002</v>
      </c>
      <c r="G2285" s="40">
        <v>742</v>
      </c>
      <c r="H2285" s="40" t="s">
        <v>3926</v>
      </c>
      <c r="I2285" s="40" t="s">
        <v>94</v>
      </c>
      <c r="J2285" s="40" t="s">
        <v>736</v>
      </c>
      <c r="K2285" s="40" t="s">
        <v>5409</v>
      </c>
      <c r="L2285" s="40" t="s">
        <v>5869</v>
      </c>
      <c r="M2285" s="35" t="s">
        <v>4</v>
      </c>
      <c r="N2285" s="35" t="s">
        <v>5</v>
      </c>
    </row>
    <row r="2286" spans="1:14" x14ac:dyDescent="0.3">
      <c r="A2286" s="38" t="s">
        <v>586</v>
      </c>
      <c r="B2286" s="39" t="s">
        <v>3458</v>
      </c>
      <c r="C2286" s="39" t="s">
        <v>3925</v>
      </c>
      <c r="D2286" s="39" t="s">
        <v>3962</v>
      </c>
      <c r="E2286" s="40">
        <v>9.9007769999999997</v>
      </c>
      <c r="F2286" s="40">
        <v>2.9116529999999998</v>
      </c>
      <c r="G2286" s="40">
        <v>13</v>
      </c>
      <c r="H2286" s="40" t="s">
        <v>3926</v>
      </c>
      <c r="I2286" s="40"/>
      <c r="J2286" s="40" t="s">
        <v>3927</v>
      </c>
      <c r="K2286" s="40" t="s">
        <v>3928</v>
      </c>
      <c r="L2286" s="40" t="s">
        <v>78</v>
      </c>
      <c r="M2286" s="35" t="s">
        <v>7</v>
      </c>
      <c r="N2286" s="35" t="s">
        <v>36</v>
      </c>
    </row>
    <row r="2287" spans="1:14" x14ac:dyDescent="0.3">
      <c r="A2287" s="38" t="s">
        <v>130</v>
      </c>
      <c r="B2287" s="39" t="s">
        <v>5469</v>
      </c>
      <c r="C2287" s="39" t="s">
        <v>3933</v>
      </c>
      <c r="D2287" s="39" t="s">
        <v>3947</v>
      </c>
      <c r="E2287" s="40">
        <v>9.67225</v>
      </c>
      <c r="F2287" s="40">
        <v>4.0711300000000001</v>
      </c>
      <c r="G2287" s="40">
        <v>5</v>
      </c>
      <c r="H2287" s="40" t="s">
        <v>3926</v>
      </c>
      <c r="I2287" s="40" t="s">
        <v>94</v>
      </c>
      <c r="J2287" s="40" t="s">
        <v>5201</v>
      </c>
      <c r="K2287" s="40" t="s">
        <v>5202</v>
      </c>
      <c r="L2287" s="40" t="s">
        <v>78</v>
      </c>
      <c r="M2287" s="35" t="s">
        <v>7</v>
      </c>
      <c r="N2287" s="35" t="s">
        <v>36</v>
      </c>
    </row>
    <row r="2288" spans="1:14" x14ac:dyDescent="0.3">
      <c r="A2288" s="38" t="s">
        <v>735</v>
      </c>
      <c r="B2288" s="39" t="s">
        <v>5470</v>
      </c>
      <c r="C2288" s="39" t="s">
        <v>3929</v>
      </c>
      <c r="D2288" s="39" t="s">
        <v>3965</v>
      </c>
      <c r="E2288" s="40">
        <v>11.496956000000001</v>
      </c>
      <c r="F2288" s="40">
        <v>3.8761290000000002</v>
      </c>
      <c r="G2288" s="40">
        <v>747</v>
      </c>
      <c r="H2288" s="40" t="s">
        <v>3926</v>
      </c>
      <c r="I2288" s="40" t="s">
        <v>94</v>
      </c>
      <c r="J2288" s="40" t="s">
        <v>736</v>
      </c>
      <c r="K2288" s="40" t="s">
        <v>5409</v>
      </c>
      <c r="L2288" s="40" t="s">
        <v>5869</v>
      </c>
      <c r="M2288" s="35" t="s">
        <v>4</v>
      </c>
      <c r="N2288" s="35" t="s">
        <v>41</v>
      </c>
    </row>
    <row r="2289" spans="1:14" x14ac:dyDescent="0.3">
      <c r="A2289" s="38" t="s">
        <v>140</v>
      </c>
      <c r="B2289" s="39" t="s">
        <v>5471</v>
      </c>
      <c r="C2289" s="39" t="s">
        <v>3933</v>
      </c>
      <c r="D2289" s="39" t="s">
        <v>3947</v>
      </c>
      <c r="E2289" s="40">
        <v>9.6522958699999997</v>
      </c>
      <c r="F2289" s="40">
        <v>4.1024122900000002</v>
      </c>
      <c r="G2289" s="40">
        <v>19</v>
      </c>
      <c r="H2289" s="40" t="s">
        <v>3926</v>
      </c>
      <c r="I2289" s="40" t="s">
        <v>94</v>
      </c>
      <c r="J2289" s="40" t="s">
        <v>5201</v>
      </c>
      <c r="K2289" s="40" t="s">
        <v>5202</v>
      </c>
      <c r="L2289" s="40" t="s">
        <v>78</v>
      </c>
      <c r="M2289" s="35" t="s">
        <v>79</v>
      </c>
      <c r="N2289" s="35" t="s">
        <v>5</v>
      </c>
    </row>
    <row r="2290" spans="1:14" x14ac:dyDescent="0.3">
      <c r="A2290" s="38" t="s">
        <v>3837</v>
      </c>
      <c r="B2290" s="39" t="s">
        <v>5472</v>
      </c>
      <c r="C2290" s="39" t="s">
        <v>3933</v>
      </c>
      <c r="D2290" s="39" t="s">
        <v>3947</v>
      </c>
      <c r="E2290" s="40">
        <v>9.6380400000000002</v>
      </c>
      <c r="F2290" s="40">
        <v>4.0880999999999998</v>
      </c>
      <c r="G2290" s="40">
        <v>17</v>
      </c>
      <c r="H2290" s="40" t="s">
        <v>3926</v>
      </c>
      <c r="I2290" s="40" t="s">
        <v>94</v>
      </c>
      <c r="J2290" s="40" t="s">
        <v>5201</v>
      </c>
      <c r="K2290" s="40" t="s">
        <v>5202</v>
      </c>
      <c r="L2290" s="40" t="s">
        <v>78</v>
      </c>
      <c r="M2290" s="35"/>
      <c r="N2290" s="35"/>
    </row>
    <row r="2291" spans="1:14" x14ac:dyDescent="0.3">
      <c r="A2291" s="38" t="s">
        <v>3485</v>
      </c>
      <c r="B2291" s="39" t="s">
        <v>5473</v>
      </c>
      <c r="C2291" s="39" t="s">
        <v>3933</v>
      </c>
      <c r="D2291" s="39" t="s">
        <v>3947</v>
      </c>
      <c r="E2291" s="40">
        <v>9.6548280000000002</v>
      </c>
      <c r="F2291" s="40">
        <v>4.0960460000000003</v>
      </c>
      <c r="G2291" s="40">
        <v>7</v>
      </c>
      <c r="H2291" s="40" t="s">
        <v>3926</v>
      </c>
      <c r="I2291" s="40" t="s">
        <v>94</v>
      </c>
      <c r="J2291" s="40" t="s">
        <v>5201</v>
      </c>
      <c r="K2291" s="40" t="s">
        <v>5202</v>
      </c>
      <c r="L2291" s="40" t="s">
        <v>78</v>
      </c>
      <c r="M2291" s="35" t="s">
        <v>4</v>
      </c>
      <c r="N2291" s="35" t="s">
        <v>5</v>
      </c>
    </row>
    <row r="2292" spans="1:14" x14ac:dyDescent="0.3">
      <c r="A2292" s="38" t="s">
        <v>2545</v>
      </c>
      <c r="B2292" s="39" t="s">
        <v>2546</v>
      </c>
      <c r="C2292" s="39" t="s">
        <v>3943</v>
      </c>
      <c r="D2292" s="39" t="s">
        <v>2546</v>
      </c>
      <c r="E2292" s="39">
        <v>10.151059999999999</v>
      </c>
      <c r="F2292" s="39">
        <v>5.5961499999999997</v>
      </c>
      <c r="G2292" s="39">
        <v>1844</v>
      </c>
      <c r="H2292" s="40" t="s">
        <v>3926</v>
      </c>
      <c r="I2292" s="40" t="s">
        <v>38</v>
      </c>
      <c r="J2292" s="40" t="s">
        <v>3785</v>
      </c>
      <c r="K2292" s="40" t="s">
        <v>4734</v>
      </c>
      <c r="L2292" s="40" t="s">
        <v>80</v>
      </c>
      <c r="M2292" s="35" t="s">
        <v>7</v>
      </c>
      <c r="N2292" s="35" t="s">
        <v>6</v>
      </c>
    </row>
    <row r="2293" spans="1:14" x14ac:dyDescent="0.3">
      <c r="A2293" s="38" t="s">
        <v>877</v>
      </c>
      <c r="B2293" s="39" t="s">
        <v>5474</v>
      </c>
      <c r="C2293" s="39" t="s">
        <v>3929</v>
      </c>
      <c r="D2293" s="39" t="s">
        <v>3965</v>
      </c>
      <c r="E2293" s="40">
        <v>11.489012000000001</v>
      </c>
      <c r="F2293" s="40">
        <v>3.8748770000000001</v>
      </c>
      <c r="G2293" s="40">
        <v>761</v>
      </c>
      <c r="H2293" s="40" t="s">
        <v>3926</v>
      </c>
      <c r="I2293" s="40" t="s">
        <v>94</v>
      </c>
      <c r="J2293" s="40" t="s">
        <v>736</v>
      </c>
      <c r="K2293" s="40" t="s">
        <v>5409</v>
      </c>
      <c r="L2293" s="40" t="s">
        <v>5869</v>
      </c>
      <c r="M2293" s="35" t="s">
        <v>4</v>
      </c>
      <c r="N2293" s="35" t="s">
        <v>41</v>
      </c>
    </row>
    <row r="2294" spans="1:14" x14ac:dyDescent="0.3">
      <c r="A2294" s="38" t="s">
        <v>1042</v>
      </c>
      <c r="B2294" s="39" t="s">
        <v>5475</v>
      </c>
      <c r="C2294" s="39" t="s">
        <v>3929</v>
      </c>
      <c r="D2294" s="39" t="s">
        <v>3965</v>
      </c>
      <c r="E2294" s="40">
        <v>11.501071</v>
      </c>
      <c r="F2294" s="40">
        <v>3.8779430000000001</v>
      </c>
      <c r="G2294" s="40">
        <v>717</v>
      </c>
      <c r="H2294" s="40" t="s">
        <v>3926</v>
      </c>
      <c r="I2294" s="40" t="s">
        <v>94</v>
      </c>
      <c r="J2294" s="40" t="s">
        <v>736</v>
      </c>
      <c r="K2294" s="40" t="s">
        <v>5409</v>
      </c>
      <c r="L2294" s="40" t="s">
        <v>5869</v>
      </c>
      <c r="M2294" s="35" t="s">
        <v>4</v>
      </c>
      <c r="N2294" s="35" t="s">
        <v>5</v>
      </c>
    </row>
    <row r="2295" spans="1:14" x14ac:dyDescent="0.3">
      <c r="A2295" s="38" t="s">
        <v>3491</v>
      </c>
      <c r="B2295" s="39" t="s">
        <v>5476</v>
      </c>
      <c r="C2295" s="39" t="s">
        <v>3933</v>
      </c>
      <c r="D2295" s="39" t="s">
        <v>3947</v>
      </c>
      <c r="E2295" s="40">
        <v>9.6189704060000008</v>
      </c>
      <c r="F2295" s="40">
        <v>4.0890796229999999</v>
      </c>
      <c r="G2295" s="40">
        <v>11</v>
      </c>
      <c r="H2295" s="40" t="s">
        <v>3926</v>
      </c>
      <c r="I2295" s="40" t="s">
        <v>94</v>
      </c>
      <c r="J2295" s="40" t="s">
        <v>5201</v>
      </c>
      <c r="K2295" s="40" t="s">
        <v>5202</v>
      </c>
      <c r="L2295" s="40" t="s">
        <v>78</v>
      </c>
      <c r="M2295" s="35" t="s">
        <v>4</v>
      </c>
      <c r="N2295" s="35" t="s">
        <v>5</v>
      </c>
    </row>
    <row r="2296" spans="1:14" x14ac:dyDescent="0.3">
      <c r="A2296" s="38" t="s">
        <v>3501</v>
      </c>
      <c r="B2296" s="39" t="s">
        <v>5477</v>
      </c>
      <c r="C2296" s="39" t="s">
        <v>3933</v>
      </c>
      <c r="D2296" s="39" t="s">
        <v>3947</v>
      </c>
      <c r="E2296" s="40">
        <v>9.6477756350000003</v>
      </c>
      <c r="F2296" s="40">
        <v>4.0934841080000002</v>
      </c>
      <c r="G2296" s="40">
        <v>5</v>
      </c>
      <c r="H2296" s="40" t="s">
        <v>3926</v>
      </c>
      <c r="I2296" s="40" t="s">
        <v>94</v>
      </c>
      <c r="J2296" s="40" t="s">
        <v>5201</v>
      </c>
      <c r="K2296" s="40" t="s">
        <v>5202</v>
      </c>
      <c r="L2296" s="40" t="s">
        <v>78</v>
      </c>
      <c r="M2296" s="35" t="s">
        <v>4</v>
      </c>
      <c r="N2296" s="35" t="s">
        <v>5</v>
      </c>
    </row>
    <row r="2297" spans="1:14" x14ac:dyDescent="0.3">
      <c r="A2297" s="38" t="s">
        <v>3265</v>
      </c>
      <c r="B2297" s="39" t="s">
        <v>5478</v>
      </c>
      <c r="C2297" s="39" t="s">
        <v>3933</v>
      </c>
      <c r="D2297" s="39" t="s">
        <v>3947</v>
      </c>
      <c r="E2297" s="40">
        <v>9.6608611109999991</v>
      </c>
      <c r="F2297" s="40">
        <v>4.0979722220000001</v>
      </c>
      <c r="G2297" s="40">
        <v>10</v>
      </c>
      <c r="H2297" s="40" t="s">
        <v>3926</v>
      </c>
      <c r="I2297" s="40" t="s">
        <v>94</v>
      </c>
      <c r="J2297" s="40" t="s">
        <v>5201</v>
      </c>
      <c r="K2297" s="40" t="s">
        <v>5202</v>
      </c>
      <c r="L2297" s="40" t="s">
        <v>78</v>
      </c>
      <c r="M2297" s="35" t="s">
        <v>4</v>
      </c>
      <c r="N2297" s="35" t="s">
        <v>41</v>
      </c>
    </row>
    <row r="2298" spans="1:14" x14ac:dyDescent="0.3">
      <c r="A2298" s="38" t="s">
        <v>3488</v>
      </c>
      <c r="B2298" s="39" t="s">
        <v>5479</v>
      </c>
      <c r="C2298" s="39" t="s">
        <v>3933</v>
      </c>
      <c r="D2298" s="39" t="s">
        <v>3947</v>
      </c>
      <c r="E2298" s="40">
        <v>9.6622023460000008</v>
      </c>
      <c r="F2298" s="40">
        <v>4.092013197</v>
      </c>
      <c r="G2298" s="40">
        <v>5</v>
      </c>
      <c r="H2298" s="40" t="s">
        <v>3926</v>
      </c>
      <c r="I2298" s="40" t="s">
        <v>94</v>
      </c>
      <c r="J2298" s="40" t="s">
        <v>5201</v>
      </c>
      <c r="K2298" s="40" t="s">
        <v>5202</v>
      </c>
      <c r="L2298" s="40" t="s">
        <v>78</v>
      </c>
      <c r="M2298" s="35" t="s">
        <v>4</v>
      </c>
      <c r="N2298" s="35" t="s">
        <v>5</v>
      </c>
    </row>
    <row r="2299" spans="1:14" x14ac:dyDescent="0.3">
      <c r="A2299" s="38" t="s">
        <v>3433</v>
      </c>
      <c r="B2299" s="39" t="s">
        <v>3434</v>
      </c>
      <c r="C2299" s="39" t="s">
        <v>3925</v>
      </c>
      <c r="D2299" s="39" t="s">
        <v>3962</v>
      </c>
      <c r="E2299" s="40">
        <v>9.8662829999999992</v>
      </c>
      <c r="F2299" s="40">
        <v>2.7225450000000002</v>
      </c>
      <c r="G2299" s="40">
        <v>0</v>
      </c>
      <c r="H2299" s="40" t="s">
        <v>3926</v>
      </c>
      <c r="I2299" s="40"/>
      <c r="J2299" s="40" t="s">
        <v>3927</v>
      </c>
      <c r="K2299" s="40" t="s">
        <v>3928</v>
      </c>
      <c r="L2299" s="40" t="s">
        <v>78</v>
      </c>
      <c r="M2299" s="35" t="s">
        <v>7</v>
      </c>
      <c r="N2299" s="35" t="s">
        <v>36</v>
      </c>
    </row>
    <row r="2300" spans="1:14" x14ac:dyDescent="0.3">
      <c r="A2300" s="38" t="s">
        <v>3490</v>
      </c>
      <c r="B2300" s="39" t="s">
        <v>5480</v>
      </c>
      <c r="C2300" s="39" t="s">
        <v>3933</v>
      </c>
      <c r="D2300" s="39" t="s">
        <v>3947</v>
      </c>
      <c r="E2300" s="40">
        <v>9.5877540000000003</v>
      </c>
      <c r="F2300" s="40">
        <v>4.1267269999999998</v>
      </c>
      <c r="G2300" s="40">
        <v>33</v>
      </c>
      <c r="H2300" s="40" t="s">
        <v>3926</v>
      </c>
      <c r="I2300" s="40" t="s">
        <v>94</v>
      </c>
      <c r="J2300" s="40" t="s">
        <v>5201</v>
      </c>
      <c r="K2300" s="40" t="s">
        <v>5202</v>
      </c>
      <c r="L2300" s="40" t="s">
        <v>78</v>
      </c>
      <c r="M2300" s="35" t="s">
        <v>4</v>
      </c>
      <c r="N2300" s="35" t="s">
        <v>5</v>
      </c>
    </row>
    <row r="2301" spans="1:14" x14ac:dyDescent="0.3">
      <c r="A2301" s="38" t="s">
        <v>2231</v>
      </c>
      <c r="B2301" s="39" t="s">
        <v>5481</v>
      </c>
      <c r="C2301" s="39" t="s">
        <v>3929</v>
      </c>
      <c r="D2301" s="39" t="s">
        <v>3965</v>
      </c>
      <c r="E2301" s="40">
        <v>11.517923</v>
      </c>
      <c r="F2301" s="40">
        <v>3.8565160000000001</v>
      </c>
      <c r="G2301" s="40">
        <v>715</v>
      </c>
      <c r="H2301" s="40" t="s">
        <v>3926</v>
      </c>
      <c r="I2301" s="40" t="s">
        <v>94</v>
      </c>
      <c r="J2301" s="40" t="s">
        <v>736</v>
      </c>
      <c r="K2301" s="40" t="s">
        <v>5409</v>
      </c>
      <c r="L2301" s="40" t="s">
        <v>5869</v>
      </c>
      <c r="M2301" s="35" t="s">
        <v>4</v>
      </c>
      <c r="N2301" s="35" t="s">
        <v>5</v>
      </c>
    </row>
    <row r="2302" spans="1:14" x14ac:dyDescent="0.3">
      <c r="A2302" s="38" t="s">
        <v>885</v>
      </c>
      <c r="B2302" s="39" t="s">
        <v>5482</v>
      </c>
      <c r="C2302" s="39" t="s">
        <v>3929</v>
      </c>
      <c r="D2302" s="39" t="s">
        <v>3965</v>
      </c>
      <c r="E2302" s="40">
        <v>11.492793000000001</v>
      </c>
      <c r="F2302" s="40">
        <v>3.8957320000000002</v>
      </c>
      <c r="G2302" s="40">
        <v>799</v>
      </c>
      <c r="H2302" s="40" t="s">
        <v>3926</v>
      </c>
      <c r="I2302" s="40" t="s">
        <v>94</v>
      </c>
      <c r="J2302" s="40" t="s">
        <v>736</v>
      </c>
      <c r="K2302" s="40" t="s">
        <v>5409</v>
      </c>
      <c r="L2302" s="40" t="s">
        <v>5869</v>
      </c>
      <c r="M2302" s="35"/>
      <c r="N2302" s="35"/>
    </row>
    <row r="2303" spans="1:14" x14ac:dyDescent="0.3">
      <c r="A2303" s="38" t="s">
        <v>1913</v>
      </c>
      <c r="B2303" s="39" t="s">
        <v>5483</v>
      </c>
      <c r="C2303" s="39" t="s">
        <v>3929</v>
      </c>
      <c r="D2303" s="39" t="s">
        <v>3965</v>
      </c>
      <c r="E2303" s="40">
        <v>11.520337</v>
      </c>
      <c r="F2303" s="40">
        <v>3.841513</v>
      </c>
      <c r="G2303" s="40">
        <v>763</v>
      </c>
      <c r="H2303" s="40" t="s">
        <v>3926</v>
      </c>
      <c r="I2303" s="40" t="s">
        <v>94</v>
      </c>
      <c r="J2303" s="40" t="s">
        <v>736</v>
      </c>
      <c r="K2303" s="40" t="s">
        <v>5409</v>
      </c>
      <c r="L2303" s="40" t="s">
        <v>5869</v>
      </c>
      <c r="M2303" s="35" t="s">
        <v>4</v>
      </c>
      <c r="N2303" s="35" t="s">
        <v>5</v>
      </c>
    </row>
    <row r="2304" spans="1:14" x14ac:dyDescent="0.3">
      <c r="A2304" s="38" t="s">
        <v>1074</v>
      </c>
      <c r="B2304" s="39" t="s">
        <v>5484</v>
      </c>
      <c r="C2304" s="39" t="s">
        <v>3929</v>
      </c>
      <c r="D2304" s="39" t="s">
        <v>3965</v>
      </c>
      <c r="E2304" s="40">
        <v>11.526859999999999</v>
      </c>
      <c r="F2304" s="40">
        <v>3.8523200000000002</v>
      </c>
      <c r="G2304" s="40">
        <v>761</v>
      </c>
      <c r="H2304" s="40" t="s">
        <v>3926</v>
      </c>
      <c r="I2304" s="40" t="s">
        <v>94</v>
      </c>
      <c r="J2304" s="40" t="s">
        <v>736</v>
      </c>
      <c r="K2304" s="40" t="s">
        <v>5409</v>
      </c>
      <c r="L2304" s="40" t="s">
        <v>5869</v>
      </c>
      <c r="M2304" s="35" t="s">
        <v>7</v>
      </c>
      <c r="N2304" s="35" t="s">
        <v>36</v>
      </c>
    </row>
    <row r="2305" spans="1:14" x14ac:dyDescent="0.3">
      <c r="A2305" s="38" t="s">
        <v>1584</v>
      </c>
      <c r="B2305" s="39" t="s">
        <v>1585</v>
      </c>
      <c r="C2305" s="39" t="s">
        <v>3958</v>
      </c>
      <c r="D2305" s="39" t="s">
        <v>5485</v>
      </c>
      <c r="E2305" s="39">
        <v>13.92029</v>
      </c>
      <c r="F2305" s="39">
        <v>7.54962</v>
      </c>
      <c r="G2305" s="39">
        <v>891</v>
      </c>
      <c r="H2305" s="40" t="s">
        <v>3926</v>
      </c>
      <c r="I2305" s="40" t="s">
        <v>38</v>
      </c>
      <c r="J2305" s="40" t="s">
        <v>831</v>
      </c>
      <c r="K2305" s="40" t="s">
        <v>4779</v>
      </c>
      <c r="L2305" s="40" t="s">
        <v>3942</v>
      </c>
      <c r="M2305" s="35" t="s">
        <v>7</v>
      </c>
      <c r="N2305" s="35" t="s">
        <v>6</v>
      </c>
    </row>
    <row r="2306" spans="1:14" x14ac:dyDescent="0.3">
      <c r="A2306" s="38" t="s">
        <v>1758</v>
      </c>
      <c r="B2306" s="39" t="s">
        <v>5486</v>
      </c>
      <c r="C2306" s="39" t="s">
        <v>3929</v>
      </c>
      <c r="D2306" s="39" t="s">
        <v>3965</v>
      </c>
      <c r="E2306" s="40">
        <v>11.519019999999999</v>
      </c>
      <c r="F2306" s="40">
        <v>3.84809</v>
      </c>
      <c r="G2306" s="40">
        <v>732</v>
      </c>
      <c r="H2306" s="40" t="s">
        <v>3926</v>
      </c>
      <c r="I2306" s="40" t="s">
        <v>94</v>
      </c>
      <c r="J2306" s="40" t="s">
        <v>736</v>
      </c>
      <c r="K2306" s="40" t="s">
        <v>5409</v>
      </c>
      <c r="L2306" s="40" t="s">
        <v>5869</v>
      </c>
      <c r="M2306" s="35" t="s">
        <v>7</v>
      </c>
      <c r="N2306" s="35" t="s">
        <v>36</v>
      </c>
    </row>
    <row r="2307" spans="1:14" x14ac:dyDescent="0.3">
      <c r="A2307" s="38" t="s">
        <v>868</v>
      </c>
      <c r="B2307" s="39" t="s">
        <v>5487</v>
      </c>
      <c r="C2307" s="39" t="s">
        <v>3929</v>
      </c>
      <c r="D2307" s="39" t="s">
        <v>3965</v>
      </c>
      <c r="E2307" s="40">
        <v>11.51994</v>
      </c>
      <c r="F2307" s="40">
        <v>3.8636900000000001</v>
      </c>
      <c r="G2307" s="40">
        <v>707</v>
      </c>
      <c r="H2307" s="40" t="s">
        <v>3926</v>
      </c>
      <c r="I2307" s="40" t="s">
        <v>94</v>
      </c>
      <c r="J2307" s="40" t="s">
        <v>736</v>
      </c>
      <c r="K2307" s="40" t="s">
        <v>5409</v>
      </c>
      <c r="L2307" s="40" t="s">
        <v>5869</v>
      </c>
      <c r="M2307" s="35" t="s">
        <v>7</v>
      </c>
      <c r="N2307" s="35" t="s">
        <v>36</v>
      </c>
    </row>
    <row r="2308" spans="1:14" x14ac:dyDescent="0.3">
      <c r="A2308" s="38" t="s">
        <v>1288</v>
      </c>
      <c r="B2308" s="39" t="s">
        <v>5488</v>
      </c>
      <c r="C2308" s="39" t="s">
        <v>3929</v>
      </c>
      <c r="D2308" s="39" t="s">
        <v>3965</v>
      </c>
      <c r="E2308" s="40">
        <v>11.5298</v>
      </c>
      <c r="F2308" s="40">
        <v>3.8672800000000001</v>
      </c>
      <c r="G2308" s="40">
        <v>763</v>
      </c>
      <c r="H2308" s="40" t="s">
        <v>3926</v>
      </c>
      <c r="I2308" s="40" t="s">
        <v>94</v>
      </c>
      <c r="J2308" s="40" t="s">
        <v>736</v>
      </c>
      <c r="K2308" s="40" t="s">
        <v>5409</v>
      </c>
      <c r="L2308" s="40" t="s">
        <v>5869</v>
      </c>
      <c r="M2308" s="35" t="s">
        <v>7</v>
      </c>
      <c r="N2308" s="35" t="s">
        <v>36</v>
      </c>
    </row>
    <row r="2309" spans="1:14" x14ac:dyDescent="0.3">
      <c r="A2309" s="38" t="s">
        <v>1567</v>
      </c>
      <c r="B2309" s="39" t="s">
        <v>5489</v>
      </c>
      <c r="C2309" s="39" t="s">
        <v>3929</v>
      </c>
      <c r="D2309" s="39" t="s">
        <v>3965</v>
      </c>
      <c r="E2309" s="40">
        <v>11.487842000000001</v>
      </c>
      <c r="F2309" s="40">
        <v>3.9015849999999999</v>
      </c>
      <c r="G2309" s="40">
        <v>974</v>
      </c>
      <c r="H2309" s="40" t="s">
        <v>3926</v>
      </c>
      <c r="I2309" s="40" t="s">
        <v>94</v>
      </c>
      <c r="J2309" s="40" t="s">
        <v>736</v>
      </c>
      <c r="K2309" s="40" t="s">
        <v>5409</v>
      </c>
      <c r="L2309" s="40" t="s">
        <v>5869</v>
      </c>
      <c r="M2309" s="35" t="s">
        <v>7</v>
      </c>
      <c r="N2309" s="35" t="s">
        <v>3876</v>
      </c>
    </row>
    <row r="2310" spans="1:14" x14ac:dyDescent="0.3">
      <c r="A2310" s="38" t="s">
        <v>1067</v>
      </c>
      <c r="B2310" s="39" t="s">
        <v>1068</v>
      </c>
      <c r="C2310" s="39" t="s">
        <v>3929</v>
      </c>
      <c r="D2310" s="39" t="s">
        <v>1068</v>
      </c>
      <c r="E2310" s="40">
        <v>11.537380000000001</v>
      </c>
      <c r="F2310" s="40">
        <v>3.6837200000000001</v>
      </c>
      <c r="G2310" s="40">
        <v>694</v>
      </c>
      <c r="H2310" s="40" t="s">
        <v>3926</v>
      </c>
      <c r="I2310" s="40"/>
      <c r="J2310" s="40" t="s">
        <v>638</v>
      </c>
      <c r="K2310" s="40" t="s">
        <v>3956</v>
      </c>
      <c r="L2310" s="40" t="s">
        <v>5869</v>
      </c>
      <c r="M2310" s="35" t="s">
        <v>7</v>
      </c>
      <c r="N2310" s="35" t="s">
        <v>6</v>
      </c>
    </row>
    <row r="2311" spans="1:14" x14ac:dyDescent="0.3">
      <c r="A2311" s="38" t="s">
        <v>1334</v>
      </c>
      <c r="B2311" s="39" t="s">
        <v>1335</v>
      </c>
      <c r="C2311" s="39" t="s">
        <v>3958</v>
      </c>
      <c r="D2311" s="39" t="s">
        <v>1335</v>
      </c>
      <c r="E2311" s="39">
        <v>12.229383840000001</v>
      </c>
      <c r="F2311" s="39">
        <v>7.9647298810000002</v>
      </c>
      <c r="G2311" s="39">
        <v>832</v>
      </c>
      <c r="H2311" s="40" t="s">
        <v>3926</v>
      </c>
      <c r="I2311" s="40" t="s">
        <v>38</v>
      </c>
      <c r="J2311" s="40" t="s">
        <v>831</v>
      </c>
      <c r="K2311" s="40" t="s">
        <v>4779</v>
      </c>
      <c r="L2311" s="40" t="s">
        <v>3942</v>
      </c>
      <c r="M2311" s="35" t="s">
        <v>7</v>
      </c>
      <c r="N2311" s="35" t="s">
        <v>6</v>
      </c>
    </row>
    <row r="2312" spans="1:14" x14ac:dyDescent="0.3">
      <c r="A2312" s="38" t="s">
        <v>26</v>
      </c>
      <c r="B2312" s="39" t="s">
        <v>2454</v>
      </c>
      <c r="C2312" s="39" t="s">
        <v>3943</v>
      </c>
      <c r="D2312" s="39" t="s">
        <v>2454</v>
      </c>
      <c r="E2312" s="39">
        <v>10.917540000000001</v>
      </c>
      <c r="F2312" s="39">
        <v>5.4689500000000004</v>
      </c>
      <c r="G2312" s="39">
        <v>758</v>
      </c>
      <c r="H2312" s="40" t="s">
        <v>3926</v>
      </c>
      <c r="I2312" s="40" t="s">
        <v>38</v>
      </c>
      <c r="J2312" s="40" t="s">
        <v>3785</v>
      </c>
      <c r="K2312" s="40" t="s">
        <v>4734</v>
      </c>
      <c r="L2312" s="40" t="s">
        <v>80</v>
      </c>
      <c r="M2312" s="35" t="s">
        <v>7</v>
      </c>
      <c r="N2312" s="35" t="s">
        <v>6</v>
      </c>
    </row>
    <row r="2313" spans="1:14" x14ac:dyDescent="0.3">
      <c r="A2313" s="38" t="s">
        <v>1391</v>
      </c>
      <c r="B2313" s="39" t="s">
        <v>1392</v>
      </c>
      <c r="C2313" s="39" t="s">
        <v>3939</v>
      </c>
      <c r="D2313" s="39" t="s">
        <v>1387</v>
      </c>
      <c r="E2313" s="39">
        <v>13.66823327</v>
      </c>
      <c r="F2313" s="39">
        <v>9.0673391649999999</v>
      </c>
      <c r="G2313" s="39">
        <v>193</v>
      </c>
      <c r="H2313" s="40" t="s">
        <v>3926</v>
      </c>
      <c r="I2313" s="40" t="s">
        <v>38</v>
      </c>
      <c r="J2313" s="40" t="s">
        <v>876</v>
      </c>
      <c r="K2313" s="40" t="s">
        <v>4827</v>
      </c>
      <c r="L2313" s="40" t="s">
        <v>3942</v>
      </c>
      <c r="M2313" s="35" t="s">
        <v>7</v>
      </c>
      <c r="N2313" s="35" t="s">
        <v>3876</v>
      </c>
    </row>
    <row r="2314" spans="1:14" x14ac:dyDescent="0.3">
      <c r="A2314" s="38" t="s">
        <v>359</v>
      </c>
      <c r="B2314" s="39" t="s">
        <v>1823</v>
      </c>
      <c r="C2314" s="39" t="s">
        <v>3958</v>
      </c>
      <c r="D2314" s="39" t="s">
        <v>3959</v>
      </c>
      <c r="E2314" s="39">
        <v>13.57716667</v>
      </c>
      <c r="F2314" s="39">
        <v>7.2896944440000002</v>
      </c>
      <c r="G2314" s="39">
        <v>1160</v>
      </c>
      <c r="H2314" s="40" t="s">
        <v>3926</v>
      </c>
      <c r="I2314" s="40" t="s">
        <v>38</v>
      </c>
      <c r="J2314" s="40" t="s">
        <v>831</v>
      </c>
      <c r="K2314" s="40" t="s">
        <v>4779</v>
      </c>
      <c r="L2314" s="40" t="s">
        <v>3942</v>
      </c>
      <c r="M2314" s="35" t="s">
        <v>4</v>
      </c>
      <c r="N2314" s="35" t="s">
        <v>5</v>
      </c>
    </row>
    <row r="2315" spans="1:14" x14ac:dyDescent="0.3">
      <c r="A2315" s="38" t="s">
        <v>329</v>
      </c>
      <c r="B2315" s="39" t="s">
        <v>1884</v>
      </c>
      <c r="C2315" s="39" t="s">
        <v>3939</v>
      </c>
      <c r="D2315" s="39" t="s">
        <v>4871</v>
      </c>
      <c r="E2315" s="39">
        <v>13.509361</v>
      </c>
      <c r="F2315" s="39">
        <v>9.0295620000000003</v>
      </c>
      <c r="G2315" s="39">
        <v>331</v>
      </c>
      <c r="H2315" s="40" t="s">
        <v>3926</v>
      </c>
      <c r="I2315" s="40" t="s">
        <v>38</v>
      </c>
      <c r="J2315" s="40" t="s">
        <v>876</v>
      </c>
      <c r="K2315" s="40" t="s">
        <v>4827</v>
      </c>
      <c r="L2315" s="40" t="s">
        <v>3942</v>
      </c>
      <c r="M2315" s="35" t="s">
        <v>7</v>
      </c>
      <c r="N2315" s="35" t="s">
        <v>3876</v>
      </c>
    </row>
    <row r="2316" spans="1:14" x14ac:dyDescent="0.3">
      <c r="A2316" s="38" t="s">
        <v>821</v>
      </c>
      <c r="B2316" s="39" t="s">
        <v>822</v>
      </c>
      <c r="C2316" s="39" t="s">
        <v>3951</v>
      </c>
      <c r="D2316" s="39" t="s">
        <v>820</v>
      </c>
      <c r="E2316" s="39">
        <v>14.60815</v>
      </c>
      <c r="F2316" s="39">
        <v>10.736198</v>
      </c>
      <c r="G2316" s="39">
        <v>352</v>
      </c>
      <c r="H2316" s="40" t="s">
        <v>3926</v>
      </c>
      <c r="I2316" s="40" t="s">
        <v>38</v>
      </c>
      <c r="J2316" s="40" t="s">
        <v>710</v>
      </c>
      <c r="K2316" s="40" t="s">
        <v>4859</v>
      </c>
      <c r="L2316" s="40" t="s">
        <v>3942</v>
      </c>
      <c r="M2316" s="35" t="s">
        <v>7</v>
      </c>
      <c r="N2316" s="35" t="s">
        <v>3856</v>
      </c>
    </row>
    <row r="2317" spans="1:14" x14ac:dyDescent="0.3">
      <c r="A2317" s="38" t="s">
        <v>2098</v>
      </c>
      <c r="B2317" s="39" t="s">
        <v>2099</v>
      </c>
      <c r="C2317" s="39" t="s">
        <v>3939</v>
      </c>
      <c r="D2317" s="39" t="s">
        <v>4931</v>
      </c>
      <c r="E2317" s="39">
        <v>15.044214</v>
      </c>
      <c r="F2317" s="39">
        <v>10.852458</v>
      </c>
      <c r="G2317" s="39">
        <v>313</v>
      </c>
      <c r="H2317" s="40" t="s">
        <v>3926</v>
      </c>
      <c r="I2317" s="40" t="s">
        <v>38</v>
      </c>
      <c r="J2317" s="40" t="s">
        <v>710</v>
      </c>
      <c r="K2317" s="40" t="s">
        <v>4859</v>
      </c>
      <c r="L2317" s="40" t="s">
        <v>3942</v>
      </c>
      <c r="M2317" s="35" t="s">
        <v>7</v>
      </c>
      <c r="N2317" s="35" t="s">
        <v>6</v>
      </c>
    </row>
    <row r="2318" spans="1:14" x14ac:dyDescent="0.3">
      <c r="A2318" s="38" t="s">
        <v>218</v>
      </c>
      <c r="B2318" s="39" t="s">
        <v>1519</v>
      </c>
      <c r="C2318" s="39" t="s">
        <v>3951</v>
      </c>
      <c r="D2318" s="39" t="s">
        <v>3988</v>
      </c>
      <c r="E2318" s="40">
        <v>14.35347</v>
      </c>
      <c r="F2318" s="40">
        <v>10.59859</v>
      </c>
      <c r="G2318" s="40">
        <v>393</v>
      </c>
      <c r="H2318" s="40" t="s">
        <v>3926</v>
      </c>
      <c r="I2318" s="40"/>
      <c r="J2318" s="40" t="s">
        <v>655</v>
      </c>
      <c r="K2318" s="40" t="s">
        <v>4008</v>
      </c>
      <c r="L2318" s="40" t="s">
        <v>3942</v>
      </c>
      <c r="M2318" s="35" t="s">
        <v>7</v>
      </c>
      <c r="N2318" s="35" t="s">
        <v>57</v>
      </c>
    </row>
    <row r="2319" spans="1:14" x14ac:dyDescent="0.3">
      <c r="A2319" s="38" t="s">
        <v>1803</v>
      </c>
      <c r="B2319" s="39" t="s">
        <v>1804</v>
      </c>
      <c r="C2319" s="39" t="s">
        <v>3958</v>
      </c>
      <c r="D2319" s="39" t="s">
        <v>5485</v>
      </c>
      <c r="E2319" s="39">
        <v>13.9291</v>
      </c>
      <c r="F2319" s="39">
        <v>7.4246999999999996</v>
      </c>
      <c r="G2319" s="39">
        <v>1100</v>
      </c>
      <c r="H2319" s="40" t="s">
        <v>3926</v>
      </c>
      <c r="I2319" s="40" t="s">
        <v>38</v>
      </c>
      <c r="J2319" s="40" t="s">
        <v>831</v>
      </c>
      <c r="K2319" s="40" t="s">
        <v>4779</v>
      </c>
      <c r="L2319" s="40" t="s">
        <v>3942</v>
      </c>
      <c r="M2319" s="35" t="s">
        <v>4</v>
      </c>
      <c r="N2319" s="35" t="s">
        <v>3879</v>
      </c>
    </row>
    <row r="2320" spans="1:14" x14ac:dyDescent="0.3">
      <c r="A2320" s="38" t="s">
        <v>2187</v>
      </c>
      <c r="B2320" s="39" t="s">
        <v>2188</v>
      </c>
      <c r="C2320" s="39" t="s">
        <v>3939</v>
      </c>
      <c r="D2320" s="39" t="s">
        <v>2186</v>
      </c>
      <c r="E2320" s="40">
        <v>14.16765021</v>
      </c>
      <c r="F2320" s="40">
        <v>8.4032500490000004</v>
      </c>
      <c r="G2320" s="40">
        <v>370</v>
      </c>
      <c r="H2320" s="40" t="s">
        <v>3926</v>
      </c>
      <c r="I2320" s="40"/>
      <c r="J2320" s="40" t="s">
        <v>705</v>
      </c>
      <c r="K2320" s="40" t="s">
        <v>4048</v>
      </c>
      <c r="L2320" s="40" t="s">
        <v>3942</v>
      </c>
      <c r="M2320" s="35" t="s">
        <v>7</v>
      </c>
      <c r="N2320" s="35" t="s">
        <v>3846</v>
      </c>
    </row>
    <row r="2321" spans="1:14" x14ac:dyDescent="0.3">
      <c r="A2321" s="38" t="s">
        <v>5490</v>
      </c>
      <c r="B2321" s="39" t="s">
        <v>5491</v>
      </c>
      <c r="C2321" s="39" t="s">
        <v>3933</v>
      </c>
      <c r="D2321" s="39" t="s">
        <v>3947</v>
      </c>
      <c r="E2321" s="40">
        <v>9.6656495699999994</v>
      </c>
      <c r="F2321" s="40">
        <v>4.071230635</v>
      </c>
      <c r="G2321" s="40">
        <v>5</v>
      </c>
      <c r="H2321" s="40" t="s">
        <v>3926</v>
      </c>
      <c r="I2321" s="40" t="s">
        <v>94</v>
      </c>
      <c r="J2321" s="40" t="s">
        <v>5201</v>
      </c>
      <c r="K2321" s="40" t="s">
        <v>5202</v>
      </c>
      <c r="L2321" s="40" t="s">
        <v>78</v>
      </c>
      <c r="M2321" s="35"/>
      <c r="N2321" s="35"/>
    </row>
    <row r="2322" spans="1:14" x14ac:dyDescent="0.3">
      <c r="A2322" s="38" t="s">
        <v>122</v>
      </c>
      <c r="B2322" s="39" t="s">
        <v>5492</v>
      </c>
      <c r="C2322" s="39" t="s">
        <v>3933</v>
      </c>
      <c r="D2322" s="39" t="s">
        <v>3947</v>
      </c>
      <c r="E2322" s="40">
        <v>9.6995450000000005</v>
      </c>
      <c r="F2322" s="40">
        <v>4.057042</v>
      </c>
      <c r="G2322" s="40">
        <v>15</v>
      </c>
      <c r="H2322" s="40" t="s">
        <v>3926</v>
      </c>
      <c r="I2322" s="40" t="s">
        <v>94</v>
      </c>
      <c r="J2322" s="40" t="s">
        <v>5201</v>
      </c>
      <c r="K2322" s="40" t="s">
        <v>5202</v>
      </c>
      <c r="L2322" s="40" t="s">
        <v>78</v>
      </c>
      <c r="M2322" s="35" t="s">
        <v>7</v>
      </c>
      <c r="N2322" s="35" t="s">
        <v>36</v>
      </c>
    </row>
    <row r="2323" spans="1:14" x14ac:dyDescent="0.3">
      <c r="A2323" s="38" t="s">
        <v>3787</v>
      </c>
      <c r="B2323" s="39" t="s">
        <v>5493</v>
      </c>
      <c r="C2323" s="39" t="s">
        <v>3943</v>
      </c>
      <c r="D2323" s="39" t="s">
        <v>4892</v>
      </c>
      <c r="E2323" s="40">
        <v>10.71842</v>
      </c>
      <c r="F2323" s="40">
        <v>5.6627099999999997</v>
      </c>
      <c r="G2323" s="40">
        <v>1229</v>
      </c>
      <c r="H2323" s="40" t="s">
        <v>3926</v>
      </c>
      <c r="I2323" s="40" t="s">
        <v>38</v>
      </c>
      <c r="J2323" s="40" t="s">
        <v>3785</v>
      </c>
      <c r="K2323" s="40" t="s">
        <v>4734</v>
      </c>
      <c r="L2323" s="40" t="s">
        <v>80</v>
      </c>
      <c r="M2323" s="35" t="s">
        <v>7</v>
      </c>
      <c r="N2323" s="35" t="s">
        <v>57</v>
      </c>
    </row>
    <row r="2324" spans="1:14" x14ac:dyDescent="0.3">
      <c r="A2324" s="38" t="s">
        <v>324</v>
      </c>
      <c r="B2324" s="39" t="s">
        <v>3529</v>
      </c>
      <c r="C2324" s="39" t="s">
        <v>3933</v>
      </c>
      <c r="D2324" s="39" t="s">
        <v>3558</v>
      </c>
      <c r="E2324" s="40">
        <v>9.6852999999999998</v>
      </c>
      <c r="F2324" s="40">
        <v>4.6399999999999997</v>
      </c>
      <c r="G2324" s="40">
        <v>147</v>
      </c>
      <c r="H2324" s="40" t="s">
        <v>3926</v>
      </c>
      <c r="I2324" s="40"/>
      <c r="J2324" s="40" t="s">
        <v>3937</v>
      </c>
      <c r="K2324" s="40" t="s">
        <v>3938</v>
      </c>
      <c r="L2324" s="40" t="s">
        <v>78</v>
      </c>
      <c r="M2324" s="35" t="s">
        <v>79</v>
      </c>
      <c r="N2324" s="35" t="s">
        <v>5</v>
      </c>
    </row>
    <row r="2325" spans="1:14" x14ac:dyDescent="0.3">
      <c r="A2325" s="38" t="s">
        <v>3851</v>
      </c>
      <c r="B2325" s="39" t="s">
        <v>5494</v>
      </c>
      <c r="C2325" s="39" t="s">
        <v>3929</v>
      </c>
      <c r="D2325" s="39" t="s">
        <v>3965</v>
      </c>
      <c r="E2325" s="40">
        <v>11.49855556</v>
      </c>
      <c r="F2325" s="40">
        <v>3.874861111</v>
      </c>
      <c r="G2325" s="40">
        <v>769</v>
      </c>
      <c r="H2325" s="40" t="s">
        <v>3926</v>
      </c>
      <c r="I2325" s="40" t="s">
        <v>94</v>
      </c>
      <c r="J2325" s="40" t="s">
        <v>736</v>
      </c>
      <c r="K2325" s="40" t="s">
        <v>5409</v>
      </c>
      <c r="L2325" s="40" t="s">
        <v>5869</v>
      </c>
      <c r="M2325" s="35"/>
      <c r="N2325" s="35"/>
    </row>
    <row r="2326" spans="1:14" x14ac:dyDescent="0.3">
      <c r="A2326" s="38" t="s">
        <v>495</v>
      </c>
      <c r="B2326" s="39" t="s">
        <v>2166</v>
      </c>
      <c r="C2326" s="39" t="s">
        <v>3951</v>
      </c>
      <c r="D2326" s="39" t="s">
        <v>1751</v>
      </c>
      <c r="E2326" s="40">
        <v>13.8308134</v>
      </c>
      <c r="F2326" s="40">
        <v>11.065300300000001</v>
      </c>
      <c r="G2326" s="40">
        <v>467</v>
      </c>
      <c r="H2326" s="40" t="s">
        <v>3926</v>
      </c>
      <c r="I2326" s="40"/>
      <c r="J2326" s="40" t="s">
        <v>655</v>
      </c>
      <c r="K2326" s="40" t="s">
        <v>4008</v>
      </c>
      <c r="L2326" s="40" t="s">
        <v>3942</v>
      </c>
      <c r="M2326" s="35"/>
      <c r="N2326" s="35"/>
    </row>
    <row r="2327" spans="1:14" x14ac:dyDescent="0.3">
      <c r="A2327" s="38" t="s">
        <v>647</v>
      </c>
      <c r="B2327" s="39" t="s">
        <v>648</v>
      </c>
      <c r="C2327" s="39" t="s">
        <v>3929</v>
      </c>
      <c r="D2327" s="39" t="s">
        <v>646</v>
      </c>
      <c r="E2327" s="40">
        <v>12.257863889999999</v>
      </c>
      <c r="F2327" s="40">
        <v>3.7805</v>
      </c>
      <c r="G2327" s="40">
        <v>693</v>
      </c>
      <c r="H2327" s="40" t="s">
        <v>3926</v>
      </c>
      <c r="I2327" s="40"/>
      <c r="J2327" s="40" t="s">
        <v>605</v>
      </c>
      <c r="K2327" s="40" t="s">
        <v>4034</v>
      </c>
      <c r="L2327" s="40" t="s">
        <v>5869</v>
      </c>
      <c r="M2327" s="35" t="s">
        <v>4</v>
      </c>
      <c r="N2327" s="35"/>
    </row>
    <row r="2328" spans="1:14" x14ac:dyDescent="0.3">
      <c r="A2328" s="38" t="s">
        <v>5495</v>
      </c>
      <c r="B2328" s="39" t="s">
        <v>5496</v>
      </c>
      <c r="C2328" s="39" t="s">
        <v>3943</v>
      </c>
      <c r="D2328" s="39" t="s">
        <v>4745</v>
      </c>
      <c r="E2328" s="40">
        <v>10.245939999999999</v>
      </c>
      <c r="F2328" s="40">
        <v>5.6151960000000001</v>
      </c>
      <c r="G2328" s="40">
        <v>1469</v>
      </c>
      <c r="H2328" s="40" t="s">
        <v>3926</v>
      </c>
      <c r="I2328" s="40" t="s">
        <v>38</v>
      </c>
      <c r="J2328" s="40" t="s">
        <v>3785</v>
      </c>
      <c r="K2328" s="40" t="s">
        <v>4734</v>
      </c>
      <c r="L2328" s="40" t="s">
        <v>80</v>
      </c>
      <c r="M2328" s="35" t="s">
        <v>79</v>
      </c>
      <c r="N2328" s="35" t="s">
        <v>5</v>
      </c>
    </row>
    <row r="2329" spans="1:14" x14ac:dyDescent="0.3">
      <c r="A2329" s="38" t="s">
        <v>259</v>
      </c>
      <c r="B2329" s="39" t="s">
        <v>5497</v>
      </c>
      <c r="C2329" s="39" t="s">
        <v>3933</v>
      </c>
      <c r="D2329" s="39" t="s">
        <v>3540</v>
      </c>
      <c r="E2329" s="40">
        <v>9.7225560000000009</v>
      </c>
      <c r="F2329" s="40">
        <v>4.7164999999999999</v>
      </c>
      <c r="G2329" s="40">
        <v>284</v>
      </c>
      <c r="H2329" s="40" t="s">
        <v>3926</v>
      </c>
      <c r="I2329" s="40"/>
      <c r="J2329" s="40" t="s">
        <v>3937</v>
      </c>
      <c r="K2329" s="40" t="s">
        <v>3938</v>
      </c>
      <c r="L2329" s="40" t="s">
        <v>78</v>
      </c>
      <c r="M2329" s="35"/>
      <c r="N2329" s="35"/>
    </row>
    <row r="2330" spans="1:14" x14ac:dyDescent="0.3">
      <c r="A2330" s="38" t="s">
        <v>3591</v>
      </c>
      <c r="B2330" s="39" t="s">
        <v>3592</v>
      </c>
      <c r="C2330" s="39" t="s">
        <v>3934</v>
      </c>
      <c r="D2330" s="39" t="s">
        <v>3978</v>
      </c>
      <c r="E2330" s="40">
        <v>9.2772500000000004</v>
      </c>
      <c r="F2330" s="40">
        <v>4.1543530000000004</v>
      </c>
      <c r="G2330" s="40">
        <v>611</v>
      </c>
      <c r="H2330" s="40" t="s">
        <v>3926</v>
      </c>
      <c r="I2330" s="40"/>
      <c r="J2330" s="40" t="s">
        <v>3935</v>
      </c>
      <c r="K2330" s="40" t="s">
        <v>3936</v>
      </c>
      <c r="L2330" s="40" t="s">
        <v>78</v>
      </c>
      <c r="M2330" s="35" t="s">
        <v>4</v>
      </c>
      <c r="N2330" s="35" t="s">
        <v>5</v>
      </c>
    </row>
    <row r="2331" spans="1:14" x14ac:dyDescent="0.3">
      <c r="A2331" s="38" t="s">
        <v>1403</v>
      </c>
      <c r="B2331" s="39" t="s">
        <v>1404</v>
      </c>
      <c r="C2331" s="39" t="s">
        <v>3958</v>
      </c>
      <c r="D2331" s="39" t="s">
        <v>1404</v>
      </c>
      <c r="E2331" s="39">
        <v>12.99938</v>
      </c>
      <c r="F2331" s="39">
        <v>7.3825799999999999</v>
      </c>
      <c r="G2331" s="39">
        <v>3226</v>
      </c>
      <c r="H2331" s="40" t="s">
        <v>3926</v>
      </c>
      <c r="I2331" s="40" t="s">
        <v>38</v>
      </c>
      <c r="J2331" s="40" t="s">
        <v>831</v>
      </c>
      <c r="K2331" s="40" t="s">
        <v>4779</v>
      </c>
      <c r="L2331" s="40" t="s">
        <v>3942</v>
      </c>
      <c r="M2331" s="35" t="s">
        <v>7</v>
      </c>
      <c r="N2331" s="35" t="s">
        <v>6</v>
      </c>
    </row>
    <row r="2332" spans="1:14" x14ac:dyDescent="0.3">
      <c r="A2332" s="38" t="s">
        <v>3666</v>
      </c>
      <c r="B2332" s="39" t="s">
        <v>3667</v>
      </c>
      <c r="C2332" s="39" t="s">
        <v>3934</v>
      </c>
      <c r="D2332" s="39" t="s">
        <v>4026</v>
      </c>
      <c r="E2332" s="40">
        <v>9.2159720000000007</v>
      </c>
      <c r="F2332" s="40">
        <v>4.0113729999999999</v>
      </c>
      <c r="G2332" s="40">
        <v>24</v>
      </c>
      <c r="H2332" s="40" t="s">
        <v>3926</v>
      </c>
      <c r="I2332" s="40"/>
      <c r="J2332" s="40" t="s">
        <v>3935</v>
      </c>
      <c r="K2332" s="40" t="s">
        <v>3936</v>
      </c>
      <c r="L2332" s="40" t="s">
        <v>78</v>
      </c>
      <c r="M2332" s="35" t="s">
        <v>4</v>
      </c>
      <c r="N2332" s="35" t="s">
        <v>5</v>
      </c>
    </row>
    <row r="2333" spans="1:14" x14ac:dyDescent="0.3">
      <c r="A2333" s="38" t="s">
        <v>363</v>
      </c>
      <c r="B2333" s="39" t="s">
        <v>5498</v>
      </c>
      <c r="C2333" s="39" t="s">
        <v>3933</v>
      </c>
      <c r="D2333" s="39" t="s">
        <v>3947</v>
      </c>
      <c r="E2333" s="40">
        <v>9.7369669999999999</v>
      </c>
      <c r="F2333" s="40">
        <v>4.0946879999999997</v>
      </c>
      <c r="G2333" s="40">
        <v>19</v>
      </c>
      <c r="H2333" s="40" t="s">
        <v>3926</v>
      </c>
      <c r="I2333" s="40" t="s">
        <v>94</v>
      </c>
      <c r="J2333" s="40" t="s">
        <v>5201</v>
      </c>
      <c r="K2333" s="40" t="s">
        <v>5202</v>
      </c>
      <c r="L2333" s="40" t="s">
        <v>78</v>
      </c>
      <c r="M2333" s="35" t="s">
        <v>7</v>
      </c>
      <c r="N2333" s="35" t="s">
        <v>3849</v>
      </c>
    </row>
    <row r="2334" spans="1:14" x14ac:dyDescent="0.3">
      <c r="A2334" s="38" t="s">
        <v>1609</v>
      </c>
      <c r="B2334" s="39" t="s">
        <v>1610</v>
      </c>
      <c r="C2334" s="39" t="s">
        <v>3958</v>
      </c>
      <c r="D2334" s="39" t="s">
        <v>4016</v>
      </c>
      <c r="E2334" s="40">
        <v>14.28105</v>
      </c>
      <c r="F2334" s="40">
        <v>6.5062100000000003</v>
      </c>
      <c r="G2334" s="40">
        <v>988</v>
      </c>
      <c r="H2334" s="40" t="s">
        <v>3926</v>
      </c>
      <c r="I2334" s="40"/>
      <c r="J2334" s="40" t="s">
        <v>734</v>
      </c>
      <c r="K2334" s="40" t="s">
        <v>4015</v>
      </c>
      <c r="L2334" s="40" t="s">
        <v>3942</v>
      </c>
      <c r="M2334" s="35" t="s">
        <v>7</v>
      </c>
      <c r="N2334" s="35" t="s">
        <v>6</v>
      </c>
    </row>
    <row r="2335" spans="1:14" x14ac:dyDescent="0.3">
      <c r="A2335" s="38" t="s">
        <v>5499</v>
      </c>
      <c r="B2335" s="39" t="s">
        <v>3607</v>
      </c>
      <c r="C2335" s="39" t="s">
        <v>3934</v>
      </c>
      <c r="D2335" s="39" t="s">
        <v>3978</v>
      </c>
      <c r="E2335" s="40">
        <v>9.283319058</v>
      </c>
      <c r="F2335" s="40">
        <v>4.1551318400000001</v>
      </c>
      <c r="G2335" s="40">
        <v>598</v>
      </c>
      <c r="H2335" s="40" t="s">
        <v>3926</v>
      </c>
      <c r="I2335" s="40"/>
      <c r="J2335" s="40" t="s">
        <v>3935</v>
      </c>
      <c r="K2335" s="40" t="s">
        <v>3936</v>
      </c>
      <c r="L2335" s="40" t="s">
        <v>78</v>
      </c>
      <c r="M2335" s="35" t="s">
        <v>79</v>
      </c>
      <c r="N2335" s="35" t="s">
        <v>5</v>
      </c>
    </row>
    <row r="2336" spans="1:14" x14ac:dyDescent="0.3">
      <c r="A2336" s="38" t="s">
        <v>298</v>
      </c>
      <c r="B2336" s="39" t="s">
        <v>3568</v>
      </c>
      <c r="C2336" s="39" t="s">
        <v>3934</v>
      </c>
      <c r="D2336" s="39" t="s">
        <v>5500</v>
      </c>
      <c r="E2336" s="40">
        <v>9.2548402329999995</v>
      </c>
      <c r="F2336" s="40">
        <v>4.1501215010000001</v>
      </c>
      <c r="G2336" s="40">
        <v>752</v>
      </c>
      <c r="H2336" s="40" t="s">
        <v>3926</v>
      </c>
      <c r="I2336" s="40"/>
      <c r="J2336" s="40" t="s">
        <v>3935</v>
      </c>
      <c r="K2336" s="40" t="s">
        <v>3936</v>
      </c>
      <c r="L2336" s="40" t="s">
        <v>78</v>
      </c>
      <c r="M2336" s="35" t="s">
        <v>79</v>
      </c>
      <c r="N2336" s="35" t="s">
        <v>5</v>
      </c>
    </row>
    <row r="2337" spans="1:14" x14ac:dyDescent="0.3">
      <c r="A2337" s="38" t="s">
        <v>536</v>
      </c>
      <c r="B2337" s="39" t="s">
        <v>3604</v>
      </c>
      <c r="C2337" s="39" t="s">
        <v>3934</v>
      </c>
      <c r="D2337" s="39" t="s">
        <v>3978</v>
      </c>
      <c r="E2337" s="40">
        <v>9.3119489889999993</v>
      </c>
      <c r="F2337" s="40">
        <v>4.1398642509999997</v>
      </c>
      <c r="G2337" s="40">
        <v>477</v>
      </c>
      <c r="H2337" s="40" t="s">
        <v>3926</v>
      </c>
      <c r="I2337" s="40"/>
      <c r="J2337" s="40" t="s">
        <v>3935</v>
      </c>
      <c r="K2337" s="40" t="s">
        <v>3936</v>
      </c>
      <c r="L2337" s="40" t="s">
        <v>78</v>
      </c>
      <c r="M2337" s="35" t="s">
        <v>4</v>
      </c>
      <c r="N2337" s="35" t="s">
        <v>5</v>
      </c>
    </row>
    <row r="2338" spans="1:14" x14ac:dyDescent="0.3">
      <c r="A2338" s="38" t="s">
        <v>2354</v>
      </c>
      <c r="B2338" s="39" t="s">
        <v>2355</v>
      </c>
      <c r="C2338" s="39" t="s">
        <v>3929</v>
      </c>
      <c r="D2338" s="39" t="s">
        <v>2305</v>
      </c>
      <c r="E2338" s="40">
        <v>11.636537000000001</v>
      </c>
      <c r="F2338" s="40">
        <v>4.4505720000000002</v>
      </c>
      <c r="G2338" s="40">
        <v>694</v>
      </c>
      <c r="H2338" s="40" t="s">
        <v>3926</v>
      </c>
      <c r="I2338" s="40"/>
      <c r="J2338" s="40" t="s">
        <v>2284</v>
      </c>
      <c r="K2338" s="40" t="s">
        <v>3968</v>
      </c>
      <c r="L2338" s="40" t="s">
        <v>80</v>
      </c>
      <c r="M2338" s="35" t="s">
        <v>7</v>
      </c>
      <c r="N2338" s="35" t="s">
        <v>3846</v>
      </c>
    </row>
    <row r="2339" spans="1:14" x14ac:dyDescent="0.3">
      <c r="A2339" s="38" t="s">
        <v>3664</v>
      </c>
      <c r="B2339" s="39" t="s">
        <v>3665</v>
      </c>
      <c r="C2339" s="39" t="s">
        <v>3934</v>
      </c>
      <c r="D2339" s="39" t="s">
        <v>4026</v>
      </c>
      <c r="E2339" s="40">
        <v>9.2211029999999994</v>
      </c>
      <c r="F2339" s="40">
        <v>4.0059649999999998</v>
      </c>
      <c r="G2339" s="40">
        <v>33</v>
      </c>
      <c r="H2339" s="40" t="s">
        <v>3926</v>
      </c>
      <c r="I2339" s="40"/>
      <c r="J2339" s="40" t="s">
        <v>3935</v>
      </c>
      <c r="K2339" s="40" t="s">
        <v>3936</v>
      </c>
      <c r="L2339" s="40" t="s">
        <v>78</v>
      </c>
      <c r="M2339" s="35" t="s">
        <v>79</v>
      </c>
      <c r="N2339" s="35" t="s">
        <v>5</v>
      </c>
    </row>
    <row r="2340" spans="1:14" x14ac:dyDescent="0.3">
      <c r="A2340" s="38" t="s">
        <v>3567</v>
      </c>
      <c r="B2340" s="39" t="s">
        <v>5501</v>
      </c>
      <c r="C2340" s="39" t="s">
        <v>3934</v>
      </c>
      <c r="D2340" s="39" t="s">
        <v>3978</v>
      </c>
      <c r="E2340" s="40">
        <v>9.2621203550000004</v>
      </c>
      <c r="F2340" s="40">
        <v>4.1886578400000003</v>
      </c>
      <c r="G2340" s="40">
        <v>942</v>
      </c>
      <c r="H2340" s="40" t="s">
        <v>3926</v>
      </c>
      <c r="I2340" s="40"/>
      <c r="J2340" s="40" t="s">
        <v>3935</v>
      </c>
      <c r="K2340" s="40" t="s">
        <v>3936</v>
      </c>
      <c r="L2340" s="40" t="s">
        <v>78</v>
      </c>
      <c r="M2340" s="35" t="s">
        <v>4</v>
      </c>
      <c r="N2340" s="35" t="s">
        <v>5</v>
      </c>
    </row>
    <row r="2341" spans="1:14" x14ac:dyDescent="0.3">
      <c r="A2341" s="38" t="s">
        <v>3734</v>
      </c>
      <c r="B2341" s="39" t="s">
        <v>3735</v>
      </c>
      <c r="C2341" s="39" t="s">
        <v>3934</v>
      </c>
      <c r="D2341" s="39" t="s">
        <v>3780</v>
      </c>
      <c r="E2341" s="40">
        <v>9.4533529999999999</v>
      </c>
      <c r="F2341" s="40">
        <v>4.6272900000000003</v>
      </c>
      <c r="G2341" s="40">
        <v>228</v>
      </c>
      <c r="H2341" s="40" t="s">
        <v>3926</v>
      </c>
      <c r="I2341" s="40"/>
      <c r="J2341" s="40" t="s">
        <v>3720</v>
      </c>
      <c r="K2341" s="40" t="s">
        <v>3969</v>
      </c>
      <c r="L2341" s="40" t="s">
        <v>78</v>
      </c>
      <c r="M2341" s="35" t="s">
        <v>4</v>
      </c>
      <c r="N2341" s="35" t="s">
        <v>5</v>
      </c>
    </row>
    <row r="2342" spans="1:14" x14ac:dyDescent="0.3">
      <c r="A2342" s="38" t="s">
        <v>584</v>
      </c>
      <c r="B2342" s="39" t="s">
        <v>3738</v>
      </c>
      <c r="C2342" s="39" t="s">
        <v>3934</v>
      </c>
      <c r="D2342" s="39" t="s">
        <v>3780</v>
      </c>
      <c r="E2342" s="40">
        <v>9.4450269999999996</v>
      </c>
      <c r="F2342" s="40">
        <v>4.6258290000000004</v>
      </c>
      <c r="G2342" s="40">
        <v>228</v>
      </c>
      <c r="H2342" s="40" t="s">
        <v>3926</v>
      </c>
      <c r="I2342" s="40"/>
      <c r="J2342" s="40" t="s">
        <v>3720</v>
      </c>
      <c r="K2342" s="40" t="s">
        <v>3969</v>
      </c>
      <c r="L2342" s="40" t="s">
        <v>78</v>
      </c>
      <c r="M2342" s="35" t="s">
        <v>4</v>
      </c>
      <c r="N2342" s="35" t="s">
        <v>3850</v>
      </c>
    </row>
    <row r="2343" spans="1:14" x14ac:dyDescent="0.3">
      <c r="A2343" s="38" t="s">
        <v>3611</v>
      </c>
      <c r="B2343" s="39" t="s">
        <v>3612</v>
      </c>
      <c r="C2343" s="39" t="s">
        <v>3934</v>
      </c>
      <c r="D2343" s="39" t="s">
        <v>3978</v>
      </c>
      <c r="E2343" s="40">
        <v>9.2297057840000001</v>
      </c>
      <c r="F2343" s="40">
        <v>4.149941772</v>
      </c>
      <c r="G2343" s="40">
        <v>944</v>
      </c>
      <c r="H2343" s="40" t="s">
        <v>3926</v>
      </c>
      <c r="I2343" s="40"/>
      <c r="J2343" s="40" t="s">
        <v>3935</v>
      </c>
      <c r="K2343" s="40" t="s">
        <v>3936</v>
      </c>
      <c r="L2343" s="40" t="s">
        <v>78</v>
      </c>
      <c r="M2343" s="35" t="s">
        <v>4</v>
      </c>
      <c r="N2343" s="35" t="s">
        <v>41</v>
      </c>
    </row>
    <row r="2344" spans="1:14" x14ac:dyDescent="0.3">
      <c r="A2344" s="38" t="s">
        <v>3678</v>
      </c>
      <c r="B2344" s="39" t="s">
        <v>3679</v>
      </c>
      <c r="C2344" s="39" t="s">
        <v>3934</v>
      </c>
      <c r="D2344" s="39" t="s">
        <v>3712</v>
      </c>
      <c r="E2344" s="40">
        <v>9.3118400000000001</v>
      </c>
      <c r="F2344" s="40">
        <v>4.0895619999999999</v>
      </c>
      <c r="G2344" s="40">
        <v>224</v>
      </c>
      <c r="H2344" s="40" t="s">
        <v>3926</v>
      </c>
      <c r="I2344" s="40"/>
      <c r="J2344" s="40" t="s">
        <v>3935</v>
      </c>
      <c r="K2344" s="40" t="s">
        <v>3936</v>
      </c>
      <c r="L2344" s="40" t="s">
        <v>78</v>
      </c>
      <c r="M2344" s="35" t="s">
        <v>79</v>
      </c>
      <c r="N2344" s="35" t="s">
        <v>5</v>
      </c>
    </row>
    <row r="2345" spans="1:14" x14ac:dyDescent="0.3">
      <c r="A2345" s="38" t="s">
        <v>1150</v>
      </c>
      <c r="B2345" s="39" t="s">
        <v>1151</v>
      </c>
      <c r="C2345" s="39" t="s">
        <v>3939</v>
      </c>
      <c r="D2345" s="39" t="s">
        <v>4078</v>
      </c>
      <c r="E2345" s="39">
        <v>13.39434</v>
      </c>
      <c r="F2345" s="39">
        <v>9.2953200000000002</v>
      </c>
      <c r="G2345" s="39">
        <v>240</v>
      </c>
      <c r="H2345" s="40" t="s">
        <v>3926</v>
      </c>
      <c r="I2345" s="40" t="s">
        <v>38</v>
      </c>
      <c r="J2345" s="40" t="s">
        <v>876</v>
      </c>
      <c r="K2345" s="40" t="s">
        <v>4827</v>
      </c>
      <c r="L2345" s="40" t="s">
        <v>3942</v>
      </c>
      <c r="M2345" s="35" t="s">
        <v>7</v>
      </c>
      <c r="N2345" s="35" t="s">
        <v>3876</v>
      </c>
    </row>
    <row r="2346" spans="1:14" x14ac:dyDescent="0.3">
      <c r="A2346" s="38" t="s">
        <v>18</v>
      </c>
      <c r="B2346" s="39" t="s">
        <v>5502</v>
      </c>
      <c r="C2346" s="39" t="s">
        <v>3958</v>
      </c>
      <c r="D2346" s="39" t="s">
        <v>2556</v>
      </c>
      <c r="E2346" s="40" t="s">
        <v>5503</v>
      </c>
      <c r="F2346" s="40" t="s">
        <v>5504</v>
      </c>
      <c r="G2346" s="40">
        <v>1238</v>
      </c>
      <c r="H2346" s="40" t="s">
        <v>3926</v>
      </c>
      <c r="I2346" s="40" t="s">
        <v>38</v>
      </c>
      <c r="J2346" s="40" t="s">
        <v>3785</v>
      </c>
      <c r="K2346" s="40" t="s">
        <v>4734</v>
      </c>
      <c r="L2346" s="40" t="s">
        <v>80</v>
      </c>
      <c r="M2346" s="35" t="s">
        <v>4</v>
      </c>
      <c r="N2346" s="35"/>
    </row>
    <row r="2347" spans="1:14" x14ac:dyDescent="0.3">
      <c r="A2347" s="38" t="s">
        <v>3902</v>
      </c>
      <c r="B2347" s="39" t="s">
        <v>5505</v>
      </c>
      <c r="C2347" s="39" t="s">
        <v>3943</v>
      </c>
      <c r="D2347" s="39" t="s">
        <v>2380</v>
      </c>
      <c r="E2347" s="40">
        <v>10.898066</v>
      </c>
      <c r="F2347" s="40">
        <v>5.7112939999999996</v>
      </c>
      <c r="G2347" s="40">
        <v>1170</v>
      </c>
      <c r="H2347" s="40" t="s">
        <v>3926</v>
      </c>
      <c r="I2347" s="40" t="s">
        <v>38</v>
      </c>
      <c r="J2347" s="40" t="s">
        <v>3785</v>
      </c>
      <c r="K2347" s="40" t="s">
        <v>4734</v>
      </c>
      <c r="L2347" s="40" t="s">
        <v>80</v>
      </c>
      <c r="M2347" s="35" t="s">
        <v>79</v>
      </c>
      <c r="N2347" s="35" t="s">
        <v>5</v>
      </c>
    </row>
    <row r="2348" spans="1:14" x14ac:dyDescent="0.3">
      <c r="A2348" s="38" t="s">
        <v>2567</v>
      </c>
      <c r="B2348" s="39" t="s">
        <v>2568</v>
      </c>
      <c r="C2348" s="39" t="s">
        <v>3958</v>
      </c>
      <c r="D2348" s="39" t="s">
        <v>2556</v>
      </c>
      <c r="E2348" s="40">
        <v>11.798155</v>
      </c>
      <c r="F2348" s="40">
        <v>6.744561</v>
      </c>
      <c r="G2348" s="40">
        <v>1110</v>
      </c>
      <c r="H2348" s="40" t="s">
        <v>3926</v>
      </c>
      <c r="I2348" s="40"/>
      <c r="J2348" s="40" t="s">
        <v>3785</v>
      </c>
      <c r="K2348" s="40" t="s">
        <v>4734</v>
      </c>
      <c r="L2348" s="40" t="s">
        <v>80</v>
      </c>
      <c r="M2348" s="35" t="s">
        <v>79</v>
      </c>
      <c r="N2348" s="35" t="s">
        <v>5</v>
      </c>
    </row>
    <row r="2349" spans="1:14" x14ac:dyDescent="0.3">
      <c r="A2349" s="38" t="s">
        <v>3633</v>
      </c>
      <c r="B2349" s="39" t="s">
        <v>3634</v>
      </c>
      <c r="C2349" s="39" t="s">
        <v>3934</v>
      </c>
      <c r="D2349" s="39" t="s">
        <v>3978</v>
      </c>
      <c r="E2349" s="40">
        <v>9.2331400000000006</v>
      </c>
      <c r="F2349" s="40">
        <v>4.1565799999999999</v>
      </c>
      <c r="G2349" s="40">
        <v>948</v>
      </c>
      <c r="H2349" s="40" t="s">
        <v>3926</v>
      </c>
      <c r="I2349" s="40"/>
      <c r="J2349" s="40" t="s">
        <v>3935</v>
      </c>
      <c r="K2349" s="40" t="s">
        <v>3936</v>
      </c>
      <c r="L2349" s="40" t="s">
        <v>78</v>
      </c>
      <c r="M2349" s="35" t="s">
        <v>7</v>
      </c>
      <c r="N2349" s="35" t="s">
        <v>36</v>
      </c>
    </row>
    <row r="2350" spans="1:14" x14ac:dyDescent="0.3">
      <c r="A2350" s="38" t="s">
        <v>421</v>
      </c>
      <c r="B2350" s="39" t="s">
        <v>1356</v>
      </c>
      <c r="C2350" s="39" t="s">
        <v>3951</v>
      </c>
      <c r="D2350" s="39" t="s">
        <v>1351</v>
      </c>
      <c r="E2350" s="40">
        <v>15.004424999999999</v>
      </c>
      <c r="F2350" s="40">
        <v>12.08703</v>
      </c>
      <c r="G2350" s="40">
        <v>296</v>
      </c>
      <c r="H2350" s="40" t="s">
        <v>3926</v>
      </c>
      <c r="I2350" s="40"/>
      <c r="J2350" s="40" t="s">
        <v>895</v>
      </c>
      <c r="K2350" s="40" t="s">
        <v>3952</v>
      </c>
      <c r="L2350" s="40" t="s">
        <v>3942</v>
      </c>
      <c r="M2350" s="35" t="s">
        <v>79</v>
      </c>
      <c r="N2350" s="35" t="s">
        <v>5</v>
      </c>
    </row>
    <row r="2351" spans="1:14" x14ac:dyDescent="0.3">
      <c r="A2351" s="38" t="s">
        <v>295</v>
      </c>
      <c r="B2351" s="39" t="s">
        <v>1700</v>
      </c>
      <c r="C2351" s="39" t="s">
        <v>3929</v>
      </c>
      <c r="D2351" s="39" t="s">
        <v>3965</v>
      </c>
      <c r="E2351" s="40">
        <v>11.509755159999999</v>
      </c>
      <c r="F2351" s="40">
        <v>3.8810997770000002</v>
      </c>
      <c r="G2351" s="40">
        <v>732</v>
      </c>
      <c r="H2351" s="40" t="s">
        <v>3926</v>
      </c>
      <c r="I2351" s="40"/>
      <c r="J2351" s="40" t="s">
        <v>736</v>
      </c>
      <c r="K2351" s="40" t="s">
        <v>5409</v>
      </c>
      <c r="L2351" s="40" t="s">
        <v>5869</v>
      </c>
      <c r="M2351" s="35" t="s">
        <v>7</v>
      </c>
      <c r="N2351" s="35" t="s">
        <v>36</v>
      </c>
    </row>
    <row r="2352" spans="1:14" x14ac:dyDescent="0.3">
      <c r="A2352" s="38" t="s">
        <v>296</v>
      </c>
      <c r="B2352" s="39" t="s">
        <v>3717</v>
      </c>
      <c r="C2352" s="39" t="s">
        <v>3934</v>
      </c>
      <c r="D2352" s="39" t="s">
        <v>5506</v>
      </c>
      <c r="E2352" s="40">
        <v>9.1294170000000001</v>
      </c>
      <c r="F2352" s="40">
        <v>4.017811</v>
      </c>
      <c r="G2352" s="40">
        <v>48</v>
      </c>
      <c r="H2352" s="40" t="s">
        <v>3926</v>
      </c>
      <c r="I2352" s="40"/>
      <c r="J2352" s="40" t="s">
        <v>3935</v>
      </c>
      <c r="K2352" s="40" t="s">
        <v>3936</v>
      </c>
      <c r="L2352" s="40" t="s">
        <v>78</v>
      </c>
      <c r="M2352" s="35" t="s">
        <v>7</v>
      </c>
      <c r="N2352" s="35" t="s">
        <v>57</v>
      </c>
    </row>
    <row r="2353" spans="1:14" x14ac:dyDescent="0.3">
      <c r="A2353" s="38" t="s">
        <v>326</v>
      </c>
      <c r="B2353" s="39" t="s">
        <v>830</v>
      </c>
      <c r="C2353" s="39" t="s">
        <v>3958</v>
      </c>
      <c r="D2353" s="39" t="s">
        <v>830</v>
      </c>
      <c r="E2353" s="39">
        <v>13.601470000000001</v>
      </c>
      <c r="F2353" s="39">
        <v>7.4693800000000001</v>
      </c>
      <c r="G2353" s="39">
        <v>1126</v>
      </c>
      <c r="H2353" s="40" t="s">
        <v>3926</v>
      </c>
      <c r="I2353" s="40" t="s">
        <v>38</v>
      </c>
      <c r="J2353" s="40" t="s">
        <v>831</v>
      </c>
      <c r="K2353" s="40" t="s">
        <v>4779</v>
      </c>
      <c r="L2353" s="40" t="s">
        <v>3942</v>
      </c>
      <c r="M2353" s="35" t="s">
        <v>7</v>
      </c>
      <c r="N2353" s="35" t="s">
        <v>3856</v>
      </c>
    </row>
    <row r="2354" spans="1:14" x14ac:dyDescent="0.3">
      <c r="A2354" s="38" t="s">
        <v>1788</v>
      </c>
      <c r="B2354" s="39" t="s">
        <v>1789</v>
      </c>
      <c r="C2354" s="39" t="s">
        <v>3939</v>
      </c>
      <c r="D2354" s="39" t="s">
        <v>5507</v>
      </c>
      <c r="E2354" s="39">
        <v>13.81209464</v>
      </c>
      <c r="F2354" s="39">
        <v>9.1388939499999999</v>
      </c>
      <c r="G2354" s="39">
        <v>253</v>
      </c>
      <c r="H2354" s="40" t="s">
        <v>3926</v>
      </c>
      <c r="I2354" s="40" t="s">
        <v>38</v>
      </c>
      <c r="J2354" s="40" t="s">
        <v>876</v>
      </c>
      <c r="K2354" s="40" t="s">
        <v>4827</v>
      </c>
      <c r="L2354" s="40" t="s">
        <v>3942</v>
      </c>
      <c r="M2354" s="35" t="s">
        <v>7</v>
      </c>
      <c r="N2354" s="35" t="s">
        <v>6</v>
      </c>
    </row>
    <row r="2355" spans="1:14" x14ac:dyDescent="0.3">
      <c r="A2355" s="38" t="s">
        <v>1286</v>
      </c>
      <c r="B2355" s="39" t="s">
        <v>1287</v>
      </c>
      <c r="C2355" s="39" t="s">
        <v>3929</v>
      </c>
      <c r="D2355" s="39" t="s">
        <v>3965</v>
      </c>
      <c r="E2355" s="40">
        <v>11.523216</v>
      </c>
      <c r="F2355" s="40">
        <v>3.8679519999999998</v>
      </c>
      <c r="G2355" s="40">
        <v>715</v>
      </c>
      <c r="H2355" s="40" t="s">
        <v>3926</v>
      </c>
      <c r="I2355" s="40"/>
      <c r="J2355" s="40" t="s">
        <v>736</v>
      </c>
      <c r="K2355" s="40" t="s">
        <v>5409</v>
      </c>
      <c r="L2355" s="40" t="s">
        <v>5869</v>
      </c>
      <c r="M2355" s="35"/>
      <c r="N2355" s="35"/>
    </row>
    <row r="2356" spans="1:14" x14ac:dyDescent="0.3">
      <c r="A2356" s="38" t="s">
        <v>204</v>
      </c>
      <c r="B2356" s="39" t="s">
        <v>5508</v>
      </c>
      <c r="C2356" s="39" t="s">
        <v>3933</v>
      </c>
      <c r="D2356" s="39" t="s">
        <v>3947</v>
      </c>
      <c r="E2356" s="40">
        <v>9.5599100000000004</v>
      </c>
      <c r="F2356" s="40">
        <v>4.1509499999999999</v>
      </c>
      <c r="G2356" s="40">
        <v>25</v>
      </c>
      <c r="H2356" s="40" t="s">
        <v>3926</v>
      </c>
      <c r="I2356" s="40" t="s">
        <v>94</v>
      </c>
      <c r="J2356" s="40" t="s">
        <v>5201</v>
      </c>
      <c r="K2356" s="40" t="s">
        <v>5202</v>
      </c>
      <c r="L2356" s="40" t="s">
        <v>78</v>
      </c>
      <c r="M2356" s="35" t="s">
        <v>7</v>
      </c>
      <c r="N2356" s="35" t="s">
        <v>3876</v>
      </c>
    </row>
    <row r="2357" spans="1:14" x14ac:dyDescent="0.3">
      <c r="A2357" s="38" t="s">
        <v>5509</v>
      </c>
      <c r="B2357" s="39" t="s">
        <v>5510</v>
      </c>
      <c r="C2357" s="39" t="s">
        <v>3929</v>
      </c>
      <c r="D2357" s="39" t="s">
        <v>3965</v>
      </c>
      <c r="E2357" s="40">
        <v>3.867575</v>
      </c>
      <c r="F2357" s="40">
        <v>11.523355</v>
      </c>
      <c r="G2357" s="40">
        <v>744</v>
      </c>
      <c r="H2357" s="40" t="s">
        <v>3926</v>
      </c>
      <c r="I2357" s="40"/>
      <c r="J2357" s="40" t="s">
        <v>736</v>
      </c>
      <c r="K2357" s="40" t="s">
        <v>5409</v>
      </c>
      <c r="L2357" s="40" t="s">
        <v>5869</v>
      </c>
      <c r="M2357" s="35" t="s">
        <v>7</v>
      </c>
      <c r="N2357" s="35" t="s">
        <v>36</v>
      </c>
    </row>
    <row r="2358" spans="1:14" x14ac:dyDescent="0.3">
      <c r="A2358" s="38" t="s">
        <v>3811</v>
      </c>
      <c r="B2358" s="39" t="s">
        <v>5511</v>
      </c>
      <c r="C2358" s="39" t="s">
        <v>3934</v>
      </c>
      <c r="D2358" s="39" t="s">
        <v>5512</v>
      </c>
      <c r="E2358" s="40">
        <v>9.2580050000000007</v>
      </c>
      <c r="F2358" s="40">
        <v>4.1536470000000003</v>
      </c>
      <c r="G2358" s="40">
        <v>737</v>
      </c>
      <c r="H2358" s="40" t="s">
        <v>3926</v>
      </c>
      <c r="I2358" s="40"/>
      <c r="J2358" s="40" t="s">
        <v>3935</v>
      </c>
      <c r="K2358" s="40" t="s">
        <v>3936</v>
      </c>
      <c r="L2358" s="40" t="s">
        <v>78</v>
      </c>
      <c r="M2358" s="35"/>
      <c r="N2358" s="35"/>
    </row>
    <row r="2359" spans="1:14" x14ac:dyDescent="0.3">
      <c r="A2359" s="38" t="s">
        <v>2924</v>
      </c>
      <c r="B2359" s="39" t="s">
        <v>2925</v>
      </c>
      <c r="C2359" s="39" t="s">
        <v>3963</v>
      </c>
      <c r="D2359" s="39" t="s">
        <v>4635</v>
      </c>
      <c r="E2359" s="39">
        <v>10.18597222</v>
      </c>
      <c r="F2359" s="39">
        <v>5.9901666000000002</v>
      </c>
      <c r="G2359" s="39">
        <v>1250</v>
      </c>
      <c r="H2359" s="40" t="s">
        <v>3926</v>
      </c>
      <c r="I2359" s="40" t="s">
        <v>38</v>
      </c>
      <c r="J2359" s="40" t="s">
        <v>3786</v>
      </c>
      <c r="K2359" s="40" t="s">
        <v>5032</v>
      </c>
      <c r="L2359" s="40" t="s">
        <v>80</v>
      </c>
      <c r="M2359" s="35" t="s">
        <v>4</v>
      </c>
      <c r="N2359" s="35" t="s">
        <v>5</v>
      </c>
    </row>
    <row r="2360" spans="1:14" x14ac:dyDescent="0.3">
      <c r="A2360" s="38" t="s">
        <v>444</v>
      </c>
      <c r="B2360" s="39" t="s">
        <v>1094</v>
      </c>
      <c r="C2360" s="39" t="s">
        <v>3939</v>
      </c>
      <c r="D2360" s="39" t="s">
        <v>1094</v>
      </c>
      <c r="E2360" s="39">
        <v>13.031952090000001</v>
      </c>
      <c r="F2360" s="39">
        <v>8.5546887179999995</v>
      </c>
      <c r="G2360" s="39">
        <v>367</v>
      </c>
      <c r="H2360" s="40" t="s">
        <v>3926</v>
      </c>
      <c r="I2360" s="40" t="s">
        <v>38</v>
      </c>
      <c r="J2360" s="40" t="s">
        <v>876</v>
      </c>
      <c r="K2360" s="40" t="s">
        <v>4827</v>
      </c>
      <c r="L2360" s="40" t="s">
        <v>3942</v>
      </c>
      <c r="M2360" s="35" t="s">
        <v>7</v>
      </c>
      <c r="N2360" s="35" t="s">
        <v>6</v>
      </c>
    </row>
    <row r="2361" spans="1:14" x14ac:dyDescent="0.3">
      <c r="A2361" s="38" t="s">
        <v>347</v>
      </c>
      <c r="B2361" s="39" t="s">
        <v>5513</v>
      </c>
      <c r="C2361" s="39" t="s">
        <v>3934</v>
      </c>
      <c r="D2361" s="39" t="s">
        <v>3978</v>
      </c>
      <c r="E2361" s="40">
        <v>9.2914320000000004</v>
      </c>
      <c r="F2361" s="40">
        <v>4.1506239999999996</v>
      </c>
      <c r="G2361" s="40">
        <v>556</v>
      </c>
      <c r="H2361" s="40" t="s">
        <v>3926</v>
      </c>
      <c r="I2361" s="40"/>
      <c r="J2361" s="40" t="s">
        <v>3935</v>
      </c>
      <c r="K2361" s="40" t="s">
        <v>3936</v>
      </c>
      <c r="L2361" s="40" t="s">
        <v>78</v>
      </c>
      <c r="M2361" s="35" t="s">
        <v>4</v>
      </c>
      <c r="N2361" s="35"/>
    </row>
    <row r="2362" spans="1:14" x14ac:dyDescent="0.3">
      <c r="A2362" s="38" t="s">
        <v>5514</v>
      </c>
      <c r="B2362" s="39" t="s">
        <v>5515</v>
      </c>
      <c r="C2362" s="39" t="s">
        <v>3933</v>
      </c>
      <c r="D2362" s="39" t="s">
        <v>3947</v>
      </c>
      <c r="E2362" s="40">
        <v>9.6845890000000008</v>
      </c>
      <c r="F2362" s="40">
        <v>4.0657129999999997</v>
      </c>
      <c r="G2362" s="40">
        <v>22</v>
      </c>
      <c r="H2362" s="40" t="s">
        <v>3926</v>
      </c>
      <c r="I2362" s="40" t="s">
        <v>94</v>
      </c>
      <c r="J2362" s="40" t="s">
        <v>5201</v>
      </c>
      <c r="K2362" s="40" t="s">
        <v>5202</v>
      </c>
      <c r="L2362" s="40" t="s">
        <v>78</v>
      </c>
      <c r="M2362" s="35"/>
      <c r="N2362" s="35"/>
    </row>
    <row r="2363" spans="1:14" x14ac:dyDescent="0.3">
      <c r="A2363" s="38" t="s">
        <v>77</v>
      </c>
      <c r="B2363" s="39" t="s">
        <v>5516</v>
      </c>
      <c r="C2363" s="39" t="s">
        <v>3934</v>
      </c>
      <c r="D2363" s="39" t="s">
        <v>3978</v>
      </c>
      <c r="E2363" s="40" t="s">
        <v>5517</v>
      </c>
      <c r="F2363" s="40" t="s">
        <v>5518</v>
      </c>
      <c r="G2363" s="40">
        <v>762</v>
      </c>
      <c r="H2363" s="40" t="s">
        <v>3926</v>
      </c>
      <c r="I2363" s="40"/>
      <c r="J2363" s="40" t="s">
        <v>3935</v>
      </c>
      <c r="K2363" s="40" t="s">
        <v>3936</v>
      </c>
      <c r="L2363" s="40" t="s">
        <v>78</v>
      </c>
      <c r="M2363" s="35" t="s">
        <v>4</v>
      </c>
      <c r="N2363" s="35"/>
    </row>
    <row r="2364" spans="1:14" x14ac:dyDescent="0.3">
      <c r="A2364" s="38" t="s">
        <v>2116</v>
      </c>
      <c r="B2364" s="39" t="s">
        <v>2117</v>
      </c>
      <c r="C2364" s="39" t="s">
        <v>3939</v>
      </c>
      <c r="D2364" s="39" t="s">
        <v>2117</v>
      </c>
      <c r="E2364" s="39">
        <v>13.65399</v>
      </c>
      <c r="F2364" s="39">
        <v>8.26708</v>
      </c>
      <c r="G2364" s="39">
        <v>425</v>
      </c>
      <c r="H2364" s="40" t="s">
        <v>3926</v>
      </c>
      <c r="I2364" s="40" t="s">
        <v>38</v>
      </c>
      <c r="J2364" s="40" t="s">
        <v>876</v>
      </c>
      <c r="K2364" s="40" t="s">
        <v>4827</v>
      </c>
      <c r="L2364" s="40" t="s">
        <v>3942</v>
      </c>
      <c r="M2364" s="35" t="s">
        <v>7</v>
      </c>
      <c r="N2364" s="35" t="s">
        <v>6</v>
      </c>
    </row>
    <row r="2365" spans="1:14" x14ac:dyDescent="0.3">
      <c r="A2365" s="38" t="s">
        <v>3815</v>
      </c>
      <c r="B2365" s="39" t="s">
        <v>3816</v>
      </c>
      <c r="C2365" s="39" t="s">
        <v>3934</v>
      </c>
      <c r="D2365" s="39" t="s">
        <v>4026</v>
      </c>
      <c r="E2365" s="40">
        <v>8.9859000000000009</v>
      </c>
      <c r="F2365" s="40">
        <v>4.2167555559999998</v>
      </c>
      <c r="G2365" s="35"/>
      <c r="H2365" s="40" t="s">
        <v>4496</v>
      </c>
      <c r="I2365" s="40" t="s">
        <v>117</v>
      </c>
      <c r="J2365" s="40" t="s">
        <v>3935</v>
      </c>
      <c r="K2365" s="40" t="s">
        <v>3936</v>
      </c>
      <c r="L2365" s="40" t="s">
        <v>78</v>
      </c>
      <c r="M2365" s="35" t="s">
        <v>78</v>
      </c>
      <c r="N2365" s="35" t="s">
        <v>4497</v>
      </c>
    </row>
    <row r="2366" spans="1:14" x14ac:dyDescent="0.3">
      <c r="A2366" s="38" t="s">
        <v>3817</v>
      </c>
      <c r="B2366" s="39" t="s">
        <v>3818</v>
      </c>
      <c r="C2366" s="39" t="s">
        <v>3934</v>
      </c>
      <c r="D2366" s="39" t="s">
        <v>4026</v>
      </c>
      <c r="E2366" s="40" t="s">
        <v>5519</v>
      </c>
      <c r="F2366" s="40" t="s">
        <v>5520</v>
      </c>
      <c r="G2366" s="35"/>
      <c r="H2366" s="40" t="s">
        <v>4496</v>
      </c>
      <c r="I2366" s="40" t="s">
        <v>117</v>
      </c>
      <c r="J2366" s="40" t="s">
        <v>3935</v>
      </c>
      <c r="K2366" s="40" t="s">
        <v>3936</v>
      </c>
      <c r="L2366" s="40" t="s">
        <v>78</v>
      </c>
      <c r="M2366" s="35" t="s">
        <v>78</v>
      </c>
      <c r="N2366" s="35" t="s">
        <v>4497</v>
      </c>
    </row>
    <row r="2367" spans="1:14" x14ac:dyDescent="0.3">
      <c r="A2367" s="38" t="s">
        <v>3865</v>
      </c>
      <c r="B2367" s="39" t="s">
        <v>5521</v>
      </c>
      <c r="C2367" s="39" t="s">
        <v>3933</v>
      </c>
      <c r="D2367" s="39" t="s">
        <v>4146</v>
      </c>
      <c r="E2367" s="40" t="s">
        <v>5522</v>
      </c>
      <c r="F2367" s="40" t="s">
        <v>5523</v>
      </c>
      <c r="G2367" s="35"/>
      <c r="H2367" s="40" t="s">
        <v>4496</v>
      </c>
      <c r="I2367" s="40" t="s">
        <v>117</v>
      </c>
      <c r="J2367" s="40" t="s">
        <v>3937</v>
      </c>
      <c r="K2367" s="40" t="s">
        <v>3938</v>
      </c>
      <c r="L2367" s="40" t="s">
        <v>78</v>
      </c>
      <c r="M2367" s="35" t="s">
        <v>78</v>
      </c>
      <c r="N2367" s="35" t="s">
        <v>4497</v>
      </c>
    </row>
    <row r="2368" spans="1:14" x14ac:dyDescent="0.3">
      <c r="A2368" s="38" t="s">
        <v>5524</v>
      </c>
      <c r="B2368" s="39" t="s">
        <v>5525</v>
      </c>
      <c r="C2368" s="39" t="s">
        <v>3933</v>
      </c>
      <c r="D2368" s="39" t="s">
        <v>4146</v>
      </c>
      <c r="E2368" s="40">
        <v>10.026123800000001</v>
      </c>
      <c r="F2368" s="40">
        <v>5.0087817000000001</v>
      </c>
      <c r="G2368" s="35"/>
      <c r="H2368" s="40" t="s">
        <v>4496</v>
      </c>
      <c r="I2368" s="40" t="s">
        <v>117</v>
      </c>
      <c r="J2368" s="40" t="s">
        <v>3937</v>
      </c>
      <c r="K2368" s="40" t="s">
        <v>3938</v>
      </c>
      <c r="L2368" s="40" t="s">
        <v>78</v>
      </c>
      <c r="M2368" s="35" t="s">
        <v>78</v>
      </c>
      <c r="N2368" s="35" t="s">
        <v>4497</v>
      </c>
    </row>
    <row r="2369" spans="1:14" x14ac:dyDescent="0.3">
      <c r="A2369" s="38" t="s">
        <v>3838</v>
      </c>
      <c r="B2369" s="39" t="s">
        <v>3839</v>
      </c>
      <c r="C2369" s="39" t="s">
        <v>3933</v>
      </c>
      <c r="D2369" s="39" t="s">
        <v>4146</v>
      </c>
      <c r="E2369" s="40">
        <v>9.5461600000000004</v>
      </c>
      <c r="F2369" s="40">
        <v>4.2258500000000003</v>
      </c>
      <c r="G2369" s="35"/>
      <c r="H2369" s="40" t="s">
        <v>4496</v>
      </c>
      <c r="I2369" s="40" t="s">
        <v>117</v>
      </c>
      <c r="J2369" s="40" t="s">
        <v>3937</v>
      </c>
      <c r="K2369" s="40" t="s">
        <v>3938</v>
      </c>
      <c r="L2369" s="40" t="s">
        <v>78</v>
      </c>
      <c r="M2369" s="35" t="s">
        <v>78</v>
      </c>
      <c r="N2369" s="35" t="s">
        <v>4497</v>
      </c>
    </row>
    <row r="2370" spans="1:14" x14ac:dyDescent="0.3">
      <c r="A2370" s="38" t="s">
        <v>5526</v>
      </c>
      <c r="B2370" s="39" t="s">
        <v>5527</v>
      </c>
      <c r="C2370" s="39" t="s">
        <v>3933</v>
      </c>
      <c r="D2370" s="39" t="s">
        <v>4146</v>
      </c>
      <c r="E2370" s="40">
        <v>9.7846299999999999</v>
      </c>
      <c r="F2370" s="40">
        <v>4.9981099999999996</v>
      </c>
      <c r="G2370" s="35"/>
      <c r="H2370" s="40" t="s">
        <v>4496</v>
      </c>
      <c r="I2370" s="40" t="s">
        <v>117</v>
      </c>
      <c r="J2370" s="40" t="s">
        <v>3937</v>
      </c>
      <c r="K2370" s="40" t="s">
        <v>3938</v>
      </c>
      <c r="L2370" s="40" t="s">
        <v>78</v>
      </c>
      <c r="M2370" s="35" t="s">
        <v>78</v>
      </c>
      <c r="N2370" s="35" t="s">
        <v>4497</v>
      </c>
    </row>
    <row r="2371" spans="1:14" x14ac:dyDescent="0.3">
      <c r="A2371" s="38" t="s">
        <v>5528</v>
      </c>
      <c r="B2371" s="39" t="s">
        <v>5529</v>
      </c>
      <c r="C2371" s="39" t="s">
        <v>3933</v>
      </c>
      <c r="D2371" s="39" t="s">
        <v>4146</v>
      </c>
      <c r="E2371" s="40">
        <v>9.8051499999999994</v>
      </c>
      <c r="F2371" s="40">
        <v>4.9490699999999999</v>
      </c>
      <c r="G2371" s="35"/>
      <c r="H2371" s="40" t="s">
        <v>4496</v>
      </c>
      <c r="I2371" s="40" t="s">
        <v>117</v>
      </c>
      <c r="J2371" s="40" t="s">
        <v>3937</v>
      </c>
      <c r="K2371" s="40" t="s">
        <v>3938</v>
      </c>
      <c r="L2371" s="40" t="s">
        <v>78</v>
      </c>
      <c r="M2371" s="35" t="s">
        <v>78</v>
      </c>
      <c r="N2371" s="35" t="s">
        <v>4497</v>
      </c>
    </row>
    <row r="2372" spans="1:14" x14ac:dyDescent="0.3">
      <c r="A2372" s="38" t="s">
        <v>5530</v>
      </c>
      <c r="B2372" s="39" t="s">
        <v>5531</v>
      </c>
      <c r="C2372" s="39" t="s">
        <v>3951</v>
      </c>
      <c r="D2372" s="39" t="s">
        <v>1351</v>
      </c>
      <c r="E2372" s="40">
        <v>14.38128</v>
      </c>
      <c r="F2372" s="40">
        <v>12.52609</v>
      </c>
      <c r="G2372" s="35"/>
      <c r="H2372" s="40" t="s">
        <v>4496</v>
      </c>
      <c r="I2372" s="40" t="s">
        <v>117</v>
      </c>
      <c r="J2372" s="40" t="s">
        <v>818</v>
      </c>
      <c r="K2372" s="40" t="s">
        <v>4036</v>
      </c>
      <c r="L2372" s="40" t="s">
        <v>3942</v>
      </c>
      <c r="M2372" s="35" t="s">
        <v>111</v>
      </c>
      <c r="N2372" s="35" t="s">
        <v>4497</v>
      </c>
    </row>
    <row r="2373" spans="1:14" x14ac:dyDescent="0.3">
      <c r="A2373" s="38" t="s">
        <v>5532</v>
      </c>
      <c r="B2373" s="39" t="s">
        <v>5533</v>
      </c>
      <c r="C2373" s="39" t="s">
        <v>3951</v>
      </c>
      <c r="D2373" s="39" t="s">
        <v>1351</v>
      </c>
      <c r="E2373" s="40" t="s">
        <v>5534</v>
      </c>
      <c r="F2373" s="40" t="s">
        <v>5535</v>
      </c>
      <c r="G2373" s="35"/>
      <c r="H2373" s="40" t="s">
        <v>4496</v>
      </c>
      <c r="I2373" s="40" t="s">
        <v>117</v>
      </c>
      <c r="J2373" s="40" t="s">
        <v>818</v>
      </c>
      <c r="K2373" s="40" t="s">
        <v>4036</v>
      </c>
      <c r="L2373" s="40" t="s">
        <v>3942</v>
      </c>
      <c r="M2373" s="35" t="s">
        <v>111</v>
      </c>
      <c r="N2373" s="35" t="s">
        <v>4497</v>
      </c>
    </row>
    <row r="2374" spans="1:14" x14ac:dyDescent="0.3">
      <c r="A2374" s="38" t="s">
        <v>3864</v>
      </c>
      <c r="B2374" s="39" t="s">
        <v>5536</v>
      </c>
      <c r="C2374" s="39" t="s">
        <v>3951</v>
      </c>
      <c r="D2374" s="39" t="s">
        <v>1734</v>
      </c>
      <c r="E2374" s="40">
        <v>13.885861</v>
      </c>
      <c r="F2374" s="40">
        <v>11.131736</v>
      </c>
      <c r="G2374" s="35"/>
      <c r="H2374" s="40" t="s">
        <v>4496</v>
      </c>
      <c r="I2374" s="40" t="s">
        <v>117</v>
      </c>
      <c r="J2374" s="40" t="s">
        <v>655</v>
      </c>
      <c r="K2374" s="40" t="s">
        <v>4008</v>
      </c>
      <c r="L2374" s="40" t="s">
        <v>3942</v>
      </c>
      <c r="M2374" s="35" t="s">
        <v>111</v>
      </c>
      <c r="N2374" s="35" t="s">
        <v>4497</v>
      </c>
    </row>
    <row r="2375" spans="1:14" x14ac:dyDescent="0.3">
      <c r="A2375" s="38" t="s">
        <v>2079</v>
      </c>
      <c r="B2375" s="39" t="s">
        <v>2080</v>
      </c>
      <c r="C2375" s="39" t="s">
        <v>3939</v>
      </c>
      <c r="D2375" s="39" t="s">
        <v>5537</v>
      </c>
      <c r="E2375" s="39">
        <v>13.45082</v>
      </c>
      <c r="F2375" s="39">
        <v>8.4932700000000008</v>
      </c>
      <c r="G2375" s="39">
        <v>356</v>
      </c>
      <c r="H2375" s="40" t="s">
        <v>3926</v>
      </c>
      <c r="I2375" s="40" t="s">
        <v>38</v>
      </c>
      <c r="J2375" s="40" t="s">
        <v>876</v>
      </c>
      <c r="K2375" s="40" t="s">
        <v>4827</v>
      </c>
      <c r="L2375" s="40" t="s">
        <v>3942</v>
      </c>
      <c r="M2375" s="35" t="s">
        <v>7</v>
      </c>
      <c r="N2375" s="35" t="s">
        <v>6</v>
      </c>
    </row>
    <row r="2376" spans="1:14" x14ac:dyDescent="0.3">
      <c r="A2376" s="38" t="s">
        <v>2937</v>
      </c>
      <c r="B2376" s="39" t="s">
        <v>2938</v>
      </c>
      <c r="C2376" s="39" t="s">
        <v>3963</v>
      </c>
      <c r="D2376" s="39" t="s">
        <v>4635</v>
      </c>
      <c r="E2376" s="39">
        <v>10.128299739999999</v>
      </c>
      <c r="F2376" s="39">
        <v>5.9658195139999997</v>
      </c>
      <c r="G2376" s="39">
        <v>1236</v>
      </c>
      <c r="H2376" s="40" t="s">
        <v>3926</v>
      </c>
      <c r="I2376" s="40" t="s">
        <v>38</v>
      </c>
      <c r="J2376" s="40" t="s">
        <v>3786</v>
      </c>
      <c r="K2376" s="40" t="s">
        <v>5032</v>
      </c>
      <c r="L2376" s="40" t="s">
        <v>80</v>
      </c>
      <c r="M2376" s="35" t="s">
        <v>4</v>
      </c>
      <c r="N2376" s="35" t="s">
        <v>5</v>
      </c>
    </row>
    <row r="2377" spans="1:14" x14ac:dyDescent="0.3">
      <c r="A2377" s="38" t="s">
        <v>1433</v>
      </c>
      <c r="B2377" s="39" t="s">
        <v>1434</v>
      </c>
      <c r="C2377" s="39" t="s">
        <v>3939</v>
      </c>
      <c r="D2377" s="39" t="s">
        <v>1430</v>
      </c>
      <c r="E2377" s="39">
        <v>14.94555699</v>
      </c>
      <c r="F2377" s="39">
        <v>10.849152030000001</v>
      </c>
      <c r="G2377" s="39">
        <v>315</v>
      </c>
      <c r="H2377" s="40" t="s">
        <v>3926</v>
      </c>
      <c r="I2377" s="40" t="s">
        <v>38</v>
      </c>
      <c r="J2377" s="40" t="s">
        <v>710</v>
      </c>
      <c r="K2377" s="40" t="s">
        <v>4859</v>
      </c>
      <c r="L2377" s="40" t="s">
        <v>3942</v>
      </c>
      <c r="M2377" s="35" t="s">
        <v>7</v>
      </c>
      <c r="N2377" s="35" t="s">
        <v>3882</v>
      </c>
    </row>
    <row r="2378" spans="1:14" x14ac:dyDescent="0.3">
      <c r="A2378" s="38" t="s">
        <v>2106</v>
      </c>
      <c r="B2378" s="39" t="s">
        <v>2107</v>
      </c>
      <c r="C2378" s="39" t="s">
        <v>3939</v>
      </c>
      <c r="D2378" s="39" t="s">
        <v>5538</v>
      </c>
      <c r="E2378" s="39">
        <v>13.6889</v>
      </c>
      <c r="F2378" s="39">
        <v>8.3437900000000003</v>
      </c>
      <c r="G2378" s="39">
        <v>370</v>
      </c>
      <c r="H2378" s="40" t="s">
        <v>3926</v>
      </c>
      <c r="I2378" s="40" t="s">
        <v>38</v>
      </c>
      <c r="J2378" s="40" t="s">
        <v>876</v>
      </c>
      <c r="K2378" s="40" t="s">
        <v>4827</v>
      </c>
      <c r="L2378" s="40" t="s">
        <v>3942</v>
      </c>
      <c r="M2378" s="35" t="s">
        <v>7</v>
      </c>
      <c r="N2378" s="35" t="s">
        <v>6</v>
      </c>
    </row>
    <row r="2379" spans="1:14" x14ac:dyDescent="0.3">
      <c r="A2379" s="38" t="s">
        <v>5539</v>
      </c>
      <c r="B2379" s="39" t="s">
        <v>5540</v>
      </c>
      <c r="C2379" s="39" t="s">
        <v>3933</v>
      </c>
      <c r="D2379" s="39" t="s">
        <v>3462</v>
      </c>
      <c r="E2379" s="40">
        <v>9.8940800000000007</v>
      </c>
      <c r="F2379" s="40">
        <v>3.8324500000000001</v>
      </c>
      <c r="G2379" s="35"/>
      <c r="H2379" s="40" t="s">
        <v>4496</v>
      </c>
      <c r="I2379" s="40" t="s">
        <v>117</v>
      </c>
      <c r="J2379" s="40" t="s">
        <v>3930</v>
      </c>
      <c r="K2379" s="40" t="s">
        <v>3931</v>
      </c>
      <c r="L2379" s="40" t="s">
        <v>78</v>
      </c>
      <c r="M2379" s="35" t="s">
        <v>78</v>
      </c>
      <c r="N2379" s="35" t="s">
        <v>4497</v>
      </c>
    </row>
    <row r="2380" spans="1:14" x14ac:dyDescent="0.3">
      <c r="A2380" s="38" t="s">
        <v>3823</v>
      </c>
      <c r="B2380" s="39" t="s">
        <v>3824</v>
      </c>
      <c r="C2380" s="39" t="s">
        <v>3933</v>
      </c>
      <c r="D2380" s="39" t="s">
        <v>3462</v>
      </c>
      <c r="E2380" s="40">
        <v>9.8288100000000007</v>
      </c>
      <c r="F2380" s="40">
        <v>3.8817300000000001</v>
      </c>
      <c r="G2380" s="35"/>
      <c r="H2380" s="40" t="s">
        <v>4496</v>
      </c>
      <c r="I2380" s="40" t="s">
        <v>117</v>
      </c>
      <c r="J2380" s="40" t="s">
        <v>3930</v>
      </c>
      <c r="K2380" s="40" t="s">
        <v>3931</v>
      </c>
      <c r="L2380" s="40" t="s">
        <v>78</v>
      </c>
      <c r="M2380" s="35" t="s">
        <v>78</v>
      </c>
      <c r="N2380" s="35" t="s">
        <v>4497</v>
      </c>
    </row>
    <row r="2381" spans="1:14" x14ac:dyDescent="0.3">
      <c r="A2381" s="38" t="s">
        <v>291</v>
      </c>
      <c r="B2381" s="39" t="s">
        <v>1499</v>
      </c>
      <c r="C2381" s="39" t="s">
        <v>3951</v>
      </c>
      <c r="D2381" s="39" t="s">
        <v>3988</v>
      </c>
      <c r="E2381" s="39">
        <v>14.30145521</v>
      </c>
      <c r="F2381" s="39">
        <v>10.57529551</v>
      </c>
      <c r="G2381" s="39">
        <v>105</v>
      </c>
      <c r="H2381" s="40" t="s">
        <v>3926</v>
      </c>
      <c r="I2381" s="40" t="s">
        <v>38</v>
      </c>
      <c r="J2381" s="40" t="s">
        <v>710</v>
      </c>
      <c r="K2381" s="40" t="s">
        <v>4859</v>
      </c>
      <c r="L2381" s="40" t="s">
        <v>3942</v>
      </c>
      <c r="M2381" s="35" t="s">
        <v>7</v>
      </c>
      <c r="N2381" s="35" t="s">
        <v>3856</v>
      </c>
    </row>
    <row r="2382" spans="1:14" x14ac:dyDescent="0.3">
      <c r="A2382" s="38" t="s">
        <v>5541</v>
      </c>
      <c r="B2382" s="39" t="s">
        <v>5542</v>
      </c>
      <c r="C2382" s="39" t="s">
        <v>3951</v>
      </c>
      <c r="D2382" s="39" t="s">
        <v>5543</v>
      </c>
      <c r="E2382" s="40">
        <v>13.77125</v>
      </c>
      <c r="F2382" s="40">
        <v>10.41564</v>
      </c>
      <c r="G2382" s="35"/>
      <c r="H2382" s="40" t="s">
        <v>4496</v>
      </c>
      <c r="I2382" s="40" t="s">
        <v>117</v>
      </c>
      <c r="J2382" s="40" t="s">
        <v>720</v>
      </c>
      <c r="K2382" s="40" t="s">
        <v>4029</v>
      </c>
      <c r="L2382" s="40" t="s">
        <v>3942</v>
      </c>
      <c r="M2382" s="35" t="s">
        <v>111</v>
      </c>
      <c r="N2382" s="35" t="s">
        <v>4497</v>
      </c>
    </row>
    <row r="2383" spans="1:14" x14ac:dyDescent="0.3">
      <c r="A2383" s="38" t="s">
        <v>5544</v>
      </c>
      <c r="B2383" s="39" t="s">
        <v>5545</v>
      </c>
      <c r="C2383" s="39" t="s">
        <v>3958</v>
      </c>
      <c r="D2383" s="39" t="s">
        <v>5546</v>
      </c>
      <c r="E2383" s="40">
        <v>13.18449</v>
      </c>
      <c r="F2383" s="40">
        <v>6.5865499999999999</v>
      </c>
      <c r="G2383" s="35"/>
      <c r="H2383" s="40" t="s">
        <v>4496</v>
      </c>
      <c r="I2383" s="40" t="s">
        <v>117</v>
      </c>
      <c r="J2383" s="40" t="s">
        <v>700</v>
      </c>
      <c r="K2383" s="40" t="s">
        <v>4087</v>
      </c>
      <c r="L2383" s="40" t="s">
        <v>3942</v>
      </c>
      <c r="M2383" s="35" t="s">
        <v>111</v>
      </c>
      <c r="N2383" s="35" t="s">
        <v>4497</v>
      </c>
    </row>
    <row r="2384" spans="1:14" x14ac:dyDescent="0.3">
      <c r="A2384" s="38" t="s">
        <v>1504</v>
      </c>
      <c r="B2384" s="39" t="s">
        <v>1505</v>
      </c>
      <c r="C2384" s="39" t="s">
        <v>3951</v>
      </c>
      <c r="D2384" s="39" t="s">
        <v>3988</v>
      </c>
      <c r="E2384" s="39">
        <v>14.249692639999999</v>
      </c>
      <c r="F2384" s="39">
        <v>10.55374263</v>
      </c>
      <c r="G2384" s="39">
        <v>424</v>
      </c>
      <c r="H2384" s="40" t="s">
        <v>3926</v>
      </c>
      <c r="I2384" s="40" t="s">
        <v>38</v>
      </c>
      <c r="J2384" s="40" t="s">
        <v>710</v>
      </c>
      <c r="K2384" s="40" t="s">
        <v>4859</v>
      </c>
      <c r="L2384" s="40" t="s">
        <v>3942</v>
      </c>
      <c r="M2384" s="35" t="s">
        <v>7</v>
      </c>
      <c r="N2384" s="35" t="s">
        <v>3856</v>
      </c>
    </row>
    <row r="2385" spans="1:14" x14ac:dyDescent="0.3">
      <c r="A2385" s="38" t="s">
        <v>5547</v>
      </c>
      <c r="B2385" s="39" t="s">
        <v>5548</v>
      </c>
      <c r="C2385" s="39" t="s">
        <v>3933</v>
      </c>
      <c r="D2385" s="39" t="s">
        <v>3462</v>
      </c>
      <c r="E2385" s="40">
        <v>9.863334</v>
      </c>
      <c r="F2385" s="40">
        <v>3.7829380000000001</v>
      </c>
      <c r="G2385" s="35"/>
      <c r="H2385" s="40" t="s">
        <v>4496</v>
      </c>
      <c r="I2385" s="40" t="s">
        <v>117</v>
      </c>
      <c r="J2385" s="40" t="s">
        <v>3930</v>
      </c>
      <c r="K2385" s="40" t="s">
        <v>3931</v>
      </c>
      <c r="L2385" s="40" t="s">
        <v>78</v>
      </c>
      <c r="M2385" s="35" t="s">
        <v>78</v>
      </c>
      <c r="N2385" s="35" t="s">
        <v>4497</v>
      </c>
    </row>
    <row r="2386" spans="1:14" x14ac:dyDescent="0.3">
      <c r="A2386" s="38" t="s">
        <v>5549</v>
      </c>
      <c r="B2386" s="39" t="s">
        <v>5550</v>
      </c>
      <c r="C2386" s="39" t="s">
        <v>3933</v>
      </c>
      <c r="D2386" s="39" t="s">
        <v>3462</v>
      </c>
      <c r="E2386" s="40">
        <v>9.863334</v>
      </c>
      <c r="F2386" s="40">
        <v>3.7829380000000001</v>
      </c>
      <c r="G2386" s="35"/>
      <c r="H2386" s="40" t="s">
        <v>4496</v>
      </c>
      <c r="I2386" s="40" t="s">
        <v>117</v>
      </c>
      <c r="J2386" s="40" t="s">
        <v>3930</v>
      </c>
      <c r="K2386" s="40" t="s">
        <v>3931</v>
      </c>
      <c r="L2386" s="40" t="s">
        <v>78</v>
      </c>
      <c r="M2386" s="35" t="s">
        <v>78</v>
      </c>
      <c r="N2386" s="35" t="s">
        <v>4497</v>
      </c>
    </row>
    <row r="2387" spans="1:14" x14ac:dyDescent="0.3">
      <c r="A2387" s="38" t="s">
        <v>5551</v>
      </c>
      <c r="B2387" s="39" t="s">
        <v>5552</v>
      </c>
      <c r="C2387" s="39" t="s">
        <v>3951</v>
      </c>
      <c r="D2387" s="39" t="s">
        <v>1734</v>
      </c>
      <c r="E2387" s="40">
        <v>14.231878</v>
      </c>
      <c r="F2387" s="40">
        <v>11.11669</v>
      </c>
      <c r="G2387" s="35"/>
      <c r="H2387" s="40" t="s">
        <v>4496</v>
      </c>
      <c r="I2387" s="40" t="s">
        <v>117</v>
      </c>
      <c r="J2387" s="40" t="s">
        <v>655</v>
      </c>
      <c r="K2387" s="40" t="s">
        <v>4008</v>
      </c>
      <c r="L2387" s="40" t="s">
        <v>3942</v>
      </c>
      <c r="M2387" s="35" t="s">
        <v>111</v>
      </c>
      <c r="N2387" s="35" t="s">
        <v>4497</v>
      </c>
    </row>
    <row r="2388" spans="1:14" x14ac:dyDescent="0.3">
      <c r="A2388" s="38" t="s">
        <v>5553</v>
      </c>
      <c r="B2388" s="39" t="s">
        <v>5554</v>
      </c>
      <c r="C2388" s="39" t="s">
        <v>3951</v>
      </c>
      <c r="D2388" s="39" t="s">
        <v>1351</v>
      </c>
      <c r="E2388" s="40" t="s">
        <v>5555</v>
      </c>
      <c r="F2388" s="40">
        <v>12.401899999999999</v>
      </c>
      <c r="G2388" s="35"/>
      <c r="H2388" s="40" t="s">
        <v>4496</v>
      </c>
      <c r="I2388" s="40" t="s">
        <v>117</v>
      </c>
      <c r="J2388" s="40" t="s">
        <v>818</v>
      </c>
      <c r="K2388" s="40" t="s">
        <v>4036</v>
      </c>
      <c r="L2388" s="40" t="s">
        <v>3942</v>
      </c>
      <c r="M2388" s="35" t="s">
        <v>111</v>
      </c>
      <c r="N2388" s="35" t="s">
        <v>4497</v>
      </c>
    </row>
    <row r="2389" spans="1:14" x14ac:dyDescent="0.3">
      <c r="A2389" s="38" t="s">
        <v>3912</v>
      </c>
      <c r="B2389" s="39" t="s">
        <v>5556</v>
      </c>
      <c r="C2389" s="39" t="s">
        <v>3951</v>
      </c>
      <c r="D2389" s="39" t="s">
        <v>5557</v>
      </c>
      <c r="E2389" s="40">
        <v>14.408121</v>
      </c>
      <c r="F2389" s="40">
        <v>10.152195000000001</v>
      </c>
      <c r="G2389" s="35"/>
      <c r="H2389" s="40" t="s">
        <v>4496</v>
      </c>
      <c r="I2389" s="40" t="s">
        <v>117</v>
      </c>
      <c r="J2389" s="40" t="s">
        <v>688</v>
      </c>
      <c r="K2389" s="40" t="s">
        <v>4027</v>
      </c>
      <c r="L2389" s="40" t="s">
        <v>3942</v>
      </c>
      <c r="M2389" s="35" t="s">
        <v>111</v>
      </c>
      <c r="N2389" s="35" t="s">
        <v>4497</v>
      </c>
    </row>
    <row r="2390" spans="1:14" x14ac:dyDescent="0.3">
      <c r="A2390" s="38" t="s">
        <v>5558</v>
      </c>
      <c r="B2390" s="39" t="s">
        <v>5559</v>
      </c>
      <c r="C2390" s="39" t="s">
        <v>3951</v>
      </c>
      <c r="D2390" s="39" t="s">
        <v>1351</v>
      </c>
      <c r="E2390" s="40" t="s">
        <v>5560</v>
      </c>
      <c r="F2390" s="40">
        <v>12.36331</v>
      </c>
      <c r="G2390" s="35"/>
      <c r="H2390" s="40" t="s">
        <v>4496</v>
      </c>
      <c r="I2390" s="40" t="s">
        <v>117</v>
      </c>
      <c r="J2390" s="40" t="s">
        <v>818</v>
      </c>
      <c r="K2390" s="40" t="s">
        <v>4036</v>
      </c>
      <c r="L2390" s="40" t="s">
        <v>3942</v>
      </c>
      <c r="M2390" s="35" t="s">
        <v>111</v>
      </c>
      <c r="N2390" s="35" t="s">
        <v>4497</v>
      </c>
    </row>
    <row r="2391" spans="1:14" x14ac:dyDescent="0.3">
      <c r="A2391" s="38" t="s">
        <v>2928</v>
      </c>
      <c r="B2391" s="39" t="s">
        <v>2929</v>
      </c>
      <c r="C2391" s="39" t="s">
        <v>3963</v>
      </c>
      <c r="D2391" s="39" t="s">
        <v>4635</v>
      </c>
      <c r="E2391" s="39">
        <v>10.1571</v>
      </c>
      <c r="F2391" s="39">
        <v>5.9529399999999999</v>
      </c>
      <c r="G2391" s="39">
        <v>1271</v>
      </c>
      <c r="H2391" s="40" t="s">
        <v>3926</v>
      </c>
      <c r="I2391" s="40" t="s">
        <v>38</v>
      </c>
      <c r="J2391" s="40" t="s">
        <v>3786</v>
      </c>
      <c r="K2391" s="40" t="s">
        <v>5032</v>
      </c>
      <c r="L2391" s="40" t="s">
        <v>80</v>
      </c>
      <c r="M2391" s="35" t="s">
        <v>4</v>
      </c>
      <c r="N2391" s="35" t="s">
        <v>5</v>
      </c>
    </row>
    <row r="2392" spans="1:14" x14ac:dyDescent="0.3">
      <c r="A2392" s="38" t="s">
        <v>5561</v>
      </c>
      <c r="B2392" s="39" t="s">
        <v>5562</v>
      </c>
      <c r="C2392" s="39" t="s">
        <v>3933</v>
      </c>
      <c r="D2392" s="39" t="s">
        <v>3462</v>
      </c>
      <c r="E2392" s="40">
        <v>9.8535769999999996</v>
      </c>
      <c r="F2392" s="40">
        <v>3.8898320000000002</v>
      </c>
      <c r="G2392" s="35"/>
      <c r="H2392" s="40" t="s">
        <v>4496</v>
      </c>
      <c r="I2392" s="40" t="s">
        <v>117</v>
      </c>
      <c r="J2392" s="40" t="s">
        <v>3930</v>
      </c>
      <c r="K2392" s="40" t="s">
        <v>3931</v>
      </c>
      <c r="L2392" s="40" t="s">
        <v>78</v>
      </c>
      <c r="M2392" s="35" t="s">
        <v>78</v>
      </c>
      <c r="N2392" s="35" t="s">
        <v>4497</v>
      </c>
    </row>
    <row r="2393" spans="1:14" x14ac:dyDescent="0.3">
      <c r="A2393" s="38" t="s">
        <v>3869</v>
      </c>
      <c r="B2393" s="39" t="s">
        <v>5563</v>
      </c>
      <c r="C2393" s="39" t="s">
        <v>3939</v>
      </c>
      <c r="D2393" s="39" t="s">
        <v>1241</v>
      </c>
      <c r="E2393" s="40">
        <v>13.691319999999999</v>
      </c>
      <c r="F2393" s="40">
        <v>9.9395799999999994</v>
      </c>
      <c r="G2393" s="35"/>
      <c r="H2393" s="40" t="s">
        <v>4496</v>
      </c>
      <c r="I2393" s="40" t="s">
        <v>117</v>
      </c>
      <c r="J2393" s="40" t="s">
        <v>799</v>
      </c>
      <c r="K2393" s="40" t="s">
        <v>4150</v>
      </c>
      <c r="L2393" s="40" t="s">
        <v>3942</v>
      </c>
      <c r="M2393" s="35" t="s">
        <v>111</v>
      </c>
      <c r="N2393" s="35" t="s">
        <v>4497</v>
      </c>
    </row>
    <row r="2394" spans="1:14" x14ac:dyDescent="0.3">
      <c r="A2394" s="38" t="s">
        <v>579</v>
      </c>
      <c r="B2394" s="39" t="s">
        <v>711</v>
      </c>
      <c r="C2394" s="39" t="s">
        <v>3951</v>
      </c>
      <c r="D2394" s="39" t="s">
        <v>711</v>
      </c>
      <c r="E2394" s="39">
        <v>14.657550000000001</v>
      </c>
      <c r="F2394" s="39">
        <v>10.8713</v>
      </c>
      <c r="G2394" s="39">
        <v>333</v>
      </c>
      <c r="H2394" s="40" t="s">
        <v>3926</v>
      </c>
      <c r="I2394" s="40" t="s">
        <v>38</v>
      </c>
      <c r="J2394" s="40" t="s">
        <v>710</v>
      </c>
      <c r="K2394" s="40" t="s">
        <v>4859</v>
      </c>
      <c r="L2394" s="40" t="s">
        <v>3942</v>
      </c>
      <c r="M2394" s="35" t="s">
        <v>7</v>
      </c>
      <c r="N2394" s="35" t="s">
        <v>6</v>
      </c>
    </row>
    <row r="2395" spans="1:14" x14ac:dyDescent="0.3">
      <c r="A2395" s="38" t="s">
        <v>1155</v>
      </c>
      <c r="B2395" s="39" t="s">
        <v>1156</v>
      </c>
      <c r="C2395" s="39" t="s">
        <v>3939</v>
      </c>
      <c r="D2395" s="39" t="s">
        <v>4078</v>
      </c>
      <c r="E2395" s="40">
        <v>13.373889999999999</v>
      </c>
      <c r="F2395" s="40">
        <v>9.3150600000000008</v>
      </c>
      <c r="G2395" s="40">
        <v>394</v>
      </c>
      <c r="H2395" s="40" t="s">
        <v>3926</v>
      </c>
      <c r="I2395" s="40"/>
      <c r="J2395" s="40" t="s">
        <v>876</v>
      </c>
      <c r="K2395" s="40" t="s">
        <v>4827</v>
      </c>
      <c r="L2395" s="40" t="s">
        <v>3942</v>
      </c>
      <c r="M2395" s="35" t="s">
        <v>7</v>
      </c>
      <c r="N2395" s="35" t="s">
        <v>3876</v>
      </c>
    </row>
    <row r="2396" spans="1:14" x14ac:dyDescent="0.3">
      <c r="A2396" s="38" t="s">
        <v>407</v>
      </c>
      <c r="B2396" s="39" t="s">
        <v>1824</v>
      </c>
      <c r="C2396" s="39" t="s">
        <v>3958</v>
      </c>
      <c r="D2396" s="39" t="s">
        <v>3959</v>
      </c>
      <c r="E2396" s="40">
        <v>13.566516999999999</v>
      </c>
      <c r="F2396" s="40">
        <v>7.2889730000000004</v>
      </c>
      <c r="G2396" s="40">
        <v>1163</v>
      </c>
      <c r="H2396" s="40" t="s">
        <v>3926</v>
      </c>
      <c r="I2396" s="40"/>
      <c r="J2396" s="40" t="s">
        <v>831</v>
      </c>
      <c r="K2396" s="40" t="s">
        <v>4779</v>
      </c>
      <c r="L2396" s="40" t="s">
        <v>3942</v>
      </c>
      <c r="M2396" s="35" t="s">
        <v>79</v>
      </c>
      <c r="N2396" s="35" t="s">
        <v>5</v>
      </c>
    </row>
    <row r="2397" spans="1:14" x14ac:dyDescent="0.3">
      <c r="A2397" s="38" t="s">
        <v>3867</v>
      </c>
      <c r="B2397" s="39" t="s">
        <v>5564</v>
      </c>
      <c r="C2397" s="39" t="s">
        <v>3951</v>
      </c>
      <c r="D2397" s="39" t="s">
        <v>1351</v>
      </c>
      <c r="E2397" s="40">
        <v>14.961130000000001</v>
      </c>
      <c r="F2397" s="40">
        <v>11.828889999999999</v>
      </c>
      <c r="G2397" s="35"/>
      <c r="H2397" s="40" t="s">
        <v>4496</v>
      </c>
      <c r="I2397" s="40" t="s">
        <v>117</v>
      </c>
      <c r="J2397" s="40" t="s">
        <v>895</v>
      </c>
      <c r="K2397" s="40" t="s">
        <v>3952</v>
      </c>
      <c r="L2397" s="40" t="s">
        <v>3942</v>
      </c>
      <c r="M2397" s="35" t="s">
        <v>111</v>
      </c>
      <c r="N2397" s="35" t="s">
        <v>4497</v>
      </c>
    </row>
    <row r="2398" spans="1:14" x14ac:dyDescent="0.3">
      <c r="A2398" s="38" t="s">
        <v>5565</v>
      </c>
      <c r="B2398" s="39" t="s">
        <v>5566</v>
      </c>
      <c r="C2398" s="39" t="s">
        <v>3939</v>
      </c>
      <c r="D2398" s="39" t="s">
        <v>2214</v>
      </c>
      <c r="E2398" s="40">
        <v>14.062110000000001</v>
      </c>
      <c r="F2398" s="40">
        <v>8.7932699999999997</v>
      </c>
      <c r="G2398" s="35"/>
      <c r="H2398" s="40" t="s">
        <v>4496</v>
      </c>
      <c r="I2398" s="40" t="s">
        <v>117</v>
      </c>
      <c r="J2398" s="40" t="s">
        <v>705</v>
      </c>
      <c r="K2398" s="40" t="s">
        <v>4048</v>
      </c>
      <c r="L2398" s="40" t="s">
        <v>3942</v>
      </c>
      <c r="M2398" s="35" t="s">
        <v>111</v>
      </c>
      <c r="N2398" s="35" t="s">
        <v>4497</v>
      </c>
    </row>
    <row r="2399" spans="1:14" x14ac:dyDescent="0.3">
      <c r="A2399" s="38" t="s">
        <v>5567</v>
      </c>
      <c r="B2399" s="39" t="s">
        <v>5568</v>
      </c>
      <c r="C2399" s="39" t="s">
        <v>3958</v>
      </c>
      <c r="D2399" s="39" t="s">
        <v>5569</v>
      </c>
      <c r="E2399" s="40">
        <v>15.018006546000001</v>
      </c>
      <c r="F2399" s="40">
        <v>6.7917530590000004</v>
      </c>
      <c r="G2399" s="35"/>
      <c r="H2399" s="40" t="s">
        <v>4496</v>
      </c>
      <c r="I2399" s="40" t="s">
        <v>117</v>
      </c>
      <c r="J2399" s="40" t="s">
        <v>734</v>
      </c>
      <c r="K2399" s="40" t="s">
        <v>4015</v>
      </c>
      <c r="L2399" s="40" t="s">
        <v>3942</v>
      </c>
      <c r="M2399" s="35" t="s">
        <v>111</v>
      </c>
      <c r="N2399" s="35" t="s">
        <v>4497</v>
      </c>
    </row>
    <row r="2400" spans="1:14" x14ac:dyDescent="0.3">
      <c r="A2400" s="38" t="s">
        <v>3859</v>
      </c>
      <c r="B2400" s="39" t="s">
        <v>5570</v>
      </c>
      <c r="C2400" s="39" t="s">
        <v>3976</v>
      </c>
      <c r="D2400" s="39" t="s">
        <v>5571</v>
      </c>
      <c r="E2400" s="40">
        <v>13.154598</v>
      </c>
      <c r="F2400" s="40">
        <v>3.988607</v>
      </c>
      <c r="G2400" s="35"/>
      <c r="H2400" s="40" t="s">
        <v>4496</v>
      </c>
      <c r="I2400" s="40" t="s">
        <v>117</v>
      </c>
      <c r="J2400" s="40" t="s">
        <v>605</v>
      </c>
      <c r="K2400" s="40" t="s">
        <v>4034</v>
      </c>
      <c r="L2400" s="40" t="s">
        <v>5869</v>
      </c>
      <c r="M2400" s="35" t="s">
        <v>111</v>
      </c>
      <c r="N2400" s="35" t="s">
        <v>4497</v>
      </c>
    </row>
    <row r="2401" spans="1:14" x14ac:dyDescent="0.3">
      <c r="A2401" s="38" t="s">
        <v>1426</v>
      </c>
      <c r="B2401" s="39" t="s">
        <v>5572</v>
      </c>
      <c r="C2401" s="39" t="s">
        <v>3951</v>
      </c>
      <c r="D2401" s="39" t="s">
        <v>1351</v>
      </c>
      <c r="E2401" s="40" t="s">
        <v>5573</v>
      </c>
      <c r="F2401" s="40" t="s">
        <v>5574</v>
      </c>
      <c r="G2401" s="35"/>
      <c r="H2401" s="40" t="s">
        <v>4496</v>
      </c>
      <c r="I2401" s="40" t="s">
        <v>117</v>
      </c>
      <c r="J2401" s="40" t="s">
        <v>818</v>
      </c>
      <c r="K2401" s="40" t="s">
        <v>4036</v>
      </c>
      <c r="L2401" s="40" t="s">
        <v>3942</v>
      </c>
      <c r="M2401" s="35" t="s">
        <v>111</v>
      </c>
      <c r="N2401" s="35" t="s">
        <v>4497</v>
      </c>
    </row>
    <row r="2402" spans="1:14" x14ac:dyDescent="0.3">
      <c r="A2402" s="38" t="s">
        <v>5575</v>
      </c>
      <c r="B2402" s="39" t="s">
        <v>5576</v>
      </c>
      <c r="C2402" s="39" t="s">
        <v>3951</v>
      </c>
      <c r="D2402" s="39" t="s">
        <v>5557</v>
      </c>
      <c r="E2402" s="40">
        <v>14.48414</v>
      </c>
      <c r="F2402" s="40">
        <v>10.295590000000001</v>
      </c>
      <c r="G2402" s="35"/>
      <c r="H2402" s="40" t="s">
        <v>4496</v>
      </c>
      <c r="I2402" s="40" t="s">
        <v>117</v>
      </c>
      <c r="J2402" s="40" t="s">
        <v>688</v>
      </c>
      <c r="K2402" s="40" t="s">
        <v>4027</v>
      </c>
      <c r="L2402" s="40" t="s">
        <v>3942</v>
      </c>
      <c r="M2402" s="35" t="s">
        <v>111</v>
      </c>
      <c r="N2402" s="35" t="s">
        <v>4497</v>
      </c>
    </row>
    <row r="2403" spans="1:14" x14ac:dyDescent="0.3">
      <c r="A2403" s="38" t="s">
        <v>5577</v>
      </c>
      <c r="B2403" s="39" t="s">
        <v>5578</v>
      </c>
      <c r="C2403" s="39" t="s">
        <v>3939</v>
      </c>
      <c r="D2403" s="39" t="s">
        <v>4078</v>
      </c>
      <c r="E2403" s="40">
        <v>13.394792000000001</v>
      </c>
      <c r="F2403" s="40">
        <v>9.3049149999999994</v>
      </c>
      <c r="G2403" s="40">
        <v>205</v>
      </c>
      <c r="H2403" s="40" t="s">
        <v>3926</v>
      </c>
      <c r="I2403" s="40"/>
      <c r="J2403" s="40" t="s">
        <v>876</v>
      </c>
      <c r="K2403" s="40" t="s">
        <v>4827</v>
      </c>
      <c r="L2403" s="40" t="s">
        <v>3942</v>
      </c>
      <c r="M2403" s="35"/>
      <c r="N2403" s="35"/>
    </row>
    <row r="2404" spans="1:14" x14ac:dyDescent="0.3">
      <c r="A2404" s="38" t="s">
        <v>5579</v>
      </c>
      <c r="B2404" s="39" t="s">
        <v>5580</v>
      </c>
      <c r="C2404" s="39" t="s">
        <v>3951</v>
      </c>
      <c r="D2404" s="39" t="s">
        <v>5557</v>
      </c>
      <c r="E2404" s="40">
        <v>14.486425000000001</v>
      </c>
      <c r="F2404" s="40">
        <v>10.043597</v>
      </c>
      <c r="G2404" s="35"/>
      <c r="H2404" s="40" t="s">
        <v>4496</v>
      </c>
      <c r="I2404" s="40" t="s">
        <v>117</v>
      </c>
      <c r="J2404" s="40" t="s">
        <v>688</v>
      </c>
      <c r="K2404" s="40" t="s">
        <v>4027</v>
      </c>
      <c r="L2404" s="40" t="s">
        <v>3942</v>
      </c>
      <c r="M2404" s="35" t="s">
        <v>111</v>
      </c>
      <c r="N2404" s="35" t="s">
        <v>4497</v>
      </c>
    </row>
    <row r="2405" spans="1:14" x14ac:dyDescent="0.3">
      <c r="A2405" s="38" t="s">
        <v>270</v>
      </c>
      <c r="B2405" s="39" t="s">
        <v>1549</v>
      </c>
      <c r="C2405" s="39" t="s">
        <v>3951</v>
      </c>
      <c r="D2405" s="39" t="s">
        <v>5581</v>
      </c>
      <c r="E2405" s="39">
        <v>15.04244246</v>
      </c>
      <c r="F2405" s="39">
        <v>11.15604963</v>
      </c>
      <c r="G2405" s="39">
        <v>313</v>
      </c>
      <c r="H2405" s="40" t="s">
        <v>3926</v>
      </c>
      <c r="I2405" s="40" t="s">
        <v>38</v>
      </c>
      <c r="J2405" s="40" t="s">
        <v>710</v>
      </c>
      <c r="K2405" s="40" t="s">
        <v>4859</v>
      </c>
      <c r="L2405" s="40" t="s">
        <v>3942</v>
      </c>
      <c r="M2405" s="35" t="s">
        <v>4</v>
      </c>
      <c r="N2405" s="35" t="s">
        <v>3879</v>
      </c>
    </row>
    <row r="2406" spans="1:14" x14ac:dyDescent="0.3">
      <c r="A2406" s="38" t="s">
        <v>3901</v>
      </c>
      <c r="B2406" s="39" t="s">
        <v>5582</v>
      </c>
      <c r="C2406" s="39" t="s">
        <v>3933</v>
      </c>
      <c r="D2406" s="39" t="s">
        <v>3962</v>
      </c>
      <c r="E2406" s="40" t="s">
        <v>5583</v>
      </c>
      <c r="F2406" s="40" t="s">
        <v>5584</v>
      </c>
      <c r="G2406" s="35"/>
      <c r="H2406" s="40" t="s">
        <v>4496</v>
      </c>
      <c r="I2406" s="40" t="s">
        <v>117</v>
      </c>
      <c r="J2406" s="40" t="s">
        <v>3927</v>
      </c>
      <c r="K2406" s="40" t="s">
        <v>3928</v>
      </c>
      <c r="L2406" s="40" t="s">
        <v>78</v>
      </c>
      <c r="M2406" s="35" t="s">
        <v>78</v>
      </c>
      <c r="N2406" s="35" t="s">
        <v>4497</v>
      </c>
    </row>
    <row r="2407" spans="1:14" x14ac:dyDescent="0.3">
      <c r="A2407" s="38" t="s">
        <v>5585</v>
      </c>
      <c r="B2407" s="39" t="s">
        <v>5586</v>
      </c>
      <c r="C2407" s="39" t="s">
        <v>3951</v>
      </c>
      <c r="D2407" s="39" t="s">
        <v>1351</v>
      </c>
      <c r="E2407" s="40">
        <v>14.24503</v>
      </c>
      <c r="F2407" s="40">
        <v>12.43521</v>
      </c>
      <c r="G2407" s="35"/>
      <c r="H2407" s="40" t="s">
        <v>4496</v>
      </c>
      <c r="I2407" s="40" t="s">
        <v>117</v>
      </c>
      <c r="J2407" s="40" t="s">
        <v>818</v>
      </c>
      <c r="K2407" s="40" t="s">
        <v>4036</v>
      </c>
      <c r="L2407" s="40" t="s">
        <v>3942</v>
      </c>
      <c r="M2407" s="35" t="s">
        <v>111</v>
      </c>
      <c r="N2407" s="35" t="s">
        <v>4497</v>
      </c>
    </row>
    <row r="2408" spans="1:14" x14ac:dyDescent="0.3">
      <c r="A2408" s="38" t="s">
        <v>5587</v>
      </c>
      <c r="B2408" s="39" t="s">
        <v>5588</v>
      </c>
      <c r="C2408" s="39" t="s">
        <v>3951</v>
      </c>
      <c r="D2408" s="39" t="s">
        <v>1734</v>
      </c>
      <c r="E2408" s="40">
        <v>14.232939999999999</v>
      </c>
      <c r="F2408" s="40">
        <v>10.99053</v>
      </c>
      <c r="G2408" s="35"/>
      <c r="H2408" s="40" t="s">
        <v>4496</v>
      </c>
      <c r="I2408" s="40" t="s">
        <v>117</v>
      </c>
      <c r="J2408" s="40" t="s">
        <v>655</v>
      </c>
      <c r="K2408" s="40" t="s">
        <v>4008</v>
      </c>
      <c r="L2408" s="40" t="s">
        <v>3942</v>
      </c>
      <c r="M2408" s="35" t="s">
        <v>111</v>
      </c>
      <c r="N2408" s="35" t="s">
        <v>4497</v>
      </c>
    </row>
    <row r="2409" spans="1:14" x14ac:dyDescent="0.3">
      <c r="A2409" s="38" t="s">
        <v>3871</v>
      </c>
      <c r="B2409" s="39" t="s">
        <v>5589</v>
      </c>
      <c r="C2409" s="39" t="s">
        <v>3939</v>
      </c>
      <c r="D2409" s="39" t="s">
        <v>2214</v>
      </c>
      <c r="E2409" s="40">
        <v>15.026929000000001</v>
      </c>
      <c r="F2409" s="40" t="s">
        <v>5590</v>
      </c>
      <c r="G2409" s="35"/>
      <c r="H2409" s="40" t="s">
        <v>4496</v>
      </c>
      <c r="I2409" s="40" t="s">
        <v>117</v>
      </c>
      <c r="J2409" s="40" t="s">
        <v>705</v>
      </c>
      <c r="K2409" s="40" t="s">
        <v>4048</v>
      </c>
      <c r="L2409" s="40" t="s">
        <v>3942</v>
      </c>
      <c r="M2409" s="35" t="s">
        <v>111</v>
      </c>
      <c r="N2409" s="35" t="s">
        <v>4497</v>
      </c>
    </row>
    <row r="2410" spans="1:14" x14ac:dyDescent="0.3">
      <c r="A2410" s="38" t="s">
        <v>5591</v>
      </c>
      <c r="B2410" s="39" t="s">
        <v>5592</v>
      </c>
      <c r="C2410" s="39" t="s">
        <v>3951</v>
      </c>
      <c r="D2410" s="39" t="s">
        <v>5557</v>
      </c>
      <c r="E2410" s="40">
        <v>14.785170000000001</v>
      </c>
      <c r="F2410" s="40">
        <v>9.9466300000000007</v>
      </c>
      <c r="G2410" s="35"/>
      <c r="H2410" s="40" t="s">
        <v>4496</v>
      </c>
      <c r="I2410" s="40" t="s">
        <v>117</v>
      </c>
      <c r="J2410" s="40" t="s">
        <v>688</v>
      </c>
      <c r="K2410" s="40" t="s">
        <v>4027</v>
      </c>
      <c r="L2410" s="40" t="s">
        <v>3942</v>
      </c>
      <c r="M2410" s="35" t="s">
        <v>111</v>
      </c>
      <c r="N2410" s="35" t="s">
        <v>4497</v>
      </c>
    </row>
    <row r="2411" spans="1:14" x14ac:dyDescent="0.3">
      <c r="A2411" s="38" t="s">
        <v>5593</v>
      </c>
      <c r="B2411" s="39" t="s">
        <v>5594</v>
      </c>
      <c r="C2411" s="39" t="s">
        <v>3951</v>
      </c>
      <c r="D2411" s="39" t="s">
        <v>5557</v>
      </c>
      <c r="E2411" s="40">
        <v>14.706049999999999</v>
      </c>
      <c r="F2411" s="40">
        <v>10.027900000000001</v>
      </c>
      <c r="G2411" s="35"/>
      <c r="H2411" s="40" t="s">
        <v>4496</v>
      </c>
      <c r="I2411" s="40" t="s">
        <v>117</v>
      </c>
      <c r="J2411" s="40" t="s">
        <v>688</v>
      </c>
      <c r="K2411" s="40" t="s">
        <v>4027</v>
      </c>
      <c r="L2411" s="40" t="s">
        <v>3942</v>
      </c>
      <c r="M2411" s="35" t="s">
        <v>111</v>
      </c>
      <c r="N2411" s="35" t="s">
        <v>4497</v>
      </c>
    </row>
    <row r="2412" spans="1:14" x14ac:dyDescent="0.3">
      <c r="A2412" s="38" t="s">
        <v>3863</v>
      </c>
      <c r="B2412" s="39" t="s">
        <v>5595</v>
      </c>
      <c r="C2412" s="39" t="s">
        <v>3951</v>
      </c>
      <c r="D2412" s="39" t="s">
        <v>1734</v>
      </c>
      <c r="E2412" s="40">
        <v>14.037782999999999</v>
      </c>
      <c r="F2412" s="40">
        <v>11.104203</v>
      </c>
      <c r="G2412" s="35"/>
      <c r="H2412" s="40" t="s">
        <v>4496</v>
      </c>
      <c r="I2412" s="40" t="s">
        <v>117</v>
      </c>
      <c r="J2412" s="40" t="s">
        <v>655</v>
      </c>
      <c r="K2412" s="40" t="s">
        <v>4008</v>
      </c>
      <c r="L2412" s="40" t="s">
        <v>3942</v>
      </c>
      <c r="M2412" s="35" t="s">
        <v>111</v>
      </c>
      <c r="N2412" s="35" t="s">
        <v>4497</v>
      </c>
    </row>
    <row r="2413" spans="1:14" x14ac:dyDescent="0.3">
      <c r="A2413" s="38" t="s">
        <v>5596</v>
      </c>
      <c r="B2413" s="39" t="s">
        <v>5597</v>
      </c>
      <c r="C2413" s="39" t="s">
        <v>3951</v>
      </c>
      <c r="D2413" s="39" t="s">
        <v>1351</v>
      </c>
      <c r="E2413" s="40" t="s">
        <v>5598</v>
      </c>
      <c r="F2413" s="40" t="s">
        <v>5599</v>
      </c>
      <c r="G2413" s="35"/>
      <c r="H2413" s="40" t="s">
        <v>4496</v>
      </c>
      <c r="I2413" s="40" t="s">
        <v>117</v>
      </c>
      <c r="J2413" s="40" t="s">
        <v>818</v>
      </c>
      <c r="K2413" s="40" t="s">
        <v>4036</v>
      </c>
      <c r="L2413" s="40" t="s">
        <v>3942</v>
      </c>
      <c r="M2413" s="35" t="s">
        <v>111</v>
      </c>
      <c r="N2413" s="35" t="s">
        <v>4497</v>
      </c>
    </row>
    <row r="2414" spans="1:14" x14ac:dyDescent="0.3">
      <c r="A2414" s="38" t="s">
        <v>5600</v>
      </c>
      <c r="B2414" s="39" t="s">
        <v>5601</v>
      </c>
      <c r="C2414" s="39" t="s">
        <v>3939</v>
      </c>
      <c r="D2414" s="39" t="s">
        <v>2214</v>
      </c>
      <c r="E2414" s="40">
        <v>15.35998</v>
      </c>
      <c r="F2414" s="40">
        <v>7.6788699999999999</v>
      </c>
      <c r="G2414" s="35"/>
      <c r="H2414" s="40" t="s">
        <v>4496</v>
      </c>
      <c r="I2414" s="40" t="s">
        <v>117</v>
      </c>
      <c r="J2414" s="40" t="s">
        <v>705</v>
      </c>
      <c r="K2414" s="40" t="s">
        <v>4048</v>
      </c>
      <c r="L2414" s="40" t="s">
        <v>3942</v>
      </c>
      <c r="M2414" s="35" t="s">
        <v>111</v>
      </c>
      <c r="N2414" s="35" t="s">
        <v>4497</v>
      </c>
    </row>
    <row r="2415" spans="1:14" x14ac:dyDescent="0.3">
      <c r="A2415" s="38" t="s">
        <v>5602</v>
      </c>
      <c r="B2415" s="39" t="s">
        <v>5603</v>
      </c>
      <c r="C2415" s="39" t="s">
        <v>3951</v>
      </c>
      <c r="D2415" s="39" t="s">
        <v>3988</v>
      </c>
      <c r="E2415" s="40">
        <v>14.347108</v>
      </c>
      <c r="F2415" s="40">
        <v>10.385248000000001</v>
      </c>
      <c r="G2415" s="35"/>
      <c r="H2415" s="40" t="s">
        <v>4496</v>
      </c>
      <c r="I2415" s="40" t="s">
        <v>117</v>
      </c>
      <c r="J2415" s="40" t="s">
        <v>688</v>
      </c>
      <c r="K2415" s="40" t="s">
        <v>4027</v>
      </c>
      <c r="L2415" s="40" t="s">
        <v>3942</v>
      </c>
      <c r="M2415" s="35" t="s">
        <v>111</v>
      </c>
      <c r="N2415" s="35" t="s">
        <v>4497</v>
      </c>
    </row>
    <row r="2416" spans="1:14" x14ac:dyDescent="0.3">
      <c r="A2416" s="38" t="s">
        <v>5604</v>
      </c>
      <c r="B2416" s="39" t="s">
        <v>5605</v>
      </c>
      <c r="C2416" s="39" t="s">
        <v>3951</v>
      </c>
      <c r="D2416" s="39" t="s">
        <v>5557</v>
      </c>
      <c r="E2416" s="40">
        <v>14.66067</v>
      </c>
      <c r="F2416" s="40">
        <v>10.21951</v>
      </c>
      <c r="G2416" s="35"/>
      <c r="H2416" s="40" t="s">
        <v>4496</v>
      </c>
      <c r="I2416" s="40" t="s">
        <v>117</v>
      </c>
      <c r="J2416" s="40" t="s">
        <v>688</v>
      </c>
      <c r="K2416" s="40" t="s">
        <v>4027</v>
      </c>
      <c r="L2416" s="40" t="s">
        <v>3942</v>
      </c>
      <c r="M2416" s="35" t="s">
        <v>111</v>
      </c>
      <c r="N2416" s="35" t="s">
        <v>4497</v>
      </c>
    </row>
    <row r="2417" spans="1:14" x14ac:dyDescent="0.3">
      <c r="A2417" s="38" t="s">
        <v>5606</v>
      </c>
      <c r="B2417" s="39" t="s">
        <v>5607</v>
      </c>
      <c r="C2417" s="39" t="s">
        <v>3951</v>
      </c>
      <c r="D2417" s="39" t="s">
        <v>5543</v>
      </c>
      <c r="E2417" s="40">
        <v>13.699299999999999</v>
      </c>
      <c r="F2417" s="40">
        <v>10.5131</v>
      </c>
      <c r="G2417" s="35"/>
      <c r="H2417" s="40" t="s">
        <v>4496</v>
      </c>
      <c r="I2417" s="40" t="s">
        <v>117</v>
      </c>
      <c r="J2417" s="40" t="s">
        <v>720</v>
      </c>
      <c r="K2417" s="40" t="s">
        <v>4029</v>
      </c>
      <c r="L2417" s="40" t="s">
        <v>3942</v>
      </c>
      <c r="M2417" s="35" t="s">
        <v>111</v>
      </c>
      <c r="N2417" s="35" t="s">
        <v>4497</v>
      </c>
    </row>
    <row r="2418" spans="1:14" x14ac:dyDescent="0.3">
      <c r="A2418" s="38" t="s">
        <v>5608</v>
      </c>
      <c r="B2418" s="39" t="s">
        <v>5609</v>
      </c>
      <c r="C2418" s="39" t="s">
        <v>3951</v>
      </c>
      <c r="D2418" s="39" t="s">
        <v>1351</v>
      </c>
      <c r="E2418" s="40">
        <v>15.07559</v>
      </c>
      <c r="F2418" s="40">
        <v>12.00179</v>
      </c>
      <c r="G2418" s="35"/>
      <c r="H2418" s="40" t="s">
        <v>4496</v>
      </c>
      <c r="I2418" s="40" t="s">
        <v>117</v>
      </c>
      <c r="J2418" s="40" t="s">
        <v>895</v>
      </c>
      <c r="K2418" s="40" t="s">
        <v>3952</v>
      </c>
      <c r="L2418" s="40" t="s">
        <v>3942</v>
      </c>
      <c r="M2418" s="35" t="s">
        <v>111</v>
      </c>
      <c r="N2418" s="35" t="s">
        <v>4497</v>
      </c>
    </row>
    <row r="2419" spans="1:14" x14ac:dyDescent="0.3">
      <c r="A2419" s="38" t="s">
        <v>5610</v>
      </c>
      <c r="B2419" s="39" t="s">
        <v>5611</v>
      </c>
      <c r="C2419" s="39" t="s">
        <v>3951</v>
      </c>
      <c r="D2419" s="39" t="s">
        <v>5543</v>
      </c>
      <c r="E2419" s="40">
        <v>13.807359999999999</v>
      </c>
      <c r="F2419" s="40">
        <v>10.37942</v>
      </c>
      <c r="G2419" s="35"/>
      <c r="H2419" s="40" t="s">
        <v>4496</v>
      </c>
      <c r="I2419" s="40" t="s">
        <v>117</v>
      </c>
      <c r="J2419" s="40" t="s">
        <v>720</v>
      </c>
      <c r="K2419" s="40" t="s">
        <v>4029</v>
      </c>
      <c r="L2419" s="40" t="s">
        <v>3942</v>
      </c>
      <c r="M2419" s="35" t="s">
        <v>111</v>
      </c>
      <c r="N2419" s="35" t="s">
        <v>4497</v>
      </c>
    </row>
    <row r="2420" spans="1:14" x14ac:dyDescent="0.3">
      <c r="A2420" s="38" t="s">
        <v>5612</v>
      </c>
      <c r="B2420" s="39" t="s">
        <v>5613</v>
      </c>
      <c r="C2420" s="39" t="s">
        <v>3951</v>
      </c>
      <c r="D2420" s="39" t="s">
        <v>1351</v>
      </c>
      <c r="E2420" s="40" t="s">
        <v>5614</v>
      </c>
      <c r="F2420" s="40" t="s">
        <v>5615</v>
      </c>
      <c r="G2420" s="35"/>
      <c r="H2420" s="40" t="s">
        <v>4496</v>
      </c>
      <c r="I2420" s="40" t="s">
        <v>117</v>
      </c>
      <c r="J2420" s="40" t="s">
        <v>818</v>
      </c>
      <c r="K2420" s="40" t="s">
        <v>4036</v>
      </c>
      <c r="L2420" s="40" t="s">
        <v>3942</v>
      </c>
      <c r="M2420" s="35" t="s">
        <v>111</v>
      </c>
      <c r="N2420" s="35" t="s">
        <v>4497</v>
      </c>
    </row>
    <row r="2421" spans="1:14" x14ac:dyDescent="0.3">
      <c r="A2421" s="38" t="s">
        <v>1340</v>
      </c>
      <c r="B2421" s="39" t="s">
        <v>1341</v>
      </c>
      <c r="C2421" s="39" t="s">
        <v>3951</v>
      </c>
      <c r="D2421" s="39" t="s">
        <v>1341</v>
      </c>
      <c r="E2421" s="39">
        <v>14.355219999999999</v>
      </c>
      <c r="F2421" s="39">
        <v>10.71313</v>
      </c>
      <c r="G2421" s="39">
        <v>401</v>
      </c>
      <c r="H2421" s="40" t="s">
        <v>3926</v>
      </c>
      <c r="I2421" s="40" t="s">
        <v>38</v>
      </c>
      <c r="J2421" s="40" t="s">
        <v>710</v>
      </c>
      <c r="K2421" s="40" t="s">
        <v>4859</v>
      </c>
      <c r="L2421" s="40" t="s">
        <v>3942</v>
      </c>
      <c r="M2421" s="35" t="s">
        <v>7</v>
      </c>
      <c r="N2421" s="35" t="s">
        <v>3846</v>
      </c>
    </row>
    <row r="2422" spans="1:14" x14ac:dyDescent="0.3">
      <c r="A2422" s="38" t="s">
        <v>5616</v>
      </c>
      <c r="B2422" s="39" t="s">
        <v>5617</v>
      </c>
      <c r="C2422" s="39" t="s">
        <v>3951</v>
      </c>
      <c r="D2422" s="39" t="s">
        <v>1734</v>
      </c>
      <c r="E2422" s="40">
        <v>13.916236</v>
      </c>
      <c r="F2422" s="40">
        <v>11.183183</v>
      </c>
      <c r="G2422" s="35"/>
      <c r="H2422" s="40" t="s">
        <v>4496</v>
      </c>
      <c r="I2422" s="40" t="s">
        <v>117</v>
      </c>
      <c r="J2422" s="40" t="s">
        <v>655</v>
      </c>
      <c r="K2422" s="40" t="s">
        <v>4008</v>
      </c>
      <c r="L2422" s="40" t="s">
        <v>3942</v>
      </c>
      <c r="M2422" s="35" t="s">
        <v>111</v>
      </c>
      <c r="N2422" s="35" t="s">
        <v>4497</v>
      </c>
    </row>
    <row r="2423" spans="1:14" x14ac:dyDescent="0.3">
      <c r="A2423" s="38" t="s">
        <v>5618</v>
      </c>
      <c r="B2423" s="39" t="s">
        <v>5619</v>
      </c>
      <c r="C2423" s="39" t="s">
        <v>3939</v>
      </c>
      <c r="D2423" s="39" t="s">
        <v>1241</v>
      </c>
      <c r="E2423" s="40">
        <v>13.99924</v>
      </c>
      <c r="F2423" s="40">
        <v>9.83127</v>
      </c>
      <c r="G2423" s="35"/>
      <c r="H2423" s="40" t="s">
        <v>4496</v>
      </c>
      <c r="I2423" s="40" t="s">
        <v>117</v>
      </c>
      <c r="J2423" s="40" t="s">
        <v>799</v>
      </c>
      <c r="K2423" s="40" t="s">
        <v>4150</v>
      </c>
      <c r="L2423" s="40" t="s">
        <v>3942</v>
      </c>
      <c r="M2423" s="35" t="s">
        <v>111</v>
      </c>
      <c r="N2423" s="35" t="s">
        <v>4497</v>
      </c>
    </row>
    <row r="2424" spans="1:14" x14ac:dyDescent="0.3">
      <c r="A2424" s="38" t="s">
        <v>3907</v>
      </c>
      <c r="B2424" s="39" t="s">
        <v>5620</v>
      </c>
      <c r="C2424" s="39" t="s">
        <v>3925</v>
      </c>
      <c r="D2424" s="39" t="s">
        <v>3962</v>
      </c>
      <c r="E2424" s="40" t="s">
        <v>5621</v>
      </c>
      <c r="F2424" s="40" t="s">
        <v>5622</v>
      </c>
      <c r="G2424" s="35"/>
      <c r="H2424" s="40" t="s">
        <v>4496</v>
      </c>
      <c r="I2424" s="40" t="s">
        <v>117</v>
      </c>
      <c r="J2424" s="40" t="s">
        <v>3927</v>
      </c>
      <c r="K2424" s="40" t="s">
        <v>3928</v>
      </c>
      <c r="L2424" s="40" t="s">
        <v>78</v>
      </c>
      <c r="M2424" s="35" t="s">
        <v>78</v>
      </c>
      <c r="N2424" s="35" t="s">
        <v>4497</v>
      </c>
    </row>
    <row r="2425" spans="1:14" x14ac:dyDescent="0.3">
      <c r="A2425" s="38" t="s">
        <v>5623</v>
      </c>
      <c r="B2425" s="39" t="s">
        <v>5624</v>
      </c>
      <c r="C2425" s="39" t="s">
        <v>3951</v>
      </c>
      <c r="D2425" s="39" t="s">
        <v>1351</v>
      </c>
      <c r="E2425" s="40" t="s">
        <v>5625</v>
      </c>
      <c r="F2425" s="40" t="s">
        <v>5626</v>
      </c>
      <c r="G2425" s="35"/>
      <c r="H2425" s="40" t="s">
        <v>4496</v>
      </c>
      <c r="I2425" s="40" t="s">
        <v>117</v>
      </c>
      <c r="J2425" s="40" t="s">
        <v>818</v>
      </c>
      <c r="K2425" s="40" t="s">
        <v>4036</v>
      </c>
      <c r="L2425" s="40" t="s">
        <v>3942</v>
      </c>
      <c r="M2425" s="35" t="s">
        <v>111</v>
      </c>
      <c r="N2425" s="35" t="s">
        <v>4497</v>
      </c>
    </row>
    <row r="2426" spans="1:14" x14ac:dyDescent="0.3">
      <c r="A2426" s="38" t="s">
        <v>5627</v>
      </c>
      <c r="B2426" s="39" t="s">
        <v>5628</v>
      </c>
      <c r="C2426" s="39" t="s">
        <v>3939</v>
      </c>
      <c r="D2426" s="39" t="s">
        <v>4495</v>
      </c>
      <c r="E2426" s="40">
        <v>13.347007</v>
      </c>
      <c r="F2426" s="40" t="s">
        <v>5629</v>
      </c>
      <c r="G2426" s="35"/>
      <c r="H2426" s="40" t="s">
        <v>4496</v>
      </c>
      <c r="I2426" s="40" t="s">
        <v>117</v>
      </c>
      <c r="J2426" s="40" t="s">
        <v>876</v>
      </c>
      <c r="K2426" s="40" t="s">
        <v>4827</v>
      </c>
      <c r="L2426" s="40" t="s">
        <v>3942</v>
      </c>
      <c r="M2426" s="35" t="s">
        <v>111</v>
      </c>
      <c r="N2426" s="35" t="s">
        <v>4497</v>
      </c>
    </row>
    <row r="2427" spans="1:14" x14ac:dyDescent="0.3">
      <c r="A2427" s="38" t="s">
        <v>3906</v>
      </c>
      <c r="B2427" s="39" t="s">
        <v>5630</v>
      </c>
      <c r="C2427" s="39" t="s">
        <v>3939</v>
      </c>
      <c r="D2427" s="39" t="s">
        <v>4495</v>
      </c>
      <c r="E2427" s="40">
        <v>13.4383</v>
      </c>
      <c r="F2427" s="40">
        <v>8.9802999999999997</v>
      </c>
      <c r="G2427" s="35"/>
      <c r="H2427" s="40" t="s">
        <v>4496</v>
      </c>
      <c r="I2427" s="40" t="s">
        <v>117</v>
      </c>
      <c r="J2427" s="40" t="s">
        <v>876</v>
      </c>
      <c r="K2427" s="40" t="s">
        <v>4827</v>
      </c>
      <c r="L2427" s="40" t="s">
        <v>3942</v>
      </c>
      <c r="M2427" s="35" t="s">
        <v>111</v>
      </c>
      <c r="N2427" s="35" t="s">
        <v>4497</v>
      </c>
    </row>
    <row r="2428" spans="1:14" x14ac:dyDescent="0.3">
      <c r="A2428" s="38" t="s">
        <v>5631</v>
      </c>
      <c r="B2428" s="39" t="s">
        <v>5632</v>
      </c>
      <c r="C2428" s="39" t="s">
        <v>3939</v>
      </c>
      <c r="D2428" s="39" t="s">
        <v>4495</v>
      </c>
      <c r="E2428" s="40">
        <v>12.9791416</v>
      </c>
      <c r="F2428" s="40">
        <v>9.0016878600000005</v>
      </c>
      <c r="G2428" s="35"/>
      <c r="H2428" s="40" t="s">
        <v>4496</v>
      </c>
      <c r="I2428" s="40" t="s">
        <v>117</v>
      </c>
      <c r="J2428" s="40" t="s">
        <v>876</v>
      </c>
      <c r="K2428" s="40" t="s">
        <v>4827</v>
      </c>
      <c r="L2428" s="40" t="s">
        <v>3942</v>
      </c>
      <c r="M2428" s="35" t="s">
        <v>111</v>
      </c>
      <c r="N2428" s="35" t="s">
        <v>4497</v>
      </c>
    </row>
    <row r="2429" spans="1:14" x14ac:dyDescent="0.3">
      <c r="A2429" s="38" t="s">
        <v>5633</v>
      </c>
      <c r="B2429" s="39" t="s">
        <v>5634</v>
      </c>
      <c r="C2429" s="39" t="s">
        <v>3958</v>
      </c>
      <c r="D2429" s="39" t="s">
        <v>3944</v>
      </c>
      <c r="E2429" s="40">
        <v>11.71719</v>
      </c>
      <c r="F2429" s="40">
        <v>6.6666699999999999</v>
      </c>
      <c r="G2429" s="35"/>
      <c r="H2429" s="40" t="s">
        <v>4496</v>
      </c>
      <c r="I2429" s="40" t="s">
        <v>117</v>
      </c>
      <c r="J2429" s="40" t="s">
        <v>3785</v>
      </c>
      <c r="K2429" s="40" t="s">
        <v>4734</v>
      </c>
      <c r="L2429" s="40" t="s">
        <v>80</v>
      </c>
      <c r="M2429" s="35" t="s">
        <v>78</v>
      </c>
      <c r="N2429" s="35" t="s">
        <v>4497</v>
      </c>
    </row>
    <row r="2430" spans="1:14" x14ac:dyDescent="0.3">
      <c r="A2430" s="38" t="s">
        <v>5635</v>
      </c>
      <c r="B2430" s="39" t="s">
        <v>5636</v>
      </c>
      <c r="C2430" s="39" t="s">
        <v>3943</v>
      </c>
      <c r="D2430" s="39" t="s">
        <v>3944</v>
      </c>
      <c r="E2430" s="40">
        <v>10.133050000000001</v>
      </c>
      <c r="F2430" s="40">
        <v>5.1078299999999999</v>
      </c>
      <c r="G2430" s="35"/>
      <c r="H2430" s="40" t="s">
        <v>4496</v>
      </c>
      <c r="I2430" s="40" t="s">
        <v>117</v>
      </c>
      <c r="J2430" s="40" t="s">
        <v>3785</v>
      </c>
      <c r="K2430" s="40" t="s">
        <v>4734</v>
      </c>
      <c r="L2430" s="40" t="s">
        <v>80</v>
      </c>
      <c r="M2430" s="35" t="s">
        <v>78</v>
      </c>
      <c r="N2430" s="35" t="s">
        <v>4497</v>
      </c>
    </row>
    <row r="2431" spans="1:14" x14ac:dyDescent="0.3">
      <c r="A2431" s="38" t="s">
        <v>5637</v>
      </c>
      <c r="B2431" s="39" t="s">
        <v>5638</v>
      </c>
      <c r="C2431" s="39" t="s">
        <v>3943</v>
      </c>
      <c r="D2431" s="39" t="s">
        <v>3944</v>
      </c>
      <c r="E2431" s="40">
        <v>10.226000000000001</v>
      </c>
      <c r="F2431" s="40">
        <v>5.4188599999999996</v>
      </c>
      <c r="G2431" s="35"/>
      <c r="H2431" s="40" t="s">
        <v>4496</v>
      </c>
      <c r="I2431" s="40" t="s">
        <v>117</v>
      </c>
      <c r="J2431" s="40" t="s">
        <v>3785</v>
      </c>
      <c r="K2431" s="40" t="s">
        <v>4734</v>
      </c>
      <c r="L2431" s="40" t="s">
        <v>80</v>
      </c>
      <c r="M2431" s="35" t="s">
        <v>78</v>
      </c>
      <c r="N2431" s="35" t="s">
        <v>4497</v>
      </c>
    </row>
    <row r="2432" spans="1:14" x14ac:dyDescent="0.3">
      <c r="A2432" s="38" t="s">
        <v>5639</v>
      </c>
      <c r="B2432" s="39" t="s">
        <v>5640</v>
      </c>
      <c r="C2432" s="39" t="s">
        <v>3951</v>
      </c>
      <c r="D2432" s="39" t="s">
        <v>1351</v>
      </c>
      <c r="E2432" s="40">
        <v>14.549199</v>
      </c>
      <c r="F2432" s="40">
        <v>12.811249999999999</v>
      </c>
      <c r="G2432" s="35"/>
      <c r="H2432" s="40" t="s">
        <v>4496</v>
      </c>
      <c r="I2432" s="40" t="s">
        <v>117</v>
      </c>
      <c r="J2432" s="40" t="s">
        <v>818</v>
      </c>
      <c r="K2432" s="40" t="s">
        <v>4036</v>
      </c>
      <c r="L2432" s="40" t="s">
        <v>3942</v>
      </c>
      <c r="M2432" s="35" t="s">
        <v>111</v>
      </c>
      <c r="N2432" s="35" t="s">
        <v>4497</v>
      </c>
    </row>
    <row r="2433" spans="1:14" x14ac:dyDescent="0.3">
      <c r="A2433" s="38" t="s">
        <v>5641</v>
      </c>
      <c r="B2433" s="39" t="s">
        <v>5642</v>
      </c>
      <c r="C2433" s="39" t="s">
        <v>3939</v>
      </c>
      <c r="D2433" s="39" t="s">
        <v>4495</v>
      </c>
      <c r="E2433" s="40">
        <v>13.291914999999999</v>
      </c>
      <c r="F2433" s="40">
        <v>8.9817850000000004</v>
      </c>
      <c r="G2433" s="35"/>
      <c r="H2433" s="40" t="s">
        <v>4496</v>
      </c>
      <c r="I2433" s="40" t="s">
        <v>117</v>
      </c>
      <c r="J2433" s="40" t="s">
        <v>876</v>
      </c>
      <c r="K2433" s="40" t="s">
        <v>4827</v>
      </c>
      <c r="L2433" s="40" t="s">
        <v>3942</v>
      </c>
      <c r="M2433" s="35" t="s">
        <v>111</v>
      </c>
      <c r="N2433" s="35" t="s">
        <v>4497</v>
      </c>
    </row>
    <row r="2434" spans="1:14" x14ac:dyDescent="0.3">
      <c r="A2434" s="38" t="s">
        <v>5643</v>
      </c>
      <c r="B2434" s="39" t="s">
        <v>5644</v>
      </c>
      <c r="C2434" s="39" t="s">
        <v>3939</v>
      </c>
      <c r="D2434" s="39" t="s">
        <v>4495</v>
      </c>
      <c r="E2434" s="40" t="s">
        <v>5645</v>
      </c>
      <c r="F2434" s="40" t="s">
        <v>5646</v>
      </c>
      <c r="G2434" s="35"/>
      <c r="H2434" s="40" t="s">
        <v>4496</v>
      </c>
      <c r="I2434" s="40" t="s">
        <v>117</v>
      </c>
      <c r="J2434" s="40" t="s">
        <v>876</v>
      </c>
      <c r="K2434" s="40" t="s">
        <v>4827</v>
      </c>
      <c r="L2434" s="40" t="s">
        <v>3942</v>
      </c>
      <c r="M2434" s="35" t="s">
        <v>111</v>
      </c>
      <c r="N2434" s="35" t="s">
        <v>4497</v>
      </c>
    </row>
    <row r="2435" spans="1:14" x14ac:dyDescent="0.3">
      <c r="A2435" s="38" t="s">
        <v>5647</v>
      </c>
      <c r="B2435" s="39" t="s">
        <v>5648</v>
      </c>
      <c r="C2435" s="39" t="s">
        <v>3939</v>
      </c>
      <c r="D2435" s="39" t="s">
        <v>1241</v>
      </c>
      <c r="E2435" s="40" t="s">
        <v>5649</v>
      </c>
      <c r="F2435" s="40" t="s">
        <v>5650</v>
      </c>
      <c r="G2435" s="35"/>
      <c r="H2435" s="40" t="s">
        <v>4496</v>
      </c>
      <c r="I2435" s="40" t="s">
        <v>117</v>
      </c>
      <c r="J2435" s="40" t="s">
        <v>799</v>
      </c>
      <c r="K2435" s="40" t="s">
        <v>4150</v>
      </c>
      <c r="L2435" s="40" t="s">
        <v>3942</v>
      </c>
      <c r="M2435" s="35" t="s">
        <v>111</v>
      </c>
      <c r="N2435" s="35" t="s">
        <v>4497</v>
      </c>
    </row>
    <row r="2436" spans="1:14" x14ac:dyDescent="0.3">
      <c r="A2436" s="38" t="s">
        <v>5651</v>
      </c>
      <c r="B2436" s="39" t="s">
        <v>5652</v>
      </c>
      <c r="C2436" s="39" t="s">
        <v>3951</v>
      </c>
      <c r="D2436" s="39" t="s">
        <v>1734</v>
      </c>
      <c r="E2436" s="40">
        <v>1417171</v>
      </c>
      <c r="F2436" s="40">
        <v>1123079</v>
      </c>
      <c r="G2436" s="35"/>
      <c r="H2436" s="40" t="s">
        <v>4496</v>
      </c>
      <c r="I2436" s="40" t="s">
        <v>117</v>
      </c>
      <c r="J2436" s="40" t="s">
        <v>655</v>
      </c>
      <c r="K2436" s="40" t="s">
        <v>4008</v>
      </c>
      <c r="L2436" s="40" t="s">
        <v>3942</v>
      </c>
      <c r="M2436" s="35" t="s">
        <v>111</v>
      </c>
      <c r="N2436" s="35" t="s">
        <v>4497</v>
      </c>
    </row>
    <row r="2437" spans="1:14" x14ac:dyDescent="0.3">
      <c r="A2437" s="38" t="s">
        <v>5653</v>
      </c>
      <c r="B2437" s="39" t="s">
        <v>5654</v>
      </c>
      <c r="C2437" s="39" t="s">
        <v>3939</v>
      </c>
      <c r="D2437" s="39" t="s">
        <v>4495</v>
      </c>
      <c r="E2437" s="40">
        <v>13.530389899999999</v>
      </c>
      <c r="F2437" s="40">
        <v>8.9708932499999996</v>
      </c>
      <c r="G2437" s="35"/>
      <c r="H2437" s="40" t="s">
        <v>4496</v>
      </c>
      <c r="I2437" s="40" t="s">
        <v>117</v>
      </c>
      <c r="J2437" s="40" t="s">
        <v>876</v>
      </c>
      <c r="K2437" s="40" t="s">
        <v>4827</v>
      </c>
      <c r="L2437" s="40" t="s">
        <v>3942</v>
      </c>
      <c r="M2437" s="35" t="s">
        <v>111</v>
      </c>
      <c r="N2437" s="35" t="s">
        <v>4497</v>
      </c>
    </row>
    <row r="2438" spans="1:14" x14ac:dyDescent="0.3">
      <c r="A2438" s="38" t="s">
        <v>5655</v>
      </c>
      <c r="B2438" s="39" t="s">
        <v>5656</v>
      </c>
      <c r="C2438" s="39" t="s">
        <v>3939</v>
      </c>
      <c r="D2438" s="39" t="s">
        <v>4495</v>
      </c>
      <c r="E2438" s="40" t="s">
        <v>5657</v>
      </c>
      <c r="F2438" s="40" t="s">
        <v>5658</v>
      </c>
      <c r="G2438" s="35"/>
      <c r="H2438" s="40" t="s">
        <v>4496</v>
      </c>
      <c r="I2438" s="40" t="s">
        <v>117</v>
      </c>
      <c r="J2438" s="40" t="s">
        <v>876</v>
      </c>
      <c r="K2438" s="40" t="s">
        <v>4827</v>
      </c>
      <c r="L2438" s="40" t="s">
        <v>3942</v>
      </c>
      <c r="M2438" s="35" t="s">
        <v>111</v>
      </c>
      <c r="N2438" s="35" t="s">
        <v>4497</v>
      </c>
    </row>
    <row r="2439" spans="1:14" x14ac:dyDescent="0.3">
      <c r="A2439" s="38" t="s">
        <v>3875</v>
      </c>
      <c r="B2439" s="39" t="s">
        <v>5659</v>
      </c>
      <c r="C2439" s="39" t="s">
        <v>3939</v>
      </c>
      <c r="D2439" s="39" t="s">
        <v>2214</v>
      </c>
      <c r="E2439" s="40">
        <v>15.217499999999999</v>
      </c>
      <c r="F2439" s="40">
        <v>8.1311099999999996</v>
      </c>
      <c r="G2439" s="35"/>
      <c r="H2439" s="40" t="s">
        <v>4496</v>
      </c>
      <c r="I2439" s="40" t="s">
        <v>117</v>
      </c>
      <c r="J2439" s="40" t="s">
        <v>705</v>
      </c>
      <c r="K2439" s="40" t="s">
        <v>4048</v>
      </c>
      <c r="L2439" s="40" t="s">
        <v>3942</v>
      </c>
      <c r="M2439" s="35" t="s">
        <v>111</v>
      </c>
      <c r="N2439" s="35" t="s">
        <v>4497</v>
      </c>
    </row>
    <row r="2440" spans="1:14" x14ac:dyDescent="0.3">
      <c r="A2440" s="38" t="s">
        <v>5660</v>
      </c>
      <c r="B2440" s="39" t="s">
        <v>5661</v>
      </c>
      <c r="C2440" s="39" t="s">
        <v>3943</v>
      </c>
      <c r="D2440" s="39" t="s">
        <v>3944</v>
      </c>
      <c r="E2440" s="40">
        <v>10.363020000000001</v>
      </c>
      <c r="F2440" s="40">
        <v>5.5556299999999998</v>
      </c>
      <c r="G2440" s="35"/>
      <c r="H2440" s="40" t="s">
        <v>4496</v>
      </c>
      <c r="I2440" s="40" t="s">
        <v>117</v>
      </c>
      <c r="J2440" s="40" t="s">
        <v>3785</v>
      </c>
      <c r="K2440" s="40" t="s">
        <v>4734</v>
      </c>
      <c r="L2440" s="40" t="s">
        <v>80</v>
      </c>
      <c r="M2440" s="35" t="s">
        <v>78</v>
      </c>
      <c r="N2440" s="35" t="s">
        <v>4497</v>
      </c>
    </row>
    <row r="2441" spans="1:14" x14ac:dyDescent="0.3">
      <c r="A2441" s="38" t="s">
        <v>703</v>
      </c>
      <c r="B2441" s="39" t="s">
        <v>5662</v>
      </c>
      <c r="C2441" s="39" t="s">
        <v>3958</v>
      </c>
      <c r="D2441" s="39" t="s">
        <v>5663</v>
      </c>
      <c r="E2441" s="40">
        <v>15.3407</v>
      </c>
      <c r="F2441" s="40">
        <v>7.4534500000000001</v>
      </c>
      <c r="G2441" s="35"/>
      <c r="H2441" s="40" t="s">
        <v>4496</v>
      </c>
      <c r="I2441" s="40" t="s">
        <v>117</v>
      </c>
      <c r="J2441" s="40" t="s">
        <v>705</v>
      </c>
      <c r="K2441" s="40" t="s">
        <v>4048</v>
      </c>
      <c r="L2441" s="40" t="s">
        <v>3942</v>
      </c>
      <c r="M2441" s="35" t="s">
        <v>111</v>
      </c>
      <c r="N2441" s="35" t="s">
        <v>4497</v>
      </c>
    </row>
    <row r="2442" spans="1:14" x14ac:dyDescent="0.3">
      <c r="A2442" s="38" t="s">
        <v>5664</v>
      </c>
      <c r="B2442" s="39" t="s">
        <v>5665</v>
      </c>
      <c r="C2442" s="39" t="s">
        <v>3943</v>
      </c>
      <c r="D2442" s="39" t="s">
        <v>3944</v>
      </c>
      <c r="E2442" s="40">
        <v>10.147349999999999</v>
      </c>
      <c r="F2442" s="40">
        <v>5.4256000000000002</v>
      </c>
      <c r="G2442" s="35"/>
      <c r="H2442" s="40" t="s">
        <v>4496</v>
      </c>
      <c r="I2442" s="40" t="s">
        <v>117</v>
      </c>
      <c r="J2442" s="40" t="s">
        <v>3785</v>
      </c>
      <c r="K2442" s="40" t="s">
        <v>4734</v>
      </c>
      <c r="L2442" s="40" t="s">
        <v>80</v>
      </c>
      <c r="M2442" s="35" t="s">
        <v>78</v>
      </c>
      <c r="N2442" s="35" t="s">
        <v>4497</v>
      </c>
    </row>
    <row r="2443" spans="1:14" x14ac:dyDescent="0.3">
      <c r="A2443" s="38" t="s">
        <v>5666</v>
      </c>
      <c r="B2443" s="39" t="s">
        <v>3844</v>
      </c>
      <c r="C2443" s="39" t="s">
        <v>3939</v>
      </c>
      <c r="D2443" s="39" t="s">
        <v>2214</v>
      </c>
      <c r="E2443" s="40">
        <v>15.396907000000001</v>
      </c>
      <c r="F2443" s="40" t="s">
        <v>5667</v>
      </c>
      <c r="G2443" s="35"/>
      <c r="H2443" s="40" t="s">
        <v>4496</v>
      </c>
      <c r="I2443" s="40" t="s">
        <v>117</v>
      </c>
      <c r="J2443" s="40" t="s">
        <v>705</v>
      </c>
      <c r="K2443" s="40" t="s">
        <v>4048</v>
      </c>
      <c r="L2443" s="40" t="s">
        <v>3942</v>
      </c>
      <c r="M2443" s="35" t="s">
        <v>111</v>
      </c>
      <c r="N2443" s="35" t="s">
        <v>4497</v>
      </c>
    </row>
    <row r="2444" spans="1:14" x14ac:dyDescent="0.3">
      <c r="A2444" s="38" t="s">
        <v>5668</v>
      </c>
      <c r="B2444" s="39" t="s">
        <v>5669</v>
      </c>
      <c r="C2444" s="39" t="s">
        <v>3929</v>
      </c>
      <c r="D2444" s="39" t="s">
        <v>2287</v>
      </c>
      <c r="E2444" s="40" t="s">
        <v>5670</v>
      </c>
      <c r="F2444" s="40" t="s">
        <v>5671</v>
      </c>
      <c r="G2444" s="35"/>
      <c r="H2444" s="40" t="s">
        <v>4496</v>
      </c>
      <c r="I2444" s="40" t="s">
        <v>117</v>
      </c>
      <c r="J2444" s="40" t="s">
        <v>2284</v>
      </c>
      <c r="K2444" s="40" t="s">
        <v>3968</v>
      </c>
      <c r="L2444" s="40" t="s">
        <v>80</v>
      </c>
      <c r="M2444" s="35" t="s">
        <v>78</v>
      </c>
      <c r="N2444" s="35" t="s">
        <v>4497</v>
      </c>
    </row>
    <row r="2445" spans="1:14" x14ac:dyDescent="0.3">
      <c r="A2445" s="38" t="s">
        <v>5672</v>
      </c>
      <c r="B2445" s="39" t="s">
        <v>5673</v>
      </c>
      <c r="C2445" s="39" t="s">
        <v>3951</v>
      </c>
      <c r="D2445" s="39" t="s">
        <v>1351</v>
      </c>
      <c r="E2445" s="40">
        <v>14.279024</v>
      </c>
      <c r="F2445" s="40">
        <v>12.639747</v>
      </c>
      <c r="G2445" s="35"/>
      <c r="H2445" s="40" t="s">
        <v>4496</v>
      </c>
      <c r="I2445" s="40" t="s">
        <v>117</v>
      </c>
      <c r="J2445" s="40" t="s">
        <v>818</v>
      </c>
      <c r="K2445" s="40" t="s">
        <v>4036</v>
      </c>
      <c r="L2445" s="40" t="s">
        <v>3942</v>
      </c>
      <c r="M2445" s="35" t="s">
        <v>111</v>
      </c>
      <c r="N2445" s="35" t="s">
        <v>4497</v>
      </c>
    </row>
    <row r="2446" spans="1:14" x14ac:dyDescent="0.3">
      <c r="A2446" s="38" t="s">
        <v>5674</v>
      </c>
      <c r="B2446" s="39" t="s">
        <v>5675</v>
      </c>
      <c r="C2446" s="39" t="s">
        <v>3939</v>
      </c>
      <c r="D2446" s="39" t="s">
        <v>4495</v>
      </c>
      <c r="E2446" s="40" t="s">
        <v>5676</v>
      </c>
      <c r="F2446" s="40" t="s">
        <v>5677</v>
      </c>
      <c r="G2446" s="35"/>
      <c r="H2446" s="40" t="s">
        <v>4496</v>
      </c>
      <c r="I2446" s="40" t="s">
        <v>117</v>
      </c>
      <c r="J2446" s="40" t="s">
        <v>876</v>
      </c>
      <c r="K2446" s="40" t="s">
        <v>4827</v>
      </c>
      <c r="L2446" s="40" t="s">
        <v>3942</v>
      </c>
      <c r="M2446" s="35" t="s">
        <v>111</v>
      </c>
      <c r="N2446" s="35" t="s">
        <v>4497</v>
      </c>
    </row>
    <row r="2447" spans="1:14" x14ac:dyDescent="0.3">
      <c r="A2447" s="38" t="s">
        <v>5678</v>
      </c>
      <c r="B2447" s="39" t="s">
        <v>5679</v>
      </c>
      <c r="C2447" s="39" t="s">
        <v>3929</v>
      </c>
      <c r="D2447" s="39" t="s">
        <v>2287</v>
      </c>
      <c r="E2447" s="40">
        <v>11.399570000000001</v>
      </c>
      <c r="F2447" s="40">
        <v>4.97539</v>
      </c>
      <c r="G2447" s="35"/>
      <c r="H2447" s="40" t="s">
        <v>4496</v>
      </c>
      <c r="I2447" s="40" t="s">
        <v>117</v>
      </c>
      <c r="J2447" s="40" t="s">
        <v>2284</v>
      </c>
      <c r="K2447" s="40" t="s">
        <v>3968</v>
      </c>
      <c r="L2447" s="40" t="s">
        <v>80</v>
      </c>
      <c r="M2447" s="35" t="s">
        <v>78</v>
      </c>
      <c r="N2447" s="35" t="s">
        <v>4497</v>
      </c>
    </row>
    <row r="2448" spans="1:14" x14ac:dyDescent="0.3">
      <c r="A2448" s="38" t="s">
        <v>5680</v>
      </c>
      <c r="B2448" s="39" t="s">
        <v>5681</v>
      </c>
      <c r="C2448" s="39" t="s">
        <v>3958</v>
      </c>
      <c r="D2448" s="39" t="s">
        <v>3944</v>
      </c>
      <c r="E2448" s="40">
        <v>11.563499999999999</v>
      </c>
      <c r="F2448" s="40">
        <v>6.1725599999999998</v>
      </c>
      <c r="G2448" s="35"/>
      <c r="H2448" s="40" t="s">
        <v>4496</v>
      </c>
      <c r="I2448" s="40" t="s">
        <v>117</v>
      </c>
      <c r="J2448" s="40" t="s">
        <v>3785</v>
      </c>
      <c r="K2448" s="40" t="s">
        <v>4734</v>
      </c>
      <c r="L2448" s="40" t="s">
        <v>80</v>
      </c>
      <c r="M2448" s="35" t="s">
        <v>78</v>
      </c>
      <c r="N2448" s="35" t="s">
        <v>4497</v>
      </c>
    </row>
    <row r="2449" spans="1:14" x14ac:dyDescent="0.3">
      <c r="A2449" s="38" t="s">
        <v>5682</v>
      </c>
      <c r="B2449" s="39" t="s">
        <v>5683</v>
      </c>
      <c r="C2449" s="39" t="s">
        <v>3939</v>
      </c>
      <c r="D2449" s="39" t="s">
        <v>5557</v>
      </c>
      <c r="E2449" s="40">
        <v>14.134499999999999</v>
      </c>
      <c r="F2449" s="40">
        <v>10.063499999999999</v>
      </c>
      <c r="G2449" s="35"/>
      <c r="H2449" s="40" t="s">
        <v>4496</v>
      </c>
      <c r="I2449" s="40" t="s">
        <v>117</v>
      </c>
      <c r="J2449" s="40" t="s">
        <v>688</v>
      </c>
      <c r="K2449" s="40" t="s">
        <v>4027</v>
      </c>
      <c r="L2449" s="40" t="s">
        <v>3942</v>
      </c>
      <c r="M2449" s="35" t="s">
        <v>111</v>
      </c>
      <c r="N2449" s="35" t="s">
        <v>4497</v>
      </c>
    </row>
    <row r="2450" spans="1:14" x14ac:dyDescent="0.3">
      <c r="A2450" s="38" t="s">
        <v>1577</v>
      </c>
      <c r="B2450" s="39" t="s">
        <v>5684</v>
      </c>
      <c r="C2450" s="39" t="s">
        <v>3929</v>
      </c>
      <c r="D2450" s="39" t="s">
        <v>1705</v>
      </c>
      <c r="E2450" s="40">
        <v>13.068444400000001</v>
      </c>
      <c r="F2450" s="40">
        <v>4.9109999999999996</v>
      </c>
      <c r="G2450" s="40">
        <v>598</v>
      </c>
      <c r="H2450" s="40" t="s">
        <v>3926</v>
      </c>
      <c r="I2450" s="40" t="s">
        <v>38</v>
      </c>
      <c r="J2450" s="40" t="s">
        <v>759</v>
      </c>
      <c r="K2450" s="40" t="s">
        <v>4932</v>
      </c>
      <c r="L2450" s="40" t="s">
        <v>5869</v>
      </c>
      <c r="M2450" s="35"/>
      <c r="N2450" s="35"/>
    </row>
    <row r="2451" spans="1:14" x14ac:dyDescent="0.3">
      <c r="A2451" s="38" t="s">
        <v>3873</v>
      </c>
      <c r="B2451" s="39" t="s">
        <v>5685</v>
      </c>
      <c r="C2451" s="39" t="s">
        <v>3958</v>
      </c>
      <c r="D2451" s="39" t="s">
        <v>2214</v>
      </c>
      <c r="E2451" s="40">
        <v>15.23039</v>
      </c>
      <c r="F2451" s="40">
        <v>7.9059299999999997</v>
      </c>
      <c r="G2451" s="35"/>
      <c r="H2451" s="40" t="s">
        <v>4496</v>
      </c>
      <c r="I2451" s="40" t="s">
        <v>117</v>
      </c>
      <c r="J2451" s="40" t="s">
        <v>705</v>
      </c>
      <c r="K2451" s="40" t="s">
        <v>4048</v>
      </c>
      <c r="L2451" s="40" t="s">
        <v>3942</v>
      </c>
      <c r="M2451" s="35" t="s">
        <v>111</v>
      </c>
      <c r="N2451" s="35" t="s">
        <v>4497</v>
      </c>
    </row>
    <row r="2452" spans="1:14" x14ac:dyDescent="0.3">
      <c r="A2452" s="38" t="s">
        <v>5686</v>
      </c>
      <c r="B2452" s="39" t="s">
        <v>5687</v>
      </c>
      <c r="C2452" s="39" t="s">
        <v>3939</v>
      </c>
      <c r="D2452" s="39" t="s">
        <v>2214</v>
      </c>
      <c r="E2452" s="40">
        <v>14.029114999999999</v>
      </c>
      <c r="F2452" s="40">
        <v>8.7136340000000008</v>
      </c>
      <c r="G2452" s="35"/>
      <c r="H2452" s="40" t="s">
        <v>4496</v>
      </c>
      <c r="I2452" s="40" t="s">
        <v>117</v>
      </c>
      <c r="J2452" s="40" t="s">
        <v>705</v>
      </c>
      <c r="K2452" s="40" t="s">
        <v>4048</v>
      </c>
      <c r="L2452" s="40" t="s">
        <v>3942</v>
      </c>
      <c r="M2452" s="35" t="s">
        <v>111</v>
      </c>
      <c r="N2452" s="35" t="s">
        <v>4497</v>
      </c>
    </row>
    <row r="2453" spans="1:14" x14ac:dyDescent="0.3">
      <c r="A2453" s="38" t="s">
        <v>3874</v>
      </c>
      <c r="B2453" s="39" t="s">
        <v>5688</v>
      </c>
      <c r="C2453" s="39" t="s">
        <v>3939</v>
      </c>
      <c r="D2453" s="39" t="s">
        <v>2214</v>
      </c>
      <c r="E2453" s="40" t="s">
        <v>5689</v>
      </c>
      <c r="F2453" s="40" t="s">
        <v>5690</v>
      </c>
      <c r="G2453" s="35"/>
      <c r="H2453" s="40" t="s">
        <v>4496</v>
      </c>
      <c r="I2453" s="40" t="s">
        <v>117</v>
      </c>
      <c r="J2453" s="40" t="s">
        <v>705</v>
      </c>
      <c r="K2453" s="40" t="s">
        <v>4048</v>
      </c>
      <c r="L2453" s="40" t="s">
        <v>3942</v>
      </c>
      <c r="M2453" s="35" t="s">
        <v>111</v>
      </c>
      <c r="N2453" s="35" t="s">
        <v>4497</v>
      </c>
    </row>
    <row r="2454" spans="1:14" x14ac:dyDescent="0.3">
      <c r="A2454" s="38" t="s">
        <v>3872</v>
      </c>
      <c r="B2454" s="39" t="s">
        <v>5691</v>
      </c>
      <c r="C2454" s="39" t="s">
        <v>3939</v>
      </c>
      <c r="D2454" s="39" t="s">
        <v>2214</v>
      </c>
      <c r="E2454" s="40">
        <v>15.2224</v>
      </c>
      <c r="F2454" s="40">
        <v>7.9410499999999997</v>
      </c>
      <c r="G2454" s="35"/>
      <c r="H2454" s="40" t="s">
        <v>4496</v>
      </c>
      <c r="I2454" s="40" t="s">
        <v>117</v>
      </c>
      <c r="J2454" s="40" t="s">
        <v>705</v>
      </c>
      <c r="K2454" s="40" t="s">
        <v>4048</v>
      </c>
      <c r="L2454" s="40" t="s">
        <v>3942</v>
      </c>
      <c r="M2454" s="35" t="s">
        <v>111</v>
      </c>
      <c r="N2454" s="35" t="s">
        <v>4497</v>
      </c>
    </row>
    <row r="2455" spans="1:14" x14ac:dyDescent="0.3">
      <c r="A2455" s="38" t="s">
        <v>3903</v>
      </c>
      <c r="B2455" s="39" t="s">
        <v>5692</v>
      </c>
      <c r="C2455" s="39" t="s">
        <v>3943</v>
      </c>
      <c r="D2455" s="39" t="s">
        <v>3944</v>
      </c>
      <c r="E2455" s="40">
        <v>10.887874999999999</v>
      </c>
      <c r="F2455" s="40">
        <v>5.6450329999999997</v>
      </c>
      <c r="G2455" s="35"/>
      <c r="H2455" s="40" t="s">
        <v>4496</v>
      </c>
      <c r="I2455" s="40" t="s">
        <v>117</v>
      </c>
      <c r="J2455" s="40" t="s">
        <v>3785</v>
      </c>
      <c r="K2455" s="40" t="s">
        <v>4734</v>
      </c>
      <c r="L2455" s="40" t="s">
        <v>80</v>
      </c>
      <c r="M2455" s="35" t="s">
        <v>78</v>
      </c>
      <c r="N2455" s="35" t="s">
        <v>4497</v>
      </c>
    </row>
    <row r="2456" spans="1:14" x14ac:dyDescent="0.3">
      <c r="A2456" s="38" t="s">
        <v>5693</v>
      </c>
      <c r="B2456" s="39" t="s">
        <v>5694</v>
      </c>
      <c r="C2456" s="39" t="s">
        <v>3929</v>
      </c>
      <c r="D2456" s="39" t="s">
        <v>5695</v>
      </c>
      <c r="E2456" s="40">
        <v>11.905684000000001</v>
      </c>
      <c r="F2456" s="40">
        <v>4.3768789999999997</v>
      </c>
      <c r="G2456" s="35"/>
      <c r="H2456" s="40" t="s">
        <v>4496</v>
      </c>
      <c r="I2456" s="40" t="s">
        <v>117</v>
      </c>
      <c r="J2456" s="40" t="s">
        <v>626</v>
      </c>
      <c r="K2456" s="40" t="s">
        <v>3985</v>
      </c>
      <c r="L2456" s="40" t="s">
        <v>5869</v>
      </c>
      <c r="M2456" s="35" t="s">
        <v>111</v>
      </c>
      <c r="N2456" s="35" t="s">
        <v>4497</v>
      </c>
    </row>
    <row r="2457" spans="1:14" x14ac:dyDescent="0.3">
      <c r="A2457" s="38" t="s">
        <v>5696</v>
      </c>
      <c r="B2457" s="39" t="s">
        <v>5697</v>
      </c>
      <c r="C2457" s="39" t="s">
        <v>3943</v>
      </c>
      <c r="D2457" s="39" t="s">
        <v>3944</v>
      </c>
      <c r="E2457" s="40">
        <v>10.70018</v>
      </c>
      <c r="F2457" s="40">
        <v>5.7882899999999999</v>
      </c>
      <c r="G2457" s="35"/>
      <c r="H2457" s="40" t="s">
        <v>4496</v>
      </c>
      <c r="I2457" s="40" t="s">
        <v>117</v>
      </c>
      <c r="J2457" s="40" t="s">
        <v>3785</v>
      </c>
      <c r="K2457" s="40" t="s">
        <v>4734</v>
      </c>
      <c r="L2457" s="40" t="s">
        <v>80</v>
      </c>
      <c r="M2457" s="35" t="s">
        <v>78</v>
      </c>
      <c r="N2457" s="35" t="s">
        <v>4497</v>
      </c>
    </row>
    <row r="2458" spans="1:14" x14ac:dyDescent="0.3">
      <c r="A2458" s="38" t="s">
        <v>5698</v>
      </c>
      <c r="B2458" s="39" t="s">
        <v>5699</v>
      </c>
      <c r="C2458" s="39" t="s">
        <v>3939</v>
      </c>
      <c r="D2458" s="39" t="s">
        <v>2214</v>
      </c>
      <c r="E2458" s="40" t="s">
        <v>5700</v>
      </c>
      <c r="F2458" s="40" t="s">
        <v>5701</v>
      </c>
      <c r="G2458" s="35"/>
      <c r="H2458" s="40" t="s">
        <v>4496</v>
      </c>
      <c r="I2458" s="40" t="s">
        <v>117</v>
      </c>
      <c r="J2458" s="40" t="s">
        <v>705</v>
      </c>
      <c r="K2458" s="40" t="s">
        <v>4048</v>
      </c>
      <c r="L2458" s="40" t="s">
        <v>3942</v>
      </c>
      <c r="M2458" s="35" t="s">
        <v>111</v>
      </c>
      <c r="N2458" s="35" t="s">
        <v>4497</v>
      </c>
    </row>
    <row r="2459" spans="1:14" x14ac:dyDescent="0.3">
      <c r="A2459" s="38" t="s">
        <v>3897</v>
      </c>
      <c r="B2459" s="39" t="s">
        <v>5702</v>
      </c>
      <c r="C2459" s="39" t="s">
        <v>3943</v>
      </c>
      <c r="D2459" s="39" t="s">
        <v>3944</v>
      </c>
      <c r="E2459" s="40">
        <v>10.634847000000001</v>
      </c>
      <c r="F2459" s="40">
        <v>5.7783429999999996</v>
      </c>
      <c r="G2459" s="35"/>
      <c r="H2459" s="40" t="s">
        <v>4496</v>
      </c>
      <c r="I2459" s="40" t="s">
        <v>117</v>
      </c>
      <c r="J2459" s="40" t="s">
        <v>3785</v>
      </c>
      <c r="K2459" s="40" t="s">
        <v>4734</v>
      </c>
      <c r="L2459" s="40" t="s">
        <v>80</v>
      </c>
      <c r="M2459" s="35" t="s">
        <v>78</v>
      </c>
      <c r="N2459" s="35" t="s">
        <v>4497</v>
      </c>
    </row>
    <row r="2460" spans="1:14" x14ac:dyDescent="0.3">
      <c r="A2460" s="38" t="s">
        <v>5703</v>
      </c>
      <c r="B2460" s="39" t="s">
        <v>5704</v>
      </c>
      <c r="C2460" s="39" t="s">
        <v>3943</v>
      </c>
      <c r="D2460" s="39" t="s">
        <v>3944</v>
      </c>
      <c r="E2460" s="40">
        <v>11.058619999999999</v>
      </c>
      <c r="F2460" s="40">
        <v>5.4252399999999996</v>
      </c>
      <c r="G2460" s="35"/>
      <c r="H2460" s="40" t="s">
        <v>4496</v>
      </c>
      <c r="I2460" s="40" t="s">
        <v>117</v>
      </c>
      <c r="J2460" s="40" t="s">
        <v>3785</v>
      </c>
      <c r="K2460" s="40" t="s">
        <v>4734</v>
      </c>
      <c r="L2460" s="40" t="s">
        <v>80</v>
      </c>
      <c r="M2460" s="35" t="s">
        <v>78</v>
      </c>
      <c r="N2460" s="35" t="s">
        <v>4497</v>
      </c>
    </row>
    <row r="2461" spans="1:14" x14ac:dyDescent="0.3">
      <c r="A2461" s="38" t="s">
        <v>5705</v>
      </c>
      <c r="B2461" s="39" t="s">
        <v>5706</v>
      </c>
      <c r="C2461" s="39" t="s">
        <v>3943</v>
      </c>
      <c r="D2461" s="39" t="s">
        <v>3944</v>
      </c>
      <c r="E2461" s="40" t="s">
        <v>5707</v>
      </c>
      <c r="F2461" s="40" t="s">
        <v>5708</v>
      </c>
      <c r="G2461" s="35"/>
      <c r="H2461" s="40" t="s">
        <v>4496</v>
      </c>
      <c r="I2461" s="40" t="s">
        <v>117</v>
      </c>
      <c r="J2461" s="40" t="s">
        <v>3785</v>
      </c>
      <c r="K2461" s="40" t="s">
        <v>4734</v>
      </c>
      <c r="L2461" s="40" t="s">
        <v>80</v>
      </c>
      <c r="M2461" s="35" t="s">
        <v>78</v>
      </c>
      <c r="N2461" s="35" t="s">
        <v>4497</v>
      </c>
    </row>
    <row r="2462" spans="1:14" x14ac:dyDescent="0.3">
      <c r="A2462" s="38" t="s">
        <v>5709</v>
      </c>
      <c r="B2462" s="39" t="s">
        <v>5710</v>
      </c>
      <c r="C2462" s="39" t="s">
        <v>3943</v>
      </c>
      <c r="D2462" s="39" t="s">
        <v>3944</v>
      </c>
      <c r="E2462" s="40">
        <v>11.069800000000001</v>
      </c>
      <c r="F2462" s="40">
        <v>5.4615799999999997</v>
      </c>
      <c r="G2462" s="35"/>
      <c r="H2462" s="40" t="s">
        <v>4496</v>
      </c>
      <c r="I2462" s="40" t="s">
        <v>117</v>
      </c>
      <c r="J2462" s="40" t="s">
        <v>3785</v>
      </c>
      <c r="K2462" s="40" t="s">
        <v>4734</v>
      </c>
      <c r="L2462" s="40" t="s">
        <v>80</v>
      </c>
      <c r="M2462" s="35" t="s">
        <v>78</v>
      </c>
      <c r="N2462" s="35" t="s">
        <v>4497</v>
      </c>
    </row>
    <row r="2463" spans="1:14" x14ac:dyDescent="0.3">
      <c r="A2463" s="38" t="s">
        <v>5711</v>
      </c>
      <c r="B2463" s="39" t="s">
        <v>5712</v>
      </c>
      <c r="C2463" s="39" t="s">
        <v>3943</v>
      </c>
      <c r="D2463" s="39" t="s">
        <v>3944</v>
      </c>
      <c r="E2463" s="40">
        <v>11.24803</v>
      </c>
      <c r="F2463" s="40">
        <v>5.7690400000000004</v>
      </c>
      <c r="G2463" s="35"/>
      <c r="H2463" s="40" t="s">
        <v>4496</v>
      </c>
      <c r="I2463" s="40" t="s">
        <v>117</v>
      </c>
      <c r="J2463" s="40" t="s">
        <v>3785</v>
      </c>
      <c r="K2463" s="40" t="s">
        <v>4734</v>
      </c>
      <c r="L2463" s="40" t="s">
        <v>80</v>
      </c>
      <c r="M2463" s="35" t="s">
        <v>78</v>
      </c>
      <c r="N2463" s="35" t="s">
        <v>4497</v>
      </c>
    </row>
    <row r="2464" spans="1:14" x14ac:dyDescent="0.3">
      <c r="A2464" s="38" t="s">
        <v>3000</v>
      </c>
      <c r="B2464" s="39" t="s">
        <v>3001</v>
      </c>
      <c r="C2464" s="39" t="s">
        <v>3963</v>
      </c>
      <c r="D2464" s="39" t="s">
        <v>4635</v>
      </c>
      <c r="E2464" s="39">
        <v>10.139799999999999</v>
      </c>
      <c r="F2464" s="39">
        <v>5.9662300000000004</v>
      </c>
      <c r="G2464" s="39">
        <v>1243</v>
      </c>
      <c r="H2464" s="40" t="s">
        <v>3926</v>
      </c>
      <c r="I2464" s="40" t="s">
        <v>38</v>
      </c>
      <c r="J2464" s="40" t="s">
        <v>3786</v>
      </c>
      <c r="K2464" s="40" t="s">
        <v>5032</v>
      </c>
      <c r="L2464" s="40" t="s">
        <v>80</v>
      </c>
      <c r="M2464" s="35" t="s">
        <v>79</v>
      </c>
      <c r="N2464" s="35" t="s">
        <v>5</v>
      </c>
    </row>
    <row r="2465" spans="1:14" x14ac:dyDescent="0.3">
      <c r="A2465" s="38" t="s">
        <v>3880</v>
      </c>
      <c r="B2465" s="39" t="s">
        <v>5713</v>
      </c>
      <c r="C2465" s="39" t="s">
        <v>3958</v>
      </c>
      <c r="D2465" s="39" t="s">
        <v>3944</v>
      </c>
      <c r="E2465" s="40">
        <v>11.36326</v>
      </c>
      <c r="F2465" s="40">
        <v>6.4185699999999999</v>
      </c>
      <c r="G2465" s="35"/>
      <c r="H2465" s="40" t="s">
        <v>4496</v>
      </c>
      <c r="I2465" s="40" t="s">
        <v>117</v>
      </c>
      <c r="J2465" s="40" t="s">
        <v>3785</v>
      </c>
      <c r="K2465" s="40" t="s">
        <v>4734</v>
      </c>
      <c r="L2465" s="40" t="s">
        <v>80</v>
      </c>
      <c r="M2465" s="35" t="s">
        <v>78</v>
      </c>
      <c r="N2465" s="35" t="s">
        <v>4497</v>
      </c>
    </row>
    <row r="2466" spans="1:14" x14ac:dyDescent="0.3">
      <c r="A2466" s="38" t="s">
        <v>5714</v>
      </c>
      <c r="B2466" s="39" t="s">
        <v>5715</v>
      </c>
      <c r="C2466" s="39" t="s">
        <v>3925</v>
      </c>
      <c r="D2466" s="39" t="s">
        <v>4067</v>
      </c>
      <c r="E2466" s="40" t="s">
        <v>5716</v>
      </c>
      <c r="F2466" s="40" t="s">
        <v>5717</v>
      </c>
      <c r="G2466" s="35"/>
      <c r="H2466" s="40" t="s">
        <v>4496</v>
      </c>
      <c r="I2466" s="40" t="s">
        <v>117</v>
      </c>
      <c r="J2466" s="40" t="s">
        <v>641</v>
      </c>
      <c r="K2466" s="40" t="s">
        <v>4012</v>
      </c>
      <c r="L2466" s="40" t="s">
        <v>5869</v>
      </c>
      <c r="M2466" s="35" t="s">
        <v>111</v>
      </c>
      <c r="N2466" s="35" t="s">
        <v>4497</v>
      </c>
    </row>
    <row r="2467" spans="1:14" x14ac:dyDescent="0.3">
      <c r="A2467" s="38" t="s">
        <v>3911</v>
      </c>
      <c r="B2467" s="39" t="s">
        <v>5718</v>
      </c>
      <c r="C2467" s="39" t="s">
        <v>3951</v>
      </c>
      <c r="D2467" s="39" t="s">
        <v>5557</v>
      </c>
      <c r="E2467" s="40">
        <v>14.321719999999999</v>
      </c>
      <c r="F2467" s="40">
        <v>10.16493</v>
      </c>
      <c r="G2467" s="35"/>
      <c r="H2467" s="40" t="s">
        <v>4496</v>
      </c>
      <c r="I2467" s="40" t="s">
        <v>117</v>
      </c>
      <c r="J2467" s="40" t="s">
        <v>688</v>
      </c>
      <c r="K2467" s="40" t="s">
        <v>4027</v>
      </c>
      <c r="L2467" s="40" t="s">
        <v>3942</v>
      </c>
      <c r="M2467" s="35" t="s">
        <v>111</v>
      </c>
      <c r="N2467" s="35" t="s">
        <v>4497</v>
      </c>
    </row>
    <row r="2468" spans="1:14" x14ac:dyDescent="0.3">
      <c r="A2468" s="38" t="s">
        <v>3888</v>
      </c>
      <c r="B2468" s="39" t="s">
        <v>5719</v>
      </c>
      <c r="C2468" s="39" t="s">
        <v>3951</v>
      </c>
      <c r="D2468" s="39" t="s">
        <v>3988</v>
      </c>
      <c r="E2468" s="40" t="s">
        <v>5720</v>
      </c>
      <c r="F2468" s="40" t="s">
        <v>5721</v>
      </c>
      <c r="G2468" s="35"/>
      <c r="H2468" s="40" t="s">
        <v>4496</v>
      </c>
      <c r="I2468" s="40" t="s">
        <v>117</v>
      </c>
      <c r="J2468" s="40" t="s">
        <v>710</v>
      </c>
      <c r="K2468" s="40" t="s">
        <v>4859</v>
      </c>
      <c r="L2468" s="40" t="s">
        <v>3942</v>
      </c>
      <c r="M2468" s="35" t="s">
        <v>111</v>
      </c>
      <c r="N2468" s="35" t="s">
        <v>4497</v>
      </c>
    </row>
    <row r="2469" spans="1:14" x14ac:dyDescent="0.3">
      <c r="A2469" s="38" t="s">
        <v>5722</v>
      </c>
      <c r="B2469" s="39" t="s">
        <v>5723</v>
      </c>
      <c r="C2469" s="39" t="s">
        <v>3943</v>
      </c>
      <c r="D2469" s="39" t="s">
        <v>3944</v>
      </c>
      <c r="E2469" s="40">
        <v>10.439310000000001</v>
      </c>
      <c r="F2469" s="40">
        <v>5.7820099999999996</v>
      </c>
      <c r="G2469" s="35"/>
      <c r="H2469" s="40" t="s">
        <v>4496</v>
      </c>
      <c r="I2469" s="40" t="s">
        <v>117</v>
      </c>
      <c r="J2469" s="40" t="s">
        <v>3785</v>
      </c>
      <c r="K2469" s="40" t="s">
        <v>4734</v>
      </c>
      <c r="L2469" s="40" t="s">
        <v>80</v>
      </c>
      <c r="M2469" s="35" t="s">
        <v>78</v>
      </c>
      <c r="N2469" s="35" t="s">
        <v>4497</v>
      </c>
    </row>
    <row r="2470" spans="1:14" x14ac:dyDescent="0.3">
      <c r="A2470" s="38" t="s">
        <v>5724</v>
      </c>
      <c r="B2470" s="39" t="s">
        <v>5725</v>
      </c>
      <c r="C2470" s="39" t="s">
        <v>3951</v>
      </c>
      <c r="D2470" s="39" t="s">
        <v>3988</v>
      </c>
      <c r="E2470" s="40">
        <v>14.243272222222201</v>
      </c>
      <c r="F2470" s="40">
        <v>10.4675166666667</v>
      </c>
      <c r="G2470" s="35"/>
      <c r="H2470" s="40" t="s">
        <v>4496</v>
      </c>
      <c r="I2470" s="40" t="s">
        <v>117</v>
      </c>
      <c r="J2470" s="40" t="s">
        <v>710</v>
      </c>
      <c r="K2470" s="40" t="s">
        <v>4859</v>
      </c>
      <c r="L2470" s="40" t="s">
        <v>3942</v>
      </c>
      <c r="M2470" s="35" t="s">
        <v>111</v>
      </c>
      <c r="N2470" s="35" t="s">
        <v>4497</v>
      </c>
    </row>
    <row r="2471" spans="1:14" x14ac:dyDescent="0.3">
      <c r="A2471" s="38" t="s">
        <v>5726</v>
      </c>
      <c r="B2471" s="39" t="s">
        <v>5727</v>
      </c>
      <c r="C2471" s="39" t="s">
        <v>3951</v>
      </c>
      <c r="D2471" s="39" t="s">
        <v>1351</v>
      </c>
      <c r="E2471" s="40">
        <v>14.44271</v>
      </c>
      <c r="F2471" s="40">
        <v>12.455690000000001</v>
      </c>
      <c r="G2471" s="35"/>
      <c r="H2471" s="40" t="s">
        <v>4496</v>
      </c>
      <c r="I2471" s="40" t="s">
        <v>117</v>
      </c>
      <c r="J2471" s="40" t="s">
        <v>818</v>
      </c>
      <c r="K2471" s="40" t="s">
        <v>4036</v>
      </c>
      <c r="L2471" s="40" t="s">
        <v>3942</v>
      </c>
      <c r="M2471" s="35" t="s">
        <v>111</v>
      </c>
      <c r="N2471" s="35" t="s">
        <v>4497</v>
      </c>
    </row>
    <row r="2472" spans="1:14" x14ac:dyDescent="0.3">
      <c r="A2472" s="38" t="s">
        <v>5728</v>
      </c>
      <c r="B2472" s="39" t="s">
        <v>5729</v>
      </c>
      <c r="C2472" s="39" t="s">
        <v>3943</v>
      </c>
      <c r="D2472" s="39" t="s">
        <v>3944</v>
      </c>
      <c r="E2472" s="40">
        <v>10.397119999999999</v>
      </c>
      <c r="F2472" s="40">
        <v>5.2101499999999996</v>
      </c>
      <c r="G2472" s="35"/>
      <c r="H2472" s="40" t="s">
        <v>4496</v>
      </c>
      <c r="I2472" s="40" t="s">
        <v>117</v>
      </c>
      <c r="J2472" s="40" t="s">
        <v>3785</v>
      </c>
      <c r="K2472" s="40" t="s">
        <v>4734</v>
      </c>
      <c r="L2472" s="40" t="s">
        <v>80</v>
      </c>
      <c r="M2472" s="35" t="s">
        <v>78</v>
      </c>
      <c r="N2472" s="35" t="s">
        <v>4497</v>
      </c>
    </row>
    <row r="2473" spans="1:14" x14ac:dyDescent="0.3">
      <c r="A2473" s="38" t="s">
        <v>5730</v>
      </c>
      <c r="B2473" s="39" t="s">
        <v>5731</v>
      </c>
      <c r="C2473" s="39" t="s">
        <v>3943</v>
      </c>
      <c r="D2473" s="39" t="s">
        <v>3944</v>
      </c>
      <c r="E2473" s="40" t="s">
        <v>5732</v>
      </c>
      <c r="F2473" s="40" t="s">
        <v>5733</v>
      </c>
      <c r="G2473" s="35"/>
      <c r="H2473" s="40" t="s">
        <v>4496</v>
      </c>
      <c r="I2473" s="40" t="s">
        <v>117</v>
      </c>
      <c r="J2473" s="40" t="s">
        <v>3785</v>
      </c>
      <c r="K2473" s="40" t="s">
        <v>4734</v>
      </c>
      <c r="L2473" s="40" t="s">
        <v>80</v>
      </c>
      <c r="M2473" s="35" t="s">
        <v>78</v>
      </c>
      <c r="N2473" s="35" t="s">
        <v>4497</v>
      </c>
    </row>
    <row r="2474" spans="1:14" x14ac:dyDescent="0.3">
      <c r="A2474" s="38" t="s">
        <v>5734</v>
      </c>
      <c r="B2474" s="39" t="s">
        <v>5735</v>
      </c>
      <c r="C2474" s="39" t="s">
        <v>3951</v>
      </c>
      <c r="D2474" s="39" t="s">
        <v>1351</v>
      </c>
      <c r="E2474" s="40" t="s">
        <v>5736</v>
      </c>
      <c r="F2474" s="40" t="s">
        <v>5737</v>
      </c>
      <c r="G2474" s="35"/>
      <c r="H2474" s="40" t="s">
        <v>4496</v>
      </c>
      <c r="I2474" s="40" t="s">
        <v>117</v>
      </c>
      <c r="J2474" s="40" t="s">
        <v>818</v>
      </c>
      <c r="K2474" s="40" t="s">
        <v>4036</v>
      </c>
      <c r="L2474" s="40" t="s">
        <v>3942</v>
      </c>
      <c r="M2474" s="35" t="s">
        <v>111</v>
      </c>
      <c r="N2474" s="35" t="s">
        <v>4497</v>
      </c>
    </row>
    <row r="2475" spans="1:14" x14ac:dyDescent="0.3">
      <c r="A2475" s="38" t="s">
        <v>5738</v>
      </c>
      <c r="B2475" s="39" t="s">
        <v>5739</v>
      </c>
      <c r="C2475" s="39" t="s">
        <v>3939</v>
      </c>
      <c r="D2475" s="39" t="s">
        <v>4495</v>
      </c>
      <c r="E2475" s="40">
        <v>13.469303</v>
      </c>
      <c r="F2475" s="40">
        <v>9.0038560000000007</v>
      </c>
      <c r="G2475" s="35"/>
      <c r="H2475" s="40" t="s">
        <v>4496</v>
      </c>
      <c r="I2475" s="40" t="s">
        <v>117</v>
      </c>
      <c r="J2475" s="40" t="s">
        <v>876</v>
      </c>
      <c r="K2475" s="40" t="s">
        <v>4827</v>
      </c>
      <c r="L2475" s="40" t="s">
        <v>3942</v>
      </c>
      <c r="M2475" s="35" t="s">
        <v>111</v>
      </c>
      <c r="N2475" s="35" t="s">
        <v>4497</v>
      </c>
    </row>
    <row r="2476" spans="1:14" x14ac:dyDescent="0.3">
      <c r="A2476" s="38" t="s">
        <v>5740</v>
      </c>
      <c r="B2476" s="39" t="s">
        <v>5741</v>
      </c>
      <c r="C2476" s="39" t="s">
        <v>3939</v>
      </c>
      <c r="D2476" s="39" t="s">
        <v>4495</v>
      </c>
      <c r="E2476" s="40">
        <v>13.46982</v>
      </c>
      <c r="F2476" s="40">
        <v>9.0942299999999996</v>
      </c>
      <c r="G2476" s="35"/>
      <c r="H2476" s="40" t="s">
        <v>4496</v>
      </c>
      <c r="I2476" s="40" t="s">
        <v>117</v>
      </c>
      <c r="J2476" s="40" t="s">
        <v>876</v>
      </c>
      <c r="K2476" s="40" t="s">
        <v>4827</v>
      </c>
      <c r="L2476" s="40" t="s">
        <v>3942</v>
      </c>
      <c r="M2476" s="35" t="s">
        <v>111</v>
      </c>
      <c r="N2476" s="35" t="s">
        <v>4497</v>
      </c>
    </row>
    <row r="2477" spans="1:14" x14ac:dyDescent="0.3">
      <c r="A2477" s="38" t="s">
        <v>5742</v>
      </c>
      <c r="B2477" s="39" t="s">
        <v>5743</v>
      </c>
      <c r="C2477" s="39" t="s">
        <v>3951</v>
      </c>
      <c r="D2477" s="39" t="s">
        <v>5543</v>
      </c>
      <c r="E2477" s="40">
        <v>13.941090000000001</v>
      </c>
      <c r="F2477" s="40">
        <v>10.99619</v>
      </c>
      <c r="G2477" s="35"/>
      <c r="H2477" s="40" t="s">
        <v>4496</v>
      </c>
      <c r="I2477" s="40" t="s">
        <v>117</v>
      </c>
      <c r="J2477" s="40" t="s">
        <v>720</v>
      </c>
      <c r="K2477" s="40" t="s">
        <v>4029</v>
      </c>
      <c r="L2477" s="40" t="s">
        <v>3942</v>
      </c>
      <c r="M2477" s="35" t="s">
        <v>111</v>
      </c>
      <c r="N2477" s="35" t="s">
        <v>4497</v>
      </c>
    </row>
    <row r="2478" spans="1:14" x14ac:dyDescent="0.3">
      <c r="A2478" s="38" t="s">
        <v>3825</v>
      </c>
      <c r="B2478" s="39" t="s">
        <v>3826</v>
      </c>
      <c r="C2478" s="39" t="s">
        <v>3925</v>
      </c>
      <c r="D2478" s="39" t="s">
        <v>3962</v>
      </c>
      <c r="E2478" s="40">
        <v>10.040336999999999</v>
      </c>
      <c r="F2478" s="40">
        <v>2.7410399999999999</v>
      </c>
      <c r="G2478" s="35"/>
      <c r="H2478" s="40" t="s">
        <v>4496</v>
      </c>
      <c r="I2478" s="40" t="s">
        <v>117</v>
      </c>
      <c r="J2478" s="40" t="s">
        <v>3927</v>
      </c>
      <c r="K2478" s="40" t="s">
        <v>3928</v>
      </c>
      <c r="L2478" s="40" t="s">
        <v>78</v>
      </c>
      <c r="M2478" s="35" t="s">
        <v>78</v>
      </c>
      <c r="N2478" s="35" t="s">
        <v>4497</v>
      </c>
    </row>
    <row r="2479" spans="1:14" x14ac:dyDescent="0.3">
      <c r="A2479" s="38" t="s">
        <v>5744</v>
      </c>
      <c r="B2479" s="39" t="s">
        <v>5745</v>
      </c>
      <c r="C2479" s="39" t="s">
        <v>3929</v>
      </c>
      <c r="D2479" s="39" t="s">
        <v>2287</v>
      </c>
      <c r="E2479" s="40">
        <v>10.82253</v>
      </c>
      <c r="F2479" s="40">
        <v>4.8145689999999997</v>
      </c>
      <c r="G2479" s="35"/>
      <c r="H2479" s="40" t="s">
        <v>4496</v>
      </c>
      <c r="I2479" s="40" t="s">
        <v>117</v>
      </c>
      <c r="J2479" s="40" t="s">
        <v>2284</v>
      </c>
      <c r="K2479" s="40" t="s">
        <v>3968</v>
      </c>
      <c r="L2479" s="40" t="s">
        <v>80</v>
      </c>
      <c r="M2479" s="35" t="s">
        <v>78</v>
      </c>
      <c r="N2479" s="35" t="s">
        <v>4497</v>
      </c>
    </row>
    <row r="2480" spans="1:14" x14ac:dyDescent="0.3">
      <c r="A2480" s="38" t="s">
        <v>3827</v>
      </c>
      <c r="B2480" s="39" t="s">
        <v>5746</v>
      </c>
      <c r="C2480" s="39" t="s">
        <v>3925</v>
      </c>
      <c r="D2480" s="39" t="s">
        <v>3962</v>
      </c>
      <c r="E2480" s="40">
        <v>10.086588000000001</v>
      </c>
      <c r="F2480" s="40">
        <v>2.7212779999999999</v>
      </c>
      <c r="G2480" s="35"/>
      <c r="H2480" s="40" t="s">
        <v>4496</v>
      </c>
      <c r="I2480" s="40" t="s">
        <v>117</v>
      </c>
      <c r="J2480" s="40" t="s">
        <v>3927</v>
      </c>
      <c r="K2480" s="40" t="s">
        <v>3928</v>
      </c>
      <c r="L2480" s="40" t="s">
        <v>78</v>
      </c>
      <c r="M2480" s="35" t="s">
        <v>78</v>
      </c>
      <c r="N2480" s="35" t="s">
        <v>4497</v>
      </c>
    </row>
    <row r="2481" spans="1:14" x14ac:dyDescent="0.3">
      <c r="A2481" s="38" t="s">
        <v>2926</v>
      </c>
      <c r="B2481" s="39" t="s">
        <v>2927</v>
      </c>
      <c r="C2481" s="39" t="s">
        <v>3963</v>
      </c>
      <c r="D2481" s="39" t="s">
        <v>4635</v>
      </c>
      <c r="E2481" s="39">
        <v>10.168189999999999</v>
      </c>
      <c r="F2481" s="39">
        <v>5.9587199999999996</v>
      </c>
      <c r="G2481" s="39">
        <v>1280</v>
      </c>
      <c r="H2481" s="40" t="s">
        <v>3926</v>
      </c>
      <c r="I2481" s="40" t="s">
        <v>38</v>
      </c>
      <c r="J2481" s="40" t="s">
        <v>3786</v>
      </c>
      <c r="K2481" s="40" t="s">
        <v>5032</v>
      </c>
      <c r="L2481" s="40" t="s">
        <v>80</v>
      </c>
      <c r="M2481" s="35" t="s">
        <v>4</v>
      </c>
      <c r="N2481" s="35" t="s">
        <v>5</v>
      </c>
    </row>
    <row r="2482" spans="1:14" x14ac:dyDescent="0.3">
      <c r="A2482" s="38" t="s">
        <v>5747</v>
      </c>
      <c r="B2482" s="39" t="s">
        <v>5748</v>
      </c>
      <c r="C2482" s="39" t="s">
        <v>3943</v>
      </c>
      <c r="D2482" s="39" t="s">
        <v>3944</v>
      </c>
      <c r="E2482" s="40">
        <v>10.885160000000001</v>
      </c>
      <c r="F2482" s="40">
        <v>5.8480299999999996</v>
      </c>
      <c r="G2482" s="35"/>
      <c r="H2482" s="40" t="s">
        <v>4496</v>
      </c>
      <c r="I2482" s="40" t="s">
        <v>117</v>
      </c>
      <c r="J2482" s="40" t="s">
        <v>3785</v>
      </c>
      <c r="K2482" s="40" t="s">
        <v>4734</v>
      </c>
      <c r="L2482" s="40" t="s">
        <v>80</v>
      </c>
      <c r="M2482" s="35" t="s">
        <v>78</v>
      </c>
      <c r="N2482" s="35" t="s">
        <v>4497</v>
      </c>
    </row>
    <row r="2483" spans="1:14" x14ac:dyDescent="0.3">
      <c r="A2483" s="38" t="s">
        <v>3894</v>
      </c>
      <c r="B2483" s="39" t="s">
        <v>5749</v>
      </c>
      <c r="C2483" s="39" t="s">
        <v>3929</v>
      </c>
      <c r="D2483" s="39" t="s">
        <v>2287</v>
      </c>
      <c r="E2483" s="40">
        <v>11.48681</v>
      </c>
      <c r="F2483" s="40">
        <v>4.3537999999999997</v>
      </c>
      <c r="G2483" s="35"/>
      <c r="H2483" s="40" t="s">
        <v>4496</v>
      </c>
      <c r="I2483" s="40" t="s">
        <v>117</v>
      </c>
      <c r="J2483" s="40" t="s">
        <v>2284</v>
      </c>
      <c r="K2483" s="40" t="s">
        <v>3968</v>
      </c>
      <c r="L2483" s="40" t="s">
        <v>80</v>
      </c>
      <c r="M2483" s="35" t="s">
        <v>78</v>
      </c>
      <c r="N2483" s="35" t="s">
        <v>4497</v>
      </c>
    </row>
    <row r="2484" spans="1:14" x14ac:dyDescent="0.3">
      <c r="A2484" s="38" t="s">
        <v>5750</v>
      </c>
      <c r="B2484" s="39" t="s">
        <v>5751</v>
      </c>
      <c r="C2484" s="39" t="s">
        <v>3929</v>
      </c>
      <c r="D2484" s="39" t="s">
        <v>5695</v>
      </c>
      <c r="E2484" s="40">
        <v>12.168703000000001</v>
      </c>
      <c r="F2484" s="40">
        <v>4.4847840000000003</v>
      </c>
      <c r="G2484" s="35"/>
      <c r="H2484" s="40" t="s">
        <v>4496</v>
      </c>
      <c r="I2484" s="40" t="s">
        <v>117</v>
      </c>
      <c r="J2484" s="40" t="s">
        <v>626</v>
      </c>
      <c r="K2484" s="40" t="s">
        <v>3985</v>
      </c>
      <c r="L2484" s="40" t="s">
        <v>5869</v>
      </c>
      <c r="M2484" s="35" t="s">
        <v>111</v>
      </c>
      <c r="N2484" s="35" t="s">
        <v>4497</v>
      </c>
    </row>
    <row r="2485" spans="1:14" x14ac:dyDescent="0.3">
      <c r="A2485" s="38" t="s">
        <v>5752</v>
      </c>
      <c r="B2485" s="39" t="s">
        <v>5753</v>
      </c>
      <c r="C2485" s="39" t="s">
        <v>3929</v>
      </c>
      <c r="D2485" s="39" t="s">
        <v>5695</v>
      </c>
      <c r="E2485" s="40">
        <v>12.093185</v>
      </c>
      <c r="F2485" s="40">
        <v>4.349183</v>
      </c>
      <c r="G2485" s="35"/>
      <c r="H2485" s="40" t="s">
        <v>4496</v>
      </c>
      <c r="I2485" s="40" t="s">
        <v>117</v>
      </c>
      <c r="J2485" s="40" t="s">
        <v>626</v>
      </c>
      <c r="K2485" s="40" t="s">
        <v>3985</v>
      </c>
      <c r="L2485" s="40" t="s">
        <v>5869</v>
      </c>
      <c r="M2485" s="35" t="s">
        <v>111</v>
      </c>
      <c r="N2485" s="35" t="s">
        <v>4497</v>
      </c>
    </row>
    <row r="2486" spans="1:14" x14ac:dyDescent="0.3">
      <c r="A2486" s="38" t="s">
        <v>3898</v>
      </c>
      <c r="B2486" s="39" t="s">
        <v>5754</v>
      </c>
      <c r="C2486" s="39" t="s">
        <v>3943</v>
      </c>
      <c r="D2486" s="39" t="s">
        <v>3944</v>
      </c>
      <c r="E2486" s="40">
        <v>10.07738</v>
      </c>
      <c r="F2486" s="40">
        <v>5.3321800000000001</v>
      </c>
      <c r="G2486" s="35"/>
      <c r="H2486" s="40" t="s">
        <v>4496</v>
      </c>
      <c r="I2486" s="40" t="s">
        <v>117</v>
      </c>
      <c r="J2486" s="40" t="s">
        <v>3785</v>
      </c>
      <c r="K2486" s="40" t="s">
        <v>4734</v>
      </c>
      <c r="L2486" s="40" t="s">
        <v>80</v>
      </c>
      <c r="M2486" s="35" t="s">
        <v>78</v>
      </c>
      <c r="N2486" s="35" t="s">
        <v>4497</v>
      </c>
    </row>
    <row r="2487" spans="1:14" x14ac:dyDescent="0.3">
      <c r="A2487" s="38" t="s">
        <v>5755</v>
      </c>
      <c r="B2487" s="39" t="s">
        <v>5756</v>
      </c>
      <c r="C2487" s="39" t="s">
        <v>3939</v>
      </c>
      <c r="D2487" s="39" t="s">
        <v>4495</v>
      </c>
      <c r="E2487" s="40" t="s">
        <v>5757</v>
      </c>
      <c r="F2487" s="40" t="s">
        <v>5758</v>
      </c>
      <c r="G2487" s="35"/>
      <c r="H2487" s="40" t="s">
        <v>4496</v>
      </c>
      <c r="I2487" s="40" t="s">
        <v>117</v>
      </c>
      <c r="J2487" s="40" t="s">
        <v>876</v>
      </c>
      <c r="K2487" s="40" t="s">
        <v>4827</v>
      </c>
      <c r="L2487" s="40" t="s">
        <v>3942</v>
      </c>
      <c r="M2487" s="35" t="s">
        <v>111</v>
      </c>
      <c r="N2487" s="35" t="s">
        <v>4497</v>
      </c>
    </row>
    <row r="2488" spans="1:14" x14ac:dyDescent="0.3">
      <c r="A2488" s="38" t="s">
        <v>5759</v>
      </c>
      <c r="B2488" s="39" t="s">
        <v>5760</v>
      </c>
      <c r="C2488" s="39" t="s">
        <v>3939</v>
      </c>
      <c r="D2488" s="39" t="s">
        <v>1351</v>
      </c>
      <c r="E2488" s="40">
        <v>14.384295</v>
      </c>
      <c r="F2488" s="40">
        <v>12.371715999999999</v>
      </c>
      <c r="G2488" s="35"/>
      <c r="H2488" s="40" t="s">
        <v>4496</v>
      </c>
      <c r="I2488" s="40" t="s">
        <v>117</v>
      </c>
      <c r="J2488" s="40" t="s">
        <v>818</v>
      </c>
      <c r="K2488" s="40" t="s">
        <v>4036</v>
      </c>
      <c r="L2488" s="40" t="s">
        <v>3942</v>
      </c>
      <c r="M2488" s="35" t="s">
        <v>111</v>
      </c>
      <c r="N2488" s="35" t="s">
        <v>4497</v>
      </c>
    </row>
    <row r="2489" spans="1:14" x14ac:dyDescent="0.3">
      <c r="A2489" s="38" t="s">
        <v>5761</v>
      </c>
      <c r="B2489" s="39" t="s">
        <v>5762</v>
      </c>
      <c r="C2489" s="39" t="s">
        <v>3939</v>
      </c>
      <c r="D2489" s="39" t="s">
        <v>2214</v>
      </c>
      <c r="E2489" s="40">
        <v>14.361969999999999</v>
      </c>
      <c r="F2489" s="40">
        <v>8.4911700000000003</v>
      </c>
      <c r="G2489" s="35"/>
      <c r="H2489" s="40" t="s">
        <v>4496</v>
      </c>
      <c r="I2489" s="40" t="s">
        <v>117</v>
      </c>
      <c r="J2489" s="40" t="s">
        <v>705</v>
      </c>
      <c r="K2489" s="40" t="s">
        <v>4048</v>
      </c>
      <c r="L2489" s="40" t="s">
        <v>3942</v>
      </c>
      <c r="M2489" s="35" t="s">
        <v>111</v>
      </c>
      <c r="N2489" s="35" t="s">
        <v>4497</v>
      </c>
    </row>
    <row r="2490" spans="1:14" x14ac:dyDescent="0.3">
      <c r="A2490" s="38" t="s">
        <v>3857</v>
      </c>
      <c r="B2490" s="39" t="s">
        <v>5763</v>
      </c>
      <c r="C2490" s="39" t="s">
        <v>3939</v>
      </c>
      <c r="D2490" s="39" t="s">
        <v>2214</v>
      </c>
      <c r="E2490" s="40" t="s">
        <v>5764</v>
      </c>
      <c r="F2490" s="40" t="s">
        <v>5765</v>
      </c>
      <c r="G2490" s="35"/>
      <c r="H2490" s="40" t="s">
        <v>4496</v>
      </c>
      <c r="I2490" s="40" t="s">
        <v>117</v>
      </c>
      <c r="J2490" s="40" t="s">
        <v>705</v>
      </c>
      <c r="K2490" s="40" t="s">
        <v>4048</v>
      </c>
      <c r="L2490" s="40" t="s">
        <v>3942</v>
      </c>
      <c r="M2490" s="35" t="s">
        <v>111</v>
      </c>
      <c r="N2490" s="35" t="s">
        <v>4497</v>
      </c>
    </row>
    <row r="2491" spans="1:14" x14ac:dyDescent="0.3">
      <c r="A2491" s="38" t="s">
        <v>5766</v>
      </c>
      <c r="B2491" s="39" t="s">
        <v>5767</v>
      </c>
      <c r="C2491" s="39" t="s">
        <v>3951</v>
      </c>
      <c r="D2491" s="39" t="s">
        <v>5543</v>
      </c>
      <c r="E2491" s="40">
        <v>13.60172</v>
      </c>
      <c r="F2491" s="40">
        <v>10.455500000000001</v>
      </c>
      <c r="G2491" s="35"/>
      <c r="H2491" s="40" t="s">
        <v>4496</v>
      </c>
      <c r="I2491" s="40" t="s">
        <v>117</v>
      </c>
      <c r="J2491" s="40" t="s">
        <v>720</v>
      </c>
      <c r="K2491" s="40" t="s">
        <v>4029</v>
      </c>
      <c r="L2491" s="40" t="s">
        <v>3942</v>
      </c>
      <c r="M2491" s="35" t="s">
        <v>111</v>
      </c>
      <c r="N2491" s="35" t="s">
        <v>4497</v>
      </c>
    </row>
    <row r="2492" spans="1:14" x14ac:dyDescent="0.3">
      <c r="A2492" s="38" t="s">
        <v>5768</v>
      </c>
      <c r="B2492" s="39" t="s">
        <v>5769</v>
      </c>
      <c r="C2492" s="39" t="s">
        <v>3939</v>
      </c>
      <c r="D2492" s="39" t="s">
        <v>1241</v>
      </c>
      <c r="E2492" s="40">
        <v>13.916322020000001</v>
      </c>
      <c r="F2492" s="40">
        <v>10.05316228</v>
      </c>
      <c r="G2492" s="35"/>
      <c r="H2492" s="40" t="s">
        <v>4496</v>
      </c>
      <c r="I2492" s="40" t="s">
        <v>117</v>
      </c>
      <c r="J2492" s="40" t="s">
        <v>799</v>
      </c>
      <c r="K2492" s="40" t="s">
        <v>4150</v>
      </c>
      <c r="L2492" s="40" t="s">
        <v>3942</v>
      </c>
      <c r="M2492" s="35" t="s">
        <v>111</v>
      </c>
      <c r="N2492" s="35" t="s">
        <v>4497</v>
      </c>
    </row>
    <row r="2493" spans="1:14" x14ac:dyDescent="0.3">
      <c r="A2493" s="38" t="s">
        <v>440</v>
      </c>
      <c r="B2493" s="39" t="s">
        <v>5770</v>
      </c>
      <c r="C2493" s="39" t="s">
        <v>3958</v>
      </c>
      <c r="D2493" s="39" t="s">
        <v>1351</v>
      </c>
      <c r="E2493" s="40">
        <v>12.0987078</v>
      </c>
      <c r="F2493" s="40">
        <v>6.6147356899999998</v>
      </c>
      <c r="G2493" s="35"/>
      <c r="H2493" s="40" t="s">
        <v>4496</v>
      </c>
      <c r="I2493" s="40" t="s">
        <v>117</v>
      </c>
      <c r="J2493" s="40" t="s">
        <v>831</v>
      </c>
      <c r="K2493" s="40" t="s">
        <v>4779</v>
      </c>
      <c r="L2493" s="40" t="s">
        <v>3942</v>
      </c>
      <c r="M2493" s="35" t="s">
        <v>111</v>
      </c>
      <c r="N2493" s="35" t="s">
        <v>4497</v>
      </c>
    </row>
    <row r="2494" spans="1:14" x14ac:dyDescent="0.3">
      <c r="A2494" s="38" t="s">
        <v>5771</v>
      </c>
      <c r="B2494" s="39" t="s">
        <v>5772</v>
      </c>
      <c r="C2494" s="39" t="s">
        <v>3925</v>
      </c>
      <c r="D2494" s="39" t="s">
        <v>4067</v>
      </c>
      <c r="E2494" s="40">
        <v>12.400840000000001</v>
      </c>
      <c r="F2494" s="40">
        <v>3.1565910000000001</v>
      </c>
      <c r="G2494" s="35"/>
      <c r="H2494" s="40" t="s">
        <v>4496</v>
      </c>
      <c r="I2494" s="40" t="s">
        <v>117</v>
      </c>
      <c r="J2494" s="40" t="s">
        <v>641</v>
      </c>
      <c r="K2494" s="40" t="s">
        <v>4012</v>
      </c>
      <c r="L2494" s="40" t="s">
        <v>5869</v>
      </c>
      <c r="M2494" s="35" t="s">
        <v>111</v>
      </c>
      <c r="N2494" s="35" t="s">
        <v>4497</v>
      </c>
    </row>
    <row r="2495" spans="1:14" x14ac:dyDescent="0.3">
      <c r="A2495" s="38" t="s">
        <v>5773</v>
      </c>
      <c r="B2495" s="39" t="s">
        <v>5774</v>
      </c>
      <c r="C2495" s="39" t="s">
        <v>3925</v>
      </c>
      <c r="D2495" s="39" t="s">
        <v>4067</v>
      </c>
      <c r="E2495" s="40">
        <v>12.367459999999999</v>
      </c>
      <c r="F2495" s="40">
        <v>3.1480320000000002</v>
      </c>
      <c r="G2495" s="35"/>
      <c r="H2495" s="40" t="s">
        <v>4496</v>
      </c>
      <c r="I2495" s="40" t="s">
        <v>117</v>
      </c>
      <c r="J2495" s="40" t="s">
        <v>641</v>
      </c>
      <c r="K2495" s="40" t="s">
        <v>4012</v>
      </c>
      <c r="L2495" s="40" t="s">
        <v>5869</v>
      </c>
      <c r="M2495" s="35" t="s">
        <v>111</v>
      </c>
      <c r="N2495" s="35" t="s">
        <v>4497</v>
      </c>
    </row>
    <row r="2496" spans="1:14" x14ac:dyDescent="0.3">
      <c r="A2496" s="38" t="s">
        <v>5775</v>
      </c>
      <c r="B2496" s="39" t="s">
        <v>5776</v>
      </c>
      <c r="C2496" s="39" t="s">
        <v>3925</v>
      </c>
      <c r="D2496" s="39" t="s">
        <v>4067</v>
      </c>
      <c r="E2496" s="40">
        <v>12.397119999999999</v>
      </c>
      <c r="F2496" s="40">
        <v>3.219767</v>
      </c>
      <c r="G2496" s="35"/>
      <c r="H2496" s="40" t="s">
        <v>4496</v>
      </c>
      <c r="I2496" s="40" t="s">
        <v>117</v>
      </c>
      <c r="J2496" s="40" t="s">
        <v>641</v>
      </c>
      <c r="K2496" s="40" t="s">
        <v>4012</v>
      </c>
      <c r="L2496" s="40" t="s">
        <v>5869</v>
      </c>
      <c r="M2496" s="35" t="s">
        <v>111</v>
      </c>
      <c r="N2496" s="35" t="s">
        <v>4497</v>
      </c>
    </row>
    <row r="2497" spans="1:14" x14ac:dyDescent="0.3">
      <c r="A2497" s="38" t="s">
        <v>5777</v>
      </c>
      <c r="B2497" s="39" t="s">
        <v>5778</v>
      </c>
      <c r="C2497" s="39" t="s">
        <v>3951</v>
      </c>
      <c r="D2497" s="39" t="s">
        <v>3988</v>
      </c>
      <c r="E2497" s="40" t="s">
        <v>5779</v>
      </c>
      <c r="F2497" s="40" t="s">
        <v>5780</v>
      </c>
      <c r="G2497" s="35"/>
      <c r="H2497" s="40" t="s">
        <v>4496</v>
      </c>
      <c r="I2497" s="40" t="s">
        <v>117</v>
      </c>
      <c r="J2497" s="40" t="s">
        <v>710</v>
      </c>
      <c r="K2497" s="40" t="s">
        <v>4859</v>
      </c>
      <c r="L2497" s="40" t="s">
        <v>3942</v>
      </c>
      <c r="M2497" s="35" t="s">
        <v>111</v>
      </c>
      <c r="N2497" s="35" t="s">
        <v>4497</v>
      </c>
    </row>
    <row r="2498" spans="1:14" x14ac:dyDescent="0.3">
      <c r="A2498" s="38" t="s">
        <v>5781</v>
      </c>
      <c r="B2498" s="39" t="s">
        <v>5782</v>
      </c>
      <c r="C2498" s="39" t="s">
        <v>3958</v>
      </c>
      <c r="D2498" s="39" t="s">
        <v>3959</v>
      </c>
      <c r="E2498" s="40">
        <v>13.84008</v>
      </c>
      <c r="F2498" s="40">
        <v>7.7098100000000001</v>
      </c>
      <c r="G2498" s="35"/>
      <c r="H2498" s="40" t="s">
        <v>4496</v>
      </c>
      <c r="I2498" s="40" t="s">
        <v>117</v>
      </c>
      <c r="J2498" s="40" t="s">
        <v>831</v>
      </c>
      <c r="K2498" s="40" t="s">
        <v>4779</v>
      </c>
      <c r="L2498" s="40" t="s">
        <v>3942</v>
      </c>
      <c r="M2498" s="35" t="s">
        <v>111</v>
      </c>
      <c r="N2498" s="35" t="s">
        <v>4497</v>
      </c>
    </row>
    <row r="2499" spans="1:14" x14ac:dyDescent="0.3">
      <c r="A2499" s="38" t="s">
        <v>5783</v>
      </c>
      <c r="B2499" s="39" t="s">
        <v>5784</v>
      </c>
      <c r="C2499" s="39" t="s">
        <v>3958</v>
      </c>
      <c r="D2499" s="39" t="s">
        <v>5569</v>
      </c>
      <c r="E2499" s="40">
        <v>14.382429999999999</v>
      </c>
      <c r="F2499" s="40">
        <v>6.0781700000000001</v>
      </c>
      <c r="G2499" s="35"/>
      <c r="H2499" s="40" t="s">
        <v>4496</v>
      </c>
      <c r="I2499" s="40" t="s">
        <v>117</v>
      </c>
      <c r="J2499" s="40" t="s">
        <v>734</v>
      </c>
      <c r="K2499" s="40" t="s">
        <v>4015</v>
      </c>
      <c r="L2499" s="40" t="s">
        <v>3942</v>
      </c>
      <c r="M2499" s="35" t="s">
        <v>111</v>
      </c>
      <c r="N2499" s="35" t="s">
        <v>4497</v>
      </c>
    </row>
    <row r="2500" spans="1:14" x14ac:dyDescent="0.3">
      <c r="A2500" s="38" t="s">
        <v>5785</v>
      </c>
      <c r="B2500" s="39" t="s">
        <v>5786</v>
      </c>
      <c r="C2500" s="39" t="s">
        <v>3951</v>
      </c>
      <c r="D2500" s="39" t="s">
        <v>5543</v>
      </c>
      <c r="E2500" s="40">
        <v>13.762090000000001</v>
      </c>
      <c r="F2500" s="40">
        <v>10.454029999999999</v>
      </c>
      <c r="G2500" s="35"/>
      <c r="H2500" s="40" t="s">
        <v>4496</v>
      </c>
      <c r="I2500" s="40" t="s">
        <v>117</v>
      </c>
      <c r="J2500" s="40" t="s">
        <v>720</v>
      </c>
      <c r="K2500" s="40" t="s">
        <v>4029</v>
      </c>
      <c r="L2500" s="40" t="s">
        <v>3942</v>
      </c>
      <c r="M2500" s="35" t="s">
        <v>111</v>
      </c>
      <c r="N2500" s="35" t="s">
        <v>4497</v>
      </c>
    </row>
    <row r="2501" spans="1:14" x14ac:dyDescent="0.3">
      <c r="A2501" s="38" t="s">
        <v>5787</v>
      </c>
      <c r="B2501" s="39" t="s">
        <v>5788</v>
      </c>
      <c r="C2501" s="39" t="s">
        <v>3958</v>
      </c>
      <c r="D2501" s="39" t="s">
        <v>5546</v>
      </c>
      <c r="E2501" s="40">
        <v>12.245527299999999</v>
      </c>
      <c r="F2501" s="40">
        <v>6.5880479599999999</v>
      </c>
      <c r="G2501" s="35"/>
      <c r="H2501" s="40" t="s">
        <v>4496</v>
      </c>
      <c r="I2501" s="40" t="s">
        <v>117</v>
      </c>
      <c r="J2501" s="40" t="s">
        <v>700</v>
      </c>
      <c r="K2501" s="40" t="s">
        <v>4087</v>
      </c>
      <c r="L2501" s="40" t="s">
        <v>3942</v>
      </c>
      <c r="M2501" s="35" t="s">
        <v>111</v>
      </c>
      <c r="N2501" s="35" t="s">
        <v>4497</v>
      </c>
    </row>
    <row r="2502" spans="1:14" x14ac:dyDescent="0.3">
      <c r="A2502" s="38" t="s">
        <v>5789</v>
      </c>
      <c r="B2502" s="39" t="s">
        <v>5790</v>
      </c>
      <c r="C2502" s="39" t="s">
        <v>3951</v>
      </c>
      <c r="D2502" s="39" t="s">
        <v>1351</v>
      </c>
      <c r="E2502" s="40" t="s">
        <v>5791</v>
      </c>
      <c r="F2502" s="40" t="s">
        <v>5792</v>
      </c>
      <c r="G2502" s="35"/>
      <c r="H2502" s="40" t="s">
        <v>4496</v>
      </c>
      <c r="I2502" s="40" t="s">
        <v>117</v>
      </c>
      <c r="J2502" s="40" t="s">
        <v>895</v>
      </c>
      <c r="K2502" s="40" t="s">
        <v>3952</v>
      </c>
      <c r="L2502" s="40" t="s">
        <v>3942</v>
      </c>
      <c r="M2502" s="35" t="s">
        <v>111</v>
      </c>
      <c r="N2502" s="35" t="s">
        <v>4497</v>
      </c>
    </row>
    <row r="2503" spans="1:14" x14ac:dyDescent="0.3">
      <c r="A2503" s="38" t="s">
        <v>5793</v>
      </c>
      <c r="B2503" s="39" t="s">
        <v>5794</v>
      </c>
      <c r="C2503" s="39" t="s">
        <v>3951</v>
      </c>
      <c r="D2503" s="39" t="s">
        <v>3988</v>
      </c>
      <c r="E2503" s="40">
        <v>15.07888</v>
      </c>
      <c r="F2503" s="40">
        <v>10.90436</v>
      </c>
      <c r="G2503" s="35"/>
      <c r="H2503" s="40" t="s">
        <v>4496</v>
      </c>
      <c r="I2503" s="40" t="s">
        <v>117</v>
      </c>
      <c r="J2503" s="40" t="s">
        <v>710</v>
      </c>
      <c r="K2503" s="40" t="s">
        <v>4859</v>
      </c>
      <c r="L2503" s="40" t="s">
        <v>3942</v>
      </c>
      <c r="M2503" s="35" t="s">
        <v>111</v>
      </c>
      <c r="N2503" s="35" t="s">
        <v>4497</v>
      </c>
    </row>
    <row r="2504" spans="1:14" x14ac:dyDescent="0.3">
      <c r="A2504" s="38" t="s">
        <v>5795</v>
      </c>
      <c r="B2504" s="39" t="s">
        <v>5796</v>
      </c>
      <c r="C2504" s="39" t="s">
        <v>3958</v>
      </c>
      <c r="D2504" s="39" t="s">
        <v>3959</v>
      </c>
      <c r="E2504" s="40">
        <v>13.738709999999999</v>
      </c>
      <c r="F2504" s="40">
        <v>7.7619300000000004</v>
      </c>
      <c r="G2504" s="35"/>
      <c r="H2504" s="40" t="s">
        <v>4496</v>
      </c>
      <c r="I2504" s="40" t="s">
        <v>117</v>
      </c>
      <c r="J2504" s="40" t="s">
        <v>831</v>
      </c>
      <c r="K2504" s="40" t="s">
        <v>4779</v>
      </c>
      <c r="L2504" s="40" t="s">
        <v>3942</v>
      </c>
      <c r="M2504" s="35" t="s">
        <v>111</v>
      </c>
      <c r="N2504" s="35" t="s">
        <v>4497</v>
      </c>
    </row>
    <row r="2505" spans="1:14" x14ac:dyDescent="0.3">
      <c r="A2505" s="38" t="s">
        <v>5797</v>
      </c>
      <c r="B2505" s="39" t="s">
        <v>5798</v>
      </c>
      <c r="C2505" s="39" t="s">
        <v>3951</v>
      </c>
      <c r="D2505" s="39" t="s">
        <v>1734</v>
      </c>
      <c r="E2505" s="40">
        <v>14.170339999999999</v>
      </c>
      <c r="F2505" s="40">
        <v>10.95904</v>
      </c>
      <c r="G2505" s="35"/>
      <c r="H2505" s="40" t="s">
        <v>4496</v>
      </c>
      <c r="I2505" s="40" t="s">
        <v>117</v>
      </c>
      <c r="J2505" s="40" t="s">
        <v>655</v>
      </c>
      <c r="K2505" s="40" t="s">
        <v>4008</v>
      </c>
      <c r="L2505" s="40" t="s">
        <v>3942</v>
      </c>
      <c r="M2505" s="35" t="s">
        <v>111</v>
      </c>
      <c r="N2505" s="35" t="s">
        <v>4497</v>
      </c>
    </row>
    <row r="2506" spans="1:14" x14ac:dyDescent="0.3">
      <c r="A2506" s="38" t="s">
        <v>5799</v>
      </c>
      <c r="B2506" s="39" t="s">
        <v>5800</v>
      </c>
      <c r="C2506" s="39" t="s">
        <v>3939</v>
      </c>
      <c r="D2506" s="39" t="s">
        <v>3959</v>
      </c>
      <c r="E2506" s="40">
        <v>13.545636</v>
      </c>
      <c r="F2506" s="40">
        <v>7.6947939999999999</v>
      </c>
      <c r="G2506" s="35"/>
      <c r="H2506" s="40" t="s">
        <v>4496</v>
      </c>
      <c r="I2506" s="40" t="s">
        <v>117</v>
      </c>
      <c r="J2506" s="40" t="s">
        <v>831</v>
      </c>
      <c r="K2506" s="40" t="s">
        <v>4779</v>
      </c>
      <c r="L2506" s="40" t="s">
        <v>3942</v>
      </c>
      <c r="M2506" s="35" t="s">
        <v>111</v>
      </c>
      <c r="N2506" s="35" t="s">
        <v>4497</v>
      </c>
    </row>
    <row r="2507" spans="1:14" x14ac:dyDescent="0.3">
      <c r="A2507" s="38" t="s">
        <v>3870</v>
      </c>
      <c r="B2507" s="39" t="s">
        <v>5801</v>
      </c>
      <c r="C2507" s="39" t="s">
        <v>3958</v>
      </c>
      <c r="D2507" s="39" t="s">
        <v>2214</v>
      </c>
      <c r="E2507" s="40">
        <v>15.275793</v>
      </c>
      <c r="F2507" s="40">
        <v>8.061401</v>
      </c>
      <c r="G2507" s="35"/>
      <c r="H2507" s="40" t="s">
        <v>4496</v>
      </c>
      <c r="I2507" s="40" t="s">
        <v>117</v>
      </c>
      <c r="J2507" s="40" t="s">
        <v>705</v>
      </c>
      <c r="K2507" s="40" t="s">
        <v>4048</v>
      </c>
      <c r="L2507" s="40" t="s">
        <v>3942</v>
      </c>
      <c r="M2507" s="35" t="s">
        <v>111</v>
      </c>
      <c r="N2507" s="35" t="s">
        <v>4497</v>
      </c>
    </row>
    <row r="2508" spans="1:14" x14ac:dyDescent="0.3">
      <c r="A2508" s="38" t="s">
        <v>5802</v>
      </c>
      <c r="B2508" s="39" t="s">
        <v>5803</v>
      </c>
      <c r="C2508" s="39" t="s">
        <v>3951</v>
      </c>
      <c r="D2508" s="39" t="s">
        <v>1734</v>
      </c>
      <c r="E2508" s="40">
        <v>14.06053</v>
      </c>
      <c r="F2508" s="40">
        <v>11.13087</v>
      </c>
      <c r="G2508" s="35"/>
      <c r="H2508" s="40" t="s">
        <v>4496</v>
      </c>
      <c r="I2508" s="40" t="s">
        <v>117</v>
      </c>
      <c r="J2508" s="40" t="s">
        <v>655</v>
      </c>
      <c r="K2508" s="40" t="s">
        <v>4008</v>
      </c>
      <c r="L2508" s="40" t="s">
        <v>3942</v>
      </c>
      <c r="M2508" s="35" t="s">
        <v>111</v>
      </c>
      <c r="N2508" s="35" t="s">
        <v>4497</v>
      </c>
    </row>
    <row r="2509" spans="1:14" x14ac:dyDescent="0.3">
      <c r="A2509" s="38" t="s">
        <v>5804</v>
      </c>
      <c r="B2509" s="39" t="s">
        <v>5805</v>
      </c>
      <c r="C2509" s="39" t="s">
        <v>3939</v>
      </c>
      <c r="D2509" s="39" t="s">
        <v>2214</v>
      </c>
      <c r="E2509" s="40" t="s">
        <v>5806</v>
      </c>
      <c r="F2509" s="40" t="s">
        <v>5807</v>
      </c>
      <c r="G2509" s="35"/>
      <c r="H2509" s="40" t="s">
        <v>4496</v>
      </c>
      <c r="I2509" s="40" t="s">
        <v>117</v>
      </c>
      <c r="J2509" s="40" t="s">
        <v>705</v>
      </c>
      <c r="K2509" s="40" t="s">
        <v>4048</v>
      </c>
      <c r="L2509" s="40" t="s">
        <v>3942</v>
      </c>
      <c r="M2509" s="35" t="s">
        <v>111</v>
      </c>
      <c r="N2509" s="35" t="s">
        <v>4497</v>
      </c>
    </row>
    <row r="2510" spans="1:14" x14ac:dyDescent="0.3">
      <c r="A2510" s="38" t="s">
        <v>5808</v>
      </c>
      <c r="B2510" s="39" t="s">
        <v>5809</v>
      </c>
      <c r="C2510" s="39" t="s">
        <v>3951</v>
      </c>
      <c r="D2510" s="39" t="s">
        <v>5543</v>
      </c>
      <c r="E2510" s="40">
        <v>13.89930174</v>
      </c>
      <c r="F2510" s="40">
        <v>10.632865149000001</v>
      </c>
      <c r="G2510" s="35"/>
      <c r="H2510" s="40" t="s">
        <v>4496</v>
      </c>
      <c r="I2510" s="40" t="s">
        <v>117</v>
      </c>
      <c r="J2510" s="40" t="s">
        <v>720</v>
      </c>
      <c r="K2510" s="40" t="s">
        <v>4029</v>
      </c>
      <c r="L2510" s="40" t="s">
        <v>3942</v>
      </c>
      <c r="M2510" s="35" t="s">
        <v>111</v>
      </c>
      <c r="N2510" s="35" t="s">
        <v>4497</v>
      </c>
    </row>
    <row r="2511" spans="1:14" x14ac:dyDescent="0.3">
      <c r="A2511" s="38" t="s">
        <v>490</v>
      </c>
      <c r="B2511" s="39" t="s">
        <v>5810</v>
      </c>
      <c r="C2511" s="39" t="s">
        <v>3951</v>
      </c>
      <c r="D2511" s="39" t="s">
        <v>5543</v>
      </c>
      <c r="E2511" s="40" t="s">
        <v>5811</v>
      </c>
      <c r="F2511" s="40" t="s">
        <v>5812</v>
      </c>
      <c r="G2511" s="35"/>
      <c r="H2511" s="40" t="s">
        <v>4496</v>
      </c>
      <c r="I2511" s="40" t="s">
        <v>117</v>
      </c>
      <c r="J2511" s="40" t="s">
        <v>710</v>
      </c>
      <c r="K2511" s="40" t="s">
        <v>4859</v>
      </c>
      <c r="L2511" s="40" t="s">
        <v>3942</v>
      </c>
      <c r="M2511" s="35" t="s">
        <v>111</v>
      </c>
      <c r="N2511" s="35" t="s">
        <v>4497</v>
      </c>
    </row>
    <row r="2512" spans="1:14" x14ac:dyDescent="0.3">
      <c r="A2512" s="38" t="s">
        <v>3866</v>
      </c>
      <c r="B2512" s="39" t="s">
        <v>5813</v>
      </c>
      <c r="C2512" s="39" t="s">
        <v>3951</v>
      </c>
      <c r="D2512" s="39" t="s">
        <v>1351</v>
      </c>
      <c r="E2512" s="40">
        <v>15.07368</v>
      </c>
      <c r="F2512" s="40">
        <v>11.666729999999999</v>
      </c>
      <c r="G2512" s="35"/>
      <c r="H2512" s="40" t="s">
        <v>4496</v>
      </c>
      <c r="I2512" s="40" t="s">
        <v>117</v>
      </c>
      <c r="J2512" s="40" t="s">
        <v>895</v>
      </c>
      <c r="K2512" s="40" t="s">
        <v>3952</v>
      </c>
      <c r="L2512" s="40" t="s">
        <v>3942</v>
      </c>
      <c r="M2512" s="35" t="s">
        <v>111</v>
      </c>
      <c r="N2512" s="35" t="s">
        <v>4497</v>
      </c>
    </row>
    <row r="2513" spans="1:14" x14ac:dyDescent="0.3">
      <c r="A2513" s="38" t="s">
        <v>5814</v>
      </c>
      <c r="B2513" s="39" t="s">
        <v>5815</v>
      </c>
      <c r="C2513" s="39" t="s">
        <v>3929</v>
      </c>
      <c r="D2513" s="39" t="s">
        <v>5695</v>
      </c>
      <c r="E2513" s="40">
        <v>11.469530000000001</v>
      </c>
      <c r="F2513" s="40">
        <v>4.1499100000000002</v>
      </c>
      <c r="G2513" s="35"/>
      <c r="H2513" s="40" t="s">
        <v>4496</v>
      </c>
      <c r="I2513" s="40" t="s">
        <v>117</v>
      </c>
      <c r="J2513" s="40" t="s">
        <v>626</v>
      </c>
      <c r="K2513" s="40" t="s">
        <v>3985</v>
      </c>
      <c r="L2513" s="40" t="s">
        <v>5869</v>
      </c>
      <c r="M2513" s="35" t="s">
        <v>111</v>
      </c>
      <c r="N2513" s="35" t="s">
        <v>4497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0A6648-E504-4724-82EF-7A3EEEEE7C4F}">
  <sheetPr codeName="Sheet4"/>
  <dimension ref="A1:W68"/>
  <sheetViews>
    <sheetView topLeftCell="A16" zoomScale="70" zoomScaleNormal="70" workbookViewId="0">
      <selection activeCell="A23" sqref="A23:XFD68"/>
    </sheetView>
  </sheetViews>
  <sheetFormatPr defaultRowHeight="14" x14ac:dyDescent="0.3"/>
  <cols>
    <col min="2" max="2" width="21.08203125" bestFit="1" customWidth="1"/>
    <col min="3" max="3" width="46.08203125" bestFit="1" customWidth="1"/>
    <col min="4" max="4" width="8.58203125" bestFit="1" customWidth="1"/>
    <col min="5" max="5" width="11.08203125" bestFit="1" customWidth="1"/>
    <col min="6" max="6" width="18.58203125" bestFit="1" customWidth="1"/>
    <col min="7" max="7" width="12.08203125" bestFit="1" customWidth="1"/>
    <col min="8" max="8" width="5.58203125" bestFit="1" customWidth="1"/>
    <col min="10" max="10" width="55.58203125" customWidth="1"/>
  </cols>
  <sheetData>
    <row r="1" spans="1:23" x14ac:dyDescent="0.3">
      <c r="A1" s="47" t="s">
        <v>380</v>
      </c>
      <c r="B1" s="47" t="s">
        <v>92</v>
      </c>
      <c r="C1" s="47" t="s">
        <v>91</v>
      </c>
      <c r="D1" s="47" t="s">
        <v>30</v>
      </c>
      <c r="E1" s="47" t="s">
        <v>235</v>
      </c>
      <c r="F1" s="47" t="s">
        <v>469</v>
      </c>
      <c r="G1" s="47" t="s">
        <v>470</v>
      </c>
      <c r="H1" s="48" t="s">
        <v>471</v>
      </c>
      <c r="I1" s="47" t="s">
        <v>203</v>
      </c>
      <c r="J1" s="54" t="s">
        <v>261</v>
      </c>
      <c r="K1" s="47" t="s">
        <v>31</v>
      </c>
      <c r="L1" s="47" t="s">
        <v>162</v>
      </c>
      <c r="M1" s="47" t="s">
        <v>102</v>
      </c>
      <c r="N1" s="47" t="s">
        <v>97</v>
      </c>
      <c r="O1" s="47" t="s">
        <v>472</v>
      </c>
      <c r="P1" s="47" t="s">
        <v>587</v>
      </c>
      <c r="Q1" s="47" t="s">
        <v>5816</v>
      </c>
      <c r="R1" s="47" t="s">
        <v>309</v>
      </c>
      <c r="S1" s="47" t="s">
        <v>5828</v>
      </c>
      <c r="T1" s="49" t="s">
        <v>5835</v>
      </c>
    </row>
    <row r="2" spans="1:23" s="163" customFormat="1" ht="155" x14ac:dyDescent="0.35">
      <c r="A2" s="164"/>
      <c r="B2" s="165"/>
      <c r="C2" s="165" t="s">
        <v>7368</v>
      </c>
      <c r="D2" s="165" t="s">
        <v>1281</v>
      </c>
      <c r="E2" s="160" t="s">
        <v>4</v>
      </c>
      <c r="F2" s="160" t="s">
        <v>41</v>
      </c>
      <c r="G2" s="154" t="e">
        <v>#N/A</v>
      </c>
      <c r="H2" s="166" t="e">
        <v>#N/A</v>
      </c>
      <c r="I2" s="85" t="s">
        <v>5868</v>
      </c>
      <c r="J2" s="159" t="s">
        <v>7480</v>
      </c>
      <c r="K2" s="158" t="s">
        <v>163</v>
      </c>
      <c r="L2" s="167" t="s">
        <v>82</v>
      </c>
      <c r="M2" s="167" t="e">
        <v>#N/A</v>
      </c>
      <c r="N2" s="165" t="s">
        <v>6918</v>
      </c>
      <c r="O2" s="167" t="s">
        <v>6876</v>
      </c>
      <c r="P2" s="167" t="s">
        <v>3929</v>
      </c>
      <c r="Q2" s="167" t="s">
        <v>3929</v>
      </c>
      <c r="R2" s="167" t="s">
        <v>5869</v>
      </c>
      <c r="S2" s="168" t="s">
        <v>7491</v>
      </c>
      <c r="T2" s="167" t="s">
        <v>5875</v>
      </c>
      <c r="U2" s="167" t="e">
        <v>#N/A</v>
      </c>
      <c r="V2" s="167" t="e">
        <v>#N/A</v>
      </c>
      <c r="W2" s="167" t="e">
        <v>#N/A</v>
      </c>
    </row>
    <row r="3" spans="1:23" s="163" customFormat="1" ht="155" x14ac:dyDescent="0.35">
      <c r="A3" s="164"/>
      <c r="B3" s="165"/>
      <c r="C3" s="157" t="s">
        <v>4092</v>
      </c>
      <c r="D3" s="165" t="s">
        <v>3186</v>
      </c>
      <c r="E3" s="160" t="s">
        <v>5867</v>
      </c>
      <c r="F3" s="160" t="s">
        <v>36</v>
      </c>
      <c r="G3" s="154" t="e">
        <v>#N/A</v>
      </c>
      <c r="H3" s="166" t="e">
        <v>#N/A</v>
      </c>
      <c r="I3" s="85" t="s">
        <v>5895</v>
      </c>
      <c r="J3" s="159" t="s">
        <v>7533</v>
      </c>
      <c r="K3" s="158" t="s">
        <v>7</v>
      </c>
      <c r="L3" s="155" t="s">
        <v>94</v>
      </c>
      <c r="M3" s="155" t="e">
        <v>#N/A</v>
      </c>
      <c r="N3" s="165"/>
      <c r="O3" s="167" t="s">
        <v>7374</v>
      </c>
      <c r="P3" s="167" t="s">
        <v>3933</v>
      </c>
      <c r="Q3" s="167" t="s">
        <v>3933</v>
      </c>
      <c r="R3" s="167" t="s">
        <v>78</v>
      </c>
      <c r="S3" s="168" t="s">
        <v>7623</v>
      </c>
      <c r="T3" s="167" t="s">
        <v>5875</v>
      </c>
      <c r="U3" s="167" t="e">
        <v>#N/A</v>
      </c>
      <c r="V3" s="167" t="e">
        <v>#N/A</v>
      </c>
      <c r="W3" s="167" t="s">
        <v>3947</v>
      </c>
    </row>
    <row r="4" spans="1:23" s="163" customFormat="1" ht="294.5" x14ac:dyDescent="0.35">
      <c r="A4" s="164"/>
      <c r="B4" s="165"/>
      <c r="C4" s="156" t="s">
        <v>7548</v>
      </c>
      <c r="D4" s="165" t="s">
        <v>6919</v>
      </c>
      <c r="E4" s="160" t="e">
        <v>#N/A</v>
      </c>
      <c r="F4" s="160" t="e">
        <v>#N/A</v>
      </c>
      <c r="G4" s="154" t="e">
        <v>#N/A</v>
      </c>
      <c r="H4" s="166" t="e">
        <v>#N/A</v>
      </c>
      <c r="I4" s="85" t="s">
        <v>5895</v>
      </c>
      <c r="J4" s="159" t="s">
        <v>7549</v>
      </c>
      <c r="K4" s="158" t="s">
        <v>5867</v>
      </c>
      <c r="L4" s="158" t="s">
        <v>117</v>
      </c>
      <c r="M4" s="158" t="e">
        <v>#N/A</v>
      </c>
      <c r="N4" s="156" t="s">
        <v>5872</v>
      </c>
      <c r="O4" s="167" t="s">
        <v>7782</v>
      </c>
      <c r="P4" s="167" t="e">
        <v>#N/A</v>
      </c>
      <c r="Q4" s="167" t="s">
        <v>3958</v>
      </c>
      <c r="R4" s="167" t="e">
        <v>#N/A</v>
      </c>
      <c r="S4" s="168" t="s">
        <v>7602</v>
      </c>
      <c r="T4" s="167" t="s">
        <v>5875</v>
      </c>
      <c r="U4" s="167" t="e">
        <v>#N/A</v>
      </c>
      <c r="V4" s="167" t="s">
        <v>7388</v>
      </c>
      <c r="W4" s="167" t="e">
        <v>#N/A</v>
      </c>
    </row>
    <row r="5" spans="1:23" s="163" customFormat="1" ht="263.5" x14ac:dyDescent="0.35">
      <c r="A5" s="164"/>
      <c r="B5" s="165"/>
      <c r="C5" s="165" t="s">
        <v>7510</v>
      </c>
      <c r="D5" s="165" t="s">
        <v>3146</v>
      </c>
      <c r="E5" s="160" t="s">
        <v>5867</v>
      </c>
      <c r="F5" s="160" t="s">
        <v>36</v>
      </c>
      <c r="G5" s="154" t="e">
        <v>#N/A</v>
      </c>
      <c r="H5" s="166" t="e">
        <v>#N/A</v>
      </c>
      <c r="I5" s="85" t="s">
        <v>5895</v>
      </c>
      <c r="J5" s="159" t="s">
        <v>7554</v>
      </c>
      <c r="K5" s="158" t="s">
        <v>5867</v>
      </c>
      <c r="L5" s="167" t="s">
        <v>82</v>
      </c>
      <c r="M5" s="167" t="e">
        <v>#N/A</v>
      </c>
      <c r="N5" s="165" t="s">
        <v>6918</v>
      </c>
      <c r="O5" s="167" t="s">
        <v>7782</v>
      </c>
      <c r="P5" s="167" t="s">
        <v>3933</v>
      </c>
      <c r="Q5" s="167" t="s">
        <v>3933</v>
      </c>
      <c r="R5" s="167" t="s">
        <v>78</v>
      </c>
      <c r="S5" s="168" t="s">
        <v>7624</v>
      </c>
      <c r="T5" s="167" t="s">
        <v>5875</v>
      </c>
      <c r="U5" s="167" t="e">
        <v>#N/A</v>
      </c>
      <c r="V5" s="167" t="e">
        <v>#N/A</v>
      </c>
      <c r="W5" s="167" t="e">
        <v>#N/A</v>
      </c>
    </row>
    <row r="6" spans="1:23" s="163" customFormat="1" ht="186" x14ac:dyDescent="0.35">
      <c r="A6" s="164"/>
      <c r="B6" s="165"/>
      <c r="C6" s="156" t="s">
        <v>7372</v>
      </c>
      <c r="D6" s="165" t="s">
        <v>388</v>
      </c>
      <c r="E6" s="160" t="s">
        <v>5867</v>
      </c>
      <c r="F6" s="160" t="s">
        <v>36</v>
      </c>
      <c r="G6" s="154" t="e">
        <v>#N/A</v>
      </c>
      <c r="H6" s="166" t="e">
        <v>#N/A</v>
      </c>
      <c r="I6" s="85" t="s">
        <v>5868</v>
      </c>
      <c r="J6" s="159" t="s">
        <v>7557</v>
      </c>
      <c r="K6" s="158" t="s">
        <v>5892</v>
      </c>
      <c r="L6" s="158" t="s">
        <v>117</v>
      </c>
      <c r="M6" s="158" t="e">
        <v>#N/A</v>
      </c>
      <c r="N6" s="156" t="s">
        <v>5872</v>
      </c>
      <c r="O6" s="167" t="s">
        <v>5893</v>
      </c>
      <c r="P6" s="167" t="s">
        <v>3934</v>
      </c>
      <c r="Q6" s="167" t="s">
        <v>3934</v>
      </c>
      <c r="R6" s="167" t="s">
        <v>78</v>
      </c>
      <c r="S6" s="168" t="s">
        <v>7642</v>
      </c>
      <c r="T6" s="167" t="s">
        <v>5875</v>
      </c>
      <c r="U6" s="167" t="e">
        <v>#N/A</v>
      </c>
      <c r="V6" s="167" t="e">
        <v>#N/A</v>
      </c>
      <c r="W6" s="167" t="s">
        <v>3777</v>
      </c>
    </row>
    <row r="7" spans="1:23" s="163" customFormat="1" ht="170.5" x14ac:dyDescent="0.35">
      <c r="A7" s="164"/>
      <c r="B7" s="165"/>
      <c r="C7" s="156" t="s">
        <v>7558</v>
      </c>
      <c r="D7" s="165" t="s">
        <v>2187</v>
      </c>
      <c r="E7" s="160" t="s">
        <v>5867</v>
      </c>
      <c r="F7" s="160" t="s">
        <v>3846</v>
      </c>
      <c r="G7" s="154" t="e">
        <v>#N/A</v>
      </c>
      <c r="H7" s="166" t="e">
        <v>#N/A</v>
      </c>
      <c r="I7" s="85" t="s">
        <v>5895</v>
      </c>
      <c r="J7" s="159" t="s">
        <v>7559</v>
      </c>
      <c r="K7" s="158" t="s">
        <v>7</v>
      </c>
      <c r="L7" s="158" t="s">
        <v>117</v>
      </c>
      <c r="M7" s="158" t="e">
        <v>#N/A</v>
      </c>
      <c r="N7" s="156" t="s">
        <v>5872</v>
      </c>
      <c r="O7" s="167" t="s">
        <v>7374</v>
      </c>
      <c r="P7" s="167" t="s">
        <v>3939</v>
      </c>
      <c r="Q7" s="167" t="s">
        <v>3939</v>
      </c>
      <c r="R7" s="167" t="s">
        <v>3942</v>
      </c>
      <c r="S7" s="168" t="s">
        <v>7631</v>
      </c>
      <c r="T7" s="167" t="s">
        <v>5875</v>
      </c>
      <c r="U7" s="167" t="e">
        <v>#N/A</v>
      </c>
      <c r="V7" s="167" t="e">
        <v>#N/A</v>
      </c>
      <c r="W7" s="167" t="e">
        <v>#N/A</v>
      </c>
    </row>
    <row r="8" spans="1:23" s="163" customFormat="1" ht="170.5" x14ac:dyDescent="0.35">
      <c r="A8" s="164"/>
      <c r="B8" s="165"/>
      <c r="C8" s="156" t="s">
        <v>7560</v>
      </c>
      <c r="D8" s="165" t="s">
        <v>5804</v>
      </c>
      <c r="E8" s="160" t="s">
        <v>7062</v>
      </c>
      <c r="F8" s="160" t="s">
        <v>3908</v>
      </c>
      <c r="G8" s="154" t="e">
        <v>#N/A</v>
      </c>
      <c r="H8" s="166" t="e">
        <v>#N/A</v>
      </c>
      <c r="I8" s="85" t="s">
        <v>5895</v>
      </c>
      <c r="J8" s="159" t="s">
        <v>7561</v>
      </c>
      <c r="K8" s="158" t="s">
        <v>5867</v>
      </c>
      <c r="L8" s="158" t="s">
        <v>6867</v>
      </c>
      <c r="M8" s="158" t="e">
        <v>#N/A</v>
      </c>
      <c r="N8" s="156" t="s">
        <v>5872</v>
      </c>
      <c r="O8" s="167" t="s">
        <v>7782</v>
      </c>
      <c r="P8" s="167" t="s">
        <v>3939</v>
      </c>
      <c r="Q8" s="167" t="s">
        <v>3939</v>
      </c>
      <c r="R8" s="167" t="s">
        <v>3942</v>
      </c>
      <c r="S8" s="168" t="s">
        <v>7632</v>
      </c>
      <c r="T8" s="167" t="s">
        <v>5875</v>
      </c>
      <c r="U8" s="167" t="s">
        <v>7389</v>
      </c>
      <c r="V8" s="167" t="e">
        <v>#N/A</v>
      </c>
      <c r="W8" s="167" t="e">
        <v>#N/A</v>
      </c>
    </row>
    <row r="9" spans="1:23" s="163" customFormat="1" ht="124" x14ac:dyDescent="0.35">
      <c r="A9" s="164"/>
      <c r="B9" s="165"/>
      <c r="C9" s="157" t="s">
        <v>7562</v>
      </c>
      <c r="D9" s="165" t="s">
        <v>7563</v>
      </c>
      <c r="E9" s="160" t="s">
        <v>5869</v>
      </c>
      <c r="F9" s="160" t="s">
        <v>3908</v>
      </c>
      <c r="G9" s="154" t="e">
        <v>#N/A</v>
      </c>
      <c r="H9" s="166" t="e">
        <v>#N/A</v>
      </c>
      <c r="I9" s="85" t="s">
        <v>7099</v>
      </c>
      <c r="J9" s="159" t="s">
        <v>7100</v>
      </c>
      <c r="K9" s="158" t="s">
        <v>163</v>
      </c>
      <c r="L9" s="155" t="s">
        <v>82</v>
      </c>
      <c r="M9" s="155" t="e">
        <v>#N/A</v>
      </c>
      <c r="N9" s="165"/>
      <c r="O9" s="167" t="s">
        <v>6876</v>
      </c>
      <c r="P9" s="167" t="e">
        <v>#N/A</v>
      </c>
      <c r="Q9" s="167" t="s">
        <v>3929</v>
      </c>
      <c r="R9" s="167" t="e">
        <v>#N/A</v>
      </c>
      <c r="S9" s="168" t="s">
        <v>7611</v>
      </c>
      <c r="T9" s="167" t="s">
        <v>5875</v>
      </c>
      <c r="U9" s="167" t="e">
        <v>#N/A</v>
      </c>
      <c r="V9" s="167" t="e">
        <v>#N/A</v>
      </c>
      <c r="W9" s="167" t="e">
        <v>#N/A</v>
      </c>
    </row>
    <row r="10" spans="1:23" s="163" customFormat="1" ht="186" x14ac:dyDescent="0.35">
      <c r="A10" s="164"/>
      <c r="B10" s="165"/>
      <c r="C10" s="157" t="s">
        <v>4117</v>
      </c>
      <c r="D10" s="165" t="s">
        <v>86</v>
      </c>
      <c r="E10" s="160" t="s">
        <v>5867</v>
      </c>
      <c r="F10" s="160" t="s">
        <v>3849</v>
      </c>
      <c r="G10" s="154" t="e">
        <v>#N/A</v>
      </c>
      <c r="H10" s="166" t="e">
        <v>#N/A</v>
      </c>
      <c r="I10" s="85" t="s">
        <v>5895</v>
      </c>
      <c r="J10" s="159" t="s">
        <v>7572</v>
      </c>
      <c r="K10" s="158" t="s">
        <v>5867</v>
      </c>
      <c r="L10" s="155" t="s">
        <v>94</v>
      </c>
      <c r="M10" s="155" t="e">
        <v>#N/A</v>
      </c>
      <c r="N10" s="165"/>
      <c r="O10" s="167" t="s">
        <v>7782</v>
      </c>
      <c r="P10" s="167" t="s">
        <v>3933</v>
      </c>
      <c r="Q10" s="167" t="s">
        <v>3933</v>
      </c>
      <c r="R10" s="167" t="s">
        <v>78</v>
      </c>
      <c r="S10" s="168" t="s">
        <v>7628</v>
      </c>
      <c r="T10" s="167" t="s">
        <v>5875</v>
      </c>
      <c r="U10" s="167" t="e">
        <v>#N/A</v>
      </c>
      <c r="V10" s="167" t="e">
        <v>#N/A</v>
      </c>
      <c r="W10" s="167" t="s">
        <v>3947</v>
      </c>
    </row>
    <row r="11" spans="1:23" s="163" customFormat="1" ht="170.5" x14ac:dyDescent="0.35">
      <c r="A11" s="164"/>
      <c r="B11" s="165"/>
      <c r="C11" s="157" t="s">
        <v>7573</v>
      </c>
      <c r="D11" s="165" t="s">
        <v>5941</v>
      </c>
      <c r="E11" s="160" t="e">
        <v>#N/A</v>
      </c>
      <c r="F11" s="160" t="e">
        <v>#N/A</v>
      </c>
      <c r="G11" s="154" t="e">
        <v>#N/A</v>
      </c>
      <c r="H11" s="166" t="e">
        <v>#N/A</v>
      </c>
      <c r="I11" s="85" t="s">
        <v>5895</v>
      </c>
      <c r="J11" s="159" t="s">
        <v>7574</v>
      </c>
      <c r="K11" s="158" t="s">
        <v>5867</v>
      </c>
      <c r="L11" s="155" t="s">
        <v>94</v>
      </c>
      <c r="M11" s="155" t="e">
        <v>#N/A</v>
      </c>
      <c r="N11" s="165"/>
      <c r="O11" s="167" t="s">
        <v>7782</v>
      </c>
      <c r="P11" s="167" t="e">
        <v>#N/A</v>
      </c>
      <c r="Q11" s="167" t="s">
        <v>3933</v>
      </c>
      <c r="R11" s="167" t="e">
        <v>#N/A</v>
      </c>
      <c r="S11" s="168" t="s">
        <v>7629</v>
      </c>
      <c r="T11" s="167" t="s">
        <v>5875</v>
      </c>
      <c r="U11" s="167" t="e">
        <v>#N/A</v>
      </c>
      <c r="V11" s="167" t="s">
        <v>7390</v>
      </c>
      <c r="W11" s="167" t="s">
        <v>3947</v>
      </c>
    </row>
    <row r="12" spans="1:23" s="163" customFormat="1" ht="279" x14ac:dyDescent="0.35">
      <c r="A12" s="164"/>
      <c r="B12" s="165"/>
      <c r="C12" s="157" t="s">
        <v>7482</v>
      </c>
      <c r="D12" s="165" t="s">
        <v>6707</v>
      </c>
      <c r="E12" s="160" t="e">
        <v>#N/A</v>
      </c>
      <c r="F12" s="160" t="e">
        <v>#N/A</v>
      </c>
      <c r="G12" s="154" t="e">
        <v>#N/A</v>
      </c>
      <c r="H12" s="166" t="e">
        <v>#N/A</v>
      </c>
      <c r="I12" s="85" t="s">
        <v>5895</v>
      </c>
      <c r="J12" s="159" t="s">
        <v>7579</v>
      </c>
      <c r="K12" s="158" t="s">
        <v>5867</v>
      </c>
      <c r="L12" s="155" t="s">
        <v>94</v>
      </c>
      <c r="M12" s="155" t="e">
        <v>#N/A</v>
      </c>
      <c r="N12" s="165"/>
      <c r="O12" s="167" t="s">
        <v>7782</v>
      </c>
      <c r="P12" s="167" t="e">
        <v>#N/A</v>
      </c>
      <c r="Q12" s="167" t="s">
        <v>3929</v>
      </c>
      <c r="R12" s="167" t="e">
        <v>#N/A</v>
      </c>
      <c r="S12" s="168" t="s">
        <v>7616</v>
      </c>
      <c r="T12" s="167" t="s">
        <v>5875</v>
      </c>
      <c r="U12" s="167" t="e">
        <v>#N/A</v>
      </c>
      <c r="V12" s="167" t="e">
        <v>#N/A</v>
      </c>
      <c r="W12" s="167" t="e">
        <v>#N/A</v>
      </c>
    </row>
    <row r="13" spans="1:23" s="163" customFormat="1" ht="155" x14ac:dyDescent="0.35">
      <c r="A13" s="164"/>
      <c r="B13" s="165"/>
      <c r="C13" s="156" t="s">
        <v>7511</v>
      </c>
      <c r="D13" s="165" t="s">
        <v>2847</v>
      </c>
      <c r="E13" s="160" t="s">
        <v>4</v>
      </c>
      <c r="F13" s="160" t="s">
        <v>3850</v>
      </c>
      <c r="G13" s="154" t="e">
        <v>#N/A</v>
      </c>
      <c r="H13" s="166" t="e">
        <v>#N/A</v>
      </c>
      <c r="I13" s="85" t="s">
        <v>5895</v>
      </c>
      <c r="J13" s="159" t="s">
        <v>7580</v>
      </c>
      <c r="K13" s="158" t="s">
        <v>4</v>
      </c>
      <c r="L13" s="158" t="s">
        <v>117</v>
      </c>
      <c r="M13" s="158" t="e">
        <v>#N/A</v>
      </c>
      <c r="N13" s="156" t="s">
        <v>5872</v>
      </c>
      <c r="O13" s="167" t="s">
        <v>3848</v>
      </c>
      <c r="P13" s="167" t="s">
        <v>3963</v>
      </c>
      <c r="Q13" s="167" t="s">
        <v>3963</v>
      </c>
      <c r="R13" s="167" t="s">
        <v>80</v>
      </c>
      <c r="S13" s="168" t="s">
        <v>7636</v>
      </c>
      <c r="T13" s="167" t="s">
        <v>5875</v>
      </c>
      <c r="U13" s="167" t="e">
        <v>#N/A</v>
      </c>
      <c r="V13" s="167" t="e">
        <v>#N/A</v>
      </c>
      <c r="W13" s="167" t="s">
        <v>4011</v>
      </c>
    </row>
    <row r="14" spans="1:23" s="163" customFormat="1" ht="108.5" x14ac:dyDescent="0.35">
      <c r="A14" s="164"/>
      <c r="B14" s="165"/>
      <c r="C14" s="156" t="s">
        <v>7582</v>
      </c>
      <c r="D14" s="165" t="s">
        <v>3812</v>
      </c>
      <c r="E14" s="160" t="s">
        <v>5867</v>
      </c>
      <c r="F14" s="160" t="s">
        <v>57</v>
      </c>
      <c r="G14" s="154" t="e">
        <v>#N/A</v>
      </c>
      <c r="H14" s="166" t="e">
        <v>#N/A</v>
      </c>
      <c r="I14" s="85" t="s">
        <v>5878</v>
      </c>
      <c r="J14" s="159" t="s">
        <v>7581</v>
      </c>
      <c r="K14" s="158" t="s">
        <v>5867</v>
      </c>
      <c r="L14" s="158" t="s">
        <v>117</v>
      </c>
      <c r="M14" s="158" t="e">
        <v>#N/A</v>
      </c>
      <c r="N14" s="156" t="s">
        <v>5872</v>
      </c>
      <c r="O14" s="167" t="s">
        <v>5876</v>
      </c>
      <c r="P14" s="167" t="s">
        <v>3934</v>
      </c>
      <c r="Q14" s="167" t="s">
        <v>3934</v>
      </c>
      <c r="R14" s="167" t="s">
        <v>78</v>
      </c>
      <c r="S14" s="168" t="s">
        <v>7640</v>
      </c>
      <c r="T14" s="167" t="s">
        <v>5875</v>
      </c>
      <c r="U14" s="167" t="e">
        <v>#N/A</v>
      </c>
      <c r="V14" s="167" t="e">
        <v>#N/A</v>
      </c>
      <c r="W14" s="167" t="s">
        <v>3780</v>
      </c>
    </row>
    <row r="15" spans="1:23" s="163" customFormat="1" ht="108.5" x14ac:dyDescent="0.35">
      <c r="A15" s="164"/>
      <c r="B15" s="165"/>
      <c r="C15" s="156" t="s">
        <v>7583</v>
      </c>
      <c r="D15" s="165" t="s">
        <v>1340</v>
      </c>
      <c r="E15" s="160" t="s">
        <v>5867</v>
      </c>
      <c r="F15" s="160" t="s">
        <v>3856</v>
      </c>
      <c r="G15" s="154" t="e">
        <v>#N/A</v>
      </c>
      <c r="H15" s="166" t="e">
        <v>#N/A</v>
      </c>
      <c r="I15" s="85" t="s">
        <v>5878</v>
      </c>
      <c r="J15" s="159" t="s">
        <v>7581</v>
      </c>
      <c r="K15" s="158" t="s">
        <v>5867</v>
      </c>
      <c r="L15" s="158" t="s">
        <v>117</v>
      </c>
      <c r="M15" s="158" t="e">
        <v>#N/A</v>
      </c>
      <c r="N15" s="156" t="s">
        <v>5872</v>
      </c>
      <c r="O15" s="167" t="s">
        <v>5876</v>
      </c>
      <c r="P15" s="167" t="s">
        <v>3951</v>
      </c>
      <c r="Q15" s="167" t="s">
        <v>3951</v>
      </c>
      <c r="R15" s="167" t="s">
        <v>3942</v>
      </c>
      <c r="S15" s="168" t="s">
        <v>7618</v>
      </c>
      <c r="T15" s="167" t="s">
        <v>5875</v>
      </c>
      <c r="U15" s="167" t="e">
        <v>#N/A</v>
      </c>
      <c r="V15" s="167" t="e">
        <v>#N/A</v>
      </c>
      <c r="W15" s="167" t="s">
        <v>1341</v>
      </c>
    </row>
    <row r="16" spans="1:23" s="163" customFormat="1" ht="108.5" x14ac:dyDescent="0.35">
      <c r="A16" s="164"/>
      <c r="B16" s="165"/>
      <c r="C16" s="156" t="s">
        <v>7584</v>
      </c>
      <c r="D16" s="165" t="s">
        <v>5623</v>
      </c>
      <c r="E16" s="160" t="s">
        <v>7062</v>
      </c>
      <c r="F16" s="160" t="s">
        <v>3908</v>
      </c>
      <c r="G16" s="154" t="e">
        <v>#N/A</v>
      </c>
      <c r="H16" s="166" t="e">
        <v>#N/A</v>
      </c>
      <c r="I16" s="85" t="s">
        <v>5878</v>
      </c>
      <c r="J16" s="159" t="s">
        <v>7581</v>
      </c>
      <c r="K16" s="158" t="s">
        <v>7062</v>
      </c>
      <c r="L16" s="158" t="s">
        <v>6867</v>
      </c>
      <c r="M16" s="158" t="e">
        <v>#N/A</v>
      </c>
      <c r="N16" s="156" t="s">
        <v>5872</v>
      </c>
      <c r="O16" s="167" t="s">
        <v>5876</v>
      </c>
      <c r="P16" s="167" t="s">
        <v>3951</v>
      </c>
      <c r="Q16" s="167" t="s">
        <v>3951</v>
      </c>
      <c r="R16" s="167" t="s">
        <v>3942</v>
      </c>
      <c r="S16" s="168" t="s">
        <v>7621</v>
      </c>
      <c r="T16" s="167" t="s">
        <v>5875</v>
      </c>
      <c r="U16" s="167" t="s">
        <v>7389</v>
      </c>
      <c r="V16" s="167" t="e">
        <v>#N/A</v>
      </c>
      <c r="W16" s="167" t="e">
        <v>#N/A</v>
      </c>
    </row>
    <row r="17" spans="1:23" s="163" customFormat="1" ht="124" x14ac:dyDescent="0.35">
      <c r="A17" s="164"/>
      <c r="B17" s="165"/>
      <c r="C17" s="157" t="s">
        <v>7585</v>
      </c>
      <c r="D17" s="165" t="s">
        <v>1976</v>
      </c>
      <c r="E17" s="160" t="s">
        <v>4</v>
      </c>
      <c r="F17" s="160" t="s">
        <v>46</v>
      </c>
      <c r="G17" s="154" t="e">
        <v>#N/A</v>
      </c>
      <c r="H17" s="166" t="e">
        <v>#N/A</v>
      </c>
      <c r="I17" s="85" t="s">
        <v>5878</v>
      </c>
      <c r="J17" s="159" t="s">
        <v>7581</v>
      </c>
      <c r="K17" s="158" t="s">
        <v>4</v>
      </c>
      <c r="L17" s="155" t="s">
        <v>94</v>
      </c>
      <c r="M17" s="155" t="e">
        <v>#N/A</v>
      </c>
      <c r="N17" s="165"/>
      <c r="O17" s="167" t="s">
        <v>5876</v>
      </c>
      <c r="P17" s="167" t="s">
        <v>3929</v>
      </c>
      <c r="Q17" s="167" t="s">
        <v>3929</v>
      </c>
      <c r="R17" s="167" t="s">
        <v>5869</v>
      </c>
      <c r="S17" s="168" t="s">
        <v>7617</v>
      </c>
      <c r="T17" s="167" t="s">
        <v>5875</v>
      </c>
      <c r="U17" s="167" t="e">
        <v>#N/A</v>
      </c>
      <c r="V17" s="167" t="e">
        <v>#N/A</v>
      </c>
      <c r="W17" s="167" t="s">
        <v>4921</v>
      </c>
    </row>
    <row r="18" spans="1:23" s="163" customFormat="1" ht="124" x14ac:dyDescent="0.35">
      <c r="A18" s="164"/>
      <c r="B18" s="165"/>
      <c r="C18" s="157" t="s">
        <v>7592</v>
      </c>
      <c r="D18" s="165" t="s">
        <v>6367</v>
      </c>
      <c r="E18" s="160" t="e">
        <v>#N/A</v>
      </c>
      <c r="F18" s="160" t="e">
        <v>#N/A</v>
      </c>
      <c r="G18" s="154" t="e">
        <v>#N/A</v>
      </c>
      <c r="H18" s="166" t="e">
        <v>#N/A</v>
      </c>
      <c r="I18" s="85" t="s">
        <v>5878</v>
      </c>
      <c r="J18" s="159" t="s">
        <v>7581</v>
      </c>
      <c r="K18" s="158" t="s">
        <v>5867</v>
      </c>
      <c r="L18" s="155" t="s">
        <v>94</v>
      </c>
      <c r="M18" s="155" t="e">
        <v>#N/A</v>
      </c>
      <c r="N18" s="165"/>
      <c r="O18" s="167" t="s">
        <v>5876</v>
      </c>
      <c r="P18" s="167" t="e">
        <v>#N/A</v>
      </c>
      <c r="Q18" s="167" t="s">
        <v>3933</v>
      </c>
      <c r="R18" s="167" t="e">
        <v>#N/A</v>
      </c>
      <c r="S18" s="168" t="s">
        <v>7622</v>
      </c>
      <c r="T18" s="167" t="s">
        <v>5875</v>
      </c>
      <c r="U18" s="167" t="e">
        <v>#N/A</v>
      </c>
      <c r="V18" s="167" t="s">
        <v>7388</v>
      </c>
      <c r="W18" s="167" t="s">
        <v>3947</v>
      </c>
    </row>
    <row r="19" spans="1:23" s="163" customFormat="1" ht="124" x14ac:dyDescent="0.35">
      <c r="A19" s="164"/>
      <c r="B19" s="165"/>
      <c r="C19" s="165" t="s">
        <v>7594</v>
      </c>
      <c r="D19" s="165" t="s">
        <v>1109</v>
      </c>
      <c r="E19" s="160" t="s">
        <v>4</v>
      </c>
      <c r="F19" s="160" t="s">
        <v>3879</v>
      </c>
      <c r="G19" s="154" t="e">
        <v>#N/A</v>
      </c>
      <c r="H19" s="166" t="e">
        <v>#N/A</v>
      </c>
      <c r="I19" s="85" t="s">
        <v>5878</v>
      </c>
      <c r="J19" s="159" t="s">
        <v>7581</v>
      </c>
      <c r="K19" s="158" t="s">
        <v>4</v>
      </c>
      <c r="L19" s="167" t="s">
        <v>82</v>
      </c>
      <c r="M19" s="167" t="e">
        <v>#N/A</v>
      </c>
      <c r="N19" s="165" t="s">
        <v>98</v>
      </c>
      <c r="O19" s="167" t="s">
        <v>5876</v>
      </c>
      <c r="P19" s="167" t="s">
        <v>3958</v>
      </c>
      <c r="Q19" s="167" t="s">
        <v>3958</v>
      </c>
      <c r="R19" s="167" t="s">
        <v>3942</v>
      </c>
      <c r="S19" s="168" t="s">
        <v>7600</v>
      </c>
      <c r="T19" s="167" t="s">
        <v>5875</v>
      </c>
      <c r="U19" s="167" t="e">
        <v>#N/A</v>
      </c>
      <c r="V19" s="167" t="e">
        <v>#N/A</v>
      </c>
      <c r="W19" s="167" t="s">
        <v>1110</v>
      </c>
    </row>
    <row r="20" spans="1:23" s="163" customFormat="1" ht="232.5" x14ac:dyDescent="0.35">
      <c r="A20" s="164"/>
      <c r="B20" s="165"/>
      <c r="C20" s="165" t="s">
        <v>7396</v>
      </c>
      <c r="D20" s="165" t="s">
        <v>2824</v>
      </c>
      <c r="E20" s="160" t="s">
        <v>4</v>
      </c>
      <c r="F20" s="160" t="s">
        <v>3850</v>
      </c>
      <c r="G20" s="154" t="e">
        <v>#N/A</v>
      </c>
      <c r="H20" s="166" t="e">
        <v>#N/A</v>
      </c>
      <c r="I20" s="85" t="s">
        <v>5894</v>
      </c>
      <c r="J20" s="159" t="s">
        <v>7595</v>
      </c>
      <c r="K20" s="158" t="s">
        <v>5892</v>
      </c>
      <c r="L20" s="167" t="s">
        <v>82</v>
      </c>
      <c r="M20" s="167" t="e">
        <v>#N/A</v>
      </c>
      <c r="N20" s="165" t="s">
        <v>98</v>
      </c>
      <c r="O20" s="167" t="s">
        <v>5893</v>
      </c>
      <c r="P20" s="167" t="s">
        <v>3963</v>
      </c>
      <c r="Q20" s="167" t="s">
        <v>3963</v>
      </c>
      <c r="R20" s="167" t="s">
        <v>80</v>
      </c>
      <c r="S20" s="168" t="s">
        <v>7637</v>
      </c>
      <c r="T20" s="167" t="s">
        <v>5875</v>
      </c>
      <c r="U20" s="167" t="e">
        <v>#N/A</v>
      </c>
      <c r="V20" s="167" t="e">
        <v>#N/A</v>
      </c>
      <c r="W20" s="167" t="s">
        <v>2825</v>
      </c>
    </row>
    <row r="21" spans="1:23" s="163" customFormat="1" ht="155" x14ac:dyDescent="0.35">
      <c r="A21" s="164"/>
      <c r="B21" s="165"/>
      <c r="C21" s="156" t="s">
        <v>7596</v>
      </c>
      <c r="D21" s="165" t="s">
        <v>5643</v>
      </c>
      <c r="E21" s="160" t="s">
        <v>7062</v>
      </c>
      <c r="F21" s="160" t="s">
        <v>3908</v>
      </c>
      <c r="G21" s="154" t="e">
        <v>#N/A</v>
      </c>
      <c r="H21" s="166" t="e">
        <v>#N/A</v>
      </c>
      <c r="I21" s="85" t="s">
        <v>5878</v>
      </c>
      <c r="J21" s="159" t="s">
        <v>7581</v>
      </c>
      <c r="K21" s="158" t="s">
        <v>7062</v>
      </c>
      <c r="L21" s="158" t="s">
        <v>6867</v>
      </c>
      <c r="M21" s="158" t="e">
        <v>#N/A</v>
      </c>
      <c r="N21" s="156" t="s">
        <v>5871</v>
      </c>
      <c r="O21" s="167" t="s">
        <v>5876</v>
      </c>
      <c r="P21" s="167" t="s">
        <v>3939</v>
      </c>
      <c r="Q21" s="167" t="s">
        <v>3939</v>
      </c>
      <c r="R21" s="167" t="s">
        <v>3942</v>
      </c>
      <c r="S21" s="168" t="s">
        <v>7633</v>
      </c>
      <c r="T21" s="167" t="s">
        <v>5875</v>
      </c>
      <c r="U21" s="167" t="s">
        <v>7389</v>
      </c>
      <c r="V21" s="167" t="e">
        <v>#N/A</v>
      </c>
      <c r="W21" s="167" t="e">
        <v>#N/A</v>
      </c>
    </row>
    <row r="22" spans="1:23" s="163" customFormat="1" ht="108.5" x14ac:dyDescent="0.35">
      <c r="A22" s="164"/>
      <c r="B22" s="165"/>
      <c r="C22" s="165" t="s">
        <v>7597</v>
      </c>
      <c r="D22" s="165" t="s">
        <v>437</v>
      </c>
      <c r="E22" s="160" t="s">
        <v>4</v>
      </c>
      <c r="F22" s="160" t="s">
        <v>4109</v>
      </c>
      <c r="G22" s="154" t="e">
        <v>#N/A</v>
      </c>
      <c r="H22" s="166" t="e">
        <v>#N/A</v>
      </c>
      <c r="I22" s="85" t="s">
        <v>5878</v>
      </c>
      <c r="J22" s="159" t="s">
        <v>7581</v>
      </c>
      <c r="K22" s="158" t="s">
        <v>4</v>
      </c>
      <c r="L22" s="167" t="s">
        <v>82</v>
      </c>
      <c r="M22" s="167" t="e">
        <v>#N/A</v>
      </c>
      <c r="N22" s="165" t="s">
        <v>98</v>
      </c>
      <c r="O22" s="167" t="s">
        <v>5876</v>
      </c>
      <c r="P22" s="167" t="s">
        <v>3925</v>
      </c>
      <c r="Q22" s="167" t="s">
        <v>3925</v>
      </c>
      <c r="R22" s="167" t="s">
        <v>5869</v>
      </c>
      <c r="S22" s="168" t="s">
        <v>7638</v>
      </c>
      <c r="T22" s="167" t="s">
        <v>5875</v>
      </c>
      <c r="U22" s="167" t="e">
        <v>#N/A</v>
      </c>
      <c r="V22" s="167" t="e">
        <v>#N/A</v>
      </c>
      <c r="W22" s="167" t="s">
        <v>4773</v>
      </c>
    </row>
    <row r="23" spans="1:23" s="163" customFormat="1" ht="170.5" x14ac:dyDescent="0.35">
      <c r="A23" s="164"/>
      <c r="B23" s="165"/>
      <c r="C23" s="156" t="s">
        <v>7429</v>
      </c>
      <c r="D23" s="165" t="s">
        <v>483</v>
      </c>
      <c r="E23" s="160" t="s">
        <v>5867</v>
      </c>
      <c r="F23" s="160" t="s">
        <v>7814</v>
      </c>
      <c r="G23" s="154" t="e">
        <v>#N/A</v>
      </c>
      <c r="H23" s="166" t="e">
        <v>#N/A</v>
      </c>
      <c r="I23" s="85" t="s">
        <v>5868</v>
      </c>
      <c r="J23" s="159" t="s">
        <v>7792</v>
      </c>
      <c r="K23" s="158" t="s">
        <v>7062</v>
      </c>
      <c r="L23" s="158" t="s">
        <v>117</v>
      </c>
      <c r="M23" s="158" t="e">
        <v>#N/A</v>
      </c>
      <c r="N23" s="156" t="s">
        <v>5872</v>
      </c>
      <c r="O23" s="167" t="s">
        <v>7063</v>
      </c>
      <c r="P23" s="167" t="s">
        <v>3951</v>
      </c>
      <c r="Q23" s="167" t="s">
        <v>3951</v>
      </c>
      <c r="R23" s="167" t="s">
        <v>3942</v>
      </c>
      <c r="S23" s="168" t="s">
        <v>7815</v>
      </c>
      <c r="T23" s="167" t="s">
        <v>5875</v>
      </c>
      <c r="U23" s="167" t="e">
        <v>#N/A</v>
      </c>
      <c r="V23" s="167" t="e">
        <v>#N/A</v>
      </c>
      <c r="W23" s="167" t="s">
        <v>2077</v>
      </c>
    </row>
    <row r="24" spans="1:23" s="163" customFormat="1" ht="139.5" x14ac:dyDescent="0.35">
      <c r="A24" s="164"/>
      <c r="B24" s="165"/>
      <c r="C24" s="156" t="s">
        <v>7544</v>
      </c>
      <c r="D24" s="165" t="s">
        <v>6134</v>
      </c>
      <c r="E24" s="160" t="s">
        <v>7062</v>
      </c>
      <c r="F24" s="160" t="s">
        <v>3908</v>
      </c>
      <c r="G24" s="154" t="e">
        <v>#N/A</v>
      </c>
      <c r="H24" s="166" t="e">
        <v>#N/A</v>
      </c>
      <c r="I24" s="85" t="s">
        <v>5868</v>
      </c>
      <c r="J24" s="159" t="s">
        <v>7545</v>
      </c>
      <c r="K24" s="158" t="s">
        <v>7062</v>
      </c>
      <c r="L24" s="158" t="s">
        <v>6867</v>
      </c>
      <c r="M24" s="158" t="e">
        <v>#N/A</v>
      </c>
      <c r="N24" s="156" t="s">
        <v>5874</v>
      </c>
      <c r="O24" s="167" t="s">
        <v>7063</v>
      </c>
      <c r="P24" s="167" t="e">
        <v>#N/A</v>
      </c>
      <c r="Q24" s="167" t="s">
        <v>3958</v>
      </c>
      <c r="R24" s="167" t="e">
        <v>#N/A</v>
      </c>
      <c r="S24" s="168" t="s">
        <v>7601</v>
      </c>
      <c r="T24" s="167" t="s">
        <v>5875</v>
      </c>
      <c r="U24" s="167" t="s">
        <v>7391</v>
      </c>
      <c r="V24" s="167" t="e">
        <v>#N/A</v>
      </c>
      <c r="W24" s="167" t="e">
        <v>#N/A</v>
      </c>
    </row>
    <row r="25" spans="1:23" s="163" customFormat="1" ht="139.5" x14ac:dyDescent="0.35">
      <c r="A25" s="164"/>
      <c r="B25" s="165"/>
      <c r="C25" s="165" t="s">
        <v>7546</v>
      </c>
      <c r="D25" s="165" t="s">
        <v>1407</v>
      </c>
      <c r="E25" s="160" t="s">
        <v>4</v>
      </c>
      <c r="F25" s="160" t="s">
        <v>3970</v>
      </c>
      <c r="G25" s="154" t="e">
        <v>#N/A</v>
      </c>
      <c r="H25" s="166" t="e">
        <v>#N/A</v>
      </c>
      <c r="I25" s="85" t="s">
        <v>5868</v>
      </c>
      <c r="J25" s="159" t="s">
        <v>7796</v>
      </c>
      <c r="K25" s="158" t="s">
        <v>7062</v>
      </c>
      <c r="L25" s="167" t="s">
        <v>82</v>
      </c>
      <c r="M25" s="167" t="e">
        <v>#N/A</v>
      </c>
      <c r="N25" s="165" t="s">
        <v>98</v>
      </c>
      <c r="O25" s="167" t="s">
        <v>7063</v>
      </c>
      <c r="P25" s="167" t="s">
        <v>3958</v>
      </c>
      <c r="Q25" s="167" t="s">
        <v>3958</v>
      </c>
      <c r="R25" s="167" t="s">
        <v>3942</v>
      </c>
      <c r="S25" s="168" t="s">
        <v>7816</v>
      </c>
      <c r="T25" s="167" t="s">
        <v>5875</v>
      </c>
      <c r="U25" s="167" t="e">
        <v>#N/A</v>
      </c>
      <c r="V25" s="167" t="e">
        <v>#N/A</v>
      </c>
      <c r="W25" s="167" t="s">
        <v>4537</v>
      </c>
    </row>
    <row r="26" spans="1:23" s="163" customFormat="1" ht="186" x14ac:dyDescent="0.35">
      <c r="A26" s="164"/>
      <c r="B26" s="165"/>
      <c r="C26" s="156" t="s">
        <v>7509</v>
      </c>
      <c r="D26" s="165" t="s">
        <v>6936</v>
      </c>
      <c r="E26" s="160" t="e">
        <v>#N/A</v>
      </c>
      <c r="F26" s="160" t="e">
        <v>#N/A</v>
      </c>
      <c r="G26" s="154" t="e">
        <v>#N/A</v>
      </c>
      <c r="H26" s="166" t="e">
        <v>#N/A</v>
      </c>
      <c r="I26" s="85" t="s">
        <v>7099</v>
      </c>
      <c r="J26" s="159" t="s">
        <v>7100</v>
      </c>
      <c r="K26" s="158" t="s">
        <v>163</v>
      </c>
      <c r="L26" s="158" t="s">
        <v>117</v>
      </c>
      <c r="M26" s="158" t="e">
        <v>#N/A</v>
      </c>
      <c r="N26" s="156" t="s">
        <v>5874</v>
      </c>
      <c r="O26" s="167" t="s">
        <v>6876</v>
      </c>
      <c r="P26" s="167" t="e">
        <v>#N/A</v>
      </c>
      <c r="Q26" s="167" t="s">
        <v>3958</v>
      </c>
      <c r="R26" s="167" t="e">
        <v>#N/A</v>
      </c>
      <c r="S26" s="168" t="s">
        <v>7512</v>
      </c>
      <c r="T26" s="167" t="s">
        <v>5875</v>
      </c>
      <c r="U26" s="167" t="e">
        <v>#N/A</v>
      </c>
      <c r="V26" s="167" t="s">
        <v>7388</v>
      </c>
      <c r="W26" s="167" t="e">
        <v>#N/A</v>
      </c>
    </row>
    <row r="27" spans="1:23" s="163" customFormat="1" ht="217" x14ac:dyDescent="0.35">
      <c r="A27" s="164"/>
      <c r="B27" s="165"/>
      <c r="C27" s="157" t="s">
        <v>5488</v>
      </c>
      <c r="D27" s="165" t="s">
        <v>1288</v>
      </c>
      <c r="E27" s="160" t="s">
        <v>5867</v>
      </c>
      <c r="F27" s="160" t="s">
        <v>36</v>
      </c>
      <c r="G27" s="154" t="e">
        <v>#N/A</v>
      </c>
      <c r="H27" s="166" t="e">
        <v>#N/A</v>
      </c>
      <c r="I27" s="85" t="s">
        <v>5895</v>
      </c>
      <c r="J27" s="159" t="s">
        <v>7547</v>
      </c>
      <c r="K27" s="158" t="s">
        <v>7</v>
      </c>
      <c r="L27" s="155" t="s">
        <v>94</v>
      </c>
      <c r="M27" s="155" t="e">
        <v>#N/A</v>
      </c>
      <c r="N27" s="165"/>
      <c r="O27" s="167" t="s">
        <v>7374</v>
      </c>
      <c r="P27" s="167" t="s">
        <v>3929</v>
      </c>
      <c r="Q27" s="167" t="s">
        <v>3929</v>
      </c>
      <c r="R27" s="167" t="s">
        <v>5869</v>
      </c>
      <c r="S27" s="168" t="s">
        <v>7609</v>
      </c>
      <c r="T27" s="167" t="s">
        <v>5875</v>
      </c>
      <c r="U27" s="167" t="e">
        <v>#N/A</v>
      </c>
      <c r="V27" s="167" t="e">
        <v>#N/A</v>
      </c>
      <c r="W27" s="167" t="s">
        <v>3965</v>
      </c>
    </row>
    <row r="28" spans="1:23" s="163" customFormat="1" ht="139.5" x14ac:dyDescent="0.35">
      <c r="A28" s="164"/>
      <c r="B28" s="165"/>
      <c r="C28" s="156" t="s">
        <v>7564</v>
      </c>
      <c r="D28" s="165" t="s">
        <v>7029</v>
      </c>
      <c r="E28" s="160" t="e">
        <v>#N/A</v>
      </c>
      <c r="F28" s="160" t="e">
        <v>#N/A</v>
      </c>
      <c r="G28" s="154" t="e">
        <v>#N/A</v>
      </c>
      <c r="H28" s="166" t="e">
        <v>#N/A</v>
      </c>
      <c r="I28" s="85" t="s">
        <v>7099</v>
      </c>
      <c r="J28" s="159" t="s">
        <v>7100</v>
      </c>
      <c r="K28" s="158" t="s">
        <v>163</v>
      </c>
      <c r="L28" s="158" t="s">
        <v>117</v>
      </c>
      <c r="M28" s="158" t="e">
        <v>#N/A</v>
      </c>
      <c r="N28" s="156" t="s">
        <v>5872</v>
      </c>
      <c r="O28" s="167" t="s">
        <v>6876</v>
      </c>
      <c r="P28" s="167" t="e">
        <v>#N/A</v>
      </c>
      <c r="Q28" s="167" t="s">
        <v>3963</v>
      </c>
      <c r="R28" s="167" t="e">
        <v>#N/A</v>
      </c>
      <c r="S28" s="168" t="s">
        <v>7635</v>
      </c>
      <c r="T28" s="167" t="s">
        <v>5875</v>
      </c>
      <c r="U28" s="167" t="e">
        <v>#N/A</v>
      </c>
      <c r="V28" s="167" t="s">
        <v>7388</v>
      </c>
      <c r="W28" s="167" t="e">
        <v>#N/A</v>
      </c>
    </row>
    <row r="29" spans="1:23" s="163" customFormat="1" ht="170.5" x14ac:dyDescent="0.35">
      <c r="A29" s="164"/>
      <c r="B29" s="165"/>
      <c r="C29" s="157" t="s">
        <v>7568</v>
      </c>
      <c r="D29" s="165" t="s">
        <v>5071</v>
      </c>
      <c r="E29" s="160" t="s">
        <v>4</v>
      </c>
      <c r="F29" s="160">
        <v>0</v>
      </c>
      <c r="G29" s="154" t="e">
        <v>#N/A</v>
      </c>
      <c r="H29" s="166" t="e">
        <v>#N/A</v>
      </c>
      <c r="I29" s="85" t="s">
        <v>5895</v>
      </c>
      <c r="J29" s="159" t="s">
        <v>7569</v>
      </c>
      <c r="K29" s="158" t="s">
        <v>4</v>
      </c>
      <c r="L29" s="155" t="s">
        <v>94</v>
      </c>
      <c r="M29" s="155" t="e">
        <v>#N/A</v>
      </c>
      <c r="N29" s="165"/>
      <c r="O29" s="167" t="s">
        <v>3848</v>
      </c>
      <c r="P29" s="167" t="s">
        <v>3929</v>
      </c>
      <c r="Q29" s="167" t="s">
        <v>3929</v>
      </c>
      <c r="R29" s="167" t="s">
        <v>5869</v>
      </c>
      <c r="S29" s="168" t="s">
        <v>7613</v>
      </c>
      <c r="T29" s="167" t="s">
        <v>5875</v>
      </c>
      <c r="U29" s="167" t="e">
        <v>#N/A</v>
      </c>
      <c r="V29" s="167" t="e">
        <v>#N/A</v>
      </c>
      <c r="W29" s="167" t="s">
        <v>4176</v>
      </c>
    </row>
    <row r="30" spans="1:23" s="163" customFormat="1" ht="155" x14ac:dyDescent="0.35">
      <c r="A30" s="164"/>
      <c r="B30" s="165"/>
      <c r="C30" s="157" t="s">
        <v>4282</v>
      </c>
      <c r="D30" s="165" t="s">
        <v>3370</v>
      </c>
      <c r="E30" s="160" t="s">
        <v>4</v>
      </c>
      <c r="F30" s="160" t="s">
        <v>5</v>
      </c>
      <c r="G30" s="154" t="e">
        <v>#N/A</v>
      </c>
      <c r="H30" s="166" t="e">
        <v>#N/A</v>
      </c>
      <c r="I30" s="85" t="s">
        <v>5895</v>
      </c>
      <c r="J30" s="159" t="s">
        <v>7570</v>
      </c>
      <c r="K30" s="158" t="s">
        <v>5867</v>
      </c>
      <c r="L30" s="155" t="s">
        <v>94</v>
      </c>
      <c r="M30" s="155" t="e">
        <v>#N/A</v>
      </c>
      <c r="N30" s="165"/>
      <c r="O30" s="167" t="s">
        <v>7782</v>
      </c>
      <c r="P30" s="167" t="s">
        <v>3933</v>
      </c>
      <c r="Q30" s="167" t="s">
        <v>3933</v>
      </c>
      <c r="R30" s="167" t="s">
        <v>78</v>
      </c>
      <c r="S30" s="168" t="s">
        <v>7626</v>
      </c>
      <c r="T30" s="167" t="s">
        <v>5875</v>
      </c>
      <c r="U30" s="167" t="e">
        <v>#N/A</v>
      </c>
      <c r="V30" s="167" t="e">
        <v>#N/A</v>
      </c>
      <c r="W30" s="167" t="s">
        <v>3462</v>
      </c>
    </row>
    <row r="31" spans="1:23" s="163" customFormat="1" ht="155" x14ac:dyDescent="0.35">
      <c r="A31" s="164"/>
      <c r="B31" s="165"/>
      <c r="C31" s="157" t="s">
        <v>4201</v>
      </c>
      <c r="D31" s="165" t="s">
        <v>3371</v>
      </c>
      <c r="E31" s="160" t="s">
        <v>4</v>
      </c>
      <c r="F31" s="160" t="s">
        <v>4019</v>
      </c>
      <c r="G31" s="154" t="e">
        <v>#N/A</v>
      </c>
      <c r="H31" s="166" t="e">
        <v>#N/A</v>
      </c>
      <c r="I31" s="85" t="s">
        <v>5895</v>
      </c>
      <c r="J31" s="159" t="s">
        <v>7570</v>
      </c>
      <c r="K31" s="158" t="s">
        <v>5867</v>
      </c>
      <c r="L31" s="155" t="s">
        <v>94</v>
      </c>
      <c r="M31" s="155" t="e">
        <v>#N/A</v>
      </c>
      <c r="N31" s="165"/>
      <c r="O31" s="167" t="s">
        <v>7782</v>
      </c>
      <c r="P31" s="167" t="s">
        <v>3933</v>
      </c>
      <c r="Q31" s="167" t="s">
        <v>3933</v>
      </c>
      <c r="R31" s="167" t="s">
        <v>78</v>
      </c>
      <c r="S31" s="168" t="s">
        <v>7627</v>
      </c>
      <c r="T31" s="167" t="s">
        <v>5875</v>
      </c>
      <c r="U31" s="167" t="e">
        <v>#N/A</v>
      </c>
      <c r="V31" s="167" t="e">
        <v>#N/A</v>
      </c>
      <c r="W31" s="167" t="s">
        <v>3462</v>
      </c>
    </row>
    <row r="32" spans="1:23" s="163" customFormat="1" ht="217" x14ac:dyDescent="0.35">
      <c r="A32" s="164"/>
      <c r="B32" s="165"/>
      <c r="C32" s="156" t="s">
        <v>7339</v>
      </c>
      <c r="D32" s="165" t="s">
        <v>7338</v>
      </c>
      <c r="E32" s="160" t="s">
        <v>5892</v>
      </c>
      <c r="F32" s="160" t="s">
        <v>3908</v>
      </c>
      <c r="G32" s="154" t="e">
        <v>#N/A</v>
      </c>
      <c r="H32" s="166" t="e">
        <v>#N/A</v>
      </c>
      <c r="I32" s="85" t="s">
        <v>5868</v>
      </c>
      <c r="J32" s="159" t="s">
        <v>7799</v>
      </c>
      <c r="K32" s="158" t="s">
        <v>5892</v>
      </c>
      <c r="L32" s="158" t="s">
        <v>6867</v>
      </c>
      <c r="M32" s="158" t="e">
        <v>#N/A</v>
      </c>
      <c r="N32" s="156" t="s">
        <v>5872</v>
      </c>
      <c r="O32" s="167" t="s">
        <v>5893</v>
      </c>
      <c r="P32" s="167" t="e">
        <v>#N/A</v>
      </c>
      <c r="Q32" s="167" t="s">
        <v>3934</v>
      </c>
      <c r="R32" s="167" t="e">
        <v>#N/A</v>
      </c>
      <c r="S32" s="168" t="s">
        <v>7817</v>
      </c>
      <c r="T32" s="167" t="s">
        <v>5875</v>
      </c>
      <c r="U32" s="167" t="s">
        <v>7391</v>
      </c>
      <c r="V32" s="167" t="e">
        <v>#N/A</v>
      </c>
      <c r="W32" s="167" t="e">
        <v>#N/A</v>
      </c>
    </row>
    <row r="33" spans="1:23" s="163" customFormat="1" ht="124" x14ac:dyDescent="0.35">
      <c r="A33" s="164"/>
      <c r="B33" s="165"/>
      <c r="C33" s="157" t="s">
        <v>7500</v>
      </c>
      <c r="D33" s="165" t="s">
        <v>6701</v>
      </c>
      <c r="E33" s="160" t="s">
        <v>5867</v>
      </c>
      <c r="F33" s="160" t="e">
        <v>#N/A</v>
      </c>
      <c r="G33" s="154" t="e">
        <v>#N/A</v>
      </c>
      <c r="H33" s="166" t="e">
        <v>#N/A</v>
      </c>
      <c r="I33" s="85" t="s">
        <v>7099</v>
      </c>
      <c r="J33" s="159" t="s">
        <v>7100</v>
      </c>
      <c r="K33" s="158" t="s">
        <v>163</v>
      </c>
      <c r="L33" s="155" t="s">
        <v>94</v>
      </c>
      <c r="M33" s="155" t="e">
        <v>#N/A</v>
      </c>
      <c r="N33" s="165"/>
      <c r="O33" s="167" t="s">
        <v>6876</v>
      </c>
      <c r="P33" s="167" t="e">
        <v>#N/A</v>
      </c>
      <c r="Q33" s="167" t="s">
        <v>3933</v>
      </c>
      <c r="R33" s="167" t="e">
        <v>#N/A</v>
      </c>
      <c r="S33" s="168" t="s">
        <v>7818</v>
      </c>
      <c r="T33" s="167" t="s">
        <v>5875</v>
      </c>
      <c r="U33" s="167" t="e">
        <v>#N/A</v>
      </c>
      <c r="V33" s="167" t="e">
        <v>#N/A</v>
      </c>
      <c r="W33" s="167" t="e">
        <v>#N/A</v>
      </c>
    </row>
    <row r="34" spans="1:23" s="180" customFormat="1" ht="124" x14ac:dyDescent="0.35">
      <c r="A34" s="139"/>
      <c r="B34" s="82"/>
      <c r="C34" s="139" t="s">
        <v>7755</v>
      </c>
      <c r="D34" s="82" t="s">
        <v>3827</v>
      </c>
      <c r="E34" s="83" t="s">
        <v>7784</v>
      </c>
      <c r="F34" s="83" t="s">
        <v>3908</v>
      </c>
      <c r="G34" s="105" t="e">
        <v>#N/A</v>
      </c>
      <c r="H34" s="178" t="e">
        <v>#N/A</v>
      </c>
      <c r="I34" s="151" t="s">
        <v>5878</v>
      </c>
      <c r="J34" s="179" t="s">
        <v>6649</v>
      </c>
      <c r="K34" s="151" t="s">
        <v>7784</v>
      </c>
      <c r="L34" s="84" t="s">
        <v>6867</v>
      </c>
      <c r="M34" s="84" t="e">
        <v>#N/A</v>
      </c>
      <c r="N34" s="139" t="s">
        <v>5872</v>
      </c>
      <c r="O34" s="84" t="s">
        <v>5876</v>
      </c>
      <c r="P34" s="84" t="s">
        <v>3925</v>
      </c>
      <c r="Q34" s="84" t="s">
        <v>3925</v>
      </c>
      <c r="R34" s="84" t="s">
        <v>78</v>
      </c>
      <c r="S34" s="152" t="s">
        <v>7819</v>
      </c>
      <c r="T34" s="84" t="s">
        <v>5875</v>
      </c>
      <c r="U34" s="84" t="s">
        <v>7389</v>
      </c>
      <c r="V34" s="84" t="e">
        <v>#N/A</v>
      </c>
      <c r="W34" s="84" t="e">
        <v>#N/A</v>
      </c>
    </row>
    <row r="35" spans="1:23" s="163" customFormat="1" ht="217" x14ac:dyDescent="0.35">
      <c r="A35" s="103"/>
      <c r="B35" s="73"/>
      <c r="C35" s="73" t="s">
        <v>7757</v>
      </c>
      <c r="D35" s="73" t="s">
        <v>2475</v>
      </c>
      <c r="E35" s="74" t="s">
        <v>4</v>
      </c>
      <c r="F35" s="74" t="s">
        <v>3879</v>
      </c>
      <c r="G35" s="154" t="e">
        <v>#N/A</v>
      </c>
      <c r="H35" s="166" t="e">
        <v>#N/A</v>
      </c>
      <c r="I35" s="85" t="s">
        <v>5830</v>
      </c>
      <c r="J35" s="159" t="s">
        <v>7787</v>
      </c>
      <c r="K35" s="158" t="s">
        <v>5830</v>
      </c>
      <c r="L35" s="76" t="s">
        <v>82</v>
      </c>
      <c r="M35" s="76" t="e">
        <v>#N/A</v>
      </c>
      <c r="N35" s="73" t="s">
        <v>98</v>
      </c>
      <c r="O35" s="76" t="s">
        <v>7386</v>
      </c>
      <c r="P35" s="76" t="s">
        <v>3943</v>
      </c>
      <c r="Q35" s="76" t="s">
        <v>3943</v>
      </c>
      <c r="R35" s="76" t="s">
        <v>80</v>
      </c>
      <c r="S35" s="148" t="s">
        <v>7820</v>
      </c>
      <c r="T35" s="76" t="s">
        <v>5875</v>
      </c>
      <c r="U35" s="76" t="e">
        <v>#N/A</v>
      </c>
      <c r="V35" s="76" t="e">
        <v>#N/A</v>
      </c>
      <c r="W35" s="76" t="s">
        <v>2476</v>
      </c>
    </row>
    <row r="36" spans="1:23" s="163" customFormat="1" ht="279" x14ac:dyDescent="0.35">
      <c r="A36" s="103"/>
      <c r="B36" s="73"/>
      <c r="C36" s="103" t="s">
        <v>7758</v>
      </c>
      <c r="D36" s="73" t="s">
        <v>3859</v>
      </c>
      <c r="E36" s="74" t="s">
        <v>7784</v>
      </c>
      <c r="F36" s="74" t="s">
        <v>3908</v>
      </c>
      <c r="G36" s="154" t="e">
        <v>#N/A</v>
      </c>
      <c r="H36" s="166" t="e">
        <v>#N/A</v>
      </c>
      <c r="I36" s="85" t="s">
        <v>5895</v>
      </c>
      <c r="J36" s="159" t="s">
        <v>7788</v>
      </c>
      <c r="K36" s="158" t="s">
        <v>5869</v>
      </c>
      <c r="L36" s="76" t="s">
        <v>6867</v>
      </c>
      <c r="M36" s="76" t="e">
        <v>#N/A</v>
      </c>
      <c r="N36" s="103" t="s">
        <v>5872</v>
      </c>
      <c r="O36" s="76" t="s">
        <v>5877</v>
      </c>
      <c r="P36" s="76" t="s">
        <v>3976</v>
      </c>
      <c r="Q36" s="76" t="s">
        <v>3976</v>
      </c>
      <c r="R36" s="76" t="s">
        <v>5869</v>
      </c>
      <c r="S36" s="148" t="s">
        <v>7821</v>
      </c>
      <c r="T36" s="76" t="s">
        <v>5875</v>
      </c>
      <c r="U36" s="76" t="s">
        <v>7389</v>
      </c>
      <c r="V36" s="76" t="e">
        <v>#N/A</v>
      </c>
      <c r="W36" s="76" t="e">
        <v>#N/A</v>
      </c>
    </row>
    <row r="37" spans="1:23" s="163" customFormat="1" ht="217" x14ac:dyDescent="0.35">
      <c r="A37" s="103"/>
      <c r="B37" s="73"/>
      <c r="C37" s="73" t="s">
        <v>7759</v>
      </c>
      <c r="D37" s="73" t="s">
        <v>302</v>
      </c>
      <c r="E37" s="74" t="s">
        <v>4</v>
      </c>
      <c r="F37" s="74" t="s">
        <v>3850</v>
      </c>
      <c r="G37" s="154" t="e">
        <v>#N/A</v>
      </c>
      <c r="H37" s="166" t="e">
        <v>#N/A</v>
      </c>
      <c r="I37" s="85" t="s">
        <v>5830</v>
      </c>
      <c r="J37" s="159" t="s">
        <v>7787</v>
      </c>
      <c r="K37" s="158" t="s">
        <v>5830</v>
      </c>
      <c r="L37" s="76" t="s">
        <v>82</v>
      </c>
      <c r="M37" s="76" t="e">
        <v>#N/A</v>
      </c>
      <c r="N37" s="73" t="s">
        <v>98</v>
      </c>
      <c r="O37" s="76" t="s">
        <v>7386</v>
      </c>
      <c r="P37" s="76" t="s">
        <v>3963</v>
      </c>
      <c r="Q37" s="76" t="s">
        <v>3963</v>
      </c>
      <c r="R37" s="76" t="s">
        <v>80</v>
      </c>
      <c r="S37" s="148" t="s">
        <v>7822</v>
      </c>
      <c r="T37" s="76" t="s">
        <v>5875</v>
      </c>
      <c r="U37" s="76" t="e">
        <v>#N/A</v>
      </c>
      <c r="V37" s="76" t="e">
        <v>#N/A</v>
      </c>
      <c r="W37" s="76" t="s">
        <v>4244</v>
      </c>
    </row>
    <row r="38" spans="1:23" s="163" customFormat="1" ht="232.5" x14ac:dyDescent="0.35">
      <c r="A38" s="103"/>
      <c r="B38" s="73"/>
      <c r="C38" s="73" t="s">
        <v>7760</v>
      </c>
      <c r="D38" s="73" t="s">
        <v>243</v>
      </c>
      <c r="E38" s="74" t="s">
        <v>4</v>
      </c>
      <c r="F38" s="74" t="s">
        <v>5</v>
      </c>
      <c r="G38" s="154" t="e">
        <v>#N/A</v>
      </c>
      <c r="H38" s="166" t="e">
        <v>#N/A</v>
      </c>
      <c r="I38" s="85" t="s">
        <v>5830</v>
      </c>
      <c r="J38" s="159" t="s">
        <v>7787</v>
      </c>
      <c r="K38" s="158" t="s">
        <v>5830</v>
      </c>
      <c r="L38" s="76" t="s">
        <v>82</v>
      </c>
      <c r="M38" s="76" t="e">
        <v>#N/A</v>
      </c>
      <c r="N38" s="73" t="s">
        <v>98</v>
      </c>
      <c r="O38" s="76" t="s">
        <v>7386</v>
      </c>
      <c r="P38" s="76" t="s">
        <v>3963</v>
      </c>
      <c r="Q38" s="76" t="s">
        <v>3963</v>
      </c>
      <c r="R38" s="76" t="s">
        <v>80</v>
      </c>
      <c r="S38" s="148" t="s">
        <v>7823</v>
      </c>
      <c r="T38" s="76" t="s">
        <v>5875</v>
      </c>
      <c r="U38" s="76" t="e">
        <v>#N/A</v>
      </c>
      <c r="V38" s="76" t="e">
        <v>#N/A</v>
      </c>
      <c r="W38" s="76" t="s">
        <v>2985</v>
      </c>
    </row>
    <row r="39" spans="1:23" s="163" customFormat="1" ht="217" x14ac:dyDescent="0.35">
      <c r="A39" s="103"/>
      <c r="B39" s="73"/>
      <c r="C39" s="103" t="s">
        <v>7403</v>
      </c>
      <c r="D39" s="73" t="s">
        <v>62</v>
      </c>
      <c r="E39" s="74" t="s">
        <v>4</v>
      </c>
      <c r="F39" s="74" t="s">
        <v>34</v>
      </c>
      <c r="G39" s="154" t="e">
        <v>#N/A</v>
      </c>
      <c r="H39" s="166" t="e">
        <v>#N/A</v>
      </c>
      <c r="I39" s="85" t="s">
        <v>5830</v>
      </c>
      <c r="J39" s="159" t="s">
        <v>7787</v>
      </c>
      <c r="K39" s="158" t="s">
        <v>5830</v>
      </c>
      <c r="L39" s="76" t="s">
        <v>117</v>
      </c>
      <c r="M39" s="76" t="e">
        <v>#N/A</v>
      </c>
      <c r="N39" s="103" t="s">
        <v>5872</v>
      </c>
      <c r="O39" s="76" t="s">
        <v>7386</v>
      </c>
      <c r="P39" s="76" t="s">
        <v>3963</v>
      </c>
      <c r="Q39" s="76" t="s">
        <v>3963</v>
      </c>
      <c r="R39" s="76" t="s">
        <v>80</v>
      </c>
      <c r="S39" s="148" t="s">
        <v>7824</v>
      </c>
      <c r="T39" s="76" t="s">
        <v>5875</v>
      </c>
      <c r="U39" s="76" t="e">
        <v>#N/A</v>
      </c>
      <c r="V39" s="76" t="e">
        <v>#N/A</v>
      </c>
      <c r="W39" s="76" t="s">
        <v>4628</v>
      </c>
    </row>
    <row r="40" spans="1:23" s="163" customFormat="1" ht="232.5" x14ac:dyDescent="0.35">
      <c r="A40" s="103"/>
      <c r="B40" s="73"/>
      <c r="C40" s="103" t="s">
        <v>7762</v>
      </c>
      <c r="D40" s="73" t="s">
        <v>241</v>
      </c>
      <c r="E40" s="74" t="s">
        <v>4</v>
      </c>
      <c r="F40" s="74" t="s">
        <v>4617</v>
      </c>
      <c r="G40" s="154" t="e">
        <v>#N/A</v>
      </c>
      <c r="H40" s="166" t="e">
        <v>#N/A</v>
      </c>
      <c r="I40" s="85" t="s">
        <v>5830</v>
      </c>
      <c r="J40" s="159" t="s">
        <v>7787</v>
      </c>
      <c r="K40" s="158" t="s">
        <v>5830</v>
      </c>
      <c r="L40" s="76" t="s">
        <v>117</v>
      </c>
      <c r="M40" s="76" t="e">
        <v>#N/A</v>
      </c>
      <c r="N40" s="103" t="s">
        <v>5872</v>
      </c>
      <c r="O40" s="76" t="s">
        <v>7386</v>
      </c>
      <c r="P40" s="76" t="s">
        <v>3934</v>
      </c>
      <c r="Q40" s="76" t="s">
        <v>3934</v>
      </c>
      <c r="R40" s="76" t="s">
        <v>80</v>
      </c>
      <c r="S40" s="148" t="s">
        <v>7825</v>
      </c>
      <c r="T40" s="76" t="s">
        <v>5875</v>
      </c>
      <c r="U40" s="76" t="e">
        <v>#N/A</v>
      </c>
      <c r="V40" s="76" t="e">
        <v>#N/A</v>
      </c>
      <c r="W40" s="76" t="s">
        <v>4616</v>
      </c>
    </row>
    <row r="41" spans="1:23" s="163" customFormat="1" ht="217" x14ac:dyDescent="0.35">
      <c r="A41" s="103"/>
      <c r="B41" s="73"/>
      <c r="C41" s="103" t="s">
        <v>7761</v>
      </c>
      <c r="D41" s="73" t="s">
        <v>3868</v>
      </c>
      <c r="E41" s="74" t="s">
        <v>4</v>
      </c>
      <c r="F41" s="74">
        <v>0</v>
      </c>
      <c r="G41" s="154" t="e">
        <v>#N/A</v>
      </c>
      <c r="H41" s="166" t="e">
        <v>#N/A</v>
      </c>
      <c r="I41" s="85" t="s">
        <v>5830</v>
      </c>
      <c r="J41" s="159" t="s">
        <v>7787</v>
      </c>
      <c r="K41" s="158" t="s">
        <v>5830</v>
      </c>
      <c r="L41" s="76" t="s">
        <v>117</v>
      </c>
      <c r="M41" s="76" t="e">
        <v>#N/A</v>
      </c>
      <c r="N41" s="103" t="s">
        <v>5872</v>
      </c>
      <c r="O41" s="76" t="s">
        <v>7386</v>
      </c>
      <c r="P41" s="76" t="s">
        <v>3934</v>
      </c>
      <c r="Q41" s="76" t="s">
        <v>3934</v>
      </c>
      <c r="R41" s="76" t="s">
        <v>80</v>
      </c>
      <c r="S41" s="148" t="s">
        <v>7826</v>
      </c>
      <c r="T41" s="76" t="s">
        <v>5875</v>
      </c>
      <c r="U41" s="76" t="e">
        <v>#N/A</v>
      </c>
      <c r="V41" s="76" t="e">
        <v>#N/A</v>
      </c>
      <c r="W41" s="76" t="s">
        <v>5004</v>
      </c>
    </row>
    <row r="42" spans="1:23" s="163" customFormat="1" ht="232.5" x14ac:dyDescent="0.35">
      <c r="A42" s="103"/>
      <c r="B42" s="73"/>
      <c r="C42" s="73" t="s">
        <v>7400</v>
      </c>
      <c r="D42" s="73" t="s">
        <v>6344</v>
      </c>
      <c r="E42" s="74" t="s">
        <v>5867</v>
      </c>
      <c r="F42" s="74" t="e">
        <v>#N/A</v>
      </c>
      <c r="G42" s="154" t="e">
        <v>#N/A</v>
      </c>
      <c r="H42" s="166" t="e">
        <v>#N/A</v>
      </c>
      <c r="I42" s="85" t="s">
        <v>5830</v>
      </c>
      <c r="J42" s="159" t="s">
        <v>7787</v>
      </c>
      <c r="K42" s="158" t="s">
        <v>5830</v>
      </c>
      <c r="L42" s="76" t="s">
        <v>94</v>
      </c>
      <c r="M42" s="76" t="e">
        <v>#N/A</v>
      </c>
      <c r="N42" s="73" t="s">
        <v>5873</v>
      </c>
      <c r="O42" s="76" t="s">
        <v>7386</v>
      </c>
      <c r="P42" s="76" t="e">
        <v>#N/A</v>
      </c>
      <c r="Q42" s="76" t="s">
        <v>3933</v>
      </c>
      <c r="R42" s="76" t="e">
        <v>#N/A</v>
      </c>
      <c r="S42" s="148" t="s">
        <v>7827</v>
      </c>
      <c r="T42" s="76" t="s">
        <v>5875</v>
      </c>
      <c r="U42" s="76" t="e">
        <v>#N/A</v>
      </c>
      <c r="V42" s="76" t="s">
        <v>7388</v>
      </c>
      <c r="W42" s="76" t="s">
        <v>3947</v>
      </c>
    </row>
    <row r="43" spans="1:23" s="163" customFormat="1" ht="232.5" x14ac:dyDescent="0.35">
      <c r="A43" s="103"/>
      <c r="B43" s="73"/>
      <c r="C43" s="103" t="s">
        <v>7765</v>
      </c>
      <c r="D43" s="73" t="s">
        <v>3893</v>
      </c>
      <c r="E43" s="74" t="s">
        <v>4</v>
      </c>
      <c r="F43" s="74">
        <v>0</v>
      </c>
      <c r="G43" s="154" t="e">
        <v>#N/A</v>
      </c>
      <c r="H43" s="166" t="e">
        <v>#N/A</v>
      </c>
      <c r="I43" s="85" t="s">
        <v>5830</v>
      </c>
      <c r="J43" s="159" t="s">
        <v>7787</v>
      </c>
      <c r="K43" s="158" t="s">
        <v>5830</v>
      </c>
      <c r="L43" s="76" t="s">
        <v>117</v>
      </c>
      <c r="M43" s="76" t="e">
        <v>#N/A</v>
      </c>
      <c r="N43" s="103" t="s">
        <v>5872</v>
      </c>
      <c r="O43" s="76" t="s">
        <v>7386</v>
      </c>
      <c r="P43" s="76" t="s">
        <v>3934</v>
      </c>
      <c r="Q43" s="76" t="s">
        <v>3934</v>
      </c>
      <c r="R43" s="76" t="s">
        <v>80</v>
      </c>
      <c r="S43" s="148" t="s">
        <v>7828</v>
      </c>
      <c r="T43" s="76" t="s">
        <v>5875</v>
      </c>
      <c r="U43" s="76" t="e">
        <v>#N/A</v>
      </c>
      <c r="V43" s="76" t="e">
        <v>#N/A</v>
      </c>
      <c r="W43" s="76" t="s">
        <v>2973</v>
      </c>
    </row>
    <row r="44" spans="1:23" s="163" customFormat="1" ht="232.5" x14ac:dyDescent="0.35">
      <c r="A44" s="104"/>
      <c r="B44" s="78"/>
      <c r="C44" s="104" t="s">
        <v>7764</v>
      </c>
      <c r="D44" s="78" t="s">
        <v>215</v>
      </c>
      <c r="E44" s="79" t="s">
        <v>4</v>
      </c>
      <c r="F44" s="79" t="s">
        <v>4109</v>
      </c>
      <c r="G44" s="154" t="e">
        <v>#N/A</v>
      </c>
      <c r="H44" s="172" t="e">
        <v>#N/A</v>
      </c>
      <c r="I44" s="85" t="s">
        <v>5830</v>
      </c>
      <c r="J44" s="159" t="s">
        <v>7787</v>
      </c>
      <c r="K44" s="158" t="s">
        <v>5830</v>
      </c>
      <c r="L44" s="80" t="s">
        <v>117</v>
      </c>
      <c r="M44" s="80" t="e">
        <v>#N/A</v>
      </c>
      <c r="N44" s="104" t="s">
        <v>5872</v>
      </c>
      <c r="O44" s="80" t="s">
        <v>7386</v>
      </c>
      <c r="P44" s="80" t="s">
        <v>3934</v>
      </c>
      <c r="Q44" s="80" t="s">
        <v>3934</v>
      </c>
      <c r="R44" s="80" t="s">
        <v>80</v>
      </c>
      <c r="S44" s="150" t="s">
        <v>7829</v>
      </c>
      <c r="T44" s="80" t="s">
        <v>5875</v>
      </c>
      <c r="U44" s="80" t="e">
        <v>#N/A</v>
      </c>
      <c r="V44" s="80" t="e">
        <v>#N/A</v>
      </c>
      <c r="W44" s="80" t="s">
        <v>2973</v>
      </c>
    </row>
    <row r="45" spans="1:23" s="144" customFormat="1" ht="217" x14ac:dyDescent="0.35">
      <c r="A45" s="103"/>
      <c r="B45" s="73"/>
      <c r="C45" s="103" t="s">
        <v>7767</v>
      </c>
      <c r="D45" s="73" t="s">
        <v>216</v>
      </c>
      <c r="E45" s="74" t="s">
        <v>5867</v>
      </c>
      <c r="F45" s="74" t="s">
        <v>3856</v>
      </c>
      <c r="G45" s="154" t="e">
        <v>#N/A</v>
      </c>
      <c r="H45" s="166" t="e">
        <v>#N/A</v>
      </c>
      <c r="I45" s="85" t="s">
        <v>5830</v>
      </c>
      <c r="J45" s="159" t="s">
        <v>7787</v>
      </c>
      <c r="K45" s="158" t="s">
        <v>5830</v>
      </c>
      <c r="L45" s="76" t="s">
        <v>117</v>
      </c>
      <c r="M45" s="76" t="e">
        <v>#N/A</v>
      </c>
      <c r="N45" s="103" t="s">
        <v>5872</v>
      </c>
      <c r="O45" s="76" t="s">
        <v>7386</v>
      </c>
      <c r="P45" s="76" t="s">
        <v>3934</v>
      </c>
      <c r="Q45" s="76" t="s">
        <v>3934</v>
      </c>
      <c r="R45" s="76" t="s">
        <v>80</v>
      </c>
      <c r="S45" s="148" t="s">
        <v>7830</v>
      </c>
      <c r="T45" s="76" t="s">
        <v>5875</v>
      </c>
      <c r="U45" s="76" t="e">
        <v>#N/A</v>
      </c>
      <c r="V45" s="76" t="e">
        <v>#N/A</v>
      </c>
      <c r="W45" s="76" t="s">
        <v>2973</v>
      </c>
    </row>
    <row r="46" spans="1:23" s="144" customFormat="1" ht="232.5" x14ac:dyDescent="0.35">
      <c r="A46" s="103"/>
      <c r="B46" s="73"/>
      <c r="C46" s="103" t="s">
        <v>7766</v>
      </c>
      <c r="D46" s="73" t="s">
        <v>217</v>
      </c>
      <c r="E46" s="74" t="s">
        <v>4</v>
      </c>
      <c r="F46" s="74" t="s">
        <v>5</v>
      </c>
      <c r="G46" s="154" t="e">
        <v>#N/A</v>
      </c>
      <c r="H46" s="166" t="e">
        <v>#N/A</v>
      </c>
      <c r="I46" s="85" t="s">
        <v>5830</v>
      </c>
      <c r="J46" s="159" t="s">
        <v>7787</v>
      </c>
      <c r="K46" s="158" t="s">
        <v>5830</v>
      </c>
      <c r="L46" s="76" t="s">
        <v>117</v>
      </c>
      <c r="M46" s="76" t="e">
        <v>#N/A</v>
      </c>
      <c r="N46" s="103" t="s">
        <v>5872</v>
      </c>
      <c r="O46" s="76" t="s">
        <v>7386</v>
      </c>
      <c r="P46" s="76" t="s">
        <v>3934</v>
      </c>
      <c r="Q46" s="76" t="s">
        <v>3934</v>
      </c>
      <c r="R46" s="76" t="s">
        <v>80</v>
      </c>
      <c r="S46" s="148" t="s">
        <v>7831</v>
      </c>
      <c r="T46" s="76" t="s">
        <v>5875</v>
      </c>
      <c r="U46" s="76" t="e">
        <v>#N/A</v>
      </c>
      <c r="V46" s="76" t="e">
        <v>#N/A</v>
      </c>
      <c r="W46" s="76" t="s">
        <v>2973</v>
      </c>
    </row>
    <row r="47" spans="1:23" s="144" customFormat="1" ht="232.5" x14ac:dyDescent="0.35">
      <c r="A47" s="103"/>
      <c r="B47" s="73"/>
      <c r="C47" s="103" t="s">
        <v>7763</v>
      </c>
      <c r="D47" s="73" t="s">
        <v>3892</v>
      </c>
      <c r="E47" s="74" t="s">
        <v>5867</v>
      </c>
      <c r="F47" s="74" t="s">
        <v>57</v>
      </c>
      <c r="G47" s="154" t="e">
        <v>#N/A</v>
      </c>
      <c r="H47" s="166" t="e">
        <v>#N/A</v>
      </c>
      <c r="I47" s="85" t="s">
        <v>5830</v>
      </c>
      <c r="J47" s="159" t="s">
        <v>7787</v>
      </c>
      <c r="K47" s="158" t="s">
        <v>5830</v>
      </c>
      <c r="L47" s="76" t="s">
        <v>117</v>
      </c>
      <c r="M47" s="76" t="e">
        <v>#N/A</v>
      </c>
      <c r="N47" s="103" t="s">
        <v>5872</v>
      </c>
      <c r="O47" s="76" t="s">
        <v>7386</v>
      </c>
      <c r="P47" s="76" t="s">
        <v>3934</v>
      </c>
      <c r="Q47" s="76" t="s">
        <v>3934</v>
      </c>
      <c r="R47" s="76" t="s">
        <v>80</v>
      </c>
      <c r="S47" s="148" t="s">
        <v>7832</v>
      </c>
      <c r="T47" s="76" t="s">
        <v>5875</v>
      </c>
      <c r="U47" s="76" t="e">
        <v>#N/A</v>
      </c>
      <c r="V47" s="76" t="e">
        <v>#N/A</v>
      </c>
      <c r="W47" s="76" t="s">
        <v>2973</v>
      </c>
    </row>
    <row r="48" spans="1:23" s="144" customFormat="1" ht="217" x14ac:dyDescent="0.35">
      <c r="A48" s="103"/>
      <c r="B48" s="73"/>
      <c r="C48" s="73" t="s">
        <v>7768</v>
      </c>
      <c r="D48" s="73" t="s">
        <v>303</v>
      </c>
      <c r="E48" s="74" t="s">
        <v>4</v>
      </c>
      <c r="F48" s="74" t="s">
        <v>5</v>
      </c>
      <c r="G48" s="154" t="e">
        <v>#N/A</v>
      </c>
      <c r="H48" s="166" t="e">
        <v>#N/A</v>
      </c>
      <c r="I48" s="85" t="s">
        <v>5830</v>
      </c>
      <c r="J48" s="159" t="s">
        <v>7787</v>
      </c>
      <c r="K48" s="158" t="s">
        <v>5830</v>
      </c>
      <c r="L48" s="76" t="s">
        <v>82</v>
      </c>
      <c r="M48" s="76" t="e">
        <v>#N/A</v>
      </c>
      <c r="N48" s="73" t="s">
        <v>98</v>
      </c>
      <c r="O48" s="76" t="s">
        <v>7386</v>
      </c>
      <c r="P48" s="76" t="s">
        <v>3934</v>
      </c>
      <c r="Q48" s="76" t="s">
        <v>3934</v>
      </c>
      <c r="R48" s="76" t="s">
        <v>80</v>
      </c>
      <c r="S48" s="148" t="s">
        <v>7833</v>
      </c>
      <c r="T48" s="76" t="s">
        <v>5875</v>
      </c>
      <c r="U48" s="76" t="e">
        <v>#N/A</v>
      </c>
      <c r="V48" s="76" t="e">
        <v>#N/A</v>
      </c>
      <c r="W48" s="76" t="s">
        <v>314</v>
      </c>
    </row>
    <row r="49" spans="1:23" s="144" customFormat="1" ht="232.5" x14ac:dyDescent="0.35">
      <c r="A49" s="103"/>
      <c r="B49" s="73"/>
      <c r="C49" s="73" t="s">
        <v>7395</v>
      </c>
      <c r="D49" s="73" t="s">
        <v>244</v>
      </c>
      <c r="E49" s="74" t="s">
        <v>4</v>
      </c>
      <c r="F49" s="74" t="s">
        <v>5</v>
      </c>
      <c r="G49" s="154" t="e">
        <v>#N/A</v>
      </c>
      <c r="H49" s="166" t="e">
        <v>#N/A</v>
      </c>
      <c r="I49" s="85" t="s">
        <v>5830</v>
      </c>
      <c r="J49" s="159" t="s">
        <v>7787</v>
      </c>
      <c r="K49" s="158" t="s">
        <v>5830</v>
      </c>
      <c r="L49" s="76" t="s">
        <v>82</v>
      </c>
      <c r="M49" s="76" t="e">
        <v>#N/A</v>
      </c>
      <c r="N49" s="73" t="s">
        <v>98</v>
      </c>
      <c r="O49" s="76" t="s">
        <v>7386</v>
      </c>
      <c r="P49" s="76" t="s">
        <v>3934</v>
      </c>
      <c r="Q49" s="76" t="s">
        <v>3934</v>
      </c>
      <c r="R49" s="76" t="s">
        <v>80</v>
      </c>
      <c r="S49" s="148" t="s">
        <v>7834</v>
      </c>
      <c r="T49" s="76" t="s">
        <v>5875</v>
      </c>
      <c r="U49" s="76" t="e">
        <v>#N/A</v>
      </c>
      <c r="V49" s="76" t="e">
        <v>#N/A</v>
      </c>
      <c r="W49" s="76" t="s">
        <v>4474</v>
      </c>
    </row>
    <row r="50" spans="1:23" s="144" customFormat="1" ht="232.5" x14ac:dyDescent="0.35">
      <c r="A50" s="104"/>
      <c r="B50" s="78"/>
      <c r="C50" s="78" t="s">
        <v>7769</v>
      </c>
      <c r="D50" s="78" t="s">
        <v>201</v>
      </c>
      <c r="E50" s="79" t="s">
        <v>4</v>
      </c>
      <c r="F50" s="79" t="s">
        <v>3850</v>
      </c>
      <c r="G50" s="154" t="e">
        <v>#N/A</v>
      </c>
      <c r="H50" s="166" t="e">
        <v>#N/A</v>
      </c>
      <c r="I50" s="85" t="s">
        <v>5830</v>
      </c>
      <c r="J50" s="159" t="s">
        <v>7787</v>
      </c>
      <c r="K50" s="158" t="s">
        <v>5830</v>
      </c>
      <c r="L50" s="80" t="s">
        <v>82</v>
      </c>
      <c r="M50" s="80" t="e">
        <v>#N/A</v>
      </c>
      <c r="N50" s="78" t="s">
        <v>98</v>
      </c>
      <c r="O50" s="80" t="s">
        <v>7386</v>
      </c>
      <c r="P50" s="80" t="s">
        <v>3934</v>
      </c>
      <c r="Q50" s="80" t="s">
        <v>3934</v>
      </c>
      <c r="R50" s="80" t="s">
        <v>80</v>
      </c>
      <c r="S50" s="150" t="s">
        <v>7835</v>
      </c>
      <c r="T50" s="80" t="s">
        <v>5875</v>
      </c>
      <c r="U50" s="80" t="e">
        <v>#N/A</v>
      </c>
      <c r="V50" s="80" t="e">
        <v>#N/A</v>
      </c>
      <c r="W50" s="80" t="s">
        <v>4624</v>
      </c>
    </row>
    <row r="51" spans="1:23" s="144" customFormat="1" ht="217" x14ac:dyDescent="0.35">
      <c r="A51" s="104"/>
      <c r="B51" s="78"/>
      <c r="C51" s="78" t="s">
        <v>7352</v>
      </c>
      <c r="D51" s="78" t="s">
        <v>7353</v>
      </c>
      <c r="E51" s="79" t="s">
        <v>7785</v>
      </c>
      <c r="F51" s="79" t="e">
        <v>#N/A</v>
      </c>
      <c r="G51" s="154" t="e">
        <v>#N/A</v>
      </c>
      <c r="H51" s="166" t="e">
        <v>#N/A</v>
      </c>
      <c r="I51" s="85" t="s">
        <v>5895</v>
      </c>
      <c r="J51" s="159" t="s">
        <v>7786</v>
      </c>
      <c r="K51" s="158" t="s">
        <v>5892</v>
      </c>
      <c r="L51" s="80" t="s">
        <v>82</v>
      </c>
      <c r="M51" s="80" t="e">
        <v>#N/A</v>
      </c>
      <c r="N51" s="78" t="s">
        <v>5873</v>
      </c>
      <c r="O51" s="80" t="s">
        <v>5893</v>
      </c>
      <c r="P51" s="80" t="e">
        <v>#N/A</v>
      </c>
      <c r="Q51" s="80" t="s">
        <v>3933</v>
      </c>
      <c r="R51" s="80" t="e">
        <v>#N/A</v>
      </c>
      <c r="S51" s="150" t="s">
        <v>7836</v>
      </c>
      <c r="T51" s="80" t="s">
        <v>5875</v>
      </c>
      <c r="U51" s="80" t="s">
        <v>7391</v>
      </c>
      <c r="V51" s="80" t="e">
        <v>#N/A</v>
      </c>
      <c r="W51" s="80" t="e">
        <v>#N/A</v>
      </c>
    </row>
    <row r="52" spans="1:23" s="144" customFormat="1" ht="139.5" x14ac:dyDescent="0.35">
      <c r="A52" s="103"/>
      <c r="B52" s="73"/>
      <c r="C52" s="103" t="s">
        <v>7770</v>
      </c>
      <c r="D52" s="73" t="s">
        <v>7055</v>
      </c>
      <c r="E52" s="74" t="s">
        <v>5867</v>
      </c>
      <c r="F52" s="74" t="e">
        <v>#N/A</v>
      </c>
      <c r="G52" s="154" t="e">
        <v>#N/A</v>
      </c>
      <c r="H52" s="166" t="e">
        <v>#N/A</v>
      </c>
      <c r="I52" s="85" t="s">
        <v>7099</v>
      </c>
      <c r="J52" s="159" t="s">
        <v>7100</v>
      </c>
      <c r="K52" s="158" t="s">
        <v>163</v>
      </c>
      <c r="L52" s="76" t="s">
        <v>117</v>
      </c>
      <c r="M52" s="76" t="e">
        <v>#N/A</v>
      </c>
      <c r="N52" s="103" t="s">
        <v>5872</v>
      </c>
      <c r="O52" s="76" t="s">
        <v>6876</v>
      </c>
      <c r="P52" s="76" t="e">
        <v>#N/A</v>
      </c>
      <c r="Q52" s="76" t="s">
        <v>3934</v>
      </c>
      <c r="R52" s="76" t="e">
        <v>#N/A</v>
      </c>
      <c r="S52" s="148" t="s">
        <v>7837</v>
      </c>
      <c r="T52" s="76" t="s">
        <v>5875</v>
      </c>
      <c r="U52" s="76" t="e">
        <v>#N/A</v>
      </c>
      <c r="V52" s="76" t="s">
        <v>7388</v>
      </c>
      <c r="W52" s="76" t="e">
        <v>#N/A</v>
      </c>
    </row>
    <row r="53" spans="1:23" s="144" customFormat="1" ht="186" x14ac:dyDescent="0.35">
      <c r="A53" s="164"/>
      <c r="B53" s="165"/>
      <c r="C53" s="165" t="s">
        <v>7542</v>
      </c>
      <c r="D53" s="165" t="s">
        <v>1298</v>
      </c>
      <c r="E53" s="160" t="s">
        <v>4</v>
      </c>
      <c r="F53" s="160" t="s">
        <v>46</v>
      </c>
      <c r="G53" s="154" t="e">
        <v>#N/A</v>
      </c>
      <c r="H53" s="166" t="e">
        <v>#N/A</v>
      </c>
      <c r="I53" s="85" t="s">
        <v>5868</v>
      </c>
      <c r="J53" s="159" t="s">
        <v>7795</v>
      </c>
      <c r="K53" s="158" t="s">
        <v>7062</v>
      </c>
      <c r="L53" s="167" t="s">
        <v>82</v>
      </c>
      <c r="M53" s="167" t="e">
        <v>#N/A</v>
      </c>
      <c r="N53" s="165" t="s">
        <v>98</v>
      </c>
      <c r="O53" s="167" t="s">
        <v>7063</v>
      </c>
      <c r="P53" s="167" t="s">
        <v>3958</v>
      </c>
      <c r="Q53" s="167" t="s">
        <v>3958</v>
      </c>
      <c r="R53" s="167" t="s">
        <v>3942</v>
      </c>
      <c r="S53" s="168" t="s">
        <v>7838</v>
      </c>
      <c r="T53" s="167" t="s">
        <v>5875</v>
      </c>
      <c r="U53" s="167" t="e">
        <v>#N/A</v>
      </c>
      <c r="V53" s="167" t="e">
        <v>#N/A</v>
      </c>
      <c r="W53" s="167" t="s">
        <v>4566</v>
      </c>
    </row>
    <row r="54" spans="1:23" s="144" customFormat="1" ht="124" x14ac:dyDescent="0.35">
      <c r="A54" s="103"/>
      <c r="B54" s="73"/>
      <c r="C54" s="73" t="s">
        <v>7771</v>
      </c>
      <c r="D54" s="73" t="s">
        <v>1983</v>
      </c>
      <c r="E54" s="74" t="s">
        <v>5867</v>
      </c>
      <c r="F54" s="74" t="s">
        <v>3876</v>
      </c>
      <c r="G54" s="154" t="e">
        <v>#N/A</v>
      </c>
      <c r="H54" s="166" t="e">
        <v>#N/A</v>
      </c>
      <c r="I54" s="85" t="s">
        <v>5878</v>
      </c>
      <c r="J54" s="159" t="s">
        <v>6649</v>
      </c>
      <c r="K54" s="158" t="s">
        <v>5867</v>
      </c>
      <c r="L54" s="76" t="s">
        <v>94</v>
      </c>
      <c r="M54" s="76" t="e">
        <v>#N/A</v>
      </c>
      <c r="N54" s="73" t="s">
        <v>5873</v>
      </c>
      <c r="O54" s="76" t="s">
        <v>5876</v>
      </c>
      <c r="P54" s="76" t="s">
        <v>3929</v>
      </c>
      <c r="Q54" s="76" t="s">
        <v>3929</v>
      </c>
      <c r="R54" s="76" t="s">
        <v>5869</v>
      </c>
      <c r="S54" s="148" t="s">
        <v>7839</v>
      </c>
      <c r="T54" s="76" t="s">
        <v>5875</v>
      </c>
      <c r="U54" s="76" t="e">
        <v>#N/A</v>
      </c>
      <c r="V54" s="76" t="e">
        <v>#N/A</v>
      </c>
      <c r="W54" s="76" t="s">
        <v>1984</v>
      </c>
    </row>
    <row r="55" spans="1:23" s="144" customFormat="1" ht="108.5" x14ac:dyDescent="0.35">
      <c r="A55" s="103"/>
      <c r="B55" s="73"/>
      <c r="C55" s="73" t="s">
        <v>7377</v>
      </c>
      <c r="D55" s="73" t="s">
        <v>26</v>
      </c>
      <c r="E55" s="74" t="s">
        <v>5867</v>
      </c>
      <c r="F55" s="74" t="s">
        <v>6</v>
      </c>
      <c r="G55" s="154" t="e">
        <v>#N/A</v>
      </c>
      <c r="H55" s="166" t="e">
        <v>#N/A</v>
      </c>
      <c r="I55" s="85" t="s">
        <v>5878</v>
      </c>
      <c r="J55" s="159" t="s">
        <v>6649</v>
      </c>
      <c r="K55" s="158" t="s">
        <v>5867</v>
      </c>
      <c r="L55" s="76" t="s">
        <v>82</v>
      </c>
      <c r="M55" s="76" t="e">
        <v>#N/A</v>
      </c>
      <c r="N55" s="73" t="s">
        <v>98</v>
      </c>
      <c r="O55" s="76" t="s">
        <v>5876</v>
      </c>
      <c r="P55" s="76" t="s">
        <v>3943</v>
      </c>
      <c r="Q55" s="76" t="s">
        <v>3943</v>
      </c>
      <c r="R55" s="76" t="s">
        <v>80</v>
      </c>
      <c r="S55" s="148" t="s">
        <v>7402</v>
      </c>
      <c r="T55" s="76" t="s">
        <v>5875</v>
      </c>
      <c r="U55" s="76" t="e">
        <v>#N/A</v>
      </c>
      <c r="V55" s="76" t="e">
        <v>#N/A</v>
      </c>
      <c r="W55" s="76" t="s">
        <v>2454</v>
      </c>
    </row>
    <row r="56" spans="1:23" s="144" customFormat="1" ht="155" x14ac:dyDescent="0.35">
      <c r="A56" s="164"/>
      <c r="B56" s="165"/>
      <c r="C56" s="156" t="s">
        <v>7598</v>
      </c>
      <c r="D56" s="165" t="s">
        <v>7024</v>
      </c>
      <c r="E56" s="160" t="e">
        <v>#N/A</v>
      </c>
      <c r="F56" s="160" t="e">
        <v>#N/A</v>
      </c>
      <c r="G56" s="154" t="e">
        <v>#N/A</v>
      </c>
      <c r="H56" s="166" t="e">
        <v>#N/A</v>
      </c>
      <c r="I56" s="85" t="s">
        <v>7099</v>
      </c>
      <c r="J56" s="159" t="s">
        <v>7100</v>
      </c>
      <c r="K56" s="158" t="s">
        <v>163</v>
      </c>
      <c r="L56" s="158" t="s">
        <v>117</v>
      </c>
      <c r="M56" s="158" t="e">
        <v>#N/A</v>
      </c>
      <c r="N56" s="156" t="s">
        <v>5874</v>
      </c>
      <c r="O56" s="167" t="s">
        <v>6876</v>
      </c>
      <c r="P56" s="167" t="e">
        <v>#N/A</v>
      </c>
      <c r="Q56" s="167" t="s">
        <v>3963</v>
      </c>
      <c r="R56" s="167" t="e">
        <v>#N/A</v>
      </c>
      <c r="S56" s="168" t="s">
        <v>7634</v>
      </c>
      <c r="T56" s="167" t="s">
        <v>5875</v>
      </c>
      <c r="U56" s="167" t="e">
        <v>#N/A</v>
      </c>
      <c r="V56" s="167" t="s">
        <v>7388</v>
      </c>
      <c r="W56" s="167" t="e">
        <v>#N/A</v>
      </c>
    </row>
    <row r="57" spans="1:23" s="144" customFormat="1" ht="124" x14ac:dyDescent="0.35">
      <c r="A57" s="103"/>
      <c r="B57" s="73"/>
      <c r="C57" s="73" t="s">
        <v>7772</v>
      </c>
      <c r="D57" s="73" t="s">
        <v>3628</v>
      </c>
      <c r="E57" s="74" t="s">
        <v>4</v>
      </c>
      <c r="F57" s="74" t="s">
        <v>5</v>
      </c>
      <c r="G57" s="154" t="e">
        <v>#N/A</v>
      </c>
      <c r="H57" s="166" t="e">
        <v>#N/A</v>
      </c>
      <c r="I57" s="85" t="s">
        <v>5878</v>
      </c>
      <c r="J57" s="159" t="s">
        <v>6649</v>
      </c>
      <c r="K57" s="158" t="s">
        <v>4</v>
      </c>
      <c r="L57" s="76" t="s">
        <v>82</v>
      </c>
      <c r="M57" s="76" t="e">
        <v>#N/A</v>
      </c>
      <c r="N57" s="73" t="s">
        <v>98</v>
      </c>
      <c r="O57" s="76" t="s">
        <v>5876</v>
      </c>
      <c r="P57" s="76" t="s">
        <v>3933</v>
      </c>
      <c r="Q57" s="76" t="s">
        <v>3933</v>
      </c>
      <c r="R57" s="76" t="s">
        <v>78</v>
      </c>
      <c r="S57" s="148" t="s">
        <v>7840</v>
      </c>
      <c r="T57" s="76" t="s">
        <v>5875</v>
      </c>
      <c r="U57" s="76" t="e">
        <v>#N/A</v>
      </c>
      <c r="V57" s="76" t="e">
        <v>#N/A</v>
      </c>
      <c r="W57" s="76" t="s">
        <v>4539</v>
      </c>
    </row>
    <row r="58" spans="1:23" s="144" customFormat="1" ht="108.5" x14ac:dyDescent="0.35">
      <c r="A58" s="104"/>
      <c r="B58" s="78"/>
      <c r="C58" s="104" t="s">
        <v>7380</v>
      </c>
      <c r="D58" s="78" t="s">
        <v>1127</v>
      </c>
      <c r="E58" s="79" t="s">
        <v>5867</v>
      </c>
      <c r="F58" s="79" t="s">
        <v>57</v>
      </c>
      <c r="G58" s="154" t="e">
        <v>#N/A</v>
      </c>
      <c r="H58" s="166" t="e">
        <v>#N/A</v>
      </c>
      <c r="I58" s="85" t="s">
        <v>5878</v>
      </c>
      <c r="J58" s="159" t="s">
        <v>6649</v>
      </c>
      <c r="K58" s="158" t="s">
        <v>5867</v>
      </c>
      <c r="L58" s="80" t="s">
        <v>117</v>
      </c>
      <c r="M58" s="80" t="e">
        <v>#N/A</v>
      </c>
      <c r="N58" s="104" t="s">
        <v>5872</v>
      </c>
      <c r="O58" s="80" t="s">
        <v>5876</v>
      </c>
      <c r="P58" s="80" t="s">
        <v>3939</v>
      </c>
      <c r="Q58" s="80" t="s">
        <v>3939</v>
      </c>
      <c r="R58" s="80" t="s">
        <v>3942</v>
      </c>
      <c r="S58" s="150" t="s">
        <v>7397</v>
      </c>
      <c r="T58" s="80" t="s">
        <v>5875</v>
      </c>
      <c r="U58" s="80" t="e">
        <v>#N/A</v>
      </c>
      <c r="V58" s="80" t="e">
        <v>#N/A</v>
      </c>
      <c r="W58" s="80" t="s">
        <v>4078</v>
      </c>
    </row>
    <row r="59" spans="1:23" s="144" customFormat="1" ht="124" x14ac:dyDescent="0.35">
      <c r="A59" s="103"/>
      <c r="B59" s="73"/>
      <c r="C59" s="73" t="s">
        <v>7773</v>
      </c>
      <c r="D59" s="73" t="s">
        <v>3828</v>
      </c>
      <c r="E59" s="74" t="s">
        <v>5867</v>
      </c>
      <c r="F59" s="74" t="s">
        <v>3876</v>
      </c>
      <c r="G59" s="154" t="e">
        <v>#N/A</v>
      </c>
      <c r="H59" s="166" t="e">
        <v>#N/A</v>
      </c>
      <c r="I59" s="85" t="s">
        <v>5878</v>
      </c>
      <c r="J59" s="159" t="s">
        <v>6649</v>
      </c>
      <c r="K59" s="158" t="s">
        <v>5867</v>
      </c>
      <c r="L59" s="76" t="s">
        <v>94</v>
      </c>
      <c r="M59" s="76" t="e">
        <v>#N/A</v>
      </c>
      <c r="N59" s="73" t="s">
        <v>5873</v>
      </c>
      <c r="O59" s="76" t="s">
        <v>5876</v>
      </c>
      <c r="P59" s="76" t="s">
        <v>3933</v>
      </c>
      <c r="Q59" s="76" t="s">
        <v>3933</v>
      </c>
      <c r="R59" s="76" t="s">
        <v>78</v>
      </c>
      <c r="S59" s="148" t="s">
        <v>7841</v>
      </c>
      <c r="T59" s="76" t="s">
        <v>5875</v>
      </c>
      <c r="U59" s="76" t="e">
        <v>#N/A</v>
      </c>
      <c r="V59" s="76" t="e">
        <v>#N/A</v>
      </c>
      <c r="W59" s="76" t="s">
        <v>3947</v>
      </c>
    </row>
    <row r="60" spans="1:23" s="144" customFormat="1" ht="124" x14ac:dyDescent="0.35">
      <c r="A60" s="103"/>
      <c r="B60" s="73"/>
      <c r="C60" s="73" t="s">
        <v>7384</v>
      </c>
      <c r="D60" s="73" t="s">
        <v>3537</v>
      </c>
      <c r="E60" s="74" t="s">
        <v>4</v>
      </c>
      <c r="F60" s="74" t="s">
        <v>5</v>
      </c>
      <c r="G60" s="154" t="e">
        <v>#N/A</v>
      </c>
      <c r="H60" s="166" t="e">
        <v>#N/A</v>
      </c>
      <c r="I60" s="85" t="s">
        <v>5878</v>
      </c>
      <c r="J60" s="159" t="s">
        <v>6649</v>
      </c>
      <c r="K60" s="158" t="s">
        <v>4</v>
      </c>
      <c r="L60" s="76" t="s">
        <v>82</v>
      </c>
      <c r="M60" s="76" t="e">
        <v>#N/A</v>
      </c>
      <c r="N60" s="73" t="s">
        <v>98</v>
      </c>
      <c r="O60" s="76" t="s">
        <v>5876</v>
      </c>
      <c r="P60" s="76" t="s">
        <v>3934</v>
      </c>
      <c r="Q60" s="76" t="s">
        <v>3934</v>
      </c>
      <c r="R60" s="76" t="s">
        <v>78</v>
      </c>
      <c r="S60" s="148" t="s">
        <v>7392</v>
      </c>
      <c r="T60" s="76" t="s">
        <v>5875</v>
      </c>
      <c r="U60" s="76" t="e">
        <v>#N/A</v>
      </c>
      <c r="V60" s="76" t="e">
        <v>#N/A</v>
      </c>
      <c r="W60" s="76" t="s">
        <v>3538</v>
      </c>
    </row>
    <row r="61" spans="1:23" s="144" customFormat="1" ht="155" x14ac:dyDescent="0.35">
      <c r="A61" s="103"/>
      <c r="B61" s="73"/>
      <c r="C61" s="73" t="s">
        <v>7774</v>
      </c>
      <c r="D61" s="73" t="s">
        <v>3518</v>
      </c>
      <c r="E61" s="74" t="s">
        <v>7842</v>
      </c>
      <c r="F61" s="74">
        <v>0</v>
      </c>
      <c r="G61" s="154" t="e">
        <v>#N/A</v>
      </c>
      <c r="H61" s="166" t="e">
        <v>#N/A</v>
      </c>
      <c r="I61" s="85" t="s">
        <v>5878</v>
      </c>
      <c r="J61" s="159" t="s">
        <v>6649</v>
      </c>
      <c r="K61" s="158" t="s">
        <v>7842</v>
      </c>
      <c r="L61" s="76" t="s">
        <v>94</v>
      </c>
      <c r="M61" s="76" t="e">
        <v>#N/A</v>
      </c>
      <c r="N61" s="73" t="s">
        <v>5873</v>
      </c>
      <c r="O61" s="76" t="s">
        <v>5876</v>
      </c>
      <c r="P61" s="76" t="s">
        <v>3933</v>
      </c>
      <c r="Q61" s="76" t="s">
        <v>3933</v>
      </c>
      <c r="R61" s="76" t="s">
        <v>78</v>
      </c>
      <c r="S61" s="148" t="s">
        <v>7843</v>
      </c>
      <c r="T61" s="76" t="s">
        <v>5875</v>
      </c>
      <c r="U61" s="76" t="e">
        <v>#N/A</v>
      </c>
      <c r="V61" s="76" t="e">
        <v>#N/A</v>
      </c>
      <c r="W61" s="76" t="s">
        <v>3549</v>
      </c>
    </row>
    <row r="62" spans="1:23" s="144" customFormat="1" ht="139.5" x14ac:dyDescent="0.35">
      <c r="A62" s="103"/>
      <c r="B62" s="73"/>
      <c r="C62" s="73" t="s">
        <v>7362</v>
      </c>
      <c r="D62" s="73" t="s">
        <v>7783</v>
      </c>
      <c r="E62" s="74" t="s">
        <v>7785</v>
      </c>
      <c r="F62" s="74" t="e">
        <v>#N/A</v>
      </c>
      <c r="G62" s="154" t="e">
        <v>#N/A</v>
      </c>
      <c r="H62" s="166" t="e">
        <v>#N/A</v>
      </c>
      <c r="I62" s="85" t="s">
        <v>5878</v>
      </c>
      <c r="J62" s="159" t="s">
        <v>6649</v>
      </c>
      <c r="K62" s="158" t="s">
        <v>7785</v>
      </c>
      <c r="L62" s="76" t="s">
        <v>82</v>
      </c>
      <c r="M62" s="76" t="e">
        <v>#N/A</v>
      </c>
      <c r="N62" s="73" t="s">
        <v>5873</v>
      </c>
      <c r="O62" s="76" t="s">
        <v>5876</v>
      </c>
      <c r="P62" s="76" t="e">
        <v>#N/A</v>
      </c>
      <c r="Q62" s="76" t="s">
        <v>3933</v>
      </c>
      <c r="R62" s="76" t="e">
        <v>#N/A</v>
      </c>
      <c r="S62" s="148" t="s">
        <v>7844</v>
      </c>
      <c r="T62" s="76" t="s">
        <v>5875</v>
      </c>
      <c r="U62" s="76" t="s">
        <v>7391</v>
      </c>
      <c r="V62" s="76" t="e">
        <v>#N/A</v>
      </c>
      <c r="W62" s="76" t="e">
        <v>#N/A</v>
      </c>
    </row>
    <row r="63" spans="1:23" s="144" customFormat="1" ht="124" x14ac:dyDescent="0.35">
      <c r="A63" s="103"/>
      <c r="B63" s="73"/>
      <c r="C63" s="73" t="s">
        <v>7775</v>
      </c>
      <c r="D63" s="73" t="s">
        <v>1718</v>
      </c>
      <c r="E63" s="74" t="s">
        <v>4</v>
      </c>
      <c r="F63" s="74" t="s">
        <v>46</v>
      </c>
      <c r="G63" s="154" t="e">
        <v>#N/A</v>
      </c>
      <c r="H63" s="166" t="e">
        <v>#N/A</v>
      </c>
      <c r="I63" s="85" t="s">
        <v>5878</v>
      </c>
      <c r="J63" s="159" t="s">
        <v>6649</v>
      </c>
      <c r="K63" s="158" t="s">
        <v>4</v>
      </c>
      <c r="L63" s="76" t="s">
        <v>82</v>
      </c>
      <c r="M63" s="76" t="e">
        <v>#N/A</v>
      </c>
      <c r="N63" s="73" t="s">
        <v>98</v>
      </c>
      <c r="O63" s="76" t="s">
        <v>5876</v>
      </c>
      <c r="P63" s="76" t="s">
        <v>3976</v>
      </c>
      <c r="Q63" s="76" t="s">
        <v>3976</v>
      </c>
      <c r="R63" s="76" t="s">
        <v>5869</v>
      </c>
      <c r="S63" s="148" t="s">
        <v>7845</v>
      </c>
      <c r="T63" s="76" t="s">
        <v>5875</v>
      </c>
      <c r="U63" s="76" t="e">
        <v>#N/A</v>
      </c>
      <c r="V63" s="76" t="e">
        <v>#N/A</v>
      </c>
      <c r="W63" s="76" t="s">
        <v>1719</v>
      </c>
    </row>
    <row r="64" spans="1:23" s="144" customFormat="1" ht="124" x14ac:dyDescent="0.35">
      <c r="A64" s="103"/>
      <c r="B64" s="73"/>
      <c r="C64" s="73" t="s">
        <v>7776</v>
      </c>
      <c r="D64" s="73" t="s">
        <v>436</v>
      </c>
      <c r="E64" s="74" t="s">
        <v>4</v>
      </c>
      <c r="F64" s="74" t="s">
        <v>46</v>
      </c>
      <c r="G64" s="154" t="e">
        <v>#N/A</v>
      </c>
      <c r="H64" s="166" t="e">
        <v>#N/A</v>
      </c>
      <c r="I64" s="85" t="s">
        <v>5878</v>
      </c>
      <c r="J64" s="159" t="s">
        <v>6649</v>
      </c>
      <c r="K64" s="158" t="s">
        <v>4</v>
      </c>
      <c r="L64" s="76" t="s">
        <v>82</v>
      </c>
      <c r="M64" s="76" t="e">
        <v>#N/A</v>
      </c>
      <c r="N64" s="73" t="s">
        <v>98</v>
      </c>
      <c r="O64" s="76" t="s">
        <v>5876</v>
      </c>
      <c r="P64" s="76" t="s">
        <v>3939</v>
      </c>
      <c r="Q64" s="76" t="s">
        <v>3939</v>
      </c>
      <c r="R64" s="76" t="s">
        <v>3942</v>
      </c>
      <c r="S64" s="148" t="s">
        <v>7846</v>
      </c>
      <c r="T64" s="76" t="s">
        <v>5875</v>
      </c>
      <c r="U64" s="76" t="e">
        <v>#N/A</v>
      </c>
      <c r="V64" s="76" t="e">
        <v>#N/A</v>
      </c>
      <c r="W64" s="76" t="s">
        <v>869</v>
      </c>
    </row>
    <row r="65" spans="1:23" s="144" customFormat="1" ht="155" x14ac:dyDescent="0.35">
      <c r="A65" s="103"/>
      <c r="B65" s="73"/>
      <c r="C65" s="73" t="s">
        <v>7778</v>
      </c>
      <c r="D65" s="73" t="s">
        <v>3486</v>
      </c>
      <c r="E65" s="74" t="s">
        <v>5867</v>
      </c>
      <c r="F65" s="74" t="s">
        <v>36</v>
      </c>
      <c r="G65" s="154" t="e">
        <v>#N/A</v>
      </c>
      <c r="H65" s="166" t="e">
        <v>#N/A</v>
      </c>
      <c r="I65" s="85" t="s">
        <v>5878</v>
      </c>
      <c r="J65" s="159" t="s">
        <v>6649</v>
      </c>
      <c r="K65" s="158" t="s">
        <v>5867</v>
      </c>
      <c r="L65" s="76" t="s">
        <v>94</v>
      </c>
      <c r="M65" s="76" t="e">
        <v>#N/A</v>
      </c>
      <c r="N65" s="73" t="s">
        <v>5873</v>
      </c>
      <c r="O65" s="76" t="s">
        <v>5876</v>
      </c>
      <c r="P65" s="76" t="s">
        <v>3933</v>
      </c>
      <c r="Q65" s="76" t="s">
        <v>3933</v>
      </c>
      <c r="R65" s="76" t="s">
        <v>78</v>
      </c>
      <c r="S65" s="148" t="s">
        <v>7847</v>
      </c>
      <c r="T65" s="76" t="s">
        <v>5875</v>
      </c>
      <c r="U65" s="76" t="e">
        <v>#N/A</v>
      </c>
      <c r="V65" s="76" t="e">
        <v>#N/A</v>
      </c>
      <c r="W65" s="76" t="s">
        <v>3947</v>
      </c>
    </row>
    <row r="66" spans="1:23" s="144" customFormat="1" ht="139.5" x14ac:dyDescent="0.35">
      <c r="A66" s="164"/>
      <c r="B66" s="165"/>
      <c r="C66" s="157" t="s">
        <v>7485</v>
      </c>
      <c r="D66" s="165" t="s">
        <v>323</v>
      </c>
      <c r="E66" s="160" t="s">
        <v>4</v>
      </c>
      <c r="F66" s="160" t="s">
        <v>5</v>
      </c>
      <c r="G66" s="154" t="e">
        <v>#N/A</v>
      </c>
      <c r="H66" s="166" t="e">
        <v>#N/A</v>
      </c>
      <c r="I66" s="85" t="s">
        <v>5868</v>
      </c>
      <c r="J66" s="159" t="s">
        <v>7555</v>
      </c>
      <c r="K66" s="158" t="s">
        <v>100</v>
      </c>
      <c r="L66" s="155" t="s">
        <v>94</v>
      </c>
      <c r="M66" s="155" t="e">
        <v>#N/A</v>
      </c>
      <c r="N66" s="165"/>
      <c r="O66" s="167" t="s">
        <v>7408</v>
      </c>
      <c r="P66" s="167" t="s">
        <v>3933</v>
      </c>
      <c r="Q66" s="167" t="s">
        <v>3933</v>
      </c>
      <c r="R66" s="167" t="s">
        <v>78</v>
      </c>
      <c r="S66" s="168" t="s">
        <v>7625</v>
      </c>
      <c r="T66" s="167" t="s">
        <v>5875</v>
      </c>
      <c r="U66" s="167" t="e">
        <v>#N/A</v>
      </c>
      <c r="V66" s="167" t="e">
        <v>#N/A</v>
      </c>
      <c r="W66" s="167" t="s">
        <v>3435</v>
      </c>
    </row>
    <row r="67" spans="1:23" s="144" customFormat="1" ht="124" x14ac:dyDescent="0.35">
      <c r="A67" s="103"/>
      <c r="B67" s="73"/>
      <c r="C67" s="73" t="s">
        <v>7779</v>
      </c>
      <c r="D67" s="73" t="s">
        <v>956</v>
      </c>
      <c r="E67" s="74" t="s">
        <v>4</v>
      </c>
      <c r="F67" s="74" t="s">
        <v>46</v>
      </c>
      <c r="G67" s="154" t="e">
        <v>#N/A</v>
      </c>
      <c r="H67" s="166" t="e">
        <v>#N/A</v>
      </c>
      <c r="I67" s="85" t="s">
        <v>5878</v>
      </c>
      <c r="J67" s="159" t="s">
        <v>6649</v>
      </c>
      <c r="K67" s="158" t="s">
        <v>4</v>
      </c>
      <c r="L67" s="76" t="s">
        <v>82</v>
      </c>
      <c r="M67" s="76" t="e">
        <v>#N/A</v>
      </c>
      <c r="N67" s="73" t="s">
        <v>98</v>
      </c>
      <c r="O67" s="76" t="s">
        <v>5876</v>
      </c>
      <c r="P67" s="76" t="s">
        <v>3958</v>
      </c>
      <c r="Q67" s="76" t="s">
        <v>3958</v>
      </c>
      <c r="R67" s="76" t="s">
        <v>3942</v>
      </c>
      <c r="S67" s="148" t="s">
        <v>7848</v>
      </c>
      <c r="T67" s="76" t="s">
        <v>5875</v>
      </c>
      <c r="U67" s="76" t="e">
        <v>#N/A</v>
      </c>
      <c r="V67" s="76" t="e">
        <v>#N/A</v>
      </c>
      <c r="W67" s="76" t="s">
        <v>4388</v>
      </c>
    </row>
    <row r="68" spans="1:23" s="144" customFormat="1" ht="108.5" x14ac:dyDescent="0.35">
      <c r="A68" s="104"/>
      <c r="B68" s="78"/>
      <c r="C68" s="104" t="s">
        <v>7216</v>
      </c>
      <c r="D68" s="78" t="s">
        <v>6637</v>
      </c>
      <c r="E68" s="79" t="s">
        <v>7784</v>
      </c>
      <c r="F68" s="79" t="e">
        <v>#N/A</v>
      </c>
      <c r="G68" s="154" t="e">
        <v>#N/A</v>
      </c>
      <c r="H68" s="166" t="e">
        <v>#N/A</v>
      </c>
      <c r="I68" s="85" t="s">
        <v>5878</v>
      </c>
      <c r="J68" s="159" t="s">
        <v>6649</v>
      </c>
      <c r="K68" s="158" t="s">
        <v>7784</v>
      </c>
      <c r="L68" s="80" t="s">
        <v>6867</v>
      </c>
      <c r="M68" s="80" t="e">
        <v>#N/A</v>
      </c>
      <c r="N68" s="104" t="s">
        <v>5872</v>
      </c>
      <c r="O68" s="80" t="s">
        <v>5876</v>
      </c>
      <c r="P68" s="80" t="e">
        <v>#N/A</v>
      </c>
      <c r="Q68" s="80" t="s">
        <v>3951</v>
      </c>
      <c r="R68" s="80" t="e">
        <v>#N/A</v>
      </c>
      <c r="S68" s="150" t="s">
        <v>7393</v>
      </c>
      <c r="T68" s="80" t="s">
        <v>5875</v>
      </c>
      <c r="U68" s="80" t="s">
        <v>7391</v>
      </c>
      <c r="V68" s="80" t="e">
        <v>#N/A</v>
      </c>
      <c r="W68" s="80" t="e">
        <v>#N/A</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8C047-FE18-4B45-BB4C-6B75A223C793}">
  <sheetPr codeName="Sheet6"/>
  <dimension ref="A1:B744"/>
  <sheetViews>
    <sheetView workbookViewId="0">
      <selection sqref="A1:A1048576"/>
    </sheetView>
  </sheetViews>
  <sheetFormatPr defaultColWidth="8.58203125" defaultRowHeight="14" x14ac:dyDescent="0.3"/>
  <cols>
    <col min="1" max="1" width="8.58203125" style="33"/>
    <col min="2" max="2" width="38.08203125" style="33" bestFit="1" customWidth="1"/>
    <col min="3" max="16384" width="8.58203125" style="33"/>
  </cols>
  <sheetData>
    <row r="1" spans="1:2" x14ac:dyDescent="0.3">
      <c r="A1" s="45" t="s">
        <v>30</v>
      </c>
      <c r="B1" s="45" t="s">
        <v>5836</v>
      </c>
    </row>
    <row r="2" spans="1:2" x14ac:dyDescent="0.3">
      <c r="A2" s="34" t="s">
        <v>1992</v>
      </c>
      <c r="B2" s="35" t="s">
        <v>5837</v>
      </c>
    </row>
    <row r="3" spans="1:2" x14ac:dyDescent="0.3">
      <c r="A3" s="34" t="s">
        <v>1566</v>
      </c>
      <c r="B3" s="35" t="s">
        <v>5417</v>
      </c>
    </row>
    <row r="4" spans="1:2" x14ac:dyDescent="0.3">
      <c r="A4" s="34" t="s">
        <v>1761</v>
      </c>
      <c r="B4" s="35" t="s">
        <v>4824</v>
      </c>
    </row>
    <row r="5" spans="1:2" x14ac:dyDescent="0.3">
      <c r="A5" s="34" t="s">
        <v>1290</v>
      </c>
      <c r="B5" s="35" t="s">
        <v>5838</v>
      </c>
    </row>
    <row r="6" spans="1:2" x14ac:dyDescent="0.3">
      <c r="A6" s="34" t="s">
        <v>1668</v>
      </c>
      <c r="B6" s="35" t="s">
        <v>5064</v>
      </c>
    </row>
    <row r="7" spans="1:2" x14ac:dyDescent="0.3">
      <c r="A7" s="34" t="s">
        <v>810</v>
      </c>
      <c r="B7" s="35" t="s">
        <v>4573</v>
      </c>
    </row>
    <row r="8" spans="1:2" x14ac:dyDescent="0.3">
      <c r="A8" s="34" t="s">
        <v>146</v>
      </c>
      <c r="B8" s="35" t="s">
        <v>5419</v>
      </c>
    </row>
    <row r="9" spans="1:2" x14ac:dyDescent="0.3">
      <c r="A9" s="34" t="s">
        <v>1920</v>
      </c>
      <c r="B9" s="35" t="s">
        <v>4861</v>
      </c>
    </row>
    <row r="10" spans="1:2" x14ac:dyDescent="0.3">
      <c r="A10" s="34" t="s">
        <v>2136</v>
      </c>
      <c r="B10" s="35" t="s">
        <v>5839</v>
      </c>
    </row>
    <row r="11" spans="1:2" x14ac:dyDescent="0.3">
      <c r="A11" s="34" t="s">
        <v>896</v>
      </c>
      <c r="B11" s="35" t="s">
        <v>4869</v>
      </c>
    </row>
    <row r="12" spans="1:2" x14ac:dyDescent="0.3">
      <c r="A12" s="34" t="s">
        <v>375</v>
      </c>
      <c r="B12" s="35" t="s">
        <v>4868</v>
      </c>
    </row>
    <row r="13" spans="1:2" x14ac:dyDescent="0.3">
      <c r="A13" s="34" t="s">
        <v>1925</v>
      </c>
      <c r="B13" s="35" t="s">
        <v>4872</v>
      </c>
    </row>
    <row r="14" spans="1:2" x14ac:dyDescent="0.3">
      <c r="A14" s="34" t="s">
        <v>2062</v>
      </c>
      <c r="B14" s="35" t="s">
        <v>4876</v>
      </c>
    </row>
    <row r="15" spans="1:2" x14ac:dyDescent="0.3">
      <c r="A15" s="34" t="s">
        <v>661</v>
      </c>
      <c r="B15" s="35" t="s">
        <v>4881</v>
      </c>
    </row>
    <row r="16" spans="1:2" x14ac:dyDescent="0.3">
      <c r="A16" s="34" t="s">
        <v>1647</v>
      </c>
      <c r="B16" s="35" t="s">
        <v>5840</v>
      </c>
    </row>
    <row r="17" spans="1:2" x14ac:dyDescent="0.3">
      <c r="A17" s="34" t="s">
        <v>735</v>
      </c>
      <c r="B17" s="35" t="s">
        <v>5470</v>
      </c>
    </row>
    <row r="18" spans="1:2" x14ac:dyDescent="0.3">
      <c r="A18" s="34" t="s">
        <v>877</v>
      </c>
      <c r="B18" s="35" t="s">
        <v>5474</v>
      </c>
    </row>
    <row r="19" spans="1:2" x14ac:dyDescent="0.3">
      <c r="A19" s="34" t="s">
        <v>1082</v>
      </c>
      <c r="B19" s="35" t="s">
        <v>4889</v>
      </c>
    </row>
    <row r="20" spans="1:2" x14ac:dyDescent="0.3">
      <c r="A20" s="34" t="s">
        <v>1799</v>
      </c>
      <c r="B20" s="35" t="s">
        <v>4896</v>
      </c>
    </row>
    <row r="21" spans="1:2" x14ac:dyDescent="0.3">
      <c r="A21" s="34" t="s">
        <v>467</v>
      </c>
      <c r="B21" s="35" t="s">
        <v>5422</v>
      </c>
    </row>
    <row r="22" spans="1:2" x14ac:dyDescent="0.3">
      <c r="A22" s="34" t="s">
        <v>145</v>
      </c>
      <c r="B22" s="35" t="s">
        <v>5423</v>
      </c>
    </row>
    <row r="23" spans="1:2" x14ac:dyDescent="0.3">
      <c r="A23" s="34" t="s">
        <v>2264</v>
      </c>
      <c r="B23" s="35" t="s">
        <v>4920</v>
      </c>
    </row>
    <row r="24" spans="1:2" x14ac:dyDescent="0.3">
      <c r="A24" s="34" t="s">
        <v>1957</v>
      </c>
      <c r="B24" s="35" t="s">
        <v>5095</v>
      </c>
    </row>
    <row r="25" spans="1:2" x14ac:dyDescent="0.3">
      <c r="A25" s="34" t="s">
        <v>1061</v>
      </c>
      <c r="B25" s="35" t="s">
        <v>5428</v>
      </c>
    </row>
    <row r="26" spans="1:2" x14ac:dyDescent="0.3">
      <c r="A26" s="34" t="s">
        <v>1928</v>
      </c>
      <c r="B26" s="35" t="s">
        <v>5096</v>
      </c>
    </row>
    <row r="27" spans="1:2" x14ac:dyDescent="0.3">
      <c r="A27" s="34" t="s">
        <v>1289</v>
      </c>
      <c r="B27" s="35" t="s">
        <v>5429</v>
      </c>
    </row>
    <row r="28" spans="1:2" x14ac:dyDescent="0.3">
      <c r="A28" s="34" t="s">
        <v>2063</v>
      </c>
      <c r="B28" s="35" t="s">
        <v>4946</v>
      </c>
    </row>
    <row r="29" spans="1:2" x14ac:dyDescent="0.3">
      <c r="A29" s="34" t="s">
        <v>465</v>
      </c>
      <c r="B29" s="35" t="s">
        <v>5098</v>
      </c>
    </row>
    <row r="30" spans="1:2" x14ac:dyDescent="0.3">
      <c r="A30" s="34" t="s">
        <v>2064</v>
      </c>
      <c r="B30" s="35" t="s">
        <v>5099</v>
      </c>
    </row>
    <row r="31" spans="1:2" x14ac:dyDescent="0.3">
      <c r="A31" s="34" t="s">
        <v>1927</v>
      </c>
      <c r="B31" s="35" t="s">
        <v>4948</v>
      </c>
    </row>
    <row r="32" spans="1:2" x14ac:dyDescent="0.3">
      <c r="A32" s="34" t="s">
        <v>631</v>
      </c>
      <c r="B32" s="35" t="s">
        <v>4955</v>
      </c>
    </row>
    <row r="33" spans="1:2" x14ac:dyDescent="0.3">
      <c r="A33" s="34" t="s">
        <v>1994</v>
      </c>
      <c r="B33" s="35" t="s">
        <v>4212</v>
      </c>
    </row>
    <row r="34" spans="1:2" x14ac:dyDescent="0.3">
      <c r="A34" s="34" t="s">
        <v>885</v>
      </c>
      <c r="B34" s="35" t="s">
        <v>5482</v>
      </c>
    </row>
    <row r="35" spans="1:2" x14ac:dyDescent="0.3">
      <c r="A35" s="34" t="s">
        <v>399</v>
      </c>
      <c r="B35" s="35" t="s">
        <v>5313</v>
      </c>
    </row>
    <row r="36" spans="1:2" x14ac:dyDescent="0.3">
      <c r="A36" s="34" t="s">
        <v>147</v>
      </c>
      <c r="B36" s="35" t="s">
        <v>4958</v>
      </c>
    </row>
    <row r="37" spans="1:2" x14ac:dyDescent="0.3">
      <c r="A37" s="34" t="s">
        <v>1381</v>
      </c>
      <c r="B37" s="35" t="s">
        <v>5315</v>
      </c>
    </row>
    <row r="38" spans="1:2" x14ac:dyDescent="0.3">
      <c r="A38" s="34" t="s">
        <v>1936</v>
      </c>
      <c r="B38" s="35" t="s">
        <v>4469</v>
      </c>
    </row>
    <row r="39" spans="1:2" x14ac:dyDescent="0.3">
      <c r="A39" s="34" t="s">
        <v>1567</v>
      </c>
      <c r="B39" s="35" t="s">
        <v>5489</v>
      </c>
    </row>
    <row r="40" spans="1:2" x14ac:dyDescent="0.3">
      <c r="A40" s="34" t="s">
        <v>1087</v>
      </c>
      <c r="B40" s="35" t="s">
        <v>5000</v>
      </c>
    </row>
    <row r="41" spans="1:2" x14ac:dyDescent="0.3">
      <c r="A41" s="34" t="s">
        <v>2066</v>
      </c>
      <c r="B41" s="35" t="s">
        <v>5100</v>
      </c>
    </row>
    <row r="42" spans="1:2" x14ac:dyDescent="0.3">
      <c r="A42" s="34" t="s">
        <v>466</v>
      </c>
      <c r="B42" s="35" t="s">
        <v>5014</v>
      </c>
    </row>
    <row r="43" spans="1:2" x14ac:dyDescent="0.3">
      <c r="A43" s="34" t="s">
        <v>1926</v>
      </c>
      <c r="B43" s="35" t="s">
        <v>5047</v>
      </c>
    </row>
    <row r="44" spans="1:2" x14ac:dyDescent="0.3">
      <c r="A44" s="34" t="s">
        <v>1985</v>
      </c>
      <c r="B44" s="35" t="s">
        <v>5318</v>
      </c>
    </row>
    <row r="45" spans="1:2" x14ac:dyDescent="0.3">
      <c r="A45" s="34" t="s">
        <v>678</v>
      </c>
      <c r="B45" s="35" t="s">
        <v>5319</v>
      </c>
    </row>
    <row r="46" spans="1:2" x14ac:dyDescent="0.3">
      <c r="A46" s="34" t="s">
        <v>1661</v>
      </c>
      <c r="B46" s="35" t="s">
        <v>5102</v>
      </c>
    </row>
    <row r="47" spans="1:2" x14ac:dyDescent="0.3">
      <c r="A47" s="34" t="s">
        <v>2065</v>
      </c>
      <c r="B47" s="35" t="s">
        <v>5103</v>
      </c>
    </row>
    <row r="48" spans="1:2" x14ac:dyDescent="0.3">
      <c r="A48" s="34" t="s">
        <v>2103</v>
      </c>
      <c r="B48" s="35" t="s">
        <v>4527</v>
      </c>
    </row>
    <row r="49" spans="1:2" x14ac:dyDescent="0.3">
      <c r="A49" s="34" t="s">
        <v>2174</v>
      </c>
      <c r="B49" s="35" t="s">
        <v>4558</v>
      </c>
    </row>
    <row r="50" spans="1:2" x14ac:dyDescent="0.3">
      <c r="A50" s="34" t="s">
        <v>1437</v>
      </c>
      <c r="B50" s="35" t="s">
        <v>4559</v>
      </c>
    </row>
    <row r="51" spans="1:2" x14ac:dyDescent="0.3">
      <c r="A51" s="34" t="s">
        <v>1727</v>
      </c>
      <c r="B51" s="35" t="s">
        <v>5841</v>
      </c>
    </row>
    <row r="52" spans="1:2" x14ac:dyDescent="0.3">
      <c r="A52" s="34" t="s">
        <v>1731</v>
      </c>
      <c r="B52" s="35" t="s">
        <v>4574</v>
      </c>
    </row>
    <row r="53" spans="1:2" x14ac:dyDescent="0.3">
      <c r="A53" s="34" t="s">
        <v>2135</v>
      </c>
      <c r="B53" s="35" t="s">
        <v>4652</v>
      </c>
    </row>
    <row r="54" spans="1:2" x14ac:dyDescent="0.3">
      <c r="A54" s="34" t="s">
        <v>1018</v>
      </c>
      <c r="B54" s="35" t="s">
        <v>5301</v>
      </c>
    </row>
    <row r="55" spans="1:2" x14ac:dyDescent="0.3">
      <c r="A55" s="34" t="s">
        <v>142</v>
      </c>
      <c r="B55" s="35" t="s">
        <v>4674</v>
      </c>
    </row>
    <row r="56" spans="1:2" x14ac:dyDescent="0.3">
      <c r="A56" s="34" t="s">
        <v>872</v>
      </c>
      <c r="B56" s="35" t="s">
        <v>4680</v>
      </c>
    </row>
    <row r="57" spans="1:2" x14ac:dyDescent="0.3">
      <c r="A57" s="34" t="s">
        <v>1938</v>
      </c>
      <c r="B57" s="35" t="s">
        <v>5842</v>
      </c>
    </row>
    <row r="58" spans="1:2" x14ac:dyDescent="0.3">
      <c r="A58" s="34" t="s">
        <v>888</v>
      </c>
      <c r="B58" s="35" t="s">
        <v>4867</v>
      </c>
    </row>
    <row r="59" spans="1:2" x14ac:dyDescent="0.3">
      <c r="A59" s="34" t="s">
        <v>1729</v>
      </c>
      <c r="B59" s="35" t="s">
        <v>5843</v>
      </c>
    </row>
    <row r="60" spans="1:2" x14ac:dyDescent="0.3">
      <c r="A60" s="34" t="s">
        <v>873</v>
      </c>
      <c r="B60" s="35" t="s">
        <v>4689</v>
      </c>
    </row>
    <row r="61" spans="1:2" x14ac:dyDescent="0.3">
      <c r="A61" s="34" t="s">
        <v>610</v>
      </c>
      <c r="B61" s="35" t="s">
        <v>5844</v>
      </c>
    </row>
    <row r="62" spans="1:2" x14ac:dyDescent="0.3">
      <c r="A62" s="34" t="s">
        <v>816</v>
      </c>
      <c r="B62" s="35" t="s">
        <v>4594</v>
      </c>
    </row>
    <row r="63" spans="1:2" x14ac:dyDescent="0.3">
      <c r="A63" s="34" t="s">
        <v>815</v>
      </c>
      <c r="B63" s="35" t="s">
        <v>4707</v>
      </c>
    </row>
    <row r="64" spans="1:2" x14ac:dyDescent="0.3">
      <c r="A64" s="34" t="s">
        <v>2026</v>
      </c>
      <c r="B64" s="35" t="s">
        <v>5845</v>
      </c>
    </row>
    <row r="65" spans="1:2" x14ac:dyDescent="0.3">
      <c r="A65" s="34" t="s">
        <v>2171</v>
      </c>
      <c r="B65" s="35" t="s">
        <v>4768</v>
      </c>
    </row>
    <row r="66" spans="1:2" x14ac:dyDescent="0.3">
      <c r="A66" s="34" t="s">
        <v>2228</v>
      </c>
      <c r="B66" s="35" t="s">
        <v>4717</v>
      </c>
    </row>
    <row r="67" spans="1:2" x14ac:dyDescent="0.3">
      <c r="A67" s="34" t="s">
        <v>2006</v>
      </c>
      <c r="B67" s="35" t="s">
        <v>4725</v>
      </c>
    </row>
    <row r="68" spans="1:2" x14ac:dyDescent="0.3">
      <c r="A68" s="34" t="s">
        <v>667</v>
      </c>
      <c r="B68" s="35" t="s">
        <v>4618</v>
      </c>
    </row>
    <row r="69" spans="1:2" x14ac:dyDescent="0.3">
      <c r="A69" s="34" t="s">
        <v>1081</v>
      </c>
      <c r="B69" s="35" t="s">
        <v>5101</v>
      </c>
    </row>
    <row r="70" spans="1:2" x14ac:dyDescent="0.3">
      <c r="A70" s="34" t="s">
        <v>2025</v>
      </c>
      <c r="B70" s="35" t="s">
        <v>4638</v>
      </c>
    </row>
    <row r="71" spans="1:2" x14ac:dyDescent="0.3">
      <c r="A71" s="34" t="s">
        <v>1906</v>
      </c>
      <c r="B71" s="35" t="s">
        <v>4764</v>
      </c>
    </row>
    <row r="72" spans="1:2" x14ac:dyDescent="0.3">
      <c r="A72" s="34" t="s">
        <v>3905</v>
      </c>
      <c r="B72" s="35" t="s">
        <v>4070</v>
      </c>
    </row>
    <row r="73" spans="1:2" x14ac:dyDescent="0.3">
      <c r="A73" s="34" t="s">
        <v>5358</v>
      </c>
      <c r="B73" s="35" t="s">
        <v>5359</v>
      </c>
    </row>
    <row r="74" spans="1:2" x14ac:dyDescent="0.3">
      <c r="A74" s="34" t="s">
        <v>3156</v>
      </c>
      <c r="B74" s="35" t="s">
        <v>4597</v>
      </c>
    </row>
    <row r="75" spans="1:2" x14ac:dyDescent="0.3">
      <c r="A75" s="34" t="s">
        <v>99</v>
      </c>
      <c r="B75" s="35" t="s">
        <v>4639</v>
      </c>
    </row>
    <row r="76" spans="1:2" x14ac:dyDescent="0.3">
      <c r="A76" s="34" t="s">
        <v>3151</v>
      </c>
      <c r="B76" s="35" t="s">
        <v>4654</v>
      </c>
    </row>
    <row r="77" spans="1:2" x14ac:dyDescent="0.3">
      <c r="A77" s="34" t="s">
        <v>3154</v>
      </c>
      <c r="B77" s="35" t="s">
        <v>4655</v>
      </c>
    </row>
    <row r="78" spans="1:2" x14ac:dyDescent="0.3">
      <c r="A78" s="34" t="s">
        <v>423</v>
      </c>
      <c r="B78" s="35" t="s">
        <v>4453</v>
      </c>
    </row>
    <row r="79" spans="1:2" x14ac:dyDescent="0.3">
      <c r="A79" s="34" t="s">
        <v>3159</v>
      </c>
      <c r="B79" s="35" t="s">
        <v>4694</v>
      </c>
    </row>
    <row r="80" spans="1:2" x14ac:dyDescent="0.3">
      <c r="A80" s="34" t="s">
        <v>305</v>
      </c>
      <c r="B80" s="35" t="s">
        <v>4733</v>
      </c>
    </row>
    <row r="81" spans="1:2" x14ac:dyDescent="0.3">
      <c r="A81" s="34" t="s">
        <v>96</v>
      </c>
      <c r="B81" s="35" t="s">
        <v>4750</v>
      </c>
    </row>
    <row r="82" spans="1:2" x14ac:dyDescent="0.3">
      <c r="A82" s="34" t="s">
        <v>3098</v>
      </c>
      <c r="B82" s="35" t="s">
        <v>4810</v>
      </c>
    </row>
    <row r="83" spans="1:2" x14ac:dyDescent="0.3">
      <c r="A83" s="34" t="s">
        <v>3150</v>
      </c>
      <c r="B83" s="35" t="s">
        <v>4849</v>
      </c>
    </row>
    <row r="84" spans="1:2" x14ac:dyDescent="0.3">
      <c r="A84" s="34" t="s">
        <v>1956</v>
      </c>
      <c r="B84" s="35" t="s">
        <v>5368</v>
      </c>
    </row>
    <row r="85" spans="1:2" x14ac:dyDescent="0.3">
      <c r="A85" s="34" t="s">
        <v>572</v>
      </c>
      <c r="B85" s="35" t="s">
        <v>5113</v>
      </c>
    </row>
    <row r="86" spans="1:2" x14ac:dyDescent="0.3">
      <c r="A86" s="34" t="s">
        <v>1914</v>
      </c>
      <c r="B86" s="35" t="s">
        <v>4253</v>
      </c>
    </row>
    <row r="87" spans="1:2" x14ac:dyDescent="0.3">
      <c r="A87" s="34" t="s">
        <v>668</v>
      </c>
      <c r="B87" s="35" t="s">
        <v>5115</v>
      </c>
    </row>
    <row r="88" spans="1:2" x14ac:dyDescent="0.3">
      <c r="A88" s="34" t="s">
        <v>1053</v>
      </c>
      <c r="B88" s="35" t="s">
        <v>5324</v>
      </c>
    </row>
    <row r="89" spans="1:2" x14ac:dyDescent="0.3">
      <c r="A89" s="34" t="s">
        <v>1688</v>
      </c>
      <c r="B89" s="35" t="s">
        <v>4046</v>
      </c>
    </row>
    <row r="90" spans="1:2" x14ac:dyDescent="0.3">
      <c r="A90" s="34" t="s">
        <v>1073</v>
      </c>
      <c r="B90" s="35" t="s">
        <v>5305</v>
      </c>
    </row>
    <row r="91" spans="1:2" x14ac:dyDescent="0.3">
      <c r="A91" s="34" t="s">
        <v>1945</v>
      </c>
      <c r="B91" s="35" t="s">
        <v>5370</v>
      </c>
    </row>
    <row r="92" spans="1:2" x14ac:dyDescent="0.3">
      <c r="A92" s="34" t="s">
        <v>813</v>
      </c>
      <c r="B92" s="35" t="s">
        <v>5326</v>
      </c>
    </row>
    <row r="93" spans="1:2" x14ac:dyDescent="0.3">
      <c r="A93" s="34" t="s">
        <v>1687</v>
      </c>
      <c r="B93" s="35" t="s">
        <v>3995</v>
      </c>
    </row>
    <row r="94" spans="1:2" x14ac:dyDescent="0.3">
      <c r="A94" s="34" t="s">
        <v>1054</v>
      </c>
      <c r="B94" s="35" t="s">
        <v>5306</v>
      </c>
    </row>
    <row r="95" spans="1:2" x14ac:dyDescent="0.3">
      <c r="A95" s="34" t="s">
        <v>1055</v>
      </c>
      <c r="B95" s="35" t="s">
        <v>5329</v>
      </c>
    </row>
    <row r="96" spans="1:2" x14ac:dyDescent="0.3">
      <c r="A96" s="34" t="s">
        <v>1684</v>
      </c>
      <c r="B96" s="35" t="s">
        <v>5846</v>
      </c>
    </row>
    <row r="97" spans="1:2" x14ac:dyDescent="0.3">
      <c r="A97" s="34" t="s">
        <v>1915</v>
      </c>
      <c r="B97" s="35" t="s">
        <v>4191</v>
      </c>
    </row>
    <row r="98" spans="1:2" x14ac:dyDescent="0.3">
      <c r="A98" s="34" t="s">
        <v>1955</v>
      </c>
      <c r="B98" s="35" t="s">
        <v>4192</v>
      </c>
    </row>
    <row r="99" spans="1:2" x14ac:dyDescent="0.3">
      <c r="A99" s="34" t="s">
        <v>573</v>
      </c>
      <c r="B99" s="35" t="s">
        <v>5291</v>
      </c>
    </row>
    <row r="100" spans="1:2" x14ac:dyDescent="0.3">
      <c r="A100" s="34" t="s">
        <v>660</v>
      </c>
      <c r="B100" s="35" t="s">
        <v>4049</v>
      </c>
    </row>
    <row r="101" spans="1:2" x14ac:dyDescent="0.3">
      <c r="A101" s="34" t="s">
        <v>812</v>
      </c>
      <c r="B101" s="35" t="s">
        <v>4299</v>
      </c>
    </row>
    <row r="102" spans="1:2" x14ac:dyDescent="0.3">
      <c r="A102" s="34" t="s">
        <v>129</v>
      </c>
      <c r="B102" s="35" t="s">
        <v>5311</v>
      </c>
    </row>
    <row r="103" spans="1:2" x14ac:dyDescent="0.3">
      <c r="A103" s="34" t="s">
        <v>1117</v>
      </c>
      <c r="B103" s="35" t="s">
        <v>5277</v>
      </c>
    </row>
    <row r="104" spans="1:2" x14ac:dyDescent="0.3">
      <c r="A104" s="34" t="s">
        <v>1880</v>
      </c>
      <c r="B104" s="35" t="s">
        <v>4205</v>
      </c>
    </row>
    <row r="105" spans="1:2" x14ac:dyDescent="0.3">
      <c r="A105" s="34" t="s">
        <v>864</v>
      </c>
      <c r="B105" s="35" t="s">
        <v>5294</v>
      </c>
    </row>
    <row r="106" spans="1:2" x14ac:dyDescent="0.3">
      <c r="A106" s="34" t="s">
        <v>1681</v>
      </c>
      <c r="B106" s="35" t="s">
        <v>4079</v>
      </c>
    </row>
    <row r="107" spans="1:2" x14ac:dyDescent="0.3">
      <c r="A107" s="34" t="s">
        <v>1917</v>
      </c>
      <c r="B107" s="35" t="s">
        <v>5344</v>
      </c>
    </row>
    <row r="108" spans="1:2" x14ac:dyDescent="0.3">
      <c r="A108" s="34" t="s">
        <v>1881</v>
      </c>
      <c r="B108" s="35" t="s">
        <v>4232</v>
      </c>
    </row>
    <row r="109" spans="1:2" x14ac:dyDescent="0.3">
      <c r="A109" s="34" t="s">
        <v>128</v>
      </c>
      <c r="B109" s="35" t="s">
        <v>5401</v>
      </c>
    </row>
    <row r="110" spans="1:2" x14ac:dyDescent="0.3">
      <c r="A110" s="34" t="s">
        <v>2102</v>
      </c>
      <c r="B110" s="35" t="s">
        <v>4343</v>
      </c>
    </row>
    <row r="111" spans="1:2" x14ac:dyDescent="0.3">
      <c r="A111" s="34" t="s">
        <v>1944</v>
      </c>
      <c r="B111" s="35" t="s">
        <v>5403</v>
      </c>
    </row>
    <row r="112" spans="1:2" x14ac:dyDescent="0.3">
      <c r="A112" s="34" t="s">
        <v>1682</v>
      </c>
      <c r="B112" s="35" t="s">
        <v>4069</v>
      </c>
    </row>
    <row r="113" spans="1:2" x14ac:dyDescent="0.3">
      <c r="A113" s="34" t="s">
        <v>814</v>
      </c>
      <c r="B113" s="35" t="s">
        <v>5336</v>
      </c>
    </row>
    <row r="114" spans="1:2" x14ac:dyDescent="0.3">
      <c r="A114" s="34" t="s">
        <v>602</v>
      </c>
      <c r="B114" s="35" t="s">
        <v>5402</v>
      </c>
    </row>
    <row r="115" spans="1:2" x14ac:dyDescent="0.3">
      <c r="A115" s="34" t="s">
        <v>148</v>
      </c>
      <c r="B115" s="35" t="s">
        <v>5407</v>
      </c>
    </row>
    <row r="116" spans="1:2" x14ac:dyDescent="0.3">
      <c r="A116" s="34" t="s">
        <v>3026</v>
      </c>
      <c r="B116" s="35" t="s">
        <v>4273</v>
      </c>
    </row>
    <row r="117" spans="1:2" x14ac:dyDescent="0.3">
      <c r="A117" s="34" t="s">
        <v>3257</v>
      </c>
      <c r="B117" s="35" t="s">
        <v>4274</v>
      </c>
    </row>
    <row r="118" spans="1:2" x14ac:dyDescent="0.3">
      <c r="A118" s="34" t="s">
        <v>3261</v>
      </c>
      <c r="B118" s="35" t="s">
        <v>4579</v>
      </c>
    </row>
    <row r="119" spans="1:2" x14ac:dyDescent="0.3">
      <c r="A119" s="34" t="s">
        <v>3254</v>
      </c>
      <c r="B119" s="35" t="s">
        <v>4246</v>
      </c>
    </row>
    <row r="120" spans="1:2" x14ac:dyDescent="0.3">
      <c r="A120" s="34" t="s">
        <v>3260</v>
      </c>
      <c r="B120" s="35" t="s">
        <v>4247</v>
      </c>
    </row>
    <row r="121" spans="1:2" x14ac:dyDescent="0.3">
      <c r="A121" s="34" t="s">
        <v>3246</v>
      </c>
      <c r="B121" s="35" t="s">
        <v>4248</v>
      </c>
    </row>
    <row r="122" spans="1:2" x14ac:dyDescent="0.3">
      <c r="A122" s="34" t="s">
        <v>3251</v>
      </c>
      <c r="B122" s="35" t="s">
        <v>4249</v>
      </c>
    </row>
    <row r="123" spans="1:2" x14ac:dyDescent="0.3">
      <c r="A123" s="34" t="s">
        <v>3060</v>
      </c>
      <c r="B123" s="35" t="s">
        <v>5203</v>
      </c>
    </row>
    <row r="124" spans="1:2" x14ac:dyDescent="0.3">
      <c r="A124" s="34" t="s">
        <v>3263</v>
      </c>
      <c r="B124" s="35" t="s">
        <v>4257</v>
      </c>
    </row>
    <row r="125" spans="1:2" x14ac:dyDescent="0.3">
      <c r="A125" s="34" t="s">
        <v>3248</v>
      </c>
      <c r="B125" s="35" t="s">
        <v>4271</v>
      </c>
    </row>
    <row r="126" spans="1:2" x14ac:dyDescent="0.3">
      <c r="A126" s="34" t="s">
        <v>3267</v>
      </c>
      <c r="B126" s="35" t="s">
        <v>4450</v>
      </c>
    </row>
    <row r="127" spans="1:2" x14ac:dyDescent="0.3">
      <c r="A127" s="34" t="s">
        <v>3074</v>
      </c>
      <c r="B127" s="35" t="s">
        <v>5217</v>
      </c>
    </row>
    <row r="128" spans="1:2" x14ac:dyDescent="0.3">
      <c r="A128" s="34" t="s">
        <v>3218</v>
      </c>
      <c r="B128" s="35" t="s">
        <v>5224</v>
      </c>
    </row>
    <row r="129" spans="1:2" x14ac:dyDescent="0.3">
      <c r="A129" s="34" t="s">
        <v>3259</v>
      </c>
      <c r="B129" s="35" t="s">
        <v>4349</v>
      </c>
    </row>
    <row r="130" spans="1:2" x14ac:dyDescent="0.3">
      <c r="A130" s="34" t="s">
        <v>3271</v>
      </c>
      <c r="B130" s="35" t="s">
        <v>5228</v>
      </c>
    </row>
    <row r="131" spans="1:2" x14ac:dyDescent="0.3">
      <c r="A131" s="34" t="s">
        <v>3247</v>
      </c>
      <c r="B131" s="35" t="s">
        <v>4373</v>
      </c>
    </row>
    <row r="132" spans="1:2" x14ac:dyDescent="0.3">
      <c r="A132" s="34" t="s">
        <v>3268</v>
      </c>
      <c r="B132" s="35" t="s">
        <v>4424</v>
      </c>
    </row>
    <row r="133" spans="1:2" x14ac:dyDescent="0.3">
      <c r="A133" s="34" t="s">
        <v>3061</v>
      </c>
      <c r="B133" s="35" t="s">
        <v>5238</v>
      </c>
    </row>
    <row r="134" spans="1:2" x14ac:dyDescent="0.3">
      <c r="A134" s="34" t="s">
        <v>3255</v>
      </c>
      <c r="B134" s="35" t="s">
        <v>4439</v>
      </c>
    </row>
    <row r="135" spans="1:2" x14ac:dyDescent="0.3">
      <c r="A135" s="34" t="s">
        <v>3256</v>
      </c>
      <c r="B135" s="35" t="s">
        <v>5240</v>
      </c>
    </row>
    <row r="136" spans="1:2" x14ac:dyDescent="0.3">
      <c r="A136" s="34" t="s">
        <v>3286</v>
      </c>
      <c r="B136" s="35" t="s">
        <v>4576</v>
      </c>
    </row>
    <row r="137" spans="1:2" x14ac:dyDescent="0.3">
      <c r="A137" s="34" t="s">
        <v>3269</v>
      </c>
      <c r="B137" s="35" t="s">
        <v>5257</v>
      </c>
    </row>
    <row r="138" spans="1:2" x14ac:dyDescent="0.3">
      <c r="A138" s="34" t="s">
        <v>3324</v>
      </c>
      <c r="B138" s="35" t="s">
        <v>4473</v>
      </c>
    </row>
    <row r="139" spans="1:2" x14ac:dyDescent="0.3">
      <c r="A139" s="34" t="s">
        <v>3326</v>
      </c>
      <c r="B139" s="35" t="s">
        <v>4478</v>
      </c>
    </row>
    <row r="140" spans="1:2" x14ac:dyDescent="0.3">
      <c r="A140" s="34" t="s">
        <v>3270</v>
      </c>
      <c r="B140" s="35" t="s">
        <v>4286</v>
      </c>
    </row>
    <row r="141" spans="1:2" x14ac:dyDescent="0.3">
      <c r="A141" s="34" t="s">
        <v>297</v>
      </c>
      <c r="B141" s="35" t="s">
        <v>4095</v>
      </c>
    </row>
    <row r="142" spans="1:2" x14ac:dyDescent="0.3">
      <c r="A142" s="34" t="s">
        <v>3249</v>
      </c>
      <c r="B142" s="35" t="s">
        <v>4500</v>
      </c>
    </row>
    <row r="143" spans="1:2" x14ac:dyDescent="0.3">
      <c r="A143" s="34" t="s">
        <v>3258</v>
      </c>
      <c r="B143" s="35" t="s">
        <v>4507</v>
      </c>
    </row>
    <row r="144" spans="1:2" x14ac:dyDescent="0.3">
      <c r="A144" s="34" t="s">
        <v>558</v>
      </c>
      <c r="B144" s="35" t="s">
        <v>4518</v>
      </c>
    </row>
    <row r="145" spans="1:2" x14ac:dyDescent="0.3">
      <c r="A145" s="34" t="s">
        <v>4258</v>
      </c>
      <c r="B145" s="35" t="s">
        <v>4259</v>
      </c>
    </row>
    <row r="146" spans="1:2" x14ac:dyDescent="0.3">
      <c r="A146" s="34" t="s">
        <v>3485</v>
      </c>
      <c r="B146" s="35" t="s">
        <v>5473</v>
      </c>
    </row>
    <row r="147" spans="1:2" x14ac:dyDescent="0.3">
      <c r="A147" s="34" t="s">
        <v>3476</v>
      </c>
      <c r="B147" s="35" t="s">
        <v>5212</v>
      </c>
    </row>
    <row r="148" spans="1:2" x14ac:dyDescent="0.3">
      <c r="A148" s="34" t="s">
        <v>3494</v>
      </c>
      <c r="B148" s="35" t="s">
        <v>5241</v>
      </c>
    </row>
    <row r="149" spans="1:2" x14ac:dyDescent="0.3">
      <c r="A149" s="34" t="s">
        <v>3276</v>
      </c>
      <c r="B149" s="35" t="s">
        <v>5243</v>
      </c>
    </row>
    <row r="150" spans="1:2" x14ac:dyDescent="0.3">
      <c r="A150" s="34" t="s">
        <v>3493</v>
      </c>
      <c r="B150" s="35" t="s">
        <v>5215</v>
      </c>
    </row>
    <row r="151" spans="1:2" x14ac:dyDescent="0.3">
      <c r="A151" s="34" t="s">
        <v>3484</v>
      </c>
      <c r="B151" s="35" t="s">
        <v>5216</v>
      </c>
    </row>
    <row r="152" spans="1:2" x14ac:dyDescent="0.3">
      <c r="A152" s="34" t="s">
        <v>3275</v>
      </c>
      <c r="B152" s="35" t="s">
        <v>5222</v>
      </c>
    </row>
    <row r="153" spans="1:2" x14ac:dyDescent="0.3">
      <c r="A153" s="34" t="s">
        <v>3492</v>
      </c>
      <c r="B153" s="35" t="s">
        <v>5227</v>
      </c>
    </row>
    <row r="154" spans="1:2" x14ac:dyDescent="0.3">
      <c r="A154" s="34" t="s">
        <v>3273</v>
      </c>
      <c r="B154" s="35" t="s">
        <v>5244</v>
      </c>
    </row>
    <row r="155" spans="1:2" x14ac:dyDescent="0.3">
      <c r="A155" s="34" t="s">
        <v>3278</v>
      </c>
      <c r="B155" s="35" t="s">
        <v>5236</v>
      </c>
    </row>
    <row r="156" spans="1:2" x14ac:dyDescent="0.3">
      <c r="A156" s="34" t="s">
        <v>3265</v>
      </c>
      <c r="B156" s="35" t="s">
        <v>5478</v>
      </c>
    </row>
    <row r="157" spans="1:2" x14ac:dyDescent="0.3">
      <c r="A157" s="34" t="s">
        <v>3272</v>
      </c>
      <c r="B157" s="35" t="s">
        <v>5254</v>
      </c>
    </row>
    <row r="158" spans="1:2" x14ac:dyDescent="0.3">
      <c r="A158" s="34" t="s">
        <v>3470</v>
      </c>
      <c r="B158" s="35" t="s">
        <v>5255</v>
      </c>
    </row>
    <row r="159" spans="1:2" x14ac:dyDescent="0.3">
      <c r="A159" s="34" t="s">
        <v>138</v>
      </c>
      <c r="B159" s="35" t="s">
        <v>5253</v>
      </c>
    </row>
    <row r="160" spans="1:2" x14ac:dyDescent="0.3">
      <c r="A160" s="34" t="s">
        <v>3274</v>
      </c>
      <c r="B160" s="35" t="s">
        <v>5250</v>
      </c>
    </row>
    <row r="161" spans="1:2" x14ac:dyDescent="0.3">
      <c r="A161" s="34" t="s">
        <v>3487</v>
      </c>
      <c r="B161" s="35" t="s">
        <v>5258</v>
      </c>
    </row>
    <row r="162" spans="1:2" x14ac:dyDescent="0.3">
      <c r="A162" s="34" t="s">
        <v>506</v>
      </c>
      <c r="B162" s="35" t="s">
        <v>5263</v>
      </c>
    </row>
    <row r="163" spans="1:2" x14ac:dyDescent="0.3">
      <c r="A163" s="34" t="s">
        <v>139</v>
      </c>
      <c r="B163" s="35" t="s">
        <v>5442</v>
      </c>
    </row>
    <row r="164" spans="1:2" x14ac:dyDescent="0.3">
      <c r="A164" s="34" t="s">
        <v>3486</v>
      </c>
      <c r="B164" s="35" t="s">
        <v>5443</v>
      </c>
    </row>
    <row r="165" spans="1:2" x14ac:dyDescent="0.3">
      <c r="A165" s="34" t="s">
        <v>130</v>
      </c>
      <c r="B165" s="35" t="s">
        <v>5469</v>
      </c>
    </row>
    <row r="166" spans="1:2" x14ac:dyDescent="0.3">
      <c r="A166" s="34" t="s">
        <v>5260</v>
      </c>
      <c r="B166" s="35" t="s">
        <v>5261</v>
      </c>
    </row>
    <row r="167" spans="1:2" x14ac:dyDescent="0.3">
      <c r="A167" s="34" t="s">
        <v>5490</v>
      </c>
      <c r="B167" s="35" t="s">
        <v>5491</v>
      </c>
    </row>
    <row r="168" spans="1:2" x14ac:dyDescent="0.3">
      <c r="A168" s="34" t="s">
        <v>3277</v>
      </c>
      <c r="B168" s="35" t="s">
        <v>5226</v>
      </c>
    </row>
    <row r="169" spans="1:2" x14ac:dyDescent="0.3">
      <c r="A169" s="34" t="s">
        <v>3264</v>
      </c>
      <c r="B169" s="35" t="s">
        <v>5235</v>
      </c>
    </row>
    <row r="170" spans="1:2" x14ac:dyDescent="0.3">
      <c r="A170" s="34" t="s">
        <v>3266</v>
      </c>
      <c r="B170" s="35" t="s">
        <v>5225</v>
      </c>
    </row>
    <row r="171" spans="1:2" x14ac:dyDescent="0.3">
      <c r="A171" s="34" t="s">
        <v>3495</v>
      </c>
      <c r="B171" s="35" t="s">
        <v>5265</v>
      </c>
    </row>
    <row r="172" spans="1:2" x14ac:dyDescent="0.3">
      <c r="A172" s="34" t="s">
        <v>3140</v>
      </c>
      <c r="B172" s="35" t="s">
        <v>4819</v>
      </c>
    </row>
    <row r="173" spans="1:2" x14ac:dyDescent="0.3">
      <c r="A173" s="34" t="s">
        <v>23</v>
      </c>
      <c r="B173" s="35" t="s">
        <v>4782</v>
      </c>
    </row>
    <row r="174" spans="1:2" x14ac:dyDescent="0.3">
      <c r="A174" s="34" t="s">
        <v>457</v>
      </c>
      <c r="B174" s="35" t="s">
        <v>4791</v>
      </c>
    </row>
    <row r="175" spans="1:2" x14ac:dyDescent="0.3">
      <c r="A175" s="34" t="s">
        <v>683</v>
      </c>
      <c r="B175" s="35" t="s">
        <v>4437</v>
      </c>
    </row>
    <row r="176" spans="1:2" x14ac:dyDescent="0.3">
      <c r="A176" s="34" t="s">
        <v>880</v>
      </c>
      <c r="B176" s="35" t="s">
        <v>5434</v>
      </c>
    </row>
    <row r="177" spans="1:2" x14ac:dyDescent="0.3">
      <c r="A177" s="34" t="s">
        <v>2075</v>
      </c>
      <c r="B177" s="35" t="s">
        <v>5847</v>
      </c>
    </row>
    <row r="178" spans="1:2" x14ac:dyDescent="0.3">
      <c r="A178" s="34" t="s">
        <v>1280</v>
      </c>
      <c r="B178" s="35" t="s">
        <v>5408</v>
      </c>
    </row>
    <row r="179" spans="1:2" x14ac:dyDescent="0.3">
      <c r="A179" s="34" t="s">
        <v>955</v>
      </c>
      <c r="B179" s="35" t="s">
        <v>5116</v>
      </c>
    </row>
    <row r="180" spans="1:2" x14ac:dyDescent="0.3">
      <c r="A180" s="34" t="s">
        <v>1999</v>
      </c>
      <c r="B180" s="35" t="s">
        <v>5108</v>
      </c>
    </row>
    <row r="181" spans="1:2" x14ac:dyDescent="0.3">
      <c r="A181" s="34" t="s">
        <v>1279</v>
      </c>
      <c r="B181" s="35" t="s">
        <v>5437</v>
      </c>
    </row>
    <row r="182" spans="1:2" x14ac:dyDescent="0.3">
      <c r="A182" s="34" t="s">
        <v>1076</v>
      </c>
      <c r="B182" s="35" t="s">
        <v>5111</v>
      </c>
    </row>
    <row r="183" spans="1:2" x14ac:dyDescent="0.3">
      <c r="A183" s="34" t="s">
        <v>1062</v>
      </c>
      <c r="B183" s="35" t="s">
        <v>5418</v>
      </c>
    </row>
    <row r="184" spans="1:2" x14ac:dyDescent="0.3">
      <c r="A184" s="34" t="s">
        <v>1266</v>
      </c>
      <c r="B184" s="35" t="s">
        <v>5118</v>
      </c>
    </row>
    <row r="185" spans="1:2" x14ac:dyDescent="0.3">
      <c r="A185" s="34" t="s">
        <v>1264</v>
      </c>
      <c r="B185" s="35" t="s">
        <v>5461</v>
      </c>
    </row>
    <row r="186" spans="1:2" x14ac:dyDescent="0.3">
      <c r="A186" s="34" t="s">
        <v>874</v>
      </c>
      <c r="B186" s="35" t="s">
        <v>3981</v>
      </c>
    </row>
    <row r="187" spans="1:2" x14ac:dyDescent="0.3">
      <c r="A187" s="34" t="s">
        <v>730</v>
      </c>
      <c r="B187" s="35" t="s">
        <v>5848</v>
      </c>
    </row>
    <row r="188" spans="1:2" x14ac:dyDescent="0.3">
      <c r="A188" s="34" t="s">
        <v>2134</v>
      </c>
      <c r="B188" s="35" t="s">
        <v>5120</v>
      </c>
    </row>
    <row r="189" spans="1:2" x14ac:dyDescent="0.3">
      <c r="A189" s="34" t="s">
        <v>726</v>
      </c>
      <c r="B189" s="35" t="s">
        <v>3980</v>
      </c>
    </row>
    <row r="190" spans="1:2" x14ac:dyDescent="0.3">
      <c r="A190" s="34" t="s">
        <v>2229</v>
      </c>
      <c r="B190" s="35" t="s">
        <v>3991</v>
      </c>
    </row>
    <row r="191" spans="1:2" x14ac:dyDescent="0.3">
      <c r="A191" s="34" t="s">
        <v>859</v>
      </c>
      <c r="B191" s="35" t="s">
        <v>5849</v>
      </c>
    </row>
    <row r="192" spans="1:2" x14ac:dyDescent="0.3">
      <c r="A192" s="34" t="s">
        <v>2132</v>
      </c>
      <c r="B192" s="35" t="s">
        <v>5420</v>
      </c>
    </row>
    <row r="193" spans="1:2" x14ac:dyDescent="0.3">
      <c r="A193" s="34" t="s">
        <v>991</v>
      </c>
      <c r="B193" s="35" t="s">
        <v>4003</v>
      </c>
    </row>
    <row r="194" spans="1:2" x14ac:dyDescent="0.3">
      <c r="A194" s="34" t="s">
        <v>863</v>
      </c>
      <c r="B194" s="35" t="s">
        <v>5465</v>
      </c>
    </row>
    <row r="195" spans="1:2" x14ac:dyDescent="0.3">
      <c r="A195" s="34" t="s">
        <v>2104</v>
      </c>
      <c r="B195" s="35" t="s">
        <v>5850</v>
      </c>
    </row>
    <row r="196" spans="1:2" x14ac:dyDescent="0.3">
      <c r="A196" s="34" t="s">
        <v>1042</v>
      </c>
      <c r="B196" s="35" t="s">
        <v>5475</v>
      </c>
    </row>
    <row r="197" spans="1:2" x14ac:dyDescent="0.3">
      <c r="A197" s="34" t="s">
        <v>727</v>
      </c>
      <c r="B197" s="35" t="s">
        <v>4021</v>
      </c>
    </row>
    <row r="198" spans="1:2" x14ac:dyDescent="0.3">
      <c r="A198" s="34" t="s">
        <v>2165</v>
      </c>
      <c r="B198" s="35" t="s">
        <v>4020</v>
      </c>
    </row>
    <row r="199" spans="1:2" x14ac:dyDescent="0.3">
      <c r="A199" s="34" t="s">
        <v>1033</v>
      </c>
      <c r="B199" s="35" t="s">
        <v>5851</v>
      </c>
    </row>
    <row r="200" spans="1:2" x14ac:dyDescent="0.3">
      <c r="A200" s="34" t="s">
        <v>1077</v>
      </c>
      <c r="B200" s="35" t="s">
        <v>5298</v>
      </c>
    </row>
    <row r="201" spans="1:2" x14ac:dyDescent="0.3">
      <c r="A201" s="34" t="s">
        <v>1075</v>
      </c>
      <c r="B201" s="35" t="s">
        <v>5316</v>
      </c>
    </row>
    <row r="202" spans="1:2" x14ac:dyDescent="0.3">
      <c r="A202" s="34" t="s">
        <v>1724</v>
      </c>
      <c r="B202" s="35" t="s">
        <v>5852</v>
      </c>
    </row>
    <row r="203" spans="1:2" x14ac:dyDescent="0.3">
      <c r="A203" s="34" t="s">
        <v>729</v>
      </c>
      <c r="B203" s="35" t="s">
        <v>4068</v>
      </c>
    </row>
    <row r="204" spans="1:2" x14ac:dyDescent="0.3">
      <c r="A204" s="34" t="s">
        <v>875</v>
      </c>
      <c r="B204" s="35" t="s">
        <v>4099</v>
      </c>
    </row>
    <row r="205" spans="1:2" x14ac:dyDescent="0.3">
      <c r="A205" s="34" t="s">
        <v>2147</v>
      </c>
      <c r="B205" s="35" t="s">
        <v>4415</v>
      </c>
    </row>
    <row r="206" spans="1:2" x14ac:dyDescent="0.3">
      <c r="A206" s="34" t="s">
        <v>2131</v>
      </c>
      <c r="B206" s="35" t="s">
        <v>5375</v>
      </c>
    </row>
    <row r="207" spans="1:2" x14ac:dyDescent="0.3">
      <c r="A207" s="34" t="s">
        <v>1933</v>
      </c>
      <c r="B207" s="35" t="s">
        <v>4364</v>
      </c>
    </row>
    <row r="208" spans="1:2" x14ac:dyDescent="0.3">
      <c r="A208" s="34" t="s">
        <v>1899</v>
      </c>
      <c r="B208" s="35" t="s">
        <v>5385</v>
      </c>
    </row>
    <row r="209" spans="1:2" x14ac:dyDescent="0.3">
      <c r="A209" s="34" t="s">
        <v>998</v>
      </c>
      <c r="B209" s="35" t="s">
        <v>4416</v>
      </c>
    </row>
    <row r="210" spans="1:2" x14ac:dyDescent="0.3">
      <c r="A210" s="34" t="s">
        <v>2148</v>
      </c>
      <c r="B210" s="35" t="s">
        <v>4367</v>
      </c>
    </row>
    <row r="211" spans="1:2" x14ac:dyDescent="0.3">
      <c r="A211" s="34" t="s">
        <v>1267</v>
      </c>
      <c r="B211" s="35" t="s">
        <v>5853</v>
      </c>
    </row>
    <row r="212" spans="1:2" x14ac:dyDescent="0.3">
      <c r="A212" s="34" t="s">
        <v>2149</v>
      </c>
      <c r="B212" s="35" t="s">
        <v>4384</v>
      </c>
    </row>
    <row r="213" spans="1:2" x14ac:dyDescent="0.3">
      <c r="A213" s="34" t="s">
        <v>2152</v>
      </c>
      <c r="B213" s="35" t="s">
        <v>4383</v>
      </c>
    </row>
    <row r="214" spans="1:2" x14ac:dyDescent="0.3">
      <c r="A214" s="34" t="s">
        <v>1898</v>
      </c>
      <c r="B214" s="35" t="s">
        <v>5391</v>
      </c>
    </row>
    <row r="215" spans="1:2" x14ac:dyDescent="0.3">
      <c r="A215" s="34" t="s">
        <v>1618</v>
      </c>
      <c r="B215" s="35" t="s">
        <v>4419</v>
      </c>
    </row>
    <row r="216" spans="1:2" x14ac:dyDescent="0.3">
      <c r="A216" s="34" t="s">
        <v>1937</v>
      </c>
      <c r="B216" s="35" t="s">
        <v>4421</v>
      </c>
    </row>
    <row r="217" spans="1:2" x14ac:dyDescent="0.3">
      <c r="A217" s="34" t="s">
        <v>2150</v>
      </c>
      <c r="B217" s="35" t="s">
        <v>4422</v>
      </c>
    </row>
    <row r="218" spans="1:2" x14ac:dyDescent="0.3">
      <c r="A218" s="34" t="s">
        <v>2151</v>
      </c>
      <c r="B218" s="35" t="s">
        <v>4413</v>
      </c>
    </row>
    <row r="219" spans="1:2" x14ac:dyDescent="0.3">
      <c r="A219" s="34" t="s">
        <v>1934</v>
      </c>
      <c r="B219" s="35" t="s">
        <v>4414</v>
      </c>
    </row>
    <row r="220" spans="1:2" x14ac:dyDescent="0.3">
      <c r="A220" s="34" t="s">
        <v>2153</v>
      </c>
      <c r="B220" s="35" t="s">
        <v>4436</v>
      </c>
    </row>
    <row r="221" spans="1:2" x14ac:dyDescent="0.3">
      <c r="A221" s="34" t="s">
        <v>1935</v>
      </c>
      <c r="B221" s="35" t="s">
        <v>4502</v>
      </c>
    </row>
    <row r="222" spans="1:2" x14ac:dyDescent="0.3">
      <c r="A222" s="34" t="s">
        <v>1097</v>
      </c>
      <c r="B222" s="35" t="s">
        <v>5322</v>
      </c>
    </row>
    <row r="223" spans="1:2" x14ac:dyDescent="0.3">
      <c r="A223" s="34" t="s">
        <v>5398</v>
      </c>
      <c r="B223" s="35" t="s">
        <v>5399</v>
      </c>
    </row>
    <row r="224" spans="1:2" x14ac:dyDescent="0.3">
      <c r="A224" s="34" t="s">
        <v>684</v>
      </c>
      <c r="B224" s="35" t="s">
        <v>4448</v>
      </c>
    </row>
    <row r="225" spans="1:2" x14ac:dyDescent="0.3">
      <c r="A225" s="34" t="s">
        <v>2046</v>
      </c>
      <c r="B225" s="35" t="s">
        <v>5276</v>
      </c>
    </row>
    <row r="226" spans="1:2" x14ac:dyDescent="0.3">
      <c r="A226" s="34" t="s">
        <v>1889</v>
      </c>
      <c r="B226" s="35" t="s">
        <v>4461</v>
      </c>
    </row>
    <row r="227" spans="1:2" x14ac:dyDescent="0.3">
      <c r="A227" s="34" t="s">
        <v>1096</v>
      </c>
      <c r="B227" s="35" t="s">
        <v>4465</v>
      </c>
    </row>
    <row r="228" spans="1:2" x14ac:dyDescent="0.3">
      <c r="A228" s="34" t="s">
        <v>5339</v>
      </c>
      <c r="B228" s="35" t="s">
        <v>5340</v>
      </c>
    </row>
    <row r="229" spans="1:2" x14ac:dyDescent="0.3">
      <c r="A229" s="34" t="s">
        <v>5361</v>
      </c>
      <c r="B229" s="35" t="s">
        <v>5362</v>
      </c>
    </row>
    <row r="230" spans="1:2" x14ac:dyDescent="0.3">
      <c r="A230" s="34" t="s">
        <v>1532</v>
      </c>
      <c r="B230" s="35" t="s">
        <v>3979</v>
      </c>
    </row>
    <row r="231" spans="1:2" x14ac:dyDescent="0.3">
      <c r="A231" s="34" t="s">
        <v>1455</v>
      </c>
      <c r="B231" s="35" t="s">
        <v>5110</v>
      </c>
    </row>
    <row r="232" spans="1:2" x14ac:dyDescent="0.3">
      <c r="A232" s="34" t="s">
        <v>1967</v>
      </c>
      <c r="B232" s="35" t="s">
        <v>5365</v>
      </c>
    </row>
    <row r="233" spans="1:2" x14ac:dyDescent="0.3">
      <c r="A233" s="34" t="s">
        <v>2040</v>
      </c>
      <c r="B233" s="35" t="s">
        <v>5854</v>
      </c>
    </row>
    <row r="234" spans="1:2" x14ac:dyDescent="0.3">
      <c r="A234" s="34" t="s">
        <v>1078</v>
      </c>
      <c r="B234" s="35" t="s">
        <v>5271</v>
      </c>
    </row>
    <row r="235" spans="1:2" x14ac:dyDescent="0.3">
      <c r="A235" s="34" t="s">
        <v>593</v>
      </c>
      <c r="B235" s="35" t="s">
        <v>5270</v>
      </c>
    </row>
    <row r="236" spans="1:2" x14ac:dyDescent="0.3">
      <c r="A236" s="34" t="s">
        <v>662</v>
      </c>
      <c r="B236" s="35" t="s">
        <v>3990</v>
      </c>
    </row>
    <row r="237" spans="1:2" x14ac:dyDescent="0.3">
      <c r="A237" s="34" t="s">
        <v>1046</v>
      </c>
      <c r="B237" s="35" t="s">
        <v>5374</v>
      </c>
    </row>
    <row r="238" spans="1:2" x14ac:dyDescent="0.3">
      <c r="A238" s="34" t="s">
        <v>2035</v>
      </c>
      <c r="B238" s="35" t="s">
        <v>5367</v>
      </c>
    </row>
    <row r="239" spans="1:2" x14ac:dyDescent="0.3">
      <c r="A239" s="34" t="s">
        <v>1929</v>
      </c>
      <c r="B239" s="35" t="s">
        <v>4369</v>
      </c>
    </row>
    <row r="240" spans="1:2" x14ac:dyDescent="0.3">
      <c r="A240" s="34" t="s">
        <v>1654</v>
      </c>
      <c r="B240" s="35" t="s">
        <v>5855</v>
      </c>
    </row>
    <row r="241" spans="1:2" x14ac:dyDescent="0.3">
      <c r="A241" s="34" t="s">
        <v>1048</v>
      </c>
      <c r="B241" s="35" t="s">
        <v>5372</v>
      </c>
    </row>
    <row r="242" spans="1:2" x14ac:dyDescent="0.3">
      <c r="A242" s="34" t="s">
        <v>2016</v>
      </c>
      <c r="B242" s="35" t="s">
        <v>5386</v>
      </c>
    </row>
    <row r="243" spans="1:2" x14ac:dyDescent="0.3">
      <c r="A243" s="34" t="s">
        <v>2042</v>
      </c>
      <c r="B243" s="35" t="s">
        <v>5387</v>
      </c>
    </row>
    <row r="244" spans="1:2" x14ac:dyDescent="0.3">
      <c r="A244" s="34" t="s">
        <v>1031</v>
      </c>
      <c r="B244" s="35" t="s">
        <v>5388</v>
      </c>
    </row>
    <row r="245" spans="1:2" x14ac:dyDescent="0.3">
      <c r="A245" s="34" t="s">
        <v>2208</v>
      </c>
      <c r="B245" s="35" t="s">
        <v>5280</v>
      </c>
    </row>
    <row r="246" spans="1:2" x14ac:dyDescent="0.3">
      <c r="A246" s="34" t="s">
        <v>871</v>
      </c>
      <c r="B246" s="35" t="s">
        <v>5281</v>
      </c>
    </row>
    <row r="247" spans="1:2" x14ac:dyDescent="0.3">
      <c r="A247" s="34" t="s">
        <v>1656</v>
      </c>
      <c r="B247" s="35" t="s">
        <v>5376</v>
      </c>
    </row>
    <row r="248" spans="1:2" x14ac:dyDescent="0.3">
      <c r="A248" s="34" t="s">
        <v>634</v>
      </c>
      <c r="B248" s="35" t="s">
        <v>5377</v>
      </c>
    </row>
    <row r="249" spans="1:2" x14ac:dyDescent="0.3">
      <c r="A249" s="34" t="s">
        <v>1047</v>
      </c>
      <c r="B249" s="35" t="s">
        <v>5389</v>
      </c>
    </row>
    <row r="250" spans="1:2" x14ac:dyDescent="0.3">
      <c r="A250" s="34" t="s">
        <v>1079</v>
      </c>
      <c r="B250" s="35" t="s">
        <v>5282</v>
      </c>
    </row>
    <row r="251" spans="1:2" x14ac:dyDescent="0.3">
      <c r="A251" s="34" t="s">
        <v>1940</v>
      </c>
      <c r="B251" s="35" t="s">
        <v>5390</v>
      </c>
    </row>
    <row r="252" spans="1:2" x14ac:dyDescent="0.3">
      <c r="A252" s="34" t="s">
        <v>635</v>
      </c>
      <c r="B252" s="35" t="s">
        <v>5378</v>
      </c>
    </row>
    <row r="253" spans="1:2" x14ac:dyDescent="0.3">
      <c r="A253" s="34" t="s">
        <v>2017</v>
      </c>
      <c r="B253" s="35" t="s">
        <v>5379</v>
      </c>
    </row>
    <row r="254" spans="1:2" x14ac:dyDescent="0.3">
      <c r="A254" s="34" t="s">
        <v>1049</v>
      </c>
      <c r="B254" s="35" t="s">
        <v>5392</v>
      </c>
    </row>
    <row r="255" spans="1:2" x14ac:dyDescent="0.3">
      <c r="A255" s="34" t="s">
        <v>1080</v>
      </c>
      <c r="B255" s="35" t="s">
        <v>5296</v>
      </c>
    </row>
    <row r="256" spans="1:2" x14ac:dyDescent="0.3">
      <c r="A256" s="34" t="s">
        <v>2018</v>
      </c>
      <c r="B256" s="35" t="s">
        <v>5383</v>
      </c>
    </row>
    <row r="257" spans="1:2" x14ac:dyDescent="0.3">
      <c r="A257" s="34" t="s">
        <v>1930</v>
      </c>
      <c r="B257" s="35" t="s">
        <v>5393</v>
      </c>
    </row>
    <row r="258" spans="1:2" x14ac:dyDescent="0.3">
      <c r="A258" s="34" t="s">
        <v>2019</v>
      </c>
      <c r="B258" s="35" t="s">
        <v>5394</v>
      </c>
    </row>
    <row r="259" spans="1:2" x14ac:dyDescent="0.3">
      <c r="A259" s="34" t="s">
        <v>1032</v>
      </c>
      <c r="B259" s="35" t="s">
        <v>5395</v>
      </c>
    </row>
    <row r="260" spans="1:2" x14ac:dyDescent="0.3">
      <c r="A260" s="34" t="s">
        <v>1227</v>
      </c>
      <c r="B260" s="35" t="s">
        <v>4030</v>
      </c>
    </row>
    <row r="261" spans="1:2" x14ac:dyDescent="0.3">
      <c r="A261" s="34" t="s">
        <v>555</v>
      </c>
      <c r="B261" s="35" t="s">
        <v>5397</v>
      </c>
    </row>
    <row r="262" spans="1:2" x14ac:dyDescent="0.3">
      <c r="A262" s="34" t="s">
        <v>5404</v>
      </c>
      <c r="B262" s="35" t="s">
        <v>5405</v>
      </c>
    </row>
    <row r="263" spans="1:2" x14ac:dyDescent="0.3">
      <c r="A263" s="34" t="s">
        <v>4083</v>
      </c>
      <c r="B263" s="35" t="s">
        <v>4084</v>
      </c>
    </row>
    <row r="264" spans="1:2" x14ac:dyDescent="0.3">
      <c r="A264" s="34" t="s">
        <v>5381</v>
      </c>
      <c r="B264" s="35" t="s">
        <v>5382</v>
      </c>
    </row>
    <row r="265" spans="1:2" x14ac:dyDescent="0.3">
      <c r="A265" s="34" t="s">
        <v>5283</v>
      </c>
      <c r="B265" s="35" t="s">
        <v>5284</v>
      </c>
    </row>
    <row r="266" spans="1:2" x14ac:dyDescent="0.3">
      <c r="A266" s="34" t="s">
        <v>1036</v>
      </c>
      <c r="B266" s="35" t="s">
        <v>5117</v>
      </c>
    </row>
    <row r="267" spans="1:2" x14ac:dyDescent="0.3">
      <c r="A267" s="34" t="s">
        <v>22</v>
      </c>
      <c r="B267" s="35" t="s">
        <v>4708</v>
      </c>
    </row>
    <row r="268" spans="1:2" x14ac:dyDescent="0.3">
      <c r="A268" s="34" t="s">
        <v>3158</v>
      </c>
      <c r="B268" s="35" t="s">
        <v>4623</v>
      </c>
    </row>
    <row r="269" spans="1:2" x14ac:dyDescent="0.3">
      <c r="A269" s="34" t="s">
        <v>3095</v>
      </c>
      <c r="B269" s="35" t="s">
        <v>4720</v>
      </c>
    </row>
    <row r="270" spans="1:2" x14ac:dyDescent="0.3">
      <c r="A270" s="34" t="s">
        <v>3157</v>
      </c>
      <c r="B270" s="35" t="s">
        <v>4643</v>
      </c>
    </row>
    <row r="271" spans="1:2" x14ac:dyDescent="0.3">
      <c r="A271" s="34" t="s">
        <v>119</v>
      </c>
      <c r="B271" s="35" t="s">
        <v>4670</v>
      </c>
    </row>
    <row r="272" spans="1:2" x14ac:dyDescent="0.3">
      <c r="A272" s="34" t="s">
        <v>3145</v>
      </c>
      <c r="B272" s="35" t="s">
        <v>4683</v>
      </c>
    </row>
    <row r="273" spans="1:2" x14ac:dyDescent="0.3">
      <c r="A273" s="34" t="s">
        <v>560</v>
      </c>
      <c r="B273" s="35" t="s">
        <v>4743</v>
      </c>
    </row>
    <row r="274" spans="1:2" x14ac:dyDescent="0.3">
      <c r="A274" s="34" t="s">
        <v>20</v>
      </c>
      <c r="B274" s="35" t="s">
        <v>4690</v>
      </c>
    </row>
    <row r="275" spans="1:2" x14ac:dyDescent="0.3">
      <c r="A275" s="34" t="s">
        <v>3152</v>
      </c>
      <c r="B275" s="35" t="s">
        <v>4692</v>
      </c>
    </row>
    <row r="276" spans="1:2" x14ac:dyDescent="0.3">
      <c r="A276" s="34" t="s">
        <v>461</v>
      </c>
      <c r="B276" s="35" t="s">
        <v>4719</v>
      </c>
    </row>
    <row r="277" spans="1:2" x14ac:dyDescent="0.3">
      <c r="A277" s="34" t="s">
        <v>27</v>
      </c>
      <c r="B277" s="35" t="s">
        <v>4749</v>
      </c>
    </row>
    <row r="278" spans="1:2" x14ac:dyDescent="0.3">
      <c r="A278" s="34" t="s">
        <v>3096</v>
      </c>
      <c r="B278" s="35" t="s">
        <v>4770</v>
      </c>
    </row>
    <row r="279" spans="1:2" x14ac:dyDescent="0.3">
      <c r="A279" s="34" t="s">
        <v>120</v>
      </c>
      <c r="B279" s="35" t="s">
        <v>4790</v>
      </c>
    </row>
    <row r="280" spans="1:2" x14ac:dyDescent="0.3">
      <c r="A280" s="34" t="s">
        <v>3332</v>
      </c>
      <c r="B280" s="35" t="s">
        <v>4484</v>
      </c>
    </row>
    <row r="281" spans="1:2" x14ac:dyDescent="0.3">
      <c r="A281" s="34" t="s">
        <v>3099</v>
      </c>
      <c r="B281" s="35" t="s">
        <v>4919</v>
      </c>
    </row>
    <row r="282" spans="1:2" x14ac:dyDescent="0.3">
      <c r="A282" s="34" t="s">
        <v>76</v>
      </c>
      <c r="B282" s="35" t="s">
        <v>4808</v>
      </c>
    </row>
    <row r="283" spans="1:2" x14ac:dyDescent="0.3">
      <c r="A283" s="34" t="s">
        <v>3080</v>
      </c>
      <c r="B283" s="35" t="s">
        <v>5193</v>
      </c>
    </row>
    <row r="284" spans="1:2" x14ac:dyDescent="0.3">
      <c r="A284" s="34" t="s">
        <v>3097</v>
      </c>
      <c r="B284" s="35" t="s">
        <v>4809</v>
      </c>
    </row>
    <row r="285" spans="1:2" x14ac:dyDescent="0.3">
      <c r="A285" s="34" t="s">
        <v>3141</v>
      </c>
      <c r="B285" s="35" t="s">
        <v>4826</v>
      </c>
    </row>
    <row r="286" spans="1:2" x14ac:dyDescent="0.3">
      <c r="A286" s="34" t="s">
        <v>462</v>
      </c>
      <c r="B286" s="35" t="s">
        <v>4951</v>
      </c>
    </row>
    <row r="287" spans="1:2" x14ac:dyDescent="0.3">
      <c r="A287" s="34" t="s">
        <v>1625</v>
      </c>
      <c r="B287" s="35" t="s">
        <v>4504</v>
      </c>
    </row>
    <row r="288" spans="1:2" x14ac:dyDescent="0.3">
      <c r="A288" s="34" t="s">
        <v>2144</v>
      </c>
      <c r="B288" s="35" t="s">
        <v>4506</v>
      </c>
    </row>
    <row r="289" spans="1:2" x14ac:dyDescent="0.3">
      <c r="A289" s="34" t="s">
        <v>427</v>
      </c>
      <c r="B289" s="35" t="s">
        <v>4650</v>
      </c>
    </row>
    <row r="290" spans="1:2" x14ac:dyDescent="0.3">
      <c r="A290" s="34" t="s">
        <v>1960</v>
      </c>
      <c r="B290" s="35" t="s">
        <v>4531</v>
      </c>
    </row>
    <row r="291" spans="1:2" x14ac:dyDescent="0.3">
      <c r="A291" s="34" t="s">
        <v>358</v>
      </c>
      <c r="B291" s="35" t="s">
        <v>5348</v>
      </c>
    </row>
    <row r="292" spans="1:2" x14ac:dyDescent="0.3">
      <c r="A292" s="34" t="s">
        <v>633</v>
      </c>
      <c r="B292" s="35" t="s">
        <v>5353</v>
      </c>
    </row>
    <row r="293" spans="1:2" x14ac:dyDescent="0.3">
      <c r="A293" s="34" t="s">
        <v>721</v>
      </c>
      <c r="B293" s="35" t="s">
        <v>5347</v>
      </c>
    </row>
    <row r="294" spans="1:2" x14ac:dyDescent="0.3">
      <c r="A294" s="34" t="s">
        <v>426</v>
      </c>
      <c r="B294" s="35" t="s">
        <v>5346</v>
      </c>
    </row>
    <row r="295" spans="1:2" x14ac:dyDescent="0.3">
      <c r="A295" s="34" t="s">
        <v>1662</v>
      </c>
      <c r="B295" s="35" t="s">
        <v>5354</v>
      </c>
    </row>
    <row r="296" spans="1:2" x14ac:dyDescent="0.3">
      <c r="A296" s="34" t="s">
        <v>899</v>
      </c>
      <c r="B296" s="35" t="s">
        <v>5355</v>
      </c>
    </row>
    <row r="297" spans="1:2" x14ac:dyDescent="0.3">
      <c r="A297" s="34" t="s">
        <v>1626</v>
      </c>
      <c r="B297" s="35" t="s">
        <v>4700</v>
      </c>
    </row>
    <row r="298" spans="1:2" x14ac:dyDescent="0.3">
      <c r="A298" s="34" t="s">
        <v>372</v>
      </c>
      <c r="B298" s="35" t="s">
        <v>4705</v>
      </c>
    </row>
    <row r="299" spans="1:2" x14ac:dyDescent="0.3">
      <c r="A299" s="34" t="s">
        <v>1627</v>
      </c>
      <c r="B299" s="35" t="s">
        <v>5356</v>
      </c>
    </row>
    <row r="300" spans="1:2" x14ac:dyDescent="0.3">
      <c r="A300" s="34" t="s">
        <v>722</v>
      </c>
      <c r="B300" s="35" t="s">
        <v>5350</v>
      </c>
    </row>
    <row r="301" spans="1:2" x14ac:dyDescent="0.3">
      <c r="A301" s="34" t="s">
        <v>1013</v>
      </c>
      <c r="B301" s="35" t="s">
        <v>5351</v>
      </c>
    </row>
    <row r="302" spans="1:2" x14ac:dyDescent="0.3">
      <c r="A302" s="34" t="s">
        <v>1963</v>
      </c>
      <c r="B302" s="35" t="s">
        <v>4612</v>
      </c>
    </row>
    <row r="303" spans="1:2" x14ac:dyDescent="0.3">
      <c r="A303" s="34" t="s">
        <v>141</v>
      </c>
      <c r="B303" s="35" t="s">
        <v>5341</v>
      </c>
    </row>
    <row r="304" spans="1:2" x14ac:dyDescent="0.3">
      <c r="A304" s="34" t="s">
        <v>1043</v>
      </c>
      <c r="B304" s="35" t="s">
        <v>5104</v>
      </c>
    </row>
    <row r="305" spans="1:2" x14ac:dyDescent="0.3">
      <c r="A305" s="34" t="s">
        <v>585</v>
      </c>
      <c r="B305" s="35" t="s">
        <v>5352</v>
      </c>
    </row>
    <row r="306" spans="1:2" x14ac:dyDescent="0.3">
      <c r="A306" s="34" t="s">
        <v>1599</v>
      </c>
      <c r="B306" s="35" t="s">
        <v>5342</v>
      </c>
    </row>
    <row r="307" spans="1:2" x14ac:dyDescent="0.3">
      <c r="A307" s="34" t="s">
        <v>1962</v>
      </c>
      <c r="B307" s="35" t="s">
        <v>4636</v>
      </c>
    </row>
    <row r="308" spans="1:2" x14ac:dyDescent="0.3">
      <c r="A308" s="34" t="s">
        <v>373</v>
      </c>
      <c r="B308" s="35" t="s">
        <v>5357</v>
      </c>
    </row>
    <row r="309" spans="1:2" x14ac:dyDescent="0.3">
      <c r="A309" s="34" t="s">
        <v>2146</v>
      </c>
      <c r="B309" s="35" t="s">
        <v>4741</v>
      </c>
    </row>
    <row r="310" spans="1:2" x14ac:dyDescent="0.3">
      <c r="A310" s="34" t="s">
        <v>374</v>
      </c>
      <c r="B310" s="35" t="s">
        <v>4756</v>
      </c>
    </row>
    <row r="311" spans="1:2" x14ac:dyDescent="0.3">
      <c r="A311" s="34" t="s">
        <v>2143</v>
      </c>
      <c r="B311" s="35" t="s">
        <v>5335</v>
      </c>
    </row>
    <row r="312" spans="1:2" x14ac:dyDescent="0.3">
      <c r="A312" s="34" t="s">
        <v>862</v>
      </c>
      <c r="B312" s="35" t="s">
        <v>4821</v>
      </c>
    </row>
    <row r="313" spans="1:2" x14ac:dyDescent="0.3">
      <c r="A313" s="34" t="s">
        <v>1019</v>
      </c>
      <c r="B313" s="35" t="s">
        <v>5317</v>
      </c>
    </row>
    <row r="314" spans="1:2" x14ac:dyDescent="0.3">
      <c r="A314" s="34" t="s">
        <v>1555</v>
      </c>
      <c r="B314" s="35" t="s">
        <v>5363</v>
      </c>
    </row>
    <row r="315" spans="1:2" x14ac:dyDescent="0.3">
      <c r="A315" s="34" t="s">
        <v>2145</v>
      </c>
      <c r="B315" s="35" t="s">
        <v>5360</v>
      </c>
    </row>
    <row r="316" spans="1:2" x14ac:dyDescent="0.3">
      <c r="A316" s="34" t="s">
        <v>627</v>
      </c>
      <c r="B316" s="35" t="s">
        <v>5856</v>
      </c>
    </row>
    <row r="317" spans="1:2" x14ac:dyDescent="0.3">
      <c r="A317" s="34" t="s">
        <v>390</v>
      </c>
      <c r="B317" s="35" t="s">
        <v>5338</v>
      </c>
    </row>
    <row r="318" spans="1:2" x14ac:dyDescent="0.3">
      <c r="A318" s="34" t="s">
        <v>2225</v>
      </c>
      <c r="B318" s="35" t="s">
        <v>4765</v>
      </c>
    </row>
    <row r="319" spans="1:2" x14ac:dyDescent="0.3">
      <c r="A319" s="34" t="s">
        <v>3106</v>
      </c>
      <c r="B319" s="35" t="s">
        <v>4277</v>
      </c>
    </row>
    <row r="320" spans="1:2" x14ac:dyDescent="0.3">
      <c r="A320" s="34" t="s">
        <v>3307</v>
      </c>
      <c r="B320" s="35" t="s">
        <v>4235</v>
      </c>
    </row>
    <row r="321" spans="1:2" x14ac:dyDescent="0.3">
      <c r="A321" s="34" t="s">
        <v>553</v>
      </c>
      <c r="B321" s="35" t="s">
        <v>3946</v>
      </c>
    </row>
    <row r="322" spans="1:2" x14ac:dyDescent="0.3">
      <c r="A322" s="34" t="s">
        <v>3130</v>
      </c>
      <c r="B322" s="35" t="s">
        <v>4606</v>
      </c>
    </row>
    <row r="323" spans="1:2" x14ac:dyDescent="0.3">
      <c r="A323" s="34" t="s">
        <v>3202</v>
      </c>
      <c r="B323" s="35" t="s">
        <v>5200</v>
      </c>
    </row>
    <row r="324" spans="1:2" x14ac:dyDescent="0.3">
      <c r="A324" s="34" t="s">
        <v>3111</v>
      </c>
      <c r="B324" s="35" t="s">
        <v>4302</v>
      </c>
    </row>
    <row r="325" spans="1:2" x14ac:dyDescent="0.3">
      <c r="A325" s="34" t="s">
        <v>310</v>
      </c>
      <c r="B325" s="35" t="s">
        <v>4608</v>
      </c>
    </row>
    <row r="326" spans="1:2" x14ac:dyDescent="0.3">
      <c r="A326" s="34" t="s">
        <v>3949</v>
      </c>
      <c r="B326" s="35" t="s">
        <v>3950</v>
      </c>
    </row>
    <row r="327" spans="1:2" x14ac:dyDescent="0.3">
      <c r="A327" s="34" t="s">
        <v>3124</v>
      </c>
      <c r="B327" s="35" t="s">
        <v>4622</v>
      </c>
    </row>
    <row r="328" spans="1:2" x14ac:dyDescent="0.3">
      <c r="A328" s="34" t="s">
        <v>3125</v>
      </c>
      <c r="B328" s="35" t="s">
        <v>4620</v>
      </c>
    </row>
    <row r="329" spans="1:2" x14ac:dyDescent="0.3">
      <c r="A329" s="34" t="s">
        <v>3331</v>
      </c>
      <c r="B329" s="35" t="s">
        <v>4272</v>
      </c>
    </row>
    <row r="330" spans="1:2" x14ac:dyDescent="0.3">
      <c r="A330" s="34" t="s">
        <v>3287</v>
      </c>
      <c r="B330" s="35" t="s">
        <v>4300</v>
      </c>
    </row>
    <row r="331" spans="1:2" x14ac:dyDescent="0.3">
      <c r="A331" s="34" t="s">
        <v>3214</v>
      </c>
      <c r="B331" s="35" t="s">
        <v>3972</v>
      </c>
    </row>
    <row r="332" spans="1:2" x14ac:dyDescent="0.3">
      <c r="A332" s="34" t="s">
        <v>3204</v>
      </c>
      <c r="B332" s="35" t="s">
        <v>5211</v>
      </c>
    </row>
    <row r="333" spans="1:2" x14ac:dyDescent="0.3">
      <c r="A333" s="34" t="s">
        <v>3120</v>
      </c>
      <c r="B333" s="35" t="s">
        <v>5857</v>
      </c>
    </row>
    <row r="334" spans="1:2" x14ac:dyDescent="0.3">
      <c r="A334" s="34" t="s">
        <v>3197</v>
      </c>
      <c r="B334" s="35" t="s">
        <v>4041</v>
      </c>
    </row>
    <row r="335" spans="1:2" x14ac:dyDescent="0.3">
      <c r="A335" s="34" t="s">
        <v>3308</v>
      </c>
      <c r="B335" s="35" t="s">
        <v>4451</v>
      </c>
    </row>
    <row r="336" spans="1:2" x14ac:dyDescent="0.3">
      <c r="A336" s="34" t="s">
        <v>3227</v>
      </c>
      <c r="B336" s="35" t="s">
        <v>4043</v>
      </c>
    </row>
    <row r="337" spans="1:2" x14ac:dyDescent="0.3">
      <c r="A337" s="34" t="s">
        <v>3230</v>
      </c>
      <c r="B337" s="35" t="s">
        <v>5245</v>
      </c>
    </row>
    <row r="338" spans="1:2" x14ac:dyDescent="0.3">
      <c r="A338" s="34" t="s">
        <v>3198</v>
      </c>
      <c r="B338" s="35" t="s">
        <v>4180</v>
      </c>
    </row>
    <row r="339" spans="1:2" x14ac:dyDescent="0.3">
      <c r="A339" s="34" t="s">
        <v>3304</v>
      </c>
      <c r="B339" s="35" t="s">
        <v>4322</v>
      </c>
    </row>
    <row r="340" spans="1:2" x14ac:dyDescent="0.3">
      <c r="A340" s="34" t="s">
        <v>3215</v>
      </c>
      <c r="B340" s="35" t="s">
        <v>3983</v>
      </c>
    </row>
    <row r="341" spans="1:2" x14ac:dyDescent="0.3">
      <c r="A341" s="34" t="s">
        <v>306</v>
      </c>
      <c r="B341" s="35" t="s">
        <v>3984</v>
      </c>
    </row>
    <row r="342" spans="1:2" x14ac:dyDescent="0.3">
      <c r="A342" s="34" t="s">
        <v>3231</v>
      </c>
      <c r="B342" s="35" t="s">
        <v>3986</v>
      </c>
    </row>
    <row r="343" spans="1:2" x14ac:dyDescent="0.3">
      <c r="A343" s="34" t="s">
        <v>3312</v>
      </c>
      <c r="B343" s="35" t="s">
        <v>4350</v>
      </c>
    </row>
    <row r="344" spans="1:2" x14ac:dyDescent="0.3">
      <c r="A344" s="34" t="s">
        <v>3184</v>
      </c>
      <c r="B344" s="35" t="s">
        <v>4221</v>
      </c>
    </row>
    <row r="345" spans="1:2" x14ac:dyDescent="0.3">
      <c r="A345" s="34" t="s">
        <v>3187</v>
      </c>
      <c r="B345" s="35" t="s">
        <v>3998</v>
      </c>
    </row>
    <row r="346" spans="1:2" x14ac:dyDescent="0.3">
      <c r="A346" s="34" t="s">
        <v>3185</v>
      </c>
      <c r="B346" s="35" t="s">
        <v>4222</v>
      </c>
    </row>
    <row r="347" spans="1:2" x14ac:dyDescent="0.3">
      <c r="A347" s="34" t="s">
        <v>3203</v>
      </c>
      <c r="B347" s="35" t="s">
        <v>5230</v>
      </c>
    </row>
    <row r="348" spans="1:2" x14ac:dyDescent="0.3">
      <c r="A348" s="34" t="s">
        <v>3212</v>
      </c>
      <c r="B348" s="35" t="s">
        <v>4001</v>
      </c>
    </row>
    <row r="349" spans="1:2" x14ac:dyDescent="0.3">
      <c r="A349" s="34" t="s">
        <v>3105</v>
      </c>
      <c r="B349" s="35" t="s">
        <v>4666</v>
      </c>
    </row>
    <row r="350" spans="1:2" x14ac:dyDescent="0.3">
      <c r="A350" s="34" t="s">
        <v>3222</v>
      </c>
      <c r="B350" s="35" t="s">
        <v>3994</v>
      </c>
    </row>
    <row r="351" spans="1:2" x14ac:dyDescent="0.3">
      <c r="A351" s="34" t="s">
        <v>3135</v>
      </c>
      <c r="B351" s="35" t="s">
        <v>4691</v>
      </c>
    </row>
    <row r="352" spans="1:2" x14ac:dyDescent="0.3">
      <c r="A352" s="34" t="s">
        <v>3224</v>
      </c>
      <c r="B352" s="35" t="s">
        <v>4025</v>
      </c>
    </row>
    <row r="353" spans="1:2" x14ac:dyDescent="0.3">
      <c r="A353" s="34" t="s">
        <v>88</v>
      </c>
      <c r="B353" s="35" t="s">
        <v>4005</v>
      </c>
    </row>
    <row r="354" spans="1:2" x14ac:dyDescent="0.3">
      <c r="A354" s="34" t="s">
        <v>3199</v>
      </c>
      <c r="B354" s="35" t="s">
        <v>4050</v>
      </c>
    </row>
    <row r="355" spans="1:2" x14ac:dyDescent="0.3">
      <c r="A355" s="34" t="s">
        <v>3225</v>
      </c>
      <c r="B355" s="35" t="s">
        <v>4224</v>
      </c>
    </row>
    <row r="356" spans="1:2" x14ac:dyDescent="0.3">
      <c r="A356" s="34" t="s">
        <v>3232</v>
      </c>
      <c r="B356" s="35" t="s">
        <v>4024</v>
      </c>
    </row>
    <row r="357" spans="1:2" x14ac:dyDescent="0.3">
      <c r="A357" s="34" t="s">
        <v>3089</v>
      </c>
      <c r="B357" s="35" t="s">
        <v>5239</v>
      </c>
    </row>
    <row r="358" spans="1:2" x14ac:dyDescent="0.3">
      <c r="A358" s="34" t="s">
        <v>3325</v>
      </c>
      <c r="B358" s="35" t="s">
        <v>4426</v>
      </c>
    </row>
    <row r="359" spans="1:2" x14ac:dyDescent="0.3">
      <c r="A359" s="34" t="s">
        <v>3321</v>
      </c>
      <c r="B359" s="35" t="s">
        <v>4438</v>
      </c>
    </row>
    <row r="360" spans="1:2" x14ac:dyDescent="0.3">
      <c r="A360" s="34" t="s">
        <v>552</v>
      </c>
      <c r="B360" s="35" t="s">
        <v>4908</v>
      </c>
    </row>
    <row r="361" spans="1:2" x14ac:dyDescent="0.3">
      <c r="A361" s="34" t="s">
        <v>3122</v>
      </c>
      <c r="B361" s="35" t="s">
        <v>4718</v>
      </c>
    </row>
    <row r="362" spans="1:2" x14ac:dyDescent="0.3">
      <c r="A362" s="34" t="s">
        <v>90</v>
      </c>
      <c r="B362" s="35" t="s">
        <v>4053</v>
      </c>
    </row>
    <row r="363" spans="1:2" x14ac:dyDescent="0.3">
      <c r="A363" s="34" t="s">
        <v>3315</v>
      </c>
      <c r="B363" s="35" t="s">
        <v>4457</v>
      </c>
    </row>
    <row r="364" spans="1:2" x14ac:dyDescent="0.3">
      <c r="A364" s="34" t="s">
        <v>3299</v>
      </c>
      <c r="B364" s="35" t="s">
        <v>5248</v>
      </c>
    </row>
    <row r="365" spans="1:2" x14ac:dyDescent="0.3">
      <c r="A365" s="34" t="s">
        <v>3168</v>
      </c>
      <c r="B365" s="35" t="s">
        <v>4073</v>
      </c>
    </row>
    <row r="366" spans="1:2" x14ac:dyDescent="0.3">
      <c r="A366" s="34" t="s">
        <v>3138</v>
      </c>
      <c r="B366" s="35" t="s">
        <v>4476</v>
      </c>
    </row>
    <row r="367" spans="1:2" x14ac:dyDescent="0.3">
      <c r="A367" s="34" t="s">
        <v>3207</v>
      </c>
      <c r="B367" s="35" t="s">
        <v>4072</v>
      </c>
    </row>
    <row r="368" spans="1:2" x14ac:dyDescent="0.3">
      <c r="A368" s="34" t="s">
        <v>3220</v>
      </c>
      <c r="B368" s="35" t="s">
        <v>5252</v>
      </c>
    </row>
    <row r="369" spans="1:2" x14ac:dyDescent="0.3">
      <c r="A369" s="34" t="s">
        <v>3226</v>
      </c>
      <c r="B369" s="35" t="s">
        <v>4071</v>
      </c>
    </row>
    <row r="370" spans="1:2" x14ac:dyDescent="0.3">
      <c r="A370" s="34" t="s">
        <v>3322</v>
      </c>
      <c r="B370" s="35" t="s">
        <v>4371</v>
      </c>
    </row>
    <row r="371" spans="1:2" x14ac:dyDescent="0.3">
      <c r="A371" s="34" t="s">
        <v>3221</v>
      </c>
      <c r="B371" s="35" t="s">
        <v>5264</v>
      </c>
    </row>
    <row r="372" spans="1:2" x14ac:dyDescent="0.3">
      <c r="A372" s="34" t="s">
        <v>3206</v>
      </c>
      <c r="B372" s="35" t="s">
        <v>4105</v>
      </c>
    </row>
    <row r="373" spans="1:2" x14ac:dyDescent="0.3">
      <c r="A373" s="34" t="s">
        <v>513</v>
      </c>
      <c r="B373" s="35" t="s">
        <v>4106</v>
      </c>
    </row>
    <row r="374" spans="1:2" x14ac:dyDescent="0.3">
      <c r="A374" s="34" t="s">
        <v>3062</v>
      </c>
      <c r="B374" s="35" t="s">
        <v>5266</v>
      </c>
    </row>
    <row r="375" spans="1:2" x14ac:dyDescent="0.3">
      <c r="A375" s="34" t="s">
        <v>3182</v>
      </c>
      <c r="B375" s="35" t="s">
        <v>4110</v>
      </c>
    </row>
    <row r="376" spans="1:2" x14ac:dyDescent="0.3">
      <c r="A376" s="34" t="s">
        <v>3181</v>
      </c>
      <c r="B376" s="35" t="s">
        <v>4114</v>
      </c>
    </row>
    <row r="377" spans="1:2" x14ac:dyDescent="0.3">
      <c r="A377" s="34" t="s">
        <v>3310</v>
      </c>
      <c r="B377" s="35" t="s">
        <v>4514</v>
      </c>
    </row>
    <row r="378" spans="1:2" x14ac:dyDescent="0.3">
      <c r="A378" s="34" t="s">
        <v>86</v>
      </c>
      <c r="B378" s="35" t="s">
        <v>4117</v>
      </c>
    </row>
    <row r="379" spans="1:2" x14ac:dyDescent="0.3">
      <c r="A379" s="34" t="s">
        <v>85</v>
      </c>
      <c r="B379" s="35" t="s">
        <v>4120</v>
      </c>
    </row>
    <row r="380" spans="1:2" x14ac:dyDescent="0.3">
      <c r="A380" s="34" t="s">
        <v>3179</v>
      </c>
      <c r="B380" s="35" t="s">
        <v>4122</v>
      </c>
    </row>
    <row r="381" spans="1:2" x14ac:dyDescent="0.3">
      <c r="A381" s="34" t="s">
        <v>3228</v>
      </c>
      <c r="B381" s="35" t="s">
        <v>4123</v>
      </c>
    </row>
    <row r="382" spans="1:2" x14ac:dyDescent="0.3">
      <c r="A382" s="34" t="s">
        <v>3229</v>
      </c>
      <c r="B382" s="35" t="s">
        <v>4124</v>
      </c>
    </row>
    <row r="383" spans="1:2" x14ac:dyDescent="0.3">
      <c r="A383" s="34" t="s">
        <v>3323</v>
      </c>
      <c r="B383" s="35" t="s">
        <v>4517</v>
      </c>
    </row>
    <row r="384" spans="1:2" x14ac:dyDescent="0.3">
      <c r="A384" s="34" t="s">
        <v>3219</v>
      </c>
      <c r="B384" s="35" t="s">
        <v>5447</v>
      </c>
    </row>
    <row r="385" spans="1:2" x14ac:dyDescent="0.3">
      <c r="A385" s="34" t="s">
        <v>3155</v>
      </c>
      <c r="B385" s="35" t="s">
        <v>4864</v>
      </c>
    </row>
    <row r="386" spans="1:2" x14ac:dyDescent="0.3">
      <c r="A386" s="34" t="s">
        <v>137</v>
      </c>
      <c r="B386" s="35" t="s">
        <v>4875</v>
      </c>
    </row>
    <row r="387" spans="1:2" x14ac:dyDescent="0.3">
      <c r="A387" s="34" t="s">
        <v>3306</v>
      </c>
      <c r="B387" s="35" t="s">
        <v>4519</v>
      </c>
    </row>
    <row r="388" spans="1:2" x14ac:dyDescent="0.3">
      <c r="A388" s="34" t="s">
        <v>89</v>
      </c>
      <c r="B388" s="35" t="s">
        <v>4127</v>
      </c>
    </row>
    <row r="389" spans="1:2" x14ac:dyDescent="0.3">
      <c r="A389" s="34" t="s">
        <v>3209</v>
      </c>
      <c r="B389" s="35" t="s">
        <v>4135</v>
      </c>
    </row>
    <row r="390" spans="1:2" x14ac:dyDescent="0.3">
      <c r="A390" s="34" t="s">
        <v>3205</v>
      </c>
      <c r="B390" s="35" t="s">
        <v>4136</v>
      </c>
    </row>
    <row r="391" spans="1:2" x14ac:dyDescent="0.3">
      <c r="A391" s="34" t="s">
        <v>4142</v>
      </c>
      <c r="B391" s="35" t="s">
        <v>4143</v>
      </c>
    </row>
    <row r="392" spans="1:2" x14ac:dyDescent="0.3">
      <c r="A392" s="34" t="s">
        <v>93</v>
      </c>
      <c r="B392" s="35" t="s">
        <v>4144</v>
      </c>
    </row>
    <row r="393" spans="1:2" x14ac:dyDescent="0.3">
      <c r="A393" s="34" t="s">
        <v>3217</v>
      </c>
      <c r="B393" s="35" t="s">
        <v>4156</v>
      </c>
    </row>
    <row r="394" spans="1:2" x14ac:dyDescent="0.3">
      <c r="A394" s="34" t="s">
        <v>3186</v>
      </c>
      <c r="B394" s="35" t="s">
        <v>4092</v>
      </c>
    </row>
    <row r="395" spans="1:2" x14ac:dyDescent="0.3">
      <c r="A395" s="34" t="s">
        <v>3886</v>
      </c>
      <c r="B395" s="35" t="s">
        <v>4157</v>
      </c>
    </row>
    <row r="396" spans="1:2" x14ac:dyDescent="0.3">
      <c r="A396" s="34" t="s">
        <v>3819</v>
      </c>
      <c r="B396" s="35" t="s">
        <v>4172</v>
      </c>
    </row>
    <row r="397" spans="1:2" x14ac:dyDescent="0.3">
      <c r="A397" s="34" t="s">
        <v>3252</v>
      </c>
      <c r="B397" s="35" t="s">
        <v>4301</v>
      </c>
    </row>
    <row r="398" spans="1:2" x14ac:dyDescent="0.3">
      <c r="A398" s="34" t="s">
        <v>83</v>
      </c>
      <c r="B398" s="35" t="s">
        <v>4051</v>
      </c>
    </row>
    <row r="399" spans="1:2" x14ac:dyDescent="0.3">
      <c r="A399" s="34" t="s">
        <v>3333</v>
      </c>
      <c r="B399" s="35" t="s">
        <v>4425</v>
      </c>
    </row>
    <row r="400" spans="1:2" x14ac:dyDescent="0.3">
      <c r="A400" s="34" t="s">
        <v>3313</v>
      </c>
      <c r="B400" s="35" t="s">
        <v>4303</v>
      </c>
    </row>
    <row r="401" spans="1:2" x14ac:dyDescent="0.3">
      <c r="A401" s="34" t="s">
        <v>3289</v>
      </c>
      <c r="B401" s="35" t="s">
        <v>4304</v>
      </c>
    </row>
    <row r="402" spans="1:2" x14ac:dyDescent="0.3">
      <c r="A402" s="34" t="s">
        <v>3311</v>
      </c>
      <c r="B402" s="35" t="s">
        <v>4278</v>
      </c>
    </row>
    <row r="403" spans="1:2" x14ac:dyDescent="0.3">
      <c r="A403" s="34" t="s">
        <v>3148</v>
      </c>
      <c r="B403" s="35" t="s">
        <v>4621</v>
      </c>
    </row>
    <row r="404" spans="1:2" x14ac:dyDescent="0.3">
      <c r="A404" s="34" t="s">
        <v>3293</v>
      </c>
      <c r="B404" s="35" t="s">
        <v>4317</v>
      </c>
    </row>
    <row r="405" spans="1:2" x14ac:dyDescent="0.3">
      <c r="A405" s="34" t="s">
        <v>3288</v>
      </c>
      <c r="B405" s="35" t="s">
        <v>4346</v>
      </c>
    </row>
    <row r="406" spans="1:2" x14ac:dyDescent="0.3">
      <c r="A406" s="34" t="s">
        <v>3139</v>
      </c>
      <c r="B406" s="35" t="s">
        <v>4684</v>
      </c>
    </row>
    <row r="407" spans="1:2" x14ac:dyDescent="0.3">
      <c r="A407" s="34" t="s">
        <v>3132</v>
      </c>
      <c r="B407" s="35" t="s">
        <v>4351</v>
      </c>
    </row>
    <row r="408" spans="1:2" x14ac:dyDescent="0.3">
      <c r="A408" s="34" t="s">
        <v>3290</v>
      </c>
      <c r="B408" s="35" t="s">
        <v>4352</v>
      </c>
    </row>
    <row r="409" spans="1:2" x14ac:dyDescent="0.3">
      <c r="A409" s="34" t="s">
        <v>3291</v>
      </c>
      <c r="B409" s="35" t="s">
        <v>4353</v>
      </c>
    </row>
    <row r="410" spans="1:2" x14ac:dyDescent="0.3">
      <c r="A410" s="34" t="s">
        <v>3201</v>
      </c>
      <c r="B410" s="35" t="s">
        <v>4377</v>
      </c>
    </row>
    <row r="411" spans="1:2" x14ac:dyDescent="0.3">
      <c r="A411" s="34" t="s">
        <v>3318</v>
      </c>
      <c r="B411" s="35" t="s">
        <v>4454</v>
      </c>
    </row>
    <row r="412" spans="1:2" x14ac:dyDescent="0.3">
      <c r="A412" s="34" t="s">
        <v>3188</v>
      </c>
      <c r="B412" s="35" t="s">
        <v>4466</v>
      </c>
    </row>
    <row r="413" spans="1:2" x14ac:dyDescent="0.3">
      <c r="A413" s="34" t="s">
        <v>3317</v>
      </c>
      <c r="B413" s="35" t="s">
        <v>4477</v>
      </c>
    </row>
    <row r="414" spans="1:2" x14ac:dyDescent="0.3">
      <c r="A414" s="34" t="s">
        <v>3134</v>
      </c>
      <c r="B414" s="35" t="s">
        <v>4775</v>
      </c>
    </row>
    <row r="415" spans="1:2" x14ac:dyDescent="0.3">
      <c r="A415" s="34" t="s">
        <v>3149</v>
      </c>
      <c r="B415" s="35" t="s">
        <v>4926</v>
      </c>
    </row>
    <row r="416" spans="1:2" x14ac:dyDescent="0.3">
      <c r="A416" s="34" t="s">
        <v>3292</v>
      </c>
      <c r="B416" s="35" t="s">
        <v>4515</v>
      </c>
    </row>
    <row r="417" spans="1:2" x14ac:dyDescent="0.3">
      <c r="A417" s="34" t="s">
        <v>333</v>
      </c>
      <c r="B417" s="35" t="s">
        <v>4949</v>
      </c>
    </row>
    <row r="418" spans="1:2" x14ac:dyDescent="0.3">
      <c r="A418" s="34" t="s">
        <v>118</v>
      </c>
      <c r="B418" s="35" t="s">
        <v>4890</v>
      </c>
    </row>
    <row r="419" spans="1:2" x14ac:dyDescent="0.3">
      <c r="A419" s="34" t="s">
        <v>21</v>
      </c>
      <c r="B419" s="35" t="s">
        <v>4751</v>
      </c>
    </row>
    <row r="420" spans="1:2" x14ac:dyDescent="0.3">
      <c r="A420" s="34" t="s">
        <v>19</v>
      </c>
      <c r="B420" s="35" t="s">
        <v>4891</v>
      </c>
    </row>
    <row r="421" spans="1:2" x14ac:dyDescent="0.3">
      <c r="A421" s="34" t="s">
        <v>3104</v>
      </c>
      <c r="B421" s="35" t="s">
        <v>5123</v>
      </c>
    </row>
    <row r="422" spans="1:2" x14ac:dyDescent="0.3">
      <c r="A422" s="34" t="s">
        <v>3133</v>
      </c>
      <c r="B422" s="35" t="s">
        <v>4309</v>
      </c>
    </row>
    <row r="423" spans="1:2" x14ac:dyDescent="0.3">
      <c r="A423" s="34" t="s">
        <v>3314</v>
      </c>
      <c r="B423" s="35" t="s">
        <v>4372</v>
      </c>
    </row>
    <row r="424" spans="1:2" x14ac:dyDescent="0.3">
      <c r="A424" s="34" t="s">
        <v>3467</v>
      </c>
      <c r="B424" s="35" t="s">
        <v>5444</v>
      </c>
    </row>
    <row r="425" spans="1:2" x14ac:dyDescent="0.3">
      <c r="A425" s="34" t="s">
        <v>3100</v>
      </c>
      <c r="B425" s="35" t="s">
        <v>4595</v>
      </c>
    </row>
    <row r="426" spans="1:2" x14ac:dyDescent="0.3">
      <c r="A426" s="34" t="s">
        <v>3102</v>
      </c>
      <c r="B426" s="35" t="s">
        <v>4619</v>
      </c>
    </row>
    <row r="427" spans="1:2" x14ac:dyDescent="0.3">
      <c r="A427" s="34" t="s">
        <v>3128</v>
      </c>
      <c r="B427" s="35" t="s">
        <v>5858</v>
      </c>
    </row>
    <row r="428" spans="1:2" x14ac:dyDescent="0.3">
      <c r="A428" s="34" t="s">
        <v>3123</v>
      </c>
      <c r="B428" s="35" t="s">
        <v>4695</v>
      </c>
    </row>
    <row r="429" spans="1:2" x14ac:dyDescent="0.3">
      <c r="A429" s="34" t="s">
        <v>3127</v>
      </c>
      <c r="B429" s="35" t="s">
        <v>4710</v>
      </c>
    </row>
    <row r="430" spans="1:2" x14ac:dyDescent="0.3">
      <c r="A430" s="34" t="s">
        <v>3117</v>
      </c>
      <c r="B430" s="35" t="s">
        <v>4653</v>
      </c>
    </row>
    <row r="431" spans="1:2" x14ac:dyDescent="0.3">
      <c r="A431" s="34" t="s">
        <v>3101</v>
      </c>
      <c r="B431" s="35" t="s">
        <v>4693</v>
      </c>
    </row>
    <row r="432" spans="1:2" x14ac:dyDescent="0.3">
      <c r="A432" s="34" t="s">
        <v>3119</v>
      </c>
      <c r="B432" s="35" t="s">
        <v>4970</v>
      </c>
    </row>
    <row r="433" spans="1:2" x14ac:dyDescent="0.3">
      <c r="A433" s="34" t="s">
        <v>3131</v>
      </c>
      <c r="B433" s="35" t="s">
        <v>4711</v>
      </c>
    </row>
    <row r="434" spans="1:2" x14ac:dyDescent="0.3">
      <c r="A434" s="34" t="s">
        <v>3118</v>
      </c>
      <c r="B434" s="35" t="s">
        <v>4910</v>
      </c>
    </row>
    <row r="435" spans="1:2" x14ac:dyDescent="0.3">
      <c r="A435" s="34" t="s">
        <v>3126</v>
      </c>
      <c r="B435" s="35" t="s">
        <v>4848</v>
      </c>
    </row>
    <row r="436" spans="1:2" x14ac:dyDescent="0.3">
      <c r="A436" s="34" t="s">
        <v>135</v>
      </c>
      <c r="B436" s="35" t="s">
        <v>4578</v>
      </c>
    </row>
    <row r="437" spans="1:2" x14ac:dyDescent="0.3">
      <c r="A437" s="34" t="s">
        <v>3491</v>
      </c>
      <c r="B437" s="35" t="s">
        <v>5476</v>
      </c>
    </row>
    <row r="438" spans="1:2" x14ac:dyDescent="0.3">
      <c r="A438" s="34" t="s">
        <v>3501</v>
      </c>
      <c r="B438" s="35" t="s">
        <v>5477</v>
      </c>
    </row>
    <row r="439" spans="1:2" x14ac:dyDescent="0.3">
      <c r="A439" s="34" t="s">
        <v>3471</v>
      </c>
      <c r="B439" s="35" t="s">
        <v>5213</v>
      </c>
    </row>
    <row r="440" spans="1:2" x14ac:dyDescent="0.3">
      <c r="A440" s="34" t="s">
        <v>3473</v>
      </c>
      <c r="B440" s="35" t="s">
        <v>5214</v>
      </c>
    </row>
    <row r="441" spans="1:2" x14ac:dyDescent="0.3">
      <c r="A441" s="34" t="s">
        <v>3282</v>
      </c>
      <c r="B441" s="35" t="s">
        <v>5223</v>
      </c>
    </row>
    <row r="442" spans="1:2" x14ac:dyDescent="0.3">
      <c r="A442" s="34" t="s">
        <v>3483</v>
      </c>
      <c r="B442" s="35" t="s">
        <v>5231</v>
      </c>
    </row>
    <row r="443" spans="1:2" x14ac:dyDescent="0.3">
      <c r="A443" s="34" t="s">
        <v>3283</v>
      </c>
      <c r="B443" s="35" t="s">
        <v>5237</v>
      </c>
    </row>
    <row r="444" spans="1:2" x14ac:dyDescent="0.3">
      <c r="A444" s="34" t="s">
        <v>3488</v>
      </c>
      <c r="B444" s="35" t="s">
        <v>5479</v>
      </c>
    </row>
    <row r="445" spans="1:2" x14ac:dyDescent="0.3">
      <c r="A445" s="34" t="s">
        <v>3502</v>
      </c>
      <c r="B445" s="35" t="s">
        <v>5247</v>
      </c>
    </row>
    <row r="446" spans="1:2" x14ac:dyDescent="0.3">
      <c r="A446" s="34" t="s">
        <v>3490</v>
      </c>
      <c r="B446" s="35" t="s">
        <v>5480</v>
      </c>
    </row>
    <row r="447" spans="1:2" x14ac:dyDescent="0.3">
      <c r="A447" s="34" t="s">
        <v>3499</v>
      </c>
      <c r="B447" s="35" t="s">
        <v>5249</v>
      </c>
    </row>
    <row r="448" spans="1:2" x14ac:dyDescent="0.3">
      <c r="A448" s="34" t="s">
        <v>3496</v>
      </c>
      <c r="B448" s="35" t="s">
        <v>5251</v>
      </c>
    </row>
    <row r="449" spans="1:2" x14ac:dyDescent="0.3">
      <c r="A449" s="34" t="s">
        <v>3489</v>
      </c>
      <c r="B449" s="35" t="s">
        <v>5259</v>
      </c>
    </row>
    <row r="450" spans="1:2" x14ac:dyDescent="0.3">
      <c r="A450" s="34" t="s">
        <v>3500</v>
      </c>
      <c r="B450" s="35" t="s">
        <v>5267</v>
      </c>
    </row>
    <row r="451" spans="1:2" x14ac:dyDescent="0.3">
      <c r="A451" s="34" t="s">
        <v>3281</v>
      </c>
      <c r="B451" s="35" t="s">
        <v>5268</v>
      </c>
    </row>
    <row r="452" spans="1:2" x14ac:dyDescent="0.3">
      <c r="A452" s="34" t="s">
        <v>3466</v>
      </c>
      <c r="B452" s="35" t="s">
        <v>5269</v>
      </c>
    </row>
    <row r="453" spans="1:2" x14ac:dyDescent="0.3">
      <c r="A453" s="34" t="s">
        <v>3472</v>
      </c>
      <c r="B453" s="35" t="s">
        <v>5425</v>
      </c>
    </row>
    <row r="454" spans="1:2" x14ac:dyDescent="0.3">
      <c r="A454" s="34" t="s">
        <v>3468</v>
      </c>
      <c r="B454" s="35" t="s">
        <v>5460</v>
      </c>
    </row>
    <row r="455" spans="1:2" x14ac:dyDescent="0.3">
      <c r="A455" s="34" t="s">
        <v>140</v>
      </c>
      <c r="B455" s="35" t="s">
        <v>5471</v>
      </c>
    </row>
    <row r="456" spans="1:2" x14ac:dyDescent="0.3">
      <c r="A456" s="34" t="s">
        <v>3837</v>
      </c>
      <c r="B456" s="35" t="s">
        <v>5472</v>
      </c>
    </row>
    <row r="457" spans="1:2" x14ac:dyDescent="0.3">
      <c r="A457" s="34" t="s">
        <v>3479</v>
      </c>
      <c r="B457" s="35" t="s">
        <v>5218</v>
      </c>
    </row>
    <row r="458" spans="1:2" x14ac:dyDescent="0.3">
      <c r="A458" s="34" t="s">
        <v>3503</v>
      </c>
      <c r="B458" s="35" t="s">
        <v>5219</v>
      </c>
    </row>
    <row r="459" spans="1:2" x14ac:dyDescent="0.3">
      <c r="A459" s="34" t="s">
        <v>459</v>
      </c>
      <c r="B459" s="35" t="s">
        <v>5221</v>
      </c>
    </row>
    <row r="460" spans="1:2" x14ac:dyDescent="0.3">
      <c r="A460" s="34" t="s">
        <v>87</v>
      </c>
      <c r="B460" s="35" t="s">
        <v>4227</v>
      </c>
    </row>
    <row r="461" spans="1:2" x14ac:dyDescent="0.3">
      <c r="A461" s="34" t="s">
        <v>2227</v>
      </c>
      <c r="B461" s="35" t="s">
        <v>4435</v>
      </c>
    </row>
    <row r="462" spans="1:2" x14ac:dyDescent="0.3">
      <c r="A462" s="34" t="s">
        <v>1330</v>
      </c>
      <c r="B462" s="35" t="s">
        <v>4031</v>
      </c>
    </row>
    <row r="463" spans="1:2" x14ac:dyDescent="0.3">
      <c r="A463" s="34" t="s">
        <v>2030</v>
      </c>
      <c r="B463" s="35" t="s">
        <v>4254</v>
      </c>
    </row>
    <row r="464" spans="1:2" x14ac:dyDescent="0.3">
      <c r="A464" s="34" t="s">
        <v>1952</v>
      </c>
      <c r="B464" s="35" t="s">
        <v>3971</v>
      </c>
    </row>
    <row r="465" spans="1:2" x14ac:dyDescent="0.3">
      <c r="A465" s="34" t="s">
        <v>1709</v>
      </c>
      <c r="B465" s="35" t="s">
        <v>4032</v>
      </c>
    </row>
    <row r="466" spans="1:2" x14ac:dyDescent="0.3">
      <c r="A466" s="34" t="s">
        <v>881</v>
      </c>
      <c r="B466" s="35" t="s">
        <v>4141</v>
      </c>
    </row>
    <row r="467" spans="1:2" x14ac:dyDescent="0.3">
      <c r="A467" s="34" t="s">
        <v>316</v>
      </c>
      <c r="B467" s="35" t="s">
        <v>4161</v>
      </c>
    </row>
    <row r="468" spans="1:2" x14ac:dyDescent="0.3">
      <c r="A468" s="34" t="s">
        <v>321</v>
      </c>
      <c r="B468" s="35" t="s">
        <v>3992</v>
      </c>
    </row>
    <row r="469" spans="1:2" x14ac:dyDescent="0.3">
      <c r="A469" s="34" t="s">
        <v>1028</v>
      </c>
      <c r="B469" s="35" t="s">
        <v>4174</v>
      </c>
    </row>
    <row r="470" spans="1:2" x14ac:dyDescent="0.3">
      <c r="A470" s="34" t="s">
        <v>1756</v>
      </c>
      <c r="B470" s="35" t="s">
        <v>5421</v>
      </c>
    </row>
    <row r="471" spans="1:2" x14ac:dyDescent="0.3">
      <c r="A471" s="34" t="s">
        <v>1764</v>
      </c>
      <c r="B471" s="35" t="s">
        <v>5328</v>
      </c>
    </row>
    <row r="472" spans="1:2" x14ac:dyDescent="0.3">
      <c r="A472" s="34" t="s">
        <v>1234</v>
      </c>
      <c r="B472" s="35" t="s">
        <v>5468</v>
      </c>
    </row>
    <row r="473" spans="1:2" x14ac:dyDescent="0.3">
      <c r="A473" s="34" t="s">
        <v>389</v>
      </c>
      <c r="B473" s="35" t="s">
        <v>4198</v>
      </c>
    </row>
    <row r="474" spans="1:2" x14ac:dyDescent="0.3">
      <c r="A474" s="34" t="s">
        <v>1766</v>
      </c>
      <c r="B474" s="35" t="s">
        <v>5430</v>
      </c>
    </row>
    <row r="475" spans="1:2" x14ac:dyDescent="0.3">
      <c r="A475" s="34" t="s">
        <v>1754</v>
      </c>
      <c r="B475" s="35" t="s">
        <v>4199</v>
      </c>
    </row>
    <row r="476" spans="1:2" x14ac:dyDescent="0.3">
      <c r="A476" s="34" t="s">
        <v>1732</v>
      </c>
      <c r="B476" s="35" t="s">
        <v>4054</v>
      </c>
    </row>
    <row r="477" spans="1:2" x14ac:dyDescent="0.3">
      <c r="A477" s="34" t="s">
        <v>1029</v>
      </c>
      <c r="B477" s="35" t="s">
        <v>4204</v>
      </c>
    </row>
    <row r="478" spans="1:2" x14ac:dyDescent="0.3">
      <c r="A478" s="34" t="s">
        <v>1753</v>
      </c>
      <c r="B478" s="35" t="s">
        <v>4311</v>
      </c>
    </row>
    <row r="479" spans="1:2" x14ac:dyDescent="0.3">
      <c r="A479" s="34" t="s">
        <v>1030</v>
      </c>
      <c r="B479" s="35" t="s">
        <v>4333</v>
      </c>
    </row>
    <row r="480" spans="1:2" x14ac:dyDescent="0.3">
      <c r="A480" s="34" t="s">
        <v>1683</v>
      </c>
      <c r="B480" s="35" t="s">
        <v>4057</v>
      </c>
    </row>
    <row r="481" spans="1:2" x14ac:dyDescent="0.3">
      <c r="A481" s="34" t="s">
        <v>1983</v>
      </c>
      <c r="B481" s="35" t="s">
        <v>5314</v>
      </c>
    </row>
    <row r="482" spans="1:2" x14ac:dyDescent="0.3">
      <c r="A482" s="34" t="s">
        <v>1913</v>
      </c>
      <c r="B482" s="35" t="s">
        <v>5483</v>
      </c>
    </row>
    <row r="483" spans="1:2" x14ac:dyDescent="0.3">
      <c r="A483" s="34" t="s">
        <v>397</v>
      </c>
      <c r="B483" s="35" t="s">
        <v>4231</v>
      </c>
    </row>
    <row r="484" spans="1:2" x14ac:dyDescent="0.3">
      <c r="A484" s="34" t="s">
        <v>144</v>
      </c>
      <c r="B484" s="35" t="s">
        <v>4063</v>
      </c>
    </row>
    <row r="485" spans="1:2" x14ac:dyDescent="0.3">
      <c r="A485" s="34" t="s">
        <v>322</v>
      </c>
      <c r="B485" s="35" t="s">
        <v>4065</v>
      </c>
    </row>
    <row r="486" spans="1:2" x14ac:dyDescent="0.3">
      <c r="A486" s="34" t="s">
        <v>319</v>
      </c>
      <c r="B486" s="35" t="s">
        <v>4240</v>
      </c>
    </row>
    <row r="487" spans="1:2" x14ac:dyDescent="0.3">
      <c r="A487" s="34" t="s">
        <v>2226</v>
      </c>
      <c r="B487" s="35" t="s">
        <v>4179</v>
      </c>
    </row>
    <row r="488" spans="1:2" x14ac:dyDescent="0.3">
      <c r="A488" s="34" t="s">
        <v>1288</v>
      </c>
      <c r="B488" s="35" t="s">
        <v>5488</v>
      </c>
    </row>
    <row r="489" spans="1:2" x14ac:dyDescent="0.3">
      <c r="A489" s="34" t="s">
        <v>5320</v>
      </c>
      <c r="B489" s="35" t="s">
        <v>5321</v>
      </c>
    </row>
    <row r="490" spans="1:2" x14ac:dyDescent="0.3">
      <c r="A490" s="34" t="s">
        <v>149</v>
      </c>
      <c r="B490" s="35" t="s">
        <v>5396</v>
      </c>
    </row>
    <row r="491" spans="1:2" x14ac:dyDescent="0.3">
      <c r="A491" s="34" t="s">
        <v>1708</v>
      </c>
      <c r="B491" s="35" t="s">
        <v>5285</v>
      </c>
    </row>
    <row r="492" spans="1:2" x14ac:dyDescent="0.3">
      <c r="A492" s="34" t="s">
        <v>865</v>
      </c>
      <c r="B492" s="35" t="s">
        <v>5112</v>
      </c>
    </row>
    <row r="493" spans="1:2" x14ac:dyDescent="0.3">
      <c r="A493" s="34" t="s">
        <v>1941</v>
      </c>
      <c r="B493" s="35" t="s">
        <v>5366</v>
      </c>
    </row>
    <row r="494" spans="1:2" x14ac:dyDescent="0.3">
      <c r="A494" s="34" t="s">
        <v>1277</v>
      </c>
      <c r="B494" s="35" t="s">
        <v>5286</v>
      </c>
    </row>
    <row r="495" spans="1:2" x14ac:dyDescent="0.3">
      <c r="A495" s="34" t="s">
        <v>351</v>
      </c>
      <c r="B495" s="35" t="s">
        <v>5373</v>
      </c>
    </row>
    <row r="496" spans="1:2" x14ac:dyDescent="0.3">
      <c r="A496" s="34" t="s">
        <v>1037</v>
      </c>
      <c r="B496" s="35" t="s">
        <v>5275</v>
      </c>
    </row>
    <row r="497" spans="1:2" x14ac:dyDescent="0.3">
      <c r="A497" s="34" t="s">
        <v>2001</v>
      </c>
      <c r="B497" s="35" t="s">
        <v>5119</v>
      </c>
    </row>
    <row r="498" spans="1:2" x14ac:dyDescent="0.3">
      <c r="A498" s="34" t="s">
        <v>2133</v>
      </c>
      <c r="B498" s="35" t="s">
        <v>4006</v>
      </c>
    </row>
    <row r="499" spans="1:2" x14ac:dyDescent="0.3">
      <c r="A499" s="34" t="s">
        <v>870</v>
      </c>
      <c r="B499" s="35" t="s">
        <v>5121</v>
      </c>
    </row>
    <row r="500" spans="1:2" x14ac:dyDescent="0.3">
      <c r="A500" s="34" t="s">
        <v>1035</v>
      </c>
      <c r="B500" s="35" t="s">
        <v>5369</v>
      </c>
    </row>
    <row r="501" spans="1:2" x14ac:dyDescent="0.3">
      <c r="A501" s="34" t="s">
        <v>595</v>
      </c>
      <c r="B501" s="35" t="s">
        <v>5272</v>
      </c>
    </row>
    <row r="502" spans="1:2" x14ac:dyDescent="0.3">
      <c r="A502" s="34" t="s">
        <v>1095</v>
      </c>
      <c r="B502" s="35" t="s">
        <v>5273</v>
      </c>
    </row>
    <row r="503" spans="1:2" x14ac:dyDescent="0.3">
      <c r="A503" s="34" t="s">
        <v>1762</v>
      </c>
      <c r="B503" s="35" t="s">
        <v>5289</v>
      </c>
    </row>
    <row r="504" spans="1:2" x14ac:dyDescent="0.3">
      <c r="A504" s="34" t="s">
        <v>1897</v>
      </c>
      <c r="B504" s="35" t="s">
        <v>5371</v>
      </c>
    </row>
    <row r="505" spans="1:2" x14ac:dyDescent="0.3">
      <c r="A505" s="34" t="s">
        <v>1283</v>
      </c>
      <c r="B505" s="35" t="s">
        <v>5859</v>
      </c>
    </row>
    <row r="506" spans="1:2" x14ac:dyDescent="0.3">
      <c r="A506" s="34" t="s">
        <v>2007</v>
      </c>
      <c r="B506" s="35" t="s">
        <v>5274</v>
      </c>
    </row>
    <row r="507" spans="1:2" x14ac:dyDescent="0.3">
      <c r="A507" s="34" t="s">
        <v>1278</v>
      </c>
      <c r="B507" s="35" t="s">
        <v>5292</v>
      </c>
    </row>
    <row r="508" spans="1:2" x14ac:dyDescent="0.3">
      <c r="A508" s="34" t="s">
        <v>2204</v>
      </c>
      <c r="B508" s="35" t="s">
        <v>5293</v>
      </c>
    </row>
    <row r="509" spans="1:2" x14ac:dyDescent="0.3">
      <c r="A509" s="34" t="s">
        <v>1686</v>
      </c>
      <c r="B509" s="35" t="s">
        <v>4022</v>
      </c>
    </row>
    <row r="510" spans="1:2" x14ac:dyDescent="0.3">
      <c r="A510" s="34" t="s">
        <v>1942</v>
      </c>
      <c r="B510" s="35" t="s">
        <v>5400</v>
      </c>
    </row>
    <row r="511" spans="1:2" x14ac:dyDescent="0.3">
      <c r="A511" s="34" t="s">
        <v>1943</v>
      </c>
      <c r="B511" s="35" t="s">
        <v>5380</v>
      </c>
    </row>
    <row r="512" spans="1:2" x14ac:dyDescent="0.3">
      <c r="A512" s="34" t="s">
        <v>530</v>
      </c>
      <c r="B512" s="35" t="s">
        <v>5278</v>
      </c>
    </row>
    <row r="513" spans="1:2" x14ac:dyDescent="0.3">
      <c r="A513" s="34" t="s">
        <v>1670</v>
      </c>
      <c r="B513" s="35" t="s">
        <v>5114</v>
      </c>
    </row>
    <row r="514" spans="1:2" x14ac:dyDescent="0.3">
      <c r="A514" s="34" t="s">
        <v>728</v>
      </c>
      <c r="B514" s="35" t="s">
        <v>4056</v>
      </c>
    </row>
    <row r="515" spans="1:2" x14ac:dyDescent="0.3">
      <c r="A515" s="34" t="s">
        <v>1669</v>
      </c>
      <c r="B515" s="35" t="s">
        <v>5279</v>
      </c>
    </row>
    <row r="516" spans="1:2" x14ac:dyDescent="0.3">
      <c r="A516" s="34" t="s">
        <v>600</v>
      </c>
      <c r="B516" s="35" t="s">
        <v>5384</v>
      </c>
    </row>
    <row r="517" spans="1:2" x14ac:dyDescent="0.3">
      <c r="A517" s="34" t="s">
        <v>468</v>
      </c>
      <c r="B517" s="35" t="s">
        <v>4062</v>
      </c>
    </row>
    <row r="518" spans="1:2" x14ac:dyDescent="0.3">
      <c r="A518" s="34" t="s">
        <v>1763</v>
      </c>
      <c r="B518" s="35" t="s">
        <v>5297</v>
      </c>
    </row>
    <row r="519" spans="1:2" x14ac:dyDescent="0.3">
      <c r="A519" s="34" t="s">
        <v>1074</v>
      </c>
      <c r="B519" s="35" t="s">
        <v>5484</v>
      </c>
    </row>
    <row r="520" spans="1:2" x14ac:dyDescent="0.3">
      <c r="A520" s="34" t="s">
        <v>2230</v>
      </c>
      <c r="B520" s="35" t="s">
        <v>5295</v>
      </c>
    </row>
    <row r="521" spans="1:2" x14ac:dyDescent="0.3">
      <c r="A521" s="34" t="s">
        <v>1947</v>
      </c>
      <c r="B521" s="35" t="s">
        <v>5406</v>
      </c>
    </row>
    <row r="522" spans="1:2" x14ac:dyDescent="0.3">
      <c r="A522" s="34" t="s">
        <v>892</v>
      </c>
      <c r="B522" s="35" t="s">
        <v>5435</v>
      </c>
    </row>
    <row r="523" spans="1:2" x14ac:dyDescent="0.3">
      <c r="A523" s="34" t="s">
        <v>1643</v>
      </c>
      <c r="B523" s="35" t="s">
        <v>5436</v>
      </c>
    </row>
    <row r="524" spans="1:2" x14ac:dyDescent="0.3">
      <c r="A524" s="34" t="s">
        <v>1385</v>
      </c>
      <c r="B524" s="35" t="s">
        <v>5410</v>
      </c>
    </row>
    <row r="525" spans="1:2" x14ac:dyDescent="0.3">
      <c r="A525" s="34" t="s">
        <v>2043</v>
      </c>
      <c r="B525" s="35" t="s">
        <v>5412</v>
      </c>
    </row>
    <row r="526" spans="1:2" x14ac:dyDescent="0.3">
      <c r="A526" s="34" t="s">
        <v>879</v>
      </c>
      <c r="B526" s="35" t="s">
        <v>5438</v>
      </c>
    </row>
    <row r="527" spans="1:2" x14ac:dyDescent="0.3">
      <c r="A527" s="34" t="s">
        <v>1038</v>
      </c>
      <c r="B527" s="35" t="s">
        <v>5860</v>
      </c>
    </row>
    <row r="528" spans="1:2" x14ac:dyDescent="0.3">
      <c r="A528" s="34" t="s">
        <v>1696</v>
      </c>
      <c r="B528" s="35" t="s">
        <v>4830</v>
      </c>
    </row>
    <row r="529" spans="1:2" x14ac:dyDescent="0.3">
      <c r="A529" s="34" t="s">
        <v>2142</v>
      </c>
      <c r="B529" s="35" t="s">
        <v>4647</v>
      </c>
    </row>
    <row r="530" spans="1:2" x14ac:dyDescent="0.3">
      <c r="A530" s="34" t="s">
        <v>1757</v>
      </c>
      <c r="B530" s="35" t="s">
        <v>5287</v>
      </c>
    </row>
    <row r="531" spans="1:2" x14ac:dyDescent="0.3">
      <c r="A531" s="34" t="s">
        <v>1056</v>
      </c>
      <c r="B531" s="35" t="s">
        <v>4651</v>
      </c>
    </row>
    <row r="532" spans="1:2" x14ac:dyDescent="0.3">
      <c r="A532" s="34" t="s">
        <v>2095</v>
      </c>
      <c r="B532" s="35" t="s">
        <v>5090</v>
      </c>
    </row>
    <row r="533" spans="1:2" x14ac:dyDescent="0.3">
      <c r="A533" s="34" t="s">
        <v>613</v>
      </c>
      <c r="B533" s="35" t="s">
        <v>4004</v>
      </c>
    </row>
    <row r="534" spans="1:2" x14ac:dyDescent="0.3">
      <c r="A534" s="34" t="s">
        <v>887</v>
      </c>
      <c r="B534" s="35" t="s">
        <v>5323</v>
      </c>
    </row>
    <row r="535" spans="1:2" x14ac:dyDescent="0.3">
      <c r="A535" s="34" t="s">
        <v>1874</v>
      </c>
      <c r="B535" s="35" t="s">
        <v>4656</v>
      </c>
    </row>
    <row r="536" spans="1:2" x14ac:dyDescent="0.3">
      <c r="A536" s="34" t="s">
        <v>890</v>
      </c>
      <c r="B536" s="35" t="s">
        <v>5861</v>
      </c>
    </row>
    <row r="537" spans="1:2" x14ac:dyDescent="0.3">
      <c r="A537" s="34" t="s">
        <v>1063</v>
      </c>
      <c r="B537" s="35" t="s">
        <v>4681</v>
      </c>
    </row>
    <row r="538" spans="1:2" x14ac:dyDescent="0.3">
      <c r="A538" s="34" t="s">
        <v>2251</v>
      </c>
      <c r="B538" s="35" t="s">
        <v>5464</v>
      </c>
    </row>
    <row r="539" spans="1:2" x14ac:dyDescent="0.3">
      <c r="A539" s="34" t="s">
        <v>2157</v>
      </c>
      <c r="B539" s="35" t="s">
        <v>5325</v>
      </c>
    </row>
    <row r="540" spans="1:2" x14ac:dyDescent="0.3">
      <c r="A540" s="34" t="s">
        <v>1733</v>
      </c>
      <c r="B540" s="35" t="s">
        <v>5288</v>
      </c>
    </row>
    <row r="541" spans="1:2" x14ac:dyDescent="0.3">
      <c r="A541" s="34" t="s">
        <v>1767</v>
      </c>
      <c r="B541" s="35" t="s">
        <v>4685</v>
      </c>
    </row>
    <row r="542" spans="1:2" x14ac:dyDescent="0.3">
      <c r="A542" s="34" t="s">
        <v>1050</v>
      </c>
      <c r="B542" s="35" t="s">
        <v>5094</v>
      </c>
    </row>
    <row r="543" spans="1:2" x14ac:dyDescent="0.3">
      <c r="A543" s="34" t="s">
        <v>1725</v>
      </c>
      <c r="B543" s="35" t="s">
        <v>5862</v>
      </c>
    </row>
    <row r="544" spans="1:2" x14ac:dyDescent="0.3">
      <c r="A544" s="34" t="s">
        <v>1285</v>
      </c>
      <c r="B544" s="35" t="s">
        <v>5290</v>
      </c>
    </row>
    <row r="545" spans="1:2" x14ac:dyDescent="0.3">
      <c r="A545" s="34" t="s">
        <v>1422</v>
      </c>
      <c r="B545" s="35" t="s">
        <v>4557</v>
      </c>
    </row>
    <row r="546" spans="1:2" x14ac:dyDescent="0.3">
      <c r="A546" s="34" t="s">
        <v>2252</v>
      </c>
      <c r="B546" s="35" t="s">
        <v>4575</v>
      </c>
    </row>
    <row r="547" spans="1:2" x14ac:dyDescent="0.3">
      <c r="A547" s="34" t="s">
        <v>2002</v>
      </c>
      <c r="B547" s="35" t="s">
        <v>5330</v>
      </c>
    </row>
    <row r="548" spans="1:2" x14ac:dyDescent="0.3">
      <c r="A548" s="34" t="s">
        <v>825</v>
      </c>
      <c r="B548" s="35" t="s">
        <v>4706</v>
      </c>
    </row>
    <row r="549" spans="1:2" x14ac:dyDescent="0.3">
      <c r="A549" s="34" t="s">
        <v>2028</v>
      </c>
      <c r="B549" s="35" t="s">
        <v>5863</v>
      </c>
    </row>
    <row r="550" spans="1:2" x14ac:dyDescent="0.3">
      <c r="A550" s="34" t="s">
        <v>1380</v>
      </c>
      <c r="B550" s="35" t="s">
        <v>5097</v>
      </c>
    </row>
    <row r="551" spans="1:2" x14ac:dyDescent="0.3">
      <c r="A551" s="34" t="s">
        <v>1265</v>
      </c>
      <c r="B551" s="35" t="s">
        <v>5411</v>
      </c>
    </row>
    <row r="552" spans="1:2" x14ac:dyDescent="0.3">
      <c r="A552" s="34" t="s">
        <v>882</v>
      </c>
      <c r="B552" s="35" t="s">
        <v>4602</v>
      </c>
    </row>
    <row r="553" spans="1:2" x14ac:dyDescent="0.3">
      <c r="A553" s="34" t="s">
        <v>2047</v>
      </c>
      <c r="B553" s="35" t="s">
        <v>5312</v>
      </c>
    </row>
    <row r="554" spans="1:2" x14ac:dyDescent="0.3">
      <c r="A554" s="34" t="s">
        <v>1975</v>
      </c>
      <c r="B554" s="35" t="s">
        <v>5331</v>
      </c>
    </row>
    <row r="555" spans="1:2" x14ac:dyDescent="0.3">
      <c r="A555" s="34" t="s">
        <v>2231</v>
      </c>
      <c r="B555" s="35" t="s">
        <v>5481</v>
      </c>
    </row>
    <row r="556" spans="1:2" x14ac:dyDescent="0.3">
      <c r="A556" s="34" t="s">
        <v>450</v>
      </c>
      <c r="B556" s="35" t="s">
        <v>5332</v>
      </c>
    </row>
    <row r="557" spans="1:2" x14ac:dyDescent="0.3">
      <c r="A557" s="34" t="s">
        <v>308</v>
      </c>
      <c r="B557" s="35" t="s">
        <v>4726</v>
      </c>
    </row>
    <row r="558" spans="1:2" x14ac:dyDescent="0.3">
      <c r="A558" s="34" t="s">
        <v>1758</v>
      </c>
      <c r="B558" s="35" t="s">
        <v>5486</v>
      </c>
    </row>
    <row r="559" spans="1:2" x14ac:dyDescent="0.3">
      <c r="A559" s="34" t="s">
        <v>551</v>
      </c>
      <c r="B559" s="35" t="s">
        <v>5432</v>
      </c>
    </row>
    <row r="560" spans="1:2" x14ac:dyDescent="0.3">
      <c r="A560" s="34" t="s">
        <v>868</v>
      </c>
      <c r="B560" s="35" t="s">
        <v>5487</v>
      </c>
    </row>
    <row r="561" spans="1:2" x14ac:dyDescent="0.3">
      <c r="A561" s="34" t="s">
        <v>545</v>
      </c>
      <c r="B561" s="35" t="s">
        <v>5337</v>
      </c>
    </row>
    <row r="562" spans="1:2" x14ac:dyDescent="0.3">
      <c r="A562" s="34" t="s">
        <v>4076</v>
      </c>
      <c r="B562" s="35" t="s">
        <v>4077</v>
      </c>
    </row>
    <row r="563" spans="1:2" x14ac:dyDescent="0.3">
      <c r="A563" s="34" t="s">
        <v>3039</v>
      </c>
      <c r="B563" s="35" t="s">
        <v>5130</v>
      </c>
    </row>
    <row r="564" spans="1:2" x14ac:dyDescent="0.3">
      <c r="A564" s="34" t="s">
        <v>3030</v>
      </c>
      <c r="B564" s="35" t="s">
        <v>5133</v>
      </c>
    </row>
    <row r="565" spans="1:2" x14ac:dyDescent="0.3">
      <c r="A565" s="34" t="s">
        <v>3113</v>
      </c>
      <c r="B565" s="35" t="s">
        <v>5146</v>
      </c>
    </row>
    <row r="566" spans="1:2" x14ac:dyDescent="0.3">
      <c r="A566" s="34" t="s">
        <v>3116</v>
      </c>
      <c r="B566" s="35" t="s">
        <v>5177</v>
      </c>
    </row>
    <row r="567" spans="1:2" x14ac:dyDescent="0.3">
      <c r="A567" s="34" t="s">
        <v>3017</v>
      </c>
      <c r="B567" s="35" t="s">
        <v>5178</v>
      </c>
    </row>
    <row r="568" spans="1:2" x14ac:dyDescent="0.3">
      <c r="A568" s="34" t="s">
        <v>3136</v>
      </c>
      <c r="B568" s="35" t="s">
        <v>4607</v>
      </c>
    </row>
    <row r="569" spans="1:2" x14ac:dyDescent="0.3">
      <c r="A569" s="34" t="s">
        <v>3031</v>
      </c>
      <c r="B569" s="35" t="s">
        <v>5144</v>
      </c>
    </row>
    <row r="570" spans="1:2" x14ac:dyDescent="0.3">
      <c r="A570" s="34" t="s">
        <v>3047</v>
      </c>
      <c r="B570" s="35" t="s">
        <v>5148</v>
      </c>
    </row>
    <row r="571" spans="1:2" x14ac:dyDescent="0.3">
      <c r="A571" s="34" t="s">
        <v>3046</v>
      </c>
      <c r="B571" s="35" t="s">
        <v>5180</v>
      </c>
    </row>
    <row r="572" spans="1:2" x14ac:dyDescent="0.3">
      <c r="A572" s="34" t="s">
        <v>3020</v>
      </c>
      <c r="B572" s="35" t="s">
        <v>5141</v>
      </c>
    </row>
    <row r="573" spans="1:2" x14ac:dyDescent="0.3">
      <c r="A573" s="34" t="s">
        <v>3057</v>
      </c>
      <c r="B573" s="35" t="s">
        <v>5145</v>
      </c>
    </row>
    <row r="574" spans="1:2" x14ac:dyDescent="0.3">
      <c r="A574" s="34" t="s">
        <v>3049</v>
      </c>
      <c r="B574" s="35" t="s">
        <v>5157</v>
      </c>
    </row>
    <row r="575" spans="1:2" x14ac:dyDescent="0.3">
      <c r="A575" s="34" t="s">
        <v>3041</v>
      </c>
      <c r="B575" s="35" t="s">
        <v>5181</v>
      </c>
    </row>
    <row r="576" spans="1:2" x14ac:dyDescent="0.3">
      <c r="A576" s="34" t="s">
        <v>3109</v>
      </c>
      <c r="B576" s="35" t="s">
        <v>4682</v>
      </c>
    </row>
    <row r="577" spans="1:2" x14ac:dyDescent="0.3">
      <c r="A577" s="34" t="s">
        <v>3038</v>
      </c>
      <c r="B577" s="35" t="s">
        <v>5151</v>
      </c>
    </row>
    <row r="578" spans="1:2" x14ac:dyDescent="0.3">
      <c r="A578" s="34" t="s">
        <v>3028</v>
      </c>
      <c r="B578" s="35" t="s">
        <v>5182</v>
      </c>
    </row>
    <row r="579" spans="1:2" x14ac:dyDescent="0.3">
      <c r="A579" s="34" t="s">
        <v>3114</v>
      </c>
      <c r="B579" s="35" t="s">
        <v>5186</v>
      </c>
    </row>
    <row r="580" spans="1:2" x14ac:dyDescent="0.3">
      <c r="A580" s="34" t="s">
        <v>3042</v>
      </c>
      <c r="B580" s="35" t="s">
        <v>5159</v>
      </c>
    </row>
    <row r="581" spans="1:2" x14ac:dyDescent="0.3">
      <c r="A581" s="34" t="s">
        <v>3033</v>
      </c>
      <c r="B581" s="35" t="s">
        <v>5187</v>
      </c>
    </row>
    <row r="582" spans="1:2" x14ac:dyDescent="0.3">
      <c r="A582" s="34" t="s">
        <v>3110</v>
      </c>
      <c r="B582" s="35" t="s">
        <v>4721</v>
      </c>
    </row>
    <row r="583" spans="1:2" x14ac:dyDescent="0.3">
      <c r="A583" s="34" t="s">
        <v>132</v>
      </c>
      <c r="B583" s="35" t="s">
        <v>5188</v>
      </c>
    </row>
    <row r="584" spans="1:2" x14ac:dyDescent="0.3">
      <c r="A584" s="34" t="s">
        <v>3108</v>
      </c>
      <c r="B584" s="35" t="s">
        <v>4909</v>
      </c>
    </row>
    <row r="585" spans="1:2" x14ac:dyDescent="0.3">
      <c r="A585" s="34" t="s">
        <v>3034</v>
      </c>
      <c r="B585" s="35" t="s">
        <v>5164</v>
      </c>
    </row>
    <row r="586" spans="1:2" x14ac:dyDescent="0.3">
      <c r="A586" s="34" t="s">
        <v>131</v>
      </c>
      <c r="B586" s="35" t="s">
        <v>4744</v>
      </c>
    </row>
    <row r="587" spans="1:2" x14ac:dyDescent="0.3">
      <c r="A587" s="34" t="s">
        <v>3016</v>
      </c>
      <c r="B587" s="35" t="s">
        <v>5165</v>
      </c>
    </row>
    <row r="588" spans="1:2" x14ac:dyDescent="0.3">
      <c r="A588" s="34" t="s">
        <v>3091</v>
      </c>
      <c r="B588" s="35" t="s">
        <v>5122</v>
      </c>
    </row>
    <row r="589" spans="1:2" x14ac:dyDescent="0.3">
      <c r="A589" s="34" t="s">
        <v>133</v>
      </c>
      <c r="B589" s="35" t="s">
        <v>5167</v>
      </c>
    </row>
    <row r="590" spans="1:2" x14ac:dyDescent="0.3">
      <c r="A590" s="34" t="s">
        <v>136</v>
      </c>
      <c r="B590" s="35" t="s">
        <v>4837</v>
      </c>
    </row>
    <row r="591" spans="1:2" x14ac:dyDescent="0.3">
      <c r="A591" s="34" t="s">
        <v>3018</v>
      </c>
      <c r="B591" s="35" t="s">
        <v>5169</v>
      </c>
    </row>
    <row r="592" spans="1:2" x14ac:dyDescent="0.3">
      <c r="A592" s="34" t="s">
        <v>3019</v>
      </c>
      <c r="B592" s="35" t="s">
        <v>5170</v>
      </c>
    </row>
    <row r="593" spans="1:2" x14ac:dyDescent="0.3">
      <c r="A593" s="34" t="s">
        <v>3027</v>
      </c>
      <c r="B593" s="35" t="s">
        <v>5171</v>
      </c>
    </row>
    <row r="594" spans="1:2" x14ac:dyDescent="0.3">
      <c r="A594" s="34" t="s">
        <v>3040</v>
      </c>
      <c r="B594" s="35" t="s">
        <v>5172</v>
      </c>
    </row>
    <row r="595" spans="1:2" x14ac:dyDescent="0.3">
      <c r="A595" s="34" t="s">
        <v>3115</v>
      </c>
      <c r="B595" s="35" t="s">
        <v>5173</v>
      </c>
    </row>
    <row r="596" spans="1:2" x14ac:dyDescent="0.3">
      <c r="A596" s="34" t="s">
        <v>5174</v>
      </c>
      <c r="B596" s="35" t="s">
        <v>5175</v>
      </c>
    </row>
    <row r="597" spans="1:2" x14ac:dyDescent="0.3">
      <c r="A597" s="34" t="s">
        <v>3048</v>
      </c>
      <c r="B597" s="35" t="s">
        <v>5156</v>
      </c>
    </row>
    <row r="598" spans="1:2" x14ac:dyDescent="0.3">
      <c r="A598" s="34" t="s">
        <v>3090</v>
      </c>
      <c r="B598" s="35" t="s">
        <v>4709</v>
      </c>
    </row>
    <row r="599" spans="1:2" x14ac:dyDescent="0.3">
      <c r="A599" s="34" t="s">
        <v>3035</v>
      </c>
      <c r="B599" s="35" t="s">
        <v>5150</v>
      </c>
    </row>
    <row r="600" spans="1:2" x14ac:dyDescent="0.3">
      <c r="A600" s="34" t="s">
        <v>3013</v>
      </c>
      <c r="B600" s="35" t="s">
        <v>5191</v>
      </c>
    </row>
    <row r="601" spans="1:2" x14ac:dyDescent="0.3">
      <c r="A601" s="34" t="s">
        <v>1972</v>
      </c>
      <c r="B601" s="35" t="s">
        <v>4131</v>
      </c>
    </row>
    <row r="602" spans="1:2" x14ac:dyDescent="0.3">
      <c r="A602" s="34" t="s">
        <v>673</v>
      </c>
      <c r="B602" s="35" t="s">
        <v>5308</v>
      </c>
    </row>
    <row r="603" spans="1:2" x14ac:dyDescent="0.3">
      <c r="A603" s="34" t="s">
        <v>811</v>
      </c>
      <c r="B603" s="35" t="s">
        <v>5302</v>
      </c>
    </row>
    <row r="604" spans="1:2" x14ac:dyDescent="0.3">
      <c r="A604" s="34" t="s">
        <v>677</v>
      </c>
      <c r="B604" s="35" t="s">
        <v>5303</v>
      </c>
    </row>
    <row r="605" spans="1:2" x14ac:dyDescent="0.3">
      <c r="A605" s="34" t="s">
        <v>1922</v>
      </c>
      <c r="B605" s="35" t="s">
        <v>5304</v>
      </c>
    </row>
    <row r="606" spans="1:2" x14ac:dyDescent="0.3">
      <c r="A606" s="34" t="s">
        <v>143</v>
      </c>
      <c r="B606" s="35" t="s">
        <v>4255</v>
      </c>
    </row>
    <row r="607" spans="1:2" x14ac:dyDescent="0.3">
      <c r="A607" s="34" t="s">
        <v>2224</v>
      </c>
      <c r="B607" s="35" t="s">
        <v>4178</v>
      </c>
    </row>
    <row r="608" spans="1:2" x14ac:dyDescent="0.3">
      <c r="A608" s="34" t="s">
        <v>676</v>
      </c>
      <c r="B608" s="35" t="s">
        <v>5327</v>
      </c>
    </row>
    <row r="609" spans="1:2" x14ac:dyDescent="0.3">
      <c r="A609" s="34" t="s">
        <v>3878</v>
      </c>
      <c r="B609" s="35" t="s">
        <v>5307</v>
      </c>
    </row>
    <row r="610" spans="1:2" x14ac:dyDescent="0.3">
      <c r="A610" s="34" t="s">
        <v>592</v>
      </c>
      <c r="B610" s="35" t="s">
        <v>5310</v>
      </c>
    </row>
    <row r="611" spans="1:2" x14ac:dyDescent="0.3">
      <c r="A611" s="34" t="s">
        <v>886</v>
      </c>
      <c r="B611" s="35" t="s">
        <v>4285</v>
      </c>
    </row>
    <row r="612" spans="1:2" x14ac:dyDescent="0.3">
      <c r="A612" s="34" t="s">
        <v>2000</v>
      </c>
      <c r="B612" s="35" t="s">
        <v>4055</v>
      </c>
    </row>
    <row r="613" spans="1:2" x14ac:dyDescent="0.3">
      <c r="A613" s="34" t="s">
        <v>4359</v>
      </c>
      <c r="B613" s="35" t="s">
        <v>4360</v>
      </c>
    </row>
    <row r="614" spans="1:2" x14ac:dyDescent="0.3">
      <c r="A614" s="34" t="s">
        <v>1916</v>
      </c>
      <c r="B614" s="35" t="s">
        <v>4341</v>
      </c>
    </row>
    <row r="615" spans="1:2" x14ac:dyDescent="0.3">
      <c r="A615" s="34" t="s">
        <v>3043</v>
      </c>
      <c r="B615" s="35" t="s">
        <v>5176</v>
      </c>
    </row>
    <row r="616" spans="1:2" x14ac:dyDescent="0.3">
      <c r="A616" s="34" t="s">
        <v>3069</v>
      </c>
      <c r="B616" s="35" t="s">
        <v>5127</v>
      </c>
    </row>
    <row r="617" spans="1:2" x14ac:dyDescent="0.3">
      <c r="A617" s="34" t="s">
        <v>5134</v>
      </c>
      <c r="B617" s="35" t="s">
        <v>5135</v>
      </c>
    </row>
    <row r="618" spans="1:2" x14ac:dyDescent="0.3">
      <c r="A618" s="34" t="s">
        <v>328</v>
      </c>
      <c r="B618" s="35" t="s">
        <v>5204</v>
      </c>
    </row>
    <row r="619" spans="1:2" x14ac:dyDescent="0.3">
      <c r="A619" s="34" t="s">
        <v>3070</v>
      </c>
      <c r="B619" s="35" t="s">
        <v>5131</v>
      </c>
    </row>
    <row r="620" spans="1:2" x14ac:dyDescent="0.3">
      <c r="A620" s="34" t="s">
        <v>3032</v>
      </c>
      <c r="B620" s="35" t="s">
        <v>5138</v>
      </c>
    </row>
    <row r="621" spans="1:2" x14ac:dyDescent="0.3">
      <c r="A621" s="34" t="s">
        <v>3050</v>
      </c>
      <c r="B621" s="35" t="s">
        <v>5139</v>
      </c>
    </row>
    <row r="622" spans="1:2" x14ac:dyDescent="0.3">
      <c r="A622" s="34" t="s">
        <v>3063</v>
      </c>
      <c r="B622" s="35" t="s">
        <v>5132</v>
      </c>
    </row>
    <row r="623" spans="1:2" x14ac:dyDescent="0.3">
      <c r="A623" s="34" t="s">
        <v>3065</v>
      </c>
      <c r="B623" s="35" t="s">
        <v>5179</v>
      </c>
    </row>
    <row r="624" spans="1:2" x14ac:dyDescent="0.3">
      <c r="A624" s="34" t="s">
        <v>3081</v>
      </c>
      <c r="B624" s="35" t="s">
        <v>5137</v>
      </c>
    </row>
    <row r="625" spans="1:2" x14ac:dyDescent="0.3">
      <c r="A625" s="34" t="s">
        <v>3029</v>
      </c>
      <c r="B625" s="35" t="s">
        <v>5140</v>
      </c>
    </row>
    <row r="626" spans="1:2" x14ac:dyDescent="0.3">
      <c r="A626" s="34" t="s">
        <v>3059</v>
      </c>
      <c r="B626" s="35" t="s">
        <v>5242</v>
      </c>
    </row>
    <row r="627" spans="1:2" x14ac:dyDescent="0.3">
      <c r="A627" s="34" t="s">
        <v>3083</v>
      </c>
      <c r="B627" s="35" t="s">
        <v>5256</v>
      </c>
    </row>
    <row r="628" spans="1:2" x14ac:dyDescent="0.3">
      <c r="A628" s="34" t="s">
        <v>3085</v>
      </c>
      <c r="B628" s="35" t="s">
        <v>5149</v>
      </c>
    </row>
    <row r="629" spans="1:2" x14ac:dyDescent="0.3">
      <c r="A629" s="34" t="s">
        <v>3022</v>
      </c>
      <c r="B629" s="35" t="s">
        <v>5229</v>
      </c>
    </row>
    <row r="630" spans="1:2" x14ac:dyDescent="0.3">
      <c r="A630" s="34" t="s">
        <v>3088</v>
      </c>
      <c r="B630" s="35" t="s">
        <v>5154</v>
      </c>
    </row>
    <row r="631" spans="1:2" x14ac:dyDescent="0.3">
      <c r="A631" s="34" t="s">
        <v>3056</v>
      </c>
      <c r="B631" s="35" t="s">
        <v>5232</v>
      </c>
    </row>
    <row r="632" spans="1:2" x14ac:dyDescent="0.3">
      <c r="A632" s="34" t="s">
        <v>3053</v>
      </c>
      <c r="B632" s="35" t="s">
        <v>5183</v>
      </c>
    </row>
    <row r="633" spans="1:2" x14ac:dyDescent="0.3">
      <c r="A633" s="34" t="s">
        <v>3052</v>
      </c>
      <c r="B633" s="35" t="s">
        <v>5158</v>
      </c>
    </row>
    <row r="634" spans="1:2" x14ac:dyDescent="0.3">
      <c r="A634" s="34" t="s">
        <v>3051</v>
      </c>
      <c r="B634" s="35" t="s">
        <v>5160</v>
      </c>
    </row>
    <row r="635" spans="1:2" x14ac:dyDescent="0.3">
      <c r="A635" s="34" t="s">
        <v>3082</v>
      </c>
      <c r="B635" s="35" t="s">
        <v>5161</v>
      </c>
    </row>
    <row r="636" spans="1:2" x14ac:dyDescent="0.3">
      <c r="A636" s="34" t="s">
        <v>3044</v>
      </c>
      <c r="B636" s="35" t="s">
        <v>5136</v>
      </c>
    </row>
    <row r="637" spans="1:2" x14ac:dyDescent="0.3">
      <c r="A637" s="34" t="s">
        <v>3064</v>
      </c>
      <c r="B637" s="35" t="s">
        <v>5166</v>
      </c>
    </row>
    <row r="638" spans="1:2" x14ac:dyDescent="0.3">
      <c r="A638" s="34" t="s">
        <v>3153</v>
      </c>
      <c r="B638" s="35" t="s">
        <v>4818</v>
      </c>
    </row>
    <row r="639" spans="1:2" x14ac:dyDescent="0.3">
      <c r="A639" s="34" t="s">
        <v>3828</v>
      </c>
      <c r="B639" s="35" t="s">
        <v>5424</v>
      </c>
    </row>
    <row r="640" spans="1:2" x14ac:dyDescent="0.3">
      <c r="A640" s="34" t="s">
        <v>447</v>
      </c>
      <c r="B640" s="35" t="s">
        <v>4862</v>
      </c>
    </row>
    <row r="641" spans="1:2" x14ac:dyDescent="0.3">
      <c r="A641" s="34" t="s">
        <v>122</v>
      </c>
      <c r="B641" s="35" t="s">
        <v>5492</v>
      </c>
    </row>
    <row r="642" spans="1:2" x14ac:dyDescent="0.3">
      <c r="A642" s="34" t="s">
        <v>463</v>
      </c>
      <c r="B642" s="35" t="s">
        <v>4954</v>
      </c>
    </row>
    <row r="643" spans="1:2" x14ac:dyDescent="0.3">
      <c r="A643" s="34" t="s">
        <v>3023</v>
      </c>
      <c r="B643" s="35" t="s">
        <v>5142</v>
      </c>
    </row>
    <row r="644" spans="1:2" x14ac:dyDescent="0.3">
      <c r="A644" s="34" t="s">
        <v>3058</v>
      </c>
      <c r="B644" s="35" t="s">
        <v>5192</v>
      </c>
    </row>
    <row r="645" spans="1:2" x14ac:dyDescent="0.3">
      <c r="A645" s="34" t="s">
        <v>1651</v>
      </c>
      <c r="B645" s="35" t="s">
        <v>4243</v>
      </c>
    </row>
    <row r="646" spans="1:2" x14ac:dyDescent="0.3">
      <c r="A646" s="34" t="s">
        <v>2003</v>
      </c>
      <c r="B646" s="35" t="s">
        <v>4245</v>
      </c>
    </row>
    <row r="647" spans="1:2" x14ac:dyDescent="0.3">
      <c r="A647" s="34" t="s">
        <v>395</v>
      </c>
      <c r="B647" s="35" t="s">
        <v>4203</v>
      </c>
    </row>
    <row r="648" spans="1:2" x14ac:dyDescent="0.3">
      <c r="A648" s="34" t="s">
        <v>1931</v>
      </c>
      <c r="B648" s="35" t="s">
        <v>4134</v>
      </c>
    </row>
    <row r="649" spans="1:2" x14ac:dyDescent="0.3">
      <c r="A649" s="34" t="s">
        <v>1369</v>
      </c>
      <c r="B649" s="35" t="s">
        <v>4160</v>
      </c>
    </row>
    <row r="650" spans="1:2" x14ac:dyDescent="0.3">
      <c r="A650" s="34" t="s">
        <v>393</v>
      </c>
      <c r="B650" s="35" t="s">
        <v>5864</v>
      </c>
    </row>
    <row r="651" spans="1:2" x14ac:dyDescent="0.3">
      <c r="A651" s="34" t="s">
        <v>878</v>
      </c>
      <c r="B651" s="35" t="s">
        <v>4261</v>
      </c>
    </row>
    <row r="652" spans="1:2" x14ac:dyDescent="0.3">
      <c r="A652" s="34" t="s">
        <v>392</v>
      </c>
      <c r="B652" s="35" t="s">
        <v>4269</v>
      </c>
    </row>
    <row r="653" spans="1:2" x14ac:dyDescent="0.3">
      <c r="A653" s="34" t="s">
        <v>1458</v>
      </c>
      <c r="B653" s="35" t="s">
        <v>4270</v>
      </c>
    </row>
    <row r="654" spans="1:2" x14ac:dyDescent="0.3">
      <c r="A654" s="34" t="s">
        <v>599</v>
      </c>
      <c r="B654" s="35" t="s">
        <v>4284</v>
      </c>
    </row>
    <row r="655" spans="1:2" x14ac:dyDescent="0.3">
      <c r="A655" s="34" t="s">
        <v>1370</v>
      </c>
      <c r="B655" s="35" t="s">
        <v>4308</v>
      </c>
    </row>
    <row r="656" spans="1:2" x14ac:dyDescent="0.3">
      <c r="A656" s="34" t="s">
        <v>2031</v>
      </c>
      <c r="B656" s="35" t="s">
        <v>4357</v>
      </c>
    </row>
    <row r="657" spans="1:2" x14ac:dyDescent="0.3">
      <c r="A657" s="34" t="s">
        <v>396</v>
      </c>
      <c r="B657" s="35" t="s">
        <v>4219</v>
      </c>
    </row>
    <row r="658" spans="1:2" x14ac:dyDescent="0.3">
      <c r="A658" s="34" t="s">
        <v>1703</v>
      </c>
      <c r="B658" s="35" t="s">
        <v>4228</v>
      </c>
    </row>
    <row r="659" spans="1:2" x14ac:dyDescent="0.3">
      <c r="A659" s="34" t="s">
        <v>597</v>
      </c>
      <c r="B659" s="35" t="s">
        <v>4334</v>
      </c>
    </row>
    <row r="660" spans="1:2" x14ac:dyDescent="0.3">
      <c r="A660" s="34" t="s">
        <v>1765</v>
      </c>
      <c r="B660" s="35" t="s">
        <v>5333</v>
      </c>
    </row>
    <row r="661" spans="1:2" x14ac:dyDescent="0.3">
      <c r="A661" s="34" t="s">
        <v>1921</v>
      </c>
      <c r="B661" s="35" t="s">
        <v>5343</v>
      </c>
    </row>
    <row r="662" spans="1:2" x14ac:dyDescent="0.3">
      <c r="A662" s="34" t="s">
        <v>2004</v>
      </c>
      <c r="B662" s="35" t="s">
        <v>4342</v>
      </c>
    </row>
    <row r="663" spans="1:2" x14ac:dyDescent="0.3">
      <c r="A663" s="34" t="s">
        <v>2005</v>
      </c>
      <c r="B663" s="35" t="s">
        <v>4358</v>
      </c>
    </row>
    <row r="664" spans="1:2" x14ac:dyDescent="0.3">
      <c r="A664" s="34" t="s">
        <v>1014</v>
      </c>
      <c r="B664" s="35" t="s">
        <v>4233</v>
      </c>
    </row>
    <row r="665" spans="1:2" x14ac:dyDescent="0.3">
      <c r="A665" s="34" t="s">
        <v>398</v>
      </c>
      <c r="B665" s="35" t="s">
        <v>5334</v>
      </c>
    </row>
    <row r="666" spans="1:2" x14ac:dyDescent="0.3">
      <c r="A666" s="34" t="s">
        <v>394</v>
      </c>
      <c r="B666" s="35" t="s">
        <v>4241</v>
      </c>
    </row>
    <row r="667" spans="1:2" x14ac:dyDescent="0.3">
      <c r="A667" s="34" t="s">
        <v>1932</v>
      </c>
      <c r="B667" s="35" t="s">
        <v>4354</v>
      </c>
    </row>
    <row r="668" spans="1:2" x14ac:dyDescent="0.3">
      <c r="A668" s="34" t="s">
        <v>391</v>
      </c>
      <c r="B668" s="35" t="s">
        <v>4355</v>
      </c>
    </row>
    <row r="669" spans="1:2" x14ac:dyDescent="0.3">
      <c r="A669" s="34" t="s">
        <v>3319</v>
      </c>
      <c r="B669" s="35" t="s">
        <v>4276</v>
      </c>
    </row>
    <row r="670" spans="1:2" x14ac:dyDescent="0.3">
      <c r="A670" s="34" t="s">
        <v>3300</v>
      </c>
      <c r="B670" s="35" t="s">
        <v>4532</v>
      </c>
    </row>
    <row r="671" spans="1:2" x14ac:dyDescent="0.3">
      <c r="A671" s="34" t="s">
        <v>3294</v>
      </c>
      <c r="B671" s="35" t="s">
        <v>4242</v>
      </c>
    </row>
    <row r="672" spans="1:2" x14ac:dyDescent="0.3">
      <c r="A672" s="34" t="s">
        <v>3305</v>
      </c>
      <c r="B672" s="35" t="s">
        <v>4256</v>
      </c>
    </row>
    <row r="673" spans="1:2" x14ac:dyDescent="0.3">
      <c r="A673" s="34" t="s">
        <v>3298</v>
      </c>
      <c r="B673" s="35" t="s">
        <v>3973</v>
      </c>
    </row>
    <row r="674" spans="1:2" x14ac:dyDescent="0.3">
      <c r="A674" s="34" t="s">
        <v>3309</v>
      </c>
      <c r="B674" s="35" t="s">
        <v>4545</v>
      </c>
    </row>
    <row r="675" spans="1:2" x14ac:dyDescent="0.3">
      <c r="A675" s="34" t="s">
        <v>3320</v>
      </c>
      <c r="B675" s="35" t="s">
        <v>4452</v>
      </c>
    </row>
    <row r="676" spans="1:2" x14ac:dyDescent="0.3">
      <c r="A676" s="34" t="s">
        <v>3327</v>
      </c>
      <c r="B676" s="35" t="s">
        <v>4344</v>
      </c>
    </row>
    <row r="677" spans="1:2" x14ac:dyDescent="0.3">
      <c r="A677" s="34" t="s">
        <v>3296</v>
      </c>
      <c r="B677" s="35" t="s">
        <v>3987</v>
      </c>
    </row>
    <row r="678" spans="1:2" x14ac:dyDescent="0.3">
      <c r="A678" s="34" t="s">
        <v>3175</v>
      </c>
      <c r="B678" s="35" t="s">
        <v>4345</v>
      </c>
    </row>
    <row r="679" spans="1:2" x14ac:dyDescent="0.3">
      <c r="A679" s="34" t="s">
        <v>3195</v>
      </c>
      <c r="B679" s="35" t="s">
        <v>3997</v>
      </c>
    </row>
    <row r="680" spans="1:2" x14ac:dyDescent="0.3">
      <c r="A680" s="34" t="s">
        <v>3328</v>
      </c>
      <c r="B680" s="35" t="s">
        <v>4347</v>
      </c>
    </row>
    <row r="681" spans="1:2" x14ac:dyDescent="0.3">
      <c r="A681" s="34" t="s">
        <v>3250</v>
      </c>
      <c r="B681" s="35" t="s">
        <v>4348</v>
      </c>
    </row>
    <row r="682" spans="1:2" x14ac:dyDescent="0.3">
      <c r="A682" s="34" t="s">
        <v>3329</v>
      </c>
      <c r="B682" s="35" t="s">
        <v>4368</v>
      </c>
    </row>
    <row r="683" spans="1:2" x14ac:dyDescent="0.3">
      <c r="A683" s="34" t="s">
        <v>3295</v>
      </c>
      <c r="B683" s="35" t="s">
        <v>4423</v>
      </c>
    </row>
    <row r="684" spans="1:2" x14ac:dyDescent="0.3">
      <c r="A684" s="34" t="s">
        <v>3233</v>
      </c>
      <c r="B684" s="35" t="s">
        <v>4002</v>
      </c>
    </row>
    <row r="685" spans="1:2" x14ac:dyDescent="0.3">
      <c r="A685" s="34" t="s">
        <v>3213</v>
      </c>
      <c r="B685" s="35" t="s">
        <v>4225</v>
      </c>
    </row>
    <row r="686" spans="1:2" x14ac:dyDescent="0.3">
      <c r="A686" s="34" t="s">
        <v>3330</v>
      </c>
      <c r="B686" s="35" t="s">
        <v>4456</v>
      </c>
    </row>
    <row r="687" spans="1:2" x14ac:dyDescent="0.3">
      <c r="A687" s="34" t="s">
        <v>3297</v>
      </c>
      <c r="B687" s="35" t="s">
        <v>4060</v>
      </c>
    </row>
    <row r="688" spans="1:2" x14ac:dyDescent="0.3">
      <c r="A688" s="34" t="s">
        <v>3316</v>
      </c>
      <c r="B688" s="35" t="s">
        <v>4577</v>
      </c>
    </row>
    <row r="689" spans="1:2" x14ac:dyDescent="0.3">
      <c r="A689" s="34" t="s">
        <v>3216</v>
      </c>
      <c r="B689" s="35" t="s">
        <v>4483</v>
      </c>
    </row>
    <row r="690" spans="1:2" x14ac:dyDescent="0.3">
      <c r="A690" s="34" t="s">
        <v>3302</v>
      </c>
      <c r="B690" s="35" t="s">
        <v>4485</v>
      </c>
    </row>
    <row r="691" spans="1:2" x14ac:dyDescent="0.3">
      <c r="A691" s="34" t="s">
        <v>3303</v>
      </c>
      <c r="B691" s="35" t="s">
        <v>4508</v>
      </c>
    </row>
    <row r="692" spans="1:2" x14ac:dyDescent="0.3">
      <c r="A692" s="34" t="s">
        <v>3301</v>
      </c>
      <c r="B692" s="35" t="s">
        <v>4516</v>
      </c>
    </row>
    <row r="693" spans="1:2" x14ac:dyDescent="0.3">
      <c r="A693" s="34" t="s">
        <v>432</v>
      </c>
      <c r="B693" s="35" t="s">
        <v>4520</v>
      </c>
    </row>
    <row r="694" spans="1:2" x14ac:dyDescent="0.3">
      <c r="A694" s="34" t="s">
        <v>3262</v>
      </c>
      <c r="B694" s="35" t="s">
        <v>4479</v>
      </c>
    </row>
    <row r="695" spans="1:2" x14ac:dyDescent="0.3">
      <c r="A695" s="34" t="s">
        <v>3234</v>
      </c>
      <c r="B695" s="35" t="s">
        <v>3999</v>
      </c>
    </row>
    <row r="696" spans="1:2" x14ac:dyDescent="0.3">
      <c r="A696" s="34" t="s">
        <v>3171</v>
      </c>
      <c r="B696" s="35" t="s">
        <v>3982</v>
      </c>
    </row>
    <row r="697" spans="1:2" x14ac:dyDescent="0.3">
      <c r="A697" s="34" t="s">
        <v>3189</v>
      </c>
      <c r="B697" s="35" t="s">
        <v>4440</v>
      </c>
    </row>
    <row r="698" spans="1:2" x14ac:dyDescent="0.3">
      <c r="A698" s="34" t="s">
        <v>95</v>
      </c>
      <c r="B698" s="35" t="s">
        <v>4181</v>
      </c>
    </row>
    <row r="699" spans="1:2" x14ac:dyDescent="0.3">
      <c r="A699" s="34" t="s">
        <v>3194</v>
      </c>
      <c r="B699" s="35" t="s">
        <v>4044</v>
      </c>
    </row>
    <row r="700" spans="1:2" x14ac:dyDescent="0.3">
      <c r="A700" s="34" t="s">
        <v>3237</v>
      </c>
      <c r="B700" s="35" t="s">
        <v>4047</v>
      </c>
    </row>
    <row r="701" spans="1:2" x14ac:dyDescent="0.3">
      <c r="A701" s="34" t="s">
        <v>3172</v>
      </c>
      <c r="B701" s="35" t="s">
        <v>4193</v>
      </c>
    </row>
    <row r="702" spans="1:2" x14ac:dyDescent="0.3">
      <c r="A702" s="34" t="s">
        <v>3240</v>
      </c>
      <c r="B702" s="35" t="s">
        <v>4000</v>
      </c>
    </row>
    <row r="703" spans="1:2" x14ac:dyDescent="0.3">
      <c r="A703" s="34" t="s">
        <v>3245</v>
      </c>
      <c r="B703" s="35" t="s">
        <v>4220</v>
      </c>
    </row>
    <row r="704" spans="1:2" x14ac:dyDescent="0.3">
      <c r="A704" s="34" t="s">
        <v>84</v>
      </c>
      <c r="B704" s="35" t="s">
        <v>4234</v>
      </c>
    </row>
    <row r="705" spans="1:2" x14ac:dyDescent="0.3">
      <c r="A705" s="34" t="s">
        <v>3169</v>
      </c>
      <c r="B705" s="35" t="s">
        <v>3996</v>
      </c>
    </row>
    <row r="706" spans="1:2" x14ac:dyDescent="0.3">
      <c r="A706" s="34" t="s">
        <v>3223</v>
      </c>
      <c r="B706" s="35" t="s">
        <v>3993</v>
      </c>
    </row>
    <row r="707" spans="1:2" x14ac:dyDescent="0.3">
      <c r="A707" s="34" t="s">
        <v>3176</v>
      </c>
      <c r="B707" s="35" t="s">
        <v>4380</v>
      </c>
    </row>
    <row r="708" spans="1:2" x14ac:dyDescent="0.3">
      <c r="A708" s="34" t="s">
        <v>3200</v>
      </c>
      <c r="B708" s="35" t="s">
        <v>4223</v>
      </c>
    </row>
    <row r="709" spans="1:2" x14ac:dyDescent="0.3">
      <c r="A709" s="34" t="s">
        <v>3170</v>
      </c>
      <c r="B709" s="35" t="s">
        <v>4038</v>
      </c>
    </row>
    <row r="710" spans="1:2" x14ac:dyDescent="0.3">
      <c r="A710" s="34" t="s">
        <v>352</v>
      </c>
      <c r="B710" s="35" t="s">
        <v>4058</v>
      </c>
    </row>
    <row r="711" spans="1:2" x14ac:dyDescent="0.3">
      <c r="A711" s="34" t="s">
        <v>3173</v>
      </c>
      <c r="B711" s="35" t="s">
        <v>4061</v>
      </c>
    </row>
    <row r="712" spans="1:2" x14ac:dyDescent="0.3">
      <c r="A712" s="34" t="s">
        <v>3167</v>
      </c>
      <c r="B712" s="35" t="s">
        <v>4059</v>
      </c>
    </row>
    <row r="713" spans="1:2" x14ac:dyDescent="0.3">
      <c r="A713" s="34" t="s">
        <v>3239</v>
      </c>
      <c r="B713" s="35" t="s">
        <v>4075</v>
      </c>
    </row>
    <row r="714" spans="1:2" x14ac:dyDescent="0.3">
      <c r="A714" s="34" t="s">
        <v>3193</v>
      </c>
      <c r="B714" s="35" t="s">
        <v>4093</v>
      </c>
    </row>
    <row r="715" spans="1:2" x14ac:dyDescent="0.3">
      <c r="A715" s="34" t="s">
        <v>412</v>
      </c>
      <c r="B715" s="35" t="s">
        <v>4226</v>
      </c>
    </row>
    <row r="716" spans="1:2" x14ac:dyDescent="0.3">
      <c r="A716" s="34" t="s">
        <v>3238</v>
      </c>
      <c r="B716" s="35" t="s">
        <v>4074</v>
      </c>
    </row>
    <row r="717" spans="1:2" x14ac:dyDescent="0.3">
      <c r="A717" s="34" t="s">
        <v>3160</v>
      </c>
      <c r="B717" s="35" t="s">
        <v>4104</v>
      </c>
    </row>
    <row r="718" spans="1:2" x14ac:dyDescent="0.3">
      <c r="A718" s="34" t="s">
        <v>3112</v>
      </c>
      <c r="B718" s="35" t="s">
        <v>4491</v>
      </c>
    </row>
    <row r="719" spans="1:2" x14ac:dyDescent="0.3">
      <c r="A719" s="34" t="s">
        <v>3183</v>
      </c>
      <c r="B719" s="35" t="s">
        <v>4115</v>
      </c>
    </row>
    <row r="720" spans="1:2" x14ac:dyDescent="0.3">
      <c r="A720" s="34" t="s">
        <v>3192</v>
      </c>
      <c r="B720" s="35" t="s">
        <v>4091</v>
      </c>
    </row>
    <row r="721" spans="1:2" x14ac:dyDescent="0.3">
      <c r="A721" s="34" t="s">
        <v>3180</v>
      </c>
      <c r="B721" s="35" t="s">
        <v>4125</v>
      </c>
    </row>
    <row r="722" spans="1:2" x14ac:dyDescent="0.3">
      <c r="A722" s="34" t="s">
        <v>3162</v>
      </c>
      <c r="B722" s="35" t="s">
        <v>4138</v>
      </c>
    </row>
    <row r="723" spans="1:2" x14ac:dyDescent="0.3">
      <c r="A723" s="34" t="s">
        <v>3174</v>
      </c>
      <c r="B723" s="35" t="s">
        <v>4152</v>
      </c>
    </row>
    <row r="724" spans="1:2" x14ac:dyDescent="0.3">
      <c r="A724" s="34" t="s">
        <v>123</v>
      </c>
      <c r="B724" s="35" t="s">
        <v>4959</v>
      </c>
    </row>
    <row r="725" spans="1:2" x14ac:dyDescent="0.3">
      <c r="A725" s="34" t="s">
        <v>364</v>
      </c>
      <c r="B725" s="35" t="s">
        <v>4168</v>
      </c>
    </row>
    <row r="726" spans="1:2" x14ac:dyDescent="0.3">
      <c r="A726" s="34" t="s">
        <v>3196</v>
      </c>
      <c r="B726" s="35" t="s">
        <v>4009</v>
      </c>
    </row>
    <row r="727" spans="1:2" x14ac:dyDescent="0.3">
      <c r="A727" s="34" t="s">
        <v>3075</v>
      </c>
      <c r="B727" s="35" t="s">
        <v>5143</v>
      </c>
    </row>
    <row r="728" spans="1:2" x14ac:dyDescent="0.3">
      <c r="A728" s="34" t="s">
        <v>3137</v>
      </c>
      <c r="B728" s="35" t="s">
        <v>5147</v>
      </c>
    </row>
    <row r="729" spans="1:2" x14ac:dyDescent="0.3">
      <c r="A729" s="34" t="s">
        <v>3092</v>
      </c>
      <c r="B729" s="35" t="s">
        <v>5865</v>
      </c>
    </row>
    <row r="730" spans="1:2" x14ac:dyDescent="0.3">
      <c r="A730" s="34" t="s">
        <v>3094</v>
      </c>
      <c r="B730" s="35" t="s">
        <v>5152</v>
      </c>
    </row>
    <row r="731" spans="1:2" x14ac:dyDescent="0.3">
      <c r="A731" s="34" t="s">
        <v>537</v>
      </c>
      <c r="B731" s="35" t="s">
        <v>5184</v>
      </c>
    </row>
    <row r="732" spans="1:2" x14ac:dyDescent="0.3">
      <c r="A732" s="34" t="s">
        <v>3045</v>
      </c>
      <c r="B732" s="35" t="s">
        <v>5185</v>
      </c>
    </row>
    <row r="733" spans="1:2" x14ac:dyDescent="0.3">
      <c r="A733" s="34" t="s">
        <v>3079</v>
      </c>
      <c r="B733" s="35" t="s">
        <v>5155</v>
      </c>
    </row>
    <row r="734" spans="1:2" x14ac:dyDescent="0.3">
      <c r="A734" s="34" t="s">
        <v>3078</v>
      </c>
      <c r="B734" s="35" t="s">
        <v>5162</v>
      </c>
    </row>
    <row r="735" spans="1:2" x14ac:dyDescent="0.3">
      <c r="A735" s="34" t="s">
        <v>3084</v>
      </c>
      <c r="B735" s="35" t="s">
        <v>5189</v>
      </c>
    </row>
    <row r="736" spans="1:2" x14ac:dyDescent="0.3">
      <c r="A736" s="34" t="s">
        <v>3066</v>
      </c>
      <c r="B736" s="35" t="s">
        <v>5168</v>
      </c>
    </row>
    <row r="737" spans="1:2" x14ac:dyDescent="0.3">
      <c r="A737" s="34" t="s">
        <v>134</v>
      </c>
      <c r="B737" s="35" t="s">
        <v>5194</v>
      </c>
    </row>
    <row r="738" spans="1:2" x14ac:dyDescent="0.3">
      <c r="A738" s="34" t="s">
        <v>121</v>
      </c>
      <c r="B738" s="35" t="s">
        <v>5448</v>
      </c>
    </row>
    <row r="739" spans="1:2" x14ac:dyDescent="0.3">
      <c r="A739" s="34" t="s">
        <v>3077</v>
      </c>
      <c r="B739" s="35" t="s">
        <v>4950</v>
      </c>
    </row>
    <row r="740" spans="1:2" x14ac:dyDescent="0.3">
      <c r="A740" s="34" t="s">
        <v>127</v>
      </c>
      <c r="B740" s="35" t="s">
        <v>5262</v>
      </c>
    </row>
    <row r="741" spans="1:2" x14ac:dyDescent="0.3">
      <c r="A741" s="34" t="s">
        <v>4766</v>
      </c>
      <c r="B741" s="35" t="s">
        <v>5866</v>
      </c>
    </row>
    <row r="742" spans="1:2" x14ac:dyDescent="0.3">
      <c r="A742" s="34" t="s">
        <v>3021</v>
      </c>
      <c r="B742" s="35" t="s">
        <v>5195</v>
      </c>
    </row>
    <row r="743" spans="1:2" x14ac:dyDescent="0.3">
      <c r="A743" s="34" t="s">
        <v>3086</v>
      </c>
      <c r="B743" s="35" t="s">
        <v>5190</v>
      </c>
    </row>
    <row r="744" spans="1:2" x14ac:dyDescent="0.3">
      <c r="A744" s="34" t="s">
        <v>40</v>
      </c>
      <c r="B744" s="35" t="s">
        <v>5153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CEB757-0E4D-4A3A-B167-7DA1C097E5E5}">
  <sheetPr codeName="Sheet11"/>
  <dimension ref="A1:U11"/>
  <sheetViews>
    <sheetView zoomScale="80" zoomScaleNormal="80" workbookViewId="0">
      <selection activeCell="A11" sqref="A11:XFD11"/>
    </sheetView>
  </sheetViews>
  <sheetFormatPr defaultRowHeight="14" x14ac:dyDescent="0.3"/>
  <cols>
    <col min="2" max="2" width="21.4140625" bestFit="1" customWidth="1"/>
    <col min="3" max="3" width="24.08203125" bestFit="1" customWidth="1"/>
    <col min="4" max="4" width="8.4140625" bestFit="1" customWidth="1"/>
    <col min="5" max="5" width="16.5" bestFit="1" customWidth="1"/>
    <col min="6" max="6" width="8.08203125" bestFit="1" customWidth="1"/>
    <col min="7" max="7" width="15.5" bestFit="1" customWidth="1"/>
    <col min="8" max="8" width="8.9140625" bestFit="1" customWidth="1"/>
    <col min="9" max="9" width="6.9140625" bestFit="1" customWidth="1"/>
    <col min="10" max="10" width="73.08203125" style="2" customWidth="1"/>
  </cols>
  <sheetData>
    <row r="1" spans="1:21" s="55" customFormat="1" ht="93" x14ac:dyDescent="0.35">
      <c r="A1" s="73"/>
      <c r="B1" s="73" t="s">
        <v>5925</v>
      </c>
      <c r="C1" s="73" t="s">
        <v>6542</v>
      </c>
      <c r="D1" s="73" t="str">
        <f>IF(OR(RIGHT(LEFT(C1,10),2)="Z_",RIGHT(LEFT(C1,10),2)="N_",RIGHT(LEFT(C1,10),2)="H_",RIGHT(LEFT(C1,11),3)="URH"), LEFT(C1,7), RIGHT(C1,7))</f>
        <v>EXN_338</v>
      </c>
      <c r="E1" s="74" t="s">
        <v>6650</v>
      </c>
      <c r="F1" s="74" t="e">
        <f>VLOOKUP(D1,[11]Overall!$A:$N,14,0)</f>
        <v>#N/A</v>
      </c>
      <c r="G1" s="81">
        <v>46006.976226851853</v>
      </c>
      <c r="H1" s="75">
        <f ca="1">NOW()-G1</f>
        <v>133.81397326388833</v>
      </c>
      <c r="I1" s="85" t="s">
        <v>5868</v>
      </c>
      <c r="J1" s="77" t="s">
        <v>6651</v>
      </c>
      <c r="K1" s="76" t="s">
        <v>163</v>
      </c>
      <c r="L1" s="76" t="str">
        <f>IF(NOT(ISERROR(SEARCH("_URH_",[12]!Table4[[#This Row],[Site Name]]))), "Huawei_Rural", IF(NOT(ISERROR(SEARCH("_H_",[12]!Table4[[#This Row],[Site Name]]))), "Huawei",IF(NOT(ISERROR(SEARCH("_Z_",[12]!Table4[[#This Row],[Site Name]]))), "ZTE","Nokia")))</f>
        <v>Nokia</v>
      </c>
      <c r="M1" s="76" t="str">
        <f ca="1">IF(H1 &lt; 1/24, "T&lt;1H", IF(AND(H1&lt;2/24, H1&gt;1/24), "1H&lt;T&lt;2H", IF(AND(H1&lt;4/24, H1&gt;2/24), "2H&lt;T&lt;4H", IF(AND(H1&lt;8/24, H1&gt;4/24), "4H&lt;T&lt;8H", IF(AND(H1&lt;16/24, H1&gt;8/24), "8H&lt;T&lt;16H",IF(AND(H1&lt;24/24, H1&gt;16/24),"16H&lt;T&lt;24H", IF(AND(H1&lt;48/24, H1&gt;24/24),"24H&lt;T&lt;48H", "T&gt;48H")))))))</f>
        <v>T&gt;48H</v>
      </c>
      <c r="N1" s="73" t="s">
        <v>5872</v>
      </c>
      <c r="O1" s="76" t="str">
        <f>IF(J1="Power Status check Ongoing", "En Attente status Power", IF(J1&lt;&gt;"Power Status check Ongoing", _xlfn.CONCAT(K1, " ", "Ongoing")))</f>
        <v>OCM ING Ongoing</v>
      </c>
      <c r="P1" s="76" t="str">
        <f>VLOOKUP(D1,'[3]SBC And PowerCO Info'!A:C,3,0)</f>
        <v>EXN</v>
      </c>
      <c r="Q1" s="76" t="str">
        <f>LEFT(D1,3)</f>
        <v>EXN</v>
      </c>
      <c r="R1" s="76" t="str">
        <f>VLOOKUP(D1,[11]Overall!$A:$L,12,0)</f>
        <v>HAMMER_NRO_OST</v>
      </c>
      <c r="S1" s="74" t="e">
        <f>_xlfn.CONCAT(Table4[[#This Row],[Site Name]], ": ", IF(ISNUMBER(SEARCH(CHAR(10),J1)), LEFT(J1, SEARCH(CHAR(10),J1)-1), J1))</f>
        <v>#VALUE!</v>
      </c>
      <c r="T1" s="76" t="str">
        <f>IF(ISNA(VLOOKUP([4]!Table4[[#This Row],[Site ID]],[4]PMO!A:A,1,0)),"No","Yes")</f>
        <v>Yes</v>
      </c>
      <c r="U1" s="76" t="e">
        <f>VLOOKUP(Table4[[#This Row],[Site ID]],[13]Rural_Sites!A:G,7,0)</f>
        <v>#VALUE!</v>
      </c>
    </row>
    <row r="8" spans="1:21" s="60" customFormat="1" ht="46.5" x14ac:dyDescent="0.35">
      <c r="A8" s="78"/>
      <c r="B8" s="78"/>
      <c r="C8" s="78" t="s">
        <v>6872</v>
      </c>
      <c r="D8" s="78" t="s">
        <v>3676</v>
      </c>
      <c r="E8" s="79" t="s">
        <v>4</v>
      </c>
      <c r="F8" s="79" t="s">
        <v>5</v>
      </c>
      <c r="G8" s="86" t="str">
        <f>VLOOKUP(Table4[[#This Row],[Site ID]],Extract!D:G,4,0)</f>
        <v>2026-03-19 17:24:32</v>
      </c>
      <c r="H8" s="97">
        <f ca="1">NOW()-G8</f>
        <v>40.064829745373572</v>
      </c>
      <c r="I8" s="98" t="s">
        <v>5868</v>
      </c>
      <c r="J8" s="99" t="s">
        <v>6874</v>
      </c>
      <c r="K8" s="100" t="s">
        <v>5892</v>
      </c>
      <c r="L8" s="80" t="str">
        <f>IF(NOT(ISERROR(SEARCH("_URH_",Table4[[#This Row],[Site Name]]))), "Huawei_Rural", IF(NOT(ISERROR(SEARCH("_H_",Table4[[#This Row],[Site Name]]))), "Huawei",IF(NOT(ISERROR(SEARCH("_Z_",Table4[[#This Row],[Site Name]]))), "ZTE","Nokia")))</f>
        <v>Huawei</v>
      </c>
      <c r="M8" s="80" t="str">
        <f ca="1">IF(H8 &lt; 1/24, "T&lt;1H", IF(AND(H8&lt;2/24, H8&gt;1/24), "1H&lt;T&lt;2H", IF(AND(H8&lt;4/24, H8&gt;2/24), "2H&lt;T&lt;4H", IF(AND(H8&lt;8/24, H8&gt;4/24), "4H&lt;T&lt;8H", IF(AND(H8&lt;16/24, H8&gt;8/24), "8H&lt;T&lt;16H",IF(AND(H8&lt;24/24, H8&gt;16/24),"16H&lt;T&lt;24H", IF(AND(H8&lt;48/24, H8&gt;24/24),"24H&lt;T&lt;48H", "T&gt;48H")))))))</f>
        <v>T&gt;48H</v>
      </c>
      <c r="N8" s="78" t="s">
        <v>5872</v>
      </c>
      <c r="O8" s="80" t="str">
        <f>IF(J8="Power Status check Ongoing", "En Attente status Power", IF(J8&lt;&gt;"Power Status check Ongoing", _xlfn.CONCAT(K8, " ", "Ongoing")))</f>
        <v>Hammer Ongoing</v>
      </c>
      <c r="P8" s="80" t="str">
        <f>VLOOKUP(D8,'[3]SBC And PowerCO Info'!A:C,3,0)</f>
        <v>SUO</v>
      </c>
      <c r="Q8" s="80" t="str">
        <f>LEFT(D8,3)</f>
        <v>SUO</v>
      </c>
      <c r="R8" s="80" t="s">
        <v>5900</v>
      </c>
      <c r="S8" s="79" t="str">
        <f>_xlfn.CONCAT(Table4[[#This Row],[Site Name]], ": ", IF(ISNUMBER(SEARCH(CHAR(10),J8)), LEFT(J8, SEARCH(CHAR(10),J8)-1), J8))</f>
        <v>ADM_216_H_Mawi: 07.02.2026: Site et Cells UP. Juste perte de Supervision des BTS mais elles traffiquent normaleemnt. Action de resete du MPR de mutenguene pour restaurer la SUP des BTS en cours</v>
      </c>
      <c r="T8" s="80" t="str">
        <f>IF(ISNA(VLOOKUP([4]!Table4[[#This Row],[Site ID]],[4]PMO!A:A,1,0)),"No","Yes")</f>
        <v>Yes</v>
      </c>
      <c r="U8" s="80" t="e">
        <f>VLOOKUP(Table4[[#This Row],[Site ID]],Rural_Sites!#REF!,6,0)</f>
        <v>#REF!</v>
      </c>
    </row>
    <row r="9" spans="1:21" s="60" customFormat="1" ht="46.5" x14ac:dyDescent="0.35">
      <c r="A9" s="78"/>
      <c r="B9" s="78"/>
      <c r="C9" s="78" t="s">
        <v>6871</v>
      </c>
      <c r="D9" s="78" t="s">
        <v>3615</v>
      </c>
      <c r="E9" s="79" t="s">
        <v>4</v>
      </c>
      <c r="F9" s="79" t="s">
        <v>5</v>
      </c>
      <c r="G9" s="86" t="str">
        <f>VLOOKUP(Table4[[#This Row],[Site ID]],Extract!D:G,4,0)</f>
        <v>2026-03-28 09:34:51</v>
      </c>
      <c r="H9" s="97">
        <f ca="1">NOW()-G9</f>
        <v>31.390998726856196</v>
      </c>
      <c r="I9" s="98" t="s">
        <v>5868</v>
      </c>
      <c r="J9" s="99" t="s">
        <v>6874</v>
      </c>
      <c r="K9" s="100" t="s">
        <v>5892</v>
      </c>
      <c r="L9" s="80" t="str">
        <f>IF(NOT(ISERROR(SEARCH("_URH_",Table4[[#This Row],[Site Name]]))), "Huawei_Rural", IF(NOT(ISERROR(SEARCH("_H_",Table4[[#This Row],[Site Name]]))), "Huawei",IF(NOT(ISERROR(SEARCH("_Z_",Table4[[#This Row],[Site Name]]))), "ZTE","Nokia")))</f>
        <v>Huawei_Rural</v>
      </c>
      <c r="M9" s="80" t="str">
        <f ca="1">IF(H9 &lt; 1/24, "T&lt;1H", IF(AND(H9&lt;2/24, H9&gt;1/24), "1H&lt;T&lt;2H", IF(AND(H9&lt;4/24, H9&gt;2/24), "2H&lt;T&lt;4H", IF(AND(H9&lt;8/24, H9&gt;4/24), "4H&lt;T&lt;8H", IF(AND(H9&lt;16/24, H9&gt;8/24), "8H&lt;T&lt;16H",IF(AND(H9&lt;24/24, H9&gt;16/24),"16H&lt;T&lt;24H", IF(AND(H9&lt;48/24, H9&gt;24/24),"24H&lt;T&lt;48H", "T&gt;48H")))))))</f>
        <v>T&gt;48H</v>
      </c>
      <c r="N9" s="78" t="s">
        <v>5872</v>
      </c>
      <c r="O9" s="80" t="str">
        <f>IF(J9="Power Status check Ongoing", "En Attente status Power", IF(J9&lt;&gt;"Power Status check Ongoing", _xlfn.CONCAT(K9, " ", "Ongoing")))</f>
        <v>Hammer Ongoing</v>
      </c>
      <c r="P9" s="80" t="str">
        <f>VLOOKUP(D9,'[3]SBC And PowerCO Info'!A:C,3,0)</f>
        <v>SUO</v>
      </c>
      <c r="Q9" s="80" t="str">
        <f>LEFT(D9,3)</f>
        <v>SUO</v>
      </c>
      <c r="R9" s="80" t="s">
        <v>5900</v>
      </c>
      <c r="S9" s="79" t="str">
        <f>_xlfn.CONCAT(Table4[[#This Row],[Site Name]], ": ", IF(ISNUMBER(SEARCH(CHAR(10),J9)), LEFT(J9, SEARCH(CHAR(10),J9)-1), J9))</f>
        <v>EXN_394_URH_MAGAM_KOTOKO: 07.02.2026: Site et Cells UP. Juste perte de Supervision des BTS mais elles traffiquent normaleemnt. Action de resete du MPR de mutenguene pour restaurer la SUP des BTS en cours</v>
      </c>
      <c r="T9" s="80" t="str">
        <f>IF(ISNA(VLOOKUP([4]!Table4[[#This Row],[Site ID]],[4]PMO!A:A,1,0)),"No","Yes")</f>
        <v>Yes</v>
      </c>
      <c r="U9" s="80" t="e">
        <f>VLOOKUP(Table4[[#This Row],[Site ID]],Rural_Sites!#REF!,6,0)</f>
        <v>#REF!</v>
      </c>
    </row>
    <row r="10" spans="1:21" s="60" customFormat="1" ht="46.5" x14ac:dyDescent="0.35">
      <c r="A10" s="73"/>
      <c r="B10" s="73"/>
      <c r="C10" s="73" t="s">
        <v>6866</v>
      </c>
      <c r="D10" s="73" t="s">
        <v>3617</v>
      </c>
      <c r="E10" s="74" t="s">
        <v>4</v>
      </c>
      <c r="F10" s="74" t="s">
        <v>5</v>
      </c>
      <c r="G10" s="86" t="str">
        <f>VLOOKUP(Table4[[#This Row],[Site ID]],Extract!D:G,4,0)</f>
        <v>2026-03-28 09:34:54</v>
      </c>
      <c r="H10" s="97">
        <f ca="1">NOW()-G10</f>
        <v>31.390964004633133</v>
      </c>
      <c r="I10" s="98" t="s">
        <v>5868</v>
      </c>
      <c r="J10" s="99" t="s">
        <v>6874</v>
      </c>
      <c r="K10" s="100" t="s">
        <v>5892</v>
      </c>
      <c r="L10" s="76" t="str">
        <f>IF(NOT(ISERROR(SEARCH("_URH_",Table4[[#This Row],[Site Name]]))), "Huawei_Rural", IF(NOT(ISERROR(SEARCH("_H_",Table4[[#This Row],[Site Name]]))), "Huawei",IF(NOT(ISERROR(SEARCH("_Z_",Table4[[#This Row],[Site Name]]))), "ZTE","Nokia")))</f>
        <v>Huawei_Rural</v>
      </c>
      <c r="M10" s="76" t="str">
        <f ca="1">IF(H10 &lt; 1/24, "T&lt;1H", IF(AND(H10&lt;2/24, H10&gt;1/24), "1H&lt;T&lt;2H", IF(AND(H10&lt;4/24, H10&gt;2/24), "2H&lt;T&lt;4H", IF(AND(H10&lt;8/24, H10&gt;4/24), "4H&lt;T&lt;8H", IF(AND(H10&lt;16/24, H10&gt;8/24), "8H&lt;T&lt;16H",IF(AND(H10&lt;24/24, H10&gt;16/24),"16H&lt;T&lt;24H", IF(AND(H10&lt;48/24, H10&gt;24/24),"24H&lt;T&lt;48H", "T&gt;48H")))))))</f>
        <v>T&gt;48H</v>
      </c>
      <c r="N10" s="73" t="s">
        <v>5872</v>
      </c>
      <c r="O10" s="76" t="str">
        <f>IF(J10="Power Status check Ongoing", "En Attente status Power", IF(J10&lt;&gt;"Power Status check Ongoing", _xlfn.CONCAT(K10, " ", "Ongoing")))</f>
        <v>Hammer Ongoing</v>
      </c>
      <c r="P10" s="76" t="str">
        <f>VLOOKUP(D10,'[3]SBC And PowerCO Info'!A:C,3,0)</f>
        <v>SUO</v>
      </c>
      <c r="Q10" s="76" t="str">
        <f>LEFT(D10,3)</f>
        <v>SUO</v>
      </c>
      <c r="R10" s="76" t="s">
        <v>5900</v>
      </c>
      <c r="S10" s="74" t="str">
        <f>_xlfn.CONCAT(Table4[[#This Row],[Site Name]], ": ", IF(ISNUMBER(SEARCH(CHAR(10),J10)), LEFT(J10, SEARCH(CHAR(10),J10)-1), J10))</f>
        <v>EXN_300_URH_KARENA: 07.02.2026: Site et Cells UP. Juste perte de Supervision des BTS mais elles traffiquent normaleemnt. Action de resete du MPR de mutenguene pour restaurer la SUP des BTS en cours</v>
      </c>
      <c r="T10" s="76" t="str">
        <f>IF(ISNA(VLOOKUP([4]!Table4[[#This Row],[Site ID]],[4]PMO!A:A,1,0)),"No","Yes")</f>
        <v>Yes</v>
      </c>
      <c r="U10" s="76" t="e">
        <f>VLOOKUP(Table4[[#This Row],[Site ID]],Rural_Sites!#REF!,6,0)</f>
        <v>#REF!</v>
      </c>
    </row>
    <row r="11" spans="1:21" s="60" customFormat="1" ht="46.5" x14ac:dyDescent="0.35">
      <c r="A11" s="73"/>
      <c r="B11" s="73" t="s">
        <v>6873</v>
      </c>
      <c r="C11" s="73" t="s">
        <v>6868</v>
      </c>
      <c r="D11" s="73" t="s">
        <v>3678</v>
      </c>
      <c r="E11" s="74" t="s">
        <v>79</v>
      </c>
      <c r="F11" s="74" t="e">
        <v>#N/A</v>
      </c>
      <c r="G11" s="86" t="str">
        <f>VLOOKUP(Table4[[#This Row],[Site ID]],Extract!D:G,4,0)</f>
        <v>2026-03-28 09:36:11</v>
      </c>
      <c r="H11" s="97">
        <f ca="1">NOW()-G11</f>
        <v>31.390072800924827</v>
      </c>
      <c r="I11" s="98" t="s">
        <v>5868</v>
      </c>
      <c r="J11" s="99" t="s">
        <v>6874</v>
      </c>
      <c r="K11" s="100" t="s">
        <v>5892</v>
      </c>
      <c r="L11" s="76" t="str">
        <f>IF(NOT(ISERROR(SEARCH("_URH_",Table4[[#This Row],[Site Name]]))), "Huawei_Rural", IF(NOT(ISERROR(SEARCH("_H_",Table4[[#This Row],[Site Name]]))), "Huawei",IF(NOT(ISERROR(SEARCH("_Z_",Table4[[#This Row],[Site Name]]))), "ZTE","Nokia")))</f>
        <v>Huawei_Rural</v>
      </c>
      <c r="M11" s="76" t="str">
        <f ca="1">IF(H11 &lt; 1/24, "T&lt;1H", IF(AND(H11&lt;2/24, H11&gt;1/24), "1H&lt;T&lt;2H", IF(AND(H11&lt;4/24, H11&gt;2/24), "2H&lt;T&lt;4H", IF(AND(H11&lt;8/24, H11&gt;4/24), "4H&lt;T&lt;8H", IF(AND(H11&lt;16/24, H11&gt;8/24), "8H&lt;T&lt;16H",IF(AND(H11&lt;24/24, H11&gt;16/24),"16H&lt;T&lt;24H", IF(AND(H11&lt;48/24, H11&gt;24/24),"24H&lt;T&lt;48H", "T&gt;48H")))))))</f>
        <v>T&gt;48H</v>
      </c>
      <c r="N11" s="73" t="s">
        <v>5872</v>
      </c>
      <c r="O11" s="76" t="str">
        <f>IF(J11="Power Status check Ongoing", "En Attente status Power", IF(J11&lt;&gt;"Power Status check Ongoing", _xlfn.CONCAT(K11, " ", "Ongoing")))</f>
        <v>Hammer Ongoing</v>
      </c>
      <c r="P11" s="76" t="str">
        <f>VLOOKUP(D11,'[3]SBC And PowerCO Info'!A:C,3,0)</f>
        <v>SUO</v>
      </c>
      <c r="Q11" s="76" t="str">
        <f>LEFT(D11,3)</f>
        <v>SUO</v>
      </c>
      <c r="R11" s="76" t="s">
        <v>5900</v>
      </c>
      <c r="S11" s="74" t="str">
        <f>_xlfn.CONCAT(Table4[[#This Row],[Site Name]], ": ", IF(ISNUMBER(SEARCH(CHAR(10),J11)), LEFT(J11, SEARCH(CHAR(10),J11)-1), J11))</f>
        <v>EXN_383_URH_AKMASSIRAK: 07.02.2026: Site et Cells UP. Juste perte de Supervision des BTS mais elles traffiquent normaleemnt. Action de resete du MPR de mutenguene pour restaurer la SUP des BTS en cours</v>
      </c>
      <c r="T11" s="76" t="str">
        <f>IF(ISNA(VLOOKUP([4]!Table4[[#This Row],[Site ID]],[4]PMO!A:A,1,0)),"No","Yes")</f>
        <v>Yes</v>
      </c>
      <c r="U11" s="76" t="e">
        <f>VLOOKUP(Table4[[#This Row],[Site ID]],Rural_Sites!#REF!,6,0)</f>
        <v>#REF!</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31609BB-DCB7-4570-94A5-3073360BFA6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BREACKDOWN</vt:lpstr>
      <vt:lpstr>ALL SITES DOWN</vt:lpstr>
      <vt:lpstr>Extract</vt:lpstr>
      <vt:lpstr>SMS</vt:lpstr>
      <vt:lpstr>CONCAT</vt:lpstr>
      <vt:lpstr>Rural_Sites</vt:lpstr>
      <vt:lpstr>NSB</vt:lpstr>
      <vt:lpstr>NEW_CAMUSAT</vt:lpstr>
      <vt:lpstr>SBC And PowerCO Info</vt:lpstr>
      <vt:lpstr>UP</vt:lpstr>
      <vt:lpstr>PMO</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KOUAMEBOZOMABILEVICTORINE</dc:creator>
  <cp:lastModifiedBy>NGUESSAN KOFFI MARC PATERNE (A)</cp:lastModifiedBy>
  <cp:lastPrinted>2024-11-29T07:28:17Z</cp:lastPrinted>
  <dcterms:created xsi:type="dcterms:W3CDTF">2003-11-13T03:46:27Z</dcterms:created>
  <dcterms:modified xsi:type="dcterms:W3CDTF">2026-04-28T18:57:53Z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ms_pID_725343">
    <vt:lpwstr>(4)ujqV9z1SNauXYTr0P4F9ggX+H3zDT7MXqJ6O76hXH9S3ClTga6MHua1sARmCE1e8e2oczq6r
AyOCcIgrFXbE4PH6TC8829loRq7xEweKeIja74Dmi4H/irkkh2zaL6S+0K3gGx6n4tlRmU19
voSRk0CAL9wRiPj7YC0CuSNUmjYVu9ONU+ksLp/ApTsPo6nHnASnKeyHzom9mr9oyNBi5zg6
3353KcmOw5C81+ZfvW</vt:lpwstr>
  </property>
  <property fmtid="{D5CDD505-2E9C-101B-9397-08002B2CF9AE}" pid="3" name="_ms_pID_7253431">
    <vt:lpwstr>buPpRipGUc83ejDMXXZ3O0bfp+pvUc4vUw89QvcsCVtOyNA/bnvJiZ
qejxDCP4zWSGMEWiA+RS+SWpa91woNUQ5KiqQFpKQkB9nxg+YU5KcoX1VGIsO1xBYCow4yxt
vULFCWuPHaKamZhxf7iD+Xhsfa/RIa/Nt0rg92D+YUflFnpnVxQeN2BwPfR+Yp0bQrP3Ej92
rOBRV4EhDCU6vNDNaOwTCNc/wGdx3hYofSvp</vt:lpwstr>
  </property>
  <property fmtid="{D5CDD505-2E9C-101B-9397-08002B2CF9AE}" pid="4" name="_ms_pID_7253432">
    <vt:lpwstr>tj5pBlzaYW6cwf/rQ+XiAWzI0/bEQbs/EqTV
j55BoSxwYhoF6feYoWm5eOxykQKv4lhL4A6ACYJvdH4qWdGRT+INFzcuyiKBOm5jOlKPb0bu
PM6EA/9CIgx9WF0ge12pI4IVzzwR4siyX3brocwko85lZWfFbrTlK693wyp8qrxBzF+t1pVw
9LJoBwCX/WoQiCPukG5MhIcWn8NJ5gtBa+clnT3scX4o4vEeHpNS2M</vt:lpwstr>
  </property>
  <property fmtid="{D5CDD505-2E9C-101B-9397-08002B2CF9AE}" pid="5" name="_ms_pID_7253433">
    <vt:lpwstr>834P8WW95jD+ayK0vK
5pDrd078NTnfDk6nMf2sVYAj+Ae6+5CLUZncUc9KkYrtMwiz</vt:lpwstr>
  </property>
  <property fmtid="{D5CDD505-2E9C-101B-9397-08002B2CF9AE}" pid="6" name="_2015_ms_pID_725343">
    <vt:lpwstr>(3)mc/Jko00eTG52HxEXQwQ5V62JtnKUeOZEuYG9e9exJ9ODqOvToGl/+m+p9ZeQ0n6y5+kG9Fd
C0i5s3+QUWg8A+WxNRjpblujywi12cQkeVbbekr8ecps5OGM9yp9l07e/W+QwOxnGzna229w
1Ef+jnbYyCsrrtRbJyOJYC7i9ArJtlWqI6YO1aBVeA7N+06S5mt9V5u041oxmBDLyM95TXAJ
oko5/rbDE2oh9bBci4</vt:lpwstr>
  </property>
  <property fmtid="{D5CDD505-2E9C-101B-9397-08002B2CF9AE}" pid="7" name="_2015_ms_pID_7253431">
    <vt:lpwstr>O7QOppO0V0muA/9k/QoiAOxfr2m+xpS08NRkCslwsiVVP5AkOjNK0U
eRpvWrt4MPIqwwZJddIJSQVnYWB4VYojDrrds+PCON2tp0bVLJSjy4FBQQHzg68Vpkz/RKxm
8XTps8WJejkK4tfdZ2ahY+0nA3RV1kJs5UkASqCdNGMxbtlC8ovGFA6na+eWaRtMT/WK7cVT
EVbjP1JrfNdQTSzPXudunDCDO+qsQifFq3+r</vt:lpwstr>
  </property>
  <property fmtid="{D5CDD505-2E9C-101B-9397-08002B2CF9AE}" pid="8" name="_2015_ms_pID_7253432">
    <vt:lpwstr>bYE2vFsHyeiND9IpA65rt2Y=</vt:lpwstr>
  </property>
  <property fmtid="{D5CDD505-2E9C-101B-9397-08002B2CF9AE}" pid="9" name="_readonly">
    <vt:lpwstr/>
  </property>
  <property fmtid="{D5CDD505-2E9C-101B-9397-08002B2CF9AE}" pid="10" name="_change">
    <vt:lpwstr/>
  </property>
  <property fmtid="{D5CDD505-2E9C-101B-9397-08002B2CF9AE}" pid="11" name="_full-control">
    <vt:lpwstr/>
  </property>
  <property fmtid="{D5CDD505-2E9C-101B-9397-08002B2CF9AE}" pid="12" name="sflag">
    <vt:lpwstr>1745569242</vt:lpwstr>
  </property>
</Properties>
</file>